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codeName="EsteLivro" defaultThemeVersion="124226"/>
  <mc:AlternateContent xmlns:mc="http://schemas.openxmlformats.org/markup-compatibility/2006">
    <mc:Choice Requires="x15">
      <x15ac:absPath xmlns:x15ac="http://schemas.microsoft.com/office/spreadsheetml/2010/11/ac" url="C:\Users\josee\OneDrive - MIN-EDUC\2 - coordenação nacional da modalidade\doc. coordenação\4 - programas de pontuação\"/>
    </mc:Choice>
  </mc:AlternateContent>
  <xr:revisionPtr revIDLastSave="0" documentId="13_ncr:1_{4C361B8B-C69A-41FA-A098-ECB23AD72BBC}" xr6:coauthVersionLast="40" xr6:coauthVersionMax="40" xr10:uidLastSave="{00000000-0000-0000-0000-000000000000}"/>
  <workbookProtection workbookAlgorithmName="SHA-512" workbookHashValue="eVT+JhpQ2IzlD9Czbr4lWSfTGO4fqP4Jg5TH9nCrJSYM7q0nsqjOk4vXMXnvnhw8wgaJVrMkY9VXLzpJexnCaQ==" workbookSaltValue="39FJkmRFu6HmlTey1Y4Eaw==" workbookSpinCount="100000" lockStructure="1"/>
  <bookViews>
    <workbookView xWindow="-108" yWindow="-108" windowWidth="23256" windowHeight="12576" tabRatio="0" firstSheet="1" activeTab="1" xr2:uid="{00000000-000D-0000-FFFF-FFFF00000000}"/>
  </bookViews>
  <sheets>
    <sheet name="Instruções" sheetId="224" r:id="rId1"/>
    <sheet name="menú" sheetId="220" r:id="rId2"/>
    <sheet name="ordenação" sheetId="221" r:id="rId3"/>
    <sheet name="ordem de passagem" sheetId="171" r:id="rId4"/>
    <sheet name="mini - salto 1" sheetId="182" r:id="rId5"/>
    <sheet name="mini - salto 2" sheetId="185" r:id="rId6"/>
    <sheet name="mini - salto 3" sheetId="186" r:id="rId7"/>
    <sheet name="tapete" sheetId="205" r:id="rId8"/>
    <sheet name="Class. Final Tapete" sheetId="211" r:id="rId9"/>
    <sheet name="Class. Final Mini" sheetId="210" r:id="rId10"/>
    <sheet name="Class. Final PCT" sheetId="209" r:id="rId11"/>
    <sheet name="Classificação geral" sheetId="208" r:id="rId12"/>
    <sheet name="JUIZ M-2" sheetId="46" state="hidden" r:id="rId13"/>
    <sheet name="JUIZ M-3" sheetId="62" state="hidden" r:id="rId14"/>
    <sheet name="JUIZ M-4" sheetId="78" state="hidden" r:id="rId15"/>
    <sheet name="JUIZ M-5" sheetId="79" state="hidden" r:id="rId16"/>
    <sheet name="JUIZ T-5" sheetId="91" state="hidden" r:id="rId17"/>
    <sheet name="JUIZ T-4" sheetId="102" state="hidden" r:id="rId18"/>
    <sheet name="JUIZ T-3" sheetId="112" state="hidden" r:id="rId19"/>
    <sheet name="JUIZ T-2" sheetId="124" state="hidden" r:id="rId20"/>
    <sheet name="JUIZ T-1" sheetId="134" state="hidden" r:id="rId21"/>
    <sheet name="apuramento" sheetId="150" state="hidden" r:id="rId22"/>
    <sheet name="Classificação 2 encontros" sheetId="151" state="hidden" r:id="rId23"/>
  </sheets>
  <externalReferences>
    <externalReference r:id="rId24"/>
  </externalReferences>
  <definedNames>
    <definedName name="_xlnm._FilterDatabase" localSheetId="11" hidden="1">'Classificação geral'!$AN$103:$AR$103</definedName>
    <definedName name="_xlnm._FilterDatabase" localSheetId="4" hidden="1">'mini - salto 1'!$A$13:$G$138</definedName>
    <definedName name="_xlnm._FilterDatabase" localSheetId="3" hidden="1">'ordem de passagem'!$B$9:$H$127</definedName>
    <definedName name="_xlnm._FilterDatabase" localSheetId="2" hidden="1">ordenação!$B$9:$H$127</definedName>
    <definedName name="_xlnm.Print_Area" localSheetId="21">apuramento!$A$5:$CE$131</definedName>
    <definedName name="_xlnm.Print_Area" localSheetId="9">'Class. Final Mini'!$A$2:$EH$89</definedName>
    <definedName name="_xlnm.Print_Area" localSheetId="10">'Class. Final PCT'!$A$2:$BT$59</definedName>
    <definedName name="_xlnm.Print_Area" localSheetId="8">'Class. Final Tapete'!$A$2:$CF$71</definedName>
    <definedName name="_xlnm.Print_Area" localSheetId="22">'Classificação 2 encontros'!$A$5:$CE$46</definedName>
    <definedName name="_xlnm.Print_Area" localSheetId="0">Instruções!$A$2:$U$98</definedName>
    <definedName name="_xlnm.Print_Area" localSheetId="12">'JUIZ M-2'!$A$1:$L$118</definedName>
    <definedName name="_xlnm.Print_Area" localSheetId="13">'JUIZ M-3'!$A$1:$L$118</definedName>
    <definedName name="_xlnm.Print_Area" localSheetId="14">'JUIZ M-4'!$A$1:$L$118</definedName>
    <definedName name="_xlnm.Print_Area" localSheetId="15">'JUIZ M-5'!$A$1:$L$117</definedName>
    <definedName name="_xlnm.Print_Area" localSheetId="20">'JUIZ T-1'!$A$1:$K$132</definedName>
    <definedName name="_xlnm.Print_Area" localSheetId="19">'JUIZ T-2'!$A$1:$K$132</definedName>
    <definedName name="_xlnm.Print_Area" localSheetId="18">'JUIZ T-3'!$A$1:$K$132</definedName>
    <definedName name="_xlnm.Print_Area" localSheetId="17">'JUIZ T-4'!$A$1:$K$132</definedName>
    <definedName name="_xlnm.Print_Area" localSheetId="16">'JUIZ T-5'!$A$1:$J$131</definedName>
    <definedName name="_xlnm.Print_Area" localSheetId="1">menú!$A$1:$Q$25</definedName>
    <definedName name="_xlnm.Print_Area" localSheetId="4">'mini - salto 1'!$A$2:$AD$135</definedName>
    <definedName name="_xlnm.Print_Area" localSheetId="5">'mini - salto 2'!$A$2:$AD$135</definedName>
    <definedName name="_xlnm.Print_Area" localSheetId="6">'mini - salto 3'!$A$2:$AD$147</definedName>
    <definedName name="_xlnm.Print_Area" localSheetId="3">'ordem de passagem'!$A$2:$I$128</definedName>
    <definedName name="_xlnm.Print_Area" localSheetId="2">ordenação!$A$2:$I$128</definedName>
    <definedName name="_xlnm.Print_Area" localSheetId="7">tapete!$A$2:$X$135</definedName>
    <definedName name="grupos">'[1]ordem de passagem'!$N$11:$N$12</definedName>
    <definedName name="niveis">'ordem de passagem'!$N$10:$N$12</definedName>
    <definedName name="nível">'[1]ordem de passagem'!$O$11</definedName>
    <definedName name="provas" localSheetId="2">ordenação!$O$10:$O$15</definedName>
    <definedName name="provas">'ordem de passagem'!$O$10:$O$15</definedName>
    <definedName name="sexo" localSheetId="0">'[1]ordem de passagem'!$M$11:$M$13</definedName>
    <definedName name="sexo">'ordem de passagem'!$M$10:$M$11</definedName>
    <definedName name="_xlnm.Print_Titles" localSheetId="9">'Class. Final Mini'!$9:$13</definedName>
    <definedName name="_xlnm.Print_Titles" localSheetId="10">'Class. Final PCT'!$9:$12</definedName>
    <definedName name="_xlnm.Print_Titles" localSheetId="8">'Class. Final Tapete'!$9:$12</definedName>
    <definedName name="Z_4BD97475_1F04_4429_B5C2_CDA631D8496E_.wvu.FilterData" localSheetId="3" hidden="1">'ordem de passagem'!$B$9:$H$107</definedName>
    <definedName name="Z_4BD97475_1F04_4429_B5C2_CDA631D8496E_.wvu.FilterData" localSheetId="2" hidden="1">ordenação!$B$9:$H$107</definedName>
    <definedName name="Z_9D87F315_4239_4D28_9904_BFC4281797A1_.wvu.Cols" localSheetId="11" hidden="1">'Classificação geral'!$AS:$BB</definedName>
    <definedName name="Z_9D87F315_4239_4D28_9904_BFC4281797A1_.wvu.Cols" localSheetId="12" hidden="1">'JUIZ M-2'!$G:$H</definedName>
    <definedName name="Z_9D87F315_4239_4D28_9904_BFC4281797A1_.wvu.Cols" localSheetId="13" hidden="1">'JUIZ M-3'!$G:$H</definedName>
    <definedName name="Z_9D87F315_4239_4D28_9904_BFC4281797A1_.wvu.Cols" localSheetId="14" hidden="1">'JUIZ M-4'!$G:$H</definedName>
    <definedName name="Z_9D87F315_4239_4D28_9904_BFC4281797A1_.wvu.Cols" localSheetId="15" hidden="1">'JUIZ M-5'!$G:$H</definedName>
    <definedName name="Z_9D87F315_4239_4D28_9904_BFC4281797A1_.wvu.Cols" localSheetId="20" hidden="1">'JUIZ T-1'!$G:$H</definedName>
    <definedName name="Z_9D87F315_4239_4D28_9904_BFC4281797A1_.wvu.Cols" localSheetId="19" hidden="1">'JUIZ T-2'!$G:$H</definedName>
    <definedName name="Z_9D87F315_4239_4D28_9904_BFC4281797A1_.wvu.Cols" localSheetId="18" hidden="1">'JUIZ T-3'!$G:$H</definedName>
    <definedName name="Z_9D87F315_4239_4D28_9904_BFC4281797A1_.wvu.Cols" localSheetId="17" hidden="1">'JUIZ T-4'!$G:$H</definedName>
    <definedName name="Z_9D87F315_4239_4D28_9904_BFC4281797A1_.wvu.Cols" localSheetId="16" hidden="1">'JUIZ T-5'!$G:$H</definedName>
    <definedName name="Z_9D87F315_4239_4D28_9904_BFC4281797A1_.wvu.Cols" localSheetId="4" hidden="1">'mini - salto 1'!$G:$G,'mini - salto 1'!$R:$R,'mini - salto 1'!$T:$V,'mini - salto 1'!$Y:$Y</definedName>
    <definedName name="Z_9D87F315_4239_4D28_9904_BFC4281797A1_.wvu.Cols" localSheetId="5" hidden="1">'mini - salto 2'!$G:$G,'mini - salto 2'!$R:$R,'mini - salto 2'!$T:$V</definedName>
    <definedName name="Z_9D87F315_4239_4D28_9904_BFC4281797A1_.wvu.Cols" localSheetId="6" hidden="1">'mini - salto 3'!$G:$G,'mini - salto 3'!$R:$R,'mini - salto 3'!$T:$V</definedName>
    <definedName name="Z_9D87F315_4239_4D28_9904_BFC4281797A1_.wvu.Cols" localSheetId="7" hidden="1">tapete!$G:$G,tapete!$R:$R,tapete!$U:$W,tapete!#REF!</definedName>
    <definedName name="Z_9D87F315_4239_4D28_9904_BFC4281797A1_.wvu.FilterData" localSheetId="11" hidden="1">'Classificação geral'!$B$6:$AI$95</definedName>
    <definedName name="Z_9D87F315_4239_4D28_9904_BFC4281797A1_.wvu.FilterData" localSheetId="3" hidden="1">'ordem de passagem'!$B$9:$H$107</definedName>
    <definedName name="Z_9D87F315_4239_4D28_9904_BFC4281797A1_.wvu.FilterData" localSheetId="2" hidden="1">ordenação!$B$9:$H$107</definedName>
    <definedName name="Z_9D87F315_4239_4D28_9904_BFC4281797A1_.wvu.PrintArea" localSheetId="21" hidden="1">apuramento!$A$5:$CE$131</definedName>
    <definedName name="Z_9D87F315_4239_4D28_9904_BFC4281797A1_.wvu.PrintArea" localSheetId="9" hidden="1">'Class. Final Mini'!$A$3:$EH$51</definedName>
    <definedName name="Z_9D87F315_4239_4D28_9904_BFC4281797A1_.wvu.PrintArea" localSheetId="10" hidden="1">'Class. Final PCT'!$B$3:$BT$50</definedName>
    <definedName name="Z_9D87F315_4239_4D28_9904_BFC4281797A1_.wvu.PrintArea" localSheetId="8" hidden="1">'Class. Final Tapete'!$A$3:$CF$50</definedName>
    <definedName name="Z_9D87F315_4239_4D28_9904_BFC4281797A1_.wvu.PrintArea" localSheetId="22" hidden="1">'Classificação 2 encontros'!$A$5:$CE$46</definedName>
    <definedName name="Z_9D87F315_4239_4D28_9904_BFC4281797A1_.wvu.PrintArea" localSheetId="12" hidden="1">'JUIZ M-2'!$A$1:$L$118</definedName>
    <definedName name="Z_9D87F315_4239_4D28_9904_BFC4281797A1_.wvu.PrintArea" localSheetId="13" hidden="1">'JUIZ M-3'!$A$1:$L$118</definedName>
    <definedName name="Z_9D87F315_4239_4D28_9904_BFC4281797A1_.wvu.PrintArea" localSheetId="14" hidden="1">'JUIZ M-4'!$A$1:$L$118</definedName>
    <definedName name="Z_9D87F315_4239_4D28_9904_BFC4281797A1_.wvu.PrintArea" localSheetId="15" hidden="1">'JUIZ M-5'!$A$1:$L$117</definedName>
    <definedName name="Z_9D87F315_4239_4D28_9904_BFC4281797A1_.wvu.PrintArea" localSheetId="20" hidden="1">'JUIZ T-1'!$A$1:$K$132</definedName>
    <definedName name="Z_9D87F315_4239_4D28_9904_BFC4281797A1_.wvu.PrintArea" localSheetId="19" hidden="1">'JUIZ T-2'!$A$1:$K$132</definedName>
    <definedName name="Z_9D87F315_4239_4D28_9904_BFC4281797A1_.wvu.PrintArea" localSheetId="18" hidden="1">'JUIZ T-3'!$A$1:$K$132</definedName>
    <definedName name="Z_9D87F315_4239_4D28_9904_BFC4281797A1_.wvu.PrintArea" localSheetId="17" hidden="1">'JUIZ T-4'!$A$1:$K$132</definedName>
    <definedName name="Z_9D87F315_4239_4D28_9904_BFC4281797A1_.wvu.PrintArea" localSheetId="16" hidden="1">'JUIZ T-5'!$A$1:$J$131</definedName>
    <definedName name="Z_9D87F315_4239_4D28_9904_BFC4281797A1_.wvu.PrintArea" localSheetId="4" hidden="1">'mini - salto 1'!$A$2:$Z$130</definedName>
    <definedName name="Z_9D87F315_4239_4D28_9904_BFC4281797A1_.wvu.PrintArea" localSheetId="5" hidden="1">'mini - salto 2'!$A$1:$Y$130</definedName>
    <definedName name="Z_9D87F315_4239_4D28_9904_BFC4281797A1_.wvu.PrintArea" localSheetId="6" hidden="1">'mini - salto 3'!$A$1:$Y$130</definedName>
    <definedName name="Z_9D87F315_4239_4D28_9904_BFC4281797A1_.wvu.PrintArea" localSheetId="3" hidden="1">'ordem de passagem'!$B$2:$J$131</definedName>
    <definedName name="Z_9D87F315_4239_4D28_9904_BFC4281797A1_.wvu.PrintArea" localSheetId="2" hidden="1">ordenação!$B$2:$J$131</definedName>
    <definedName name="Z_9D87F315_4239_4D28_9904_BFC4281797A1_.wvu.PrintArea" localSheetId="7" hidden="1">tapete!$A$3:$X$130</definedName>
    <definedName name="Z_9D87F315_4239_4D28_9904_BFC4281797A1_.wvu.Rows" localSheetId="21" hidden="1">apuramento!$74:$128</definedName>
    <definedName name="Z_9D87F315_4239_4D28_9904_BFC4281797A1_.wvu.Rows" localSheetId="22" hidden="1">'Classificação 2 encontros'!$74:$128</definedName>
  </definedNames>
  <calcPr calcId="191029"/>
  <customWorkbookViews>
    <customWorkbookView name="dren - Vista pessoal" guid="{9D87F315-4239-4D28-9904-BFC4281797A1}" mergeInterval="0" personalView="1" maximized="1" windowWidth="1362" windowHeight="509" tabRatio="0"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36" i="185" l="1"/>
  <c r="L136" i="185"/>
  <c r="N136" i="185"/>
  <c r="N137" i="185" s="1"/>
  <c r="J137" i="185"/>
  <c r="L137" i="185"/>
  <c r="J138" i="185"/>
  <c r="L138" i="185"/>
  <c r="N138" i="185"/>
  <c r="A14" i="182" l="1"/>
  <c r="B14" i="182"/>
  <c r="C14" i="182"/>
  <c r="D14" i="182"/>
  <c r="E14" i="182"/>
  <c r="F14" i="182"/>
  <c r="G14" i="182"/>
  <c r="A15" i="182"/>
  <c r="B15" i="182"/>
  <c r="C15" i="182"/>
  <c r="D15" i="182"/>
  <c r="E15" i="182"/>
  <c r="F15" i="182"/>
  <c r="G15" i="182"/>
  <c r="A16" i="182"/>
  <c r="B16" i="182"/>
  <c r="C16" i="182"/>
  <c r="D16" i="182"/>
  <c r="E16" i="182"/>
  <c r="F16" i="182"/>
  <c r="G16" i="182"/>
  <c r="A17" i="182"/>
  <c r="B17" i="182"/>
  <c r="C17" i="182"/>
  <c r="D17" i="182"/>
  <c r="E17" i="182"/>
  <c r="F17" i="182"/>
  <c r="G17" i="182"/>
  <c r="A18" i="182"/>
  <c r="B18" i="182"/>
  <c r="C18" i="182"/>
  <c r="D18" i="182"/>
  <c r="E18" i="182"/>
  <c r="F18" i="182"/>
  <c r="G18" i="182"/>
  <c r="A19" i="182"/>
  <c r="B19" i="182"/>
  <c r="C19" i="182"/>
  <c r="D19" i="182"/>
  <c r="E19" i="182"/>
  <c r="F19" i="182"/>
  <c r="G19" i="182"/>
  <c r="A20" i="182"/>
  <c r="B20" i="182"/>
  <c r="C20" i="182"/>
  <c r="D20" i="182"/>
  <c r="E20" i="182"/>
  <c r="F20" i="182"/>
  <c r="G20" i="182"/>
  <c r="A21" i="182"/>
  <c r="B21" i="182"/>
  <c r="C21" i="182"/>
  <c r="D21" i="182"/>
  <c r="E21" i="182"/>
  <c r="F21" i="182"/>
  <c r="G21" i="182"/>
  <c r="A22" i="182"/>
  <c r="B22" i="182"/>
  <c r="C22" i="182"/>
  <c r="D22" i="182"/>
  <c r="E22" i="182"/>
  <c r="F22" i="182"/>
  <c r="G22" i="182"/>
  <c r="A23" i="182"/>
  <c r="B23" i="182"/>
  <c r="C23" i="182"/>
  <c r="D23" i="182"/>
  <c r="E23" i="182"/>
  <c r="F23" i="182"/>
  <c r="G23" i="182"/>
  <c r="A24" i="182"/>
  <c r="B24" i="182"/>
  <c r="C24" i="182"/>
  <c r="D24" i="182"/>
  <c r="E24" i="182"/>
  <c r="F24" i="182"/>
  <c r="G24" i="182"/>
  <c r="A25" i="182"/>
  <c r="B25" i="182"/>
  <c r="C25" i="182"/>
  <c r="D25" i="182"/>
  <c r="E25" i="182"/>
  <c r="F25" i="182"/>
  <c r="G25" i="182"/>
  <c r="A26" i="182"/>
  <c r="B26" i="182"/>
  <c r="C26" i="182"/>
  <c r="D26" i="182"/>
  <c r="E26" i="182"/>
  <c r="F26" i="182"/>
  <c r="G26" i="182"/>
  <c r="A27" i="182"/>
  <c r="B27" i="182"/>
  <c r="C27" i="182"/>
  <c r="D27" i="182"/>
  <c r="E27" i="182"/>
  <c r="F27" i="182"/>
  <c r="G27" i="182"/>
  <c r="A28" i="182"/>
  <c r="B28" i="182"/>
  <c r="C28" i="182"/>
  <c r="D28" i="182"/>
  <c r="E28" i="182"/>
  <c r="F28" i="182"/>
  <c r="G28" i="182"/>
  <c r="A29" i="182"/>
  <c r="B29" i="182"/>
  <c r="C29" i="182"/>
  <c r="D29" i="182"/>
  <c r="E29" i="182"/>
  <c r="F29" i="182"/>
  <c r="G29" i="182"/>
  <c r="A30" i="182"/>
  <c r="B30" i="182"/>
  <c r="C30" i="182"/>
  <c r="D30" i="182"/>
  <c r="E30" i="182"/>
  <c r="F30" i="182"/>
  <c r="G30" i="182"/>
  <c r="A31" i="182"/>
  <c r="B31" i="182"/>
  <c r="C31" i="182"/>
  <c r="D31" i="182"/>
  <c r="E31" i="182"/>
  <c r="F31" i="182"/>
  <c r="G31" i="182"/>
  <c r="A32" i="182"/>
  <c r="B32" i="182"/>
  <c r="C32" i="182"/>
  <c r="D32" i="182"/>
  <c r="E32" i="182"/>
  <c r="F32" i="182"/>
  <c r="G32" i="182"/>
  <c r="A33" i="182"/>
  <c r="B33" i="182"/>
  <c r="C33" i="182"/>
  <c r="D33" i="182"/>
  <c r="E33" i="182"/>
  <c r="F33" i="182"/>
  <c r="G33" i="182"/>
  <c r="A34" i="182"/>
  <c r="B34" i="182"/>
  <c r="C34" i="182"/>
  <c r="D34" i="182"/>
  <c r="E34" i="182"/>
  <c r="F34" i="182"/>
  <c r="G34" i="182"/>
  <c r="A35" i="182"/>
  <c r="B35" i="182"/>
  <c r="C35" i="182"/>
  <c r="D35" i="182"/>
  <c r="E35" i="182"/>
  <c r="F35" i="182"/>
  <c r="G35" i="182"/>
  <c r="A36" i="182"/>
  <c r="B36" i="182"/>
  <c r="C36" i="182"/>
  <c r="D36" i="182"/>
  <c r="E36" i="182"/>
  <c r="F36" i="182"/>
  <c r="G36" i="182"/>
  <c r="A37" i="182"/>
  <c r="B37" i="182"/>
  <c r="C37" i="182"/>
  <c r="D37" i="182"/>
  <c r="E37" i="182"/>
  <c r="F37" i="182"/>
  <c r="G37" i="182"/>
  <c r="A38" i="182"/>
  <c r="B38" i="182"/>
  <c r="C38" i="182"/>
  <c r="D38" i="182"/>
  <c r="E38" i="182"/>
  <c r="F38" i="182"/>
  <c r="G38" i="182"/>
  <c r="A39" i="182"/>
  <c r="B39" i="182"/>
  <c r="C39" i="182"/>
  <c r="D39" i="182"/>
  <c r="E39" i="182"/>
  <c r="F39" i="182"/>
  <c r="G39" i="182"/>
  <c r="A40" i="182"/>
  <c r="B40" i="182"/>
  <c r="C40" i="182"/>
  <c r="D40" i="182"/>
  <c r="E40" i="182"/>
  <c r="F40" i="182"/>
  <c r="G40" i="182"/>
  <c r="A41" i="182"/>
  <c r="B41" i="182"/>
  <c r="C41" i="182"/>
  <c r="D41" i="182"/>
  <c r="E41" i="182"/>
  <c r="F41" i="182"/>
  <c r="G41" i="182"/>
  <c r="A42" i="182"/>
  <c r="B42" i="182"/>
  <c r="C42" i="182"/>
  <c r="D42" i="182"/>
  <c r="E42" i="182"/>
  <c r="F42" i="182"/>
  <c r="G42" i="182"/>
  <c r="A43" i="182"/>
  <c r="B43" i="182"/>
  <c r="C43" i="182"/>
  <c r="D43" i="182"/>
  <c r="E43" i="182"/>
  <c r="F43" i="182"/>
  <c r="G43" i="182"/>
  <c r="A44" i="182"/>
  <c r="B44" i="182"/>
  <c r="C44" i="182"/>
  <c r="D44" i="182"/>
  <c r="E44" i="182"/>
  <c r="F44" i="182"/>
  <c r="G44" i="182"/>
  <c r="A45" i="182"/>
  <c r="B45" i="182"/>
  <c r="C45" i="182"/>
  <c r="D45" i="182"/>
  <c r="E45" i="182"/>
  <c r="F45" i="182"/>
  <c r="G45" i="182"/>
  <c r="A46" i="182"/>
  <c r="B46" i="182"/>
  <c r="C46" i="182"/>
  <c r="D46" i="182"/>
  <c r="E46" i="182"/>
  <c r="F46" i="182"/>
  <c r="G46" i="182"/>
  <c r="A47" i="182"/>
  <c r="B47" i="182"/>
  <c r="C47" i="182"/>
  <c r="D47" i="182"/>
  <c r="E47" i="182"/>
  <c r="F47" i="182"/>
  <c r="G47" i="182"/>
  <c r="A48" i="182"/>
  <c r="B48" i="182"/>
  <c r="C48" i="182"/>
  <c r="D48" i="182"/>
  <c r="E48" i="182"/>
  <c r="F48" i="182"/>
  <c r="G48" i="182"/>
  <c r="A49" i="182"/>
  <c r="B49" i="182"/>
  <c r="C49" i="182"/>
  <c r="D49" i="182"/>
  <c r="E49" i="182"/>
  <c r="F49" i="182"/>
  <c r="G49" i="182"/>
  <c r="A50" i="182"/>
  <c r="B50" i="182"/>
  <c r="C50" i="182"/>
  <c r="D50" i="182"/>
  <c r="E50" i="182"/>
  <c r="F50" i="182"/>
  <c r="G50" i="182"/>
  <c r="A51" i="182"/>
  <c r="B51" i="182"/>
  <c r="C51" i="182"/>
  <c r="D51" i="182"/>
  <c r="E51" i="182"/>
  <c r="F51" i="182"/>
  <c r="G51" i="182"/>
  <c r="A52" i="182"/>
  <c r="B52" i="182"/>
  <c r="C52" i="182"/>
  <c r="D52" i="182"/>
  <c r="E52" i="182"/>
  <c r="F52" i="182"/>
  <c r="G52" i="182"/>
  <c r="A53" i="182"/>
  <c r="B53" i="182"/>
  <c r="C53" i="182"/>
  <c r="D53" i="182"/>
  <c r="E53" i="182"/>
  <c r="F53" i="182"/>
  <c r="G53" i="182"/>
  <c r="A54" i="182"/>
  <c r="B54" i="182"/>
  <c r="C54" i="182"/>
  <c r="D54" i="182"/>
  <c r="E54" i="182"/>
  <c r="F54" i="182"/>
  <c r="G54" i="182"/>
  <c r="A55" i="182"/>
  <c r="B55" i="182"/>
  <c r="C55" i="182"/>
  <c r="D55" i="182"/>
  <c r="E55" i="182"/>
  <c r="F55" i="182"/>
  <c r="G55" i="182"/>
  <c r="A56" i="182"/>
  <c r="B56" i="182"/>
  <c r="C56" i="182"/>
  <c r="D56" i="182"/>
  <c r="E56" i="182"/>
  <c r="F56" i="182"/>
  <c r="G56" i="182"/>
  <c r="A57" i="182"/>
  <c r="B57" i="182"/>
  <c r="C57" i="182"/>
  <c r="D57" i="182"/>
  <c r="E57" i="182"/>
  <c r="F57" i="182"/>
  <c r="G57" i="182"/>
  <c r="A58" i="182"/>
  <c r="B58" i="182"/>
  <c r="C58" i="182"/>
  <c r="D58" i="182"/>
  <c r="E58" i="182"/>
  <c r="F58" i="182"/>
  <c r="G58" i="182"/>
  <c r="A59" i="182"/>
  <c r="B59" i="182"/>
  <c r="C59" i="182"/>
  <c r="D59" i="182"/>
  <c r="E59" i="182"/>
  <c r="F59" i="182"/>
  <c r="G59" i="182"/>
  <c r="A60" i="182"/>
  <c r="B60" i="182"/>
  <c r="C60" i="182"/>
  <c r="D60" i="182"/>
  <c r="E60" i="182"/>
  <c r="F60" i="182"/>
  <c r="G60" i="182"/>
  <c r="A61" i="182"/>
  <c r="B61" i="182"/>
  <c r="C61" i="182"/>
  <c r="D61" i="182"/>
  <c r="E61" i="182"/>
  <c r="F61" i="182"/>
  <c r="G61" i="182"/>
  <c r="A62" i="182"/>
  <c r="B62" i="182"/>
  <c r="C62" i="182"/>
  <c r="D62" i="182"/>
  <c r="E62" i="182"/>
  <c r="F62" i="182"/>
  <c r="G62" i="182"/>
  <c r="A63" i="182"/>
  <c r="B63" i="182"/>
  <c r="C63" i="182"/>
  <c r="D63" i="182"/>
  <c r="E63" i="182"/>
  <c r="F63" i="182"/>
  <c r="G63" i="182"/>
  <c r="A64" i="182"/>
  <c r="B64" i="182"/>
  <c r="C64" i="182"/>
  <c r="D64" i="182"/>
  <c r="E64" i="182"/>
  <c r="F64" i="182"/>
  <c r="G64" i="182"/>
  <c r="A65" i="182"/>
  <c r="B65" i="182"/>
  <c r="C65" i="182"/>
  <c r="D65" i="182"/>
  <c r="E65" i="182"/>
  <c r="F65" i="182"/>
  <c r="G65" i="182"/>
  <c r="A66" i="182"/>
  <c r="B66" i="182"/>
  <c r="C66" i="182"/>
  <c r="D66" i="182"/>
  <c r="E66" i="182"/>
  <c r="F66" i="182"/>
  <c r="G66" i="182"/>
  <c r="A67" i="182"/>
  <c r="B67" i="182"/>
  <c r="C67" i="182"/>
  <c r="D67" i="182"/>
  <c r="E67" i="182"/>
  <c r="F67" i="182"/>
  <c r="G67" i="182"/>
  <c r="A68" i="182"/>
  <c r="B68" i="182"/>
  <c r="C68" i="182"/>
  <c r="D68" i="182"/>
  <c r="E68" i="182"/>
  <c r="F68" i="182"/>
  <c r="G68" i="182"/>
  <c r="A69" i="182"/>
  <c r="B69" i="182"/>
  <c r="C69" i="182"/>
  <c r="D69" i="182"/>
  <c r="E69" i="182"/>
  <c r="F69" i="182"/>
  <c r="G69" i="182"/>
  <c r="A70" i="182"/>
  <c r="B70" i="182"/>
  <c r="C70" i="182"/>
  <c r="D70" i="182"/>
  <c r="E70" i="182"/>
  <c r="F70" i="182"/>
  <c r="G70" i="182"/>
  <c r="A71" i="182"/>
  <c r="B71" i="182"/>
  <c r="C71" i="182"/>
  <c r="D71" i="182"/>
  <c r="E71" i="182"/>
  <c r="F71" i="182"/>
  <c r="G71" i="182"/>
  <c r="A72" i="182"/>
  <c r="B72" i="182"/>
  <c r="C72" i="182"/>
  <c r="D72" i="182"/>
  <c r="E72" i="182"/>
  <c r="F72" i="182"/>
  <c r="G72" i="182"/>
  <c r="A73" i="182"/>
  <c r="B73" i="182"/>
  <c r="C73" i="182"/>
  <c r="D73" i="182"/>
  <c r="E73" i="182"/>
  <c r="F73" i="182"/>
  <c r="G73" i="182"/>
  <c r="A74" i="182"/>
  <c r="B74" i="182"/>
  <c r="C74" i="182"/>
  <c r="D74" i="182"/>
  <c r="E74" i="182"/>
  <c r="F74" i="182"/>
  <c r="G74" i="182"/>
  <c r="A75" i="182"/>
  <c r="B75" i="182"/>
  <c r="C75" i="182"/>
  <c r="D75" i="182"/>
  <c r="E75" i="182"/>
  <c r="F75" i="182"/>
  <c r="G75" i="182"/>
  <c r="A76" i="182"/>
  <c r="B76" i="182"/>
  <c r="C76" i="182"/>
  <c r="D76" i="182"/>
  <c r="E76" i="182"/>
  <c r="F76" i="182"/>
  <c r="G76" i="182"/>
  <c r="A77" i="182"/>
  <c r="B77" i="182"/>
  <c r="C77" i="182"/>
  <c r="D77" i="182"/>
  <c r="E77" i="182"/>
  <c r="F77" i="182"/>
  <c r="G77" i="182"/>
  <c r="A78" i="182"/>
  <c r="B78" i="182"/>
  <c r="C78" i="182"/>
  <c r="D78" i="182"/>
  <c r="E78" i="182"/>
  <c r="F78" i="182"/>
  <c r="G78" i="182"/>
  <c r="A79" i="182"/>
  <c r="B79" i="182"/>
  <c r="C79" i="182"/>
  <c r="D79" i="182"/>
  <c r="E79" i="182"/>
  <c r="F79" i="182"/>
  <c r="G79" i="182"/>
  <c r="A80" i="182"/>
  <c r="B80" i="182"/>
  <c r="C80" i="182"/>
  <c r="D80" i="182"/>
  <c r="E80" i="182"/>
  <c r="F80" i="182"/>
  <c r="G80" i="182"/>
  <c r="A81" i="182"/>
  <c r="B81" i="182"/>
  <c r="C81" i="182"/>
  <c r="D81" i="182"/>
  <c r="E81" i="182"/>
  <c r="F81" i="182"/>
  <c r="G81" i="182"/>
  <c r="A82" i="182"/>
  <c r="B82" i="182"/>
  <c r="C82" i="182"/>
  <c r="D82" i="182"/>
  <c r="E82" i="182"/>
  <c r="F82" i="182"/>
  <c r="G82" i="182"/>
  <c r="A83" i="182"/>
  <c r="B83" i="182"/>
  <c r="C83" i="182"/>
  <c r="D83" i="182"/>
  <c r="E83" i="182"/>
  <c r="F83" i="182"/>
  <c r="G83" i="182"/>
  <c r="A84" i="182"/>
  <c r="B84" i="182"/>
  <c r="C84" i="182"/>
  <c r="D84" i="182"/>
  <c r="E84" i="182"/>
  <c r="F84" i="182"/>
  <c r="G84" i="182"/>
  <c r="A85" i="182"/>
  <c r="B85" i="182"/>
  <c r="C85" i="182"/>
  <c r="D85" i="182"/>
  <c r="E85" i="182"/>
  <c r="F85" i="182"/>
  <c r="G85" i="182"/>
  <c r="A86" i="182"/>
  <c r="B86" i="182"/>
  <c r="C86" i="182"/>
  <c r="D86" i="182"/>
  <c r="E86" i="182"/>
  <c r="F86" i="182"/>
  <c r="G86" i="182"/>
  <c r="A87" i="182"/>
  <c r="B87" i="182"/>
  <c r="C87" i="182"/>
  <c r="D87" i="182"/>
  <c r="E87" i="182"/>
  <c r="F87" i="182"/>
  <c r="G87" i="182"/>
  <c r="A88" i="182"/>
  <c r="B88" i="182"/>
  <c r="C88" i="182"/>
  <c r="D88" i="182"/>
  <c r="E88" i="182"/>
  <c r="F88" i="182"/>
  <c r="G88" i="182"/>
  <c r="A89" i="182"/>
  <c r="B89" i="182"/>
  <c r="C89" i="182"/>
  <c r="D89" i="182"/>
  <c r="E89" i="182"/>
  <c r="F89" i="182"/>
  <c r="G89" i="182"/>
  <c r="A90" i="182"/>
  <c r="B90" i="182"/>
  <c r="C90" i="182"/>
  <c r="D90" i="182"/>
  <c r="E90" i="182"/>
  <c r="F90" i="182"/>
  <c r="G90" i="182"/>
  <c r="A91" i="182"/>
  <c r="B91" i="182"/>
  <c r="C91" i="182"/>
  <c r="D91" i="182"/>
  <c r="E91" i="182"/>
  <c r="F91" i="182"/>
  <c r="G91" i="182"/>
  <c r="A92" i="182"/>
  <c r="B92" i="182"/>
  <c r="C92" i="182"/>
  <c r="D92" i="182"/>
  <c r="E92" i="182"/>
  <c r="F92" i="182"/>
  <c r="G92" i="182"/>
  <c r="A93" i="182"/>
  <c r="B93" i="182"/>
  <c r="C93" i="182"/>
  <c r="D93" i="182"/>
  <c r="E93" i="182"/>
  <c r="F93" i="182"/>
  <c r="G93" i="182"/>
  <c r="A94" i="182"/>
  <c r="B94" i="182"/>
  <c r="C94" i="182"/>
  <c r="D94" i="182"/>
  <c r="E94" i="182"/>
  <c r="F94" i="182"/>
  <c r="G94" i="182"/>
  <c r="A95" i="182"/>
  <c r="B95" i="182"/>
  <c r="C95" i="182"/>
  <c r="D95" i="182"/>
  <c r="E95" i="182"/>
  <c r="F95" i="182"/>
  <c r="G95" i="182"/>
  <c r="A96" i="182"/>
  <c r="B96" i="182"/>
  <c r="C96" i="182"/>
  <c r="D96" i="182"/>
  <c r="E96" i="182"/>
  <c r="F96" i="182"/>
  <c r="G96" i="182"/>
  <c r="A97" i="182"/>
  <c r="B97" i="182"/>
  <c r="C97" i="182"/>
  <c r="D97" i="182"/>
  <c r="E97" i="182"/>
  <c r="F97" i="182"/>
  <c r="G97" i="182"/>
  <c r="A98" i="182"/>
  <c r="B98" i="182"/>
  <c r="C98" i="182"/>
  <c r="D98" i="182"/>
  <c r="E98" i="182"/>
  <c r="F98" i="182"/>
  <c r="G98" i="182"/>
  <c r="A99" i="182"/>
  <c r="B99" i="182"/>
  <c r="C99" i="182"/>
  <c r="D99" i="182"/>
  <c r="E99" i="182"/>
  <c r="F99" i="182"/>
  <c r="G99" i="182"/>
  <c r="A100" i="182"/>
  <c r="B100" i="182"/>
  <c r="C100" i="182"/>
  <c r="D100" i="182"/>
  <c r="E100" i="182"/>
  <c r="F100" i="182"/>
  <c r="G100" i="182"/>
  <c r="A101" i="182"/>
  <c r="B101" i="182"/>
  <c r="C101" i="182"/>
  <c r="D101" i="182"/>
  <c r="E101" i="182"/>
  <c r="F101" i="182"/>
  <c r="G101" i="182"/>
  <c r="A102" i="182"/>
  <c r="B102" i="182"/>
  <c r="C102" i="182"/>
  <c r="D102" i="182"/>
  <c r="E102" i="182"/>
  <c r="F102" i="182"/>
  <c r="G102" i="182"/>
  <c r="A103" i="182"/>
  <c r="B103" i="182"/>
  <c r="C103" i="182"/>
  <c r="D103" i="182"/>
  <c r="E103" i="182"/>
  <c r="F103" i="182"/>
  <c r="G103" i="182"/>
  <c r="A104" i="182"/>
  <c r="B104" i="182"/>
  <c r="C104" i="182"/>
  <c r="D104" i="182"/>
  <c r="E104" i="182"/>
  <c r="F104" i="182"/>
  <c r="G104" i="182"/>
  <c r="A105" i="182"/>
  <c r="B105" i="182"/>
  <c r="C105" i="182"/>
  <c r="D105" i="182"/>
  <c r="E105" i="182"/>
  <c r="F105" i="182"/>
  <c r="G105" i="182"/>
  <c r="A106" i="182"/>
  <c r="B106" i="182"/>
  <c r="C106" i="182"/>
  <c r="D106" i="182"/>
  <c r="E106" i="182"/>
  <c r="F106" i="182"/>
  <c r="G106" i="182"/>
  <c r="A107" i="182"/>
  <c r="B107" i="182"/>
  <c r="C107" i="182"/>
  <c r="D107" i="182"/>
  <c r="E107" i="182"/>
  <c r="F107" i="182"/>
  <c r="G107" i="182"/>
  <c r="A108" i="182"/>
  <c r="B108" i="182"/>
  <c r="C108" i="182"/>
  <c r="D108" i="182"/>
  <c r="E108" i="182"/>
  <c r="F108" i="182"/>
  <c r="G108" i="182"/>
  <c r="A109" i="182"/>
  <c r="B109" i="182"/>
  <c r="C109" i="182"/>
  <c r="D109" i="182"/>
  <c r="E109" i="182"/>
  <c r="F109" i="182"/>
  <c r="G109" i="182"/>
  <c r="A110" i="182"/>
  <c r="B110" i="182"/>
  <c r="C110" i="182"/>
  <c r="D110" i="182"/>
  <c r="E110" i="182"/>
  <c r="F110" i="182"/>
  <c r="G110" i="182"/>
  <c r="A111" i="182"/>
  <c r="B111" i="182"/>
  <c r="C111" i="182"/>
  <c r="D111" i="182"/>
  <c r="E111" i="182"/>
  <c r="F111" i="182"/>
  <c r="G111" i="182"/>
  <c r="A112" i="182"/>
  <c r="B112" i="182"/>
  <c r="C112" i="182"/>
  <c r="D112" i="182"/>
  <c r="E112" i="182"/>
  <c r="F112" i="182"/>
  <c r="G112" i="182"/>
  <c r="A113" i="182"/>
  <c r="B113" i="182"/>
  <c r="C113" i="182"/>
  <c r="D113" i="182"/>
  <c r="E113" i="182"/>
  <c r="F113" i="182"/>
  <c r="G113" i="182"/>
  <c r="A114" i="182"/>
  <c r="B114" i="182"/>
  <c r="C114" i="182"/>
  <c r="D114" i="182"/>
  <c r="E114" i="182"/>
  <c r="F114" i="182"/>
  <c r="G114" i="182"/>
  <c r="A115" i="182"/>
  <c r="B115" i="182"/>
  <c r="C115" i="182"/>
  <c r="D115" i="182"/>
  <c r="E115" i="182"/>
  <c r="F115" i="182"/>
  <c r="G115" i="182"/>
  <c r="A116" i="182"/>
  <c r="B116" i="182"/>
  <c r="C116" i="182"/>
  <c r="D116" i="182"/>
  <c r="E116" i="182"/>
  <c r="F116" i="182"/>
  <c r="G116" i="182"/>
  <c r="A117" i="182"/>
  <c r="B117" i="182"/>
  <c r="C117" i="182"/>
  <c r="D117" i="182"/>
  <c r="E117" i="182"/>
  <c r="F117" i="182"/>
  <c r="G117" i="182"/>
  <c r="A118" i="182"/>
  <c r="B118" i="182"/>
  <c r="C118" i="182"/>
  <c r="D118" i="182"/>
  <c r="E118" i="182"/>
  <c r="F118" i="182"/>
  <c r="G118" i="182"/>
  <c r="A119" i="182"/>
  <c r="B119" i="182"/>
  <c r="C119" i="182"/>
  <c r="D119" i="182"/>
  <c r="E119" i="182"/>
  <c r="F119" i="182"/>
  <c r="G119" i="182"/>
  <c r="A120" i="182"/>
  <c r="B120" i="182"/>
  <c r="C120" i="182"/>
  <c r="D120" i="182"/>
  <c r="E120" i="182"/>
  <c r="F120" i="182"/>
  <c r="G120" i="182"/>
  <c r="A121" i="182"/>
  <c r="B121" i="182"/>
  <c r="C121" i="182"/>
  <c r="D121" i="182"/>
  <c r="E121" i="182"/>
  <c r="F121" i="182"/>
  <c r="G121" i="182"/>
  <c r="A122" i="182"/>
  <c r="B122" i="182"/>
  <c r="C122" i="182"/>
  <c r="D122" i="182"/>
  <c r="E122" i="182"/>
  <c r="F122" i="182"/>
  <c r="G122" i="182"/>
  <c r="A123" i="182"/>
  <c r="B123" i="182"/>
  <c r="C123" i="182"/>
  <c r="D123" i="182"/>
  <c r="E123" i="182"/>
  <c r="F123" i="182"/>
  <c r="G123" i="182"/>
  <c r="A124" i="182"/>
  <c r="B124" i="182"/>
  <c r="C124" i="182"/>
  <c r="D124" i="182"/>
  <c r="E124" i="182"/>
  <c r="F124" i="182"/>
  <c r="G124" i="182"/>
  <c r="A125" i="182"/>
  <c r="B125" i="182"/>
  <c r="C125" i="182"/>
  <c r="D125" i="182"/>
  <c r="E125" i="182"/>
  <c r="F125" i="182"/>
  <c r="G125" i="182"/>
  <c r="A126" i="182"/>
  <c r="B126" i="182"/>
  <c r="C126" i="182"/>
  <c r="D126" i="182"/>
  <c r="E126" i="182"/>
  <c r="F126" i="182"/>
  <c r="G126" i="182"/>
  <c r="A127" i="182"/>
  <c r="B127" i="182"/>
  <c r="C127" i="182"/>
  <c r="D127" i="182"/>
  <c r="E127" i="182"/>
  <c r="F127" i="182"/>
  <c r="G127" i="182"/>
  <c r="A128" i="182"/>
  <c r="B128" i="182"/>
  <c r="C128" i="182"/>
  <c r="D128" i="182"/>
  <c r="E128" i="182"/>
  <c r="F128" i="182"/>
  <c r="G128" i="182"/>
  <c r="A129" i="182"/>
  <c r="B129" i="182"/>
  <c r="C129" i="182"/>
  <c r="D129" i="182"/>
  <c r="E129" i="182"/>
  <c r="F129" i="182"/>
  <c r="G129" i="182"/>
  <c r="A130" i="182"/>
  <c r="B130" i="182"/>
  <c r="C130" i="182"/>
  <c r="D130" i="182"/>
  <c r="E130" i="182"/>
  <c r="F130" i="182"/>
  <c r="G130" i="182"/>
  <c r="Y14" i="186" l="1"/>
  <c r="N11" i="205" l="1"/>
  <c r="AC30" i="208" l="1"/>
  <c r="AC31" i="208"/>
  <c r="AC32" i="208"/>
  <c r="AC33" i="208"/>
  <c r="AC34" i="208"/>
  <c r="AC35" i="208"/>
  <c r="AC36" i="208"/>
  <c r="AC37" i="208"/>
  <c r="AC38" i="208"/>
  <c r="AC39" i="208"/>
  <c r="AC40" i="208"/>
  <c r="AC41" i="208"/>
  <c r="AC42" i="208"/>
  <c r="AC43" i="208"/>
  <c r="AC44" i="208"/>
  <c r="AC45" i="208"/>
  <c r="AC46" i="208"/>
  <c r="AC47" i="208"/>
  <c r="AC48" i="208"/>
  <c r="AC49" i="208"/>
  <c r="AC50" i="208"/>
  <c r="AC51" i="208"/>
  <c r="AC52" i="208"/>
  <c r="AC53" i="208"/>
  <c r="AC54" i="208"/>
  <c r="AC55" i="208"/>
  <c r="AC56" i="208"/>
  <c r="AC57" i="208"/>
  <c r="AC58" i="208"/>
  <c r="AC59" i="208"/>
  <c r="AC60" i="208"/>
  <c r="AC61" i="208"/>
  <c r="AC62" i="208"/>
  <c r="AC63" i="208"/>
  <c r="AC64" i="208"/>
  <c r="AC65" i="208"/>
  <c r="AC66" i="208"/>
  <c r="AC67" i="208"/>
  <c r="AC68" i="208"/>
  <c r="AC69" i="208"/>
  <c r="AC70" i="208"/>
  <c r="AC71" i="208"/>
  <c r="AC72" i="208"/>
  <c r="AC73" i="208"/>
  <c r="AC74" i="208"/>
  <c r="AC75" i="208"/>
  <c r="AC76" i="208"/>
  <c r="AC77" i="208"/>
  <c r="AC78" i="208"/>
  <c r="AC79" i="208"/>
  <c r="AC80" i="208"/>
  <c r="AC81" i="208"/>
  <c r="AC82" i="208"/>
  <c r="AC83" i="208"/>
  <c r="AC84" i="208"/>
  <c r="AC85" i="208"/>
  <c r="AC86" i="208"/>
  <c r="AC87" i="208"/>
  <c r="AC88" i="208"/>
  <c r="AC89" i="208"/>
  <c r="AC90" i="208"/>
  <c r="AC91" i="208"/>
  <c r="AC92" i="208"/>
  <c r="AC93" i="208"/>
  <c r="AC94" i="208"/>
  <c r="AC95" i="208"/>
  <c r="AC96" i="208"/>
  <c r="AC97" i="208"/>
  <c r="AC98" i="208"/>
  <c r="AC99" i="208"/>
  <c r="AC100" i="208"/>
  <c r="AC101" i="208"/>
  <c r="AC102" i="208"/>
  <c r="AC103" i="208"/>
  <c r="AC104" i="208"/>
  <c r="AC105" i="208"/>
  <c r="AC106" i="208"/>
  <c r="AC107" i="208"/>
  <c r="AC108" i="208"/>
  <c r="AC109" i="208"/>
  <c r="AC110" i="208"/>
  <c r="AC111" i="208"/>
  <c r="AC112" i="208"/>
  <c r="AC113" i="208"/>
  <c r="AC114" i="208"/>
  <c r="AC115" i="208"/>
  <c r="AC116" i="208"/>
  <c r="AC117" i="208"/>
  <c r="AC118" i="208"/>
  <c r="AC119" i="208"/>
  <c r="AC120" i="208"/>
  <c r="AC121" i="208"/>
  <c r="AC122" i="208"/>
  <c r="AC123" i="208"/>
  <c r="AC124" i="208"/>
  <c r="AC125" i="208"/>
  <c r="AC126" i="208"/>
  <c r="AC127" i="208"/>
  <c r="AC128" i="208"/>
  <c r="AC129" i="208"/>
  <c r="AC130" i="208"/>
  <c r="AC131" i="208"/>
  <c r="AC132" i="208"/>
  <c r="AC133" i="208"/>
  <c r="AC134" i="208"/>
  <c r="AC135" i="208"/>
  <c r="AC136" i="208"/>
  <c r="AC137" i="208"/>
  <c r="AC138" i="208"/>
  <c r="AC139" i="208"/>
  <c r="AC140" i="208"/>
  <c r="AC141" i="208"/>
  <c r="AC142" i="208"/>
  <c r="AC143" i="208"/>
  <c r="AC144" i="208"/>
  <c r="AC145" i="208"/>
  <c r="AC146" i="208"/>
  <c r="AC147" i="208"/>
  <c r="AC148" i="208"/>
  <c r="AC149" i="208"/>
  <c r="AC150" i="208"/>
  <c r="AC151" i="208"/>
  <c r="AC152" i="208"/>
  <c r="AC153" i="208"/>
  <c r="AC154" i="208"/>
  <c r="AC155" i="208"/>
  <c r="AC156" i="208"/>
  <c r="AC157" i="208"/>
  <c r="AC158" i="208"/>
  <c r="AC159" i="208"/>
  <c r="AC160" i="208"/>
  <c r="AC29" i="208"/>
  <c r="AC8" i="208"/>
  <c r="AC9" i="208"/>
  <c r="AC10" i="208"/>
  <c r="AC11" i="208"/>
  <c r="AC12" i="208"/>
  <c r="AC13" i="208"/>
  <c r="AC14" i="208"/>
  <c r="AC15" i="208"/>
  <c r="AC16" i="208"/>
  <c r="AC17" i="208"/>
  <c r="AC18" i="208"/>
  <c r="AC19" i="208"/>
  <c r="AC20" i="208"/>
  <c r="AC21" i="208"/>
  <c r="AC22" i="208"/>
  <c r="AC23" i="208"/>
  <c r="AC24" i="208"/>
  <c r="AC25" i="208"/>
  <c r="AC26" i="208"/>
  <c r="AC27" i="208"/>
  <c r="AC28" i="208"/>
  <c r="J20" i="221" l="1"/>
  <c r="J13" i="221"/>
  <c r="J17" i="221"/>
  <c r="J11" i="221"/>
  <c r="J10" i="221"/>
  <c r="J16" i="221"/>
  <c r="J25" i="221"/>
  <c r="J22" i="221"/>
  <c r="J18" i="221"/>
  <c r="J14" i="221"/>
  <c r="J19" i="221"/>
  <c r="J24" i="221"/>
  <c r="J23" i="221"/>
  <c r="J12" i="221"/>
  <c r="J15" i="221"/>
  <c r="J21" i="221"/>
  <c r="J30" i="221"/>
  <c r="J29" i="221"/>
  <c r="J26" i="221"/>
  <c r="AA135" i="186" l="1"/>
  <c r="Z135" i="186"/>
  <c r="Y135" i="186"/>
  <c r="W135" i="186"/>
  <c r="AA134" i="186"/>
  <c r="Z134" i="186"/>
  <c r="Y134" i="186"/>
  <c r="W134" i="186"/>
  <c r="AA133" i="186"/>
  <c r="Z133" i="186"/>
  <c r="Y133" i="186"/>
  <c r="W133" i="186"/>
  <c r="AA132" i="186"/>
  <c r="Z132" i="186"/>
  <c r="Y132" i="186"/>
  <c r="W132" i="186"/>
  <c r="AA131" i="186"/>
  <c r="Z131" i="186"/>
  <c r="Y131" i="186"/>
  <c r="W131" i="186"/>
  <c r="AA130" i="186"/>
  <c r="Z130" i="186"/>
  <c r="Y130" i="186"/>
  <c r="W130" i="186"/>
  <c r="AA129" i="186"/>
  <c r="Z129" i="186"/>
  <c r="Y129" i="186"/>
  <c r="W129" i="186"/>
  <c r="AA128" i="186"/>
  <c r="Z128" i="186"/>
  <c r="Y128" i="186"/>
  <c r="W128" i="186"/>
  <c r="AA127" i="186"/>
  <c r="Z127" i="186"/>
  <c r="Y127" i="186"/>
  <c r="W127" i="186"/>
  <c r="AA126" i="186"/>
  <c r="Z126" i="186"/>
  <c r="Y126" i="186"/>
  <c r="W126" i="186"/>
  <c r="AA125" i="186"/>
  <c r="Z125" i="186"/>
  <c r="Y125" i="186"/>
  <c r="W125" i="186"/>
  <c r="AA124" i="186"/>
  <c r="Z124" i="186"/>
  <c r="Y124" i="186"/>
  <c r="W124" i="186"/>
  <c r="AA123" i="186"/>
  <c r="Z123" i="186"/>
  <c r="Y123" i="186"/>
  <c r="W123" i="186"/>
  <c r="AA122" i="186"/>
  <c r="Z122" i="186"/>
  <c r="Y122" i="186"/>
  <c r="W122" i="186"/>
  <c r="AA121" i="186"/>
  <c r="Z121" i="186"/>
  <c r="Y121" i="186"/>
  <c r="W121" i="186"/>
  <c r="AA120" i="186"/>
  <c r="Z120" i="186"/>
  <c r="Y120" i="186"/>
  <c r="W120" i="186"/>
  <c r="AA119" i="186"/>
  <c r="Z119" i="186"/>
  <c r="Y119" i="186"/>
  <c r="W119" i="186"/>
  <c r="AA118" i="186"/>
  <c r="Z118" i="186"/>
  <c r="Y118" i="186"/>
  <c r="W118" i="186"/>
  <c r="AA117" i="186"/>
  <c r="Z117" i="186"/>
  <c r="Y117" i="186"/>
  <c r="W117" i="186"/>
  <c r="AA116" i="186"/>
  <c r="Z116" i="186"/>
  <c r="Y116" i="186"/>
  <c r="W116" i="186"/>
  <c r="AA115" i="186"/>
  <c r="Z115" i="186"/>
  <c r="Y115" i="186"/>
  <c r="W115" i="186"/>
  <c r="AA114" i="186"/>
  <c r="Z114" i="186"/>
  <c r="Y114" i="186"/>
  <c r="W114" i="186"/>
  <c r="AA113" i="186"/>
  <c r="Z113" i="186"/>
  <c r="Y113" i="186"/>
  <c r="W113" i="186"/>
  <c r="AA112" i="186"/>
  <c r="Z112" i="186"/>
  <c r="Y112" i="186"/>
  <c r="W112" i="186"/>
  <c r="AA111" i="186"/>
  <c r="Z111" i="186"/>
  <c r="Y111" i="186"/>
  <c r="W111" i="186"/>
  <c r="AA110" i="186"/>
  <c r="Z110" i="186"/>
  <c r="Y110" i="186"/>
  <c r="W110" i="186"/>
  <c r="AA109" i="186"/>
  <c r="Z109" i="186"/>
  <c r="Y109" i="186"/>
  <c r="W109" i="186"/>
  <c r="AA108" i="186"/>
  <c r="Z108" i="186"/>
  <c r="Y108" i="186"/>
  <c r="W108" i="186"/>
  <c r="AA107" i="186"/>
  <c r="Z107" i="186"/>
  <c r="Y107" i="186"/>
  <c r="W107" i="186"/>
  <c r="AA106" i="186"/>
  <c r="Z106" i="186"/>
  <c r="Y106" i="186"/>
  <c r="W106" i="186"/>
  <c r="AA105" i="186"/>
  <c r="Z105" i="186"/>
  <c r="Y105" i="186"/>
  <c r="W105" i="186"/>
  <c r="AA104" i="186"/>
  <c r="Z104" i="186"/>
  <c r="Y104" i="186"/>
  <c r="W104" i="186"/>
  <c r="AA103" i="186"/>
  <c r="Z103" i="186"/>
  <c r="Y103" i="186"/>
  <c r="W103" i="186"/>
  <c r="Y102" i="186"/>
  <c r="AA102" i="186" s="1"/>
  <c r="W102" i="186"/>
  <c r="Y101" i="186"/>
  <c r="AA101" i="186" s="1"/>
  <c r="W101" i="186"/>
  <c r="Y100" i="186"/>
  <c r="AA100" i="186" s="1"/>
  <c r="W100" i="186"/>
  <c r="Y99" i="186"/>
  <c r="AA99" i="186" s="1"/>
  <c r="W99" i="186"/>
  <c r="Y98" i="186"/>
  <c r="AA98" i="186" s="1"/>
  <c r="W98" i="186"/>
  <c r="Y97" i="186"/>
  <c r="AA97" i="186" s="1"/>
  <c r="W97" i="186"/>
  <c r="Y96" i="186"/>
  <c r="AA96" i="186" s="1"/>
  <c r="W96" i="186"/>
  <c r="AA95" i="186"/>
  <c r="Z95" i="186"/>
  <c r="Y95" i="186"/>
  <c r="W95" i="186"/>
  <c r="AA94" i="186"/>
  <c r="Y94" i="186"/>
  <c r="W94" i="186"/>
  <c r="Y93" i="186"/>
  <c r="AA93" i="186" s="1"/>
  <c r="W93" i="186"/>
  <c r="Y92" i="186"/>
  <c r="AA92" i="186" s="1"/>
  <c r="W92" i="186"/>
  <c r="Y91" i="186"/>
  <c r="AA91" i="186" s="1"/>
  <c r="W91" i="186"/>
  <c r="Y90" i="186"/>
  <c r="AA90" i="186" s="1"/>
  <c r="W90" i="186"/>
  <c r="Y89" i="186"/>
  <c r="AA89" i="186" s="1"/>
  <c r="W89" i="186"/>
  <c r="AA88" i="186"/>
  <c r="Z88" i="186"/>
  <c r="Y88" i="186"/>
  <c r="W88" i="186"/>
  <c r="Y87" i="186"/>
  <c r="AA87" i="186" s="1"/>
  <c r="W87" i="186"/>
  <c r="Y86" i="186"/>
  <c r="AA86" i="186" s="1"/>
  <c r="W86" i="186"/>
  <c r="Y85" i="186"/>
  <c r="AA85" i="186" s="1"/>
  <c r="W85" i="186"/>
  <c r="Y84" i="186"/>
  <c r="AA84" i="186" s="1"/>
  <c r="W84" i="186"/>
  <c r="Y83" i="186"/>
  <c r="AA83" i="186" s="1"/>
  <c r="W83" i="186"/>
  <c r="Y82" i="186"/>
  <c r="AA82" i="186" s="1"/>
  <c r="W82" i="186"/>
  <c r="Y81" i="186"/>
  <c r="AA81" i="186" s="1"/>
  <c r="W81" i="186"/>
  <c r="Y80" i="186"/>
  <c r="AA80" i="186" s="1"/>
  <c r="W80" i="186"/>
  <c r="Y79" i="186"/>
  <c r="AA79" i="186" s="1"/>
  <c r="W79" i="186"/>
  <c r="Y78" i="186"/>
  <c r="AA78" i="186" s="1"/>
  <c r="W78" i="186"/>
  <c r="Y77" i="186"/>
  <c r="AA77" i="186" s="1"/>
  <c r="W77" i="186"/>
  <c r="AA76" i="186"/>
  <c r="Y76" i="186"/>
  <c r="W76" i="186"/>
  <c r="Y75" i="186"/>
  <c r="AA75" i="186" s="1"/>
  <c r="W75" i="186"/>
  <c r="Y74" i="186"/>
  <c r="AA74" i="186" s="1"/>
  <c r="W74" i="186"/>
  <c r="Y73" i="186"/>
  <c r="AA73" i="186" s="1"/>
  <c r="W73" i="186"/>
  <c r="AA72" i="186"/>
  <c r="Y72" i="186"/>
  <c r="W72" i="186"/>
  <c r="Y71" i="186"/>
  <c r="AA71" i="186" s="1"/>
  <c r="W71" i="186"/>
  <c r="Y70" i="186"/>
  <c r="AA70" i="186" s="1"/>
  <c r="W70" i="186"/>
  <c r="Y69" i="186"/>
  <c r="AA69" i="186" s="1"/>
  <c r="W69" i="186"/>
  <c r="Y68" i="186"/>
  <c r="AA68" i="186" s="1"/>
  <c r="W68" i="186"/>
  <c r="Y67" i="186"/>
  <c r="AA67" i="186" s="1"/>
  <c r="W67" i="186"/>
  <c r="Y66" i="186"/>
  <c r="AA66" i="186" s="1"/>
  <c r="W66" i="186"/>
  <c r="Y65" i="186"/>
  <c r="AA65" i="186" s="1"/>
  <c r="W65" i="186"/>
  <c r="Y64" i="186"/>
  <c r="AA64" i="186" s="1"/>
  <c r="W64" i="186"/>
  <c r="Y63" i="186"/>
  <c r="AA63" i="186" s="1"/>
  <c r="W63" i="186"/>
  <c r="Y62" i="186"/>
  <c r="AA62" i="186" s="1"/>
  <c r="W62" i="186"/>
  <c r="Y61" i="186"/>
  <c r="AA61" i="186" s="1"/>
  <c r="W61" i="186"/>
  <c r="Y60" i="186"/>
  <c r="AA60" i="186" s="1"/>
  <c r="W60" i="186"/>
  <c r="Y59" i="186"/>
  <c r="AA59" i="186" s="1"/>
  <c r="W59" i="186"/>
  <c r="Y58" i="186"/>
  <c r="AA58" i="186" s="1"/>
  <c r="W58" i="186"/>
  <c r="Y57" i="186"/>
  <c r="AA57" i="186" s="1"/>
  <c r="W57" i="186"/>
  <c r="Y56" i="186"/>
  <c r="AA56" i="186" s="1"/>
  <c r="W56" i="186"/>
  <c r="AA55" i="186"/>
  <c r="Z55" i="186"/>
  <c r="Y55" i="186"/>
  <c r="W55" i="186"/>
  <c r="Y54" i="186"/>
  <c r="AA54" i="186" s="1"/>
  <c r="W54" i="186"/>
  <c r="Y53" i="186"/>
  <c r="AA53" i="186" s="1"/>
  <c r="W53" i="186"/>
  <c r="Y52" i="186"/>
  <c r="AA52" i="186" s="1"/>
  <c r="W52" i="186"/>
  <c r="Y51" i="186"/>
  <c r="AA51" i="186" s="1"/>
  <c r="W51" i="186"/>
  <c r="Y50" i="186"/>
  <c r="AA50" i="186" s="1"/>
  <c r="W50" i="186"/>
  <c r="Y49" i="186"/>
  <c r="AA49" i="186" s="1"/>
  <c r="W49" i="186"/>
  <c r="Y48" i="186"/>
  <c r="AA48" i="186" s="1"/>
  <c r="W48" i="186"/>
  <c r="Y47" i="186"/>
  <c r="AA47" i="186" s="1"/>
  <c r="W47" i="186"/>
  <c r="Y46" i="186"/>
  <c r="AA46" i="186" s="1"/>
  <c r="W46" i="186"/>
  <c r="AA45" i="186"/>
  <c r="Y45" i="186"/>
  <c r="W45" i="186"/>
  <c r="Y44" i="186"/>
  <c r="AA44" i="186" s="1"/>
  <c r="W44" i="186"/>
  <c r="Y43" i="186"/>
  <c r="AA43" i="186" s="1"/>
  <c r="W43" i="186"/>
  <c r="Y42" i="186"/>
  <c r="AA42" i="186" s="1"/>
  <c r="W42" i="186"/>
  <c r="Y41" i="186"/>
  <c r="AA41" i="186" s="1"/>
  <c r="W41" i="186"/>
  <c r="Y40" i="186"/>
  <c r="AA40" i="186" s="1"/>
  <c r="W40" i="186"/>
  <c r="Y39" i="186"/>
  <c r="AA39" i="186" s="1"/>
  <c r="W39" i="186"/>
  <c r="Y38" i="186"/>
  <c r="AA38" i="186" s="1"/>
  <c r="W38" i="186"/>
  <c r="Y37" i="186"/>
  <c r="AA37" i="186" s="1"/>
  <c r="W37" i="186"/>
  <c r="Y36" i="186"/>
  <c r="AA36" i="186" s="1"/>
  <c r="W36" i="186"/>
  <c r="Y35" i="186"/>
  <c r="AA35" i="186" s="1"/>
  <c r="W35" i="186"/>
  <c r="Y34" i="186"/>
  <c r="AA34" i="186" s="1"/>
  <c r="W34" i="186"/>
  <c r="Y33" i="186"/>
  <c r="AA33" i="186" s="1"/>
  <c r="W33" i="186"/>
  <c r="Y32" i="186"/>
  <c r="AA32" i="186" s="1"/>
  <c r="W32" i="186"/>
  <c r="Y31" i="186"/>
  <c r="AA31" i="186" s="1"/>
  <c r="W31" i="186"/>
  <c r="Y30" i="186"/>
  <c r="AA30" i="186" s="1"/>
  <c r="W30" i="186"/>
  <c r="Y29" i="186"/>
  <c r="AA29" i="186" s="1"/>
  <c r="W29" i="186"/>
  <c r="Y28" i="186"/>
  <c r="AA28" i="186" s="1"/>
  <c r="W28" i="186"/>
  <c r="Y27" i="186"/>
  <c r="AA27" i="186" s="1"/>
  <c r="W27" i="186"/>
  <c r="AA26" i="186"/>
  <c r="Z26" i="186"/>
  <c r="Y26" i="186"/>
  <c r="W26" i="186"/>
  <c r="Y25" i="186"/>
  <c r="AA25" i="186" s="1"/>
  <c r="W25" i="186"/>
  <c r="Y24" i="186"/>
  <c r="AA24" i="186" s="1"/>
  <c r="W24" i="186"/>
  <c r="Y23" i="186"/>
  <c r="AA23" i="186" s="1"/>
  <c r="W23" i="186"/>
  <c r="Y22" i="186"/>
  <c r="AA22" i="186" s="1"/>
  <c r="W22" i="186"/>
  <c r="Y21" i="186"/>
  <c r="AA21" i="186" s="1"/>
  <c r="W21" i="186"/>
  <c r="Y20" i="186"/>
  <c r="AA20" i="186" s="1"/>
  <c r="W20" i="186"/>
  <c r="Y19" i="186"/>
  <c r="AA19" i="186" s="1"/>
  <c r="W19" i="186"/>
  <c r="Y18" i="186"/>
  <c r="AA18" i="186" s="1"/>
  <c r="W18" i="186"/>
  <c r="Y17" i="186"/>
  <c r="AA17" i="186" s="1"/>
  <c r="W17" i="186"/>
  <c r="Y16" i="186"/>
  <c r="AA16" i="186" s="1"/>
  <c r="W16" i="186"/>
  <c r="Y15" i="186"/>
  <c r="AA15" i="186" s="1"/>
  <c r="W15" i="186"/>
  <c r="AA14" i="186"/>
  <c r="W14" i="186"/>
  <c r="W16" i="185"/>
  <c r="Y16" i="185"/>
  <c r="AA16" i="185" s="1"/>
  <c r="W17" i="185"/>
  <c r="Y17" i="185"/>
  <c r="AA17" i="185" s="1"/>
  <c r="W18" i="185"/>
  <c r="Y18" i="185"/>
  <c r="AA18" i="185" s="1"/>
  <c r="W19" i="185"/>
  <c r="Y19" i="185"/>
  <c r="AA19" i="185" s="1"/>
  <c r="W20" i="185"/>
  <c r="Y20" i="185"/>
  <c r="AA20" i="185" s="1"/>
  <c r="W21" i="185"/>
  <c r="Y21" i="185"/>
  <c r="AA21" i="185" s="1"/>
  <c r="W22" i="185"/>
  <c r="Y22" i="185"/>
  <c r="AA22" i="185" s="1"/>
  <c r="W23" i="185"/>
  <c r="Y23" i="185"/>
  <c r="AA23" i="185" s="1"/>
  <c r="W24" i="185"/>
  <c r="Y24" i="185"/>
  <c r="AA24" i="185" s="1"/>
  <c r="W25" i="185"/>
  <c r="Y25" i="185"/>
  <c r="AA25" i="185" s="1"/>
  <c r="W26" i="185"/>
  <c r="Y26" i="185"/>
  <c r="Z26" i="185"/>
  <c r="AA26" i="185"/>
  <c r="W27" i="185"/>
  <c r="Y27" i="185"/>
  <c r="AA27" i="185" s="1"/>
  <c r="W28" i="185"/>
  <c r="Y28" i="185"/>
  <c r="AA28" i="185" s="1"/>
  <c r="W29" i="185"/>
  <c r="Y29" i="185"/>
  <c r="AA29" i="185" s="1"/>
  <c r="W30" i="185"/>
  <c r="Y30" i="185"/>
  <c r="AA30" i="185" s="1"/>
  <c r="W31" i="185"/>
  <c r="Y31" i="185"/>
  <c r="AA31" i="185" s="1"/>
  <c r="W32" i="185"/>
  <c r="Y32" i="185"/>
  <c r="AA32" i="185" s="1"/>
  <c r="W33" i="185"/>
  <c r="Y33" i="185"/>
  <c r="AA33" i="185" s="1"/>
  <c r="W34" i="185"/>
  <c r="Y34" i="185"/>
  <c r="AA34" i="185" s="1"/>
  <c r="W35" i="185"/>
  <c r="Y35" i="185"/>
  <c r="AA35" i="185" s="1"/>
  <c r="W36" i="185"/>
  <c r="Y36" i="185"/>
  <c r="AA36" i="185" s="1"/>
  <c r="W37" i="185"/>
  <c r="Y37" i="185"/>
  <c r="AA37" i="185" s="1"/>
  <c r="W38" i="185"/>
  <c r="Y38" i="185"/>
  <c r="AA38" i="185" s="1"/>
  <c r="W39" i="185"/>
  <c r="Y39" i="185"/>
  <c r="AA39" i="185" s="1"/>
  <c r="W40" i="185"/>
  <c r="Y40" i="185"/>
  <c r="AA40" i="185" s="1"/>
  <c r="W41" i="185"/>
  <c r="Y41" i="185"/>
  <c r="AA41" i="185" s="1"/>
  <c r="W42" i="185"/>
  <c r="Y42" i="185"/>
  <c r="AA42" i="185" s="1"/>
  <c r="W43" i="185"/>
  <c r="Y43" i="185"/>
  <c r="AA43" i="185" s="1"/>
  <c r="W44" i="185"/>
  <c r="Y44" i="185"/>
  <c r="AA44" i="185" s="1"/>
  <c r="W45" i="185"/>
  <c r="Y45" i="185"/>
  <c r="AA45" i="185" s="1"/>
  <c r="W46" i="185"/>
  <c r="Y46" i="185"/>
  <c r="AA46" i="185" s="1"/>
  <c r="W47" i="185"/>
  <c r="Y47" i="185"/>
  <c r="AA47" i="185" s="1"/>
  <c r="W48" i="185"/>
  <c r="Y48" i="185"/>
  <c r="AA48" i="185" s="1"/>
  <c r="W49" i="185"/>
  <c r="Y49" i="185"/>
  <c r="AA49" i="185" s="1"/>
  <c r="W50" i="185"/>
  <c r="Y50" i="185"/>
  <c r="AA50" i="185" s="1"/>
  <c r="W51" i="185"/>
  <c r="Y51" i="185"/>
  <c r="AA51" i="185" s="1"/>
  <c r="W52" i="185"/>
  <c r="Y52" i="185"/>
  <c r="AA52" i="185" s="1"/>
  <c r="W53" i="185"/>
  <c r="Y53" i="185"/>
  <c r="AA53" i="185" s="1"/>
  <c r="W54" i="185"/>
  <c r="Y54" i="185"/>
  <c r="AA54" i="185" s="1"/>
  <c r="W55" i="185"/>
  <c r="Y55" i="185"/>
  <c r="Z55" i="185"/>
  <c r="AA55" i="185"/>
  <c r="W56" i="185"/>
  <c r="Y56" i="185"/>
  <c r="AA56" i="185" s="1"/>
  <c r="W57" i="185"/>
  <c r="Y57" i="185"/>
  <c r="AA57" i="185" s="1"/>
  <c r="W58" i="185"/>
  <c r="Y58" i="185"/>
  <c r="AA58" i="185" s="1"/>
  <c r="W59" i="185"/>
  <c r="Y59" i="185"/>
  <c r="AA59" i="185" s="1"/>
  <c r="W60" i="185"/>
  <c r="Y60" i="185"/>
  <c r="AA60" i="185" s="1"/>
  <c r="W61" i="185"/>
  <c r="Y61" i="185"/>
  <c r="AA61" i="185" s="1"/>
  <c r="W62" i="185"/>
  <c r="Y62" i="185"/>
  <c r="AA62" i="185" s="1"/>
  <c r="W63" i="185"/>
  <c r="Y63" i="185"/>
  <c r="AA63" i="185" s="1"/>
  <c r="W64" i="185"/>
  <c r="Y64" i="185"/>
  <c r="AA64" i="185" s="1"/>
  <c r="W65" i="185"/>
  <c r="Y65" i="185"/>
  <c r="AA65" i="185" s="1"/>
  <c r="W66" i="185"/>
  <c r="Y66" i="185"/>
  <c r="AA66" i="185" s="1"/>
  <c r="W67" i="185"/>
  <c r="Y67" i="185"/>
  <c r="AA67" i="185" s="1"/>
  <c r="W68" i="185"/>
  <c r="Y68" i="185"/>
  <c r="AA68" i="185" s="1"/>
  <c r="W69" i="185"/>
  <c r="Y69" i="185"/>
  <c r="AA69" i="185" s="1"/>
  <c r="W70" i="185"/>
  <c r="Y70" i="185"/>
  <c r="AA70" i="185" s="1"/>
  <c r="W71" i="185"/>
  <c r="Y71" i="185"/>
  <c r="AA71" i="185" s="1"/>
  <c r="W72" i="185"/>
  <c r="Y72" i="185"/>
  <c r="AA72" i="185" s="1"/>
  <c r="W73" i="185"/>
  <c r="Y73" i="185"/>
  <c r="AA73" i="185" s="1"/>
  <c r="W74" i="185"/>
  <c r="Y74" i="185"/>
  <c r="AA74" i="185" s="1"/>
  <c r="W75" i="185"/>
  <c r="Y75" i="185"/>
  <c r="AA75" i="185" s="1"/>
  <c r="W76" i="185"/>
  <c r="Y76" i="185"/>
  <c r="AA76" i="185" s="1"/>
  <c r="W77" i="185"/>
  <c r="Y77" i="185"/>
  <c r="AA77" i="185" s="1"/>
  <c r="W78" i="185"/>
  <c r="Y78" i="185"/>
  <c r="AA78" i="185" s="1"/>
  <c r="W79" i="185"/>
  <c r="Y79" i="185"/>
  <c r="AA79" i="185" s="1"/>
  <c r="W80" i="185"/>
  <c r="Y80" i="185"/>
  <c r="AA80" i="185" s="1"/>
  <c r="W81" i="185"/>
  <c r="Y81" i="185"/>
  <c r="AA81" i="185" s="1"/>
  <c r="W82" i="185"/>
  <c r="Y82" i="185"/>
  <c r="AA82" i="185" s="1"/>
  <c r="W83" i="185"/>
  <c r="Y83" i="185"/>
  <c r="AA83" i="185" s="1"/>
  <c r="W84" i="185"/>
  <c r="Y84" i="185"/>
  <c r="AA84" i="185" s="1"/>
  <c r="W85" i="185"/>
  <c r="Y85" i="185"/>
  <c r="AA85" i="185" s="1"/>
  <c r="W86" i="185"/>
  <c r="Y86" i="185"/>
  <c r="AA86" i="185" s="1"/>
  <c r="W87" i="185"/>
  <c r="Y87" i="185"/>
  <c r="AA87" i="185" s="1"/>
  <c r="W88" i="185"/>
  <c r="Y88" i="185"/>
  <c r="Z88" i="185"/>
  <c r="AA88" i="185"/>
  <c r="W89" i="185"/>
  <c r="Y89" i="185"/>
  <c r="AA89" i="185" s="1"/>
  <c r="W90" i="185"/>
  <c r="Y90" i="185"/>
  <c r="AA90" i="185" s="1"/>
  <c r="W91" i="185"/>
  <c r="Y91" i="185"/>
  <c r="AA91" i="185" s="1"/>
  <c r="W92" i="185"/>
  <c r="Y92" i="185"/>
  <c r="AA92" i="185" s="1"/>
  <c r="W93" i="185"/>
  <c r="Y93" i="185"/>
  <c r="AA93" i="185" s="1"/>
  <c r="W94" i="185"/>
  <c r="Y94" i="185"/>
  <c r="AA94" i="185" s="1"/>
  <c r="W95" i="185"/>
  <c r="Y95" i="185"/>
  <c r="Z95" i="185"/>
  <c r="AA95" i="185"/>
  <c r="W96" i="185"/>
  <c r="Y96" i="185"/>
  <c r="AA96" i="185" s="1"/>
  <c r="W97" i="185"/>
  <c r="Y97" i="185"/>
  <c r="AA97" i="185" s="1"/>
  <c r="W98" i="185"/>
  <c r="Y98" i="185"/>
  <c r="AA98" i="185" s="1"/>
  <c r="W99" i="185"/>
  <c r="Y99" i="185"/>
  <c r="AA99" i="185" s="1"/>
  <c r="W100" i="185"/>
  <c r="Y100" i="185"/>
  <c r="AA100" i="185" s="1"/>
  <c r="W101" i="185"/>
  <c r="Y101" i="185"/>
  <c r="AA101" i="185" s="1"/>
  <c r="W102" i="185"/>
  <c r="Y102" i="185"/>
  <c r="AA102" i="185" s="1"/>
  <c r="W103" i="185"/>
  <c r="Y103" i="185"/>
  <c r="Z103" i="185"/>
  <c r="AA103" i="185"/>
  <c r="W104" i="185"/>
  <c r="Y104" i="185"/>
  <c r="Z104" i="185"/>
  <c r="AA104" i="185"/>
  <c r="W105" i="185"/>
  <c r="Y105" i="185"/>
  <c r="Z105" i="185"/>
  <c r="AA105" i="185"/>
  <c r="W106" i="185"/>
  <c r="Y106" i="185"/>
  <c r="Z106" i="185"/>
  <c r="AA106" i="185"/>
  <c r="W107" i="185"/>
  <c r="Y107" i="185"/>
  <c r="Z107" i="185"/>
  <c r="AA107" i="185"/>
  <c r="W108" i="185"/>
  <c r="Y108" i="185"/>
  <c r="Z108" i="185"/>
  <c r="AA108" i="185"/>
  <c r="W109" i="185"/>
  <c r="Y109" i="185"/>
  <c r="Z109" i="185"/>
  <c r="AA109" i="185"/>
  <c r="W110" i="185"/>
  <c r="Y110" i="185"/>
  <c r="Z110" i="185"/>
  <c r="AA110" i="185"/>
  <c r="W111" i="185"/>
  <c r="Y111" i="185"/>
  <c r="Z111" i="185"/>
  <c r="AA111" i="185"/>
  <c r="W112" i="185"/>
  <c r="Y112" i="185"/>
  <c r="Z112" i="185"/>
  <c r="AA112" i="185"/>
  <c r="W113" i="185"/>
  <c r="Y113" i="185"/>
  <c r="Z113" i="185"/>
  <c r="AA113" i="185"/>
  <c r="W114" i="185"/>
  <c r="Y114" i="185"/>
  <c r="Z114" i="185"/>
  <c r="AA114" i="185"/>
  <c r="W115" i="185"/>
  <c r="Y115" i="185"/>
  <c r="Z115" i="185"/>
  <c r="AA115" i="185"/>
  <c r="W116" i="185"/>
  <c r="Y116" i="185"/>
  <c r="Z116" i="185"/>
  <c r="AA116" i="185"/>
  <c r="W117" i="185"/>
  <c r="Y117" i="185"/>
  <c r="Z117" i="185"/>
  <c r="AA117" i="185"/>
  <c r="W118" i="185"/>
  <c r="Y118" i="185"/>
  <c r="Z118" i="185"/>
  <c r="AA118" i="185"/>
  <c r="W119" i="185"/>
  <c r="Y119" i="185"/>
  <c r="Z119" i="185"/>
  <c r="AA119" i="185"/>
  <c r="W120" i="185"/>
  <c r="Y120" i="185"/>
  <c r="Z120" i="185"/>
  <c r="AA120" i="185"/>
  <c r="W121" i="185"/>
  <c r="Y121" i="185"/>
  <c r="Z121" i="185"/>
  <c r="AA121" i="185"/>
  <c r="W122" i="185"/>
  <c r="Y122" i="185"/>
  <c r="Z122" i="185"/>
  <c r="AA122" i="185"/>
  <c r="W123" i="185"/>
  <c r="Y123" i="185"/>
  <c r="Z123" i="185"/>
  <c r="AA123" i="185"/>
  <c r="W124" i="185"/>
  <c r="Y124" i="185"/>
  <c r="Z124" i="185"/>
  <c r="AA124" i="185"/>
  <c r="W125" i="185"/>
  <c r="Y125" i="185"/>
  <c r="Z125" i="185"/>
  <c r="AA125" i="185"/>
  <c r="W126" i="185"/>
  <c r="Y126" i="185"/>
  <c r="Z126" i="185"/>
  <c r="AA126" i="185"/>
  <c r="W127" i="185"/>
  <c r="Y127" i="185"/>
  <c r="Z127" i="185"/>
  <c r="AA127" i="185"/>
  <c r="W128" i="185"/>
  <c r="Y128" i="185"/>
  <c r="Z128" i="185"/>
  <c r="AA128" i="185"/>
  <c r="W129" i="185"/>
  <c r="Y129" i="185"/>
  <c r="Z129" i="185"/>
  <c r="AA129" i="185"/>
  <c r="W130" i="185"/>
  <c r="Y130" i="185"/>
  <c r="Z130" i="185"/>
  <c r="AA130" i="185"/>
  <c r="W131" i="185"/>
  <c r="Y131" i="185"/>
  <c r="Z131" i="185"/>
  <c r="AA131" i="185"/>
  <c r="W132" i="185"/>
  <c r="Y132" i="185"/>
  <c r="Z132" i="185"/>
  <c r="AA132" i="185"/>
  <c r="W133" i="185"/>
  <c r="Y133" i="185"/>
  <c r="Z133" i="185"/>
  <c r="AA133" i="185"/>
  <c r="W134" i="185"/>
  <c r="Y134" i="185"/>
  <c r="Z134" i="185"/>
  <c r="AA134" i="185"/>
  <c r="W135" i="185"/>
  <c r="Y135" i="185"/>
  <c r="Z135" i="185"/>
  <c r="AA135" i="185"/>
  <c r="Y15" i="185"/>
  <c r="AA15" i="185" s="1"/>
  <c r="W15" i="185"/>
  <c r="Y14" i="185"/>
  <c r="AA14" i="185" s="1"/>
  <c r="W14" i="185"/>
  <c r="W14" i="182"/>
  <c r="Y14" i="182"/>
  <c r="AA14" i="182" s="1"/>
  <c r="Y21" i="182"/>
  <c r="AA21" i="182" s="1"/>
  <c r="W21" i="182"/>
  <c r="Y20" i="182"/>
  <c r="AA20" i="182" s="1"/>
  <c r="W20" i="182"/>
  <c r="AA19" i="182"/>
  <c r="Y19" i="182"/>
  <c r="W19" i="182"/>
  <c r="Y18" i="182"/>
  <c r="AA18" i="182" s="1"/>
  <c r="W18" i="182"/>
  <c r="Y17" i="182"/>
  <c r="AA17" i="182" s="1"/>
  <c r="W17" i="182"/>
  <c r="Y16" i="182"/>
  <c r="AA16" i="182" s="1"/>
  <c r="W16" i="182"/>
  <c r="Y15" i="182"/>
  <c r="AA15" i="182" s="1"/>
  <c r="W15" i="182"/>
  <c r="AD135" i="185" l="1"/>
  <c r="B15" i="205" l="1"/>
  <c r="B16" i="205"/>
  <c r="B17" i="205"/>
  <c r="B18" i="205"/>
  <c r="B19" i="205"/>
  <c r="B20" i="205"/>
  <c r="B21" i="205"/>
  <c r="B22" i="205"/>
  <c r="B23" i="205"/>
  <c r="B24" i="205"/>
  <c r="B25" i="205"/>
  <c r="B26" i="205"/>
  <c r="B27" i="205"/>
  <c r="B28" i="205"/>
  <c r="B29" i="205"/>
  <c r="B30" i="205"/>
  <c r="B31" i="205"/>
  <c r="B32" i="205"/>
  <c r="B33" i="205"/>
  <c r="B34" i="205"/>
  <c r="B35" i="205"/>
  <c r="B36" i="205"/>
  <c r="B37" i="205"/>
  <c r="B38" i="205"/>
  <c r="B39" i="205"/>
  <c r="B40" i="205"/>
  <c r="B41" i="205"/>
  <c r="B42" i="205"/>
  <c r="B43" i="205"/>
  <c r="B44" i="205"/>
  <c r="B45" i="205"/>
  <c r="B46" i="205"/>
  <c r="B47" i="205"/>
  <c r="B48" i="205"/>
  <c r="B49" i="205"/>
  <c r="B50" i="205"/>
  <c r="B51" i="205"/>
  <c r="B52" i="205"/>
  <c r="B53" i="205"/>
  <c r="B54" i="205"/>
  <c r="B55" i="205"/>
  <c r="B56" i="205"/>
  <c r="B57" i="205"/>
  <c r="B58" i="205"/>
  <c r="B59" i="205"/>
  <c r="B60" i="205"/>
  <c r="B61" i="205"/>
  <c r="B62" i="205"/>
  <c r="B63" i="205"/>
  <c r="B64" i="205"/>
  <c r="B65" i="205"/>
  <c r="B66" i="205"/>
  <c r="B67" i="205"/>
  <c r="B68" i="205"/>
  <c r="B69" i="205"/>
  <c r="B70" i="205"/>
  <c r="B71" i="205"/>
  <c r="B72" i="205"/>
  <c r="B73" i="205"/>
  <c r="B74" i="205"/>
  <c r="B75" i="205"/>
  <c r="B76" i="205"/>
  <c r="B77" i="205"/>
  <c r="B78" i="205"/>
  <c r="B79" i="205"/>
  <c r="B80" i="205"/>
  <c r="B81" i="205"/>
  <c r="B82" i="205"/>
  <c r="B83" i="205"/>
  <c r="B84" i="205"/>
  <c r="B85" i="205"/>
  <c r="B86" i="205"/>
  <c r="B87" i="205"/>
  <c r="B88" i="205"/>
  <c r="B89" i="205"/>
  <c r="B90" i="205"/>
  <c r="B91" i="205"/>
  <c r="B92" i="205"/>
  <c r="B93" i="205"/>
  <c r="B94" i="205"/>
  <c r="B95" i="205"/>
  <c r="B96" i="205"/>
  <c r="B97" i="205"/>
  <c r="B98" i="205"/>
  <c r="B99" i="205"/>
  <c r="B100" i="205"/>
  <c r="B101" i="205"/>
  <c r="B102" i="205"/>
  <c r="B103" i="205"/>
  <c r="B104" i="205"/>
  <c r="B105" i="205"/>
  <c r="B106" i="205"/>
  <c r="B107" i="205"/>
  <c r="B108" i="205"/>
  <c r="B109" i="205"/>
  <c r="B110" i="205"/>
  <c r="B111" i="205"/>
  <c r="B112" i="205"/>
  <c r="B113" i="205"/>
  <c r="B114" i="205"/>
  <c r="B115" i="205"/>
  <c r="B116" i="205"/>
  <c r="B117" i="205"/>
  <c r="B118" i="205"/>
  <c r="B119" i="205"/>
  <c r="B120" i="205"/>
  <c r="B121" i="205"/>
  <c r="B122" i="205"/>
  <c r="B123" i="205"/>
  <c r="B124" i="205"/>
  <c r="B125" i="205"/>
  <c r="B126" i="205"/>
  <c r="B127" i="205"/>
  <c r="B128" i="205"/>
  <c r="B129" i="205"/>
  <c r="B130" i="205"/>
  <c r="B131" i="205"/>
  <c r="B132" i="205"/>
  <c r="B133" i="205"/>
  <c r="B134" i="205"/>
  <c r="B135" i="205"/>
  <c r="B14" i="205"/>
  <c r="B135" i="186"/>
  <c r="B134" i="186"/>
  <c r="B133" i="186"/>
  <c r="B132" i="186"/>
  <c r="B131" i="186"/>
  <c r="B130" i="186"/>
  <c r="B129" i="186"/>
  <c r="B128" i="186"/>
  <c r="B127" i="186"/>
  <c r="B126" i="186"/>
  <c r="B125" i="186"/>
  <c r="B124" i="186"/>
  <c r="B123" i="186"/>
  <c r="B122" i="186"/>
  <c r="B121" i="186"/>
  <c r="B120" i="186"/>
  <c r="B119" i="186"/>
  <c r="B118" i="186"/>
  <c r="B117" i="186"/>
  <c r="B116" i="186"/>
  <c r="B115" i="186"/>
  <c r="B114" i="186"/>
  <c r="B113" i="186"/>
  <c r="B112" i="186"/>
  <c r="B111" i="186"/>
  <c r="B110" i="186"/>
  <c r="B109" i="186"/>
  <c r="B108" i="186"/>
  <c r="B107" i="186"/>
  <c r="B106" i="186"/>
  <c r="B105" i="186"/>
  <c r="B104" i="186"/>
  <c r="B103" i="186"/>
  <c r="B102" i="186"/>
  <c r="B101" i="186"/>
  <c r="B100" i="186"/>
  <c r="B99" i="186"/>
  <c r="B98" i="186"/>
  <c r="B97" i="186"/>
  <c r="B96" i="186"/>
  <c r="B95" i="186"/>
  <c r="B94" i="186"/>
  <c r="B93" i="186"/>
  <c r="B92" i="186"/>
  <c r="B91" i="186"/>
  <c r="B90" i="186"/>
  <c r="B89" i="186"/>
  <c r="B88" i="186"/>
  <c r="B87" i="186"/>
  <c r="B86" i="186"/>
  <c r="B85" i="186"/>
  <c r="B84" i="186"/>
  <c r="B83" i="186"/>
  <c r="B82" i="186"/>
  <c r="B81" i="186"/>
  <c r="B80" i="186"/>
  <c r="B79" i="186"/>
  <c r="B78" i="186"/>
  <c r="B77" i="186"/>
  <c r="B76" i="186"/>
  <c r="B75" i="186"/>
  <c r="B74" i="186"/>
  <c r="B73" i="186"/>
  <c r="B72" i="186"/>
  <c r="B71" i="186"/>
  <c r="B70" i="186"/>
  <c r="B69" i="186"/>
  <c r="B68" i="186"/>
  <c r="B67" i="186"/>
  <c r="B66" i="186"/>
  <c r="B65" i="186"/>
  <c r="B64" i="186"/>
  <c r="B63" i="186"/>
  <c r="B62" i="186"/>
  <c r="B61" i="186"/>
  <c r="B60" i="186"/>
  <c r="B59" i="186"/>
  <c r="B58" i="186"/>
  <c r="B57" i="186"/>
  <c r="B56" i="186"/>
  <c r="B55" i="186"/>
  <c r="B54" i="186"/>
  <c r="B53" i="186"/>
  <c r="B52" i="186"/>
  <c r="B51" i="186"/>
  <c r="B50" i="186"/>
  <c r="B49" i="186"/>
  <c r="B48" i="186"/>
  <c r="B47" i="186"/>
  <c r="B46" i="186"/>
  <c r="B45" i="186"/>
  <c r="B44" i="186"/>
  <c r="B43" i="186"/>
  <c r="B42" i="186"/>
  <c r="B41" i="186"/>
  <c r="B40" i="186"/>
  <c r="B39" i="186"/>
  <c r="B38" i="186"/>
  <c r="B37" i="186"/>
  <c r="B36" i="186"/>
  <c r="B35" i="186"/>
  <c r="B34" i="186"/>
  <c r="B33" i="186"/>
  <c r="B32" i="186"/>
  <c r="B31" i="186"/>
  <c r="B30" i="186"/>
  <c r="B29" i="186"/>
  <c r="B28" i="186"/>
  <c r="B27" i="186"/>
  <c r="B26" i="186"/>
  <c r="B25" i="186"/>
  <c r="B24" i="186"/>
  <c r="B23" i="186"/>
  <c r="B22" i="186"/>
  <c r="B21" i="186"/>
  <c r="B20" i="186"/>
  <c r="B19" i="186"/>
  <c r="B18" i="186"/>
  <c r="B17" i="186"/>
  <c r="B16" i="186"/>
  <c r="B15" i="186"/>
  <c r="B14" i="186"/>
  <c r="B135" i="185"/>
  <c r="B134" i="185"/>
  <c r="B133" i="185"/>
  <c r="B132" i="185"/>
  <c r="B131" i="185"/>
  <c r="B130" i="185"/>
  <c r="B129" i="185"/>
  <c r="B128" i="185"/>
  <c r="B127" i="185"/>
  <c r="B126" i="185"/>
  <c r="B125" i="185"/>
  <c r="B124" i="185"/>
  <c r="B123" i="185"/>
  <c r="B122" i="185"/>
  <c r="B121" i="185"/>
  <c r="B120" i="185"/>
  <c r="B119" i="185"/>
  <c r="B118" i="185"/>
  <c r="B117" i="185"/>
  <c r="B116" i="185"/>
  <c r="B115" i="185"/>
  <c r="B114" i="185"/>
  <c r="B113" i="185"/>
  <c r="B112" i="185"/>
  <c r="B111" i="185"/>
  <c r="B110" i="185"/>
  <c r="B109" i="185"/>
  <c r="B108" i="185"/>
  <c r="B107" i="185"/>
  <c r="B106" i="185"/>
  <c r="B105" i="185"/>
  <c r="B104" i="185"/>
  <c r="B103" i="185"/>
  <c r="B102" i="185"/>
  <c r="B101" i="185"/>
  <c r="B100" i="185"/>
  <c r="B99" i="185"/>
  <c r="B98" i="185"/>
  <c r="B97" i="185"/>
  <c r="B96" i="185"/>
  <c r="B95" i="185"/>
  <c r="B94" i="185"/>
  <c r="B93" i="185"/>
  <c r="B92" i="185"/>
  <c r="B91" i="185"/>
  <c r="B90" i="185"/>
  <c r="B89" i="185"/>
  <c r="B88" i="185"/>
  <c r="B87" i="185"/>
  <c r="B86" i="185"/>
  <c r="B85" i="185"/>
  <c r="B84" i="185"/>
  <c r="B83" i="185"/>
  <c r="B82" i="185"/>
  <c r="B81" i="185"/>
  <c r="B80" i="185"/>
  <c r="B79" i="185"/>
  <c r="B78" i="185"/>
  <c r="B77" i="185"/>
  <c r="B76" i="185"/>
  <c r="B75" i="185"/>
  <c r="B74" i="185"/>
  <c r="B73" i="185"/>
  <c r="B72" i="185"/>
  <c r="B71" i="185"/>
  <c r="B70" i="185"/>
  <c r="B69" i="185"/>
  <c r="B68" i="185"/>
  <c r="B67" i="185"/>
  <c r="B66" i="185"/>
  <c r="B65" i="185"/>
  <c r="B64" i="185"/>
  <c r="B63" i="185"/>
  <c r="B62" i="185"/>
  <c r="B61" i="185"/>
  <c r="B60" i="185"/>
  <c r="B59" i="185"/>
  <c r="B58" i="185"/>
  <c r="B57" i="185"/>
  <c r="B56" i="185"/>
  <c r="B55" i="185"/>
  <c r="B54" i="185"/>
  <c r="B53" i="185"/>
  <c r="B52" i="185"/>
  <c r="B51" i="185"/>
  <c r="B50" i="185"/>
  <c r="B49" i="185"/>
  <c r="B48" i="185"/>
  <c r="B47" i="185"/>
  <c r="B46" i="185"/>
  <c r="B45" i="185"/>
  <c r="B44" i="185"/>
  <c r="B43" i="185"/>
  <c r="B42" i="185"/>
  <c r="B41" i="185"/>
  <c r="B40" i="185"/>
  <c r="B39" i="185"/>
  <c r="B38" i="185"/>
  <c r="B37" i="185"/>
  <c r="B36" i="185"/>
  <c r="B35" i="185"/>
  <c r="B34" i="185"/>
  <c r="B33" i="185"/>
  <c r="B32" i="185"/>
  <c r="B31" i="185"/>
  <c r="B30" i="185"/>
  <c r="B29" i="185"/>
  <c r="B28" i="185"/>
  <c r="B27" i="185"/>
  <c r="B26" i="185"/>
  <c r="B25" i="185"/>
  <c r="B24" i="185"/>
  <c r="B23" i="185"/>
  <c r="B22" i="185"/>
  <c r="B21" i="185"/>
  <c r="B20" i="185"/>
  <c r="B19" i="185"/>
  <c r="B18" i="185"/>
  <c r="B17" i="185"/>
  <c r="B16" i="185"/>
  <c r="B15" i="185"/>
  <c r="B14" i="185"/>
  <c r="B131" i="182"/>
  <c r="B132" i="182"/>
  <c r="B133" i="182"/>
  <c r="B134" i="182"/>
  <c r="B135" i="182"/>
  <c r="AD103" i="182"/>
  <c r="AD104" i="182"/>
  <c r="AD105" i="182"/>
  <c r="AD106" i="182"/>
  <c r="AD107" i="182"/>
  <c r="AD108" i="182"/>
  <c r="AD109" i="182"/>
  <c r="AD110" i="182"/>
  <c r="AD111" i="182"/>
  <c r="AD112" i="182"/>
  <c r="AD113" i="182"/>
  <c r="AD114" i="182"/>
  <c r="AD115" i="182"/>
  <c r="AD116" i="182"/>
  <c r="AD117" i="182"/>
  <c r="AD118" i="182"/>
  <c r="AD119" i="182"/>
  <c r="AD120" i="182"/>
  <c r="AD121" i="182"/>
  <c r="AD122" i="182"/>
  <c r="AD123" i="182"/>
  <c r="AD124" i="182"/>
  <c r="AD125" i="182"/>
  <c r="AD126" i="182"/>
  <c r="AD127" i="182"/>
  <c r="AD128" i="182"/>
  <c r="AD129" i="182"/>
  <c r="AD130" i="182"/>
  <c r="A131" i="182"/>
  <c r="AD131" i="182" s="1"/>
  <c r="C131" i="182"/>
  <c r="D131" i="182"/>
  <c r="E131" i="182"/>
  <c r="F131" i="182"/>
  <c r="G131" i="182"/>
  <c r="A132" i="182"/>
  <c r="AD132" i="182" s="1"/>
  <c r="C132" i="182"/>
  <c r="D132" i="182"/>
  <c r="E132" i="182"/>
  <c r="F132" i="182"/>
  <c r="G132" i="182"/>
  <c r="A133" i="182"/>
  <c r="AD133" i="182" s="1"/>
  <c r="C133" i="182"/>
  <c r="D133" i="182"/>
  <c r="E133" i="182"/>
  <c r="F133" i="182"/>
  <c r="G133" i="182"/>
  <c r="A134" i="182"/>
  <c r="AD134" i="182" s="1"/>
  <c r="C134" i="182"/>
  <c r="D134" i="182"/>
  <c r="E134" i="182"/>
  <c r="F134" i="182"/>
  <c r="G134" i="182"/>
  <c r="A135" i="182"/>
  <c r="AD135" i="182" s="1"/>
  <c r="C135" i="182"/>
  <c r="D135" i="182"/>
  <c r="E135" i="182"/>
  <c r="F135" i="182"/>
  <c r="G135" i="182"/>
  <c r="BN8" i="209"/>
  <c r="BK8" i="209"/>
  <c r="BK5" i="209"/>
  <c r="BB8" i="209"/>
  <c r="AY8" i="209"/>
  <c r="AY5" i="209"/>
  <c r="AP8" i="209"/>
  <c r="AM8" i="209"/>
  <c r="AM5" i="209"/>
  <c r="AD8" i="209"/>
  <c r="AA8" i="209"/>
  <c r="AA5" i="209"/>
  <c r="R8" i="209"/>
  <c r="O8" i="209"/>
  <c r="O5" i="209"/>
  <c r="F8" i="209"/>
  <c r="C8" i="209"/>
  <c r="C5" i="209"/>
  <c r="DQ8" i="210"/>
  <c r="DN8" i="210"/>
  <c r="DN5" i="210"/>
  <c r="CT8" i="210"/>
  <c r="CQ8" i="210"/>
  <c r="CQ5" i="210"/>
  <c r="BW8" i="210"/>
  <c r="BT8" i="210"/>
  <c r="BT5" i="210"/>
  <c r="AZ8" i="210"/>
  <c r="AW8" i="210"/>
  <c r="AW5" i="210"/>
  <c r="AC8" i="210"/>
  <c r="Z8" i="210"/>
  <c r="Z5" i="210"/>
  <c r="F8" i="210"/>
  <c r="C8" i="210"/>
  <c r="C5" i="210"/>
  <c r="A18" i="205" l="1"/>
  <c r="X18" i="205" s="1"/>
  <c r="G15" i="205" l="1"/>
  <c r="A14" i="205"/>
  <c r="C14" i="205"/>
  <c r="D14" i="205"/>
  <c r="E14" i="205"/>
  <c r="F14" i="205"/>
  <c r="G14" i="205"/>
  <c r="A15" i="205"/>
  <c r="C15" i="205"/>
  <c r="D15" i="205"/>
  <c r="E15" i="205"/>
  <c r="F15" i="205"/>
  <c r="A16" i="205"/>
  <c r="C16" i="205"/>
  <c r="D16" i="205"/>
  <c r="E16" i="205"/>
  <c r="F16" i="205"/>
  <c r="G16" i="205"/>
  <c r="A17" i="205"/>
  <c r="C17" i="205"/>
  <c r="D17" i="205"/>
  <c r="E17" i="205"/>
  <c r="F17" i="205"/>
  <c r="G17" i="205"/>
  <c r="C18" i="205"/>
  <c r="D18" i="205"/>
  <c r="E18" i="205"/>
  <c r="F18" i="205"/>
  <c r="G18" i="205"/>
  <c r="A19" i="205"/>
  <c r="X19" i="205" s="1"/>
  <c r="C19" i="205"/>
  <c r="D19" i="205"/>
  <c r="E19" i="205"/>
  <c r="F19" i="205"/>
  <c r="G19" i="205"/>
  <c r="A20" i="205"/>
  <c r="X20" i="205" s="1"/>
  <c r="C20" i="205"/>
  <c r="D20" i="205"/>
  <c r="E20" i="205"/>
  <c r="F20" i="205"/>
  <c r="G20" i="205"/>
  <c r="A21" i="205"/>
  <c r="X21" i="205" s="1"/>
  <c r="C21" i="205"/>
  <c r="D21" i="205"/>
  <c r="E21" i="205"/>
  <c r="F21" i="205"/>
  <c r="G21" i="205"/>
  <c r="A22" i="205"/>
  <c r="X22" i="205" s="1"/>
  <c r="C22" i="205"/>
  <c r="D22" i="205"/>
  <c r="E22" i="205"/>
  <c r="F22" i="205"/>
  <c r="G22" i="205"/>
  <c r="A23" i="205"/>
  <c r="X23" i="205" s="1"/>
  <c r="C23" i="205"/>
  <c r="D23" i="205"/>
  <c r="E23" i="205"/>
  <c r="F23" i="205"/>
  <c r="G23" i="205"/>
  <c r="A24" i="205"/>
  <c r="X24" i="205" s="1"/>
  <c r="C24" i="205"/>
  <c r="D24" i="205"/>
  <c r="E24" i="205"/>
  <c r="F24" i="205"/>
  <c r="G24" i="205"/>
  <c r="A25" i="205"/>
  <c r="X25" i="205" s="1"/>
  <c r="C25" i="205"/>
  <c r="D25" i="205"/>
  <c r="E25" i="205"/>
  <c r="F25" i="205"/>
  <c r="G25" i="205"/>
  <c r="A26" i="205"/>
  <c r="X26" i="205" s="1"/>
  <c r="C26" i="205"/>
  <c r="D26" i="205"/>
  <c r="E26" i="205"/>
  <c r="F26" i="205"/>
  <c r="G26" i="205"/>
  <c r="A27" i="205"/>
  <c r="X27" i="205" s="1"/>
  <c r="C27" i="205"/>
  <c r="D27" i="205"/>
  <c r="E27" i="205"/>
  <c r="F27" i="205"/>
  <c r="G27" i="205"/>
  <c r="A28" i="205"/>
  <c r="X28" i="205" s="1"/>
  <c r="C28" i="205"/>
  <c r="D28" i="205"/>
  <c r="E28" i="205"/>
  <c r="F28" i="205"/>
  <c r="G28" i="205"/>
  <c r="A29" i="205"/>
  <c r="X29" i="205" s="1"/>
  <c r="C29" i="205"/>
  <c r="D29" i="205"/>
  <c r="E29" i="205"/>
  <c r="F29" i="205"/>
  <c r="G29" i="205"/>
  <c r="A30" i="205"/>
  <c r="X30" i="205" s="1"/>
  <c r="C30" i="205"/>
  <c r="D30" i="205"/>
  <c r="E30" i="205"/>
  <c r="F30" i="205"/>
  <c r="G30" i="205"/>
  <c r="A31" i="205"/>
  <c r="X31" i="205" s="1"/>
  <c r="C31" i="205"/>
  <c r="D31" i="205"/>
  <c r="E31" i="205"/>
  <c r="F31" i="205"/>
  <c r="G31" i="205"/>
  <c r="A32" i="205"/>
  <c r="X32" i="205" s="1"/>
  <c r="C32" i="205"/>
  <c r="D32" i="205"/>
  <c r="E32" i="205"/>
  <c r="F32" i="205"/>
  <c r="G32" i="205"/>
  <c r="A33" i="205"/>
  <c r="X33" i="205" s="1"/>
  <c r="C33" i="205"/>
  <c r="D33" i="205"/>
  <c r="E33" i="205"/>
  <c r="F33" i="205"/>
  <c r="G33" i="205"/>
  <c r="A34" i="205"/>
  <c r="X34" i="205" s="1"/>
  <c r="C34" i="205"/>
  <c r="D34" i="205"/>
  <c r="E34" i="205"/>
  <c r="F34" i="205"/>
  <c r="G34" i="205"/>
  <c r="A35" i="205"/>
  <c r="C35" i="205"/>
  <c r="D35" i="205"/>
  <c r="E35" i="205"/>
  <c r="F35" i="205"/>
  <c r="G35" i="205"/>
  <c r="A36" i="205"/>
  <c r="C36" i="205"/>
  <c r="D36" i="205"/>
  <c r="E36" i="205"/>
  <c r="F36" i="205"/>
  <c r="G36" i="205"/>
  <c r="A37" i="205"/>
  <c r="C37" i="205"/>
  <c r="D37" i="205"/>
  <c r="E37" i="205"/>
  <c r="F37" i="205"/>
  <c r="G37" i="205"/>
  <c r="A38" i="205"/>
  <c r="C38" i="205"/>
  <c r="D38" i="205"/>
  <c r="E38" i="205"/>
  <c r="F38" i="205"/>
  <c r="G38" i="205"/>
  <c r="A39" i="205"/>
  <c r="C39" i="205"/>
  <c r="D39" i="205"/>
  <c r="E39" i="205"/>
  <c r="F39" i="205"/>
  <c r="G39" i="205"/>
  <c r="A40" i="205"/>
  <c r="C40" i="205"/>
  <c r="D40" i="205"/>
  <c r="E40" i="205"/>
  <c r="F40" i="205"/>
  <c r="G40" i="205"/>
  <c r="A41" i="205"/>
  <c r="C41" i="205"/>
  <c r="D41" i="205"/>
  <c r="E41" i="205"/>
  <c r="F41" i="205"/>
  <c r="G41" i="205"/>
  <c r="A42" i="205"/>
  <c r="C42" i="205"/>
  <c r="D42" i="205"/>
  <c r="E42" i="205"/>
  <c r="F42" i="205"/>
  <c r="G42" i="205"/>
  <c r="A43" i="205"/>
  <c r="C43" i="205"/>
  <c r="D43" i="205"/>
  <c r="E43" i="205"/>
  <c r="F43" i="205"/>
  <c r="G43" i="205"/>
  <c r="A44" i="205"/>
  <c r="C44" i="205"/>
  <c r="D44" i="205"/>
  <c r="E44" i="205"/>
  <c r="F44" i="205"/>
  <c r="G44" i="205"/>
  <c r="A45" i="205"/>
  <c r="C45" i="205"/>
  <c r="D45" i="205"/>
  <c r="E45" i="205"/>
  <c r="F45" i="205"/>
  <c r="G45" i="205"/>
  <c r="A46" i="205"/>
  <c r="C46" i="205"/>
  <c r="D46" i="205"/>
  <c r="E46" i="205"/>
  <c r="F46" i="205"/>
  <c r="G46" i="205"/>
  <c r="A47" i="205"/>
  <c r="C47" i="205"/>
  <c r="D47" i="205"/>
  <c r="E47" i="205"/>
  <c r="F47" i="205"/>
  <c r="G47" i="205"/>
  <c r="A48" i="205"/>
  <c r="C48" i="205"/>
  <c r="D48" i="205"/>
  <c r="E48" i="205"/>
  <c r="F48" i="205"/>
  <c r="G48" i="205"/>
  <c r="A49" i="205"/>
  <c r="C49" i="205"/>
  <c r="D49" i="205"/>
  <c r="E49" i="205"/>
  <c r="F49" i="205"/>
  <c r="G49" i="205"/>
  <c r="A50" i="205"/>
  <c r="C50" i="205"/>
  <c r="D50" i="205"/>
  <c r="E50" i="205"/>
  <c r="F50" i="205"/>
  <c r="G50" i="205"/>
  <c r="A51" i="205"/>
  <c r="C51" i="205"/>
  <c r="D51" i="205"/>
  <c r="E51" i="205"/>
  <c r="F51" i="205"/>
  <c r="G51" i="205"/>
  <c r="A52" i="205"/>
  <c r="C52" i="205"/>
  <c r="D52" i="205"/>
  <c r="E52" i="205"/>
  <c r="F52" i="205"/>
  <c r="G52" i="205"/>
  <c r="A53" i="205"/>
  <c r="C53" i="205"/>
  <c r="D53" i="205"/>
  <c r="E53" i="205"/>
  <c r="F53" i="205"/>
  <c r="G53" i="205"/>
  <c r="A54" i="205"/>
  <c r="C54" i="205"/>
  <c r="D54" i="205"/>
  <c r="E54" i="205"/>
  <c r="F54" i="205"/>
  <c r="G54" i="205"/>
  <c r="A55" i="205"/>
  <c r="C55" i="205"/>
  <c r="D55" i="205"/>
  <c r="E55" i="205"/>
  <c r="F55" i="205"/>
  <c r="G55" i="205"/>
  <c r="A56" i="205"/>
  <c r="C56" i="205"/>
  <c r="D56" i="205"/>
  <c r="E56" i="205"/>
  <c r="F56" i="205"/>
  <c r="G56" i="205"/>
  <c r="A57" i="205"/>
  <c r="C57" i="205"/>
  <c r="D57" i="205"/>
  <c r="E57" i="205"/>
  <c r="F57" i="205"/>
  <c r="G57" i="205"/>
  <c r="A58" i="205"/>
  <c r="C58" i="205"/>
  <c r="D58" i="205"/>
  <c r="E58" i="205"/>
  <c r="F58" i="205"/>
  <c r="G58" i="205"/>
  <c r="A59" i="205"/>
  <c r="C59" i="205"/>
  <c r="D59" i="205"/>
  <c r="E59" i="205"/>
  <c r="F59" i="205"/>
  <c r="G59" i="205"/>
  <c r="A60" i="205"/>
  <c r="C60" i="205"/>
  <c r="D60" i="205"/>
  <c r="E60" i="205"/>
  <c r="F60" i="205"/>
  <c r="G60" i="205"/>
  <c r="A61" i="205"/>
  <c r="C61" i="205"/>
  <c r="D61" i="205"/>
  <c r="E61" i="205"/>
  <c r="F61" i="205"/>
  <c r="G61" i="205"/>
  <c r="A62" i="205"/>
  <c r="C62" i="205"/>
  <c r="D62" i="205"/>
  <c r="E62" i="205"/>
  <c r="F62" i="205"/>
  <c r="G62" i="205"/>
  <c r="A63" i="205"/>
  <c r="C63" i="205"/>
  <c r="D63" i="205"/>
  <c r="E63" i="205"/>
  <c r="F63" i="205"/>
  <c r="G63" i="205"/>
  <c r="A64" i="205"/>
  <c r="D64" i="205"/>
  <c r="E64" i="205"/>
  <c r="F64" i="205"/>
  <c r="G64" i="205"/>
  <c r="A65" i="205"/>
  <c r="C65" i="205"/>
  <c r="D65" i="205"/>
  <c r="E65" i="205"/>
  <c r="F65" i="205"/>
  <c r="G65" i="205"/>
  <c r="A66" i="205"/>
  <c r="C66" i="205"/>
  <c r="D66" i="205"/>
  <c r="E66" i="205"/>
  <c r="F66" i="205"/>
  <c r="G66" i="205"/>
  <c r="A67" i="205"/>
  <c r="C67" i="205"/>
  <c r="D67" i="205"/>
  <c r="E67" i="205"/>
  <c r="F67" i="205"/>
  <c r="G67" i="205"/>
  <c r="A68" i="205"/>
  <c r="C68" i="205"/>
  <c r="D68" i="205"/>
  <c r="E68" i="205"/>
  <c r="F68" i="205"/>
  <c r="G68" i="205"/>
  <c r="A69" i="205"/>
  <c r="C69" i="205"/>
  <c r="D69" i="205"/>
  <c r="E69" i="205"/>
  <c r="F69" i="205"/>
  <c r="G69" i="205"/>
  <c r="A70" i="205"/>
  <c r="C70" i="205"/>
  <c r="D70" i="205"/>
  <c r="E70" i="205"/>
  <c r="F70" i="205"/>
  <c r="G70" i="205"/>
  <c r="A71" i="205"/>
  <c r="C71" i="205"/>
  <c r="D71" i="205"/>
  <c r="E71" i="205"/>
  <c r="F71" i="205"/>
  <c r="G71" i="205"/>
  <c r="A72" i="205"/>
  <c r="C72" i="205"/>
  <c r="D72" i="205"/>
  <c r="E72" i="205"/>
  <c r="F72" i="205"/>
  <c r="G72" i="205"/>
  <c r="A73" i="205"/>
  <c r="C73" i="205"/>
  <c r="D73" i="205"/>
  <c r="E73" i="205"/>
  <c r="F73" i="205"/>
  <c r="G73" i="205"/>
  <c r="A74" i="205"/>
  <c r="C74" i="205"/>
  <c r="D74" i="205"/>
  <c r="E74" i="205"/>
  <c r="F74" i="205"/>
  <c r="G74" i="205"/>
  <c r="A75" i="205"/>
  <c r="C75" i="205"/>
  <c r="D75" i="205"/>
  <c r="E75" i="205"/>
  <c r="F75" i="205"/>
  <c r="G75" i="205"/>
  <c r="A76" i="205"/>
  <c r="C76" i="205"/>
  <c r="D76" i="205"/>
  <c r="E76" i="205"/>
  <c r="F76" i="205"/>
  <c r="G76" i="205"/>
  <c r="A77" i="205"/>
  <c r="C77" i="205"/>
  <c r="D77" i="205"/>
  <c r="E77" i="205"/>
  <c r="F77" i="205"/>
  <c r="G77" i="205"/>
  <c r="A78" i="205"/>
  <c r="C78" i="205"/>
  <c r="D78" i="205"/>
  <c r="E78" i="205"/>
  <c r="F78" i="205"/>
  <c r="G78" i="205"/>
  <c r="A79" i="205"/>
  <c r="C79" i="205"/>
  <c r="D79" i="205"/>
  <c r="E79" i="205"/>
  <c r="F79" i="205"/>
  <c r="G79" i="205"/>
  <c r="A80" i="205"/>
  <c r="C80" i="205"/>
  <c r="D80" i="205"/>
  <c r="E80" i="205"/>
  <c r="F80" i="205"/>
  <c r="G80" i="205"/>
  <c r="A81" i="205"/>
  <c r="C81" i="205"/>
  <c r="D81" i="205"/>
  <c r="E81" i="205"/>
  <c r="F81" i="205"/>
  <c r="G81" i="205"/>
  <c r="A82" i="205"/>
  <c r="C82" i="205"/>
  <c r="D82" i="205"/>
  <c r="E82" i="205"/>
  <c r="F82" i="205"/>
  <c r="G82" i="205"/>
  <c r="A83" i="205"/>
  <c r="C83" i="205"/>
  <c r="D83" i="205"/>
  <c r="E83" i="205"/>
  <c r="F83" i="205"/>
  <c r="G83" i="205"/>
  <c r="A84" i="205"/>
  <c r="C84" i="205"/>
  <c r="D84" i="205"/>
  <c r="E84" i="205"/>
  <c r="F84" i="205"/>
  <c r="G84" i="205"/>
  <c r="A85" i="205"/>
  <c r="C85" i="205"/>
  <c r="D85" i="205"/>
  <c r="E85" i="205"/>
  <c r="F85" i="205"/>
  <c r="G85" i="205"/>
  <c r="A86" i="205"/>
  <c r="C86" i="205"/>
  <c r="D86" i="205"/>
  <c r="E86" i="205"/>
  <c r="F86" i="205"/>
  <c r="G86" i="205"/>
  <c r="A87" i="205"/>
  <c r="C87" i="205"/>
  <c r="D87" i="205"/>
  <c r="E87" i="205"/>
  <c r="F87" i="205"/>
  <c r="G87" i="205"/>
  <c r="A88" i="205"/>
  <c r="C88" i="205"/>
  <c r="D88" i="205"/>
  <c r="E88" i="205"/>
  <c r="F88" i="205"/>
  <c r="G88" i="205"/>
  <c r="A89" i="205"/>
  <c r="C89" i="205"/>
  <c r="D89" i="205"/>
  <c r="E89" i="205"/>
  <c r="F89" i="205"/>
  <c r="G89" i="205"/>
  <c r="A90" i="205"/>
  <c r="C90" i="205"/>
  <c r="D90" i="205"/>
  <c r="E90" i="205"/>
  <c r="F90" i="205"/>
  <c r="G90" i="205"/>
  <c r="A91" i="205"/>
  <c r="C91" i="205"/>
  <c r="D91" i="205"/>
  <c r="E91" i="205"/>
  <c r="F91" i="205"/>
  <c r="G91" i="205"/>
  <c r="A92" i="205"/>
  <c r="C92" i="205"/>
  <c r="D92" i="205"/>
  <c r="E92" i="205"/>
  <c r="F92" i="205"/>
  <c r="G92" i="205"/>
  <c r="A93" i="205"/>
  <c r="C93" i="205"/>
  <c r="D93" i="205"/>
  <c r="E93" i="205"/>
  <c r="F93" i="205"/>
  <c r="G93" i="205"/>
  <c r="A94" i="205"/>
  <c r="C94" i="205"/>
  <c r="D94" i="205"/>
  <c r="E94" i="205"/>
  <c r="F94" i="205"/>
  <c r="G94" i="205"/>
  <c r="A95" i="205"/>
  <c r="C95" i="205"/>
  <c r="D95" i="205"/>
  <c r="E95" i="205"/>
  <c r="F95" i="205"/>
  <c r="G95" i="205"/>
  <c r="A96" i="205"/>
  <c r="C96" i="205"/>
  <c r="D96" i="205"/>
  <c r="E96" i="205"/>
  <c r="F96" i="205"/>
  <c r="G96" i="205"/>
  <c r="A97" i="205"/>
  <c r="C97" i="205"/>
  <c r="D97" i="205"/>
  <c r="E97" i="205"/>
  <c r="F97" i="205"/>
  <c r="G97" i="205"/>
  <c r="A98" i="205"/>
  <c r="C98" i="205"/>
  <c r="D98" i="205"/>
  <c r="E98" i="205"/>
  <c r="F98" i="205"/>
  <c r="G98" i="205"/>
  <c r="A99" i="205"/>
  <c r="C99" i="205"/>
  <c r="D99" i="205"/>
  <c r="E99" i="205"/>
  <c r="F99" i="205"/>
  <c r="G99" i="205"/>
  <c r="A100" i="205"/>
  <c r="C100" i="205"/>
  <c r="D100" i="205"/>
  <c r="E100" i="205"/>
  <c r="F100" i="205"/>
  <c r="G100" i="205"/>
  <c r="A101" i="205"/>
  <c r="C101" i="205"/>
  <c r="D101" i="205"/>
  <c r="E101" i="205"/>
  <c r="F101" i="205"/>
  <c r="G101" i="205"/>
  <c r="A102" i="205"/>
  <c r="C102" i="205"/>
  <c r="D102" i="205"/>
  <c r="E102" i="205"/>
  <c r="F102" i="205"/>
  <c r="G102" i="205"/>
  <c r="A103" i="205"/>
  <c r="C103" i="205"/>
  <c r="D103" i="205"/>
  <c r="E103" i="205"/>
  <c r="F103" i="205"/>
  <c r="G103" i="205"/>
  <c r="A104" i="205"/>
  <c r="C104" i="205"/>
  <c r="D104" i="205"/>
  <c r="E104" i="205"/>
  <c r="F104" i="205"/>
  <c r="G104" i="205"/>
  <c r="A105" i="205"/>
  <c r="C105" i="205"/>
  <c r="D105" i="205"/>
  <c r="E105" i="205"/>
  <c r="F105" i="205"/>
  <c r="G105" i="205"/>
  <c r="A106" i="205"/>
  <c r="C106" i="205"/>
  <c r="D106" i="205"/>
  <c r="E106" i="205"/>
  <c r="F106" i="205"/>
  <c r="G106" i="205"/>
  <c r="A107" i="205"/>
  <c r="C107" i="205"/>
  <c r="D107" i="205"/>
  <c r="E107" i="205"/>
  <c r="F107" i="205"/>
  <c r="G107" i="205"/>
  <c r="A108" i="205"/>
  <c r="C108" i="205"/>
  <c r="D108" i="205"/>
  <c r="E108" i="205"/>
  <c r="F108" i="205"/>
  <c r="G108" i="205"/>
  <c r="A109" i="205"/>
  <c r="C109" i="205"/>
  <c r="D109" i="205"/>
  <c r="E109" i="205"/>
  <c r="F109" i="205"/>
  <c r="G109" i="205"/>
  <c r="A110" i="205"/>
  <c r="C110" i="205"/>
  <c r="D110" i="205"/>
  <c r="E110" i="205"/>
  <c r="F110" i="205"/>
  <c r="G110" i="205"/>
  <c r="A111" i="205"/>
  <c r="C111" i="205"/>
  <c r="D111" i="205"/>
  <c r="E111" i="205"/>
  <c r="F111" i="205"/>
  <c r="G111" i="205"/>
  <c r="A112" i="205"/>
  <c r="C112" i="205"/>
  <c r="D112" i="205"/>
  <c r="E112" i="205"/>
  <c r="F112" i="205"/>
  <c r="G112" i="205"/>
  <c r="A113" i="205"/>
  <c r="C113" i="205"/>
  <c r="D113" i="205"/>
  <c r="E113" i="205"/>
  <c r="F113" i="205"/>
  <c r="G113" i="205"/>
  <c r="A114" i="205"/>
  <c r="C114" i="205"/>
  <c r="D114" i="205"/>
  <c r="E114" i="205"/>
  <c r="F114" i="205"/>
  <c r="G114" i="205"/>
  <c r="A115" i="205"/>
  <c r="C115" i="205"/>
  <c r="D115" i="205"/>
  <c r="E115" i="205"/>
  <c r="F115" i="205"/>
  <c r="G115" i="205"/>
  <c r="A116" i="205"/>
  <c r="C116" i="205"/>
  <c r="D116" i="205"/>
  <c r="E116" i="205"/>
  <c r="F116" i="205"/>
  <c r="G116" i="205"/>
  <c r="A117" i="205"/>
  <c r="C117" i="205"/>
  <c r="D117" i="205"/>
  <c r="E117" i="205"/>
  <c r="F117" i="205"/>
  <c r="G117" i="205"/>
  <c r="A118" i="205"/>
  <c r="C118" i="205"/>
  <c r="D118" i="205"/>
  <c r="E118" i="205"/>
  <c r="F118" i="205"/>
  <c r="G118" i="205"/>
  <c r="A119" i="205"/>
  <c r="C119" i="205"/>
  <c r="D119" i="205"/>
  <c r="E119" i="205"/>
  <c r="F119" i="205"/>
  <c r="G119" i="205"/>
  <c r="A120" i="205"/>
  <c r="C120" i="205"/>
  <c r="D120" i="205"/>
  <c r="E120" i="205"/>
  <c r="F120" i="205"/>
  <c r="G120" i="205"/>
  <c r="A121" i="205"/>
  <c r="C121" i="205"/>
  <c r="D121" i="205"/>
  <c r="E121" i="205"/>
  <c r="F121" i="205"/>
  <c r="G121" i="205"/>
  <c r="A122" i="205"/>
  <c r="C122" i="205"/>
  <c r="D122" i="205"/>
  <c r="E122" i="205"/>
  <c r="F122" i="205"/>
  <c r="G122" i="205"/>
  <c r="A123" i="205"/>
  <c r="C123" i="205"/>
  <c r="D123" i="205"/>
  <c r="E123" i="205"/>
  <c r="F123" i="205"/>
  <c r="G123" i="205"/>
  <c r="A124" i="205"/>
  <c r="C124" i="205"/>
  <c r="D124" i="205"/>
  <c r="E124" i="205"/>
  <c r="F124" i="205"/>
  <c r="G124" i="205"/>
  <c r="A125" i="205"/>
  <c r="C125" i="205"/>
  <c r="D125" i="205"/>
  <c r="E125" i="205"/>
  <c r="F125" i="205"/>
  <c r="G125" i="205"/>
  <c r="A126" i="205"/>
  <c r="C126" i="205"/>
  <c r="D126" i="205"/>
  <c r="E126" i="205"/>
  <c r="F126" i="205"/>
  <c r="G126" i="205"/>
  <c r="A127" i="205"/>
  <c r="C127" i="205"/>
  <c r="D127" i="205"/>
  <c r="E127" i="205"/>
  <c r="F127" i="205"/>
  <c r="G127" i="205"/>
  <c r="A128" i="205"/>
  <c r="C128" i="205"/>
  <c r="D128" i="205"/>
  <c r="E128" i="205"/>
  <c r="F128" i="205"/>
  <c r="G128" i="205"/>
  <c r="A129" i="205"/>
  <c r="C129" i="205"/>
  <c r="D129" i="205"/>
  <c r="E129" i="205"/>
  <c r="F129" i="205"/>
  <c r="G129" i="205"/>
  <c r="A130" i="205"/>
  <c r="C130" i="205"/>
  <c r="D130" i="205"/>
  <c r="E130" i="205"/>
  <c r="F130" i="205"/>
  <c r="G130" i="205"/>
  <c r="A131" i="205"/>
  <c r="X131" i="205" s="1"/>
  <c r="C131" i="205"/>
  <c r="D131" i="205"/>
  <c r="E131" i="205"/>
  <c r="F131" i="205"/>
  <c r="G131" i="205"/>
  <c r="A132" i="205"/>
  <c r="X132" i="205" s="1"/>
  <c r="C132" i="205"/>
  <c r="D132" i="205"/>
  <c r="E132" i="205"/>
  <c r="F132" i="205"/>
  <c r="G132" i="205"/>
  <c r="C7" i="208"/>
  <c r="AD88" i="182" l="1"/>
  <c r="G135" i="185"/>
  <c r="F135" i="185"/>
  <c r="E135" i="185"/>
  <c r="D135" i="185"/>
  <c r="C135" i="185"/>
  <c r="A135" i="185"/>
  <c r="G134" i="185"/>
  <c r="F134" i="185"/>
  <c r="E134" i="185"/>
  <c r="D134" i="185"/>
  <c r="C134" i="185"/>
  <c r="A134" i="185"/>
  <c r="AD134" i="185" s="1"/>
  <c r="K127" i="208" s="1"/>
  <c r="G133" i="185"/>
  <c r="F133" i="185"/>
  <c r="E133" i="185"/>
  <c r="D133" i="185"/>
  <c r="C133" i="185"/>
  <c r="A133" i="185"/>
  <c r="AD133" i="185" s="1"/>
  <c r="K126" i="208" s="1"/>
  <c r="G132" i="185"/>
  <c r="F132" i="185"/>
  <c r="E132" i="185"/>
  <c r="D132" i="185"/>
  <c r="C132" i="185"/>
  <c r="A132" i="185"/>
  <c r="AD132" i="185" s="1"/>
  <c r="G131" i="185"/>
  <c r="F131" i="185"/>
  <c r="E131" i="185"/>
  <c r="D131" i="185"/>
  <c r="C131" i="185"/>
  <c r="A131" i="185"/>
  <c r="AD131" i="185" s="1"/>
  <c r="K124" i="208" s="1"/>
  <c r="G130" i="185"/>
  <c r="F130" i="185"/>
  <c r="E130" i="185"/>
  <c r="D130" i="185"/>
  <c r="C130" i="185"/>
  <c r="A130" i="185"/>
  <c r="AD130" i="185" s="1"/>
  <c r="K123" i="208" s="1"/>
  <c r="G129" i="185"/>
  <c r="F129" i="185"/>
  <c r="E129" i="185"/>
  <c r="D129" i="185"/>
  <c r="C129" i="185"/>
  <c r="A129" i="185"/>
  <c r="AD129" i="185" s="1"/>
  <c r="K122" i="208" s="1"/>
  <c r="G128" i="185"/>
  <c r="F128" i="185"/>
  <c r="E128" i="185"/>
  <c r="D128" i="185"/>
  <c r="C128" i="185"/>
  <c r="A128" i="185"/>
  <c r="AD128" i="185" s="1"/>
  <c r="G127" i="185"/>
  <c r="F127" i="185"/>
  <c r="E127" i="185"/>
  <c r="D127" i="185"/>
  <c r="C127" i="185"/>
  <c r="A127" i="185"/>
  <c r="AD127" i="185" s="1"/>
  <c r="K120" i="208" s="1"/>
  <c r="G126" i="185"/>
  <c r="F126" i="185"/>
  <c r="E126" i="185"/>
  <c r="D126" i="185"/>
  <c r="C126" i="185"/>
  <c r="A126" i="185"/>
  <c r="AD126" i="185" s="1"/>
  <c r="K119" i="208" s="1"/>
  <c r="G125" i="185"/>
  <c r="F125" i="185"/>
  <c r="E125" i="185"/>
  <c r="D125" i="185"/>
  <c r="C125" i="185"/>
  <c r="A125" i="185"/>
  <c r="AD125" i="185" s="1"/>
  <c r="K118" i="208" s="1"/>
  <c r="G124" i="185"/>
  <c r="F124" i="185"/>
  <c r="E124" i="185"/>
  <c r="D124" i="185"/>
  <c r="C124" i="185"/>
  <c r="A124" i="185"/>
  <c r="AD124" i="185" s="1"/>
  <c r="K117" i="208" s="1"/>
  <c r="G123" i="185"/>
  <c r="F123" i="185"/>
  <c r="E123" i="185"/>
  <c r="D123" i="185"/>
  <c r="C123" i="185"/>
  <c r="A123" i="185"/>
  <c r="AD123" i="185" s="1"/>
  <c r="K116" i="208" s="1"/>
  <c r="G122" i="185"/>
  <c r="F122" i="185"/>
  <c r="E122" i="185"/>
  <c r="D122" i="185"/>
  <c r="C122" i="185"/>
  <c r="A122" i="185"/>
  <c r="AD122" i="185" s="1"/>
  <c r="K115" i="208" s="1"/>
  <c r="G121" i="185"/>
  <c r="F121" i="185"/>
  <c r="E121" i="185"/>
  <c r="D121" i="185"/>
  <c r="C121" i="185"/>
  <c r="A121" i="185"/>
  <c r="AD121" i="185" s="1"/>
  <c r="K114" i="208" s="1"/>
  <c r="G120" i="185"/>
  <c r="F120" i="185"/>
  <c r="E120" i="185"/>
  <c r="D120" i="185"/>
  <c r="C120" i="185"/>
  <c r="A120" i="185"/>
  <c r="AD120" i="185" s="1"/>
  <c r="K113" i="208" s="1"/>
  <c r="G119" i="185"/>
  <c r="F119" i="185"/>
  <c r="E119" i="185"/>
  <c r="D119" i="185"/>
  <c r="C119" i="185"/>
  <c r="A119" i="185"/>
  <c r="AD119" i="185" s="1"/>
  <c r="K112" i="208" s="1"/>
  <c r="G118" i="185"/>
  <c r="F118" i="185"/>
  <c r="E118" i="185"/>
  <c r="D118" i="185"/>
  <c r="C118" i="185"/>
  <c r="A118" i="185"/>
  <c r="AD118" i="185" s="1"/>
  <c r="K111" i="208" s="1"/>
  <c r="G117" i="185"/>
  <c r="F117" i="185"/>
  <c r="E117" i="185"/>
  <c r="D117" i="185"/>
  <c r="C117" i="185"/>
  <c r="A117" i="185"/>
  <c r="AD117" i="185" s="1"/>
  <c r="K110" i="208" s="1"/>
  <c r="G116" i="185"/>
  <c r="F116" i="185"/>
  <c r="E116" i="185"/>
  <c r="D116" i="185"/>
  <c r="C116" i="185"/>
  <c r="A116" i="185"/>
  <c r="AD116" i="185" s="1"/>
  <c r="K109" i="208" s="1"/>
  <c r="G115" i="185"/>
  <c r="F115" i="185"/>
  <c r="E115" i="185"/>
  <c r="D115" i="185"/>
  <c r="C115" i="185"/>
  <c r="A115" i="185"/>
  <c r="AD115" i="185" s="1"/>
  <c r="K108" i="208" s="1"/>
  <c r="G114" i="185"/>
  <c r="F114" i="185"/>
  <c r="E114" i="185"/>
  <c r="D114" i="185"/>
  <c r="C114" i="185"/>
  <c r="A114" i="185"/>
  <c r="AD114" i="185" s="1"/>
  <c r="K107" i="208" s="1"/>
  <c r="G113" i="185"/>
  <c r="F113" i="185"/>
  <c r="E113" i="185"/>
  <c r="D113" i="185"/>
  <c r="C113" i="185"/>
  <c r="A113" i="185"/>
  <c r="AD113" i="185" s="1"/>
  <c r="K106" i="208" s="1"/>
  <c r="G112" i="185"/>
  <c r="F112" i="185"/>
  <c r="E112" i="185"/>
  <c r="D112" i="185"/>
  <c r="C112" i="185"/>
  <c r="A112" i="185"/>
  <c r="AD112" i="185" s="1"/>
  <c r="K105" i="208" s="1"/>
  <c r="G111" i="185"/>
  <c r="F111" i="185"/>
  <c r="E111" i="185"/>
  <c r="D111" i="185"/>
  <c r="C111" i="185"/>
  <c r="A111" i="185"/>
  <c r="AD111" i="185" s="1"/>
  <c r="K104" i="208" s="1"/>
  <c r="G110" i="185"/>
  <c r="F110" i="185"/>
  <c r="E110" i="185"/>
  <c r="D110" i="185"/>
  <c r="C110" i="185"/>
  <c r="A110" i="185"/>
  <c r="AD110" i="185" s="1"/>
  <c r="K103" i="208" s="1"/>
  <c r="G109" i="185"/>
  <c r="F109" i="185"/>
  <c r="E109" i="185"/>
  <c r="D109" i="185"/>
  <c r="C109" i="185"/>
  <c r="A109" i="185"/>
  <c r="AD109" i="185" s="1"/>
  <c r="K102" i="208" s="1"/>
  <c r="G108" i="185"/>
  <c r="F108" i="185"/>
  <c r="E108" i="185"/>
  <c r="D108" i="185"/>
  <c r="C108" i="185"/>
  <c r="A108" i="185"/>
  <c r="AD108" i="185" s="1"/>
  <c r="K101" i="208" s="1"/>
  <c r="G107" i="185"/>
  <c r="F107" i="185"/>
  <c r="E107" i="185"/>
  <c r="D107" i="185"/>
  <c r="C107" i="185"/>
  <c r="A107" i="185"/>
  <c r="AD107" i="185" s="1"/>
  <c r="K100" i="208" s="1"/>
  <c r="G106" i="185"/>
  <c r="F106" i="185"/>
  <c r="E106" i="185"/>
  <c r="D106" i="185"/>
  <c r="C106" i="185"/>
  <c r="A106" i="185"/>
  <c r="AD106" i="185" s="1"/>
  <c r="K99" i="208" s="1"/>
  <c r="G105" i="185"/>
  <c r="F105" i="185"/>
  <c r="E105" i="185"/>
  <c r="D105" i="185"/>
  <c r="C105" i="185"/>
  <c r="A105" i="185"/>
  <c r="AD105" i="185" s="1"/>
  <c r="K98" i="208" s="1"/>
  <c r="G104" i="185"/>
  <c r="F104" i="185"/>
  <c r="E104" i="185"/>
  <c r="D104" i="185"/>
  <c r="C104" i="185"/>
  <c r="A104" i="185"/>
  <c r="AD104" i="185" s="1"/>
  <c r="K97" i="208" s="1"/>
  <c r="G103" i="185"/>
  <c r="F103" i="185"/>
  <c r="E103" i="185"/>
  <c r="D103" i="185"/>
  <c r="C103" i="185"/>
  <c r="A103" i="185"/>
  <c r="AD103" i="185" s="1"/>
  <c r="K96" i="208" s="1"/>
  <c r="G102" i="185"/>
  <c r="F102" i="185"/>
  <c r="E102" i="185"/>
  <c r="D102" i="185"/>
  <c r="C102" i="185"/>
  <c r="A102" i="185"/>
  <c r="G101" i="185"/>
  <c r="F101" i="185"/>
  <c r="E101" i="185"/>
  <c r="D101" i="185"/>
  <c r="C101" i="185"/>
  <c r="A101" i="185"/>
  <c r="G100" i="185"/>
  <c r="F100" i="185"/>
  <c r="E100" i="185"/>
  <c r="D100" i="185"/>
  <c r="C100" i="185"/>
  <c r="A100" i="185"/>
  <c r="G99" i="185"/>
  <c r="F99" i="185"/>
  <c r="E99" i="185"/>
  <c r="D99" i="185"/>
  <c r="C99" i="185"/>
  <c r="A99" i="185"/>
  <c r="G98" i="185"/>
  <c r="F98" i="185"/>
  <c r="E98" i="185"/>
  <c r="D98" i="185"/>
  <c r="C98" i="185"/>
  <c r="A98" i="185"/>
  <c r="G97" i="185"/>
  <c r="F97" i="185"/>
  <c r="E97" i="185"/>
  <c r="D97" i="185"/>
  <c r="C97" i="185"/>
  <c r="A97" i="185"/>
  <c r="G96" i="185"/>
  <c r="F96" i="185"/>
  <c r="E96" i="185"/>
  <c r="D96" i="185"/>
  <c r="C96" i="185"/>
  <c r="A96" i="185"/>
  <c r="G95" i="185"/>
  <c r="F95" i="185"/>
  <c r="E95" i="185"/>
  <c r="D95" i="185"/>
  <c r="C95" i="185"/>
  <c r="A95" i="185"/>
  <c r="G94" i="185"/>
  <c r="F94" i="185"/>
  <c r="E94" i="185"/>
  <c r="D94" i="185"/>
  <c r="C94" i="185"/>
  <c r="A94" i="185"/>
  <c r="G93" i="185"/>
  <c r="F93" i="185"/>
  <c r="E93" i="185"/>
  <c r="D93" i="185"/>
  <c r="C93" i="185"/>
  <c r="A93" i="185"/>
  <c r="G92" i="185"/>
  <c r="F92" i="185"/>
  <c r="E92" i="185"/>
  <c r="D92" i="185"/>
  <c r="C92" i="185"/>
  <c r="A92" i="185"/>
  <c r="G91" i="185"/>
  <c r="F91" i="185"/>
  <c r="E91" i="185"/>
  <c r="D91" i="185"/>
  <c r="C91" i="185"/>
  <c r="A91" i="185"/>
  <c r="G90" i="185"/>
  <c r="F90" i="185"/>
  <c r="E90" i="185"/>
  <c r="D90" i="185"/>
  <c r="C90" i="185"/>
  <c r="A90" i="185"/>
  <c r="G89" i="185"/>
  <c r="F89" i="185"/>
  <c r="E89" i="185"/>
  <c r="D89" i="185"/>
  <c r="C89" i="185"/>
  <c r="A89" i="185"/>
  <c r="G88" i="185"/>
  <c r="F88" i="185"/>
  <c r="E88" i="185"/>
  <c r="D88" i="185"/>
  <c r="C88" i="185"/>
  <c r="A88" i="185"/>
  <c r="AD88" i="185" s="1"/>
  <c r="K81" i="208" s="1"/>
  <c r="G87" i="185"/>
  <c r="F87" i="185"/>
  <c r="E87" i="185"/>
  <c r="D87" i="185"/>
  <c r="C87" i="185"/>
  <c r="A87" i="185"/>
  <c r="G86" i="185"/>
  <c r="F86" i="185"/>
  <c r="E86" i="185"/>
  <c r="D86" i="185"/>
  <c r="C86" i="185"/>
  <c r="A86" i="185"/>
  <c r="G85" i="185"/>
  <c r="F85" i="185"/>
  <c r="E85" i="185"/>
  <c r="D85" i="185"/>
  <c r="C85" i="185"/>
  <c r="A85" i="185"/>
  <c r="G84" i="185"/>
  <c r="F84" i="185"/>
  <c r="E84" i="185"/>
  <c r="D84" i="185"/>
  <c r="C84" i="185"/>
  <c r="A84" i="185"/>
  <c r="G83" i="185"/>
  <c r="F83" i="185"/>
  <c r="E83" i="185"/>
  <c r="D83" i="185"/>
  <c r="C83" i="185"/>
  <c r="A83" i="185"/>
  <c r="G82" i="185"/>
  <c r="F82" i="185"/>
  <c r="E82" i="185"/>
  <c r="D82" i="185"/>
  <c r="C82" i="185"/>
  <c r="A82" i="185"/>
  <c r="G81" i="185"/>
  <c r="F81" i="185"/>
  <c r="E81" i="185"/>
  <c r="D81" i="185"/>
  <c r="C81" i="185"/>
  <c r="A81" i="185"/>
  <c r="G80" i="185"/>
  <c r="F80" i="185"/>
  <c r="E80" i="185"/>
  <c r="D80" i="185"/>
  <c r="C80" i="185"/>
  <c r="A80" i="185"/>
  <c r="G79" i="185"/>
  <c r="F79" i="185"/>
  <c r="E79" i="185"/>
  <c r="D79" i="185"/>
  <c r="C79" i="185"/>
  <c r="A79" i="185"/>
  <c r="G78" i="185"/>
  <c r="F78" i="185"/>
  <c r="E78" i="185"/>
  <c r="D78" i="185"/>
  <c r="C78" i="185"/>
  <c r="A78" i="185"/>
  <c r="G77" i="185"/>
  <c r="F77" i="185"/>
  <c r="E77" i="185"/>
  <c r="D77" i="185"/>
  <c r="C77" i="185"/>
  <c r="A77" i="185"/>
  <c r="G76" i="185"/>
  <c r="F76" i="185"/>
  <c r="E76" i="185"/>
  <c r="D76" i="185"/>
  <c r="C76" i="185"/>
  <c r="A76" i="185"/>
  <c r="G75" i="185"/>
  <c r="F75" i="185"/>
  <c r="E75" i="185"/>
  <c r="D75" i="185"/>
  <c r="C75" i="185"/>
  <c r="A75" i="185"/>
  <c r="G74" i="185"/>
  <c r="F74" i="185"/>
  <c r="E74" i="185"/>
  <c r="D74" i="185"/>
  <c r="C74" i="185"/>
  <c r="A74" i="185"/>
  <c r="G73" i="185"/>
  <c r="F73" i="185"/>
  <c r="E73" i="185"/>
  <c r="D73" i="185"/>
  <c r="C73" i="185"/>
  <c r="A73" i="185"/>
  <c r="G72" i="185"/>
  <c r="F72" i="185"/>
  <c r="E72" i="185"/>
  <c r="D72" i="185"/>
  <c r="C72" i="185"/>
  <c r="A72" i="185"/>
  <c r="G71" i="185"/>
  <c r="F71" i="185"/>
  <c r="E71" i="185"/>
  <c r="D71" i="185"/>
  <c r="C71" i="185"/>
  <c r="A71" i="185"/>
  <c r="G70" i="185"/>
  <c r="F70" i="185"/>
  <c r="E70" i="185"/>
  <c r="D70" i="185"/>
  <c r="C70" i="185"/>
  <c r="A70" i="185"/>
  <c r="G69" i="185"/>
  <c r="F69" i="185"/>
  <c r="E69" i="185"/>
  <c r="D69" i="185"/>
  <c r="C69" i="185"/>
  <c r="A69" i="185"/>
  <c r="G68" i="185"/>
  <c r="F68" i="185"/>
  <c r="E68" i="185"/>
  <c r="D68" i="185"/>
  <c r="C68" i="185"/>
  <c r="A68" i="185"/>
  <c r="G67" i="185"/>
  <c r="F67" i="185"/>
  <c r="E67" i="185"/>
  <c r="D67" i="185"/>
  <c r="C67" i="185"/>
  <c r="A67" i="185"/>
  <c r="G66" i="185"/>
  <c r="F66" i="185"/>
  <c r="E66" i="185"/>
  <c r="D66" i="185"/>
  <c r="C66" i="185"/>
  <c r="A66" i="185"/>
  <c r="G65" i="185"/>
  <c r="F65" i="185"/>
  <c r="E65" i="185"/>
  <c r="D65" i="185"/>
  <c r="C65" i="185"/>
  <c r="A65" i="185"/>
  <c r="G64" i="185"/>
  <c r="F64" i="185"/>
  <c r="E64" i="185"/>
  <c r="D64" i="185"/>
  <c r="C64" i="185"/>
  <c r="A64" i="185"/>
  <c r="G63" i="185"/>
  <c r="F63" i="185"/>
  <c r="E63" i="185"/>
  <c r="D63" i="185"/>
  <c r="C63" i="185"/>
  <c r="A63" i="185"/>
  <c r="G62" i="185"/>
  <c r="F62" i="185"/>
  <c r="E62" i="185"/>
  <c r="D62" i="185"/>
  <c r="C62" i="185"/>
  <c r="A62" i="185"/>
  <c r="G61" i="185"/>
  <c r="F61" i="185"/>
  <c r="E61" i="185"/>
  <c r="D61" i="185"/>
  <c r="C61" i="185"/>
  <c r="A61" i="185"/>
  <c r="G60" i="185"/>
  <c r="F60" i="185"/>
  <c r="E60" i="185"/>
  <c r="D60" i="185"/>
  <c r="C60" i="185"/>
  <c r="A60" i="185"/>
  <c r="G59" i="185"/>
  <c r="F59" i="185"/>
  <c r="E59" i="185"/>
  <c r="D59" i="185"/>
  <c r="C59" i="185"/>
  <c r="A59" i="185"/>
  <c r="G58" i="185"/>
  <c r="F58" i="185"/>
  <c r="E58" i="185"/>
  <c r="D58" i="185"/>
  <c r="C58" i="185"/>
  <c r="A58" i="185"/>
  <c r="G57" i="185"/>
  <c r="F57" i="185"/>
  <c r="E57" i="185"/>
  <c r="D57" i="185"/>
  <c r="C57" i="185"/>
  <c r="A57" i="185"/>
  <c r="G56" i="185"/>
  <c r="F56" i="185"/>
  <c r="E56" i="185"/>
  <c r="D56" i="185"/>
  <c r="C56" i="185"/>
  <c r="A56" i="185"/>
  <c r="G55" i="185"/>
  <c r="F55" i="185"/>
  <c r="E55" i="185"/>
  <c r="D55" i="185"/>
  <c r="C55" i="185"/>
  <c r="A55" i="185"/>
  <c r="G54" i="185"/>
  <c r="F54" i="185"/>
  <c r="E54" i="185"/>
  <c r="D54" i="185"/>
  <c r="C54" i="185"/>
  <c r="A54" i="185"/>
  <c r="G53" i="185"/>
  <c r="F53" i="185"/>
  <c r="E53" i="185"/>
  <c r="D53" i="185"/>
  <c r="C53" i="185"/>
  <c r="A53" i="185"/>
  <c r="G52" i="185"/>
  <c r="F52" i="185"/>
  <c r="E52" i="185"/>
  <c r="D52" i="185"/>
  <c r="C52" i="185"/>
  <c r="A52" i="185"/>
  <c r="G51" i="185"/>
  <c r="F51" i="185"/>
  <c r="E51" i="185"/>
  <c r="D51" i="185"/>
  <c r="C51" i="185"/>
  <c r="A51" i="185"/>
  <c r="G50" i="185"/>
  <c r="F50" i="185"/>
  <c r="E50" i="185"/>
  <c r="D50" i="185"/>
  <c r="C50" i="185"/>
  <c r="A50" i="185"/>
  <c r="G49" i="185"/>
  <c r="F49" i="185"/>
  <c r="E49" i="185"/>
  <c r="D49" i="185"/>
  <c r="C49" i="185"/>
  <c r="A49" i="185"/>
  <c r="G48" i="185"/>
  <c r="F48" i="185"/>
  <c r="E48" i="185"/>
  <c r="D48" i="185"/>
  <c r="C48" i="185"/>
  <c r="A48" i="185"/>
  <c r="G47" i="185"/>
  <c r="F47" i="185"/>
  <c r="E47" i="185"/>
  <c r="D47" i="185"/>
  <c r="C47" i="185"/>
  <c r="A47" i="185"/>
  <c r="G46" i="185"/>
  <c r="F46" i="185"/>
  <c r="E46" i="185"/>
  <c r="D46" i="185"/>
  <c r="C46" i="185"/>
  <c r="A46" i="185"/>
  <c r="G45" i="185"/>
  <c r="F45" i="185"/>
  <c r="E45" i="185"/>
  <c r="D45" i="185"/>
  <c r="C45" i="185"/>
  <c r="A45" i="185"/>
  <c r="G44" i="185"/>
  <c r="F44" i="185"/>
  <c r="E44" i="185"/>
  <c r="D44" i="185"/>
  <c r="C44" i="185"/>
  <c r="A44" i="185"/>
  <c r="G43" i="185"/>
  <c r="F43" i="185"/>
  <c r="E43" i="185"/>
  <c r="D43" i="185"/>
  <c r="C43" i="185"/>
  <c r="A43" i="185"/>
  <c r="G42" i="185"/>
  <c r="F42" i="185"/>
  <c r="E42" i="185"/>
  <c r="D42" i="185"/>
  <c r="C42" i="185"/>
  <c r="A42" i="185"/>
  <c r="G41" i="185"/>
  <c r="F41" i="185"/>
  <c r="E41" i="185"/>
  <c r="D41" i="185"/>
  <c r="C41" i="185"/>
  <c r="A41" i="185"/>
  <c r="G40" i="185"/>
  <c r="F40" i="185"/>
  <c r="E40" i="185"/>
  <c r="D40" i="185"/>
  <c r="C40" i="185"/>
  <c r="A40" i="185"/>
  <c r="G39" i="185"/>
  <c r="F39" i="185"/>
  <c r="E39" i="185"/>
  <c r="D39" i="185"/>
  <c r="C39" i="185"/>
  <c r="A39" i="185"/>
  <c r="G38" i="185"/>
  <c r="F38" i="185"/>
  <c r="E38" i="185"/>
  <c r="D38" i="185"/>
  <c r="C38" i="185"/>
  <c r="A38" i="185"/>
  <c r="G37" i="185"/>
  <c r="F37" i="185"/>
  <c r="E37" i="185"/>
  <c r="D37" i="185"/>
  <c r="C37" i="185"/>
  <c r="A37" i="185"/>
  <c r="G36" i="185"/>
  <c r="F36" i="185"/>
  <c r="E36" i="185"/>
  <c r="D36" i="185"/>
  <c r="C36" i="185"/>
  <c r="A36" i="185"/>
  <c r="G35" i="185"/>
  <c r="F35" i="185"/>
  <c r="E35" i="185"/>
  <c r="D35" i="185"/>
  <c r="C35" i="185"/>
  <c r="A35" i="185"/>
  <c r="G34" i="185"/>
  <c r="F34" i="185"/>
  <c r="E34" i="185"/>
  <c r="D34" i="185"/>
  <c r="C34" i="185"/>
  <c r="A34" i="185"/>
  <c r="G33" i="185"/>
  <c r="F33" i="185"/>
  <c r="E33" i="185"/>
  <c r="D33" i="185"/>
  <c r="C33" i="185"/>
  <c r="A33" i="185"/>
  <c r="G32" i="185"/>
  <c r="F32" i="185"/>
  <c r="E32" i="185"/>
  <c r="D32" i="185"/>
  <c r="C32" i="185"/>
  <c r="A32" i="185"/>
  <c r="G31" i="185"/>
  <c r="F31" i="185"/>
  <c r="E31" i="185"/>
  <c r="D31" i="185"/>
  <c r="C31" i="185"/>
  <c r="A31" i="185"/>
  <c r="G30" i="185"/>
  <c r="F30" i="185"/>
  <c r="E30" i="185"/>
  <c r="D30" i="185"/>
  <c r="C30" i="185"/>
  <c r="A30" i="185"/>
  <c r="G29" i="185"/>
  <c r="F29" i="185"/>
  <c r="E29" i="185"/>
  <c r="D29" i="185"/>
  <c r="C29" i="185"/>
  <c r="A29" i="185"/>
  <c r="G28" i="185"/>
  <c r="F28" i="185"/>
  <c r="E28" i="185"/>
  <c r="D28" i="185"/>
  <c r="C28" i="185"/>
  <c r="A28" i="185"/>
  <c r="G27" i="185"/>
  <c r="F27" i="185"/>
  <c r="E27" i="185"/>
  <c r="D27" i="185"/>
  <c r="C27" i="185"/>
  <c r="A27" i="185"/>
  <c r="G26" i="185"/>
  <c r="F26" i="185"/>
  <c r="E26" i="185"/>
  <c r="D26" i="185"/>
  <c r="C26" i="185"/>
  <c r="A26" i="185"/>
  <c r="G25" i="185"/>
  <c r="F25" i="185"/>
  <c r="E25" i="185"/>
  <c r="D25" i="185"/>
  <c r="C25" i="185"/>
  <c r="A25" i="185"/>
  <c r="G24" i="185"/>
  <c r="F24" i="185"/>
  <c r="E24" i="185"/>
  <c r="D24" i="185"/>
  <c r="C24" i="185"/>
  <c r="A24" i="185"/>
  <c r="G23" i="185"/>
  <c r="F23" i="185"/>
  <c r="E23" i="185"/>
  <c r="D23" i="185"/>
  <c r="C23" i="185"/>
  <c r="A23" i="185"/>
  <c r="G22" i="185"/>
  <c r="F22" i="185"/>
  <c r="E22" i="185"/>
  <c r="D22" i="185"/>
  <c r="C22" i="185"/>
  <c r="A22" i="185"/>
  <c r="G21" i="185"/>
  <c r="F21" i="185"/>
  <c r="E21" i="185"/>
  <c r="D21" i="185"/>
  <c r="C21" i="185"/>
  <c r="A21" i="185"/>
  <c r="G20" i="185"/>
  <c r="F20" i="185"/>
  <c r="E20" i="185"/>
  <c r="D20" i="185"/>
  <c r="C20" i="185"/>
  <c r="A20" i="185"/>
  <c r="G19" i="185"/>
  <c r="F19" i="185"/>
  <c r="E19" i="185"/>
  <c r="D19" i="185"/>
  <c r="C19" i="185"/>
  <c r="A19" i="185"/>
  <c r="G18" i="185"/>
  <c r="F18" i="185"/>
  <c r="E18" i="185"/>
  <c r="D18" i="185"/>
  <c r="C18" i="185"/>
  <c r="A18" i="185"/>
  <c r="G17" i="185"/>
  <c r="F17" i="185"/>
  <c r="E17" i="185"/>
  <c r="D17" i="185"/>
  <c r="C17" i="185"/>
  <c r="A17" i="185"/>
  <c r="G16" i="185"/>
  <c r="F16" i="185"/>
  <c r="E16" i="185"/>
  <c r="D16" i="185"/>
  <c r="C16" i="185"/>
  <c r="A16" i="185"/>
  <c r="G15" i="185"/>
  <c r="F15" i="185"/>
  <c r="E15" i="185"/>
  <c r="D15" i="185"/>
  <c r="C15" i="185"/>
  <c r="A15" i="185"/>
  <c r="G14" i="185"/>
  <c r="F14" i="185"/>
  <c r="E14" i="185"/>
  <c r="D14" i="185"/>
  <c r="C14" i="185"/>
  <c r="A14" i="185"/>
  <c r="A15" i="186"/>
  <c r="C15" i="186"/>
  <c r="D15" i="186"/>
  <c r="E15" i="186"/>
  <c r="F15" i="186"/>
  <c r="G15" i="186"/>
  <c r="A16" i="186"/>
  <c r="C16" i="186"/>
  <c r="D16" i="186"/>
  <c r="E16" i="186"/>
  <c r="F16" i="186"/>
  <c r="G16" i="186"/>
  <c r="A17" i="186"/>
  <c r="C17" i="186"/>
  <c r="D17" i="186"/>
  <c r="E17" i="186"/>
  <c r="F17" i="186"/>
  <c r="G17" i="186"/>
  <c r="A18" i="186"/>
  <c r="C18" i="186"/>
  <c r="D18" i="186"/>
  <c r="E18" i="186"/>
  <c r="F18" i="186"/>
  <c r="G18" i="186"/>
  <c r="A19" i="186"/>
  <c r="C19" i="186"/>
  <c r="D19" i="186"/>
  <c r="E19" i="186"/>
  <c r="F19" i="186"/>
  <c r="G19" i="186"/>
  <c r="A20" i="186"/>
  <c r="C20" i="186"/>
  <c r="D20" i="186"/>
  <c r="E20" i="186"/>
  <c r="F20" i="186"/>
  <c r="G20" i="186"/>
  <c r="A21" i="186"/>
  <c r="C21" i="186"/>
  <c r="D21" i="186"/>
  <c r="E21" i="186"/>
  <c r="F21" i="186"/>
  <c r="G21" i="186"/>
  <c r="A22" i="186"/>
  <c r="C22" i="186"/>
  <c r="D22" i="186"/>
  <c r="E22" i="186"/>
  <c r="F22" i="186"/>
  <c r="G22" i="186"/>
  <c r="A23" i="186"/>
  <c r="C23" i="186"/>
  <c r="D23" i="186"/>
  <c r="E23" i="186"/>
  <c r="F23" i="186"/>
  <c r="G23" i="186"/>
  <c r="A24" i="186"/>
  <c r="C24" i="186"/>
  <c r="D24" i="186"/>
  <c r="E24" i="186"/>
  <c r="F24" i="186"/>
  <c r="G24" i="186"/>
  <c r="A25" i="186"/>
  <c r="C25" i="186"/>
  <c r="D25" i="186"/>
  <c r="E25" i="186"/>
  <c r="F25" i="186"/>
  <c r="G25" i="186"/>
  <c r="A26" i="186"/>
  <c r="C26" i="186"/>
  <c r="D26" i="186"/>
  <c r="E26" i="186"/>
  <c r="F26" i="186"/>
  <c r="G26" i="186"/>
  <c r="A27" i="186"/>
  <c r="C27" i="186"/>
  <c r="D27" i="186"/>
  <c r="E27" i="186"/>
  <c r="F27" i="186"/>
  <c r="G27" i="186"/>
  <c r="A28" i="186"/>
  <c r="C28" i="186"/>
  <c r="D28" i="186"/>
  <c r="E28" i="186"/>
  <c r="F28" i="186"/>
  <c r="G28" i="186"/>
  <c r="A29" i="186"/>
  <c r="C29" i="186"/>
  <c r="D29" i="186"/>
  <c r="E29" i="186"/>
  <c r="F29" i="186"/>
  <c r="G29" i="186"/>
  <c r="A30" i="186"/>
  <c r="C30" i="186"/>
  <c r="D30" i="186"/>
  <c r="E30" i="186"/>
  <c r="F30" i="186"/>
  <c r="G30" i="186"/>
  <c r="A31" i="186"/>
  <c r="C31" i="186"/>
  <c r="D31" i="186"/>
  <c r="E31" i="186"/>
  <c r="F31" i="186"/>
  <c r="G31" i="186"/>
  <c r="A32" i="186"/>
  <c r="C32" i="186"/>
  <c r="D32" i="186"/>
  <c r="E32" i="186"/>
  <c r="F32" i="186"/>
  <c r="G32" i="186"/>
  <c r="A33" i="186"/>
  <c r="C33" i="186"/>
  <c r="D33" i="186"/>
  <c r="E33" i="186"/>
  <c r="F33" i="186"/>
  <c r="G33" i="186"/>
  <c r="A34" i="186"/>
  <c r="C34" i="186"/>
  <c r="D34" i="186"/>
  <c r="E34" i="186"/>
  <c r="F34" i="186"/>
  <c r="G34" i="186"/>
  <c r="A35" i="186"/>
  <c r="C35" i="186"/>
  <c r="D35" i="186"/>
  <c r="E35" i="186"/>
  <c r="F35" i="186"/>
  <c r="G35" i="186"/>
  <c r="A36" i="186"/>
  <c r="C36" i="186"/>
  <c r="D36" i="186"/>
  <c r="E36" i="186"/>
  <c r="F36" i="186"/>
  <c r="G36" i="186"/>
  <c r="A37" i="186"/>
  <c r="C37" i="186"/>
  <c r="D37" i="186"/>
  <c r="E37" i="186"/>
  <c r="F37" i="186"/>
  <c r="G37" i="186"/>
  <c r="A38" i="186"/>
  <c r="C38" i="186"/>
  <c r="D38" i="186"/>
  <c r="E38" i="186"/>
  <c r="F38" i="186"/>
  <c r="G38" i="186"/>
  <c r="A39" i="186"/>
  <c r="C39" i="186"/>
  <c r="D39" i="186"/>
  <c r="E39" i="186"/>
  <c r="F39" i="186"/>
  <c r="G39" i="186"/>
  <c r="A40" i="186"/>
  <c r="C40" i="186"/>
  <c r="D40" i="186"/>
  <c r="E40" i="186"/>
  <c r="F40" i="186"/>
  <c r="G40" i="186"/>
  <c r="A41" i="186"/>
  <c r="C41" i="186"/>
  <c r="D41" i="186"/>
  <c r="E41" i="186"/>
  <c r="F41" i="186"/>
  <c r="G41" i="186"/>
  <c r="A42" i="186"/>
  <c r="C42" i="186"/>
  <c r="D42" i="186"/>
  <c r="E42" i="186"/>
  <c r="F42" i="186"/>
  <c r="G42" i="186"/>
  <c r="A43" i="186"/>
  <c r="C43" i="186"/>
  <c r="D43" i="186"/>
  <c r="E43" i="186"/>
  <c r="F43" i="186"/>
  <c r="G43" i="186"/>
  <c r="A44" i="186"/>
  <c r="C44" i="186"/>
  <c r="D44" i="186"/>
  <c r="E44" i="186"/>
  <c r="F44" i="186"/>
  <c r="G44" i="186"/>
  <c r="A45" i="186"/>
  <c r="C45" i="186"/>
  <c r="D45" i="186"/>
  <c r="E45" i="186"/>
  <c r="F45" i="186"/>
  <c r="G45" i="186"/>
  <c r="A46" i="186"/>
  <c r="C46" i="186"/>
  <c r="D46" i="186"/>
  <c r="E46" i="186"/>
  <c r="F46" i="186"/>
  <c r="G46" i="186"/>
  <c r="A47" i="186"/>
  <c r="C47" i="186"/>
  <c r="D47" i="186"/>
  <c r="E47" i="186"/>
  <c r="F47" i="186"/>
  <c r="G47" i="186"/>
  <c r="A48" i="186"/>
  <c r="C48" i="186"/>
  <c r="D48" i="186"/>
  <c r="E48" i="186"/>
  <c r="F48" i="186"/>
  <c r="G48" i="186"/>
  <c r="A49" i="186"/>
  <c r="C49" i="186"/>
  <c r="D49" i="186"/>
  <c r="E49" i="186"/>
  <c r="F49" i="186"/>
  <c r="G49" i="186"/>
  <c r="A50" i="186"/>
  <c r="C50" i="186"/>
  <c r="D50" i="186"/>
  <c r="E50" i="186"/>
  <c r="F50" i="186"/>
  <c r="G50" i="186"/>
  <c r="A51" i="186"/>
  <c r="C51" i="186"/>
  <c r="D51" i="186"/>
  <c r="E51" i="186"/>
  <c r="F51" i="186"/>
  <c r="G51" i="186"/>
  <c r="A52" i="186"/>
  <c r="C52" i="186"/>
  <c r="D52" i="186"/>
  <c r="E52" i="186"/>
  <c r="F52" i="186"/>
  <c r="G52" i="186"/>
  <c r="A53" i="186"/>
  <c r="C53" i="186"/>
  <c r="D53" i="186"/>
  <c r="E53" i="186"/>
  <c r="F53" i="186"/>
  <c r="G53" i="186"/>
  <c r="A54" i="186"/>
  <c r="C54" i="186"/>
  <c r="D54" i="186"/>
  <c r="E54" i="186"/>
  <c r="F54" i="186"/>
  <c r="G54" i="186"/>
  <c r="A55" i="186"/>
  <c r="C55" i="186"/>
  <c r="D55" i="186"/>
  <c r="E55" i="186"/>
  <c r="F55" i="186"/>
  <c r="G55" i="186"/>
  <c r="A56" i="186"/>
  <c r="C56" i="186"/>
  <c r="D56" i="186"/>
  <c r="E56" i="186"/>
  <c r="F56" i="186"/>
  <c r="G56" i="186"/>
  <c r="A57" i="186"/>
  <c r="C57" i="186"/>
  <c r="D57" i="186"/>
  <c r="E57" i="186"/>
  <c r="F57" i="186"/>
  <c r="G57" i="186"/>
  <c r="A58" i="186"/>
  <c r="C58" i="186"/>
  <c r="D58" i="186"/>
  <c r="E58" i="186"/>
  <c r="F58" i="186"/>
  <c r="G58" i="186"/>
  <c r="A59" i="186"/>
  <c r="C59" i="186"/>
  <c r="D59" i="186"/>
  <c r="E59" i="186"/>
  <c r="F59" i="186"/>
  <c r="G59" i="186"/>
  <c r="A60" i="186"/>
  <c r="C60" i="186"/>
  <c r="D60" i="186"/>
  <c r="E60" i="186"/>
  <c r="F60" i="186"/>
  <c r="G60" i="186"/>
  <c r="A61" i="186"/>
  <c r="C61" i="186"/>
  <c r="D61" i="186"/>
  <c r="E61" i="186"/>
  <c r="F61" i="186"/>
  <c r="G61" i="186"/>
  <c r="A62" i="186"/>
  <c r="C62" i="186"/>
  <c r="D62" i="186"/>
  <c r="E62" i="186"/>
  <c r="F62" i="186"/>
  <c r="G62" i="186"/>
  <c r="A63" i="186"/>
  <c r="C63" i="186"/>
  <c r="D63" i="186"/>
  <c r="E63" i="186"/>
  <c r="F63" i="186"/>
  <c r="G63" i="186"/>
  <c r="A64" i="186"/>
  <c r="C64" i="186"/>
  <c r="D64" i="186"/>
  <c r="E64" i="186"/>
  <c r="F64" i="186"/>
  <c r="G64" i="186"/>
  <c r="A65" i="186"/>
  <c r="C65" i="186"/>
  <c r="D65" i="186"/>
  <c r="E65" i="186"/>
  <c r="F65" i="186"/>
  <c r="G65" i="186"/>
  <c r="A66" i="186"/>
  <c r="C66" i="186"/>
  <c r="D66" i="186"/>
  <c r="E66" i="186"/>
  <c r="F66" i="186"/>
  <c r="G66" i="186"/>
  <c r="A67" i="186"/>
  <c r="C67" i="186"/>
  <c r="D67" i="186"/>
  <c r="E67" i="186"/>
  <c r="F67" i="186"/>
  <c r="G67" i="186"/>
  <c r="A68" i="186"/>
  <c r="C68" i="186"/>
  <c r="D68" i="186"/>
  <c r="E68" i="186"/>
  <c r="F68" i="186"/>
  <c r="G68" i="186"/>
  <c r="A69" i="186"/>
  <c r="C69" i="186"/>
  <c r="D69" i="186"/>
  <c r="E69" i="186"/>
  <c r="F69" i="186"/>
  <c r="G69" i="186"/>
  <c r="A70" i="186"/>
  <c r="C70" i="186"/>
  <c r="D70" i="186"/>
  <c r="E70" i="186"/>
  <c r="F70" i="186"/>
  <c r="G70" i="186"/>
  <c r="A71" i="186"/>
  <c r="C71" i="186"/>
  <c r="D71" i="186"/>
  <c r="E71" i="186"/>
  <c r="F71" i="186"/>
  <c r="G71" i="186"/>
  <c r="A72" i="186"/>
  <c r="C72" i="186"/>
  <c r="D72" i="186"/>
  <c r="E72" i="186"/>
  <c r="F72" i="186"/>
  <c r="G72" i="186"/>
  <c r="A73" i="186"/>
  <c r="C73" i="186"/>
  <c r="D73" i="186"/>
  <c r="E73" i="186"/>
  <c r="F73" i="186"/>
  <c r="G73" i="186"/>
  <c r="A74" i="186"/>
  <c r="C74" i="186"/>
  <c r="D74" i="186"/>
  <c r="E74" i="186"/>
  <c r="F74" i="186"/>
  <c r="G74" i="186"/>
  <c r="A75" i="186"/>
  <c r="C75" i="186"/>
  <c r="D75" i="186"/>
  <c r="E75" i="186"/>
  <c r="F75" i="186"/>
  <c r="G75" i="186"/>
  <c r="A76" i="186"/>
  <c r="C76" i="186"/>
  <c r="D76" i="186"/>
  <c r="E76" i="186"/>
  <c r="F76" i="186"/>
  <c r="G76" i="186"/>
  <c r="A77" i="186"/>
  <c r="C77" i="186"/>
  <c r="D77" i="186"/>
  <c r="E77" i="186"/>
  <c r="F77" i="186"/>
  <c r="G77" i="186"/>
  <c r="A78" i="186"/>
  <c r="C78" i="186"/>
  <c r="D78" i="186"/>
  <c r="E78" i="186"/>
  <c r="F78" i="186"/>
  <c r="G78" i="186"/>
  <c r="A79" i="186"/>
  <c r="C79" i="186"/>
  <c r="D79" i="186"/>
  <c r="E79" i="186"/>
  <c r="F79" i="186"/>
  <c r="G79" i="186"/>
  <c r="A80" i="186"/>
  <c r="C80" i="186"/>
  <c r="D80" i="186"/>
  <c r="E80" i="186"/>
  <c r="F80" i="186"/>
  <c r="G80" i="186"/>
  <c r="A81" i="186"/>
  <c r="C81" i="186"/>
  <c r="D81" i="186"/>
  <c r="E81" i="186"/>
  <c r="F81" i="186"/>
  <c r="G81" i="186"/>
  <c r="A82" i="186"/>
  <c r="C82" i="186"/>
  <c r="D82" i="186"/>
  <c r="E82" i="186"/>
  <c r="F82" i="186"/>
  <c r="G82" i="186"/>
  <c r="A83" i="186"/>
  <c r="C83" i="186"/>
  <c r="D83" i="186"/>
  <c r="E83" i="186"/>
  <c r="F83" i="186"/>
  <c r="G83" i="186"/>
  <c r="A84" i="186"/>
  <c r="C84" i="186"/>
  <c r="D84" i="186"/>
  <c r="E84" i="186"/>
  <c r="F84" i="186"/>
  <c r="G84" i="186"/>
  <c r="A85" i="186"/>
  <c r="C85" i="186"/>
  <c r="D85" i="186"/>
  <c r="E85" i="186"/>
  <c r="F85" i="186"/>
  <c r="G85" i="186"/>
  <c r="A86" i="186"/>
  <c r="C86" i="186"/>
  <c r="D86" i="186"/>
  <c r="E86" i="186"/>
  <c r="F86" i="186"/>
  <c r="G86" i="186"/>
  <c r="A87" i="186"/>
  <c r="C87" i="186"/>
  <c r="D87" i="186"/>
  <c r="E87" i="186"/>
  <c r="F87" i="186"/>
  <c r="G87" i="186"/>
  <c r="A88" i="186"/>
  <c r="AD88" i="186" s="1"/>
  <c r="L81" i="208" s="1"/>
  <c r="C88" i="186"/>
  <c r="D88" i="186"/>
  <c r="E88" i="186"/>
  <c r="F88" i="186"/>
  <c r="G88" i="186"/>
  <c r="A89" i="186"/>
  <c r="C89" i="186"/>
  <c r="D89" i="186"/>
  <c r="E89" i="186"/>
  <c r="F89" i="186"/>
  <c r="G89" i="186"/>
  <c r="A90" i="186"/>
  <c r="C90" i="186"/>
  <c r="D90" i="186"/>
  <c r="E90" i="186"/>
  <c r="F90" i="186"/>
  <c r="G90" i="186"/>
  <c r="A91" i="186"/>
  <c r="C91" i="186"/>
  <c r="D91" i="186"/>
  <c r="E91" i="186"/>
  <c r="F91" i="186"/>
  <c r="G91" i="186"/>
  <c r="A92" i="186"/>
  <c r="C92" i="186"/>
  <c r="D92" i="186"/>
  <c r="E92" i="186"/>
  <c r="F92" i="186"/>
  <c r="G92" i="186"/>
  <c r="A93" i="186"/>
  <c r="C93" i="186"/>
  <c r="D93" i="186"/>
  <c r="E93" i="186"/>
  <c r="F93" i="186"/>
  <c r="G93" i="186"/>
  <c r="A94" i="186"/>
  <c r="C94" i="186"/>
  <c r="D94" i="186"/>
  <c r="E94" i="186"/>
  <c r="F94" i="186"/>
  <c r="G94" i="186"/>
  <c r="A95" i="186"/>
  <c r="C95" i="186"/>
  <c r="D95" i="186"/>
  <c r="E95" i="186"/>
  <c r="F95" i="186"/>
  <c r="G95" i="186"/>
  <c r="A96" i="186"/>
  <c r="C96" i="186"/>
  <c r="D96" i="186"/>
  <c r="E96" i="186"/>
  <c r="F96" i="186"/>
  <c r="G96" i="186"/>
  <c r="A97" i="186"/>
  <c r="C97" i="186"/>
  <c r="D97" i="186"/>
  <c r="E97" i="186"/>
  <c r="F97" i="186"/>
  <c r="G97" i="186"/>
  <c r="A98" i="186"/>
  <c r="C98" i="186"/>
  <c r="D98" i="186"/>
  <c r="E98" i="186"/>
  <c r="F98" i="186"/>
  <c r="G98" i="186"/>
  <c r="A99" i="186"/>
  <c r="C99" i="186"/>
  <c r="D99" i="186"/>
  <c r="E99" i="186"/>
  <c r="F99" i="186"/>
  <c r="G99" i="186"/>
  <c r="A100" i="186"/>
  <c r="C100" i="186"/>
  <c r="D100" i="186"/>
  <c r="E100" i="186"/>
  <c r="F100" i="186"/>
  <c r="G100" i="186"/>
  <c r="A101" i="186"/>
  <c r="C101" i="186"/>
  <c r="D101" i="186"/>
  <c r="E101" i="186"/>
  <c r="F101" i="186"/>
  <c r="G101" i="186"/>
  <c r="A102" i="186"/>
  <c r="C102" i="186"/>
  <c r="D102" i="186"/>
  <c r="E102" i="186"/>
  <c r="F102" i="186"/>
  <c r="G102" i="186"/>
  <c r="A103" i="186"/>
  <c r="AD103" i="186" s="1"/>
  <c r="L96" i="208" s="1"/>
  <c r="C103" i="186"/>
  <c r="D103" i="186"/>
  <c r="E103" i="186"/>
  <c r="F103" i="186"/>
  <c r="G103" i="186"/>
  <c r="A104" i="186"/>
  <c r="AD104" i="186" s="1"/>
  <c r="L97" i="208" s="1"/>
  <c r="C104" i="186"/>
  <c r="D104" i="186"/>
  <c r="E104" i="186"/>
  <c r="F104" i="186"/>
  <c r="G104" i="186"/>
  <c r="A105" i="186"/>
  <c r="AD105" i="186" s="1"/>
  <c r="L98" i="208" s="1"/>
  <c r="C105" i="186"/>
  <c r="D105" i="186"/>
  <c r="E105" i="186"/>
  <c r="F105" i="186"/>
  <c r="G105" i="186"/>
  <c r="A106" i="186"/>
  <c r="AD106" i="186" s="1"/>
  <c r="L99" i="208" s="1"/>
  <c r="C106" i="186"/>
  <c r="D106" i="186"/>
  <c r="E106" i="186"/>
  <c r="F106" i="186"/>
  <c r="G106" i="186"/>
  <c r="A107" i="186"/>
  <c r="AD107" i="186" s="1"/>
  <c r="L100" i="208" s="1"/>
  <c r="C107" i="186"/>
  <c r="D107" i="186"/>
  <c r="E107" i="186"/>
  <c r="F107" i="186"/>
  <c r="G107" i="186"/>
  <c r="A108" i="186"/>
  <c r="AD108" i="186" s="1"/>
  <c r="L101" i="208" s="1"/>
  <c r="C108" i="186"/>
  <c r="D108" i="186"/>
  <c r="E108" i="186"/>
  <c r="F108" i="186"/>
  <c r="G108" i="186"/>
  <c r="A109" i="186"/>
  <c r="AD109" i="186" s="1"/>
  <c r="L102" i="208" s="1"/>
  <c r="C109" i="186"/>
  <c r="D109" i="186"/>
  <c r="E109" i="186"/>
  <c r="F109" i="186"/>
  <c r="G109" i="186"/>
  <c r="A110" i="186"/>
  <c r="AD110" i="186" s="1"/>
  <c r="L103" i="208" s="1"/>
  <c r="C110" i="186"/>
  <c r="D110" i="186"/>
  <c r="E110" i="186"/>
  <c r="F110" i="186"/>
  <c r="G110" i="186"/>
  <c r="A111" i="186"/>
  <c r="AD111" i="186" s="1"/>
  <c r="L104" i="208" s="1"/>
  <c r="C111" i="186"/>
  <c r="D111" i="186"/>
  <c r="E111" i="186"/>
  <c r="F111" i="186"/>
  <c r="G111" i="186"/>
  <c r="A112" i="186"/>
  <c r="AD112" i="186" s="1"/>
  <c r="L105" i="208" s="1"/>
  <c r="C112" i="186"/>
  <c r="D112" i="186"/>
  <c r="E112" i="186"/>
  <c r="F112" i="186"/>
  <c r="G112" i="186"/>
  <c r="A113" i="186"/>
  <c r="AD113" i="186" s="1"/>
  <c r="L106" i="208" s="1"/>
  <c r="C113" i="186"/>
  <c r="D113" i="186"/>
  <c r="E113" i="186"/>
  <c r="F113" i="186"/>
  <c r="G113" i="186"/>
  <c r="A114" i="186"/>
  <c r="AD114" i="186" s="1"/>
  <c r="L107" i="208" s="1"/>
  <c r="C114" i="186"/>
  <c r="D114" i="186"/>
  <c r="E114" i="186"/>
  <c r="F114" i="186"/>
  <c r="G114" i="186"/>
  <c r="A115" i="186"/>
  <c r="AD115" i="186" s="1"/>
  <c r="L108" i="208" s="1"/>
  <c r="C115" i="186"/>
  <c r="D115" i="186"/>
  <c r="E115" i="186"/>
  <c r="F115" i="186"/>
  <c r="G115" i="186"/>
  <c r="A116" i="186"/>
  <c r="AD116" i="186" s="1"/>
  <c r="L109" i="208" s="1"/>
  <c r="C116" i="186"/>
  <c r="D116" i="186"/>
  <c r="E116" i="186"/>
  <c r="F116" i="186"/>
  <c r="G116" i="186"/>
  <c r="A117" i="186"/>
  <c r="AD117" i="186" s="1"/>
  <c r="L110" i="208" s="1"/>
  <c r="C117" i="186"/>
  <c r="D117" i="186"/>
  <c r="E117" i="186"/>
  <c r="F117" i="186"/>
  <c r="G117" i="186"/>
  <c r="A118" i="186"/>
  <c r="AD118" i="186" s="1"/>
  <c r="L111" i="208" s="1"/>
  <c r="C118" i="186"/>
  <c r="D118" i="186"/>
  <c r="E118" i="186"/>
  <c r="F118" i="186"/>
  <c r="G118" i="186"/>
  <c r="A119" i="186"/>
  <c r="AD119" i="186" s="1"/>
  <c r="L112" i="208" s="1"/>
  <c r="C119" i="186"/>
  <c r="D119" i="186"/>
  <c r="E119" i="186"/>
  <c r="F119" i="186"/>
  <c r="G119" i="186"/>
  <c r="A120" i="186"/>
  <c r="AD120" i="186" s="1"/>
  <c r="L113" i="208" s="1"/>
  <c r="C120" i="186"/>
  <c r="D120" i="186"/>
  <c r="E120" i="186"/>
  <c r="F120" i="186"/>
  <c r="G120" i="186"/>
  <c r="A121" i="186"/>
  <c r="AD121" i="186" s="1"/>
  <c r="L114" i="208" s="1"/>
  <c r="C121" i="186"/>
  <c r="D121" i="186"/>
  <c r="E121" i="186"/>
  <c r="F121" i="186"/>
  <c r="G121" i="186"/>
  <c r="A122" i="186"/>
  <c r="AD122" i="186" s="1"/>
  <c r="L115" i="208" s="1"/>
  <c r="C122" i="186"/>
  <c r="D122" i="186"/>
  <c r="E122" i="186"/>
  <c r="F122" i="186"/>
  <c r="G122" i="186"/>
  <c r="A123" i="186"/>
  <c r="AD123" i="186" s="1"/>
  <c r="L116" i="208" s="1"/>
  <c r="C123" i="186"/>
  <c r="D123" i="186"/>
  <c r="E123" i="186"/>
  <c r="F123" i="186"/>
  <c r="G123" i="186"/>
  <c r="A124" i="186"/>
  <c r="AD124" i="186" s="1"/>
  <c r="L117" i="208" s="1"/>
  <c r="C124" i="186"/>
  <c r="D124" i="186"/>
  <c r="E124" i="186"/>
  <c r="F124" i="186"/>
  <c r="G124" i="186"/>
  <c r="A125" i="186"/>
  <c r="AD125" i="186" s="1"/>
  <c r="L118" i="208" s="1"/>
  <c r="C125" i="186"/>
  <c r="D125" i="186"/>
  <c r="E125" i="186"/>
  <c r="F125" i="186"/>
  <c r="G125" i="186"/>
  <c r="A126" i="186"/>
  <c r="AD126" i="186" s="1"/>
  <c r="L119" i="208" s="1"/>
  <c r="C126" i="186"/>
  <c r="D126" i="186"/>
  <c r="E126" i="186"/>
  <c r="F126" i="186"/>
  <c r="G126" i="186"/>
  <c r="A127" i="186"/>
  <c r="AD127" i="186" s="1"/>
  <c r="L120" i="208" s="1"/>
  <c r="C127" i="186"/>
  <c r="D127" i="186"/>
  <c r="E127" i="186"/>
  <c r="F127" i="186"/>
  <c r="G127" i="186"/>
  <c r="A128" i="186"/>
  <c r="AD128" i="186" s="1"/>
  <c r="L121" i="208" s="1"/>
  <c r="C128" i="186"/>
  <c r="D128" i="186"/>
  <c r="E128" i="186"/>
  <c r="F128" i="186"/>
  <c r="G128" i="186"/>
  <c r="A129" i="186"/>
  <c r="AD129" i="186" s="1"/>
  <c r="L122" i="208" s="1"/>
  <c r="C129" i="186"/>
  <c r="D129" i="186"/>
  <c r="E129" i="186"/>
  <c r="F129" i="186"/>
  <c r="G129" i="186"/>
  <c r="A130" i="186"/>
  <c r="AD130" i="186" s="1"/>
  <c r="L123" i="208" s="1"/>
  <c r="C130" i="186"/>
  <c r="D130" i="186"/>
  <c r="E130" i="186"/>
  <c r="F130" i="186"/>
  <c r="G130" i="186"/>
  <c r="A131" i="186"/>
  <c r="AD131" i="186" s="1"/>
  <c r="L124" i="208" s="1"/>
  <c r="C131" i="186"/>
  <c r="D131" i="186"/>
  <c r="E131" i="186"/>
  <c r="F131" i="186"/>
  <c r="G131" i="186"/>
  <c r="A132" i="186"/>
  <c r="AD132" i="186" s="1"/>
  <c r="L125" i="208" s="1"/>
  <c r="C132" i="186"/>
  <c r="D132" i="186"/>
  <c r="E132" i="186"/>
  <c r="F132" i="186"/>
  <c r="G132" i="186"/>
  <c r="A133" i="186"/>
  <c r="AD133" i="186" s="1"/>
  <c r="L126" i="208" s="1"/>
  <c r="C133" i="186"/>
  <c r="D133" i="186"/>
  <c r="E133" i="186"/>
  <c r="F133" i="186"/>
  <c r="G133" i="186"/>
  <c r="A134" i="186"/>
  <c r="AD134" i="186" s="1"/>
  <c r="L127" i="208" s="1"/>
  <c r="C134" i="186"/>
  <c r="D134" i="186"/>
  <c r="E134" i="186"/>
  <c r="F134" i="186"/>
  <c r="G134" i="186"/>
  <c r="A135" i="186"/>
  <c r="C135" i="186"/>
  <c r="D135" i="186"/>
  <c r="E135" i="186"/>
  <c r="F135" i="186"/>
  <c r="G135" i="186"/>
  <c r="C14" i="186"/>
  <c r="D14" i="186"/>
  <c r="E14" i="186"/>
  <c r="F14" i="186"/>
  <c r="G14" i="186"/>
  <c r="A14" i="186"/>
  <c r="D9" i="205"/>
  <c r="A9" i="205"/>
  <c r="B5" i="205"/>
  <c r="H11" i="205"/>
  <c r="J11" i="205"/>
  <c r="P11" i="205"/>
  <c r="A133" i="205"/>
  <c r="X133" i="205" s="1"/>
  <c r="C133" i="205"/>
  <c r="D133" i="205"/>
  <c r="E133" i="205"/>
  <c r="F133" i="205"/>
  <c r="G133" i="205"/>
  <c r="A134" i="205"/>
  <c r="X134" i="205" s="1"/>
  <c r="C134" i="205"/>
  <c r="D134" i="205"/>
  <c r="E134" i="205"/>
  <c r="F134" i="205"/>
  <c r="G134" i="205"/>
  <c r="A135" i="205"/>
  <c r="X135" i="205" s="1"/>
  <c r="C135" i="205"/>
  <c r="D135" i="205"/>
  <c r="E135" i="205"/>
  <c r="F135" i="205"/>
  <c r="G135" i="205"/>
  <c r="L129" i="208"/>
  <c r="L130" i="208"/>
  <c r="L131" i="208"/>
  <c r="L132" i="208"/>
  <c r="L133" i="208"/>
  <c r="L134" i="208"/>
  <c r="L135" i="208"/>
  <c r="L136" i="208"/>
  <c r="L137" i="208"/>
  <c r="L138" i="208"/>
  <c r="L139" i="208"/>
  <c r="L140" i="208"/>
  <c r="L141" i="208"/>
  <c r="L142" i="208"/>
  <c r="L143" i="208"/>
  <c r="L144" i="208"/>
  <c r="L145" i="208"/>
  <c r="L146" i="208"/>
  <c r="L147" i="208"/>
  <c r="L148" i="208"/>
  <c r="L149" i="208"/>
  <c r="L150" i="208"/>
  <c r="L151" i="208"/>
  <c r="L152" i="208"/>
  <c r="L153" i="208"/>
  <c r="L154" i="208"/>
  <c r="L155" i="208"/>
  <c r="L156" i="208"/>
  <c r="L157" i="208"/>
  <c r="L158" i="208"/>
  <c r="L159" i="208"/>
  <c r="L160" i="208"/>
  <c r="R138" i="186"/>
  <c r="P138" i="186"/>
  <c r="N138" i="186"/>
  <c r="L138" i="186"/>
  <c r="J138" i="186"/>
  <c r="H138" i="186"/>
  <c r="R137" i="186"/>
  <c r="L137" i="186"/>
  <c r="J137" i="186"/>
  <c r="H137" i="186"/>
  <c r="T136" i="186"/>
  <c r="S136" i="186"/>
  <c r="R136" i="186"/>
  <c r="P136" i="186"/>
  <c r="P137" i="186" s="1"/>
  <c r="Q139" i="186" s="1"/>
  <c r="N136" i="186"/>
  <c r="N137" i="186" s="1"/>
  <c r="O139" i="186" s="1"/>
  <c r="L136" i="186"/>
  <c r="J136" i="186"/>
  <c r="H136" i="186"/>
  <c r="AD135" i="186"/>
  <c r="L128" i="208" s="1"/>
  <c r="P11" i="186"/>
  <c r="N11" i="186"/>
  <c r="L11" i="186"/>
  <c r="J11" i="186"/>
  <c r="H11" i="186"/>
  <c r="E9" i="186"/>
  <c r="A9" i="186"/>
  <c r="C5" i="186"/>
  <c r="K129" i="208"/>
  <c r="K130" i="208"/>
  <c r="K131" i="208"/>
  <c r="K132" i="208"/>
  <c r="K133" i="208"/>
  <c r="K134" i="208"/>
  <c r="K135" i="208"/>
  <c r="K136" i="208"/>
  <c r="K137" i="208"/>
  <c r="K138" i="208"/>
  <c r="K139" i="208"/>
  <c r="K140" i="208"/>
  <c r="K141" i="208"/>
  <c r="K142" i="208"/>
  <c r="K143" i="208"/>
  <c r="K144" i="208"/>
  <c r="K145" i="208"/>
  <c r="K146" i="208"/>
  <c r="K147" i="208"/>
  <c r="K148" i="208"/>
  <c r="K149" i="208"/>
  <c r="K150" i="208"/>
  <c r="K151" i="208"/>
  <c r="K152" i="208"/>
  <c r="K153" i="208"/>
  <c r="K154" i="208"/>
  <c r="K155" i="208"/>
  <c r="K156" i="208"/>
  <c r="K157" i="208"/>
  <c r="K158" i="208"/>
  <c r="K159" i="208"/>
  <c r="K160" i="208"/>
  <c r="R138" i="185"/>
  <c r="P138" i="185"/>
  <c r="H138" i="185"/>
  <c r="R137" i="185"/>
  <c r="H137" i="185"/>
  <c r="T136" i="185"/>
  <c r="S136" i="185"/>
  <c r="R136" i="185"/>
  <c r="P136" i="185"/>
  <c r="P137" i="185" s="1"/>
  <c r="Q139" i="185" s="1"/>
  <c r="O139" i="185"/>
  <c r="H136" i="185"/>
  <c r="K128" i="208"/>
  <c r="K125" i="208"/>
  <c r="K121" i="208"/>
  <c r="P11" i="185"/>
  <c r="N11" i="185"/>
  <c r="L11" i="185"/>
  <c r="J11" i="185"/>
  <c r="H11" i="185"/>
  <c r="E9" i="185"/>
  <c r="A9" i="185"/>
  <c r="C5" i="185"/>
  <c r="S136" i="182"/>
  <c r="N136" i="182"/>
  <c r="P136" i="182"/>
  <c r="A9" i="182"/>
  <c r="C5" i="182"/>
  <c r="E9" i="182"/>
  <c r="U11" i="186" l="1"/>
  <c r="K139" i="185"/>
  <c r="K139" i="186"/>
  <c r="M139" i="186"/>
  <c r="R139" i="186"/>
  <c r="I139" i="186"/>
  <c r="M139" i="185"/>
  <c r="J138" i="205"/>
  <c r="H137" i="205"/>
  <c r="F137" i="205"/>
  <c r="R138" i="205"/>
  <c r="P138" i="205"/>
  <c r="N138" i="205"/>
  <c r="L137" i="205"/>
  <c r="J136" i="205"/>
  <c r="H138" i="205"/>
  <c r="F138" i="205"/>
  <c r="L138" i="205"/>
  <c r="J137" i="205"/>
  <c r="H136" i="205"/>
  <c r="L11" i="205"/>
  <c r="R136" i="205"/>
  <c r="R137" i="205"/>
  <c r="P136" i="205"/>
  <c r="P137" i="205" s="1"/>
  <c r="Q139" i="205" s="1"/>
  <c r="N136" i="205"/>
  <c r="N137" i="205" s="1"/>
  <c r="O139" i="205" s="1"/>
  <c r="L136" i="205"/>
  <c r="AD85" i="186"/>
  <c r="AD86" i="186"/>
  <c r="F137" i="186"/>
  <c r="F138" i="186"/>
  <c r="F137" i="185"/>
  <c r="R139" i="185"/>
  <c r="U11" i="185"/>
  <c r="F138" i="185"/>
  <c r="AD83" i="185"/>
  <c r="AD80" i="185"/>
  <c r="AD86" i="185"/>
  <c r="I139" i="185"/>
  <c r="AF129" i="186" l="1"/>
  <c r="AF89" i="186"/>
  <c r="AF49" i="186"/>
  <c r="AF132" i="186"/>
  <c r="AF76" i="186"/>
  <c r="AF44" i="186"/>
  <c r="AF20" i="186"/>
  <c r="AF91" i="186"/>
  <c r="AF27" i="186"/>
  <c r="AF128" i="186"/>
  <c r="AF120" i="186"/>
  <c r="AF112" i="186"/>
  <c r="AF104" i="186"/>
  <c r="AF96" i="186"/>
  <c r="AF88" i="186"/>
  <c r="AF80" i="186"/>
  <c r="AF72" i="186"/>
  <c r="AF64" i="186"/>
  <c r="AF56" i="186"/>
  <c r="AF48" i="186"/>
  <c r="AF40" i="186"/>
  <c r="AF32" i="186"/>
  <c r="AF24" i="186"/>
  <c r="AF16" i="186"/>
  <c r="AF127" i="186"/>
  <c r="AF111" i="186"/>
  <c r="AF95" i="186"/>
  <c r="AF79" i="186"/>
  <c r="AF63" i="186"/>
  <c r="AF47" i="186"/>
  <c r="AF31" i="186"/>
  <c r="AF15" i="186"/>
  <c r="AF84" i="186"/>
  <c r="AF99" i="186"/>
  <c r="AF135" i="186"/>
  <c r="AF119" i="186"/>
  <c r="AF103" i="186"/>
  <c r="AF87" i="186"/>
  <c r="AF71" i="186"/>
  <c r="AF55" i="186"/>
  <c r="AF39" i="186"/>
  <c r="AF108" i="186"/>
  <c r="AF52" i="186"/>
  <c r="AF131" i="186"/>
  <c r="AF59" i="186"/>
  <c r="AF134" i="186"/>
  <c r="AF126" i="186"/>
  <c r="AF118" i="186"/>
  <c r="AF110" i="186"/>
  <c r="AF102" i="186"/>
  <c r="AF94" i="186"/>
  <c r="AF86" i="186"/>
  <c r="AF78" i="186"/>
  <c r="AF70" i="186"/>
  <c r="AF62" i="186"/>
  <c r="AF54" i="186"/>
  <c r="AF46" i="186"/>
  <c r="AF38" i="186"/>
  <c r="AF30" i="186"/>
  <c r="AF22" i="186"/>
  <c r="AF14" i="186"/>
  <c r="AF116" i="186"/>
  <c r="AF68" i="186"/>
  <c r="AF28" i="186"/>
  <c r="AF115" i="186"/>
  <c r="AF51" i="186"/>
  <c r="AF133" i="186"/>
  <c r="AF125" i="186"/>
  <c r="AF117" i="186"/>
  <c r="AF109" i="186"/>
  <c r="AF101" i="186"/>
  <c r="AF93" i="186"/>
  <c r="AF85" i="186"/>
  <c r="AF77" i="186"/>
  <c r="AF69" i="186"/>
  <c r="AF61" i="186"/>
  <c r="AF53" i="186"/>
  <c r="AF45" i="186"/>
  <c r="AF37" i="186"/>
  <c r="AF29" i="186"/>
  <c r="AF21" i="186"/>
  <c r="AF100" i="186"/>
  <c r="AF36" i="186"/>
  <c r="AF107" i="186"/>
  <c r="AF67" i="186"/>
  <c r="AF19" i="186"/>
  <c r="AF124" i="186"/>
  <c r="AF60" i="186"/>
  <c r="AF83" i="186"/>
  <c r="AF43" i="186"/>
  <c r="AF130" i="186"/>
  <c r="AF122" i="186"/>
  <c r="AF114" i="186"/>
  <c r="AF106" i="186"/>
  <c r="AF98" i="186"/>
  <c r="AF90" i="186"/>
  <c r="AF82" i="186"/>
  <c r="AF74" i="186"/>
  <c r="AF66" i="186"/>
  <c r="AF58" i="186"/>
  <c r="AF50" i="186"/>
  <c r="AF42" i="186"/>
  <c r="AF34" i="186"/>
  <c r="AF26" i="186"/>
  <c r="AF18" i="186"/>
  <c r="AF121" i="186"/>
  <c r="AF113" i="186"/>
  <c r="AF105" i="186"/>
  <c r="AF97" i="186"/>
  <c r="AF81" i="186"/>
  <c r="AF73" i="186"/>
  <c r="AF65" i="186"/>
  <c r="AF57" i="186"/>
  <c r="AF41" i="186"/>
  <c r="AF33" i="186"/>
  <c r="AF25" i="186"/>
  <c r="AF17" i="186"/>
  <c r="AF23" i="186"/>
  <c r="AF92" i="186"/>
  <c r="AF123" i="186"/>
  <c r="AF75" i="186"/>
  <c r="AF35" i="186"/>
  <c r="AF51" i="185"/>
  <c r="AF130" i="185"/>
  <c r="AF122" i="185"/>
  <c r="AF114" i="185"/>
  <c r="AF106" i="185"/>
  <c r="AF98" i="185"/>
  <c r="AF90" i="185"/>
  <c r="AF82" i="185"/>
  <c r="AF74" i="185"/>
  <c r="AF66" i="185"/>
  <c r="AF58" i="185"/>
  <c r="AF50" i="185"/>
  <c r="AF42" i="185"/>
  <c r="AF33" i="185"/>
  <c r="AF25" i="185"/>
  <c r="AF17" i="185"/>
  <c r="AF135" i="185"/>
  <c r="AF111" i="185"/>
  <c r="AF103" i="185"/>
  <c r="AF79" i="185"/>
  <c r="AF71" i="185"/>
  <c r="AF55" i="185"/>
  <c r="AF39" i="185"/>
  <c r="AF30" i="185"/>
  <c r="AF118" i="185"/>
  <c r="AF70" i="185"/>
  <c r="AF131" i="185"/>
  <c r="AF99" i="185"/>
  <c r="AF67" i="185"/>
  <c r="AF26" i="185"/>
  <c r="AF129" i="185"/>
  <c r="AF121" i="185"/>
  <c r="AF113" i="185"/>
  <c r="AF105" i="185"/>
  <c r="AF97" i="185"/>
  <c r="AF89" i="185"/>
  <c r="AF81" i="185"/>
  <c r="AF73" i="185"/>
  <c r="AF65" i="185"/>
  <c r="AF57" i="185"/>
  <c r="AF49" i="185"/>
  <c r="AF41" i="185"/>
  <c r="AF32" i="185"/>
  <c r="AF24" i="185"/>
  <c r="AF16" i="185"/>
  <c r="AF127" i="185"/>
  <c r="AF95" i="185"/>
  <c r="AF63" i="185"/>
  <c r="AF22" i="185"/>
  <c r="AF134" i="185"/>
  <c r="AF110" i="185"/>
  <c r="AF94" i="185"/>
  <c r="AF78" i="185"/>
  <c r="AF54" i="185"/>
  <c r="AF38" i="185"/>
  <c r="AF21" i="185"/>
  <c r="AF107" i="185"/>
  <c r="AF75" i="185"/>
  <c r="AF34" i="185"/>
  <c r="AF128" i="185"/>
  <c r="AF120" i="185"/>
  <c r="AF112" i="185"/>
  <c r="AF104" i="185"/>
  <c r="AF96" i="185"/>
  <c r="AF88" i="185"/>
  <c r="AF80" i="185"/>
  <c r="AF72" i="185"/>
  <c r="AF64" i="185"/>
  <c r="AF56" i="185"/>
  <c r="AF48" i="185"/>
  <c r="AF40" i="185"/>
  <c r="AF31" i="185"/>
  <c r="AF23" i="185"/>
  <c r="AF15" i="185"/>
  <c r="AF119" i="185"/>
  <c r="AF87" i="185"/>
  <c r="AF47" i="185"/>
  <c r="AF14" i="185"/>
  <c r="AF126" i="185"/>
  <c r="AF102" i="185"/>
  <c r="AF86" i="185"/>
  <c r="AF62" i="185"/>
  <c r="AF46" i="185"/>
  <c r="AF29" i="185"/>
  <c r="AF123" i="185"/>
  <c r="AF83" i="185"/>
  <c r="AF43" i="185"/>
  <c r="AF133" i="185"/>
  <c r="AF125" i="185"/>
  <c r="AF117" i="185"/>
  <c r="AF109" i="185"/>
  <c r="AF101" i="185"/>
  <c r="AF93" i="185"/>
  <c r="AF85" i="185"/>
  <c r="AF77" i="185"/>
  <c r="AF69" i="185"/>
  <c r="AF61" i="185"/>
  <c r="AF53" i="185"/>
  <c r="AF45" i="185"/>
  <c r="AF37" i="185"/>
  <c r="AF28" i="185"/>
  <c r="AF20" i="185"/>
  <c r="AF132" i="185"/>
  <c r="AF124" i="185"/>
  <c r="AF116" i="185"/>
  <c r="AF108" i="185"/>
  <c r="AF100" i="185"/>
  <c r="AF92" i="185"/>
  <c r="AF84" i="185"/>
  <c r="AF76" i="185"/>
  <c r="AF68" i="185"/>
  <c r="AF60" i="185"/>
  <c r="AF52" i="185"/>
  <c r="AF44" i="185"/>
  <c r="AF36" i="185"/>
  <c r="AF27" i="185"/>
  <c r="AF19" i="185"/>
  <c r="AF35" i="185"/>
  <c r="AF115" i="185"/>
  <c r="AF91" i="185"/>
  <c r="AF59" i="185"/>
  <c r="AF18" i="185"/>
  <c r="AB116" i="186"/>
  <c r="AC116" i="186" s="1"/>
  <c r="AB112" i="186"/>
  <c r="AC112" i="186" s="1"/>
  <c r="AB108" i="186"/>
  <c r="AC108" i="186" s="1"/>
  <c r="AB104" i="186"/>
  <c r="AC104" i="186" s="1"/>
  <c r="AB100" i="186"/>
  <c r="AC100" i="186" s="1"/>
  <c r="AD100" i="186" s="1"/>
  <c r="L93" i="208" s="1"/>
  <c r="AB96" i="186"/>
  <c r="AC96" i="186" s="1"/>
  <c r="AD96" i="186" s="1"/>
  <c r="L89" i="208" s="1"/>
  <c r="AB92" i="186"/>
  <c r="AC92" i="186" s="1"/>
  <c r="AD92" i="186" s="1"/>
  <c r="L85" i="208" s="1"/>
  <c r="V90" i="186"/>
  <c r="X90" i="186" s="1"/>
  <c r="Z90" i="186" s="1"/>
  <c r="AB84" i="186"/>
  <c r="AC84" i="186" s="1"/>
  <c r="AB82" i="186"/>
  <c r="AC82" i="186" s="1"/>
  <c r="AB80" i="186"/>
  <c r="AC80" i="186" s="1"/>
  <c r="AB78" i="186"/>
  <c r="AC78" i="186" s="1"/>
  <c r="AB76" i="186"/>
  <c r="AC76" i="186" s="1"/>
  <c r="AD76" i="186" s="1"/>
  <c r="L69" i="208" s="1"/>
  <c r="AB71" i="186"/>
  <c r="AC71" i="186" s="1"/>
  <c r="AB69" i="186"/>
  <c r="AC69" i="186" s="1"/>
  <c r="AB67" i="186"/>
  <c r="AC67" i="186" s="1"/>
  <c r="AB62" i="186"/>
  <c r="AC62" i="186" s="1"/>
  <c r="AD62" i="186" s="1"/>
  <c r="L55" i="208" s="1"/>
  <c r="AB59" i="186"/>
  <c r="AC59" i="186" s="1"/>
  <c r="AB49" i="186"/>
  <c r="AC49" i="186" s="1"/>
  <c r="AB47" i="186"/>
  <c r="AC47" i="186" s="1"/>
  <c r="AD47" i="186" s="1"/>
  <c r="L40" i="208" s="1"/>
  <c r="AB45" i="186"/>
  <c r="AC45" i="186" s="1"/>
  <c r="AD45" i="186" s="1"/>
  <c r="L38" i="208" s="1"/>
  <c r="AB42" i="186"/>
  <c r="AC42" i="186" s="1"/>
  <c r="AD42" i="186" s="1"/>
  <c r="AB40" i="186"/>
  <c r="AC40" i="186" s="1"/>
  <c r="AB37" i="186"/>
  <c r="AC37" i="186" s="1"/>
  <c r="AB35" i="186"/>
  <c r="AC35" i="186" s="1"/>
  <c r="AB33" i="186"/>
  <c r="AC33" i="186" s="1"/>
  <c r="V26" i="186"/>
  <c r="X26" i="186" s="1"/>
  <c r="V24" i="186"/>
  <c r="X24" i="186" s="1"/>
  <c r="Z24" i="186" s="1"/>
  <c r="V22" i="186"/>
  <c r="X22" i="186" s="1"/>
  <c r="Z22" i="186" s="1"/>
  <c r="V20" i="186"/>
  <c r="X20" i="186" s="1"/>
  <c r="Z20" i="186" s="1"/>
  <c r="AB107" i="186"/>
  <c r="AC107" i="186" s="1"/>
  <c r="AB99" i="186"/>
  <c r="AC99" i="186" s="1"/>
  <c r="AD99" i="186" s="1"/>
  <c r="L92" i="208" s="1"/>
  <c r="AB75" i="186"/>
  <c r="AC75" i="186" s="1"/>
  <c r="V17" i="186"/>
  <c r="X17" i="186" s="1"/>
  <c r="Z17" i="186" s="1"/>
  <c r="AB135" i="186"/>
  <c r="AC135" i="186" s="1"/>
  <c r="AB134" i="186"/>
  <c r="AC134" i="186" s="1"/>
  <c r="AB133" i="186"/>
  <c r="AC133" i="186" s="1"/>
  <c r="AB132" i="186"/>
  <c r="AC132" i="186" s="1"/>
  <c r="AB131" i="186"/>
  <c r="AC131" i="186" s="1"/>
  <c r="AB130" i="186"/>
  <c r="AC130" i="186" s="1"/>
  <c r="AB129" i="186"/>
  <c r="AC129" i="186" s="1"/>
  <c r="AB128" i="186"/>
  <c r="AC128" i="186" s="1"/>
  <c r="AB127" i="186"/>
  <c r="AC127" i="186" s="1"/>
  <c r="AB126" i="186"/>
  <c r="AC126" i="186" s="1"/>
  <c r="AB125" i="186"/>
  <c r="AC125" i="186" s="1"/>
  <c r="AB124" i="186"/>
  <c r="AC124" i="186" s="1"/>
  <c r="AB123" i="186"/>
  <c r="AC123" i="186" s="1"/>
  <c r="AB122" i="186"/>
  <c r="AC122" i="186" s="1"/>
  <c r="AB121" i="186"/>
  <c r="AC121" i="186" s="1"/>
  <c r="AB120" i="186"/>
  <c r="AC120" i="186" s="1"/>
  <c r="AB119" i="186"/>
  <c r="AC119" i="186" s="1"/>
  <c r="AB118" i="186"/>
  <c r="AC118" i="186" s="1"/>
  <c r="AB117" i="186"/>
  <c r="AC117" i="186" s="1"/>
  <c r="V114" i="186"/>
  <c r="X114" i="186" s="1"/>
  <c r="V110" i="186"/>
  <c r="X110" i="186" s="1"/>
  <c r="V106" i="186"/>
  <c r="X106" i="186" s="1"/>
  <c r="V102" i="186"/>
  <c r="X102" i="186" s="1"/>
  <c r="Z102" i="186" s="1"/>
  <c r="V98" i="186"/>
  <c r="X98" i="186" s="1"/>
  <c r="Z98" i="186" s="1"/>
  <c r="V94" i="186"/>
  <c r="X94" i="186" s="1"/>
  <c r="Z94" i="186" s="1"/>
  <c r="V91" i="186"/>
  <c r="X91" i="186" s="1"/>
  <c r="Z91" i="186" s="1"/>
  <c r="AB89" i="186"/>
  <c r="AC89" i="186" s="1"/>
  <c r="V75" i="186"/>
  <c r="X75" i="186" s="1"/>
  <c r="Z75" i="186" s="1"/>
  <c r="V73" i="186"/>
  <c r="X73" i="186" s="1"/>
  <c r="Z73" i="186" s="1"/>
  <c r="V61" i="186"/>
  <c r="X61" i="186" s="1"/>
  <c r="Z61" i="186" s="1"/>
  <c r="V58" i="186"/>
  <c r="X58" i="186" s="1"/>
  <c r="Z58" i="186" s="1"/>
  <c r="V55" i="186"/>
  <c r="X55" i="186" s="1"/>
  <c r="V53" i="186"/>
  <c r="X53" i="186" s="1"/>
  <c r="Z53" i="186" s="1"/>
  <c r="V51" i="186"/>
  <c r="X51" i="186" s="1"/>
  <c r="Z51" i="186" s="1"/>
  <c r="V32" i="186"/>
  <c r="X32" i="186" s="1"/>
  <c r="Z32" i="186" s="1"/>
  <c r="AB25" i="186"/>
  <c r="AC25" i="186" s="1"/>
  <c r="AB23" i="186"/>
  <c r="AC23" i="186" s="1"/>
  <c r="AB21" i="186"/>
  <c r="AC21" i="186" s="1"/>
  <c r="AD21" i="186" s="1"/>
  <c r="L14" i="208" s="1"/>
  <c r="AB19" i="186"/>
  <c r="AC19" i="186" s="1"/>
  <c r="AD19" i="186" s="1"/>
  <c r="L12" i="208" s="1"/>
  <c r="AB91" i="186"/>
  <c r="AC91" i="186" s="1"/>
  <c r="AD91" i="186" s="1"/>
  <c r="L84" i="208" s="1"/>
  <c r="AB61" i="186"/>
  <c r="AC61" i="186" s="1"/>
  <c r="AD61" i="186" s="1"/>
  <c r="L54" i="208" s="1"/>
  <c r="V29" i="186"/>
  <c r="X29" i="186" s="1"/>
  <c r="Z29" i="186" s="1"/>
  <c r="AB113" i="186"/>
  <c r="AC113" i="186" s="1"/>
  <c r="AB109" i="186"/>
  <c r="AC109" i="186" s="1"/>
  <c r="AB105" i="186"/>
  <c r="AC105" i="186" s="1"/>
  <c r="AB101" i="186"/>
  <c r="AC101" i="186" s="1"/>
  <c r="AD101" i="186" s="1"/>
  <c r="L94" i="208" s="1"/>
  <c r="AB97" i="186"/>
  <c r="AC97" i="186" s="1"/>
  <c r="AD97" i="186" s="1"/>
  <c r="L90" i="208" s="1"/>
  <c r="AB93" i="186"/>
  <c r="AC93" i="186" s="1"/>
  <c r="AD93" i="186" s="1"/>
  <c r="L86" i="208" s="1"/>
  <c r="AB90" i="186"/>
  <c r="AC90" i="186" s="1"/>
  <c r="AD90" i="186" s="1"/>
  <c r="L83" i="208" s="1"/>
  <c r="V88" i="186"/>
  <c r="X88" i="186" s="1"/>
  <c r="V86" i="186"/>
  <c r="X86" i="186" s="1"/>
  <c r="Z86" i="186" s="1"/>
  <c r="AB74" i="186"/>
  <c r="AC74" i="186" s="1"/>
  <c r="AB72" i="186"/>
  <c r="AC72" i="186" s="1"/>
  <c r="AD72" i="186" s="1"/>
  <c r="L65" i="208" s="1"/>
  <c r="V66" i="186"/>
  <c r="X66" i="186" s="1"/>
  <c r="Z66" i="186" s="1"/>
  <c r="AB60" i="186"/>
  <c r="AC60" i="186" s="1"/>
  <c r="AD60" i="186" s="1"/>
  <c r="L53" i="208" s="1"/>
  <c r="V56" i="186"/>
  <c r="X56" i="186" s="1"/>
  <c r="Z56" i="186" s="1"/>
  <c r="AB54" i="186"/>
  <c r="AC54" i="186" s="1"/>
  <c r="AB52" i="186"/>
  <c r="AC52" i="186" s="1"/>
  <c r="AB50" i="186"/>
  <c r="AC50" i="186" s="1"/>
  <c r="AD50" i="186" s="1"/>
  <c r="L43" i="208" s="1"/>
  <c r="V39" i="186"/>
  <c r="X39" i="186" s="1"/>
  <c r="Z39" i="186" s="1"/>
  <c r="V30" i="186"/>
  <c r="X30" i="186" s="1"/>
  <c r="Z30" i="186" s="1"/>
  <c r="V27" i="186"/>
  <c r="X27" i="186" s="1"/>
  <c r="Z27" i="186" s="1"/>
  <c r="V18" i="186"/>
  <c r="X18" i="186" s="1"/>
  <c r="Z18" i="186" s="1"/>
  <c r="V16" i="186"/>
  <c r="X16" i="186" s="1"/>
  <c r="Z16" i="186" s="1"/>
  <c r="AB73" i="186"/>
  <c r="AC73" i="186" s="1"/>
  <c r="V115" i="186"/>
  <c r="X115" i="186" s="1"/>
  <c r="V111" i="186"/>
  <c r="X111" i="186" s="1"/>
  <c r="V107" i="186"/>
  <c r="X107" i="186" s="1"/>
  <c r="V103" i="186"/>
  <c r="X103" i="186" s="1"/>
  <c r="V99" i="186"/>
  <c r="X99" i="186" s="1"/>
  <c r="Z99" i="186" s="1"/>
  <c r="V95" i="186"/>
  <c r="X95" i="186" s="1"/>
  <c r="AB87" i="186"/>
  <c r="AC87" i="186" s="1"/>
  <c r="AB85" i="186"/>
  <c r="AC85" i="186" s="1"/>
  <c r="V84" i="186"/>
  <c r="X84" i="186" s="1"/>
  <c r="Z84" i="186" s="1"/>
  <c r="V82" i="186"/>
  <c r="X82" i="186" s="1"/>
  <c r="Z82" i="186" s="1"/>
  <c r="V80" i="186"/>
  <c r="X80" i="186" s="1"/>
  <c r="Z80" i="186" s="1"/>
  <c r="V78" i="186"/>
  <c r="X78" i="186" s="1"/>
  <c r="Z78" i="186" s="1"/>
  <c r="V71" i="186"/>
  <c r="X71" i="186" s="1"/>
  <c r="Z71" i="186" s="1"/>
  <c r="V69" i="186"/>
  <c r="X69" i="186" s="1"/>
  <c r="Z69" i="186" s="1"/>
  <c r="AB65" i="186"/>
  <c r="AC65" i="186" s="1"/>
  <c r="V64" i="186"/>
  <c r="X64" i="186" s="1"/>
  <c r="Z64" i="186" s="1"/>
  <c r="V59" i="186"/>
  <c r="X59" i="186" s="1"/>
  <c r="Z59" i="186" s="1"/>
  <c r="AB57" i="186"/>
  <c r="AC57" i="186" s="1"/>
  <c r="AD57" i="186" s="1"/>
  <c r="L50" i="208" s="1"/>
  <c r="V49" i="186"/>
  <c r="X49" i="186" s="1"/>
  <c r="Z49" i="186" s="1"/>
  <c r="V47" i="186"/>
  <c r="X47" i="186" s="1"/>
  <c r="Z47" i="186" s="1"/>
  <c r="V44" i="186"/>
  <c r="X44" i="186" s="1"/>
  <c r="Z44" i="186" s="1"/>
  <c r="V42" i="186"/>
  <c r="X42" i="186" s="1"/>
  <c r="Z42" i="186" s="1"/>
  <c r="V40" i="186"/>
  <c r="X40" i="186" s="1"/>
  <c r="Z40" i="186" s="1"/>
  <c r="AB38" i="186"/>
  <c r="AC38" i="186" s="1"/>
  <c r="AD38" i="186" s="1"/>
  <c r="L31" i="208" s="1"/>
  <c r="V37" i="186"/>
  <c r="X37" i="186" s="1"/>
  <c r="Z37" i="186" s="1"/>
  <c r="V35" i="186"/>
  <c r="X35" i="186" s="1"/>
  <c r="Z35" i="186" s="1"/>
  <c r="V33" i="186"/>
  <c r="X33" i="186" s="1"/>
  <c r="Z33" i="186" s="1"/>
  <c r="AB31" i="186"/>
  <c r="AC31" i="186" s="1"/>
  <c r="AB29" i="186"/>
  <c r="AC29" i="186" s="1"/>
  <c r="AD29" i="186" s="1"/>
  <c r="L22" i="208" s="1"/>
  <c r="AB26" i="186"/>
  <c r="AC26" i="186" s="1"/>
  <c r="AD26" i="186" s="1"/>
  <c r="L19" i="208" s="1"/>
  <c r="AB17" i="186"/>
  <c r="AC17" i="186" s="1"/>
  <c r="AB15" i="186"/>
  <c r="AC15" i="186" s="1"/>
  <c r="V116" i="186"/>
  <c r="X116" i="186" s="1"/>
  <c r="V108" i="186"/>
  <c r="X108" i="186" s="1"/>
  <c r="V104" i="186"/>
  <c r="X104" i="186" s="1"/>
  <c r="V92" i="186"/>
  <c r="X92" i="186" s="1"/>
  <c r="Z92" i="186" s="1"/>
  <c r="V74" i="186"/>
  <c r="X74" i="186" s="1"/>
  <c r="Z74" i="186" s="1"/>
  <c r="AB66" i="186"/>
  <c r="AC66" i="186" s="1"/>
  <c r="AD66" i="186" s="1"/>
  <c r="L59" i="208" s="1"/>
  <c r="AB39" i="186"/>
  <c r="AC39" i="186" s="1"/>
  <c r="AD39" i="186" s="1"/>
  <c r="L32" i="208" s="1"/>
  <c r="AB103" i="186"/>
  <c r="AC103" i="186" s="1"/>
  <c r="AB51" i="186"/>
  <c r="AC51" i="186" s="1"/>
  <c r="AD51" i="186" s="1"/>
  <c r="L44" i="208" s="1"/>
  <c r="AB44" i="186"/>
  <c r="AC44" i="186" s="1"/>
  <c r="AD44" i="186" s="1"/>
  <c r="L37" i="208" s="1"/>
  <c r="AB114" i="186"/>
  <c r="AC114" i="186" s="1"/>
  <c r="AB110" i="186"/>
  <c r="AC110" i="186" s="1"/>
  <c r="AB106" i="186"/>
  <c r="AC106" i="186" s="1"/>
  <c r="AB102" i="186"/>
  <c r="AC102" i="186" s="1"/>
  <c r="AD102" i="186" s="1"/>
  <c r="L95" i="208" s="1"/>
  <c r="AB98" i="186"/>
  <c r="AC98" i="186" s="1"/>
  <c r="AD98" i="186" s="1"/>
  <c r="L91" i="208" s="1"/>
  <c r="AB94" i="186"/>
  <c r="AC94" i="186" s="1"/>
  <c r="AD94" i="186" s="1"/>
  <c r="L87" i="208" s="1"/>
  <c r="V89" i="186"/>
  <c r="X89" i="186" s="1"/>
  <c r="Z89" i="186" s="1"/>
  <c r="AB83" i="186"/>
  <c r="AC83" i="186" s="1"/>
  <c r="AB81" i="186"/>
  <c r="AC81" i="186" s="1"/>
  <c r="AB79" i="186"/>
  <c r="AC79" i="186" s="1"/>
  <c r="AB77" i="186"/>
  <c r="AC77" i="186" s="1"/>
  <c r="AB70" i="186"/>
  <c r="AC70" i="186" s="1"/>
  <c r="AD70" i="186" s="1"/>
  <c r="L63" i="208" s="1"/>
  <c r="AB68" i="186"/>
  <c r="AC68" i="186" s="1"/>
  <c r="AD68" i="186" s="1"/>
  <c r="L61" i="208" s="1"/>
  <c r="V67" i="186"/>
  <c r="X67" i="186" s="1"/>
  <c r="Z67" i="186" s="1"/>
  <c r="AB63" i="186"/>
  <c r="AC63" i="186" s="1"/>
  <c r="AD63" i="186" s="1"/>
  <c r="L56" i="208" s="1"/>
  <c r="AB58" i="186"/>
  <c r="AC58" i="186" s="1"/>
  <c r="AD58" i="186" s="1"/>
  <c r="L51" i="208" s="1"/>
  <c r="AB55" i="186"/>
  <c r="AC55" i="186" s="1"/>
  <c r="AD55" i="186" s="1"/>
  <c r="L48" i="208" s="1"/>
  <c r="AB48" i="186"/>
  <c r="AC48" i="186" s="1"/>
  <c r="AD48" i="186" s="1"/>
  <c r="L41" i="208" s="1"/>
  <c r="AB46" i="186"/>
  <c r="AC46" i="186" s="1"/>
  <c r="AB43" i="186"/>
  <c r="AC43" i="186" s="1"/>
  <c r="AD43" i="186" s="1"/>
  <c r="L36" i="208" s="1"/>
  <c r="AB41" i="186"/>
  <c r="AC41" i="186" s="1"/>
  <c r="AB36" i="186"/>
  <c r="AC36" i="186" s="1"/>
  <c r="AB34" i="186"/>
  <c r="AC34" i="186" s="1"/>
  <c r="AD34" i="186" s="1"/>
  <c r="L27" i="208" s="1"/>
  <c r="AB32" i="186"/>
  <c r="AC32" i="186" s="1"/>
  <c r="AD32" i="186" s="1"/>
  <c r="L25" i="208" s="1"/>
  <c r="V28" i="186"/>
  <c r="X28" i="186" s="1"/>
  <c r="Z28" i="186" s="1"/>
  <c r="V25" i="186"/>
  <c r="X25" i="186" s="1"/>
  <c r="Z25" i="186" s="1"/>
  <c r="V23" i="186"/>
  <c r="X23" i="186" s="1"/>
  <c r="Z23" i="186" s="1"/>
  <c r="V21" i="186"/>
  <c r="X21" i="186" s="1"/>
  <c r="Z21" i="186" s="1"/>
  <c r="V19" i="186"/>
  <c r="X19" i="186" s="1"/>
  <c r="Z19" i="186" s="1"/>
  <c r="V14" i="186"/>
  <c r="X14" i="186" s="1"/>
  <c r="Z14" i="186" s="1"/>
  <c r="V54" i="186"/>
  <c r="X54" i="186" s="1"/>
  <c r="Z54" i="186" s="1"/>
  <c r="AB95" i="186"/>
  <c r="AC95" i="186" s="1"/>
  <c r="AD95" i="186" s="1"/>
  <c r="L88" i="208" s="1"/>
  <c r="V87" i="186"/>
  <c r="X87" i="186" s="1"/>
  <c r="Z87" i="186" s="1"/>
  <c r="V65" i="186"/>
  <c r="X65" i="186" s="1"/>
  <c r="Z65" i="186" s="1"/>
  <c r="V57" i="186"/>
  <c r="X57" i="186" s="1"/>
  <c r="Z57" i="186" s="1"/>
  <c r="V31" i="186"/>
  <c r="X31" i="186" s="1"/>
  <c r="Z31" i="186" s="1"/>
  <c r="V135" i="186"/>
  <c r="X135" i="186" s="1"/>
  <c r="V134" i="186"/>
  <c r="X134" i="186" s="1"/>
  <c r="V133" i="186"/>
  <c r="X133" i="186" s="1"/>
  <c r="V132" i="186"/>
  <c r="X132" i="186" s="1"/>
  <c r="V131" i="186"/>
  <c r="X131" i="186" s="1"/>
  <c r="V130" i="186"/>
  <c r="X130" i="186" s="1"/>
  <c r="V129" i="186"/>
  <c r="X129" i="186" s="1"/>
  <c r="V128" i="186"/>
  <c r="X128" i="186" s="1"/>
  <c r="V127" i="186"/>
  <c r="X127" i="186" s="1"/>
  <c r="V126" i="186"/>
  <c r="X126" i="186" s="1"/>
  <c r="V125" i="186"/>
  <c r="X125" i="186" s="1"/>
  <c r="V124" i="186"/>
  <c r="X124" i="186" s="1"/>
  <c r="V123" i="186"/>
  <c r="X123" i="186" s="1"/>
  <c r="V122" i="186"/>
  <c r="X122" i="186" s="1"/>
  <c r="V121" i="186"/>
  <c r="X121" i="186" s="1"/>
  <c r="V120" i="186"/>
  <c r="X120" i="186" s="1"/>
  <c r="V119" i="186"/>
  <c r="X119" i="186" s="1"/>
  <c r="V118" i="186"/>
  <c r="X118" i="186" s="1"/>
  <c r="V117" i="186"/>
  <c r="V113" i="186"/>
  <c r="X113" i="186" s="1"/>
  <c r="V109" i="186"/>
  <c r="X109" i="186" s="1"/>
  <c r="V105" i="186"/>
  <c r="X105" i="186" s="1"/>
  <c r="V101" i="186"/>
  <c r="X101" i="186" s="1"/>
  <c r="Z101" i="186" s="1"/>
  <c r="V97" i="186"/>
  <c r="X97" i="186" s="1"/>
  <c r="Z97" i="186" s="1"/>
  <c r="V93" i="186"/>
  <c r="X93" i="186" s="1"/>
  <c r="Z93" i="186" s="1"/>
  <c r="AB86" i="186"/>
  <c r="AC86" i="186" s="1"/>
  <c r="V85" i="186"/>
  <c r="X85" i="186" s="1"/>
  <c r="Z85" i="186" s="1"/>
  <c r="V83" i="186"/>
  <c r="X83" i="186" s="1"/>
  <c r="Z83" i="186" s="1"/>
  <c r="V81" i="186"/>
  <c r="X81" i="186" s="1"/>
  <c r="Z81" i="186" s="1"/>
  <c r="V79" i="186"/>
  <c r="X79" i="186" s="1"/>
  <c r="Z79" i="186" s="1"/>
  <c r="V77" i="186"/>
  <c r="X77" i="186" s="1"/>
  <c r="Z77" i="186" s="1"/>
  <c r="V72" i="186"/>
  <c r="X72" i="186" s="1"/>
  <c r="Z72" i="186" s="1"/>
  <c r="V70" i="186"/>
  <c r="X70" i="186" s="1"/>
  <c r="Z70" i="186" s="1"/>
  <c r="V68" i="186"/>
  <c r="X68" i="186" s="1"/>
  <c r="Z68" i="186" s="1"/>
  <c r="AB64" i="186"/>
  <c r="AC64" i="186" s="1"/>
  <c r="AD64" i="186" s="1"/>
  <c r="L57" i="208" s="1"/>
  <c r="V63" i="186"/>
  <c r="X63" i="186" s="1"/>
  <c r="Z63" i="186" s="1"/>
  <c r="V60" i="186"/>
  <c r="X60" i="186" s="1"/>
  <c r="Z60" i="186" s="1"/>
  <c r="AB56" i="186"/>
  <c r="AC56" i="186" s="1"/>
  <c r="V50" i="186"/>
  <c r="X50" i="186" s="1"/>
  <c r="Z50" i="186" s="1"/>
  <c r="V48" i="186"/>
  <c r="X48" i="186" s="1"/>
  <c r="Z48" i="186" s="1"/>
  <c r="V46" i="186"/>
  <c r="X46" i="186" s="1"/>
  <c r="Z46" i="186" s="1"/>
  <c r="V43" i="186"/>
  <c r="X43" i="186" s="1"/>
  <c r="Z43" i="186" s="1"/>
  <c r="V41" i="186"/>
  <c r="X41" i="186" s="1"/>
  <c r="Z41" i="186" s="1"/>
  <c r="V36" i="186"/>
  <c r="X36" i="186" s="1"/>
  <c r="Z36" i="186" s="1"/>
  <c r="V34" i="186"/>
  <c r="X34" i="186" s="1"/>
  <c r="Z34" i="186" s="1"/>
  <c r="AB30" i="186"/>
  <c r="AC30" i="186" s="1"/>
  <c r="AD30" i="186" s="1"/>
  <c r="L23" i="208" s="1"/>
  <c r="AB28" i="186"/>
  <c r="AC28" i="186" s="1"/>
  <c r="AD28" i="186" s="1"/>
  <c r="L21" i="208" s="1"/>
  <c r="AB16" i="186"/>
  <c r="AC16" i="186" s="1"/>
  <c r="AB14" i="186"/>
  <c r="AC14" i="186" s="1"/>
  <c r="AD14" i="186" s="1"/>
  <c r="L7" i="208" s="1"/>
  <c r="X117" i="186"/>
  <c r="V112" i="186"/>
  <c r="X112" i="186" s="1"/>
  <c r="V100" i="186"/>
  <c r="X100" i="186" s="1"/>
  <c r="Z100" i="186" s="1"/>
  <c r="V96" i="186"/>
  <c r="X96" i="186" s="1"/>
  <c r="Z96" i="186" s="1"/>
  <c r="AB88" i="186"/>
  <c r="AC88" i="186" s="1"/>
  <c r="V76" i="186"/>
  <c r="X76" i="186" s="1"/>
  <c r="Z76" i="186" s="1"/>
  <c r="V62" i="186"/>
  <c r="X62" i="186" s="1"/>
  <c r="Z62" i="186" s="1"/>
  <c r="V52" i="186"/>
  <c r="X52" i="186" s="1"/>
  <c r="Z52" i="186" s="1"/>
  <c r="V45" i="186"/>
  <c r="X45" i="186" s="1"/>
  <c r="Z45" i="186" s="1"/>
  <c r="AB27" i="186"/>
  <c r="AC27" i="186" s="1"/>
  <c r="AD27" i="186" s="1"/>
  <c r="L20" i="208" s="1"/>
  <c r="AB24" i="186"/>
  <c r="AC24" i="186" s="1"/>
  <c r="AB22" i="186"/>
  <c r="AC22" i="186" s="1"/>
  <c r="AD22" i="186" s="1"/>
  <c r="L15" i="208" s="1"/>
  <c r="AB20" i="186"/>
  <c r="AC20" i="186" s="1"/>
  <c r="AD20" i="186" s="1"/>
  <c r="L13" i="208" s="1"/>
  <c r="AB18" i="186"/>
  <c r="AC18" i="186" s="1"/>
  <c r="AD18" i="186" s="1"/>
  <c r="L11" i="208" s="1"/>
  <c r="AB115" i="186"/>
  <c r="AC115" i="186" s="1"/>
  <c r="AB111" i="186"/>
  <c r="AC111" i="186" s="1"/>
  <c r="AB53" i="186"/>
  <c r="AC53" i="186" s="1"/>
  <c r="AD53" i="186" s="1"/>
  <c r="L46" i="208" s="1"/>
  <c r="V38" i="186"/>
  <c r="X38" i="186" s="1"/>
  <c r="Z38" i="186" s="1"/>
  <c r="V15" i="186"/>
  <c r="X15" i="186" s="1"/>
  <c r="Z15" i="186" s="1"/>
  <c r="AB16" i="185"/>
  <c r="AC16" i="185" s="1"/>
  <c r="AB28" i="185"/>
  <c r="AC28" i="185" s="1"/>
  <c r="AD28" i="185" s="1"/>
  <c r="K21" i="208" s="1"/>
  <c r="AB30" i="185"/>
  <c r="AC30" i="185" s="1"/>
  <c r="AB39" i="185"/>
  <c r="AC39" i="185" s="1"/>
  <c r="AD39" i="185" s="1"/>
  <c r="K32" i="208" s="1"/>
  <c r="AB41" i="185"/>
  <c r="AC41" i="185" s="1"/>
  <c r="AB43" i="185"/>
  <c r="AC43" i="185" s="1"/>
  <c r="AB46" i="185"/>
  <c r="AC46" i="185" s="1"/>
  <c r="AB48" i="185"/>
  <c r="AC48" i="185" s="1"/>
  <c r="AB55" i="185"/>
  <c r="AC55" i="185" s="1"/>
  <c r="AD55" i="185" s="1"/>
  <c r="K48" i="208" s="1"/>
  <c r="AB57" i="185"/>
  <c r="AC57" i="185" s="1"/>
  <c r="AB60" i="185"/>
  <c r="AC60" i="185" s="1"/>
  <c r="AD60" i="185" s="1"/>
  <c r="K53" i="208" s="1"/>
  <c r="AB67" i="185"/>
  <c r="AC67" i="185" s="1"/>
  <c r="AB69" i="185"/>
  <c r="AC69" i="185" s="1"/>
  <c r="AB71" i="185"/>
  <c r="AC71" i="185" s="1"/>
  <c r="AB76" i="185"/>
  <c r="AC76" i="185" s="1"/>
  <c r="AD76" i="185" s="1"/>
  <c r="K69" i="208" s="1"/>
  <c r="AB78" i="185"/>
  <c r="AC78" i="185" s="1"/>
  <c r="AB80" i="185"/>
  <c r="AC80" i="185" s="1"/>
  <c r="AB82" i="185"/>
  <c r="AC82" i="185" s="1"/>
  <c r="AB84" i="185"/>
  <c r="AC84" i="185" s="1"/>
  <c r="AB86" i="185"/>
  <c r="AC86" i="185" s="1"/>
  <c r="V93" i="185"/>
  <c r="X93" i="185" s="1"/>
  <c r="Z93" i="185" s="1"/>
  <c r="V97" i="185"/>
  <c r="X97" i="185" s="1"/>
  <c r="Z97" i="185" s="1"/>
  <c r="V101" i="185"/>
  <c r="X101" i="185" s="1"/>
  <c r="Z101" i="185" s="1"/>
  <c r="V105" i="185"/>
  <c r="X105" i="185" s="1"/>
  <c r="AB108" i="185"/>
  <c r="AC108" i="185" s="1"/>
  <c r="V110" i="185"/>
  <c r="X110" i="185" s="1"/>
  <c r="AB113" i="185"/>
  <c r="AC113" i="185" s="1"/>
  <c r="V119" i="185"/>
  <c r="X119" i="185" s="1"/>
  <c r="V124" i="185"/>
  <c r="X124" i="185" s="1"/>
  <c r="AB127" i="185"/>
  <c r="AC127" i="185" s="1"/>
  <c r="V129" i="185"/>
  <c r="X129" i="185" s="1"/>
  <c r="AB132" i="185"/>
  <c r="AC132" i="185" s="1"/>
  <c r="V15" i="185"/>
  <c r="X15" i="185" s="1"/>
  <c r="Z15" i="185" s="1"/>
  <c r="V43" i="185"/>
  <c r="X43" i="185" s="1"/>
  <c r="Z43" i="185" s="1"/>
  <c r="V121" i="185"/>
  <c r="X121" i="185" s="1"/>
  <c r="V90" i="185"/>
  <c r="X90" i="185" s="1"/>
  <c r="Z90" i="185" s="1"/>
  <c r="V106" i="185"/>
  <c r="X106" i="185" s="1"/>
  <c r="AB118" i="185"/>
  <c r="AC118" i="185" s="1"/>
  <c r="AB128" i="185"/>
  <c r="AC128" i="185" s="1"/>
  <c r="V17" i="185"/>
  <c r="X17" i="185" s="1"/>
  <c r="Z17" i="185" s="1"/>
  <c r="V29" i="185"/>
  <c r="X29" i="185" s="1"/>
  <c r="Z29" i="185" s="1"/>
  <c r="V31" i="185"/>
  <c r="X31" i="185" s="1"/>
  <c r="Z31" i="185" s="1"/>
  <c r="V40" i="185"/>
  <c r="X40" i="185" s="1"/>
  <c r="Z40" i="185" s="1"/>
  <c r="V42" i="185"/>
  <c r="X42" i="185" s="1"/>
  <c r="Z42" i="185" s="1"/>
  <c r="V44" i="185"/>
  <c r="X44" i="185" s="1"/>
  <c r="Z44" i="185" s="1"/>
  <c r="V47" i="185"/>
  <c r="X47" i="185" s="1"/>
  <c r="Z47" i="185" s="1"/>
  <c r="V49" i="185"/>
  <c r="X49" i="185" s="1"/>
  <c r="Z49" i="185" s="1"/>
  <c r="V56" i="185"/>
  <c r="X56" i="185" s="1"/>
  <c r="Z56" i="185" s="1"/>
  <c r="V58" i="185"/>
  <c r="X58" i="185" s="1"/>
  <c r="Z58" i="185" s="1"/>
  <c r="V61" i="185"/>
  <c r="X61" i="185" s="1"/>
  <c r="Z61" i="185" s="1"/>
  <c r="V68" i="185"/>
  <c r="X68" i="185" s="1"/>
  <c r="Z68" i="185" s="1"/>
  <c r="V70" i="185"/>
  <c r="X70" i="185" s="1"/>
  <c r="Z70" i="185" s="1"/>
  <c r="V72" i="185"/>
  <c r="X72" i="185" s="1"/>
  <c r="Z72" i="185" s="1"/>
  <c r="V77" i="185"/>
  <c r="X77" i="185" s="1"/>
  <c r="Z77" i="185" s="1"/>
  <c r="V79" i="185"/>
  <c r="X79" i="185" s="1"/>
  <c r="Z79" i="185" s="1"/>
  <c r="V81" i="185"/>
  <c r="X81" i="185" s="1"/>
  <c r="Z81" i="185" s="1"/>
  <c r="V83" i="185"/>
  <c r="X83" i="185" s="1"/>
  <c r="Z83" i="185" s="1"/>
  <c r="V85" i="185"/>
  <c r="X85" i="185" s="1"/>
  <c r="Z85" i="185" s="1"/>
  <c r="V87" i="185"/>
  <c r="X87" i="185" s="1"/>
  <c r="Z87" i="185" s="1"/>
  <c r="AB91" i="185"/>
  <c r="AC91" i="185" s="1"/>
  <c r="AB95" i="185"/>
  <c r="AC95" i="185" s="1"/>
  <c r="AD95" i="185" s="1"/>
  <c r="K88" i="208" s="1"/>
  <c r="AB99" i="185"/>
  <c r="AC99" i="185" s="1"/>
  <c r="AD99" i="185" s="1"/>
  <c r="K92" i="208" s="1"/>
  <c r="AB103" i="185"/>
  <c r="AC103" i="185" s="1"/>
  <c r="V109" i="185"/>
  <c r="X109" i="185" s="1"/>
  <c r="AB112" i="185"/>
  <c r="AC112" i="185" s="1"/>
  <c r="V114" i="185"/>
  <c r="X114" i="185" s="1"/>
  <c r="AB117" i="185"/>
  <c r="AC117" i="185" s="1"/>
  <c r="AB122" i="185"/>
  <c r="AC122" i="185" s="1"/>
  <c r="V128" i="185"/>
  <c r="X128" i="185" s="1"/>
  <c r="AB131" i="185"/>
  <c r="AC131" i="185" s="1"/>
  <c r="V133" i="185"/>
  <c r="X133" i="185" s="1"/>
  <c r="V30" i="185"/>
  <c r="X30" i="185" s="1"/>
  <c r="Z30" i="185" s="1"/>
  <c r="V57" i="185"/>
  <c r="X57" i="185" s="1"/>
  <c r="Z57" i="185" s="1"/>
  <c r="V71" i="185"/>
  <c r="X71" i="185" s="1"/>
  <c r="Z71" i="185" s="1"/>
  <c r="V80" i="185"/>
  <c r="X80" i="185" s="1"/>
  <c r="Z80" i="185" s="1"/>
  <c r="V88" i="185"/>
  <c r="X88" i="185" s="1"/>
  <c r="AB93" i="185"/>
  <c r="AC93" i="185" s="1"/>
  <c r="AD93" i="185" s="1"/>
  <c r="K86" i="208" s="1"/>
  <c r="AB97" i="185"/>
  <c r="AC97" i="185" s="1"/>
  <c r="AD97" i="185" s="1"/>
  <c r="K90" i="208" s="1"/>
  <c r="AB101" i="185"/>
  <c r="AC101" i="185" s="1"/>
  <c r="AD101" i="185" s="1"/>
  <c r="K94" i="208" s="1"/>
  <c r="AB110" i="185"/>
  <c r="AC110" i="185" s="1"/>
  <c r="V126" i="185"/>
  <c r="X126" i="185" s="1"/>
  <c r="AB129" i="185"/>
  <c r="AC129" i="185" s="1"/>
  <c r="AB134" i="185"/>
  <c r="AC134" i="185" s="1"/>
  <c r="V115" i="185"/>
  <c r="X115" i="185" s="1"/>
  <c r="AB123" i="185"/>
  <c r="AC123" i="185" s="1"/>
  <c r="AB18" i="185"/>
  <c r="AC18" i="185" s="1"/>
  <c r="AD18" i="185" s="1"/>
  <c r="K11" i="208" s="1"/>
  <c r="AB20" i="185"/>
  <c r="AC20" i="185" s="1"/>
  <c r="AB22" i="185"/>
  <c r="AC22" i="185" s="1"/>
  <c r="AD22" i="185" s="1"/>
  <c r="K15" i="208" s="1"/>
  <c r="AB24" i="185"/>
  <c r="AC24" i="185" s="1"/>
  <c r="AB27" i="185"/>
  <c r="AC27" i="185" s="1"/>
  <c r="AD27" i="185" s="1"/>
  <c r="K20" i="208" s="1"/>
  <c r="AB32" i="185"/>
  <c r="AC32" i="185" s="1"/>
  <c r="AD32" i="185" s="1"/>
  <c r="K25" i="208" s="1"/>
  <c r="AB34" i="185"/>
  <c r="AC34" i="185" s="1"/>
  <c r="AD34" i="185" s="1"/>
  <c r="K27" i="208" s="1"/>
  <c r="AB36" i="185"/>
  <c r="AC36" i="185" s="1"/>
  <c r="AB38" i="185"/>
  <c r="AC38" i="185" s="1"/>
  <c r="AD38" i="185" s="1"/>
  <c r="K31" i="208" s="1"/>
  <c r="AB50" i="185"/>
  <c r="AC50" i="185" s="1"/>
  <c r="AD50" i="185" s="1"/>
  <c r="K43" i="208" s="1"/>
  <c r="AB52" i="185"/>
  <c r="AC52" i="185" s="1"/>
  <c r="AB54" i="185"/>
  <c r="AC54" i="185" s="1"/>
  <c r="AB59" i="185"/>
  <c r="AC59" i="185" s="1"/>
  <c r="AB62" i="185"/>
  <c r="AC62" i="185" s="1"/>
  <c r="AD62" i="185" s="1"/>
  <c r="K55" i="208" s="1"/>
  <c r="AB64" i="185"/>
  <c r="AC64" i="185" s="1"/>
  <c r="AB73" i="185"/>
  <c r="AC73" i="185" s="1"/>
  <c r="AB75" i="185"/>
  <c r="AC75" i="185" s="1"/>
  <c r="AB88" i="185"/>
  <c r="AC88" i="185" s="1"/>
  <c r="V92" i="185"/>
  <c r="X92" i="185" s="1"/>
  <c r="Z92" i="185" s="1"/>
  <c r="V96" i="185"/>
  <c r="X96" i="185" s="1"/>
  <c r="Z96" i="185" s="1"/>
  <c r="V100" i="185"/>
  <c r="X100" i="185" s="1"/>
  <c r="Z100" i="185" s="1"/>
  <c r="V104" i="185"/>
  <c r="X104" i="185" s="1"/>
  <c r="AB107" i="185"/>
  <c r="AC107" i="185" s="1"/>
  <c r="V113" i="185"/>
  <c r="X113" i="185" s="1"/>
  <c r="V118" i="185"/>
  <c r="X118" i="185" s="1"/>
  <c r="V123" i="185"/>
  <c r="X123" i="185" s="1"/>
  <c r="AB126" i="185"/>
  <c r="AC126" i="185" s="1"/>
  <c r="V132" i="185"/>
  <c r="X132" i="185" s="1"/>
  <c r="AB14" i="185"/>
  <c r="AC14" i="185" s="1"/>
  <c r="AD14" i="185" s="1"/>
  <c r="K7" i="208" s="1"/>
  <c r="V18" i="185"/>
  <c r="X18" i="185" s="1"/>
  <c r="Z18" i="185" s="1"/>
  <c r="V32" i="185"/>
  <c r="X32" i="185" s="1"/>
  <c r="Z32" i="185" s="1"/>
  <c r="V41" i="185"/>
  <c r="X41" i="185" s="1"/>
  <c r="Z41" i="185" s="1"/>
  <c r="V50" i="185"/>
  <c r="X50" i="185" s="1"/>
  <c r="Z50" i="185" s="1"/>
  <c r="V67" i="185"/>
  <c r="X67" i="185" s="1"/>
  <c r="Z67" i="185" s="1"/>
  <c r="V84" i="185"/>
  <c r="X84" i="185" s="1"/>
  <c r="Z84" i="185" s="1"/>
  <c r="AB92" i="185"/>
  <c r="AC92" i="185" s="1"/>
  <c r="AD92" i="185" s="1"/>
  <c r="K85" i="208" s="1"/>
  <c r="AB104" i="185"/>
  <c r="AC104" i="185" s="1"/>
  <c r="AB109" i="185"/>
  <c r="AC109" i="185" s="1"/>
  <c r="V19" i="185"/>
  <c r="X19" i="185" s="1"/>
  <c r="Z19" i="185" s="1"/>
  <c r="V21" i="185"/>
  <c r="X21" i="185" s="1"/>
  <c r="Z21" i="185" s="1"/>
  <c r="V23" i="185"/>
  <c r="X23" i="185" s="1"/>
  <c r="Z23" i="185" s="1"/>
  <c r="V25" i="185"/>
  <c r="X25" i="185" s="1"/>
  <c r="Z25" i="185" s="1"/>
  <c r="V28" i="185"/>
  <c r="X28" i="185" s="1"/>
  <c r="Z28" i="185" s="1"/>
  <c r="V33" i="185"/>
  <c r="X33" i="185" s="1"/>
  <c r="Z33" i="185" s="1"/>
  <c r="V35" i="185"/>
  <c r="X35" i="185" s="1"/>
  <c r="Z35" i="185" s="1"/>
  <c r="V37" i="185"/>
  <c r="X37" i="185" s="1"/>
  <c r="Z37" i="185" s="1"/>
  <c r="V39" i="185"/>
  <c r="X39" i="185" s="1"/>
  <c r="Z39" i="185" s="1"/>
  <c r="V51" i="185"/>
  <c r="X51" i="185" s="1"/>
  <c r="Z51" i="185" s="1"/>
  <c r="V53" i="185"/>
  <c r="X53" i="185" s="1"/>
  <c r="Z53" i="185" s="1"/>
  <c r="V55" i="185"/>
  <c r="X55" i="185" s="1"/>
  <c r="V60" i="185"/>
  <c r="X60" i="185" s="1"/>
  <c r="Z60" i="185" s="1"/>
  <c r="V63" i="185"/>
  <c r="X63" i="185" s="1"/>
  <c r="Z63" i="185" s="1"/>
  <c r="V65" i="185"/>
  <c r="X65" i="185" s="1"/>
  <c r="Z65" i="185" s="1"/>
  <c r="V74" i="185"/>
  <c r="X74" i="185" s="1"/>
  <c r="Z74" i="185" s="1"/>
  <c r="V76" i="185"/>
  <c r="X76" i="185" s="1"/>
  <c r="Z76" i="185" s="1"/>
  <c r="V89" i="185"/>
  <c r="X89" i="185" s="1"/>
  <c r="Z89" i="185" s="1"/>
  <c r="AB94" i="185"/>
  <c r="AC94" i="185" s="1"/>
  <c r="AD94" i="185" s="1"/>
  <c r="K87" i="208" s="1"/>
  <c r="AB98" i="185"/>
  <c r="AC98" i="185" s="1"/>
  <c r="AD98" i="185" s="1"/>
  <c r="K91" i="208" s="1"/>
  <c r="AB102" i="185"/>
  <c r="AC102" i="185" s="1"/>
  <c r="AD102" i="185" s="1"/>
  <c r="K95" i="208" s="1"/>
  <c r="V108" i="185"/>
  <c r="X108" i="185" s="1"/>
  <c r="AB111" i="185"/>
  <c r="AC111" i="185" s="1"/>
  <c r="AB116" i="185"/>
  <c r="AC116" i="185" s="1"/>
  <c r="AB121" i="185"/>
  <c r="AC121" i="185" s="1"/>
  <c r="V127" i="185"/>
  <c r="X127" i="185" s="1"/>
  <c r="AB130" i="185"/>
  <c r="AC130" i="185" s="1"/>
  <c r="V27" i="185"/>
  <c r="X27" i="185" s="1"/>
  <c r="Z27" i="185" s="1"/>
  <c r="V46" i="185"/>
  <c r="X46" i="185" s="1"/>
  <c r="Z46" i="185" s="1"/>
  <c r="V62" i="185"/>
  <c r="X62" i="185" s="1"/>
  <c r="Z62" i="185" s="1"/>
  <c r="V82" i="185"/>
  <c r="X82" i="185" s="1"/>
  <c r="Z82" i="185" s="1"/>
  <c r="AB96" i="185"/>
  <c r="AC96" i="185" s="1"/>
  <c r="AD96" i="185" s="1"/>
  <c r="K89" i="208" s="1"/>
  <c r="V125" i="185"/>
  <c r="X125" i="185" s="1"/>
  <c r="V134" i="185"/>
  <c r="X134" i="185" s="1"/>
  <c r="V14" i="185"/>
  <c r="X14" i="185" s="1"/>
  <c r="Z14" i="185" s="1"/>
  <c r="AB17" i="185"/>
  <c r="AC17" i="185" s="1"/>
  <c r="AD17" i="185" s="1"/>
  <c r="K10" i="208" s="1"/>
  <c r="AB26" i="185"/>
  <c r="AC26" i="185" s="1"/>
  <c r="AD26" i="185" s="1"/>
  <c r="K19" i="208" s="1"/>
  <c r="AB29" i="185"/>
  <c r="AC29" i="185" s="1"/>
  <c r="AB31" i="185"/>
  <c r="AC31" i="185" s="1"/>
  <c r="AD31" i="185" s="1"/>
  <c r="K24" i="208" s="1"/>
  <c r="AB40" i="185"/>
  <c r="AC40" i="185" s="1"/>
  <c r="AB42" i="185"/>
  <c r="AC42" i="185" s="1"/>
  <c r="AB45" i="185"/>
  <c r="AC45" i="185" s="1"/>
  <c r="AD45" i="185" s="1"/>
  <c r="K38" i="208" s="1"/>
  <c r="AB47" i="185"/>
  <c r="AC47" i="185" s="1"/>
  <c r="AD47" i="185" s="1"/>
  <c r="K40" i="208" s="1"/>
  <c r="AB49" i="185"/>
  <c r="AC49" i="185" s="1"/>
  <c r="AD49" i="185" s="1"/>
  <c r="K42" i="208" s="1"/>
  <c r="AB56" i="185"/>
  <c r="AC56" i="185" s="1"/>
  <c r="AB61" i="185"/>
  <c r="AC61" i="185" s="1"/>
  <c r="AB66" i="185"/>
  <c r="AC66" i="185" s="1"/>
  <c r="AD66" i="185" s="1"/>
  <c r="K59" i="208" s="1"/>
  <c r="AB68" i="185"/>
  <c r="AC68" i="185" s="1"/>
  <c r="AD68" i="185" s="1"/>
  <c r="K61" i="208" s="1"/>
  <c r="AB70" i="185"/>
  <c r="AC70" i="185" s="1"/>
  <c r="AB77" i="185"/>
  <c r="AC77" i="185" s="1"/>
  <c r="AB79" i="185"/>
  <c r="AC79" i="185" s="1"/>
  <c r="AB81" i="185"/>
  <c r="AC81" i="185" s="1"/>
  <c r="AB83" i="185"/>
  <c r="AC83" i="185" s="1"/>
  <c r="AB85" i="185"/>
  <c r="AC85" i="185" s="1"/>
  <c r="AB87" i="185"/>
  <c r="AC87" i="185" s="1"/>
  <c r="AB90" i="185"/>
  <c r="AC90" i="185" s="1"/>
  <c r="AD90" i="185" s="1"/>
  <c r="K83" i="208" s="1"/>
  <c r="V95" i="185"/>
  <c r="X95" i="185" s="1"/>
  <c r="V99" i="185"/>
  <c r="X99" i="185" s="1"/>
  <c r="Z99" i="185" s="1"/>
  <c r="V103" i="185"/>
  <c r="X103" i="185" s="1"/>
  <c r="AB106" i="185"/>
  <c r="AC106" i="185" s="1"/>
  <c r="V112" i="185"/>
  <c r="X112" i="185" s="1"/>
  <c r="AB115" i="185"/>
  <c r="AC115" i="185" s="1"/>
  <c r="V117" i="185"/>
  <c r="X117" i="185" s="1"/>
  <c r="AB120" i="185"/>
  <c r="AC120" i="185" s="1"/>
  <c r="V122" i="185"/>
  <c r="X122" i="185" s="1"/>
  <c r="AB125" i="185"/>
  <c r="AC125" i="185" s="1"/>
  <c r="V131" i="185"/>
  <c r="X131" i="185" s="1"/>
  <c r="AB135" i="185"/>
  <c r="AC135" i="185" s="1"/>
  <c r="V16" i="185"/>
  <c r="X16" i="185" s="1"/>
  <c r="Z16" i="185" s="1"/>
  <c r="V48" i="185"/>
  <c r="X48" i="185" s="1"/>
  <c r="Z48" i="185" s="1"/>
  <c r="V69" i="185"/>
  <c r="X69" i="185" s="1"/>
  <c r="Z69" i="185" s="1"/>
  <c r="V78" i="185"/>
  <c r="X78" i="185" s="1"/>
  <c r="Z78" i="185" s="1"/>
  <c r="V86" i="185"/>
  <c r="X86" i="185" s="1"/>
  <c r="Z86" i="185" s="1"/>
  <c r="V91" i="185"/>
  <c r="X91" i="185" s="1"/>
  <c r="Z91" i="185" s="1"/>
  <c r="V107" i="185"/>
  <c r="X107" i="185" s="1"/>
  <c r="V116" i="185"/>
  <c r="X116" i="185" s="1"/>
  <c r="AB119" i="185"/>
  <c r="AC119" i="185" s="1"/>
  <c r="AB15" i="185"/>
  <c r="AC15" i="185" s="1"/>
  <c r="AB100" i="185"/>
  <c r="AC100" i="185" s="1"/>
  <c r="AD100" i="185" s="1"/>
  <c r="K93" i="208" s="1"/>
  <c r="AB19" i="185"/>
  <c r="AC19" i="185" s="1"/>
  <c r="AD19" i="185" s="1"/>
  <c r="K12" i="208" s="1"/>
  <c r="AB21" i="185"/>
  <c r="AC21" i="185" s="1"/>
  <c r="AD21" i="185" s="1"/>
  <c r="K14" i="208" s="1"/>
  <c r="AB23" i="185"/>
  <c r="AC23" i="185" s="1"/>
  <c r="AB25" i="185"/>
  <c r="AC25" i="185" s="1"/>
  <c r="AB33" i="185"/>
  <c r="AC33" i="185" s="1"/>
  <c r="AB35" i="185"/>
  <c r="AC35" i="185" s="1"/>
  <c r="AB37" i="185"/>
  <c r="AC37" i="185" s="1"/>
  <c r="AB44" i="185"/>
  <c r="AC44" i="185" s="1"/>
  <c r="AD44" i="185" s="1"/>
  <c r="K37" i="208" s="1"/>
  <c r="AB51" i="185"/>
  <c r="AC51" i="185" s="1"/>
  <c r="AB53" i="185"/>
  <c r="AC53" i="185" s="1"/>
  <c r="AD53" i="185" s="1"/>
  <c r="K46" i="208" s="1"/>
  <c r="AB58" i="185"/>
  <c r="AC58" i="185" s="1"/>
  <c r="AD58" i="185" s="1"/>
  <c r="K51" i="208" s="1"/>
  <c r="AB63" i="185"/>
  <c r="AC63" i="185" s="1"/>
  <c r="AB65" i="185"/>
  <c r="AC65" i="185" s="1"/>
  <c r="AB72" i="185"/>
  <c r="AC72" i="185" s="1"/>
  <c r="AD72" i="185" s="1"/>
  <c r="K65" i="208" s="1"/>
  <c r="AB74" i="185"/>
  <c r="AC74" i="185" s="1"/>
  <c r="AB89" i="185"/>
  <c r="AC89" i="185" s="1"/>
  <c r="V94" i="185"/>
  <c r="X94" i="185" s="1"/>
  <c r="Z94" i="185" s="1"/>
  <c r="V98" i="185"/>
  <c r="X98" i="185" s="1"/>
  <c r="Z98" i="185" s="1"/>
  <c r="V102" i="185"/>
  <c r="X102" i="185" s="1"/>
  <c r="Z102" i="185" s="1"/>
  <c r="AB105" i="185"/>
  <c r="AC105" i="185" s="1"/>
  <c r="V111" i="185"/>
  <c r="X111" i="185" s="1"/>
  <c r="AB114" i="185"/>
  <c r="AC114" i="185" s="1"/>
  <c r="V120" i="185"/>
  <c r="X120" i="185" s="1"/>
  <c r="AB124" i="185"/>
  <c r="AC124" i="185" s="1"/>
  <c r="V130" i="185"/>
  <c r="X130" i="185" s="1"/>
  <c r="AB133" i="185"/>
  <c r="AC133" i="185" s="1"/>
  <c r="V135" i="185"/>
  <c r="X135" i="185" s="1"/>
  <c r="V20" i="185"/>
  <c r="X20" i="185" s="1"/>
  <c r="Z20" i="185" s="1"/>
  <c r="V22" i="185"/>
  <c r="X22" i="185" s="1"/>
  <c r="Z22" i="185" s="1"/>
  <c r="V24" i="185"/>
  <c r="X24" i="185" s="1"/>
  <c r="Z24" i="185" s="1"/>
  <c r="V26" i="185"/>
  <c r="X26" i="185" s="1"/>
  <c r="V34" i="185"/>
  <c r="X34" i="185" s="1"/>
  <c r="Z34" i="185" s="1"/>
  <c r="V36" i="185"/>
  <c r="X36" i="185" s="1"/>
  <c r="Z36" i="185" s="1"/>
  <c r="V38" i="185"/>
  <c r="X38" i="185" s="1"/>
  <c r="Z38" i="185" s="1"/>
  <c r="V45" i="185"/>
  <c r="X45" i="185" s="1"/>
  <c r="Z45" i="185" s="1"/>
  <c r="V52" i="185"/>
  <c r="X52" i="185" s="1"/>
  <c r="Z52" i="185" s="1"/>
  <c r="V54" i="185"/>
  <c r="X54" i="185" s="1"/>
  <c r="Z54" i="185" s="1"/>
  <c r="V59" i="185"/>
  <c r="X59" i="185" s="1"/>
  <c r="Z59" i="185" s="1"/>
  <c r="V64" i="185"/>
  <c r="X64" i="185" s="1"/>
  <c r="Z64" i="185" s="1"/>
  <c r="V66" i="185"/>
  <c r="X66" i="185" s="1"/>
  <c r="Z66" i="185" s="1"/>
  <c r="V73" i="185"/>
  <c r="X73" i="185" s="1"/>
  <c r="Z73" i="185" s="1"/>
  <c r="V75" i="185"/>
  <c r="X75" i="185" s="1"/>
  <c r="Z75" i="185" s="1"/>
  <c r="K79" i="208"/>
  <c r="AD24" i="185"/>
  <c r="K17" i="208" s="1"/>
  <c r="K73" i="208"/>
  <c r="K76" i="208"/>
  <c r="AD75" i="186"/>
  <c r="L68" i="208" s="1"/>
  <c r="AD87" i="186"/>
  <c r="L80" i="208" s="1"/>
  <c r="L79" i="208"/>
  <c r="L78" i="208"/>
  <c r="AD59" i="186"/>
  <c r="L52" i="208" s="1"/>
  <c r="L35" i="208"/>
  <c r="AD81" i="186"/>
  <c r="L74" i="208" s="1"/>
  <c r="AD33" i="186"/>
  <c r="L26" i="208" s="1"/>
  <c r="AD80" i="186"/>
  <c r="L73" i="208" s="1"/>
  <c r="AD84" i="186"/>
  <c r="L77" i="208" s="1"/>
  <c r="F136" i="205"/>
  <c r="I139" i="205"/>
  <c r="F136" i="185"/>
  <c r="M139" i="205"/>
  <c r="K139" i="205"/>
  <c r="R139" i="205"/>
  <c r="F136" i="186"/>
  <c r="AD59" i="185" l="1"/>
  <c r="K52" i="208" s="1"/>
  <c r="AD74" i="185"/>
  <c r="K67" i="208" s="1"/>
  <c r="AD70" i="185"/>
  <c r="K63" i="208" s="1"/>
  <c r="AD61" i="185"/>
  <c r="K54" i="208" s="1"/>
  <c r="AD35" i="185"/>
  <c r="K28" i="208" s="1"/>
  <c r="AD52" i="185"/>
  <c r="K45" i="208" s="1"/>
  <c r="AD36" i="185"/>
  <c r="K29" i="208" s="1"/>
  <c r="AD41" i="185"/>
  <c r="K34" i="208" s="1"/>
  <c r="AD73" i="185"/>
  <c r="K66" i="208" s="1"/>
  <c r="AD25" i="185"/>
  <c r="K18" i="208" s="1"/>
  <c r="AD37" i="185"/>
  <c r="K30" i="208" s="1"/>
  <c r="AD81" i="185"/>
  <c r="K74" i="208" s="1"/>
  <c r="AD23" i="185"/>
  <c r="K16" i="208" s="1"/>
  <c r="AD56" i="185"/>
  <c r="K49" i="208" s="1"/>
  <c r="AD48" i="185"/>
  <c r="K41" i="208" s="1"/>
  <c r="AD54" i="185"/>
  <c r="K47" i="208" s="1"/>
  <c r="AD65" i="185"/>
  <c r="K58" i="208" s="1"/>
  <c r="AD75" i="185"/>
  <c r="K68" i="208" s="1"/>
  <c r="AD64" i="185"/>
  <c r="K57" i="208" s="1"/>
  <c r="AD82" i="185"/>
  <c r="K75" i="208" s="1"/>
  <c r="AD79" i="185"/>
  <c r="K72" i="208" s="1"/>
  <c r="AD40" i="185"/>
  <c r="K33" i="208" s="1"/>
  <c r="AD30" i="185"/>
  <c r="K23" i="208" s="1"/>
  <c r="AD87" i="185"/>
  <c r="K80" i="208" s="1"/>
  <c r="AD71" i="185"/>
  <c r="K64" i="208" s="1"/>
  <c r="AD33" i="185"/>
  <c r="K26" i="208" s="1"/>
  <c r="AD16" i="185"/>
  <c r="K9" i="208" s="1"/>
  <c r="AD91" i="185"/>
  <c r="K84" i="208" s="1"/>
  <c r="AD43" i="185"/>
  <c r="K36" i="208" s="1"/>
  <c r="AD46" i="185"/>
  <c r="K39" i="208" s="1"/>
  <c r="AD20" i="185"/>
  <c r="K13" i="208" s="1"/>
  <c r="AD85" i="185"/>
  <c r="K78" i="208" s="1"/>
  <c r="AD84" i="185"/>
  <c r="K77" i="208" s="1"/>
  <c r="AD69" i="185"/>
  <c r="K62" i="208" s="1"/>
  <c r="AD67" i="185"/>
  <c r="K60" i="208" s="1"/>
  <c r="AD51" i="185"/>
  <c r="K44" i="208" s="1"/>
  <c r="AD57" i="185"/>
  <c r="K50" i="208" s="1"/>
  <c r="AD78" i="185"/>
  <c r="K71" i="208" s="1"/>
  <c r="AD42" i="185"/>
  <c r="K35" i="208" s="1"/>
  <c r="AD77" i="185"/>
  <c r="K70" i="208" s="1"/>
  <c r="AD63" i="185"/>
  <c r="K56" i="208" s="1"/>
  <c r="AD89" i="185"/>
  <c r="K82" i="208" s="1"/>
  <c r="AD15" i="185"/>
  <c r="K8" i="208" s="1"/>
  <c r="AD29" i="185"/>
  <c r="K22" i="208" s="1"/>
  <c r="AD35" i="186"/>
  <c r="L28" i="208" s="1"/>
  <c r="AD79" i="186"/>
  <c r="L72" i="208" s="1"/>
  <c r="AD83" i="186"/>
  <c r="L76" i="208" s="1"/>
  <c r="AD89" i="186"/>
  <c r="L82" i="208" s="1"/>
  <c r="AD40" i="186"/>
  <c r="L33" i="208" s="1"/>
  <c r="AD25" i="186"/>
  <c r="L18" i="208" s="1"/>
  <c r="AD73" i="186"/>
  <c r="L66" i="208" s="1"/>
  <c r="AD69" i="186"/>
  <c r="L62" i="208" s="1"/>
  <c r="AD52" i="186"/>
  <c r="L45" i="208" s="1"/>
  <c r="AD71" i="186"/>
  <c r="L64" i="208" s="1"/>
  <c r="AD46" i="186"/>
  <c r="L39" i="208" s="1"/>
  <c r="AD17" i="186"/>
  <c r="L10" i="208" s="1"/>
  <c r="AD65" i="186"/>
  <c r="L58" i="208" s="1"/>
  <c r="AD74" i="186"/>
  <c r="L67" i="208" s="1"/>
  <c r="AD54" i="186"/>
  <c r="L47" i="208" s="1"/>
  <c r="AD82" i="186"/>
  <c r="L75" i="208" s="1"/>
  <c r="AD49" i="186"/>
  <c r="L42" i="208" s="1"/>
  <c r="AD31" i="186"/>
  <c r="L24" i="208" s="1"/>
  <c r="AD56" i="186"/>
  <c r="L49" i="208" s="1"/>
  <c r="AD36" i="186"/>
  <c r="L29" i="208" s="1"/>
  <c r="AD77" i="186"/>
  <c r="L70" i="208" s="1"/>
  <c r="AD23" i="186"/>
  <c r="L16" i="208" s="1"/>
  <c r="AD41" i="186"/>
  <c r="L34" i="208" s="1"/>
  <c r="AD24" i="186"/>
  <c r="L17" i="208" s="1"/>
  <c r="AD37" i="186"/>
  <c r="L30" i="208" s="1"/>
  <c r="AD15" i="186"/>
  <c r="L8" i="208" s="1"/>
  <c r="AD67" i="186"/>
  <c r="L60" i="208" s="1"/>
  <c r="AD16" i="186"/>
  <c r="L9" i="208" s="1"/>
  <c r="AD78" i="186"/>
  <c r="L71" i="208" s="1"/>
  <c r="J27" i="221"/>
  <c r="J28" i="221"/>
  <c r="J38" i="221"/>
  <c r="J42" i="221"/>
  <c r="J37" i="221"/>
  <c r="J46" i="221"/>
  <c r="J47" i="221"/>
  <c r="J50" i="221"/>
  <c r="J34" i="221"/>
  <c r="J45" i="221"/>
  <c r="J41" i="221"/>
  <c r="J48" i="221"/>
  <c r="J51" i="221"/>
  <c r="J35" i="221"/>
  <c r="J36" i="221"/>
  <c r="J43" i="221"/>
  <c r="J39" i="221"/>
  <c r="J49" i="221"/>
  <c r="J54" i="221"/>
  <c r="J31" i="221"/>
  <c r="J40" i="221"/>
  <c r="J44" i="221"/>
  <c r="J52" i="221"/>
  <c r="J32" i="221"/>
  <c r="J53" i="221"/>
  <c r="J33" i="221"/>
  <c r="J55" i="221"/>
  <c r="J56" i="221"/>
  <c r="J57" i="221"/>
  <c r="J58" i="221"/>
  <c r="J59" i="221"/>
  <c r="J60" i="221"/>
  <c r="J61" i="221"/>
  <c r="J62" i="221"/>
  <c r="J63" i="221"/>
  <c r="J64" i="221"/>
  <c r="J65" i="221"/>
  <c r="J66" i="221"/>
  <c r="J67" i="221"/>
  <c r="J68" i="221"/>
  <c r="J69" i="221"/>
  <c r="J70" i="221"/>
  <c r="J71" i="221"/>
  <c r="J72" i="221"/>
  <c r="J73" i="221"/>
  <c r="J74" i="221"/>
  <c r="J75" i="221"/>
  <c r="J76" i="221"/>
  <c r="J77" i="221"/>
  <c r="J78" i="221"/>
  <c r="J79" i="221"/>
  <c r="J80" i="221"/>
  <c r="J81" i="221"/>
  <c r="J82" i="221"/>
  <c r="J83" i="221"/>
  <c r="J84" i="221"/>
  <c r="J85" i="221"/>
  <c r="J86" i="221"/>
  <c r="J87" i="221"/>
  <c r="J88" i="221"/>
  <c r="J89" i="221"/>
  <c r="J90" i="221"/>
  <c r="J91" i="221"/>
  <c r="J92" i="221"/>
  <c r="J93" i="221"/>
  <c r="J94" i="221"/>
  <c r="J95" i="221"/>
  <c r="J96" i="221"/>
  <c r="J97" i="221"/>
  <c r="J98" i="221"/>
  <c r="J99" i="221"/>
  <c r="J100" i="221"/>
  <c r="J101" i="221"/>
  <c r="J102" i="221"/>
  <c r="J103" i="221"/>
  <c r="J104" i="221"/>
  <c r="J105" i="221"/>
  <c r="J106" i="221"/>
  <c r="J107" i="221"/>
  <c r="J108" i="221"/>
  <c r="J109" i="221"/>
  <c r="J110" i="221"/>
  <c r="J111" i="221"/>
  <c r="J112" i="221"/>
  <c r="J113" i="221"/>
  <c r="J114" i="221"/>
  <c r="J115" i="221"/>
  <c r="J116" i="221"/>
  <c r="J117" i="221"/>
  <c r="J118" i="221"/>
  <c r="J119" i="221"/>
  <c r="J120" i="221"/>
  <c r="J121" i="221"/>
  <c r="J122" i="221"/>
  <c r="J123" i="221"/>
  <c r="J124" i="221"/>
  <c r="J125" i="221"/>
  <c r="J126" i="221"/>
  <c r="J127" i="221"/>
  <c r="J128" i="221"/>
  <c r="J129" i="221"/>
  <c r="J130" i="221"/>
  <c r="J131" i="221"/>
  <c r="J132" i="221"/>
  <c r="J133" i="221"/>
  <c r="J134" i="221"/>
  <c r="J135" i="221"/>
  <c r="J136" i="221"/>
  <c r="J137" i="221"/>
  <c r="J138" i="221"/>
  <c r="J139" i="221"/>
  <c r="J140" i="221"/>
  <c r="J141" i="221"/>
  <c r="J142" i="221"/>
  <c r="J143" i="221"/>
  <c r="J144" i="221"/>
  <c r="J145" i="221"/>
  <c r="J146" i="221"/>
  <c r="J147" i="221"/>
  <c r="J148" i="221"/>
  <c r="J149" i="221"/>
  <c r="J150" i="221"/>
  <c r="J151" i="221"/>
  <c r="J152" i="221"/>
  <c r="J153" i="221"/>
  <c r="J154" i="221"/>
  <c r="J155" i="221"/>
  <c r="J156" i="221"/>
  <c r="J157" i="221"/>
  <c r="J158" i="221"/>
  <c r="J159" i="221"/>
  <c r="J160" i="221"/>
  <c r="J161" i="221"/>
  <c r="J162" i="221"/>
  <c r="J163" i="221"/>
  <c r="J164" i="221"/>
  <c r="J165" i="221"/>
  <c r="J166" i="221"/>
  <c r="J167" i="221"/>
  <c r="E7" i="221"/>
  <c r="B7" i="221"/>
  <c r="B5" i="221"/>
  <c r="B5" i="171" l="1"/>
  <c r="E7" i="171"/>
  <c r="B7" i="171"/>
  <c r="BX8" i="211"/>
  <c r="BU8" i="211"/>
  <c r="BU5" i="211"/>
  <c r="BJ8" i="211"/>
  <c r="BG8" i="211"/>
  <c r="BG5" i="211"/>
  <c r="AV8" i="211"/>
  <c r="AS8" i="211"/>
  <c r="AS5" i="211"/>
  <c r="AH8" i="211"/>
  <c r="AE8" i="211"/>
  <c r="AE5" i="211"/>
  <c r="F8" i="211"/>
  <c r="C8" i="211"/>
  <c r="C5" i="211"/>
  <c r="T8" i="211" l="1"/>
  <c r="Q8" i="211"/>
  <c r="Q5" i="211"/>
  <c r="M128" i="208" l="1"/>
  <c r="M127" i="208"/>
  <c r="M126" i="208"/>
  <c r="M125" i="208"/>
  <c r="AA125" i="208" s="1"/>
  <c r="M124" i="208"/>
  <c r="M27" i="208"/>
  <c r="M26" i="208"/>
  <c r="M25" i="208"/>
  <c r="M24" i="208"/>
  <c r="M23" i="208"/>
  <c r="M22" i="208"/>
  <c r="M21" i="208"/>
  <c r="M20" i="208"/>
  <c r="M19" i="208"/>
  <c r="M18" i="208"/>
  <c r="M17" i="208"/>
  <c r="M16" i="208"/>
  <c r="M15" i="208"/>
  <c r="M14" i="208"/>
  <c r="M13" i="208"/>
  <c r="M12" i="208"/>
  <c r="M11" i="208"/>
  <c r="U128" i="208"/>
  <c r="V128" i="208"/>
  <c r="V127" i="208"/>
  <c r="U125" i="208"/>
  <c r="V125" i="208"/>
  <c r="U124" i="208"/>
  <c r="U123" i="208"/>
  <c r="U122" i="208"/>
  <c r="U121" i="208"/>
  <c r="U119" i="208"/>
  <c r="U118" i="208"/>
  <c r="U117" i="208"/>
  <c r="U116" i="208"/>
  <c r="U115" i="208"/>
  <c r="U113" i="208"/>
  <c r="U112" i="208"/>
  <c r="U111" i="208"/>
  <c r="U110" i="208"/>
  <c r="U109" i="208"/>
  <c r="U108" i="208"/>
  <c r="U105" i="208"/>
  <c r="U104" i="208"/>
  <c r="U103" i="208"/>
  <c r="U102" i="208"/>
  <c r="U99" i="208"/>
  <c r="U94" i="208"/>
  <c r="U93" i="208"/>
  <c r="U92" i="208"/>
  <c r="U91" i="208"/>
  <c r="V19" i="208"/>
  <c r="V11" i="208"/>
  <c r="AD160" i="208"/>
  <c r="Z160" i="208"/>
  <c r="X160" i="208" s="1"/>
  <c r="Y160" i="208"/>
  <c r="V160" i="208"/>
  <c r="U160" i="208"/>
  <c r="S160" i="208" s="1"/>
  <c r="R160" i="208"/>
  <c r="Q160" i="208"/>
  <c r="M160" i="208"/>
  <c r="J160" i="208"/>
  <c r="I160" i="208"/>
  <c r="H160" i="208"/>
  <c r="E160" i="208"/>
  <c r="D160" i="208"/>
  <c r="C160" i="208"/>
  <c r="B160" i="208"/>
  <c r="A160" i="208"/>
  <c r="AD159" i="208"/>
  <c r="Z159" i="208"/>
  <c r="X159" i="208" s="1"/>
  <c r="Y159" i="208"/>
  <c r="W159" i="208" s="1"/>
  <c r="V159" i="208"/>
  <c r="U159" i="208"/>
  <c r="S159" i="208" s="1"/>
  <c r="R159" i="208"/>
  <c r="Q159" i="208"/>
  <c r="M159" i="208"/>
  <c r="J159" i="208"/>
  <c r="I159" i="208"/>
  <c r="H159" i="208"/>
  <c r="E159" i="208"/>
  <c r="D159" i="208"/>
  <c r="C159" i="208"/>
  <c r="B159" i="208"/>
  <c r="A159" i="208"/>
  <c r="AD158" i="208"/>
  <c r="Z158" i="208"/>
  <c r="Y158" i="208"/>
  <c r="V158" i="208"/>
  <c r="T158" i="208" s="1"/>
  <c r="U158" i="208"/>
  <c r="S158" i="208" s="1"/>
  <c r="R158" i="208"/>
  <c r="Q158" i="208"/>
  <c r="M158" i="208"/>
  <c r="AA158" i="208" s="1"/>
  <c r="J158" i="208"/>
  <c r="I158" i="208"/>
  <c r="H158" i="208"/>
  <c r="E158" i="208"/>
  <c r="D158" i="208"/>
  <c r="C158" i="208"/>
  <c r="B158" i="208"/>
  <c r="A158" i="208"/>
  <c r="AD157" i="208"/>
  <c r="Z157" i="208"/>
  <c r="X157" i="208" s="1"/>
  <c r="Y157" i="208"/>
  <c r="W157" i="208" s="1"/>
  <c r="V157" i="208"/>
  <c r="U157" i="208"/>
  <c r="R157" i="208"/>
  <c r="Q157" i="208"/>
  <c r="M157" i="208"/>
  <c r="AA157" i="208" s="1"/>
  <c r="J157" i="208"/>
  <c r="I157" i="208"/>
  <c r="H157" i="208"/>
  <c r="E157" i="208"/>
  <c r="D157" i="208"/>
  <c r="C157" i="208"/>
  <c r="B157" i="208"/>
  <c r="A157" i="208"/>
  <c r="AD156" i="208"/>
  <c r="Z156" i="208"/>
  <c r="X156" i="208" s="1"/>
  <c r="Y156" i="208"/>
  <c r="W156" i="208" s="1"/>
  <c r="V156" i="208"/>
  <c r="U156" i="208"/>
  <c r="R156" i="208"/>
  <c r="Q156" i="208"/>
  <c r="M156" i="208"/>
  <c r="J156" i="208"/>
  <c r="I156" i="208"/>
  <c r="H156" i="208"/>
  <c r="E156" i="208"/>
  <c r="D156" i="208"/>
  <c r="C156" i="208"/>
  <c r="B156" i="208"/>
  <c r="A156" i="208"/>
  <c r="AD155" i="208"/>
  <c r="Z155" i="208"/>
  <c r="X155" i="208" s="1"/>
  <c r="Y155" i="208"/>
  <c r="W155" i="208" s="1"/>
  <c r="V155" i="208"/>
  <c r="U155" i="208"/>
  <c r="R155" i="208"/>
  <c r="Q155" i="208"/>
  <c r="M155" i="208"/>
  <c r="J155" i="208"/>
  <c r="I155" i="208"/>
  <c r="H155" i="208"/>
  <c r="E155" i="208"/>
  <c r="D155" i="208"/>
  <c r="C155" i="208"/>
  <c r="B155" i="208"/>
  <c r="A155" i="208"/>
  <c r="AD154" i="208"/>
  <c r="Z154" i="208"/>
  <c r="X154" i="208" s="1"/>
  <c r="Y154" i="208"/>
  <c r="V154" i="208"/>
  <c r="T154" i="208" s="1"/>
  <c r="U154" i="208"/>
  <c r="R154" i="208"/>
  <c r="Q154" i="208"/>
  <c r="M154" i="208"/>
  <c r="AA154" i="208" s="1"/>
  <c r="J154" i="208"/>
  <c r="I154" i="208"/>
  <c r="H154" i="208"/>
  <c r="E154" i="208"/>
  <c r="D154" i="208"/>
  <c r="C154" i="208"/>
  <c r="B154" i="208"/>
  <c r="A154" i="208"/>
  <c r="AD153" i="208"/>
  <c r="Z153" i="208"/>
  <c r="Y153" i="208"/>
  <c r="W153" i="208" s="1"/>
  <c r="V153" i="208"/>
  <c r="U153" i="208"/>
  <c r="R153" i="208"/>
  <c r="Q153" i="208"/>
  <c r="M153" i="208"/>
  <c r="J153" i="208"/>
  <c r="I153" i="208"/>
  <c r="H153" i="208"/>
  <c r="E153" i="208"/>
  <c r="D153" i="208"/>
  <c r="C153" i="208"/>
  <c r="B153" i="208"/>
  <c r="A153" i="208"/>
  <c r="AD152" i="208"/>
  <c r="Z152" i="208"/>
  <c r="Y152" i="208"/>
  <c r="V152" i="208"/>
  <c r="T152" i="208" s="1"/>
  <c r="U152" i="208"/>
  <c r="R152" i="208"/>
  <c r="Q152" i="208"/>
  <c r="M152" i="208"/>
  <c r="J152" i="208"/>
  <c r="I152" i="208"/>
  <c r="H152" i="208"/>
  <c r="E152" i="208"/>
  <c r="D152" i="208"/>
  <c r="C152" i="208"/>
  <c r="B152" i="208"/>
  <c r="A152" i="208"/>
  <c r="AD151" i="208"/>
  <c r="Z151" i="208"/>
  <c r="Y151" i="208"/>
  <c r="W151" i="208" s="1"/>
  <c r="V151" i="208"/>
  <c r="U151" i="208"/>
  <c r="R151" i="208"/>
  <c r="Q151" i="208"/>
  <c r="M151" i="208"/>
  <c r="J151" i="208"/>
  <c r="I151" i="208"/>
  <c r="H151" i="208"/>
  <c r="E151" i="208"/>
  <c r="D151" i="208"/>
  <c r="C151" i="208"/>
  <c r="B151" i="208"/>
  <c r="A151" i="208"/>
  <c r="AD150" i="208"/>
  <c r="Z150" i="208"/>
  <c r="Y150" i="208"/>
  <c r="V150" i="208"/>
  <c r="T150" i="208" s="1"/>
  <c r="U150" i="208"/>
  <c r="R150" i="208"/>
  <c r="Q150" i="208"/>
  <c r="M150" i="208"/>
  <c r="AA150" i="208" s="1"/>
  <c r="J150" i="208"/>
  <c r="I150" i="208"/>
  <c r="H150" i="208"/>
  <c r="E150" i="208"/>
  <c r="D150" i="208"/>
  <c r="C150" i="208"/>
  <c r="B150" i="208"/>
  <c r="A150" i="208"/>
  <c r="AD149" i="208"/>
  <c r="Z149" i="208"/>
  <c r="Y149" i="208"/>
  <c r="W149" i="208" s="1"/>
  <c r="V149" i="208"/>
  <c r="U149" i="208"/>
  <c r="R149" i="208"/>
  <c r="Q149" i="208"/>
  <c r="M149" i="208"/>
  <c r="AA149" i="208" s="1"/>
  <c r="J149" i="208"/>
  <c r="I149" i="208"/>
  <c r="H149" i="208"/>
  <c r="E149" i="208"/>
  <c r="D149" i="208"/>
  <c r="C149" i="208"/>
  <c r="B149" i="208"/>
  <c r="A149" i="208"/>
  <c r="AD148" i="208"/>
  <c r="Z148" i="208"/>
  <c r="Y148" i="208"/>
  <c r="W148" i="208" s="1"/>
  <c r="V148" i="208"/>
  <c r="U148" i="208"/>
  <c r="R148" i="208"/>
  <c r="Q148" i="208"/>
  <c r="M148" i="208"/>
  <c r="J148" i="208"/>
  <c r="I148" i="208"/>
  <c r="H148" i="208"/>
  <c r="E148" i="208"/>
  <c r="D148" i="208"/>
  <c r="C148" i="208"/>
  <c r="B148" i="208"/>
  <c r="A148" i="208"/>
  <c r="AD147" i="208"/>
  <c r="Z147" i="208"/>
  <c r="X147" i="208" s="1"/>
  <c r="Y147" i="208"/>
  <c r="W147" i="208" s="1"/>
  <c r="V147" i="208"/>
  <c r="U147" i="208"/>
  <c r="R147" i="208"/>
  <c r="Q147" i="208"/>
  <c r="M147" i="208"/>
  <c r="J147" i="208"/>
  <c r="I147" i="208"/>
  <c r="H147" i="208"/>
  <c r="E147" i="208"/>
  <c r="D147" i="208"/>
  <c r="C147" i="208"/>
  <c r="B147" i="208"/>
  <c r="A147" i="208"/>
  <c r="AD146" i="208"/>
  <c r="Z146" i="208"/>
  <c r="X146" i="208" s="1"/>
  <c r="Y146" i="208"/>
  <c r="V146" i="208"/>
  <c r="T146" i="208" s="1"/>
  <c r="U146" i="208"/>
  <c r="R146" i="208"/>
  <c r="Q146" i="208"/>
  <c r="M146" i="208"/>
  <c r="J146" i="208"/>
  <c r="I146" i="208"/>
  <c r="H146" i="208"/>
  <c r="E146" i="208"/>
  <c r="D146" i="208"/>
  <c r="C146" i="208"/>
  <c r="B146" i="208"/>
  <c r="A146" i="208"/>
  <c r="AD145" i="208"/>
  <c r="Z145" i="208"/>
  <c r="Y145" i="208"/>
  <c r="V145" i="208"/>
  <c r="U145" i="208"/>
  <c r="R145" i="208"/>
  <c r="Q145" i="208"/>
  <c r="M145" i="208"/>
  <c r="AA145" i="208" s="1"/>
  <c r="J145" i="208"/>
  <c r="I145" i="208"/>
  <c r="H145" i="208"/>
  <c r="E145" i="208"/>
  <c r="D145" i="208"/>
  <c r="C145" i="208"/>
  <c r="B145" i="208"/>
  <c r="A145" i="208"/>
  <c r="AD144" i="208"/>
  <c r="Z144" i="208"/>
  <c r="X144" i="208" s="1"/>
  <c r="Y144" i="208"/>
  <c r="W144" i="208" s="1"/>
  <c r="V144" i="208"/>
  <c r="U144" i="208"/>
  <c r="R144" i="208"/>
  <c r="Q144" i="208"/>
  <c r="M144" i="208"/>
  <c r="J144" i="208"/>
  <c r="I144" i="208"/>
  <c r="H144" i="208"/>
  <c r="E144" i="208"/>
  <c r="D144" i="208"/>
  <c r="C144" i="208"/>
  <c r="B144" i="208"/>
  <c r="A144" i="208"/>
  <c r="AD143" i="208"/>
  <c r="Z143" i="208"/>
  <c r="X143" i="208" s="1"/>
  <c r="Y143" i="208"/>
  <c r="W143" i="208" s="1"/>
  <c r="V143" i="208"/>
  <c r="U143" i="208"/>
  <c r="R143" i="208"/>
  <c r="Q143" i="208"/>
  <c r="M143" i="208"/>
  <c r="J143" i="208"/>
  <c r="I143" i="208"/>
  <c r="H143" i="208"/>
  <c r="E143" i="208"/>
  <c r="D143" i="208"/>
  <c r="C143" i="208"/>
  <c r="B143" i="208"/>
  <c r="A143" i="208"/>
  <c r="AD142" i="208"/>
  <c r="Z142" i="208"/>
  <c r="Y142" i="208"/>
  <c r="V142" i="208"/>
  <c r="T142" i="208" s="1"/>
  <c r="U142" i="208"/>
  <c r="R142" i="208"/>
  <c r="Q142" i="208"/>
  <c r="M142" i="208"/>
  <c r="J142" i="208"/>
  <c r="I142" i="208"/>
  <c r="H142" i="208"/>
  <c r="E142" i="208"/>
  <c r="D142" i="208"/>
  <c r="C142" i="208"/>
  <c r="B142" i="208"/>
  <c r="A142" i="208"/>
  <c r="AD141" i="208"/>
  <c r="Z141" i="208"/>
  <c r="Y141" i="208"/>
  <c r="W141" i="208" s="1"/>
  <c r="V141" i="208"/>
  <c r="U141" i="208"/>
  <c r="R141" i="208"/>
  <c r="Q141" i="208"/>
  <c r="M141" i="208"/>
  <c r="AA141" i="208" s="1"/>
  <c r="J141" i="208"/>
  <c r="I141" i="208"/>
  <c r="H141" i="208"/>
  <c r="E141" i="208"/>
  <c r="D141" i="208"/>
  <c r="C141" i="208"/>
  <c r="B141" i="208"/>
  <c r="A141" i="208"/>
  <c r="AD140" i="208"/>
  <c r="Z140" i="208"/>
  <c r="Y140" i="208"/>
  <c r="W140" i="208" s="1"/>
  <c r="V140" i="208"/>
  <c r="U140" i="208"/>
  <c r="R140" i="208"/>
  <c r="Q140" i="208"/>
  <c r="M140" i="208"/>
  <c r="AA140" i="208" s="1"/>
  <c r="J140" i="208"/>
  <c r="I140" i="208"/>
  <c r="H140" i="208"/>
  <c r="E140" i="208"/>
  <c r="D140" i="208"/>
  <c r="C140" i="208"/>
  <c r="B140" i="208"/>
  <c r="A140" i="208"/>
  <c r="AD139" i="208"/>
  <c r="Z139" i="208"/>
  <c r="X139" i="208" s="1"/>
  <c r="Y139" i="208"/>
  <c r="W139" i="208" s="1"/>
  <c r="V139" i="208"/>
  <c r="T139" i="208" s="1"/>
  <c r="U139" i="208"/>
  <c r="R139" i="208"/>
  <c r="Q139" i="208"/>
  <c r="M139" i="208"/>
  <c r="AA139" i="208" s="1"/>
  <c r="J139" i="208"/>
  <c r="I139" i="208"/>
  <c r="H139" i="208"/>
  <c r="E139" i="208"/>
  <c r="D139" i="208"/>
  <c r="C139" i="208"/>
  <c r="B139" i="208"/>
  <c r="A139" i="208"/>
  <c r="AD138" i="208"/>
  <c r="Z138" i="208"/>
  <c r="X138" i="208" s="1"/>
  <c r="Y138" i="208"/>
  <c r="W138" i="208" s="1"/>
  <c r="V138" i="208"/>
  <c r="T138" i="208" s="1"/>
  <c r="U138" i="208"/>
  <c r="R138" i="208"/>
  <c r="Q138" i="208"/>
  <c r="M138" i="208"/>
  <c r="J138" i="208"/>
  <c r="I138" i="208"/>
  <c r="H138" i="208"/>
  <c r="E138" i="208"/>
  <c r="D138" i="208"/>
  <c r="C138" i="208"/>
  <c r="B138" i="208"/>
  <c r="A138" i="208"/>
  <c r="AD137" i="208"/>
  <c r="Z137" i="208"/>
  <c r="Y137" i="208"/>
  <c r="W137" i="208" s="1"/>
  <c r="V137" i="208"/>
  <c r="U137" i="208"/>
  <c r="R137" i="208"/>
  <c r="Q137" i="208"/>
  <c r="M137" i="208"/>
  <c r="AA137" i="208" s="1"/>
  <c r="J137" i="208"/>
  <c r="I137" i="208"/>
  <c r="H137" i="208"/>
  <c r="E137" i="208"/>
  <c r="D137" i="208"/>
  <c r="C137" i="208"/>
  <c r="B137" i="208"/>
  <c r="A137" i="208"/>
  <c r="AD136" i="208"/>
  <c r="Z136" i="208"/>
  <c r="X136" i="208" s="1"/>
  <c r="Y136" i="208"/>
  <c r="W136" i="208" s="1"/>
  <c r="V136" i="208"/>
  <c r="U136" i="208"/>
  <c r="R136" i="208"/>
  <c r="Q136" i="208"/>
  <c r="M136" i="208"/>
  <c r="J136" i="208"/>
  <c r="I136" i="208"/>
  <c r="H136" i="208"/>
  <c r="E136" i="208"/>
  <c r="D136" i="208"/>
  <c r="C136" i="208"/>
  <c r="B136" i="208"/>
  <c r="A136" i="208"/>
  <c r="AD135" i="208"/>
  <c r="Z135" i="208"/>
  <c r="Y135" i="208"/>
  <c r="W135" i="208" s="1"/>
  <c r="V135" i="208"/>
  <c r="U135" i="208"/>
  <c r="R135" i="208"/>
  <c r="Q135" i="208"/>
  <c r="M135" i="208"/>
  <c r="J135" i="208"/>
  <c r="I135" i="208"/>
  <c r="H135" i="208"/>
  <c r="E135" i="208"/>
  <c r="D135" i="208"/>
  <c r="C135" i="208"/>
  <c r="B135" i="208"/>
  <c r="A135" i="208"/>
  <c r="AD134" i="208"/>
  <c r="Z134" i="208"/>
  <c r="Y134" i="208"/>
  <c r="V134" i="208"/>
  <c r="U134" i="208"/>
  <c r="R134" i="208"/>
  <c r="Q134" i="208"/>
  <c r="M134" i="208"/>
  <c r="J134" i="208"/>
  <c r="I134" i="208"/>
  <c r="H134" i="208"/>
  <c r="E134" i="208"/>
  <c r="D134" i="208"/>
  <c r="C134" i="208"/>
  <c r="B134" i="208"/>
  <c r="A134" i="208"/>
  <c r="AD133" i="208"/>
  <c r="Z133" i="208"/>
  <c r="X133" i="208" s="1"/>
  <c r="Y133" i="208"/>
  <c r="W133" i="208" s="1"/>
  <c r="V133" i="208"/>
  <c r="U133" i="208"/>
  <c r="R133" i="208"/>
  <c r="Q133" i="208"/>
  <c r="M133" i="208"/>
  <c r="AA133" i="208" s="1"/>
  <c r="J133" i="208"/>
  <c r="I133" i="208"/>
  <c r="H133" i="208"/>
  <c r="E133" i="208"/>
  <c r="D133" i="208"/>
  <c r="C133" i="208"/>
  <c r="B133" i="208"/>
  <c r="A133" i="208"/>
  <c r="AD132" i="208"/>
  <c r="Z132" i="208"/>
  <c r="X132" i="208" s="1"/>
  <c r="Y132" i="208"/>
  <c r="W132" i="208" s="1"/>
  <c r="V132" i="208"/>
  <c r="U132" i="208"/>
  <c r="R132" i="208"/>
  <c r="Q132" i="208"/>
  <c r="M132" i="208"/>
  <c r="J132" i="208"/>
  <c r="I132" i="208"/>
  <c r="H132" i="208"/>
  <c r="E132" i="208"/>
  <c r="D132" i="208"/>
  <c r="C132" i="208"/>
  <c r="B132" i="208"/>
  <c r="A132" i="208"/>
  <c r="AD131" i="208"/>
  <c r="Z131" i="208"/>
  <c r="Y131" i="208"/>
  <c r="W131" i="208" s="1"/>
  <c r="V131" i="208"/>
  <c r="T131" i="208" s="1"/>
  <c r="U131" i="208"/>
  <c r="R131" i="208"/>
  <c r="Q131" i="208"/>
  <c r="M131" i="208"/>
  <c r="J131" i="208"/>
  <c r="I131" i="208"/>
  <c r="H131" i="208"/>
  <c r="E131" i="208"/>
  <c r="D131" i="208"/>
  <c r="C131" i="208"/>
  <c r="B131" i="208"/>
  <c r="A131" i="208"/>
  <c r="AD130" i="208"/>
  <c r="Z130" i="208"/>
  <c r="X130" i="208" s="1"/>
  <c r="Y130" i="208"/>
  <c r="V130" i="208"/>
  <c r="T130" i="208" s="1"/>
  <c r="U130" i="208"/>
  <c r="R130" i="208"/>
  <c r="Q130" i="208"/>
  <c r="M130" i="208"/>
  <c r="J130" i="208"/>
  <c r="I130" i="208"/>
  <c r="H130" i="208"/>
  <c r="E130" i="208"/>
  <c r="D130" i="208"/>
  <c r="C130" i="208"/>
  <c r="B130" i="208"/>
  <c r="A130" i="208"/>
  <c r="Z129" i="208"/>
  <c r="Y129" i="208"/>
  <c r="V129" i="208"/>
  <c r="U129" i="208"/>
  <c r="R129" i="208"/>
  <c r="Q129" i="208"/>
  <c r="M129" i="208"/>
  <c r="J129" i="208"/>
  <c r="I129" i="208"/>
  <c r="H129" i="208"/>
  <c r="E129" i="208"/>
  <c r="D129" i="208"/>
  <c r="C129" i="208"/>
  <c r="B129" i="208"/>
  <c r="A129" i="208"/>
  <c r="AD128" i="208"/>
  <c r="Y128" i="208"/>
  <c r="Q128" i="208"/>
  <c r="I128" i="208"/>
  <c r="H128" i="208"/>
  <c r="E128" i="208"/>
  <c r="D128" i="208"/>
  <c r="C128" i="208"/>
  <c r="B128" i="208"/>
  <c r="A128" i="208"/>
  <c r="AD127" i="208"/>
  <c r="Y127" i="208"/>
  <c r="U127" i="208"/>
  <c r="S127" i="208" s="1"/>
  <c r="Q127" i="208"/>
  <c r="I127" i="208"/>
  <c r="H127" i="208"/>
  <c r="E127" i="208"/>
  <c r="D127" i="208"/>
  <c r="C127" i="208"/>
  <c r="B127" i="208"/>
  <c r="A127" i="208"/>
  <c r="AD126" i="208"/>
  <c r="Y126" i="208"/>
  <c r="U126" i="208"/>
  <c r="Q126" i="208"/>
  <c r="I126" i="208"/>
  <c r="H126" i="208"/>
  <c r="E126" i="208"/>
  <c r="D126" i="208"/>
  <c r="C126" i="208"/>
  <c r="B126" i="208"/>
  <c r="A126" i="208"/>
  <c r="AD125" i="208"/>
  <c r="Y125" i="208"/>
  <c r="Q125" i="208"/>
  <c r="I125" i="208"/>
  <c r="H125" i="208"/>
  <c r="E125" i="208"/>
  <c r="D125" i="208"/>
  <c r="C125" i="208"/>
  <c r="B125" i="208"/>
  <c r="A125" i="208"/>
  <c r="AD124" i="208"/>
  <c r="Y124" i="208"/>
  <c r="Q124" i="208"/>
  <c r="I124" i="208"/>
  <c r="H124" i="208"/>
  <c r="E124" i="208"/>
  <c r="D124" i="208"/>
  <c r="C124" i="208"/>
  <c r="B124" i="208"/>
  <c r="A124" i="208"/>
  <c r="AD123" i="208"/>
  <c r="Y123" i="208"/>
  <c r="Q123" i="208"/>
  <c r="I123" i="208"/>
  <c r="H123" i="208"/>
  <c r="E123" i="208"/>
  <c r="D123" i="208"/>
  <c r="C123" i="208"/>
  <c r="B123" i="208"/>
  <c r="A123" i="208"/>
  <c r="AD122" i="208"/>
  <c r="Y122" i="208"/>
  <c r="Q122" i="208"/>
  <c r="I122" i="208"/>
  <c r="H122" i="208"/>
  <c r="E122" i="208"/>
  <c r="D122" i="208"/>
  <c r="C122" i="208"/>
  <c r="B122" i="208"/>
  <c r="A122" i="208"/>
  <c r="AD121" i="208"/>
  <c r="Y121" i="208"/>
  <c r="Q121" i="208"/>
  <c r="I121" i="208"/>
  <c r="H121" i="208"/>
  <c r="E121" i="208"/>
  <c r="D121" i="208"/>
  <c r="C121" i="208"/>
  <c r="B121" i="208"/>
  <c r="A121" i="208"/>
  <c r="AD120" i="208"/>
  <c r="Y120" i="208"/>
  <c r="U120" i="208"/>
  <c r="Q120" i="208"/>
  <c r="I120" i="208"/>
  <c r="H120" i="208"/>
  <c r="E120" i="208"/>
  <c r="D120" i="208"/>
  <c r="C120" i="208"/>
  <c r="B120" i="208"/>
  <c r="A120" i="208"/>
  <c r="AD119" i="208"/>
  <c r="Y119" i="208"/>
  <c r="Q119" i="208"/>
  <c r="I119" i="208"/>
  <c r="H119" i="208"/>
  <c r="E119" i="208"/>
  <c r="D119" i="208"/>
  <c r="C119" i="208"/>
  <c r="B119" i="208"/>
  <c r="A119" i="208"/>
  <c r="AD118" i="208"/>
  <c r="Y118" i="208"/>
  <c r="Q118" i="208"/>
  <c r="I118" i="208"/>
  <c r="H118" i="208"/>
  <c r="E118" i="208"/>
  <c r="D118" i="208"/>
  <c r="C118" i="208"/>
  <c r="B118" i="208"/>
  <c r="A118" i="208"/>
  <c r="AD117" i="208"/>
  <c r="Y117" i="208"/>
  <c r="Q117" i="208"/>
  <c r="I117" i="208"/>
  <c r="H117" i="208"/>
  <c r="E117" i="208"/>
  <c r="D117" i="208"/>
  <c r="C117" i="208"/>
  <c r="B117" i="208"/>
  <c r="A117" i="208"/>
  <c r="AD116" i="208"/>
  <c r="Y116" i="208"/>
  <c r="Q116" i="208"/>
  <c r="I116" i="208"/>
  <c r="H116" i="208"/>
  <c r="E116" i="208"/>
  <c r="D116" i="208"/>
  <c r="C116" i="208"/>
  <c r="B116" i="208"/>
  <c r="A116" i="208"/>
  <c r="AD115" i="208"/>
  <c r="Y115" i="208"/>
  <c r="Q115" i="208"/>
  <c r="I115" i="208"/>
  <c r="H115" i="208"/>
  <c r="E115" i="208"/>
  <c r="D115" i="208"/>
  <c r="C115" i="208"/>
  <c r="B115" i="208"/>
  <c r="A115" i="208"/>
  <c r="AD114" i="208"/>
  <c r="Y114" i="208"/>
  <c r="U114" i="208"/>
  <c r="Q114" i="208"/>
  <c r="I114" i="208"/>
  <c r="H114" i="208"/>
  <c r="E114" i="208"/>
  <c r="D114" i="208"/>
  <c r="C114" i="208"/>
  <c r="B114" i="208"/>
  <c r="A114" i="208"/>
  <c r="AD113" i="208"/>
  <c r="Y113" i="208"/>
  <c r="Q113" i="208"/>
  <c r="I113" i="208"/>
  <c r="H113" i="208"/>
  <c r="E113" i="208"/>
  <c r="D113" i="208"/>
  <c r="C113" i="208"/>
  <c r="B113" i="208"/>
  <c r="A113" i="208"/>
  <c r="AD112" i="208"/>
  <c r="Y112" i="208"/>
  <c r="Q112" i="208"/>
  <c r="I112" i="208"/>
  <c r="H112" i="208"/>
  <c r="E112" i="208"/>
  <c r="D112" i="208"/>
  <c r="C112" i="208"/>
  <c r="B112" i="208"/>
  <c r="A112" i="208"/>
  <c r="AD111" i="208"/>
  <c r="Y111" i="208"/>
  <c r="Q111" i="208"/>
  <c r="I111" i="208"/>
  <c r="H111" i="208"/>
  <c r="E111" i="208"/>
  <c r="D111" i="208"/>
  <c r="C111" i="208"/>
  <c r="B111" i="208"/>
  <c r="A111" i="208"/>
  <c r="AD110" i="208"/>
  <c r="Y110" i="208"/>
  <c r="Q110" i="208"/>
  <c r="I110" i="208"/>
  <c r="H110" i="208"/>
  <c r="E110" i="208"/>
  <c r="D110" i="208"/>
  <c r="C110" i="208"/>
  <c r="B110" i="208"/>
  <c r="A110" i="208"/>
  <c r="AD109" i="208"/>
  <c r="Y109" i="208"/>
  <c r="Q109" i="208"/>
  <c r="I109" i="208"/>
  <c r="H109" i="208"/>
  <c r="E109" i="208"/>
  <c r="D109" i="208"/>
  <c r="C109" i="208"/>
  <c r="B109" i="208"/>
  <c r="A109" i="208"/>
  <c r="AD108" i="208"/>
  <c r="Y108" i="208"/>
  <c r="Q108" i="208"/>
  <c r="I108" i="208"/>
  <c r="H108" i="208"/>
  <c r="E108" i="208"/>
  <c r="D108" i="208"/>
  <c r="C108" i="208"/>
  <c r="B108" i="208"/>
  <c r="A108" i="208"/>
  <c r="AD107" i="208"/>
  <c r="Y107" i="208"/>
  <c r="U107" i="208"/>
  <c r="Q107" i="208"/>
  <c r="I107" i="208"/>
  <c r="H107" i="208"/>
  <c r="E107" i="208"/>
  <c r="D107" i="208"/>
  <c r="C107" i="208"/>
  <c r="B107" i="208"/>
  <c r="A107" i="208"/>
  <c r="AD106" i="208"/>
  <c r="Y106" i="208"/>
  <c r="U106" i="208"/>
  <c r="Q106" i="208"/>
  <c r="I106" i="208"/>
  <c r="H106" i="208"/>
  <c r="E106" i="208"/>
  <c r="D106" i="208"/>
  <c r="C106" i="208"/>
  <c r="B106" i="208"/>
  <c r="A106" i="208"/>
  <c r="AD105" i="208"/>
  <c r="Y105" i="208"/>
  <c r="Q105" i="208"/>
  <c r="I105" i="208"/>
  <c r="H105" i="208"/>
  <c r="E105" i="208"/>
  <c r="D105" i="208"/>
  <c r="C105" i="208"/>
  <c r="B105" i="208"/>
  <c r="A105" i="208"/>
  <c r="AD104" i="208"/>
  <c r="Y104" i="208"/>
  <c r="Q104" i="208"/>
  <c r="I104" i="208"/>
  <c r="H104" i="208"/>
  <c r="E104" i="208"/>
  <c r="D104" i="208"/>
  <c r="C104" i="208"/>
  <c r="B104" i="208"/>
  <c r="A104" i="208"/>
  <c r="AD103" i="208"/>
  <c r="Y103" i="208"/>
  <c r="Q103" i="208"/>
  <c r="I103" i="208"/>
  <c r="H103" i="208"/>
  <c r="E103" i="208"/>
  <c r="D103" i="208"/>
  <c r="C103" i="208"/>
  <c r="B103" i="208"/>
  <c r="A103" i="208"/>
  <c r="AD102" i="208"/>
  <c r="Y102" i="208"/>
  <c r="Q102" i="208"/>
  <c r="I102" i="208"/>
  <c r="H102" i="208"/>
  <c r="E102" i="208"/>
  <c r="D102" i="208"/>
  <c r="C102" i="208"/>
  <c r="B102" i="208"/>
  <c r="A102" i="208"/>
  <c r="AD101" i="208"/>
  <c r="Y101" i="208"/>
  <c r="U101" i="208"/>
  <c r="Q101" i="208"/>
  <c r="I101" i="208"/>
  <c r="H101" i="208"/>
  <c r="E101" i="208"/>
  <c r="D101" i="208"/>
  <c r="C101" i="208"/>
  <c r="B101" i="208"/>
  <c r="A101" i="208"/>
  <c r="AD100" i="208"/>
  <c r="Y100" i="208"/>
  <c r="U100" i="208"/>
  <c r="Q100" i="208"/>
  <c r="I100" i="208"/>
  <c r="H100" i="208"/>
  <c r="E100" i="208"/>
  <c r="D100" i="208"/>
  <c r="C100" i="208"/>
  <c r="B100" i="208"/>
  <c r="A100" i="208"/>
  <c r="AD99" i="208"/>
  <c r="Y99" i="208"/>
  <c r="Q99" i="208"/>
  <c r="I99" i="208"/>
  <c r="H99" i="208"/>
  <c r="E99" i="208"/>
  <c r="D99" i="208"/>
  <c r="C99" i="208"/>
  <c r="B99" i="208"/>
  <c r="A99" i="208"/>
  <c r="AD98" i="208"/>
  <c r="Y98" i="208"/>
  <c r="U98" i="208"/>
  <c r="Q98" i="208"/>
  <c r="I98" i="208"/>
  <c r="H98" i="208"/>
  <c r="E98" i="208"/>
  <c r="D98" i="208"/>
  <c r="C98" i="208"/>
  <c r="B98" i="208"/>
  <c r="A98" i="208"/>
  <c r="AD97" i="208"/>
  <c r="Y97" i="208"/>
  <c r="U97" i="208"/>
  <c r="Q97" i="208"/>
  <c r="I97" i="208"/>
  <c r="H97" i="208"/>
  <c r="E97" i="208"/>
  <c r="D97" i="208"/>
  <c r="C97" i="208"/>
  <c r="B97" i="208"/>
  <c r="A97" i="208"/>
  <c r="AD96" i="208"/>
  <c r="Y96" i="208"/>
  <c r="U96" i="208"/>
  <c r="Q96" i="208"/>
  <c r="I96" i="208"/>
  <c r="H96" i="208"/>
  <c r="E96" i="208"/>
  <c r="D96" i="208"/>
  <c r="C96" i="208"/>
  <c r="B96" i="208"/>
  <c r="A96" i="208"/>
  <c r="AD95" i="208"/>
  <c r="Y95" i="208"/>
  <c r="U95" i="208"/>
  <c r="Q95" i="208"/>
  <c r="I95" i="208"/>
  <c r="H95" i="208"/>
  <c r="E95" i="208"/>
  <c r="D95" i="208"/>
  <c r="C95" i="208"/>
  <c r="B95" i="208"/>
  <c r="A95" i="208"/>
  <c r="AD94" i="208"/>
  <c r="Y94" i="208"/>
  <c r="Q94" i="208"/>
  <c r="I94" i="208"/>
  <c r="H94" i="208"/>
  <c r="E94" i="208"/>
  <c r="D94" i="208"/>
  <c r="C94" i="208"/>
  <c r="B94" i="208"/>
  <c r="A94" i="208"/>
  <c r="AD93" i="208"/>
  <c r="Y93" i="208"/>
  <c r="Q93" i="208"/>
  <c r="I93" i="208"/>
  <c r="H93" i="208"/>
  <c r="E93" i="208"/>
  <c r="D93" i="208"/>
  <c r="C93" i="208"/>
  <c r="B93" i="208"/>
  <c r="A93" i="208"/>
  <c r="AD92" i="208"/>
  <c r="Y92" i="208"/>
  <c r="Q92" i="208"/>
  <c r="I92" i="208"/>
  <c r="H92" i="208"/>
  <c r="E92" i="208"/>
  <c r="D92" i="208"/>
  <c r="C92" i="208"/>
  <c r="B92" i="208"/>
  <c r="A92" i="208"/>
  <c r="AD91" i="208"/>
  <c r="Y91" i="208"/>
  <c r="Q91" i="208"/>
  <c r="I91" i="208"/>
  <c r="H91" i="208"/>
  <c r="E91" i="208"/>
  <c r="D91" i="208"/>
  <c r="C91" i="208"/>
  <c r="B91" i="208"/>
  <c r="A91" i="208"/>
  <c r="AD90" i="208"/>
  <c r="Y90" i="208"/>
  <c r="U90" i="208"/>
  <c r="Q90" i="208"/>
  <c r="I90" i="208"/>
  <c r="H90" i="208"/>
  <c r="E90" i="208"/>
  <c r="D90" i="208"/>
  <c r="C90" i="208"/>
  <c r="B90" i="208"/>
  <c r="A90" i="208"/>
  <c r="AD89" i="208"/>
  <c r="Y89" i="208"/>
  <c r="U89" i="208"/>
  <c r="Q89" i="208"/>
  <c r="I89" i="208"/>
  <c r="H89" i="208"/>
  <c r="E89" i="208"/>
  <c r="D89" i="208"/>
  <c r="C89" i="208"/>
  <c r="B89" i="208"/>
  <c r="A89" i="208"/>
  <c r="AD88" i="208"/>
  <c r="Y88" i="208"/>
  <c r="U88" i="208"/>
  <c r="Q88" i="208"/>
  <c r="I88" i="208"/>
  <c r="H88" i="208"/>
  <c r="E88" i="208"/>
  <c r="D88" i="208"/>
  <c r="C88" i="208"/>
  <c r="B88" i="208"/>
  <c r="A88" i="208"/>
  <c r="AD87" i="208"/>
  <c r="Y87" i="208"/>
  <c r="U87" i="208"/>
  <c r="Q87" i="208"/>
  <c r="I87" i="208"/>
  <c r="H87" i="208"/>
  <c r="E87" i="208"/>
  <c r="D87" i="208"/>
  <c r="C87" i="208"/>
  <c r="B87" i="208"/>
  <c r="A87" i="208"/>
  <c r="AD86" i="208"/>
  <c r="Y86" i="208"/>
  <c r="U86" i="208"/>
  <c r="Q86" i="208"/>
  <c r="I86" i="208"/>
  <c r="H86" i="208"/>
  <c r="E86" i="208"/>
  <c r="D86" i="208"/>
  <c r="C86" i="208"/>
  <c r="B86" i="208"/>
  <c r="A86" i="208"/>
  <c r="AD85" i="208"/>
  <c r="Y85" i="208"/>
  <c r="U85" i="208"/>
  <c r="Q85" i="208"/>
  <c r="I85" i="208"/>
  <c r="H85" i="208"/>
  <c r="E85" i="208"/>
  <c r="D85" i="208"/>
  <c r="C85" i="208"/>
  <c r="B85" i="208"/>
  <c r="A85" i="208"/>
  <c r="AD84" i="208"/>
  <c r="Y84" i="208"/>
  <c r="U84" i="208"/>
  <c r="Q84" i="208"/>
  <c r="I84" i="208"/>
  <c r="H84" i="208"/>
  <c r="E84" i="208"/>
  <c r="D84" i="208"/>
  <c r="C84" i="208"/>
  <c r="B84" i="208"/>
  <c r="A84" i="208"/>
  <c r="AD83" i="208"/>
  <c r="Y83" i="208"/>
  <c r="U83" i="208"/>
  <c r="Q83" i="208"/>
  <c r="I83" i="208"/>
  <c r="H83" i="208"/>
  <c r="E83" i="208"/>
  <c r="D83" i="208"/>
  <c r="C83" i="208"/>
  <c r="B83" i="208"/>
  <c r="A83" i="208"/>
  <c r="AD82" i="208"/>
  <c r="Y82" i="208"/>
  <c r="U82" i="208"/>
  <c r="Q82" i="208"/>
  <c r="I82" i="208"/>
  <c r="H82" i="208"/>
  <c r="E82" i="208"/>
  <c r="D82" i="208"/>
  <c r="C82" i="208"/>
  <c r="B82" i="208"/>
  <c r="A82" i="208"/>
  <c r="AD81" i="208"/>
  <c r="Y81" i="208"/>
  <c r="U81" i="208"/>
  <c r="Q81" i="208"/>
  <c r="I81" i="208"/>
  <c r="H81" i="208"/>
  <c r="E81" i="208"/>
  <c r="D81" i="208"/>
  <c r="C81" i="208"/>
  <c r="B81" i="208"/>
  <c r="A81" i="208"/>
  <c r="AD80" i="208"/>
  <c r="Y80" i="208"/>
  <c r="U80" i="208"/>
  <c r="Q80" i="208"/>
  <c r="I80" i="208"/>
  <c r="H80" i="208"/>
  <c r="E80" i="208"/>
  <c r="D80" i="208"/>
  <c r="C80" i="208"/>
  <c r="B80" i="208"/>
  <c r="A80" i="208"/>
  <c r="AD79" i="208"/>
  <c r="Y79" i="208"/>
  <c r="U79" i="208"/>
  <c r="Q79" i="208"/>
  <c r="I79" i="208"/>
  <c r="H79" i="208"/>
  <c r="E79" i="208"/>
  <c r="D79" i="208"/>
  <c r="C79" i="208"/>
  <c r="B79" i="208"/>
  <c r="A79" i="208"/>
  <c r="AD78" i="208"/>
  <c r="Y78" i="208"/>
  <c r="U78" i="208"/>
  <c r="Q78" i="208"/>
  <c r="I78" i="208"/>
  <c r="H78" i="208"/>
  <c r="E78" i="208"/>
  <c r="D78" i="208"/>
  <c r="C78" i="208"/>
  <c r="B78" i="208"/>
  <c r="A78" i="208"/>
  <c r="AD77" i="208"/>
  <c r="Y77" i="208"/>
  <c r="U77" i="208"/>
  <c r="Q77" i="208"/>
  <c r="I77" i="208"/>
  <c r="H77" i="208"/>
  <c r="E77" i="208"/>
  <c r="D77" i="208"/>
  <c r="C77" i="208"/>
  <c r="B77" i="208"/>
  <c r="A77" i="208"/>
  <c r="AD76" i="208"/>
  <c r="Y76" i="208"/>
  <c r="U76" i="208"/>
  <c r="Q76" i="208"/>
  <c r="I76" i="208"/>
  <c r="H76" i="208"/>
  <c r="E76" i="208"/>
  <c r="D76" i="208"/>
  <c r="C76" i="208"/>
  <c r="B76" i="208"/>
  <c r="A76" i="208"/>
  <c r="AD75" i="208"/>
  <c r="Y75" i="208"/>
  <c r="U75" i="208"/>
  <c r="Q75" i="208"/>
  <c r="I75" i="208"/>
  <c r="H75" i="208"/>
  <c r="E75" i="208"/>
  <c r="D75" i="208"/>
  <c r="C75" i="208"/>
  <c r="B75" i="208"/>
  <c r="A75" i="208"/>
  <c r="AD74" i="208"/>
  <c r="Y74" i="208"/>
  <c r="U74" i="208"/>
  <c r="Q74" i="208"/>
  <c r="I74" i="208"/>
  <c r="H74" i="208"/>
  <c r="E74" i="208"/>
  <c r="D74" i="208"/>
  <c r="C74" i="208"/>
  <c r="B74" i="208"/>
  <c r="A74" i="208"/>
  <c r="AD73" i="208"/>
  <c r="Y73" i="208"/>
  <c r="U73" i="208"/>
  <c r="Q73" i="208"/>
  <c r="I73" i="208"/>
  <c r="H73" i="208"/>
  <c r="E73" i="208"/>
  <c r="D73" i="208"/>
  <c r="C73" i="208"/>
  <c r="B73" i="208"/>
  <c r="A73" i="208"/>
  <c r="AD72" i="208"/>
  <c r="Y72" i="208"/>
  <c r="U72" i="208"/>
  <c r="Q72" i="208"/>
  <c r="I72" i="208"/>
  <c r="H72" i="208"/>
  <c r="E72" i="208"/>
  <c r="D72" i="208"/>
  <c r="C72" i="208"/>
  <c r="B72" i="208"/>
  <c r="A72" i="208"/>
  <c r="AD71" i="208"/>
  <c r="Y71" i="208"/>
  <c r="U71" i="208"/>
  <c r="Q71" i="208"/>
  <c r="I71" i="208"/>
  <c r="H71" i="208"/>
  <c r="E71" i="208"/>
  <c r="D71" i="208"/>
  <c r="C71" i="208"/>
  <c r="B71" i="208"/>
  <c r="A71" i="208"/>
  <c r="AD70" i="208"/>
  <c r="Y70" i="208"/>
  <c r="U70" i="208"/>
  <c r="Q70" i="208"/>
  <c r="I70" i="208"/>
  <c r="H70" i="208"/>
  <c r="E70" i="208"/>
  <c r="D70" i="208"/>
  <c r="C70" i="208"/>
  <c r="B70" i="208"/>
  <c r="A70" i="208"/>
  <c r="AD69" i="208"/>
  <c r="Y69" i="208"/>
  <c r="U69" i="208"/>
  <c r="Q69" i="208"/>
  <c r="I69" i="208"/>
  <c r="H69" i="208"/>
  <c r="E69" i="208"/>
  <c r="D69" i="208"/>
  <c r="C69" i="208"/>
  <c r="B69" i="208"/>
  <c r="A69" i="208"/>
  <c r="AD68" i="208"/>
  <c r="Y68" i="208"/>
  <c r="U68" i="208"/>
  <c r="Q68" i="208"/>
  <c r="I68" i="208"/>
  <c r="H68" i="208"/>
  <c r="E68" i="208"/>
  <c r="D68" i="208"/>
  <c r="C68" i="208"/>
  <c r="B68" i="208"/>
  <c r="A68" i="208"/>
  <c r="AD67" i="208"/>
  <c r="Y67" i="208"/>
  <c r="U67" i="208"/>
  <c r="Q67" i="208"/>
  <c r="I67" i="208"/>
  <c r="H67" i="208"/>
  <c r="E67" i="208"/>
  <c r="D67" i="208"/>
  <c r="C67" i="208"/>
  <c r="B67" i="208"/>
  <c r="A67" i="208"/>
  <c r="AD66" i="208"/>
  <c r="Y66" i="208"/>
  <c r="U66" i="208"/>
  <c r="Q66" i="208"/>
  <c r="I66" i="208"/>
  <c r="H66" i="208"/>
  <c r="E66" i="208"/>
  <c r="D66" i="208"/>
  <c r="C66" i="208"/>
  <c r="B66" i="208"/>
  <c r="A66" i="208"/>
  <c r="AD65" i="208"/>
  <c r="Y65" i="208"/>
  <c r="U65" i="208"/>
  <c r="Q65" i="208"/>
  <c r="I65" i="208"/>
  <c r="H65" i="208"/>
  <c r="E65" i="208"/>
  <c r="D65" i="208"/>
  <c r="C65" i="208"/>
  <c r="B65" i="208"/>
  <c r="A65" i="208"/>
  <c r="AD64" i="208"/>
  <c r="Y64" i="208"/>
  <c r="U64" i="208"/>
  <c r="Q64" i="208"/>
  <c r="I64" i="208"/>
  <c r="H64" i="208"/>
  <c r="E64" i="208"/>
  <c r="D64" i="208"/>
  <c r="C64" i="208"/>
  <c r="B64" i="208"/>
  <c r="A64" i="208"/>
  <c r="AD63" i="208"/>
  <c r="Y63" i="208"/>
  <c r="U63" i="208"/>
  <c r="Q63" i="208"/>
  <c r="I63" i="208"/>
  <c r="H63" i="208"/>
  <c r="E63" i="208"/>
  <c r="D63" i="208"/>
  <c r="C63" i="208"/>
  <c r="B63" i="208"/>
  <c r="A63" i="208"/>
  <c r="AD62" i="208"/>
  <c r="Y62" i="208"/>
  <c r="U62" i="208"/>
  <c r="Q62" i="208"/>
  <c r="I62" i="208"/>
  <c r="H62" i="208"/>
  <c r="E62" i="208"/>
  <c r="D62" i="208"/>
  <c r="C62" i="208"/>
  <c r="B62" i="208"/>
  <c r="A62" i="208"/>
  <c r="AD61" i="208"/>
  <c r="Y61" i="208"/>
  <c r="U61" i="208"/>
  <c r="Q61" i="208"/>
  <c r="I61" i="208"/>
  <c r="H61" i="208"/>
  <c r="E61" i="208"/>
  <c r="D61" i="208"/>
  <c r="C61" i="208"/>
  <c r="B61" i="208"/>
  <c r="A61" i="208"/>
  <c r="AD60" i="208"/>
  <c r="Y60" i="208"/>
  <c r="U60" i="208"/>
  <c r="Q60" i="208"/>
  <c r="I60" i="208"/>
  <c r="H60" i="208"/>
  <c r="E60" i="208"/>
  <c r="D60" i="208"/>
  <c r="C60" i="208"/>
  <c r="B60" i="208"/>
  <c r="A60" i="208"/>
  <c r="AD59" i="208"/>
  <c r="Y59" i="208"/>
  <c r="U59" i="208"/>
  <c r="Q59" i="208"/>
  <c r="I59" i="208"/>
  <c r="H59" i="208"/>
  <c r="E59" i="208"/>
  <c r="D59" i="208"/>
  <c r="C59" i="208"/>
  <c r="B59" i="208"/>
  <c r="A59" i="208"/>
  <c r="AD58" i="208"/>
  <c r="Y58" i="208"/>
  <c r="U58" i="208"/>
  <c r="Q58" i="208"/>
  <c r="I58" i="208"/>
  <c r="H58" i="208"/>
  <c r="E58" i="208"/>
  <c r="D58" i="208"/>
  <c r="C58" i="208"/>
  <c r="B58" i="208"/>
  <c r="A58" i="208"/>
  <c r="AD57" i="208"/>
  <c r="Y57" i="208"/>
  <c r="U57" i="208"/>
  <c r="Q57" i="208"/>
  <c r="I57" i="208"/>
  <c r="H57" i="208"/>
  <c r="E57" i="208"/>
  <c r="D57" i="208"/>
  <c r="C57" i="208"/>
  <c r="B57" i="208"/>
  <c r="A57" i="208"/>
  <c r="AD56" i="208"/>
  <c r="Y56" i="208"/>
  <c r="U56" i="208"/>
  <c r="Q56" i="208"/>
  <c r="I56" i="208"/>
  <c r="H56" i="208"/>
  <c r="E56" i="208"/>
  <c r="D56" i="208"/>
  <c r="C56" i="208"/>
  <c r="B56" i="208"/>
  <c r="A56" i="208"/>
  <c r="AD55" i="208"/>
  <c r="Y55" i="208"/>
  <c r="U55" i="208"/>
  <c r="Q55" i="208"/>
  <c r="I55" i="208"/>
  <c r="H55" i="208"/>
  <c r="E55" i="208"/>
  <c r="D55" i="208"/>
  <c r="C55" i="208"/>
  <c r="B55" i="208"/>
  <c r="A55" i="208"/>
  <c r="AD54" i="208"/>
  <c r="Y54" i="208"/>
  <c r="U54" i="208"/>
  <c r="Q54" i="208"/>
  <c r="I54" i="208"/>
  <c r="H54" i="208"/>
  <c r="E54" i="208"/>
  <c r="D54" i="208"/>
  <c r="C54" i="208"/>
  <c r="B54" i="208"/>
  <c r="A54" i="208"/>
  <c r="AD53" i="208"/>
  <c r="Y53" i="208"/>
  <c r="U53" i="208"/>
  <c r="Q53" i="208"/>
  <c r="I53" i="208"/>
  <c r="H53" i="208"/>
  <c r="E53" i="208"/>
  <c r="D53" i="208"/>
  <c r="C53" i="208"/>
  <c r="B53" i="208"/>
  <c r="A53" i="208"/>
  <c r="AD52" i="208"/>
  <c r="Y52" i="208"/>
  <c r="U52" i="208"/>
  <c r="Q52" i="208"/>
  <c r="I52" i="208"/>
  <c r="H52" i="208"/>
  <c r="E52" i="208"/>
  <c r="D52" i="208"/>
  <c r="C52" i="208"/>
  <c r="B52" i="208"/>
  <c r="A52" i="208"/>
  <c r="AD51" i="208"/>
  <c r="Y51" i="208"/>
  <c r="U51" i="208"/>
  <c r="Q51" i="208"/>
  <c r="I51" i="208"/>
  <c r="H51" i="208"/>
  <c r="E51" i="208"/>
  <c r="D51" i="208"/>
  <c r="C51" i="208"/>
  <c r="B51" i="208"/>
  <c r="A51" i="208"/>
  <c r="AD50" i="208"/>
  <c r="Y50" i="208"/>
  <c r="U50" i="208"/>
  <c r="Q50" i="208"/>
  <c r="I50" i="208"/>
  <c r="H50" i="208"/>
  <c r="E50" i="208"/>
  <c r="D50" i="208"/>
  <c r="C50" i="208"/>
  <c r="B50" i="208"/>
  <c r="A50" i="208"/>
  <c r="AD49" i="208"/>
  <c r="Y49" i="208"/>
  <c r="U49" i="208"/>
  <c r="Q49" i="208"/>
  <c r="I49" i="208"/>
  <c r="H49" i="208"/>
  <c r="E49" i="208"/>
  <c r="D49" i="208"/>
  <c r="C49" i="208"/>
  <c r="B49" i="208"/>
  <c r="A49" i="208"/>
  <c r="AD48" i="208"/>
  <c r="Y48" i="208"/>
  <c r="U48" i="208"/>
  <c r="Q48" i="208"/>
  <c r="I48" i="208"/>
  <c r="H48" i="208"/>
  <c r="E48" i="208"/>
  <c r="D48" i="208"/>
  <c r="C48" i="208"/>
  <c r="B48" i="208"/>
  <c r="A48" i="208"/>
  <c r="AD47" i="208"/>
  <c r="Y47" i="208"/>
  <c r="U47" i="208"/>
  <c r="Q47" i="208"/>
  <c r="I47" i="208"/>
  <c r="H47" i="208"/>
  <c r="E47" i="208"/>
  <c r="D47" i="208"/>
  <c r="C47" i="208"/>
  <c r="B47" i="208"/>
  <c r="A47" i="208"/>
  <c r="AD46" i="208"/>
  <c r="Y46" i="208"/>
  <c r="U46" i="208"/>
  <c r="Q46" i="208"/>
  <c r="I46" i="208"/>
  <c r="H46" i="208"/>
  <c r="E46" i="208"/>
  <c r="D46" i="208"/>
  <c r="C46" i="208"/>
  <c r="B46" i="208"/>
  <c r="A46" i="208"/>
  <c r="AD45" i="208"/>
  <c r="Y45" i="208"/>
  <c r="U45" i="208"/>
  <c r="Q45" i="208"/>
  <c r="I45" i="208"/>
  <c r="H45" i="208"/>
  <c r="E45" i="208"/>
  <c r="D45" i="208"/>
  <c r="C45" i="208"/>
  <c r="B45" i="208"/>
  <c r="A45" i="208"/>
  <c r="AD44" i="208"/>
  <c r="Y44" i="208"/>
  <c r="U44" i="208"/>
  <c r="Q44" i="208"/>
  <c r="I44" i="208"/>
  <c r="H44" i="208"/>
  <c r="E44" i="208"/>
  <c r="D44" i="208"/>
  <c r="C44" i="208"/>
  <c r="B44" i="208"/>
  <c r="A44" i="208"/>
  <c r="AD43" i="208"/>
  <c r="Y43" i="208"/>
  <c r="U43" i="208"/>
  <c r="Q43" i="208"/>
  <c r="I43" i="208"/>
  <c r="H43" i="208"/>
  <c r="E43" i="208"/>
  <c r="D43" i="208"/>
  <c r="C43" i="208"/>
  <c r="B43" i="208"/>
  <c r="A43" i="208"/>
  <c r="AD42" i="208"/>
  <c r="Y42" i="208"/>
  <c r="U42" i="208"/>
  <c r="Q42" i="208"/>
  <c r="I42" i="208"/>
  <c r="H42" i="208"/>
  <c r="E42" i="208"/>
  <c r="D42" i="208"/>
  <c r="C42" i="208"/>
  <c r="B42" i="208"/>
  <c r="A42" i="208"/>
  <c r="AD41" i="208"/>
  <c r="Y41" i="208"/>
  <c r="U41" i="208"/>
  <c r="Q41" i="208"/>
  <c r="I41" i="208"/>
  <c r="H41" i="208"/>
  <c r="E41" i="208"/>
  <c r="D41" i="208"/>
  <c r="C41" i="208"/>
  <c r="B41" i="208"/>
  <c r="A41" i="208"/>
  <c r="AD40" i="208"/>
  <c r="Y40" i="208"/>
  <c r="U40" i="208"/>
  <c r="Q40" i="208"/>
  <c r="I40" i="208"/>
  <c r="H40" i="208"/>
  <c r="E40" i="208"/>
  <c r="D40" i="208"/>
  <c r="C40" i="208"/>
  <c r="B40" i="208"/>
  <c r="A40" i="208"/>
  <c r="AD39" i="208"/>
  <c r="Y39" i="208"/>
  <c r="U39" i="208"/>
  <c r="Q39" i="208"/>
  <c r="I39" i="208"/>
  <c r="H39" i="208"/>
  <c r="E39" i="208"/>
  <c r="D39" i="208"/>
  <c r="C39" i="208"/>
  <c r="B39" i="208"/>
  <c r="A39" i="208"/>
  <c r="AD38" i="208"/>
  <c r="Y38" i="208"/>
  <c r="U38" i="208"/>
  <c r="Q38" i="208"/>
  <c r="I38" i="208"/>
  <c r="H38" i="208"/>
  <c r="E38" i="208"/>
  <c r="D38" i="208"/>
  <c r="C38" i="208"/>
  <c r="B38" i="208"/>
  <c r="A38" i="208"/>
  <c r="AD37" i="208"/>
  <c r="Y37" i="208"/>
  <c r="U37" i="208"/>
  <c r="Q37" i="208"/>
  <c r="I37" i="208"/>
  <c r="H37" i="208"/>
  <c r="E37" i="208"/>
  <c r="D37" i="208"/>
  <c r="C37" i="208"/>
  <c r="B37" i="208"/>
  <c r="A37" i="208"/>
  <c r="AD36" i="208"/>
  <c r="Y36" i="208"/>
  <c r="U36" i="208"/>
  <c r="Q36" i="208"/>
  <c r="I36" i="208"/>
  <c r="H36" i="208"/>
  <c r="E36" i="208"/>
  <c r="D36" i="208"/>
  <c r="C36" i="208"/>
  <c r="B36" i="208"/>
  <c r="A36" i="208"/>
  <c r="AD35" i="208"/>
  <c r="Y35" i="208"/>
  <c r="U35" i="208"/>
  <c r="Q35" i="208"/>
  <c r="I35" i="208"/>
  <c r="H35" i="208"/>
  <c r="E35" i="208"/>
  <c r="D35" i="208"/>
  <c r="C35" i="208"/>
  <c r="B35" i="208"/>
  <c r="A35" i="208"/>
  <c r="AD34" i="208"/>
  <c r="Y34" i="208"/>
  <c r="U34" i="208"/>
  <c r="Q34" i="208"/>
  <c r="I34" i="208"/>
  <c r="H34" i="208"/>
  <c r="E34" i="208"/>
  <c r="D34" i="208"/>
  <c r="C34" i="208"/>
  <c r="B34" i="208"/>
  <c r="A34" i="208"/>
  <c r="AD33" i="208"/>
  <c r="Y33" i="208"/>
  <c r="U33" i="208"/>
  <c r="Q33" i="208"/>
  <c r="I33" i="208"/>
  <c r="H33" i="208"/>
  <c r="E33" i="208"/>
  <c r="D33" i="208"/>
  <c r="C33" i="208"/>
  <c r="B33" i="208"/>
  <c r="A33" i="208"/>
  <c r="AD32" i="208"/>
  <c r="Y32" i="208"/>
  <c r="U32" i="208"/>
  <c r="Q32" i="208"/>
  <c r="I32" i="208"/>
  <c r="H32" i="208"/>
  <c r="E32" i="208"/>
  <c r="D32" i="208"/>
  <c r="C32" i="208"/>
  <c r="B32" i="208"/>
  <c r="A32" i="208"/>
  <c r="AD31" i="208"/>
  <c r="Y31" i="208"/>
  <c r="U31" i="208"/>
  <c r="Q31" i="208"/>
  <c r="I31" i="208"/>
  <c r="H31" i="208"/>
  <c r="E31" i="208"/>
  <c r="D31" i="208"/>
  <c r="C31" i="208"/>
  <c r="B31" i="208"/>
  <c r="A31" i="208"/>
  <c r="AD30" i="208"/>
  <c r="Y30" i="208"/>
  <c r="U30" i="208"/>
  <c r="Q30" i="208"/>
  <c r="I30" i="208"/>
  <c r="H30" i="208"/>
  <c r="E30" i="208"/>
  <c r="D30" i="208"/>
  <c r="C30" i="208"/>
  <c r="B30" i="208"/>
  <c r="A30" i="208"/>
  <c r="AD29" i="208"/>
  <c r="Y29" i="208"/>
  <c r="U29" i="208"/>
  <c r="Q29" i="208"/>
  <c r="I29" i="208"/>
  <c r="H29" i="208"/>
  <c r="E29" i="208"/>
  <c r="D29" i="208"/>
  <c r="C29" i="208"/>
  <c r="B29" i="208"/>
  <c r="A29" i="208"/>
  <c r="AD28" i="208"/>
  <c r="Y28" i="208"/>
  <c r="U28" i="208"/>
  <c r="Q28" i="208"/>
  <c r="I28" i="208"/>
  <c r="H28" i="208"/>
  <c r="E28" i="208"/>
  <c r="D28" i="208"/>
  <c r="C28" i="208"/>
  <c r="B28" i="208"/>
  <c r="A28" i="208"/>
  <c r="AD27" i="208"/>
  <c r="Y27" i="208"/>
  <c r="U27" i="208"/>
  <c r="Q27" i="208"/>
  <c r="I27" i="208"/>
  <c r="H27" i="208"/>
  <c r="E27" i="208"/>
  <c r="D27" i="208"/>
  <c r="C27" i="208"/>
  <c r="B27" i="208"/>
  <c r="A27" i="208"/>
  <c r="AD26" i="208"/>
  <c r="Y26" i="208"/>
  <c r="U26" i="208"/>
  <c r="Q26" i="208"/>
  <c r="I26" i="208"/>
  <c r="H26" i="208"/>
  <c r="E26" i="208"/>
  <c r="D26" i="208"/>
  <c r="C26" i="208"/>
  <c r="B26" i="208"/>
  <c r="A26" i="208"/>
  <c r="AD25" i="208"/>
  <c r="Y25" i="208"/>
  <c r="U25" i="208"/>
  <c r="Q25" i="208"/>
  <c r="I25" i="208"/>
  <c r="H25" i="208"/>
  <c r="E25" i="208"/>
  <c r="D25" i="208"/>
  <c r="C25" i="208"/>
  <c r="B25" i="208"/>
  <c r="A25" i="208"/>
  <c r="AD24" i="208"/>
  <c r="Y24" i="208"/>
  <c r="U24" i="208"/>
  <c r="Q24" i="208"/>
  <c r="I24" i="208"/>
  <c r="H24" i="208"/>
  <c r="E24" i="208"/>
  <c r="D24" i="208"/>
  <c r="C24" i="208"/>
  <c r="B24" i="208"/>
  <c r="A24" i="208"/>
  <c r="AD23" i="208"/>
  <c r="Y23" i="208"/>
  <c r="U23" i="208"/>
  <c r="Q23" i="208"/>
  <c r="I23" i="208"/>
  <c r="H23" i="208"/>
  <c r="E23" i="208"/>
  <c r="D23" i="208"/>
  <c r="C23" i="208"/>
  <c r="B23" i="208"/>
  <c r="A23" i="208"/>
  <c r="AD22" i="208"/>
  <c r="Y22" i="208"/>
  <c r="U22" i="208"/>
  <c r="Q22" i="208"/>
  <c r="I22" i="208"/>
  <c r="H22" i="208"/>
  <c r="E22" i="208"/>
  <c r="D22" i="208"/>
  <c r="C22" i="208"/>
  <c r="B22" i="208"/>
  <c r="A22" i="208"/>
  <c r="AD21" i="208"/>
  <c r="Y21" i="208"/>
  <c r="U21" i="208"/>
  <c r="Q21" i="208"/>
  <c r="I21" i="208"/>
  <c r="H21" i="208"/>
  <c r="E21" i="208"/>
  <c r="D21" i="208"/>
  <c r="C21" i="208"/>
  <c r="B21" i="208"/>
  <c r="A21" i="208"/>
  <c r="AD20" i="208"/>
  <c r="Y20" i="208"/>
  <c r="U20" i="208"/>
  <c r="Q20" i="208"/>
  <c r="I20" i="208"/>
  <c r="H20" i="208"/>
  <c r="E20" i="208"/>
  <c r="D20" i="208"/>
  <c r="C20" i="208"/>
  <c r="B20" i="208"/>
  <c r="A20" i="208"/>
  <c r="AD19" i="208"/>
  <c r="Y19" i="208"/>
  <c r="U19" i="208"/>
  <c r="Q19" i="208"/>
  <c r="I19" i="208"/>
  <c r="H19" i="208"/>
  <c r="E19" i="208"/>
  <c r="D19" i="208"/>
  <c r="C19" i="208"/>
  <c r="B19" i="208"/>
  <c r="A19" i="208"/>
  <c r="AD18" i="208"/>
  <c r="Y18" i="208"/>
  <c r="U18" i="208"/>
  <c r="Q18" i="208"/>
  <c r="I18" i="208"/>
  <c r="H18" i="208"/>
  <c r="E18" i="208"/>
  <c r="D18" i="208"/>
  <c r="C18" i="208"/>
  <c r="B18" i="208"/>
  <c r="A18" i="208"/>
  <c r="AD17" i="208"/>
  <c r="Y17" i="208"/>
  <c r="U17" i="208"/>
  <c r="Q17" i="208"/>
  <c r="I17" i="208"/>
  <c r="H17" i="208"/>
  <c r="E17" i="208"/>
  <c r="D17" i="208"/>
  <c r="C17" i="208"/>
  <c r="B17" i="208"/>
  <c r="A17" i="208"/>
  <c r="AD16" i="208"/>
  <c r="Y16" i="208"/>
  <c r="U16" i="208"/>
  <c r="Q16" i="208"/>
  <c r="I16" i="208"/>
  <c r="H16" i="208"/>
  <c r="E16" i="208"/>
  <c r="D16" i="208"/>
  <c r="C16" i="208"/>
  <c r="B16" i="208"/>
  <c r="A16" i="208"/>
  <c r="AD15" i="208"/>
  <c r="Y15" i="208"/>
  <c r="U15" i="208"/>
  <c r="Q15" i="208"/>
  <c r="I15" i="208"/>
  <c r="H15" i="208"/>
  <c r="E15" i="208"/>
  <c r="D15" i="208"/>
  <c r="C15" i="208"/>
  <c r="B15" i="208"/>
  <c r="A15" i="208"/>
  <c r="BX14" i="208"/>
  <c r="AD14" i="208"/>
  <c r="Y14" i="208"/>
  <c r="U14" i="208"/>
  <c r="Q14" i="208"/>
  <c r="I14" i="208"/>
  <c r="H14" i="208"/>
  <c r="E14" i="208"/>
  <c r="D14" i="208"/>
  <c r="C14" i="208"/>
  <c r="B14" i="208"/>
  <c r="A14" i="208"/>
  <c r="AD13" i="208"/>
  <c r="Y13" i="208"/>
  <c r="U13" i="208"/>
  <c r="Q13" i="208"/>
  <c r="I13" i="208"/>
  <c r="H13" i="208"/>
  <c r="E13" i="208"/>
  <c r="D13" i="208"/>
  <c r="C13" i="208"/>
  <c r="B13" i="208"/>
  <c r="A13" i="208"/>
  <c r="AD12" i="208"/>
  <c r="Y12" i="208"/>
  <c r="U12" i="208"/>
  <c r="Q12" i="208"/>
  <c r="I12" i="208"/>
  <c r="H12" i="208"/>
  <c r="E12" i="208"/>
  <c r="D12" i="208"/>
  <c r="C12" i="208"/>
  <c r="B12" i="208"/>
  <c r="A12" i="208"/>
  <c r="AD11" i="208"/>
  <c r="Y11" i="208"/>
  <c r="U11" i="208"/>
  <c r="S11" i="208" s="1"/>
  <c r="Q11" i="208"/>
  <c r="I11" i="208"/>
  <c r="H11" i="208"/>
  <c r="E11" i="208"/>
  <c r="D11" i="208"/>
  <c r="C11" i="208"/>
  <c r="B11" i="208"/>
  <c r="A11" i="208"/>
  <c r="AD10" i="208"/>
  <c r="Y10" i="208"/>
  <c r="U10" i="208"/>
  <c r="Q10" i="208"/>
  <c r="I10" i="208"/>
  <c r="H10" i="208"/>
  <c r="E10" i="208"/>
  <c r="D10" i="208"/>
  <c r="C10" i="208"/>
  <c r="B10" i="208"/>
  <c r="A10" i="208"/>
  <c r="AD9" i="208"/>
  <c r="Y9" i="208"/>
  <c r="U9" i="208"/>
  <c r="Q9" i="208"/>
  <c r="I9" i="208"/>
  <c r="H9" i="208"/>
  <c r="E9" i="208"/>
  <c r="D9" i="208"/>
  <c r="C9" i="208"/>
  <c r="B9" i="208"/>
  <c r="A9" i="208"/>
  <c r="AD8" i="208"/>
  <c r="Y8" i="208"/>
  <c r="U8" i="208"/>
  <c r="Q8" i="208"/>
  <c r="I8" i="208"/>
  <c r="H8" i="208"/>
  <c r="E8" i="208"/>
  <c r="D8" i="208"/>
  <c r="C8" i="208"/>
  <c r="B8" i="208"/>
  <c r="A8" i="208"/>
  <c r="AC7" i="208"/>
  <c r="Y7" i="208"/>
  <c r="U7" i="208"/>
  <c r="Q7" i="208"/>
  <c r="I7" i="208"/>
  <c r="H7" i="208"/>
  <c r="E7" i="208"/>
  <c r="D7" i="208"/>
  <c r="B7" i="208"/>
  <c r="A7" i="208"/>
  <c r="C1" i="208"/>
  <c r="T160" i="208"/>
  <c r="AB158" i="208"/>
  <c r="AB157" i="208"/>
  <c r="AB154" i="208"/>
  <c r="X152" i="208"/>
  <c r="X149" i="208"/>
  <c r="T144" i="208"/>
  <c r="AB141" i="208"/>
  <c r="X141" i="208"/>
  <c r="AB140" i="208"/>
  <c r="T136" i="208"/>
  <c r="O135" i="208"/>
  <c r="T134" i="208"/>
  <c r="AB133" i="208"/>
  <c r="AQ15" i="208"/>
  <c r="AQ17" i="208" s="1"/>
  <c r="Z128" i="208"/>
  <c r="Z127" i="208"/>
  <c r="Z126" i="208"/>
  <c r="Z125" i="208"/>
  <c r="Z124" i="208"/>
  <c r="Z123" i="208"/>
  <c r="Z122" i="208"/>
  <c r="Z121" i="208"/>
  <c r="Z120" i="208"/>
  <c r="Z119" i="208"/>
  <c r="Z118" i="208"/>
  <c r="Z117" i="208"/>
  <c r="Z116" i="208"/>
  <c r="Z115" i="208"/>
  <c r="Z114" i="208"/>
  <c r="Z113" i="208"/>
  <c r="Z112" i="208"/>
  <c r="Z111" i="208"/>
  <c r="Z110" i="208"/>
  <c r="Z109" i="208"/>
  <c r="Z108" i="208"/>
  <c r="Z107" i="208"/>
  <c r="Z106" i="208"/>
  <c r="Z105" i="208"/>
  <c r="Z104" i="208"/>
  <c r="Z103" i="208"/>
  <c r="Z102" i="208"/>
  <c r="Z101" i="208"/>
  <c r="Z100" i="208"/>
  <c r="Z99" i="208"/>
  <c r="Z98" i="208"/>
  <c r="Z97" i="208"/>
  <c r="Z96" i="208"/>
  <c r="Z95" i="208"/>
  <c r="Z94" i="208"/>
  <c r="Z93" i="208"/>
  <c r="Z92" i="208"/>
  <c r="Z91" i="208"/>
  <c r="Z90" i="208"/>
  <c r="Z89" i="208"/>
  <c r="Z88" i="208"/>
  <c r="Z87" i="208"/>
  <c r="Z86" i="208"/>
  <c r="Z85" i="208"/>
  <c r="Z84" i="208"/>
  <c r="Z83" i="208"/>
  <c r="Z82" i="208"/>
  <c r="Z81" i="208"/>
  <c r="Z80" i="208"/>
  <c r="Z79" i="208"/>
  <c r="Z78" i="208"/>
  <c r="Z77" i="208"/>
  <c r="Z76" i="208"/>
  <c r="Z75" i="208"/>
  <c r="Z74" i="208"/>
  <c r="Z73" i="208"/>
  <c r="Z72" i="208"/>
  <c r="Z71" i="208"/>
  <c r="Z70" i="208"/>
  <c r="Z69" i="208"/>
  <c r="Z68" i="208"/>
  <c r="Z67" i="208"/>
  <c r="Z66" i="208"/>
  <c r="Z65" i="208"/>
  <c r="Z64" i="208"/>
  <c r="Z63" i="208"/>
  <c r="Z62" i="208"/>
  <c r="Z61" i="208"/>
  <c r="Z60" i="208"/>
  <c r="Z59" i="208"/>
  <c r="Z58" i="208"/>
  <c r="Z57" i="208"/>
  <c r="Z56" i="208"/>
  <c r="Z55" i="208"/>
  <c r="Z54" i="208"/>
  <c r="Z53" i="208"/>
  <c r="Z52" i="208"/>
  <c r="Z51" i="208"/>
  <c r="Z50" i="208"/>
  <c r="Z49" i="208"/>
  <c r="Z48" i="208"/>
  <c r="Z47" i="208"/>
  <c r="Z46" i="208"/>
  <c r="Z45" i="208"/>
  <c r="Z44" i="208"/>
  <c r="Z43" i="208"/>
  <c r="Z42" i="208"/>
  <c r="Z41" i="208"/>
  <c r="Z40" i="208"/>
  <c r="Z39" i="208"/>
  <c r="Z38" i="208"/>
  <c r="Z37" i="208"/>
  <c r="Z36" i="208"/>
  <c r="Z35" i="208"/>
  <c r="Z34" i="208"/>
  <c r="Z33" i="208"/>
  <c r="Z32" i="208"/>
  <c r="Z31" i="208"/>
  <c r="Z30" i="208"/>
  <c r="Z29" i="208"/>
  <c r="Z28" i="208"/>
  <c r="Z27" i="208"/>
  <c r="Z26" i="208"/>
  <c r="Z25" i="208"/>
  <c r="Z24" i="208"/>
  <c r="Z23" i="208"/>
  <c r="Z22" i="208"/>
  <c r="Z21" i="208"/>
  <c r="Z20" i="208"/>
  <c r="Z19" i="208"/>
  <c r="Z18" i="208"/>
  <c r="Z17" i="208"/>
  <c r="Z16" i="208"/>
  <c r="Z15" i="208"/>
  <c r="Z14" i="208"/>
  <c r="Z13" i="208"/>
  <c r="Z12" i="208"/>
  <c r="Z11" i="208"/>
  <c r="Z10" i="208"/>
  <c r="Z9" i="208"/>
  <c r="Z8" i="208"/>
  <c r="Z7" i="208"/>
  <c r="V126" i="208"/>
  <c r="V124" i="208"/>
  <c r="V123" i="208"/>
  <c r="V122" i="208"/>
  <c r="V121" i="208"/>
  <c r="V120" i="208"/>
  <c r="V119" i="208"/>
  <c r="V118" i="208"/>
  <c r="V117" i="208"/>
  <c r="V116" i="208"/>
  <c r="V115" i="208"/>
  <c r="V114" i="208"/>
  <c r="V113" i="208"/>
  <c r="V112" i="208"/>
  <c r="V111" i="208"/>
  <c r="V110" i="208"/>
  <c r="V109" i="208"/>
  <c r="V108" i="208"/>
  <c r="V107" i="208"/>
  <c r="V106" i="208"/>
  <c r="V105" i="208"/>
  <c r="V104" i="208"/>
  <c r="V103" i="208"/>
  <c r="V102" i="208"/>
  <c r="V101" i="208"/>
  <c r="V100" i="208"/>
  <c r="V99" i="208"/>
  <c r="V98" i="208"/>
  <c r="V97" i="208"/>
  <c r="V96" i="208"/>
  <c r="V95" i="208"/>
  <c r="V94" i="208"/>
  <c r="V93" i="208"/>
  <c r="V92" i="208"/>
  <c r="V91" i="208"/>
  <c r="V90" i="208"/>
  <c r="V89" i="208"/>
  <c r="V84" i="208"/>
  <c r="V78" i="208"/>
  <c r="V72" i="208"/>
  <c r="V67" i="208"/>
  <c r="V66" i="208"/>
  <c r="V63" i="208"/>
  <c r="V62" i="208"/>
  <c r="V61" i="208"/>
  <c r="V54" i="208"/>
  <c r="V53" i="208"/>
  <c r="V49" i="208"/>
  <c r="V46" i="208"/>
  <c r="V45" i="208"/>
  <c r="V44" i="208"/>
  <c r="V40" i="208"/>
  <c r="V29" i="208"/>
  <c r="V27" i="208"/>
  <c r="V22" i="208"/>
  <c r="V18" i="208"/>
  <c r="V17" i="208"/>
  <c r="V13" i="208"/>
  <c r="V12" i="208"/>
  <c r="V7" i="208"/>
  <c r="T7" i="208" s="1"/>
  <c r="R138" i="182"/>
  <c r="P138" i="182"/>
  <c r="N138" i="182"/>
  <c r="L138" i="182"/>
  <c r="J138" i="182"/>
  <c r="H138" i="182"/>
  <c r="R137" i="182"/>
  <c r="L137" i="182"/>
  <c r="J137" i="182"/>
  <c r="H137" i="182"/>
  <c r="T136" i="182"/>
  <c r="R136" i="182"/>
  <c r="P137" i="182"/>
  <c r="Q139" i="182" s="1"/>
  <c r="N137" i="182"/>
  <c r="O139" i="182" s="1"/>
  <c r="L136" i="182"/>
  <c r="J136" i="182"/>
  <c r="H136" i="182"/>
  <c r="AA135" i="182"/>
  <c r="R128" i="208" s="1"/>
  <c r="Z135" i="182"/>
  <c r="Y135" i="182"/>
  <c r="W135" i="182"/>
  <c r="AA134" i="182"/>
  <c r="R127" i="208" s="1"/>
  <c r="Z134" i="182"/>
  <c r="Y134" i="182"/>
  <c r="W134" i="182"/>
  <c r="AA133" i="182"/>
  <c r="R126" i="208" s="1"/>
  <c r="Z133" i="182"/>
  <c r="Y133" i="182"/>
  <c r="W133" i="182"/>
  <c r="AA132" i="182"/>
  <c r="R125" i="208" s="1"/>
  <c r="Z132" i="182"/>
  <c r="Y132" i="182"/>
  <c r="W132" i="182"/>
  <c r="AA131" i="182"/>
  <c r="R124" i="208" s="1"/>
  <c r="Z131" i="182"/>
  <c r="Y131" i="182"/>
  <c r="W131" i="182"/>
  <c r="AA130" i="182"/>
  <c r="R123" i="208" s="1"/>
  <c r="Z130" i="182"/>
  <c r="Y130" i="182"/>
  <c r="W130" i="182"/>
  <c r="J122" i="208"/>
  <c r="AA129" i="182"/>
  <c r="R122" i="208" s="1"/>
  <c r="Z129" i="182"/>
  <c r="Y129" i="182"/>
  <c r="W129" i="182"/>
  <c r="AA128" i="182"/>
  <c r="R121" i="208" s="1"/>
  <c r="Z128" i="182"/>
  <c r="Y128" i="182"/>
  <c r="W128" i="182"/>
  <c r="J120" i="208"/>
  <c r="AA127" i="182"/>
  <c r="R120" i="208" s="1"/>
  <c r="Z127" i="182"/>
  <c r="Y127" i="182"/>
  <c r="W127" i="182"/>
  <c r="AA126" i="182"/>
  <c r="R119" i="208" s="1"/>
  <c r="Z126" i="182"/>
  <c r="Y126" i="182"/>
  <c r="W126" i="182"/>
  <c r="J118" i="208"/>
  <c r="AA125" i="182"/>
  <c r="R118" i="208" s="1"/>
  <c r="Z125" i="182"/>
  <c r="Y125" i="182"/>
  <c r="W125" i="182"/>
  <c r="AA124" i="182"/>
  <c r="R117" i="208" s="1"/>
  <c r="Z124" i="182"/>
  <c r="Y124" i="182"/>
  <c r="W124" i="182"/>
  <c r="AA123" i="182"/>
  <c r="R116" i="208" s="1"/>
  <c r="Z123" i="182"/>
  <c r="Y123" i="182"/>
  <c r="W123" i="182"/>
  <c r="AA122" i="182"/>
  <c r="R115" i="208" s="1"/>
  <c r="Z122" i="182"/>
  <c r="Y122" i="182"/>
  <c r="W122" i="182"/>
  <c r="J114" i="208"/>
  <c r="AA121" i="182"/>
  <c r="R114" i="208" s="1"/>
  <c r="Z121" i="182"/>
  <c r="Y121" i="182"/>
  <c r="W121" i="182"/>
  <c r="AA120" i="182"/>
  <c r="R113" i="208" s="1"/>
  <c r="Z120" i="182"/>
  <c r="Y120" i="182"/>
  <c r="W120" i="182"/>
  <c r="J112" i="208"/>
  <c r="AA119" i="182"/>
  <c r="R112" i="208" s="1"/>
  <c r="Z119" i="182"/>
  <c r="Y119" i="182"/>
  <c r="W119" i="182"/>
  <c r="J111" i="208"/>
  <c r="AA118" i="182"/>
  <c r="R111" i="208" s="1"/>
  <c r="Z118" i="182"/>
  <c r="Y118" i="182"/>
  <c r="W118" i="182"/>
  <c r="J110" i="208"/>
  <c r="AA117" i="182"/>
  <c r="R110" i="208" s="1"/>
  <c r="Z117" i="182"/>
  <c r="Y117" i="182"/>
  <c r="W117" i="182"/>
  <c r="AA116" i="182"/>
  <c r="R109" i="208" s="1"/>
  <c r="Z116" i="182"/>
  <c r="Y116" i="182"/>
  <c r="W116" i="182"/>
  <c r="J108" i="208"/>
  <c r="AA115" i="182"/>
  <c r="R108" i="208" s="1"/>
  <c r="Z115" i="182"/>
  <c r="Y115" i="182"/>
  <c r="W115" i="182"/>
  <c r="J107" i="208"/>
  <c r="AA114" i="182"/>
  <c r="R107" i="208" s="1"/>
  <c r="Z114" i="182"/>
  <c r="Y114" i="182"/>
  <c r="W114" i="182"/>
  <c r="AA113" i="182"/>
  <c r="R106" i="208" s="1"/>
  <c r="Z113" i="182"/>
  <c r="Y113" i="182"/>
  <c r="W113" i="182"/>
  <c r="AA112" i="182"/>
  <c r="R105" i="208" s="1"/>
  <c r="Z112" i="182"/>
  <c r="Y112" i="182"/>
  <c r="W112" i="182"/>
  <c r="AA111" i="182"/>
  <c r="R104" i="208" s="1"/>
  <c r="Z111" i="182"/>
  <c r="Y111" i="182"/>
  <c r="W111" i="182"/>
  <c r="AA110" i="182"/>
  <c r="R103" i="208" s="1"/>
  <c r="Z110" i="182"/>
  <c r="Y110" i="182"/>
  <c r="W110" i="182"/>
  <c r="AA109" i="182"/>
  <c r="R102" i="208" s="1"/>
  <c r="Z109" i="182"/>
  <c r="Y109" i="182"/>
  <c r="W109" i="182"/>
  <c r="AA108" i="182"/>
  <c r="R101" i="208" s="1"/>
  <c r="Z108" i="182"/>
  <c r="Y108" i="182"/>
  <c r="W108" i="182"/>
  <c r="J100" i="208"/>
  <c r="AA107" i="182"/>
  <c r="R100" i="208" s="1"/>
  <c r="Z107" i="182"/>
  <c r="Y107" i="182"/>
  <c r="W107" i="182"/>
  <c r="AA106" i="182"/>
  <c r="R99" i="208" s="1"/>
  <c r="Z106" i="182"/>
  <c r="Y106" i="182"/>
  <c r="W106" i="182"/>
  <c r="AA105" i="182"/>
  <c r="R98" i="208" s="1"/>
  <c r="Z105" i="182"/>
  <c r="Y105" i="182"/>
  <c r="W105" i="182"/>
  <c r="AA104" i="182"/>
  <c r="R97" i="208" s="1"/>
  <c r="Z104" i="182"/>
  <c r="Y104" i="182"/>
  <c r="W104" i="182"/>
  <c r="J96" i="208"/>
  <c r="AA103" i="182"/>
  <c r="R96" i="208" s="1"/>
  <c r="Z103" i="182"/>
  <c r="Y103" i="182"/>
  <c r="W103" i="182"/>
  <c r="Y102" i="182"/>
  <c r="AA102" i="182" s="1"/>
  <c r="R95" i="208" s="1"/>
  <c r="W102" i="182"/>
  <c r="Y101" i="182"/>
  <c r="AA101" i="182" s="1"/>
  <c r="R94" i="208" s="1"/>
  <c r="W101" i="182"/>
  <c r="Y100" i="182"/>
  <c r="AA100" i="182" s="1"/>
  <c r="R93" i="208" s="1"/>
  <c r="W100" i="182"/>
  <c r="AA99" i="182"/>
  <c r="R92" i="208" s="1"/>
  <c r="Y99" i="182"/>
  <c r="W99" i="182"/>
  <c r="Y98" i="182"/>
  <c r="AA98" i="182" s="1"/>
  <c r="R91" i="208" s="1"/>
  <c r="W98" i="182"/>
  <c r="Y97" i="182"/>
  <c r="AA97" i="182" s="1"/>
  <c r="R90" i="208" s="1"/>
  <c r="W97" i="182"/>
  <c r="Y96" i="182"/>
  <c r="AA96" i="182" s="1"/>
  <c r="R89" i="208" s="1"/>
  <c r="W96" i="182"/>
  <c r="Y95" i="182"/>
  <c r="AA95" i="182" s="1"/>
  <c r="R88" i="208" s="1"/>
  <c r="W95" i="182"/>
  <c r="Y94" i="182"/>
  <c r="AA94" i="182" s="1"/>
  <c r="R87" i="208" s="1"/>
  <c r="W94" i="182"/>
  <c r="Y93" i="182"/>
  <c r="AA93" i="182" s="1"/>
  <c r="R86" i="208" s="1"/>
  <c r="W93" i="182"/>
  <c r="Y92" i="182"/>
  <c r="AA92" i="182" s="1"/>
  <c r="R85" i="208" s="1"/>
  <c r="W92" i="182"/>
  <c r="Y91" i="182"/>
  <c r="AA91" i="182" s="1"/>
  <c r="R84" i="208" s="1"/>
  <c r="W91" i="182"/>
  <c r="Y90" i="182"/>
  <c r="AA90" i="182" s="1"/>
  <c r="R83" i="208" s="1"/>
  <c r="W90" i="182"/>
  <c r="Y89" i="182"/>
  <c r="AA89" i="182" s="1"/>
  <c r="R82" i="208" s="1"/>
  <c r="W89" i="182"/>
  <c r="AA88" i="182"/>
  <c r="R81" i="208" s="1"/>
  <c r="Y88" i="182"/>
  <c r="W88" i="182"/>
  <c r="Y87" i="182"/>
  <c r="AA87" i="182" s="1"/>
  <c r="R80" i="208" s="1"/>
  <c r="W87" i="182"/>
  <c r="Y86" i="182"/>
  <c r="AA86" i="182" s="1"/>
  <c r="R79" i="208" s="1"/>
  <c r="W86" i="182"/>
  <c r="Y85" i="182"/>
  <c r="AA85" i="182" s="1"/>
  <c r="R78" i="208" s="1"/>
  <c r="W85" i="182"/>
  <c r="Y84" i="182"/>
  <c r="AA84" i="182" s="1"/>
  <c r="R77" i="208" s="1"/>
  <c r="W84" i="182"/>
  <c r="Y83" i="182"/>
  <c r="AA83" i="182" s="1"/>
  <c r="R76" i="208" s="1"/>
  <c r="W83" i="182"/>
  <c r="Y82" i="182"/>
  <c r="AA82" i="182" s="1"/>
  <c r="R75" i="208" s="1"/>
  <c r="W82" i="182"/>
  <c r="Y81" i="182"/>
  <c r="AA81" i="182" s="1"/>
  <c r="R74" i="208" s="1"/>
  <c r="W81" i="182"/>
  <c r="Y80" i="182"/>
  <c r="AA80" i="182" s="1"/>
  <c r="R73" i="208" s="1"/>
  <c r="W80" i="182"/>
  <c r="Y79" i="182"/>
  <c r="AA79" i="182" s="1"/>
  <c r="R72" i="208" s="1"/>
  <c r="W79" i="182"/>
  <c r="Y78" i="182"/>
  <c r="AA78" i="182" s="1"/>
  <c r="R71" i="208" s="1"/>
  <c r="W78" i="182"/>
  <c r="Y77" i="182"/>
  <c r="AA77" i="182" s="1"/>
  <c r="R70" i="208" s="1"/>
  <c r="W77" i="182"/>
  <c r="Y76" i="182"/>
  <c r="AA76" i="182" s="1"/>
  <c r="R69" i="208" s="1"/>
  <c r="W76" i="182"/>
  <c r="Y75" i="182"/>
  <c r="AA75" i="182" s="1"/>
  <c r="R68" i="208" s="1"/>
  <c r="W75" i="182"/>
  <c r="Y74" i="182"/>
  <c r="AA74" i="182" s="1"/>
  <c r="R67" i="208" s="1"/>
  <c r="W74" i="182"/>
  <c r="Y73" i="182"/>
  <c r="AA73" i="182" s="1"/>
  <c r="R66" i="208" s="1"/>
  <c r="W73" i="182"/>
  <c r="AA72" i="182"/>
  <c r="R65" i="208" s="1"/>
  <c r="Y72" i="182"/>
  <c r="W72" i="182"/>
  <c r="Y71" i="182"/>
  <c r="AA71" i="182" s="1"/>
  <c r="R64" i="208" s="1"/>
  <c r="W71" i="182"/>
  <c r="Y70" i="182"/>
  <c r="AA70" i="182" s="1"/>
  <c r="R63" i="208" s="1"/>
  <c r="W70" i="182"/>
  <c r="Y69" i="182"/>
  <c r="AA69" i="182" s="1"/>
  <c r="R62" i="208" s="1"/>
  <c r="W69" i="182"/>
  <c r="Y68" i="182"/>
  <c r="AA68" i="182" s="1"/>
  <c r="R61" i="208" s="1"/>
  <c r="W68" i="182"/>
  <c r="Y67" i="182"/>
  <c r="AA67" i="182" s="1"/>
  <c r="R60" i="208" s="1"/>
  <c r="W67" i="182"/>
  <c r="Y66" i="182"/>
  <c r="AA66" i="182" s="1"/>
  <c r="R59" i="208" s="1"/>
  <c r="W66" i="182"/>
  <c r="Y65" i="182"/>
  <c r="AA65" i="182" s="1"/>
  <c r="R58" i="208" s="1"/>
  <c r="W65" i="182"/>
  <c r="Y64" i="182"/>
  <c r="AA64" i="182" s="1"/>
  <c r="R57" i="208" s="1"/>
  <c r="W64" i="182"/>
  <c r="Y63" i="182"/>
  <c r="AA63" i="182" s="1"/>
  <c r="R56" i="208" s="1"/>
  <c r="W63" i="182"/>
  <c r="Y62" i="182"/>
  <c r="AA62" i="182" s="1"/>
  <c r="R55" i="208" s="1"/>
  <c r="W62" i="182"/>
  <c r="Y61" i="182"/>
  <c r="AA61" i="182" s="1"/>
  <c r="R54" i="208" s="1"/>
  <c r="W61" i="182"/>
  <c r="AA60" i="182"/>
  <c r="R53" i="208" s="1"/>
  <c r="Y60" i="182"/>
  <c r="W60" i="182"/>
  <c r="Y59" i="182"/>
  <c r="AA59" i="182" s="1"/>
  <c r="R52" i="208" s="1"/>
  <c r="W59" i="182"/>
  <c r="Y58" i="182"/>
  <c r="AA58" i="182" s="1"/>
  <c r="R51" i="208" s="1"/>
  <c r="W58" i="182"/>
  <c r="Y57" i="182"/>
  <c r="AA57" i="182" s="1"/>
  <c r="R50" i="208" s="1"/>
  <c r="W57" i="182"/>
  <c r="Y56" i="182"/>
  <c r="AA56" i="182" s="1"/>
  <c r="R49" i="208" s="1"/>
  <c r="W56" i="182"/>
  <c r="AA55" i="182"/>
  <c r="R48" i="208" s="1"/>
  <c r="Y55" i="182"/>
  <c r="W55" i="182"/>
  <c r="Y54" i="182"/>
  <c r="AA54" i="182" s="1"/>
  <c r="R47" i="208" s="1"/>
  <c r="W54" i="182"/>
  <c r="Y53" i="182"/>
  <c r="AA53" i="182" s="1"/>
  <c r="R46" i="208" s="1"/>
  <c r="W53" i="182"/>
  <c r="Y52" i="182"/>
  <c r="AA52" i="182" s="1"/>
  <c r="R45" i="208" s="1"/>
  <c r="W52" i="182"/>
  <c r="Y51" i="182"/>
  <c r="AA51" i="182" s="1"/>
  <c r="R44" i="208" s="1"/>
  <c r="W51" i="182"/>
  <c r="Y50" i="182"/>
  <c r="AA50" i="182" s="1"/>
  <c r="R43" i="208" s="1"/>
  <c r="W50" i="182"/>
  <c r="Y49" i="182"/>
  <c r="AA49" i="182" s="1"/>
  <c r="R42" i="208" s="1"/>
  <c r="W49" i="182"/>
  <c r="Y48" i="182"/>
  <c r="AA48" i="182" s="1"/>
  <c r="R41" i="208" s="1"/>
  <c r="W48" i="182"/>
  <c r="Y47" i="182"/>
  <c r="AA47" i="182" s="1"/>
  <c r="R40" i="208" s="1"/>
  <c r="W47" i="182"/>
  <c r="Y46" i="182"/>
  <c r="AA46" i="182" s="1"/>
  <c r="R39" i="208" s="1"/>
  <c r="W46" i="182"/>
  <c r="Y45" i="182"/>
  <c r="AA45" i="182" s="1"/>
  <c r="R38" i="208" s="1"/>
  <c r="W45" i="182"/>
  <c r="AA44" i="182"/>
  <c r="R37" i="208" s="1"/>
  <c r="Y44" i="182"/>
  <c r="W44" i="182"/>
  <c r="Y43" i="182"/>
  <c r="AA43" i="182" s="1"/>
  <c r="R36" i="208" s="1"/>
  <c r="W43" i="182"/>
  <c r="Y42" i="182"/>
  <c r="AA42" i="182" s="1"/>
  <c r="R35" i="208" s="1"/>
  <c r="W42" i="182"/>
  <c r="Y41" i="182"/>
  <c r="AA41" i="182" s="1"/>
  <c r="R34" i="208" s="1"/>
  <c r="W41" i="182"/>
  <c r="Y40" i="182"/>
  <c r="AA40" i="182" s="1"/>
  <c r="R33" i="208" s="1"/>
  <c r="W40" i="182"/>
  <c r="AA39" i="182"/>
  <c r="R32" i="208" s="1"/>
  <c r="Y39" i="182"/>
  <c r="W39" i="182"/>
  <c r="Y38" i="182"/>
  <c r="AA38" i="182" s="1"/>
  <c r="R31" i="208" s="1"/>
  <c r="W38" i="182"/>
  <c r="Y37" i="182"/>
  <c r="AA37" i="182" s="1"/>
  <c r="R30" i="208" s="1"/>
  <c r="W37" i="182"/>
  <c r="Y36" i="182"/>
  <c r="AA36" i="182" s="1"/>
  <c r="R29" i="208" s="1"/>
  <c r="W36" i="182"/>
  <c r="Y35" i="182"/>
  <c r="AA35" i="182" s="1"/>
  <c r="R28" i="208" s="1"/>
  <c r="W35" i="182"/>
  <c r="Y34" i="182"/>
  <c r="AA34" i="182" s="1"/>
  <c r="R27" i="208" s="1"/>
  <c r="W34" i="182"/>
  <c r="Y33" i="182"/>
  <c r="AA33" i="182" s="1"/>
  <c r="R26" i="208" s="1"/>
  <c r="W33" i="182"/>
  <c r="Y32" i="182"/>
  <c r="AA32" i="182" s="1"/>
  <c r="R25" i="208" s="1"/>
  <c r="W32" i="182"/>
  <c r="Y31" i="182"/>
  <c r="AA31" i="182" s="1"/>
  <c r="R24" i="208" s="1"/>
  <c r="W31" i="182"/>
  <c r="Y30" i="182"/>
  <c r="AA30" i="182" s="1"/>
  <c r="R23" i="208" s="1"/>
  <c r="W30" i="182"/>
  <c r="Y29" i="182"/>
  <c r="AA29" i="182" s="1"/>
  <c r="R22" i="208" s="1"/>
  <c r="W29" i="182"/>
  <c r="Y28" i="182"/>
  <c r="AA28" i="182" s="1"/>
  <c r="R21" i="208" s="1"/>
  <c r="W28" i="182"/>
  <c r="Y27" i="182"/>
  <c r="AA27" i="182" s="1"/>
  <c r="R20" i="208" s="1"/>
  <c r="W27" i="182"/>
  <c r="AA26" i="182"/>
  <c r="R19" i="208" s="1"/>
  <c r="Z26" i="182"/>
  <c r="Y26" i="182"/>
  <c r="W26" i="182"/>
  <c r="Y25" i="182"/>
  <c r="AA25" i="182" s="1"/>
  <c r="R18" i="208" s="1"/>
  <c r="W25" i="182"/>
  <c r="Y24" i="182"/>
  <c r="AA24" i="182" s="1"/>
  <c r="R17" i="208" s="1"/>
  <c r="W24" i="182"/>
  <c r="Y23" i="182"/>
  <c r="AA23" i="182" s="1"/>
  <c r="R16" i="208" s="1"/>
  <c r="W23" i="182"/>
  <c r="Y22" i="182"/>
  <c r="AA22" i="182" s="1"/>
  <c r="R15" i="208" s="1"/>
  <c r="W22" i="182"/>
  <c r="R14" i="208"/>
  <c r="R13" i="208"/>
  <c r="R12" i="208"/>
  <c r="R11" i="208"/>
  <c r="R10" i="208"/>
  <c r="R9" i="208"/>
  <c r="R8" i="208"/>
  <c r="R7" i="208"/>
  <c r="P11" i="182"/>
  <c r="N11" i="182"/>
  <c r="L11" i="182"/>
  <c r="J11" i="182"/>
  <c r="H11" i="182"/>
  <c r="AE127" i="208" l="1"/>
  <c r="AF127" i="208"/>
  <c r="S122" i="208"/>
  <c r="AA11" i="208"/>
  <c r="AA19" i="208"/>
  <c r="AA27" i="208"/>
  <c r="AF124" i="208"/>
  <c r="AE124" i="208"/>
  <c r="AF125" i="208"/>
  <c r="AE125" i="208"/>
  <c r="AE128" i="208"/>
  <c r="AF128" i="208"/>
  <c r="AB130" i="208"/>
  <c r="AA130" i="208"/>
  <c r="AB131" i="208"/>
  <c r="AA131" i="208"/>
  <c r="AB132" i="208"/>
  <c r="AA132" i="208"/>
  <c r="AB134" i="208"/>
  <c r="AA134" i="208"/>
  <c r="AB135" i="208"/>
  <c r="AA135" i="208"/>
  <c r="AB136" i="208"/>
  <c r="AA136" i="208"/>
  <c r="AB138" i="208"/>
  <c r="AA138" i="208"/>
  <c r="AB142" i="208"/>
  <c r="AA142" i="208"/>
  <c r="AB143" i="208"/>
  <c r="AA143" i="208"/>
  <c r="AB144" i="208"/>
  <c r="AA144" i="208"/>
  <c r="AB146" i="208"/>
  <c r="AA146" i="208"/>
  <c r="AB147" i="208"/>
  <c r="AA147" i="208"/>
  <c r="AB148" i="208"/>
  <c r="AA148" i="208"/>
  <c r="AB151" i="208"/>
  <c r="AA151" i="208"/>
  <c r="AB152" i="208"/>
  <c r="AA152" i="208"/>
  <c r="AB153" i="208"/>
  <c r="AA153" i="208"/>
  <c r="AB155" i="208"/>
  <c r="AA155" i="208"/>
  <c r="AB156" i="208"/>
  <c r="AA156" i="208"/>
  <c r="AB159" i="208"/>
  <c r="AA159" i="208"/>
  <c r="AB160" i="208"/>
  <c r="AA160" i="208"/>
  <c r="AA124" i="208"/>
  <c r="AF130" i="208"/>
  <c r="AE130" i="208"/>
  <c r="AF131" i="208"/>
  <c r="AE131" i="208"/>
  <c r="AF132" i="208"/>
  <c r="AE132" i="208"/>
  <c r="AF133" i="208"/>
  <c r="AE133" i="208"/>
  <c r="AF134" i="208"/>
  <c r="AE134" i="208"/>
  <c r="AE135" i="208"/>
  <c r="AF135" i="208"/>
  <c r="AE136" i="208"/>
  <c r="AF136" i="208"/>
  <c r="AE137" i="208"/>
  <c r="AF137" i="208"/>
  <c r="AF138" i="208"/>
  <c r="AE138" i="208"/>
  <c r="AE139" i="208"/>
  <c r="AF139" i="208"/>
  <c r="AF140" i="208"/>
  <c r="AE140" i="208"/>
  <c r="AF141" i="208"/>
  <c r="AE141" i="208"/>
  <c r="AF142" i="208"/>
  <c r="AE142" i="208"/>
  <c r="AE143" i="208"/>
  <c r="AF143" i="208"/>
  <c r="AE144" i="208"/>
  <c r="AF144" i="208"/>
  <c r="AE145" i="208"/>
  <c r="AF145" i="208"/>
  <c r="AE146" i="208"/>
  <c r="AF146" i="208"/>
  <c r="AF147" i="208"/>
  <c r="AE147" i="208"/>
  <c r="AF148" i="208"/>
  <c r="AE148" i="208"/>
  <c r="AF149" i="208"/>
  <c r="AE149" i="208"/>
  <c r="AF150" i="208"/>
  <c r="AE150" i="208"/>
  <c r="AE151" i="208"/>
  <c r="AF151" i="208"/>
  <c r="AE152" i="208"/>
  <c r="AF152" i="208"/>
  <c r="AE153" i="208"/>
  <c r="AF153" i="208"/>
  <c r="AE154" i="208"/>
  <c r="AF154" i="208"/>
  <c r="AF155" i="208"/>
  <c r="AE155" i="208"/>
  <c r="AF156" i="208"/>
  <c r="AE156" i="208"/>
  <c r="AF157" i="208"/>
  <c r="AE157" i="208"/>
  <c r="AE158" i="208"/>
  <c r="AF158" i="208"/>
  <c r="AE159" i="208"/>
  <c r="AF159" i="208"/>
  <c r="AF126" i="208"/>
  <c r="AE126" i="208"/>
  <c r="W126" i="208"/>
  <c r="AE129" i="208"/>
  <c r="AF129" i="208"/>
  <c r="AA126" i="208"/>
  <c r="AM135" i="208"/>
  <c r="AE160" i="208"/>
  <c r="AF160" i="208"/>
  <c r="S131" i="208"/>
  <c r="S133" i="208"/>
  <c r="S134" i="208"/>
  <c r="S135" i="208"/>
  <c r="S136" i="208"/>
  <c r="S137" i="208"/>
  <c r="S138" i="208"/>
  <c r="S139" i="208"/>
  <c r="S140" i="208"/>
  <c r="S141" i="208"/>
  <c r="S142" i="208"/>
  <c r="S143" i="208"/>
  <c r="S145" i="208"/>
  <c r="S146" i="208"/>
  <c r="S149" i="208"/>
  <c r="S150" i="208"/>
  <c r="S151" i="208"/>
  <c r="S153" i="208"/>
  <c r="S155" i="208"/>
  <c r="S157" i="208"/>
  <c r="AA127" i="208"/>
  <c r="S129" i="208"/>
  <c r="AA128" i="208"/>
  <c r="AA17" i="208"/>
  <c r="AA25" i="208"/>
  <c r="AA18" i="208"/>
  <c r="AA26" i="208"/>
  <c r="AA12" i="208"/>
  <c r="AA20" i="208"/>
  <c r="AA13" i="208"/>
  <c r="AA21" i="208"/>
  <c r="AA14" i="208"/>
  <c r="AA22" i="208"/>
  <c r="AA15" i="208"/>
  <c r="AA23" i="208"/>
  <c r="AA16" i="208"/>
  <c r="AA24" i="208"/>
  <c r="W106" i="208"/>
  <c r="W104" i="208"/>
  <c r="W111" i="208"/>
  <c r="W116" i="208"/>
  <c r="W82" i="208"/>
  <c r="W90" i="208"/>
  <c r="W80" i="208"/>
  <c r="W88" i="208"/>
  <c r="W95" i="208"/>
  <c r="W86" i="208"/>
  <c r="W84" i="208"/>
  <c r="W93" i="208"/>
  <c r="S102" i="208"/>
  <c r="S19" i="208"/>
  <c r="N100" i="208"/>
  <c r="AE71" i="208"/>
  <c r="AF71" i="208"/>
  <c r="AE79" i="208"/>
  <c r="AF79" i="208"/>
  <c r="AF99" i="208"/>
  <c r="AE99" i="208"/>
  <c r="AE102" i="208"/>
  <c r="AF102" i="208"/>
  <c r="AF116" i="208"/>
  <c r="AE116" i="208"/>
  <c r="AF120" i="208"/>
  <c r="AE120" i="208"/>
  <c r="AF74" i="208"/>
  <c r="AE74" i="208"/>
  <c r="AF82" i="208"/>
  <c r="AE82" i="208"/>
  <c r="AF106" i="208"/>
  <c r="AE106" i="208"/>
  <c r="AE109" i="208"/>
  <c r="AF109" i="208"/>
  <c r="AF113" i="208"/>
  <c r="AE113" i="208"/>
  <c r="AE117" i="208"/>
  <c r="AF117" i="208"/>
  <c r="AF72" i="208"/>
  <c r="AE72" i="208"/>
  <c r="AF80" i="208"/>
  <c r="AE80" i="208"/>
  <c r="AE103" i="208"/>
  <c r="AF103" i="208"/>
  <c r="AE110" i="208"/>
  <c r="AF110" i="208"/>
  <c r="AF114" i="208"/>
  <c r="AE114" i="208"/>
  <c r="AF121" i="208"/>
  <c r="AE121" i="208"/>
  <c r="AF75" i="208"/>
  <c r="AE75" i="208"/>
  <c r="AF107" i="208"/>
  <c r="AE107" i="208"/>
  <c r="AF118" i="208"/>
  <c r="AE118" i="208"/>
  <c r="AE77" i="208"/>
  <c r="AF77" i="208"/>
  <c r="AF97" i="208"/>
  <c r="AE97" i="208"/>
  <c r="AF78" i="208"/>
  <c r="AE78" i="208"/>
  <c r="AF98" i="208"/>
  <c r="AE98" i="208"/>
  <c r="AF101" i="208"/>
  <c r="AE101" i="208"/>
  <c r="AF104" i="208"/>
  <c r="AE104" i="208"/>
  <c r="AE111" i="208"/>
  <c r="AF111" i="208"/>
  <c r="AF122" i="208"/>
  <c r="AE122" i="208"/>
  <c r="AF100" i="208"/>
  <c r="AE100" i="208"/>
  <c r="AF73" i="208"/>
  <c r="AE73" i="208"/>
  <c r="AF81" i="208"/>
  <c r="AE81" i="208"/>
  <c r="AF115" i="208"/>
  <c r="AE115" i="208"/>
  <c r="AE119" i="208"/>
  <c r="AF119" i="208"/>
  <c r="AF68" i="208"/>
  <c r="AE68" i="208"/>
  <c r="AF76" i="208"/>
  <c r="AE76" i="208"/>
  <c r="AF96" i="208"/>
  <c r="AE96" i="208"/>
  <c r="AF105" i="208"/>
  <c r="AE105" i="208"/>
  <c r="AF108" i="208"/>
  <c r="AE108" i="208"/>
  <c r="AF112" i="208"/>
  <c r="AE112" i="208"/>
  <c r="AF123" i="208"/>
  <c r="AE123" i="208"/>
  <c r="AF7" i="208"/>
  <c r="AE7" i="208"/>
  <c r="AF15" i="208"/>
  <c r="AE15" i="208"/>
  <c r="AE13" i="208"/>
  <c r="AF13" i="208"/>
  <c r="AE18" i="208"/>
  <c r="AF18" i="208"/>
  <c r="AE21" i="208"/>
  <c r="AF21" i="208"/>
  <c r="AE26" i="208"/>
  <c r="AF26" i="208"/>
  <c r="AE8" i="208"/>
  <c r="AF8" i="208"/>
  <c r="AE11" i="208"/>
  <c r="AF11" i="208"/>
  <c r="AE16" i="208"/>
  <c r="AF16" i="208"/>
  <c r="AE24" i="208"/>
  <c r="AF24" i="208"/>
  <c r="AE10" i="208"/>
  <c r="AF10" i="208"/>
  <c r="AE14" i="208"/>
  <c r="AF14" i="208"/>
  <c r="AF19" i="208"/>
  <c r="AE19" i="208"/>
  <c r="AF27" i="208"/>
  <c r="AE27" i="208"/>
  <c r="AE29" i="208"/>
  <c r="AE9" i="208"/>
  <c r="AF9" i="208"/>
  <c r="AF22" i="208"/>
  <c r="AE22" i="208"/>
  <c r="AE12" i="208"/>
  <c r="AF12" i="208"/>
  <c r="AE17" i="208"/>
  <c r="AF17" i="208"/>
  <c r="AE25" i="208"/>
  <c r="AF25" i="208"/>
  <c r="AF23" i="208"/>
  <c r="AE23" i="208"/>
  <c r="AE20" i="208"/>
  <c r="AF20" i="208"/>
  <c r="W18" i="208"/>
  <c r="W26" i="208"/>
  <c r="W34" i="208"/>
  <c r="W42" i="208"/>
  <c r="W50" i="208"/>
  <c r="W58" i="208"/>
  <c r="W66" i="208"/>
  <c r="W74" i="208"/>
  <c r="W16" i="208"/>
  <c r="W24" i="208"/>
  <c r="W32" i="208"/>
  <c r="W40" i="208"/>
  <c r="W48" i="208"/>
  <c r="W56" i="208"/>
  <c r="W64" i="208"/>
  <c r="W72" i="208"/>
  <c r="W22" i="208"/>
  <c r="W30" i="208"/>
  <c r="W38" i="208"/>
  <c r="W46" i="208"/>
  <c r="W62" i="208"/>
  <c r="W70" i="208"/>
  <c r="W78" i="208"/>
  <c r="W20" i="208"/>
  <c r="W28" i="208"/>
  <c r="W36" i="208"/>
  <c r="W44" i="208"/>
  <c r="W52" i="208"/>
  <c r="W60" i="208"/>
  <c r="W68" i="208"/>
  <c r="W76" i="208"/>
  <c r="S12" i="208"/>
  <c r="W92" i="208"/>
  <c r="S101" i="208"/>
  <c r="W103" i="208"/>
  <c r="W113" i="208"/>
  <c r="W118" i="208"/>
  <c r="W123" i="208"/>
  <c r="W145" i="208"/>
  <c r="S147" i="208"/>
  <c r="S94" i="208"/>
  <c r="S110" i="208"/>
  <c r="S119" i="208"/>
  <c r="W121" i="208"/>
  <c r="N120" i="208"/>
  <c r="W8" i="208"/>
  <c r="W10" i="208"/>
  <c r="W12" i="208"/>
  <c r="W14" i="208"/>
  <c r="S18" i="208"/>
  <c r="S22" i="208"/>
  <c r="S40" i="208"/>
  <c r="S44" i="208"/>
  <c r="S46" i="208"/>
  <c r="S62" i="208"/>
  <c r="S66" i="208"/>
  <c r="S72" i="208"/>
  <c r="S78" i="208"/>
  <c r="S84" i="208"/>
  <c r="S90" i="208"/>
  <c r="S95" i="208"/>
  <c r="S97" i="208"/>
  <c r="W99" i="208"/>
  <c r="W101" i="208"/>
  <c r="S106" i="208"/>
  <c r="W108" i="208"/>
  <c r="S126" i="208"/>
  <c r="W128" i="208"/>
  <c r="W129" i="208"/>
  <c r="W130" i="208"/>
  <c r="S132" i="208"/>
  <c r="W146" i="208"/>
  <c r="S148" i="208"/>
  <c r="W154" i="208"/>
  <c r="S156" i="208"/>
  <c r="S99" i="208"/>
  <c r="S111" i="208"/>
  <c r="S121" i="208"/>
  <c r="S128" i="208"/>
  <c r="S112" i="208"/>
  <c r="S114" i="208"/>
  <c r="W119" i="208"/>
  <c r="W124" i="208"/>
  <c r="S103" i="208"/>
  <c r="S113" i="208"/>
  <c r="S123" i="208"/>
  <c r="S13" i="208"/>
  <c r="S100" i="208"/>
  <c r="W109" i="208"/>
  <c r="W114" i="208"/>
  <c r="S104" i="208"/>
  <c r="S115" i="208"/>
  <c r="S124" i="208"/>
  <c r="S7" i="208"/>
  <c r="W9" i="208"/>
  <c r="W11" i="208"/>
  <c r="W13" i="208"/>
  <c r="S17" i="208"/>
  <c r="S27" i="208"/>
  <c r="S29" i="208"/>
  <c r="S45" i="208"/>
  <c r="S49" i="208"/>
  <c r="S61" i="208"/>
  <c r="S63" i="208"/>
  <c r="S67" i="208"/>
  <c r="S89" i="208"/>
  <c r="W91" i="208"/>
  <c r="S96" i="208"/>
  <c r="S98" i="208"/>
  <c r="W100" i="208"/>
  <c r="W102" i="208"/>
  <c r="S107" i="208"/>
  <c r="W112" i="208"/>
  <c r="W117" i="208"/>
  <c r="W122" i="208"/>
  <c r="W134" i="208"/>
  <c r="W142" i="208"/>
  <c r="S144" i="208"/>
  <c r="W150" i="208"/>
  <c r="S152" i="208"/>
  <c r="W158" i="208"/>
  <c r="S91" i="208"/>
  <c r="S105" i="208"/>
  <c r="S116" i="208"/>
  <c r="W97" i="208"/>
  <c r="W7" i="208"/>
  <c r="W15" i="208"/>
  <c r="W17" i="208"/>
  <c r="W19" i="208"/>
  <c r="W21" i="208"/>
  <c r="W23" i="208"/>
  <c r="W25" i="208"/>
  <c r="W27" i="208"/>
  <c r="W29" i="208"/>
  <c r="W31" i="208"/>
  <c r="W33" i="208"/>
  <c r="W35" i="208"/>
  <c r="W37" i="208"/>
  <c r="W39" i="208"/>
  <c r="W41" i="208"/>
  <c r="W43" i="208"/>
  <c r="W45" i="208"/>
  <c r="W47" i="208"/>
  <c r="W49" i="208"/>
  <c r="W51" i="208"/>
  <c r="W55" i="208"/>
  <c r="W57" i="208"/>
  <c r="W59" i="208"/>
  <c r="W61" i="208"/>
  <c r="W63" i="208"/>
  <c r="W65" i="208"/>
  <c r="W67" i="208"/>
  <c r="W69" i="208"/>
  <c r="W71" i="208"/>
  <c r="W73" i="208"/>
  <c r="W75" i="208"/>
  <c r="W77" i="208"/>
  <c r="W79" i="208"/>
  <c r="W81" i="208"/>
  <c r="W83" i="208"/>
  <c r="W85" i="208"/>
  <c r="W87" i="208"/>
  <c r="W89" i="208"/>
  <c r="W94" i="208"/>
  <c r="W96" i="208"/>
  <c r="W98" i="208"/>
  <c r="W105" i="208"/>
  <c r="W107" i="208"/>
  <c r="S120" i="208"/>
  <c r="W125" i="208"/>
  <c r="W127" i="208"/>
  <c r="S92" i="208"/>
  <c r="S108" i="208"/>
  <c r="S117" i="208"/>
  <c r="S125" i="208"/>
  <c r="W110" i="208"/>
  <c r="W115" i="208"/>
  <c r="W120" i="208"/>
  <c r="S130" i="208"/>
  <c r="W152" i="208"/>
  <c r="S154" i="208"/>
  <c r="W160" i="208"/>
  <c r="S93" i="208"/>
  <c r="S109" i="208"/>
  <c r="S118" i="208"/>
  <c r="W54" i="208"/>
  <c r="S54" i="208"/>
  <c r="W53" i="208"/>
  <c r="S53" i="208"/>
  <c r="N122" i="208"/>
  <c r="N111" i="208"/>
  <c r="N139" i="208"/>
  <c r="N108" i="208"/>
  <c r="N138" i="208"/>
  <c r="N131" i="208"/>
  <c r="O136" i="208"/>
  <c r="AM136" i="208" s="1"/>
  <c r="N135" i="208"/>
  <c r="N136" i="208"/>
  <c r="N137" i="208"/>
  <c r="N152" i="208"/>
  <c r="N160" i="208"/>
  <c r="N145" i="208"/>
  <c r="O150" i="208"/>
  <c r="N140" i="208"/>
  <c r="N143" i="208"/>
  <c r="N151" i="208"/>
  <c r="N159" i="208"/>
  <c r="O151" i="208"/>
  <c r="N107" i="208"/>
  <c r="N112" i="208"/>
  <c r="N114" i="208"/>
  <c r="N133" i="208"/>
  <c r="N96" i="208"/>
  <c r="N144" i="208"/>
  <c r="N110" i="208"/>
  <c r="N129" i="208"/>
  <c r="N130" i="208"/>
  <c r="N153" i="208"/>
  <c r="N146" i="208"/>
  <c r="N154" i="208"/>
  <c r="N132" i="208"/>
  <c r="N147" i="208"/>
  <c r="N155" i="208"/>
  <c r="N148" i="208"/>
  <c r="N156" i="208"/>
  <c r="N118" i="208"/>
  <c r="N134" i="208"/>
  <c r="N141" i="208"/>
  <c r="N149" i="208"/>
  <c r="N157" i="208"/>
  <c r="N142" i="208"/>
  <c r="N150" i="208"/>
  <c r="N158" i="208"/>
  <c r="O159" i="208"/>
  <c r="G160" i="208"/>
  <c r="AH160" i="208" s="1"/>
  <c r="F160" i="208"/>
  <c r="AG160" i="208" s="1"/>
  <c r="BB120" i="208"/>
  <c r="AY7" i="208"/>
  <c r="G47" i="208"/>
  <c r="F47" i="208"/>
  <c r="F51" i="208"/>
  <c r="G51" i="208"/>
  <c r="F69" i="208"/>
  <c r="G69" i="208"/>
  <c r="F81" i="208"/>
  <c r="G81" i="208"/>
  <c r="G15" i="208"/>
  <c r="F15" i="208"/>
  <c r="F27" i="208"/>
  <c r="G27" i="208"/>
  <c r="AH27" i="208" s="1"/>
  <c r="AI27" i="208" s="1"/>
  <c r="AS27" i="208" s="1"/>
  <c r="AT27" i="208" s="1"/>
  <c r="F53" i="208"/>
  <c r="G53" i="208"/>
  <c r="F11" i="208"/>
  <c r="G11" i="208"/>
  <c r="AH11" i="208" s="1"/>
  <c r="AI11" i="208" s="1"/>
  <c r="AS11" i="208" s="1"/>
  <c r="AT11" i="208" s="1"/>
  <c r="AU11" i="208" s="1"/>
  <c r="F13" i="208"/>
  <c r="G13" i="208"/>
  <c r="AH13" i="208" s="1"/>
  <c r="AI13" i="208" s="1"/>
  <c r="AS13" i="208" s="1"/>
  <c r="AT13" i="208" s="1"/>
  <c r="F17" i="208"/>
  <c r="G17" i="208"/>
  <c r="AH17" i="208" s="1"/>
  <c r="AI17" i="208" s="1"/>
  <c r="AS17" i="208" s="1"/>
  <c r="AT17" i="208" s="1"/>
  <c r="G23" i="208"/>
  <c r="F23" i="208"/>
  <c r="F29" i="208"/>
  <c r="G29" i="208"/>
  <c r="F41" i="208"/>
  <c r="G41" i="208"/>
  <c r="G63" i="208"/>
  <c r="F63" i="208"/>
  <c r="F75" i="208"/>
  <c r="G75" i="208"/>
  <c r="F19" i="208"/>
  <c r="G19" i="208"/>
  <c r="AH19" i="208" s="1"/>
  <c r="AI19" i="208" s="1"/>
  <c r="AS19" i="208" s="1"/>
  <c r="AT19" i="208" s="1"/>
  <c r="F35" i="208"/>
  <c r="G35" i="208"/>
  <c r="G45" i="208"/>
  <c r="F45" i="208"/>
  <c r="F59" i="208"/>
  <c r="G59" i="208"/>
  <c r="F65" i="208"/>
  <c r="G65" i="208"/>
  <c r="F71" i="208"/>
  <c r="G71" i="208"/>
  <c r="F83" i="208"/>
  <c r="G83" i="208"/>
  <c r="G21" i="208"/>
  <c r="F21" i="208"/>
  <c r="G37" i="208"/>
  <c r="F37" i="208"/>
  <c r="F57" i="208"/>
  <c r="G57" i="208"/>
  <c r="G61" i="208"/>
  <c r="F61" i="208"/>
  <c r="F77" i="208"/>
  <c r="G77" i="208"/>
  <c r="F8" i="208"/>
  <c r="G8" i="208"/>
  <c r="G10" i="208"/>
  <c r="F10" i="208"/>
  <c r="G12" i="208"/>
  <c r="AH12" i="208" s="1"/>
  <c r="AI12" i="208" s="1"/>
  <c r="AS12" i="208" s="1"/>
  <c r="AT12" i="208" s="1"/>
  <c r="AU12" i="208" s="1"/>
  <c r="F12" i="208"/>
  <c r="G14" i="208"/>
  <c r="AH14" i="208" s="1"/>
  <c r="AI14" i="208" s="1"/>
  <c r="AS14" i="208" s="1"/>
  <c r="AT14" i="208" s="1"/>
  <c r="F14" i="208"/>
  <c r="F33" i="208"/>
  <c r="G33" i="208"/>
  <c r="G39" i="208"/>
  <c r="F39" i="208"/>
  <c r="F16" i="208"/>
  <c r="G16" i="208"/>
  <c r="AH16" i="208" s="1"/>
  <c r="AI16" i="208" s="1"/>
  <c r="AS16" i="208" s="1"/>
  <c r="AT16" i="208" s="1"/>
  <c r="AV16" i="208" s="1"/>
  <c r="F18" i="208"/>
  <c r="G18" i="208"/>
  <c r="AH18" i="208" s="1"/>
  <c r="AI18" i="208" s="1"/>
  <c r="AS18" i="208" s="1"/>
  <c r="AT18" i="208" s="1"/>
  <c r="AU18" i="208" s="1"/>
  <c r="F20" i="208"/>
  <c r="G20" i="208"/>
  <c r="AH20" i="208" s="1"/>
  <c r="AI20" i="208" s="1"/>
  <c r="AS20" i="208" s="1"/>
  <c r="AT20" i="208" s="1"/>
  <c r="G22" i="208"/>
  <c r="AH22" i="208" s="1"/>
  <c r="AI22" i="208" s="1"/>
  <c r="AS22" i="208" s="1"/>
  <c r="AT22" i="208" s="1"/>
  <c r="AV22" i="208" s="1"/>
  <c r="F22" i="208"/>
  <c r="G24" i="208"/>
  <c r="AH24" i="208" s="1"/>
  <c r="AI24" i="208" s="1"/>
  <c r="AS24" i="208" s="1"/>
  <c r="AT24" i="208" s="1"/>
  <c r="AV24" i="208" s="1"/>
  <c r="F24" i="208"/>
  <c r="F26" i="208"/>
  <c r="G26" i="208"/>
  <c r="AH26" i="208" s="1"/>
  <c r="AI26" i="208" s="1"/>
  <c r="AS26" i="208" s="1"/>
  <c r="AT26" i="208" s="1"/>
  <c r="F28" i="208"/>
  <c r="G28" i="208"/>
  <c r="G30" i="208"/>
  <c r="F30" i="208"/>
  <c r="G32" i="208"/>
  <c r="F32" i="208"/>
  <c r="F34" i="208"/>
  <c r="G34" i="208"/>
  <c r="F36" i="208"/>
  <c r="G36" i="208"/>
  <c r="G38" i="208"/>
  <c r="F38" i="208"/>
  <c r="F40" i="208"/>
  <c r="G40" i="208"/>
  <c r="F42" i="208"/>
  <c r="G42" i="208"/>
  <c r="F44" i="208"/>
  <c r="G44" i="208"/>
  <c r="G46" i="208"/>
  <c r="F46" i="208"/>
  <c r="F48" i="208"/>
  <c r="G48" i="208"/>
  <c r="F50" i="208"/>
  <c r="G50" i="208"/>
  <c r="F52" i="208"/>
  <c r="G52" i="208"/>
  <c r="G54" i="208"/>
  <c r="F54" i="208"/>
  <c r="F56" i="208"/>
  <c r="G56" i="208"/>
  <c r="F58" i="208"/>
  <c r="G58" i="208"/>
  <c r="G60" i="208"/>
  <c r="F60" i="208"/>
  <c r="G62" i="208"/>
  <c r="F62" i="208"/>
  <c r="G64" i="208"/>
  <c r="F64" i="208"/>
  <c r="G66" i="208"/>
  <c r="F66" i="208"/>
  <c r="F68" i="208"/>
  <c r="G68" i="208"/>
  <c r="G70" i="208"/>
  <c r="F70" i="208"/>
  <c r="F72" i="208"/>
  <c r="G72" i="208"/>
  <c r="F74" i="208"/>
  <c r="G74" i="208"/>
  <c r="G76" i="208"/>
  <c r="F76" i="208"/>
  <c r="G78" i="208"/>
  <c r="F78" i="208"/>
  <c r="F80" i="208"/>
  <c r="G80" i="208"/>
  <c r="F82" i="208"/>
  <c r="G82" i="208"/>
  <c r="F84" i="208"/>
  <c r="G84" i="208"/>
  <c r="F25" i="208"/>
  <c r="G25" i="208"/>
  <c r="AH25" i="208" s="1"/>
  <c r="AI25" i="208" s="1"/>
  <c r="AS25" i="208" s="1"/>
  <c r="AT25" i="208" s="1"/>
  <c r="AV25" i="208" s="1"/>
  <c r="G31" i="208"/>
  <c r="F31" i="208"/>
  <c r="F43" i="208"/>
  <c r="G43" i="208"/>
  <c r="F49" i="208"/>
  <c r="G49" i="208"/>
  <c r="G55" i="208"/>
  <c r="F55" i="208"/>
  <c r="F67" i="208"/>
  <c r="G67" i="208"/>
  <c r="F73" i="208"/>
  <c r="G73" i="208"/>
  <c r="G79" i="208"/>
  <c r="F79" i="208"/>
  <c r="AH15" i="208"/>
  <c r="AI15" i="208" s="1"/>
  <c r="AS15" i="208" s="1"/>
  <c r="AT15" i="208" s="1"/>
  <c r="AH21" i="208"/>
  <c r="AI21" i="208" s="1"/>
  <c r="AS21" i="208" s="1"/>
  <c r="AT21" i="208" s="1"/>
  <c r="AH23" i="208"/>
  <c r="AI23" i="208" s="1"/>
  <c r="AS23" i="208" s="1"/>
  <c r="AT23" i="208" s="1"/>
  <c r="AB149" i="208"/>
  <c r="AL149" i="208" s="1"/>
  <c r="G7" i="208"/>
  <c r="F7" i="208"/>
  <c r="G119" i="208"/>
  <c r="F119" i="208"/>
  <c r="AW116" i="208"/>
  <c r="F129" i="208"/>
  <c r="G129" i="208"/>
  <c r="F130" i="208"/>
  <c r="G130" i="208"/>
  <c r="AH132" i="208"/>
  <c r="AG132" i="208"/>
  <c r="F137" i="208"/>
  <c r="G137" i="208"/>
  <c r="AG139" i="208"/>
  <c r="AH139" i="208"/>
  <c r="G142" i="208"/>
  <c r="F142" i="208"/>
  <c r="AH144" i="208"/>
  <c r="AG144" i="208"/>
  <c r="G148" i="208"/>
  <c r="F148" i="208"/>
  <c r="AG151" i="208"/>
  <c r="AH151" i="208"/>
  <c r="AH157" i="208"/>
  <c r="AG157" i="208"/>
  <c r="G136" i="208"/>
  <c r="F136" i="208"/>
  <c r="F141" i="208"/>
  <c r="G141" i="208"/>
  <c r="AH150" i="208"/>
  <c r="AG150" i="208"/>
  <c r="F85" i="208"/>
  <c r="G85" i="208"/>
  <c r="G87" i="208"/>
  <c r="F87" i="208"/>
  <c r="G112" i="208"/>
  <c r="F112" i="208"/>
  <c r="F117" i="208"/>
  <c r="G117" i="208"/>
  <c r="G122" i="208"/>
  <c r="F122" i="208"/>
  <c r="AG122" i="208" s="1"/>
  <c r="G127" i="208"/>
  <c r="F127" i="208"/>
  <c r="F131" i="208"/>
  <c r="G131" i="208"/>
  <c r="AH133" i="208"/>
  <c r="AG133" i="208"/>
  <c r="F138" i="208"/>
  <c r="G138" i="208"/>
  <c r="AH145" i="208"/>
  <c r="AG145" i="208"/>
  <c r="G149" i="208"/>
  <c r="F149" i="208"/>
  <c r="AG152" i="208"/>
  <c r="AH152" i="208"/>
  <c r="G156" i="208"/>
  <c r="F156" i="208"/>
  <c r="AG125" i="208"/>
  <c r="AH125" i="208"/>
  <c r="F120" i="208"/>
  <c r="G120" i="208"/>
  <c r="F125" i="208"/>
  <c r="G125" i="208"/>
  <c r="AG126" i="208"/>
  <c r="AH126" i="208"/>
  <c r="AH128" i="208"/>
  <c r="AG128" i="208"/>
  <c r="AG134" i="208"/>
  <c r="AH134" i="208"/>
  <c r="G143" i="208"/>
  <c r="F143" i="208"/>
  <c r="AH146" i="208"/>
  <c r="AG146" i="208"/>
  <c r="G150" i="208"/>
  <c r="F150" i="208"/>
  <c r="AG153" i="208"/>
  <c r="AH153" i="208"/>
  <c r="AH158" i="208"/>
  <c r="AG158" i="208"/>
  <c r="AG120" i="208"/>
  <c r="G110" i="208"/>
  <c r="F110" i="208"/>
  <c r="AG110" i="208" s="1"/>
  <c r="F115" i="208"/>
  <c r="AG115" i="208" s="1"/>
  <c r="G115" i="208"/>
  <c r="G132" i="208"/>
  <c r="F132" i="208"/>
  <c r="AH135" i="208"/>
  <c r="AG135" i="208"/>
  <c r="F139" i="208"/>
  <c r="G139" i="208"/>
  <c r="AG140" i="208"/>
  <c r="AH140" i="208"/>
  <c r="G144" i="208"/>
  <c r="F144" i="208"/>
  <c r="AH147" i="208"/>
  <c r="AG147" i="208"/>
  <c r="G151" i="208"/>
  <c r="F151" i="208"/>
  <c r="AG154" i="208"/>
  <c r="AH154" i="208"/>
  <c r="F157" i="208"/>
  <c r="G157" i="208"/>
  <c r="F114" i="208"/>
  <c r="AG114" i="208" s="1"/>
  <c r="G114" i="208"/>
  <c r="F124" i="208"/>
  <c r="G124" i="208"/>
  <c r="F113" i="208"/>
  <c r="AG113" i="208" s="1"/>
  <c r="G113" i="208"/>
  <c r="G118" i="208"/>
  <c r="F118" i="208"/>
  <c r="AG118" i="208" s="1"/>
  <c r="AG119" i="208"/>
  <c r="F123" i="208"/>
  <c r="AG123" i="208" s="1"/>
  <c r="G123" i="208"/>
  <c r="AG124" i="208"/>
  <c r="AH124" i="208"/>
  <c r="F133" i="208"/>
  <c r="G133" i="208"/>
  <c r="AH136" i="208"/>
  <c r="AG136" i="208"/>
  <c r="AG141" i="208"/>
  <c r="AH141" i="208"/>
  <c r="F145" i="208"/>
  <c r="G145" i="208"/>
  <c r="G152" i="208"/>
  <c r="F152" i="208"/>
  <c r="AG155" i="208"/>
  <c r="AH155" i="208"/>
  <c r="AH159" i="208"/>
  <c r="AG159" i="208"/>
  <c r="AG143" i="208"/>
  <c r="AH143" i="208"/>
  <c r="G159" i="208"/>
  <c r="F159" i="208"/>
  <c r="F86" i="208"/>
  <c r="G86" i="208"/>
  <c r="F88" i="208"/>
  <c r="G88" i="208"/>
  <c r="G126" i="208"/>
  <c r="F126" i="208"/>
  <c r="G128" i="208"/>
  <c r="F128" i="208"/>
  <c r="AG129" i="208"/>
  <c r="AH129" i="208"/>
  <c r="AG130" i="208"/>
  <c r="AH130" i="208"/>
  <c r="G134" i="208"/>
  <c r="F134" i="208"/>
  <c r="AH137" i="208"/>
  <c r="AG137" i="208"/>
  <c r="AG142" i="208"/>
  <c r="AH142" i="208"/>
  <c r="F146" i="208"/>
  <c r="G146" i="208"/>
  <c r="AH148" i="208"/>
  <c r="AG148" i="208"/>
  <c r="F153" i="208"/>
  <c r="G153" i="208"/>
  <c r="G158" i="208"/>
  <c r="F158" i="208"/>
  <c r="F155" i="208"/>
  <c r="G155" i="208"/>
  <c r="G111" i="208"/>
  <c r="F111" i="208"/>
  <c r="AG111" i="208" s="1"/>
  <c r="AG112" i="208"/>
  <c r="G116" i="208"/>
  <c r="F116" i="208"/>
  <c r="AG116" i="208" s="1"/>
  <c r="AG117" i="208"/>
  <c r="F121" i="208"/>
  <c r="AG121" i="208" s="1"/>
  <c r="G121" i="208"/>
  <c r="AH127" i="208"/>
  <c r="AG127" i="208"/>
  <c r="AG131" i="208"/>
  <c r="AH131" i="208"/>
  <c r="G135" i="208"/>
  <c r="F135" i="208"/>
  <c r="AH138" i="208"/>
  <c r="AG138" i="208"/>
  <c r="F140" i="208"/>
  <c r="G140" i="208"/>
  <c r="F147" i="208"/>
  <c r="G147" i="208"/>
  <c r="AG149" i="208"/>
  <c r="AH149" i="208"/>
  <c r="F154" i="208"/>
  <c r="G154" i="208"/>
  <c r="AG156" i="208"/>
  <c r="AH156" i="208"/>
  <c r="F89" i="208"/>
  <c r="G89" i="208"/>
  <c r="F91" i="208"/>
  <c r="G91" i="208"/>
  <c r="AW93" i="208"/>
  <c r="F96" i="208"/>
  <c r="AG96" i="208" s="1"/>
  <c r="G96" i="208"/>
  <c r="G98" i="208"/>
  <c r="F98" i="208"/>
  <c r="AG98" i="208" s="1"/>
  <c r="F107" i="208"/>
  <c r="AG107" i="208" s="1"/>
  <c r="G107" i="208"/>
  <c r="G94" i="208"/>
  <c r="F94" i="208"/>
  <c r="G105" i="208"/>
  <c r="F105" i="208"/>
  <c r="G93" i="208"/>
  <c r="F93" i="208"/>
  <c r="AG105" i="208"/>
  <c r="F100" i="208"/>
  <c r="AG100" i="208" s="1"/>
  <c r="G100" i="208"/>
  <c r="F92" i="208"/>
  <c r="G92" i="208"/>
  <c r="G101" i="208"/>
  <c r="F101" i="208"/>
  <c r="AG101" i="208" s="1"/>
  <c r="G103" i="208"/>
  <c r="F103" i="208"/>
  <c r="AG103" i="208" s="1"/>
  <c r="G104" i="208"/>
  <c r="F104" i="208"/>
  <c r="AG104" i="208" s="1"/>
  <c r="G102" i="208"/>
  <c r="F102" i="208"/>
  <c r="G109" i="208"/>
  <c r="F109" i="208"/>
  <c r="AG109" i="208" s="1"/>
  <c r="F90" i="208"/>
  <c r="G90" i="208"/>
  <c r="G95" i="208"/>
  <c r="F95" i="208"/>
  <c r="G97" i="208"/>
  <c r="F97" i="208"/>
  <c r="AG97" i="208" s="1"/>
  <c r="F99" i="208"/>
  <c r="AG99" i="208" s="1"/>
  <c r="G99" i="208"/>
  <c r="AG102" i="208"/>
  <c r="G106" i="208"/>
  <c r="F106" i="208"/>
  <c r="AG106" i="208" s="1"/>
  <c r="F108" i="208"/>
  <c r="AG108" i="208" s="1"/>
  <c r="G108" i="208"/>
  <c r="F9" i="208"/>
  <c r="G9" i="208"/>
  <c r="AB139" i="208"/>
  <c r="AL133" i="208"/>
  <c r="AL157" i="208"/>
  <c r="AL154" i="208"/>
  <c r="AB150" i="208"/>
  <c r="AL150" i="208" s="1"/>
  <c r="X131" i="208"/>
  <c r="X145" i="208"/>
  <c r="X135" i="208"/>
  <c r="X151" i="208"/>
  <c r="X140" i="208"/>
  <c r="O143" i="208"/>
  <c r="AM143" i="208" s="1"/>
  <c r="T133" i="208"/>
  <c r="T141" i="208"/>
  <c r="T149" i="208"/>
  <c r="T157" i="208"/>
  <c r="T125" i="208"/>
  <c r="O158" i="208"/>
  <c r="O134" i="208"/>
  <c r="O142" i="208"/>
  <c r="O155" i="208"/>
  <c r="O147" i="208"/>
  <c r="O130" i="208"/>
  <c r="AM130" i="208" s="1"/>
  <c r="O137" i="208"/>
  <c r="O145" i="208"/>
  <c r="O146" i="208"/>
  <c r="O153" i="208"/>
  <c r="O129" i="208"/>
  <c r="O133" i="208"/>
  <c r="O141" i="208"/>
  <c r="AM141" i="208" s="1"/>
  <c r="O138" i="208"/>
  <c r="AM138" i="208" s="1"/>
  <c r="O144" i="208"/>
  <c r="AM144" i="208" s="1"/>
  <c r="O131" i="208"/>
  <c r="O139" i="208"/>
  <c r="AM139" i="208" s="1"/>
  <c r="O154" i="208"/>
  <c r="AM154" i="208" s="1"/>
  <c r="O149" i="208"/>
  <c r="AM149" i="208" s="1"/>
  <c r="O152" i="208"/>
  <c r="AM152" i="208" s="1"/>
  <c r="O120" i="208"/>
  <c r="BB107" i="208"/>
  <c r="AL152" i="208"/>
  <c r="AL160" i="208"/>
  <c r="AL141" i="208"/>
  <c r="AX8" i="208"/>
  <c r="AW14" i="208"/>
  <c r="AY110" i="208"/>
  <c r="AX123" i="208"/>
  <c r="BA69" i="208"/>
  <c r="BA75" i="208"/>
  <c r="AY56" i="208"/>
  <c r="T44" i="208"/>
  <c r="AL146" i="208"/>
  <c r="AX80" i="208"/>
  <c r="AW7" i="208"/>
  <c r="AX41" i="208"/>
  <c r="AZ88" i="208"/>
  <c r="T46" i="208"/>
  <c r="AL130" i="208"/>
  <c r="O111" i="208"/>
  <c r="AW69" i="208"/>
  <c r="O132" i="208"/>
  <c r="AM132" i="208" s="1"/>
  <c r="T135" i="208"/>
  <c r="O140" i="208"/>
  <c r="T143" i="208"/>
  <c r="O148" i="208"/>
  <c r="O156" i="208"/>
  <c r="AM156" i="208" s="1"/>
  <c r="AY52" i="208"/>
  <c r="AY64" i="208"/>
  <c r="T129" i="208"/>
  <c r="X129" i="208"/>
  <c r="T132" i="208"/>
  <c r="T140" i="208"/>
  <c r="T148" i="208"/>
  <c r="X148" i="208"/>
  <c r="T156" i="208"/>
  <c r="AL132" i="208"/>
  <c r="BA90" i="208"/>
  <c r="T126" i="208"/>
  <c r="AL140" i="208"/>
  <c r="T95" i="208"/>
  <c r="T114" i="208"/>
  <c r="T116" i="208"/>
  <c r="T118" i="208"/>
  <c r="AY67" i="208"/>
  <c r="BA82" i="208"/>
  <c r="AW84" i="208"/>
  <c r="T124" i="208"/>
  <c r="AL158" i="208"/>
  <c r="BA76" i="208"/>
  <c r="AZ80" i="208"/>
  <c r="AZ122" i="208"/>
  <c r="T127" i="208"/>
  <c r="AZ71" i="208"/>
  <c r="AY88" i="208"/>
  <c r="T101" i="208"/>
  <c r="T128" i="208"/>
  <c r="AZ28" i="208"/>
  <c r="BB49" i="208"/>
  <c r="BB62" i="208"/>
  <c r="AX68" i="208"/>
  <c r="AW77" i="208"/>
  <c r="AX83" i="208"/>
  <c r="T137" i="208"/>
  <c r="X137" i="208"/>
  <c r="T145" i="208"/>
  <c r="X150" i="208"/>
  <c r="T151" i="208"/>
  <c r="T153" i="208"/>
  <c r="X153" i="208"/>
  <c r="O157" i="208"/>
  <c r="AM157" i="208" s="1"/>
  <c r="X158" i="208"/>
  <c r="T159" i="208"/>
  <c r="AW48" i="208"/>
  <c r="AY72" i="208"/>
  <c r="BB85" i="208"/>
  <c r="O100" i="208"/>
  <c r="O110" i="208"/>
  <c r="O118" i="208"/>
  <c r="AL148" i="208"/>
  <c r="AL156" i="208"/>
  <c r="BA16" i="208"/>
  <c r="U11" i="182"/>
  <c r="V14" i="182" s="1"/>
  <c r="O96" i="208"/>
  <c r="T102" i="208"/>
  <c r="T106" i="208"/>
  <c r="AX7" i="208"/>
  <c r="BB11" i="208"/>
  <c r="BB44" i="208"/>
  <c r="BA49" i="208"/>
  <c r="AZ7" i="208"/>
  <c r="BB8" i="208"/>
  <c r="AZ9" i="208"/>
  <c r="BA12" i="208"/>
  <c r="AY14" i="208"/>
  <c r="BB19" i="208"/>
  <c r="BB20" i="208"/>
  <c r="BB21" i="208"/>
  <c r="BB29" i="208"/>
  <c r="AX37" i="208"/>
  <c r="BB38" i="208"/>
  <c r="AX54" i="208"/>
  <c r="BA61" i="208"/>
  <c r="BB63" i="208"/>
  <c r="AW64" i="208"/>
  <c r="AX110" i="208"/>
  <c r="AX111" i="208"/>
  <c r="BB112" i="208"/>
  <c r="BA113" i="208"/>
  <c r="AY115" i="208"/>
  <c r="BB116" i="208"/>
  <c r="BB117" i="208"/>
  <c r="AX121" i="208"/>
  <c r="AX51" i="208"/>
  <c r="BA53" i="208"/>
  <c r="AX62" i="208"/>
  <c r="AW89" i="208"/>
  <c r="AW91" i="208"/>
  <c r="BB92" i="208"/>
  <c r="AY93" i="208"/>
  <c r="BA97" i="208"/>
  <c r="AX98" i="208"/>
  <c r="BA101" i="208"/>
  <c r="BA105" i="208"/>
  <c r="AX107" i="208"/>
  <c r="BB23" i="208"/>
  <c r="AX28" i="208"/>
  <c r="BA30" i="208"/>
  <c r="BB32" i="208"/>
  <c r="BB33" i="208"/>
  <c r="AX45" i="208"/>
  <c r="BA57" i="208"/>
  <c r="AW59" i="208"/>
  <c r="M139" i="182"/>
  <c r="AX11" i="208"/>
  <c r="AY11" i="208"/>
  <c r="AW36" i="208"/>
  <c r="AX36" i="208"/>
  <c r="BB40" i="208"/>
  <c r="AW40" i="208"/>
  <c r="AZ43" i="208"/>
  <c r="BB43" i="208"/>
  <c r="BB7" i="208"/>
  <c r="BB9" i="208"/>
  <c r="AW37" i="208"/>
  <c r="AZ40" i="208"/>
  <c r="BA45" i="208"/>
  <c r="AW54" i="208"/>
  <c r="BA64" i="208"/>
  <c r="AY75" i="208"/>
  <c r="AZ77" i="208"/>
  <c r="AY25" i="208"/>
  <c r="AX25" i="208"/>
  <c r="AW41" i="208"/>
  <c r="BB41" i="208"/>
  <c r="BB46" i="208"/>
  <c r="BA46" i="208"/>
  <c r="AX48" i="208"/>
  <c r="BB48" i="208"/>
  <c r="AY49" i="208"/>
  <c r="AW49" i="208"/>
  <c r="AY62" i="208"/>
  <c r="AW62" i="208"/>
  <c r="AZ67" i="208"/>
  <c r="BB67" i="208"/>
  <c r="BB68" i="208"/>
  <c r="BA68" i="208"/>
  <c r="AW73" i="208"/>
  <c r="BB73" i="208"/>
  <c r="AY76" i="208"/>
  <c r="AX76" i="208"/>
  <c r="BA81" i="208"/>
  <c r="AW81" i="208"/>
  <c r="BB89" i="208"/>
  <c r="BA89" i="208"/>
  <c r="AY107" i="208"/>
  <c r="AW107" i="208"/>
  <c r="AZ20" i="208"/>
  <c r="AW28" i="208"/>
  <c r="BB30" i="208"/>
  <c r="BB45" i="208"/>
  <c r="AZ68" i="208"/>
  <c r="BB77" i="208"/>
  <c r="BB99" i="208"/>
  <c r="BB100" i="208"/>
  <c r="AY102" i="208"/>
  <c r="BB104" i="208"/>
  <c r="BB108" i="208"/>
  <c r="BA109" i="208"/>
  <c r="AW110" i="208"/>
  <c r="BA26" i="208"/>
  <c r="AX44" i="208"/>
  <c r="AX52" i="208"/>
  <c r="BA60" i="208"/>
  <c r="BB80" i="208"/>
  <c r="AX119" i="208"/>
  <c r="AW121" i="208"/>
  <c r="T45" i="208"/>
  <c r="T90" i="208"/>
  <c r="T94" i="208"/>
  <c r="AZ92" i="208"/>
  <c r="AX102" i="208"/>
  <c r="T120" i="208"/>
  <c r="AW44" i="208"/>
  <c r="BA85" i="208"/>
  <c r="AY92" i="208"/>
  <c r="AW102" i="208"/>
  <c r="BA117" i="208"/>
  <c r="AY41" i="208"/>
  <c r="BB54" i="208"/>
  <c r="AX64" i="208"/>
  <c r="BA73" i="208"/>
  <c r="AX84" i="208"/>
  <c r="AY91" i="208"/>
  <c r="BA93" i="208"/>
  <c r="T63" i="208"/>
  <c r="AW85" i="208"/>
  <c r="AX117" i="208"/>
  <c r="BA56" i="208"/>
  <c r="T72" i="208"/>
  <c r="AX16" i="208"/>
  <c r="BA72" i="208"/>
  <c r="AX85" i="208"/>
  <c r="AY17" i="208"/>
  <c r="AZ35" i="208"/>
  <c r="AX43" i="208"/>
  <c r="AZ48" i="208"/>
  <c r="AX75" i="208"/>
  <c r="AX88" i="208"/>
  <c r="AZ120" i="208"/>
  <c r="AW52" i="208"/>
  <c r="BA115" i="208"/>
  <c r="AX10" i="208"/>
  <c r="AY19" i="208"/>
  <c r="BB27" i="208"/>
  <c r="AL131" i="208"/>
  <c r="AL139" i="208"/>
  <c r="AL147" i="208"/>
  <c r="AL155" i="208"/>
  <c r="AB11" i="208"/>
  <c r="AL11" i="208" s="1"/>
  <c r="AB14" i="208"/>
  <c r="AL14" i="208" s="1"/>
  <c r="AB15" i="208"/>
  <c r="AL15" i="208" s="1"/>
  <c r="AB16" i="208"/>
  <c r="AL16" i="208" s="1"/>
  <c r="AB17" i="208"/>
  <c r="AL17" i="208" s="1"/>
  <c r="AB20" i="208"/>
  <c r="AL20" i="208" s="1"/>
  <c r="AB21" i="208"/>
  <c r="AL21" i="208" s="1"/>
  <c r="AB22" i="208"/>
  <c r="AL22" i="208" s="1"/>
  <c r="AB23" i="208"/>
  <c r="AL23" i="208" s="1"/>
  <c r="AB24" i="208"/>
  <c r="AL24" i="208" s="1"/>
  <c r="AB25" i="208"/>
  <c r="AL25" i="208" s="1"/>
  <c r="AB27" i="208"/>
  <c r="AL27" i="208" s="1"/>
  <c r="T119" i="208"/>
  <c r="AW24" i="208"/>
  <c r="AZ32" i="208"/>
  <c r="BB37" i="208"/>
  <c r="AX40" i="208"/>
  <c r="BB47" i="208"/>
  <c r="AZ63" i="208"/>
  <c r="BB70" i="208"/>
  <c r="BB72" i="208"/>
  <c r="AZ74" i="208"/>
  <c r="AY99" i="208"/>
  <c r="X65" i="208"/>
  <c r="X85" i="208"/>
  <c r="X96" i="208"/>
  <c r="X104" i="208"/>
  <c r="X118" i="208"/>
  <c r="X127" i="208"/>
  <c r="X95" i="208"/>
  <c r="X109" i="208"/>
  <c r="X113" i="208"/>
  <c r="X122" i="208"/>
  <c r="X94" i="208"/>
  <c r="X103" i="208"/>
  <c r="X117" i="208"/>
  <c r="X19" i="208"/>
  <c r="X102" i="208"/>
  <c r="X108" i="208"/>
  <c r="X112" i="208"/>
  <c r="X121" i="208"/>
  <c r="X125" i="208"/>
  <c r="X93" i="208"/>
  <c r="X100" i="208"/>
  <c r="X101" i="208"/>
  <c r="X106" i="208"/>
  <c r="X107" i="208"/>
  <c r="X116" i="208"/>
  <c r="X120" i="208"/>
  <c r="X99" i="208"/>
  <c r="X111" i="208"/>
  <c r="X124" i="208"/>
  <c r="X11" i="208"/>
  <c r="X53" i="208"/>
  <c r="X92" i="208"/>
  <c r="X98" i="208"/>
  <c r="X105" i="208"/>
  <c r="X119" i="208"/>
  <c r="X97" i="208"/>
  <c r="X110" i="208"/>
  <c r="X114" i="208"/>
  <c r="X123" i="208"/>
  <c r="X128" i="208"/>
  <c r="T91" i="208"/>
  <c r="O114" i="208"/>
  <c r="O108" i="208"/>
  <c r="O107" i="208"/>
  <c r="O112" i="208"/>
  <c r="J109" i="208"/>
  <c r="J113" i="208"/>
  <c r="R139" i="182"/>
  <c r="J97" i="208"/>
  <c r="J115" i="208"/>
  <c r="J116" i="208"/>
  <c r="J117" i="208"/>
  <c r="J119" i="208"/>
  <c r="J98" i="208"/>
  <c r="J121" i="208"/>
  <c r="J123" i="208"/>
  <c r="J124" i="208"/>
  <c r="J125" i="208"/>
  <c r="J126" i="208"/>
  <c r="J99" i="208"/>
  <c r="J127" i="208"/>
  <c r="J101" i="208"/>
  <c r="J128" i="208"/>
  <c r="J102" i="208"/>
  <c r="I139" i="182"/>
  <c r="J103" i="208"/>
  <c r="J104" i="208"/>
  <c r="J105" i="208"/>
  <c r="J106" i="208"/>
  <c r="T92" i="208"/>
  <c r="T93" i="208"/>
  <c r="T61" i="208"/>
  <c r="T96" i="208"/>
  <c r="AW32" i="208"/>
  <c r="AZ36" i="208"/>
  <c r="AY37" i="208"/>
  <c r="AY16" i="208"/>
  <c r="BB17" i="208"/>
  <c r="AX24" i="208"/>
  <c r="AZ27" i="208"/>
  <c r="AZ19" i="208"/>
  <c r="AX21" i="208"/>
  <c r="AX29" i="208"/>
  <c r="AX32" i="208"/>
  <c r="AX33" i="208"/>
  <c r="BB35" i="208"/>
  <c r="BB36" i="208"/>
  <c r="AX49" i="208"/>
  <c r="BB52" i="208"/>
  <c r="AY54" i="208"/>
  <c r="AW56" i="208"/>
  <c r="BB64" i="208"/>
  <c r="AW72" i="208"/>
  <c r="BA77" i="208"/>
  <c r="BB88" i="208"/>
  <c r="AW92" i="208"/>
  <c r="AW33" i="208"/>
  <c r="AX17" i="208"/>
  <c r="AX19" i="208"/>
  <c r="AX20" i="208"/>
  <c r="AY21" i="208"/>
  <c r="AY29" i="208"/>
  <c r="AY33" i="208"/>
  <c r="AX35" i="208"/>
  <c r="AW45" i="208"/>
  <c r="AX56" i="208"/>
  <c r="AW68" i="208"/>
  <c r="AX72" i="208"/>
  <c r="BB76" i="208"/>
  <c r="AW80" i="208"/>
  <c r="AX92" i="208"/>
  <c r="BA18" i="208"/>
  <c r="AX66" i="208"/>
  <c r="AW87" i="208"/>
  <c r="AW20" i="208"/>
  <c r="AZ24" i="208"/>
  <c r="BB25" i="208"/>
  <c r="BB28" i="208"/>
  <c r="AY35" i="208"/>
  <c r="BA38" i="208"/>
  <c r="AZ44" i="208"/>
  <c r="AY45" i="208"/>
  <c r="BA52" i="208"/>
  <c r="BB56" i="208"/>
  <c r="AY68" i="208"/>
  <c r="BA70" i="208"/>
  <c r="AZ73" i="208"/>
  <c r="AX77" i="208"/>
  <c r="AY80" i="208"/>
  <c r="AW88" i="208"/>
  <c r="BB31" i="208"/>
  <c r="AY95" i="208"/>
  <c r="BB24" i="208"/>
  <c r="AW76" i="208"/>
  <c r="AW117" i="208"/>
  <c r="BA50" i="208"/>
  <c r="AZ114" i="208"/>
  <c r="AX87" i="208"/>
  <c r="AL138" i="208"/>
  <c r="BB59" i="208"/>
  <c r="AW60" i="208"/>
  <c r="AX81" i="208"/>
  <c r="AY84" i="208"/>
  <c r="BB121" i="208"/>
  <c r="BB13" i="208"/>
  <c r="AX60" i="208"/>
  <c r="BB81" i="208"/>
  <c r="AL135" i="208"/>
  <c r="AZ57" i="208"/>
  <c r="AY60" i="208"/>
  <c r="AZ84" i="208"/>
  <c r="AX91" i="208"/>
  <c r="AW99" i="208"/>
  <c r="AW120" i="208"/>
  <c r="BA15" i="208"/>
  <c r="AX106" i="208"/>
  <c r="BB60" i="208"/>
  <c r="AZ82" i="208"/>
  <c r="BB84" i="208"/>
  <c r="AX99" i="208"/>
  <c r="AY119" i="208"/>
  <c r="AY120" i="208"/>
  <c r="AZ39" i="208"/>
  <c r="AZ47" i="208"/>
  <c r="BA71" i="208"/>
  <c r="BB103" i="208"/>
  <c r="BA121" i="208"/>
  <c r="AL143" i="208"/>
  <c r="AL151" i="208"/>
  <c r="AL159" i="208"/>
  <c r="BA55" i="208"/>
  <c r="AW111" i="208"/>
  <c r="AL134" i="208"/>
  <c r="AL142" i="208"/>
  <c r="BB58" i="208"/>
  <c r="V10" i="208"/>
  <c r="T10" i="208" s="1"/>
  <c r="V28" i="208"/>
  <c r="V32" i="208"/>
  <c r="T32" i="208" s="1"/>
  <c r="V36" i="208"/>
  <c r="T36" i="208" s="1"/>
  <c r="T40" i="208"/>
  <c r="T97" i="208"/>
  <c r="V26" i="208"/>
  <c r="T26" i="208" s="1"/>
  <c r="T109" i="208"/>
  <c r="T18" i="208"/>
  <c r="V47" i="208"/>
  <c r="T47" i="208" s="1"/>
  <c r="V50" i="208"/>
  <c r="T62" i="208"/>
  <c r="V74" i="208"/>
  <c r="T74" i="208" s="1"/>
  <c r="V76" i="208"/>
  <c r="T76" i="208" s="1"/>
  <c r="V77" i="208"/>
  <c r="T77" i="208" s="1"/>
  <c r="V80" i="208"/>
  <c r="T80" i="208" s="1"/>
  <c r="V88" i="208"/>
  <c r="T88" i="208" s="1"/>
  <c r="T66" i="208"/>
  <c r="T84" i="208"/>
  <c r="V23" i="208"/>
  <c r="T23" i="208" s="1"/>
  <c r="V55" i="208"/>
  <c r="T55" i="208" s="1"/>
  <c r="V68" i="208"/>
  <c r="T68" i="208" s="1"/>
  <c r="V85" i="208"/>
  <c r="T85" i="208" s="1"/>
  <c r="T13" i="208"/>
  <c r="V14" i="208"/>
  <c r="T14" i="208" s="1"/>
  <c r="V20" i="208"/>
  <c r="T20" i="208" s="1"/>
  <c r="V33" i="208"/>
  <c r="T33" i="208" s="1"/>
  <c r="V37" i="208"/>
  <c r="T37" i="208" s="1"/>
  <c r="V41" i="208"/>
  <c r="T41" i="208" s="1"/>
  <c r="V56" i="208"/>
  <c r="T56" i="208" s="1"/>
  <c r="V69" i="208"/>
  <c r="T69" i="208" s="1"/>
  <c r="T104" i="208"/>
  <c r="T53" i="208"/>
  <c r="T54" i="208"/>
  <c r="V8" i="208"/>
  <c r="T8" i="208" s="1"/>
  <c r="V24" i="208"/>
  <c r="T24" i="208" s="1"/>
  <c r="V57" i="208"/>
  <c r="T57" i="208" s="1"/>
  <c r="V70" i="208"/>
  <c r="T70" i="208" s="1"/>
  <c r="V15" i="208"/>
  <c r="T15" i="208" s="1"/>
  <c r="V21" i="208"/>
  <c r="T21" i="208" s="1"/>
  <c r="V30" i="208"/>
  <c r="V34" i="208"/>
  <c r="T34" i="208" s="1"/>
  <c r="V38" i="208"/>
  <c r="T38" i="208" s="1"/>
  <c r="V42" i="208"/>
  <c r="T42" i="208" s="1"/>
  <c r="V51" i="208"/>
  <c r="V58" i="208"/>
  <c r="T58" i="208" s="1"/>
  <c r="V86" i="208"/>
  <c r="T86" i="208" s="1"/>
  <c r="T98" i="208"/>
  <c r="T111" i="208"/>
  <c r="T117" i="208"/>
  <c r="T78" i="208"/>
  <c r="V9" i="208"/>
  <c r="T9" i="208" s="1"/>
  <c r="V25" i="208"/>
  <c r="T25" i="208" s="1"/>
  <c r="V48" i="208"/>
  <c r="V59" i="208"/>
  <c r="T59" i="208" s="1"/>
  <c r="V64" i="208"/>
  <c r="T64" i="208" s="1"/>
  <c r="T22" i="208"/>
  <c r="T110" i="208"/>
  <c r="V16" i="208"/>
  <c r="T16" i="208" s="1"/>
  <c r="V31" i="208"/>
  <c r="T31" i="208" s="1"/>
  <c r="V35" i="208"/>
  <c r="T35" i="208" s="1"/>
  <c r="V39" i="208"/>
  <c r="T39" i="208" s="1"/>
  <c r="V43" i="208"/>
  <c r="T43" i="208" s="1"/>
  <c r="V52" i="208"/>
  <c r="V60" i="208"/>
  <c r="T60" i="208" s="1"/>
  <c r="V65" i="208"/>
  <c r="T65" i="208" s="1"/>
  <c r="V82" i="208"/>
  <c r="T82" i="208" s="1"/>
  <c r="T103" i="208"/>
  <c r="AB13" i="208"/>
  <c r="AL13" i="208" s="1"/>
  <c r="AB19" i="208"/>
  <c r="AL19" i="208" s="1"/>
  <c r="AB124" i="208"/>
  <c r="AL124" i="208" s="1"/>
  <c r="AB125" i="208"/>
  <c r="AL125" i="208" s="1"/>
  <c r="AB126" i="208"/>
  <c r="AL126" i="208" s="1"/>
  <c r="AB127" i="208"/>
  <c r="AL127" i="208" s="1"/>
  <c r="AB128" i="208"/>
  <c r="AL128" i="208" s="1"/>
  <c r="T99" i="208"/>
  <c r="T107" i="208"/>
  <c r="T19" i="208"/>
  <c r="T115" i="208"/>
  <c r="T27" i="208"/>
  <c r="T123" i="208"/>
  <c r="T67" i="208"/>
  <c r="T12" i="208"/>
  <c r="T17" i="208"/>
  <c r="T49" i="208"/>
  <c r="T105" i="208"/>
  <c r="T113" i="208"/>
  <c r="AZ10" i="208"/>
  <c r="BB18" i="208"/>
  <c r="BB39" i="208"/>
  <c r="AW66" i="208"/>
  <c r="AY87" i="208"/>
  <c r="BB95" i="208"/>
  <c r="AY111" i="208"/>
  <c r="BA119" i="208"/>
  <c r="BB10" i="208"/>
  <c r="AX39" i="208"/>
  <c r="AW55" i="208"/>
  <c r="AW103" i="208"/>
  <c r="AW106" i="208"/>
  <c r="BB111" i="208"/>
  <c r="BA114" i="208"/>
  <c r="AZ55" i="208"/>
  <c r="AX103" i="208"/>
  <c r="AY106" i="208"/>
  <c r="AY47" i="208"/>
  <c r="AX58" i="208"/>
  <c r="AW98" i="208"/>
  <c r="AY103" i="208"/>
  <c r="AL153" i="208"/>
  <c r="AY58" i="208"/>
  <c r="AW63" i="208"/>
  <c r="AY98" i="208"/>
  <c r="AZ15" i="208"/>
  <c r="AW58" i="208"/>
  <c r="AW95" i="208"/>
  <c r="AZ34" i="208"/>
  <c r="AY34" i="208"/>
  <c r="AX34" i="208"/>
  <c r="AW34" i="208"/>
  <c r="AY65" i="208"/>
  <c r="AX65" i="208"/>
  <c r="AW65" i="208"/>
  <c r="BB65" i="208"/>
  <c r="BA65" i="208"/>
  <c r="AZ65" i="208"/>
  <c r="T11" i="208"/>
  <c r="AY13" i="208"/>
  <c r="AB18" i="208"/>
  <c r="AL18" i="208" s="1"/>
  <c r="AB26" i="208"/>
  <c r="AL26" i="208" s="1"/>
  <c r="AX31" i="208"/>
  <c r="AY31" i="208"/>
  <c r="BA34" i="208"/>
  <c r="AY9" i="208"/>
  <c r="AZ12" i="208"/>
  <c r="AY12" i="208"/>
  <c r="AX12" i="208"/>
  <c r="AW12" i="208"/>
  <c r="AZ13" i="208"/>
  <c r="AZ31" i="208"/>
  <c r="BB34" i="208"/>
  <c r="AZ38" i="208"/>
  <c r="AY38" i="208"/>
  <c r="AX38" i="208"/>
  <c r="AW38" i="208"/>
  <c r="AX47" i="208"/>
  <c r="BB14" i="208"/>
  <c r="AZ50" i="208"/>
  <c r="AY50" i="208"/>
  <c r="AX50" i="208"/>
  <c r="AW50" i="208"/>
  <c r="AZ22" i="208"/>
  <c r="AY22" i="208"/>
  <c r="AX22" i="208"/>
  <c r="AW22" i="208"/>
  <c r="BA22" i="208"/>
  <c r="AZ42" i="208"/>
  <c r="AY42" i="208"/>
  <c r="AX42" i="208"/>
  <c r="AW42" i="208"/>
  <c r="AW10" i="208"/>
  <c r="AW16" i="208"/>
  <c r="BB16" i="208"/>
  <c r="AZ16" i="208"/>
  <c r="AZ18" i="208"/>
  <c r="AY18" i="208"/>
  <c r="AX18" i="208"/>
  <c r="AW18" i="208"/>
  <c r="BB22" i="208"/>
  <c r="AX23" i="208"/>
  <c r="AY23" i="208"/>
  <c r="AZ26" i="208"/>
  <c r="AY26" i="208"/>
  <c r="AX26" i="208"/>
  <c r="AW26" i="208"/>
  <c r="T29" i="208"/>
  <c r="AY39" i="208"/>
  <c r="BA42" i="208"/>
  <c r="BB50" i="208"/>
  <c r="AX9" i="208"/>
  <c r="AW9" i="208"/>
  <c r="BA9" i="208"/>
  <c r="AB12" i="208"/>
  <c r="AL12" i="208" s="1"/>
  <c r="AZ23" i="208"/>
  <c r="BB42" i="208"/>
  <c r="BB12" i="208"/>
  <c r="AX13" i="208"/>
  <c r="AY15" i="208"/>
  <c r="AX15" i="208"/>
  <c r="AW15" i="208"/>
  <c r="BB15" i="208"/>
  <c r="BB26" i="208"/>
  <c r="AX27" i="208"/>
  <c r="AY27" i="208"/>
  <c r="AZ30" i="208"/>
  <c r="AY30" i="208"/>
  <c r="AX30" i="208"/>
  <c r="AW30" i="208"/>
  <c r="AY43" i="208"/>
  <c r="AZ46" i="208"/>
  <c r="AY46" i="208"/>
  <c r="AX46" i="208"/>
  <c r="AW46" i="208"/>
  <c r="AW8" i="208"/>
  <c r="AY10" i="208"/>
  <c r="AW11" i="208"/>
  <c r="BA13" i="208"/>
  <c r="AX14" i="208"/>
  <c r="AW17" i="208"/>
  <c r="BA19" i="208"/>
  <c r="AY20" i="208"/>
  <c r="AW21" i="208"/>
  <c r="BA23" i="208"/>
  <c r="AY24" i="208"/>
  <c r="AW25" i="208"/>
  <c r="BA27" i="208"/>
  <c r="AY28" i="208"/>
  <c r="AW29" i="208"/>
  <c r="BA31" i="208"/>
  <c r="AY32" i="208"/>
  <c r="BA35" i="208"/>
  <c r="AY36" i="208"/>
  <c r="BA39" i="208"/>
  <c r="AY40" i="208"/>
  <c r="BA43" i="208"/>
  <c r="AY44" i="208"/>
  <c r="BA47" i="208"/>
  <c r="AY48" i="208"/>
  <c r="BB51" i="208"/>
  <c r="AW51" i="208"/>
  <c r="AY53" i="208"/>
  <c r="AX53" i="208"/>
  <c r="BB53" i="208"/>
  <c r="BA7" i="208"/>
  <c r="AY8" i="208"/>
  <c r="BA10" i="208"/>
  <c r="AZ14" i="208"/>
  <c r="BA20" i="208"/>
  <c r="BA24" i="208"/>
  <c r="BA28" i="208"/>
  <c r="BA32" i="208"/>
  <c r="BA36" i="208"/>
  <c r="BA40" i="208"/>
  <c r="BA44" i="208"/>
  <c r="BA48" i="208"/>
  <c r="AY51" i="208"/>
  <c r="AW79" i="208"/>
  <c r="BB79" i="208"/>
  <c r="AZ79" i="208"/>
  <c r="BA79" i="208"/>
  <c r="AY79" i="208"/>
  <c r="AX79" i="208"/>
  <c r="AZ8" i="208"/>
  <c r="AZ11" i="208"/>
  <c r="BA14" i="208"/>
  <c r="AZ17" i="208"/>
  <c r="AZ21" i="208"/>
  <c r="AZ25" i="208"/>
  <c r="AZ29" i="208"/>
  <c r="AZ33" i="208"/>
  <c r="AZ37" i="208"/>
  <c r="AZ41" i="208"/>
  <c r="AZ45" i="208"/>
  <c r="AZ49" i="208"/>
  <c r="AZ51" i="208"/>
  <c r="AY57" i="208"/>
  <c r="AX57" i="208"/>
  <c r="AW57" i="208"/>
  <c r="BB57" i="208"/>
  <c r="AZ61" i="208"/>
  <c r="AY61" i="208"/>
  <c r="AX61" i="208"/>
  <c r="AW61" i="208"/>
  <c r="BB61" i="208"/>
  <c r="BA8" i="208"/>
  <c r="BA11" i="208"/>
  <c r="AW13" i="208"/>
  <c r="BA17" i="208"/>
  <c r="AW19" i="208"/>
  <c r="BA21" i="208"/>
  <c r="AW23" i="208"/>
  <c r="BA25" i="208"/>
  <c r="AW27" i="208"/>
  <c r="BA29" i="208"/>
  <c r="AW31" i="208"/>
  <c r="BA33" i="208"/>
  <c r="AW35" i="208"/>
  <c r="BA37" i="208"/>
  <c r="AW39" i="208"/>
  <c r="BA41" i="208"/>
  <c r="AW43" i="208"/>
  <c r="AW47" i="208"/>
  <c r="BA51" i="208"/>
  <c r="AW53" i="208"/>
  <c r="AZ53" i="208"/>
  <c r="BB55" i="208"/>
  <c r="AY55" i="208"/>
  <c r="AX55" i="208"/>
  <c r="AZ54" i="208"/>
  <c r="AZ58" i="208"/>
  <c r="AX59" i="208"/>
  <c r="AZ62" i="208"/>
  <c r="AX63" i="208"/>
  <c r="AY66" i="208"/>
  <c r="AW67" i="208"/>
  <c r="AW71" i="208"/>
  <c r="BB71" i="208"/>
  <c r="AW83" i="208"/>
  <c r="BB83" i="208"/>
  <c r="BA83" i="208"/>
  <c r="AZ83" i="208"/>
  <c r="AY86" i="208"/>
  <c r="AX86" i="208"/>
  <c r="AW86" i="208"/>
  <c r="BB86" i="208"/>
  <c r="AZ86" i="208"/>
  <c r="BA54" i="208"/>
  <c r="BA58" i="208"/>
  <c r="AY59" i="208"/>
  <c r="BA62" i="208"/>
  <c r="AY63" i="208"/>
  <c r="AZ66" i="208"/>
  <c r="AX67" i="208"/>
  <c r="AZ69" i="208"/>
  <c r="AX69" i="208"/>
  <c r="BB69" i="208"/>
  <c r="AY70" i="208"/>
  <c r="AX70" i="208"/>
  <c r="AW70" i="208"/>
  <c r="AY74" i="208"/>
  <c r="AX74" i="208"/>
  <c r="AW74" i="208"/>
  <c r="BB74" i="208"/>
  <c r="BA86" i="208"/>
  <c r="T89" i="208"/>
  <c r="AY90" i="208"/>
  <c r="AX90" i="208"/>
  <c r="AW90" i="208"/>
  <c r="BB90" i="208"/>
  <c r="AZ90" i="208"/>
  <c r="AZ109" i="208"/>
  <c r="AY109" i="208"/>
  <c r="AX109" i="208"/>
  <c r="AW109" i="208"/>
  <c r="BB109" i="208"/>
  <c r="AZ59" i="208"/>
  <c r="BA66" i="208"/>
  <c r="BA59" i="208"/>
  <c r="BA63" i="208"/>
  <c r="BB66" i="208"/>
  <c r="AY78" i="208"/>
  <c r="AX78" i="208"/>
  <c r="AW78" i="208"/>
  <c r="BB78" i="208"/>
  <c r="AZ52" i="208"/>
  <c r="AZ56" i="208"/>
  <c r="AZ60" i="208"/>
  <c r="AZ64" i="208"/>
  <c r="BA67" i="208"/>
  <c r="AX71" i="208"/>
  <c r="BA74" i="208"/>
  <c r="AY82" i="208"/>
  <c r="AX82" i="208"/>
  <c r="AW82" i="208"/>
  <c r="BB82" i="208"/>
  <c r="AY83" i="208"/>
  <c r="AZ70" i="208"/>
  <c r="AY71" i="208"/>
  <c r="AW75" i="208"/>
  <c r="BB75" i="208"/>
  <c r="AZ75" i="208"/>
  <c r="AZ78" i="208"/>
  <c r="BB96" i="208"/>
  <c r="AZ96" i="208"/>
  <c r="AY96" i="208"/>
  <c r="AX96" i="208"/>
  <c r="AW96" i="208"/>
  <c r="BA96" i="208"/>
  <c r="BA78" i="208"/>
  <c r="AK141" i="208"/>
  <c r="AZ87" i="208"/>
  <c r="AZ91" i="208"/>
  <c r="AX94" i="208"/>
  <c r="BB94" i="208"/>
  <c r="AZ94" i="208"/>
  <c r="AZ97" i="208"/>
  <c r="AY97" i="208"/>
  <c r="AX97" i="208"/>
  <c r="AW97" i="208"/>
  <c r="BB97" i="208"/>
  <c r="T112" i="208"/>
  <c r="BA87" i="208"/>
  <c r="BA91" i="208"/>
  <c r="T100" i="208"/>
  <c r="AZ72" i="208"/>
  <c r="AX73" i="208"/>
  <c r="AZ76" i="208"/>
  <c r="BB87" i="208"/>
  <c r="AX89" i="208"/>
  <c r="BB91" i="208"/>
  <c r="AW94" i="208"/>
  <c r="AZ105" i="208"/>
  <c r="AY105" i="208"/>
  <c r="AX105" i="208"/>
  <c r="AW105" i="208"/>
  <c r="BB105" i="208"/>
  <c r="AY69" i="208"/>
  <c r="AY73" i="208"/>
  <c r="AY77" i="208"/>
  <c r="BA80" i="208"/>
  <c r="AY81" i="208"/>
  <c r="BA84" i="208"/>
  <c r="AY85" i="208"/>
  <c r="BA88" i="208"/>
  <c r="AY89" i="208"/>
  <c r="BA92" i="208"/>
  <c r="AY94" i="208"/>
  <c r="T108" i="208"/>
  <c r="AY122" i="208"/>
  <c r="AX122" i="208"/>
  <c r="AW122" i="208"/>
  <c r="BB122" i="208"/>
  <c r="BA122" i="208"/>
  <c r="AZ81" i="208"/>
  <c r="AZ85" i="208"/>
  <c r="AZ89" i="208"/>
  <c r="BA94" i="208"/>
  <c r="AZ113" i="208"/>
  <c r="AY113" i="208"/>
  <c r="AX113" i="208"/>
  <c r="AW113" i="208"/>
  <c r="BB113" i="208"/>
  <c r="AZ93" i="208"/>
  <c r="AX93" i="208"/>
  <c r="BB93" i="208"/>
  <c r="AZ101" i="208"/>
  <c r="AY101" i="208"/>
  <c r="AX101" i="208"/>
  <c r="AW101" i="208"/>
  <c r="BB101" i="208"/>
  <c r="AX95" i="208"/>
  <c r="AZ98" i="208"/>
  <c r="AZ102" i="208"/>
  <c r="AZ106" i="208"/>
  <c r="AZ110" i="208"/>
  <c r="AZ116" i="208"/>
  <c r="AX116" i="208"/>
  <c r="AY118" i="208"/>
  <c r="AX118" i="208"/>
  <c r="AW118" i="208"/>
  <c r="BB118" i="208"/>
  <c r="O122" i="208"/>
  <c r="AW123" i="208"/>
  <c r="BB123" i="208"/>
  <c r="AZ123" i="208"/>
  <c r="AY123" i="208"/>
  <c r="AL136" i="208"/>
  <c r="T155" i="208"/>
  <c r="BA98" i="208"/>
  <c r="AW100" i="208"/>
  <c r="BA102" i="208"/>
  <c r="AW104" i="208"/>
  <c r="BA106" i="208"/>
  <c r="AW108" i="208"/>
  <c r="BA110" i="208"/>
  <c r="AW112" i="208"/>
  <c r="AY114" i="208"/>
  <c r="AX114" i="208"/>
  <c r="AW114" i="208"/>
  <c r="BB114" i="208"/>
  <c r="AW115" i="208"/>
  <c r="AZ115" i="208"/>
  <c r="BB115" i="208"/>
  <c r="T122" i="208"/>
  <c r="AK154" i="208"/>
  <c r="AZ95" i="208"/>
  <c r="BB98" i="208"/>
  <c r="AZ99" i="208"/>
  <c r="AX100" i="208"/>
  <c r="BB102" i="208"/>
  <c r="AZ103" i="208"/>
  <c r="AX104" i="208"/>
  <c r="BB106" i="208"/>
  <c r="AZ107" i="208"/>
  <c r="AX108" i="208"/>
  <c r="BB110" i="208"/>
  <c r="AZ111" i="208"/>
  <c r="AX112" i="208"/>
  <c r="AZ118" i="208"/>
  <c r="BA123" i="208"/>
  <c r="AL144" i="208"/>
  <c r="O160" i="208"/>
  <c r="AM160" i="208" s="1"/>
  <c r="BA95" i="208"/>
  <c r="BA99" i="208"/>
  <c r="AY100" i="208"/>
  <c r="BA103" i="208"/>
  <c r="AY104" i="208"/>
  <c r="BA107" i="208"/>
  <c r="AY108" i="208"/>
  <c r="BA111" i="208"/>
  <c r="AY112" i="208"/>
  <c r="BA118" i="208"/>
  <c r="X134" i="208"/>
  <c r="AK134" i="208" s="1"/>
  <c r="AB137" i="208"/>
  <c r="AL137" i="208" s="1"/>
  <c r="X142" i="208"/>
  <c r="AZ100" i="208"/>
  <c r="AZ104" i="208"/>
  <c r="AZ108" i="208"/>
  <c r="AZ112" i="208"/>
  <c r="X115" i="208"/>
  <c r="AW119" i="208"/>
  <c r="BB119" i="208"/>
  <c r="AZ119" i="208"/>
  <c r="X126" i="208"/>
  <c r="AK138" i="208"/>
  <c r="BA100" i="208"/>
  <c r="BA104" i="208"/>
  <c r="BA108" i="208"/>
  <c r="BA112" i="208"/>
  <c r="AK136" i="208"/>
  <c r="AX115" i="208"/>
  <c r="AY116" i="208"/>
  <c r="T121" i="208"/>
  <c r="AB145" i="208"/>
  <c r="AL145" i="208" s="1"/>
  <c r="T147" i="208"/>
  <c r="AK147" i="208" s="1"/>
  <c r="AX120" i="208"/>
  <c r="AK139" i="208"/>
  <c r="BA116" i="208"/>
  <c r="AY117" i="208"/>
  <c r="BA120" i="208"/>
  <c r="AY121" i="208"/>
  <c r="AZ117" i="208"/>
  <c r="AZ121" i="208"/>
  <c r="X29" i="208"/>
  <c r="X28" i="208"/>
  <c r="X46" i="208"/>
  <c r="X64" i="208"/>
  <c r="X63" i="208"/>
  <c r="X62" i="208"/>
  <c r="X61" i="208"/>
  <c r="X60" i="208"/>
  <c r="X54" i="208"/>
  <c r="X52" i="208"/>
  <c r="X72" i="208"/>
  <c r="X67" i="208"/>
  <c r="X68" i="208"/>
  <c r="X7" i="208"/>
  <c r="X8" i="208"/>
  <c r="X12" i="208"/>
  <c r="X17" i="208"/>
  <c r="X18" i="208"/>
  <c r="X22" i="208"/>
  <c r="X27" i="208"/>
  <c r="X45" i="208"/>
  <c r="X9" i="208"/>
  <c r="X44" i="208"/>
  <c r="V73" i="208"/>
  <c r="T73" i="208" s="1"/>
  <c r="V81" i="208"/>
  <c r="T81" i="208" s="1"/>
  <c r="V75" i="208"/>
  <c r="T75" i="208" s="1"/>
  <c r="V83" i="208"/>
  <c r="T83" i="208" s="1"/>
  <c r="V71" i="208"/>
  <c r="T71" i="208" s="1"/>
  <c r="V79" i="208"/>
  <c r="T79" i="208" s="1"/>
  <c r="V87" i="208"/>
  <c r="T87" i="208" s="1"/>
  <c r="F138" i="182"/>
  <c r="F137" i="182"/>
  <c r="K139" i="182"/>
  <c r="AM142" i="208" l="1"/>
  <c r="AM153" i="208"/>
  <c r="AM134" i="208"/>
  <c r="AK146" i="208"/>
  <c r="AM146" i="208"/>
  <c r="AM158" i="208"/>
  <c r="AM150" i="208"/>
  <c r="AM131" i="208"/>
  <c r="AM145" i="208"/>
  <c r="AM159" i="208"/>
  <c r="AM148" i="208"/>
  <c r="AM137" i="208"/>
  <c r="AM129" i="208"/>
  <c r="AM151" i="208"/>
  <c r="AM140" i="208"/>
  <c r="AM147" i="208"/>
  <c r="AK133" i="208"/>
  <c r="AM133" i="208"/>
  <c r="AM155" i="208"/>
  <c r="AM108" i="208"/>
  <c r="AM114" i="208"/>
  <c r="AM111" i="208"/>
  <c r="AM118" i="208"/>
  <c r="AM122" i="208"/>
  <c r="AM110" i="208"/>
  <c r="AM120" i="208"/>
  <c r="AM112" i="208"/>
  <c r="AM100" i="208"/>
  <c r="AM107" i="208"/>
  <c r="AM96" i="208"/>
  <c r="AF16" i="182"/>
  <c r="AF24" i="182"/>
  <c r="AF32" i="182"/>
  <c r="AF41" i="182"/>
  <c r="AE34" i="208" s="1"/>
  <c r="AF49" i="182"/>
  <c r="AE42" i="208" s="1"/>
  <c r="AF57" i="182"/>
  <c r="AE50" i="208" s="1"/>
  <c r="AF65" i="182"/>
  <c r="AE58" i="208" s="1"/>
  <c r="AF73" i="182"/>
  <c r="AE66" i="208" s="1"/>
  <c r="AF81" i="182"/>
  <c r="AF89" i="182"/>
  <c r="AF97" i="182"/>
  <c r="AE90" i="208" s="1"/>
  <c r="AF105" i="182"/>
  <c r="AF113" i="182"/>
  <c r="AF121" i="182"/>
  <c r="AF129" i="182"/>
  <c r="AF63" i="182"/>
  <c r="AE56" i="208" s="1"/>
  <c r="AF111" i="182"/>
  <c r="AF17" i="182"/>
  <c r="AF25" i="182"/>
  <c r="AF33" i="182"/>
  <c r="AF42" i="182"/>
  <c r="AE35" i="208" s="1"/>
  <c r="AF50" i="182"/>
  <c r="AE43" i="208" s="1"/>
  <c r="AF58" i="182"/>
  <c r="AF66" i="182"/>
  <c r="AE59" i="208" s="1"/>
  <c r="AF74" i="182"/>
  <c r="AE67" i="208" s="1"/>
  <c r="AF82" i="182"/>
  <c r="AF90" i="182"/>
  <c r="AE83" i="208" s="1"/>
  <c r="AF98" i="182"/>
  <c r="AE91" i="208" s="1"/>
  <c r="AF106" i="182"/>
  <c r="AF114" i="182"/>
  <c r="AF122" i="182"/>
  <c r="AF130" i="182"/>
  <c r="AF39" i="182"/>
  <c r="AE32" i="208" s="1"/>
  <c r="AF87" i="182"/>
  <c r="AF135" i="182"/>
  <c r="AF18" i="182"/>
  <c r="AF26" i="182"/>
  <c r="AF35" i="182"/>
  <c r="AF43" i="182"/>
  <c r="AE36" i="208" s="1"/>
  <c r="AF51" i="182"/>
  <c r="AE44" i="208" s="1"/>
  <c r="AF59" i="182"/>
  <c r="AF67" i="182"/>
  <c r="AE60" i="208" s="1"/>
  <c r="AF75" i="182"/>
  <c r="AF83" i="182"/>
  <c r="AF91" i="182"/>
  <c r="AE84" i="208" s="1"/>
  <c r="AF99" i="182"/>
  <c r="AE92" i="208" s="1"/>
  <c r="AF107" i="182"/>
  <c r="AF115" i="182"/>
  <c r="AF123" i="182"/>
  <c r="AF131" i="182"/>
  <c r="AF47" i="182"/>
  <c r="AE40" i="208" s="1"/>
  <c r="AF103" i="182"/>
  <c r="AF19" i="182"/>
  <c r="AF27" i="182"/>
  <c r="AF36" i="182"/>
  <c r="AF44" i="182"/>
  <c r="AE37" i="208" s="1"/>
  <c r="AF52" i="182"/>
  <c r="AE45" i="208" s="1"/>
  <c r="AF60" i="182"/>
  <c r="AE53" i="208" s="1"/>
  <c r="AF68" i="182"/>
  <c r="AE61" i="208" s="1"/>
  <c r="AF76" i="182"/>
  <c r="AE69" i="208" s="1"/>
  <c r="AF84" i="182"/>
  <c r="AF92" i="182"/>
  <c r="AE85" i="208" s="1"/>
  <c r="AF100" i="182"/>
  <c r="AE93" i="208" s="1"/>
  <c r="AF108" i="182"/>
  <c r="AF116" i="182"/>
  <c r="AF124" i="182"/>
  <c r="AF132" i="182"/>
  <c r="AF55" i="182"/>
  <c r="AF95" i="182"/>
  <c r="AE88" i="208" s="1"/>
  <c r="AF20" i="182"/>
  <c r="AF28" i="182"/>
  <c r="AF37" i="182"/>
  <c r="AE30" i="208" s="1"/>
  <c r="AF45" i="182"/>
  <c r="AE38" i="208" s="1"/>
  <c r="AF53" i="182"/>
  <c r="AE46" i="208" s="1"/>
  <c r="AF61" i="182"/>
  <c r="AF69" i="182"/>
  <c r="AE62" i="208" s="1"/>
  <c r="AF77" i="182"/>
  <c r="AE70" i="208" s="1"/>
  <c r="AF85" i="182"/>
  <c r="AF93" i="182"/>
  <c r="AE86" i="208" s="1"/>
  <c r="AF101" i="182"/>
  <c r="AE94" i="208" s="1"/>
  <c r="AF109" i="182"/>
  <c r="AF117" i="182"/>
  <c r="AF125" i="182"/>
  <c r="AF133" i="182"/>
  <c r="AF14" i="182"/>
  <c r="AF71" i="182"/>
  <c r="AE64" i="208" s="1"/>
  <c r="AF119" i="182"/>
  <c r="AF21" i="182"/>
  <c r="AF29" i="182"/>
  <c r="AF38" i="182"/>
  <c r="AE31" i="208" s="1"/>
  <c r="AF46" i="182"/>
  <c r="AE39" i="208" s="1"/>
  <c r="AF54" i="182"/>
  <c r="AE47" i="208" s="1"/>
  <c r="AF62" i="182"/>
  <c r="AE55" i="208" s="1"/>
  <c r="AF70" i="182"/>
  <c r="AE63" i="208" s="1"/>
  <c r="AF78" i="182"/>
  <c r="AF86" i="182"/>
  <c r="AF94" i="182"/>
  <c r="AE87" i="208" s="1"/>
  <c r="AF102" i="182"/>
  <c r="AE95" i="208" s="1"/>
  <c r="AF110" i="182"/>
  <c r="AF118" i="182"/>
  <c r="AF126" i="182"/>
  <c r="AF134" i="182"/>
  <c r="AF30" i="182"/>
  <c r="AF15" i="182"/>
  <c r="AF23" i="182"/>
  <c r="AF31" i="182"/>
  <c r="AF40" i="182"/>
  <c r="AE33" i="208" s="1"/>
  <c r="AF48" i="182"/>
  <c r="AE41" i="208" s="1"/>
  <c r="AF56" i="182"/>
  <c r="AE49" i="208" s="1"/>
  <c r="AF64" i="182"/>
  <c r="AE57" i="208" s="1"/>
  <c r="AF72" i="182"/>
  <c r="AE65" i="208" s="1"/>
  <c r="AF80" i="182"/>
  <c r="AF88" i="182"/>
  <c r="AF96" i="182"/>
  <c r="AE89" i="208" s="1"/>
  <c r="AF104" i="182"/>
  <c r="AF112" i="182"/>
  <c r="AF120" i="182"/>
  <c r="AF128" i="182"/>
  <c r="AF34" i="182"/>
  <c r="AF22" i="182"/>
  <c r="AF79" i="182"/>
  <c r="AF127" i="182"/>
  <c r="T28" i="208"/>
  <c r="AE28" i="208"/>
  <c r="T30" i="208"/>
  <c r="T48" i="208"/>
  <c r="AE48" i="208"/>
  <c r="T52" i="208"/>
  <c r="AE52" i="208"/>
  <c r="T50" i="208"/>
  <c r="T51" i="208"/>
  <c r="AE51" i="208"/>
  <c r="V35" i="182"/>
  <c r="X35" i="182" s="1"/>
  <c r="Z35" i="182" s="1"/>
  <c r="AB14" i="182"/>
  <c r="AC14" i="182" s="1"/>
  <c r="AD14" i="182" s="1"/>
  <c r="S81" i="208"/>
  <c r="S65" i="208"/>
  <c r="S47" i="208"/>
  <c r="S31" i="208"/>
  <c r="S86" i="208"/>
  <c r="S70" i="208"/>
  <c r="S52" i="208"/>
  <c r="S36" i="208"/>
  <c r="S20" i="208"/>
  <c r="S79" i="208"/>
  <c r="S68" i="208"/>
  <c r="S50" i="208"/>
  <c r="S34" i="208"/>
  <c r="S77" i="208"/>
  <c r="S43" i="208"/>
  <c r="S82" i="208"/>
  <c r="S48" i="208"/>
  <c r="S32" i="208"/>
  <c r="S16" i="208"/>
  <c r="S75" i="208"/>
  <c r="S59" i="208"/>
  <c r="S41" i="208"/>
  <c r="S25" i="208"/>
  <c r="S9" i="208"/>
  <c r="S80" i="208"/>
  <c r="S64" i="208"/>
  <c r="S30" i="208"/>
  <c r="S73" i="208"/>
  <c r="S57" i="208"/>
  <c r="S39" i="208"/>
  <c r="S23" i="208"/>
  <c r="S28" i="208"/>
  <c r="S14" i="208"/>
  <c r="S87" i="208"/>
  <c r="S71" i="208"/>
  <c r="S55" i="208"/>
  <c r="S37" i="208"/>
  <c r="S21" i="208"/>
  <c r="S76" i="208"/>
  <c r="S60" i="208"/>
  <c r="S42" i="208"/>
  <c r="S26" i="208"/>
  <c r="S85" i="208"/>
  <c r="S69" i="208"/>
  <c r="S51" i="208"/>
  <c r="S35" i="208"/>
  <c r="S74" i="208"/>
  <c r="S58" i="208"/>
  <c r="S24" i="208"/>
  <c r="S10" i="208"/>
  <c r="S83" i="208"/>
  <c r="S33" i="208"/>
  <c r="S15" i="208"/>
  <c r="S88" i="208"/>
  <c r="S56" i="208"/>
  <c r="S38" i="208"/>
  <c r="S8" i="208"/>
  <c r="AK156" i="208"/>
  <c r="AK143" i="208"/>
  <c r="AK151" i="208"/>
  <c r="O106" i="208"/>
  <c r="N106" i="208"/>
  <c r="O101" i="208"/>
  <c r="AM101" i="208" s="1"/>
  <c r="N101" i="208"/>
  <c r="O121" i="208"/>
  <c r="N121" i="208"/>
  <c r="O105" i="208"/>
  <c r="AM105" i="208" s="1"/>
  <c r="N105" i="208"/>
  <c r="O98" i="208"/>
  <c r="N98" i="208"/>
  <c r="O113" i="208"/>
  <c r="AM113" i="208" s="1"/>
  <c r="N113" i="208"/>
  <c r="O104" i="208"/>
  <c r="N104" i="208"/>
  <c r="O127" i="208"/>
  <c r="N127" i="208"/>
  <c r="O119" i="208"/>
  <c r="AM119" i="208" s="1"/>
  <c r="N119" i="208"/>
  <c r="O109" i="208"/>
  <c r="AM109" i="208" s="1"/>
  <c r="N109" i="208"/>
  <c r="O128" i="208"/>
  <c r="AM128" i="208" s="1"/>
  <c r="N128" i="208"/>
  <c r="O103" i="208"/>
  <c r="AM103" i="208" s="1"/>
  <c r="N103" i="208"/>
  <c r="O99" i="208"/>
  <c r="N99" i="208"/>
  <c r="O117" i="208"/>
  <c r="AM117" i="208" s="1"/>
  <c r="N117" i="208"/>
  <c r="O126" i="208"/>
  <c r="AM126" i="208" s="1"/>
  <c r="N126" i="208"/>
  <c r="O116" i="208"/>
  <c r="AM116" i="208" s="1"/>
  <c r="N116" i="208"/>
  <c r="O123" i="208"/>
  <c r="AM123" i="208" s="1"/>
  <c r="N123" i="208"/>
  <c r="O125" i="208"/>
  <c r="AM125" i="208" s="1"/>
  <c r="N125" i="208"/>
  <c r="O115" i="208"/>
  <c r="AM115" i="208" s="1"/>
  <c r="N115" i="208"/>
  <c r="O102" i="208"/>
  <c r="AM102" i="208" s="1"/>
  <c r="N102" i="208"/>
  <c r="O124" i="208"/>
  <c r="N124" i="208"/>
  <c r="O97" i="208"/>
  <c r="N97" i="208"/>
  <c r="AK130" i="208"/>
  <c r="X14" i="182"/>
  <c r="Z14" i="182" s="1"/>
  <c r="V15" i="182"/>
  <c r="X15" i="182" s="1"/>
  <c r="Z15" i="182" s="1"/>
  <c r="AB16" i="182"/>
  <c r="AC16" i="182" s="1"/>
  <c r="AD16" i="182" s="1"/>
  <c r="AB24" i="182"/>
  <c r="AC24" i="182" s="1"/>
  <c r="AB32" i="182"/>
  <c r="AC32" i="182" s="1"/>
  <c r="AD32" i="182" s="1"/>
  <c r="J25" i="208" s="1"/>
  <c r="AB40" i="182"/>
  <c r="AC40" i="182" s="1"/>
  <c r="AB48" i="182"/>
  <c r="AC48" i="182" s="1"/>
  <c r="AD48" i="182" s="1"/>
  <c r="AB56" i="182"/>
  <c r="AC56" i="182" s="1"/>
  <c r="AD56" i="182" s="1"/>
  <c r="AB64" i="182"/>
  <c r="AC64" i="182" s="1"/>
  <c r="AD64" i="182" s="1"/>
  <c r="J57" i="208" s="1"/>
  <c r="AB72" i="182"/>
  <c r="AC72" i="182" s="1"/>
  <c r="AD72" i="182" s="1"/>
  <c r="J65" i="208" s="1"/>
  <c r="O65" i="208" s="1"/>
  <c r="AB80" i="182"/>
  <c r="AC80" i="182" s="1"/>
  <c r="AD80" i="182" s="1"/>
  <c r="AB88" i="182"/>
  <c r="AC88" i="182" s="1"/>
  <c r="J81" i="208" s="1"/>
  <c r="AB96" i="182"/>
  <c r="AC96" i="182" s="1"/>
  <c r="AD96" i="182" s="1"/>
  <c r="J89" i="208" s="1"/>
  <c r="AB104" i="182"/>
  <c r="AC104" i="182" s="1"/>
  <c r="AB112" i="182"/>
  <c r="AC112" i="182" s="1"/>
  <c r="AB120" i="182"/>
  <c r="AC120" i="182" s="1"/>
  <c r="AB128" i="182"/>
  <c r="AC128" i="182" s="1"/>
  <c r="V16" i="182"/>
  <c r="X16" i="182" s="1"/>
  <c r="Z16" i="182" s="1"/>
  <c r="V24" i="182"/>
  <c r="X24" i="182" s="1"/>
  <c r="Z24" i="182" s="1"/>
  <c r="V32" i="182"/>
  <c r="X32" i="182" s="1"/>
  <c r="Z32" i="182" s="1"/>
  <c r="V40" i="182"/>
  <c r="X40" i="182" s="1"/>
  <c r="Z40" i="182" s="1"/>
  <c r="V48" i="182"/>
  <c r="X48" i="182" s="1"/>
  <c r="Z48" i="182" s="1"/>
  <c r="V56" i="182"/>
  <c r="X56" i="182" s="1"/>
  <c r="Z56" i="182" s="1"/>
  <c r="V64" i="182"/>
  <c r="X64" i="182" s="1"/>
  <c r="Z64" i="182" s="1"/>
  <c r="V72" i="182"/>
  <c r="X72" i="182" s="1"/>
  <c r="Z72" i="182" s="1"/>
  <c r="V80" i="182"/>
  <c r="X80" i="182" s="1"/>
  <c r="Z80" i="182" s="1"/>
  <c r="V88" i="182"/>
  <c r="X88" i="182" s="1"/>
  <c r="Z88" i="182" s="1"/>
  <c r="V96" i="182"/>
  <c r="X96" i="182" s="1"/>
  <c r="Z96" i="182" s="1"/>
  <c r="V104" i="182"/>
  <c r="X104" i="182" s="1"/>
  <c r="V112" i="182"/>
  <c r="X112" i="182" s="1"/>
  <c r="V120" i="182"/>
  <c r="X120" i="182" s="1"/>
  <c r="V128" i="182"/>
  <c r="X128" i="182" s="1"/>
  <c r="AB17" i="182"/>
  <c r="AC17" i="182" s="1"/>
  <c r="AD17" i="182" s="1"/>
  <c r="J10" i="208" s="1"/>
  <c r="AB25" i="182"/>
  <c r="AC25" i="182" s="1"/>
  <c r="AD25" i="182" s="1"/>
  <c r="AB33" i="182"/>
  <c r="AC33" i="182" s="1"/>
  <c r="AB41" i="182"/>
  <c r="AC41" i="182" s="1"/>
  <c r="AD41" i="182" s="1"/>
  <c r="J34" i="208" s="1"/>
  <c r="AB49" i="182"/>
  <c r="AC49" i="182" s="1"/>
  <c r="AD49" i="182" s="1"/>
  <c r="J42" i="208" s="1"/>
  <c r="AB57" i="182"/>
  <c r="AC57" i="182" s="1"/>
  <c r="AD57" i="182" s="1"/>
  <c r="AB65" i="182"/>
  <c r="AC65" i="182" s="1"/>
  <c r="AD65" i="182" s="1"/>
  <c r="AB73" i="182"/>
  <c r="AC73" i="182" s="1"/>
  <c r="AB81" i="182"/>
  <c r="AC81" i="182" s="1"/>
  <c r="AD81" i="182" s="1"/>
  <c r="AB89" i="182"/>
  <c r="AC89" i="182" s="1"/>
  <c r="AD89" i="182" s="1"/>
  <c r="AB97" i="182"/>
  <c r="AC97" i="182" s="1"/>
  <c r="AD97" i="182" s="1"/>
  <c r="J90" i="208" s="1"/>
  <c r="AB105" i="182"/>
  <c r="AC105" i="182" s="1"/>
  <c r="AB113" i="182"/>
  <c r="AC113" i="182" s="1"/>
  <c r="AB121" i="182"/>
  <c r="AC121" i="182" s="1"/>
  <c r="AB129" i="182"/>
  <c r="AC129" i="182" s="1"/>
  <c r="V17" i="182"/>
  <c r="X17" i="182" s="1"/>
  <c r="Z17" i="182" s="1"/>
  <c r="V25" i="182"/>
  <c r="X25" i="182" s="1"/>
  <c r="Z25" i="182" s="1"/>
  <c r="V33" i="182"/>
  <c r="X33" i="182" s="1"/>
  <c r="Z33" i="182" s="1"/>
  <c r="V41" i="182"/>
  <c r="X41" i="182" s="1"/>
  <c r="Z41" i="182" s="1"/>
  <c r="V49" i="182"/>
  <c r="X49" i="182" s="1"/>
  <c r="Z49" i="182" s="1"/>
  <c r="V57" i="182"/>
  <c r="X57" i="182" s="1"/>
  <c r="Z57" i="182" s="1"/>
  <c r="V65" i="182"/>
  <c r="X65" i="182" s="1"/>
  <c r="Z65" i="182" s="1"/>
  <c r="V73" i="182"/>
  <c r="X73" i="182" s="1"/>
  <c r="Z73" i="182" s="1"/>
  <c r="V81" i="182"/>
  <c r="X81" i="182" s="1"/>
  <c r="Z81" i="182" s="1"/>
  <c r="V89" i="182"/>
  <c r="X89" i="182" s="1"/>
  <c r="Z89" i="182" s="1"/>
  <c r="V97" i="182"/>
  <c r="X97" i="182" s="1"/>
  <c r="Z97" i="182" s="1"/>
  <c r="V105" i="182"/>
  <c r="X105" i="182" s="1"/>
  <c r="V113" i="182"/>
  <c r="X113" i="182" s="1"/>
  <c r="V121" i="182"/>
  <c r="X121" i="182" s="1"/>
  <c r="V129" i="182"/>
  <c r="X129" i="182" s="1"/>
  <c r="AB15" i="182"/>
  <c r="AC15" i="182" s="1"/>
  <c r="AD15" i="182" s="1"/>
  <c r="J8" i="208" s="1"/>
  <c r="N8" i="208" s="1"/>
  <c r="AB22" i="182"/>
  <c r="AC22" i="182" s="1"/>
  <c r="AD22" i="182" s="1"/>
  <c r="AB110" i="182"/>
  <c r="AC110" i="182" s="1"/>
  <c r="V30" i="182"/>
  <c r="X30" i="182" s="1"/>
  <c r="Z30" i="182" s="1"/>
  <c r="V62" i="182"/>
  <c r="X62" i="182" s="1"/>
  <c r="Z62" i="182" s="1"/>
  <c r="V102" i="182"/>
  <c r="X102" i="182" s="1"/>
  <c r="Z102" i="182" s="1"/>
  <c r="V126" i="182"/>
  <c r="X126" i="182" s="1"/>
  <c r="AB18" i="182"/>
  <c r="AC18" i="182" s="1"/>
  <c r="AD18" i="182" s="1"/>
  <c r="J11" i="208" s="1"/>
  <c r="AB26" i="182"/>
  <c r="AC26" i="182" s="1"/>
  <c r="AD26" i="182" s="1"/>
  <c r="J19" i="208" s="1"/>
  <c r="AB34" i="182"/>
  <c r="AC34" i="182" s="1"/>
  <c r="AD34" i="182" s="1"/>
  <c r="AB42" i="182"/>
  <c r="AC42" i="182" s="1"/>
  <c r="AD42" i="182" s="1"/>
  <c r="AB50" i="182"/>
  <c r="AC50" i="182" s="1"/>
  <c r="AD50" i="182" s="1"/>
  <c r="J43" i="208" s="1"/>
  <c r="AB58" i="182"/>
  <c r="AC58" i="182" s="1"/>
  <c r="AD58" i="182" s="1"/>
  <c r="J51" i="208" s="1"/>
  <c r="AB66" i="182"/>
  <c r="AC66" i="182" s="1"/>
  <c r="AB74" i="182"/>
  <c r="AC74" i="182" s="1"/>
  <c r="AD74" i="182" s="1"/>
  <c r="J67" i="208" s="1"/>
  <c r="AB82" i="182"/>
  <c r="AC82" i="182" s="1"/>
  <c r="AD82" i="182" s="1"/>
  <c r="AB90" i="182"/>
  <c r="AC90" i="182" s="1"/>
  <c r="AD90" i="182" s="1"/>
  <c r="J83" i="208" s="1"/>
  <c r="AB98" i="182"/>
  <c r="AC98" i="182" s="1"/>
  <c r="AB106" i="182"/>
  <c r="AC106" i="182" s="1"/>
  <c r="AB114" i="182"/>
  <c r="AC114" i="182" s="1"/>
  <c r="AB122" i="182"/>
  <c r="AC122" i="182" s="1"/>
  <c r="AB130" i="182"/>
  <c r="AC130" i="182" s="1"/>
  <c r="V18" i="182"/>
  <c r="X18" i="182" s="1"/>
  <c r="Z18" i="182" s="1"/>
  <c r="V26" i="182"/>
  <c r="X26" i="182" s="1"/>
  <c r="V34" i="182"/>
  <c r="X34" i="182" s="1"/>
  <c r="V42" i="182"/>
  <c r="X42" i="182" s="1"/>
  <c r="Z42" i="182" s="1"/>
  <c r="V50" i="182"/>
  <c r="X50" i="182" s="1"/>
  <c r="Z50" i="182" s="1"/>
  <c r="V58" i="182"/>
  <c r="X58" i="182" s="1"/>
  <c r="Z58" i="182" s="1"/>
  <c r="V66" i="182"/>
  <c r="X66" i="182" s="1"/>
  <c r="Z66" i="182" s="1"/>
  <c r="V74" i="182"/>
  <c r="X74" i="182" s="1"/>
  <c r="Z74" i="182" s="1"/>
  <c r="V82" i="182"/>
  <c r="X82" i="182" s="1"/>
  <c r="Z82" i="182" s="1"/>
  <c r="V90" i="182"/>
  <c r="X90" i="182" s="1"/>
  <c r="Z90" i="182" s="1"/>
  <c r="V98" i="182"/>
  <c r="X98" i="182" s="1"/>
  <c r="Z98" i="182" s="1"/>
  <c r="V106" i="182"/>
  <c r="X106" i="182" s="1"/>
  <c r="V114" i="182"/>
  <c r="X114" i="182" s="1"/>
  <c r="V122" i="182"/>
  <c r="X122" i="182" s="1"/>
  <c r="V130" i="182"/>
  <c r="X130" i="182" s="1"/>
  <c r="AB38" i="182"/>
  <c r="AC38" i="182" s="1"/>
  <c r="AB102" i="182"/>
  <c r="AC102" i="182" s="1"/>
  <c r="AD102" i="182" s="1"/>
  <c r="J95" i="208" s="1"/>
  <c r="AB134" i="182"/>
  <c r="AC134" i="182" s="1"/>
  <c r="V46" i="182"/>
  <c r="X46" i="182" s="1"/>
  <c r="Z46" i="182" s="1"/>
  <c r="V70" i="182"/>
  <c r="X70" i="182" s="1"/>
  <c r="Z70" i="182" s="1"/>
  <c r="V94" i="182"/>
  <c r="X94" i="182" s="1"/>
  <c r="Z94" i="182" s="1"/>
  <c r="V118" i="182"/>
  <c r="X118" i="182" s="1"/>
  <c r="AB19" i="182"/>
  <c r="AC19" i="182" s="1"/>
  <c r="AD19" i="182" s="1"/>
  <c r="AB27" i="182"/>
  <c r="AC27" i="182" s="1"/>
  <c r="AD27" i="182" s="1"/>
  <c r="AB35" i="182"/>
  <c r="AC35" i="182" s="1"/>
  <c r="AD35" i="182" s="1"/>
  <c r="AB43" i="182"/>
  <c r="AC43" i="182" s="1"/>
  <c r="AD43" i="182" s="1"/>
  <c r="AB51" i="182"/>
  <c r="AC51" i="182" s="1"/>
  <c r="AD51" i="182" s="1"/>
  <c r="J44" i="208" s="1"/>
  <c r="AB59" i="182"/>
  <c r="AC59" i="182" s="1"/>
  <c r="AD59" i="182" s="1"/>
  <c r="AB67" i="182"/>
  <c r="AC67" i="182" s="1"/>
  <c r="AD67" i="182" s="1"/>
  <c r="AB75" i="182"/>
  <c r="AC75" i="182" s="1"/>
  <c r="AD75" i="182" s="1"/>
  <c r="AB83" i="182"/>
  <c r="AC83" i="182" s="1"/>
  <c r="AD83" i="182" s="1"/>
  <c r="AB91" i="182"/>
  <c r="AC91" i="182" s="1"/>
  <c r="AB99" i="182"/>
  <c r="AC99" i="182" s="1"/>
  <c r="AD99" i="182" s="1"/>
  <c r="J92" i="208" s="1"/>
  <c r="AB107" i="182"/>
  <c r="AC107" i="182" s="1"/>
  <c r="AB115" i="182"/>
  <c r="AC115" i="182" s="1"/>
  <c r="AB123" i="182"/>
  <c r="AC123" i="182" s="1"/>
  <c r="AB131" i="182"/>
  <c r="AC131" i="182" s="1"/>
  <c r="V19" i="182"/>
  <c r="X19" i="182" s="1"/>
  <c r="Z19" i="182" s="1"/>
  <c r="V27" i="182"/>
  <c r="X27" i="182" s="1"/>
  <c r="Z27" i="182" s="1"/>
  <c r="V43" i="182"/>
  <c r="X43" i="182" s="1"/>
  <c r="Z43" i="182" s="1"/>
  <c r="V51" i="182"/>
  <c r="X51" i="182" s="1"/>
  <c r="Z51" i="182" s="1"/>
  <c r="V59" i="182"/>
  <c r="X59" i="182" s="1"/>
  <c r="Z59" i="182" s="1"/>
  <c r="V67" i="182"/>
  <c r="X67" i="182" s="1"/>
  <c r="Z67" i="182" s="1"/>
  <c r="V75" i="182"/>
  <c r="X75" i="182" s="1"/>
  <c r="Z75" i="182" s="1"/>
  <c r="V83" i="182"/>
  <c r="X83" i="182" s="1"/>
  <c r="Z83" i="182" s="1"/>
  <c r="V91" i="182"/>
  <c r="X91" i="182" s="1"/>
  <c r="Z91" i="182" s="1"/>
  <c r="V99" i="182"/>
  <c r="X99" i="182" s="1"/>
  <c r="Z99" i="182" s="1"/>
  <c r="V107" i="182"/>
  <c r="X107" i="182" s="1"/>
  <c r="V115" i="182"/>
  <c r="X115" i="182" s="1"/>
  <c r="V123" i="182"/>
  <c r="X123" i="182" s="1"/>
  <c r="V131" i="182"/>
  <c r="X131" i="182" s="1"/>
  <c r="AB46" i="182"/>
  <c r="AC46" i="182" s="1"/>
  <c r="AD46" i="182" s="1"/>
  <c r="J39" i="208" s="1"/>
  <c r="AB62" i="182"/>
  <c r="AC62" i="182" s="1"/>
  <c r="AB70" i="182"/>
  <c r="AC70" i="182" s="1"/>
  <c r="AD70" i="182" s="1"/>
  <c r="AB78" i="182"/>
  <c r="AC78" i="182" s="1"/>
  <c r="AD78" i="182" s="1"/>
  <c r="AB94" i="182"/>
  <c r="AC94" i="182" s="1"/>
  <c r="AD94" i="182" s="1"/>
  <c r="AB118" i="182"/>
  <c r="AC118" i="182" s="1"/>
  <c r="V22" i="182"/>
  <c r="X22" i="182" s="1"/>
  <c r="Z22" i="182" s="1"/>
  <c r="V54" i="182"/>
  <c r="X54" i="182" s="1"/>
  <c r="Z54" i="182" s="1"/>
  <c r="V110" i="182"/>
  <c r="X110" i="182" s="1"/>
  <c r="V134" i="182"/>
  <c r="X134" i="182" s="1"/>
  <c r="AB20" i="182"/>
  <c r="AC20" i="182" s="1"/>
  <c r="AD20" i="182" s="1"/>
  <c r="AB28" i="182"/>
  <c r="AC28" i="182" s="1"/>
  <c r="AD28" i="182" s="1"/>
  <c r="J21" i="208" s="1"/>
  <c r="AB36" i="182"/>
  <c r="AC36" i="182" s="1"/>
  <c r="AB44" i="182"/>
  <c r="AC44" i="182" s="1"/>
  <c r="AD44" i="182" s="1"/>
  <c r="J37" i="208" s="1"/>
  <c r="AB52" i="182"/>
  <c r="AC52" i="182" s="1"/>
  <c r="AD52" i="182" s="1"/>
  <c r="AB60" i="182"/>
  <c r="AC60" i="182" s="1"/>
  <c r="AD60" i="182" s="1"/>
  <c r="J53" i="208" s="1"/>
  <c r="AB68" i="182"/>
  <c r="AC68" i="182" s="1"/>
  <c r="AD68" i="182" s="1"/>
  <c r="AB76" i="182"/>
  <c r="AC76" i="182" s="1"/>
  <c r="AB84" i="182"/>
  <c r="AC84" i="182" s="1"/>
  <c r="AD84" i="182" s="1"/>
  <c r="J77" i="208" s="1"/>
  <c r="AB92" i="182"/>
  <c r="AC92" i="182" s="1"/>
  <c r="AD92" i="182" s="1"/>
  <c r="J85" i="208" s="1"/>
  <c r="O85" i="208" s="1"/>
  <c r="AM85" i="208" s="1"/>
  <c r="AG85" i="208" s="1"/>
  <c r="AB100" i="182"/>
  <c r="AC100" i="182" s="1"/>
  <c r="AD100" i="182" s="1"/>
  <c r="J93" i="208" s="1"/>
  <c r="AB108" i="182"/>
  <c r="AC108" i="182" s="1"/>
  <c r="AB116" i="182"/>
  <c r="AC116" i="182" s="1"/>
  <c r="AB124" i="182"/>
  <c r="AC124" i="182" s="1"/>
  <c r="AB132" i="182"/>
  <c r="AC132" i="182" s="1"/>
  <c r="V20" i="182"/>
  <c r="X20" i="182" s="1"/>
  <c r="Z20" i="182" s="1"/>
  <c r="V28" i="182"/>
  <c r="X28" i="182" s="1"/>
  <c r="Z28" i="182" s="1"/>
  <c r="V36" i="182"/>
  <c r="X36" i="182" s="1"/>
  <c r="Z36" i="182" s="1"/>
  <c r="V44" i="182"/>
  <c r="X44" i="182" s="1"/>
  <c r="Z44" i="182" s="1"/>
  <c r="V52" i="182"/>
  <c r="X52" i="182" s="1"/>
  <c r="Z52" i="182" s="1"/>
  <c r="V60" i="182"/>
  <c r="X60" i="182" s="1"/>
  <c r="Z60" i="182" s="1"/>
  <c r="V68" i="182"/>
  <c r="X68" i="182" s="1"/>
  <c r="Z68" i="182" s="1"/>
  <c r="V76" i="182"/>
  <c r="X76" i="182" s="1"/>
  <c r="Z76" i="182" s="1"/>
  <c r="V84" i="182"/>
  <c r="X84" i="182" s="1"/>
  <c r="Z84" i="182" s="1"/>
  <c r="V92" i="182"/>
  <c r="X92" i="182" s="1"/>
  <c r="Z92" i="182" s="1"/>
  <c r="V100" i="182"/>
  <c r="X100" i="182" s="1"/>
  <c r="Z100" i="182" s="1"/>
  <c r="V108" i="182"/>
  <c r="X108" i="182" s="1"/>
  <c r="V116" i="182"/>
  <c r="X116" i="182" s="1"/>
  <c r="V124" i="182"/>
  <c r="X124" i="182" s="1"/>
  <c r="V132" i="182"/>
  <c r="X132" i="182" s="1"/>
  <c r="AB21" i="182"/>
  <c r="AC21" i="182" s="1"/>
  <c r="AD21" i="182" s="1"/>
  <c r="AB29" i="182"/>
  <c r="AC29" i="182" s="1"/>
  <c r="AD29" i="182" s="1"/>
  <c r="AB37" i="182"/>
  <c r="AC37" i="182" s="1"/>
  <c r="AD37" i="182" s="1"/>
  <c r="AB45" i="182"/>
  <c r="AC45" i="182" s="1"/>
  <c r="AB53" i="182"/>
  <c r="AC53" i="182" s="1"/>
  <c r="AD53" i="182" s="1"/>
  <c r="AB61" i="182"/>
  <c r="AC61" i="182" s="1"/>
  <c r="AD61" i="182" s="1"/>
  <c r="AB69" i="182"/>
  <c r="AC69" i="182" s="1"/>
  <c r="AD69" i="182" s="1"/>
  <c r="J62" i="208" s="1"/>
  <c r="AB77" i="182"/>
  <c r="AC77" i="182" s="1"/>
  <c r="AD77" i="182" s="1"/>
  <c r="AB85" i="182"/>
  <c r="AC85" i="182" s="1"/>
  <c r="AB93" i="182"/>
  <c r="AC93" i="182" s="1"/>
  <c r="AD93" i="182" s="1"/>
  <c r="AB101" i="182"/>
  <c r="AC101" i="182" s="1"/>
  <c r="AD101" i="182" s="1"/>
  <c r="J94" i="208" s="1"/>
  <c r="N94" i="208" s="1"/>
  <c r="AB109" i="182"/>
  <c r="AC109" i="182" s="1"/>
  <c r="AB117" i="182"/>
  <c r="AC117" i="182" s="1"/>
  <c r="AB125" i="182"/>
  <c r="AC125" i="182" s="1"/>
  <c r="AB133" i="182"/>
  <c r="AC133" i="182" s="1"/>
  <c r="V21" i="182"/>
  <c r="X21" i="182" s="1"/>
  <c r="Z21" i="182" s="1"/>
  <c r="V29" i="182"/>
  <c r="X29" i="182" s="1"/>
  <c r="Z29" i="182" s="1"/>
  <c r="V37" i="182"/>
  <c r="X37" i="182" s="1"/>
  <c r="Z37" i="182" s="1"/>
  <c r="V45" i="182"/>
  <c r="X45" i="182" s="1"/>
  <c r="Z45" i="182" s="1"/>
  <c r="V53" i="182"/>
  <c r="X53" i="182" s="1"/>
  <c r="Z53" i="182" s="1"/>
  <c r="V61" i="182"/>
  <c r="X61" i="182" s="1"/>
  <c r="Z61" i="182" s="1"/>
  <c r="V69" i="182"/>
  <c r="X69" i="182" s="1"/>
  <c r="Z69" i="182" s="1"/>
  <c r="V77" i="182"/>
  <c r="X77" i="182" s="1"/>
  <c r="Z77" i="182" s="1"/>
  <c r="V85" i="182"/>
  <c r="X85" i="182" s="1"/>
  <c r="Z85" i="182" s="1"/>
  <c r="V93" i="182"/>
  <c r="X93" i="182" s="1"/>
  <c r="Z93" i="182" s="1"/>
  <c r="V101" i="182"/>
  <c r="X101" i="182" s="1"/>
  <c r="Z101" i="182" s="1"/>
  <c r="V109" i="182"/>
  <c r="X109" i="182" s="1"/>
  <c r="V117" i="182"/>
  <c r="X117" i="182" s="1"/>
  <c r="V125" i="182"/>
  <c r="X125" i="182" s="1"/>
  <c r="V133" i="182"/>
  <c r="X133" i="182" s="1"/>
  <c r="AB30" i="182"/>
  <c r="AC30" i="182" s="1"/>
  <c r="AD30" i="182" s="1"/>
  <c r="AB86" i="182"/>
  <c r="AC86" i="182" s="1"/>
  <c r="AD86" i="182" s="1"/>
  <c r="J79" i="208" s="1"/>
  <c r="AB126" i="182"/>
  <c r="AC126" i="182" s="1"/>
  <c r="V38" i="182"/>
  <c r="X38" i="182" s="1"/>
  <c r="Z38" i="182" s="1"/>
  <c r="V86" i="182"/>
  <c r="X86" i="182" s="1"/>
  <c r="Z86" i="182" s="1"/>
  <c r="AB23" i="182"/>
  <c r="AC23" i="182" s="1"/>
  <c r="AD23" i="182" s="1"/>
  <c r="AB31" i="182"/>
  <c r="AC31" i="182" s="1"/>
  <c r="AD31" i="182" s="1"/>
  <c r="AB39" i="182"/>
  <c r="AC39" i="182" s="1"/>
  <c r="AD39" i="182" s="1"/>
  <c r="J32" i="208" s="1"/>
  <c r="AB47" i="182"/>
  <c r="AC47" i="182" s="1"/>
  <c r="AD47" i="182" s="1"/>
  <c r="AB55" i="182"/>
  <c r="AC55" i="182" s="1"/>
  <c r="AD55" i="182" s="1"/>
  <c r="J48" i="208" s="1"/>
  <c r="AB63" i="182"/>
  <c r="AC63" i="182" s="1"/>
  <c r="AD63" i="182" s="1"/>
  <c r="AB71" i="182"/>
  <c r="AC71" i="182" s="1"/>
  <c r="AD71" i="182" s="1"/>
  <c r="AB79" i="182"/>
  <c r="AC79" i="182" s="1"/>
  <c r="AD79" i="182" s="1"/>
  <c r="J72" i="208" s="1"/>
  <c r="AB87" i="182"/>
  <c r="AC87" i="182" s="1"/>
  <c r="AD87" i="182" s="1"/>
  <c r="AB95" i="182"/>
  <c r="AC95" i="182" s="1"/>
  <c r="AB103" i="182"/>
  <c r="AC103" i="182" s="1"/>
  <c r="AB111" i="182"/>
  <c r="AC111" i="182" s="1"/>
  <c r="AB119" i="182"/>
  <c r="AC119" i="182" s="1"/>
  <c r="AB127" i="182"/>
  <c r="AC127" i="182" s="1"/>
  <c r="AB135" i="182"/>
  <c r="AC135" i="182" s="1"/>
  <c r="V23" i="182"/>
  <c r="X23" i="182" s="1"/>
  <c r="Z23" i="182" s="1"/>
  <c r="V31" i="182"/>
  <c r="X31" i="182" s="1"/>
  <c r="Z31" i="182" s="1"/>
  <c r="V39" i="182"/>
  <c r="X39" i="182" s="1"/>
  <c r="Z39" i="182" s="1"/>
  <c r="V47" i="182"/>
  <c r="X47" i="182" s="1"/>
  <c r="Z47" i="182" s="1"/>
  <c r="V55" i="182"/>
  <c r="X55" i="182" s="1"/>
  <c r="Z55" i="182" s="1"/>
  <c r="V63" i="182"/>
  <c r="X63" i="182" s="1"/>
  <c r="Z63" i="182" s="1"/>
  <c r="V71" i="182"/>
  <c r="X71" i="182" s="1"/>
  <c r="Z71" i="182" s="1"/>
  <c r="V79" i="182"/>
  <c r="X79" i="182" s="1"/>
  <c r="Z79" i="182" s="1"/>
  <c r="V87" i="182"/>
  <c r="X87" i="182" s="1"/>
  <c r="Z87" i="182" s="1"/>
  <c r="V95" i="182"/>
  <c r="X95" i="182" s="1"/>
  <c r="Z95" i="182" s="1"/>
  <c r="V103" i="182"/>
  <c r="X103" i="182" s="1"/>
  <c r="V111" i="182"/>
  <c r="X111" i="182" s="1"/>
  <c r="V119" i="182"/>
  <c r="X119" i="182" s="1"/>
  <c r="V127" i="182"/>
  <c r="X127" i="182" s="1"/>
  <c r="V135" i="182"/>
  <c r="X135" i="182" s="1"/>
  <c r="AB54" i="182"/>
  <c r="AC54" i="182" s="1"/>
  <c r="AD54" i="182" s="1"/>
  <c r="V78" i="182"/>
  <c r="X78" i="182" s="1"/>
  <c r="Z78" i="182" s="1"/>
  <c r="AK142" i="208"/>
  <c r="AK155" i="208"/>
  <c r="AK157" i="208"/>
  <c r="AK135" i="208"/>
  <c r="AU25" i="208"/>
  <c r="AK150" i="208"/>
  <c r="AK132" i="208"/>
  <c r="AK159" i="208"/>
  <c r="Z34" i="182"/>
  <c r="AK144" i="208"/>
  <c r="AK158" i="208"/>
  <c r="AK131" i="208"/>
  <c r="AK149" i="208"/>
  <c r="AK140" i="208"/>
  <c r="AK152" i="208"/>
  <c r="AK148" i="208"/>
  <c r="AU17" i="208"/>
  <c r="AV17" i="208"/>
  <c r="AV18" i="208"/>
  <c r="AV20" i="208"/>
  <c r="AU20" i="208"/>
  <c r="AV12" i="208"/>
  <c r="AU24" i="208"/>
  <c r="AK153" i="208"/>
  <c r="AK145" i="208"/>
  <c r="AV11" i="208"/>
  <c r="AU22" i="208"/>
  <c r="AV21" i="208"/>
  <c r="AU21" i="208"/>
  <c r="F136" i="182"/>
  <c r="X24" i="208"/>
  <c r="X16" i="208"/>
  <c r="X58" i="208"/>
  <c r="X66" i="208"/>
  <c r="X91" i="208"/>
  <c r="X90" i="208"/>
  <c r="X34" i="208"/>
  <c r="X21" i="208"/>
  <c r="X47" i="208"/>
  <c r="X20" i="208"/>
  <c r="X80" i="208"/>
  <c r="X13" i="208"/>
  <c r="X89" i="208"/>
  <c r="X70" i="208"/>
  <c r="X26" i="208"/>
  <c r="X56" i="208"/>
  <c r="X83" i="208"/>
  <c r="X78" i="208"/>
  <c r="X39" i="208"/>
  <c r="X32" i="208"/>
  <c r="X69" i="208"/>
  <c r="X73" i="208"/>
  <c r="X86" i="208"/>
  <c r="X42" i="208"/>
  <c r="X50" i="208"/>
  <c r="X10" i="208"/>
  <c r="X75" i="208"/>
  <c r="X82" i="208"/>
  <c r="X77" i="208"/>
  <c r="X55" i="208"/>
  <c r="X71" i="208"/>
  <c r="X38" i="208"/>
  <c r="X30" i="208"/>
  <c r="X84" i="208"/>
  <c r="X76" i="208"/>
  <c r="X87" i="208"/>
  <c r="X31" i="208"/>
  <c r="X40" i="208"/>
  <c r="X25" i="208"/>
  <c r="X41" i="208"/>
  <c r="X81" i="208"/>
  <c r="X57" i="208"/>
  <c r="X14" i="208"/>
  <c r="X79" i="208"/>
  <c r="X37" i="208"/>
  <c r="X74" i="208"/>
  <c r="X49" i="208"/>
  <c r="X36" i="208"/>
  <c r="X23" i="208"/>
  <c r="X15" i="208"/>
  <c r="X33" i="208"/>
  <c r="X51" i="208"/>
  <c r="X59" i="208"/>
  <c r="X88" i="208"/>
  <c r="X48" i="208"/>
  <c r="X35" i="208"/>
  <c r="X43" i="208"/>
  <c r="AU16" i="208"/>
  <c r="U11" i="205"/>
  <c r="AK137" i="208"/>
  <c r="AV15" i="208"/>
  <c r="AU15" i="208"/>
  <c r="AV27" i="208"/>
  <c r="AU27" i="208"/>
  <c r="AU14" i="208"/>
  <c r="AV14" i="208"/>
  <c r="AV13" i="208"/>
  <c r="AU13" i="208"/>
  <c r="AV19" i="208"/>
  <c r="AU19" i="208"/>
  <c r="AV26" i="208"/>
  <c r="AU26" i="208"/>
  <c r="AK160" i="208"/>
  <c r="AV23" i="208"/>
  <c r="AU23" i="208"/>
  <c r="O94" i="208" l="1"/>
  <c r="AM94" i="208" s="1"/>
  <c r="N65" i="208"/>
  <c r="O92" i="208"/>
  <c r="N92" i="208"/>
  <c r="O95" i="208"/>
  <c r="N95" i="208"/>
  <c r="N85" i="208"/>
  <c r="AD95" i="182"/>
  <c r="J88" i="208" s="1"/>
  <c r="O93" i="208"/>
  <c r="N93" i="208"/>
  <c r="AD66" i="182"/>
  <c r="J59" i="208" s="1"/>
  <c r="AN54" i="208"/>
  <c r="AE54" i="208"/>
  <c r="AD76" i="182"/>
  <c r="J69" i="208" s="1"/>
  <c r="AD62" i="182"/>
  <c r="J55" i="208" s="1"/>
  <c r="AG94" i="208"/>
  <c r="AD98" i="182"/>
  <c r="J91" i="208" s="1"/>
  <c r="AM97" i="208"/>
  <c r="AM104" i="208"/>
  <c r="AM106" i="208"/>
  <c r="AK127" i="208"/>
  <c r="AM127" i="208"/>
  <c r="AK124" i="208"/>
  <c r="AM124" i="208"/>
  <c r="P65" i="208"/>
  <c r="AM65" i="208"/>
  <c r="AG65" i="208" s="1"/>
  <c r="AM99" i="208"/>
  <c r="AM98" i="208"/>
  <c r="AM121" i="208"/>
  <c r="AK125" i="208"/>
  <c r="AK128" i="208"/>
  <c r="AK126" i="208"/>
  <c r="O83" i="208"/>
  <c r="N83" i="208"/>
  <c r="O62" i="208"/>
  <c r="N62" i="208"/>
  <c r="O67" i="208"/>
  <c r="N67" i="208"/>
  <c r="O42" i="208"/>
  <c r="AM42" i="208" s="1"/>
  <c r="N42" i="208"/>
  <c r="O44" i="208"/>
  <c r="AM44" i="208" s="1"/>
  <c r="N44" i="208"/>
  <c r="O72" i="208"/>
  <c r="N72" i="208"/>
  <c r="O77" i="208"/>
  <c r="N77" i="208"/>
  <c r="O51" i="208"/>
  <c r="N51" i="208"/>
  <c r="O21" i="208"/>
  <c r="N21" i="208"/>
  <c r="O81" i="208"/>
  <c r="N81" i="208"/>
  <c r="O90" i="208"/>
  <c r="N90" i="208"/>
  <c r="O43" i="208"/>
  <c r="AM43" i="208" s="1"/>
  <c r="N43" i="208"/>
  <c r="O39" i="208"/>
  <c r="N39" i="208"/>
  <c r="O10" i="208"/>
  <c r="N10" i="208"/>
  <c r="O57" i="208"/>
  <c r="N57" i="208"/>
  <c r="O25" i="208"/>
  <c r="N25" i="208"/>
  <c r="O48" i="208"/>
  <c r="N48" i="208"/>
  <c r="O79" i="208"/>
  <c r="N79" i="208"/>
  <c r="O53" i="208"/>
  <c r="AM53" i="208" s="1"/>
  <c r="N53" i="208"/>
  <c r="O89" i="208"/>
  <c r="AM89" i="208" s="1"/>
  <c r="AG89" i="208" s="1"/>
  <c r="N89" i="208"/>
  <c r="O19" i="208"/>
  <c r="N19" i="208"/>
  <c r="O8" i="208"/>
  <c r="O34" i="208"/>
  <c r="AM34" i="208" s="1"/>
  <c r="N34" i="208"/>
  <c r="O32" i="208"/>
  <c r="AM32" i="208" s="1"/>
  <c r="N32" i="208"/>
  <c r="O37" i="208"/>
  <c r="AM37" i="208" s="1"/>
  <c r="N37" i="208"/>
  <c r="O11" i="208"/>
  <c r="N11" i="208"/>
  <c r="AD45" i="182"/>
  <c r="J38" i="208" s="1"/>
  <c r="AD91" i="182"/>
  <c r="J84" i="208" s="1"/>
  <c r="AD38" i="182"/>
  <c r="J31" i="208" s="1"/>
  <c r="AD85" i="182"/>
  <c r="J78" i="208" s="1"/>
  <c r="AD36" i="182"/>
  <c r="J29" i="208" s="1"/>
  <c r="AD73" i="182"/>
  <c r="J66" i="208" s="1"/>
  <c r="AD40" i="182"/>
  <c r="J33" i="208" s="1"/>
  <c r="AD33" i="182"/>
  <c r="J26" i="208" s="1"/>
  <c r="AD24" i="182"/>
  <c r="J17" i="208" s="1"/>
  <c r="V127" i="205"/>
  <c r="W127" i="205" s="1"/>
  <c r="X127" i="205" s="1"/>
  <c r="M120" i="208" s="1"/>
  <c r="V112" i="205"/>
  <c r="W112" i="205" s="1"/>
  <c r="X112" i="205" s="1"/>
  <c r="M105" i="208" s="1"/>
  <c r="V100" i="205"/>
  <c r="W100" i="205" s="1"/>
  <c r="X100" i="205" s="1"/>
  <c r="M93" i="208" s="1"/>
  <c r="V92" i="205"/>
  <c r="W92" i="205" s="1"/>
  <c r="X92" i="205" s="1"/>
  <c r="M85" i="208" s="1"/>
  <c r="V84" i="205"/>
  <c r="W84" i="205" s="1"/>
  <c r="X84" i="205" s="1"/>
  <c r="M77" i="208" s="1"/>
  <c r="V77" i="205"/>
  <c r="W77" i="205" s="1"/>
  <c r="X77" i="205" s="1"/>
  <c r="M70" i="208" s="1"/>
  <c r="V69" i="205"/>
  <c r="W69" i="205" s="1"/>
  <c r="X69" i="205" s="1"/>
  <c r="M62" i="208" s="1"/>
  <c r="V61" i="205"/>
  <c r="W61" i="205" s="1"/>
  <c r="X61" i="205" s="1"/>
  <c r="M54" i="208" s="1"/>
  <c r="V49" i="205"/>
  <c r="W49" i="205" s="1"/>
  <c r="X49" i="205" s="1"/>
  <c r="M42" i="208" s="1"/>
  <c r="AA42" i="208" s="1"/>
  <c r="V41" i="205"/>
  <c r="W41" i="205" s="1"/>
  <c r="X41" i="205" s="1"/>
  <c r="M34" i="208" s="1"/>
  <c r="V35" i="205"/>
  <c r="W35" i="205" s="1"/>
  <c r="X35" i="205" s="1"/>
  <c r="M28" i="208" s="1"/>
  <c r="V28" i="205"/>
  <c r="W28" i="205" s="1"/>
  <c r="V15" i="205"/>
  <c r="W15" i="205" s="1"/>
  <c r="X15" i="205" s="1"/>
  <c r="M8" i="208" s="1"/>
  <c r="V135" i="205"/>
  <c r="W135" i="205" s="1"/>
  <c r="V78" i="205"/>
  <c r="W78" i="205" s="1"/>
  <c r="X78" i="205" s="1"/>
  <c r="M71" i="208" s="1"/>
  <c r="V43" i="205"/>
  <c r="W43" i="205" s="1"/>
  <c r="X43" i="205" s="1"/>
  <c r="M36" i="208" s="1"/>
  <c r="V17" i="205"/>
  <c r="W17" i="205" s="1"/>
  <c r="X17" i="205" s="1"/>
  <c r="M10" i="208" s="1"/>
  <c r="V133" i="205"/>
  <c r="W133" i="205" s="1"/>
  <c r="V126" i="205"/>
  <c r="W126" i="205" s="1"/>
  <c r="X126" i="205" s="1"/>
  <c r="M119" i="208" s="1"/>
  <c r="V119" i="205"/>
  <c r="W119" i="205" s="1"/>
  <c r="X119" i="205" s="1"/>
  <c r="M112" i="208" s="1"/>
  <c r="V111" i="205"/>
  <c r="W111" i="205" s="1"/>
  <c r="X111" i="205" s="1"/>
  <c r="M104" i="208" s="1"/>
  <c r="V106" i="205"/>
  <c r="W106" i="205" s="1"/>
  <c r="X106" i="205" s="1"/>
  <c r="M99" i="208" s="1"/>
  <c r="V99" i="205"/>
  <c r="W99" i="205" s="1"/>
  <c r="X99" i="205" s="1"/>
  <c r="M92" i="208" s="1"/>
  <c r="V91" i="205"/>
  <c r="W91" i="205" s="1"/>
  <c r="X91" i="205" s="1"/>
  <c r="M84" i="208" s="1"/>
  <c r="V83" i="205"/>
  <c r="W83" i="205" s="1"/>
  <c r="X83" i="205" s="1"/>
  <c r="M76" i="208" s="1"/>
  <c r="V76" i="205"/>
  <c r="W76" i="205" s="1"/>
  <c r="X76" i="205" s="1"/>
  <c r="M69" i="208" s="1"/>
  <c r="V68" i="205"/>
  <c r="W68" i="205" s="1"/>
  <c r="X68" i="205" s="1"/>
  <c r="M61" i="208" s="1"/>
  <c r="V60" i="205"/>
  <c r="W60" i="205" s="1"/>
  <c r="X60" i="205" s="1"/>
  <c r="M53" i="208" s="1"/>
  <c r="V55" i="205"/>
  <c r="W55" i="205" s="1"/>
  <c r="X55" i="205" s="1"/>
  <c r="M48" i="208" s="1"/>
  <c r="AA48" i="208" s="1"/>
  <c r="V48" i="205"/>
  <c r="W48" i="205" s="1"/>
  <c r="X48" i="205" s="1"/>
  <c r="M41" i="208" s="1"/>
  <c r="V40" i="205"/>
  <c r="W40" i="205" s="1"/>
  <c r="X40" i="205" s="1"/>
  <c r="M33" i="208" s="1"/>
  <c r="V34" i="205"/>
  <c r="W34" i="205" s="1"/>
  <c r="V27" i="205"/>
  <c r="W27" i="205" s="1"/>
  <c r="V21" i="205"/>
  <c r="W21" i="205" s="1"/>
  <c r="V14" i="205"/>
  <c r="W14" i="205" s="1"/>
  <c r="X14" i="205" s="1"/>
  <c r="V132" i="205"/>
  <c r="W132" i="205" s="1"/>
  <c r="V125" i="205"/>
  <c r="W125" i="205" s="1"/>
  <c r="X125" i="205" s="1"/>
  <c r="M118" i="208" s="1"/>
  <c r="V118" i="205"/>
  <c r="W118" i="205" s="1"/>
  <c r="X118" i="205" s="1"/>
  <c r="M111" i="208" s="1"/>
  <c r="V110" i="205"/>
  <c r="W110" i="205" s="1"/>
  <c r="X110" i="205" s="1"/>
  <c r="M103" i="208" s="1"/>
  <c r="V105" i="205"/>
  <c r="W105" i="205" s="1"/>
  <c r="X105" i="205" s="1"/>
  <c r="M98" i="208" s="1"/>
  <c r="V98" i="205"/>
  <c r="W98" i="205" s="1"/>
  <c r="X98" i="205" s="1"/>
  <c r="M91" i="208" s="1"/>
  <c r="V90" i="205"/>
  <c r="W90" i="205" s="1"/>
  <c r="X90" i="205" s="1"/>
  <c r="M83" i="208" s="1"/>
  <c r="V82" i="205"/>
  <c r="W82" i="205" s="1"/>
  <c r="X82" i="205" s="1"/>
  <c r="M75" i="208" s="1"/>
  <c r="V75" i="205"/>
  <c r="W75" i="205" s="1"/>
  <c r="X75" i="205" s="1"/>
  <c r="M68" i="208" s="1"/>
  <c r="V67" i="205"/>
  <c r="W67" i="205" s="1"/>
  <c r="X67" i="205" s="1"/>
  <c r="M60" i="208" s="1"/>
  <c r="V54" i="205"/>
  <c r="W54" i="205" s="1"/>
  <c r="X54" i="205" s="1"/>
  <c r="M47" i="208" s="1"/>
  <c r="V47" i="205"/>
  <c r="W47" i="205" s="1"/>
  <c r="X47" i="205" s="1"/>
  <c r="M40" i="208" s="1"/>
  <c r="AA40" i="208" s="1"/>
  <c r="V39" i="205"/>
  <c r="W39" i="205" s="1"/>
  <c r="X39" i="205" s="1"/>
  <c r="M32" i="208" s="1"/>
  <c r="V33" i="205"/>
  <c r="W33" i="205" s="1"/>
  <c r="V26" i="205"/>
  <c r="W26" i="205" s="1"/>
  <c r="V20" i="205"/>
  <c r="W20" i="205" s="1"/>
  <c r="V114" i="205"/>
  <c r="W114" i="205" s="1"/>
  <c r="X114" i="205" s="1"/>
  <c r="M107" i="208" s="1"/>
  <c r="V86" i="205"/>
  <c r="W86" i="205" s="1"/>
  <c r="X86" i="205" s="1"/>
  <c r="M79" i="208" s="1"/>
  <c r="V63" i="205"/>
  <c r="W63" i="205" s="1"/>
  <c r="X63" i="205" s="1"/>
  <c r="M56" i="208" s="1"/>
  <c r="V23" i="205"/>
  <c r="W23" i="205" s="1"/>
  <c r="V131" i="205"/>
  <c r="W131" i="205" s="1"/>
  <c r="V124" i="205"/>
  <c r="W124" i="205" s="1"/>
  <c r="X124" i="205" s="1"/>
  <c r="M117" i="208" s="1"/>
  <c r="V117" i="205"/>
  <c r="W117" i="205" s="1"/>
  <c r="X117" i="205" s="1"/>
  <c r="M110" i="208" s="1"/>
  <c r="V104" i="205"/>
  <c r="W104" i="205" s="1"/>
  <c r="X104" i="205" s="1"/>
  <c r="M97" i="208" s="1"/>
  <c r="V97" i="205"/>
  <c r="W97" i="205" s="1"/>
  <c r="X97" i="205" s="1"/>
  <c r="M90" i="208" s="1"/>
  <c r="V89" i="205"/>
  <c r="W89" i="205" s="1"/>
  <c r="X89" i="205" s="1"/>
  <c r="M82" i="208" s="1"/>
  <c r="V81" i="205"/>
  <c r="W81" i="205" s="1"/>
  <c r="X81" i="205" s="1"/>
  <c r="M74" i="208" s="1"/>
  <c r="V74" i="205"/>
  <c r="W74" i="205" s="1"/>
  <c r="X74" i="205" s="1"/>
  <c r="M67" i="208" s="1"/>
  <c r="V66" i="205"/>
  <c r="W66" i="205" s="1"/>
  <c r="X66" i="205" s="1"/>
  <c r="M59" i="208" s="1"/>
  <c r="V59" i="205"/>
  <c r="W59" i="205" s="1"/>
  <c r="X59" i="205" s="1"/>
  <c r="M52" i="208" s="1"/>
  <c r="V46" i="205"/>
  <c r="W46" i="205" s="1"/>
  <c r="X46" i="205" s="1"/>
  <c r="M39" i="208" s="1"/>
  <c r="AA39" i="208" s="1"/>
  <c r="V38" i="205"/>
  <c r="W38" i="205" s="1"/>
  <c r="X38" i="205" s="1"/>
  <c r="M31" i="208" s="1"/>
  <c r="V32" i="205"/>
  <c r="W32" i="205" s="1"/>
  <c r="V25" i="205"/>
  <c r="W25" i="205" s="1"/>
  <c r="V57" i="205"/>
  <c r="W57" i="205" s="1"/>
  <c r="X57" i="205" s="1"/>
  <c r="M50" i="208" s="1"/>
  <c r="V120" i="205"/>
  <c r="W120" i="205" s="1"/>
  <c r="X120" i="205" s="1"/>
  <c r="M113" i="208" s="1"/>
  <c r="V70" i="205"/>
  <c r="W70" i="205" s="1"/>
  <c r="X70" i="205" s="1"/>
  <c r="M63" i="208" s="1"/>
  <c r="V22" i="205"/>
  <c r="W22" i="205" s="1"/>
  <c r="V123" i="205"/>
  <c r="W123" i="205" s="1"/>
  <c r="X123" i="205" s="1"/>
  <c r="M116" i="208" s="1"/>
  <c r="V116" i="205"/>
  <c r="W116" i="205" s="1"/>
  <c r="X116" i="205" s="1"/>
  <c r="M109" i="208" s="1"/>
  <c r="V109" i="205"/>
  <c r="W109" i="205" s="1"/>
  <c r="X109" i="205" s="1"/>
  <c r="M102" i="208" s="1"/>
  <c r="V96" i="205"/>
  <c r="W96" i="205" s="1"/>
  <c r="X96" i="205" s="1"/>
  <c r="V88" i="205"/>
  <c r="W88" i="205" s="1"/>
  <c r="X88" i="205" s="1"/>
  <c r="M81" i="208" s="1"/>
  <c r="V80" i="205"/>
  <c r="W80" i="205" s="1"/>
  <c r="X80" i="205" s="1"/>
  <c r="M73" i="208" s="1"/>
  <c r="V73" i="205"/>
  <c r="W73" i="205" s="1"/>
  <c r="X73" i="205" s="1"/>
  <c r="M66" i="208" s="1"/>
  <c r="V65" i="205"/>
  <c r="W65" i="205" s="1"/>
  <c r="X65" i="205" s="1"/>
  <c r="M58" i="208" s="1"/>
  <c r="V53" i="205"/>
  <c r="W53" i="205" s="1"/>
  <c r="X53" i="205" s="1"/>
  <c r="M46" i="208" s="1"/>
  <c r="V45" i="205"/>
  <c r="W45" i="205" s="1"/>
  <c r="X45" i="205" s="1"/>
  <c r="M38" i="208" s="1"/>
  <c r="AA38" i="208" s="1"/>
  <c r="V31" i="205"/>
  <c r="W31" i="205" s="1"/>
  <c r="V24" i="205"/>
  <c r="W24" i="205" s="1"/>
  <c r="V19" i="205"/>
  <c r="W19" i="205" s="1"/>
  <c r="V129" i="205"/>
  <c r="W129" i="205" s="1"/>
  <c r="X129" i="205" s="1"/>
  <c r="M122" i="208" s="1"/>
  <c r="V102" i="205"/>
  <c r="W102" i="205" s="1"/>
  <c r="X102" i="205" s="1"/>
  <c r="M95" i="208" s="1"/>
  <c r="V51" i="205"/>
  <c r="W51" i="205" s="1"/>
  <c r="X51" i="205" s="1"/>
  <c r="M44" i="208" s="1"/>
  <c r="V128" i="205"/>
  <c r="W128" i="205" s="1"/>
  <c r="X128" i="205" s="1"/>
  <c r="M121" i="208" s="1"/>
  <c r="V107" i="205"/>
  <c r="W107" i="205" s="1"/>
  <c r="X107" i="205" s="1"/>
  <c r="M100" i="208" s="1"/>
  <c r="V93" i="205"/>
  <c r="W93" i="205" s="1"/>
  <c r="X93" i="205" s="1"/>
  <c r="M86" i="208" s="1"/>
  <c r="V62" i="205"/>
  <c r="W62" i="205" s="1"/>
  <c r="X62" i="205" s="1"/>
  <c r="M55" i="208" s="1"/>
  <c r="V50" i="205"/>
  <c r="W50" i="205" s="1"/>
  <c r="X50" i="205" s="1"/>
  <c r="M43" i="208" s="1"/>
  <c r="AA43" i="208" s="1"/>
  <c r="V130" i="205"/>
  <c r="W130" i="205" s="1"/>
  <c r="X130" i="205" s="1"/>
  <c r="M123" i="208" s="1"/>
  <c r="V122" i="205"/>
  <c r="W122" i="205" s="1"/>
  <c r="X122" i="205" s="1"/>
  <c r="M115" i="208" s="1"/>
  <c r="V115" i="205"/>
  <c r="W115" i="205" s="1"/>
  <c r="X115" i="205" s="1"/>
  <c r="M108" i="208" s="1"/>
  <c r="V108" i="205"/>
  <c r="W108" i="205" s="1"/>
  <c r="X108" i="205" s="1"/>
  <c r="M101" i="208" s="1"/>
  <c r="V103" i="205"/>
  <c r="W103" i="205" s="1"/>
  <c r="X103" i="205" s="1"/>
  <c r="M96" i="208" s="1"/>
  <c r="V95" i="205"/>
  <c r="W95" i="205" s="1"/>
  <c r="X95" i="205" s="1"/>
  <c r="M88" i="208" s="1"/>
  <c r="V87" i="205"/>
  <c r="W87" i="205" s="1"/>
  <c r="X87" i="205" s="1"/>
  <c r="M80" i="208" s="1"/>
  <c r="V79" i="205"/>
  <c r="W79" i="205" s="1"/>
  <c r="X79" i="205" s="1"/>
  <c r="M72" i="208" s="1"/>
  <c r="V72" i="205"/>
  <c r="W72" i="205" s="1"/>
  <c r="X72" i="205" s="1"/>
  <c r="M65" i="208" s="1"/>
  <c r="V64" i="205"/>
  <c r="W64" i="205" s="1"/>
  <c r="X64" i="205" s="1"/>
  <c r="M57" i="208" s="1"/>
  <c r="V58" i="205"/>
  <c r="W58" i="205" s="1"/>
  <c r="X58" i="205" s="1"/>
  <c r="M51" i="208" s="1"/>
  <c r="V52" i="205"/>
  <c r="W52" i="205" s="1"/>
  <c r="X52" i="205" s="1"/>
  <c r="M45" i="208" s="1"/>
  <c r="V44" i="205"/>
  <c r="W44" i="205" s="1"/>
  <c r="X44" i="205" s="1"/>
  <c r="M37" i="208" s="1"/>
  <c r="V37" i="205"/>
  <c r="W37" i="205" s="1"/>
  <c r="X37" i="205" s="1"/>
  <c r="M30" i="208" s="1"/>
  <c r="V30" i="205"/>
  <c r="W30" i="205" s="1"/>
  <c r="V18" i="205"/>
  <c r="W18" i="205" s="1"/>
  <c r="V121" i="205"/>
  <c r="W121" i="205" s="1"/>
  <c r="X121" i="205" s="1"/>
  <c r="M114" i="208" s="1"/>
  <c r="V94" i="205"/>
  <c r="W94" i="205" s="1"/>
  <c r="X94" i="205" s="1"/>
  <c r="M87" i="208" s="1"/>
  <c r="V36" i="205"/>
  <c r="W36" i="205" s="1"/>
  <c r="X36" i="205" s="1"/>
  <c r="M29" i="208" s="1"/>
  <c r="V113" i="205"/>
  <c r="W113" i="205" s="1"/>
  <c r="X113" i="205" s="1"/>
  <c r="M106" i="208" s="1"/>
  <c r="V101" i="205"/>
  <c r="W101" i="205" s="1"/>
  <c r="X101" i="205" s="1"/>
  <c r="M94" i="208" s="1"/>
  <c r="V85" i="205"/>
  <c r="W85" i="205" s="1"/>
  <c r="X85" i="205" s="1"/>
  <c r="M78" i="208" s="1"/>
  <c r="V56" i="205"/>
  <c r="W56" i="205" s="1"/>
  <c r="X56" i="205" s="1"/>
  <c r="M49" i="208" s="1"/>
  <c r="V42" i="205"/>
  <c r="W42" i="205" s="1"/>
  <c r="X42" i="205" s="1"/>
  <c r="M35" i="208" s="1"/>
  <c r="V16" i="205"/>
  <c r="W16" i="205" s="1"/>
  <c r="X16" i="205" s="1"/>
  <c r="M9" i="208" s="1"/>
  <c r="V71" i="205"/>
  <c r="W71" i="205" s="1"/>
  <c r="X71" i="205" s="1"/>
  <c r="M64" i="208" s="1"/>
  <c r="V134" i="205"/>
  <c r="W134" i="205" s="1"/>
  <c r="V29" i="205"/>
  <c r="W29" i="205" s="1"/>
  <c r="J22" i="208"/>
  <c r="J68" i="208"/>
  <c r="J56" i="208"/>
  <c r="J40" i="208"/>
  <c r="J45" i="208"/>
  <c r="J76" i="208"/>
  <c r="J15" i="208"/>
  <c r="J36" i="208"/>
  <c r="J46" i="208"/>
  <c r="J24" i="208"/>
  <c r="J60" i="208"/>
  <c r="J70" i="208"/>
  <c r="J82" i="208"/>
  <c r="J54" i="208"/>
  <c r="J41" i="208"/>
  <c r="J14" i="208"/>
  <c r="J16" i="208"/>
  <c r="J49" i="208"/>
  <c r="J52" i="208"/>
  <c r="J35" i="208"/>
  <c r="J30" i="208"/>
  <c r="J74" i="208"/>
  <c r="J23" i="208"/>
  <c r="J12" i="208"/>
  <c r="J28" i="208"/>
  <c r="J50" i="208"/>
  <c r="J27" i="208"/>
  <c r="J47" i="208"/>
  <c r="J71" i="208"/>
  <c r="J75" i="208"/>
  <c r="J63" i="208"/>
  <c r="J13" i="208"/>
  <c r="J18" i="208"/>
  <c r="J73" i="208"/>
  <c r="J80" i="208"/>
  <c r="J64" i="208"/>
  <c r="J9" i="208"/>
  <c r="M89" i="208"/>
  <c r="J20" i="208"/>
  <c r="J86" i="208"/>
  <c r="J7" i="208"/>
  <c r="N7" i="208" s="1"/>
  <c r="J61" i="208"/>
  <c r="J58" i="208"/>
  <c r="J87" i="208"/>
  <c r="AA114" i="208" l="1"/>
  <c r="AB114" i="208"/>
  <c r="AA65" i="208"/>
  <c r="AB65" i="208"/>
  <c r="AA123" i="208"/>
  <c r="AB123" i="208"/>
  <c r="AA122" i="208"/>
  <c r="AB122" i="208"/>
  <c r="AA113" i="208"/>
  <c r="AB113" i="208"/>
  <c r="AA103" i="208"/>
  <c r="AB103" i="208"/>
  <c r="AA92" i="208"/>
  <c r="AB92" i="208"/>
  <c r="AL92" i="208" s="1"/>
  <c r="AH92" i="208" s="1"/>
  <c r="AA81" i="208"/>
  <c r="AB81" i="208"/>
  <c r="AL81" i="208" s="1"/>
  <c r="AH81" i="208" s="1"/>
  <c r="AA111" i="208"/>
  <c r="AB111" i="208"/>
  <c r="AA99" i="208"/>
  <c r="AB99" i="208"/>
  <c r="AA118" i="208"/>
  <c r="AB118" i="208"/>
  <c r="AA104" i="208"/>
  <c r="AB104" i="208"/>
  <c r="AA59" i="208"/>
  <c r="AB59" i="208"/>
  <c r="AL59" i="208" s="1"/>
  <c r="AH59" i="208" s="1"/>
  <c r="AA88" i="208"/>
  <c r="AB88" i="208"/>
  <c r="AL88" i="208" s="1"/>
  <c r="AH88" i="208" s="1"/>
  <c r="AA102" i="208"/>
  <c r="AB102" i="208"/>
  <c r="AA90" i="208"/>
  <c r="AB90" i="208"/>
  <c r="AL90" i="208" s="1"/>
  <c r="AH90" i="208" s="1"/>
  <c r="AA107" i="208"/>
  <c r="AB107" i="208"/>
  <c r="AA112" i="208"/>
  <c r="AB112" i="208"/>
  <c r="AA85" i="208"/>
  <c r="AB85" i="208"/>
  <c r="AA95" i="208"/>
  <c r="AB95" i="208"/>
  <c r="AL95" i="208" s="1"/>
  <c r="AH95" i="208" s="1"/>
  <c r="AA94" i="208"/>
  <c r="AB94" i="208"/>
  <c r="AA96" i="208"/>
  <c r="AB96" i="208"/>
  <c r="AA100" i="208"/>
  <c r="AB100" i="208"/>
  <c r="AA109" i="208"/>
  <c r="AB109" i="208"/>
  <c r="AA97" i="208"/>
  <c r="AB97" i="208"/>
  <c r="AA119" i="208"/>
  <c r="AB119" i="208"/>
  <c r="AA93" i="208"/>
  <c r="AB93" i="208"/>
  <c r="AL93" i="208" s="1"/>
  <c r="AH93" i="208" s="1"/>
  <c r="AA115" i="208"/>
  <c r="AB115" i="208"/>
  <c r="AA98" i="208"/>
  <c r="AB98" i="208"/>
  <c r="AA106" i="208"/>
  <c r="AB106" i="208"/>
  <c r="AA101" i="208"/>
  <c r="AB101" i="208"/>
  <c r="AA121" i="208"/>
  <c r="AB121" i="208"/>
  <c r="AA116" i="208"/>
  <c r="AB116" i="208"/>
  <c r="AA110" i="208"/>
  <c r="AB110" i="208"/>
  <c r="AA83" i="208"/>
  <c r="AB83" i="208"/>
  <c r="AL83" i="208" s="1"/>
  <c r="AH83" i="208" s="1"/>
  <c r="AA69" i="208"/>
  <c r="AB69" i="208"/>
  <c r="AL69" i="208" s="1"/>
  <c r="AH69" i="208" s="1"/>
  <c r="AA105" i="208"/>
  <c r="AB105" i="208"/>
  <c r="AA108" i="208"/>
  <c r="AB108" i="208"/>
  <c r="AA117" i="208"/>
  <c r="AB117" i="208"/>
  <c r="AA91" i="208"/>
  <c r="AB91" i="208"/>
  <c r="AL91" i="208" s="1"/>
  <c r="AH91" i="208" s="1"/>
  <c r="AA120" i="208"/>
  <c r="AB120" i="208"/>
  <c r="O91" i="208"/>
  <c r="AM91" i="208" s="1"/>
  <c r="AG91" i="208" s="1"/>
  <c r="N91" i="208"/>
  <c r="O88" i="208"/>
  <c r="AM88" i="208" s="1"/>
  <c r="AG88" i="208" s="1"/>
  <c r="N88" i="208"/>
  <c r="N55" i="208"/>
  <c r="O55" i="208"/>
  <c r="AM55" i="208" s="1"/>
  <c r="AG55" i="208" s="1"/>
  <c r="O69" i="208"/>
  <c r="AM69" i="208" s="1"/>
  <c r="AG69" i="208" s="1"/>
  <c r="N69" i="208"/>
  <c r="O59" i="208"/>
  <c r="AM59" i="208" s="1"/>
  <c r="AG59" i="208" s="1"/>
  <c r="N59" i="208"/>
  <c r="AM95" i="208"/>
  <c r="AG95" i="208" s="1"/>
  <c r="AM93" i="208"/>
  <c r="AG93" i="208" s="1"/>
  <c r="AM92" i="208"/>
  <c r="AG92" i="208" s="1"/>
  <c r="AK19" i="208"/>
  <c r="AM19" i="208"/>
  <c r="AM62" i="208"/>
  <c r="AG62" i="208" s="1"/>
  <c r="AG79" i="208"/>
  <c r="AM79" i="208"/>
  <c r="AM48" i="208"/>
  <c r="AG48" i="208" s="1"/>
  <c r="AM39" i="208"/>
  <c r="AG39" i="208" s="1"/>
  <c r="AK21" i="208"/>
  <c r="AM21" i="208"/>
  <c r="AG21" i="208" s="1"/>
  <c r="AM90" i="208"/>
  <c r="AG90" i="208" s="1"/>
  <c r="AG77" i="208"/>
  <c r="AM77" i="208"/>
  <c r="AM83" i="208"/>
  <c r="AG83" i="208" s="1"/>
  <c r="AM25" i="208"/>
  <c r="AG25" i="208" s="1"/>
  <c r="AG81" i="208"/>
  <c r="AM81" i="208"/>
  <c r="AG72" i="208"/>
  <c r="AM72" i="208"/>
  <c r="AM67" i="208"/>
  <c r="AG67" i="208" s="1"/>
  <c r="AM57" i="208"/>
  <c r="AG57" i="208" s="1"/>
  <c r="AM51" i="208"/>
  <c r="AG51" i="208" s="1"/>
  <c r="AK11" i="208"/>
  <c r="AM11" i="208"/>
  <c r="AG11" i="208" s="1"/>
  <c r="AM10" i="208"/>
  <c r="AG10" i="208" s="1"/>
  <c r="AM8" i="208"/>
  <c r="AG8" i="208" s="1"/>
  <c r="AB68" i="208"/>
  <c r="AL68" i="208" s="1"/>
  <c r="AH68" i="208" s="1"/>
  <c r="AA68" i="208"/>
  <c r="AB87" i="208"/>
  <c r="AL87" i="208" s="1"/>
  <c r="AH87" i="208" s="1"/>
  <c r="AA87" i="208"/>
  <c r="AB76" i="208"/>
  <c r="AL76" i="208" s="1"/>
  <c r="AH76" i="208" s="1"/>
  <c r="AA76" i="208"/>
  <c r="AB80" i="208"/>
  <c r="AL80" i="208" s="1"/>
  <c r="AH80" i="208" s="1"/>
  <c r="AA80" i="208"/>
  <c r="AB82" i="208"/>
  <c r="AL82" i="208" s="1"/>
  <c r="AH82" i="208" s="1"/>
  <c r="AA82" i="208"/>
  <c r="AB79" i="208"/>
  <c r="AL79" i="208" s="1"/>
  <c r="AH79" i="208" s="1"/>
  <c r="AA79" i="208"/>
  <c r="AB77" i="208"/>
  <c r="AL77" i="208" s="1"/>
  <c r="AH77" i="208" s="1"/>
  <c r="AA77" i="208"/>
  <c r="AB89" i="208"/>
  <c r="AK89" i="208" s="1"/>
  <c r="AF89" i="208" s="1"/>
  <c r="AA89" i="208"/>
  <c r="AB75" i="208"/>
  <c r="AL75" i="208" s="1"/>
  <c r="AH75" i="208" s="1"/>
  <c r="AA75" i="208"/>
  <c r="AB78" i="208"/>
  <c r="AL78" i="208" s="1"/>
  <c r="AH78" i="208" s="1"/>
  <c r="AA78" i="208"/>
  <c r="AB66" i="208"/>
  <c r="AL66" i="208" s="1"/>
  <c r="AH66" i="208" s="1"/>
  <c r="AA66" i="208"/>
  <c r="AB84" i="208"/>
  <c r="AL84" i="208" s="1"/>
  <c r="AH84" i="208" s="1"/>
  <c r="AA84" i="208"/>
  <c r="AB67" i="208"/>
  <c r="AL67" i="208" s="1"/>
  <c r="AH67" i="208" s="1"/>
  <c r="AA67" i="208"/>
  <c r="AB71" i="208"/>
  <c r="AL71" i="208" s="1"/>
  <c r="AH71" i="208" s="1"/>
  <c r="AA71" i="208"/>
  <c r="AB73" i="208"/>
  <c r="AL73" i="208" s="1"/>
  <c r="AH73" i="208" s="1"/>
  <c r="AA73" i="208"/>
  <c r="AB86" i="208"/>
  <c r="AL86" i="208" s="1"/>
  <c r="AH86" i="208" s="1"/>
  <c r="AA86" i="208"/>
  <c r="AB72" i="208"/>
  <c r="AK72" i="208" s="1"/>
  <c r="AA72" i="208"/>
  <c r="AB74" i="208"/>
  <c r="AL74" i="208" s="1"/>
  <c r="AH74" i="208" s="1"/>
  <c r="AA74" i="208"/>
  <c r="AB70" i="208"/>
  <c r="AL70" i="208" s="1"/>
  <c r="AH70" i="208" s="1"/>
  <c r="AA70" i="208"/>
  <c r="AB44" i="208"/>
  <c r="AL44" i="208" s="1"/>
  <c r="AH44" i="208" s="1"/>
  <c r="AA44" i="208"/>
  <c r="AB9" i="208"/>
  <c r="AL9" i="208" s="1"/>
  <c r="AH9" i="208" s="1"/>
  <c r="AA9" i="208"/>
  <c r="AB49" i="208"/>
  <c r="AL49" i="208" s="1"/>
  <c r="AH49" i="208" s="1"/>
  <c r="AA49" i="208"/>
  <c r="AB8" i="208"/>
  <c r="AL8" i="208" s="1"/>
  <c r="AH8" i="208" s="1"/>
  <c r="AA8" i="208"/>
  <c r="AB37" i="208"/>
  <c r="AL37" i="208" s="1"/>
  <c r="AH37" i="208" s="1"/>
  <c r="AA37" i="208"/>
  <c r="AB45" i="208"/>
  <c r="AL45" i="208" s="1"/>
  <c r="AH45" i="208" s="1"/>
  <c r="AA45" i="208"/>
  <c r="AB46" i="208"/>
  <c r="AL46" i="208" s="1"/>
  <c r="AH46" i="208" s="1"/>
  <c r="AA46" i="208"/>
  <c r="AB10" i="208"/>
  <c r="AL10" i="208" s="1"/>
  <c r="AH10" i="208" s="1"/>
  <c r="AA10" i="208"/>
  <c r="AB50" i="208"/>
  <c r="AL50" i="208" s="1"/>
  <c r="AH50" i="208" s="1"/>
  <c r="AA50" i="208"/>
  <c r="AB47" i="208"/>
  <c r="AL47" i="208" s="1"/>
  <c r="AH47" i="208" s="1"/>
  <c r="AA47" i="208"/>
  <c r="AB41" i="208"/>
  <c r="AL41" i="208" s="1"/>
  <c r="AH41" i="208" s="1"/>
  <c r="AA41" i="208"/>
  <c r="AB64" i="208"/>
  <c r="AL64" i="208" s="1"/>
  <c r="AH64" i="208" s="1"/>
  <c r="AA64" i="208"/>
  <c r="AB60" i="208"/>
  <c r="AL60" i="208" s="1"/>
  <c r="AH60" i="208" s="1"/>
  <c r="AA60" i="208"/>
  <c r="AA51" i="208"/>
  <c r="AB58" i="208"/>
  <c r="AL58" i="208" s="1"/>
  <c r="AH58" i="208" s="1"/>
  <c r="AA58" i="208"/>
  <c r="AB63" i="208"/>
  <c r="AL63" i="208" s="1"/>
  <c r="AH63" i="208" s="1"/>
  <c r="AA63" i="208"/>
  <c r="AB61" i="208"/>
  <c r="AL61" i="208" s="1"/>
  <c r="AH61" i="208" s="1"/>
  <c r="AA61" i="208"/>
  <c r="AB62" i="208"/>
  <c r="AL62" i="208" s="1"/>
  <c r="AH62" i="208" s="1"/>
  <c r="AA62" i="208"/>
  <c r="AB57" i="208"/>
  <c r="AL57" i="208" s="1"/>
  <c r="AH57" i="208" s="1"/>
  <c r="AA57" i="208"/>
  <c r="AB56" i="208"/>
  <c r="AL56" i="208" s="1"/>
  <c r="AH56" i="208" s="1"/>
  <c r="AA56" i="208"/>
  <c r="AA30" i="208"/>
  <c r="AA31" i="208"/>
  <c r="AB28" i="208"/>
  <c r="AL28" i="208" s="1"/>
  <c r="AH28" i="208" s="1"/>
  <c r="AA28" i="208"/>
  <c r="AA34" i="208"/>
  <c r="AA36" i="208"/>
  <c r="AA32" i="208"/>
  <c r="AA33" i="208"/>
  <c r="AB35" i="208"/>
  <c r="AL35" i="208" s="1"/>
  <c r="AH35" i="208" s="1"/>
  <c r="AA35" i="208"/>
  <c r="AB54" i="208"/>
  <c r="AL54" i="208" s="1"/>
  <c r="AH54" i="208" s="1"/>
  <c r="AA54" i="208"/>
  <c r="AG32" i="208"/>
  <c r="AG34" i="208"/>
  <c r="AK25" i="208"/>
  <c r="AB55" i="208"/>
  <c r="AL55" i="208" s="1"/>
  <c r="AH55" i="208" s="1"/>
  <c r="AA55" i="208"/>
  <c r="AB53" i="208"/>
  <c r="AL53" i="208" s="1"/>
  <c r="AH53" i="208" s="1"/>
  <c r="AA53" i="208"/>
  <c r="AB52" i="208"/>
  <c r="AL52" i="208" s="1"/>
  <c r="AH52" i="208" s="1"/>
  <c r="AA52" i="208"/>
  <c r="AB29" i="208"/>
  <c r="AL29" i="208" s="1"/>
  <c r="AH29" i="208" s="1"/>
  <c r="AA29" i="208"/>
  <c r="AG42" i="208"/>
  <c r="AG43" i="208"/>
  <c r="AG44" i="208"/>
  <c r="O7" i="208"/>
  <c r="AM7" i="208" s="1"/>
  <c r="AG19" i="208"/>
  <c r="AG37" i="208"/>
  <c r="O36" i="208"/>
  <c r="AM36" i="208" s="1"/>
  <c r="N36" i="208"/>
  <c r="O63" i="208"/>
  <c r="N63" i="208"/>
  <c r="O86" i="208"/>
  <c r="AM86" i="208" s="1"/>
  <c r="AG86" i="208" s="1"/>
  <c r="N86" i="208"/>
  <c r="O18" i="208"/>
  <c r="N18" i="208"/>
  <c r="O28" i="208"/>
  <c r="AM28" i="208" s="1"/>
  <c r="N28" i="208"/>
  <c r="O16" i="208"/>
  <c r="N16" i="208"/>
  <c r="O46" i="208"/>
  <c r="AM46" i="208" s="1"/>
  <c r="AG46" i="208" s="1"/>
  <c r="N46" i="208"/>
  <c r="O22" i="208"/>
  <c r="N22" i="208"/>
  <c r="O29" i="208"/>
  <c r="AM29" i="208" s="1"/>
  <c r="N29" i="208"/>
  <c r="AG53" i="208"/>
  <c r="O14" i="208"/>
  <c r="N14" i="208"/>
  <c r="O75" i="208"/>
  <c r="N75" i="208"/>
  <c r="O74" i="208"/>
  <c r="N74" i="208"/>
  <c r="O54" i="208"/>
  <c r="N54" i="208"/>
  <c r="O76" i="208"/>
  <c r="AM76" i="208" s="1"/>
  <c r="N76" i="208"/>
  <c r="O84" i="208"/>
  <c r="N84" i="208"/>
  <c r="O41" i="208"/>
  <c r="AM41" i="208" s="1"/>
  <c r="N41" i="208"/>
  <c r="O31" i="208"/>
  <c r="AM31" i="208" s="1"/>
  <c r="N31" i="208"/>
  <c r="O87" i="208"/>
  <c r="AM87" i="208" s="1"/>
  <c r="AG87" i="208" s="1"/>
  <c r="N87" i="208"/>
  <c r="O9" i="208"/>
  <c r="N9" i="208"/>
  <c r="O71" i="208"/>
  <c r="N71" i="208"/>
  <c r="O30" i="208"/>
  <c r="AM30" i="208" s="1"/>
  <c r="N30" i="208"/>
  <c r="O82" i="208"/>
  <c r="N82" i="208"/>
  <c r="O45" i="208"/>
  <c r="AM45" i="208" s="1"/>
  <c r="N45" i="208"/>
  <c r="O17" i="208"/>
  <c r="N17" i="208"/>
  <c r="O20" i="208"/>
  <c r="N20" i="208"/>
  <c r="O78" i="208"/>
  <c r="N78" i="208"/>
  <c r="O23" i="208"/>
  <c r="N23" i="208"/>
  <c r="O58" i="208"/>
  <c r="N58" i="208"/>
  <c r="O64" i="208"/>
  <c r="N64" i="208"/>
  <c r="O47" i="208"/>
  <c r="N47" i="208"/>
  <c r="O35" i="208"/>
  <c r="AM35" i="208" s="1"/>
  <c r="N35" i="208"/>
  <c r="O70" i="208"/>
  <c r="N70" i="208"/>
  <c r="O40" i="208"/>
  <c r="AM40" i="208" s="1"/>
  <c r="N40" i="208"/>
  <c r="O26" i="208"/>
  <c r="N26" i="208"/>
  <c r="O38" i="208"/>
  <c r="AM38" i="208" s="1"/>
  <c r="N38" i="208"/>
  <c r="O12" i="208"/>
  <c r="N12" i="208"/>
  <c r="O61" i="208"/>
  <c r="N61" i="208"/>
  <c r="O80" i="208"/>
  <c r="N80" i="208"/>
  <c r="O27" i="208"/>
  <c r="N27" i="208"/>
  <c r="O52" i="208"/>
  <c r="N52" i="208"/>
  <c r="O60" i="208"/>
  <c r="N60" i="208"/>
  <c r="O56" i="208"/>
  <c r="N56" i="208"/>
  <c r="O33" i="208"/>
  <c r="AM33" i="208" s="1"/>
  <c r="N33" i="208"/>
  <c r="O13" i="208"/>
  <c r="N13" i="208"/>
  <c r="O15" i="208"/>
  <c r="N15" i="208"/>
  <c r="O73" i="208"/>
  <c r="AM73" i="208" s="1"/>
  <c r="N73" i="208"/>
  <c r="O50" i="208"/>
  <c r="AM50" i="208" s="1"/>
  <c r="N50" i="208"/>
  <c r="O49" i="208"/>
  <c r="AM49" i="208" s="1"/>
  <c r="N49" i="208"/>
  <c r="O24" i="208"/>
  <c r="N24" i="208"/>
  <c r="O68" i="208"/>
  <c r="N68" i="208"/>
  <c r="O66" i="208"/>
  <c r="N66" i="208"/>
  <c r="AG41" i="208"/>
  <c r="AB30" i="208"/>
  <c r="AL30" i="208" s="1"/>
  <c r="AH30" i="208" s="1"/>
  <c r="AB48" i="208"/>
  <c r="AB38" i="208"/>
  <c r="AL38" i="208" s="1"/>
  <c r="AH38" i="208" s="1"/>
  <c r="AB31" i="208"/>
  <c r="AL31" i="208" s="1"/>
  <c r="AH31" i="208" s="1"/>
  <c r="AB39" i="208"/>
  <c r="AB34" i="208"/>
  <c r="AB51" i="208"/>
  <c r="AB42" i="208"/>
  <c r="AB32" i="208"/>
  <c r="AB36" i="208"/>
  <c r="AL36" i="208" s="1"/>
  <c r="AH36" i="208" s="1"/>
  <c r="AB40" i="208"/>
  <c r="AL40" i="208" s="1"/>
  <c r="AH40" i="208" s="1"/>
  <c r="AB33" i="208"/>
  <c r="AL33" i="208" s="1"/>
  <c r="AH33" i="208" s="1"/>
  <c r="AB43" i="208"/>
  <c r="AG76" i="208"/>
  <c r="M7" i="208"/>
  <c r="AK62" i="208" l="1"/>
  <c r="AF62" i="208" s="1"/>
  <c r="AK88" i="208"/>
  <c r="AF88" i="208" s="1"/>
  <c r="AK91" i="208"/>
  <c r="AF91" i="208" s="1"/>
  <c r="AK81" i="208"/>
  <c r="AK92" i="208"/>
  <c r="AF92" i="208" s="1"/>
  <c r="AK90" i="208"/>
  <c r="AF90" i="208" s="1"/>
  <c r="AK53" i="208"/>
  <c r="AF53" i="208" s="1"/>
  <c r="AK82" i="208"/>
  <c r="AK83" i="208"/>
  <c r="AF83" i="208" s="1"/>
  <c r="AK93" i="208"/>
  <c r="AF93" i="208" s="1"/>
  <c r="AL100" i="208"/>
  <c r="AH100" i="208" s="1"/>
  <c r="AK100" i="208"/>
  <c r="AL99" i="208"/>
  <c r="AH99" i="208" s="1"/>
  <c r="AK99" i="208"/>
  <c r="AL121" i="208"/>
  <c r="AH121" i="208" s="1"/>
  <c r="AK121" i="208"/>
  <c r="AL98" i="208"/>
  <c r="AH98" i="208" s="1"/>
  <c r="AK98" i="208"/>
  <c r="AL119" i="208"/>
  <c r="AH119" i="208" s="1"/>
  <c r="AK119" i="208"/>
  <c r="AL103" i="208"/>
  <c r="AH103" i="208" s="1"/>
  <c r="AK103" i="208"/>
  <c r="AL123" i="208"/>
  <c r="AH123" i="208" s="1"/>
  <c r="AK123" i="208"/>
  <c r="AL97" i="208"/>
  <c r="AH97" i="208" s="1"/>
  <c r="AK97" i="208"/>
  <c r="AL96" i="208"/>
  <c r="AH96" i="208" s="1"/>
  <c r="AK96" i="208"/>
  <c r="AL85" i="208"/>
  <c r="AH85" i="208" s="1"/>
  <c r="AK85" i="208"/>
  <c r="AF85" i="208" s="1"/>
  <c r="AL102" i="208"/>
  <c r="AH102" i="208" s="1"/>
  <c r="AK102" i="208"/>
  <c r="AL104" i="208"/>
  <c r="AH104" i="208" s="1"/>
  <c r="AK104" i="208"/>
  <c r="AL111" i="208"/>
  <c r="AH111" i="208" s="1"/>
  <c r="AK111" i="208"/>
  <c r="AL65" i="208"/>
  <c r="AH65" i="208" s="1"/>
  <c r="AK65" i="208"/>
  <c r="AF65" i="208" s="1"/>
  <c r="AL110" i="208"/>
  <c r="AH110" i="208" s="1"/>
  <c r="AK110" i="208"/>
  <c r="AL101" i="208"/>
  <c r="AH101" i="208" s="1"/>
  <c r="AK101" i="208"/>
  <c r="AL115" i="208"/>
  <c r="AH115" i="208" s="1"/>
  <c r="AK115" i="208"/>
  <c r="AL113" i="208"/>
  <c r="AH113" i="208" s="1"/>
  <c r="AK113" i="208"/>
  <c r="AL105" i="208"/>
  <c r="AH105" i="208" s="1"/>
  <c r="AK105" i="208"/>
  <c r="AL109" i="208"/>
  <c r="AH109" i="208" s="1"/>
  <c r="AK109" i="208"/>
  <c r="AL94" i="208"/>
  <c r="AH94" i="208" s="1"/>
  <c r="AK94" i="208"/>
  <c r="AF94" i="208" s="1"/>
  <c r="AL112" i="208"/>
  <c r="AH112" i="208" s="1"/>
  <c r="AK112" i="208"/>
  <c r="AL120" i="208"/>
  <c r="AH120" i="208" s="1"/>
  <c r="AK120" i="208"/>
  <c r="AL108" i="208"/>
  <c r="AH108" i="208" s="1"/>
  <c r="AK108" i="208"/>
  <c r="AK95" i="208"/>
  <c r="AF95" i="208" s="1"/>
  <c r="AL118" i="208"/>
  <c r="AH118" i="208" s="1"/>
  <c r="AK118" i="208"/>
  <c r="AL122" i="208"/>
  <c r="AH122" i="208" s="1"/>
  <c r="AK122" i="208"/>
  <c r="AL114" i="208"/>
  <c r="AH114" i="208" s="1"/>
  <c r="AK114" i="208"/>
  <c r="AK59" i="208"/>
  <c r="AF59" i="208" s="1"/>
  <c r="AL117" i="208"/>
  <c r="AH117" i="208" s="1"/>
  <c r="AK117" i="208"/>
  <c r="AL116" i="208"/>
  <c r="AH116" i="208" s="1"/>
  <c r="AK116" i="208"/>
  <c r="AL106" i="208"/>
  <c r="AH106" i="208" s="1"/>
  <c r="AK106" i="208"/>
  <c r="AL107" i="208"/>
  <c r="AH107" i="208" s="1"/>
  <c r="AK107" i="208"/>
  <c r="AK69" i="208"/>
  <c r="AF69" i="208" s="1"/>
  <c r="AK23" i="208"/>
  <c r="AM23" i="208"/>
  <c r="AM84" i="208"/>
  <c r="AG84" i="208" s="1"/>
  <c r="AK18" i="208"/>
  <c r="AM18" i="208"/>
  <c r="AG18" i="208" s="1"/>
  <c r="AM68" i="208"/>
  <c r="AG68" i="208" s="1"/>
  <c r="AG80" i="208"/>
  <c r="AM80" i="208"/>
  <c r="AM26" i="208"/>
  <c r="AG26" i="208" s="1"/>
  <c r="AM47" i="208"/>
  <c r="AG47" i="208" s="1"/>
  <c r="AG78" i="208"/>
  <c r="AM78" i="208"/>
  <c r="AG82" i="208"/>
  <c r="AM82" i="208"/>
  <c r="AM66" i="208"/>
  <c r="AG66" i="208" s="1"/>
  <c r="AK27" i="208"/>
  <c r="AM27" i="208"/>
  <c r="AK22" i="208"/>
  <c r="AM22" i="208"/>
  <c r="AG22" i="208" s="1"/>
  <c r="AK24" i="208"/>
  <c r="AM24" i="208"/>
  <c r="AG24" i="208" s="1"/>
  <c r="AM15" i="208"/>
  <c r="AG15" i="208" s="1"/>
  <c r="AM60" i="208"/>
  <c r="AG60" i="208" s="1"/>
  <c r="AM61" i="208"/>
  <c r="AG61" i="208" s="1"/>
  <c r="AM64" i="208"/>
  <c r="AG64" i="208" s="1"/>
  <c r="AM20" i="208"/>
  <c r="AG20" i="208" s="1"/>
  <c r="AM14" i="208"/>
  <c r="AG14" i="208" s="1"/>
  <c r="AM16" i="208"/>
  <c r="AG16" i="208" s="1"/>
  <c r="AM63" i="208"/>
  <c r="AG63" i="208" s="1"/>
  <c r="AK13" i="208"/>
  <c r="AM13" i="208"/>
  <c r="AG13" i="208" s="1"/>
  <c r="AM70" i="208"/>
  <c r="AG70" i="208" s="1"/>
  <c r="AM58" i="208"/>
  <c r="AG58" i="208" s="1"/>
  <c r="AK17" i="208"/>
  <c r="AM17" i="208"/>
  <c r="AG17" i="208" s="1"/>
  <c r="AG71" i="208"/>
  <c r="AM71" i="208"/>
  <c r="AG74" i="208"/>
  <c r="AM74" i="208"/>
  <c r="AG75" i="208"/>
  <c r="AM75" i="208"/>
  <c r="AK76" i="208"/>
  <c r="AM54" i="208"/>
  <c r="AG54" i="208" s="1"/>
  <c r="AM56" i="208"/>
  <c r="AG56" i="208" s="1"/>
  <c r="AM52" i="208"/>
  <c r="AG52" i="208" s="1"/>
  <c r="AM12" i="208"/>
  <c r="AG12" i="208" s="1"/>
  <c r="AM9" i="208"/>
  <c r="AG9" i="208" s="1"/>
  <c r="AK26" i="208"/>
  <c r="AK68" i="208"/>
  <c r="AK80" i="208"/>
  <c r="AL72" i="208"/>
  <c r="AH72" i="208" s="1"/>
  <c r="AK78" i="208"/>
  <c r="AK79" i="208"/>
  <c r="AK67" i="208"/>
  <c r="AF67" i="208" s="1"/>
  <c r="AL89" i="208"/>
  <c r="AH89" i="208" s="1"/>
  <c r="AK77" i="208"/>
  <c r="AK86" i="208"/>
  <c r="AF86" i="208" s="1"/>
  <c r="AK46" i="208"/>
  <c r="AF46" i="208" s="1"/>
  <c r="AK57" i="208"/>
  <c r="AF57" i="208" s="1"/>
  <c r="AK37" i="208"/>
  <c r="AF37" i="208" s="1"/>
  <c r="AK44" i="208"/>
  <c r="AF44" i="208" s="1"/>
  <c r="AK73" i="208"/>
  <c r="AK10" i="208"/>
  <c r="AK8" i="208"/>
  <c r="AK47" i="208"/>
  <c r="AF47" i="208" s="1"/>
  <c r="AK55" i="208"/>
  <c r="AF55" i="208" s="1"/>
  <c r="AK12" i="208"/>
  <c r="AK52" i="208"/>
  <c r="AF52" i="208" s="1"/>
  <c r="AK49" i="208"/>
  <c r="AF49" i="208" s="1"/>
  <c r="AK71" i="208"/>
  <c r="AK74" i="208"/>
  <c r="AK41" i="208"/>
  <c r="AF41" i="208" s="1"/>
  <c r="AK87" i="208"/>
  <c r="AF87" i="208" s="1"/>
  <c r="AG73" i="208"/>
  <c r="AK56" i="208"/>
  <c r="AF56" i="208" s="1"/>
  <c r="AK63" i="208"/>
  <c r="AF63" i="208" s="1"/>
  <c r="AK16" i="208"/>
  <c r="AK60" i="208"/>
  <c r="AF60" i="208" s="1"/>
  <c r="AK70" i="208"/>
  <c r="AF70" i="208" s="1"/>
  <c r="AK15" i="208"/>
  <c r="AK58" i="208"/>
  <c r="AF58" i="208" s="1"/>
  <c r="AG27" i="208"/>
  <c r="AG49" i="208"/>
  <c r="AG33" i="208"/>
  <c r="AG45" i="208"/>
  <c r="AK50" i="208"/>
  <c r="AF50" i="208" s="1"/>
  <c r="AG50" i="208"/>
  <c r="AK75" i="208"/>
  <c r="AK9" i="208"/>
  <c r="AK84" i="208"/>
  <c r="AF84" i="208" s="1"/>
  <c r="AK45" i="208"/>
  <c r="AF45" i="208" s="1"/>
  <c r="AG40" i="208"/>
  <c r="AG23" i="208"/>
  <c r="AG38" i="208"/>
  <c r="AG35" i="208"/>
  <c r="AK66" i="208"/>
  <c r="AF66" i="208" s="1"/>
  <c r="AK35" i="208"/>
  <c r="AF35" i="208" s="1"/>
  <c r="AG36" i="208"/>
  <c r="AG30" i="208"/>
  <c r="AG31" i="208"/>
  <c r="AK64" i="208"/>
  <c r="AF64" i="208" s="1"/>
  <c r="AK30" i="208"/>
  <c r="AF30" i="208" s="1"/>
  <c r="AK54" i="208"/>
  <c r="AF54" i="208" s="1"/>
  <c r="AG28" i="208"/>
  <c r="AK14" i="208"/>
  <c r="AK29" i="208"/>
  <c r="AF29" i="208" s="1"/>
  <c r="AK61" i="208"/>
  <c r="AF61" i="208" s="1"/>
  <c r="AK20" i="208"/>
  <c r="AK28" i="208"/>
  <c r="AF28" i="208" s="1"/>
  <c r="AG29" i="208"/>
  <c r="AK33" i="208"/>
  <c r="AF33" i="208" s="1"/>
  <c r="AK38" i="208"/>
  <c r="AF38" i="208" s="1"/>
  <c r="AK40" i="208"/>
  <c r="AF40" i="208" s="1"/>
  <c r="AK31" i="208"/>
  <c r="AF31" i="208" s="1"/>
  <c r="AK36" i="208"/>
  <c r="AF36" i="208" s="1"/>
  <c r="AL51" i="208"/>
  <c r="AH51" i="208" s="1"/>
  <c r="AK51" i="208"/>
  <c r="AF51" i="208" s="1"/>
  <c r="AL34" i="208"/>
  <c r="AH34" i="208" s="1"/>
  <c r="AK34" i="208"/>
  <c r="AF34" i="208" s="1"/>
  <c r="AL48" i="208"/>
  <c r="AH48" i="208" s="1"/>
  <c r="AK48" i="208"/>
  <c r="AF48" i="208" s="1"/>
  <c r="AL43" i="208"/>
  <c r="AH43" i="208" s="1"/>
  <c r="AK43" i="208"/>
  <c r="AF43" i="208" s="1"/>
  <c r="AL32" i="208"/>
  <c r="AH32" i="208" s="1"/>
  <c r="AK32" i="208"/>
  <c r="AF32" i="208" s="1"/>
  <c r="AL39" i="208"/>
  <c r="AH39" i="208" s="1"/>
  <c r="AK39" i="208"/>
  <c r="AF39" i="208" s="1"/>
  <c r="AL42" i="208"/>
  <c r="AH42" i="208" s="1"/>
  <c r="AK42" i="208"/>
  <c r="AF42" i="208" s="1"/>
  <c r="AG7" i="208"/>
  <c r="ES60" i="211" l="1"/>
  <c r="IE65" i="210"/>
  <c r="IZ47" i="210"/>
  <c r="EU55" i="210"/>
  <c r="JA16" i="210"/>
  <c r="IE16" i="210"/>
  <c r="HJ16" i="210"/>
  <c r="GN16" i="210"/>
  <c r="FR16" i="210"/>
  <c r="EV16" i="210"/>
  <c r="IZ16" i="210"/>
  <c r="ID16" i="210"/>
  <c r="HI16" i="210"/>
  <c r="GM16" i="210"/>
  <c r="FQ16" i="210"/>
  <c r="EU16" i="210"/>
  <c r="JA19" i="210"/>
  <c r="IE19" i="210"/>
  <c r="HJ19" i="210"/>
  <c r="GN19" i="210"/>
  <c r="FR19" i="210"/>
  <c r="EV19" i="210"/>
  <c r="IZ19" i="210"/>
  <c r="ID19" i="210"/>
  <c r="HI19" i="210"/>
  <c r="GM19" i="210"/>
  <c r="FQ19" i="210"/>
  <c r="EU19" i="210"/>
  <c r="JA20" i="210"/>
  <c r="IE20" i="210"/>
  <c r="HJ20" i="210"/>
  <c r="GN20" i="210"/>
  <c r="FR20" i="210"/>
  <c r="EV20" i="210"/>
  <c r="IZ20" i="210"/>
  <c r="ID20" i="210"/>
  <c r="HI20" i="210"/>
  <c r="GM20" i="210"/>
  <c r="FQ20" i="210"/>
  <c r="EU20" i="210"/>
  <c r="JA21" i="210"/>
  <c r="IE21" i="210"/>
  <c r="HJ21" i="210"/>
  <c r="GN21" i="210"/>
  <c r="FR21" i="210"/>
  <c r="EV21" i="210"/>
  <c r="IZ21" i="210"/>
  <c r="ID21" i="210"/>
  <c r="HI21" i="210"/>
  <c r="GM21" i="210"/>
  <c r="FQ21" i="210"/>
  <c r="EU21" i="210"/>
  <c r="IZ24" i="210"/>
  <c r="ID24" i="210"/>
  <c r="HI24" i="210"/>
  <c r="GN24" i="210"/>
  <c r="FR24" i="210"/>
  <c r="EV24" i="210"/>
  <c r="JA24" i="210"/>
  <c r="IE24" i="210"/>
  <c r="HJ24" i="210"/>
  <c r="GM24" i="210"/>
  <c r="FQ24" i="210"/>
  <c r="EU24" i="210"/>
  <c r="IZ28" i="210"/>
  <c r="ID28" i="210"/>
  <c r="HI28" i="210"/>
  <c r="GN28" i="210"/>
  <c r="FQ28" i="210"/>
  <c r="EU28" i="210"/>
  <c r="JA28" i="210"/>
  <c r="IE28" i="210"/>
  <c r="HJ28" i="210"/>
  <c r="GM28" i="210"/>
  <c r="FR28" i="210"/>
  <c r="EV28" i="210"/>
  <c r="IZ29" i="210"/>
  <c r="IE29" i="210"/>
  <c r="HI29" i="210"/>
  <c r="GM29" i="210"/>
  <c r="FQ29" i="210"/>
  <c r="EV29" i="210"/>
  <c r="JA29" i="210"/>
  <c r="ID29" i="210"/>
  <c r="HJ29" i="210"/>
  <c r="GN29" i="210"/>
  <c r="FR29" i="210"/>
  <c r="EU29" i="210"/>
  <c r="JA32" i="210"/>
  <c r="IE32" i="210"/>
  <c r="HJ32" i="210"/>
  <c r="GN32" i="210"/>
  <c r="FQ32" i="210"/>
  <c r="EU32" i="210"/>
  <c r="IZ32" i="210"/>
  <c r="ID32" i="210"/>
  <c r="HI32" i="210"/>
  <c r="GM32" i="210"/>
  <c r="FR32" i="210"/>
  <c r="EV32" i="210"/>
  <c r="IZ35" i="210"/>
  <c r="ID35" i="210"/>
  <c r="HI35" i="210"/>
  <c r="GM35" i="210"/>
  <c r="FQ35" i="210"/>
  <c r="EU35" i="210"/>
  <c r="JA35" i="210"/>
  <c r="IE35" i="210"/>
  <c r="HJ35" i="210"/>
  <c r="GN35" i="210"/>
  <c r="FR35" i="210"/>
  <c r="EV35" i="210"/>
  <c r="IZ36" i="210"/>
  <c r="ID36" i="210"/>
  <c r="HI36" i="210"/>
  <c r="GM36" i="210"/>
  <c r="FQ36" i="210"/>
  <c r="EU36" i="210"/>
  <c r="JA36" i="210"/>
  <c r="IE36" i="210"/>
  <c r="HJ36" i="210"/>
  <c r="GN36" i="210"/>
  <c r="FR36" i="210"/>
  <c r="EV36" i="210"/>
  <c r="IZ38" i="210"/>
  <c r="ID38" i="210"/>
  <c r="HI38" i="210"/>
  <c r="GM38" i="210"/>
  <c r="FQ38" i="210"/>
  <c r="EU38" i="210"/>
  <c r="JA38" i="210"/>
  <c r="IE38" i="210"/>
  <c r="HJ38" i="210"/>
  <c r="GN38" i="210"/>
  <c r="FR38" i="210"/>
  <c r="EV38" i="210"/>
  <c r="IZ39" i="210"/>
  <c r="ID39" i="210"/>
  <c r="HI39" i="210"/>
  <c r="GM39" i="210"/>
  <c r="FQ39" i="210"/>
  <c r="EU39" i="210"/>
  <c r="JA39" i="210"/>
  <c r="IE39" i="210"/>
  <c r="HJ39" i="210"/>
  <c r="GN39" i="210"/>
  <c r="FR39" i="210"/>
  <c r="EV39" i="210"/>
  <c r="IZ41" i="210"/>
  <c r="ID41" i="210"/>
  <c r="HI41" i="210"/>
  <c r="GM41" i="210"/>
  <c r="FQ41" i="210"/>
  <c r="EU41" i="210"/>
  <c r="JA41" i="210"/>
  <c r="IE41" i="210"/>
  <c r="HJ41" i="210"/>
  <c r="GN41" i="210"/>
  <c r="FR41" i="210"/>
  <c r="EV41" i="210"/>
  <c r="IZ43" i="210"/>
  <c r="ID43" i="210"/>
  <c r="HI43" i="210"/>
  <c r="GM43" i="210"/>
  <c r="FQ43" i="210"/>
  <c r="EU43" i="210"/>
  <c r="JA43" i="210"/>
  <c r="IE43" i="210"/>
  <c r="HJ43" i="210"/>
  <c r="GN43" i="210"/>
  <c r="FR43" i="210"/>
  <c r="EV43" i="210"/>
  <c r="IZ51" i="210"/>
  <c r="ID51" i="210"/>
  <c r="HI51" i="210"/>
  <c r="GM51" i="210"/>
  <c r="FQ51" i="210"/>
  <c r="EU51" i="210"/>
  <c r="JA51" i="210"/>
  <c r="IE51" i="210"/>
  <c r="HJ51" i="210"/>
  <c r="GN51" i="210"/>
  <c r="FR51" i="210"/>
  <c r="EV51" i="210"/>
  <c r="HI55" i="210"/>
  <c r="FQ55" i="210"/>
  <c r="FR55" i="210"/>
  <c r="IZ56" i="210"/>
  <c r="ID56" i="210"/>
  <c r="HI56" i="210"/>
  <c r="GM56" i="210"/>
  <c r="FQ56" i="210"/>
  <c r="EU56" i="210"/>
  <c r="JA56" i="210"/>
  <c r="IE56" i="210"/>
  <c r="HJ56" i="210"/>
  <c r="GN56" i="210"/>
  <c r="FR56" i="210"/>
  <c r="EV56" i="210"/>
  <c r="IZ58" i="210"/>
  <c r="ID58" i="210"/>
  <c r="HI58" i="210"/>
  <c r="GM58" i="210"/>
  <c r="FQ58" i="210"/>
  <c r="EU58" i="210"/>
  <c r="JA58" i="210"/>
  <c r="IE58" i="210"/>
  <c r="HJ58" i="210"/>
  <c r="GN58" i="210"/>
  <c r="FR58" i="210"/>
  <c r="EV58" i="210"/>
  <c r="IZ61" i="210"/>
  <c r="ID61" i="210"/>
  <c r="HI61" i="210"/>
  <c r="GM61" i="210"/>
  <c r="FQ61" i="210"/>
  <c r="EU61" i="210"/>
  <c r="JA61" i="210"/>
  <c r="IE61" i="210"/>
  <c r="HJ61" i="210"/>
  <c r="GN61" i="210"/>
  <c r="FR61" i="210"/>
  <c r="EV61" i="210"/>
  <c r="JA66" i="210"/>
  <c r="IE66" i="210"/>
  <c r="HI66" i="210"/>
  <c r="GN66" i="210"/>
  <c r="FR66" i="210"/>
  <c r="EV66" i="210"/>
  <c r="IZ66" i="210"/>
  <c r="ID66" i="210"/>
  <c r="HJ66" i="210"/>
  <c r="GM66" i="210"/>
  <c r="FQ66" i="210"/>
  <c r="EU66" i="210"/>
  <c r="JA68" i="210"/>
  <c r="IE68" i="210"/>
  <c r="HJ68" i="210"/>
  <c r="GN68" i="210"/>
  <c r="FR68" i="210"/>
  <c r="EV68" i="210"/>
  <c r="IZ68" i="210"/>
  <c r="ID68" i="210"/>
  <c r="HI68" i="210"/>
  <c r="GM68" i="210"/>
  <c r="FQ68" i="210"/>
  <c r="EU68" i="210"/>
  <c r="JA69" i="210"/>
  <c r="IE69" i="210"/>
  <c r="HJ69" i="210"/>
  <c r="GN69" i="210"/>
  <c r="FR69" i="210"/>
  <c r="EV69" i="210"/>
  <c r="IZ69" i="210"/>
  <c r="ID69" i="210"/>
  <c r="HI69" i="210"/>
  <c r="GM69" i="210"/>
  <c r="FQ69" i="210"/>
  <c r="EU69" i="210"/>
  <c r="JA72" i="210"/>
  <c r="IE72" i="210"/>
  <c r="HJ72" i="210"/>
  <c r="GN72" i="210"/>
  <c r="FR72" i="210"/>
  <c r="EV72" i="210"/>
  <c r="IZ72" i="210"/>
  <c r="ID72" i="210"/>
  <c r="HI72" i="210"/>
  <c r="GM72" i="210"/>
  <c r="FQ72" i="210"/>
  <c r="EU72" i="210"/>
  <c r="JA73" i="210"/>
  <c r="IE73" i="210"/>
  <c r="HJ73" i="210"/>
  <c r="GN73" i="210"/>
  <c r="FR73" i="210"/>
  <c r="EV73" i="210"/>
  <c r="IZ73" i="210"/>
  <c r="ID73" i="210"/>
  <c r="HI73" i="210"/>
  <c r="GM73" i="210"/>
  <c r="FQ73" i="210"/>
  <c r="EU73" i="210"/>
  <c r="JA75" i="210"/>
  <c r="IE75" i="210"/>
  <c r="HJ75" i="210"/>
  <c r="GN75" i="210"/>
  <c r="FR75" i="210"/>
  <c r="EV75" i="210"/>
  <c r="IZ75" i="210"/>
  <c r="ID75" i="210"/>
  <c r="HI75" i="210"/>
  <c r="GM75" i="210"/>
  <c r="FQ75" i="210"/>
  <c r="EU75" i="210"/>
  <c r="JA79" i="210"/>
  <c r="IE79" i="210"/>
  <c r="HJ79" i="210"/>
  <c r="GN79" i="210"/>
  <c r="FR79" i="210"/>
  <c r="EV79" i="210"/>
  <c r="IZ79" i="210"/>
  <c r="ID79" i="210"/>
  <c r="HI79" i="210"/>
  <c r="GM79" i="210"/>
  <c r="FQ79" i="210"/>
  <c r="EU79" i="210"/>
  <c r="JA83" i="210"/>
  <c r="IE83" i="210"/>
  <c r="HJ83" i="210"/>
  <c r="GN83" i="210"/>
  <c r="FR83" i="210"/>
  <c r="EV83" i="210"/>
  <c r="IZ83" i="210"/>
  <c r="ID83" i="210"/>
  <c r="HI83" i="210"/>
  <c r="GM83" i="210"/>
  <c r="FQ83" i="210"/>
  <c r="EU83" i="210"/>
  <c r="JA84" i="210"/>
  <c r="IE84" i="210"/>
  <c r="HJ84" i="210"/>
  <c r="GN84" i="210"/>
  <c r="FR84" i="210"/>
  <c r="EV84" i="210"/>
  <c r="IZ84" i="210"/>
  <c r="ID84" i="210"/>
  <c r="HI84" i="210"/>
  <c r="GM84" i="210"/>
  <c r="FQ84" i="210"/>
  <c r="EU84" i="210"/>
  <c r="JA85" i="210"/>
  <c r="IE85" i="210"/>
  <c r="HJ85" i="210"/>
  <c r="GN85" i="210"/>
  <c r="FR85" i="210"/>
  <c r="EV85" i="210"/>
  <c r="IZ85" i="210"/>
  <c r="ID85" i="210"/>
  <c r="HI85" i="210"/>
  <c r="GM85" i="210"/>
  <c r="FQ85" i="210"/>
  <c r="EU85" i="210"/>
  <c r="IZ87" i="210"/>
  <c r="IE87" i="210"/>
  <c r="HJ87" i="210"/>
  <c r="GN87" i="210"/>
  <c r="FQ87" i="210"/>
  <c r="EV87" i="210"/>
  <c r="JA87" i="210"/>
  <c r="ID87" i="210"/>
  <c r="HI87" i="210"/>
  <c r="GM87" i="210"/>
  <c r="FR87" i="210"/>
  <c r="EU87" i="210"/>
  <c r="IZ89" i="210"/>
  <c r="IE89" i="210"/>
  <c r="HJ89" i="210"/>
  <c r="GN89" i="210"/>
  <c r="FQ89" i="210"/>
  <c r="EV89" i="210"/>
  <c r="JA89" i="210"/>
  <c r="ID89" i="210"/>
  <c r="HI89" i="210"/>
  <c r="GM89" i="210"/>
  <c r="FR89" i="210"/>
  <c r="EU89" i="210"/>
  <c r="JA95" i="210"/>
  <c r="IE95" i="210"/>
  <c r="HJ95" i="210"/>
  <c r="GN95" i="210"/>
  <c r="FR95" i="210"/>
  <c r="EV95" i="210"/>
  <c r="IZ95" i="210"/>
  <c r="ID95" i="210"/>
  <c r="HI95" i="210"/>
  <c r="GM95" i="210"/>
  <c r="FQ95" i="210"/>
  <c r="EU95" i="210"/>
  <c r="JA96" i="210"/>
  <c r="IE96" i="210"/>
  <c r="HJ96" i="210"/>
  <c r="GN96" i="210"/>
  <c r="FR96" i="210"/>
  <c r="EV96" i="210"/>
  <c r="IZ96" i="210"/>
  <c r="ID96" i="210"/>
  <c r="HI96" i="210"/>
  <c r="GM96" i="210"/>
  <c r="FQ96" i="210"/>
  <c r="EU96" i="210"/>
  <c r="JA97" i="210"/>
  <c r="IE97" i="210"/>
  <c r="HJ97" i="210"/>
  <c r="GN97" i="210"/>
  <c r="FR97" i="210"/>
  <c r="EV97" i="210"/>
  <c r="IZ97" i="210"/>
  <c r="ID97" i="210"/>
  <c r="HI97" i="210"/>
  <c r="GM97" i="210"/>
  <c r="FQ97" i="210"/>
  <c r="EU97" i="210"/>
  <c r="IZ106" i="210"/>
  <c r="ID106" i="210"/>
  <c r="HI106" i="210"/>
  <c r="GM106" i="210"/>
  <c r="FQ106" i="210"/>
  <c r="EU106" i="210"/>
  <c r="JA106" i="210"/>
  <c r="IE106" i="210"/>
  <c r="HJ106" i="210"/>
  <c r="GN106" i="210"/>
  <c r="FR106" i="210"/>
  <c r="EV106" i="210"/>
  <c r="JA107" i="210"/>
  <c r="IE107" i="210"/>
  <c r="HJ107" i="210"/>
  <c r="IZ107" i="210"/>
  <c r="ID107" i="210"/>
  <c r="HI107" i="210"/>
  <c r="GM107" i="210"/>
  <c r="FQ107" i="210"/>
  <c r="EU107" i="210"/>
  <c r="GN107" i="210"/>
  <c r="FR107" i="210"/>
  <c r="EV107" i="210"/>
  <c r="JA111" i="210"/>
  <c r="ID111" i="210"/>
  <c r="HJ111" i="210"/>
  <c r="GN111" i="210"/>
  <c r="FR111" i="210"/>
  <c r="EU111" i="210"/>
  <c r="IZ111" i="210"/>
  <c r="IE111" i="210"/>
  <c r="HI111" i="210"/>
  <c r="GM111" i="210"/>
  <c r="FQ111" i="210"/>
  <c r="EV111" i="210"/>
  <c r="JA115" i="210"/>
  <c r="IE115" i="210"/>
  <c r="HJ115" i="210"/>
  <c r="GN115" i="210"/>
  <c r="FR115" i="210"/>
  <c r="EV115" i="210"/>
  <c r="IZ115" i="210"/>
  <c r="ID115" i="210"/>
  <c r="HI115" i="210"/>
  <c r="GM115" i="210"/>
  <c r="FQ115" i="210"/>
  <c r="EU115" i="210"/>
  <c r="JA119" i="210"/>
  <c r="IE119" i="210"/>
  <c r="HJ119" i="210"/>
  <c r="GN119" i="210"/>
  <c r="FR119" i="210"/>
  <c r="EV119" i="210"/>
  <c r="IZ119" i="210"/>
  <c r="ID119" i="210"/>
  <c r="HI119" i="210"/>
  <c r="GM119" i="210"/>
  <c r="FQ119" i="210"/>
  <c r="EU119" i="210"/>
  <c r="JA122" i="210"/>
  <c r="IE122" i="210"/>
  <c r="HJ122" i="210"/>
  <c r="GN122" i="210"/>
  <c r="FR122" i="210"/>
  <c r="EV122" i="210"/>
  <c r="IZ122" i="210"/>
  <c r="ID122" i="210"/>
  <c r="HI122" i="210"/>
  <c r="GM122" i="210"/>
  <c r="FQ122" i="210"/>
  <c r="EU122" i="210"/>
  <c r="JA124" i="210"/>
  <c r="IE124" i="210"/>
  <c r="HJ124" i="210"/>
  <c r="GN124" i="210"/>
  <c r="FR124" i="210"/>
  <c r="EV124" i="210"/>
  <c r="IZ124" i="210"/>
  <c r="ID124" i="210"/>
  <c r="HI124" i="210"/>
  <c r="GM124" i="210"/>
  <c r="FQ124" i="210"/>
  <c r="EU124" i="210"/>
  <c r="JA126" i="210"/>
  <c r="ID126" i="210"/>
  <c r="HJ126" i="210"/>
  <c r="GN126" i="210"/>
  <c r="FR126" i="210"/>
  <c r="EU126" i="210"/>
  <c r="IZ126" i="210"/>
  <c r="IE126" i="210"/>
  <c r="HI126" i="210"/>
  <c r="GM126" i="210"/>
  <c r="FQ126" i="210"/>
  <c r="EV126" i="210"/>
  <c r="JA155" i="210"/>
  <c r="CS154" i="211"/>
  <c r="CS150" i="211"/>
  <c r="ID49" i="210"/>
  <c r="ID53" i="210"/>
  <c r="ID57" i="210"/>
  <c r="ID45" i="210"/>
  <c r="ID37" i="210"/>
  <c r="DF20" i="211"/>
  <c r="DT28" i="211"/>
  <c r="DT125" i="211"/>
  <c r="DT121" i="211"/>
  <c r="DS38" i="211"/>
  <c r="IE108" i="210"/>
  <c r="IE118" i="210"/>
  <c r="DT83" i="211"/>
  <c r="ID100" i="210"/>
  <c r="IE70" i="210"/>
  <c r="IE92" i="210"/>
  <c r="IE31" i="210"/>
  <c r="IE17" i="210"/>
  <c r="DF55" i="211"/>
  <c r="FG37" i="211"/>
  <c r="DG123" i="211"/>
  <c r="FF138" i="211"/>
  <c r="GN147" i="210"/>
  <c r="ID62" i="210"/>
  <c r="IE78" i="210"/>
  <c r="IE110" i="210"/>
  <c r="IE132" i="210"/>
  <c r="ET105" i="211"/>
  <c r="IE116" i="210"/>
  <c r="IE130" i="210"/>
  <c r="JA33" i="210"/>
  <c r="EG57" i="211"/>
  <c r="EG141" i="211"/>
  <c r="IE114" i="210"/>
  <c r="IE74" i="210"/>
  <c r="DG106" i="211"/>
  <c r="IE131" i="210"/>
  <c r="DF65" i="211"/>
  <c r="DT82" i="211"/>
  <c r="ID60" i="210"/>
  <c r="EF84" i="211"/>
  <c r="ID101" i="210"/>
  <c r="DF19" i="211"/>
  <c r="DH21" i="209"/>
  <c r="CT21" i="209"/>
  <c r="EH21" i="209"/>
  <c r="DG21" i="209"/>
  <c r="EG21" i="209"/>
  <c r="DU21" i="209"/>
  <c r="EU21" i="209"/>
  <c r="DT21" i="209"/>
  <c r="ET21" i="209"/>
  <c r="CH21" i="209"/>
  <c r="CU21" i="209"/>
  <c r="CG21" i="209"/>
  <c r="FG29" i="211"/>
  <c r="FH29" i="211" s="1"/>
  <c r="DG29" i="211"/>
  <c r="DI29" i="211" s="1"/>
  <c r="FF29" i="211"/>
  <c r="DF29" i="211"/>
  <c r="ET29" i="211"/>
  <c r="EW29" i="211" s="1"/>
  <c r="EX29" i="211" s="1"/>
  <c r="CT29" i="211"/>
  <c r="CW29" i="211" s="1"/>
  <c r="CX29" i="211" s="1"/>
  <c r="ES29" i="211"/>
  <c r="CS29" i="211"/>
  <c r="EF29" i="211"/>
  <c r="DT29" i="211"/>
  <c r="DU29" i="211" s="1"/>
  <c r="EG29" i="211"/>
  <c r="EH29" i="211" s="1"/>
  <c r="DS29" i="211"/>
  <c r="EH29" i="209"/>
  <c r="EK29" i="209" s="1"/>
  <c r="EL29" i="209" s="1"/>
  <c r="EM29" i="209" s="1"/>
  <c r="CH29" i="209"/>
  <c r="CI29" i="209" s="1"/>
  <c r="EG29" i="209"/>
  <c r="CG29" i="209"/>
  <c r="ET29" i="209"/>
  <c r="DU29" i="209"/>
  <c r="DX29" i="209" s="1"/>
  <c r="DZ29" i="209" s="1"/>
  <c r="DT29" i="209"/>
  <c r="DH29" i="209"/>
  <c r="DJ29" i="209" s="1"/>
  <c r="DG29" i="209"/>
  <c r="EU29" i="209"/>
  <c r="EW29" i="209" s="1"/>
  <c r="CU29" i="209"/>
  <c r="CV29" i="209" s="1"/>
  <c r="CT29" i="209"/>
  <c r="DT37" i="209"/>
  <c r="CT37" i="209"/>
  <c r="EU37" i="209"/>
  <c r="ET37" i="209"/>
  <c r="CU37" i="209"/>
  <c r="EH37" i="209"/>
  <c r="DH37" i="209"/>
  <c r="CH37" i="209"/>
  <c r="DU37" i="209"/>
  <c r="EG37" i="209"/>
  <c r="DG37" i="209"/>
  <c r="CG37" i="209"/>
  <c r="EH45" i="209"/>
  <c r="EG45" i="209"/>
  <c r="CH45" i="209"/>
  <c r="DH45" i="209"/>
  <c r="CG45" i="209"/>
  <c r="EU45" i="209"/>
  <c r="DU45" i="209"/>
  <c r="DG45" i="209"/>
  <c r="ET45" i="209"/>
  <c r="DT45" i="209"/>
  <c r="CU45" i="209"/>
  <c r="CT45" i="209"/>
  <c r="EH53" i="209"/>
  <c r="DH53" i="209"/>
  <c r="EG53" i="209"/>
  <c r="DG53" i="209"/>
  <c r="CH53" i="209"/>
  <c r="CG53" i="209"/>
  <c r="EU53" i="209"/>
  <c r="ET53" i="209"/>
  <c r="DU53" i="209"/>
  <c r="CU53" i="209"/>
  <c r="DT53" i="209"/>
  <c r="CT53" i="209"/>
  <c r="DG61" i="211"/>
  <c r="ET61" i="211"/>
  <c r="DF61" i="211"/>
  <c r="ES61" i="211"/>
  <c r="FG61" i="211"/>
  <c r="EG61" i="211"/>
  <c r="CS61" i="211"/>
  <c r="DT61" i="211"/>
  <c r="DS61" i="211"/>
  <c r="CT61" i="211"/>
  <c r="FF61" i="211"/>
  <c r="EF61" i="211"/>
  <c r="CH61" i="209"/>
  <c r="DH61" i="209"/>
  <c r="CG61" i="209"/>
  <c r="DG61" i="209"/>
  <c r="DU61" i="209"/>
  <c r="EU61" i="209"/>
  <c r="DT61" i="209"/>
  <c r="CU61" i="209"/>
  <c r="ET61" i="209"/>
  <c r="CT61" i="209"/>
  <c r="EH61" i="209"/>
  <c r="EG61" i="209"/>
  <c r="DF69" i="211"/>
  <c r="FG69" i="211"/>
  <c r="FF69" i="211"/>
  <c r="EG69" i="211"/>
  <c r="EF69" i="211"/>
  <c r="ES69" i="211"/>
  <c r="DT69" i="211"/>
  <c r="CS69" i="211"/>
  <c r="DS69" i="211"/>
  <c r="DG69" i="211"/>
  <c r="CT69" i="211"/>
  <c r="ET69" i="211"/>
  <c r="DG69" i="209"/>
  <c r="DU69" i="209"/>
  <c r="CU69" i="209"/>
  <c r="EU69" i="209"/>
  <c r="DT69" i="209"/>
  <c r="CT69" i="209"/>
  <c r="ET69" i="209"/>
  <c r="EH69" i="209"/>
  <c r="CH69" i="209"/>
  <c r="EG69" i="209"/>
  <c r="CG69" i="209"/>
  <c r="DH69" i="209"/>
  <c r="ET78" i="211"/>
  <c r="DS78" i="211"/>
  <c r="DF78" i="211"/>
  <c r="ES78" i="211"/>
  <c r="EG78" i="211"/>
  <c r="EF78" i="211"/>
  <c r="CT78" i="211"/>
  <c r="CS78" i="211"/>
  <c r="FG78" i="211"/>
  <c r="DT78" i="211"/>
  <c r="DG78" i="211"/>
  <c r="FF78" i="211"/>
  <c r="DT78" i="209"/>
  <c r="CH78" i="209"/>
  <c r="CG78" i="209"/>
  <c r="DH78" i="209"/>
  <c r="DG78" i="209"/>
  <c r="CU78" i="209"/>
  <c r="EH78" i="209"/>
  <c r="CT78" i="209"/>
  <c r="EU78" i="209"/>
  <c r="EG78" i="209"/>
  <c r="ET78" i="209"/>
  <c r="DU78" i="209"/>
  <c r="EF86" i="211"/>
  <c r="DT86" i="211"/>
  <c r="CT86" i="211"/>
  <c r="FG86" i="211"/>
  <c r="ET86" i="211"/>
  <c r="DS86" i="211"/>
  <c r="CS86" i="211"/>
  <c r="FF86" i="211"/>
  <c r="ES86" i="211"/>
  <c r="DG86" i="211"/>
  <c r="DF86" i="211"/>
  <c r="EG86" i="211"/>
  <c r="EU86" i="209"/>
  <c r="DT86" i="209"/>
  <c r="ET86" i="209"/>
  <c r="CU86" i="209"/>
  <c r="DH86" i="209"/>
  <c r="CT86" i="209"/>
  <c r="EH86" i="209"/>
  <c r="DG86" i="209"/>
  <c r="CH86" i="209"/>
  <c r="EG86" i="209"/>
  <c r="CG86" i="209"/>
  <c r="DU86" i="209"/>
  <c r="DS94" i="211"/>
  <c r="CT94" i="211"/>
  <c r="FG94" i="211"/>
  <c r="CS94" i="211"/>
  <c r="FF94" i="211"/>
  <c r="DG94" i="211"/>
  <c r="DF94" i="211"/>
  <c r="ES94" i="211"/>
  <c r="EG94" i="211"/>
  <c r="EF94" i="211"/>
  <c r="DT94" i="211"/>
  <c r="ET94" i="211"/>
  <c r="EU94" i="209"/>
  <c r="DU94" i="209"/>
  <c r="DG94" i="209"/>
  <c r="ET94" i="209"/>
  <c r="DT94" i="209"/>
  <c r="CH94" i="209"/>
  <c r="CG94" i="209"/>
  <c r="EH94" i="209"/>
  <c r="CU94" i="209"/>
  <c r="CT94" i="209"/>
  <c r="DH94" i="209"/>
  <c r="EG94" i="209"/>
  <c r="FG102" i="211"/>
  <c r="FF102" i="211"/>
  <c r="EG102" i="211"/>
  <c r="ES102" i="211"/>
  <c r="DF102" i="211"/>
  <c r="DT102" i="211"/>
  <c r="CT102" i="211"/>
  <c r="CS102" i="211"/>
  <c r="ET102" i="211"/>
  <c r="EF102" i="211"/>
  <c r="DS102" i="211"/>
  <c r="DG102" i="211"/>
  <c r="DT102" i="209"/>
  <c r="CH102" i="209"/>
  <c r="CG102" i="209"/>
  <c r="EH102" i="209"/>
  <c r="EG102" i="209"/>
  <c r="CU102" i="209"/>
  <c r="EU102" i="209"/>
  <c r="DH102" i="209"/>
  <c r="CT102" i="209"/>
  <c r="ET102" i="209"/>
  <c r="DU102" i="209"/>
  <c r="DG102" i="209"/>
  <c r="DT110" i="211"/>
  <c r="DF110" i="211"/>
  <c r="FG110" i="211"/>
  <c r="DS110" i="211"/>
  <c r="FF110" i="211"/>
  <c r="ET110" i="211"/>
  <c r="CT110" i="211"/>
  <c r="EG110" i="211"/>
  <c r="EF110" i="211"/>
  <c r="DG110" i="211"/>
  <c r="CS110" i="211"/>
  <c r="ES110" i="211"/>
  <c r="DG110" i="209"/>
  <c r="CU110" i="209"/>
  <c r="CT110" i="209"/>
  <c r="EH110" i="209"/>
  <c r="EU110" i="209"/>
  <c r="EG110" i="209"/>
  <c r="DU110" i="209"/>
  <c r="ET110" i="209"/>
  <c r="DT110" i="209"/>
  <c r="CH110" i="209"/>
  <c r="DH110" i="209"/>
  <c r="CG110" i="209"/>
  <c r="DS118" i="211"/>
  <c r="FG118" i="211"/>
  <c r="EG118" i="211"/>
  <c r="CT118" i="211"/>
  <c r="FF118" i="211"/>
  <c r="EF118" i="211"/>
  <c r="CS118" i="211"/>
  <c r="ES118" i="211"/>
  <c r="DF118" i="211"/>
  <c r="DT118" i="211"/>
  <c r="DG118" i="211"/>
  <c r="ET118" i="211"/>
  <c r="EU118" i="209"/>
  <c r="CG118" i="209"/>
  <c r="ET118" i="209"/>
  <c r="EH118" i="209"/>
  <c r="DH118" i="209"/>
  <c r="EG118" i="209"/>
  <c r="DG118" i="209"/>
  <c r="CU118" i="209"/>
  <c r="CT118" i="209"/>
  <c r="DU118" i="209"/>
  <c r="DT118" i="209"/>
  <c r="CH118" i="209"/>
  <c r="DU126" i="209"/>
  <c r="CT126" i="209"/>
  <c r="DT126" i="209"/>
  <c r="DH126" i="209"/>
  <c r="DG126" i="209"/>
  <c r="EU126" i="209"/>
  <c r="CH126" i="209"/>
  <c r="ET126" i="209"/>
  <c r="CG126" i="209"/>
  <c r="EH126" i="209"/>
  <c r="EG126" i="209"/>
  <c r="CU126" i="209"/>
  <c r="FG134" i="211"/>
  <c r="DG134" i="211"/>
  <c r="FF134" i="211"/>
  <c r="DF134" i="211"/>
  <c r="EG134" i="211"/>
  <c r="EF134" i="211"/>
  <c r="CT134" i="211"/>
  <c r="ET134" i="211"/>
  <c r="DT134" i="211"/>
  <c r="CS134" i="211"/>
  <c r="DS134" i="211"/>
  <c r="ES134" i="211"/>
  <c r="IE135" i="210"/>
  <c r="JA135" i="210"/>
  <c r="ID135" i="210"/>
  <c r="IZ135" i="210"/>
  <c r="FR135" i="210"/>
  <c r="HJ135" i="210"/>
  <c r="FQ135" i="210"/>
  <c r="HI135" i="210"/>
  <c r="GN135" i="210"/>
  <c r="EV135" i="210"/>
  <c r="GM135" i="210"/>
  <c r="EU135" i="210"/>
  <c r="DU134" i="209"/>
  <c r="EU134" i="209"/>
  <c r="DT134" i="209"/>
  <c r="CU134" i="209"/>
  <c r="ET134" i="209"/>
  <c r="CT134" i="209"/>
  <c r="EH134" i="209"/>
  <c r="EG134" i="209"/>
  <c r="DH134" i="209"/>
  <c r="CH134" i="209"/>
  <c r="DG134" i="209"/>
  <c r="CG134" i="209"/>
  <c r="EG137" i="209"/>
  <c r="DG137" i="209"/>
  <c r="CU137" i="209"/>
  <c r="EU137" i="209"/>
  <c r="CT137" i="209"/>
  <c r="ET137" i="209"/>
  <c r="DU137" i="209"/>
  <c r="DT137" i="209"/>
  <c r="CH137" i="209"/>
  <c r="EH137" i="209"/>
  <c r="DH137" i="209"/>
  <c r="CG137" i="209"/>
  <c r="FF16" i="211"/>
  <c r="DG16" i="211"/>
  <c r="DF16" i="211"/>
  <c r="EG16" i="211"/>
  <c r="CT16" i="211"/>
  <c r="EF16" i="211"/>
  <c r="CS16" i="211"/>
  <c r="DT16" i="211"/>
  <c r="ET16" i="211"/>
  <c r="DS16" i="211"/>
  <c r="ES16" i="211"/>
  <c r="FG16" i="211"/>
  <c r="DU16" i="209"/>
  <c r="DG16" i="209"/>
  <c r="DT16" i="209"/>
  <c r="CH16" i="209"/>
  <c r="CU16" i="209"/>
  <c r="CG16" i="209"/>
  <c r="ET16" i="209"/>
  <c r="CT16" i="209"/>
  <c r="EG16" i="209"/>
  <c r="EU16" i="209"/>
  <c r="EH16" i="209"/>
  <c r="DH16" i="209"/>
  <c r="DH24" i="209"/>
  <c r="CG24" i="209"/>
  <c r="DU24" i="209"/>
  <c r="DG24" i="209"/>
  <c r="EU24" i="209"/>
  <c r="DT24" i="209"/>
  <c r="CU24" i="209"/>
  <c r="ET24" i="209"/>
  <c r="CT24" i="209"/>
  <c r="CH24" i="209"/>
  <c r="EH24" i="209"/>
  <c r="EG24" i="209"/>
  <c r="FF32" i="211"/>
  <c r="EG32" i="211"/>
  <c r="DS32" i="211"/>
  <c r="EF32" i="211"/>
  <c r="ET32" i="211"/>
  <c r="DG32" i="211"/>
  <c r="ES32" i="211"/>
  <c r="DF32" i="211"/>
  <c r="CS32" i="211"/>
  <c r="FG32" i="211"/>
  <c r="DT32" i="211"/>
  <c r="CT32" i="211"/>
  <c r="EG32" i="209"/>
  <c r="CG32" i="209"/>
  <c r="DH32" i="209"/>
  <c r="DU32" i="209"/>
  <c r="DG32" i="209"/>
  <c r="CH32" i="209"/>
  <c r="EU32" i="209"/>
  <c r="DT32" i="209"/>
  <c r="CU32" i="209"/>
  <c r="ET32" i="209"/>
  <c r="CT32" i="209"/>
  <c r="EH32" i="209"/>
  <c r="DT40" i="209"/>
  <c r="CU40" i="209"/>
  <c r="EU40" i="209"/>
  <c r="CT40" i="209"/>
  <c r="ET40" i="209"/>
  <c r="DH40" i="209"/>
  <c r="DU40" i="209"/>
  <c r="DG40" i="209"/>
  <c r="EH40" i="209"/>
  <c r="CH40" i="209"/>
  <c r="EG40" i="209"/>
  <c r="CG40" i="209"/>
  <c r="ES48" i="211"/>
  <c r="DT48" i="211"/>
  <c r="EG48" i="211"/>
  <c r="DS48" i="211"/>
  <c r="EF48" i="211"/>
  <c r="DG48" i="211"/>
  <c r="FG48" i="211"/>
  <c r="CT48" i="211"/>
  <c r="FF48" i="211"/>
  <c r="CS48" i="211"/>
  <c r="DF48" i="211"/>
  <c r="ET48" i="211"/>
  <c r="EU48" i="209"/>
  <c r="ET48" i="209"/>
  <c r="DH48" i="209"/>
  <c r="DG48" i="209"/>
  <c r="CH48" i="209"/>
  <c r="DT48" i="209"/>
  <c r="CG48" i="209"/>
  <c r="EH48" i="209"/>
  <c r="EG48" i="209"/>
  <c r="CT48" i="209"/>
  <c r="DU48" i="209"/>
  <c r="CU48" i="209"/>
  <c r="EG56" i="211"/>
  <c r="DG56" i="211"/>
  <c r="EF56" i="211"/>
  <c r="DF56" i="211"/>
  <c r="FG56" i="211"/>
  <c r="FF56" i="211"/>
  <c r="ET56" i="211"/>
  <c r="CS56" i="211"/>
  <c r="ES56" i="211"/>
  <c r="DT56" i="211"/>
  <c r="DS56" i="211"/>
  <c r="CT56" i="211"/>
  <c r="EU56" i="209"/>
  <c r="DU56" i="209"/>
  <c r="CG56" i="209"/>
  <c r="ET56" i="209"/>
  <c r="DT56" i="209"/>
  <c r="CU56" i="209"/>
  <c r="DH56" i="209"/>
  <c r="CT56" i="209"/>
  <c r="DG56" i="209"/>
  <c r="EH56" i="209"/>
  <c r="EG56" i="209"/>
  <c r="CH56" i="209"/>
  <c r="ES64" i="211"/>
  <c r="EG64" i="211"/>
  <c r="EF64" i="211"/>
  <c r="FG64" i="211"/>
  <c r="DT64" i="211"/>
  <c r="CT64" i="211"/>
  <c r="FF64" i="211"/>
  <c r="DS64" i="211"/>
  <c r="CS64" i="211"/>
  <c r="DG64" i="211"/>
  <c r="ET64" i="211"/>
  <c r="DF64" i="211"/>
  <c r="DG64" i="209"/>
  <c r="CH64" i="209"/>
  <c r="CG64" i="209"/>
  <c r="EH64" i="209"/>
  <c r="EG64" i="209"/>
  <c r="CU64" i="209"/>
  <c r="DU64" i="209"/>
  <c r="CT64" i="209"/>
  <c r="EU64" i="209"/>
  <c r="DT64" i="209"/>
  <c r="ET64" i="209"/>
  <c r="DH64" i="209"/>
  <c r="ES72" i="211"/>
  <c r="EG72" i="211"/>
  <c r="CT72" i="211"/>
  <c r="EF72" i="211"/>
  <c r="CS72" i="211"/>
  <c r="FG72" i="211"/>
  <c r="FF72" i="211"/>
  <c r="DT72" i="211"/>
  <c r="DS72" i="211"/>
  <c r="DG72" i="211"/>
  <c r="DF72" i="211"/>
  <c r="ET72" i="211"/>
  <c r="ET72" i="209"/>
  <c r="CG72" i="209"/>
  <c r="DH72" i="209"/>
  <c r="DU72" i="209"/>
  <c r="DG72" i="209"/>
  <c r="EH72" i="209"/>
  <c r="DT72" i="209"/>
  <c r="CU72" i="209"/>
  <c r="EG72" i="209"/>
  <c r="CT72" i="209"/>
  <c r="EU72" i="209"/>
  <c r="CH72" i="209"/>
  <c r="EG73" i="211"/>
  <c r="EF73" i="211"/>
  <c r="CT73" i="211"/>
  <c r="FG73" i="211"/>
  <c r="DT73" i="211"/>
  <c r="CS73" i="211"/>
  <c r="FF73" i="211"/>
  <c r="DS73" i="211"/>
  <c r="DG73" i="211"/>
  <c r="ET73" i="211"/>
  <c r="DF73" i="211"/>
  <c r="ES73" i="211"/>
  <c r="DT73" i="209"/>
  <c r="CU73" i="209"/>
  <c r="CT73" i="209"/>
  <c r="CH73" i="209"/>
  <c r="CG73" i="209"/>
  <c r="EU73" i="209"/>
  <c r="EH73" i="209"/>
  <c r="ET73" i="209"/>
  <c r="EG73" i="209"/>
  <c r="DH73" i="209"/>
  <c r="DU73" i="209"/>
  <c r="DG73" i="209"/>
  <c r="ET81" i="209"/>
  <c r="DH81" i="209"/>
  <c r="CG81" i="209"/>
  <c r="DU81" i="209"/>
  <c r="DG81" i="209"/>
  <c r="DT81" i="209"/>
  <c r="CU81" i="209"/>
  <c r="CT81" i="209"/>
  <c r="EH81" i="209"/>
  <c r="EU81" i="209"/>
  <c r="EG81" i="209"/>
  <c r="CH81" i="209"/>
  <c r="EU89" i="209"/>
  <c r="CU89" i="209"/>
  <c r="ET89" i="209"/>
  <c r="CT89" i="209"/>
  <c r="EH89" i="209"/>
  <c r="EG89" i="209"/>
  <c r="DH89" i="209"/>
  <c r="DG89" i="209"/>
  <c r="CH89" i="209"/>
  <c r="DU89" i="209"/>
  <c r="CG89" i="209"/>
  <c r="DT89" i="209"/>
  <c r="EH97" i="209"/>
  <c r="EU97" i="209"/>
  <c r="ET97" i="209"/>
  <c r="DH97" i="209"/>
  <c r="CG97" i="209"/>
  <c r="EG97" i="209"/>
  <c r="DG97" i="209"/>
  <c r="DU97" i="209"/>
  <c r="CU97" i="209"/>
  <c r="DT97" i="209"/>
  <c r="CT97" i="209"/>
  <c r="CH97" i="209"/>
  <c r="EH105" i="209"/>
  <c r="EG105" i="209"/>
  <c r="DH105" i="209"/>
  <c r="DU105" i="209"/>
  <c r="DG105" i="209"/>
  <c r="CU105" i="209"/>
  <c r="EU105" i="209"/>
  <c r="DT105" i="209"/>
  <c r="CT105" i="209"/>
  <c r="CH105" i="209"/>
  <c r="ET105" i="209"/>
  <c r="CG105" i="209"/>
  <c r="DG113" i="211"/>
  <c r="DF113" i="211"/>
  <c r="FG113" i="211"/>
  <c r="EG113" i="211"/>
  <c r="DT113" i="211"/>
  <c r="CS113" i="211"/>
  <c r="ET113" i="211"/>
  <c r="DS113" i="211"/>
  <c r="FF113" i="211"/>
  <c r="ES113" i="211"/>
  <c r="EF113" i="211"/>
  <c r="CT113" i="211"/>
  <c r="EG113" i="209"/>
  <c r="CT113" i="209"/>
  <c r="DU113" i="209"/>
  <c r="DT113" i="209"/>
  <c r="CH113" i="209"/>
  <c r="CG113" i="209"/>
  <c r="EU113" i="209"/>
  <c r="DH113" i="209"/>
  <c r="ET113" i="209"/>
  <c r="DG113" i="209"/>
  <c r="EH113" i="209"/>
  <c r="CU113" i="209"/>
  <c r="EH121" i="209"/>
  <c r="CG121" i="209"/>
  <c r="EG121" i="209"/>
  <c r="EU121" i="209"/>
  <c r="ET121" i="209"/>
  <c r="CU121" i="209"/>
  <c r="CT121" i="209"/>
  <c r="DU121" i="209"/>
  <c r="DH121" i="209"/>
  <c r="DT121" i="209"/>
  <c r="DG121" i="209"/>
  <c r="CH121" i="209"/>
  <c r="ES129" i="211"/>
  <c r="EG129" i="211"/>
  <c r="EF129" i="211"/>
  <c r="FG129" i="211"/>
  <c r="DG129" i="211"/>
  <c r="FF129" i="211"/>
  <c r="DF129" i="211"/>
  <c r="CS129" i="211"/>
  <c r="DT129" i="211"/>
  <c r="ET129" i="211"/>
  <c r="CT129" i="211"/>
  <c r="DS129" i="211"/>
  <c r="DG129" i="209"/>
  <c r="EU129" i="209"/>
  <c r="ET129" i="209"/>
  <c r="CU129" i="209"/>
  <c r="EH129" i="209"/>
  <c r="DU129" i="209"/>
  <c r="CT129" i="209"/>
  <c r="EG129" i="209"/>
  <c r="DT129" i="209"/>
  <c r="CH129" i="209"/>
  <c r="CG129" i="209"/>
  <c r="DH129" i="209"/>
  <c r="DU140" i="209"/>
  <c r="DT140" i="209"/>
  <c r="CU140" i="209"/>
  <c r="EU140" i="209"/>
  <c r="CT140" i="209"/>
  <c r="ET140" i="209"/>
  <c r="DH140" i="209"/>
  <c r="CH140" i="209"/>
  <c r="DG140" i="209"/>
  <c r="CG140" i="209"/>
  <c r="EH140" i="209"/>
  <c r="EG140" i="209"/>
  <c r="IE93" i="210"/>
  <c r="CT19" i="209"/>
  <c r="DT19" i="209"/>
  <c r="EH19" i="209"/>
  <c r="DH19" i="209"/>
  <c r="EU19" i="209"/>
  <c r="EG19" i="209"/>
  <c r="DG19" i="209"/>
  <c r="CH19" i="209"/>
  <c r="ET19" i="209"/>
  <c r="CG19" i="209"/>
  <c r="DU19" i="209"/>
  <c r="CU19" i="209"/>
  <c r="DH27" i="209"/>
  <c r="DG27" i="209"/>
  <c r="CH27" i="209"/>
  <c r="EH27" i="209"/>
  <c r="CG27" i="209"/>
  <c r="EG27" i="209"/>
  <c r="CU27" i="209"/>
  <c r="EU27" i="209"/>
  <c r="DU27" i="209"/>
  <c r="CT27" i="209"/>
  <c r="ET27" i="209"/>
  <c r="DT27" i="209"/>
  <c r="DG35" i="209"/>
  <c r="EH35" i="209"/>
  <c r="CH35" i="209"/>
  <c r="EG35" i="209"/>
  <c r="CG35" i="209"/>
  <c r="DU35" i="209"/>
  <c r="CU35" i="209"/>
  <c r="DH35" i="209"/>
  <c r="EU35" i="209"/>
  <c r="DT35" i="209"/>
  <c r="CT35" i="209"/>
  <c r="ET35" i="209"/>
  <c r="FG43" i="211"/>
  <c r="FF43" i="211"/>
  <c r="EG43" i="211"/>
  <c r="CT43" i="211"/>
  <c r="EF43" i="211"/>
  <c r="CS43" i="211"/>
  <c r="ET43" i="211"/>
  <c r="DT43" i="211"/>
  <c r="DG43" i="211"/>
  <c r="DS43" i="211"/>
  <c r="DF43" i="211"/>
  <c r="ES43" i="211"/>
  <c r="DH43" i="209"/>
  <c r="EH43" i="209"/>
  <c r="DG43" i="209"/>
  <c r="EG43" i="209"/>
  <c r="CU43" i="209"/>
  <c r="DU43" i="209"/>
  <c r="CT43" i="209"/>
  <c r="EU43" i="209"/>
  <c r="DT43" i="209"/>
  <c r="ET43" i="209"/>
  <c r="CH43" i="209"/>
  <c r="CG43" i="209"/>
  <c r="DF51" i="211"/>
  <c r="ET51" i="211"/>
  <c r="EG51" i="211"/>
  <c r="DT51" i="211"/>
  <c r="CT51" i="211"/>
  <c r="FG51" i="211"/>
  <c r="DS51" i="211"/>
  <c r="CS51" i="211"/>
  <c r="FF51" i="211"/>
  <c r="ES51" i="211"/>
  <c r="EF51" i="211"/>
  <c r="DG51" i="211"/>
  <c r="EU51" i="209"/>
  <c r="ET51" i="209"/>
  <c r="DU51" i="209"/>
  <c r="EH51" i="209"/>
  <c r="DT51" i="209"/>
  <c r="EG51" i="209"/>
  <c r="DH51" i="209"/>
  <c r="CH51" i="209"/>
  <c r="DG51" i="209"/>
  <c r="CG51" i="209"/>
  <c r="CU51" i="209"/>
  <c r="CT51" i="209"/>
  <c r="DT59" i="211"/>
  <c r="CS59" i="211"/>
  <c r="FG59" i="211"/>
  <c r="DS59" i="211"/>
  <c r="FF59" i="211"/>
  <c r="DG59" i="211"/>
  <c r="DF59" i="211"/>
  <c r="ET59" i="211"/>
  <c r="EG59" i="211"/>
  <c r="ES59" i="211"/>
  <c r="EF59" i="211"/>
  <c r="CT59" i="211"/>
  <c r="EH59" i="209"/>
  <c r="DT59" i="209"/>
  <c r="CH59" i="209"/>
  <c r="EG59" i="209"/>
  <c r="CG59" i="209"/>
  <c r="DH59" i="209"/>
  <c r="DG59" i="209"/>
  <c r="EU59" i="209"/>
  <c r="ET59" i="209"/>
  <c r="CU59" i="209"/>
  <c r="DU59" i="209"/>
  <c r="CT59" i="209"/>
  <c r="CG67" i="209"/>
  <c r="EU67" i="209"/>
  <c r="DH67" i="209"/>
  <c r="ET67" i="209"/>
  <c r="DG67" i="209"/>
  <c r="DU67" i="209"/>
  <c r="CU67" i="209"/>
  <c r="EH67" i="209"/>
  <c r="DT67" i="209"/>
  <c r="CT67" i="209"/>
  <c r="CH67" i="209"/>
  <c r="EG67" i="209"/>
  <c r="ET76" i="211"/>
  <c r="DF76" i="211"/>
  <c r="ES76" i="211"/>
  <c r="EG76" i="211"/>
  <c r="CT76" i="211"/>
  <c r="EF76" i="211"/>
  <c r="CS76" i="211"/>
  <c r="FG76" i="211"/>
  <c r="FF76" i="211"/>
  <c r="DT76" i="211"/>
  <c r="DS76" i="211"/>
  <c r="DG76" i="211"/>
  <c r="EU76" i="209"/>
  <c r="CU76" i="209"/>
  <c r="CG76" i="209"/>
  <c r="ET76" i="209"/>
  <c r="CT76" i="209"/>
  <c r="DU76" i="209"/>
  <c r="DT76" i="209"/>
  <c r="DH76" i="209"/>
  <c r="EH76" i="209"/>
  <c r="DG76" i="209"/>
  <c r="EG76" i="209"/>
  <c r="CH76" i="209"/>
  <c r="DU84" i="209"/>
  <c r="EU84" i="209"/>
  <c r="DT84" i="209"/>
  <c r="CH84" i="209"/>
  <c r="ET84" i="209"/>
  <c r="DH84" i="209"/>
  <c r="CG84" i="209"/>
  <c r="EH84" i="209"/>
  <c r="DG84" i="209"/>
  <c r="EG84" i="209"/>
  <c r="CU84" i="209"/>
  <c r="CT84" i="209"/>
  <c r="DT92" i="211"/>
  <c r="ET92" i="211"/>
  <c r="DS92" i="211"/>
  <c r="ES92" i="211"/>
  <c r="CT92" i="211"/>
  <c r="FG92" i="211"/>
  <c r="FF92" i="211"/>
  <c r="EG92" i="211"/>
  <c r="DG92" i="211"/>
  <c r="EF92" i="211"/>
  <c r="DF92" i="211"/>
  <c r="CS92" i="211"/>
  <c r="DU92" i="209"/>
  <c r="DH92" i="209"/>
  <c r="DT92" i="209"/>
  <c r="DG92" i="209"/>
  <c r="CH92" i="209"/>
  <c r="CG92" i="209"/>
  <c r="CU92" i="209"/>
  <c r="EU92" i="209"/>
  <c r="CT92" i="209"/>
  <c r="ET92" i="209"/>
  <c r="EH92" i="209"/>
  <c r="EG92" i="209"/>
  <c r="ET100" i="211"/>
  <c r="DS100" i="211"/>
  <c r="ES100" i="211"/>
  <c r="CT100" i="211"/>
  <c r="CS100" i="211"/>
  <c r="EF100" i="211"/>
  <c r="DG100" i="211"/>
  <c r="FG100" i="211"/>
  <c r="DF100" i="211"/>
  <c r="FF100" i="211"/>
  <c r="EG100" i="211"/>
  <c r="DT100" i="211"/>
  <c r="ET100" i="209"/>
  <c r="DH100" i="209"/>
  <c r="EH100" i="209"/>
  <c r="DG100" i="209"/>
  <c r="CH100" i="209"/>
  <c r="EG100" i="209"/>
  <c r="CG100" i="209"/>
  <c r="DU100" i="209"/>
  <c r="CU100" i="209"/>
  <c r="DT100" i="209"/>
  <c r="CT100" i="209"/>
  <c r="EU100" i="209"/>
  <c r="DU108" i="209"/>
  <c r="CT108" i="209"/>
  <c r="DT108" i="209"/>
  <c r="EU108" i="209"/>
  <c r="ET108" i="209"/>
  <c r="DH108" i="209"/>
  <c r="DG108" i="209"/>
  <c r="CH108" i="209"/>
  <c r="EH108" i="209"/>
  <c r="CG108" i="209"/>
  <c r="EG108" i="209"/>
  <c r="CU108" i="209"/>
  <c r="EU116" i="209"/>
  <c r="EG116" i="209"/>
  <c r="CU116" i="209"/>
  <c r="ET116" i="209"/>
  <c r="CT116" i="209"/>
  <c r="DU116" i="209"/>
  <c r="CH116" i="209"/>
  <c r="DT116" i="209"/>
  <c r="CG116" i="209"/>
  <c r="DH116" i="209"/>
  <c r="DG116" i="209"/>
  <c r="EH116" i="209"/>
  <c r="DG124" i="209"/>
  <c r="CT124" i="209"/>
  <c r="CH124" i="209"/>
  <c r="CG124" i="209"/>
  <c r="EU124" i="209"/>
  <c r="ET124" i="209"/>
  <c r="DU124" i="209"/>
  <c r="EH124" i="209"/>
  <c r="DT124" i="209"/>
  <c r="EG124" i="209"/>
  <c r="DH124" i="209"/>
  <c r="CU124" i="209"/>
  <c r="EG132" i="209"/>
  <c r="CU132" i="209"/>
  <c r="CT132" i="209"/>
  <c r="DH132" i="209"/>
  <c r="DG132" i="209"/>
  <c r="EU132" i="209"/>
  <c r="CH132" i="209"/>
  <c r="ET132" i="209"/>
  <c r="DU132" i="209"/>
  <c r="CG132" i="209"/>
  <c r="DT132" i="209"/>
  <c r="EH132" i="209"/>
  <c r="FR144" i="210"/>
  <c r="ET143" i="209"/>
  <c r="DU143" i="209"/>
  <c r="CT143" i="209"/>
  <c r="FQ144" i="210"/>
  <c r="DT143" i="209"/>
  <c r="EV144" i="210"/>
  <c r="EH143" i="209"/>
  <c r="CH143" i="209"/>
  <c r="IE144" i="210"/>
  <c r="EU144" i="210"/>
  <c r="EG143" i="209"/>
  <c r="DH143" i="209"/>
  <c r="CG143" i="209"/>
  <c r="ID144" i="210"/>
  <c r="HJ144" i="210"/>
  <c r="DG143" i="209"/>
  <c r="HI144" i="210"/>
  <c r="JA144" i="210"/>
  <c r="GN144" i="210"/>
  <c r="IZ144" i="210"/>
  <c r="EU143" i="209"/>
  <c r="GM144" i="210"/>
  <c r="CU143" i="209"/>
  <c r="IE152" i="210"/>
  <c r="EV152" i="210"/>
  <c r="ID152" i="210"/>
  <c r="GN152" i="210"/>
  <c r="EU152" i="210"/>
  <c r="GM152" i="210"/>
  <c r="HJ152" i="210"/>
  <c r="JA152" i="210"/>
  <c r="HI152" i="210"/>
  <c r="FR152" i="210"/>
  <c r="IZ152" i="210"/>
  <c r="FQ152" i="210"/>
  <c r="DF159" i="211"/>
  <c r="FG159" i="211"/>
  <c r="FF159" i="211"/>
  <c r="CT159" i="211"/>
  <c r="ET159" i="211"/>
  <c r="DT159" i="211"/>
  <c r="CS159" i="211"/>
  <c r="ES159" i="211"/>
  <c r="DS159" i="211"/>
  <c r="EG159" i="211"/>
  <c r="DG159" i="211"/>
  <c r="EF159" i="211"/>
  <c r="EU14" i="209"/>
  <c r="DU14" i="209"/>
  <c r="ET14" i="209"/>
  <c r="DT14" i="209"/>
  <c r="CU14" i="209"/>
  <c r="CT14" i="209"/>
  <c r="EH14" i="209"/>
  <c r="EG14" i="209"/>
  <c r="DH14" i="209"/>
  <c r="CH14" i="209"/>
  <c r="DG14" i="209"/>
  <c r="CG14" i="209"/>
  <c r="FG22" i="211"/>
  <c r="FF22" i="211"/>
  <c r="ES22" i="211"/>
  <c r="EG22" i="211"/>
  <c r="DT22" i="211"/>
  <c r="DG22" i="211"/>
  <c r="CS22" i="211"/>
  <c r="DS22" i="211"/>
  <c r="DF22" i="211"/>
  <c r="ET22" i="211"/>
  <c r="EF22" i="211"/>
  <c r="CT22" i="211"/>
  <c r="DU22" i="209"/>
  <c r="CH22" i="209"/>
  <c r="DT22" i="209"/>
  <c r="DH22" i="209"/>
  <c r="CG22" i="209"/>
  <c r="EH22" i="209"/>
  <c r="DG22" i="209"/>
  <c r="EG22" i="209"/>
  <c r="CU22" i="209"/>
  <c r="CT22" i="209"/>
  <c r="EU22" i="209"/>
  <c r="ET22" i="209"/>
  <c r="EG30" i="211"/>
  <c r="FG30" i="211"/>
  <c r="EF30" i="211"/>
  <c r="DG30" i="211"/>
  <c r="DS30" i="211"/>
  <c r="ET30" i="211"/>
  <c r="CT30" i="211"/>
  <c r="DF30" i="211"/>
  <c r="CS30" i="211"/>
  <c r="FF30" i="211"/>
  <c r="ES30" i="211"/>
  <c r="EG30" i="209"/>
  <c r="CU30" i="209"/>
  <c r="DG30" i="209"/>
  <c r="CT30" i="209"/>
  <c r="DT30" i="211"/>
  <c r="EU30" i="209"/>
  <c r="ET30" i="209"/>
  <c r="CH30" i="209"/>
  <c r="EH30" i="209"/>
  <c r="DU30" i="209"/>
  <c r="CG30" i="209"/>
  <c r="DT30" i="209"/>
  <c r="DH30" i="209"/>
  <c r="EG38" i="209"/>
  <c r="DH38" i="209"/>
  <c r="CH38" i="209"/>
  <c r="DG38" i="209"/>
  <c r="CG38" i="209"/>
  <c r="DU38" i="209"/>
  <c r="EU38" i="209"/>
  <c r="DT38" i="209"/>
  <c r="EH38" i="209"/>
  <c r="ET38" i="209"/>
  <c r="CU38" i="209"/>
  <c r="CT38" i="209"/>
  <c r="FG46" i="211"/>
  <c r="DT46" i="211"/>
  <c r="DF46" i="211"/>
  <c r="FF46" i="211"/>
  <c r="DS46" i="211"/>
  <c r="CT46" i="211"/>
  <c r="CS46" i="211"/>
  <c r="ES46" i="211"/>
  <c r="EG46" i="211"/>
  <c r="ET46" i="211"/>
  <c r="EF46" i="211"/>
  <c r="DG46" i="211"/>
  <c r="DT46" i="209"/>
  <c r="CT46" i="209"/>
  <c r="EU46" i="209"/>
  <c r="DU46" i="209"/>
  <c r="ET46" i="209"/>
  <c r="CH46" i="209"/>
  <c r="CU46" i="209"/>
  <c r="CG46" i="209"/>
  <c r="EH46" i="209"/>
  <c r="DH46" i="209"/>
  <c r="EG46" i="209"/>
  <c r="DG46" i="209"/>
  <c r="FG54" i="211"/>
  <c r="FF54" i="211"/>
  <c r="DT54" i="211"/>
  <c r="DG54" i="211"/>
  <c r="DS54" i="211"/>
  <c r="DF54" i="211"/>
  <c r="ET54" i="211"/>
  <c r="EG54" i="211"/>
  <c r="CT54" i="211"/>
  <c r="EF54" i="211"/>
  <c r="CS54" i="211"/>
  <c r="ES54" i="211"/>
  <c r="EH54" i="209"/>
  <c r="CH54" i="209"/>
  <c r="EG54" i="209"/>
  <c r="CU54" i="209"/>
  <c r="CG54" i="209"/>
  <c r="EU54" i="209"/>
  <c r="DU54" i="209"/>
  <c r="CT54" i="209"/>
  <c r="ET54" i="209"/>
  <c r="DT54" i="209"/>
  <c r="DH54" i="209"/>
  <c r="DG54" i="209"/>
  <c r="EH62" i="209"/>
  <c r="EG62" i="209"/>
  <c r="CH62" i="209"/>
  <c r="DU62" i="209"/>
  <c r="CG62" i="209"/>
  <c r="EU62" i="209"/>
  <c r="DT62" i="209"/>
  <c r="ET62" i="209"/>
  <c r="CU62" i="209"/>
  <c r="DH62" i="209"/>
  <c r="CT62" i="209"/>
  <c r="DG62" i="209"/>
  <c r="EH70" i="209"/>
  <c r="CH70" i="209"/>
  <c r="EG70" i="209"/>
  <c r="CG70" i="209"/>
  <c r="DU70" i="209"/>
  <c r="EU70" i="209"/>
  <c r="DT70" i="209"/>
  <c r="ET70" i="209"/>
  <c r="CU70" i="209"/>
  <c r="DH70" i="209"/>
  <c r="CT70" i="209"/>
  <c r="DG70" i="209"/>
  <c r="DG79" i="209"/>
  <c r="EH79" i="209"/>
  <c r="EG79" i="209"/>
  <c r="DU79" i="209"/>
  <c r="CU79" i="209"/>
  <c r="CH79" i="209"/>
  <c r="DT79" i="209"/>
  <c r="CT79" i="209"/>
  <c r="CG79" i="209"/>
  <c r="EU79" i="209"/>
  <c r="ET79" i="209"/>
  <c r="DH79" i="209"/>
  <c r="DS87" i="211"/>
  <c r="CS87" i="211"/>
  <c r="EG87" i="211"/>
  <c r="EF87" i="211"/>
  <c r="FG87" i="211"/>
  <c r="FF87" i="211"/>
  <c r="DG87" i="211"/>
  <c r="ET87" i="211"/>
  <c r="DF87" i="211"/>
  <c r="ES87" i="211"/>
  <c r="DT87" i="211"/>
  <c r="CT87" i="211"/>
  <c r="EG87" i="209"/>
  <c r="DH87" i="209"/>
  <c r="DG87" i="209"/>
  <c r="EU87" i="209"/>
  <c r="ET87" i="209"/>
  <c r="CU87" i="209"/>
  <c r="CT87" i="209"/>
  <c r="DU87" i="209"/>
  <c r="CH87" i="209"/>
  <c r="EH87" i="209"/>
  <c r="DT87" i="209"/>
  <c r="CG87" i="209"/>
  <c r="EH95" i="209"/>
  <c r="DU95" i="209"/>
  <c r="EG95" i="209"/>
  <c r="DT95" i="209"/>
  <c r="CH95" i="209"/>
  <c r="EU95" i="209"/>
  <c r="DH95" i="209"/>
  <c r="CG95" i="209"/>
  <c r="ET95" i="209"/>
  <c r="DG95" i="209"/>
  <c r="CU95" i="209"/>
  <c r="CT95" i="209"/>
  <c r="FG103" i="211"/>
  <c r="DG103" i="211"/>
  <c r="FF103" i="211"/>
  <c r="DF103" i="211"/>
  <c r="EG103" i="211"/>
  <c r="CT103" i="211"/>
  <c r="ET103" i="211"/>
  <c r="EF103" i="211"/>
  <c r="CS103" i="211"/>
  <c r="DS103" i="211"/>
  <c r="ES103" i="211"/>
  <c r="DT103" i="211"/>
  <c r="DH103" i="209"/>
  <c r="CH103" i="209"/>
  <c r="DG103" i="209"/>
  <c r="CG103" i="209"/>
  <c r="EH103" i="209"/>
  <c r="EU103" i="209"/>
  <c r="EG103" i="209"/>
  <c r="ET103" i="209"/>
  <c r="DU103" i="209"/>
  <c r="CU103" i="209"/>
  <c r="DT103" i="209"/>
  <c r="CT103" i="209"/>
  <c r="FF111" i="211"/>
  <c r="EG111" i="211"/>
  <c r="CT111" i="211"/>
  <c r="EF111" i="211"/>
  <c r="ET111" i="211"/>
  <c r="DT111" i="211"/>
  <c r="DS111" i="211"/>
  <c r="DG111" i="211"/>
  <c r="DF111" i="211"/>
  <c r="FG111" i="211"/>
  <c r="CS111" i="211"/>
  <c r="ES111" i="211"/>
  <c r="EH111" i="209"/>
  <c r="EG111" i="209"/>
  <c r="CH111" i="209"/>
  <c r="CG111" i="209"/>
  <c r="EU111" i="209"/>
  <c r="DH111" i="209"/>
  <c r="ET111" i="209"/>
  <c r="DG111" i="209"/>
  <c r="DU111" i="209"/>
  <c r="CU111" i="209"/>
  <c r="CT111" i="209"/>
  <c r="DT111" i="209"/>
  <c r="ET119" i="211"/>
  <c r="EF119" i="211"/>
  <c r="DS119" i="211"/>
  <c r="ES119" i="211"/>
  <c r="DG119" i="211"/>
  <c r="DF119" i="211"/>
  <c r="FF119" i="211"/>
  <c r="CS119" i="211"/>
  <c r="EG119" i="211"/>
  <c r="CT119" i="211"/>
  <c r="FG119" i="211"/>
  <c r="DT119" i="211"/>
  <c r="EH119" i="209"/>
  <c r="CU119" i="209"/>
  <c r="EG119" i="209"/>
  <c r="DU119" i="209"/>
  <c r="CT119" i="209"/>
  <c r="DT119" i="209"/>
  <c r="EU119" i="209"/>
  <c r="CH119" i="209"/>
  <c r="ET119" i="209"/>
  <c r="CG119" i="209"/>
  <c r="DH119" i="209"/>
  <c r="DG119" i="209"/>
  <c r="CT127" i="211"/>
  <c r="CS127" i="211"/>
  <c r="EG127" i="211"/>
  <c r="DT127" i="211"/>
  <c r="EF127" i="211"/>
  <c r="DS127" i="211"/>
  <c r="FF127" i="211"/>
  <c r="DF127" i="211"/>
  <c r="ET127" i="211"/>
  <c r="DG127" i="211"/>
  <c r="FG127" i="211"/>
  <c r="ES127" i="211"/>
  <c r="EH127" i="209"/>
  <c r="EG127" i="209"/>
  <c r="CU127" i="209"/>
  <c r="DH127" i="209"/>
  <c r="CT127" i="209"/>
  <c r="DG127" i="209"/>
  <c r="CH127" i="209"/>
  <c r="DU127" i="209"/>
  <c r="CG127" i="209"/>
  <c r="EU127" i="209"/>
  <c r="DT127" i="209"/>
  <c r="ET127" i="209"/>
  <c r="EG135" i="211"/>
  <c r="DG135" i="211"/>
  <c r="EF135" i="211"/>
  <c r="DF135" i="211"/>
  <c r="FG135" i="211"/>
  <c r="FF135" i="211"/>
  <c r="ET135" i="211"/>
  <c r="ES135" i="211"/>
  <c r="DT135" i="211"/>
  <c r="DS135" i="211"/>
  <c r="CT135" i="211"/>
  <c r="CS135" i="211"/>
  <c r="DG135" i="209"/>
  <c r="CU135" i="209"/>
  <c r="EU135" i="209"/>
  <c r="CT135" i="209"/>
  <c r="ET135" i="209"/>
  <c r="DU135" i="209"/>
  <c r="EH135" i="209"/>
  <c r="DT135" i="209"/>
  <c r="CH135" i="209"/>
  <c r="EG135" i="209"/>
  <c r="CG135" i="209"/>
  <c r="DH135" i="209"/>
  <c r="IE139" i="210"/>
  <c r="GM139" i="210"/>
  <c r="FQ139" i="210"/>
  <c r="ID139" i="210"/>
  <c r="EV139" i="210"/>
  <c r="JA139" i="210"/>
  <c r="EU139" i="210"/>
  <c r="IZ139" i="210"/>
  <c r="HJ139" i="210"/>
  <c r="HI139" i="210"/>
  <c r="EU138" i="209"/>
  <c r="DH138" i="209"/>
  <c r="ET138" i="209"/>
  <c r="DG138" i="209"/>
  <c r="CH138" i="209"/>
  <c r="EH138" i="209"/>
  <c r="CG138" i="209"/>
  <c r="EG138" i="209"/>
  <c r="GN139" i="210"/>
  <c r="FR139" i="210"/>
  <c r="DU138" i="209"/>
  <c r="CU138" i="209"/>
  <c r="CT138" i="209"/>
  <c r="DT138" i="209"/>
  <c r="DT146" i="211"/>
  <c r="CT146" i="211"/>
  <c r="ET146" i="211"/>
  <c r="DS146" i="211"/>
  <c r="CS146" i="211"/>
  <c r="ES146" i="211"/>
  <c r="DG146" i="211"/>
  <c r="DF146" i="211"/>
  <c r="FG146" i="211"/>
  <c r="EG146" i="211"/>
  <c r="FF146" i="211"/>
  <c r="EF146" i="211"/>
  <c r="EU155" i="210"/>
  <c r="IE155" i="210"/>
  <c r="ET27" i="211"/>
  <c r="DT17" i="209"/>
  <c r="CU17" i="209"/>
  <c r="CH17" i="209"/>
  <c r="CT17" i="209"/>
  <c r="CG17" i="209"/>
  <c r="DH17" i="209"/>
  <c r="DG17" i="209"/>
  <c r="EH17" i="209"/>
  <c r="ET17" i="209"/>
  <c r="EU17" i="209"/>
  <c r="EG17" i="209"/>
  <c r="DU17" i="209"/>
  <c r="DF25" i="211"/>
  <c r="CT25" i="211"/>
  <c r="ET25" i="211"/>
  <c r="EG25" i="211"/>
  <c r="CS25" i="211"/>
  <c r="ES25" i="211"/>
  <c r="EF25" i="211"/>
  <c r="FF25" i="211"/>
  <c r="DT25" i="211"/>
  <c r="DS25" i="211"/>
  <c r="FG25" i="211"/>
  <c r="DG25" i="211"/>
  <c r="EU25" i="209"/>
  <c r="DU25" i="209"/>
  <c r="CH25" i="209"/>
  <c r="ET25" i="209"/>
  <c r="DT25" i="209"/>
  <c r="CG25" i="209"/>
  <c r="CU25" i="209"/>
  <c r="EG25" i="209"/>
  <c r="CT25" i="209"/>
  <c r="DH25" i="209"/>
  <c r="EH25" i="209"/>
  <c r="DG25" i="209"/>
  <c r="EF33" i="211"/>
  <c r="CT33" i="211"/>
  <c r="DT33" i="211"/>
  <c r="CS33" i="211"/>
  <c r="DS33" i="211"/>
  <c r="ES33" i="211"/>
  <c r="DG33" i="211"/>
  <c r="FG33" i="211"/>
  <c r="DF33" i="211"/>
  <c r="FF33" i="211"/>
  <c r="ET33" i="211"/>
  <c r="EG33" i="211"/>
  <c r="EU33" i="209"/>
  <c r="DU33" i="209"/>
  <c r="ET33" i="209"/>
  <c r="DT33" i="209"/>
  <c r="CH33" i="209"/>
  <c r="CG33" i="209"/>
  <c r="CU33" i="209"/>
  <c r="CT33" i="209"/>
  <c r="DH33" i="209"/>
  <c r="EH33" i="209"/>
  <c r="DG33" i="209"/>
  <c r="EG33" i="209"/>
  <c r="ET41" i="209"/>
  <c r="DT41" i="209"/>
  <c r="CU41" i="209"/>
  <c r="CT41" i="209"/>
  <c r="DU41" i="209"/>
  <c r="EH41" i="209"/>
  <c r="EG41" i="209"/>
  <c r="CH41" i="209"/>
  <c r="EU41" i="209"/>
  <c r="DH41" i="209"/>
  <c r="CG41" i="209"/>
  <c r="DG41" i="209"/>
  <c r="CT49" i="209"/>
  <c r="EH49" i="209"/>
  <c r="DT49" i="209"/>
  <c r="EG49" i="209"/>
  <c r="CH49" i="209"/>
  <c r="DH49" i="209"/>
  <c r="CG49" i="209"/>
  <c r="ET49" i="209"/>
  <c r="EU49" i="209"/>
  <c r="DU49" i="209"/>
  <c r="DG49" i="209"/>
  <c r="CU49" i="209"/>
  <c r="DU57" i="209"/>
  <c r="CU57" i="209"/>
  <c r="EU57" i="209"/>
  <c r="DT57" i="209"/>
  <c r="CT57" i="209"/>
  <c r="ET57" i="209"/>
  <c r="CH57" i="209"/>
  <c r="EH57" i="209"/>
  <c r="CG57" i="209"/>
  <c r="EG57" i="209"/>
  <c r="DH57" i="209"/>
  <c r="DG57" i="209"/>
  <c r="DH65" i="209"/>
  <c r="CG65" i="209"/>
  <c r="DG65" i="209"/>
  <c r="DU65" i="209"/>
  <c r="CU65" i="209"/>
  <c r="EU65" i="209"/>
  <c r="DT65" i="209"/>
  <c r="CT65" i="209"/>
  <c r="ET65" i="209"/>
  <c r="EH65" i="209"/>
  <c r="CH65" i="209"/>
  <c r="EG65" i="209"/>
  <c r="ET74" i="209"/>
  <c r="DT74" i="209"/>
  <c r="CT74" i="209"/>
  <c r="DH74" i="209"/>
  <c r="DG74" i="209"/>
  <c r="CH74" i="209"/>
  <c r="CG74" i="209"/>
  <c r="EH74" i="209"/>
  <c r="EG74" i="209"/>
  <c r="EU74" i="209"/>
  <c r="DU74" i="209"/>
  <c r="CU74" i="209"/>
  <c r="ET82" i="209"/>
  <c r="CH82" i="209"/>
  <c r="CG82" i="209"/>
  <c r="CU82" i="209"/>
  <c r="CT82" i="209"/>
  <c r="EH82" i="209"/>
  <c r="EG82" i="209"/>
  <c r="DH82" i="209"/>
  <c r="DU82" i="209"/>
  <c r="DG82" i="209"/>
  <c r="EU82" i="209"/>
  <c r="DT82" i="209"/>
  <c r="FG90" i="211"/>
  <c r="FF90" i="211"/>
  <c r="ET90" i="211"/>
  <c r="DG90" i="211"/>
  <c r="ES90" i="211"/>
  <c r="DF90" i="211"/>
  <c r="EG90" i="211"/>
  <c r="EF90" i="211"/>
  <c r="DT90" i="211"/>
  <c r="CT90" i="211"/>
  <c r="DS90" i="211"/>
  <c r="CS90" i="211"/>
  <c r="DU90" i="209"/>
  <c r="DT90" i="209"/>
  <c r="EH90" i="209"/>
  <c r="CU90" i="209"/>
  <c r="EG90" i="209"/>
  <c r="DH90" i="209"/>
  <c r="CT90" i="209"/>
  <c r="EU90" i="209"/>
  <c r="DG90" i="209"/>
  <c r="CH90" i="209"/>
  <c r="ET90" i="209"/>
  <c r="CG90" i="209"/>
  <c r="EG98" i="211"/>
  <c r="DG98" i="211"/>
  <c r="ET98" i="211"/>
  <c r="EF98" i="211"/>
  <c r="DF98" i="211"/>
  <c r="ES98" i="211"/>
  <c r="CT98" i="211"/>
  <c r="DT98" i="211"/>
  <c r="CS98" i="211"/>
  <c r="FG98" i="211"/>
  <c r="FF98" i="211"/>
  <c r="DS98" i="211"/>
  <c r="DH98" i="209"/>
  <c r="CU98" i="209"/>
  <c r="EH98" i="209"/>
  <c r="DG98" i="209"/>
  <c r="CT98" i="209"/>
  <c r="EG98" i="209"/>
  <c r="DU98" i="209"/>
  <c r="CH98" i="209"/>
  <c r="DT98" i="209"/>
  <c r="CG98" i="209"/>
  <c r="EU98" i="209"/>
  <c r="ET98" i="209"/>
  <c r="CT106" i="209"/>
  <c r="EH106" i="209"/>
  <c r="EG106" i="209"/>
  <c r="DU106" i="209"/>
  <c r="CH106" i="209"/>
  <c r="DT106" i="209"/>
  <c r="CG106" i="209"/>
  <c r="EU106" i="209"/>
  <c r="DH106" i="209"/>
  <c r="ET106" i="209"/>
  <c r="DG106" i="209"/>
  <c r="CU106" i="209"/>
  <c r="DH114" i="209"/>
  <c r="CG114" i="209"/>
  <c r="DU114" i="209"/>
  <c r="DG114" i="209"/>
  <c r="CU114" i="209"/>
  <c r="EU114" i="209"/>
  <c r="DT114" i="209"/>
  <c r="CT114" i="209"/>
  <c r="ET114" i="209"/>
  <c r="EH114" i="209"/>
  <c r="EG114" i="209"/>
  <c r="CH114" i="209"/>
  <c r="EH122" i="209"/>
  <c r="EG122" i="209"/>
  <c r="CU122" i="209"/>
  <c r="DH122" i="209"/>
  <c r="CT122" i="209"/>
  <c r="DG122" i="209"/>
  <c r="DU122" i="209"/>
  <c r="EU122" i="209"/>
  <c r="DT122" i="209"/>
  <c r="CH122" i="209"/>
  <c r="ET122" i="209"/>
  <c r="CG122" i="209"/>
  <c r="EF130" i="211"/>
  <c r="CT130" i="211"/>
  <c r="ET130" i="211"/>
  <c r="DT130" i="211"/>
  <c r="CS130" i="211"/>
  <c r="ES130" i="211"/>
  <c r="DS130" i="211"/>
  <c r="FF130" i="211"/>
  <c r="DG130" i="211"/>
  <c r="DF130" i="211"/>
  <c r="FG130" i="211"/>
  <c r="EG130" i="211"/>
  <c r="CT130" i="209"/>
  <c r="DU130" i="209"/>
  <c r="EU130" i="209"/>
  <c r="DT130" i="209"/>
  <c r="CH130" i="209"/>
  <c r="ET130" i="209"/>
  <c r="DH130" i="209"/>
  <c r="CG130" i="209"/>
  <c r="DG130" i="209"/>
  <c r="EH130" i="209"/>
  <c r="EG130" i="209"/>
  <c r="CU130" i="209"/>
  <c r="HJ142" i="210"/>
  <c r="HI142" i="210"/>
  <c r="GN142" i="210"/>
  <c r="EV142" i="210"/>
  <c r="JA142" i="210"/>
  <c r="GM142" i="210"/>
  <c r="EU142" i="210"/>
  <c r="IZ142" i="210"/>
  <c r="FR142" i="210"/>
  <c r="IE142" i="210"/>
  <c r="FQ142" i="210"/>
  <c r="ID142" i="210"/>
  <c r="CU141" i="209"/>
  <c r="EU141" i="209"/>
  <c r="CT141" i="209"/>
  <c r="ET141" i="209"/>
  <c r="DU141" i="209"/>
  <c r="CH141" i="209"/>
  <c r="DT141" i="209"/>
  <c r="CG141" i="209"/>
  <c r="EH141" i="209"/>
  <c r="DH141" i="209"/>
  <c r="EG141" i="209"/>
  <c r="DG141" i="209"/>
  <c r="IE150" i="210"/>
  <c r="GN150" i="210"/>
  <c r="ID150" i="210"/>
  <c r="GM150" i="210"/>
  <c r="FR150" i="210"/>
  <c r="FQ150" i="210"/>
  <c r="HJ150" i="210"/>
  <c r="EV150" i="210"/>
  <c r="JA150" i="210"/>
  <c r="HI150" i="210"/>
  <c r="EU150" i="210"/>
  <c r="IZ150" i="210"/>
  <c r="DF157" i="211"/>
  <c r="ET157" i="211"/>
  <c r="DT157" i="211"/>
  <c r="CT157" i="211"/>
  <c r="ES157" i="211"/>
  <c r="DS157" i="211"/>
  <c r="CS157" i="211"/>
  <c r="FG157" i="211"/>
  <c r="EG157" i="211"/>
  <c r="EF157" i="211"/>
  <c r="DG157" i="211"/>
  <c r="FF157" i="211"/>
  <c r="IE158" i="210"/>
  <c r="FQ158" i="210"/>
  <c r="ID158" i="210"/>
  <c r="GN158" i="210"/>
  <c r="EV158" i="210"/>
  <c r="GM158" i="210"/>
  <c r="EU158" i="210"/>
  <c r="JA158" i="210"/>
  <c r="HJ158" i="210"/>
  <c r="FR158" i="210"/>
  <c r="IZ158" i="210"/>
  <c r="HI158" i="210"/>
  <c r="EG35" i="211"/>
  <c r="EU20" i="209"/>
  <c r="DU20" i="209"/>
  <c r="CU20" i="209"/>
  <c r="ET20" i="209"/>
  <c r="DT20" i="209"/>
  <c r="CT20" i="209"/>
  <c r="EH20" i="209"/>
  <c r="DG20" i="209"/>
  <c r="EG20" i="209"/>
  <c r="DH20" i="209"/>
  <c r="CH20" i="209"/>
  <c r="CG20" i="209"/>
  <c r="CG28" i="209"/>
  <c r="DH28" i="209"/>
  <c r="EU28" i="209"/>
  <c r="DU28" i="209"/>
  <c r="DG28" i="209"/>
  <c r="ET28" i="209"/>
  <c r="DT28" i="209"/>
  <c r="CU28" i="209"/>
  <c r="CH28" i="209"/>
  <c r="CT28" i="209"/>
  <c r="EG28" i="209"/>
  <c r="EH28" i="209"/>
  <c r="CS36" i="211"/>
  <c r="FG36" i="211"/>
  <c r="DT36" i="211"/>
  <c r="FF36" i="211"/>
  <c r="EG36" i="211"/>
  <c r="DS36" i="211"/>
  <c r="ET36" i="211"/>
  <c r="DG36" i="211"/>
  <c r="ES36" i="211"/>
  <c r="DF36" i="211"/>
  <c r="EF36" i="211"/>
  <c r="CT36" i="211"/>
  <c r="EH36" i="209"/>
  <c r="CU36" i="209"/>
  <c r="EG36" i="209"/>
  <c r="CT36" i="209"/>
  <c r="EU36" i="209"/>
  <c r="DU36" i="209"/>
  <c r="ET36" i="209"/>
  <c r="DT36" i="209"/>
  <c r="DH36" i="209"/>
  <c r="DG36" i="209"/>
  <c r="CH36" i="209"/>
  <c r="CG36" i="209"/>
  <c r="FF44" i="211"/>
  <c r="DT44" i="211"/>
  <c r="DS44" i="211"/>
  <c r="ES44" i="211"/>
  <c r="DF44" i="211"/>
  <c r="EG44" i="211"/>
  <c r="CT44" i="211"/>
  <c r="EF44" i="211"/>
  <c r="DG44" i="211"/>
  <c r="CS44" i="211"/>
  <c r="FG44" i="211"/>
  <c r="ET44" i="211"/>
  <c r="ET44" i="209"/>
  <c r="DH44" i="209"/>
  <c r="CT44" i="209"/>
  <c r="DG44" i="209"/>
  <c r="CH44" i="209"/>
  <c r="CG44" i="209"/>
  <c r="EU44" i="209"/>
  <c r="EH44" i="209"/>
  <c r="EG44" i="209"/>
  <c r="DT44" i="209"/>
  <c r="DU44" i="209"/>
  <c r="CU44" i="209"/>
  <c r="EG52" i="211"/>
  <c r="EF52" i="211"/>
  <c r="DG52" i="211"/>
  <c r="DF52" i="211"/>
  <c r="FG52" i="211"/>
  <c r="DT52" i="211"/>
  <c r="CS52" i="211"/>
  <c r="ET52" i="211"/>
  <c r="DS52" i="211"/>
  <c r="FF52" i="211"/>
  <c r="ES52" i="211"/>
  <c r="CT52" i="211"/>
  <c r="EG52" i="209"/>
  <c r="EU52" i="209"/>
  <c r="DU52" i="209"/>
  <c r="ET52" i="209"/>
  <c r="DT52" i="209"/>
  <c r="CU52" i="209"/>
  <c r="DH52" i="209"/>
  <c r="CT52" i="209"/>
  <c r="DG52" i="209"/>
  <c r="CH52" i="209"/>
  <c r="CG52" i="209"/>
  <c r="EH52" i="209"/>
  <c r="CS60" i="211"/>
  <c r="ET60" i="209"/>
  <c r="DT60" i="209"/>
  <c r="CT60" i="209"/>
  <c r="DH60" i="209"/>
  <c r="DG60" i="209"/>
  <c r="CH60" i="209"/>
  <c r="EH60" i="209"/>
  <c r="CG60" i="209"/>
  <c r="EG60" i="209"/>
  <c r="EU60" i="209"/>
  <c r="DU60" i="209"/>
  <c r="CU60" i="209"/>
  <c r="DS68" i="211"/>
  <c r="DG68" i="211"/>
  <c r="ET68" i="211"/>
  <c r="DF68" i="211"/>
  <c r="FF68" i="211"/>
  <c r="EF68" i="211"/>
  <c r="CS68" i="211"/>
  <c r="DT68" i="211"/>
  <c r="CT68" i="211"/>
  <c r="FG68" i="211"/>
  <c r="ES68" i="211"/>
  <c r="EG68" i="211"/>
  <c r="CG68" i="209"/>
  <c r="EH68" i="209"/>
  <c r="EG68" i="209"/>
  <c r="CU68" i="209"/>
  <c r="EU68" i="209"/>
  <c r="DU68" i="209"/>
  <c r="CT68" i="209"/>
  <c r="ET68" i="209"/>
  <c r="DT68" i="209"/>
  <c r="DH68" i="209"/>
  <c r="DG68" i="209"/>
  <c r="CH68" i="209"/>
  <c r="ET77" i="211"/>
  <c r="DF77" i="211"/>
  <c r="ES77" i="211"/>
  <c r="EG77" i="211"/>
  <c r="CT77" i="211"/>
  <c r="EF77" i="211"/>
  <c r="CS77" i="211"/>
  <c r="FG77" i="211"/>
  <c r="DT77" i="211"/>
  <c r="FF77" i="211"/>
  <c r="DS77" i="211"/>
  <c r="DG77" i="211"/>
  <c r="DH77" i="209"/>
  <c r="DU77" i="209"/>
  <c r="DG77" i="209"/>
  <c r="DT77" i="209"/>
  <c r="CU77" i="209"/>
  <c r="CT77" i="209"/>
  <c r="CH77" i="209"/>
  <c r="CG77" i="209"/>
  <c r="EU77" i="209"/>
  <c r="EH77" i="209"/>
  <c r="EG77" i="209"/>
  <c r="ET77" i="209"/>
  <c r="DT85" i="209"/>
  <c r="EU85" i="209"/>
  <c r="ET85" i="209"/>
  <c r="CH85" i="209"/>
  <c r="CG85" i="209"/>
  <c r="EH85" i="209"/>
  <c r="DH85" i="209"/>
  <c r="EG85" i="209"/>
  <c r="DG85" i="209"/>
  <c r="CU85" i="209"/>
  <c r="DU85" i="209"/>
  <c r="CT85" i="209"/>
  <c r="EG93" i="209"/>
  <c r="DU93" i="209"/>
  <c r="CU93" i="209"/>
  <c r="EU93" i="209"/>
  <c r="DT93" i="209"/>
  <c r="CT93" i="209"/>
  <c r="ET93" i="209"/>
  <c r="DH93" i="209"/>
  <c r="CH93" i="209"/>
  <c r="EH93" i="209"/>
  <c r="DG93" i="209"/>
  <c r="CG93" i="209"/>
  <c r="DH101" i="209"/>
  <c r="CG101" i="209"/>
  <c r="DU101" i="209"/>
  <c r="DG101" i="209"/>
  <c r="EU101" i="209"/>
  <c r="DT101" i="209"/>
  <c r="CU101" i="209"/>
  <c r="ET101" i="209"/>
  <c r="CT101" i="209"/>
  <c r="EH101" i="209"/>
  <c r="EG101" i="209"/>
  <c r="CH101" i="209"/>
  <c r="ES109" i="211"/>
  <c r="DS109" i="211"/>
  <c r="DG109" i="211"/>
  <c r="DF109" i="211"/>
  <c r="CT109" i="211"/>
  <c r="FF109" i="211"/>
  <c r="EF109" i="211"/>
  <c r="DT109" i="211"/>
  <c r="CS109" i="211"/>
  <c r="FG109" i="211"/>
  <c r="ET109" i="211"/>
  <c r="EG109" i="211"/>
  <c r="EU109" i="209"/>
  <c r="DT109" i="209"/>
  <c r="CT109" i="209"/>
  <c r="CH109" i="209"/>
  <c r="ET109" i="209"/>
  <c r="CG109" i="209"/>
  <c r="EH109" i="209"/>
  <c r="EG109" i="209"/>
  <c r="DH109" i="209"/>
  <c r="CU109" i="209"/>
  <c r="DU109" i="209"/>
  <c r="DG109" i="209"/>
  <c r="ES117" i="211"/>
  <c r="DG117" i="211"/>
  <c r="DF117" i="211"/>
  <c r="EG117" i="211"/>
  <c r="FF117" i="211"/>
  <c r="DT117" i="211"/>
  <c r="CS117" i="211"/>
  <c r="DS117" i="211"/>
  <c r="CT117" i="211"/>
  <c r="FG117" i="211"/>
  <c r="ET117" i="211"/>
  <c r="EF117" i="211"/>
  <c r="EG117" i="209"/>
  <c r="CG117" i="209"/>
  <c r="CU117" i="209"/>
  <c r="EU117" i="209"/>
  <c r="DU117" i="209"/>
  <c r="CT117" i="209"/>
  <c r="ET117" i="209"/>
  <c r="DT117" i="209"/>
  <c r="DH117" i="209"/>
  <c r="EH117" i="209"/>
  <c r="DG117" i="209"/>
  <c r="CH117" i="209"/>
  <c r="DH125" i="209"/>
  <c r="DG125" i="209"/>
  <c r="CU125" i="209"/>
  <c r="EU125" i="209"/>
  <c r="CT125" i="209"/>
  <c r="ET125" i="209"/>
  <c r="CH125" i="209"/>
  <c r="CG125" i="209"/>
  <c r="EH125" i="209"/>
  <c r="DU125" i="209"/>
  <c r="DT125" i="209"/>
  <c r="EG125" i="209"/>
  <c r="FG133" i="211"/>
  <c r="FF133" i="211"/>
  <c r="EG133" i="211"/>
  <c r="ET133" i="211"/>
  <c r="EF133" i="211"/>
  <c r="DG133" i="211"/>
  <c r="DF133" i="211"/>
  <c r="DT133" i="211"/>
  <c r="CT133" i="211"/>
  <c r="DS133" i="211"/>
  <c r="CS133" i="211"/>
  <c r="ES133" i="211"/>
  <c r="EU134" i="210"/>
  <c r="HJ134" i="210"/>
  <c r="GN134" i="210"/>
  <c r="JA134" i="210"/>
  <c r="HI134" i="210"/>
  <c r="GM134" i="210"/>
  <c r="IZ134" i="210"/>
  <c r="IE134" i="210"/>
  <c r="FR134" i="210"/>
  <c r="ID134" i="210"/>
  <c r="FQ134" i="210"/>
  <c r="DG133" i="209"/>
  <c r="EU133" i="209"/>
  <c r="ET133" i="209"/>
  <c r="EV134" i="210"/>
  <c r="DU133" i="209"/>
  <c r="CU133" i="209"/>
  <c r="EH133" i="209"/>
  <c r="DT133" i="209"/>
  <c r="CT133" i="209"/>
  <c r="EG133" i="209"/>
  <c r="CH133" i="209"/>
  <c r="DH133" i="209"/>
  <c r="CG133" i="209"/>
  <c r="ES144" i="211"/>
  <c r="CS144" i="211"/>
  <c r="DT144" i="211"/>
  <c r="FG144" i="211"/>
  <c r="EG144" i="211"/>
  <c r="DS144" i="211"/>
  <c r="FF144" i="211"/>
  <c r="EF144" i="211"/>
  <c r="DG144" i="211"/>
  <c r="DF144" i="211"/>
  <c r="ET144" i="211"/>
  <c r="CT144" i="211"/>
  <c r="CS152" i="211"/>
  <c r="FG152" i="211"/>
  <c r="FF152" i="211"/>
  <c r="EG152" i="211"/>
  <c r="DG152" i="211"/>
  <c r="EF152" i="211"/>
  <c r="DF152" i="211"/>
  <c r="ET152" i="211"/>
  <c r="DT152" i="211"/>
  <c r="ES152" i="211"/>
  <c r="CT152" i="211"/>
  <c r="DS152" i="211"/>
  <c r="ET160" i="211"/>
  <c r="EG160" i="211"/>
  <c r="DG160" i="211"/>
  <c r="ES160" i="211"/>
  <c r="EF160" i="211"/>
  <c r="DF160" i="211"/>
  <c r="DT160" i="211"/>
  <c r="CT160" i="211"/>
  <c r="FG160" i="211"/>
  <c r="DS160" i="211"/>
  <c r="CS160" i="211"/>
  <c r="FF160" i="211"/>
  <c r="ID44" i="210"/>
  <c r="ID52" i="210"/>
  <c r="ET67" i="211"/>
  <c r="ET15" i="209"/>
  <c r="CU15" i="209"/>
  <c r="CH15" i="209"/>
  <c r="DH15" i="209"/>
  <c r="CT15" i="209"/>
  <c r="CG15" i="209"/>
  <c r="EH15" i="209"/>
  <c r="DU15" i="209"/>
  <c r="DG15" i="209"/>
  <c r="EU15" i="209"/>
  <c r="EG15" i="209"/>
  <c r="DT15" i="209"/>
  <c r="DH23" i="209"/>
  <c r="EH23" i="209"/>
  <c r="DG23" i="209"/>
  <c r="EG23" i="209"/>
  <c r="CH23" i="209"/>
  <c r="DU23" i="209"/>
  <c r="CU23" i="209"/>
  <c r="CG23" i="209"/>
  <c r="EU23" i="209"/>
  <c r="DT23" i="209"/>
  <c r="CT23" i="209"/>
  <c r="ET23" i="209"/>
  <c r="DH31" i="209"/>
  <c r="DG31" i="209"/>
  <c r="CH31" i="209"/>
  <c r="EH31" i="209"/>
  <c r="CG31" i="209"/>
  <c r="EG31" i="209"/>
  <c r="CU31" i="209"/>
  <c r="DU31" i="209"/>
  <c r="CT31" i="209"/>
  <c r="EU31" i="209"/>
  <c r="DT31" i="209"/>
  <c r="ET31" i="209"/>
  <c r="DS39" i="211"/>
  <c r="DF39" i="211"/>
  <c r="FG39" i="211"/>
  <c r="FF39" i="211"/>
  <c r="EG39" i="211"/>
  <c r="ES39" i="211"/>
  <c r="CT39" i="211"/>
  <c r="CS39" i="211"/>
  <c r="DG39" i="211"/>
  <c r="ET39" i="211"/>
  <c r="EF39" i="211"/>
  <c r="DT39" i="211"/>
  <c r="ET39" i="209"/>
  <c r="EU39" i="209"/>
  <c r="DH39" i="209"/>
  <c r="DG39" i="209"/>
  <c r="EH39" i="209"/>
  <c r="CU39" i="209"/>
  <c r="EG39" i="209"/>
  <c r="DU39" i="209"/>
  <c r="CT39" i="209"/>
  <c r="DT39" i="209"/>
  <c r="CH39" i="209"/>
  <c r="CG39" i="209"/>
  <c r="FF47" i="211"/>
  <c r="EF47" i="211"/>
  <c r="ET47" i="211"/>
  <c r="ES47" i="211"/>
  <c r="DT47" i="211"/>
  <c r="CT47" i="211"/>
  <c r="DS47" i="211"/>
  <c r="CS47" i="211"/>
  <c r="DF47" i="211"/>
  <c r="FG47" i="211"/>
  <c r="EG47" i="211"/>
  <c r="DG47" i="211"/>
  <c r="DG47" i="209"/>
  <c r="EH47" i="209"/>
  <c r="CU47" i="209"/>
  <c r="EG47" i="209"/>
  <c r="CT47" i="209"/>
  <c r="DU47" i="209"/>
  <c r="DH47" i="209"/>
  <c r="EU47" i="209"/>
  <c r="DT47" i="209"/>
  <c r="CH47" i="209"/>
  <c r="ET47" i="209"/>
  <c r="CG47" i="209"/>
  <c r="DT55" i="211"/>
  <c r="DG55" i="209"/>
  <c r="EU55" i="209"/>
  <c r="CU55" i="209"/>
  <c r="ET55" i="209"/>
  <c r="DU55" i="209"/>
  <c r="CT55" i="209"/>
  <c r="EH55" i="209"/>
  <c r="DT55" i="209"/>
  <c r="EG55" i="209"/>
  <c r="CH55" i="209"/>
  <c r="CG55" i="209"/>
  <c r="DH55" i="209"/>
  <c r="DF63" i="211"/>
  <c r="CT63" i="211"/>
  <c r="ET63" i="211"/>
  <c r="CS63" i="211"/>
  <c r="ES63" i="211"/>
  <c r="FG63" i="211"/>
  <c r="EG63" i="211"/>
  <c r="DT63" i="211"/>
  <c r="EF63" i="211"/>
  <c r="DS63" i="211"/>
  <c r="DG63" i="211"/>
  <c r="FF63" i="211"/>
  <c r="DH63" i="209"/>
  <c r="DG63" i="209"/>
  <c r="EU63" i="209"/>
  <c r="ET63" i="209"/>
  <c r="CU63" i="209"/>
  <c r="DU63" i="209"/>
  <c r="CT63" i="209"/>
  <c r="EH63" i="209"/>
  <c r="DT63" i="209"/>
  <c r="CH63" i="209"/>
  <c r="EG63" i="209"/>
  <c r="CG63" i="209"/>
  <c r="DH71" i="209"/>
  <c r="EU71" i="209"/>
  <c r="DG71" i="209"/>
  <c r="ET71" i="209"/>
  <c r="CU71" i="209"/>
  <c r="DU71" i="209"/>
  <c r="CT71" i="209"/>
  <c r="EH71" i="209"/>
  <c r="DT71" i="209"/>
  <c r="CH71" i="209"/>
  <c r="EG71" i="209"/>
  <c r="CG71" i="209"/>
  <c r="DS80" i="211"/>
  <c r="DG80" i="211"/>
  <c r="ET80" i="211"/>
  <c r="DF80" i="211"/>
  <c r="ES80" i="211"/>
  <c r="EG80" i="211"/>
  <c r="CT80" i="211"/>
  <c r="EF80" i="211"/>
  <c r="CS80" i="211"/>
  <c r="FG80" i="211"/>
  <c r="FF80" i="211"/>
  <c r="DT80" i="211"/>
  <c r="EU80" i="209"/>
  <c r="ET80" i="209"/>
  <c r="DU80" i="209"/>
  <c r="DT80" i="209"/>
  <c r="DH80" i="209"/>
  <c r="CH80" i="209"/>
  <c r="DG80" i="209"/>
  <c r="CG80" i="209"/>
  <c r="EH80" i="209"/>
  <c r="EG80" i="209"/>
  <c r="CU80" i="209"/>
  <c r="CT80" i="209"/>
  <c r="ES88" i="211"/>
  <c r="CS88" i="211"/>
  <c r="FG88" i="211"/>
  <c r="FF88" i="211"/>
  <c r="DG88" i="211"/>
  <c r="DF88" i="211"/>
  <c r="EG88" i="211"/>
  <c r="EF88" i="211"/>
  <c r="DT88" i="211"/>
  <c r="CT88" i="211"/>
  <c r="ET88" i="211"/>
  <c r="DS88" i="211"/>
  <c r="CU88" i="209"/>
  <c r="CT88" i="209"/>
  <c r="DU88" i="209"/>
  <c r="DT88" i="209"/>
  <c r="EU88" i="209"/>
  <c r="DH88" i="209"/>
  <c r="ET88" i="209"/>
  <c r="DG88" i="209"/>
  <c r="EH88" i="209"/>
  <c r="CH88" i="209"/>
  <c r="EG88" i="209"/>
  <c r="CG88" i="209"/>
  <c r="FF96" i="211"/>
  <c r="EG96" i="211"/>
  <c r="EF96" i="211"/>
  <c r="ET96" i="211"/>
  <c r="DG96" i="211"/>
  <c r="ES96" i="211"/>
  <c r="DT96" i="211"/>
  <c r="DF96" i="211"/>
  <c r="CT96" i="211"/>
  <c r="CS96" i="211"/>
  <c r="FG96" i="211"/>
  <c r="DS96" i="211"/>
  <c r="ET96" i="209"/>
  <c r="DH96" i="209"/>
  <c r="CH96" i="209"/>
  <c r="EH96" i="209"/>
  <c r="DG96" i="209"/>
  <c r="CG96" i="209"/>
  <c r="EG96" i="209"/>
  <c r="DU96" i="209"/>
  <c r="DT96" i="209"/>
  <c r="CU96" i="209"/>
  <c r="CT96" i="209"/>
  <c r="EU96" i="209"/>
  <c r="ET104" i="209"/>
  <c r="CT104" i="209"/>
  <c r="EH104" i="209"/>
  <c r="EG104" i="209"/>
  <c r="DH104" i="209"/>
  <c r="DG104" i="209"/>
  <c r="CH104" i="209"/>
  <c r="CG104" i="209"/>
  <c r="DU104" i="209"/>
  <c r="EU104" i="209"/>
  <c r="DT104" i="209"/>
  <c r="CU104" i="209"/>
  <c r="DU112" i="209"/>
  <c r="DT112" i="209"/>
  <c r="CH112" i="209"/>
  <c r="EH112" i="209"/>
  <c r="CG112" i="209"/>
  <c r="EG112" i="209"/>
  <c r="DH112" i="209"/>
  <c r="EU112" i="209"/>
  <c r="DG112" i="209"/>
  <c r="ET112" i="209"/>
  <c r="CU112" i="209"/>
  <c r="CT112" i="209"/>
  <c r="ET120" i="209"/>
  <c r="CH120" i="209"/>
  <c r="DH120" i="209"/>
  <c r="CG120" i="209"/>
  <c r="DG120" i="209"/>
  <c r="EH120" i="209"/>
  <c r="EG120" i="209"/>
  <c r="DU120" i="209"/>
  <c r="CU120" i="209"/>
  <c r="EU120" i="209"/>
  <c r="DT120" i="209"/>
  <c r="CT120" i="209"/>
  <c r="DG128" i="209"/>
  <c r="CT128" i="209"/>
  <c r="EU128" i="209"/>
  <c r="ET128" i="209"/>
  <c r="CH128" i="209"/>
  <c r="CG128" i="209"/>
  <c r="DU128" i="209"/>
  <c r="EH128" i="209"/>
  <c r="DT128" i="209"/>
  <c r="EG128" i="209"/>
  <c r="DH128" i="209"/>
  <c r="CU128" i="209"/>
  <c r="FG136" i="211"/>
  <c r="EF136" i="211"/>
  <c r="DG136" i="211"/>
  <c r="FF136" i="211"/>
  <c r="DF136" i="211"/>
  <c r="ET136" i="211"/>
  <c r="ES136" i="211"/>
  <c r="CT136" i="211"/>
  <c r="DT136" i="211"/>
  <c r="CS136" i="211"/>
  <c r="DS136" i="211"/>
  <c r="EG136" i="211"/>
  <c r="EH136" i="209"/>
  <c r="DG136" i="209"/>
  <c r="CG136" i="209"/>
  <c r="EG136" i="209"/>
  <c r="DU136" i="209"/>
  <c r="EU136" i="209"/>
  <c r="DT136" i="209"/>
  <c r="CU136" i="209"/>
  <c r="ET136" i="209"/>
  <c r="CT136" i="209"/>
  <c r="DH136" i="209"/>
  <c r="CH136" i="209"/>
  <c r="EF139" i="211"/>
  <c r="CT139" i="211"/>
  <c r="CS139" i="211"/>
  <c r="FG139" i="211"/>
  <c r="FF139" i="211"/>
  <c r="DG139" i="211"/>
  <c r="ET139" i="211"/>
  <c r="DF139" i="211"/>
  <c r="ES139" i="211"/>
  <c r="DT139" i="211"/>
  <c r="DS139" i="211"/>
  <c r="EG139" i="211"/>
  <c r="FQ140" i="210"/>
  <c r="EV140" i="210"/>
  <c r="EU140" i="210"/>
  <c r="JA140" i="210"/>
  <c r="IZ140" i="210"/>
  <c r="HJ140" i="210"/>
  <c r="GN140" i="210"/>
  <c r="HI140" i="210"/>
  <c r="GM140" i="210"/>
  <c r="IE140" i="210"/>
  <c r="ID140" i="210"/>
  <c r="ET139" i="209"/>
  <c r="DU139" i="209"/>
  <c r="CT139" i="209"/>
  <c r="DT139" i="209"/>
  <c r="FR140" i="210"/>
  <c r="EH139" i="209"/>
  <c r="CH139" i="209"/>
  <c r="EG139" i="209"/>
  <c r="DH139" i="209"/>
  <c r="CG139" i="209"/>
  <c r="DG139" i="209"/>
  <c r="EU139" i="209"/>
  <c r="CU139" i="209"/>
  <c r="FF147" i="211"/>
  <c r="ET147" i="211"/>
  <c r="DT147" i="211"/>
  <c r="ES147" i="211"/>
  <c r="DS147" i="211"/>
  <c r="CT147" i="211"/>
  <c r="EG147" i="211"/>
  <c r="CS147" i="211"/>
  <c r="EF147" i="211"/>
  <c r="DG147" i="211"/>
  <c r="DF147" i="211"/>
  <c r="FG147" i="211"/>
  <c r="IZ148" i="210"/>
  <c r="EV148" i="210"/>
  <c r="GN148" i="210"/>
  <c r="EU148" i="210"/>
  <c r="GM148" i="210"/>
  <c r="IE148" i="210"/>
  <c r="ID148" i="210"/>
  <c r="HJ148" i="210"/>
  <c r="FR148" i="210"/>
  <c r="HI148" i="210"/>
  <c r="FQ148" i="210"/>
  <c r="JA148" i="210"/>
  <c r="ES155" i="211"/>
  <c r="DS155" i="211"/>
  <c r="EG155" i="211"/>
  <c r="EF155" i="211"/>
  <c r="DG155" i="211"/>
  <c r="DF155" i="211"/>
  <c r="FG155" i="211"/>
  <c r="FF155" i="211"/>
  <c r="CT155" i="211"/>
  <c r="ET155" i="211"/>
  <c r="DT155" i="211"/>
  <c r="CS155" i="211"/>
  <c r="IE156" i="210"/>
  <c r="ID156" i="210"/>
  <c r="GN156" i="210"/>
  <c r="GM156" i="210"/>
  <c r="FR156" i="210"/>
  <c r="HJ156" i="210"/>
  <c r="FQ156" i="210"/>
  <c r="JA156" i="210"/>
  <c r="HI156" i="210"/>
  <c r="EV156" i="210"/>
  <c r="IZ156" i="210"/>
  <c r="EU156" i="210"/>
  <c r="DU18" i="209"/>
  <c r="DT18" i="209"/>
  <c r="DH18" i="209"/>
  <c r="CH18" i="209"/>
  <c r="EH18" i="209"/>
  <c r="DG18" i="209"/>
  <c r="CG18" i="209"/>
  <c r="EG18" i="209"/>
  <c r="CU18" i="209"/>
  <c r="ET18" i="209"/>
  <c r="EU18" i="209"/>
  <c r="CT18" i="209"/>
  <c r="EF26" i="211"/>
  <c r="DF26" i="211"/>
  <c r="FG26" i="211"/>
  <c r="FF26" i="211"/>
  <c r="DT26" i="211"/>
  <c r="CT26" i="211"/>
  <c r="DS26" i="211"/>
  <c r="CS26" i="211"/>
  <c r="ES26" i="211"/>
  <c r="DG26" i="211"/>
  <c r="ET26" i="211"/>
  <c r="EG26" i="211"/>
  <c r="EH26" i="209"/>
  <c r="DG26" i="209"/>
  <c r="EG26" i="209"/>
  <c r="CU26" i="209"/>
  <c r="DT26" i="209"/>
  <c r="CT26" i="209"/>
  <c r="EU26" i="209"/>
  <c r="ET26" i="209"/>
  <c r="CH26" i="209"/>
  <c r="DU26" i="209"/>
  <c r="CG26" i="209"/>
  <c r="DH26" i="209"/>
  <c r="EG34" i="209"/>
  <c r="CU34" i="209"/>
  <c r="CT34" i="209"/>
  <c r="EH34" i="209"/>
  <c r="EU34" i="209"/>
  <c r="ET34" i="209"/>
  <c r="CH34" i="209"/>
  <c r="DU34" i="209"/>
  <c r="CG34" i="209"/>
  <c r="DG34" i="209"/>
  <c r="DT34" i="209"/>
  <c r="DH34" i="209"/>
  <c r="EH42" i="209"/>
  <c r="DG42" i="209"/>
  <c r="EG42" i="209"/>
  <c r="CU42" i="209"/>
  <c r="EU42" i="209"/>
  <c r="DU42" i="209"/>
  <c r="CT42" i="209"/>
  <c r="ET42" i="209"/>
  <c r="DT42" i="209"/>
  <c r="DH42" i="209"/>
  <c r="CH42" i="209"/>
  <c r="CG42" i="209"/>
  <c r="ET50" i="209"/>
  <c r="DG50" i="209"/>
  <c r="CU50" i="209"/>
  <c r="EH50" i="209"/>
  <c r="CT50" i="209"/>
  <c r="DH50" i="209"/>
  <c r="EG50" i="209"/>
  <c r="DU50" i="209"/>
  <c r="CH50" i="209"/>
  <c r="DT50" i="209"/>
  <c r="CG50" i="209"/>
  <c r="EU50" i="209"/>
  <c r="CG58" i="209"/>
  <c r="EH58" i="209"/>
  <c r="EG58" i="209"/>
  <c r="CU58" i="209"/>
  <c r="DU58" i="209"/>
  <c r="CT58" i="209"/>
  <c r="EU58" i="209"/>
  <c r="DT58" i="209"/>
  <c r="ET58" i="209"/>
  <c r="DH58" i="209"/>
  <c r="DG58" i="209"/>
  <c r="CH58" i="209"/>
  <c r="EH66" i="209"/>
  <c r="EG66" i="209"/>
  <c r="CH66" i="209"/>
  <c r="DU66" i="209"/>
  <c r="CG66" i="209"/>
  <c r="DT66" i="209"/>
  <c r="EU66" i="209"/>
  <c r="CU66" i="209"/>
  <c r="ET66" i="209"/>
  <c r="DH66" i="209"/>
  <c r="CT66" i="209"/>
  <c r="DG66" i="209"/>
  <c r="EG75" i="209"/>
  <c r="DU75" i="209"/>
  <c r="EU75" i="209"/>
  <c r="DT75" i="209"/>
  <c r="ET75" i="209"/>
  <c r="CU75" i="209"/>
  <c r="CT75" i="209"/>
  <c r="CH75" i="209"/>
  <c r="DH75" i="209"/>
  <c r="CG75" i="209"/>
  <c r="DG75" i="209"/>
  <c r="EH75" i="209"/>
  <c r="EG83" i="209"/>
  <c r="DG83" i="209"/>
  <c r="EU83" i="209"/>
  <c r="CU83" i="209"/>
  <c r="ET83" i="209"/>
  <c r="DU83" i="209"/>
  <c r="CT83" i="209"/>
  <c r="DT83" i="209"/>
  <c r="CH83" i="209"/>
  <c r="CG83" i="209"/>
  <c r="EH83" i="209"/>
  <c r="DH83" i="209"/>
  <c r="ES91" i="211"/>
  <c r="DT91" i="211"/>
  <c r="CT91" i="211"/>
  <c r="DS91" i="211"/>
  <c r="CS91" i="211"/>
  <c r="EG91" i="211"/>
  <c r="EF91" i="211"/>
  <c r="FG91" i="211"/>
  <c r="DG91" i="211"/>
  <c r="FF91" i="211"/>
  <c r="DF91" i="211"/>
  <c r="ET91" i="211"/>
  <c r="CT91" i="209"/>
  <c r="DU91" i="209"/>
  <c r="CH91" i="209"/>
  <c r="EH91" i="209"/>
  <c r="DT91" i="209"/>
  <c r="CG91" i="209"/>
  <c r="EG91" i="209"/>
  <c r="DH91" i="209"/>
  <c r="DG91" i="209"/>
  <c r="EU91" i="209"/>
  <c r="CU91" i="209"/>
  <c r="ET91" i="209"/>
  <c r="FG99" i="211"/>
  <c r="EG99" i="211"/>
  <c r="CT99" i="211"/>
  <c r="FF99" i="211"/>
  <c r="EF99" i="211"/>
  <c r="CS99" i="211"/>
  <c r="ET99" i="211"/>
  <c r="DT99" i="211"/>
  <c r="ES99" i="211"/>
  <c r="DS99" i="211"/>
  <c r="DG99" i="211"/>
  <c r="DF99" i="211"/>
  <c r="CT99" i="209"/>
  <c r="EH99" i="209"/>
  <c r="DU99" i="209"/>
  <c r="EG99" i="209"/>
  <c r="DT99" i="209"/>
  <c r="CH99" i="209"/>
  <c r="CG99" i="209"/>
  <c r="EU99" i="209"/>
  <c r="DH99" i="209"/>
  <c r="ET99" i="209"/>
  <c r="DG99" i="209"/>
  <c r="CU99" i="209"/>
  <c r="EF107" i="211"/>
  <c r="DG107" i="211"/>
  <c r="DF107" i="211"/>
  <c r="DT107" i="211"/>
  <c r="CT107" i="211"/>
  <c r="FF107" i="211"/>
  <c r="ET107" i="211"/>
  <c r="FG107" i="211"/>
  <c r="ES107" i="211"/>
  <c r="EG107" i="211"/>
  <c r="DS107" i="211"/>
  <c r="CS107" i="211"/>
  <c r="EG107" i="209"/>
  <c r="CU107" i="209"/>
  <c r="CT107" i="209"/>
  <c r="DU107" i="209"/>
  <c r="DT107" i="209"/>
  <c r="EU107" i="209"/>
  <c r="DH107" i="209"/>
  <c r="CH107" i="209"/>
  <c r="CG107" i="209"/>
  <c r="ET107" i="209"/>
  <c r="EH107" i="209"/>
  <c r="DG107" i="209"/>
  <c r="EG115" i="211"/>
  <c r="CT115" i="211"/>
  <c r="ET115" i="211"/>
  <c r="EF115" i="211"/>
  <c r="CS115" i="211"/>
  <c r="ES115" i="211"/>
  <c r="DS115" i="211"/>
  <c r="DG115" i="211"/>
  <c r="FG115" i="211"/>
  <c r="DF115" i="211"/>
  <c r="FF115" i="211"/>
  <c r="DT115" i="211"/>
  <c r="DH115" i="209"/>
  <c r="CH115" i="209"/>
  <c r="EH115" i="209"/>
  <c r="DG115" i="209"/>
  <c r="CG115" i="209"/>
  <c r="EG115" i="209"/>
  <c r="DU115" i="209"/>
  <c r="DT115" i="209"/>
  <c r="EU115" i="209"/>
  <c r="ET115" i="209"/>
  <c r="CU115" i="209"/>
  <c r="CT115" i="209"/>
  <c r="EU123" i="209"/>
  <c r="CU123" i="209"/>
  <c r="ET123" i="209"/>
  <c r="DU123" i="209"/>
  <c r="CT123" i="209"/>
  <c r="DT123" i="209"/>
  <c r="EH123" i="209"/>
  <c r="DH123" i="209"/>
  <c r="CH123" i="209"/>
  <c r="EG123" i="209"/>
  <c r="DG123" i="209"/>
  <c r="CG123" i="209"/>
  <c r="FG131" i="211"/>
  <c r="DF131" i="211"/>
  <c r="FF131" i="211"/>
  <c r="ET131" i="211"/>
  <c r="ES131" i="211"/>
  <c r="DT131" i="211"/>
  <c r="CS131" i="211"/>
  <c r="EG131" i="211"/>
  <c r="DS131" i="211"/>
  <c r="DG131" i="211"/>
  <c r="EF131" i="211"/>
  <c r="CT131" i="211"/>
  <c r="FQ132" i="210"/>
  <c r="EV132" i="210"/>
  <c r="HJ132" i="210"/>
  <c r="DH131" i="209"/>
  <c r="CT131" i="209"/>
  <c r="EH131" i="209"/>
  <c r="DG131" i="209"/>
  <c r="EG131" i="209"/>
  <c r="CH131" i="209"/>
  <c r="CG131" i="209"/>
  <c r="DU131" i="209"/>
  <c r="EU131" i="209"/>
  <c r="DT131" i="209"/>
  <c r="ET131" i="209"/>
  <c r="CU131" i="209"/>
  <c r="EG142" i="211"/>
  <c r="FG142" i="211"/>
  <c r="EF142" i="211"/>
  <c r="FF142" i="211"/>
  <c r="DT142" i="211"/>
  <c r="ET142" i="211"/>
  <c r="DS142" i="211"/>
  <c r="CT142" i="211"/>
  <c r="ES142" i="211"/>
  <c r="DG142" i="211"/>
  <c r="CS142" i="211"/>
  <c r="DF142" i="211"/>
  <c r="EU142" i="209"/>
  <c r="EV143" i="210"/>
  <c r="ET142" i="209"/>
  <c r="DH142" i="209"/>
  <c r="EU143" i="210"/>
  <c r="EH142" i="209"/>
  <c r="DG142" i="209"/>
  <c r="IE143" i="210"/>
  <c r="EG142" i="209"/>
  <c r="ID143" i="210"/>
  <c r="GN143" i="210"/>
  <c r="JA143" i="210"/>
  <c r="GM143" i="210"/>
  <c r="FR143" i="210"/>
  <c r="IZ143" i="210"/>
  <c r="HJ143" i="210"/>
  <c r="FQ143" i="210"/>
  <c r="DU142" i="209"/>
  <c r="DT142" i="209"/>
  <c r="CH142" i="209"/>
  <c r="CG142" i="209"/>
  <c r="CU142" i="209"/>
  <c r="CT142" i="209"/>
  <c r="HI143" i="210"/>
  <c r="DS150" i="211"/>
  <c r="IE151" i="210"/>
  <c r="GM151" i="210"/>
  <c r="EV151" i="210"/>
  <c r="ID151" i="210"/>
  <c r="EU151" i="210"/>
  <c r="HJ151" i="210"/>
  <c r="HI151" i="210"/>
  <c r="FR151" i="210"/>
  <c r="FQ151" i="210"/>
  <c r="JA151" i="210"/>
  <c r="IZ151" i="210"/>
  <c r="GN151" i="210"/>
  <c r="FF158" i="211"/>
  <c r="EG158" i="211"/>
  <c r="EF158" i="211"/>
  <c r="ET158" i="211"/>
  <c r="DT158" i="211"/>
  <c r="CT158" i="211"/>
  <c r="ES158" i="211"/>
  <c r="DS158" i="211"/>
  <c r="CS158" i="211"/>
  <c r="DG158" i="211"/>
  <c r="DF158" i="211"/>
  <c r="FG158" i="211"/>
  <c r="HI159" i="210"/>
  <c r="IE159" i="210"/>
  <c r="GN159" i="210"/>
  <c r="ID159" i="210"/>
  <c r="GM159" i="210"/>
  <c r="EV159" i="210"/>
  <c r="EU159" i="210"/>
  <c r="JA159" i="210"/>
  <c r="FR159" i="210"/>
  <c r="IZ159" i="210"/>
  <c r="HJ159" i="210"/>
  <c r="FQ159" i="210"/>
  <c r="DG34" i="211"/>
  <c r="DF42" i="211"/>
  <c r="DT74" i="211"/>
  <c r="IE88" i="210"/>
  <c r="IE112" i="210"/>
  <c r="DS143" i="211"/>
  <c r="IE27" i="210"/>
  <c r="FG50" i="211"/>
  <c r="ID104" i="210"/>
  <c r="EG114" i="211"/>
  <c r="EV136" i="210"/>
  <c r="CT18" i="211"/>
  <c r="IE91" i="210"/>
  <c r="ID99" i="210"/>
  <c r="CS23" i="211"/>
  <c r="ET31" i="211"/>
  <c r="DF151" i="211"/>
  <c r="IE120" i="210"/>
  <c r="IE128" i="210"/>
  <c r="CT95" i="211"/>
  <c r="HI160" i="210"/>
  <c r="CS15" i="211"/>
  <c r="ID40" i="210"/>
  <c r="ID48" i="210"/>
  <c r="DS21" i="211"/>
  <c r="IE22" i="210"/>
  <c r="EF17" i="211"/>
  <c r="IE18" i="210"/>
  <c r="CT24" i="211"/>
  <c r="IE25" i="210"/>
  <c r="CT14" i="211"/>
  <c r="JA15" i="210"/>
  <c r="ET40" i="211"/>
  <c r="FG49" i="211"/>
  <c r="ID50" i="210"/>
  <c r="ES81" i="211"/>
  <c r="ET45" i="211"/>
  <c r="ID46" i="210"/>
  <c r="CT120" i="211"/>
  <c r="IE121" i="210"/>
  <c r="IE23" i="210"/>
  <c r="ID26" i="210"/>
  <c r="ID30" i="210"/>
  <c r="ID34" i="210"/>
  <c r="DF41" i="211"/>
  <c r="ID42" i="210"/>
  <c r="FG58" i="211"/>
  <c r="ID59" i="210"/>
  <c r="DT70" i="211"/>
  <c r="IE71" i="210"/>
  <c r="DS53" i="211"/>
  <c r="ID54" i="210"/>
  <c r="EG75" i="211"/>
  <c r="IE76" i="210"/>
  <c r="IE67" i="210"/>
  <c r="CT62" i="211"/>
  <c r="IE63" i="210"/>
  <c r="FG89" i="211"/>
  <c r="IE90" i="210"/>
  <c r="DG79" i="211"/>
  <c r="IE80" i="210"/>
  <c r="CS85" i="211"/>
  <c r="IE86" i="210"/>
  <c r="DG93" i="211"/>
  <c r="IE94" i="210"/>
  <c r="DS97" i="211"/>
  <c r="ID98" i="210"/>
  <c r="IE77" i="210"/>
  <c r="IE81" i="210"/>
  <c r="DG101" i="211"/>
  <c r="ID102" i="210"/>
  <c r="CT104" i="211"/>
  <c r="ID105" i="210"/>
  <c r="FF122" i="211"/>
  <c r="IE123" i="210"/>
  <c r="ET124" i="211"/>
  <c r="IE125" i="210"/>
  <c r="ES126" i="211"/>
  <c r="IE127" i="210"/>
  <c r="ID103" i="210"/>
  <c r="CT112" i="211"/>
  <c r="IE113" i="210"/>
  <c r="DS108" i="211"/>
  <c r="ID109" i="210"/>
  <c r="FG116" i="211"/>
  <c r="IE117" i="210"/>
  <c r="CS132" i="211"/>
  <c r="JA133" i="210"/>
  <c r="FG137" i="211"/>
  <c r="EU138" i="210"/>
  <c r="DT140" i="211"/>
  <c r="GM141" i="210"/>
  <c r="EG145" i="211"/>
  <c r="GM146" i="210"/>
  <c r="CS148" i="211"/>
  <c r="HJ149" i="210"/>
  <c r="IE129" i="210"/>
  <c r="EG153" i="211"/>
  <c r="FR154" i="210"/>
  <c r="FF156" i="211"/>
  <c r="IE157" i="210"/>
  <c r="HJ137" i="210"/>
  <c r="EU153" i="210"/>
  <c r="FR161" i="210"/>
  <c r="CY29" i="211" l="1"/>
  <c r="CZ29" i="211"/>
  <c r="DA29" i="211"/>
  <c r="DB29" i="211"/>
  <c r="EY29" i="211"/>
  <c r="FA29" i="211"/>
  <c r="EZ29" i="211"/>
  <c r="EF154" i="211"/>
  <c r="HI65" i="210"/>
  <c r="DF154" i="211"/>
  <c r="IZ65" i="210"/>
  <c r="CT60" i="211"/>
  <c r="FF60" i="211"/>
  <c r="JA65" i="210"/>
  <c r="JC65" i="210" s="1"/>
  <c r="IE47" i="210"/>
  <c r="IG47" i="210" s="1"/>
  <c r="EU47" i="210"/>
  <c r="DF60" i="211"/>
  <c r="ET60" i="211"/>
  <c r="EW60" i="211" s="1"/>
  <c r="EX60" i="211" s="1"/>
  <c r="EG154" i="211"/>
  <c r="EH154" i="211" s="1"/>
  <c r="ID65" i="210"/>
  <c r="JA47" i="210"/>
  <c r="JC47" i="210" s="1"/>
  <c r="DT150" i="211"/>
  <c r="DU150" i="211" s="1"/>
  <c r="DG60" i="211"/>
  <c r="DH60" i="211" s="1"/>
  <c r="DG154" i="211"/>
  <c r="DH154" i="211" s="1"/>
  <c r="EV65" i="210"/>
  <c r="EX65" i="210" s="1"/>
  <c r="FQ47" i="210"/>
  <c r="EF150" i="211"/>
  <c r="EG60" i="211"/>
  <c r="DS154" i="211"/>
  <c r="FQ65" i="210"/>
  <c r="EV47" i="210"/>
  <c r="EW47" i="210" s="1"/>
  <c r="GM47" i="210"/>
  <c r="EG150" i="211"/>
  <c r="EI150" i="211" s="1"/>
  <c r="DS60" i="211"/>
  <c r="EU65" i="210"/>
  <c r="GN65" i="210"/>
  <c r="GP65" i="210" s="1"/>
  <c r="FR47" i="210"/>
  <c r="FT47" i="210" s="1"/>
  <c r="HI47" i="210"/>
  <c r="FF150" i="211"/>
  <c r="EF60" i="211"/>
  <c r="DT60" i="211"/>
  <c r="DU60" i="211" s="1"/>
  <c r="FR65" i="210"/>
  <c r="FU65" i="210" s="1"/>
  <c r="HJ65" i="210"/>
  <c r="HL65" i="210" s="1"/>
  <c r="GN47" i="210"/>
  <c r="GP47" i="210" s="1"/>
  <c r="ID47" i="210"/>
  <c r="FG150" i="211"/>
  <c r="FI150" i="211" s="1"/>
  <c r="FG60" i="211"/>
  <c r="FJ60" i="211" s="1"/>
  <c r="DT154" i="211"/>
  <c r="DU154" i="211" s="1"/>
  <c r="GM65" i="210"/>
  <c r="HJ47" i="210"/>
  <c r="HL47" i="210" s="1"/>
  <c r="EV55" i="210"/>
  <c r="EX55" i="210" s="1"/>
  <c r="GM55" i="210"/>
  <c r="GN55" i="210"/>
  <c r="GQ55" i="210" s="1"/>
  <c r="ID55" i="210"/>
  <c r="HJ55" i="210"/>
  <c r="HK55" i="210" s="1"/>
  <c r="IZ55" i="210"/>
  <c r="IE55" i="210"/>
  <c r="JA55" i="210"/>
  <c r="JC55" i="210" s="1"/>
  <c r="CS149" i="211"/>
  <c r="GN155" i="210"/>
  <c r="GP155" i="210" s="1"/>
  <c r="EV155" i="210"/>
  <c r="EY155" i="210" s="1"/>
  <c r="EZ155" i="210" s="1"/>
  <c r="HI155" i="210"/>
  <c r="GM155" i="210"/>
  <c r="FQ155" i="210"/>
  <c r="ID155" i="210"/>
  <c r="HJ155" i="210"/>
  <c r="HL155" i="210" s="1"/>
  <c r="IZ155" i="210"/>
  <c r="FR155" i="210"/>
  <c r="FT155" i="210" s="1"/>
  <c r="EV147" i="210"/>
  <c r="EY147" i="210" s="1"/>
  <c r="EZ147" i="210" s="1"/>
  <c r="ES37" i="211"/>
  <c r="IG129" i="210"/>
  <c r="IH129" i="210"/>
  <c r="II129" i="210" s="1"/>
  <c r="IJ129" i="210" s="1"/>
  <c r="IF129" i="210"/>
  <c r="IG113" i="210"/>
  <c r="IH113" i="210"/>
  <c r="II113" i="210" s="1"/>
  <c r="IJ113" i="210" s="1"/>
  <c r="IF113" i="210"/>
  <c r="IG125" i="210"/>
  <c r="IH125" i="210"/>
  <c r="II125" i="210" s="1"/>
  <c r="IJ125" i="210" s="1"/>
  <c r="IF125" i="210"/>
  <c r="IG123" i="210"/>
  <c r="IH123" i="210"/>
  <c r="II123" i="210" s="1"/>
  <c r="IJ123" i="210" s="1"/>
  <c r="IF123" i="210"/>
  <c r="IG81" i="210"/>
  <c r="IF81" i="210"/>
  <c r="IH81" i="210"/>
  <c r="II81" i="210" s="1"/>
  <c r="IJ81" i="210" s="1"/>
  <c r="IG77" i="210"/>
  <c r="IF77" i="210"/>
  <c r="IH77" i="210"/>
  <c r="II77" i="210" s="1"/>
  <c r="IJ77" i="210" s="1"/>
  <c r="IH94" i="210"/>
  <c r="II94" i="210" s="1"/>
  <c r="IJ94" i="210" s="1"/>
  <c r="IF94" i="210"/>
  <c r="IG94" i="210"/>
  <c r="IG86" i="210"/>
  <c r="IH86" i="210"/>
  <c r="II86" i="210" s="1"/>
  <c r="IJ86" i="210" s="1"/>
  <c r="IF86" i="210"/>
  <c r="IG80" i="210"/>
  <c r="IH80" i="210"/>
  <c r="II80" i="210" s="1"/>
  <c r="IJ80" i="210" s="1"/>
  <c r="IF80" i="210"/>
  <c r="IG90" i="210"/>
  <c r="IF90" i="210"/>
  <c r="IH90" i="210"/>
  <c r="II90" i="210" s="1"/>
  <c r="IJ90" i="210" s="1"/>
  <c r="IG63" i="210"/>
  <c r="IF63" i="210"/>
  <c r="IH63" i="210"/>
  <c r="II63" i="210" s="1"/>
  <c r="IJ63" i="210" s="1"/>
  <c r="IG76" i="210"/>
  <c r="IH76" i="210"/>
  <c r="II76" i="210" s="1"/>
  <c r="IJ76" i="210" s="1"/>
  <c r="IF76" i="210"/>
  <c r="IG71" i="210"/>
  <c r="IF71" i="210"/>
  <c r="IH71" i="210"/>
  <c r="II71" i="210" s="1"/>
  <c r="IJ71" i="210" s="1"/>
  <c r="IG121" i="210"/>
  <c r="IH121" i="210"/>
  <c r="II121" i="210" s="1"/>
  <c r="IJ121" i="210" s="1"/>
  <c r="IF121" i="210"/>
  <c r="JC15" i="210"/>
  <c r="JB15" i="210"/>
  <c r="JD15" i="210"/>
  <c r="IG25" i="210"/>
  <c r="IH25" i="210"/>
  <c r="II25" i="210" s="1"/>
  <c r="IJ25" i="210" s="1"/>
  <c r="IF25" i="210"/>
  <c r="IG18" i="210"/>
  <c r="IH18" i="210"/>
  <c r="II18" i="210" s="1"/>
  <c r="IJ18" i="210" s="1"/>
  <c r="IF18" i="210"/>
  <c r="IG22" i="210"/>
  <c r="IH22" i="210"/>
  <c r="II22" i="210" s="1"/>
  <c r="IJ22" i="210" s="1"/>
  <c r="IF22" i="210"/>
  <c r="IG128" i="210"/>
  <c r="IH128" i="210"/>
  <c r="II128" i="210" s="1"/>
  <c r="IJ128" i="210" s="1"/>
  <c r="IF128" i="210"/>
  <c r="IG27" i="210"/>
  <c r="IH27" i="210"/>
  <c r="II27" i="210" s="1"/>
  <c r="IJ27" i="210" s="1"/>
  <c r="IF27" i="210"/>
  <c r="IG88" i="210"/>
  <c r="IF88" i="210"/>
  <c r="IH88" i="210"/>
  <c r="II88" i="210" s="1"/>
  <c r="IJ88" i="210" s="1"/>
  <c r="IH93" i="210"/>
  <c r="II93" i="210" s="1"/>
  <c r="IJ93" i="210" s="1"/>
  <c r="IG93" i="210"/>
  <c r="IF93" i="210"/>
  <c r="IG131" i="210"/>
  <c r="IH131" i="210"/>
  <c r="II131" i="210" s="1"/>
  <c r="IJ131" i="210" s="1"/>
  <c r="IF131" i="210"/>
  <c r="IG74" i="210"/>
  <c r="IH74" i="210"/>
  <c r="II74" i="210" s="1"/>
  <c r="IJ74" i="210" s="1"/>
  <c r="IF74" i="210"/>
  <c r="IG114" i="210"/>
  <c r="IH114" i="210"/>
  <c r="II114" i="210" s="1"/>
  <c r="IJ114" i="210" s="1"/>
  <c r="IF114" i="210"/>
  <c r="IG110" i="210"/>
  <c r="IH110" i="210"/>
  <c r="II110" i="210" s="1"/>
  <c r="IJ110" i="210" s="1"/>
  <c r="IF110" i="210"/>
  <c r="IG78" i="210"/>
  <c r="IH78" i="210"/>
  <c r="II78" i="210" s="1"/>
  <c r="IJ78" i="210" s="1"/>
  <c r="IF78" i="210"/>
  <c r="IG31" i="210"/>
  <c r="IH31" i="210"/>
  <c r="II31" i="210" s="1"/>
  <c r="IJ31" i="210" s="1"/>
  <c r="IF31" i="210"/>
  <c r="IG70" i="210"/>
  <c r="IH70" i="210"/>
  <c r="II70" i="210" s="1"/>
  <c r="IJ70" i="210" s="1"/>
  <c r="IF70" i="210"/>
  <c r="IG108" i="210"/>
  <c r="IH108" i="210"/>
  <c r="II108" i="210" s="1"/>
  <c r="IJ108" i="210" s="1"/>
  <c r="IF108" i="210"/>
  <c r="IG117" i="210"/>
  <c r="IH117" i="210"/>
  <c r="II117" i="210" s="1"/>
  <c r="IJ117" i="210" s="1"/>
  <c r="IF117" i="210"/>
  <c r="IG127" i="210"/>
  <c r="IH127" i="210"/>
  <c r="II127" i="210" s="1"/>
  <c r="IJ127" i="210" s="1"/>
  <c r="IF127" i="210"/>
  <c r="IG67" i="210"/>
  <c r="IF67" i="210"/>
  <c r="IH67" i="210"/>
  <c r="II67" i="210" s="1"/>
  <c r="IJ67" i="210" s="1"/>
  <c r="IG23" i="210"/>
  <c r="IH23" i="210"/>
  <c r="II23" i="210" s="1"/>
  <c r="IJ23" i="210" s="1"/>
  <c r="IF23" i="210"/>
  <c r="IG120" i="210"/>
  <c r="IH120" i="210"/>
  <c r="II120" i="210" s="1"/>
  <c r="IJ120" i="210" s="1"/>
  <c r="IF120" i="210"/>
  <c r="IH91" i="210"/>
  <c r="II91" i="210" s="1"/>
  <c r="IJ91" i="210" s="1"/>
  <c r="IG91" i="210"/>
  <c r="IF91" i="210"/>
  <c r="IG112" i="210"/>
  <c r="IH112" i="210"/>
  <c r="II112" i="210" s="1"/>
  <c r="IJ112" i="210" s="1"/>
  <c r="IF112" i="210"/>
  <c r="JC33" i="210"/>
  <c r="JD33" i="210"/>
  <c r="JB33" i="210"/>
  <c r="IG130" i="210"/>
  <c r="IF130" i="210"/>
  <c r="IH130" i="210"/>
  <c r="II130" i="210" s="1"/>
  <c r="IJ130" i="210" s="1"/>
  <c r="IG116" i="210"/>
  <c r="IH116" i="210"/>
  <c r="II116" i="210" s="1"/>
  <c r="IJ116" i="210" s="1"/>
  <c r="IF116" i="210"/>
  <c r="IG17" i="210"/>
  <c r="IH17" i="210"/>
  <c r="II17" i="210" s="1"/>
  <c r="IJ17" i="210" s="1"/>
  <c r="IF17" i="210"/>
  <c r="IH92" i="210"/>
  <c r="II92" i="210" s="1"/>
  <c r="IJ92" i="210" s="1"/>
  <c r="IF92" i="210"/>
  <c r="IG92" i="210"/>
  <c r="IG118" i="210"/>
  <c r="IH118" i="210"/>
  <c r="II118" i="210" s="1"/>
  <c r="IJ118" i="210" s="1"/>
  <c r="IF118" i="210"/>
  <c r="FQ131" i="210"/>
  <c r="HI131" i="210"/>
  <c r="IZ131" i="210"/>
  <c r="FR131" i="210"/>
  <c r="HJ131" i="210"/>
  <c r="JA131" i="210"/>
  <c r="FQ130" i="210"/>
  <c r="HI130" i="210"/>
  <c r="IZ130" i="210"/>
  <c r="FR130" i="210"/>
  <c r="HJ130" i="210"/>
  <c r="JA130" i="210"/>
  <c r="FQ129" i="210"/>
  <c r="HI129" i="210"/>
  <c r="IZ129" i="210"/>
  <c r="FR129" i="210"/>
  <c r="HJ129" i="210"/>
  <c r="JA129" i="210"/>
  <c r="FQ128" i="210"/>
  <c r="HI128" i="210"/>
  <c r="IZ128" i="210"/>
  <c r="FR128" i="210"/>
  <c r="HJ128" i="210"/>
  <c r="JA128" i="210"/>
  <c r="FQ127" i="210"/>
  <c r="HI127" i="210"/>
  <c r="IZ127" i="210"/>
  <c r="FR127" i="210"/>
  <c r="HJ127" i="210"/>
  <c r="JA127" i="210"/>
  <c r="FT126" i="210"/>
  <c r="FS126" i="210"/>
  <c r="FU126" i="210"/>
  <c r="HL126" i="210"/>
  <c r="HK126" i="210"/>
  <c r="HM126" i="210"/>
  <c r="JC126" i="210"/>
  <c r="JB126" i="210"/>
  <c r="JD126" i="210"/>
  <c r="FQ125" i="210"/>
  <c r="HI125" i="210"/>
  <c r="FR125" i="210"/>
  <c r="HJ125" i="210"/>
  <c r="IZ125" i="210"/>
  <c r="JA125" i="210"/>
  <c r="FT124" i="210"/>
  <c r="FS124" i="210"/>
  <c r="FU124" i="210"/>
  <c r="HL124" i="210"/>
  <c r="HM124" i="210"/>
  <c r="HK124" i="210"/>
  <c r="JC124" i="210"/>
  <c r="JD124" i="210"/>
  <c r="JB124" i="210"/>
  <c r="FQ123" i="210"/>
  <c r="HI123" i="210"/>
  <c r="IZ123" i="210"/>
  <c r="FR123" i="210"/>
  <c r="HJ123" i="210"/>
  <c r="JA123" i="210"/>
  <c r="FT122" i="210"/>
  <c r="FS122" i="210"/>
  <c r="FU122" i="210"/>
  <c r="HL122" i="210"/>
  <c r="HM122" i="210"/>
  <c r="HK122" i="210"/>
  <c r="JC122" i="210"/>
  <c r="JD122" i="210"/>
  <c r="JB122" i="210"/>
  <c r="FQ121" i="210"/>
  <c r="HI121" i="210"/>
  <c r="IZ121" i="210"/>
  <c r="FR121" i="210"/>
  <c r="HJ121" i="210"/>
  <c r="JA121" i="210"/>
  <c r="FQ120" i="210"/>
  <c r="HI120" i="210"/>
  <c r="IZ120" i="210"/>
  <c r="FR120" i="210"/>
  <c r="HJ120" i="210"/>
  <c r="JA120" i="210"/>
  <c r="FT119" i="210"/>
  <c r="FU119" i="210"/>
  <c r="FS119" i="210"/>
  <c r="HL119" i="210"/>
  <c r="HK119" i="210"/>
  <c r="HM119" i="210"/>
  <c r="JC119" i="210"/>
  <c r="JB119" i="210"/>
  <c r="JD119" i="210"/>
  <c r="FQ118" i="210"/>
  <c r="HI118" i="210"/>
  <c r="IZ118" i="210"/>
  <c r="FR118" i="210"/>
  <c r="HJ118" i="210"/>
  <c r="JA118" i="210"/>
  <c r="FQ117" i="210"/>
  <c r="HI117" i="210"/>
  <c r="IZ117" i="210"/>
  <c r="FR117" i="210"/>
  <c r="HJ117" i="210"/>
  <c r="JA117" i="210"/>
  <c r="FQ116" i="210"/>
  <c r="HI116" i="210"/>
  <c r="IZ116" i="210"/>
  <c r="FR116" i="210"/>
  <c r="HJ116" i="210"/>
  <c r="JA116" i="210"/>
  <c r="FT115" i="210"/>
  <c r="FU115" i="210"/>
  <c r="FS115" i="210"/>
  <c r="HL115" i="210"/>
  <c r="HK115" i="210"/>
  <c r="HM115" i="210"/>
  <c r="JC115" i="210"/>
  <c r="JB115" i="210"/>
  <c r="JD115" i="210"/>
  <c r="FQ114" i="210"/>
  <c r="HI114" i="210"/>
  <c r="IZ114" i="210"/>
  <c r="FR114" i="210"/>
  <c r="HJ114" i="210"/>
  <c r="JA114" i="210"/>
  <c r="FQ113" i="210"/>
  <c r="HI113" i="210"/>
  <c r="IZ113" i="210"/>
  <c r="FR113" i="210"/>
  <c r="HJ113" i="210"/>
  <c r="JA113" i="210"/>
  <c r="FQ112" i="210"/>
  <c r="HI112" i="210"/>
  <c r="IZ112" i="210"/>
  <c r="FR112" i="210"/>
  <c r="HJ112" i="210"/>
  <c r="JA112" i="210"/>
  <c r="FT111" i="210"/>
  <c r="FS111" i="210"/>
  <c r="FU111" i="210"/>
  <c r="HL111" i="210"/>
  <c r="HK111" i="210"/>
  <c r="HM111" i="210"/>
  <c r="JC111" i="210"/>
  <c r="JB111" i="210"/>
  <c r="JD111" i="210"/>
  <c r="FQ110" i="210"/>
  <c r="HI110" i="210"/>
  <c r="IZ110" i="210"/>
  <c r="FR110" i="210"/>
  <c r="HJ110" i="210"/>
  <c r="JA110" i="210"/>
  <c r="FQ109" i="210"/>
  <c r="HI109" i="210"/>
  <c r="IZ109" i="210"/>
  <c r="FR109" i="210"/>
  <c r="HJ109" i="210"/>
  <c r="JA109" i="210"/>
  <c r="FQ108" i="210"/>
  <c r="HI108" i="210"/>
  <c r="IZ108" i="210"/>
  <c r="FR108" i="210"/>
  <c r="HJ108" i="210"/>
  <c r="JA108" i="210"/>
  <c r="FT107" i="210"/>
  <c r="FS107" i="210"/>
  <c r="FU107" i="210"/>
  <c r="HL107" i="210"/>
  <c r="HM107" i="210"/>
  <c r="HK107" i="210"/>
  <c r="JC107" i="210"/>
  <c r="JD107" i="210"/>
  <c r="JB107" i="210"/>
  <c r="FT106" i="210"/>
  <c r="FS106" i="210"/>
  <c r="FU106" i="210"/>
  <c r="HL106" i="210"/>
  <c r="HK106" i="210"/>
  <c r="HM106" i="210"/>
  <c r="JC106" i="210"/>
  <c r="JB106" i="210"/>
  <c r="JD106" i="210"/>
  <c r="FR105" i="210"/>
  <c r="HJ105" i="210"/>
  <c r="JA105" i="210"/>
  <c r="FQ105" i="210"/>
  <c r="HI105" i="210"/>
  <c r="IZ105" i="210"/>
  <c r="FR104" i="210"/>
  <c r="HJ104" i="210"/>
  <c r="JA104" i="210"/>
  <c r="FQ104" i="210"/>
  <c r="HI104" i="210"/>
  <c r="IZ104" i="210"/>
  <c r="FR103" i="210"/>
  <c r="HJ103" i="210"/>
  <c r="JA103" i="210"/>
  <c r="FQ103" i="210"/>
  <c r="HI103" i="210"/>
  <c r="IZ103" i="210"/>
  <c r="FR102" i="210"/>
  <c r="HJ102" i="210"/>
  <c r="JA102" i="210"/>
  <c r="FQ102" i="210"/>
  <c r="HI102" i="210"/>
  <c r="IZ102" i="210"/>
  <c r="FR101" i="210"/>
  <c r="HI101" i="210"/>
  <c r="JA101" i="210"/>
  <c r="FQ101" i="210"/>
  <c r="HJ101" i="210"/>
  <c r="IZ101" i="210"/>
  <c r="FQ100" i="210"/>
  <c r="HJ100" i="210"/>
  <c r="IZ100" i="210"/>
  <c r="FR100" i="210"/>
  <c r="HI100" i="210"/>
  <c r="JA100" i="210"/>
  <c r="FR99" i="210"/>
  <c r="HI99" i="210"/>
  <c r="JA99" i="210"/>
  <c r="FQ99" i="210"/>
  <c r="HJ99" i="210"/>
  <c r="IZ99" i="210"/>
  <c r="FQ98" i="210"/>
  <c r="HJ98" i="210"/>
  <c r="IZ98" i="210"/>
  <c r="FR98" i="210"/>
  <c r="HI98" i="210"/>
  <c r="JA98" i="210"/>
  <c r="FT97" i="210"/>
  <c r="FU97" i="210"/>
  <c r="FS97" i="210"/>
  <c r="HL97" i="210"/>
  <c r="HM97" i="210"/>
  <c r="HK97" i="210"/>
  <c r="JC97" i="210"/>
  <c r="JD97" i="210"/>
  <c r="JB97" i="210"/>
  <c r="FT96" i="210"/>
  <c r="FU96" i="210"/>
  <c r="FS96" i="210"/>
  <c r="HL96" i="210"/>
  <c r="HM96" i="210"/>
  <c r="HK96" i="210"/>
  <c r="JC96" i="210"/>
  <c r="JD96" i="210"/>
  <c r="JB96" i="210"/>
  <c r="FT95" i="210"/>
  <c r="FU95" i="210"/>
  <c r="FS95" i="210"/>
  <c r="HL95" i="210"/>
  <c r="HM95" i="210"/>
  <c r="HK95" i="210"/>
  <c r="JC95" i="210"/>
  <c r="JD95" i="210"/>
  <c r="JB95" i="210"/>
  <c r="FQ94" i="210"/>
  <c r="HI94" i="210"/>
  <c r="IZ94" i="210"/>
  <c r="FR94" i="210"/>
  <c r="HJ94" i="210"/>
  <c r="JA94" i="210"/>
  <c r="FQ93" i="210"/>
  <c r="HI93" i="210"/>
  <c r="IZ93" i="210"/>
  <c r="FR93" i="210"/>
  <c r="HJ93" i="210"/>
  <c r="JA93" i="210"/>
  <c r="FQ92" i="210"/>
  <c r="HI92" i="210"/>
  <c r="IZ92" i="210"/>
  <c r="FR92" i="210"/>
  <c r="HJ92" i="210"/>
  <c r="JA92" i="210"/>
  <c r="FQ91" i="210"/>
  <c r="HI91" i="210"/>
  <c r="IZ91" i="210"/>
  <c r="FR91" i="210"/>
  <c r="HJ91" i="210"/>
  <c r="JA91" i="210"/>
  <c r="FQ90" i="210"/>
  <c r="HJ90" i="210"/>
  <c r="IZ90" i="210"/>
  <c r="FR90" i="210"/>
  <c r="HI90" i="210"/>
  <c r="JA90" i="210"/>
  <c r="FT89" i="210"/>
  <c r="FS89" i="210"/>
  <c r="FU89" i="210"/>
  <c r="JC89" i="210"/>
  <c r="JB89" i="210"/>
  <c r="JD89" i="210"/>
  <c r="HL89" i="210"/>
  <c r="HM89" i="210"/>
  <c r="HK89" i="210"/>
  <c r="FQ88" i="210"/>
  <c r="HJ88" i="210"/>
  <c r="IZ88" i="210"/>
  <c r="FR88" i="210"/>
  <c r="HI88" i="210"/>
  <c r="JA88" i="210"/>
  <c r="FT87" i="210"/>
  <c r="FS87" i="210"/>
  <c r="FU87" i="210"/>
  <c r="JC87" i="210"/>
  <c r="JB87" i="210"/>
  <c r="JD87" i="210"/>
  <c r="HL87" i="210"/>
  <c r="HM87" i="210"/>
  <c r="HK87" i="210"/>
  <c r="FQ86" i="210"/>
  <c r="HI86" i="210"/>
  <c r="IZ86" i="210"/>
  <c r="FR86" i="210"/>
  <c r="HJ86" i="210"/>
  <c r="JA86" i="210"/>
  <c r="FT85" i="210"/>
  <c r="FU85" i="210"/>
  <c r="FS85" i="210"/>
  <c r="HL85" i="210"/>
  <c r="HM85" i="210"/>
  <c r="HK85" i="210"/>
  <c r="JC85" i="210"/>
  <c r="JD85" i="210"/>
  <c r="JB85" i="210"/>
  <c r="FT84" i="210"/>
  <c r="FU84" i="210"/>
  <c r="FS84" i="210"/>
  <c r="HL84" i="210"/>
  <c r="HM84" i="210"/>
  <c r="HK84" i="210"/>
  <c r="JC84" i="210"/>
  <c r="JD84" i="210"/>
  <c r="JB84" i="210"/>
  <c r="FT83" i="210"/>
  <c r="FU83" i="210"/>
  <c r="FS83" i="210"/>
  <c r="HL83" i="210"/>
  <c r="HM83" i="210"/>
  <c r="HK83" i="210"/>
  <c r="JC83" i="210"/>
  <c r="JD83" i="210"/>
  <c r="JB83" i="210"/>
  <c r="FQ82" i="210"/>
  <c r="HI82" i="210"/>
  <c r="IZ82" i="210"/>
  <c r="FR82" i="210"/>
  <c r="HJ82" i="210"/>
  <c r="JA82" i="210"/>
  <c r="FQ81" i="210"/>
  <c r="HI81" i="210"/>
  <c r="IZ81" i="210"/>
  <c r="FR81" i="210"/>
  <c r="HJ81" i="210"/>
  <c r="JA81" i="210"/>
  <c r="FQ80" i="210"/>
  <c r="HI80" i="210"/>
  <c r="IZ80" i="210"/>
  <c r="FR80" i="210"/>
  <c r="HJ80" i="210"/>
  <c r="JA80" i="210"/>
  <c r="FT79" i="210"/>
  <c r="FU79" i="210"/>
  <c r="FS79" i="210"/>
  <c r="HL79" i="210"/>
  <c r="HM79" i="210"/>
  <c r="HK79" i="210"/>
  <c r="JC79" i="210"/>
  <c r="JD79" i="210"/>
  <c r="JB79" i="210"/>
  <c r="FQ78" i="210"/>
  <c r="HI78" i="210"/>
  <c r="IZ78" i="210"/>
  <c r="FR78" i="210"/>
  <c r="HJ78" i="210"/>
  <c r="JA78" i="210"/>
  <c r="FQ77" i="210"/>
  <c r="HI77" i="210"/>
  <c r="IZ77" i="210"/>
  <c r="FR77" i="210"/>
  <c r="HJ77" i="210"/>
  <c r="JA77" i="210"/>
  <c r="FQ76" i="210"/>
  <c r="HI76" i="210"/>
  <c r="IZ76" i="210"/>
  <c r="FR76" i="210"/>
  <c r="HJ76" i="210"/>
  <c r="JA76" i="210"/>
  <c r="FT75" i="210"/>
  <c r="FU75" i="210"/>
  <c r="FS75" i="210"/>
  <c r="HL75" i="210"/>
  <c r="HM75" i="210"/>
  <c r="HK75" i="210"/>
  <c r="JC75" i="210"/>
  <c r="JD75" i="210"/>
  <c r="JB75" i="210"/>
  <c r="FQ74" i="210"/>
  <c r="HI74" i="210"/>
  <c r="IZ74" i="210"/>
  <c r="FR74" i="210"/>
  <c r="HJ74" i="210"/>
  <c r="JA74" i="210"/>
  <c r="FT73" i="210"/>
  <c r="FU73" i="210"/>
  <c r="FS73" i="210"/>
  <c r="HL73" i="210"/>
  <c r="HM73" i="210"/>
  <c r="HK73" i="210"/>
  <c r="JC73" i="210"/>
  <c r="JD73" i="210"/>
  <c r="JB73" i="210"/>
  <c r="FT72" i="210"/>
  <c r="FU72" i="210"/>
  <c r="FS72" i="210"/>
  <c r="HL72" i="210"/>
  <c r="HM72" i="210"/>
  <c r="HK72" i="210"/>
  <c r="JC72" i="210"/>
  <c r="JD72" i="210"/>
  <c r="JB72" i="210"/>
  <c r="FQ71" i="210"/>
  <c r="HI71" i="210"/>
  <c r="IZ71" i="210"/>
  <c r="FR71" i="210"/>
  <c r="HJ71" i="210"/>
  <c r="JA71" i="210"/>
  <c r="FQ70" i="210"/>
  <c r="HI70" i="210"/>
  <c r="IZ70" i="210"/>
  <c r="FR70" i="210"/>
  <c r="HJ70" i="210"/>
  <c r="JA70" i="210"/>
  <c r="FT69" i="210"/>
  <c r="FU69" i="210"/>
  <c r="FS69" i="210"/>
  <c r="HL69" i="210"/>
  <c r="HM69" i="210"/>
  <c r="HK69" i="210"/>
  <c r="JC69" i="210"/>
  <c r="JD69" i="210"/>
  <c r="JB69" i="210"/>
  <c r="FT68" i="210"/>
  <c r="FU68" i="210"/>
  <c r="FS68" i="210"/>
  <c r="HL68" i="210"/>
  <c r="HM68" i="210"/>
  <c r="HK68" i="210"/>
  <c r="JC68" i="210"/>
  <c r="JD68" i="210"/>
  <c r="JB68" i="210"/>
  <c r="FR67" i="210"/>
  <c r="HI67" i="210"/>
  <c r="JA67" i="210"/>
  <c r="FQ67" i="210"/>
  <c r="HJ67" i="210"/>
  <c r="IZ67" i="210"/>
  <c r="HL66" i="210"/>
  <c r="HK66" i="210"/>
  <c r="HM66" i="210"/>
  <c r="FT66" i="210"/>
  <c r="FU66" i="210"/>
  <c r="FS66" i="210"/>
  <c r="JC66" i="210"/>
  <c r="JD66" i="210"/>
  <c r="JB66" i="210"/>
  <c r="FQ64" i="210"/>
  <c r="HJ64" i="210"/>
  <c r="IZ64" i="210"/>
  <c r="FR64" i="210"/>
  <c r="HI64" i="210"/>
  <c r="JA64" i="210"/>
  <c r="FR63" i="210"/>
  <c r="HI63" i="210"/>
  <c r="JA63" i="210"/>
  <c r="FQ63" i="210"/>
  <c r="HJ63" i="210"/>
  <c r="IZ63" i="210"/>
  <c r="FR62" i="210"/>
  <c r="HJ62" i="210"/>
  <c r="JA62" i="210"/>
  <c r="FQ62" i="210"/>
  <c r="HI62" i="210"/>
  <c r="IZ62" i="210"/>
  <c r="FT61" i="210"/>
  <c r="FS61" i="210"/>
  <c r="FU61" i="210"/>
  <c r="HL61" i="210"/>
  <c r="HM61" i="210"/>
  <c r="HK61" i="210"/>
  <c r="JC61" i="210"/>
  <c r="JD61" i="210"/>
  <c r="JB61" i="210"/>
  <c r="FR60" i="210"/>
  <c r="HJ60" i="210"/>
  <c r="JA60" i="210"/>
  <c r="FQ60" i="210"/>
  <c r="HI60" i="210"/>
  <c r="IZ60" i="210"/>
  <c r="FR59" i="210"/>
  <c r="HJ59" i="210"/>
  <c r="JA59" i="210"/>
  <c r="FQ59" i="210"/>
  <c r="HI59" i="210"/>
  <c r="IZ59" i="210"/>
  <c r="FT58" i="210"/>
  <c r="FU58" i="210"/>
  <c r="FS58" i="210"/>
  <c r="HL58" i="210"/>
  <c r="HK58" i="210"/>
  <c r="HM58" i="210"/>
  <c r="JC58" i="210"/>
  <c r="JB58" i="210"/>
  <c r="JD58" i="210"/>
  <c r="FR57" i="210"/>
  <c r="HJ57" i="210"/>
  <c r="JA57" i="210"/>
  <c r="FQ57" i="210"/>
  <c r="HI57" i="210"/>
  <c r="IZ57" i="210"/>
  <c r="FT56" i="210"/>
  <c r="FU56" i="210"/>
  <c r="FS56" i="210"/>
  <c r="HL56" i="210"/>
  <c r="HK56" i="210"/>
  <c r="HM56" i="210"/>
  <c r="JC56" i="210"/>
  <c r="JB56" i="210"/>
  <c r="JD56" i="210"/>
  <c r="FT55" i="210"/>
  <c r="FS55" i="210"/>
  <c r="FU55" i="210"/>
  <c r="FR54" i="210"/>
  <c r="HJ54" i="210"/>
  <c r="JA54" i="210"/>
  <c r="FQ54" i="210"/>
  <c r="HI54" i="210"/>
  <c r="IZ54" i="210"/>
  <c r="FR53" i="210"/>
  <c r="HJ53" i="210"/>
  <c r="JA53" i="210"/>
  <c r="FQ53" i="210"/>
  <c r="HI53" i="210"/>
  <c r="IZ53" i="210"/>
  <c r="FR52" i="210"/>
  <c r="HJ52" i="210"/>
  <c r="JA52" i="210"/>
  <c r="FQ52" i="210"/>
  <c r="HI52" i="210"/>
  <c r="IZ52" i="210"/>
  <c r="FT51" i="210"/>
  <c r="FS51" i="210"/>
  <c r="FU51" i="210"/>
  <c r="HL51" i="210"/>
  <c r="HM51" i="210"/>
  <c r="HK51" i="210"/>
  <c r="JC51" i="210"/>
  <c r="JD51" i="210"/>
  <c r="JB51" i="210"/>
  <c r="FR50" i="210"/>
  <c r="HJ50" i="210"/>
  <c r="JA50" i="210"/>
  <c r="FQ50" i="210"/>
  <c r="HI50" i="210"/>
  <c r="IZ50" i="210"/>
  <c r="FR49" i="210"/>
  <c r="HJ49" i="210"/>
  <c r="JA49" i="210"/>
  <c r="FQ49" i="210"/>
  <c r="HI49" i="210"/>
  <c r="IZ49" i="210"/>
  <c r="FR48" i="210"/>
  <c r="HJ48" i="210"/>
  <c r="JA48" i="210"/>
  <c r="FQ48" i="210"/>
  <c r="HI48" i="210"/>
  <c r="IZ48" i="210"/>
  <c r="FR46" i="210"/>
  <c r="HJ46" i="210"/>
  <c r="JA46" i="210"/>
  <c r="FQ46" i="210"/>
  <c r="HI46" i="210"/>
  <c r="IZ46" i="210"/>
  <c r="FR45" i="210"/>
  <c r="HJ45" i="210"/>
  <c r="JA45" i="210"/>
  <c r="FQ45" i="210"/>
  <c r="HI45" i="210"/>
  <c r="IZ45" i="210"/>
  <c r="FR44" i="210"/>
  <c r="HJ44" i="210"/>
  <c r="JA44" i="210"/>
  <c r="FQ44" i="210"/>
  <c r="HI44" i="210"/>
  <c r="IZ44" i="210"/>
  <c r="FT43" i="210"/>
  <c r="FS43" i="210"/>
  <c r="FU43" i="210"/>
  <c r="HL43" i="210"/>
  <c r="HM43" i="210"/>
  <c r="HK43" i="210"/>
  <c r="JC43" i="210"/>
  <c r="JD43" i="210"/>
  <c r="JB43" i="210"/>
  <c r="FR42" i="210"/>
  <c r="HJ42" i="210"/>
  <c r="JA42" i="210"/>
  <c r="FQ42" i="210"/>
  <c r="HI42" i="210"/>
  <c r="IZ42" i="210"/>
  <c r="FT41" i="210"/>
  <c r="FS41" i="210"/>
  <c r="FU41" i="210"/>
  <c r="HL41" i="210"/>
  <c r="HM41" i="210"/>
  <c r="HK41" i="210"/>
  <c r="JC41" i="210"/>
  <c r="JD41" i="210"/>
  <c r="JB41" i="210"/>
  <c r="FR40" i="210"/>
  <c r="HJ40" i="210"/>
  <c r="JA40" i="210"/>
  <c r="FQ40" i="210"/>
  <c r="HI40" i="210"/>
  <c r="IZ40" i="210"/>
  <c r="FT39" i="210"/>
  <c r="FS39" i="210"/>
  <c r="FU39" i="210"/>
  <c r="HL39" i="210"/>
  <c r="HM39" i="210"/>
  <c r="HK39" i="210"/>
  <c r="JC39" i="210"/>
  <c r="JD39" i="210"/>
  <c r="JB39" i="210"/>
  <c r="FT38" i="210"/>
  <c r="FU38" i="210"/>
  <c r="FS38" i="210"/>
  <c r="HL38" i="210"/>
  <c r="HK38" i="210"/>
  <c r="HM38" i="210"/>
  <c r="JC38" i="210"/>
  <c r="JB38" i="210"/>
  <c r="JD38" i="210"/>
  <c r="FR37" i="210"/>
  <c r="HJ37" i="210"/>
  <c r="JA37" i="210"/>
  <c r="FQ37" i="210"/>
  <c r="HI37" i="210"/>
  <c r="IZ37" i="210"/>
  <c r="FT36" i="210"/>
  <c r="FU36" i="210"/>
  <c r="FS36" i="210"/>
  <c r="HL36" i="210"/>
  <c r="HK36" i="210"/>
  <c r="HM36" i="210"/>
  <c r="JC36" i="210"/>
  <c r="JB36" i="210"/>
  <c r="JD36" i="210"/>
  <c r="FT35" i="210"/>
  <c r="FS35" i="210"/>
  <c r="FU35" i="210"/>
  <c r="HL35" i="210"/>
  <c r="HM35" i="210"/>
  <c r="HK35" i="210"/>
  <c r="JC35" i="210"/>
  <c r="JD35" i="210"/>
  <c r="JB35" i="210"/>
  <c r="FR34" i="210"/>
  <c r="HJ34" i="210"/>
  <c r="JA34" i="210"/>
  <c r="FQ34" i="210"/>
  <c r="HI34" i="210"/>
  <c r="IZ34" i="210"/>
  <c r="FQ33" i="210"/>
  <c r="HI33" i="210"/>
  <c r="EV33" i="210"/>
  <c r="GN33" i="210"/>
  <c r="IE33" i="210"/>
  <c r="IZ33" i="210"/>
  <c r="FT32" i="210"/>
  <c r="FU32" i="210"/>
  <c r="FS32" i="210"/>
  <c r="HL32" i="210"/>
  <c r="HK32" i="210"/>
  <c r="HM32" i="210"/>
  <c r="JC32" i="210"/>
  <c r="JB32" i="210"/>
  <c r="JD32" i="210"/>
  <c r="FR31" i="210"/>
  <c r="HJ31" i="210"/>
  <c r="JA31" i="210"/>
  <c r="FQ31" i="210"/>
  <c r="HI31" i="210"/>
  <c r="IZ31" i="210"/>
  <c r="FR30" i="210"/>
  <c r="HJ30" i="210"/>
  <c r="JA30" i="210"/>
  <c r="FQ30" i="210"/>
  <c r="HI30" i="210"/>
  <c r="IZ30" i="210"/>
  <c r="FT29" i="210"/>
  <c r="FU29" i="210"/>
  <c r="FS29" i="210"/>
  <c r="HL29" i="210"/>
  <c r="HK29" i="210"/>
  <c r="HM29" i="210"/>
  <c r="JC29" i="210"/>
  <c r="JD29" i="210"/>
  <c r="JB29" i="210"/>
  <c r="FT28" i="210"/>
  <c r="FU28" i="210"/>
  <c r="FS28" i="210"/>
  <c r="HL28" i="210"/>
  <c r="HK28" i="210"/>
  <c r="HM28" i="210"/>
  <c r="JC28" i="210"/>
  <c r="JB28" i="210"/>
  <c r="JD28" i="210"/>
  <c r="FR27" i="210"/>
  <c r="HJ27" i="210"/>
  <c r="JA27" i="210"/>
  <c r="FQ27" i="210"/>
  <c r="HI27" i="210"/>
  <c r="IZ27" i="210"/>
  <c r="FR26" i="210"/>
  <c r="HJ26" i="210"/>
  <c r="JA26" i="210"/>
  <c r="FQ26" i="210"/>
  <c r="HI26" i="210"/>
  <c r="IZ26" i="210"/>
  <c r="FR25" i="210"/>
  <c r="HJ25" i="210"/>
  <c r="JA25" i="210"/>
  <c r="FQ25" i="210"/>
  <c r="HI25" i="210"/>
  <c r="IZ25" i="210"/>
  <c r="HM24" i="210"/>
  <c r="HL24" i="210"/>
  <c r="HK24" i="210"/>
  <c r="JC24" i="210"/>
  <c r="JD24" i="210"/>
  <c r="JB24" i="210"/>
  <c r="FU24" i="210"/>
  <c r="FT24" i="210"/>
  <c r="FS24" i="210"/>
  <c r="FQ23" i="210"/>
  <c r="HI23" i="210"/>
  <c r="IZ23" i="210"/>
  <c r="FR23" i="210"/>
  <c r="HJ23" i="210"/>
  <c r="JA23" i="210"/>
  <c r="FQ22" i="210"/>
  <c r="HI22" i="210"/>
  <c r="IZ22" i="210"/>
  <c r="FR22" i="210"/>
  <c r="HJ22" i="210"/>
  <c r="JA22" i="210"/>
  <c r="FU21" i="210"/>
  <c r="FS21" i="210"/>
  <c r="FT21" i="210"/>
  <c r="HL21" i="210"/>
  <c r="HM21" i="210"/>
  <c r="HK21" i="210"/>
  <c r="JD21" i="210"/>
  <c r="JC21" i="210"/>
  <c r="JB21" i="210"/>
  <c r="FU20" i="210"/>
  <c r="FT20" i="210"/>
  <c r="FS20" i="210"/>
  <c r="HM20" i="210"/>
  <c r="HK20" i="210"/>
  <c r="HL20" i="210"/>
  <c r="JD20" i="210"/>
  <c r="JC20" i="210"/>
  <c r="JB20" i="210"/>
  <c r="FT19" i="210"/>
  <c r="FS19" i="210"/>
  <c r="FU19" i="210"/>
  <c r="HM19" i="210"/>
  <c r="HL19" i="210"/>
  <c r="HK19" i="210"/>
  <c r="JD19" i="210"/>
  <c r="JC19" i="210"/>
  <c r="JB19" i="210"/>
  <c r="FQ18" i="210"/>
  <c r="HI18" i="210"/>
  <c r="IZ18" i="210"/>
  <c r="FR18" i="210"/>
  <c r="HJ18" i="210"/>
  <c r="JA18" i="210"/>
  <c r="FQ17" i="210"/>
  <c r="HI17" i="210"/>
  <c r="IZ17" i="210"/>
  <c r="FR17" i="210"/>
  <c r="HJ17" i="210"/>
  <c r="JA17" i="210"/>
  <c r="FT16" i="210"/>
  <c r="FS16" i="210"/>
  <c r="FU16" i="210"/>
  <c r="HM16" i="210"/>
  <c r="HL16" i="210"/>
  <c r="HK16" i="210"/>
  <c r="JC16" i="210"/>
  <c r="JB16" i="210"/>
  <c r="JD16" i="210"/>
  <c r="GM15" i="210"/>
  <c r="ID15" i="210"/>
  <c r="EV15" i="210"/>
  <c r="GN15" i="210"/>
  <c r="IE15" i="210"/>
  <c r="EU15" i="210"/>
  <c r="EU131" i="210"/>
  <c r="GM131" i="210"/>
  <c r="ID131" i="210"/>
  <c r="EV131" i="210"/>
  <c r="GN131" i="210"/>
  <c r="EU130" i="210"/>
  <c r="GM130" i="210"/>
  <c r="ID130" i="210"/>
  <c r="EV130" i="210"/>
  <c r="GN130" i="210"/>
  <c r="EU129" i="210"/>
  <c r="GM129" i="210"/>
  <c r="ID129" i="210"/>
  <c r="EV129" i="210"/>
  <c r="GN129" i="210"/>
  <c r="EU128" i="210"/>
  <c r="GM128" i="210"/>
  <c r="ID128" i="210"/>
  <c r="EV128" i="210"/>
  <c r="GN128" i="210"/>
  <c r="EU127" i="210"/>
  <c r="GM127" i="210"/>
  <c r="ID127" i="210"/>
  <c r="EV127" i="210"/>
  <c r="GN127" i="210"/>
  <c r="EX126" i="210"/>
  <c r="EW126" i="210"/>
  <c r="EY126" i="210"/>
  <c r="EZ126" i="210" s="1"/>
  <c r="IG126" i="210"/>
  <c r="IF126" i="210"/>
  <c r="IH126" i="210"/>
  <c r="II126" i="210" s="1"/>
  <c r="IJ126" i="210" s="1"/>
  <c r="GP126" i="210"/>
  <c r="GQ126" i="210"/>
  <c r="GO126" i="210"/>
  <c r="EU125" i="210"/>
  <c r="GM125" i="210"/>
  <c r="EV125" i="210"/>
  <c r="GN125" i="210"/>
  <c r="ID125" i="210"/>
  <c r="EX124" i="210"/>
  <c r="EY124" i="210"/>
  <c r="EZ124" i="210" s="1"/>
  <c r="EW124" i="210"/>
  <c r="GP124" i="210"/>
  <c r="GQ124" i="210"/>
  <c r="GO124" i="210"/>
  <c r="IG124" i="210"/>
  <c r="IH124" i="210"/>
  <c r="II124" i="210" s="1"/>
  <c r="IJ124" i="210" s="1"/>
  <c r="IF124" i="210"/>
  <c r="EU123" i="210"/>
  <c r="GM123" i="210"/>
  <c r="ID123" i="210"/>
  <c r="EV123" i="210"/>
  <c r="GN123" i="210"/>
  <c r="EX122" i="210"/>
  <c r="EY122" i="210"/>
  <c r="EZ122" i="210" s="1"/>
  <c r="EW122" i="210"/>
  <c r="GP122" i="210"/>
  <c r="GQ122" i="210"/>
  <c r="GO122" i="210"/>
  <c r="IG122" i="210"/>
  <c r="IH122" i="210"/>
  <c r="II122" i="210" s="1"/>
  <c r="IJ122" i="210" s="1"/>
  <c r="IF122" i="210"/>
  <c r="EV121" i="210"/>
  <c r="GM121" i="210"/>
  <c r="ID121" i="210"/>
  <c r="EU121" i="210"/>
  <c r="GN121" i="210"/>
  <c r="EU120" i="210"/>
  <c r="GN120" i="210"/>
  <c r="ID120" i="210"/>
  <c r="EV120" i="210"/>
  <c r="GM120" i="210"/>
  <c r="EX119" i="210"/>
  <c r="EY119" i="210"/>
  <c r="EZ119" i="210" s="1"/>
  <c r="EW119" i="210"/>
  <c r="GP119" i="210"/>
  <c r="GQ119" i="210"/>
  <c r="GO119" i="210"/>
  <c r="IG119" i="210"/>
  <c r="IH119" i="210"/>
  <c r="II119" i="210" s="1"/>
  <c r="IJ119" i="210" s="1"/>
  <c r="IF119" i="210"/>
  <c r="EU118" i="210"/>
  <c r="GM118" i="210"/>
  <c r="ID118" i="210"/>
  <c r="EV118" i="210"/>
  <c r="GN118" i="210"/>
  <c r="EU117" i="210"/>
  <c r="GM117" i="210"/>
  <c r="ID117" i="210"/>
  <c r="EV117" i="210"/>
  <c r="GN117" i="210"/>
  <c r="EU116" i="210"/>
  <c r="GM116" i="210"/>
  <c r="ID116" i="210"/>
  <c r="EV116" i="210"/>
  <c r="GN116" i="210"/>
  <c r="EX115" i="210"/>
  <c r="EY115" i="210"/>
  <c r="EZ115" i="210" s="1"/>
  <c r="EW115" i="210"/>
  <c r="GP115" i="210"/>
  <c r="GQ115" i="210"/>
  <c r="GO115" i="210"/>
  <c r="IG115" i="210"/>
  <c r="IH115" i="210"/>
  <c r="II115" i="210" s="1"/>
  <c r="IJ115" i="210" s="1"/>
  <c r="IF115" i="210"/>
  <c r="EU114" i="210"/>
  <c r="GM114" i="210"/>
  <c r="ID114" i="210"/>
  <c r="EV114" i="210"/>
  <c r="GN114" i="210"/>
  <c r="EU113" i="210"/>
  <c r="GM113" i="210"/>
  <c r="ID113" i="210"/>
  <c r="EV113" i="210"/>
  <c r="GN113" i="210"/>
  <c r="EU112" i="210"/>
  <c r="GN112" i="210"/>
  <c r="ID112" i="210"/>
  <c r="EV112" i="210"/>
  <c r="GM112" i="210"/>
  <c r="EX111" i="210"/>
  <c r="EW111" i="210"/>
  <c r="EY111" i="210"/>
  <c r="EZ111" i="210" s="1"/>
  <c r="IG111" i="210"/>
  <c r="IF111" i="210"/>
  <c r="IH111" i="210"/>
  <c r="II111" i="210" s="1"/>
  <c r="IJ111" i="210" s="1"/>
  <c r="GP111" i="210"/>
  <c r="GQ111" i="210"/>
  <c r="GO111" i="210"/>
  <c r="EU110" i="210"/>
  <c r="GN110" i="210"/>
  <c r="ID110" i="210"/>
  <c r="EV110" i="210"/>
  <c r="GM110" i="210"/>
  <c r="EU109" i="210"/>
  <c r="GM109" i="210"/>
  <c r="IE109" i="210"/>
  <c r="EV109" i="210"/>
  <c r="GN109" i="210"/>
  <c r="EU108" i="210"/>
  <c r="GM108" i="210"/>
  <c r="ID108" i="210"/>
  <c r="EV108" i="210"/>
  <c r="GN108" i="210"/>
  <c r="EX107" i="210"/>
  <c r="EW107" i="210"/>
  <c r="EY107" i="210"/>
  <c r="EZ107" i="210" s="1"/>
  <c r="GP107" i="210"/>
  <c r="GQ107" i="210"/>
  <c r="GO107" i="210"/>
  <c r="IG107" i="210"/>
  <c r="IF107" i="210"/>
  <c r="IH107" i="210"/>
  <c r="II107" i="210" s="1"/>
  <c r="IJ107" i="210" s="1"/>
  <c r="EX106" i="210"/>
  <c r="EY106" i="210"/>
  <c r="EZ106" i="210" s="1"/>
  <c r="EW106" i="210"/>
  <c r="GP106" i="210"/>
  <c r="GO106" i="210"/>
  <c r="GQ106" i="210"/>
  <c r="IG106" i="210"/>
  <c r="IH106" i="210"/>
  <c r="II106" i="210" s="1"/>
  <c r="IJ106" i="210" s="1"/>
  <c r="IF106" i="210"/>
  <c r="EV105" i="210"/>
  <c r="GN105" i="210"/>
  <c r="IE105" i="210"/>
  <c r="EU105" i="210"/>
  <c r="GM105" i="210"/>
  <c r="EV104" i="210"/>
  <c r="GN104" i="210"/>
  <c r="IE104" i="210"/>
  <c r="EU104" i="210"/>
  <c r="GM104" i="210"/>
  <c r="EV103" i="210"/>
  <c r="GN103" i="210"/>
  <c r="IE103" i="210"/>
  <c r="EU103" i="210"/>
  <c r="GM103" i="210"/>
  <c r="EV102" i="210"/>
  <c r="GN102" i="210"/>
  <c r="IE102" i="210"/>
  <c r="EU102" i="210"/>
  <c r="GM102" i="210"/>
  <c r="EV101" i="210"/>
  <c r="GN101" i="210"/>
  <c r="IE101" i="210"/>
  <c r="EU101" i="210"/>
  <c r="GM101" i="210"/>
  <c r="EV100" i="210"/>
  <c r="GN100" i="210"/>
  <c r="IE100" i="210"/>
  <c r="EU100" i="210"/>
  <c r="GM100" i="210"/>
  <c r="EV99" i="210"/>
  <c r="GN99" i="210"/>
  <c r="IE99" i="210"/>
  <c r="EU99" i="210"/>
  <c r="GM99" i="210"/>
  <c r="EU98" i="210"/>
  <c r="GN98" i="210"/>
  <c r="IE98" i="210"/>
  <c r="EV98" i="210"/>
  <c r="GM98" i="210"/>
  <c r="EY97" i="210"/>
  <c r="EZ97" i="210" s="1"/>
  <c r="EX97" i="210"/>
  <c r="EW97" i="210"/>
  <c r="GQ97" i="210"/>
  <c r="GO97" i="210"/>
  <c r="GP97" i="210"/>
  <c r="IH97" i="210"/>
  <c r="II97" i="210" s="1"/>
  <c r="IJ97" i="210" s="1"/>
  <c r="IG97" i="210"/>
  <c r="IF97" i="210"/>
  <c r="EY96" i="210"/>
  <c r="EZ96" i="210" s="1"/>
  <c r="EW96" i="210"/>
  <c r="EX96" i="210"/>
  <c r="GQ96" i="210"/>
  <c r="GP96" i="210"/>
  <c r="GO96" i="210"/>
  <c r="IH96" i="210"/>
  <c r="II96" i="210" s="1"/>
  <c r="IJ96" i="210" s="1"/>
  <c r="IF96" i="210"/>
  <c r="IG96" i="210"/>
  <c r="EY95" i="210"/>
  <c r="EZ95" i="210" s="1"/>
  <c r="EX95" i="210"/>
  <c r="EW95" i="210"/>
  <c r="GQ95" i="210"/>
  <c r="GO95" i="210"/>
  <c r="GP95" i="210"/>
  <c r="IH95" i="210"/>
  <c r="II95" i="210" s="1"/>
  <c r="IJ95" i="210" s="1"/>
  <c r="IG95" i="210"/>
  <c r="IF95" i="210"/>
  <c r="EU94" i="210"/>
  <c r="GM94" i="210"/>
  <c r="ID94" i="210"/>
  <c r="EV94" i="210"/>
  <c r="GN94" i="210"/>
  <c r="EU93" i="210"/>
  <c r="GM93" i="210"/>
  <c r="ID93" i="210"/>
  <c r="EV93" i="210"/>
  <c r="GN93" i="210"/>
  <c r="EU92" i="210"/>
  <c r="GM92" i="210"/>
  <c r="ID92" i="210"/>
  <c r="EV92" i="210"/>
  <c r="GN92" i="210"/>
  <c r="EU91" i="210"/>
  <c r="GM91" i="210"/>
  <c r="ID91" i="210"/>
  <c r="EV91" i="210"/>
  <c r="GN91" i="210"/>
  <c r="EU90" i="210"/>
  <c r="GM90" i="210"/>
  <c r="ID90" i="210"/>
  <c r="EV90" i="210"/>
  <c r="GN90" i="210"/>
  <c r="EX89" i="210"/>
  <c r="EY89" i="210"/>
  <c r="EZ89" i="210" s="1"/>
  <c r="EW89" i="210"/>
  <c r="GP89" i="210"/>
  <c r="GO89" i="210"/>
  <c r="GQ89" i="210"/>
  <c r="IG89" i="210"/>
  <c r="IF89" i="210"/>
  <c r="IH89" i="210"/>
  <c r="II89" i="210" s="1"/>
  <c r="IJ89" i="210" s="1"/>
  <c r="EU88" i="210"/>
  <c r="GM88" i="210"/>
  <c r="ID88" i="210"/>
  <c r="EV88" i="210"/>
  <c r="GN88" i="210"/>
  <c r="EX87" i="210"/>
  <c r="EW87" i="210"/>
  <c r="EY87" i="210"/>
  <c r="EZ87" i="210" s="1"/>
  <c r="GP87" i="210"/>
  <c r="GO87" i="210"/>
  <c r="GQ87" i="210"/>
  <c r="IG87" i="210"/>
  <c r="IH87" i="210"/>
  <c r="II87" i="210" s="1"/>
  <c r="IJ87" i="210" s="1"/>
  <c r="IF87" i="210"/>
  <c r="EU86" i="210"/>
  <c r="GM86" i="210"/>
  <c r="ID86" i="210"/>
  <c r="EV86" i="210"/>
  <c r="GN86" i="210"/>
  <c r="EX85" i="210"/>
  <c r="EW85" i="210"/>
  <c r="EY85" i="210"/>
  <c r="EZ85" i="210" s="1"/>
  <c r="GP85" i="210"/>
  <c r="GQ85" i="210"/>
  <c r="GO85" i="210"/>
  <c r="IG85" i="210"/>
  <c r="IF85" i="210"/>
  <c r="IH85" i="210"/>
  <c r="II85" i="210" s="1"/>
  <c r="IJ85" i="210" s="1"/>
  <c r="EX84" i="210"/>
  <c r="EY84" i="210"/>
  <c r="EZ84" i="210" s="1"/>
  <c r="EW84" i="210"/>
  <c r="GP84" i="210"/>
  <c r="GO84" i="210"/>
  <c r="GQ84" i="210"/>
  <c r="IG84" i="210"/>
  <c r="IH84" i="210"/>
  <c r="II84" i="210" s="1"/>
  <c r="IJ84" i="210" s="1"/>
  <c r="IF84" i="210"/>
  <c r="EX83" i="210"/>
  <c r="EW83" i="210"/>
  <c r="EY83" i="210"/>
  <c r="EZ83" i="210" s="1"/>
  <c r="GP83" i="210"/>
  <c r="GQ83" i="210"/>
  <c r="GO83" i="210"/>
  <c r="IG83" i="210"/>
  <c r="IF83" i="210"/>
  <c r="IH83" i="210"/>
  <c r="II83" i="210" s="1"/>
  <c r="IJ83" i="210" s="1"/>
  <c r="EU82" i="210"/>
  <c r="GM82" i="210"/>
  <c r="ID82" i="210"/>
  <c r="EV82" i="210"/>
  <c r="GN82" i="210"/>
  <c r="IE82" i="210"/>
  <c r="EU81" i="210"/>
  <c r="GM81" i="210"/>
  <c r="ID81" i="210"/>
  <c r="EV81" i="210"/>
  <c r="GN81" i="210"/>
  <c r="EU80" i="210"/>
  <c r="GM80" i="210"/>
  <c r="ID80" i="210"/>
  <c r="EV80" i="210"/>
  <c r="GN80" i="210"/>
  <c r="EX79" i="210"/>
  <c r="EW79" i="210"/>
  <c r="EY79" i="210"/>
  <c r="EZ79" i="210" s="1"/>
  <c r="GP79" i="210"/>
  <c r="GQ79" i="210"/>
  <c r="GO79" i="210"/>
  <c r="IG79" i="210"/>
  <c r="IF79" i="210"/>
  <c r="IH79" i="210"/>
  <c r="II79" i="210" s="1"/>
  <c r="IJ79" i="210" s="1"/>
  <c r="EU78" i="210"/>
  <c r="GM78" i="210"/>
  <c r="ID78" i="210"/>
  <c r="EV78" i="210"/>
  <c r="GN78" i="210"/>
  <c r="EU77" i="210"/>
  <c r="GM77" i="210"/>
  <c r="ID77" i="210"/>
  <c r="EV77" i="210"/>
  <c r="GN77" i="210"/>
  <c r="EU76" i="210"/>
  <c r="GM76" i="210"/>
  <c r="ID76" i="210"/>
  <c r="EV76" i="210"/>
  <c r="GN76" i="210"/>
  <c r="EX75" i="210"/>
  <c r="EW75" i="210"/>
  <c r="EY75" i="210"/>
  <c r="EZ75" i="210" s="1"/>
  <c r="GP75" i="210"/>
  <c r="GQ75" i="210"/>
  <c r="GO75" i="210"/>
  <c r="IG75" i="210"/>
  <c r="IF75" i="210"/>
  <c r="IH75" i="210"/>
  <c r="II75" i="210" s="1"/>
  <c r="IJ75" i="210" s="1"/>
  <c r="EU74" i="210"/>
  <c r="GM74" i="210"/>
  <c r="ID74" i="210"/>
  <c r="EV74" i="210"/>
  <c r="GN74" i="210"/>
  <c r="EX73" i="210"/>
  <c r="EW73" i="210"/>
  <c r="EY73" i="210"/>
  <c r="EZ73" i="210" s="1"/>
  <c r="GP73" i="210"/>
  <c r="GQ73" i="210"/>
  <c r="GO73" i="210"/>
  <c r="IG73" i="210"/>
  <c r="IF73" i="210"/>
  <c r="IH73" i="210"/>
  <c r="II73" i="210" s="1"/>
  <c r="IJ73" i="210" s="1"/>
  <c r="EX72" i="210"/>
  <c r="EY72" i="210"/>
  <c r="EZ72" i="210" s="1"/>
  <c r="EW72" i="210"/>
  <c r="GP72" i="210"/>
  <c r="GO72" i="210"/>
  <c r="GQ72" i="210"/>
  <c r="IG72" i="210"/>
  <c r="IH72" i="210"/>
  <c r="II72" i="210" s="1"/>
  <c r="IJ72" i="210" s="1"/>
  <c r="IF72" i="210"/>
  <c r="EU71" i="210"/>
  <c r="GM71" i="210"/>
  <c r="ID71" i="210"/>
  <c r="EV71" i="210"/>
  <c r="GN71" i="210"/>
  <c r="EU70" i="210"/>
  <c r="GM70" i="210"/>
  <c r="ID70" i="210"/>
  <c r="EV70" i="210"/>
  <c r="GN70" i="210"/>
  <c r="EX69" i="210"/>
  <c r="EW69" i="210"/>
  <c r="EY69" i="210"/>
  <c r="EZ69" i="210" s="1"/>
  <c r="GP69" i="210"/>
  <c r="GQ69" i="210"/>
  <c r="GO69" i="210"/>
  <c r="IG69" i="210"/>
  <c r="IF69" i="210"/>
  <c r="IH69" i="210"/>
  <c r="II69" i="210" s="1"/>
  <c r="IJ69" i="210" s="1"/>
  <c r="EX68" i="210"/>
  <c r="EY68" i="210"/>
  <c r="EZ68" i="210" s="1"/>
  <c r="EW68" i="210"/>
  <c r="GP68" i="210"/>
  <c r="GO68" i="210"/>
  <c r="GQ68" i="210"/>
  <c r="IG68" i="210"/>
  <c r="IH68" i="210"/>
  <c r="II68" i="210" s="1"/>
  <c r="IJ68" i="210" s="1"/>
  <c r="IF68" i="210"/>
  <c r="EU67" i="210"/>
  <c r="GM67" i="210"/>
  <c r="ID67" i="210"/>
  <c r="EV67" i="210"/>
  <c r="GN67" i="210"/>
  <c r="EX66" i="210"/>
  <c r="EW66" i="210"/>
  <c r="EY66" i="210"/>
  <c r="EZ66" i="210" s="1"/>
  <c r="GP66" i="210"/>
  <c r="GO66" i="210"/>
  <c r="GQ66" i="210"/>
  <c r="IG66" i="210"/>
  <c r="IF66" i="210"/>
  <c r="IH66" i="210"/>
  <c r="II66" i="210" s="1"/>
  <c r="IJ66" i="210" s="1"/>
  <c r="EY65" i="210"/>
  <c r="EZ65" i="210" s="1"/>
  <c r="IG65" i="210"/>
  <c r="IH65" i="210"/>
  <c r="II65" i="210" s="1"/>
  <c r="IJ65" i="210" s="1"/>
  <c r="IF65" i="210"/>
  <c r="EU64" i="210"/>
  <c r="GM64" i="210"/>
  <c r="ID64" i="210"/>
  <c r="EV64" i="210"/>
  <c r="GN64" i="210"/>
  <c r="IE64" i="210"/>
  <c r="EV63" i="210"/>
  <c r="GN63" i="210"/>
  <c r="ID63" i="210"/>
  <c r="EU63" i="210"/>
  <c r="GM63" i="210"/>
  <c r="EV62" i="210"/>
  <c r="GN62" i="210"/>
  <c r="IE62" i="210"/>
  <c r="EU62" i="210"/>
  <c r="GM62" i="210"/>
  <c r="EX61" i="210"/>
  <c r="EW61" i="210"/>
  <c r="EY61" i="210"/>
  <c r="EZ61" i="210" s="1"/>
  <c r="GP61" i="210"/>
  <c r="GO61" i="210"/>
  <c r="GQ61" i="210"/>
  <c r="IG61" i="210"/>
  <c r="IF61" i="210"/>
  <c r="IH61" i="210"/>
  <c r="II61" i="210" s="1"/>
  <c r="IJ61" i="210" s="1"/>
  <c r="EV60" i="210"/>
  <c r="GN60" i="210"/>
  <c r="IE60" i="210"/>
  <c r="EU60" i="210"/>
  <c r="GM60" i="210"/>
  <c r="EV59" i="210"/>
  <c r="GN59" i="210"/>
  <c r="IE59" i="210"/>
  <c r="EU59" i="210"/>
  <c r="GM59" i="210"/>
  <c r="EX58" i="210"/>
  <c r="EW58" i="210"/>
  <c r="EY58" i="210"/>
  <c r="EZ58" i="210" s="1"/>
  <c r="GP58" i="210"/>
  <c r="GO58" i="210"/>
  <c r="GQ58" i="210"/>
  <c r="IG58" i="210"/>
  <c r="IF58" i="210"/>
  <c r="IH58" i="210"/>
  <c r="II58" i="210" s="1"/>
  <c r="IJ58" i="210" s="1"/>
  <c r="EV57" i="210"/>
  <c r="GN57" i="210"/>
  <c r="IE57" i="210"/>
  <c r="EU57" i="210"/>
  <c r="GM57" i="210"/>
  <c r="EX56" i="210"/>
  <c r="EW56" i="210"/>
  <c r="EY56" i="210"/>
  <c r="EZ56" i="210" s="1"/>
  <c r="GP56" i="210"/>
  <c r="GO56" i="210"/>
  <c r="GQ56" i="210"/>
  <c r="IG56" i="210"/>
  <c r="IF56" i="210"/>
  <c r="IH56" i="210"/>
  <c r="II56" i="210" s="1"/>
  <c r="IJ56" i="210" s="1"/>
  <c r="GO55" i="210"/>
  <c r="IG55" i="210"/>
  <c r="IF55" i="210"/>
  <c r="IH55" i="210"/>
  <c r="II55" i="210" s="1"/>
  <c r="IJ55" i="210" s="1"/>
  <c r="EV54" i="210"/>
  <c r="GN54" i="210"/>
  <c r="IE54" i="210"/>
  <c r="EU54" i="210"/>
  <c r="GM54" i="210"/>
  <c r="EV53" i="210"/>
  <c r="GN53" i="210"/>
  <c r="IE53" i="210"/>
  <c r="EU53" i="210"/>
  <c r="GM53" i="210"/>
  <c r="EV52" i="210"/>
  <c r="GN52" i="210"/>
  <c r="IE52" i="210"/>
  <c r="EU52" i="210"/>
  <c r="GM52" i="210"/>
  <c r="EX51" i="210"/>
  <c r="EW51" i="210"/>
  <c r="EY51" i="210"/>
  <c r="EZ51" i="210" s="1"/>
  <c r="GP51" i="210"/>
  <c r="GO51" i="210"/>
  <c r="GQ51" i="210"/>
  <c r="IG51" i="210"/>
  <c r="IF51" i="210"/>
  <c r="IH51" i="210"/>
  <c r="II51" i="210" s="1"/>
  <c r="IJ51" i="210" s="1"/>
  <c r="EV50" i="210"/>
  <c r="GN50" i="210"/>
  <c r="IE50" i="210"/>
  <c r="EU50" i="210"/>
  <c r="GM50" i="210"/>
  <c r="EV49" i="210"/>
  <c r="GN49" i="210"/>
  <c r="IE49" i="210"/>
  <c r="EU49" i="210"/>
  <c r="GM49" i="210"/>
  <c r="EV48" i="210"/>
  <c r="GN48" i="210"/>
  <c r="IE48" i="210"/>
  <c r="EU48" i="210"/>
  <c r="GM48" i="210"/>
  <c r="EV46" i="210"/>
  <c r="GN46" i="210"/>
  <c r="IE46" i="210"/>
  <c r="EU46" i="210"/>
  <c r="GM46" i="210"/>
  <c r="EV45" i="210"/>
  <c r="GN45" i="210"/>
  <c r="IE45" i="210"/>
  <c r="EU45" i="210"/>
  <c r="GM45" i="210"/>
  <c r="EV44" i="210"/>
  <c r="GN44" i="210"/>
  <c r="IE44" i="210"/>
  <c r="EU44" i="210"/>
  <c r="GM44" i="210"/>
  <c r="EX43" i="210"/>
  <c r="EW43" i="210"/>
  <c r="EY43" i="210"/>
  <c r="EZ43" i="210" s="1"/>
  <c r="GP43" i="210"/>
  <c r="GO43" i="210"/>
  <c r="GQ43" i="210"/>
  <c r="IG43" i="210"/>
  <c r="IF43" i="210"/>
  <c r="IH43" i="210"/>
  <c r="II43" i="210" s="1"/>
  <c r="IJ43" i="210" s="1"/>
  <c r="EV42" i="210"/>
  <c r="GN42" i="210"/>
  <c r="IE42" i="210"/>
  <c r="EU42" i="210"/>
  <c r="GM42" i="210"/>
  <c r="EX41" i="210"/>
  <c r="EW41" i="210"/>
  <c r="EY41" i="210"/>
  <c r="EZ41" i="210" s="1"/>
  <c r="GP41" i="210"/>
  <c r="GO41" i="210"/>
  <c r="GQ41" i="210"/>
  <c r="IG41" i="210"/>
  <c r="IF41" i="210"/>
  <c r="IH41" i="210"/>
  <c r="II41" i="210" s="1"/>
  <c r="IJ41" i="210" s="1"/>
  <c r="EV40" i="210"/>
  <c r="GN40" i="210"/>
  <c r="IE40" i="210"/>
  <c r="EU40" i="210"/>
  <c r="GM40" i="210"/>
  <c r="EX39" i="210"/>
  <c r="EW39" i="210"/>
  <c r="EY39" i="210"/>
  <c r="EZ39" i="210" s="1"/>
  <c r="GP39" i="210"/>
  <c r="GO39" i="210"/>
  <c r="GQ39" i="210"/>
  <c r="IG39" i="210"/>
  <c r="IF39" i="210"/>
  <c r="IH39" i="210"/>
  <c r="II39" i="210" s="1"/>
  <c r="IJ39" i="210" s="1"/>
  <c r="EX38" i="210"/>
  <c r="EW38" i="210"/>
  <c r="EY38" i="210"/>
  <c r="EZ38" i="210" s="1"/>
  <c r="GP38" i="210"/>
  <c r="GO38" i="210"/>
  <c r="GQ38" i="210"/>
  <c r="IG38" i="210"/>
  <c r="IF38" i="210"/>
  <c r="IH38" i="210"/>
  <c r="II38" i="210" s="1"/>
  <c r="IJ38" i="210" s="1"/>
  <c r="EV37" i="210"/>
  <c r="GN37" i="210"/>
  <c r="IE37" i="210"/>
  <c r="EU37" i="210"/>
  <c r="GM37" i="210"/>
  <c r="EX36" i="210"/>
  <c r="EW36" i="210"/>
  <c r="EY36" i="210"/>
  <c r="EZ36" i="210" s="1"/>
  <c r="GP36" i="210"/>
  <c r="GO36" i="210"/>
  <c r="GQ36" i="210"/>
  <c r="IG36" i="210"/>
  <c r="IF36" i="210"/>
  <c r="IH36" i="210"/>
  <c r="II36" i="210" s="1"/>
  <c r="IJ36" i="210" s="1"/>
  <c r="EX35" i="210"/>
  <c r="EW35" i="210"/>
  <c r="EY35" i="210"/>
  <c r="EZ35" i="210" s="1"/>
  <c r="GP35" i="210"/>
  <c r="GO35" i="210"/>
  <c r="GQ35" i="210"/>
  <c r="IG35" i="210"/>
  <c r="IF35" i="210"/>
  <c r="IH35" i="210"/>
  <c r="II35" i="210" s="1"/>
  <c r="IJ35" i="210" s="1"/>
  <c r="EV34" i="210"/>
  <c r="GN34" i="210"/>
  <c r="IE34" i="210"/>
  <c r="EU34" i="210"/>
  <c r="GM34" i="210"/>
  <c r="EU33" i="210"/>
  <c r="GM33" i="210"/>
  <c r="ID33" i="210"/>
  <c r="FR33" i="210"/>
  <c r="HJ33" i="210"/>
  <c r="EX32" i="210"/>
  <c r="EW32" i="210"/>
  <c r="EY32" i="210"/>
  <c r="EZ32" i="210" s="1"/>
  <c r="GP32" i="210"/>
  <c r="GQ32" i="210"/>
  <c r="GO32" i="210"/>
  <c r="IG32" i="210"/>
  <c r="IH32" i="210"/>
  <c r="II32" i="210" s="1"/>
  <c r="IJ32" i="210" s="1"/>
  <c r="IF32" i="210"/>
  <c r="EU31" i="210"/>
  <c r="GN31" i="210"/>
  <c r="ID31" i="210"/>
  <c r="EV31" i="210"/>
  <c r="GM31" i="210"/>
  <c r="EV30" i="210"/>
  <c r="GM30" i="210"/>
  <c r="IE30" i="210"/>
  <c r="EU30" i="210"/>
  <c r="GN30" i="210"/>
  <c r="GP29" i="210"/>
  <c r="GO29" i="210"/>
  <c r="GQ29" i="210"/>
  <c r="EX29" i="210"/>
  <c r="EY29" i="210"/>
  <c r="EZ29" i="210" s="1"/>
  <c r="EW29" i="210"/>
  <c r="IG29" i="210"/>
  <c r="IH29" i="210"/>
  <c r="II29" i="210" s="1"/>
  <c r="IJ29" i="210" s="1"/>
  <c r="IF29" i="210"/>
  <c r="EX28" i="210"/>
  <c r="EW28" i="210"/>
  <c r="EY28" i="210"/>
  <c r="EZ28" i="210" s="1"/>
  <c r="IG28" i="210"/>
  <c r="IF28" i="210"/>
  <c r="IH28" i="210"/>
  <c r="II28" i="210" s="1"/>
  <c r="IJ28" i="210" s="1"/>
  <c r="GP28" i="210"/>
  <c r="GQ28" i="210"/>
  <c r="GO28" i="210"/>
  <c r="EU27" i="210"/>
  <c r="GN27" i="210"/>
  <c r="ID27" i="210"/>
  <c r="EV27" i="210"/>
  <c r="GM27" i="210"/>
  <c r="EV26" i="210"/>
  <c r="GM26" i="210"/>
  <c r="IE26" i="210"/>
  <c r="EU26" i="210"/>
  <c r="GN26" i="210"/>
  <c r="EU25" i="210"/>
  <c r="GN25" i="210"/>
  <c r="ID25" i="210"/>
  <c r="EV25" i="210"/>
  <c r="GM25" i="210"/>
  <c r="IG24" i="210"/>
  <c r="IF24" i="210"/>
  <c r="IH24" i="210"/>
  <c r="II24" i="210" s="1"/>
  <c r="IJ24" i="210" s="1"/>
  <c r="EX24" i="210"/>
  <c r="EY24" i="210"/>
  <c r="EZ24" i="210" s="1"/>
  <c r="EW24" i="210"/>
  <c r="GP24" i="210"/>
  <c r="GQ24" i="210"/>
  <c r="GO24" i="210"/>
  <c r="EU23" i="210"/>
  <c r="GM23" i="210"/>
  <c r="ID23" i="210"/>
  <c r="EV23" i="210"/>
  <c r="GN23" i="210"/>
  <c r="EU22" i="210"/>
  <c r="GM22" i="210"/>
  <c r="ID22" i="210"/>
  <c r="EV22" i="210"/>
  <c r="GN22" i="210"/>
  <c r="EX21" i="210"/>
  <c r="EY21" i="210"/>
  <c r="EZ21" i="210" s="1"/>
  <c r="EW21" i="210"/>
  <c r="GP21" i="210"/>
  <c r="GQ21" i="210"/>
  <c r="GO21" i="210"/>
  <c r="IG21" i="210"/>
  <c r="IH21" i="210"/>
  <c r="II21" i="210" s="1"/>
  <c r="IJ21" i="210" s="1"/>
  <c r="IF21" i="210"/>
  <c r="EX20" i="210"/>
  <c r="EY20" i="210"/>
  <c r="EZ20" i="210" s="1"/>
  <c r="EW20" i="210"/>
  <c r="GP20" i="210"/>
  <c r="GQ20" i="210"/>
  <c r="GO20" i="210"/>
  <c r="IG20" i="210"/>
  <c r="IH20" i="210"/>
  <c r="II20" i="210" s="1"/>
  <c r="IJ20" i="210" s="1"/>
  <c r="IF20" i="210"/>
  <c r="EX19" i="210"/>
  <c r="EY19" i="210"/>
  <c r="EZ19" i="210" s="1"/>
  <c r="EW19" i="210"/>
  <c r="GP19" i="210"/>
  <c r="GQ19" i="210"/>
  <c r="GO19" i="210"/>
  <c r="IG19" i="210"/>
  <c r="IH19" i="210"/>
  <c r="II19" i="210" s="1"/>
  <c r="IJ19" i="210" s="1"/>
  <c r="IF19" i="210"/>
  <c r="EU18" i="210"/>
  <c r="GM18" i="210"/>
  <c r="ID18" i="210"/>
  <c r="EV18" i="210"/>
  <c r="GN18" i="210"/>
  <c r="EU17" i="210"/>
  <c r="GM17" i="210"/>
  <c r="ID17" i="210"/>
  <c r="EV17" i="210"/>
  <c r="GN17" i="210"/>
  <c r="EX16" i="210"/>
  <c r="EY16" i="210"/>
  <c r="EZ16" i="210" s="1"/>
  <c r="EW16" i="210"/>
  <c r="GP16" i="210"/>
  <c r="GQ16" i="210"/>
  <c r="GO16" i="210"/>
  <c r="IG16" i="210"/>
  <c r="IH16" i="210"/>
  <c r="II16" i="210" s="1"/>
  <c r="IJ16" i="210" s="1"/>
  <c r="IF16" i="210"/>
  <c r="FQ15" i="210"/>
  <c r="HI15" i="210"/>
  <c r="IZ15" i="210"/>
  <c r="FR15" i="210"/>
  <c r="HJ15" i="210"/>
  <c r="CT150" i="211"/>
  <c r="CU150" i="211" s="1"/>
  <c r="ES150" i="211"/>
  <c r="ET150" i="211"/>
  <c r="EW150" i="211" s="1"/>
  <c r="EX150" i="211" s="1"/>
  <c r="DF150" i="211"/>
  <c r="DG150" i="211"/>
  <c r="DI150" i="211" s="1"/>
  <c r="DF149" i="211"/>
  <c r="CT154" i="211"/>
  <c r="CU154" i="211" s="1"/>
  <c r="ES154" i="211"/>
  <c r="ET154" i="211"/>
  <c r="EW154" i="211" s="1"/>
  <c r="EX154" i="211" s="1"/>
  <c r="FF154" i="211"/>
  <c r="FG154" i="211"/>
  <c r="FI154" i="211" s="1"/>
  <c r="FF149" i="211"/>
  <c r="DS149" i="211"/>
  <c r="EG149" i="211"/>
  <c r="EJ149" i="211" s="1"/>
  <c r="ES149" i="211"/>
  <c r="FG149" i="211"/>
  <c r="FJ149" i="211" s="1"/>
  <c r="CT149" i="211"/>
  <c r="CV149" i="211" s="1"/>
  <c r="DG149" i="211"/>
  <c r="DH149" i="211" s="1"/>
  <c r="DT149" i="211"/>
  <c r="DW149" i="211" s="1"/>
  <c r="ET149" i="211"/>
  <c r="EU149" i="211" s="1"/>
  <c r="EF149" i="211"/>
  <c r="EX29" i="209"/>
  <c r="EZ29" i="209" s="1"/>
  <c r="ET65" i="211"/>
  <c r="EW65" i="211" s="1"/>
  <c r="EX65" i="211" s="1"/>
  <c r="FF121" i="211"/>
  <c r="EF125" i="211"/>
  <c r="EG123" i="211"/>
  <c r="EJ123" i="211" s="1"/>
  <c r="DG125" i="211"/>
  <c r="DI125" i="211" s="1"/>
  <c r="CV29" i="211"/>
  <c r="EG125" i="211"/>
  <c r="EH125" i="211" s="1"/>
  <c r="CU29" i="211"/>
  <c r="DT123" i="211"/>
  <c r="DV123" i="211" s="1"/>
  <c r="ET125" i="211"/>
  <c r="EU125" i="211" s="1"/>
  <c r="CT65" i="211"/>
  <c r="CV65" i="211" s="1"/>
  <c r="CK29" i="209"/>
  <c r="CL29" i="209" s="1"/>
  <c r="CM29" i="209" s="1"/>
  <c r="FG123" i="211"/>
  <c r="FI123" i="211" s="1"/>
  <c r="ES125" i="211"/>
  <c r="DF125" i="211"/>
  <c r="CJ29" i="209"/>
  <c r="DS123" i="211"/>
  <c r="ES123" i="211"/>
  <c r="FG125" i="211"/>
  <c r="FJ125" i="211" s="1"/>
  <c r="FF125" i="211"/>
  <c r="CS123" i="211"/>
  <c r="FF123" i="211"/>
  <c r="DF123" i="211"/>
  <c r="CS125" i="211"/>
  <c r="EV29" i="209"/>
  <c r="CT123" i="211"/>
  <c r="CU123" i="211" s="1"/>
  <c r="ET123" i="211"/>
  <c r="EV123" i="211" s="1"/>
  <c r="CT125" i="211"/>
  <c r="CV125" i="211" s="1"/>
  <c r="DS125" i="211"/>
  <c r="EF123" i="211"/>
  <c r="FF65" i="211"/>
  <c r="CT83" i="211"/>
  <c r="CW83" i="211" s="1"/>
  <c r="CX83" i="211" s="1"/>
  <c r="FF83" i="211"/>
  <c r="ET38" i="211"/>
  <c r="EV38" i="211" s="1"/>
  <c r="EI29" i="211"/>
  <c r="FG83" i="211"/>
  <c r="FJ83" i="211" s="1"/>
  <c r="EF82" i="211"/>
  <c r="FF82" i="211"/>
  <c r="CS83" i="211"/>
  <c r="EG83" i="211"/>
  <c r="EI83" i="211" s="1"/>
  <c r="EJ29" i="211"/>
  <c r="ET83" i="211"/>
  <c r="EU83" i="211" s="1"/>
  <c r="DF83" i="211"/>
  <c r="DS83" i="211"/>
  <c r="EF83" i="211"/>
  <c r="DG83" i="211"/>
  <c r="DJ83" i="211" s="1"/>
  <c r="ES83" i="211"/>
  <c r="FF20" i="211"/>
  <c r="EU29" i="211"/>
  <c r="ET28" i="211"/>
  <c r="EU28" i="211" s="1"/>
  <c r="EF28" i="211"/>
  <c r="FG28" i="211"/>
  <c r="FJ28" i="211" s="1"/>
  <c r="EJ29" i="209"/>
  <c r="GN132" i="210"/>
  <c r="GQ132" i="210" s="1"/>
  <c r="DF28" i="211"/>
  <c r="CS19" i="211"/>
  <c r="EI29" i="209"/>
  <c r="IZ132" i="210"/>
  <c r="DG28" i="211"/>
  <c r="DI28" i="211" s="1"/>
  <c r="DG19" i="211"/>
  <c r="DJ19" i="211" s="1"/>
  <c r="ID132" i="210"/>
  <c r="JA132" i="210"/>
  <c r="JD132" i="210" s="1"/>
  <c r="DS28" i="211"/>
  <c r="EU132" i="210"/>
  <c r="FR132" i="210"/>
  <c r="FS132" i="210" s="1"/>
  <c r="CT28" i="211"/>
  <c r="CW28" i="211" s="1"/>
  <c r="CX28" i="211" s="1"/>
  <c r="EG28" i="211"/>
  <c r="EJ28" i="211" s="1"/>
  <c r="EV29" i="211"/>
  <c r="GM132" i="210"/>
  <c r="HI132" i="210"/>
  <c r="ES28" i="211"/>
  <c r="FF28" i="211"/>
  <c r="CS28" i="211"/>
  <c r="DG20" i="211"/>
  <c r="DI20" i="211" s="1"/>
  <c r="DT20" i="211"/>
  <c r="DW20" i="211" s="1"/>
  <c r="ES20" i="211"/>
  <c r="CS20" i="211"/>
  <c r="FG20" i="211"/>
  <c r="FJ20" i="211" s="1"/>
  <c r="EF20" i="211"/>
  <c r="DS20" i="211"/>
  <c r="CT20" i="211"/>
  <c r="CW20" i="211" s="1"/>
  <c r="CX20" i="211" s="1"/>
  <c r="ET20" i="211"/>
  <c r="EV20" i="211" s="1"/>
  <c r="EG20" i="211"/>
  <c r="EJ20" i="211" s="1"/>
  <c r="DK29" i="209"/>
  <c r="DM29" i="209" s="1"/>
  <c r="EG82" i="211"/>
  <c r="EJ82" i="211" s="1"/>
  <c r="FG82" i="211"/>
  <c r="FH82" i="211" s="1"/>
  <c r="DF38" i="211"/>
  <c r="ES82" i="211"/>
  <c r="CS82" i="211"/>
  <c r="CS38" i="211"/>
  <c r="DT38" i="211"/>
  <c r="DV38" i="211" s="1"/>
  <c r="DF82" i="211"/>
  <c r="EF38" i="211"/>
  <c r="FF38" i="211"/>
  <c r="DS82" i="211"/>
  <c r="EG38" i="211"/>
  <c r="EJ38" i="211" s="1"/>
  <c r="DG38" i="211"/>
  <c r="DJ38" i="211" s="1"/>
  <c r="ET82" i="211"/>
  <c r="EW82" i="211" s="1"/>
  <c r="EX82" i="211" s="1"/>
  <c r="CT38" i="211"/>
  <c r="CW38" i="211" s="1"/>
  <c r="CX38" i="211" s="1"/>
  <c r="FG38" i="211"/>
  <c r="FH38" i="211" s="1"/>
  <c r="DG82" i="211"/>
  <c r="DI82" i="211" s="1"/>
  <c r="ES38" i="211"/>
  <c r="CT82" i="211"/>
  <c r="CW82" i="211" s="1"/>
  <c r="CX82" i="211" s="1"/>
  <c r="EG138" i="211"/>
  <c r="EH138" i="211" s="1"/>
  <c r="CS121" i="211"/>
  <c r="DF141" i="211"/>
  <c r="DS138" i="211"/>
  <c r="EF121" i="211"/>
  <c r="EG121" i="211"/>
  <c r="EJ121" i="211" s="1"/>
  <c r="ET141" i="211"/>
  <c r="EW141" i="211" s="1"/>
  <c r="EX141" i="211" s="1"/>
  <c r="DF138" i="211"/>
  <c r="ET121" i="211"/>
  <c r="EW121" i="211" s="1"/>
  <c r="EX121" i="211" s="1"/>
  <c r="CT121" i="211"/>
  <c r="CW121" i="211" s="1"/>
  <c r="CX121" i="211" s="1"/>
  <c r="DT141" i="211"/>
  <c r="DV141" i="211" s="1"/>
  <c r="FG121" i="211"/>
  <c r="FJ121" i="211" s="1"/>
  <c r="DF121" i="211"/>
  <c r="DG121" i="211"/>
  <c r="DH121" i="211" s="1"/>
  <c r="ES121" i="211"/>
  <c r="FQ147" i="210"/>
  <c r="DS121" i="211"/>
  <c r="IZ147" i="210"/>
  <c r="CS55" i="211"/>
  <c r="ES106" i="211"/>
  <c r="ET37" i="211"/>
  <c r="EU37" i="211" s="1"/>
  <c r="CT57" i="211"/>
  <c r="CU57" i="211" s="1"/>
  <c r="CT105" i="211"/>
  <c r="CU105" i="211" s="1"/>
  <c r="DJ29" i="211"/>
  <c r="FG55" i="211"/>
  <c r="FJ55" i="211" s="1"/>
  <c r="ET57" i="211"/>
  <c r="EV57" i="211" s="1"/>
  <c r="EG105" i="211"/>
  <c r="EJ105" i="211" s="1"/>
  <c r="DT37" i="211"/>
  <c r="DW37" i="211" s="1"/>
  <c r="DF37" i="211"/>
  <c r="FJ29" i="211"/>
  <c r="EF55" i="211"/>
  <c r="CT37" i="211"/>
  <c r="CW37" i="211" s="1"/>
  <c r="CX37" i="211" s="1"/>
  <c r="DS37" i="211"/>
  <c r="DW29" i="211"/>
  <c r="DH29" i="211"/>
  <c r="FI29" i="211"/>
  <c r="FF55" i="211"/>
  <c r="ES55" i="211"/>
  <c r="EF37" i="211"/>
  <c r="DW29" i="209"/>
  <c r="DV29" i="209"/>
  <c r="CT55" i="211"/>
  <c r="CU55" i="211" s="1"/>
  <c r="EG55" i="211"/>
  <c r="EI55" i="211" s="1"/>
  <c r="EG37" i="211"/>
  <c r="EH37" i="211" s="1"/>
  <c r="DG55" i="211"/>
  <c r="DJ55" i="211" s="1"/>
  <c r="ET55" i="211"/>
  <c r="EU55" i="211" s="1"/>
  <c r="FF105" i="211"/>
  <c r="CS37" i="211"/>
  <c r="FF37" i="211"/>
  <c r="DV29" i="211"/>
  <c r="DS55" i="211"/>
  <c r="DF105" i="211"/>
  <c r="DG37" i="211"/>
  <c r="DJ37" i="211" s="1"/>
  <c r="DI29" i="209"/>
  <c r="DS141" i="211"/>
  <c r="DF57" i="211"/>
  <c r="EF57" i="211"/>
  <c r="EU147" i="210"/>
  <c r="CS138" i="211"/>
  <c r="EF138" i="211"/>
  <c r="DS105" i="211"/>
  <c r="FG105" i="211"/>
  <c r="FI105" i="211" s="1"/>
  <c r="CS141" i="211"/>
  <c r="DT57" i="211"/>
  <c r="DW57" i="211" s="1"/>
  <c r="FG57" i="211"/>
  <c r="FJ57" i="211" s="1"/>
  <c r="JA147" i="210"/>
  <c r="JD147" i="210" s="1"/>
  <c r="CT138" i="211"/>
  <c r="CW138" i="211" s="1"/>
  <c r="CX138" i="211" s="1"/>
  <c r="FG138" i="211"/>
  <c r="FJ138" i="211" s="1"/>
  <c r="EF105" i="211"/>
  <c r="CS105" i="211"/>
  <c r="EF141" i="211"/>
  <c r="FF141" i="211"/>
  <c r="DG57" i="211"/>
  <c r="DH57" i="211" s="1"/>
  <c r="ES57" i="211"/>
  <c r="IE147" i="210"/>
  <c r="IG147" i="210" s="1"/>
  <c r="HI147" i="210"/>
  <c r="DT138" i="211"/>
  <c r="DW138" i="211" s="1"/>
  <c r="DT105" i="211"/>
  <c r="DW105" i="211" s="1"/>
  <c r="ES141" i="211"/>
  <c r="CT141" i="211"/>
  <c r="CW141" i="211" s="1"/>
  <c r="CX141" i="211" s="1"/>
  <c r="DS57" i="211"/>
  <c r="FR147" i="210"/>
  <c r="FU147" i="210" s="1"/>
  <c r="HJ147" i="210"/>
  <c r="HL147" i="210" s="1"/>
  <c r="ES138" i="211"/>
  <c r="ES105" i="211"/>
  <c r="DG141" i="211"/>
  <c r="DH141" i="211" s="1"/>
  <c r="FG141" i="211"/>
  <c r="FJ141" i="211" s="1"/>
  <c r="CS57" i="211"/>
  <c r="GM147" i="210"/>
  <c r="ID147" i="210"/>
  <c r="ET138" i="211"/>
  <c r="EW138" i="211" s="1"/>
  <c r="EX138" i="211" s="1"/>
  <c r="DG105" i="211"/>
  <c r="DH105" i="211" s="1"/>
  <c r="FF57" i="211"/>
  <c r="DG138" i="211"/>
  <c r="DI138" i="211" s="1"/>
  <c r="DT65" i="211"/>
  <c r="DW65" i="211" s="1"/>
  <c r="DG65" i="211"/>
  <c r="DH65" i="211" s="1"/>
  <c r="FG65" i="211"/>
  <c r="FJ65" i="211" s="1"/>
  <c r="EF65" i="211"/>
  <c r="CS65" i="211"/>
  <c r="DS65" i="211"/>
  <c r="ES65" i="211"/>
  <c r="DG84" i="211"/>
  <c r="DH84" i="211" s="1"/>
  <c r="EG65" i="211"/>
  <c r="EI65" i="211" s="1"/>
  <c r="CS84" i="211"/>
  <c r="CT106" i="211"/>
  <c r="CW106" i="211" s="1"/>
  <c r="CX106" i="211" s="1"/>
  <c r="EG106" i="211"/>
  <c r="EI106" i="211" s="1"/>
  <c r="DT19" i="211"/>
  <c r="DW19" i="211" s="1"/>
  <c r="DS106" i="211"/>
  <c r="FF106" i="211"/>
  <c r="CT19" i="211"/>
  <c r="CW19" i="211" s="1"/>
  <c r="CX19" i="211" s="1"/>
  <c r="EF106" i="211"/>
  <c r="FG106" i="211"/>
  <c r="FH106" i="211" s="1"/>
  <c r="EF19" i="211"/>
  <c r="ET106" i="211"/>
  <c r="EW106" i="211" s="1"/>
  <c r="EX106" i="211" s="1"/>
  <c r="CS106" i="211"/>
  <c r="ES19" i="211"/>
  <c r="DF106" i="211"/>
  <c r="FF19" i="211"/>
  <c r="EG19" i="211"/>
  <c r="EI19" i="211" s="1"/>
  <c r="DT106" i="211"/>
  <c r="DU106" i="211" s="1"/>
  <c r="FG19" i="211"/>
  <c r="FJ19" i="211" s="1"/>
  <c r="ET19" i="211"/>
  <c r="EW19" i="211" s="1"/>
  <c r="EX19" i="211" s="1"/>
  <c r="DS19" i="211"/>
  <c r="ES84" i="211"/>
  <c r="EG84" i="211"/>
  <c r="EJ84" i="211" s="1"/>
  <c r="CW29" i="209"/>
  <c r="DS84" i="211"/>
  <c r="CX29" i="209"/>
  <c r="CZ29" i="209" s="1"/>
  <c r="ET84" i="211"/>
  <c r="EU84" i="211" s="1"/>
  <c r="FF84" i="211"/>
  <c r="DT84" i="211"/>
  <c r="DV84" i="211" s="1"/>
  <c r="CT84" i="211"/>
  <c r="CV84" i="211" s="1"/>
  <c r="FG84" i="211"/>
  <c r="FH84" i="211" s="1"/>
  <c r="DF84" i="211"/>
  <c r="EF58" i="211"/>
  <c r="ET104" i="211"/>
  <c r="EU104" i="211" s="1"/>
  <c r="ET75" i="211"/>
  <c r="EV75" i="211" s="1"/>
  <c r="CT66" i="211"/>
  <c r="CV66" i="211" s="1"/>
  <c r="DG58" i="211"/>
  <c r="DJ58" i="211" s="1"/>
  <c r="DT120" i="211"/>
  <c r="DU120" i="211" s="1"/>
  <c r="EF112" i="211"/>
  <c r="DT104" i="211"/>
  <c r="DV104" i="211" s="1"/>
  <c r="IZ137" i="210"/>
  <c r="FF42" i="211"/>
  <c r="DF18" i="211"/>
  <c r="ES71" i="211"/>
  <c r="FF34" i="211"/>
  <c r="EF18" i="211"/>
  <c r="EG128" i="211"/>
  <c r="EI128" i="211" s="1"/>
  <c r="DT71" i="211"/>
  <c r="DU71" i="211" s="1"/>
  <c r="FF75" i="211"/>
  <c r="DS34" i="211"/>
  <c r="DF120" i="211"/>
  <c r="FJ89" i="211"/>
  <c r="FI89" i="211"/>
  <c r="FH89" i="211"/>
  <c r="CU120" i="211"/>
  <c r="CW120" i="211"/>
  <c r="CX120" i="211" s="1"/>
  <c r="CV120" i="211"/>
  <c r="CW24" i="211"/>
  <c r="CX24" i="211" s="1"/>
  <c r="CV24" i="211"/>
  <c r="CU24" i="211"/>
  <c r="CW18" i="211"/>
  <c r="CX18" i="211" s="1"/>
  <c r="CV18" i="211"/>
  <c r="CU18" i="211"/>
  <c r="DW140" i="211"/>
  <c r="DV140" i="211"/>
  <c r="DU140" i="211"/>
  <c r="IH157" i="210"/>
  <c r="II157" i="210" s="1"/>
  <c r="IJ157" i="210" s="1"/>
  <c r="IG157" i="210"/>
  <c r="IF157" i="210"/>
  <c r="FJ58" i="211"/>
  <c r="FI58" i="211"/>
  <c r="FH58" i="211"/>
  <c r="EV31" i="211"/>
  <c r="EU31" i="211"/>
  <c r="EW31" i="211"/>
  <c r="EX31" i="211" s="1"/>
  <c r="EY136" i="210"/>
  <c r="EZ136" i="210" s="1"/>
  <c r="EW136" i="210"/>
  <c r="EX136" i="210"/>
  <c r="FJ50" i="211"/>
  <c r="FI50" i="211"/>
  <c r="FH50" i="211"/>
  <c r="DV74" i="211"/>
  <c r="DW74" i="211"/>
  <c r="DU74" i="211"/>
  <c r="FI116" i="211"/>
  <c r="FJ116" i="211"/>
  <c r="FH116" i="211"/>
  <c r="FT161" i="210"/>
  <c r="FU161" i="210"/>
  <c r="FS161" i="210"/>
  <c r="FH137" i="211"/>
  <c r="FJ137" i="211"/>
  <c r="FI137" i="211"/>
  <c r="CW62" i="211"/>
  <c r="CX62" i="211" s="1"/>
  <c r="CU62" i="211"/>
  <c r="CV62" i="211"/>
  <c r="EI75" i="211"/>
  <c r="EJ75" i="211"/>
  <c r="EH75" i="211"/>
  <c r="EI114" i="211"/>
  <c r="EJ114" i="211"/>
  <c r="EH114" i="211"/>
  <c r="FT154" i="210"/>
  <c r="FU154" i="210"/>
  <c r="FS154" i="210"/>
  <c r="HM149" i="210"/>
  <c r="HK149" i="210"/>
  <c r="HL149" i="210"/>
  <c r="JC133" i="210"/>
  <c r="JD133" i="210"/>
  <c r="JB133" i="210"/>
  <c r="CU112" i="211"/>
  <c r="CW112" i="211"/>
  <c r="CX112" i="211" s="1"/>
  <c r="CV112" i="211"/>
  <c r="EI153" i="211"/>
  <c r="EJ153" i="211"/>
  <c r="EH153" i="211"/>
  <c r="DI101" i="211"/>
  <c r="DJ101" i="211"/>
  <c r="DH101" i="211"/>
  <c r="EW45" i="211"/>
  <c r="EX45" i="211" s="1"/>
  <c r="EV45" i="211"/>
  <c r="EU45" i="211"/>
  <c r="CW14" i="211"/>
  <c r="CX14" i="211" s="1"/>
  <c r="CV14" i="211"/>
  <c r="CU14" i="211"/>
  <c r="CU95" i="211"/>
  <c r="CV95" i="211"/>
  <c r="CW95" i="211"/>
  <c r="CX95" i="211" s="1"/>
  <c r="DJ34" i="211"/>
  <c r="DH34" i="211"/>
  <c r="DI34" i="211"/>
  <c r="HL137" i="210"/>
  <c r="HM137" i="210"/>
  <c r="HK137" i="210"/>
  <c r="CW104" i="211"/>
  <c r="CX104" i="211" s="1"/>
  <c r="CV104" i="211"/>
  <c r="CU104" i="211"/>
  <c r="DJ79" i="211"/>
  <c r="DI79" i="211"/>
  <c r="DH79" i="211"/>
  <c r="FJ49" i="211"/>
  <c r="FI49" i="211"/>
  <c r="FH49" i="211"/>
  <c r="EV27" i="211"/>
  <c r="EU27" i="211"/>
  <c r="EW27" i="211"/>
  <c r="EX27" i="211" s="1"/>
  <c r="EJ145" i="211"/>
  <c r="EI145" i="211"/>
  <c r="EH145" i="211"/>
  <c r="EW124" i="211"/>
  <c r="EX124" i="211" s="1"/>
  <c r="EV124" i="211"/>
  <c r="EU124" i="211"/>
  <c r="DJ93" i="211"/>
  <c r="DH93" i="211"/>
  <c r="DI93" i="211"/>
  <c r="EW40" i="211"/>
  <c r="EX40" i="211" s="1"/>
  <c r="EU40" i="211"/>
  <c r="EV40" i="211"/>
  <c r="DV70" i="211"/>
  <c r="DW70" i="211"/>
  <c r="DU70" i="211"/>
  <c r="EV67" i="211"/>
  <c r="EW67" i="211"/>
  <c r="EX67" i="211" s="1"/>
  <c r="EU67" i="211"/>
  <c r="EJ35" i="211"/>
  <c r="EI35" i="211"/>
  <c r="EH35" i="211"/>
  <c r="EV115" i="211"/>
  <c r="EW115" i="211"/>
  <c r="EX115" i="211" s="1"/>
  <c r="EU115" i="211"/>
  <c r="CW99" i="211"/>
  <c r="CX99" i="211" s="1"/>
  <c r="CV99" i="211"/>
  <c r="CU99" i="211"/>
  <c r="DI66" i="209"/>
  <c r="DK66" i="209"/>
  <c r="DM66" i="209" s="1"/>
  <c r="DJ66" i="209"/>
  <c r="EX58" i="209"/>
  <c r="EZ58" i="209" s="1"/>
  <c r="EW58" i="209"/>
  <c r="EV58" i="209"/>
  <c r="EX50" i="209"/>
  <c r="EZ50" i="209" s="1"/>
  <c r="EW50" i="209"/>
  <c r="EV50" i="209"/>
  <c r="EK50" i="209"/>
  <c r="EL50" i="209" s="1"/>
  <c r="EM50" i="209" s="1"/>
  <c r="EJ50" i="209"/>
  <c r="EI50" i="209"/>
  <c r="DS50" i="211"/>
  <c r="EJ42" i="209"/>
  <c r="EK42" i="209"/>
  <c r="EL42" i="209" s="1"/>
  <c r="EM42" i="209" s="1"/>
  <c r="EI42" i="209"/>
  <c r="GQ156" i="210"/>
  <c r="GO156" i="210"/>
  <c r="GP156" i="210"/>
  <c r="FJ155" i="211"/>
  <c r="FI155" i="211"/>
  <c r="FH155" i="211"/>
  <c r="HM148" i="210"/>
  <c r="HL148" i="210"/>
  <c r="HK148" i="210"/>
  <c r="FH147" i="211"/>
  <c r="FJ147" i="211"/>
  <c r="FI147" i="211"/>
  <c r="EK139" i="209"/>
  <c r="EL139" i="209" s="1"/>
  <c r="EM139" i="209" s="1"/>
  <c r="EI139" i="209"/>
  <c r="EJ139" i="209"/>
  <c r="DK136" i="209"/>
  <c r="DM136" i="209" s="1"/>
  <c r="DJ136" i="209"/>
  <c r="DI136" i="209"/>
  <c r="DJ136" i="211"/>
  <c r="DH136" i="211"/>
  <c r="DI136" i="211"/>
  <c r="CV112" i="209"/>
  <c r="CW112" i="209"/>
  <c r="CX112" i="209"/>
  <c r="CZ112" i="209" s="1"/>
  <c r="CJ96" i="209"/>
  <c r="CI96" i="209"/>
  <c r="CK96" i="209"/>
  <c r="CL96" i="209" s="1"/>
  <c r="CM96" i="209" s="1"/>
  <c r="DV96" i="211"/>
  <c r="DW96" i="211"/>
  <c r="DU96" i="211"/>
  <c r="EW88" i="211"/>
  <c r="EX88" i="211" s="1"/>
  <c r="EV88" i="211"/>
  <c r="EU88" i="211"/>
  <c r="FI88" i="211"/>
  <c r="FJ88" i="211"/>
  <c r="FH88" i="211"/>
  <c r="CV80" i="209"/>
  <c r="CW80" i="209"/>
  <c r="CX80" i="209"/>
  <c r="CZ80" i="209" s="1"/>
  <c r="DX80" i="209"/>
  <c r="DZ80" i="209" s="1"/>
  <c r="DW80" i="209"/>
  <c r="DV80" i="209"/>
  <c r="CU80" i="211"/>
  <c r="CW80" i="211"/>
  <c r="CX80" i="211" s="1"/>
  <c r="CV80" i="211"/>
  <c r="DW63" i="211"/>
  <c r="DU63" i="211"/>
  <c r="DV63" i="211"/>
  <c r="DX47" i="209"/>
  <c r="DZ47" i="209" s="1"/>
  <c r="DW47" i="209"/>
  <c r="DV47" i="209"/>
  <c r="FI47" i="211"/>
  <c r="FH47" i="211"/>
  <c r="FJ47" i="211"/>
  <c r="CI39" i="209"/>
  <c r="CJ39" i="209"/>
  <c r="CK39" i="209"/>
  <c r="CL39" i="209" s="1"/>
  <c r="CM39" i="209" s="1"/>
  <c r="DK39" i="209"/>
  <c r="DM39" i="209" s="1"/>
  <c r="DJ39" i="209"/>
  <c r="DI39" i="209"/>
  <c r="CU39" i="211"/>
  <c r="CW39" i="211"/>
  <c r="CX39" i="211" s="1"/>
  <c r="CV39" i="211"/>
  <c r="DX31" i="209"/>
  <c r="DZ31" i="209" s="1"/>
  <c r="DW31" i="209"/>
  <c r="DV31" i="209"/>
  <c r="FF31" i="211"/>
  <c r="ES31" i="211"/>
  <c r="CK23" i="209"/>
  <c r="CL23" i="209" s="1"/>
  <c r="CM23" i="209" s="1"/>
  <c r="CJ23" i="209"/>
  <c r="CI23" i="209"/>
  <c r="EF23" i="211"/>
  <c r="DT23" i="211"/>
  <c r="EV15" i="209"/>
  <c r="EX15" i="209"/>
  <c r="EZ15" i="209" s="1"/>
  <c r="EW15" i="209"/>
  <c r="CV15" i="209"/>
  <c r="CX15" i="209"/>
  <c r="CZ15" i="209" s="1"/>
  <c r="CW15" i="209"/>
  <c r="DT15" i="211"/>
  <c r="JA161" i="210"/>
  <c r="DI160" i="211"/>
  <c r="DJ160" i="211"/>
  <c r="DH160" i="211"/>
  <c r="GN153" i="210"/>
  <c r="ID153" i="210"/>
  <c r="EU152" i="211"/>
  <c r="EW152" i="211"/>
  <c r="EX152" i="211" s="1"/>
  <c r="EV152" i="211"/>
  <c r="EU145" i="210"/>
  <c r="JA145" i="210"/>
  <c r="EJ144" i="211"/>
  <c r="EH144" i="211"/>
  <c r="EI144" i="211"/>
  <c r="EJ133" i="209"/>
  <c r="EK133" i="209"/>
  <c r="EL133" i="209" s="1"/>
  <c r="EM133" i="209" s="1"/>
  <c r="EI133" i="209"/>
  <c r="HL134" i="210"/>
  <c r="HK134" i="210"/>
  <c r="HM134" i="210"/>
  <c r="DH133" i="211"/>
  <c r="DJ133" i="211"/>
  <c r="DI133" i="211"/>
  <c r="EJ117" i="209"/>
  <c r="EI117" i="209"/>
  <c r="EK117" i="209"/>
  <c r="EL117" i="209" s="1"/>
  <c r="EM117" i="209" s="1"/>
  <c r="DU117" i="211"/>
  <c r="DW117" i="211"/>
  <c r="DV117" i="211"/>
  <c r="FJ109" i="211"/>
  <c r="FI109" i="211"/>
  <c r="FH109" i="211"/>
  <c r="EJ101" i="209"/>
  <c r="EK101" i="209"/>
  <c r="EL101" i="209" s="1"/>
  <c r="EM101" i="209" s="1"/>
  <c r="EI101" i="209"/>
  <c r="ET101" i="211"/>
  <c r="DT93" i="211"/>
  <c r="ET93" i="211"/>
  <c r="DF85" i="211"/>
  <c r="FF85" i="211"/>
  <c r="EW68" i="211"/>
  <c r="EX68" i="211" s="1"/>
  <c r="EV68" i="211"/>
  <c r="EU68" i="211"/>
  <c r="DV52" i="209"/>
  <c r="DW52" i="209"/>
  <c r="DX52" i="209"/>
  <c r="DZ52" i="209" s="1"/>
  <c r="DI44" i="209"/>
  <c r="DK44" i="209"/>
  <c r="DM44" i="209" s="1"/>
  <c r="DJ44" i="209"/>
  <c r="EI44" i="211"/>
  <c r="EJ44" i="211"/>
  <c r="EH44" i="211"/>
  <c r="DJ36" i="209"/>
  <c r="DK36" i="209"/>
  <c r="DM36" i="209" s="1"/>
  <c r="DI36" i="209"/>
  <c r="EK36" i="209"/>
  <c r="EL36" i="209" s="1"/>
  <c r="EM36" i="209" s="1"/>
  <c r="EI36" i="209"/>
  <c r="EJ36" i="209"/>
  <c r="EJ36" i="211"/>
  <c r="EI36" i="211"/>
  <c r="EH36" i="211"/>
  <c r="DJ157" i="211"/>
  <c r="DI157" i="211"/>
  <c r="DH157" i="211"/>
  <c r="DW157" i="211"/>
  <c r="DV157" i="211"/>
  <c r="DU157" i="211"/>
  <c r="EK141" i="209"/>
  <c r="EL141" i="209" s="1"/>
  <c r="EM141" i="209" s="1"/>
  <c r="EJ141" i="209"/>
  <c r="EI141" i="209"/>
  <c r="CW141" i="209"/>
  <c r="CX141" i="209"/>
  <c r="CZ141" i="209" s="1"/>
  <c r="CV141" i="209"/>
  <c r="JC142" i="210"/>
  <c r="JB142" i="210"/>
  <c r="JD142" i="210"/>
  <c r="CK130" i="209"/>
  <c r="CL130" i="209" s="1"/>
  <c r="CM130" i="209" s="1"/>
  <c r="CI130" i="209"/>
  <c r="CJ130" i="209"/>
  <c r="DH130" i="211"/>
  <c r="DJ130" i="211"/>
  <c r="DI130" i="211"/>
  <c r="EK122" i="209"/>
  <c r="EL122" i="209" s="1"/>
  <c r="EM122" i="209" s="1"/>
  <c r="EI122" i="209"/>
  <c r="EJ122" i="209"/>
  <c r="CT122" i="211"/>
  <c r="CV114" i="209"/>
  <c r="CX114" i="209"/>
  <c r="CZ114" i="209" s="1"/>
  <c r="CW114" i="209"/>
  <c r="DT114" i="211"/>
  <c r="ES114" i="211"/>
  <c r="DK106" i="209"/>
  <c r="DM106" i="209" s="1"/>
  <c r="DJ106" i="209"/>
  <c r="DI106" i="209"/>
  <c r="EI98" i="211"/>
  <c r="EJ98" i="211"/>
  <c r="EH98" i="211"/>
  <c r="DX90" i="209"/>
  <c r="DZ90" i="209" s="1"/>
  <c r="DW90" i="209"/>
  <c r="DV90" i="209"/>
  <c r="EK82" i="209"/>
  <c r="EL82" i="209" s="1"/>
  <c r="EM82" i="209" s="1"/>
  <c r="EJ82" i="209"/>
  <c r="EI82" i="209"/>
  <c r="EW74" i="209"/>
  <c r="EV74" i="209"/>
  <c r="EX74" i="209"/>
  <c r="EZ74" i="209" s="1"/>
  <c r="FG74" i="211"/>
  <c r="DV49" i="209"/>
  <c r="DX49" i="209"/>
  <c r="DZ49" i="209" s="1"/>
  <c r="DW49" i="209"/>
  <c r="EI49" i="209"/>
  <c r="EK49" i="209"/>
  <c r="EL49" i="209" s="1"/>
  <c r="EM49" i="209" s="1"/>
  <c r="EJ49" i="209"/>
  <c r="DT49" i="211"/>
  <c r="DT41" i="211"/>
  <c r="ET41" i="211"/>
  <c r="FJ33" i="211"/>
  <c r="FH33" i="211"/>
  <c r="FI33" i="211"/>
  <c r="EX25" i="209"/>
  <c r="EZ25" i="209" s="1"/>
  <c r="EW25" i="209"/>
  <c r="EV25" i="209"/>
  <c r="DJ17" i="209"/>
  <c r="DK17" i="209"/>
  <c r="DM17" i="209" s="1"/>
  <c r="DI17" i="209"/>
  <c r="ES17" i="211"/>
  <c r="CS17" i="211"/>
  <c r="GP147" i="210"/>
  <c r="GQ147" i="210"/>
  <c r="GO147" i="210"/>
  <c r="HL139" i="210"/>
  <c r="HM139" i="210"/>
  <c r="HK139" i="210"/>
  <c r="IG139" i="210"/>
  <c r="IH139" i="210"/>
  <c r="II139" i="210" s="1"/>
  <c r="IJ139" i="210" s="1"/>
  <c r="IF139" i="210"/>
  <c r="EW135" i="209"/>
  <c r="EX135" i="209"/>
  <c r="EZ135" i="209" s="1"/>
  <c r="EV135" i="209"/>
  <c r="GN136" i="210"/>
  <c r="CW135" i="211"/>
  <c r="CX135" i="211" s="1"/>
  <c r="CV135" i="211"/>
  <c r="CU135" i="211"/>
  <c r="CW127" i="209"/>
  <c r="CV127" i="209"/>
  <c r="CX127" i="209"/>
  <c r="CZ127" i="209" s="1"/>
  <c r="CU119" i="211"/>
  <c r="CV119" i="211"/>
  <c r="CW119" i="211"/>
  <c r="CX119" i="211" s="1"/>
  <c r="DX111" i="209"/>
  <c r="DZ111" i="209" s="1"/>
  <c r="DW111" i="209"/>
  <c r="DV111" i="209"/>
  <c r="EJ111" i="209"/>
  <c r="EK111" i="209"/>
  <c r="EL111" i="209" s="1"/>
  <c r="EM111" i="209" s="1"/>
  <c r="EI111" i="209"/>
  <c r="EV111" i="211"/>
  <c r="EW111" i="211"/>
  <c r="EX111" i="211" s="1"/>
  <c r="EU111" i="211"/>
  <c r="DI95" i="209"/>
  <c r="DK95" i="209"/>
  <c r="DM95" i="209" s="1"/>
  <c r="DJ95" i="209"/>
  <c r="DS95" i="211"/>
  <c r="FG95" i="211"/>
  <c r="EK87" i="209"/>
  <c r="EL87" i="209" s="1"/>
  <c r="EM87" i="209" s="1"/>
  <c r="EJ87" i="209"/>
  <c r="EI87" i="209"/>
  <c r="DK87" i="209"/>
  <c r="DM87" i="209" s="1"/>
  <c r="DJ87" i="209"/>
  <c r="DI87" i="209"/>
  <c r="CX79" i="209"/>
  <c r="CZ79" i="209" s="1"/>
  <c r="CW79" i="209"/>
  <c r="CV79" i="209"/>
  <c r="CS79" i="211"/>
  <c r="DS79" i="211"/>
  <c r="DS70" i="211"/>
  <c r="ES70" i="211"/>
  <c r="DS62" i="211"/>
  <c r="ES62" i="211"/>
  <c r="CK54" i="209"/>
  <c r="CL54" i="209" s="1"/>
  <c r="CM54" i="209" s="1"/>
  <c r="CI54" i="209"/>
  <c r="CJ54" i="209"/>
  <c r="CX46" i="209"/>
  <c r="CZ46" i="209" s="1"/>
  <c r="CW46" i="209"/>
  <c r="CV46" i="209"/>
  <c r="DV30" i="209"/>
  <c r="DX30" i="209"/>
  <c r="DZ30" i="209" s="1"/>
  <c r="DW30" i="209"/>
  <c r="CX30" i="209"/>
  <c r="CZ30" i="209" s="1"/>
  <c r="CW30" i="209"/>
  <c r="CV30" i="209"/>
  <c r="EJ22" i="209"/>
  <c r="EK22" i="209"/>
  <c r="EL22" i="209" s="1"/>
  <c r="EM22" i="209" s="1"/>
  <c r="EI22" i="209"/>
  <c r="EW22" i="211"/>
  <c r="EX22" i="211" s="1"/>
  <c r="EV22" i="211"/>
  <c r="EU22" i="211"/>
  <c r="CS14" i="211"/>
  <c r="HJ160" i="210"/>
  <c r="EH159" i="211"/>
  <c r="EJ159" i="211"/>
  <c r="EI159" i="211"/>
  <c r="FH159" i="211"/>
  <c r="FJ159" i="211"/>
  <c r="FI159" i="211"/>
  <c r="DG151" i="211"/>
  <c r="GQ144" i="210"/>
  <c r="GP144" i="210"/>
  <c r="GO144" i="210"/>
  <c r="DF143" i="211"/>
  <c r="EU133" i="210"/>
  <c r="CK132" i="209"/>
  <c r="CL132" i="209" s="1"/>
  <c r="CM132" i="209" s="1"/>
  <c r="CI132" i="209"/>
  <c r="CJ132" i="209"/>
  <c r="GN133" i="210"/>
  <c r="DS132" i="211"/>
  <c r="DT132" i="211"/>
  <c r="CX124" i="209"/>
  <c r="CZ124" i="209" s="1"/>
  <c r="CW124" i="209"/>
  <c r="CV124" i="209"/>
  <c r="DF124" i="211"/>
  <c r="DK116" i="209"/>
  <c r="DM116" i="209" s="1"/>
  <c r="DJ116" i="209"/>
  <c r="DI116" i="209"/>
  <c r="DF116" i="211"/>
  <c r="ET108" i="211"/>
  <c r="FF108" i="211"/>
  <c r="EX100" i="209"/>
  <c r="EZ100" i="209" s="1"/>
  <c r="EW100" i="209"/>
  <c r="EV100" i="209"/>
  <c r="FJ100" i="211"/>
  <c r="FH100" i="211"/>
  <c r="FI100" i="211"/>
  <c r="DI92" i="209"/>
  <c r="DK92" i="209"/>
  <c r="DM92" i="209" s="1"/>
  <c r="DJ92" i="209"/>
  <c r="FI92" i="211"/>
  <c r="FJ92" i="211"/>
  <c r="FH92" i="211"/>
  <c r="EI84" i="209"/>
  <c r="EJ84" i="209"/>
  <c r="EK84" i="209"/>
  <c r="EL84" i="209" s="1"/>
  <c r="EM84" i="209" s="1"/>
  <c r="DX76" i="209"/>
  <c r="DZ76" i="209" s="1"/>
  <c r="DW76" i="209"/>
  <c r="DV76" i="209"/>
  <c r="DW76" i="211"/>
  <c r="DV76" i="211"/>
  <c r="DU76" i="211"/>
  <c r="CS67" i="211"/>
  <c r="EK59" i="209"/>
  <c r="EL59" i="209" s="1"/>
  <c r="EM59" i="209" s="1"/>
  <c r="EI59" i="209"/>
  <c r="EJ59" i="209"/>
  <c r="EU51" i="211"/>
  <c r="EW51" i="211"/>
  <c r="EX51" i="211" s="1"/>
  <c r="EV51" i="211"/>
  <c r="CI43" i="209"/>
  <c r="CK43" i="209"/>
  <c r="CL43" i="209" s="1"/>
  <c r="CM43" i="209" s="1"/>
  <c r="CJ43" i="209"/>
  <c r="EV43" i="211"/>
  <c r="EW43" i="211"/>
  <c r="EX43" i="211" s="1"/>
  <c r="EU43" i="211"/>
  <c r="DJ35" i="209"/>
  <c r="DK35" i="209"/>
  <c r="DM35" i="209" s="1"/>
  <c r="DI35" i="209"/>
  <c r="ES35" i="211"/>
  <c r="CT35" i="211"/>
  <c r="EF27" i="211"/>
  <c r="CS27" i="211"/>
  <c r="IZ157" i="210"/>
  <c r="EU157" i="210"/>
  <c r="DF156" i="211"/>
  <c r="IZ149" i="210"/>
  <c r="ES148" i="211"/>
  <c r="CT148" i="211"/>
  <c r="ID141" i="210"/>
  <c r="GN141" i="210"/>
  <c r="FF140" i="211"/>
  <c r="FJ129" i="211"/>
  <c r="FH129" i="211"/>
  <c r="FI129" i="211"/>
  <c r="CW113" i="209"/>
  <c r="CX113" i="209"/>
  <c r="CZ113" i="209" s="1"/>
  <c r="CV113" i="209"/>
  <c r="EV105" i="209"/>
  <c r="EW105" i="209"/>
  <c r="EX105" i="209"/>
  <c r="EZ105" i="209" s="1"/>
  <c r="EW97" i="209"/>
  <c r="EV97" i="209"/>
  <c r="EX97" i="209"/>
  <c r="EZ97" i="209" s="1"/>
  <c r="ES97" i="211"/>
  <c r="DF89" i="211"/>
  <c r="DT89" i="211"/>
  <c r="EK81" i="209"/>
  <c r="EL81" i="209" s="1"/>
  <c r="EM81" i="209" s="1"/>
  <c r="EJ81" i="209"/>
  <c r="EI81" i="209"/>
  <c r="DF81" i="211"/>
  <c r="EW73" i="209"/>
  <c r="EV73" i="209"/>
  <c r="EX73" i="209"/>
  <c r="EZ73" i="209" s="1"/>
  <c r="EW73" i="211"/>
  <c r="EX73" i="211" s="1"/>
  <c r="EV73" i="211"/>
  <c r="EU73" i="211"/>
  <c r="EJ72" i="209"/>
  <c r="EK72" i="209"/>
  <c r="EL72" i="209" s="1"/>
  <c r="EM72" i="209" s="1"/>
  <c r="EI72" i="209"/>
  <c r="DH72" i="211"/>
  <c r="DI72" i="211"/>
  <c r="DJ72" i="211"/>
  <c r="EJ72" i="211"/>
  <c r="EI72" i="211"/>
  <c r="EH72" i="211"/>
  <c r="CK64" i="209"/>
  <c r="CL64" i="209" s="1"/>
  <c r="CM64" i="209" s="1"/>
  <c r="CJ64" i="209"/>
  <c r="CI64" i="209"/>
  <c r="CU64" i="211"/>
  <c r="CW64" i="211"/>
  <c r="CX64" i="211" s="1"/>
  <c r="CV64" i="211"/>
  <c r="DK56" i="209"/>
  <c r="DM56" i="209" s="1"/>
  <c r="DJ56" i="209"/>
  <c r="DI56" i="209"/>
  <c r="CV48" i="209"/>
  <c r="CX48" i="209"/>
  <c r="CZ48" i="209" s="1"/>
  <c r="CW48" i="209"/>
  <c r="CW48" i="211"/>
  <c r="CX48" i="211" s="1"/>
  <c r="CV48" i="211"/>
  <c r="CU48" i="211"/>
  <c r="EK40" i="209"/>
  <c r="EL40" i="209" s="1"/>
  <c r="EM40" i="209" s="1"/>
  <c r="EJ40" i="209"/>
  <c r="EI40" i="209"/>
  <c r="DF40" i="211"/>
  <c r="CJ32" i="209"/>
  <c r="CK32" i="209"/>
  <c r="CL32" i="209" s="1"/>
  <c r="CM32" i="209" s="1"/>
  <c r="CI32" i="209"/>
  <c r="FI32" i="211"/>
  <c r="FH32" i="211"/>
  <c r="FJ32" i="211"/>
  <c r="EJ32" i="211"/>
  <c r="EI32" i="211"/>
  <c r="EH32" i="211"/>
  <c r="EJ24" i="209"/>
  <c r="EK24" i="209"/>
  <c r="EL24" i="209" s="1"/>
  <c r="EM24" i="209" s="1"/>
  <c r="EI24" i="209"/>
  <c r="DX24" i="209"/>
  <c r="DZ24" i="209" s="1"/>
  <c r="DW24" i="209"/>
  <c r="DV24" i="209"/>
  <c r="DT24" i="211"/>
  <c r="FJ16" i="211"/>
  <c r="FI16" i="211"/>
  <c r="FH16" i="211"/>
  <c r="EJ16" i="211"/>
  <c r="EI16" i="211"/>
  <c r="EH16" i="211"/>
  <c r="HI154" i="210"/>
  <c r="ES153" i="211"/>
  <c r="FG153" i="211"/>
  <c r="IZ146" i="210"/>
  <c r="IE146" i="210"/>
  <c r="FF145" i="211"/>
  <c r="CK137" i="209"/>
  <c r="CL137" i="209" s="1"/>
  <c r="CM137" i="209" s="1"/>
  <c r="CI137" i="209"/>
  <c r="CJ137" i="209"/>
  <c r="IZ138" i="210"/>
  <c r="ES137" i="211"/>
  <c r="CX134" i="209"/>
  <c r="CZ134" i="209" s="1"/>
  <c r="CW134" i="209"/>
  <c r="CV134" i="209"/>
  <c r="DF126" i="211"/>
  <c r="ET126" i="211"/>
  <c r="DW118" i="209"/>
  <c r="DX118" i="209"/>
  <c r="DZ118" i="209" s="1"/>
  <c r="DV118" i="209"/>
  <c r="DI110" i="211"/>
  <c r="DJ110" i="211"/>
  <c r="DH110" i="211"/>
  <c r="DX102" i="209"/>
  <c r="DZ102" i="209" s="1"/>
  <c r="DW102" i="209"/>
  <c r="DV102" i="209"/>
  <c r="CW102" i="211"/>
  <c r="CX102" i="211" s="1"/>
  <c r="CV102" i="211"/>
  <c r="CU102" i="211"/>
  <c r="DW94" i="211"/>
  <c r="DV94" i="211"/>
  <c r="DU94" i="211"/>
  <c r="FI94" i="211"/>
  <c r="FH94" i="211"/>
  <c r="FJ94" i="211"/>
  <c r="CW78" i="209"/>
  <c r="CV78" i="209"/>
  <c r="CX78" i="209"/>
  <c r="CZ78" i="209" s="1"/>
  <c r="DV78" i="211"/>
  <c r="DW78" i="211"/>
  <c r="DU78" i="211"/>
  <c r="DW69" i="209"/>
  <c r="DV69" i="209"/>
  <c r="DX69" i="209"/>
  <c r="DZ69" i="209" s="1"/>
  <c r="EW61" i="209"/>
  <c r="EV61" i="209"/>
  <c r="EX61" i="209"/>
  <c r="EZ61" i="209" s="1"/>
  <c r="CU61" i="211"/>
  <c r="CW61" i="211"/>
  <c r="CX61" i="211" s="1"/>
  <c r="CV61" i="211"/>
  <c r="EU61" i="211"/>
  <c r="EW61" i="211"/>
  <c r="EX61" i="211" s="1"/>
  <c r="EV61" i="211"/>
  <c r="DG53" i="211"/>
  <c r="ES45" i="211"/>
  <c r="DT45" i="211"/>
  <c r="CW37" i="209"/>
  <c r="CV37" i="209"/>
  <c r="CX37" i="209"/>
  <c r="CZ37" i="209" s="1"/>
  <c r="EX21" i="209"/>
  <c r="EZ21" i="209" s="1"/>
  <c r="EW21" i="209"/>
  <c r="EV21" i="209"/>
  <c r="DF21" i="211"/>
  <c r="EF21" i="211"/>
  <c r="EI131" i="209"/>
  <c r="EJ131" i="209"/>
  <c r="EK131" i="209"/>
  <c r="EL131" i="209" s="1"/>
  <c r="EM131" i="209" s="1"/>
  <c r="CV91" i="209"/>
  <c r="CX91" i="209"/>
  <c r="CZ91" i="209" s="1"/>
  <c r="CW91" i="209"/>
  <c r="CJ104" i="209"/>
  <c r="CK104" i="209"/>
  <c r="CL104" i="209" s="1"/>
  <c r="CM104" i="209" s="1"/>
  <c r="CI104" i="209"/>
  <c r="IG151" i="210"/>
  <c r="IH151" i="210"/>
  <c r="II151" i="210" s="1"/>
  <c r="IJ151" i="210" s="1"/>
  <c r="IF151" i="210"/>
  <c r="DW142" i="209"/>
  <c r="DX142" i="209"/>
  <c r="DZ142" i="209" s="1"/>
  <c r="DV142" i="209"/>
  <c r="EY143" i="210"/>
  <c r="EZ143" i="210" s="1"/>
  <c r="EW143" i="210"/>
  <c r="EX143" i="210"/>
  <c r="EW142" i="211"/>
  <c r="EX142" i="211" s="1"/>
  <c r="EU142" i="211"/>
  <c r="EV142" i="211"/>
  <c r="DJ131" i="211"/>
  <c r="DH131" i="211"/>
  <c r="DI131" i="211"/>
  <c r="CW123" i="209"/>
  <c r="CX123" i="209"/>
  <c r="CZ123" i="209" s="1"/>
  <c r="CV123" i="209"/>
  <c r="CU115" i="211"/>
  <c r="CV115" i="211"/>
  <c r="CW115" i="211"/>
  <c r="CX115" i="211" s="1"/>
  <c r="CW107" i="209"/>
  <c r="CV107" i="209"/>
  <c r="CX107" i="209"/>
  <c r="CZ107" i="209" s="1"/>
  <c r="CI99" i="209"/>
  <c r="CK99" i="209"/>
  <c r="CL99" i="209" s="1"/>
  <c r="CM99" i="209" s="1"/>
  <c r="CJ99" i="209"/>
  <c r="EJ99" i="211"/>
  <c r="EI99" i="211"/>
  <c r="EH99" i="211"/>
  <c r="EX91" i="209"/>
  <c r="EZ91" i="209" s="1"/>
  <c r="EW91" i="209"/>
  <c r="EV91" i="209"/>
  <c r="DV91" i="209"/>
  <c r="DW91" i="209"/>
  <c r="DX91" i="209"/>
  <c r="DZ91" i="209" s="1"/>
  <c r="EI91" i="211"/>
  <c r="EJ91" i="211"/>
  <c r="EH91" i="211"/>
  <c r="DW83" i="211"/>
  <c r="DV83" i="211"/>
  <c r="DU83" i="211"/>
  <c r="EJ75" i="209"/>
  <c r="EK75" i="209"/>
  <c r="EL75" i="209" s="1"/>
  <c r="EM75" i="209" s="1"/>
  <c r="EI75" i="209"/>
  <c r="CS75" i="211"/>
  <c r="EK66" i="209"/>
  <c r="EL66" i="209" s="1"/>
  <c r="EM66" i="209" s="1"/>
  <c r="EJ66" i="209"/>
  <c r="EI66" i="209"/>
  <c r="EF66" i="211"/>
  <c r="DT58" i="211"/>
  <c r="CS58" i="211"/>
  <c r="CV50" i="209"/>
  <c r="CX50" i="209"/>
  <c r="CZ50" i="209" s="1"/>
  <c r="CW50" i="209"/>
  <c r="DG50" i="211"/>
  <c r="CS42" i="211"/>
  <c r="EW34" i="209"/>
  <c r="EX34" i="209"/>
  <c r="EZ34" i="209" s="1"/>
  <c r="EV34" i="209"/>
  <c r="DF34" i="211"/>
  <c r="ET34" i="211"/>
  <c r="DV26" i="209"/>
  <c r="DX26" i="209"/>
  <c r="DZ26" i="209" s="1"/>
  <c r="DW26" i="209"/>
  <c r="CU26" i="211"/>
  <c r="CW26" i="211"/>
  <c r="CX26" i="211" s="1"/>
  <c r="CV26" i="211"/>
  <c r="DS18" i="211"/>
  <c r="EG18" i="211"/>
  <c r="EX156" i="210"/>
  <c r="EW156" i="210"/>
  <c r="EY156" i="210"/>
  <c r="EZ156" i="210" s="1"/>
  <c r="DV147" i="211"/>
  <c r="DU147" i="211"/>
  <c r="DW147" i="211"/>
  <c r="CX139" i="209"/>
  <c r="CZ139" i="209" s="1"/>
  <c r="CV139" i="209"/>
  <c r="CW139" i="209"/>
  <c r="FU140" i="210"/>
  <c r="FS140" i="210"/>
  <c r="FT140" i="210"/>
  <c r="EI139" i="211"/>
  <c r="EJ139" i="211"/>
  <c r="EH139" i="211"/>
  <c r="FH139" i="211"/>
  <c r="FJ139" i="211"/>
  <c r="FI139" i="211"/>
  <c r="IE137" i="210"/>
  <c r="FR137" i="210"/>
  <c r="FG128" i="211"/>
  <c r="EK120" i="209"/>
  <c r="EL120" i="209" s="1"/>
  <c r="EM120" i="209" s="1"/>
  <c r="EJ120" i="209"/>
  <c r="EI120" i="209"/>
  <c r="FG120" i="211"/>
  <c r="EF120" i="211"/>
  <c r="FG112" i="211"/>
  <c r="DF104" i="211"/>
  <c r="DS104" i="211"/>
  <c r="CX96" i="209"/>
  <c r="CZ96" i="209" s="1"/>
  <c r="CW96" i="209"/>
  <c r="CV96" i="209"/>
  <c r="DI96" i="209"/>
  <c r="DJ96" i="209"/>
  <c r="DK96" i="209"/>
  <c r="DM96" i="209" s="1"/>
  <c r="DK88" i="209"/>
  <c r="DM88" i="209" s="1"/>
  <c r="DI88" i="209"/>
  <c r="DJ88" i="209"/>
  <c r="CW88" i="211"/>
  <c r="CX88" i="211" s="1"/>
  <c r="CV88" i="211"/>
  <c r="CU88" i="211"/>
  <c r="EJ80" i="211"/>
  <c r="EI80" i="211"/>
  <c r="EH80" i="211"/>
  <c r="DX71" i="209"/>
  <c r="DZ71" i="209" s="1"/>
  <c r="DW71" i="209"/>
  <c r="DV71" i="209"/>
  <c r="CT71" i="211"/>
  <c r="FF71" i="211"/>
  <c r="EV63" i="209"/>
  <c r="EW63" i="209"/>
  <c r="EX63" i="209"/>
  <c r="EZ63" i="209" s="1"/>
  <c r="EI63" i="211"/>
  <c r="EH63" i="211"/>
  <c r="EJ63" i="211"/>
  <c r="EV39" i="209"/>
  <c r="EW39" i="209"/>
  <c r="EX39" i="209"/>
  <c r="EZ39" i="209" s="1"/>
  <c r="CX31" i="209"/>
  <c r="CZ31" i="209" s="1"/>
  <c r="CW31" i="209"/>
  <c r="CV31" i="209"/>
  <c r="DT31" i="211"/>
  <c r="CT31" i="211"/>
  <c r="EG23" i="211"/>
  <c r="CT15" i="211"/>
  <c r="EU161" i="210"/>
  <c r="EJ160" i="211"/>
  <c r="EI160" i="211"/>
  <c r="EH160" i="211"/>
  <c r="FQ153" i="210"/>
  <c r="EV153" i="210"/>
  <c r="HJ145" i="210"/>
  <c r="CW144" i="211"/>
  <c r="CX144" i="211" s="1"/>
  <c r="CV144" i="211"/>
  <c r="CU144" i="211"/>
  <c r="FH144" i="211"/>
  <c r="FJ144" i="211"/>
  <c r="FI144" i="211"/>
  <c r="CW133" i="209"/>
  <c r="CX133" i="209"/>
  <c r="CZ133" i="209" s="1"/>
  <c r="CV133" i="209"/>
  <c r="FU134" i="210"/>
  <c r="FS134" i="210"/>
  <c r="FT134" i="210"/>
  <c r="DJ117" i="209"/>
  <c r="DI117" i="209"/>
  <c r="DK117" i="209"/>
  <c r="DM117" i="209" s="1"/>
  <c r="DK101" i="209"/>
  <c r="DM101" i="209" s="1"/>
  <c r="DJ101" i="209"/>
  <c r="DI101" i="209"/>
  <c r="EG101" i="211"/>
  <c r="EW93" i="209"/>
  <c r="EV93" i="209"/>
  <c r="EX93" i="209"/>
  <c r="EZ93" i="209" s="1"/>
  <c r="EG93" i="211"/>
  <c r="DK85" i="209"/>
  <c r="DM85" i="209" s="1"/>
  <c r="DJ85" i="209"/>
  <c r="DI85" i="209"/>
  <c r="EG85" i="211"/>
  <c r="CT85" i="211"/>
  <c r="EK77" i="209"/>
  <c r="EL77" i="209" s="1"/>
  <c r="EM77" i="209" s="1"/>
  <c r="EJ77" i="209"/>
  <c r="EI77" i="209"/>
  <c r="DV77" i="209"/>
  <c r="DW77" i="209"/>
  <c r="DX77" i="209"/>
  <c r="DZ77" i="209" s="1"/>
  <c r="DW68" i="209"/>
  <c r="DV68" i="209"/>
  <c r="DX68" i="209"/>
  <c r="DZ68" i="209" s="1"/>
  <c r="FI68" i="211"/>
  <c r="FJ68" i="211"/>
  <c r="FH68" i="211"/>
  <c r="DH68" i="211"/>
  <c r="DI68" i="211"/>
  <c r="DJ68" i="211"/>
  <c r="CX60" i="209"/>
  <c r="CZ60" i="209" s="1"/>
  <c r="CW60" i="209"/>
  <c r="CV60" i="209"/>
  <c r="DK60" i="209"/>
  <c r="DM60" i="209" s="1"/>
  <c r="DJ60" i="209"/>
  <c r="DI60" i="209"/>
  <c r="CK52" i="209"/>
  <c r="CL52" i="209" s="1"/>
  <c r="CM52" i="209" s="1"/>
  <c r="CJ52" i="209"/>
  <c r="CI52" i="209"/>
  <c r="EV52" i="209"/>
  <c r="EX52" i="209"/>
  <c r="EZ52" i="209" s="1"/>
  <c r="EW52" i="209"/>
  <c r="DW52" i="211"/>
  <c r="DV52" i="211"/>
  <c r="DU52" i="211"/>
  <c r="CW36" i="211"/>
  <c r="CX36" i="211" s="1"/>
  <c r="CV36" i="211"/>
  <c r="CU36" i="211"/>
  <c r="DU28" i="211"/>
  <c r="DW28" i="211"/>
  <c r="DV28" i="211"/>
  <c r="CJ20" i="209"/>
  <c r="CK20" i="209"/>
  <c r="CL20" i="209" s="1"/>
  <c r="CM20" i="209" s="1"/>
  <c r="CI20" i="209"/>
  <c r="CX20" i="209"/>
  <c r="CZ20" i="209" s="1"/>
  <c r="CW20" i="209"/>
  <c r="CV20" i="209"/>
  <c r="EV157" i="211"/>
  <c r="EU157" i="211"/>
  <c r="EW157" i="211"/>
  <c r="EX157" i="211" s="1"/>
  <c r="EX142" i="210"/>
  <c r="EY142" i="210"/>
  <c r="EZ142" i="210" s="1"/>
  <c r="EW142" i="210"/>
  <c r="EH141" i="211"/>
  <c r="EJ141" i="211"/>
  <c r="EI141" i="211"/>
  <c r="CW130" i="209"/>
  <c r="CX130" i="209"/>
  <c r="CZ130" i="209" s="1"/>
  <c r="CV130" i="209"/>
  <c r="EX122" i="209"/>
  <c r="EZ122" i="209" s="1"/>
  <c r="EW122" i="209"/>
  <c r="EV122" i="209"/>
  <c r="ET122" i="211"/>
  <c r="EF122" i="211"/>
  <c r="CK114" i="209"/>
  <c r="CL114" i="209" s="1"/>
  <c r="CM114" i="209" s="1"/>
  <c r="CJ114" i="209"/>
  <c r="CI114" i="209"/>
  <c r="FF114" i="211"/>
  <c r="EX106" i="209"/>
  <c r="EZ106" i="209" s="1"/>
  <c r="EV106" i="209"/>
  <c r="EW106" i="209"/>
  <c r="DV98" i="211"/>
  <c r="DU98" i="211"/>
  <c r="DW98" i="211"/>
  <c r="EX90" i="209"/>
  <c r="EZ90" i="209" s="1"/>
  <c r="EV90" i="209"/>
  <c r="EW90" i="209"/>
  <c r="DI90" i="211"/>
  <c r="DJ90" i="211"/>
  <c r="DH90" i="211"/>
  <c r="CS74" i="211"/>
  <c r="EX49" i="209"/>
  <c r="EZ49" i="209" s="1"/>
  <c r="EW49" i="209"/>
  <c r="EV49" i="209"/>
  <c r="FF49" i="211"/>
  <c r="EI41" i="209"/>
  <c r="EK41" i="209"/>
  <c r="EL41" i="209" s="1"/>
  <c r="EM41" i="209" s="1"/>
  <c r="EJ41" i="209"/>
  <c r="FF41" i="211"/>
  <c r="DG41" i="211"/>
  <c r="DJ33" i="211"/>
  <c r="DI33" i="211"/>
  <c r="DH33" i="211"/>
  <c r="DI25" i="211"/>
  <c r="DJ25" i="211"/>
  <c r="DH25" i="211"/>
  <c r="EJ25" i="211"/>
  <c r="EI25" i="211"/>
  <c r="EH25" i="211"/>
  <c r="DF17" i="211"/>
  <c r="EW146" i="211"/>
  <c r="EX146" i="211" s="1"/>
  <c r="EV146" i="211"/>
  <c r="EU146" i="211"/>
  <c r="EI138" i="209"/>
  <c r="EK138" i="209"/>
  <c r="EL138" i="209" s="1"/>
  <c r="EM138" i="209" s="1"/>
  <c r="EJ138" i="209"/>
  <c r="CX135" i="209"/>
  <c r="CZ135" i="209" s="1"/>
  <c r="CV135" i="209"/>
  <c r="CW135" i="209"/>
  <c r="IZ136" i="210"/>
  <c r="DJ135" i="211"/>
  <c r="DH135" i="211"/>
  <c r="DI135" i="211"/>
  <c r="EW127" i="209"/>
  <c r="EX127" i="209"/>
  <c r="EZ127" i="209" s="1"/>
  <c r="EV127" i="209"/>
  <c r="EJ119" i="211"/>
  <c r="EI119" i="211"/>
  <c r="EH119" i="211"/>
  <c r="EV119" i="211"/>
  <c r="EW119" i="211"/>
  <c r="EX119" i="211" s="1"/>
  <c r="EU119" i="211"/>
  <c r="EU103" i="211"/>
  <c r="EV103" i="211"/>
  <c r="EW103" i="211"/>
  <c r="EX103" i="211" s="1"/>
  <c r="EV95" i="209"/>
  <c r="EX95" i="209"/>
  <c r="EZ95" i="209" s="1"/>
  <c r="EW95" i="209"/>
  <c r="EG95" i="211"/>
  <c r="DF95" i="211"/>
  <c r="CK87" i="209"/>
  <c r="CL87" i="209" s="1"/>
  <c r="CM87" i="209" s="1"/>
  <c r="CI87" i="209"/>
  <c r="CJ87" i="209"/>
  <c r="FJ87" i="211"/>
  <c r="FI87" i="211"/>
  <c r="FH87" i="211"/>
  <c r="DJ79" i="209"/>
  <c r="DK79" i="209"/>
  <c r="DM79" i="209" s="1"/>
  <c r="DI79" i="209"/>
  <c r="DW79" i="209"/>
  <c r="DV79" i="209"/>
  <c r="DX79" i="209"/>
  <c r="DZ79" i="209" s="1"/>
  <c r="CT79" i="211"/>
  <c r="FF70" i="211"/>
  <c r="CS70" i="211"/>
  <c r="DV62" i="209"/>
  <c r="DX62" i="209"/>
  <c r="DZ62" i="209" s="1"/>
  <c r="DW62" i="209"/>
  <c r="DG62" i="211"/>
  <c r="EK54" i="209"/>
  <c r="EL54" i="209" s="1"/>
  <c r="EM54" i="209" s="1"/>
  <c r="EI54" i="209"/>
  <c r="EJ54" i="209"/>
  <c r="CK46" i="209"/>
  <c r="CL46" i="209" s="1"/>
  <c r="CM46" i="209" s="1"/>
  <c r="CJ46" i="209"/>
  <c r="CI46" i="209"/>
  <c r="EW46" i="211"/>
  <c r="EX46" i="211" s="1"/>
  <c r="EV46" i="211"/>
  <c r="EU46" i="211"/>
  <c r="DU46" i="211"/>
  <c r="DW46" i="211"/>
  <c r="DV46" i="211"/>
  <c r="CX38" i="209"/>
  <c r="CZ38" i="209" s="1"/>
  <c r="CW38" i="209"/>
  <c r="CV38" i="209"/>
  <c r="CK38" i="209"/>
  <c r="CL38" i="209" s="1"/>
  <c r="CM38" i="209" s="1"/>
  <c r="CI38" i="209"/>
  <c r="CJ38" i="209"/>
  <c r="EJ30" i="209"/>
  <c r="EK30" i="209"/>
  <c r="EL30" i="209" s="1"/>
  <c r="EM30" i="209" s="1"/>
  <c r="EI30" i="209"/>
  <c r="DJ30" i="211"/>
  <c r="DI30" i="211"/>
  <c r="DH30" i="211"/>
  <c r="FH22" i="211"/>
  <c r="FI22" i="211"/>
  <c r="FJ22" i="211"/>
  <c r="CJ14" i="209"/>
  <c r="CK14" i="209"/>
  <c r="CL14" i="209" s="1"/>
  <c r="CM14" i="209" s="1"/>
  <c r="CI14" i="209"/>
  <c r="DV14" i="209"/>
  <c r="DW14" i="209"/>
  <c r="DX14" i="209"/>
  <c r="DZ14" i="209" s="1"/>
  <c r="DG14" i="211"/>
  <c r="EU160" i="210"/>
  <c r="FU152" i="210"/>
  <c r="FS152" i="210"/>
  <c r="FT152" i="210"/>
  <c r="EX152" i="210"/>
  <c r="EW152" i="210"/>
  <c r="EY152" i="210"/>
  <c r="EZ152" i="210" s="1"/>
  <c r="EF151" i="211"/>
  <c r="JB144" i="210"/>
  <c r="JC144" i="210"/>
  <c r="JD144" i="210"/>
  <c r="DX143" i="209"/>
  <c r="DZ143" i="209" s="1"/>
  <c r="DW143" i="209"/>
  <c r="DV143" i="209"/>
  <c r="FG143" i="211"/>
  <c r="EI132" i="209"/>
  <c r="EJ132" i="209"/>
  <c r="EK132" i="209"/>
  <c r="EL132" i="209" s="1"/>
  <c r="EM132" i="209" s="1"/>
  <c r="EX132" i="209"/>
  <c r="EZ132" i="209" s="1"/>
  <c r="EW132" i="209"/>
  <c r="EV132" i="209"/>
  <c r="IE133" i="210"/>
  <c r="FF132" i="211"/>
  <c r="ES132" i="211"/>
  <c r="DI124" i="209"/>
  <c r="DJ124" i="209"/>
  <c r="DK124" i="209"/>
  <c r="DM124" i="209" s="1"/>
  <c r="CI124" i="209"/>
  <c r="CK124" i="209"/>
  <c r="CL124" i="209" s="1"/>
  <c r="CM124" i="209" s="1"/>
  <c r="CJ124" i="209"/>
  <c r="EF124" i="211"/>
  <c r="EX116" i="209"/>
  <c r="EZ116" i="209" s="1"/>
  <c r="EW116" i="209"/>
  <c r="EV116" i="209"/>
  <c r="EF116" i="211"/>
  <c r="DJ108" i="209"/>
  <c r="DK108" i="209"/>
  <c r="DM108" i="209" s="1"/>
  <c r="DI108" i="209"/>
  <c r="EF108" i="211"/>
  <c r="DT108" i="211"/>
  <c r="EK100" i="209"/>
  <c r="EL100" i="209" s="1"/>
  <c r="EM100" i="209" s="1"/>
  <c r="EI100" i="209"/>
  <c r="EJ100" i="209"/>
  <c r="DI100" i="211"/>
  <c r="DJ100" i="211"/>
  <c r="DH100" i="211"/>
  <c r="DX92" i="209"/>
  <c r="DZ92" i="209" s="1"/>
  <c r="DW92" i="209"/>
  <c r="DV92" i="209"/>
  <c r="CW92" i="211"/>
  <c r="CX92" i="211" s="1"/>
  <c r="CV92" i="211"/>
  <c r="CU92" i="211"/>
  <c r="EW76" i="211"/>
  <c r="EX76" i="211" s="1"/>
  <c r="EV76" i="211"/>
  <c r="EU76" i="211"/>
  <c r="CK67" i="209"/>
  <c r="CL67" i="209" s="1"/>
  <c r="CM67" i="209" s="1"/>
  <c r="CJ67" i="209"/>
  <c r="CI67" i="209"/>
  <c r="DK67" i="209"/>
  <c r="DM67" i="209" s="1"/>
  <c r="DJ67" i="209"/>
  <c r="DI67" i="209"/>
  <c r="CT67" i="211"/>
  <c r="EV59" i="209"/>
  <c r="EX59" i="209"/>
  <c r="EZ59" i="209" s="1"/>
  <c r="EW59" i="209"/>
  <c r="CV59" i="211"/>
  <c r="CU59" i="211"/>
  <c r="CW59" i="211"/>
  <c r="CX59" i="211" s="1"/>
  <c r="EI43" i="209"/>
  <c r="EK43" i="209"/>
  <c r="EL43" i="209" s="1"/>
  <c r="EM43" i="209" s="1"/>
  <c r="EJ43" i="209"/>
  <c r="CX35" i="209"/>
  <c r="CZ35" i="209" s="1"/>
  <c r="CW35" i="209"/>
  <c r="CV35" i="209"/>
  <c r="FF35" i="211"/>
  <c r="FG35" i="211"/>
  <c r="EK27" i="209"/>
  <c r="EL27" i="209" s="1"/>
  <c r="EM27" i="209" s="1"/>
  <c r="EJ27" i="209"/>
  <c r="EI27" i="209"/>
  <c r="EG27" i="211"/>
  <c r="FQ157" i="210"/>
  <c r="EV157" i="210"/>
  <c r="EF156" i="211"/>
  <c r="JA149" i="210"/>
  <c r="DG148" i="211"/>
  <c r="FF148" i="211"/>
  <c r="IZ141" i="210"/>
  <c r="CT140" i="211"/>
  <c r="FG140" i="211"/>
  <c r="CU129" i="211"/>
  <c r="CW129" i="211"/>
  <c r="CX129" i="211" s="1"/>
  <c r="CV129" i="211"/>
  <c r="DK121" i="209"/>
  <c r="DM121" i="209" s="1"/>
  <c r="DJ121" i="209"/>
  <c r="DI121" i="209"/>
  <c r="EI121" i="209"/>
  <c r="EK121" i="209"/>
  <c r="EL121" i="209" s="1"/>
  <c r="EM121" i="209" s="1"/>
  <c r="EJ121" i="209"/>
  <c r="EJ113" i="209"/>
  <c r="EI113" i="209"/>
  <c r="EK113" i="209"/>
  <c r="EL113" i="209" s="1"/>
  <c r="EM113" i="209" s="1"/>
  <c r="DV113" i="209"/>
  <c r="DW113" i="209"/>
  <c r="DX113" i="209"/>
  <c r="DZ113" i="209" s="1"/>
  <c r="EU113" i="211"/>
  <c r="EV113" i="211"/>
  <c r="EW113" i="211"/>
  <c r="EX113" i="211" s="1"/>
  <c r="CX105" i="209"/>
  <c r="CZ105" i="209" s="1"/>
  <c r="CW105" i="209"/>
  <c r="CV105" i="209"/>
  <c r="CW97" i="209"/>
  <c r="CV97" i="209"/>
  <c r="CX97" i="209"/>
  <c r="CZ97" i="209" s="1"/>
  <c r="EI97" i="209"/>
  <c r="EK97" i="209"/>
  <c r="EL97" i="209" s="1"/>
  <c r="EM97" i="209" s="1"/>
  <c r="EJ97" i="209"/>
  <c r="DF97" i="211"/>
  <c r="EK89" i="209"/>
  <c r="EL89" i="209" s="1"/>
  <c r="EM89" i="209" s="1"/>
  <c r="EI89" i="209"/>
  <c r="EJ89" i="209"/>
  <c r="ES89" i="211"/>
  <c r="EG89" i="211"/>
  <c r="CS81" i="211"/>
  <c r="ET81" i="211"/>
  <c r="DJ73" i="211"/>
  <c r="DI73" i="211"/>
  <c r="DH73" i="211"/>
  <c r="EH73" i="211"/>
  <c r="EI73" i="211"/>
  <c r="EJ73" i="211"/>
  <c r="EX64" i="209"/>
  <c r="EZ64" i="209" s="1"/>
  <c r="EW64" i="209"/>
  <c r="EV64" i="209"/>
  <c r="DV64" i="211"/>
  <c r="DW64" i="211"/>
  <c r="DU64" i="211"/>
  <c r="CV56" i="209"/>
  <c r="CX56" i="209"/>
  <c r="CZ56" i="209" s="1"/>
  <c r="CW56" i="209"/>
  <c r="DW56" i="211"/>
  <c r="DU56" i="211"/>
  <c r="DV56" i="211"/>
  <c r="DJ56" i="211"/>
  <c r="DI56" i="211"/>
  <c r="DH56" i="211"/>
  <c r="DX48" i="209"/>
  <c r="DZ48" i="209" s="1"/>
  <c r="DW48" i="209"/>
  <c r="DV48" i="209"/>
  <c r="DI48" i="209"/>
  <c r="DK48" i="209"/>
  <c r="DM48" i="209" s="1"/>
  <c r="DJ48" i="209"/>
  <c r="FJ48" i="211"/>
  <c r="FI48" i="211"/>
  <c r="FH48" i="211"/>
  <c r="ES40" i="211"/>
  <c r="FF40" i="211"/>
  <c r="CJ24" i="209"/>
  <c r="CK24" i="209"/>
  <c r="CL24" i="209" s="1"/>
  <c r="CM24" i="209" s="1"/>
  <c r="CI24" i="209"/>
  <c r="FF24" i="211"/>
  <c r="IZ154" i="210"/>
  <c r="DF153" i="211"/>
  <c r="CS153" i="211"/>
  <c r="HI146" i="210"/>
  <c r="EU146" i="210"/>
  <c r="FG145" i="211"/>
  <c r="FQ138" i="210"/>
  <c r="EV138" i="210"/>
  <c r="DF137" i="211"/>
  <c r="CX126" i="209"/>
  <c r="CZ126" i="209" s="1"/>
  <c r="CW126" i="209"/>
  <c r="CV126" i="209"/>
  <c r="DK126" i="209"/>
  <c r="DM126" i="209" s="1"/>
  <c r="DJ126" i="209"/>
  <c r="DI126" i="209"/>
  <c r="DG126" i="211"/>
  <c r="EV118" i="209"/>
  <c r="EX118" i="209"/>
  <c r="EZ118" i="209" s="1"/>
  <c r="EW118" i="209"/>
  <c r="EX110" i="209"/>
  <c r="EZ110" i="209" s="1"/>
  <c r="EV110" i="209"/>
  <c r="EW110" i="209"/>
  <c r="DV110" i="211"/>
  <c r="DU110" i="211"/>
  <c r="DW110" i="211"/>
  <c r="CK102" i="209"/>
  <c r="CL102" i="209" s="1"/>
  <c r="CM102" i="209" s="1"/>
  <c r="CI102" i="209"/>
  <c r="CJ102" i="209"/>
  <c r="DU102" i="211"/>
  <c r="DV102" i="211"/>
  <c r="DW102" i="211"/>
  <c r="CI94" i="209"/>
  <c r="CK94" i="209"/>
  <c r="CL94" i="209" s="1"/>
  <c r="CM94" i="209" s="1"/>
  <c r="CJ94" i="209"/>
  <c r="CW94" i="211"/>
  <c r="CX94" i="211" s="1"/>
  <c r="CV94" i="211"/>
  <c r="CU94" i="211"/>
  <c r="CK86" i="209"/>
  <c r="CL86" i="209" s="1"/>
  <c r="CM86" i="209" s="1"/>
  <c r="CJ86" i="209"/>
  <c r="CI86" i="209"/>
  <c r="EV86" i="209"/>
  <c r="EW86" i="209"/>
  <c r="EX86" i="209"/>
  <c r="EZ86" i="209" s="1"/>
  <c r="EW86" i="211"/>
  <c r="EX86" i="211" s="1"/>
  <c r="EV86" i="211"/>
  <c r="EU86" i="211"/>
  <c r="FH78" i="211"/>
  <c r="FI78" i="211"/>
  <c r="FJ78" i="211"/>
  <c r="EW78" i="211"/>
  <c r="EX78" i="211" s="1"/>
  <c r="EV78" i="211"/>
  <c r="EU78" i="211"/>
  <c r="CI69" i="209"/>
  <c r="CK69" i="209"/>
  <c r="CL69" i="209" s="1"/>
  <c r="CM69" i="209" s="1"/>
  <c r="CJ69" i="209"/>
  <c r="DX61" i="209"/>
  <c r="DZ61" i="209" s="1"/>
  <c r="DW61" i="209"/>
  <c r="DV61" i="209"/>
  <c r="DJ61" i="211"/>
  <c r="DI61" i="211"/>
  <c r="DH61" i="211"/>
  <c r="CW53" i="209"/>
  <c r="CX53" i="209"/>
  <c r="CZ53" i="209" s="1"/>
  <c r="CV53" i="209"/>
  <c r="DK53" i="209"/>
  <c r="DM53" i="209" s="1"/>
  <c r="DI53" i="209"/>
  <c r="DJ53" i="209"/>
  <c r="ES53" i="211"/>
  <c r="DV45" i="209"/>
  <c r="DX45" i="209"/>
  <c r="DZ45" i="209" s="1"/>
  <c r="DW45" i="209"/>
  <c r="CT45" i="211"/>
  <c r="DW21" i="209"/>
  <c r="DV21" i="209"/>
  <c r="DX21" i="209"/>
  <c r="DZ21" i="209" s="1"/>
  <c r="ET21" i="211"/>
  <c r="CT21" i="211"/>
  <c r="JD151" i="210"/>
  <c r="JC151" i="210"/>
  <c r="JB151" i="210"/>
  <c r="GP143" i="210"/>
  <c r="GQ143" i="210"/>
  <c r="GO143" i="210"/>
  <c r="EK107" i="209"/>
  <c r="EL107" i="209" s="1"/>
  <c r="EM107" i="209" s="1"/>
  <c r="EJ107" i="209"/>
  <c r="EI107" i="209"/>
  <c r="DI99" i="211"/>
  <c r="DH99" i="211"/>
  <c r="DJ99" i="211"/>
  <c r="HL159" i="210"/>
  <c r="HM159" i="210"/>
  <c r="HK159" i="210"/>
  <c r="GQ159" i="210"/>
  <c r="GP159" i="210"/>
  <c r="GO159" i="210"/>
  <c r="FU151" i="210"/>
  <c r="FT151" i="210"/>
  <c r="FS151" i="210"/>
  <c r="EX142" i="209"/>
  <c r="EZ142" i="209" s="1"/>
  <c r="EW142" i="209"/>
  <c r="EV142" i="209"/>
  <c r="DV142" i="211"/>
  <c r="DU142" i="211"/>
  <c r="DW142" i="211"/>
  <c r="EV131" i="209"/>
  <c r="EX131" i="209"/>
  <c r="EZ131" i="209" s="1"/>
  <c r="EW131" i="209"/>
  <c r="DK131" i="209"/>
  <c r="DM131" i="209" s="1"/>
  <c r="DI131" i="209"/>
  <c r="DJ131" i="209"/>
  <c r="FH131" i="211"/>
  <c r="FJ131" i="211"/>
  <c r="FI131" i="211"/>
  <c r="CI123" i="209"/>
  <c r="CJ123" i="209"/>
  <c r="CK123" i="209"/>
  <c r="CL123" i="209" s="1"/>
  <c r="CM123" i="209" s="1"/>
  <c r="EW123" i="209"/>
  <c r="EV123" i="209"/>
  <c r="EX123" i="209"/>
  <c r="EZ123" i="209" s="1"/>
  <c r="FI115" i="211"/>
  <c r="FJ115" i="211"/>
  <c r="FH115" i="211"/>
  <c r="EI115" i="211"/>
  <c r="EJ115" i="211"/>
  <c r="EH115" i="211"/>
  <c r="CW107" i="211"/>
  <c r="CX107" i="211" s="1"/>
  <c r="CV107" i="211"/>
  <c r="CU107" i="211"/>
  <c r="FI99" i="211"/>
  <c r="FJ99" i="211"/>
  <c r="FH99" i="211"/>
  <c r="DV83" i="209"/>
  <c r="DX83" i="209"/>
  <c r="DZ83" i="209" s="1"/>
  <c r="DW83" i="209"/>
  <c r="EW75" i="209"/>
  <c r="EV75" i="209"/>
  <c r="EX75" i="209"/>
  <c r="EZ75" i="209" s="1"/>
  <c r="FG75" i="211"/>
  <c r="CX66" i="209"/>
  <c r="CZ66" i="209" s="1"/>
  <c r="CW66" i="209"/>
  <c r="CV66" i="209"/>
  <c r="DF66" i="211"/>
  <c r="FG66" i="211"/>
  <c r="DW58" i="209"/>
  <c r="DV58" i="209"/>
  <c r="DX58" i="209"/>
  <c r="DZ58" i="209" s="1"/>
  <c r="ES58" i="211"/>
  <c r="EG58" i="211"/>
  <c r="DT50" i="211"/>
  <c r="DT42" i="211"/>
  <c r="DG42" i="211"/>
  <c r="DK34" i="209"/>
  <c r="DM34" i="209" s="1"/>
  <c r="DJ34" i="209"/>
  <c r="DI34" i="209"/>
  <c r="EJ34" i="209"/>
  <c r="EK34" i="209"/>
  <c r="EL34" i="209" s="1"/>
  <c r="EM34" i="209" s="1"/>
  <c r="EI34" i="209"/>
  <c r="CJ26" i="209"/>
  <c r="CK26" i="209"/>
  <c r="CL26" i="209" s="1"/>
  <c r="CM26" i="209" s="1"/>
  <c r="CI26" i="209"/>
  <c r="EJ26" i="209"/>
  <c r="EI26" i="209"/>
  <c r="EK26" i="209"/>
  <c r="EL26" i="209" s="1"/>
  <c r="EM26" i="209" s="1"/>
  <c r="DU26" i="211"/>
  <c r="DV26" i="211"/>
  <c r="DW26" i="211"/>
  <c r="FF18" i="211"/>
  <c r="ES18" i="211"/>
  <c r="IH156" i="210"/>
  <c r="II156" i="210" s="1"/>
  <c r="IJ156" i="210" s="1"/>
  <c r="IG156" i="210"/>
  <c r="IF156" i="210"/>
  <c r="DJ155" i="211"/>
  <c r="DH155" i="211"/>
  <c r="DI155" i="211"/>
  <c r="IG148" i="210"/>
  <c r="IH148" i="210"/>
  <c r="II148" i="210" s="1"/>
  <c r="IJ148" i="210" s="1"/>
  <c r="IF148" i="210"/>
  <c r="DJ147" i="211"/>
  <c r="DH147" i="211"/>
  <c r="DI147" i="211"/>
  <c r="EW147" i="211"/>
  <c r="EX147" i="211" s="1"/>
  <c r="EV147" i="211"/>
  <c r="EU147" i="211"/>
  <c r="EW139" i="209"/>
  <c r="EX139" i="209"/>
  <c r="EZ139" i="209" s="1"/>
  <c r="EV139" i="209"/>
  <c r="GQ140" i="210"/>
  <c r="GP140" i="210"/>
  <c r="GO140" i="210"/>
  <c r="JA137" i="210"/>
  <c r="DW136" i="211"/>
  <c r="DV136" i="211"/>
  <c r="DU136" i="211"/>
  <c r="FH136" i="211"/>
  <c r="FJ136" i="211"/>
  <c r="FI136" i="211"/>
  <c r="EK128" i="209"/>
  <c r="EL128" i="209" s="1"/>
  <c r="EM128" i="209" s="1"/>
  <c r="EI128" i="209"/>
  <c r="EJ128" i="209"/>
  <c r="CS128" i="211"/>
  <c r="DF128" i="211"/>
  <c r="DG120" i="211"/>
  <c r="FF120" i="211"/>
  <c r="DX112" i="209"/>
  <c r="DZ112" i="209" s="1"/>
  <c r="DV112" i="209"/>
  <c r="DW112" i="209"/>
  <c r="DF112" i="211"/>
  <c r="DJ104" i="209"/>
  <c r="DK104" i="209"/>
  <c r="DM104" i="209" s="1"/>
  <c r="DI104" i="209"/>
  <c r="EF104" i="211"/>
  <c r="FF104" i="211"/>
  <c r="DI96" i="211"/>
  <c r="DJ96" i="211"/>
  <c r="DH96" i="211"/>
  <c r="EV88" i="209"/>
  <c r="EX88" i="209"/>
  <c r="EZ88" i="209" s="1"/>
  <c r="EW88" i="209"/>
  <c r="DW88" i="211"/>
  <c r="DV88" i="211"/>
  <c r="DU88" i="211"/>
  <c r="EJ80" i="209"/>
  <c r="EK80" i="209"/>
  <c r="EL80" i="209" s="1"/>
  <c r="EM80" i="209" s="1"/>
  <c r="EI80" i="209"/>
  <c r="EX80" i="209"/>
  <c r="EZ80" i="209" s="1"/>
  <c r="EW80" i="209"/>
  <c r="EV80" i="209"/>
  <c r="CW71" i="209"/>
  <c r="CV71" i="209"/>
  <c r="CX71" i="209"/>
  <c r="CZ71" i="209" s="1"/>
  <c r="DF71" i="211"/>
  <c r="FG71" i="211"/>
  <c r="CI63" i="209"/>
  <c r="CK63" i="209"/>
  <c r="CL63" i="209" s="1"/>
  <c r="CM63" i="209" s="1"/>
  <c r="CJ63" i="209"/>
  <c r="FI63" i="211"/>
  <c r="FH63" i="211"/>
  <c r="FJ63" i="211"/>
  <c r="EK55" i="209"/>
  <c r="EL55" i="209" s="1"/>
  <c r="EM55" i="209" s="1"/>
  <c r="EI55" i="209"/>
  <c r="EJ55" i="209"/>
  <c r="EJ39" i="211"/>
  <c r="EI39" i="211"/>
  <c r="EH39" i="211"/>
  <c r="EG31" i="211"/>
  <c r="EF31" i="211"/>
  <c r="ET23" i="211"/>
  <c r="DX15" i="209"/>
  <c r="DZ15" i="209" s="1"/>
  <c r="DW15" i="209"/>
  <c r="DV15" i="209"/>
  <c r="DF15" i="211"/>
  <c r="EF15" i="211"/>
  <c r="GM161" i="210"/>
  <c r="FH160" i="211"/>
  <c r="FJ160" i="211"/>
  <c r="FI160" i="211"/>
  <c r="EU160" i="211"/>
  <c r="EW160" i="211"/>
  <c r="EX160" i="211" s="1"/>
  <c r="EV160" i="211"/>
  <c r="HI153" i="210"/>
  <c r="GM153" i="210"/>
  <c r="EV145" i="210"/>
  <c r="EW144" i="211"/>
  <c r="EX144" i="211" s="1"/>
  <c r="EV144" i="211"/>
  <c r="EU144" i="211"/>
  <c r="DU144" i="211"/>
  <c r="DW144" i="211"/>
  <c r="DV144" i="211"/>
  <c r="DX133" i="209"/>
  <c r="DZ133" i="209" s="1"/>
  <c r="DW133" i="209"/>
  <c r="DV133" i="209"/>
  <c r="IH134" i="210"/>
  <c r="II134" i="210" s="1"/>
  <c r="IJ134" i="210" s="1"/>
  <c r="IG134" i="210"/>
  <c r="IF134" i="210"/>
  <c r="EW133" i="211"/>
  <c r="EX133" i="211" s="1"/>
  <c r="EV133" i="211"/>
  <c r="EU133" i="211"/>
  <c r="EW125" i="209"/>
  <c r="EX125" i="209"/>
  <c r="EZ125" i="209" s="1"/>
  <c r="EV125" i="209"/>
  <c r="EH117" i="211"/>
  <c r="EJ117" i="211"/>
  <c r="EI117" i="211"/>
  <c r="CK109" i="209"/>
  <c r="CL109" i="209" s="1"/>
  <c r="CM109" i="209" s="1"/>
  <c r="CJ109" i="209"/>
  <c r="CI109" i="209"/>
  <c r="DV109" i="211"/>
  <c r="DW109" i="211"/>
  <c r="DU109" i="211"/>
  <c r="DS101" i="211"/>
  <c r="FF101" i="211"/>
  <c r="CX93" i="209"/>
  <c r="CZ93" i="209" s="1"/>
  <c r="CW93" i="209"/>
  <c r="CV93" i="209"/>
  <c r="FG93" i="211"/>
  <c r="EK85" i="209"/>
  <c r="EL85" i="209" s="1"/>
  <c r="EM85" i="209" s="1"/>
  <c r="EI85" i="209"/>
  <c r="EJ85" i="209"/>
  <c r="DG85" i="211"/>
  <c r="EF85" i="211"/>
  <c r="EX77" i="209"/>
  <c r="EZ77" i="209" s="1"/>
  <c r="EW77" i="209"/>
  <c r="EV77" i="209"/>
  <c r="DK77" i="209"/>
  <c r="DM77" i="209" s="1"/>
  <c r="DJ77" i="209"/>
  <c r="DI77" i="209"/>
  <c r="CV77" i="211"/>
  <c r="CW77" i="211"/>
  <c r="CX77" i="211" s="1"/>
  <c r="CU77" i="211"/>
  <c r="EX68" i="209"/>
  <c r="EZ68" i="209" s="1"/>
  <c r="EW68" i="209"/>
  <c r="EV68" i="209"/>
  <c r="CV68" i="211"/>
  <c r="CU68" i="211"/>
  <c r="CW68" i="211"/>
  <c r="CX68" i="211" s="1"/>
  <c r="DW60" i="209"/>
  <c r="DV60" i="209"/>
  <c r="DX60" i="209"/>
  <c r="DZ60" i="209" s="1"/>
  <c r="FJ52" i="211"/>
  <c r="FI52" i="211"/>
  <c r="FH52" i="211"/>
  <c r="EK44" i="209"/>
  <c r="EL44" i="209" s="1"/>
  <c r="EM44" i="209" s="1"/>
  <c r="EJ44" i="209"/>
  <c r="EI44" i="209"/>
  <c r="EV44" i="211"/>
  <c r="EW44" i="211"/>
  <c r="EX44" i="211" s="1"/>
  <c r="EU44" i="211"/>
  <c r="DU36" i="211"/>
  <c r="DW36" i="211"/>
  <c r="DV36" i="211"/>
  <c r="DK20" i="209"/>
  <c r="DM20" i="209" s="1"/>
  <c r="DJ20" i="209"/>
  <c r="DI20" i="209"/>
  <c r="DW20" i="209"/>
  <c r="DX20" i="209"/>
  <c r="DZ20" i="209" s="1"/>
  <c r="DV20" i="209"/>
  <c r="EY158" i="210"/>
  <c r="EZ158" i="210" s="1"/>
  <c r="EX158" i="210"/>
  <c r="EW158" i="210"/>
  <c r="EI157" i="211"/>
  <c r="EJ157" i="211"/>
  <c r="EH157" i="211"/>
  <c r="GP150" i="210"/>
  <c r="GQ150" i="210"/>
  <c r="GO150" i="210"/>
  <c r="GP142" i="210"/>
  <c r="GO142" i="210"/>
  <c r="GQ142" i="210"/>
  <c r="EW130" i="209"/>
  <c r="EV130" i="209"/>
  <c r="EX130" i="209"/>
  <c r="EZ130" i="209" s="1"/>
  <c r="DX122" i="209"/>
  <c r="DZ122" i="209" s="1"/>
  <c r="DW122" i="209"/>
  <c r="DV122" i="209"/>
  <c r="DF122" i="211"/>
  <c r="FG122" i="211"/>
  <c r="DW114" i="209"/>
  <c r="DX114" i="209"/>
  <c r="DZ114" i="209" s="1"/>
  <c r="DV114" i="209"/>
  <c r="DG114" i="211"/>
  <c r="EX98" i="209"/>
  <c r="EZ98" i="209" s="1"/>
  <c r="EW98" i="209"/>
  <c r="EV98" i="209"/>
  <c r="EJ98" i="209"/>
  <c r="EK98" i="209"/>
  <c r="EL98" i="209" s="1"/>
  <c r="EM98" i="209" s="1"/>
  <c r="EI98" i="209"/>
  <c r="CW98" i="211"/>
  <c r="CX98" i="211" s="1"/>
  <c r="CU98" i="211"/>
  <c r="CV98" i="211"/>
  <c r="EU90" i="211"/>
  <c r="EW90" i="211"/>
  <c r="EX90" i="211" s="1"/>
  <c r="EV90" i="211"/>
  <c r="CV82" i="209"/>
  <c r="CX82" i="209"/>
  <c r="CZ82" i="209" s="1"/>
  <c r="CW82" i="209"/>
  <c r="EK74" i="209"/>
  <c r="EL74" i="209" s="1"/>
  <c r="EM74" i="209" s="1"/>
  <c r="EJ74" i="209"/>
  <c r="EI74" i="209"/>
  <c r="ET74" i="211"/>
  <c r="CT74" i="211"/>
  <c r="EW65" i="209"/>
  <c r="EV65" i="209"/>
  <c r="EX65" i="209"/>
  <c r="EZ65" i="209" s="1"/>
  <c r="DK57" i="209"/>
  <c r="DM57" i="209" s="1"/>
  <c r="DJ57" i="209"/>
  <c r="DI57" i="209"/>
  <c r="EW57" i="209"/>
  <c r="EV57" i="209"/>
  <c r="EX57" i="209"/>
  <c r="EZ57" i="209" s="1"/>
  <c r="ET49" i="211"/>
  <c r="CS49" i="211"/>
  <c r="DV41" i="209"/>
  <c r="DX41" i="209"/>
  <c r="DZ41" i="209" s="1"/>
  <c r="DW41" i="209"/>
  <c r="EF41" i="211"/>
  <c r="DS41" i="211"/>
  <c r="EK33" i="209"/>
  <c r="EL33" i="209" s="1"/>
  <c r="EM33" i="209" s="1"/>
  <c r="EJ33" i="209"/>
  <c r="EI33" i="209"/>
  <c r="DW33" i="209"/>
  <c r="DX33" i="209"/>
  <c r="DZ33" i="209" s="1"/>
  <c r="DV33" i="209"/>
  <c r="CV25" i="209"/>
  <c r="CX25" i="209"/>
  <c r="CZ25" i="209" s="1"/>
  <c r="CW25" i="209"/>
  <c r="FJ25" i="211"/>
  <c r="FH25" i="211"/>
  <c r="FI25" i="211"/>
  <c r="EU25" i="211"/>
  <c r="EW25" i="211"/>
  <c r="EX25" i="211" s="1"/>
  <c r="EV25" i="211"/>
  <c r="DV17" i="209"/>
  <c r="DX17" i="209"/>
  <c r="DZ17" i="209" s="1"/>
  <c r="DW17" i="209"/>
  <c r="ET17" i="211"/>
  <c r="EH146" i="211"/>
  <c r="EJ146" i="211"/>
  <c r="EI146" i="211"/>
  <c r="CV146" i="211"/>
  <c r="CW146" i="211"/>
  <c r="CX146" i="211" s="1"/>
  <c r="CU146" i="211"/>
  <c r="CI138" i="209"/>
  <c r="CJ138" i="209"/>
  <c r="CK138" i="209"/>
  <c r="CL138" i="209" s="1"/>
  <c r="CM138" i="209" s="1"/>
  <c r="CJ135" i="209"/>
  <c r="CK135" i="209"/>
  <c r="CL135" i="209" s="1"/>
  <c r="CM135" i="209" s="1"/>
  <c r="CI135" i="209"/>
  <c r="FQ136" i="210"/>
  <c r="DV135" i="211"/>
  <c r="DW135" i="211"/>
  <c r="DU135" i="211"/>
  <c r="EH135" i="211"/>
  <c r="EJ135" i="211"/>
  <c r="EI135" i="211"/>
  <c r="EK127" i="209"/>
  <c r="EL127" i="209" s="1"/>
  <c r="EM127" i="209" s="1"/>
  <c r="EJ127" i="209"/>
  <c r="EI127" i="209"/>
  <c r="DV119" i="209"/>
  <c r="DX119" i="209"/>
  <c r="DZ119" i="209" s="1"/>
  <c r="DW119" i="209"/>
  <c r="CV111" i="211"/>
  <c r="CU111" i="211"/>
  <c r="CW111" i="211"/>
  <c r="CX111" i="211" s="1"/>
  <c r="CV103" i="209"/>
  <c r="CX103" i="209"/>
  <c r="CZ103" i="209" s="1"/>
  <c r="CW103" i="209"/>
  <c r="CJ103" i="209"/>
  <c r="CK103" i="209"/>
  <c r="CL103" i="209" s="1"/>
  <c r="CM103" i="209" s="1"/>
  <c r="CI103" i="209"/>
  <c r="CW103" i="211"/>
  <c r="CX103" i="211" s="1"/>
  <c r="CV103" i="211"/>
  <c r="CU103" i="211"/>
  <c r="CI95" i="209"/>
  <c r="CK95" i="209"/>
  <c r="CL95" i="209" s="1"/>
  <c r="CM95" i="209" s="1"/>
  <c r="CJ95" i="209"/>
  <c r="DT95" i="211"/>
  <c r="DG95" i="211"/>
  <c r="DV87" i="209"/>
  <c r="DX87" i="209"/>
  <c r="DZ87" i="209" s="1"/>
  <c r="DW87" i="209"/>
  <c r="CU87" i="211"/>
  <c r="CW87" i="211"/>
  <c r="CX87" i="211" s="1"/>
  <c r="CV87" i="211"/>
  <c r="EF79" i="211"/>
  <c r="EX70" i="209"/>
  <c r="EZ70" i="209" s="1"/>
  <c r="EW70" i="209"/>
  <c r="EV70" i="209"/>
  <c r="DF70" i="211"/>
  <c r="ET70" i="211"/>
  <c r="CK62" i="209"/>
  <c r="CL62" i="209" s="1"/>
  <c r="CM62" i="209" s="1"/>
  <c r="CI62" i="209"/>
  <c r="CJ62" i="209"/>
  <c r="DT62" i="211"/>
  <c r="DH54" i="211"/>
  <c r="DJ54" i="211"/>
  <c r="DI54" i="211"/>
  <c r="EH46" i="211"/>
  <c r="EJ46" i="211"/>
  <c r="EI46" i="211"/>
  <c r="FJ46" i="211"/>
  <c r="FI46" i="211"/>
  <c r="FH46" i="211"/>
  <c r="DI38" i="209"/>
  <c r="DK38" i="209"/>
  <c r="DM38" i="209" s="1"/>
  <c r="DJ38" i="209"/>
  <c r="CJ30" i="209"/>
  <c r="CK30" i="209"/>
  <c r="CL30" i="209" s="1"/>
  <c r="CM30" i="209" s="1"/>
  <c r="CI30" i="209"/>
  <c r="DI22" i="209"/>
  <c r="DJ22" i="209"/>
  <c r="DK22" i="209"/>
  <c r="DM22" i="209" s="1"/>
  <c r="DK14" i="209"/>
  <c r="DM14" i="209" s="1"/>
  <c r="DJ14" i="209"/>
  <c r="DI14" i="209"/>
  <c r="EX14" i="209"/>
  <c r="EZ14" i="209" s="1"/>
  <c r="EV14" i="209"/>
  <c r="EW14" i="209"/>
  <c r="DT14" i="211"/>
  <c r="FQ160" i="210"/>
  <c r="ID160" i="210"/>
  <c r="IF152" i="210"/>
  <c r="IH152" i="210"/>
  <c r="II152" i="210" s="1"/>
  <c r="IJ152" i="210" s="1"/>
  <c r="IG152" i="210"/>
  <c r="EG151" i="211"/>
  <c r="IG144" i="210"/>
  <c r="IH144" i="210"/>
  <c r="II144" i="210" s="1"/>
  <c r="IJ144" i="210" s="1"/>
  <c r="IF144" i="210"/>
  <c r="DG143" i="211"/>
  <c r="HI133" i="210"/>
  <c r="DF132" i="211"/>
  <c r="CT132" i="211"/>
  <c r="FF124" i="211"/>
  <c r="DT116" i="211"/>
  <c r="DG116" i="211"/>
  <c r="CS108" i="211"/>
  <c r="FG108" i="211"/>
  <c r="DI100" i="209"/>
  <c r="DK100" i="209"/>
  <c r="DM100" i="209" s="1"/>
  <c r="DJ100" i="209"/>
  <c r="EX92" i="209"/>
  <c r="EZ92" i="209" s="1"/>
  <c r="EW92" i="209"/>
  <c r="EV92" i="209"/>
  <c r="DK84" i="209"/>
  <c r="DM84" i="209" s="1"/>
  <c r="DJ84" i="209"/>
  <c r="DI84" i="209"/>
  <c r="CK76" i="209"/>
  <c r="CL76" i="209" s="1"/>
  <c r="CM76" i="209" s="1"/>
  <c r="CJ76" i="209"/>
  <c r="CI76" i="209"/>
  <c r="FI76" i="211"/>
  <c r="FJ76" i="211"/>
  <c r="FH76" i="211"/>
  <c r="EV67" i="209"/>
  <c r="EW67" i="209"/>
  <c r="EX67" i="209"/>
  <c r="EZ67" i="209" s="1"/>
  <c r="FG67" i="211"/>
  <c r="FJ59" i="211"/>
  <c r="FI59" i="211"/>
  <c r="FH59" i="211"/>
  <c r="EI51" i="209"/>
  <c r="EJ51" i="209"/>
  <c r="EK51" i="209"/>
  <c r="EL51" i="209" s="1"/>
  <c r="EM51" i="209" s="1"/>
  <c r="DK43" i="209"/>
  <c r="DM43" i="209" s="1"/>
  <c r="DI43" i="209"/>
  <c r="DJ43" i="209"/>
  <c r="DW35" i="209"/>
  <c r="DV35" i="209"/>
  <c r="DX35" i="209"/>
  <c r="DZ35" i="209" s="1"/>
  <c r="CS35" i="211"/>
  <c r="DS35" i="211"/>
  <c r="CJ27" i="209"/>
  <c r="CI27" i="209"/>
  <c r="CK27" i="209"/>
  <c r="CL27" i="209" s="1"/>
  <c r="CM27" i="209" s="1"/>
  <c r="CK19" i="209"/>
  <c r="CL19" i="209" s="1"/>
  <c r="CM19" i="209" s="1"/>
  <c r="CJ19" i="209"/>
  <c r="CI19" i="209"/>
  <c r="HI157" i="210"/>
  <c r="GM157" i="210"/>
  <c r="FG156" i="211"/>
  <c r="ID149" i="210"/>
  <c r="EF148" i="211"/>
  <c r="DF148" i="211"/>
  <c r="HI141" i="210"/>
  <c r="EW140" i="209"/>
  <c r="EV140" i="209"/>
  <c r="EX140" i="209"/>
  <c r="EZ140" i="209" s="1"/>
  <c r="FR141" i="210"/>
  <c r="EF140" i="211"/>
  <c r="ES140" i="211"/>
  <c r="DX129" i="209"/>
  <c r="DZ129" i="209" s="1"/>
  <c r="DW129" i="209"/>
  <c r="DV129" i="209"/>
  <c r="EV129" i="211"/>
  <c r="EU129" i="211"/>
  <c r="EW129" i="211"/>
  <c r="EX129" i="211" s="1"/>
  <c r="EJ129" i="211"/>
  <c r="EI129" i="211"/>
  <c r="EH129" i="211"/>
  <c r="DX121" i="209"/>
  <c r="DZ121" i="209" s="1"/>
  <c r="DW121" i="209"/>
  <c r="DV121" i="209"/>
  <c r="DX97" i="209"/>
  <c r="DZ97" i="209" s="1"/>
  <c r="DW97" i="209"/>
  <c r="DV97" i="209"/>
  <c r="FG97" i="211"/>
  <c r="DT97" i="211"/>
  <c r="DG89" i="211"/>
  <c r="CX81" i="209"/>
  <c r="CZ81" i="209" s="1"/>
  <c r="CW81" i="209"/>
  <c r="CV81" i="209"/>
  <c r="DT81" i="211"/>
  <c r="DG81" i="211"/>
  <c r="CJ73" i="209"/>
  <c r="CK73" i="209"/>
  <c r="CL73" i="209" s="1"/>
  <c r="CM73" i="209" s="1"/>
  <c r="CI73" i="209"/>
  <c r="CJ72" i="209"/>
  <c r="CI72" i="209"/>
  <c r="CK72" i="209"/>
  <c r="CL72" i="209" s="1"/>
  <c r="CM72" i="209" s="1"/>
  <c r="DX72" i="209"/>
  <c r="DZ72" i="209" s="1"/>
  <c r="DW72" i="209"/>
  <c r="DV72" i="209"/>
  <c r="DW72" i="211"/>
  <c r="DV72" i="211"/>
  <c r="DU72" i="211"/>
  <c r="FI64" i="211"/>
  <c r="FJ64" i="211"/>
  <c r="FH64" i="211"/>
  <c r="EJ56" i="211"/>
  <c r="EI56" i="211"/>
  <c r="EH56" i="211"/>
  <c r="DJ48" i="211"/>
  <c r="DI48" i="211"/>
  <c r="DH48" i="211"/>
  <c r="DX40" i="209"/>
  <c r="DZ40" i="209" s="1"/>
  <c r="DV40" i="209"/>
  <c r="DW40" i="209"/>
  <c r="CS40" i="211"/>
  <c r="DS40" i="211"/>
  <c r="EJ32" i="209"/>
  <c r="EK32" i="209"/>
  <c r="EL32" i="209" s="1"/>
  <c r="EM32" i="209" s="1"/>
  <c r="EI32" i="209"/>
  <c r="DX32" i="209"/>
  <c r="DZ32" i="209" s="1"/>
  <c r="DW32" i="209"/>
  <c r="DV32" i="209"/>
  <c r="DK24" i="209"/>
  <c r="DM24" i="209" s="1"/>
  <c r="DI24" i="209"/>
  <c r="DJ24" i="209"/>
  <c r="FG24" i="211"/>
  <c r="DH16" i="211"/>
  <c r="DI16" i="211"/>
  <c r="DJ16" i="211"/>
  <c r="EV154" i="210"/>
  <c r="HJ154" i="210"/>
  <c r="DT153" i="211"/>
  <c r="JA146" i="210"/>
  <c r="GN146" i="210"/>
  <c r="ES145" i="211"/>
  <c r="DX137" i="209"/>
  <c r="DZ137" i="209" s="1"/>
  <c r="DW137" i="209"/>
  <c r="DV137" i="209"/>
  <c r="FR138" i="210"/>
  <c r="HI138" i="210"/>
  <c r="DT137" i="211"/>
  <c r="CI134" i="209"/>
  <c r="CJ134" i="209"/>
  <c r="CK134" i="209"/>
  <c r="CL134" i="209" s="1"/>
  <c r="CM134" i="209" s="1"/>
  <c r="EX134" i="209"/>
  <c r="EZ134" i="209" s="1"/>
  <c r="EW134" i="209"/>
  <c r="EV134" i="209"/>
  <c r="HM135" i="210"/>
  <c r="HK135" i="210"/>
  <c r="HL135" i="210"/>
  <c r="DH134" i="211"/>
  <c r="DJ134" i="211"/>
  <c r="DI134" i="211"/>
  <c r="FG126" i="211"/>
  <c r="CX118" i="209"/>
  <c r="CZ118" i="209" s="1"/>
  <c r="CW118" i="209"/>
  <c r="CV118" i="209"/>
  <c r="EU118" i="211"/>
  <c r="EW118" i="211"/>
  <c r="EX118" i="211" s="1"/>
  <c r="EV118" i="211"/>
  <c r="CV118" i="211"/>
  <c r="CU118" i="211"/>
  <c r="CW118" i="211"/>
  <c r="CX118" i="211" s="1"/>
  <c r="EJ110" i="209"/>
  <c r="EK110" i="209"/>
  <c r="EL110" i="209" s="1"/>
  <c r="EM110" i="209" s="1"/>
  <c r="EI110" i="209"/>
  <c r="EI110" i="211"/>
  <c r="EJ110" i="211"/>
  <c r="EH110" i="211"/>
  <c r="EJ94" i="211"/>
  <c r="EI94" i="211"/>
  <c r="EH94" i="211"/>
  <c r="EJ86" i="211"/>
  <c r="EI86" i="211"/>
  <c r="EH86" i="211"/>
  <c r="FH86" i="211"/>
  <c r="FJ86" i="211"/>
  <c r="FI86" i="211"/>
  <c r="DW78" i="209"/>
  <c r="DX78" i="209"/>
  <c r="DZ78" i="209" s="1"/>
  <c r="DV78" i="209"/>
  <c r="DJ78" i="209"/>
  <c r="DK78" i="209"/>
  <c r="DM78" i="209" s="1"/>
  <c r="DI78" i="209"/>
  <c r="EK69" i="209"/>
  <c r="EL69" i="209" s="1"/>
  <c r="EM69" i="209" s="1"/>
  <c r="EJ69" i="209"/>
  <c r="EI69" i="209"/>
  <c r="EW69" i="211"/>
  <c r="EX69" i="211" s="1"/>
  <c r="EV69" i="211"/>
  <c r="EU69" i="211"/>
  <c r="EH69" i="211"/>
  <c r="EJ69" i="211"/>
  <c r="EI69" i="211"/>
  <c r="DW61" i="211"/>
  <c r="DU61" i="211"/>
  <c r="DV61" i="211"/>
  <c r="DX53" i="209"/>
  <c r="DZ53" i="209" s="1"/>
  <c r="DW53" i="209"/>
  <c r="DV53" i="209"/>
  <c r="EI53" i="209"/>
  <c r="EJ53" i="209"/>
  <c r="EK53" i="209"/>
  <c r="EL53" i="209" s="1"/>
  <c r="EM53" i="209" s="1"/>
  <c r="EX45" i="209"/>
  <c r="EZ45" i="209" s="1"/>
  <c r="EW45" i="209"/>
  <c r="EV45" i="209"/>
  <c r="FG45" i="211"/>
  <c r="DF45" i="211"/>
  <c r="EW37" i="209"/>
  <c r="EX37" i="209"/>
  <c r="EZ37" i="209" s="1"/>
  <c r="EV37" i="209"/>
  <c r="DG21" i="211"/>
  <c r="EG21" i="211"/>
  <c r="DW115" i="209"/>
  <c r="DV115" i="209"/>
  <c r="DX115" i="209"/>
  <c r="DZ115" i="209" s="1"/>
  <c r="EU107" i="211"/>
  <c r="EW107" i="211"/>
  <c r="EX107" i="211" s="1"/>
  <c r="EV107" i="211"/>
  <c r="CK91" i="209"/>
  <c r="CL91" i="209" s="1"/>
  <c r="CM91" i="209" s="1"/>
  <c r="CI91" i="209"/>
  <c r="CJ91" i="209"/>
  <c r="CI112" i="209"/>
  <c r="CJ112" i="209"/>
  <c r="CK112" i="209"/>
  <c r="CL112" i="209" s="1"/>
  <c r="CM112" i="209" s="1"/>
  <c r="IH159" i="210"/>
  <c r="II159" i="210" s="1"/>
  <c r="IJ159" i="210" s="1"/>
  <c r="IG159" i="210"/>
  <c r="IF159" i="210"/>
  <c r="CU158" i="211"/>
  <c r="CW158" i="211"/>
  <c r="CX158" i="211" s="1"/>
  <c r="CV158" i="211"/>
  <c r="HL143" i="210"/>
  <c r="HK143" i="210"/>
  <c r="HM143" i="210"/>
  <c r="IG143" i="210"/>
  <c r="IH143" i="210"/>
  <c r="II143" i="210" s="1"/>
  <c r="IJ143" i="210" s="1"/>
  <c r="IF143" i="210"/>
  <c r="DW131" i="209"/>
  <c r="DX131" i="209"/>
  <c r="DZ131" i="209" s="1"/>
  <c r="DV131" i="209"/>
  <c r="HL132" i="210"/>
  <c r="HM132" i="210"/>
  <c r="HK132" i="210"/>
  <c r="EH131" i="211"/>
  <c r="EI131" i="211"/>
  <c r="EJ131" i="211"/>
  <c r="DI123" i="209"/>
  <c r="DK123" i="209"/>
  <c r="DM123" i="209" s="1"/>
  <c r="DJ123" i="209"/>
  <c r="DJ115" i="211"/>
  <c r="DI115" i="211"/>
  <c r="DH115" i="211"/>
  <c r="CJ107" i="209"/>
  <c r="CK107" i="209"/>
  <c r="CL107" i="209" s="1"/>
  <c r="CM107" i="209" s="1"/>
  <c r="CI107" i="209"/>
  <c r="DW107" i="211"/>
  <c r="DV107" i="211"/>
  <c r="DU107" i="211"/>
  <c r="CW99" i="209"/>
  <c r="CX99" i="209"/>
  <c r="CZ99" i="209" s="1"/>
  <c r="CV99" i="209"/>
  <c r="DW99" i="211"/>
  <c r="DU99" i="211"/>
  <c r="DV99" i="211"/>
  <c r="DK91" i="209"/>
  <c r="DM91" i="209" s="1"/>
  <c r="DJ91" i="209"/>
  <c r="DI91" i="209"/>
  <c r="EW91" i="211"/>
  <c r="EX91" i="211" s="1"/>
  <c r="EV91" i="211"/>
  <c r="EU91" i="211"/>
  <c r="DW75" i="209"/>
  <c r="DX75" i="209"/>
  <c r="DZ75" i="209" s="1"/>
  <c r="DV75" i="209"/>
  <c r="CT75" i="211"/>
  <c r="EX66" i="209"/>
  <c r="EZ66" i="209" s="1"/>
  <c r="EW66" i="209"/>
  <c r="EV66" i="209"/>
  <c r="EG66" i="211"/>
  <c r="DS66" i="211"/>
  <c r="CK58" i="209"/>
  <c r="CL58" i="209" s="1"/>
  <c r="CM58" i="209" s="1"/>
  <c r="CJ58" i="209"/>
  <c r="CI58" i="209"/>
  <c r="CX58" i="209"/>
  <c r="CZ58" i="209" s="1"/>
  <c r="CW58" i="209"/>
  <c r="CV58" i="209"/>
  <c r="FF58" i="211"/>
  <c r="CK50" i="209"/>
  <c r="CL50" i="209" s="1"/>
  <c r="CM50" i="209" s="1"/>
  <c r="CJ50" i="209"/>
  <c r="CI50" i="209"/>
  <c r="ES50" i="211"/>
  <c r="DV42" i="209"/>
  <c r="DX42" i="209"/>
  <c r="DZ42" i="209" s="1"/>
  <c r="DW42" i="209"/>
  <c r="ES42" i="211"/>
  <c r="EF42" i="211"/>
  <c r="FG34" i="211"/>
  <c r="EJ26" i="211"/>
  <c r="EI26" i="211"/>
  <c r="EH26" i="211"/>
  <c r="EJ18" i="209"/>
  <c r="EK18" i="209"/>
  <c r="EL18" i="209" s="1"/>
  <c r="EM18" i="209" s="1"/>
  <c r="EI18" i="209"/>
  <c r="CS18" i="211"/>
  <c r="ET18" i="211"/>
  <c r="JC156" i="210"/>
  <c r="JD156" i="210"/>
  <c r="JB156" i="210"/>
  <c r="HM140" i="210"/>
  <c r="HL140" i="210"/>
  <c r="HK140" i="210"/>
  <c r="DW139" i="211"/>
  <c r="DV139" i="211"/>
  <c r="DU139" i="211"/>
  <c r="CW139" i="211"/>
  <c r="CX139" i="211" s="1"/>
  <c r="CU139" i="211"/>
  <c r="CV139" i="211"/>
  <c r="CX136" i="209"/>
  <c r="CZ136" i="209" s="1"/>
  <c r="CW136" i="209"/>
  <c r="CV136" i="209"/>
  <c r="EU137" i="210"/>
  <c r="CW136" i="211"/>
  <c r="CX136" i="211" s="1"/>
  <c r="CV136" i="211"/>
  <c r="CU136" i="211"/>
  <c r="DW128" i="209"/>
  <c r="DX128" i="209"/>
  <c r="DZ128" i="209" s="1"/>
  <c r="DV128" i="209"/>
  <c r="ES128" i="211"/>
  <c r="DT128" i="211"/>
  <c r="ES120" i="211"/>
  <c r="EX112" i="209"/>
  <c r="EZ112" i="209" s="1"/>
  <c r="EW112" i="209"/>
  <c r="EV112" i="209"/>
  <c r="FF112" i="211"/>
  <c r="EG112" i="211"/>
  <c r="CW104" i="209"/>
  <c r="CX104" i="209"/>
  <c r="CZ104" i="209" s="1"/>
  <c r="CV104" i="209"/>
  <c r="DG104" i="211"/>
  <c r="DW96" i="209"/>
  <c r="DV96" i="209"/>
  <c r="DX96" i="209"/>
  <c r="DZ96" i="209" s="1"/>
  <c r="EV96" i="211"/>
  <c r="EW96" i="211"/>
  <c r="EX96" i="211" s="1"/>
  <c r="EU96" i="211"/>
  <c r="DW80" i="211"/>
  <c r="DV80" i="211"/>
  <c r="DU80" i="211"/>
  <c r="DG71" i="211"/>
  <c r="DK63" i="209"/>
  <c r="DM63" i="209" s="1"/>
  <c r="DI63" i="209"/>
  <c r="DJ63" i="209"/>
  <c r="CX47" i="209"/>
  <c r="CZ47" i="209" s="1"/>
  <c r="CW47" i="209"/>
  <c r="CV47" i="209"/>
  <c r="DX39" i="209"/>
  <c r="DZ39" i="209" s="1"/>
  <c r="DW39" i="209"/>
  <c r="DV39" i="209"/>
  <c r="DW39" i="211"/>
  <c r="DU39" i="211"/>
  <c r="DV39" i="211"/>
  <c r="FG31" i="211"/>
  <c r="EJ23" i="209"/>
  <c r="EI23" i="209"/>
  <c r="EK23" i="209"/>
  <c r="EL23" i="209" s="1"/>
  <c r="EM23" i="209" s="1"/>
  <c r="DF23" i="211"/>
  <c r="EK15" i="209"/>
  <c r="EL15" i="209" s="1"/>
  <c r="EM15" i="209" s="1"/>
  <c r="EJ15" i="209"/>
  <c r="EI15" i="209"/>
  <c r="DG15" i="211"/>
  <c r="ES15" i="211"/>
  <c r="HI161" i="210"/>
  <c r="ID161" i="210"/>
  <c r="CW160" i="211"/>
  <c r="CX160" i="211" s="1"/>
  <c r="CV160" i="211"/>
  <c r="CU160" i="211"/>
  <c r="FR153" i="210"/>
  <c r="IE153" i="210"/>
  <c r="DI152" i="211"/>
  <c r="DJ152" i="211"/>
  <c r="DH152" i="211"/>
  <c r="GM145" i="210"/>
  <c r="DJ133" i="209"/>
  <c r="DK133" i="209"/>
  <c r="DM133" i="209" s="1"/>
  <c r="DI133" i="209"/>
  <c r="EX134" i="210"/>
  <c r="EY134" i="210"/>
  <c r="EZ134" i="210" s="1"/>
  <c r="EW134" i="210"/>
  <c r="EJ133" i="211"/>
  <c r="EH133" i="211"/>
  <c r="EI133" i="211"/>
  <c r="CX125" i="209"/>
  <c r="CZ125" i="209" s="1"/>
  <c r="CW125" i="209"/>
  <c r="CV125" i="209"/>
  <c r="EV117" i="211"/>
  <c r="EW117" i="211"/>
  <c r="EX117" i="211" s="1"/>
  <c r="EU117" i="211"/>
  <c r="DX109" i="209"/>
  <c r="DZ109" i="209" s="1"/>
  <c r="DV109" i="209"/>
  <c r="DW109" i="209"/>
  <c r="CW101" i="209"/>
  <c r="CV101" i="209"/>
  <c r="CX101" i="209"/>
  <c r="CZ101" i="209" s="1"/>
  <c r="EF101" i="211"/>
  <c r="FG101" i="211"/>
  <c r="EI93" i="209"/>
  <c r="EK93" i="209"/>
  <c r="EL93" i="209" s="1"/>
  <c r="EM93" i="209" s="1"/>
  <c r="EJ93" i="209"/>
  <c r="DX93" i="209"/>
  <c r="DZ93" i="209" s="1"/>
  <c r="DV93" i="209"/>
  <c r="DW93" i="209"/>
  <c r="CS93" i="211"/>
  <c r="DS85" i="211"/>
  <c r="FG85" i="211"/>
  <c r="DI77" i="211"/>
  <c r="DH77" i="211"/>
  <c r="DJ77" i="211"/>
  <c r="EH77" i="211"/>
  <c r="EI77" i="211"/>
  <c r="EJ77" i="211"/>
  <c r="CK68" i="209"/>
  <c r="CL68" i="209" s="1"/>
  <c r="CM68" i="209" s="1"/>
  <c r="CJ68" i="209"/>
  <c r="CI68" i="209"/>
  <c r="CX68" i="209"/>
  <c r="CZ68" i="209" s="1"/>
  <c r="CW68" i="209"/>
  <c r="CV68" i="209"/>
  <c r="DV68" i="211"/>
  <c r="DU68" i="211"/>
  <c r="DW68" i="211"/>
  <c r="EX60" i="209"/>
  <c r="EZ60" i="209" s="1"/>
  <c r="EW60" i="209"/>
  <c r="EV60" i="209"/>
  <c r="EJ60" i="211"/>
  <c r="EI60" i="211"/>
  <c r="EH60" i="211"/>
  <c r="CW52" i="211"/>
  <c r="CX52" i="211" s="1"/>
  <c r="CU52" i="211"/>
  <c r="CV52" i="211"/>
  <c r="EX44" i="209"/>
  <c r="EZ44" i="209" s="1"/>
  <c r="EW44" i="209"/>
  <c r="EV44" i="209"/>
  <c r="FI44" i="211"/>
  <c r="FJ44" i="211"/>
  <c r="FH44" i="211"/>
  <c r="DV36" i="209"/>
  <c r="DW36" i="209"/>
  <c r="DX36" i="209"/>
  <c r="DZ36" i="209" s="1"/>
  <c r="FI36" i="211"/>
  <c r="FH36" i="211"/>
  <c r="FJ36" i="211"/>
  <c r="EJ28" i="209"/>
  <c r="EK28" i="209"/>
  <c r="EL28" i="209" s="1"/>
  <c r="EM28" i="209" s="1"/>
  <c r="EI28" i="209"/>
  <c r="DX28" i="209"/>
  <c r="DZ28" i="209" s="1"/>
  <c r="DW28" i="209"/>
  <c r="DV28" i="209"/>
  <c r="EW20" i="209"/>
  <c r="EX20" i="209"/>
  <c r="EZ20" i="209" s="1"/>
  <c r="EV20" i="209"/>
  <c r="GQ158" i="210"/>
  <c r="GP158" i="210"/>
  <c r="GO158" i="210"/>
  <c r="FJ157" i="211"/>
  <c r="FH157" i="211"/>
  <c r="FI157" i="211"/>
  <c r="JD150" i="210"/>
  <c r="JB150" i="210"/>
  <c r="JC150" i="210"/>
  <c r="IF150" i="210"/>
  <c r="IH150" i="210"/>
  <c r="II150" i="210" s="1"/>
  <c r="IJ150" i="210" s="1"/>
  <c r="IG150" i="210"/>
  <c r="CK141" i="209"/>
  <c r="CL141" i="209" s="1"/>
  <c r="CM141" i="209" s="1"/>
  <c r="CI141" i="209"/>
  <c r="CJ141" i="209"/>
  <c r="IF142" i="210"/>
  <c r="IG142" i="210"/>
  <c r="IH142" i="210"/>
  <c r="II142" i="210" s="1"/>
  <c r="IJ142" i="210" s="1"/>
  <c r="EK130" i="209"/>
  <c r="EL130" i="209" s="1"/>
  <c r="EM130" i="209" s="1"/>
  <c r="EJ130" i="209"/>
  <c r="EI130" i="209"/>
  <c r="DW130" i="209"/>
  <c r="DX130" i="209"/>
  <c r="DZ130" i="209" s="1"/>
  <c r="DV130" i="209"/>
  <c r="DT122" i="211"/>
  <c r="EG122" i="211"/>
  <c r="EK114" i="209"/>
  <c r="EL114" i="209" s="1"/>
  <c r="EM114" i="209" s="1"/>
  <c r="EJ114" i="209"/>
  <c r="EI114" i="209"/>
  <c r="FG114" i="211"/>
  <c r="CV98" i="209"/>
  <c r="CX98" i="209"/>
  <c r="CZ98" i="209" s="1"/>
  <c r="CW98" i="209"/>
  <c r="DK90" i="209"/>
  <c r="DM90" i="209" s="1"/>
  <c r="DJ90" i="209"/>
  <c r="DI90" i="209"/>
  <c r="CW90" i="211"/>
  <c r="CX90" i="211" s="1"/>
  <c r="CV90" i="211"/>
  <c r="CU90" i="211"/>
  <c r="EW82" i="209"/>
  <c r="EV82" i="209"/>
  <c r="EX82" i="209"/>
  <c r="EZ82" i="209" s="1"/>
  <c r="DF74" i="211"/>
  <c r="EF74" i="211"/>
  <c r="CV65" i="209"/>
  <c r="CX65" i="209"/>
  <c r="CZ65" i="209" s="1"/>
  <c r="CW65" i="209"/>
  <c r="CV57" i="209"/>
  <c r="CW57" i="209"/>
  <c r="CX57" i="209"/>
  <c r="CZ57" i="209" s="1"/>
  <c r="DF49" i="211"/>
  <c r="FG41" i="211"/>
  <c r="DJ33" i="209"/>
  <c r="DK33" i="209"/>
  <c r="DM33" i="209" s="1"/>
  <c r="DI33" i="209"/>
  <c r="EX33" i="209"/>
  <c r="EZ33" i="209" s="1"/>
  <c r="EW33" i="209"/>
  <c r="EV33" i="209"/>
  <c r="CW25" i="211"/>
  <c r="CX25" i="211" s="1"/>
  <c r="CU25" i="211"/>
  <c r="CV25" i="211"/>
  <c r="CI17" i="209"/>
  <c r="CJ17" i="209"/>
  <c r="CK17" i="209"/>
  <c r="CL17" i="209" s="1"/>
  <c r="CM17" i="209" s="1"/>
  <c r="DG17" i="211"/>
  <c r="FJ146" i="211"/>
  <c r="FI146" i="211"/>
  <c r="FH146" i="211"/>
  <c r="DW146" i="211"/>
  <c r="DV146" i="211"/>
  <c r="DU146" i="211"/>
  <c r="CX138" i="209"/>
  <c r="CZ138" i="209" s="1"/>
  <c r="CW138" i="209"/>
  <c r="CV138" i="209"/>
  <c r="JB139" i="210"/>
  <c r="JC139" i="210"/>
  <c r="JD139" i="210"/>
  <c r="ID136" i="210"/>
  <c r="JA136" i="210"/>
  <c r="DW127" i="209"/>
  <c r="DX127" i="209"/>
  <c r="DZ127" i="209" s="1"/>
  <c r="DV127" i="209"/>
  <c r="DV127" i="211"/>
  <c r="DU127" i="211"/>
  <c r="DW127" i="211"/>
  <c r="DK119" i="209"/>
  <c r="DM119" i="209" s="1"/>
  <c r="DJ119" i="209"/>
  <c r="DI119" i="209"/>
  <c r="DK111" i="209"/>
  <c r="DM111" i="209" s="1"/>
  <c r="DJ111" i="209"/>
  <c r="DI111" i="209"/>
  <c r="FI111" i="211"/>
  <c r="FJ111" i="211"/>
  <c r="FH111" i="211"/>
  <c r="EI111" i="211"/>
  <c r="EH111" i="211"/>
  <c r="EJ111" i="211"/>
  <c r="DX103" i="209"/>
  <c r="DZ103" i="209" s="1"/>
  <c r="DW103" i="209"/>
  <c r="DV103" i="209"/>
  <c r="DI103" i="209"/>
  <c r="DK103" i="209"/>
  <c r="DM103" i="209" s="1"/>
  <c r="DJ103" i="209"/>
  <c r="EI103" i="211"/>
  <c r="EH103" i="211"/>
  <c r="EJ103" i="211"/>
  <c r="EF95" i="211"/>
  <c r="DW87" i="211"/>
  <c r="DV87" i="211"/>
  <c r="DU87" i="211"/>
  <c r="EJ87" i="211"/>
  <c r="EI87" i="211"/>
  <c r="EH87" i="211"/>
  <c r="EX79" i="209"/>
  <c r="EZ79" i="209" s="1"/>
  <c r="EW79" i="209"/>
  <c r="EV79" i="209"/>
  <c r="EJ79" i="209"/>
  <c r="EK79" i="209"/>
  <c r="EL79" i="209" s="1"/>
  <c r="EM79" i="209" s="1"/>
  <c r="EI79" i="209"/>
  <c r="ES79" i="211"/>
  <c r="DX70" i="209"/>
  <c r="DZ70" i="209" s="1"/>
  <c r="DW70" i="209"/>
  <c r="DV70" i="209"/>
  <c r="EF70" i="211"/>
  <c r="CT70" i="211"/>
  <c r="DI62" i="209"/>
  <c r="DK62" i="209"/>
  <c r="DM62" i="209" s="1"/>
  <c r="DJ62" i="209"/>
  <c r="FF62" i="211"/>
  <c r="DX54" i="209"/>
  <c r="DZ54" i="209" s="1"/>
  <c r="DV54" i="209"/>
  <c r="DW54" i="209"/>
  <c r="DU54" i="211"/>
  <c r="DV54" i="211"/>
  <c r="DW54" i="211"/>
  <c r="DW46" i="209"/>
  <c r="DX46" i="209"/>
  <c r="DZ46" i="209" s="1"/>
  <c r="DV46" i="209"/>
  <c r="EJ38" i="209"/>
  <c r="EK38" i="209"/>
  <c r="EL38" i="209" s="1"/>
  <c r="EM38" i="209" s="1"/>
  <c r="EI38" i="209"/>
  <c r="FH30" i="211"/>
  <c r="FI30" i="211"/>
  <c r="FJ30" i="211"/>
  <c r="EW22" i="209"/>
  <c r="EV22" i="209"/>
  <c r="EX22" i="209"/>
  <c r="EZ22" i="209" s="1"/>
  <c r="ES14" i="211"/>
  <c r="FG14" i="211"/>
  <c r="GN160" i="210"/>
  <c r="EV160" i="210"/>
  <c r="JC152" i="210"/>
  <c r="JD152" i="210"/>
  <c r="JB152" i="210"/>
  <c r="DT151" i="211"/>
  <c r="ES151" i="211"/>
  <c r="CK143" i="209"/>
  <c r="CL143" i="209" s="1"/>
  <c r="CM143" i="209" s="1"/>
  <c r="CJ143" i="209"/>
  <c r="CI143" i="209"/>
  <c r="FS144" i="210"/>
  <c r="FU144" i="210"/>
  <c r="FT144" i="210"/>
  <c r="CS143" i="211"/>
  <c r="GM133" i="210"/>
  <c r="DI132" i="209"/>
  <c r="DK132" i="209"/>
  <c r="DM132" i="209" s="1"/>
  <c r="DJ132" i="209"/>
  <c r="FQ133" i="210"/>
  <c r="DG132" i="211"/>
  <c r="ET132" i="211"/>
  <c r="EG124" i="211"/>
  <c r="CJ116" i="209"/>
  <c r="CI116" i="209"/>
  <c r="CK116" i="209"/>
  <c r="CL116" i="209" s="1"/>
  <c r="CM116" i="209" s="1"/>
  <c r="FF116" i="211"/>
  <c r="EG116" i="211"/>
  <c r="CX108" i="209"/>
  <c r="CZ108" i="209" s="1"/>
  <c r="CV108" i="209"/>
  <c r="CW108" i="209"/>
  <c r="EV108" i="209"/>
  <c r="EW108" i="209"/>
  <c r="EX108" i="209"/>
  <c r="EZ108" i="209" s="1"/>
  <c r="EG108" i="211"/>
  <c r="CX100" i="209"/>
  <c r="CZ100" i="209" s="1"/>
  <c r="CW100" i="209"/>
  <c r="CV100" i="209"/>
  <c r="CX92" i="209"/>
  <c r="CZ92" i="209" s="1"/>
  <c r="CV92" i="209"/>
  <c r="CW92" i="209"/>
  <c r="DF67" i="211"/>
  <c r="DK59" i="209"/>
  <c r="DM59" i="209" s="1"/>
  <c r="DJ59" i="209"/>
  <c r="DI59" i="209"/>
  <c r="CW51" i="209"/>
  <c r="CX51" i="209"/>
  <c r="CZ51" i="209" s="1"/>
  <c r="CV51" i="209"/>
  <c r="DV51" i="209"/>
  <c r="DX51" i="209"/>
  <c r="DZ51" i="209" s="1"/>
  <c r="DW51" i="209"/>
  <c r="EW43" i="209"/>
  <c r="EX43" i="209"/>
  <c r="EZ43" i="209" s="1"/>
  <c r="EV43" i="209"/>
  <c r="CW43" i="211"/>
  <c r="CX43" i="211" s="1"/>
  <c r="CV43" i="211"/>
  <c r="CU43" i="211"/>
  <c r="DF35" i="211"/>
  <c r="DT35" i="211"/>
  <c r="DS27" i="211"/>
  <c r="JA157" i="210"/>
  <c r="CS156" i="211"/>
  <c r="DG156" i="211"/>
  <c r="FQ149" i="210"/>
  <c r="DS148" i="211"/>
  <c r="FG148" i="211"/>
  <c r="EI140" i="209"/>
  <c r="EJ140" i="209"/>
  <c r="EK140" i="209"/>
  <c r="EL140" i="209" s="1"/>
  <c r="EM140" i="209" s="1"/>
  <c r="CV140" i="209"/>
  <c r="CX140" i="209"/>
  <c r="CZ140" i="209" s="1"/>
  <c r="CW140" i="209"/>
  <c r="IE141" i="210"/>
  <c r="DF140" i="211"/>
  <c r="CS140" i="211"/>
  <c r="EI129" i="209"/>
  <c r="EJ129" i="209"/>
  <c r="EK129" i="209"/>
  <c r="EL129" i="209" s="1"/>
  <c r="EM129" i="209" s="1"/>
  <c r="DW129" i="211"/>
  <c r="DU129" i="211"/>
  <c r="DV129" i="211"/>
  <c r="DV113" i="211"/>
  <c r="DU113" i="211"/>
  <c r="DW113" i="211"/>
  <c r="DV105" i="209"/>
  <c r="DX105" i="209"/>
  <c r="DZ105" i="209" s="1"/>
  <c r="DW105" i="209"/>
  <c r="EF97" i="211"/>
  <c r="ET97" i="211"/>
  <c r="ET89" i="211"/>
  <c r="FG81" i="211"/>
  <c r="DS81" i="211"/>
  <c r="DX73" i="209"/>
  <c r="DZ73" i="209" s="1"/>
  <c r="DW73" i="209"/>
  <c r="DV73" i="209"/>
  <c r="EV72" i="209"/>
  <c r="EX72" i="209"/>
  <c r="EZ72" i="209" s="1"/>
  <c r="EW72" i="209"/>
  <c r="DK72" i="209"/>
  <c r="DM72" i="209" s="1"/>
  <c r="DJ72" i="209"/>
  <c r="DI72" i="209"/>
  <c r="DW64" i="209"/>
  <c r="DV64" i="209"/>
  <c r="DX64" i="209"/>
  <c r="DZ64" i="209" s="1"/>
  <c r="EW64" i="211"/>
  <c r="EX64" i="211" s="1"/>
  <c r="EV64" i="211"/>
  <c r="EU64" i="211"/>
  <c r="CK56" i="209"/>
  <c r="CL56" i="209" s="1"/>
  <c r="CM56" i="209" s="1"/>
  <c r="CJ56" i="209"/>
  <c r="CI56" i="209"/>
  <c r="EX48" i="209"/>
  <c r="EZ48" i="209" s="1"/>
  <c r="EV48" i="209"/>
  <c r="EW48" i="209"/>
  <c r="DI40" i="209"/>
  <c r="DK40" i="209"/>
  <c r="DM40" i="209" s="1"/>
  <c r="DJ40" i="209"/>
  <c r="DG40" i="211"/>
  <c r="FG40" i="211"/>
  <c r="DI32" i="209"/>
  <c r="DJ32" i="209"/>
  <c r="DK32" i="209"/>
  <c r="DM32" i="209" s="1"/>
  <c r="DF24" i="211"/>
  <c r="CS24" i="211"/>
  <c r="CW16" i="209"/>
  <c r="CV16" i="209"/>
  <c r="CX16" i="209"/>
  <c r="CZ16" i="209" s="1"/>
  <c r="EW16" i="211"/>
  <c r="EX16" i="211" s="1"/>
  <c r="EV16" i="211"/>
  <c r="EU16" i="211"/>
  <c r="GN154" i="210"/>
  <c r="JA154" i="210"/>
  <c r="ET153" i="211"/>
  <c r="HJ146" i="210"/>
  <c r="CT145" i="211"/>
  <c r="ET145" i="211"/>
  <c r="GM138" i="210"/>
  <c r="JA138" i="210"/>
  <c r="ET137" i="211"/>
  <c r="DK134" i="209"/>
  <c r="DM134" i="209" s="1"/>
  <c r="DI134" i="209"/>
  <c r="DJ134" i="209"/>
  <c r="DW134" i="209"/>
  <c r="DX134" i="209"/>
  <c r="DZ134" i="209" s="1"/>
  <c r="DV134" i="209"/>
  <c r="FS135" i="210"/>
  <c r="FU135" i="210"/>
  <c r="FT135" i="210"/>
  <c r="DW134" i="211"/>
  <c r="DV134" i="211"/>
  <c r="DU134" i="211"/>
  <c r="FJ134" i="211"/>
  <c r="FH134" i="211"/>
  <c r="FI134" i="211"/>
  <c r="EJ126" i="209"/>
  <c r="EK126" i="209"/>
  <c r="EL126" i="209" s="1"/>
  <c r="EM126" i="209" s="1"/>
  <c r="EI126" i="209"/>
  <c r="CS126" i="211"/>
  <c r="DJ118" i="211"/>
  <c r="DI118" i="211"/>
  <c r="DH118" i="211"/>
  <c r="EI118" i="211"/>
  <c r="EJ118" i="211"/>
  <c r="EH118" i="211"/>
  <c r="DK110" i="209"/>
  <c r="DM110" i="209" s="1"/>
  <c r="DJ110" i="209"/>
  <c r="DI110" i="209"/>
  <c r="CW110" i="211"/>
  <c r="CX110" i="211" s="1"/>
  <c r="CV110" i="211"/>
  <c r="CU110" i="211"/>
  <c r="DK102" i="209"/>
  <c r="DM102" i="209" s="1"/>
  <c r="DJ102" i="209"/>
  <c r="DI102" i="209"/>
  <c r="DJ102" i="211"/>
  <c r="DI102" i="211"/>
  <c r="DH102" i="211"/>
  <c r="EK86" i="209"/>
  <c r="EL86" i="209" s="1"/>
  <c r="EM86" i="209" s="1"/>
  <c r="EJ86" i="209"/>
  <c r="EI86" i="209"/>
  <c r="CV86" i="211"/>
  <c r="CU86" i="211"/>
  <c r="CW86" i="211"/>
  <c r="CX86" i="211" s="1"/>
  <c r="CW78" i="211"/>
  <c r="CX78" i="211" s="1"/>
  <c r="CV78" i="211"/>
  <c r="CU78" i="211"/>
  <c r="CV69" i="211"/>
  <c r="CW69" i="211"/>
  <c r="CX69" i="211" s="1"/>
  <c r="CU69" i="211"/>
  <c r="EK61" i="209"/>
  <c r="EL61" i="209" s="1"/>
  <c r="EM61" i="209" s="1"/>
  <c r="EJ61" i="209"/>
  <c r="EI61" i="209"/>
  <c r="DT53" i="211"/>
  <c r="ET53" i="211"/>
  <c r="DS45" i="211"/>
  <c r="DG45" i="211"/>
  <c r="FU159" i="210"/>
  <c r="FT159" i="210"/>
  <c r="FS159" i="210"/>
  <c r="DU158" i="211"/>
  <c r="DW158" i="211"/>
  <c r="DV158" i="211"/>
  <c r="HL151" i="210"/>
  <c r="HK151" i="210"/>
  <c r="HM151" i="210"/>
  <c r="EI123" i="209"/>
  <c r="EJ123" i="209"/>
  <c r="EK123" i="209"/>
  <c r="EL123" i="209" s="1"/>
  <c r="EM123" i="209" s="1"/>
  <c r="CX115" i="209"/>
  <c r="CZ115" i="209" s="1"/>
  <c r="CW115" i="209"/>
  <c r="CV115" i="209"/>
  <c r="EJ115" i="209"/>
  <c r="EI115" i="209"/>
  <c r="EK115" i="209"/>
  <c r="EL115" i="209" s="1"/>
  <c r="EM115" i="209" s="1"/>
  <c r="DK107" i="209"/>
  <c r="DM107" i="209" s="1"/>
  <c r="DJ107" i="209"/>
  <c r="DI107" i="209"/>
  <c r="DW99" i="209"/>
  <c r="DV99" i="209"/>
  <c r="DX99" i="209"/>
  <c r="DZ99" i="209" s="1"/>
  <c r="EV99" i="211"/>
  <c r="EU99" i="211"/>
  <c r="EW99" i="211"/>
  <c r="EX99" i="211" s="1"/>
  <c r="CW91" i="211"/>
  <c r="CX91" i="211" s="1"/>
  <c r="CV91" i="211"/>
  <c r="CU91" i="211"/>
  <c r="DJ83" i="209"/>
  <c r="DK83" i="209"/>
  <c r="DM83" i="209" s="1"/>
  <c r="DI83" i="209"/>
  <c r="CX83" i="209"/>
  <c r="CZ83" i="209" s="1"/>
  <c r="CW83" i="209"/>
  <c r="CV83" i="209"/>
  <c r="DJ75" i="209"/>
  <c r="DK75" i="209"/>
  <c r="DM75" i="209" s="1"/>
  <c r="DI75" i="209"/>
  <c r="EF75" i="211"/>
  <c r="ET66" i="211"/>
  <c r="DT66" i="211"/>
  <c r="ET58" i="211"/>
  <c r="DW50" i="209"/>
  <c r="DV50" i="209"/>
  <c r="DX50" i="209"/>
  <c r="DZ50" i="209" s="1"/>
  <c r="ET50" i="211"/>
  <c r="FF50" i="211"/>
  <c r="EV42" i="209"/>
  <c r="EX42" i="209"/>
  <c r="EZ42" i="209" s="1"/>
  <c r="EW42" i="209"/>
  <c r="FG42" i="211"/>
  <c r="EG42" i="211"/>
  <c r="CW34" i="209"/>
  <c r="CV34" i="209"/>
  <c r="CX34" i="209"/>
  <c r="CZ34" i="209" s="1"/>
  <c r="EF34" i="211"/>
  <c r="EW26" i="209"/>
  <c r="EX26" i="209"/>
  <c r="EZ26" i="209" s="1"/>
  <c r="EV26" i="209"/>
  <c r="EU26" i="211"/>
  <c r="EV26" i="211"/>
  <c r="EW26" i="211"/>
  <c r="EX26" i="211" s="1"/>
  <c r="FI26" i="211"/>
  <c r="FH26" i="211"/>
  <c r="FJ26" i="211"/>
  <c r="CJ18" i="209"/>
  <c r="CK18" i="209"/>
  <c r="CL18" i="209" s="1"/>
  <c r="CM18" i="209" s="1"/>
  <c r="CI18" i="209"/>
  <c r="DG18" i="211"/>
  <c r="DU155" i="211"/>
  <c r="DW155" i="211"/>
  <c r="DV155" i="211"/>
  <c r="EH155" i="211"/>
  <c r="EJ155" i="211"/>
  <c r="EI155" i="211"/>
  <c r="JB148" i="210"/>
  <c r="JD148" i="210"/>
  <c r="JC148" i="210"/>
  <c r="DX139" i="209"/>
  <c r="DZ139" i="209" s="1"/>
  <c r="DW139" i="209"/>
  <c r="DV139" i="209"/>
  <c r="EI136" i="209"/>
  <c r="EJ136" i="209"/>
  <c r="EK136" i="209"/>
  <c r="EL136" i="209" s="1"/>
  <c r="EM136" i="209" s="1"/>
  <c r="EV137" i="210"/>
  <c r="FF128" i="211"/>
  <c r="ET128" i="211"/>
  <c r="DI120" i="209"/>
  <c r="DJ120" i="209"/>
  <c r="DK120" i="209"/>
  <c r="DM120" i="209" s="1"/>
  <c r="ET120" i="211"/>
  <c r="DI112" i="209"/>
  <c r="DJ112" i="209"/>
  <c r="DK112" i="209"/>
  <c r="DM112" i="209" s="1"/>
  <c r="CS112" i="211"/>
  <c r="ES112" i="211"/>
  <c r="EI104" i="209"/>
  <c r="EJ104" i="209"/>
  <c r="EK104" i="209"/>
  <c r="EL104" i="209" s="1"/>
  <c r="EM104" i="209" s="1"/>
  <c r="EG104" i="211"/>
  <c r="FI96" i="211"/>
  <c r="FH96" i="211"/>
  <c r="FJ96" i="211"/>
  <c r="DV88" i="209"/>
  <c r="DX88" i="209"/>
  <c r="DZ88" i="209" s="1"/>
  <c r="DW88" i="209"/>
  <c r="EJ88" i="211"/>
  <c r="EI88" i="211"/>
  <c r="EH88" i="211"/>
  <c r="EW80" i="211"/>
  <c r="EX80" i="211" s="1"/>
  <c r="EV80" i="211"/>
  <c r="EU80" i="211"/>
  <c r="EF71" i="211"/>
  <c r="EI63" i="209"/>
  <c r="EK63" i="209"/>
  <c r="EL63" i="209" s="1"/>
  <c r="EM63" i="209" s="1"/>
  <c r="EJ63" i="209"/>
  <c r="DW55" i="209"/>
  <c r="DV55" i="209"/>
  <c r="DX55" i="209"/>
  <c r="DZ55" i="209" s="1"/>
  <c r="CI47" i="209"/>
  <c r="CK47" i="209"/>
  <c r="CL47" i="209" s="1"/>
  <c r="CM47" i="209" s="1"/>
  <c r="CJ47" i="209"/>
  <c r="EI47" i="209"/>
  <c r="EJ47" i="209"/>
  <c r="EK47" i="209"/>
  <c r="EL47" i="209" s="1"/>
  <c r="EM47" i="209" s="1"/>
  <c r="CV47" i="211"/>
  <c r="CU47" i="211"/>
  <c r="CW47" i="211"/>
  <c r="CX47" i="211" s="1"/>
  <c r="FJ39" i="211"/>
  <c r="FI39" i="211"/>
  <c r="FH39" i="211"/>
  <c r="EJ31" i="209"/>
  <c r="EI31" i="209"/>
  <c r="EK31" i="209"/>
  <c r="EL31" i="209" s="1"/>
  <c r="EM31" i="209" s="1"/>
  <c r="DS31" i="211"/>
  <c r="EV23" i="209"/>
  <c r="EX23" i="209"/>
  <c r="EZ23" i="209" s="1"/>
  <c r="EW23" i="209"/>
  <c r="DJ23" i="209"/>
  <c r="DI23" i="209"/>
  <c r="DK23" i="209"/>
  <c r="DM23" i="209" s="1"/>
  <c r="FF23" i="211"/>
  <c r="FF15" i="211"/>
  <c r="EG15" i="211"/>
  <c r="FQ161" i="210"/>
  <c r="EV161" i="210"/>
  <c r="DV160" i="211"/>
  <c r="DU160" i="211"/>
  <c r="DW160" i="211"/>
  <c r="HJ153" i="210"/>
  <c r="EJ152" i="211"/>
  <c r="EH152" i="211"/>
  <c r="EI152" i="211"/>
  <c r="GN145" i="210"/>
  <c r="DJ144" i="211"/>
  <c r="DI144" i="211"/>
  <c r="DH144" i="211"/>
  <c r="CK133" i="209"/>
  <c r="CL133" i="209" s="1"/>
  <c r="CM133" i="209" s="1"/>
  <c r="CJ133" i="209"/>
  <c r="CI133" i="209"/>
  <c r="DX125" i="209"/>
  <c r="DZ125" i="209" s="1"/>
  <c r="DW125" i="209"/>
  <c r="DV125" i="209"/>
  <c r="DW125" i="211"/>
  <c r="DV125" i="211"/>
  <c r="DU125" i="211"/>
  <c r="FJ117" i="211"/>
  <c r="FI117" i="211"/>
  <c r="FH117" i="211"/>
  <c r="DI117" i="211"/>
  <c r="DJ117" i="211"/>
  <c r="DH117" i="211"/>
  <c r="CX109" i="209"/>
  <c r="CZ109" i="209" s="1"/>
  <c r="CW109" i="209"/>
  <c r="CV109" i="209"/>
  <c r="DF101" i="211"/>
  <c r="CS101" i="211"/>
  <c r="CI93" i="209"/>
  <c r="CK93" i="209"/>
  <c r="CL93" i="209" s="1"/>
  <c r="CM93" i="209" s="1"/>
  <c r="CJ93" i="209"/>
  <c r="CT93" i="211"/>
  <c r="CK85" i="209"/>
  <c r="CL85" i="209" s="1"/>
  <c r="CM85" i="209" s="1"/>
  <c r="CJ85" i="209"/>
  <c r="CI85" i="209"/>
  <c r="DT85" i="211"/>
  <c r="CI77" i="209"/>
  <c r="CK77" i="209"/>
  <c r="CL77" i="209" s="1"/>
  <c r="CM77" i="209" s="1"/>
  <c r="CJ77" i="209"/>
  <c r="DI52" i="209"/>
  <c r="DK52" i="209"/>
  <c r="DM52" i="209" s="1"/>
  <c r="DJ52" i="209"/>
  <c r="DJ52" i="211"/>
  <c r="DH52" i="211"/>
  <c r="DI52" i="211"/>
  <c r="DW44" i="211"/>
  <c r="DV44" i="211"/>
  <c r="DU44" i="211"/>
  <c r="EX36" i="209"/>
  <c r="EZ36" i="209" s="1"/>
  <c r="EW36" i="209"/>
  <c r="EV36" i="209"/>
  <c r="EW28" i="209"/>
  <c r="EV28" i="209"/>
  <c r="EX28" i="209"/>
  <c r="EZ28" i="209" s="1"/>
  <c r="EX150" i="210"/>
  <c r="EW150" i="210"/>
  <c r="EY150" i="210"/>
  <c r="EZ150" i="210" s="1"/>
  <c r="DX141" i="209"/>
  <c r="DZ141" i="209" s="1"/>
  <c r="DW141" i="209"/>
  <c r="DV141" i="209"/>
  <c r="FT142" i="210"/>
  <c r="FS142" i="210"/>
  <c r="FU142" i="210"/>
  <c r="HK142" i="210"/>
  <c r="HL142" i="210"/>
  <c r="HM142" i="210"/>
  <c r="ES122" i="211"/>
  <c r="DS122" i="211"/>
  <c r="DJ114" i="209"/>
  <c r="DK114" i="209"/>
  <c r="DM114" i="209" s="1"/>
  <c r="DI114" i="209"/>
  <c r="CS114" i="211"/>
  <c r="CK106" i="209"/>
  <c r="CL106" i="209" s="1"/>
  <c r="CM106" i="209" s="1"/>
  <c r="CJ106" i="209"/>
  <c r="CI106" i="209"/>
  <c r="DI98" i="209"/>
  <c r="DK98" i="209"/>
  <c r="DM98" i="209" s="1"/>
  <c r="DJ98" i="209"/>
  <c r="DW90" i="211"/>
  <c r="DV90" i="211"/>
  <c r="DU90" i="211"/>
  <c r="FH90" i="211"/>
  <c r="FJ90" i="211"/>
  <c r="FI90" i="211"/>
  <c r="CI82" i="209"/>
  <c r="CK82" i="209"/>
  <c r="CL82" i="209" s="1"/>
  <c r="CM82" i="209" s="1"/>
  <c r="CJ82" i="209"/>
  <c r="CJ74" i="209"/>
  <c r="CK74" i="209"/>
  <c r="CL74" i="209" s="1"/>
  <c r="CM74" i="209" s="1"/>
  <c r="CI74" i="209"/>
  <c r="DS74" i="211"/>
  <c r="EG74" i="211"/>
  <c r="DX65" i="209"/>
  <c r="DZ65" i="209" s="1"/>
  <c r="DW65" i="209"/>
  <c r="DV65" i="209"/>
  <c r="DV57" i="209"/>
  <c r="DX57" i="209"/>
  <c r="DZ57" i="209" s="1"/>
  <c r="DW57" i="209"/>
  <c r="DJ49" i="209"/>
  <c r="DK49" i="209"/>
  <c r="DM49" i="209" s="1"/>
  <c r="DI49" i="209"/>
  <c r="DS49" i="211"/>
  <c r="CT49" i="211"/>
  <c r="CV41" i="209"/>
  <c r="CX41" i="209"/>
  <c r="CZ41" i="209" s="1"/>
  <c r="CW41" i="209"/>
  <c r="CS41" i="211"/>
  <c r="EH33" i="211"/>
  <c r="EI33" i="211"/>
  <c r="EJ33" i="211"/>
  <c r="DW25" i="211"/>
  <c r="DV25" i="211"/>
  <c r="DU25" i="211"/>
  <c r="EW17" i="209"/>
  <c r="EV17" i="209"/>
  <c r="EX17" i="209"/>
  <c r="EZ17" i="209" s="1"/>
  <c r="CV17" i="209"/>
  <c r="CW17" i="209"/>
  <c r="CX17" i="209"/>
  <c r="CZ17" i="209" s="1"/>
  <c r="DS17" i="211"/>
  <c r="DW154" i="211"/>
  <c r="DW138" i="209"/>
  <c r="DX138" i="209"/>
  <c r="DZ138" i="209" s="1"/>
  <c r="DV138" i="209"/>
  <c r="EY139" i="210"/>
  <c r="EZ139" i="210" s="1"/>
  <c r="EX139" i="210"/>
  <c r="EW139" i="210"/>
  <c r="EK135" i="209"/>
  <c r="EL135" i="209" s="1"/>
  <c r="EM135" i="209" s="1"/>
  <c r="EI135" i="209"/>
  <c r="EJ135" i="209"/>
  <c r="EU136" i="210"/>
  <c r="FR136" i="210"/>
  <c r="EV135" i="211"/>
  <c r="EU135" i="211"/>
  <c r="EW135" i="211"/>
  <c r="EX135" i="211" s="1"/>
  <c r="CI127" i="209"/>
  <c r="CJ127" i="209"/>
  <c r="CK127" i="209"/>
  <c r="CL127" i="209" s="1"/>
  <c r="CM127" i="209" s="1"/>
  <c r="FJ127" i="211"/>
  <c r="FI127" i="211"/>
  <c r="FH127" i="211"/>
  <c r="EJ127" i="211"/>
  <c r="EI127" i="211"/>
  <c r="EH127" i="211"/>
  <c r="CX119" i="209"/>
  <c r="CZ119" i="209" s="1"/>
  <c r="CW119" i="209"/>
  <c r="CV119" i="209"/>
  <c r="EW111" i="209"/>
  <c r="EV111" i="209"/>
  <c r="EX111" i="209"/>
  <c r="EZ111" i="209" s="1"/>
  <c r="DW103" i="211"/>
  <c r="DV103" i="211"/>
  <c r="DU103" i="211"/>
  <c r="CV95" i="209"/>
  <c r="CW95" i="209"/>
  <c r="CX95" i="209"/>
  <c r="CZ95" i="209" s="1"/>
  <c r="ES95" i="211"/>
  <c r="CV87" i="209"/>
  <c r="CX87" i="209"/>
  <c r="CZ87" i="209" s="1"/>
  <c r="CW87" i="209"/>
  <c r="EG79" i="211"/>
  <c r="FG70" i="211"/>
  <c r="CX62" i="209"/>
  <c r="CZ62" i="209" s="1"/>
  <c r="CW62" i="209"/>
  <c r="CV62" i="209"/>
  <c r="EK62" i="209"/>
  <c r="EL62" i="209" s="1"/>
  <c r="EM62" i="209" s="1"/>
  <c r="EJ62" i="209"/>
  <c r="EI62" i="209"/>
  <c r="EF62" i="211"/>
  <c r="EX54" i="209"/>
  <c r="EZ54" i="209" s="1"/>
  <c r="EW54" i="209"/>
  <c r="EV54" i="209"/>
  <c r="EV46" i="209"/>
  <c r="EW46" i="209"/>
  <c r="EX46" i="209"/>
  <c r="EZ46" i="209" s="1"/>
  <c r="EW30" i="209"/>
  <c r="EV30" i="209"/>
  <c r="EX30" i="209"/>
  <c r="EZ30" i="209" s="1"/>
  <c r="EJ30" i="211"/>
  <c r="EI30" i="211"/>
  <c r="EH30" i="211"/>
  <c r="CJ22" i="209"/>
  <c r="CI22" i="209"/>
  <c r="CK22" i="209"/>
  <c r="CL22" i="209" s="1"/>
  <c r="CM22" i="209" s="1"/>
  <c r="DJ22" i="211"/>
  <c r="DI22" i="211"/>
  <c r="DH22" i="211"/>
  <c r="EJ14" i="209"/>
  <c r="EK14" i="209"/>
  <c r="EL14" i="209" s="1"/>
  <c r="EM14" i="209" s="1"/>
  <c r="EI14" i="209"/>
  <c r="ET14" i="211"/>
  <c r="IZ160" i="210"/>
  <c r="GM160" i="210"/>
  <c r="DU159" i="211"/>
  <c r="DW159" i="211"/>
  <c r="DV159" i="211"/>
  <c r="HM152" i="210"/>
  <c r="HL152" i="210"/>
  <c r="HK152" i="210"/>
  <c r="FF151" i="211"/>
  <c r="CS151" i="211"/>
  <c r="CX143" i="209"/>
  <c r="CZ143" i="209" s="1"/>
  <c r="CV143" i="209"/>
  <c r="CW143" i="209"/>
  <c r="HM144" i="210"/>
  <c r="HL144" i="210"/>
  <c r="HK144" i="210"/>
  <c r="EK143" i="209"/>
  <c r="EL143" i="209" s="1"/>
  <c r="EM143" i="209" s="1"/>
  <c r="EJ143" i="209"/>
  <c r="EI143" i="209"/>
  <c r="DT143" i="211"/>
  <c r="EF143" i="211"/>
  <c r="HJ133" i="210"/>
  <c r="EF132" i="211"/>
  <c r="EK124" i="209"/>
  <c r="EL124" i="209" s="1"/>
  <c r="EM124" i="209" s="1"/>
  <c r="EJ124" i="209"/>
  <c r="EI124" i="209"/>
  <c r="DS124" i="211"/>
  <c r="FG124" i="211"/>
  <c r="DX116" i="209"/>
  <c r="DZ116" i="209" s="1"/>
  <c r="DW116" i="209"/>
  <c r="DV116" i="209"/>
  <c r="CS116" i="211"/>
  <c r="ES116" i="211"/>
  <c r="ES108" i="211"/>
  <c r="DW100" i="209"/>
  <c r="DX100" i="209"/>
  <c r="DZ100" i="209" s="1"/>
  <c r="DV100" i="209"/>
  <c r="DW100" i="211"/>
  <c r="DV100" i="211"/>
  <c r="DU100" i="211"/>
  <c r="CW100" i="211"/>
  <c r="CX100" i="211" s="1"/>
  <c r="CV100" i="211"/>
  <c r="CU100" i="211"/>
  <c r="EV92" i="211"/>
  <c r="EU92" i="211"/>
  <c r="EW92" i="211"/>
  <c r="EX92" i="211" s="1"/>
  <c r="CI84" i="209"/>
  <c r="CK84" i="209"/>
  <c r="CL84" i="209" s="1"/>
  <c r="CM84" i="209" s="1"/>
  <c r="CJ84" i="209"/>
  <c r="CW76" i="209"/>
  <c r="CV76" i="209"/>
  <c r="CX76" i="209"/>
  <c r="CZ76" i="209" s="1"/>
  <c r="EI67" i="209"/>
  <c r="EK67" i="209"/>
  <c r="EL67" i="209" s="1"/>
  <c r="EM67" i="209" s="1"/>
  <c r="EJ67" i="209"/>
  <c r="DG67" i="211"/>
  <c r="DT67" i="211"/>
  <c r="EJ59" i="211"/>
  <c r="EI59" i="211"/>
  <c r="EH59" i="211"/>
  <c r="DW59" i="211"/>
  <c r="DU59" i="211"/>
  <c r="DV59" i="211"/>
  <c r="FJ51" i="211"/>
  <c r="FI51" i="211"/>
  <c r="FH51" i="211"/>
  <c r="EI43" i="211"/>
  <c r="EH43" i="211"/>
  <c r="EJ43" i="211"/>
  <c r="EF35" i="211"/>
  <c r="DW27" i="209"/>
  <c r="DV27" i="209"/>
  <c r="DX27" i="209"/>
  <c r="DZ27" i="209" s="1"/>
  <c r="DJ27" i="209"/>
  <c r="DI27" i="209"/>
  <c r="DK27" i="209"/>
  <c r="DM27" i="209" s="1"/>
  <c r="DF27" i="211"/>
  <c r="FR157" i="210"/>
  <c r="DS156" i="211"/>
  <c r="EG156" i="211"/>
  <c r="GM149" i="210"/>
  <c r="IE149" i="210"/>
  <c r="EG148" i="211"/>
  <c r="JA141" i="210"/>
  <c r="DS140" i="211"/>
  <c r="ET140" i="211"/>
  <c r="DK129" i="209"/>
  <c r="DM129" i="209" s="1"/>
  <c r="DJ129" i="209"/>
  <c r="DI129" i="209"/>
  <c r="CW129" i="209"/>
  <c r="CX129" i="209"/>
  <c r="CZ129" i="209" s="1"/>
  <c r="CV129" i="209"/>
  <c r="CW121" i="209"/>
  <c r="CX121" i="209"/>
  <c r="CZ121" i="209" s="1"/>
  <c r="CV121" i="209"/>
  <c r="DK113" i="209"/>
  <c r="DM113" i="209" s="1"/>
  <c r="DJ113" i="209"/>
  <c r="DI113" i="209"/>
  <c r="CV113" i="211"/>
  <c r="CW113" i="211"/>
  <c r="CX113" i="211" s="1"/>
  <c r="CU113" i="211"/>
  <c r="EH113" i="211"/>
  <c r="EJ113" i="211"/>
  <c r="EI113" i="211"/>
  <c r="DJ105" i="209"/>
  <c r="DK105" i="209"/>
  <c r="DM105" i="209" s="1"/>
  <c r="DI105" i="209"/>
  <c r="EG97" i="211"/>
  <c r="DG97" i="211"/>
  <c r="DX89" i="209"/>
  <c r="DZ89" i="209" s="1"/>
  <c r="DV89" i="209"/>
  <c r="DW89" i="209"/>
  <c r="CX89" i="209"/>
  <c r="CZ89" i="209" s="1"/>
  <c r="CV89" i="209"/>
  <c r="CW89" i="209"/>
  <c r="FF89" i="211"/>
  <c r="CT81" i="211"/>
  <c r="FF81" i="211"/>
  <c r="DK73" i="209"/>
  <c r="DM73" i="209" s="1"/>
  <c r="DJ73" i="209"/>
  <c r="DI73" i="209"/>
  <c r="CX73" i="209"/>
  <c r="CZ73" i="209" s="1"/>
  <c r="CV73" i="209"/>
  <c r="CW73" i="209"/>
  <c r="FI72" i="211"/>
  <c r="FJ72" i="211"/>
  <c r="FH72" i="211"/>
  <c r="CX64" i="209"/>
  <c r="CZ64" i="209" s="1"/>
  <c r="CW64" i="209"/>
  <c r="CV64" i="209"/>
  <c r="DH64" i="211"/>
  <c r="DJ64" i="211"/>
  <c r="DI64" i="211"/>
  <c r="EJ64" i="211"/>
  <c r="EI64" i="211"/>
  <c r="EH64" i="211"/>
  <c r="EW56" i="211"/>
  <c r="EX56" i="211" s="1"/>
  <c r="EU56" i="211"/>
  <c r="EV56" i="211"/>
  <c r="EK48" i="209"/>
  <c r="EL48" i="209" s="1"/>
  <c r="EM48" i="209" s="1"/>
  <c r="EJ48" i="209"/>
  <c r="EI48" i="209"/>
  <c r="EV48" i="211"/>
  <c r="EW48" i="211"/>
  <c r="EX48" i="211" s="1"/>
  <c r="EU48" i="211"/>
  <c r="EF40" i="211"/>
  <c r="DT40" i="211"/>
  <c r="DH32" i="211"/>
  <c r="DI32" i="211"/>
  <c r="DJ32" i="211"/>
  <c r="CV24" i="209"/>
  <c r="CX24" i="209"/>
  <c r="CZ24" i="209" s="1"/>
  <c r="CW24" i="209"/>
  <c r="DS24" i="211"/>
  <c r="EF24" i="211"/>
  <c r="DK16" i="209"/>
  <c r="DM16" i="209" s="1"/>
  <c r="DJ16" i="209"/>
  <c r="DI16" i="209"/>
  <c r="CJ16" i="209"/>
  <c r="CI16" i="209"/>
  <c r="CK16" i="209"/>
  <c r="CL16" i="209" s="1"/>
  <c r="CM16" i="209" s="1"/>
  <c r="DW16" i="211"/>
  <c r="DV16" i="211"/>
  <c r="DU16" i="211"/>
  <c r="ID154" i="210"/>
  <c r="EU154" i="210"/>
  <c r="DG153" i="211"/>
  <c r="FQ146" i="210"/>
  <c r="DF145" i="211"/>
  <c r="DS145" i="211"/>
  <c r="HJ138" i="210"/>
  <c r="GN138" i="210"/>
  <c r="EG137" i="211"/>
  <c r="DG137" i="211"/>
  <c r="EW134" i="211"/>
  <c r="EX134" i="211" s="1"/>
  <c r="EV134" i="211"/>
  <c r="EU134" i="211"/>
  <c r="DV126" i="209"/>
  <c r="DX126" i="209"/>
  <c r="DZ126" i="209" s="1"/>
  <c r="DW126" i="209"/>
  <c r="EF126" i="211"/>
  <c r="DV118" i="211"/>
  <c r="DW118" i="211"/>
  <c r="DU118" i="211"/>
  <c r="FH118" i="211"/>
  <c r="FJ118" i="211"/>
  <c r="FI118" i="211"/>
  <c r="CJ110" i="209"/>
  <c r="CK110" i="209"/>
  <c r="CL110" i="209" s="1"/>
  <c r="CM110" i="209" s="1"/>
  <c r="CI110" i="209"/>
  <c r="CV110" i="209"/>
  <c r="CW110" i="209"/>
  <c r="CX110" i="209"/>
  <c r="CZ110" i="209" s="1"/>
  <c r="EW110" i="211"/>
  <c r="EX110" i="211" s="1"/>
  <c r="EV110" i="211"/>
  <c r="EU110" i="211"/>
  <c r="EW102" i="209"/>
  <c r="EX102" i="209"/>
  <c r="EZ102" i="209" s="1"/>
  <c r="EV102" i="209"/>
  <c r="EI102" i="211"/>
  <c r="EJ102" i="211"/>
  <c r="EH102" i="211"/>
  <c r="DK94" i="209"/>
  <c r="DM94" i="209" s="1"/>
  <c r="DJ94" i="209"/>
  <c r="DI94" i="209"/>
  <c r="DH86" i="211"/>
  <c r="DJ86" i="211"/>
  <c r="DI86" i="211"/>
  <c r="DV86" i="211"/>
  <c r="DW86" i="211"/>
  <c r="DU86" i="211"/>
  <c r="CJ78" i="209"/>
  <c r="CK78" i="209"/>
  <c r="CL78" i="209" s="1"/>
  <c r="CM78" i="209" s="1"/>
  <c r="CI78" i="209"/>
  <c r="DI69" i="211"/>
  <c r="DJ69" i="211"/>
  <c r="DH69" i="211"/>
  <c r="FH69" i="211"/>
  <c r="FJ69" i="211"/>
  <c r="FI69" i="211"/>
  <c r="DK61" i="209"/>
  <c r="DM61" i="209" s="1"/>
  <c r="DI61" i="209"/>
  <c r="DJ61" i="209"/>
  <c r="EJ61" i="211"/>
  <c r="EI61" i="211"/>
  <c r="EH61" i="211"/>
  <c r="EW53" i="209"/>
  <c r="EX53" i="209"/>
  <c r="EZ53" i="209" s="1"/>
  <c r="EV53" i="209"/>
  <c r="EG53" i="211"/>
  <c r="CT53" i="211"/>
  <c r="DJ45" i="209"/>
  <c r="DK45" i="209"/>
  <c r="DM45" i="209" s="1"/>
  <c r="DI45" i="209"/>
  <c r="EF45" i="211"/>
  <c r="DV37" i="209"/>
  <c r="DX37" i="209"/>
  <c r="DZ37" i="209" s="1"/>
  <c r="DW37" i="209"/>
  <c r="CV21" i="209"/>
  <c r="CX21" i="209"/>
  <c r="CZ21" i="209" s="1"/>
  <c r="CW21" i="209"/>
  <c r="EI21" i="209"/>
  <c r="EK21" i="209"/>
  <c r="EL21" i="209" s="1"/>
  <c r="EM21" i="209" s="1"/>
  <c r="EJ21" i="209"/>
  <c r="FF21" i="211"/>
  <c r="EY132" i="210"/>
  <c r="EZ132" i="210" s="1"/>
  <c r="EX132" i="210"/>
  <c r="EW132" i="210"/>
  <c r="JD159" i="210"/>
  <c r="JC159" i="210"/>
  <c r="JB159" i="210"/>
  <c r="FI158" i="211"/>
  <c r="FJ158" i="211"/>
  <c r="FH158" i="211"/>
  <c r="EW158" i="211"/>
  <c r="EX158" i="211" s="1"/>
  <c r="EV158" i="211"/>
  <c r="EU158" i="211"/>
  <c r="CX142" i="209"/>
  <c r="CZ142" i="209" s="1"/>
  <c r="CW142" i="209"/>
  <c r="CV142" i="209"/>
  <c r="FU143" i="210"/>
  <c r="FT143" i="210"/>
  <c r="FS143" i="210"/>
  <c r="EK142" i="209"/>
  <c r="EL142" i="209" s="1"/>
  <c r="EM142" i="209" s="1"/>
  <c r="EJ142" i="209"/>
  <c r="EI142" i="209"/>
  <c r="DI142" i="211"/>
  <c r="DH142" i="211"/>
  <c r="DJ142" i="211"/>
  <c r="FH142" i="211"/>
  <c r="FI142" i="211"/>
  <c r="FJ142" i="211"/>
  <c r="CI131" i="209"/>
  <c r="CJ131" i="209"/>
  <c r="CK131" i="209"/>
  <c r="CL131" i="209" s="1"/>
  <c r="CM131" i="209" s="1"/>
  <c r="DV131" i="211"/>
  <c r="DW131" i="211"/>
  <c r="DU131" i="211"/>
  <c r="CJ115" i="209"/>
  <c r="CI115" i="209"/>
  <c r="CK115" i="209"/>
  <c r="CL115" i="209" s="1"/>
  <c r="CM115" i="209" s="1"/>
  <c r="EX107" i="209"/>
  <c r="EZ107" i="209" s="1"/>
  <c r="EW107" i="209"/>
  <c r="EV107" i="209"/>
  <c r="EI107" i="211"/>
  <c r="EJ107" i="211"/>
  <c r="EH107" i="211"/>
  <c r="DJ107" i="211"/>
  <c r="DI107" i="211"/>
  <c r="DH107" i="211"/>
  <c r="EJ99" i="209"/>
  <c r="EI99" i="209"/>
  <c r="EK99" i="209"/>
  <c r="EL99" i="209" s="1"/>
  <c r="EM99" i="209" s="1"/>
  <c r="DW91" i="211"/>
  <c r="DV91" i="211"/>
  <c r="DU91" i="211"/>
  <c r="EK83" i="209"/>
  <c r="EL83" i="209" s="1"/>
  <c r="EM83" i="209" s="1"/>
  <c r="EJ83" i="209"/>
  <c r="EI83" i="209"/>
  <c r="EX83" i="209"/>
  <c r="EZ83" i="209" s="1"/>
  <c r="EW83" i="209"/>
  <c r="EV83" i="209"/>
  <c r="CK75" i="209"/>
  <c r="CL75" i="209" s="1"/>
  <c r="CM75" i="209" s="1"/>
  <c r="CJ75" i="209"/>
  <c r="CI75" i="209"/>
  <c r="DG75" i="211"/>
  <c r="ES75" i="211"/>
  <c r="FF66" i="211"/>
  <c r="ES66" i="211"/>
  <c r="DI58" i="209"/>
  <c r="DJ58" i="209"/>
  <c r="DK58" i="209"/>
  <c r="DM58" i="209" s="1"/>
  <c r="EK58" i="209"/>
  <c r="EL58" i="209" s="1"/>
  <c r="EM58" i="209" s="1"/>
  <c r="EJ58" i="209"/>
  <c r="EI58" i="209"/>
  <c r="DF58" i="211"/>
  <c r="CT50" i="211"/>
  <c r="CV42" i="209"/>
  <c r="CW42" i="209"/>
  <c r="CX42" i="209"/>
  <c r="CZ42" i="209" s="1"/>
  <c r="CT42" i="211"/>
  <c r="CS34" i="211"/>
  <c r="DI26" i="211"/>
  <c r="DH26" i="211"/>
  <c r="DJ26" i="211"/>
  <c r="EW18" i="209"/>
  <c r="EV18" i="209"/>
  <c r="EX18" i="209"/>
  <c r="EZ18" i="209" s="1"/>
  <c r="DK18" i="209"/>
  <c r="DM18" i="209" s="1"/>
  <c r="DJ18" i="209"/>
  <c r="DI18" i="209"/>
  <c r="DT18" i="211"/>
  <c r="HM156" i="210"/>
  <c r="HL156" i="210"/>
  <c r="HK156" i="210"/>
  <c r="EU155" i="211"/>
  <c r="EW155" i="211"/>
  <c r="EX155" i="211" s="1"/>
  <c r="EV155" i="211"/>
  <c r="GQ148" i="210"/>
  <c r="GO148" i="210"/>
  <c r="GP148" i="210"/>
  <c r="EH147" i="211"/>
  <c r="EJ147" i="211"/>
  <c r="EI147" i="211"/>
  <c r="DI139" i="209"/>
  <c r="DJ139" i="209"/>
  <c r="DK139" i="209"/>
  <c r="DM139" i="209" s="1"/>
  <c r="JC140" i="210"/>
  <c r="JD140" i="210"/>
  <c r="JB140" i="210"/>
  <c r="EX136" i="209"/>
  <c r="EZ136" i="209" s="1"/>
  <c r="EW136" i="209"/>
  <c r="EV136" i="209"/>
  <c r="HI137" i="210"/>
  <c r="GM137" i="210"/>
  <c r="EV136" i="211"/>
  <c r="EW136" i="211"/>
  <c r="EX136" i="211" s="1"/>
  <c r="EU136" i="211"/>
  <c r="CK128" i="209"/>
  <c r="CL128" i="209" s="1"/>
  <c r="CM128" i="209" s="1"/>
  <c r="CJ128" i="209"/>
  <c r="CI128" i="209"/>
  <c r="DS128" i="211"/>
  <c r="DG128" i="211"/>
  <c r="EX120" i="209"/>
  <c r="EZ120" i="209" s="1"/>
  <c r="EW120" i="209"/>
  <c r="EV120" i="209"/>
  <c r="CK120" i="209"/>
  <c r="CL120" i="209" s="1"/>
  <c r="CM120" i="209" s="1"/>
  <c r="CJ120" i="209"/>
  <c r="CI120" i="209"/>
  <c r="CS120" i="211"/>
  <c r="DS112" i="211"/>
  <c r="DG112" i="211"/>
  <c r="EW104" i="209"/>
  <c r="EV104" i="209"/>
  <c r="EX104" i="209"/>
  <c r="EZ104" i="209" s="1"/>
  <c r="CS104" i="211"/>
  <c r="EI96" i="211"/>
  <c r="EJ96" i="211"/>
  <c r="EH96" i="211"/>
  <c r="CK88" i="209"/>
  <c r="CL88" i="209" s="1"/>
  <c r="CM88" i="209" s="1"/>
  <c r="CJ88" i="209"/>
  <c r="CI88" i="209"/>
  <c r="CK80" i="209"/>
  <c r="CL80" i="209" s="1"/>
  <c r="CM80" i="209" s="1"/>
  <c r="CJ80" i="209"/>
  <c r="CI80" i="209"/>
  <c r="FI80" i="211"/>
  <c r="FJ80" i="211"/>
  <c r="FH80" i="211"/>
  <c r="DH80" i="211"/>
  <c r="DI80" i="211"/>
  <c r="DJ80" i="211"/>
  <c r="CK71" i="209"/>
  <c r="CL71" i="209" s="1"/>
  <c r="CM71" i="209" s="1"/>
  <c r="CJ71" i="209"/>
  <c r="CI71" i="209"/>
  <c r="EW71" i="209"/>
  <c r="EV71" i="209"/>
  <c r="EX71" i="209"/>
  <c r="EZ71" i="209" s="1"/>
  <c r="EG71" i="211"/>
  <c r="DI63" i="211"/>
  <c r="DH63" i="211"/>
  <c r="DJ63" i="211"/>
  <c r="EV63" i="211"/>
  <c r="EW63" i="211"/>
  <c r="EX63" i="211" s="1"/>
  <c r="EU63" i="211"/>
  <c r="DK55" i="209"/>
  <c r="DM55" i="209" s="1"/>
  <c r="DJ55" i="209"/>
  <c r="DI55" i="209"/>
  <c r="DV47" i="211"/>
  <c r="DW47" i="211"/>
  <c r="DU47" i="211"/>
  <c r="CX39" i="209"/>
  <c r="CZ39" i="209" s="1"/>
  <c r="CW39" i="209"/>
  <c r="CV39" i="209"/>
  <c r="EV39" i="211"/>
  <c r="EW39" i="211"/>
  <c r="EX39" i="211" s="1"/>
  <c r="EU39" i="211"/>
  <c r="CI31" i="209"/>
  <c r="CK31" i="209"/>
  <c r="CL31" i="209" s="1"/>
  <c r="CM31" i="209" s="1"/>
  <c r="CJ31" i="209"/>
  <c r="DF31" i="211"/>
  <c r="ES23" i="211"/>
  <c r="FG23" i="211"/>
  <c r="FG15" i="211"/>
  <c r="ET15" i="211"/>
  <c r="HJ161" i="210"/>
  <c r="GN161" i="210"/>
  <c r="IZ153" i="210"/>
  <c r="CW152" i="211"/>
  <c r="CX152" i="211" s="1"/>
  <c r="CV152" i="211"/>
  <c r="CU152" i="211"/>
  <c r="FQ145" i="210"/>
  <c r="ID145" i="210"/>
  <c r="EX133" i="209"/>
  <c r="EZ133" i="209" s="1"/>
  <c r="EV133" i="209"/>
  <c r="EW133" i="209"/>
  <c r="CW133" i="211"/>
  <c r="CX133" i="211" s="1"/>
  <c r="CV133" i="211"/>
  <c r="CU133" i="211"/>
  <c r="FJ133" i="211"/>
  <c r="FH133" i="211"/>
  <c r="FI133" i="211"/>
  <c r="EI125" i="209"/>
  <c r="EJ125" i="209"/>
  <c r="EK125" i="209"/>
  <c r="EL125" i="209" s="1"/>
  <c r="EM125" i="209" s="1"/>
  <c r="DJ125" i="209"/>
  <c r="DK125" i="209"/>
  <c r="DM125" i="209" s="1"/>
  <c r="DI125" i="209"/>
  <c r="DV117" i="209"/>
  <c r="DX117" i="209"/>
  <c r="DZ117" i="209" s="1"/>
  <c r="DW117" i="209"/>
  <c r="CV117" i="211"/>
  <c r="CW117" i="211"/>
  <c r="CX117" i="211" s="1"/>
  <c r="CU117" i="211"/>
  <c r="DJ109" i="209"/>
  <c r="DK109" i="209"/>
  <c r="DM109" i="209" s="1"/>
  <c r="DI109" i="209"/>
  <c r="EX109" i="209"/>
  <c r="EZ109" i="209" s="1"/>
  <c r="EW109" i="209"/>
  <c r="EV109" i="209"/>
  <c r="CV109" i="211"/>
  <c r="CW109" i="211"/>
  <c r="CX109" i="211" s="1"/>
  <c r="CU109" i="211"/>
  <c r="EW101" i="209"/>
  <c r="EV101" i="209"/>
  <c r="EX101" i="209"/>
  <c r="EZ101" i="209" s="1"/>
  <c r="DT101" i="211"/>
  <c r="CT101" i="211"/>
  <c r="DK93" i="209"/>
  <c r="DM93" i="209" s="1"/>
  <c r="DJ93" i="209"/>
  <c r="DI93" i="209"/>
  <c r="DS93" i="211"/>
  <c r="DF93" i="211"/>
  <c r="DV85" i="209"/>
  <c r="DX85" i="209"/>
  <c r="DZ85" i="209" s="1"/>
  <c r="DW85" i="209"/>
  <c r="ES85" i="211"/>
  <c r="DI68" i="209"/>
  <c r="DK68" i="209"/>
  <c r="DM68" i="209" s="1"/>
  <c r="DJ68" i="209"/>
  <c r="EK68" i="209"/>
  <c r="EL68" i="209" s="1"/>
  <c r="EM68" i="209" s="1"/>
  <c r="EI68" i="209"/>
  <c r="EJ68" i="209"/>
  <c r="CW52" i="209"/>
  <c r="CV52" i="209"/>
  <c r="CX52" i="209"/>
  <c r="CZ52" i="209" s="1"/>
  <c r="CJ44" i="209"/>
  <c r="CK44" i="209"/>
  <c r="CL44" i="209" s="1"/>
  <c r="CM44" i="209" s="1"/>
  <c r="CI44" i="209"/>
  <c r="DH44" i="211"/>
  <c r="DI44" i="211"/>
  <c r="DJ44" i="211"/>
  <c r="DH36" i="211"/>
  <c r="DI36" i="211"/>
  <c r="DJ36" i="211"/>
  <c r="DI28" i="209"/>
  <c r="DJ28" i="209"/>
  <c r="DK28" i="209"/>
  <c r="DM28" i="209" s="1"/>
  <c r="EJ20" i="209"/>
  <c r="EK20" i="209"/>
  <c r="EL20" i="209" s="1"/>
  <c r="EM20" i="209" s="1"/>
  <c r="EI20" i="209"/>
  <c r="FT158" i="210"/>
  <c r="FU158" i="210"/>
  <c r="FS158" i="210"/>
  <c r="HK150" i="210"/>
  <c r="HM150" i="210"/>
  <c r="HL150" i="210"/>
  <c r="EH130" i="211"/>
  <c r="EJ130" i="211"/>
  <c r="EI130" i="211"/>
  <c r="DW130" i="211"/>
  <c r="DV130" i="211"/>
  <c r="DU130" i="211"/>
  <c r="DI122" i="209"/>
  <c r="DK122" i="209"/>
  <c r="DM122" i="209" s="1"/>
  <c r="DJ122" i="209"/>
  <c r="CS122" i="211"/>
  <c r="DS114" i="211"/>
  <c r="EF114" i="211"/>
  <c r="CW106" i="209"/>
  <c r="CV106" i="209"/>
  <c r="CX106" i="209"/>
  <c r="CZ106" i="209" s="1"/>
  <c r="DW106" i="209"/>
  <c r="DV106" i="209"/>
  <c r="DX106" i="209"/>
  <c r="DZ106" i="209" s="1"/>
  <c r="CK98" i="209"/>
  <c r="CL98" i="209" s="1"/>
  <c r="CM98" i="209" s="1"/>
  <c r="CI98" i="209"/>
  <c r="CJ98" i="209"/>
  <c r="CV90" i="209"/>
  <c r="CX90" i="209"/>
  <c r="CZ90" i="209" s="1"/>
  <c r="CW90" i="209"/>
  <c r="DX82" i="209"/>
  <c r="DZ82" i="209" s="1"/>
  <c r="DW82" i="209"/>
  <c r="DV82" i="209"/>
  <c r="FF74" i="211"/>
  <c r="ES74" i="211"/>
  <c r="CI65" i="209"/>
  <c r="CK65" i="209"/>
  <c r="CL65" i="209" s="1"/>
  <c r="CM65" i="209" s="1"/>
  <c r="CJ65" i="209"/>
  <c r="EK57" i="209"/>
  <c r="EL57" i="209" s="1"/>
  <c r="EM57" i="209" s="1"/>
  <c r="EJ57" i="209"/>
  <c r="EI57" i="209"/>
  <c r="CK49" i="209"/>
  <c r="CL49" i="209" s="1"/>
  <c r="CM49" i="209" s="1"/>
  <c r="CJ49" i="209"/>
  <c r="CI49" i="209"/>
  <c r="DG49" i="211"/>
  <c r="ES49" i="211"/>
  <c r="DJ41" i="209"/>
  <c r="DK41" i="209"/>
  <c r="DM41" i="209" s="1"/>
  <c r="DI41" i="209"/>
  <c r="EG41" i="211"/>
  <c r="CV33" i="209"/>
  <c r="CX33" i="209"/>
  <c r="CZ33" i="209" s="1"/>
  <c r="CW33" i="209"/>
  <c r="EU33" i="211"/>
  <c r="EW33" i="211"/>
  <c r="EX33" i="211" s="1"/>
  <c r="EV33" i="211"/>
  <c r="DV33" i="211"/>
  <c r="DW33" i="211"/>
  <c r="DU33" i="211"/>
  <c r="FF17" i="211"/>
  <c r="FU155" i="210"/>
  <c r="DH146" i="211"/>
  <c r="DJ146" i="211"/>
  <c r="DI146" i="211"/>
  <c r="FU139" i="210"/>
  <c r="FT139" i="210"/>
  <c r="FS139" i="210"/>
  <c r="DK138" i="209"/>
  <c r="DM138" i="209" s="1"/>
  <c r="DJ138" i="209"/>
  <c r="DI138" i="209"/>
  <c r="DX135" i="209"/>
  <c r="DZ135" i="209" s="1"/>
  <c r="DW135" i="209"/>
  <c r="DV135" i="209"/>
  <c r="GM136" i="210"/>
  <c r="HI136" i="210"/>
  <c r="DJ127" i="211"/>
  <c r="DH127" i="211"/>
  <c r="DI127" i="211"/>
  <c r="EJ119" i="209"/>
  <c r="EK119" i="209"/>
  <c r="EL119" i="209" s="1"/>
  <c r="EM119" i="209" s="1"/>
  <c r="EI119" i="209"/>
  <c r="DJ119" i="211"/>
  <c r="DI119" i="211"/>
  <c r="DH119" i="211"/>
  <c r="DJ111" i="211"/>
  <c r="DH111" i="211"/>
  <c r="DI111" i="211"/>
  <c r="DV95" i="209"/>
  <c r="DX95" i="209"/>
  <c r="DZ95" i="209" s="1"/>
  <c r="DW95" i="209"/>
  <c r="CS95" i="211"/>
  <c r="DT79" i="211"/>
  <c r="ET79" i="211"/>
  <c r="EG70" i="211"/>
  <c r="ET62" i="211"/>
  <c r="CS62" i="211"/>
  <c r="CW54" i="211"/>
  <c r="CX54" i="211" s="1"/>
  <c r="CU54" i="211"/>
  <c r="CV54" i="211"/>
  <c r="FJ54" i="211"/>
  <c r="FI54" i="211"/>
  <c r="FH54" i="211"/>
  <c r="DK46" i="209"/>
  <c r="DM46" i="209" s="1"/>
  <c r="DJ46" i="209"/>
  <c r="DI46" i="209"/>
  <c r="CU46" i="211"/>
  <c r="CV46" i="211"/>
  <c r="CW46" i="211"/>
  <c r="CX46" i="211" s="1"/>
  <c r="EV38" i="209"/>
  <c r="EX38" i="209"/>
  <c r="EZ38" i="209" s="1"/>
  <c r="EW38" i="209"/>
  <c r="DK30" i="209"/>
  <c r="DM30" i="209" s="1"/>
  <c r="DJ30" i="209"/>
  <c r="DI30" i="209"/>
  <c r="DV30" i="211"/>
  <c r="DU30" i="211"/>
  <c r="DW30" i="211"/>
  <c r="CX22" i="209"/>
  <c r="CZ22" i="209" s="1"/>
  <c r="CW22" i="209"/>
  <c r="CV22" i="209"/>
  <c r="DV22" i="209"/>
  <c r="DW22" i="209"/>
  <c r="DX22" i="209"/>
  <c r="DZ22" i="209" s="1"/>
  <c r="DV22" i="211"/>
  <c r="DU22" i="211"/>
  <c r="DW22" i="211"/>
  <c r="DF14" i="211"/>
  <c r="EF14" i="211"/>
  <c r="FR160" i="210"/>
  <c r="IE160" i="210"/>
  <c r="EV159" i="211"/>
  <c r="EU159" i="211"/>
  <c r="EW159" i="211"/>
  <c r="EX159" i="211" s="1"/>
  <c r="CT151" i="211"/>
  <c r="DS151" i="211"/>
  <c r="EX144" i="210"/>
  <c r="EY144" i="210"/>
  <c r="EZ144" i="210" s="1"/>
  <c r="EW144" i="210"/>
  <c r="ES143" i="211"/>
  <c r="CT143" i="211"/>
  <c r="DW132" i="209"/>
  <c r="DX132" i="209"/>
  <c r="DZ132" i="209" s="1"/>
  <c r="DV132" i="209"/>
  <c r="CX132" i="209"/>
  <c r="CZ132" i="209" s="1"/>
  <c r="CW132" i="209"/>
  <c r="CV132" i="209"/>
  <c r="IZ133" i="210"/>
  <c r="FG132" i="211"/>
  <c r="DW124" i="209"/>
  <c r="DX124" i="209"/>
  <c r="DZ124" i="209" s="1"/>
  <c r="DV124" i="209"/>
  <c r="CT124" i="211"/>
  <c r="ES124" i="211"/>
  <c r="DS116" i="211"/>
  <c r="ET116" i="211"/>
  <c r="DF108" i="211"/>
  <c r="EI100" i="211"/>
  <c r="EJ100" i="211"/>
  <c r="EH100" i="211"/>
  <c r="CI92" i="209"/>
  <c r="CK92" i="209"/>
  <c r="CL92" i="209" s="1"/>
  <c r="CM92" i="209" s="1"/>
  <c r="CJ92" i="209"/>
  <c r="DH92" i="211"/>
  <c r="DI92" i="211"/>
  <c r="DJ92" i="211"/>
  <c r="DW92" i="211"/>
  <c r="DV92" i="211"/>
  <c r="DU92" i="211"/>
  <c r="CW84" i="209"/>
  <c r="CX84" i="209"/>
  <c r="CZ84" i="209" s="1"/>
  <c r="CV84" i="209"/>
  <c r="EJ76" i="209"/>
  <c r="EK76" i="209"/>
  <c r="EL76" i="209" s="1"/>
  <c r="EM76" i="209" s="1"/>
  <c r="EI76" i="209"/>
  <c r="EX76" i="209"/>
  <c r="EZ76" i="209" s="1"/>
  <c r="EW76" i="209"/>
  <c r="EV76" i="209"/>
  <c r="CW76" i="211"/>
  <c r="CX76" i="211" s="1"/>
  <c r="CV76" i="211"/>
  <c r="CU76" i="211"/>
  <c r="CW67" i="209"/>
  <c r="CV67" i="209"/>
  <c r="CX67" i="209"/>
  <c r="CZ67" i="209" s="1"/>
  <c r="DS67" i="211"/>
  <c r="ES67" i="211"/>
  <c r="EU59" i="211"/>
  <c r="EW59" i="211"/>
  <c r="EX59" i="211" s="1"/>
  <c r="EV59" i="211"/>
  <c r="EW51" i="209"/>
  <c r="EX51" i="209"/>
  <c r="EZ51" i="209" s="1"/>
  <c r="EV51" i="209"/>
  <c r="CW51" i="211"/>
  <c r="CX51" i="211" s="1"/>
  <c r="CV51" i="211"/>
  <c r="CU51" i="211"/>
  <c r="DX43" i="209"/>
  <c r="DZ43" i="209" s="1"/>
  <c r="DW43" i="209"/>
  <c r="DV43" i="209"/>
  <c r="CI35" i="209"/>
  <c r="CJ35" i="209"/>
  <c r="CK35" i="209"/>
  <c r="CL35" i="209" s="1"/>
  <c r="CM35" i="209" s="1"/>
  <c r="ET35" i="211"/>
  <c r="EV27" i="209"/>
  <c r="EX27" i="209"/>
  <c r="EZ27" i="209" s="1"/>
  <c r="EW27" i="209"/>
  <c r="ES27" i="211"/>
  <c r="DG27" i="211"/>
  <c r="EV19" i="209"/>
  <c r="EX19" i="209"/>
  <c r="EZ19" i="209" s="1"/>
  <c r="EW19" i="209"/>
  <c r="HJ157" i="210"/>
  <c r="CT156" i="211"/>
  <c r="ES156" i="211"/>
  <c r="EU149" i="210"/>
  <c r="FR149" i="210"/>
  <c r="ET148" i="211"/>
  <c r="DX140" i="209"/>
  <c r="DZ140" i="209" s="1"/>
  <c r="DV140" i="209"/>
  <c r="DW140" i="209"/>
  <c r="EU141" i="210"/>
  <c r="EG140" i="211"/>
  <c r="EX113" i="209"/>
  <c r="EZ113" i="209" s="1"/>
  <c r="EW113" i="209"/>
  <c r="EV113" i="209"/>
  <c r="FJ113" i="211"/>
  <c r="FI113" i="211"/>
  <c r="FH113" i="211"/>
  <c r="CK105" i="209"/>
  <c r="CL105" i="209" s="1"/>
  <c r="CM105" i="209" s="1"/>
  <c r="CJ105" i="209"/>
  <c r="CI105" i="209"/>
  <c r="CS97" i="211"/>
  <c r="FF97" i="211"/>
  <c r="CK89" i="209"/>
  <c r="CL89" i="209" s="1"/>
  <c r="CM89" i="209" s="1"/>
  <c r="CJ89" i="209"/>
  <c r="CI89" i="209"/>
  <c r="EV89" i="209"/>
  <c r="EW89" i="209"/>
  <c r="EX89" i="209"/>
  <c r="EZ89" i="209" s="1"/>
  <c r="DS89" i="211"/>
  <c r="CJ81" i="209"/>
  <c r="CK81" i="209"/>
  <c r="CL81" i="209" s="1"/>
  <c r="CM81" i="209" s="1"/>
  <c r="CI81" i="209"/>
  <c r="DV81" i="209"/>
  <c r="DW81" i="209"/>
  <c r="DX81" i="209"/>
  <c r="DZ81" i="209" s="1"/>
  <c r="EF81" i="211"/>
  <c r="DW73" i="211"/>
  <c r="DV73" i="211"/>
  <c r="DU73" i="211"/>
  <c r="EK56" i="209"/>
  <c r="EL56" i="209" s="1"/>
  <c r="EM56" i="209" s="1"/>
  <c r="EJ56" i="209"/>
  <c r="EI56" i="209"/>
  <c r="DV56" i="209"/>
  <c r="DX56" i="209"/>
  <c r="DZ56" i="209" s="1"/>
  <c r="DW56" i="209"/>
  <c r="EI48" i="211"/>
  <c r="EH48" i="211"/>
  <c r="EJ48" i="211"/>
  <c r="CT40" i="211"/>
  <c r="CW32" i="209"/>
  <c r="CX32" i="209"/>
  <c r="CZ32" i="209" s="1"/>
  <c r="CV32" i="209"/>
  <c r="EW32" i="211"/>
  <c r="EX32" i="211" s="1"/>
  <c r="EU32" i="211"/>
  <c r="EV32" i="211"/>
  <c r="ET24" i="211"/>
  <c r="EJ16" i="209"/>
  <c r="EK16" i="209"/>
  <c r="EL16" i="209" s="1"/>
  <c r="EM16" i="209" s="1"/>
  <c r="EI16" i="209"/>
  <c r="FQ154" i="210"/>
  <c r="GM154" i="210"/>
  <c r="EF153" i="211"/>
  <c r="FR146" i="210"/>
  <c r="EF145" i="211"/>
  <c r="CS145" i="211"/>
  <c r="EX137" i="209"/>
  <c r="EZ137" i="209" s="1"/>
  <c r="EV137" i="209"/>
  <c r="EW137" i="209"/>
  <c r="ID138" i="210"/>
  <c r="CS137" i="211"/>
  <c r="FF137" i="211"/>
  <c r="EK134" i="209"/>
  <c r="EL134" i="209" s="1"/>
  <c r="EM134" i="209" s="1"/>
  <c r="EJ134" i="209"/>
  <c r="EI134" i="209"/>
  <c r="CV134" i="211"/>
  <c r="CW134" i="211"/>
  <c r="CX134" i="211" s="1"/>
  <c r="CU134" i="211"/>
  <c r="FF126" i="211"/>
  <c r="DS126" i="211"/>
  <c r="DJ118" i="209"/>
  <c r="DK118" i="209"/>
  <c r="DM118" i="209" s="1"/>
  <c r="DI118" i="209"/>
  <c r="CX102" i="209"/>
  <c r="CZ102" i="209" s="1"/>
  <c r="CW102" i="209"/>
  <c r="CV102" i="209"/>
  <c r="DW94" i="209"/>
  <c r="DV94" i="209"/>
  <c r="DX94" i="209"/>
  <c r="DZ94" i="209" s="1"/>
  <c r="DI94" i="211"/>
  <c r="DJ94" i="211"/>
  <c r="DH94" i="211"/>
  <c r="DK86" i="209"/>
  <c r="DM86" i="209" s="1"/>
  <c r="DJ86" i="209"/>
  <c r="DI86" i="209"/>
  <c r="EV78" i="209"/>
  <c r="EW78" i="209"/>
  <c r="EX78" i="209"/>
  <c r="EZ78" i="209" s="1"/>
  <c r="EI78" i="211"/>
  <c r="EH78" i="211"/>
  <c r="EJ78" i="211"/>
  <c r="CI61" i="209"/>
  <c r="CK61" i="209"/>
  <c r="CL61" i="209" s="1"/>
  <c r="CM61" i="209" s="1"/>
  <c r="CJ61" i="209"/>
  <c r="FJ61" i="211"/>
  <c r="FI61" i="211"/>
  <c r="FH61" i="211"/>
  <c r="FG53" i="211"/>
  <c r="EF53" i="211"/>
  <c r="CW45" i="209"/>
  <c r="CV45" i="209"/>
  <c r="CX45" i="209"/>
  <c r="CZ45" i="209" s="1"/>
  <c r="CK45" i="209"/>
  <c r="CL45" i="209" s="1"/>
  <c r="CM45" i="209" s="1"/>
  <c r="CJ45" i="209"/>
  <c r="CI45" i="209"/>
  <c r="CS45" i="211"/>
  <c r="CJ37" i="209"/>
  <c r="CK37" i="209"/>
  <c r="CL37" i="209" s="1"/>
  <c r="CM37" i="209" s="1"/>
  <c r="CI37" i="209"/>
  <c r="CK21" i="209"/>
  <c r="CL21" i="209" s="1"/>
  <c r="CM21" i="209" s="1"/>
  <c r="CJ21" i="209"/>
  <c r="CI21" i="209"/>
  <c r="DT21" i="211"/>
  <c r="GQ151" i="210"/>
  <c r="GP151" i="210"/>
  <c r="GO151" i="210"/>
  <c r="EU150" i="211"/>
  <c r="EH142" i="211"/>
  <c r="EJ142" i="211"/>
  <c r="EI142" i="211"/>
  <c r="DH123" i="211"/>
  <c r="DJ123" i="211"/>
  <c r="DI123" i="211"/>
  <c r="EW115" i="209"/>
  <c r="EV115" i="209"/>
  <c r="EX115" i="209"/>
  <c r="EZ115" i="209" s="1"/>
  <c r="DK115" i="209"/>
  <c r="DM115" i="209" s="1"/>
  <c r="DJ115" i="209"/>
  <c r="DI115" i="209"/>
  <c r="DK99" i="209"/>
  <c r="DM99" i="209" s="1"/>
  <c r="DI99" i="209"/>
  <c r="DJ99" i="209"/>
  <c r="DJ91" i="211"/>
  <c r="DI91" i="211"/>
  <c r="DH91" i="211"/>
  <c r="DS75" i="211"/>
  <c r="DF75" i="211"/>
  <c r="DW66" i="209"/>
  <c r="DV66" i="209"/>
  <c r="DX66" i="209"/>
  <c r="DZ66" i="209" s="1"/>
  <c r="CS66" i="211"/>
  <c r="DS58" i="211"/>
  <c r="DI50" i="209"/>
  <c r="DJ50" i="209"/>
  <c r="DK50" i="209"/>
  <c r="DM50" i="209" s="1"/>
  <c r="EG50" i="211"/>
  <c r="CS50" i="211"/>
  <c r="CK42" i="209"/>
  <c r="CL42" i="209" s="1"/>
  <c r="CM42" i="209" s="1"/>
  <c r="CJ42" i="209"/>
  <c r="CI42" i="209"/>
  <c r="ET42" i="211"/>
  <c r="DV34" i="209"/>
  <c r="DX34" i="209"/>
  <c r="DZ34" i="209" s="1"/>
  <c r="DW34" i="209"/>
  <c r="DT34" i="211"/>
  <c r="CT34" i="211"/>
  <c r="FG18" i="211"/>
  <c r="FU156" i="210"/>
  <c r="FS156" i="210"/>
  <c r="FT156" i="210"/>
  <c r="CV155" i="211"/>
  <c r="CU155" i="211"/>
  <c r="CW155" i="211"/>
  <c r="CX155" i="211" s="1"/>
  <c r="EW148" i="210"/>
  <c r="EY148" i="210"/>
  <c r="EZ148" i="210" s="1"/>
  <c r="EX148" i="210"/>
  <c r="CW147" i="211"/>
  <c r="CX147" i="211" s="1"/>
  <c r="CV147" i="211"/>
  <c r="CU147" i="211"/>
  <c r="EW139" i="211"/>
  <c r="EX139" i="211" s="1"/>
  <c r="EV139" i="211"/>
  <c r="EU139" i="211"/>
  <c r="DX136" i="209"/>
  <c r="DZ136" i="209" s="1"/>
  <c r="DV136" i="209"/>
  <c r="DW136" i="209"/>
  <c r="FQ137" i="210"/>
  <c r="ID137" i="210"/>
  <c r="CX128" i="209"/>
  <c r="CZ128" i="209" s="1"/>
  <c r="CW128" i="209"/>
  <c r="CV128" i="209"/>
  <c r="EF128" i="211"/>
  <c r="CV120" i="209"/>
  <c r="CX120" i="209"/>
  <c r="CZ120" i="209" s="1"/>
  <c r="CW120" i="209"/>
  <c r="DS120" i="211"/>
  <c r="DT112" i="211"/>
  <c r="ET112" i="211"/>
  <c r="DV104" i="209"/>
  <c r="DX104" i="209"/>
  <c r="DZ104" i="209" s="1"/>
  <c r="DW104" i="209"/>
  <c r="ES104" i="211"/>
  <c r="CV96" i="211"/>
  <c r="CW96" i="211"/>
  <c r="CX96" i="211" s="1"/>
  <c r="CU96" i="211"/>
  <c r="EI88" i="209"/>
  <c r="EK88" i="209"/>
  <c r="EL88" i="209" s="1"/>
  <c r="EM88" i="209" s="1"/>
  <c r="EJ88" i="209"/>
  <c r="CX88" i="209"/>
  <c r="CZ88" i="209" s="1"/>
  <c r="CV88" i="209"/>
  <c r="CW88" i="209"/>
  <c r="DH88" i="211"/>
  <c r="DJ88" i="211"/>
  <c r="DI88" i="211"/>
  <c r="DK80" i="209"/>
  <c r="DM80" i="209" s="1"/>
  <c r="DJ80" i="209"/>
  <c r="DI80" i="209"/>
  <c r="DK71" i="209"/>
  <c r="DM71" i="209" s="1"/>
  <c r="DI71" i="209"/>
  <c r="DJ71" i="209"/>
  <c r="ET71" i="211"/>
  <c r="DX63" i="209"/>
  <c r="DZ63" i="209" s="1"/>
  <c r="DW63" i="209"/>
  <c r="DV63" i="209"/>
  <c r="CW63" i="211"/>
  <c r="CX63" i="211" s="1"/>
  <c r="CU63" i="211"/>
  <c r="CV63" i="211"/>
  <c r="CW55" i="209"/>
  <c r="CX55" i="209"/>
  <c r="CZ55" i="209" s="1"/>
  <c r="CV55" i="209"/>
  <c r="EW47" i="209"/>
  <c r="EV47" i="209"/>
  <c r="EX47" i="209"/>
  <c r="EZ47" i="209" s="1"/>
  <c r="DI47" i="211"/>
  <c r="DJ47" i="211"/>
  <c r="DH47" i="211"/>
  <c r="EK39" i="209"/>
  <c r="EL39" i="209" s="1"/>
  <c r="EM39" i="209" s="1"/>
  <c r="EJ39" i="209"/>
  <c r="EI39" i="209"/>
  <c r="DI39" i="211"/>
  <c r="DH39" i="211"/>
  <c r="DJ39" i="211"/>
  <c r="EV31" i="209"/>
  <c r="EX31" i="209"/>
  <c r="EZ31" i="209" s="1"/>
  <c r="EW31" i="209"/>
  <c r="DG31" i="211"/>
  <c r="CX23" i="209"/>
  <c r="CZ23" i="209" s="1"/>
  <c r="CW23" i="209"/>
  <c r="CV23" i="209"/>
  <c r="CT23" i="211"/>
  <c r="DS23" i="211"/>
  <c r="DJ15" i="209"/>
  <c r="DK15" i="209"/>
  <c r="DM15" i="209" s="1"/>
  <c r="DI15" i="209"/>
  <c r="DS15" i="211"/>
  <c r="IZ161" i="210"/>
  <c r="IE161" i="210"/>
  <c r="JA153" i="210"/>
  <c r="FJ152" i="211"/>
  <c r="FH152" i="211"/>
  <c r="FI152" i="211"/>
  <c r="FR145" i="210"/>
  <c r="IE145" i="210"/>
  <c r="JC134" i="210"/>
  <c r="JD134" i="210"/>
  <c r="JB134" i="210"/>
  <c r="DW133" i="211"/>
  <c r="DV133" i="211"/>
  <c r="DU133" i="211"/>
  <c r="CJ117" i="209"/>
  <c r="CK117" i="209"/>
  <c r="CL117" i="209" s="1"/>
  <c r="CM117" i="209" s="1"/>
  <c r="CI117" i="209"/>
  <c r="EX117" i="209"/>
  <c r="EZ117" i="209" s="1"/>
  <c r="EW117" i="209"/>
  <c r="EV117" i="209"/>
  <c r="EH109" i="211"/>
  <c r="EJ109" i="211"/>
  <c r="EI109" i="211"/>
  <c r="CK101" i="209"/>
  <c r="CL101" i="209" s="1"/>
  <c r="CM101" i="209" s="1"/>
  <c r="CJ101" i="209"/>
  <c r="CI101" i="209"/>
  <c r="ES101" i="211"/>
  <c r="EF93" i="211"/>
  <c r="ES93" i="211"/>
  <c r="CX85" i="209"/>
  <c r="CZ85" i="209" s="1"/>
  <c r="CW85" i="209"/>
  <c r="CV85" i="209"/>
  <c r="EV85" i="209"/>
  <c r="EW85" i="209"/>
  <c r="EX85" i="209"/>
  <c r="EZ85" i="209" s="1"/>
  <c r="ET85" i="211"/>
  <c r="CX77" i="209"/>
  <c r="CZ77" i="209" s="1"/>
  <c r="CV77" i="209"/>
  <c r="CW77" i="209"/>
  <c r="DW77" i="211"/>
  <c r="DV77" i="211"/>
  <c r="DU77" i="211"/>
  <c r="EW77" i="211"/>
  <c r="EX77" i="211" s="1"/>
  <c r="EV77" i="211"/>
  <c r="EU77" i="211"/>
  <c r="EK60" i="209"/>
  <c r="EL60" i="209" s="1"/>
  <c r="EM60" i="209" s="1"/>
  <c r="EJ60" i="209"/>
  <c r="EI60" i="209"/>
  <c r="EJ52" i="211"/>
  <c r="EI52" i="211"/>
  <c r="EH52" i="211"/>
  <c r="CV44" i="209"/>
  <c r="CX44" i="209"/>
  <c r="CZ44" i="209" s="1"/>
  <c r="CW44" i="209"/>
  <c r="CJ36" i="209"/>
  <c r="CK36" i="209"/>
  <c r="CL36" i="209" s="1"/>
  <c r="CM36" i="209" s="1"/>
  <c r="CI36" i="209"/>
  <c r="EW36" i="211"/>
  <c r="EX36" i="211" s="1"/>
  <c r="EU36" i="211"/>
  <c r="EV36" i="211"/>
  <c r="CJ28" i="209"/>
  <c r="CK28" i="209"/>
  <c r="CL28" i="209" s="1"/>
  <c r="CM28" i="209" s="1"/>
  <c r="CI28" i="209"/>
  <c r="HM158" i="210"/>
  <c r="HL158" i="210"/>
  <c r="HK158" i="210"/>
  <c r="IG158" i="210"/>
  <c r="IH158" i="210"/>
  <c r="II158" i="210" s="1"/>
  <c r="IJ158" i="210" s="1"/>
  <c r="IF158" i="210"/>
  <c r="DJ130" i="209"/>
  <c r="DI130" i="209"/>
  <c r="DK130" i="209"/>
  <c r="DM130" i="209" s="1"/>
  <c r="FI130" i="211"/>
  <c r="FJ130" i="211"/>
  <c r="FH130" i="211"/>
  <c r="EW130" i="211"/>
  <c r="EX130" i="211" s="1"/>
  <c r="EU130" i="211"/>
  <c r="EV130" i="211"/>
  <c r="CV122" i="209"/>
  <c r="CX122" i="209"/>
  <c r="CZ122" i="209" s="1"/>
  <c r="CW122" i="209"/>
  <c r="DG122" i="211"/>
  <c r="ET114" i="211"/>
  <c r="CT114" i="211"/>
  <c r="DV98" i="209"/>
  <c r="DX98" i="209"/>
  <c r="DZ98" i="209" s="1"/>
  <c r="DW98" i="209"/>
  <c r="EW98" i="211"/>
  <c r="EX98" i="211" s="1"/>
  <c r="EV98" i="211"/>
  <c r="EU98" i="211"/>
  <c r="EK90" i="209"/>
  <c r="EL90" i="209" s="1"/>
  <c r="EM90" i="209" s="1"/>
  <c r="EJ90" i="209"/>
  <c r="EI90" i="209"/>
  <c r="EJ90" i="211"/>
  <c r="EI90" i="211"/>
  <c r="EH90" i="211"/>
  <c r="DK82" i="209"/>
  <c r="DM82" i="209" s="1"/>
  <c r="DJ82" i="209"/>
  <c r="DI82" i="209"/>
  <c r="DV82" i="211"/>
  <c r="DW82" i="211"/>
  <c r="DU82" i="211"/>
  <c r="CX74" i="209"/>
  <c r="CZ74" i="209" s="1"/>
  <c r="CW74" i="209"/>
  <c r="CV74" i="209"/>
  <c r="DJ74" i="209"/>
  <c r="DI74" i="209"/>
  <c r="DK74" i="209"/>
  <c r="DM74" i="209" s="1"/>
  <c r="DG74" i="211"/>
  <c r="EJ65" i="209"/>
  <c r="EI65" i="209"/>
  <c r="EK65" i="209"/>
  <c r="EL65" i="209" s="1"/>
  <c r="EM65" i="209" s="1"/>
  <c r="CI57" i="209"/>
  <c r="CJ57" i="209"/>
  <c r="CK57" i="209"/>
  <c r="CL57" i="209" s="1"/>
  <c r="CM57" i="209" s="1"/>
  <c r="CW49" i="209"/>
  <c r="CV49" i="209"/>
  <c r="CX49" i="209"/>
  <c r="CZ49" i="209" s="1"/>
  <c r="EF49" i="211"/>
  <c r="EW41" i="209"/>
  <c r="EV41" i="209"/>
  <c r="EX41" i="209"/>
  <c r="EZ41" i="209" s="1"/>
  <c r="ES41" i="211"/>
  <c r="CW33" i="211"/>
  <c r="CX33" i="211" s="1"/>
  <c r="CV33" i="211"/>
  <c r="CU33" i="211"/>
  <c r="EK25" i="209"/>
  <c r="EL25" i="209" s="1"/>
  <c r="EM25" i="209" s="1"/>
  <c r="EJ25" i="209"/>
  <c r="EI25" i="209"/>
  <c r="CI25" i="209"/>
  <c r="CK25" i="209"/>
  <c r="CL25" i="209" s="1"/>
  <c r="CM25" i="209" s="1"/>
  <c r="CJ25" i="209"/>
  <c r="EK17" i="209"/>
  <c r="EL17" i="209" s="1"/>
  <c r="EM17" i="209" s="1"/>
  <c r="EJ17" i="209"/>
  <c r="EI17" i="209"/>
  <c r="CT17" i="211"/>
  <c r="DT17" i="211"/>
  <c r="JD155" i="210"/>
  <c r="JC155" i="210"/>
  <c r="JB155" i="210"/>
  <c r="GP139" i="210"/>
  <c r="GQ139" i="210"/>
  <c r="GO139" i="210"/>
  <c r="EX138" i="209"/>
  <c r="EZ138" i="209" s="1"/>
  <c r="EW138" i="209"/>
  <c r="EV138" i="209"/>
  <c r="IE136" i="210"/>
  <c r="HJ136" i="210"/>
  <c r="FH135" i="211"/>
  <c r="FJ135" i="211"/>
  <c r="FI135" i="211"/>
  <c r="EW127" i="211"/>
  <c r="EX127" i="211" s="1"/>
  <c r="EV127" i="211"/>
  <c r="EU127" i="211"/>
  <c r="CU127" i="211"/>
  <c r="CW127" i="211"/>
  <c r="CX127" i="211" s="1"/>
  <c r="CV127" i="211"/>
  <c r="CI119" i="209"/>
  <c r="CJ119" i="209"/>
  <c r="CK119" i="209"/>
  <c r="CL119" i="209" s="1"/>
  <c r="CM119" i="209" s="1"/>
  <c r="DV119" i="211"/>
  <c r="DU119" i="211"/>
  <c r="DW119" i="211"/>
  <c r="CJ111" i="209"/>
  <c r="CK111" i="209"/>
  <c r="CL111" i="209" s="1"/>
  <c r="CM111" i="209" s="1"/>
  <c r="CI111" i="209"/>
  <c r="EX103" i="209"/>
  <c r="EZ103" i="209" s="1"/>
  <c r="EW103" i="209"/>
  <c r="EV103" i="209"/>
  <c r="DI103" i="211"/>
  <c r="DJ103" i="211"/>
  <c r="DH103" i="211"/>
  <c r="EI95" i="209"/>
  <c r="EK95" i="209"/>
  <c r="EL95" i="209" s="1"/>
  <c r="EM95" i="209" s="1"/>
  <c r="EJ95" i="209"/>
  <c r="FF95" i="211"/>
  <c r="EX87" i="209"/>
  <c r="EZ87" i="209" s="1"/>
  <c r="EW87" i="209"/>
  <c r="EV87" i="209"/>
  <c r="EV87" i="211"/>
  <c r="EU87" i="211"/>
  <c r="EW87" i="211"/>
  <c r="EX87" i="211" s="1"/>
  <c r="FF79" i="211"/>
  <c r="DF79" i="211"/>
  <c r="DI70" i="209"/>
  <c r="DK70" i="209"/>
  <c r="DM70" i="209" s="1"/>
  <c r="DJ70" i="209"/>
  <c r="CK70" i="209"/>
  <c r="CL70" i="209" s="1"/>
  <c r="CM70" i="209" s="1"/>
  <c r="CJ70" i="209"/>
  <c r="CI70" i="209"/>
  <c r="DG70" i="211"/>
  <c r="FG62" i="211"/>
  <c r="EG62" i="211"/>
  <c r="CW54" i="209"/>
  <c r="CV54" i="209"/>
  <c r="CX54" i="209"/>
  <c r="CZ54" i="209" s="1"/>
  <c r="EJ54" i="211"/>
  <c r="EI54" i="211"/>
  <c r="EH54" i="211"/>
  <c r="EJ46" i="209"/>
  <c r="EK46" i="209"/>
  <c r="EL46" i="209" s="1"/>
  <c r="EM46" i="209" s="1"/>
  <c r="EI46" i="209"/>
  <c r="DV38" i="209"/>
  <c r="DW38" i="209"/>
  <c r="DX38" i="209"/>
  <c r="DZ38" i="209" s="1"/>
  <c r="CW30" i="211"/>
  <c r="CX30" i="211" s="1"/>
  <c r="CU30" i="211"/>
  <c r="CV30" i="211"/>
  <c r="CW22" i="211"/>
  <c r="CX22" i="211" s="1"/>
  <c r="CV22" i="211"/>
  <c r="CU22" i="211"/>
  <c r="EJ22" i="211"/>
  <c r="EI22" i="211"/>
  <c r="EH22" i="211"/>
  <c r="CX14" i="209"/>
  <c r="CZ14" i="209" s="1"/>
  <c r="CV14" i="209"/>
  <c r="CW14" i="209"/>
  <c r="DS14" i="211"/>
  <c r="EG14" i="211"/>
  <c r="JA160" i="210"/>
  <c r="CV159" i="211"/>
  <c r="CU159" i="211"/>
  <c r="CW159" i="211"/>
  <c r="CX159" i="211" s="1"/>
  <c r="FG151" i="211"/>
  <c r="ET151" i="211"/>
  <c r="EV143" i="209"/>
  <c r="EX143" i="209"/>
  <c r="EZ143" i="209" s="1"/>
  <c r="EW143" i="209"/>
  <c r="ET143" i="211"/>
  <c r="EG143" i="211"/>
  <c r="FR133" i="210"/>
  <c r="EG132" i="211"/>
  <c r="DG124" i="211"/>
  <c r="CS124" i="211"/>
  <c r="EK116" i="209"/>
  <c r="EL116" i="209" s="1"/>
  <c r="EM116" i="209" s="1"/>
  <c r="EJ116" i="209"/>
  <c r="EI116" i="209"/>
  <c r="CT116" i="211"/>
  <c r="EJ108" i="209"/>
  <c r="EK108" i="209"/>
  <c r="EL108" i="209" s="1"/>
  <c r="EM108" i="209" s="1"/>
  <c r="EI108" i="209"/>
  <c r="DX108" i="209"/>
  <c r="DZ108" i="209" s="1"/>
  <c r="DW108" i="209"/>
  <c r="DV108" i="209"/>
  <c r="DG108" i="211"/>
  <c r="EJ92" i="211"/>
  <c r="EH92" i="211"/>
  <c r="EI92" i="211"/>
  <c r="EV84" i="209"/>
  <c r="EW84" i="209"/>
  <c r="EX84" i="209"/>
  <c r="EZ84" i="209" s="1"/>
  <c r="DK76" i="209"/>
  <c r="DM76" i="209" s="1"/>
  <c r="DJ76" i="209"/>
  <c r="DI76" i="209"/>
  <c r="DH76" i="211"/>
  <c r="DI76" i="211"/>
  <c r="DJ76" i="211"/>
  <c r="EH76" i="211"/>
  <c r="EJ76" i="211"/>
  <c r="EI76" i="211"/>
  <c r="DX67" i="209"/>
  <c r="DZ67" i="209" s="1"/>
  <c r="DW67" i="209"/>
  <c r="DV67" i="209"/>
  <c r="EG67" i="211"/>
  <c r="EF67" i="211"/>
  <c r="DX59" i="209"/>
  <c r="DZ59" i="209" s="1"/>
  <c r="DW59" i="209"/>
  <c r="DV59" i="209"/>
  <c r="CJ59" i="209"/>
  <c r="CI59" i="209"/>
  <c r="CK59" i="209"/>
  <c r="CL59" i="209" s="1"/>
  <c r="CM59" i="209" s="1"/>
  <c r="CI51" i="209"/>
  <c r="CK51" i="209"/>
  <c r="CL51" i="209" s="1"/>
  <c r="CM51" i="209" s="1"/>
  <c r="CJ51" i="209"/>
  <c r="DI51" i="211"/>
  <c r="DH51" i="211"/>
  <c r="DJ51" i="211"/>
  <c r="DW51" i="211"/>
  <c r="DV51" i="211"/>
  <c r="DU51" i="211"/>
  <c r="CX43" i="209"/>
  <c r="CZ43" i="209" s="1"/>
  <c r="CW43" i="209"/>
  <c r="CV43" i="209"/>
  <c r="DJ43" i="211"/>
  <c r="DI43" i="211"/>
  <c r="DH43" i="211"/>
  <c r="FH43" i="211"/>
  <c r="FJ43" i="211"/>
  <c r="FI43" i="211"/>
  <c r="EI35" i="209"/>
  <c r="EJ35" i="209"/>
  <c r="EK35" i="209"/>
  <c r="EL35" i="209" s="1"/>
  <c r="EM35" i="209" s="1"/>
  <c r="DG35" i="211"/>
  <c r="CX27" i="209"/>
  <c r="CZ27" i="209" s="1"/>
  <c r="CW27" i="209"/>
  <c r="CV27" i="209"/>
  <c r="CT27" i="211"/>
  <c r="FF27" i="211"/>
  <c r="CW19" i="209"/>
  <c r="CX19" i="209"/>
  <c r="CZ19" i="209" s="1"/>
  <c r="CV19" i="209"/>
  <c r="DJ19" i="209"/>
  <c r="DK19" i="209"/>
  <c r="DM19" i="209" s="1"/>
  <c r="DI19" i="209"/>
  <c r="ID157" i="210"/>
  <c r="DT156" i="211"/>
  <c r="ET156" i="211"/>
  <c r="GN149" i="210"/>
  <c r="HI149" i="210"/>
  <c r="DT148" i="211"/>
  <c r="CK140" i="209"/>
  <c r="CL140" i="209" s="1"/>
  <c r="CM140" i="209" s="1"/>
  <c r="CJ140" i="209"/>
  <c r="CI140" i="209"/>
  <c r="HJ141" i="210"/>
  <c r="EV141" i="210"/>
  <c r="DG140" i="211"/>
  <c r="CJ129" i="209"/>
  <c r="CI129" i="209"/>
  <c r="CK129" i="209"/>
  <c r="CL129" i="209" s="1"/>
  <c r="CM129" i="209" s="1"/>
  <c r="EW129" i="209"/>
  <c r="EV129" i="209"/>
  <c r="EX129" i="209"/>
  <c r="EZ129" i="209" s="1"/>
  <c r="CI121" i="209"/>
  <c r="CK121" i="209"/>
  <c r="CL121" i="209" s="1"/>
  <c r="CM121" i="209" s="1"/>
  <c r="CJ121" i="209"/>
  <c r="EW121" i="209"/>
  <c r="EX121" i="209"/>
  <c r="EZ121" i="209" s="1"/>
  <c r="EV121" i="209"/>
  <c r="EJ105" i="209"/>
  <c r="EK105" i="209"/>
  <c r="EL105" i="209" s="1"/>
  <c r="EM105" i="209" s="1"/>
  <c r="EI105" i="209"/>
  <c r="EW105" i="211"/>
  <c r="EX105" i="211" s="1"/>
  <c r="EV105" i="211"/>
  <c r="EU105" i="211"/>
  <c r="CK97" i="209"/>
  <c r="CL97" i="209" s="1"/>
  <c r="CM97" i="209" s="1"/>
  <c r="CJ97" i="209"/>
  <c r="CI97" i="209"/>
  <c r="DJ97" i="209"/>
  <c r="DK97" i="209"/>
  <c r="DM97" i="209" s="1"/>
  <c r="DI97" i="209"/>
  <c r="CT97" i="211"/>
  <c r="CS89" i="211"/>
  <c r="EF89" i="211"/>
  <c r="EG81" i="211"/>
  <c r="FJ73" i="211"/>
  <c r="FI73" i="211"/>
  <c r="FH73" i="211"/>
  <c r="CV72" i="209"/>
  <c r="CX72" i="209"/>
  <c r="CZ72" i="209" s="1"/>
  <c r="CW72" i="209"/>
  <c r="EW72" i="211"/>
  <c r="EX72" i="211" s="1"/>
  <c r="EV72" i="211"/>
  <c r="EU72" i="211"/>
  <c r="DK64" i="209"/>
  <c r="DM64" i="209" s="1"/>
  <c r="DJ64" i="209"/>
  <c r="DI64" i="209"/>
  <c r="EK64" i="209"/>
  <c r="EL64" i="209" s="1"/>
  <c r="EM64" i="209" s="1"/>
  <c r="EJ64" i="209"/>
  <c r="EI64" i="209"/>
  <c r="EX56" i="209"/>
  <c r="EZ56" i="209" s="1"/>
  <c r="EW56" i="209"/>
  <c r="EV56" i="209"/>
  <c r="FI56" i="211"/>
  <c r="FH56" i="211"/>
  <c r="FJ56" i="211"/>
  <c r="DU48" i="211"/>
  <c r="DW48" i="211"/>
  <c r="DV48" i="211"/>
  <c r="EX40" i="209"/>
  <c r="EZ40" i="209" s="1"/>
  <c r="EV40" i="209"/>
  <c r="EW40" i="209"/>
  <c r="EG40" i="211"/>
  <c r="CV32" i="211"/>
  <c r="CW32" i="211"/>
  <c r="CX32" i="211" s="1"/>
  <c r="CU32" i="211"/>
  <c r="EX24" i="209"/>
  <c r="EZ24" i="209" s="1"/>
  <c r="EW24" i="209"/>
  <c r="EV24" i="209"/>
  <c r="DG24" i="211"/>
  <c r="EG24" i="211"/>
  <c r="EX16" i="209"/>
  <c r="EZ16" i="209" s="1"/>
  <c r="EV16" i="209"/>
  <c r="EW16" i="209"/>
  <c r="IE154" i="210"/>
  <c r="CT153" i="211"/>
  <c r="FF153" i="211"/>
  <c r="ID146" i="210"/>
  <c r="DG145" i="211"/>
  <c r="DT145" i="211"/>
  <c r="DK137" i="209"/>
  <c r="DM137" i="209" s="1"/>
  <c r="DJ137" i="209"/>
  <c r="DI137" i="209"/>
  <c r="CW137" i="209"/>
  <c r="CX137" i="209"/>
  <c r="CZ137" i="209" s="1"/>
  <c r="CV137" i="209"/>
  <c r="IE138" i="210"/>
  <c r="CT137" i="211"/>
  <c r="EF137" i="211"/>
  <c r="EY135" i="210"/>
  <c r="EZ135" i="210" s="1"/>
  <c r="EX135" i="210"/>
  <c r="EW135" i="210"/>
  <c r="JB135" i="210"/>
  <c r="JD135" i="210"/>
  <c r="JC135" i="210"/>
  <c r="CK126" i="209"/>
  <c r="CL126" i="209" s="1"/>
  <c r="CM126" i="209" s="1"/>
  <c r="CI126" i="209"/>
  <c r="CJ126" i="209"/>
  <c r="EG126" i="211"/>
  <c r="DT126" i="211"/>
  <c r="CK118" i="209"/>
  <c r="CL118" i="209" s="1"/>
  <c r="CM118" i="209" s="1"/>
  <c r="CJ118" i="209"/>
  <c r="CI118" i="209"/>
  <c r="EK118" i="209"/>
  <c r="EL118" i="209" s="1"/>
  <c r="EM118" i="209" s="1"/>
  <c r="EJ118" i="209"/>
  <c r="EI118" i="209"/>
  <c r="EW102" i="211"/>
  <c r="EX102" i="211" s="1"/>
  <c r="EV102" i="211"/>
  <c r="EU102" i="211"/>
  <c r="FJ102" i="211"/>
  <c r="FI102" i="211"/>
  <c r="FH102" i="211"/>
  <c r="CX94" i="209"/>
  <c r="CZ94" i="209" s="1"/>
  <c r="CW94" i="209"/>
  <c r="CV94" i="209"/>
  <c r="EX94" i="209"/>
  <c r="EZ94" i="209" s="1"/>
  <c r="EW94" i="209"/>
  <c r="EV94" i="209"/>
  <c r="DX86" i="209"/>
  <c r="DZ86" i="209" s="1"/>
  <c r="DW86" i="209"/>
  <c r="DV86" i="209"/>
  <c r="CV86" i="209"/>
  <c r="CX86" i="209"/>
  <c r="CZ86" i="209" s="1"/>
  <c r="CW86" i="209"/>
  <c r="DK69" i="209"/>
  <c r="DM69" i="209" s="1"/>
  <c r="DJ69" i="209"/>
  <c r="DI69" i="209"/>
  <c r="EW69" i="209"/>
  <c r="EV69" i="209"/>
  <c r="EX69" i="209"/>
  <c r="EZ69" i="209" s="1"/>
  <c r="CV61" i="209"/>
  <c r="CW61" i="209"/>
  <c r="CX61" i="209"/>
  <c r="CZ61" i="209" s="1"/>
  <c r="CI53" i="209"/>
  <c r="CK53" i="209"/>
  <c r="CL53" i="209" s="1"/>
  <c r="CM53" i="209" s="1"/>
  <c r="CJ53" i="209"/>
  <c r="CS53" i="211"/>
  <c r="FF53" i="211"/>
  <c r="EG45" i="211"/>
  <c r="DJ37" i="209"/>
  <c r="DK37" i="209"/>
  <c r="DM37" i="209" s="1"/>
  <c r="DI37" i="209"/>
  <c r="FJ37" i="211"/>
  <c r="FH37" i="211"/>
  <c r="FI37" i="211"/>
  <c r="DJ21" i="209"/>
  <c r="DI21" i="209"/>
  <c r="DK21" i="209"/>
  <c r="DM21" i="209" s="1"/>
  <c r="FG21" i="211"/>
  <c r="EY159" i="210"/>
  <c r="EZ159" i="210" s="1"/>
  <c r="EX159" i="210"/>
  <c r="EW159" i="210"/>
  <c r="DH158" i="211"/>
  <c r="DJ158" i="211"/>
  <c r="DI158" i="211"/>
  <c r="EJ158" i="211"/>
  <c r="EI158" i="211"/>
  <c r="EH158" i="211"/>
  <c r="EY151" i="210"/>
  <c r="EZ151" i="210" s="1"/>
  <c r="EX151" i="210"/>
  <c r="EW151" i="210"/>
  <c r="EJ150" i="211"/>
  <c r="CI142" i="209"/>
  <c r="CJ142" i="209"/>
  <c r="CK142" i="209"/>
  <c r="CL142" i="209" s="1"/>
  <c r="CM142" i="209" s="1"/>
  <c r="JB143" i="210"/>
  <c r="JD143" i="210"/>
  <c r="JC143" i="210"/>
  <c r="DK142" i="209"/>
  <c r="DM142" i="209" s="1"/>
  <c r="DI142" i="209"/>
  <c r="DJ142" i="209"/>
  <c r="CW142" i="211"/>
  <c r="CX142" i="211" s="1"/>
  <c r="CV142" i="211"/>
  <c r="CU142" i="211"/>
  <c r="CW131" i="209"/>
  <c r="CX131" i="209"/>
  <c r="CZ131" i="209" s="1"/>
  <c r="CV131" i="209"/>
  <c r="IG132" i="210"/>
  <c r="IH132" i="210"/>
  <c r="II132" i="210" s="1"/>
  <c r="IJ132" i="210" s="1"/>
  <c r="IF132" i="210"/>
  <c r="CW131" i="211"/>
  <c r="CX131" i="211" s="1"/>
  <c r="CV131" i="211"/>
  <c r="CU131" i="211"/>
  <c r="EW131" i="211"/>
  <c r="EX131" i="211" s="1"/>
  <c r="EV131" i="211"/>
  <c r="EU131" i="211"/>
  <c r="DX123" i="209"/>
  <c r="DZ123" i="209" s="1"/>
  <c r="DW123" i="209"/>
  <c r="DV123" i="209"/>
  <c r="DW115" i="211"/>
  <c r="DV115" i="211"/>
  <c r="DU115" i="211"/>
  <c r="DW107" i="209"/>
  <c r="DV107" i="209"/>
  <c r="DX107" i="209"/>
  <c r="DZ107" i="209" s="1"/>
  <c r="FI107" i="211"/>
  <c r="FJ107" i="211"/>
  <c r="FH107" i="211"/>
  <c r="EX99" i="209"/>
  <c r="EZ99" i="209" s="1"/>
  <c r="EW99" i="209"/>
  <c r="EV99" i="209"/>
  <c r="EK91" i="209"/>
  <c r="EL91" i="209" s="1"/>
  <c r="EM91" i="209" s="1"/>
  <c r="EJ91" i="209"/>
  <c r="EI91" i="209"/>
  <c r="FJ91" i="211"/>
  <c r="FI91" i="211"/>
  <c r="FH91" i="211"/>
  <c r="CJ83" i="209"/>
  <c r="CI83" i="209"/>
  <c r="CK83" i="209"/>
  <c r="CL83" i="209" s="1"/>
  <c r="CM83" i="209" s="1"/>
  <c r="CX75" i="209"/>
  <c r="CZ75" i="209" s="1"/>
  <c r="CW75" i="209"/>
  <c r="CV75" i="209"/>
  <c r="DT75" i="211"/>
  <c r="CK66" i="209"/>
  <c r="CL66" i="209" s="1"/>
  <c r="CM66" i="209" s="1"/>
  <c r="CI66" i="209"/>
  <c r="CJ66" i="209"/>
  <c r="DG66" i="211"/>
  <c r="CT58" i="211"/>
  <c r="DF50" i="211"/>
  <c r="EF50" i="211"/>
  <c r="DK42" i="209"/>
  <c r="DM42" i="209" s="1"/>
  <c r="DJ42" i="209"/>
  <c r="DI42" i="209"/>
  <c r="DS42" i="211"/>
  <c r="CJ34" i="209"/>
  <c r="CK34" i="209"/>
  <c r="CL34" i="209" s="1"/>
  <c r="CM34" i="209" s="1"/>
  <c r="CI34" i="209"/>
  <c r="EG34" i="211"/>
  <c r="ES34" i="211"/>
  <c r="DK26" i="209"/>
  <c r="DM26" i="209" s="1"/>
  <c r="DJ26" i="209"/>
  <c r="DI26" i="209"/>
  <c r="CW26" i="209"/>
  <c r="CV26" i="209"/>
  <c r="CX26" i="209"/>
  <c r="CZ26" i="209" s="1"/>
  <c r="CV18" i="209"/>
  <c r="CW18" i="209"/>
  <c r="CX18" i="209"/>
  <c r="CZ18" i="209" s="1"/>
  <c r="DV18" i="209"/>
  <c r="DX18" i="209"/>
  <c r="DZ18" i="209" s="1"/>
  <c r="DW18" i="209"/>
  <c r="FS148" i="210"/>
  <c r="FT148" i="210"/>
  <c r="FU148" i="210"/>
  <c r="CK139" i="209"/>
  <c r="CL139" i="209" s="1"/>
  <c r="CM139" i="209" s="1"/>
  <c r="CJ139" i="209"/>
  <c r="CI139" i="209"/>
  <c r="IG140" i="210"/>
  <c r="IF140" i="210"/>
  <c r="IH140" i="210"/>
  <c r="II140" i="210" s="1"/>
  <c r="IJ140" i="210" s="1"/>
  <c r="EW140" i="210"/>
  <c r="EX140" i="210"/>
  <c r="EY140" i="210"/>
  <c r="EZ140" i="210" s="1"/>
  <c r="DJ139" i="211"/>
  <c r="DH139" i="211"/>
  <c r="DI139" i="211"/>
  <c r="CK136" i="209"/>
  <c r="CL136" i="209" s="1"/>
  <c r="CM136" i="209" s="1"/>
  <c r="CJ136" i="209"/>
  <c r="CI136" i="209"/>
  <c r="GN137" i="210"/>
  <c r="EJ136" i="211"/>
  <c r="EH136" i="211"/>
  <c r="EI136" i="211"/>
  <c r="DI128" i="209"/>
  <c r="DJ128" i="209"/>
  <c r="DK128" i="209"/>
  <c r="DM128" i="209" s="1"/>
  <c r="EW128" i="209"/>
  <c r="EV128" i="209"/>
  <c r="EX128" i="209"/>
  <c r="EZ128" i="209" s="1"/>
  <c r="CT128" i="211"/>
  <c r="DX120" i="209"/>
  <c r="DZ120" i="209" s="1"/>
  <c r="DW120" i="209"/>
  <c r="DV120" i="209"/>
  <c r="EG120" i="211"/>
  <c r="EJ112" i="209"/>
  <c r="EI112" i="209"/>
  <c r="EK112" i="209"/>
  <c r="EL112" i="209" s="1"/>
  <c r="EM112" i="209" s="1"/>
  <c r="FG104" i="211"/>
  <c r="EX96" i="209"/>
  <c r="EZ96" i="209" s="1"/>
  <c r="EW96" i="209"/>
  <c r="EV96" i="209"/>
  <c r="EK96" i="209"/>
  <c r="EL96" i="209" s="1"/>
  <c r="EM96" i="209" s="1"/>
  <c r="EI96" i="209"/>
  <c r="EJ96" i="209"/>
  <c r="EI71" i="209"/>
  <c r="EK71" i="209"/>
  <c r="EL71" i="209" s="1"/>
  <c r="EM71" i="209" s="1"/>
  <c r="EJ71" i="209"/>
  <c r="CS71" i="211"/>
  <c r="DS71" i="211"/>
  <c r="CW63" i="209"/>
  <c r="CV63" i="209"/>
  <c r="CX63" i="209"/>
  <c r="CZ63" i="209" s="1"/>
  <c r="CK55" i="209"/>
  <c r="CL55" i="209" s="1"/>
  <c r="CM55" i="209" s="1"/>
  <c r="CJ55" i="209"/>
  <c r="CI55" i="209"/>
  <c r="EX55" i="209"/>
  <c r="EZ55" i="209" s="1"/>
  <c r="EW55" i="209"/>
  <c r="EV55" i="209"/>
  <c r="DW55" i="211"/>
  <c r="DU55" i="211"/>
  <c r="DV55" i="211"/>
  <c r="DK47" i="209"/>
  <c r="DM47" i="209" s="1"/>
  <c r="DJ47" i="209"/>
  <c r="DI47" i="209"/>
  <c r="EI47" i="211"/>
  <c r="EJ47" i="211"/>
  <c r="EH47" i="211"/>
  <c r="EU47" i="211"/>
  <c r="EW47" i="211"/>
  <c r="EX47" i="211" s="1"/>
  <c r="EV47" i="211"/>
  <c r="DJ31" i="209"/>
  <c r="DI31" i="209"/>
  <c r="DK31" i="209"/>
  <c r="DM31" i="209" s="1"/>
  <c r="CS31" i="211"/>
  <c r="DX23" i="209"/>
  <c r="DZ23" i="209" s="1"/>
  <c r="DW23" i="209"/>
  <c r="DV23" i="209"/>
  <c r="DG23" i="211"/>
  <c r="CK15" i="209"/>
  <c r="CL15" i="209" s="1"/>
  <c r="CM15" i="209" s="1"/>
  <c r="CJ15" i="209"/>
  <c r="CI15" i="209"/>
  <c r="DV152" i="211"/>
  <c r="DU152" i="211"/>
  <c r="DW152" i="211"/>
  <c r="HI145" i="210"/>
  <c r="IZ145" i="210"/>
  <c r="GP134" i="210"/>
  <c r="GO134" i="210"/>
  <c r="GQ134" i="210"/>
  <c r="CI125" i="209"/>
  <c r="CK125" i="209"/>
  <c r="CL125" i="209" s="1"/>
  <c r="CM125" i="209" s="1"/>
  <c r="CJ125" i="209"/>
  <c r="CW117" i="209"/>
  <c r="CX117" i="209"/>
  <c r="CZ117" i="209" s="1"/>
  <c r="CV117" i="209"/>
  <c r="EJ109" i="209"/>
  <c r="EK109" i="209"/>
  <c r="EL109" i="209" s="1"/>
  <c r="EM109" i="209" s="1"/>
  <c r="EI109" i="209"/>
  <c r="EV109" i="211"/>
  <c r="EU109" i="211"/>
  <c r="EW109" i="211"/>
  <c r="EX109" i="211" s="1"/>
  <c r="DJ109" i="211"/>
  <c r="DH109" i="211"/>
  <c r="DI109" i="211"/>
  <c r="DX101" i="209"/>
  <c r="DZ101" i="209" s="1"/>
  <c r="DW101" i="209"/>
  <c r="DV101" i="209"/>
  <c r="FF93" i="211"/>
  <c r="FJ77" i="211"/>
  <c r="FI77" i="211"/>
  <c r="FH77" i="211"/>
  <c r="EJ68" i="211"/>
  <c r="EI68" i="211"/>
  <c r="EH68" i="211"/>
  <c r="CK60" i="209"/>
  <c r="CL60" i="209" s="1"/>
  <c r="CM60" i="209" s="1"/>
  <c r="CJ60" i="209"/>
  <c r="CI60" i="209"/>
  <c r="CW60" i="211"/>
  <c r="CX60" i="211" s="1"/>
  <c r="CU60" i="211"/>
  <c r="CV60" i="211"/>
  <c r="EK52" i="209"/>
  <c r="EL52" i="209" s="1"/>
  <c r="EM52" i="209" s="1"/>
  <c r="EJ52" i="209"/>
  <c r="EI52" i="209"/>
  <c r="EW52" i="211"/>
  <c r="EX52" i="211" s="1"/>
  <c r="EU52" i="211"/>
  <c r="EV52" i="211"/>
  <c r="DX44" i="209"/>
  <c r="DZ44" i="209" s="1"/>
  <c r="DW44" i="209"/>
  <c r="DV44" i="209"/>
  <c r="CW44" i="211"/>
  <c r="CX44" i="211" s="1"/>
  <c r="CV44" i="211"/>
  <c r="CU44" i="211"/>
  <c r="CX36" i="209"/>
  <c r="CZ36" i="209" s="1"/>
  <c r="CW36" i="209"/>
  <c r="CV36" i="209"/>
  <c r="CW28" i="209"/>
  <c r="CX28" i="209"/>
  <c r="CZ28" i="209" s="1"/>
  <c r="CV28" i="209"/>
  <c r="JD158" i="210"/>
  <c r="JB158" i="210"/>
  <c r="JC158" i="210"/>
  <c r="CU157" i="211"/>
  <c r="CW157" i="211"/>
  <c r="CX157" i="211" s="1"/>
  <c r="CV157" i="211"/>
  <c r="FT150" i="210"/>
  <c r="FU150" i="210"/>
  <c r="FS150" i="210"/>
  <c r="DK141" i="209"/>
  <c r="DM141" i="209" s="1"/>
  <c r="DJ141" i="209"/>
  <c r="DI141" i="209"/>
  <c r="EX141" i="209"/>
  <c r="EZ141" i="209" s="1"/>
  <c r="EV141" i="209"/>
  <c r="EW141" i="209"/>
  <c r="CV130" i="211"/>
  <c r="CW130" i="211"/>
  <c r="CX130" i="211" s="1"/>
  <c r="CU130" i="211"/>
  <c r="CK122" i="209"/>
  <c r="CL122" i="209" s="1"/>
  <c r="CM122" i="209" s="1"/>
  <c r="CJ122" i="209"/>
  <c r="CI122" i="209"/>
  <c r="EV114" i="209"/>
  <c r="EW114" i="209"/>
  <c r="EX114" i="209"/>
  <c r="EZ114" i="209" s="1"/>
  <c r="DF114" i="211"/>
  <c r="EJ106" i="209"/>
  <c r="EI106" i="209"/>
  <c r="EK106" i="209"/>
  <c r="EL106" i="209" s="1"/>
  <c r="EM106" i="209" s="1"/>
  <c r="DJ106" i="211"/>
  <c r="DI106" i="211"/>
  <c r="DH106" i="211"/>
  <c r="FI98" i="211"/>
  <c r="FH98" i="211"/>
  <c r="FJ98" i="211"/>
  <c r="DJ98" i="211"/>
  <c r="DI98" i="211"/>
  <c r="DH98" i="211"/>
  <c r="CK90" i="209"/>
  <c r="CL90" i="209" s="1"/>
  <c r="CM90" i="209" s="1"/>
  <c r="CJ90" i="209"/>
  <c r="CI90" i="209"/>
  <c r="DX74" i="209"/>
  <c r="DZ74" i="209" s="1"/>
  <c r="DV74" i="209"/>
  <c r="DW74" i="209"/>
  <c r="DK65" i="209"/>
  <c r="DM65" i="209" s="1"/>
  <c r="DJ65" i="209"/>
  <c r="DI65" i="209"/>
  <c r="EH57" i="211"/>
  <c r="EJ57" i="211"/>
  <c r="EI57" i="211"/>
  <c r="EG49" i="211"/>
  <c r="CK41" i="209"/>
  <c r="CL41" i="209" s="1"/>
  <c r="CM41" i="209" s="1"/>
  <c r="CJ41" i="209"/>
  <c r="CI41" i="209"/>
  <c r="CT41" i="211"/>
  <c r="CI33" i="209"/>
  <c r="CJ33" i="209"/>
  <c r="CK33" i="209"/>
  <c r="CL33" i="209" s="1"/>
  <c r="CM33" i="209" s="1"/>
  <c r="DJ25" i="209"/>
  <c r="DK25" i="209"/>
  <c r="DM25" i="209" s="1"/>
  <c r="DI25" i="209"/>
  <c r="DW25" i="209"/>
  <c r="DX25" i="209"/>
  <c r="DZ25" i="209" s="1"/>
  <c r="DV25" i="209"/>
  <c r="EG17" i="211"/>
  <c r="FG17" i="211"/>
  <c r="IH155" i="210"/>
  <c r="II155" i="210" s="1"/>
  <c r="IJ155" i="210" s="1"/>
  <c r="IG155" i="210"/>
  <c r="IF155" i="210"/>
  <c r="DI135" i="209"/>
  <c r="DJ135" i="209"/>
  <c r="DK135" i="209"/>
  <c r="DM135" i="209" s="1"/>
  <c r="DK127" i="209"/>
  <c r="DM127" i="209" s="1"/>
  <c r="DI127" i="209"/>
  <c r="DJ127" i="209"/>
  <c r="EW119" i="209"/>
  <c r="EX119" i="209"/>
  <c r="EZ119" i="209" s="1"/>
  <c r="EV119" i="209"/>
  <c r="FI119" i="211"/>
  <c r="FJ119" i="211"/>
  <c r="FH119" i="211"/>
  <c r="CX111" i="209"/>
  <c r="CZ111" i="209" s="1"/>
  <c r="CW111" i="209"/>
  <c r="CV111" i="209"/>
  <c r="DW111" i="211"/>
  <c r="DV111" i="211"/>
  <c r="DU111" i="211"/>
  <c r="EK103" i="209"/>
  <c r="EL103" i="209" s="1"/>
  <c r="EM103" i="209" s="1"/>
  <c r="EJ103" i="209"/>
  <c r="EI103" i="209"/>
  <c r="FI103" i="211"/>
  <c r="FJ103" i="211"/>
  <c r="FH103" i="211"/>
  <c r="ET95" i="211"/>
  <c r="DJ87" i="211"/>
  <c r="DI87" i="211"/>
  <c r="DH87" i="211"/>
  <c r="CK79" i="209"/>
  <c r="CL79" i="209" s="1"/>
  <c r="CM79" i="209" s="1"/>
  <c r="CJ79" i="209"/>
  <c r="CI79" i="209"/>
  <c r="FG79" i="211"/>
  <c r="CX70" i="209"/>
  <c r="CZ70" i="209" s="1"/>
  <c r="CW70" i="209"/>
  <c r="CV70" i="209"/>
  <c r="EK70" i="209"/>
  <c r="EL70" i="209" s="1"/>
  <c r="EM70" i="209" s="1"/>
  <c r="EJ70" i="209"/>
  <c r="EI70" i="209"/>
  <c r="EX62" i="209"/>
  <c r="EZ62" i="209" s="1"/>
  <c r="EW62" i="209"/>
  <c r="EV62" i="209"/>
  <c r="DF62" i="211"/>
  <c r="DI54" i="209"/>
  <c r="DJ54" i="209"/>
  <c r="DK54" i="209"/>
  <c r="DM54" i="209" s="1"/>
  <c r="EW54" i="211"/>
  <c r="EX54" i="211" s="1"/>
  <c r="EU54" i="211"/>
  <c r="EV54" i="211"/>
  <c r="DI46" i="211"/>
  <c r="DH46" i="211"/>
  <c r="DJ46" i="211"/>
  <c r="EV30" i="211"/>
  <c r="EW30" i="211"/>
  <c r="EX30" i="211" s="1"/>
  <c r="EU30" i="211"/>
  <c r="FF14" i="211"/>
  <c r="DJ159" i="211"/>
  <c r="DH159" i="211"/>
  <c r="DI159" i="211"/>
  <c r="GQ152" i="210"/>
  <c r="GO152" i="210"/>
  <c r="GP152" i="210"/>
  <c r="DI143" i="209"/>
  <c r="DJ143" i="209"/>
  <c r="DK143" i="209"/>
  <c r="DM143" i="209" s="1"/>
  <c r="FF143" i="211"/>
  <c r="ID133" i="210"/>
  <c r="EV133" i="210"/>
  <c r="EX124" i="209"/>
  <c r="EZ124" i="209" s="1"/>
  <c r="EW124" i="209"/>
  <c r="EV124" i="209"/>
  <c r="DT124" i="211"/>
  <c r="CV116" i="209"/>
  <c r="CX116" i="209"/>
  <c r="CZ116" i="209" s="1"/>
  <c r="CW116" i="209"/>
  <c r="CJ108" i="209"/>
  <c r="CK108" i="209"/>
  <c r="CL108" i="209" s="1"/>
  <c r="CM108" i="209" s="1"/>
  <c r="CI108" i="209"/>
  <c r="CT108" i="211"/>
  <c r="CK100" i="209"/>
  <c r="CL100" i="209" s="1"/>
  <c r="CM100" i="209" s="1"/>
  <c r="CJ100" i="209"/>
  <c r="CI100" i="209"/>
  <c r="EV100" i="211"/>
  <c r="EU100" i="211"/>
  <c r="EW100" i="211"/>
  <c r="EX100" i="211" s="1"/>
  <c r="EJ92" i="209"/>
  <c r="EI92" i="209"/>
  <c r="EK92" i="209"/>
  <c r="EL92" i="209" s="1"/>
  <c r="EM92" i="209" s="1"/>
  <c r="DV84" i="209"/>
  <c r="DX84" i="209"/>
  <c r="DZ84" i="209" s="1"/>
  <c r="DW84" i="209"/>
  <c r="FF67" i="211"/>
  <c r="CW59" i="209"/>
  <c r="CV59" i="209"/>
  <c r="CX59" i="209"/>
  <c r="CZ59" i="209" s="1"/>
  <c r="DJ59" i="211"/>
  <c r="DH59" i="211"/>
  <c r="DI59" i="211"/>
  <c r="DK51" i="209"/>
  <c r="DM51" i="209" s="1"/>
  <c r="DJ51" i="209"/>
  <c r="DI51" i="209"/>
  <c r="EJ51" i="211"/>
  <c r="EI51" i="211"/>
  <c r="EH51" i="211"/>
  <c r="DW43" i="211"/>
  <c r="DU43" i="211"/>
  <c r="DV43" i="211"/>
  <c r="EV35" i="209"/>
  <c r="EX35" i="209"/>
  <c r="EZ35" i="209" s="1"/>
  <c r="EW35" i="209"/>
  <c r="DT27" i="211"/>
  <c r="FG27" i="211"/>
  <c r="DW19" i="209"/>
  <c r="DX19" i="209"/>
  <c r="DZ19" i="209" s="1"/>
  <c r="DV19" i="209"/>
  <c r="EK19" i="209"/>
  <c r="EL19" i="209" s="1"/>
  <c r="EM19" i="209" s="1"/>
  <c r="EJ19" i="209"/>
  <c r="EI19" i="209"/>
  <c r="GN157" i="210"/>
  <c r="EV149" i="210"/>
  <c r="DK140" i="209"/>
  <c r="DM140" i="209" s="1"/>
  <c r="DJ140" i="209"/>
  <c r="DI140" i="209"/>
  <c r="FQ141" i="210"/>
  <c r="DH129" i="211"/>
  <c r="DJ129" i="211"/>
  <c r="DI129" i="211"/>
  <c r="DV121" i="211"/>
  <c r="DU121" i="211"/>
  <c r="DW121" i="211"/>
  <c r="CJ113" i="209"/>
  <c r="CK113" i="209"/>
  <c r="CL113" i="209" s="1"/>
  <c r="CM113" i="209" s="1"/>
  <c r="CI113" i="209"/>
  <c r="DI113" i="211"/>
  <c r="DJ113" i="211"/>
  <c r="DH113" i="211"/>
  <c r="DK89" i="209"/>
  <c r="DM89" i="209" s="1"/>
  <c r="DJ89" i="209"/>
  <c r="DI89" i="209"/>
  <c r="CT89" i="211"/>
  <c r="EX81" i="209"/>
  <c r="EZ81" i="209" s="1"/>
  <c r="EW81" i="209"/>
  <c r="EV81" i="209"/>
  <c r="DK81" i="209"/>
  <c r="DM81" i="209" s="1"/>
  <c r="DJ81" i="209"/>
  <c r="DI81" i="209"/>
  <c r="EK73" i="209"/>
  <c r="EL73" i="209" s="1"/>
  <c r="EM73" i="209" s="1"/>
  <c r="EJ73" i="209"/>
  <c r="EI73" i="209"/>
  <c r="CV73" i="211"/>
  <c r="CW73" i="211"/>
  <c r="CX73" i="211" s="1"/>
  <c r="CU73" i="211"/>
  <c r="CW72" i="211"/>
  <c r="CX72" i="211" s="1"/>
  <c r="CV72" i="211"/>
  <c r="CU72" i="211"/>
  <c r="CW56" i="211"/>
  <c r="CX56" i="211" s="1"/>
  <c r="CU56" i="211"/>
  <c r="CV56" i="211"/>
  <c r="CJ48" i="209"/>
  <c r="CK48" i="209"/>
  <c r="CL48" i="209" s="1"/>
  <c r="CM48" i="209" s="1"/>
  <c r="CI48" i="209"/>
  <c r="CJ40" i="209"/>
  <c r="CK40" i="209"/>
  <c r="CL40" i="209" s="1"/>
  <c r="CM40" i="209" s="1"/>
  <c r="CI40" i="209"/>
  <c r="CV40" i="209"/>
  <c r="CW40" i="209"/>
  <c r="CX40" i="209"/>
  <c r="CZ40" i="209" s="1"/>
  <c r="EX32" i="209"/>
  <c r="EZ32" i="209" s="1"/>
  <c r="EW32" i="209"/>
  <c r="EV32" i="209"/>
  <c r="DU32" i="211"/>
  <c r="DW32" i="211"/>
  <c r="DV32" i="211"/>
  <c r="ES24" i="211"/>
  <c r="DW16" i="209"/>
  <c r="DX16" i="209"/>
  <c r="DZ16" i="209" s="1"/>
  <c r="DV16" i="209"/>
  <c r="CW16" i="211"/>
  <c r="CX16" i="211" s="1"/>
  <c r="CV16" i="211"/>
  <c r="CU16" i="211"/>
  <c r="DS153" i="211"/>
  <c r="EV146" i="210"/>
  <c r="EK137" i="209"/>
  <c r="EL137" i="209" s="1"/>
  <c r="EM137" i="209" s="1"/>
  <c r="EJ137" i="209"/>
  <c r="EI137" i="209"/>
  <c r="DS137" i="211"/>
  <c r="GP135" i="210"/>
  <c r="GQ135" i="210"/>
  <c r="GO135" i="210"/>
  <c r="IH135" i="210"/>
  <c r="II135" i="210" s="1"/>
  <c r="IJ135" i="210" s="1"/>
  <c r="IG135" i="210"/>
  <c r="IF135" i="210"/>
  <c r="EH134" i="211"/>
  <c r="EJ134" i="211"/>
  <c r="EI134" i="211"/>
  <c r="EX126" i="209"/>
  <c r="EZ126" i="209" s="1"/>
  <c r="EW126" i="209"/>
  <c r="EV126" i="209"/>
  <c r="CT126" i="211"/>
  <c r="DX110" i="209"/>
  <c r="DZ110" i="209" s="1"/>
  <c r="DW110" i="209"/>
  <c r="DV110" i="209"/>
  <c r="FH110" i="211"/>
  <c r="FI110" i="211"/>
  <c r="FJ110" i="211"/>
  <c r="EJ102" i="209"/>
  <c r="EK102" i="209"/>
  <c r="EL102" i="209" s="1"/>
  <c r="EM102" i="209" s="1"/>
  <c r="EI102" i="209"/>
  <c r="EJ94" i="209"/>
  <c r="EK94" i="209"/>
  <c r="EL94" i="209" s="1"/>
  <c r="EM94" i="209" s="1"/>
  <c r="EI94" i="209"/>
  <c r="EW94" i="211"/>
  <c r="EX94" i="211" s="1"/>
  <c r="EV94" i="211"/>
  <c r="EU94" i="211"/>
  <c r="EK78" i="209"/>
  <c r="EL78" i="209" s="1"/>
  <c r="EM78" i="209" s="1"/>
  <c r="EJ78" i="209"/>
  <c r="EI78" i="209"/>
  <c r="DI78" i="211"/>
  <c r="DJ78" i="211"/>
  <c r="DH78" i="211"/>
  <c r="CV69" i="209"/>
  <c r="CX69" i="209"/>
  <c r="CZ69" i="209" s="1"/>
  <c r="CW69" i="209"/>
  <c r="DW69" i="211"/>
  <c r="DU69" i="211"/>
  <c r="DV69" i="211"/>
  <c r="DF53" i="211"/>
  <c r="EI45" i="209"/>
  <c r="EK45" i="209"/>
  <c r="EL45" i="209" s="1"/>
  <c r="EM45" i="209" s="1"/>
  <c r="EJ45" i="209"/>
  <c r="FF45" i="211"/>
  <c r="EK37" i="209"/>
  <c r="EL37" i="209" s="1"/>
  <c r="EM37" i="209" s="1"/>
  <c r="EI37" i="209"/>
  <c r="EJ37" i="209"/>
  <c r="ES21" i="211"/>
  <c r="CS21" i="211"/>
  <c r="ED29" i="209"/>
  <c r="EC29" i="209"/>
  <c r="EB29" i="209"/>
  <c r="EA29" i="209"/>
  <c r="DY29" i="209"/>
  <c r="FC29" i="211"/>
  <c r="FB29" i="211"/>
  <c r="EQ29" i="209"/>
  <c r="EN29" i="209"/>
  <c r="EO29" i="209"/>
  <c r="EP29" i="209"/>
  <c r="DC29" i="211"/>
  <c r="CS66" i="209"/>
  <c r="CS42" i="209"/>
  <c r="CS123" i="209"/>
  <c r="CS81" i="209"/>
  <c r="CS106" i="209"/>
  <c r="CS59" i="209"/>
  <c r="CS15" i="209"/>
  <c r="CS22" i="209"/>
  <c r="CS88" i="209"/>
  <c r="CS68" i="209"/>
  <c r="CS28" i="209"/>
  <c r="CS111" i="209"/>
  <c r="CS51" i="209"/>
  <c r="CS46" i="209"/>
  <c r="CS110" i="209"/>
  <c r="CS24" i="209"/>
  <c r="CS141" i="209"/>
  <c r="CS49" i="209"/>
  <c r="CS116" i="209"/>
  <c r="CS17" i="209"/>
  <c r="CS109" i="209"/>
  <c r="CS82" i="209"/>
  <c r="CS100" i="209"/>
  <c r="CS117" i="209"/>
  <c r="CS130" i="209"/>
  <c r="CS35" i="209"/>
  <c r="CS67" i="209"/>
  <c r="CS121" i="209"/>
  <c r="CS63" i="209"/>
  <c r="CS120" i="209"/>
  <c r="CS112" i="209"/>
  <c r="CS142" i="209"/>
  <c r="CS92" i="209"/>
  <c r="CS140" i="209"/>
  <c r="CS53" i="209"/>
  <c r="CS27" i="209"/>
  <c r="CS60" i="209"/>
  <c r="CS19" i="209"/>
  <c r="CS94" i="209"/>
  <c r="CS103" i="209"/>
  <c r="CS34" i="209"/>
  <c r="CS25" i="209"/>
  <c r="CS41" i="209"/>
  <c r="CS133" i="209"/>
  <c r="CS136" i="209"/>
  <c r="CS84" i="209"/>
  <c r="CS65" i="209"/>
  <c r="CS129" i="209"/>
  <c r="CS50" i="209"/>
  <c r="CS76" i="209"/>
  <c r="CS69" i="209"/>
  <c r="CS54" i="209"/>
  <c r="CS134" i="209"/>
  <c r="CS21" i="209"/>
  <c r="CS33" i="209"/>
  <c r="CS14" i="209"/>
  <c r="CS122" i="209"/>
  <c r="CS70" i="209"/>
  <c r="CS64" i="209"/>
  <c r="CS62" i="209"/>
  <c r="CS31" i="209"/>
  <c r="CS73" i="209"/>
  <c r="CS38" i="209"/>
  <c r="CS96" i="209"/>
  <c r="CS72" i="209"/>
  <c r="CS101" i="209"/>
  <c r="CS29" i="209"/>
  <c r="CS86" i="209"/>
  <c r="CS78" i="209"/>
  <c r="CS57" i="209"/>
  <c r="CS52" i="209"/>
  <c r="CS36" i="209"/>
  <c r="CS71" i="209"/>
  <c r="CS55" i="209"/>
  <c r="CS137" i="209"/>
  <c r="CS61" i="209"/>
  <c r="CS127" i="209"/>
  <c r="CS20" i="209"/>
  <c r="CS18" i="209"/>
  <c r="CS108" i="209"/>
  <c r="CS47" i="209"/>
  <c r="CS85" i="209"/>
  <c r="CS44" i="209"/>
  <c r="CS128" i="209"/>
  <c r="CS77" i="209"/>
  <c r="CS75" i="209"/>
  <c r="CS93" i="209"/>
  <c r="CS135" i="209"/>
  <c r="CS119" i="209"/>
  <c r="CS89" i="209"/>
  <c r="CS114" i="209"/>
  <c r="CS105" i="209"/>
  <c r="CS37" i="209"/>
  <c r="CS40" i="209"/>
  <c r="CS124" i="209"/>
  <c r="CS125" i="209"/>
  <c r="CS43" i="209"/>
  <c r="CS131" i="209"/>
  <c r="CS87" i="209"/>
  <c r="CS16" i="209"/>
  <c r="CS26" i="209"/>
  <c r="CS74" i="209"/>
  <c r="CS115" i="209"/>
  <c r="CS95" i="209"/>
  <c r="CS139" i="209"/>
  <c r="CS39" i="209"/>
  <c r="CS30" i="209"/>
  <c r="CS48" i="209"/>
  <c r="CS32" i="209"/>
  <c r="CS58" i="209"/>
  <c r="CS102" i="209"/>
  <c r="CS90" i="209"/>
  <c r="CS113" i="209"/>
  <c r="CS83" i="209"/>
  <c r="CS138" i="209"/>
  <c r="CS143" i="209"/>
  <c r="CS118" i="209"/>
  <c r="CS98" i="209"/>
  <c r="CS104" i="209"/>
  <c r="CS99" i="209"/>
  <c r="CS126" i="209"/>
  <c r="CS107" i="209"/>
  <c r="CS97" i="209"/>
  <c r="CS79" i="209"/>
  <c r="CS132" i="209"/>
  <c r="CS91" i="209"/>
  <c r="CS80" i="209"/>
  <c r="CS23" i="209"/>
  <c r="CS56" i="209"/>
  <c r="CS45" i="209"/>
  <c r="EA139" i="211" l="1"/>
  <c r="DY139" i="211"/>
  <c r="DZ139" i="211"/>
  <c r="FL139" i="211"/>
  <c r="FM139" i="211"/>
  <c r="FN139" i="211"/>
  <c r="EL134" i="211"/>
  <c r="EM134" i="211"/>
  <c r="EN134" i="211"/>
  <c r="FN133" i="211"/>
  <c r="FL133" i="211"/>
  <c r="FM133" i="211"/>
  <c r="EL147" i="211"/>
  <c r="EM147" i="211"/>
  <c r="EN147" i="211"/>
  <c r="EZ158" i="211"/>
  <c r="FA158" i="211"/>
  <c r="EY158" i="211"/>
  <c r="EY134" i="211"/>
  <c r="EZ134" i="211"/>
  <c r="FA134" i="211"/>
  <c r="DY160" i="211"/>
  <c r="DZ160" i="211"/>
  <c r="EA160" i="211"/>
  <c r="FN157" i="211"/>
  <c r="FL157" i="211"/>
  <c r="FM157" i="211"/>
  <c r="EL131" i="211"/>
  <c r="EM131" i="211"/>
  <c r="EN131" i="211"/>
  <c r="DA158" i="211"/>
  <c r="DB158" i="211"/>
  <c r="CY158" i="211"/>
  <c r="CZ158" i="211"/>
  <c r="EY160" i="211"/>
  <c r="EZ160" i="211"/>
  <c r="FA160" i="211"/>
  <c r="DL147" i="211"/>
  <c r="DM147" i="211"/>
  <c r="DN147" i="211"/>
  <c r="DO147" i="211"/>
  <c r="CZ135" i="211"/>
  <c r="CY135" i="211"/>
  <c r="DB135" i="211"/>
  <c r="DA135" i="211"/>
  <c r="EL149" i="211"/>
  <c r="EN149" i="211"/>
  <c r="EM149" i="211"/>
  <c r="EY133" i="211"/>
  <c r="EZ133" i="211"/>
  <c r="FA133" i="211"/>
  <c r="DL157" i="211"/>
  <c r="DM157" i="211"/>
  <c r="DN157" i="211"/>
  <c r="DO157" i="211"/>
  <c r="DL133" i="211"/>
  <c r="DM133" i="211"/>
  <c r="DN133" i="211"/>
  <c r="DO133" i="211"/>
  <c r="DL159" i="211"/>
  <c r="DM159" i="211"/>
  <c r="DN159" i="211"/>
  <c r="DO159" i="211"/>
  <c r="DL139" i="211"/>
  <c r="DM139" i="211"/>
  <c r="DN139" i="211"/>
  <c r="DO139" i="211"/>
  <c r="DY133" i="211"/>
  <c r="DZ133" i="211"/>
  <c r="EA133" i="211"/>
  <c r="FM152" i="211"/>
  <c r="FN152" i="211"/>
  <c r="FL152" i="211"/>
  <c r="DZ158" i="211"/>
  <c r="EA158" i="211"/>
  <c r="DY158" i="211"/>
  <c r="FL134" i="211"/>
  <c r="FN134" i="211"/>
  <c r="FM134" i="211"/>
  <c r="CY160" i="211"/>
  <c r="CZ160" i="211"/>
  <c r="DA160" i="211"/>
  <c r="DB160" i="211"/>
  <c r="EL135" i="211"/>
  <c r="EM135" i="211"/>
  <c r="EN135" i="211"/>
  <c r="EL146" i="211"/>
  <c r="EM146" i="211"/>
  <c r="EN146" i="211"/>
  <c r="DL131" i="211"/>
  <c r="DM131" i="211"/>
  <c r="DN131" i="211"/>
  <c r="DO131" i="211"/>
  <c r="EM144" i="211"/>
  <c r="EN144" i="211"/>
  <c r="EL144" i="211"/>
  <c r="FL155" i="211"/>
  <c r="FM155" i="211"/>
  <c r="FN155" i="211"/>
  <c r="CY141" i="211"/>
  <c r="CZ141" i="211"/>
  <c r="DA141" i="211"/>
  <c r="DB141" i="211"/>
  <c r="DZ146" i="211"/>
  <c r="EA146" i="211"/>
  <c r="DY146" i="211"/>
  <c r="CY144" i="211"/>
  <c r="CZ144" i="211"/>
  <c r="DA144" i="211"/>
  <c r="DB144" i="211"/>
  <c r="CY147" i="211"/>
  <c r="DB147" i="211"/>
  <c r="DA147" i="211"/>
  <c r="CZ147" i="211"/>
  <c r="EL142" i="211"/>
  <c r="EM142" i="211"/>
  <c r="EN142" i="211"/>
  <c r="EY136" i="211"/>
  <c r="FA136" i="211"/>
  <c r="EZ136" i="211"/>
  <c r="EA131" i="211"/>
  <c r="DY131" i="211"/>
  <c r="DZ131" i="211"/>
  <c r="DL142" i="211"/>
  <c r="DM142" i="211"/>
  <c r="DN142" i="211"/>
  <c r="DO142" i="211"/>
  <c r="FL158" i="211"/>
  <c r="FN158" i="211"/>
  <c r="FM158" i="211"/>
  <c r="DL144" i="211"/>
  <c r="DM144" i="211"/>
  <c r="DO144" i="211"/>
  <c r="DN144" i="211"/>
  <c r="FL146" i="211"/>
  <c r="FM146" i="211"/>
  <c r="FN146" i="211"/>
  <c r="EL133" i="211"/>
  <c r="EN133" i="211"/>
  <c r="EM133" i="211"/>
  <c r="FL131" i="211"/>
  <c r="FM131" i="211"/>
  <c r="FN131" i="211"/>
  <c r="DZ142" i="211"/>
  <c r="EA142" i="211"/>
  <c r="DY142" i="211"/>
  <c r="DL135" i="211"/>
  <c r="DM135" i="211"/>
  <c r="DN135" i="211"/>
  <c r="DO135" i="211"/>
  <c r="EL141" i="211"/>
  <c r="EN141" i="211"/>
  <c r="EM141" i="211"/>
  <c r="EL139" i="211"/>
  <c r="EM139" i="211"/>
  <c r="EN139" i="211"/>
  <c r="EA147" i="211"/>
  <c r="DY147" i="211"/>
  <c r="DZ147" i="211"/>
  <c r="FL159" i="211"/>
  <c r="FM159" i="211"/>
  <c r="FN159" i="211"/>
  <c r="DL160" i="211"/>
  <c r="DM160" i="211"/>
  <c r="DO160" i="211"/>
  <c r="DN160" i="211"/>
  <c r="DL136" i="211"/>
  <c r="DM136" i="211"/>
  <c r="DN136" i="211"/>
  <c r="DO136" i="211"/>
  <c r="FL147" i="211"/>
  <c r="FM147" i="211"/>
  <c r="FN147" i="211"/>
  <c r="FN141" i="211"/>
  <c r="FL141" i="211"/>
  <c r="FM141" i="211"/>
  <c r="EY141" i="211"/>
  <c r="EZ141" i="211"/>
  <c r="FA141" i="211"/>
  <c r="FL142" i="211"/>
  <c r="FN142" i="211"/>
  <c r="FM142" i="211"/>
  <c r="DZ154" i="211"/>
  <c r="EA154" i="211"/>
  <c r="DY154" i="211"/>
  <c r="FM136" i="211"/>
  <c r="FN136" i="211"/>
  <c r="FL136" i="211"/>
  <c r="CY157" i="211"/>
  <c r="CZ157" i="211"/>
  <c r="DA157" i="211"/>
  <c r="DB157" i="211"/>
  <c r="EM136" i="211"/>
  <c r="EN136" i="211"/>
  <c r="EL136" i="211"/>
  <c r="DY152" i="211"/>
  <c r="DZ152" i="211"/>
  <c r="EA152" i="211"/>
  <c r="CY131" i="211"/>
  <c r="DB131" i="211"/>
  <c r="CZ131" i="211"/>
  <c r="DA131" i="211"/>
  <c r="CY133" i="211"/>
  <c r="CZ133" i="211"/>
  <c r="DA133" i="211"/>
  <c r="DB133" i="211"/>
  <c r="CY152" i="211"/>
  <c r="CZ152" i="211"/>
  <c r="DA152" i="211"/>
  <c r="DB152" i="211"/>
  <c r="DY159" i="211"/>
  <c r="EA159" i="211"/>
  <c r="DZ159" i="211"/>
  <c r="EL155" i="211"/>
  <c r="EM155" i="211"/>
  <c r="EN155" i="211"/>
  <c r="DL152" i="211"/>
  <c r="DM152" i="211"/>
  <c r="DN152" i="211"/>
  <c r="DO152" i="211"/>
  <c r="EY144" i="211"/>
  <c r="EZ144" i="211"/>
  <c r="FA144" i="211"/>
  <c r="FM160" i="211"/>
  <c r="FN160" i="211"/>
  <c r="FL160" i="211"/>
  <c r="DY136" i="211"/>
  <c r="EA136" i="211"/>
  <c r="DZ136" i="211"/>
  <c r="FM144" i="211"/>
  <c r="FN144" i="211"/>
  <c r="FL144" i="211"/>
  <c r="DY140" i="211"/>
  <c r="DZ140" i="211"/>
  <c r="EA140" i="211"/>
  <c r="DY149" i="211"/>
  <c r="DZ149" i="211"/>
  <c r="EA149" i="211"/>
  <c r="EZ150" i="211"/>
  <c r="FA150" i="211"/>
  <c r="EY150" i="211"/>
  <c r="EZ139" i="211"/>
  <c r="EY139" i="211"/>
  <c r="FA139" i="211"/>
  <c r="DY144" i="211"/>
  <c r="DZ144" i="211"/>
  <c r="EA144" i="211"/>
  <c r="EN153" i="211"/>
  <c r="EL153" i="211"/>
  <c r="EM153" i="211"/>
  <c r="DA142" i="211"/>
  <c r="DB142" i="211"/>
  <c r="CZ142" i="211"/>
  <c r="CY142" i="211"/>
  <c r="EL158" i="211"/>
  <c r="EM158" i="211"/>
  <c r="EN158" i="211"/>
  <c r="DL146" i="211"/>
  <c r="DM146" i="211"/>
  <c r="DN146" i="211"/>
  <c r="DO146" i="211"/>
  <c r="DZ134" i="211"/>
  <c r="EA134" i="211"/>
  <c r="DY134" i="211"/>
  <c r="CY139" i="211"/>
  <c r="DB139" i="211"/>
  <c r="CZ139" i="211"/>
  <c r="DA139" i="211"/>
  <c r="DY135" i="211"/>
  <c r="EA135" i="211"/>
  <c r="DZ135" i="211"/>
  <c r="EZ146" i="211"/>
  <c r="FA146" i="211"/>
  <c r="EY146" i="211"/>
  <c r="EY142" i="211"/>
  <c r="EZ142" i="211"/>
  <c r="FA142" i="211"/>
  <c r="DY157" i="211"/>
  <c r="DZ157" i="211"/>
  <c r="EA157" i="211"/>
  <c r="DZ138" i="211"/>
  <c r="EA138" i="211"/>
  <c r="DY138" i="211"/>
  <c r="FL135" i="211"/>
  <c r="FM135" i="211"/>
  <c r="FN135" i="211"/>
  <c r="EY157" i="211"/>
  <c r="EZ157" i="211"/>
  <c r="FA157" i="211"/>
  <c r="FM137" i="211"/>
  <c r="FL137" i="211"/>
  <c r="FN137" i="211"/>
  <c r="EZ131" i="211"/>
  <c r="EY131" i="211"/>
  <c r="FA131" i="211"/>
  <c r="DV154" i="211"/>
  <c r="CY136" i="211"/>
  <c r="CZ136" i="211"/>
  <c r="DA136" i="211"/>
  <c r="DB136" i="211"/>
  <c r="DL134" i="211"/>
  <c r="DM134" i="211"/>
  <c r="DN134" i="211"/>
  <c r="DO134" i="211"/>
  <c r="EL157" i="211"/>
  <c r="EN157" i="211"/>
  <c r="EM157" i="211"/>
  <c r="EY147" i="211"/>
  <c r="FA147" i="211"/>
  <c r="EZ147" i="211"/>
  <c r="EM160" i="211"/>
  <c r="EN160" i="211"/>
  <c r="EL160" i="211"/>
  <c r="EL159" i="211"/>
  <c r="EM159" i="211"/>
  <c r="EN159" i="211"/>
  <c r="EY152" i="211"/>
  <c r="EZ152" i="211"/>
  <c r="FA152" i="211"/>
  <c r="FL138" i="211"/>
  <c r="FM138" i="211"/>
  <c r="FN138" i="211"/>
  <c r="EZ154" i="211"/>
  <c r="FA154" i="211"/>
  <c r="EY154" i="211"/>
  <c r="FA135" i="211"/>
  <c r="EY135" i="211"/>
  <c r="EZ135" i="211"/>
  <c r="EN145" i="211"/>
  <c r="EM145" i="211"/>
  <c r="EL145" i="211"/>
  <c r="EL150" i="211"/>
  <c r="EN150" i="211"/>
  <c r="EM150" i="211"/>
  <c r="DL158" i="211"/>
  <c r="DM158" i="211"/>
  <c r="DN158" i="211"/>
  <c r="DO158" i="211"/>
  <c r="CZ159" i="211"/>
  <c r="CY159" i="211"/>
  <c r="DB159" i="211"/>
  <c r="DA159" i="211"/>
  <c r="CY155" i="211"/>
  <c r="DB155" i="211"/>
  <c r="DA155" i="211"/>
  <c r="CZ155" i="211"/>
  <c r="DA134" i="211"/>
  <c r="DB134" i="211"/>
  <c r="CY134" i="211"/>
  <c r="CZ134" i="211"/>
  <c r="FA159" i="211"/>
  <c r="EY159" i="211"/>
  <c r="EZ159" i="211"/>
  <c r="EY155" i="211"/>
  <c r="FA155" i="211"/>
  <c r="EZ155" i="211"/>
  <c r="EM152" i="211"/>
  <c r="EN152" i="211"/>
  <c r="EL152" i="211"/>
  <c r="EA155" i="211"/>
  <c r="DY155" i="211"/>
  <c r="DZ155" i="211"/>
  <c r="DA146" i="211"/>
  <c r="DB146" i="211"/>
  <c r="CZ146" i="211"/>
  <c r="CY146" i="211"/>
  <c r="DL155" i="211"/>
  <c r="DM155" i="211"/>
  <c r="DN155" i="211"/>
  <c r="DO155" i="211"/>
  <c r="EZ138" i="211"/>
  <c r="FA138" i="211"/>
  <c r="EY138" i="211"/>
  <c r="DA138" i="211"/>
  <c r="DB138" i="211"/>
  <c r="CY138" i="211"/>
  <c r="CZ138" i="211"/>
  <c r="FN149" i="211"/>
  <c r="FL149" i="211"/>
  <c r="FM149" i="211"/>
  <c r="EL92" i="211"/>
  <c r="EM92" i="211"/>
  <c r="EN92" i="211"/>
  <c r="FA87" i="211"/>
  <c r="EY87" i="211"/>
  <c r="EZ87" i="211"/>
  <c r="DL123" i="211"/>
  <c r="DM123" i="211"/>
  <c r="DN123" i="211"/>
  <c r="DO123" i="211"/>
  <c r="DL107" i="211"/>
  <c r="DM107" i="211"/>
  <c r="DN107" i="211"/>
  <c r="DO107" i="211"/>
  <c r="EY80" i="211"/>
  <c r="EZ80" i="211"/>
  <c r="FA80" i="211"/>
  <c r="CY90" i="211"/>
  <c r="CZ90" i="211"/>
  <c r="DB90" i="211"/>
  <c r="DA90" i="211"/>
  <c r="CZ68" i="211"/>
  <c r="DA68" i="211"/>
  <c r="DB68" i="211"/>
  <c r="CY68" i="211"/>
  <c r="DZ78" i="211"/>
  <c r="EA78" i="211"/>
  <c r="DY78" i="211"/>
  <c r="CY121" i="211"/>
  <c r="CZ121" i="211"/>
  <c r="DA121" i="211"/>
  <c r="DB121" i="211"/>
  <c r="DY82" i="211"/>
  <c r="DZ82" i="211"/>
  <c r="EA82" i="211"/>
  <c r="EL113" i="211"/>
  <c r="EM113" i="211"/>
  <c r="EN113" i="211"/>
  <c r="EN117" i="211"/>
  <c r="EL117" i="211"/>
  <c r="EM117" i="211"/>
  <c r="FN129" i="211"/>
  <c r="FL129" i="211"/>
  <c r="FM129" i="211"/>
  <c r="FM92" i="211"/>
  <c r="FN92" i="211"/>
  <c r="FL92" i="211"/>
  <c r="CZ83" i="211"/>
  <c r="DA83" i="211"/>
  <c r="DB83" i="211"/>
  <c r="CY83" i="211"/>
  <c r="DY111" i="211"/>
  <c r="DZ111" i="211"/>
  <c r="EA111" i="211"/>
  <c r="DY90" i="211"/>
  <c r="DZ90" i="211"/>
  <c r="EA90" i="211"/>
  <c r="EA125" i="211"/>
  <c r="DZ125" i="211"/>
  <c r="DY125" i="211"/>
  <c r="DY129" i="211"/>
  <c r="DZ129" i="211"/>
  <c r="EA129" i="211"/>
  <c r="EY69" i="211"/>
  <c r="EZ69" i="211"/>
  <c r="FA69" i="211"/>
  <c r="DY72" i="211"/>
  <c r="EA72" i="211"/>
  <c r="DZ72" i="211"/>
  <c r="FL115" i="211"/>
  <c r="FM115" i="211"/>
  <c r="FN115" i="211"/>
  <c r="DL99" i="211"/>
  <c r="DM99" i="211"/>
  <c r="DN99" i="211"/>
  <c r="DO99" i="211"/>
  <c r="FL78" i="211"/>
  <c r="FM78" i="211"/>
  <c r="FN78" i="211"/>
  <c r="DY110" i="211"/>
  <c r="DZ110" i="211"/>
  <c r="EA110" i="211"/>
  <c r="FM68" i="211"/>
  <c r="FN68" i="211"/>
  <c r="FL68" i="211"/>
  <c r="EL63" i="211"/>
  <c r="EM63" i="211"/>
  <c r="EN63" i="211"/>
  <c r="CY88" i="211"/>
  <c r="DA88" i="211"/>
  <c r="DB88" i="211"/>
  <c r="CZ88" i="211"/>
  <c r="CZ115" i="211"/>
  <c r="DA115" i="211"/>
  <c r="DB115" i="211"/>
  <c r="CY115" i="211"/>
  <c r="DY94" i="211"/>
  <c r="DZ94" i="211"/>
  <c r="EA94" i="211"/>
  <c r="DN110" i="211"/>
  <c r="DO110" i="211"/>
  <c r="DL110" i="211"/>
  <c r="DM110" i="211"/>
  <c r="EM72" i="211"/>
  <c r="EN72" i="211"/>
  <c r="EL72" i="211"/>
  <c r="EA117" i="211"/>
  <c r="DY117" i="211"/>
  <c r="DZ117" i="211"/>
  <c r="CY80" i="211"/>
  <c r="DA80" i="211"/>
  <c r="DB80" i="211"/>
  <c r="CZ80" i="211"/>
  <c r="EY115" i="211"/>
  <c r="EZ115" i="211"/>
  <c r="FA115" i="211"/>
  <c r="DL93" i="211"/>
  <c r="DM93" i="211"/>
  <c r="DN93" i="211"/>
  <c r="DO93" i="211"/>
  <c r="EL75" i="211"/>
  <c r="EM75" i="211"/>
  <c r="EN75" i="211"/>
  <c r="CY82" i="211"/>
  <c r="CZ82" i="211"/>
  <c r="DA82" i="211"/>
  <c r="DB82" i="211"/>
  <c r="DN78" i="211"/>
  <c r="DO78" i="211"/>
  <c r="DL78" i="211"/>
  <c r="DM78" i="211"/>
  <c r="EN109" i="211"/>
  <c r="EL109" i="211"/>
  <c r="EM109" i="211"/>
  <c r="DY103" i="211"/>
  <c r="DZ103" i="211"/>
  <c r="EA103" i="211"/>
  <c r="FL111" i="211"/>
  <c r="FM111" i="211"/>
  <c r="FN111" i="211"/>
  <c r="EY96" i="211"/>
  <c r="EZ96" i="211"/>
  <c r="FA96" i="211"/>
  <c r="CY111" i="211"/>
  <c r="DA111" i="211"/>
  <c r="CZ111" i="211"/>
  <c r="DB111" i="211"/>
  <c r="CY129" i="211"/>
  <c r="CZ129" i="211"/>
  <c r="DA129" i="211"/>
  <c r="DB129" i="211"/>
  <c r="DY121" i="211"/>
  <c r="DZ121" i="211"/>
  <c r="EA121" i="211"/>
  <c r="DN86" i="211"/>
  <c r="DO86" i="211"/>
  <c r="DL86" i="211"/>
  <c r="DM86" i="211"/>
  <c r="DY87" i="211"/>
  <c r="DZ87" i="211"/>
  <c r="EA87" i="211"/>
  <c r="DY99" i="211"/>
  <c r="DZ99" i="211"/>
  <c r="EA99" i="211"/>
  <c r="EL86" i="211"/>
  <c r="EM86" i="211"/>
  <c r="EN86" i="211"/>
  <c r="FL99" i="211"/>
  <c r="FM99" i="211"/>
  <c r="FN99" i="211"/>
  <c r="EY78" i="211"/>
  <c r="EZ78" i="211"/>
  <c r="FA78" i="211"/>
  <c r="CY119" i="211"/>
  <c r="DA119" i="211"/>
  <c r="CZ119" i="211"/>
  <c r="DB119" i="211"/>
  <c r="CY127" i="211"/>
  <c r="CZ127" i="211"/>
  <c r="DA127" i="211"/>
  <c r="DB127" i="211"/>
  <c r="DY130" i="211"/>
  <c r="DZ130" i="211"/>
  <c r="EA130" i="211"/>
  <c r="DY91" i="211"/>
  <c r="DZ91" i="211"/>
  <c r="EA91" i="211"/>
  <c r="DY69" i="211"/>
  <c r="DZ69" i="211"/>
  <c r="EA69" i="211"/>
  <c r="FL103" i="211"/>
  <c r="FM103" i="211"/>
  <c r="FN103" i="211"/>
  <c r="DN98" i="211"/>
  <c r="DO98" i="211"/>
  <c r="DL98" i="211"/>
  <c r="DM98" i="211"/>
  <c r="FL77" i="211"/>
  <c r="FM77" i="211"/>
  <c r="FN77" i="211"/>
  <c r="EY109" i="211"/>
  <c r="EZ109" i="211"/>
  <c r="FA109" i="211"/>
  <c r="DY115" i="211"/>
  <c r="DZ115" i="211"/>
  <c r="EA115" i="211"/>
  <c r="FL102" i="211"/>
  <c r="FM102" i="211"/>
  <c r="FN102" i="211"/>
  <c r="EL76" i="211"/>
  <c r="EM76" i="211"/>
  <c r="EN76" i="211"/>
  <c r="DL103" i="211"/>
  <c r="DM103" i="211"/>
  <c r="DN103" i="211"/>
  <c r="DO103" i="211"/>
  <c r="DY119" i="211"/>
  <c r="DZ119" i="211"/>
  <c r="EA119" i="211"/>
  <c r="EY77" i="211"/>
  <c r="EZ77" i="211"/>
  <c r="FA77" i="211"/>
  <c r="CY109" i="211"/>
  <c r="DB109" i="211"/>
  <c r="DA109" i="211"/>
  <c r="CZ109" i="211"/>
  <c r="DL117" i="211"/>
  <c r="DM117" i="211"/>
  <c r="DN117" i="211"/>
  <c r="DO117" i="211"/>
  <c r="EM88" i="211"/>
  <c r="EN88" i="211"/>
  <c r="EL88" i="211"/>
  <c r="CZ91" i="211"/>
  <c r="DA91" i="211"/>
  <c r="DB91" i="211"/>
  <c r="CY91" i="211"/>
  <c r="CY78" i="211"/>
  <c r="CZ78" i="211"/>
  <c r="DA78" i="211"/>
  <c r="DB78" i="211"/>
  <c r="DN118" i="211"/>
  <c r="DO118" i="211"/>
  <c r="DL118" i="211"/>
  <c r="DM118" i="211"/>
  <c r="EL103" i="211"/>
  <c r="EM103" i="211"/>
  <c r="EN103" i="211"/>
  <c r="DY68" i="211"/>
  <c r="DZ68" i="211"/>
  <c r="EA68" i="211"/>
  <c r="EY91" i="211"/>
  <c r="EZ91" i="211"/>
  <c r="FA91" i="211"/>
  <c r="CY118" i="211"/>
  <c r="CZ118" i="211"/>
  <c r="DA118" i="211"/>
  <c r="DB118" i="211"/>
  <c r="EA109" i="211"/>
  <c r="DY109" i="211"/>
  <c r="DZ109" i="211"/>
  <c r="DN90" i="211"/>
  <c r="DO90" i="211"/>
  <c r="DL90" i="211"/>
  <c r="DM90" i="211"/>
  <c r="EL99" i="211"/>
  <c r="EM99" i="211"/>
  <c r="EN99" i="211"/>
  <c r="DA64" i="211"/>
  <c r="DB64" i="211"/>
  <c r="CY64" i="211"/>
  <c r="CZ64" i="211"/>
  <c r="DN72" i="211"/>
  <c r="DO72" i="211"/>
  <c r="DM72" i="211"/>
  <c r="DL72" i="211"/>
  <c r="EY73" i="211"/>
  <c r="EZ73" i="211"/>
  <c r="FA73" i="211"/>
  <c r="FL88" i="211"/>
  <c r="FM88" i="211"/>
  <c r="FN88" i="211"/>
  <c r="DZ70" i="211"/>
  <c r="EA70" i="211"/>
  <c r="DY70" i="211"/>
  <c r="CY95" i="211"/>
  <c r="DA95" i="211"/>
  <c r="CZ95" i="211"/>
  <c r="DB95" i="211"/>
  <c r="CY112" i="211"/>
  <c r="DA112" i="211"/>
  <c r="DB112" i="211"/>
  <c r="CZ112" i="211"/>
  <c r="DY65" i="211"/>
  <c r="DZ65" i="211"/>
  <c r="EA65" i="211"/>
  <c r="DL83" i="211"/>
  <c r="DM83" i="211"/>
  <c r="DN83" i="211"/>
  <c r="DO83" i="211"/>
  <c r="DL69" i="211"/>
  <c r="DM69" i="211"/>
  <c r="DN69" i="211"/>
  <c r="DO69" i="211"/>
  <c r="EY64" i="211"/>
  <c r="EZ64" i="211"/>
  <c r="FA64" i="211"/>
  <c r="DZ88" i="211"/>
  <c r="EA88" i="211"/>
  <c r="DY88" i="211"/>
  <c r="CY94" i="211"/>
  <c r="CZ94" i="211"/>
  <c r="DA94" i="211"/>
  <c r="DB94" i="211"/>
  <c r="EY67" i="211"/>
  <c r="EZ67" i="211"/>
  <c r="FA67" i="211"/>
  <c r="EZ106" i="211"/>
  <c r="FA106" i="211"/>
  <c r="EY106" i="211"/>
  <c r="DN106" i="211"/>
  <c r="DO106" i="211"/>
  <c r="DL106" i="211"/>
  <c r="DM106" i="211"/>
  <c r="CY96" i="211"/>
  <c r="DA96" i="211"/>
  <c r="DB96" i="211"/>
  <c r="CZ96" i="211"/>
  <c r="DN94" i="211"/>
  <c r="DO94" i="211"/>
  <c r="DL94" i="211"/>
  <c r="DM94" i="211"/>
  <c r="DN80" i="211"/>
  <c r="DO80" i="211"/>
  <c r="DM80" i="211"/>
  <c r="DL80" i="211"/>
  <c r="CY103" i="211"/>
  <c r="DA103" i="211"/>
  <c r="CZ103" i="211"/>
  <c r="DB103" i="211"/>
  <c r="CZ92" i="211"/>
  <c r="CY92" i="211"/>
  <c r="DA92" i="211"/>
  <c r="DB92" i="211"/>
  <c r="FA119" i="211"/>
  <c r="EY119" i="211"/>
  <c r="EZ119" i="211"/>
  <c r="FA111" i="211"/>
  <c r="EY111" i="211"/>
  <c r="EZ111" i="211"/>
  <c r="FN65" i="211"/>
  <c r="FL65" i="211"/>
  <c r="FM65" i="211"/>
  <c r="EM64" i="211"/>
  <c r="EN64" i="211"/>
  <c r="EL64" i="211"/>
  <c r="CY110" i="211"/>
  <c r="CZ110" i="211"/>
  <c r="DA110" i="211"/>
  <c r="DB110" i="211"/>
  <c r="CY73" i="211"/>
  <c r="CZ73" i="211"/>
  <c r="DA73" i="211"/>
  <c r="DB73" i="211"/>
  <c r="DL113" i="211"/>
  <c r="DM113" i="211"/>
  <c r="DN113" i="211"/>
  <c r="DO113" i="211"/>
  <c r="FL98" i="211"/>
  <c r="FM98" i="211"/>
  <c r="FN98" i="211"/>
  <c r="FL91" i="211"/>
  <c r="FM91" i="211"/>
  <c r="FN91" i="211"/>
  <c r="FL107" i="211"/>
  <c r="FM107" i="211"/>
  <c r="FN107" i="211"/>
  <c r="FL130" i="211"/>
  <c r="FM130" i="211"/>
  <c r="FN130" i="211"/>
  <c r="CY63" i="211"/>
  <c r="CZ63" i="211"/>
  <c r="DA63" i="211"/>
  <c r="DB63" i="211"/>
  <c r="FN113" i="211"/>
  <c r="FL113" i="211"/>
  <c r="FM113" i="211"/>
  <c r="EL130" i="211"/>
  <c r="EM130" i="211"/>
  <c r="EN130" i="211"/>
  <c r="CY117" i="211"/>
  <c r="DB117" i="211"/>
  <c r="CZ117" i="211"/>
  <c r="DA117" i="211"/>
  <c r="DN64" i="211"/>
  <c r="DO64" i="211"/>
  <c r="DM64" i="211"/>
  <c r="DL64" i="211"/>
  <c r="CY113" i="211"/>
  <c r="CZ113" i="211"/>
  <c r="DA113" i="211"/>
  <c r="DB113" i="211"/>
  <c r="FL127" i="211"/>
  <c r="FM127" i="211"/>
  <c r="FN127" i="211"/>
  <c r="EY99" i="211"/>
  <c r="EZ99" i="211"/>
  <c r="FA99" i="211"/>
  <c r="CY86" i="211"/>
  <c r="CZ86" i="211"/>
  <c r="DA86" i="211"/>
  <c r="DB86" i="211"/>
  <c r="DN102" i="211"/>
  <c r="DO102" i="211"/>
  <c r="DL102" i="211"/>
  <c r="DM102" i="211"/>
  <c r="EL111" i="211"/>
  <c r="EM111" i="211"/>
  <c r="EN111" i="211"/>
  <c r="EN77" i="211"/>
  <c r="EL77" i="211"/>
  <c r="EM77" i="211"/>
  <c r="EY117" i="211"/>
  <c r="EZ117" i="211"/>
  <c r="FA117" i="211"/>
  <c r="EL94" i="211"/>
  <c r="EM94" i="211"/>
  <c r="EN94" i="211"/>
  <c r="EL129" i="211"/>
  <c r="EM129" i="211"/>
  <c r="EN129" i="211"/>
  <c r="CY98" i="211"/>
  <c r="CZ98" i="211"/>
  <c r="DB98" i="211"/>
  <c r="DA98" i="211"/>
  <c r="DY102" i="211"/>
  <c r="DZ102" i="211"/>
  <c r="EA102" i="211"/>
  <c r="DY64" i="211"/>
  <c r="DZ64" i="211"/>
  <c r="EA64" i="211"/>
  <c r="FL87" i="211"/>
  <c r="FM87" i="211"/>
  <c r="FN87" i="211"/>
  <c r="CY104" i="211"/>
  <c r="DA104" i="211"/>
  <c r="DB104" i="211"/>
  <c r="CZ104" i="211"/>
  <c r="CY120" i="211"/>
  <c r="DA120" i="211"/>
  <c r="DB120" i="211"/>
  <c r="CZ120" i="211"/>
  <c r="DY105" i="211"/>
  <c r="DZ105" i="211"/>
  <c r="EA105" i="211"/>
  <c r="EL121" i="211"/>
  <c r="EM121" i="211"/>
  <c r="EN121" i="211"/>
  <c r="EL82" i="211"/>
  <c r="EM82" i="211"/>
  <c r="EN82" i="211"/>
  <c r="DY127" i="211"/>
  <c r="DZ127" i="211"/>
  <c r="EA127" i="211"/>
  <c r="FM100" i="211"/>
  <c r="FN100" i="211"/>
  <c r="FL100" i="211"/>
  <c r="FL109" i="211"/>
  <c r="FM109" i="211"/>
  <c r="FN109" i="211"/>
  <c r="EL91" i="211"/>
  <c r="EM91" i="211"/>
  <c r="EN91" i="211"/>
  <c r="DY74" i="211"/>
  <c r="DZ74" i="211"/>
  <c r="EA74" i="211"/>
  <c r="CY72" i="211"/>
  <c r="DA72" i="211"/>
  <c r="DB72" i="211"/>
  <c r="CZ72" i="211"/>
  <c r="EZ130" i="211"/>
  <c r="FA130" i="211"/>
  <c r="EY130" i="211"/>
  <c r="EL107" i="211"/>
  <c r="EM107" i="211"/>
  <c r="EN107" i="211"/>
  <c r="FL72" i="211"/>
  <c r="FM72" i="211"/>
  <c r="FN72" i="211"/>
  <c r="DY100" i="211"/>
  <c r="DZ100" i="211"/>
  <c r="EA100" i="211"/>
  <c r="DL129" i="211"/>
  <c r="DM129" i="211"/>
  <c r="DN129" i="211"/>
  <c r="DO129" i="211"/>
  <c r="CY130" i="211"/>
  <c r="CZ130" i="211"/>
  <c r="DB130" i="211"/>
  <c r="DA130" i="211"/>
  <c r="FN73" i="211"/>
  <c r="FL73" i="211"/>
  <c r="FM73" i="211"/>
  <c r="DN76" i="211"/>
  <c r="DO76" i="211"/>
  <c r="DL76" i="211"/>
  <c r="DM76" i="211"/>
  <c r="DL91" i="211"/>
  <c r="DM91" i="211"/>
  <c r="DN91" i="211"/>
  <c r="DO91" i="211"/>
  <c r="FA63" i="211"/>
  <c r="EY63" i="211"/>
  <c r="EZ63" i="211"/>
  <c r="FL80" i="211"/>
  <c r="FM80" i="211"/>
  <c r="FN80" i="211"/>
  <c r="FL69" i="211"/>
  <c r="FM69" i="211"/>
  <c r="FN69" i="211"/>
  <c r="DY113" i="211"/>
  <c r="DZ113" i="211"/>
  <c r="EA113" i="211"/>
  <c r="DL115" i="211"/>
  <c r="DM115" i="211"/>
  <c r="DN115" i="211"/>
  <c r="DO115" i="211"/>
  <c r="EY107" i="211"/>
  <c r="EZ107" i="211"/>
  <c r="FA107" i="211"/>
  <c r="FL86" i="211"/>
  <c r="FM86" i="211"/>
  <c r="FN86" i="211"/>
  <c r="EY129" i="211"/>
  <c r="EZ129" i="211"/>
  <c r="FA129" i="211"/>
  <c r="CY87" i="211"/>
  <c r="DA87" i="211"/>
  <c r="CZ87" i="211"/>
  <c r="DB87" i="211"/>
  <c r="FL63" i="211"/>
  <c r="FM63" i="211"/>
  <c r="FN63" i="211"/>
  <c r="DN96" i="211"/>
  <c r="DO96" i="211"/>
  <c r="DM96" i="211"/>
  <c r="DL96" i="211"/>
  <c r="CZ107" i="211"/>
  <c r="DA107" i="211"/>
  <c r="CY107" i="211"/>
  <c r="DB107" i="211"/>
  <c r="FA103" i="211"/>
  <c r="EY103" i="211"/>
  <c r="EZ103" i="211"/>
  <c r="EL119" i="211"/>
  <c r="EM119" i="211"/>
  <c r="EN119" i="211"/>
  <c r="FL94" i="211"/>
  <c r="FM94" i="211"/>
  <c r="FN94" i="211"/>
  <c r="CY102" i="211"/>
  <c r="CZ102" i="211"/>
  <c r="DA102" i="211"/>
  <c r="DB102" i="211"/>
  <c r="DN130" i="211"/>
  <c r="DO130" i="211"/>
  <c r="DL130" i="211"/>
  <c r="DM130" i="211"/>
  <c r="EY68" i="211"/>
  <c r="EZ68" i="211"/>
  <c r="FA68" i="211"/>
  <c r="EY124" i="211"/>
  <c r="EZ124" i="211"/>
  <c r="FA124" i="211"/>
  <c r="DL101" i="211"/>
  <c r="DM101" i="211"/>
  <c r="DN101" i="211"/>
  <c r="DO101" i="211"/>
  <c r="EL84" i="211"/>
  <c r="EM84" i="211"/>
  <c r="EN84" i="211"/>
  <c r="FL83" i="211"/>
  <c r="FM83" i="211"/>
  <c r="FN83" i="211"/>
  <c r="EL123" i="211"/>
  <c r="EM123" i="211"/>
  <c r="EN123" i="211"/>
  <c r="DL87" i="211"/>
  <c r="DM87" i="211"/>
  <c r="DN87" i="211"/>
  <c r="DO87" i="211"/>
  <c r="EL68" i="211"/>
  <c r="EM68" i="211"/>
  <c r="EN68" i="211"/>
  <c r="EL90" i="211"/>
  <c r="EM90" i="211"/>
  <c r="EN90" i="211"/>
  <c r="DN88" i="211"/>
  <c r="DO88" i="211"/>
  <c r="DM88" i="211"/>
  <c r="DL88" i="211"/>
  <c r="DL127" i="211"/>
  <c r="DM127" i="211"/>
  <c r="DN127" i="211"/>
  <c r="DO127" i="211"/>
  <c r="EZ90" i="211"/>
  <c r="FA90" i="211"/>
  <c r="EY90" i="211"/>
  <c r="EY113" i="211"/>
  <c r="EZ113" i="211"/>
  <c r="FA113" i="211"/>
  <c r="DY98" i="211"/>
  <c r="DZ98" i="211"/>
  <c r="EA98" i="211"/>
  <c r="EY65" i="211"/>
  <c r="EZ65" i="211"/>
  <c r="FA65" i="211"/>
  <c r="DY118" i="211"/>
  <c r="DZ118" i="211"/>
  <c r="EA118" i="211"/>
  <c r="EL73" i="211"/>
  <c r="EM73" i="211"/>
  <c r="EN73" i="211"/>
  <c r="DZ96" i="211"/>
  <c r="EA96" i="211"/>
  <c r="DY96" i="211"/>
  <c r="CY106" i="211"/>
  <c r="CZ106" i="211"/>
  <c r="DA106" i="211"/>
  <c r="DB106" i="211"/>
  <c r="DL109" i="211"/>
  <c r="DM109" i="211"/>
  <c r="DN109" i="211"/>
  <c r="DO109" i="211"/>
  <c r="EY105" i="211"/>
  <c r="EZ105" i="211"/>
  <c r="FA105" i="211"/>
  <c r="DB76" i="211"/>
  <c r="CY76" i="211"/>
  <c r="CZ76" i="211"/>
  <c r="DA76" i="211"/>
  <c r="DL119" i="211"/>
  <c r="DM119" i="211"/>
  <c r="DN119" i="211"/>
  <c r="DO119" i="211"/>
  <c r="EY92" i="211"/>
  <c r="EZ92" i="211"/>
  <c r="FA92" i="211"/>
  <c r="FL110" i="211"/>
  <c r="FM110" i="211"/>
  <c r="FN110" i="211"/>
  <c r="EY100" i="211"/>
  <c r="EZ100" i="211"/>
  <c r="FA100" i="211"/>
  <c r="EY102" i="211"/>
  <c r="EZ102" i="211"/>
  <c r="FA102" i="211"/>
  <c r="FA127" i="211"/>
  <c r="EY127" i="211"/>
  <c r="EZ127" i="211"/>
  <c r="EZ98" i="211"/>
  <c r="FA98" i="211"/>
  <c r="EY98" i="211"/>
  <c r="DY77" i="211"/>
  <c r="DZ77" i="211"/>
  <c r="EA77" i="211"/>
  <c r="DY73" i="211"/>
  <c r="DZ73" i="211"/>
  <c r="EA73" i="211"/>
  <c r="DY92" i="211"/>
  <c r="DZ92" i="211"/>
  <c r="EA92" i="211"/>
  <c r="EL100" i="211"/>
  <c r="EM100" i="211"/>
  <c r="EN100" i="211"/>
  <c r="EM96" i="211"/>
  <c r="EN96" i="211"/>
  <c r="EL96" i="211"/>
  <c r="DY86" i="211"/>
  <c r="DZ86" i="211"/>
  <c r="EA86" i="211"/>
  <c r="EY110" i="211"/>
  <c r="EZ110" i="211"/>
  <c r="FA110" i="211"/>
  <c r="FL118" i="211"/>
  <c r="FM118" i="211"/>
  <c r="FN118" i="211"/>
  <c r="FL90" i="211"/>
  <c r="FM90" i="211"/>
  <c r="FN90" i="211"/>
  <c r="EL87" i="211"/>
  <c r="EM87" i="211"/>
  <c r="EN87" i="211"/>
  <c r="DY80" i="211"/>
  <c r="DZ80" i="211"/>
  <c r="EA80" i="211"/>
  <c r="EN69" i="211"/>
  <c r="EL69" i="211"/>
  <c r="EM69" i="211"/>
  <c r="EL110" i="211"/>
  <c r="EM110" i="211"/>
  <c r="EN110" i="211"/>
  <c r="FL64" i="211"/>
  <c r="FM64" i="211"/>
  <c r="FN64" i="211"/>
  <c r="DL73" i="211"/>
  <c r="DM73" i="211"/>
  <c r="DN73" i="211"/>
  <c r="DO73" i="211"/>
  <c r="EY76" i="211"/>
  <c r="EZ76" i="211"/>
  <c r="FA76" i="211"/>
  <c r="DN100" i="211"/>
  <c r="DO100" i="211"/>
  <c r="DL100" i="211"/>
  <c r="DM100" i="211"/>
  <c r="DN68" i="211"/>
  <c r="DO68" i="211"/>
  <c r="DL68" i="211"/>
  <c r="DM68" i="211"/>
  <c r="EL98" i="211"/>
  <c r="EM98" i="211"/>
  <c r="EN98" i="211"/>
  <c r="FM116" i="211"/>
  <c r="FN116" i="211"/>
  <c r="FL116" i="211"/>
  <c r="FN121" i="211"/>
  <c r="FL121" i="211"/>
  <c r="FM121" i="211"/>
  <c r="FL125" i="211"/>
  <c r="FM125" i="211"/>
  <c r="FN125" i="211"/>
  <c r="DY63" i="211"/>
  <c r="DZ63" i="211"/>
  <c r="EA63" i="211"/>
  <c r="CY99" i="211"/>
  <c r="CZ99" i="211"/>
  <c r="DA99" i="211"/>
  <c r="DB99" i="211"/>
  <c r="FN89" i="211"/>
  <c r="FL89" i="211"/>
  <c r="FM89" i="211"/>
  <c r="EL127" i="211"/>
  <c r="EM127" i="211"/>
  <c r="EN127" i="211"/>
  <c r="FM76" i="211"/>
  <c r="FN76" i="211"/>
  <c r="FL76" i="211"/>
  <c r="DY76" i="211"/>
  <c r="DZ76" i="211"/>
  <c r="EA76" i="211"/>
  <c r="DL79" i="211"/>
  <c r="DM79" i="211"/>
  <c r="DN79" i="211"/>
  <c r="DO79" i="211"/>
  <c r="EY121" i="211"/>
  <c r="EZ121" i="211"/>
  <c r="FA121" i="211"/>
  <c r="EY94" i="211"/>
  <c r="EZ94" i="211"/>
  <c r="FA94" i="211"/>
  <c r="FL119" i="211"/>
  <c r="FM119" i="211"/>
  <c r="FN119" i="211"/>
  <c r="EY72" i="211"/>
  <c r="EZ72" i="211"/>
  <c r="FA72" i="211"/>
  <c r="EL78" i="211"/>
  <c r="EM78" i="211"/>
  <c r="EN78" i="211"/>
  <c r="DN92" i="211"/>
  <c r="DO92" i="211"/>
  <c r="DL92" i="211"/>
  <c r="DM92" i="211"/>
  <c r="DL111" i="211"/>
  <c r="DM111" i="211"/>
  <c r="DN111" i="211"/>
  <c r="DO111" i="211"/>
  <c r="DL63" i="211"/>
  <c r="DM63" i="211"/>
  <c r="DN63" i="211"/>
  <c r="DO63" i="211"/>
  <c r="EL102" i="211"/>
  <c r="EM102" i="211"/>
  <c r="EN102" i="211"/>
  <c r="CY100" i="211"/>
  <c r="CZ100" i="211"/>
  <c r="DB100" i="211"/>
  <c r="DA100" i="211"/>
  <c r="FL117" i="211"/>
  <c r="FM117" i="211"/>
  <c r="FN117" i="211"/>
  <c r="FL96" i="211"/>
  <c r="FM96" i="211"/>
  <c r="FN96" i="211"/>
  <c r="CY69" i="211"/>
  <c r="DB69" i="211"/>
  <c r="CZ69" i="211"/>
  <c r="DA69" i="211"/>
  <c r="EL118" i="211"/>
  <c r="EM118" i="211"/>
  <c r="EN118" i="211"/>
  <c r="DL77" i="211"/>
  <c r="DM77" i="211"/>
  <c r="DN77" i="211"/>
  <c r="DO77" i="211"/>
  <c r="DY107" i="211"/>
  <c r="DZ107" i="211"/>
  <c r="EA107" i="211"/>
  <c r="EY118" i="211"/>
  <c r="EZ118" i="211"/>
  <c r="FA118" i="211"/>
  <c r="CY77" i="211"/>
  <c r="DB77" i="211"/>
  <c r="CZ77" i="211"/>
  <c r="DA77" i="211"/>
  <c r="EL115" i="211"/>
  <c r="EM115" i="211"/>
  <c r="EN115" i="211"/>
  <c r="EY86" i="211"/>
  <c r="EZ86" i="211"/>
  <c r="FA86" i="211"/>
  <c r="EM80" i="211"/>
  <c r="EN80" i="211"/>
  <c r="EL80" i="211"/>
  <c r="EA83" i="211"/>
  <c r="DY83" i="211"/>
  <c r="DZ83" i="211"/>
  <c r="EY88" i="211"/>
  <c r="EZ88" i="211"/>
  <c r="FA88" i="211"/>
  <c r="EL114" i="211"/>
  <c r="EM114" i="211"/>
  <c r="EN114" i="211"/>
  <c r="EL105" i="211"/>
  <c r="EM105" i="211"/>
  <c r="EN105" i="211"/>
  <c r="EZ82" i="211"/>
  <c r="FA82" i="211"/>
  <c r="EY82" i="211"/>
  <c r="DA30" i="211"/>
  <c r="CY30" i="211"/>
  <c r="CZ30" i="211"/>
  <c r="DB30" i="211"/>
  <c r="CY46" i="211"/>
  <c r="CZ46" i="211"/>
  <c r="DA46" i="211"/>
  <c r="DB46" i="211"/>
  <c r="DL54" i="211"/>
  <c r="DM54" i="211"/>
  <c r="DN54" i="211"/>
  <c r="DO54" i="211"/>
  <c r="CZ39" i="211"/>
  <c r="DA39" i="211"/>
  <c r="DB39" i="211"/>
  <c r="CY39" i="211"/>
  <c r="FL47" i="211"/>
  <c r="FM47" i="211"/>
  <c r="FN47" i="211"/>
  <c r="CY14" i="211"/>
  <c r="CZ14" i="211"/>
  <c r="DA14" i="211"/>
  <c r="EZ19" i="211"/>
  <c r="FA19" i="211"/>
  <c r="EY19" i="211"/>
  <c r="DY29" i="211"/>
  <c r="DZ29" i="211"/>
  <c r="EA29" i="211"/>
  <c r="DL38" i="211"/>
  <c r="DM38" i="211"/>
  <c r="DN38" i="211"/>
  <c r="DO38" i="211"/>
  <c r="DA20" i="211"/>
  <c r="DB20" i="211"/>
  <c r="CY20" i="211"/>
  <c r="CZ20" i="211"/>
  <c r="EK29" i="211"/>
  <c r="EL29" i="211"/>
  <c r="EM29" i="211"/>
  <c r="EN29" i="211"/>
  <c r="FA48" i="211"/>
  <c r="EZ48" i="211"/>
  <c r="EY48" i="211"/>
  <c r="CY16" i="211"/>
  <c r="CZ16" i="211"/>
  <c r="DA16" i="211"/>
  <c r="DB16" i="211"/>
  <c r="EL54" i="211"/>
  <c r="EM54" i="211"/>
  <c r="EN54" i="211"/>
  <c r="EZ59" i="211"/>
  <c r="FA59" i="211"/>
  <c r="EY59" i="211"/>
  <c r="EY39" i="211"/>
  <c r="EZ39" i="211"/>
  <c r="FA39" i="211"/>
  <c r="DY39" i="211"/>
  <c r="DZ39" i="211"/>
  <c r="EA39" i="211"/>
  <c r="DL48" i="211"/>
  <c r="DM48" i="211"/>
  <c r="DN48" i="211"/>
  <c r="DO48" i="211"/>
  <c r="EY25" i="211"/>
  <c r="EZ25" i="211"/>
  <c r="FA25" i="211"/>
  <c r="EN39" i="211"/>
  <c r="EM39" i="211"/>
  <c r="EL39" i="211"/>
  <c r="EL25" i="211"/>
  <c r="EM25" i="211"/>
  <c r="EN25" i="211"/>
  <c r="DY52" i="211"/>
  <c r="DZ52" i="211"/>
  <c r="EA52" i="211"/>
  <c r="EL16" i="211"/>
  <c r="EM16" i="211"/>
  <c r="EN16" i="211"/>
  <c r="EZ51" i="211"/>
  <c r="FA51" i="211"/>
  <c r="EY51" i="211"/>
  <c r="FN33" i="211"/>
  <c r="FM33" i="211"/>
  <c r="FL33" i="211"/>
  <c r="EZ27" i="211"/>
  <c r="FA27" i="211"/>
  <c r="EY27" i="211"/>
  <c r="EY31" i="211"/>
  <c r="EZ31" i="211"/>
  <c r="FA31" i="211"/>
  <c r="FL19" i="211"/>
  <c r="FM19" i="211"/>
  <c r="FN19" i="211"/>
  <c r="FN57" i="211"/>
  <c r="FM57" i="211"/>
  <c r="FL57" i="211"/>
  <c r="FL55" i="211"/>
  <c r="FM55" i="211"/>
  <c r="FN55" i="211"/>
  <c r="EL38" i="211"/>
  <c r="EM38" i="211"/>
  <c r="EN38" i="211"/>
  <c r="FM60" i="211"/>
  <c r="FN60" i="211"/>
  <c r="FL60" i="211"/>
  <c r="EY26" i="211"/>
  <c r="EZ26" i="211"/>
  <c r="FA26" i="211"/>
  <c r="FL56" i="211"/>
  <c r="FM56" i="211"/>
  <c r="FN56" i="211"/>
  <c r="DN51" i="211"/>
  <c r="DO51" i="211"/>
  <c r="DM51" i="211"/>
  <c r="DL51" i="211"/>
  <c r="DY43" i="211"/>
  <c r="EA43" i="211"/>
  <c r="DZ43" i="211"/>
  <c r="CZ60" i="211"/>
  <c r="DA60" i="211"/>
  <c r="DB60" i="211"/>
  <c r="CY60" i="211"/>
  <c r="FL37" i="211"/>
  <c r="FM37" i="211"/>
  <c r="FN37" i="211"/>
  <c r="DN43" i="211"/>
  <c r="DO43" i="211"/>
  <c r="DL43" i="211"/>
  <c r="DM43" i="211"/>
  <c r="EL22" i="211"/>
  <c r="EM22" i="211"/>
  <c r="EN22" i="211"/>
  <c r="DB33" i="211"/>
  <c r="CZ33" i="211"/>
  <c r="CY33" i="211"/>
  <c r="DA33" i="211"/>
  <c r="DN47" i="211"/>
  <c r="DL47" i="211"/>
  <c r="DO47" i="211"/>
  <c r="DM47" i="211"/>
  <c r="DZ33" i="211"/>
  <c r="EA33" i="211"/>
  <c r="DY33" i="211"/>
  <c r="DL36" i="211"/>
  <c r="DM36" i="211"/>
  <c r="DN36" i="211"/>
  <c r="DO36" i="211"/>
  <c r="DL32" i="211"/>
  <c r="DM32" i="211"/>
  <c r="DN32" i="211"/>
  <c r="DO32" i="211"/>
  <c r="DZ25" i="211"/>
  <c r="EA25" i="211"/>
  <c r="DY25" i="211"/>
  <c r="FA16" i="211"/>
  <c r="EZ16" i="211"/>
  <c r="EY16" i="211"/>
  <c r="CZ43" i="211"/>
  <c r="DA43" i="211"/>
  <c r="DB43" i="211"/>
  <c r="CY43" i="211"/>
  <c r="DB25" i="211"/>
  <c r="CY25" i="211"/>
  <c r="CZ25" i="211"/>
  <c r="DA25" i="211"/>
  <c r="DY36" i="211"/>
  <c r="DZ36" i="211"/>
  <c r="EA36" i="211"/>
  <c r="FL22" i="211"/>
  <c r="FN22" i="211"/>
  <c r="FM22" i="211"/>
  <c r="EA46" i="211"/>
  <c r="DZ46" i="211"/>
  <c r="DY46" i="211"/>
  <c r="DY28" i="211"/>
  <c r="DZ28" i="211"/>
  <c r="EA28" i="211"/>
  <c r="DL34" i="211"/>
  <c r="DM34" i="211"/>
  <c r="DN34" i="211"/>
  <c r="DO34" i="211"/>
  <c r="CY24" i="211"/>
  <c r="CZ24" i="211"/>
  <c r="DA24" i="211"/>
  <c r="DB24" i="211"/>
  <c r="DZ57" i="211"/>
  <c r="EA57" i="211"/>
  <c r="DY57" i="211"/>
  <c r="CZ37" i="211"/>
  <c r="DA37" i="211"/>
  <c r="DB37" i="211"/>
  <c r="CY37" i="211"/>
  <c r="DL29" i="211"/>
  <c r="DM29" i="211"/>
  <c r="DO29" i="211"/>
  <c r="DN29" i="211"/>
  <c r="DY44" i="211"/>
  <c r="DZ44" i="211"/>
  <c r="EA44" i="211"/>
  <c r="FL59" i="211"/>
  <c r="FM59" i="211"/>
  <c r="FN59" i="211"/>
  <c r="FL46" i="211"/>
  <c r="FN46" i="211"/>
  <c r="FM46" i="211"/>
  <c r="FL48" i="211"/>
  <c r="FM48" i="211"/>
  <c r="FN48" i="211"/>
  <c r="DL25" i="211"/>
  <c r="DM25" i="211"/>
  <c r="DO25" i="211"/>
  <c r="DN25" i="211"/>
  <c r="CZ48" i="211"/>
  <c r="CY48" i="211"/>
  <c r="DA48" i="211"/>
  <c r="DB48" i="211"/>
  <c r="EZ43" i="211"/>
  <c r="FA43" i="211"/>
  <c r="EY43" i="211"/>
  <c r="EL36" i="211"/>
  <c r="EN36" i="211"/>
  <c r="EM36" i="211"/>
  <c r="EL44" i="211"/>
  <c r="EN44" i="211"/>
  <c r="EM44" i="211"/>
  <c r="EY45" i="211"/>
  <c r="FA45" i="211"/>
  <c r="EZ45" i="211"/>
  <c r="FM20" i="211"/>
  <c r="FN20" i="211"/>
  <c r="FL20" i="211"/>
  <c r="FL51" i="211"/>
  <c r="FM51" i="211"/>
  <c r="FN51" i="211"/>
  <c r="EY47" i="211"/>
  <c r="EZ47" i="211"/>
  <c r="FA47" i="211"/>
  <c r="EL48" i="211"/>
  <c r="EM48" i="211"/>
  <c r="EN48" i="211"/>
  <c r="DY59" i="211"/>
  <c r="EA59" i="211"/>
  <c r="DZ59" i="211"/>
  <c r="EY54" i="211"/>
  <c r="EZ54" i="211"/>
  <c r="FA54" i="211"/>
  <c r="EY52" i="211"/>
  <c r="EZ52" i="211"/>
  <c r="FA52" i="211"/>
  <c r="EY36" i="211"/>
  <c r="EZ36" i="211"/>
  <c r="FA36" i="211"/>
  <c r="CZ51" i="211"/>
  <c r="DA51" i="211"/>
  <c r="DB51" i="211"/>
  <c r="CY51" i="211"/>
  <c r="EL30" i="211"/>
  <c r="EM30" i="211"/>
  <c r="EN30" i="211"/>
  <c r="CZ52" i="211"/>
  <c r="DA52" i="211"/>
  <c r="DB52" i="211"/>
  <c r="CY52" i="211"/>
  <c r="EL56" i="211"/>
  <c r="EM56" i="211"/>
  <c r="EN56" i="211"/>
  <c r="FM52" i="211"/>
  <c r="FN52" i="211"/>
  <c r="FL52" i="211"/>
  <c r="DL56" i="211"/>
  <c r="DM56" i="211"/>
  <c r="DN56" i="211"/>
  <c r="DO56" i="211"/>
  <c r="CZ26" i="211"/>
  <c r="DA26" i="211"/>
  <c r="DB26" i="211"/>
  <c r="CY26" i="211"/>
  <c r="FL16" i="211"/>
  <c r="FM16" i="211"/>
  <c r="FN16" i="211"/>
  <c r="EY22" i="211"/>
  <c r="EZ22" i="211"/>
  <c r="FA22" i="211"/>
  <c r="CY19" i="211"/>
  <c r="DB19" i="211"/>
  <c r="CZ19" i="211"/>
  <c r="DA19" i="211"/>
  <c r="FP29" i="211"/>
  <c r="FL29" i="211"/>
  <c r="FM29" i="211"/>
  <c r="FN29" i="211"/>
  <c r="CY32" i="211"/>
  <c r="CZ32" i="211"/>
  <c r="DA32" i="211"/>
  <c r="DB32" i="211"/>
  <c r="DY51" i="211"/>
  <c r="EA51" i="211"/>
  <c r="DZ51" i="211"/>
  <c r="EL43" i="211"/>
  <c r="EM43" i="211"/>
  <c r="EN43" i="211"/>
  <c r="EL51" i="211"/>
  <c r="EM51" i="211"/>
  <c r="EN51" i="211"/>
  <c r="EY30" i="211"/>
  <c r="EZ30" i="211"/>
  <c r="FA30" i="211"/>
  <c r="DY55" i="211"/>
  <c r="DZ55" i="211"/>
  <c r="EA55" i="211"/>
  <c r="CY22" i="211"/>
  <c r="DA22" i="211"/>
  <c r="CZ22" i="211"/>
  <c r="DB22" i="211"/>
  <c r="EL52" i="211"/>
  <c r="EN52" i="211"/>
  <c r="EM52" i="211"/>
  <c r="EY33" i="211"/>
  <c r="EZ33" i="211"/>
  <c r="FA33" i="211"/>
  <c r="DL44" i="211"/>
  <c r="DM44" i="211"/>
  <c r="DN44" i="211"/>
  <c r="DO44" i="211"/>
  <c r="FL39" i="211"/>
  <c r="FM39" i="211"/>
  <c r="FN39" i="211"/>
  <c r="FL26" i="211"/>
  <c r="FM26" i="211"/>
  <c r="FN26" i="211"/>
  <c r="FL30" i="211"/>
  <c r="FN30" i="211"/>
  <c r="FM30" i="211"/>
  <c r="FM44" i="211"/>
  <c r="FN44" i="211"/>
  <c r="FL44" i="211"/>
  <c r="DL16" i="211"/>
  <c r="DM16" i="211"/>
  <c r="DN16" i="211"/>
  <c r="DO16" i="211"/>
  <c r="EL46" i="211"/>
  <c r="EM46" i="211"/>
  <c r="EN46" i="211"/>
  <c r="FN25" i="211"/>
  <c r="FM25" i="211"/>
  <c r="FL25" i="211"/>
  <c r="EY44" i="211"/>
  <c r="EZ44" i="211"/>
  <c r="FA44" i="211"/>
  <c r="DY26" i="211"/>
  <c r="DZ26" i="211"/>
  <c r="EA26" i="211"/>
  <c r="FL50" i="211"/>
  <c r="FM50" i="211"/>
  <c r="FN50" i="211"/>
  <c r="DL37" i="211"/>
  <c r="DM37" i="211"/>
  <c r="DO37" i="211"/>
  <c r="DN37" i="211"/>
  <c r="DN55" i="211"/>
  <c r="DO55" i="211"/>
  <c r="DL55" i="211"/>
  <c r="DM55" i="211"/>
  <c r="DL19" i="211"/>
  <c r="DM19" i="211"/>
  <c r="DO19" i="211"/>
  <c r="DN19" i="211"/>
  <c r="FM28" i="211"/>
  <c r="FN28" i="211"/>
  <c r="FL28" i="211"/>
  <c r="FL54" i="211"/>
  <c r="FN54" i="211"/>
  <c r="FM54" i="211"/>
  <c r="DM59" i="211"/>
  <c r="DN59" i="211"/>
  <c r="DO59" i="211"/>
  <c r="DL59" i="211"/>
  <c r="DL39" i="211"/>
  <c r="DM39" i="211"/>
  <c r="DO39" i="211"/>
  <c r="DN39" i="211"/>
  <c r="CY54" i="211"/>
  <c r="CZ54" i="211"/>
  <c r="DA54" i="211"/>
  <c r="DB54" i="211"/>
  <c r="DL26" i="211"/>
  <c r="DM26" i="211"/>
  <c r="DN26" i="211"/>
  <c r="DO26" i="211"/>
  <c r="EL33" i="211"/>
  <c r="EM33" i="211"/>
  <c r="EN33" i="211"/>
  <c r="EL57" i="211"/>
  <c r="EM57" i="211"/>
  <c r="EN57" i="211"/>
  <c r="DA44" i="211"/>
  <c r="CY44" i="211"/>
  <c r="CZ44" i="211"/>
  <c r="DB44" i="211"/>
  <c r="EN47" i="211"/>
  <c r="EM47" i="211"/>
  <c r="EL47" i="211"/>
  <c r="FL43" i="211"/>
  <c r="FM43" i="211"/>
  <c r="FN43" i="211"/>
  <c r="FA32" i="211"/>
  <c r="EZ32" i="211"/>
  <c r="EY32" i="211"/>
  <c r="EA22" i="211"/>
  <c r="DZ22" i="211"/>
  <c r="DY22" i="211"/>
  <c r="DY16" i="211"/>
  <c r="DZ16" i="211"/>
  <c r="EA16" i="211"/>
  <c r="EL59" i="211"/>
  <c r="EM59" i="211"/>
  <c r="EN59" i="211"/>
  <c r="DL22" i="211"/>
  <c r="DM22" i="211"/>
  <c r="DN22" i="211"/>
  <c r="DO22" i="211"/>
  <c r="DL52" i="211"/>
  <c r="DM52" i="211"/>
  <c r="DN52" i="211"/>
  <c r="DO52" i="211"/>
  <c r="DB47" i="211"/>
  <c r="CY47" i="211"/>
  <c r="CZ47" i="211"/>
  <c r="DA47" i="211"/>
  <c r="EA54" i="211"/>
  <c r="DZ54" i="211"/>
  <c r="DY54" i="211"/>
  <c r="FM36" i="211"/>
  <c r="FN36" i="211"/>
  <c r="FL36" i="211"/>
  <c r="EM26" i="211"/>
  <c r="EN26" i="211"/>
  <c r="EL26" i="211"/>
  <c r="EY46" i="211"/>
  <c r="EZ46" i="211"/>
  <c r="FA46" i="211"/>
  <c r="CZ36" i="211"/>
  <c r="DA36" i="211"/>
  <c r="DB36" i="211"/>
  <c r="CY36" i="211"/>
  <c r="EL32" i="211"/>
  <c r="EM32" i="211"/>
  <c r="EN32" i="211"/>
  <c r="EL35" i="211"/>
  <c r="EM35" i="211"/>
  <c r="EN35" i="211"/>
  <c r="FN49" i="211"/>
  <c r="FM49" i="211"/>
  <c r="FL49" i="211"/>
  <c r="FL58" i="211"/>
  <c r="FM58" i="211"/>
  <c r="FN58" i="211"/>
  <c r="DY37" i="211"/>
  <c r="DZ37" i="211"/>
  <c r="EA37" i="211"/>
  <c r="CZ38" i="211"/>
  <c r="DA38" i="211"/>
  <c r="DB38" i="211"/>
  <c r="CY38" i="211"/>
  <c r="EL20" i="211"/>
  <c r="EN20" i="211"/>
  <c r="EM20" i="211"/>
  <c r="DY20" i="211"/>
  <c r="DZ20" i="211"/>
  <c r="EA20" i="211"/>
  <c r="EL28" i="211"/>
  <c r="EN28" i="211"/>
  <c r="EM28" i="211"/>
  <c r="EY60" i="211"/>
  <c r="EZ60" i="211"/>
  <c r="FA60" i="211"/>
  <c r="DY32" i="211"/>
  <c r="DZ32" i="211"/>
  <c r="EA32" i="211"/>
  <c r="CZ56" i="211"/>
  <c r="CY56" i="211"/>
  <c r="DA56" i="211"/>
  <c r="DB56" i="211"/>
  <c r="DL46" i="211"/>
  <c r="DM46" i="211"/>
  <c r="DN46" i="211"/>
  <c r="DO46" i="211"/>
  <c r="DY48" i="211"/>
  <c r="DZ48" i="211"/>
  <c r="EA48" i="211"/>
  <c r="EA30" i="211"/>
  <c r="DZ30" i="211"/>
  <c r="DY30" i="211"/>
  <c r="DY47" i="211"/>
  <c r="DZ47" i="211"/>
  <c r="EA47" i="211"/>
  <c r="FA56" i="211"/>
  <c r="EZ56" i="211"/>
  <c r="EY56" i="211"/>
  <c r="EL60" i="211"/>
  <c r="EN60" i="211"/>
  <c r="EM60" i="211"/>
  <c r="DY56" i="211"/>
  <c r="DZ56" i="211"/>
  <c r="EA56" i="211"/>
  <c r="DA59" i="211"/>
  <c r="DB59" i="211"/>
  <c r="CY59" i="211"/>
  <c r="CZ59" i="211"/>
  <c r="DL30" i="211"/>
  <c r="DM30" i="211"/>
  <c r="DN30" i="211"/>
  <c r="DO30" i="211"/>
  <c r="DL33" i="211"/>
  <c r="DM33" i="211"/>
  <c r="DO33" i="211"/>
  <c r="DN33" i="211"/>
  <c r="FL32" i="211"/>
  <c r="FM32" i="211"/>
  <c r="FN32" i="211"/>
  <c r="FA40" i="211"/>
  <c r="EZ40" i="211"/>
  <c r="EY40" i="211"/>
  <c r="CZ18" i="211"/>
  <c r="DA18" i="211"/>
  <c r="DB18" i="211"/>
  <c r="CY18" i="211"/>
  <c r="DL58" i="211"/>
  <c r="DM58" i="211"/>
  <c r="DN58" i="211"/>
  <c r="DO58" i="211"/>
  <c r="DY19" i="211"/>
  <c r="EA19" i="211"/>
  <c r="DZ19" i="211"/>
  <c r="DA28" i="211"/>
  <c r="DB28" i="211"/>
  <c r="CY28" i="211"/>
  <c r="CZ28" i="211"/>
  <c r="FL61" i="211"/>
  <c r="FM61" i="211"/>
  <c r="FN61" i="211"/>
  <c r="DZ61" i="211"/>
  <c r="DY61" i="211"/>
  <c r="EA61" i="211"/>
  <c r="EY61" i="211"/>
  <c r="EZ61" i="211"/>
  <c r="FA61" i="211"/>
  <c r="DB61" i="211"/>
  <c r="CZ61" i="211"/>
  <c r="CY61" i="211"/>
  <c r="DA61" i="211"/>
  <c r="EN61" i="211"/>
  <c r="EL61" i="211"/>
  <c r="EM61" i="211"/>
  <c r="DL61" i="211"/>
  <c r="DM61" i="211"/>
  <c r="DN61" i="211"/>
  <c r="DO61" i="211"/>
  <c r="DA62" i="211"/>
  <c r="DB62" i="211"/>
  <c r="CZ62" i="211"/>
  <c r="CY62" i="211"/>
  <c r="JJ39" i="210"/>
  <c r="JK39" i="210"/>
  <c r="JL39" i="210"/>
  <c r="JM39" i="210"/>
  <c r="JF39" i="210"/>
  <c r="JN39" i="210"/>
  <c r="JG39" i="210"/>
  <c r="JO39" i="210"/>
  <c r="JH39" i="210"/>
  <c r="JP39" i="210"/>
  <c r="JI39" i="210"/>
  <c r="JQ39" i="210"/>
  <c r="JF56" i="210"/>
  <c r="JN56" i="210"/>
  <c r="JG56" i="210"/>
  <c r="JO56" i="210"/>
  <c r="JH56" i="210"/>
  <c r="JP56" i="210"/>
  <c r="JI56" i="210"/>
  <c r="JQ56" i="210"/>
  <c r="JJ56" i="210"/>
  <c r="JK56" i="210"/>
  <c r="JL56" i="210"/>
  <c r="JM56" i="210"/>
  <c r="JF66" i="210"/>
  <c r="JN66" i="210"/>
  <c r="JH66" i="210"/>
  <c r="JP66" i="210"/>
  <c r="JI66" i="210"/>
  <c r="JQ66" i="210"/>
  <c r="JJ66" i="210"/>
  <c r="JL66" i="210"/>
  <c r="JM66" i="210"/>
  <c r="JO66" i="210"/>
  <c r="JG66" i="210"/>
  <c r="JK66" i="210"/>
  <c r="JJ69" i="210"/>
  <c r="JL69" i="210"/>
  <c r="JM69" i="210"/>
  <c r="JF69" i="210"/>
  <c r="JN69" i="210"/>
  <c r="JH69" i="210"/>
  <c r="JP69" i="210"/>
  <c r="JG69" i="210"/>
  <c r="JI69" i="210"/>
  <c r="JK69" i="210"/>
  <c r="JO69" i="210"/>
  <c r="JQ69" i="210"/>
  <c r="JF79" i="210"/>
  <c r="JN79" i="210"/>
  <c r="JG79" i="210"/>
  <c r="JO79" i="210"/>
  <c r="JH79" i="210"/>
  <c r="JP79" i="210"/>
  <c r="JI79" i="210"/>
  <c r="JQ79" i="210"/>
  <c r="JJ79" i="210"/>
  <c r="JK79" i="210"/>
  <c r="JL79" i="210"/>
  <c r="JM79" i="210"/>
  <c r="JF111" i="210"/>
  <c r="JN111" i="210"/>
  <c r="JG111" i="210"/>
  <c r="JO111" i="210"/>
  <c r="JH111" i="210"/>
  <c r="JP111" i="210"/>
  <c r="JI111" i="210"/>
  <c r="JQ111" i="210"/>
  <c r="JJ111" i="210"/>
  <c r="JK111" i="210"/>
  <c r="JL111" i="210"/>
  <c r="JM111" i="210"/>
  <c r="JJ33" i="210"/>
  <c r="JK33" i="210"/>
  <c r="JL33" i="210"/>
  <c r="JM33" i="210"/>
  <c r="JF33" i="210"/>
  <c r="JN33" i="210"/>
  <c r="JG33" i="210"/>
  <c r="JO33" i="210"/>
  <c r="JH33" i="210"/>
  <c r="JP33" i="210"/>
  <c r="JI33" i="210"/>
  <c r="JQ33" i="210"/>
  <c r="JJ143" i="210"/>
  <c r="JK143" i="210"/>
  <c r="JL143" i="210"/>
  <c r="JM143" i="210"/>
  <c r="JF143" i="210"/>
  <c r="JN143" i="210"/>
  <c r="JG143" i="210"/>
  <c r="JO143" i="210"/>
  <c r="JH143" i="210"/>
  <c r="JP143" i="210"/>
  <c r="JQ143" i="210"/>
  <c r="JI143" i="210"/>
  <c r="JF142" i="210"/>
  <c r="JN142" i="210"/>
  <c r="JG142" i="210"/>
  <c r="JO142" i="210"/>
  <c r="JH142" i="210"/>
  <c r="JP142" i="210"/>
  <c r="JI142" i="210"/>
  <c r="JQ142" i="210"/>
  <c r="JJ142" i="210"/>
  <c r="JK142" i="210"/>
  <c r="JL142" i="210"/>
  <c r="JM142" i="210"/>
  <c r="JF32" i="210"/>
  <c r="JN32" i="210"/>
  <c r="JG32" i="210"/>
  <c r="JO32" i="210"/>
  <c r="JH32" i="210"/>
  <c r="JP32" i="210"/>
  <c r="JI32" i="210"/>
  <c r="JQ32" i="210"/>
  <c r="JJ32" i="210"/>
  <c r="JK32" i="210"/>
  <c r="JL32" i="210"/>
  <c r="JM32" i="210"/>
  <c r="JF126" i="210"/>
  <c r="JN126" i="210"/>
  <c r="JG126" i="210"/>
  <c r="JO126" i="210"/>
  <c r="JH126" i="210"/>
  <c r="JP126" i="210"/>
  <c r="JI126" i="210"/>
  <c r="JQ126" i="210"/>
  <c r="JJ126" i="210"/>
  <c r="JK126" i="210"/>
  <c r="JL126" i="210"/>
  <c r="JM126" i="210"/>
  <c r="JJ135" i="210"/>
  <c r="JK135" i="210"/>
  <c r="JL135" i="210"/>
  <c r="JM135" i="210"/>
  <c r="JF135" i="210"/>
  <c r="JN135" i="210"/>
  <c r="JQ135" i="210"/>
  <c r="JG135" i="210"/>
  <c r="JO135" i="210"/>
  <c r="JH135" i="210"/>
  <c r="JP135" i="210"/>
  <c r="JI135" i="210"/>
  <c r="JF140" i="210"/>
  <c r="JN140" i="210"/>
  <c r="JG140" i="210"/>
  <c r="JO140" i="210"/>
  <c r="JH140" i="210"/>
  <c r="JP140" i="210"/>
  <c r="JI140" i="210"/>
  <c r="JQ140" i="210"/>
  <c r="JJ140" i="210"/>
  <c r="JK140" i="210"/>
  <c r="JL140" i="210"/>
  <c r="JM140" i="210"/>
  <c r="JF132" i="210"/>
  <c r="JN132" i="210"/>
  <c r="JG132" i="210"/>
  <c r="JO132" i="210"/>
  <c r="JH132" i="210"/>
  <c r="JP132" i="210"/>
  <c r="JI132" i="210"/>
  <c r="JQ132" i="210"/>
  <c r="JJ132" i="210"/>
  <c r="JK132" i="210"/>
  <c r="JM132" i="210"/>
  <c r="JL132" i="210"/>
  <c r="JF95" i="210"/>
  <c r="JN95" i="210"/>
  <c r="JG95" i="210"/>
  <c r="JO95" i="210"/>
  <c r="JH95" i="210"/>
  <c r="JP95" i="210"/>
  <c r="JI95" i="210"/>
  <c r="JQ95" i="210"/>
  <c r="JJ95" i="210"/>
  <c r="JK95" i="210"/>
  <c r="JL95" i="210"/>
  <c r="JM95" i="210"/>
  <c r="JJ155" i="210"/>
  <c r="JK155" i="210"/>
  <c r="JL155" i="210"/>
  <c r="JM155" i="210"/>
  <c r="JF155" i="210"/>
  <c r="JN155" i="210"/>
  <c r="JG155" i="210"/>
  <c r="JO155" i="210"/>
  <c r="JH155" i="210"/>
  <c r="JP155" i="210"/>
  <c r="JI155" i="210"/>
  <c r="JQ155" i="210"/>
  <c r="JF134" i="210"/>
  <c r="JN134" i="210"/>
  <c r="JG134" i="210"/>
  <c r="JO134" i="210"/>
  <c r="JH134" i="210"/>
  <c r="JP134" i="210"/>
  <c r="JI134" i="210"/>
  <c r="JQ134" i="210"/>
  <c r="JM134" i="210"/>
  <c r="JJ134" i="210"/>
  <c r="JK134" i="210"/>
  <c r="JL134" i="210"/>
  <c r="JF152" i="210"/>
  <c r="JN152" i="210"/>
  <c r="JG152" i="210"/>
  <c r="JO152" i="210"/>
  <c r="JH152" i="210"/>
  <c r="JP152" i="210"/>
  <c r="JI152" i="210"/>
  <c r="JQ152" i="210"/>
  <c r="JJ152" i="210"/>
  <c r="JK152" i="210"/>
  <c r="JL152" i="210"/>
  <c r="JM152" i="210"/>
  <c r="JJ19" i="210"/>
  <c r="JK19" i="210"/>
  <c r="JL19" i="210"/>
  <c r="JM19" i="210"/>
  <c r="JF19" i="210"/>
  <c r="JN19" i="210"/>
  <c r="JG19" i="210"/>
  <c r="JO19" i="210"/>
  <c r="JH19" i="210"/>
  <c r="JP19" i="210"/>
  <c r="JI19" i="210"/>
  <c r="JQ19" i="210"/>
  <c r="JF28" i="210"/>
  <c r="JN28" i="210"/>
  <c r="JG28" i="210"/>
  <c r="JO28" i="210"/>
  <c r="JH28" i="210"/>
  <c r="JP28" i="210"/>
  <c r="JI28" i="210"/>
  <c r="JQ28" i="210"/>
  <c r="JJ28" i="210"/>
  <c r="JK28" i="210"/>
  <c r="JL28" i="210"/>
  <c r="JM28" i="210"/>
  <c r="JJ51" i="210"/>
  <c r="JK51" i="210"/>
  <c r="JL51" i="210"/>
  <c r="JM51" i="210"/>
  <c r="JF51" i="210"/>
  <c r="JN51" i="210"/>
  <c r="JG51" i="210"/>
  <c r="JO51" i="210"/>
  <c r="JH51" i="210"/>
  <c r="JP51" i="210"/>
  <c r="JI51" i="210"/>
  <c r="JQ51" i="210"/>
  <c r="JF83" i="210"/>
  <c r="JN83" i="210"/>
  <c r="JG83" i="210"/>
  <c r="JO83" i="210"/>
  <c r="JH83" i="210"/>
  <c r="JP83" i="210"/>
  <c r="JI83" i="210"/>
  <c r="JQ83" i="210"/>
  <c r="JJ83" i="210"/>
  <c r="JK83" i="210"/>
  <c r="JL83" i="210"/>
  <c r="JM83" i="210"/>
  <c r="JJ96" i="210"/>
  <c r="JK96" i="210"/>
  <c r="JL96" i="210"/>
  <c r="JM96" i="210"/>
  <c r="JF96" i="210"/>
  <c r="JN96" i="210"/>
  <c r="JG96" i="210"/>
  <c r="JO96" i="210"/>
  <c r="JH96" i="210"/>
  <c r="JP96" i="210"/>
  <c r="JI96" i="210"/>
  <c r="JQ96" i="210"/>
  <c r="JF115" i="210"/>
  <c r="JN115" i="210"/>
  <c r="JG115" i="210"/>
  <c r="JO115" i="210"/>
  <c r="JH115" i="210"/>
  <c r="JP115" i="210"/>
  <c r="JI115" i="210"/>
  <c r="JQ115" i="210"/>
  <c r="JJ115" i="210"/>
  <c r="JK115" i="210"/>
  <c r="JL115" i="210"/>
  <c r="JM115" i="210"/>
  <c r="JF124" i="210"/>
  <c r="JN124" i="210"/>
  <c r="JG124" i="210"/>
  <c r="JO124" i="210"/>
  <c r="JH124" i="210"/>
  <c r="JP124" i="210"/>
  <c r="JI124" i="210"/>
  <c r="JQ124" i="210"/>
  <c r="JJ124" i="210"/>
  <c r="JM124" i="210"/>
  <c r="JK124" i="210"/>
  <c r="JL124" i="210"/>
  <c r="JF158" i="210"/>
  <c r="JN158" i="210"/>
  <c r="JO158" i="210"/>
  <c r="JG158" i="210"/>
  <c r="JI158" i="210"/>
  <c r="JQ158" i="210"/>
  <c r="JJ158" i="210"/>
  <c r="JK158" i="210"/>
  <c r="JL158" i="210"/>
  <c r="JP158" i="210"/>
  <c r="JH158" i="210"/>
  <c r="JM158" i="210"/>
  <c r="JF156" i="210"/>
  <c r="JN156" i="210"/>
  <c r="JG156" i="210"/>
  <c r="JO156" i="210"/>
  <c r="JH156" i="210"/>
  <c r="JP156" i="210"/>
  <c r="JI156" i="210"/>
  <c r="JQ156" i="210"/>
  <c r="JJ156" i="210"/>
  <c r="JK156" i="210"/>
  <c r="JL156" i="210"/>
  <c r="JM156" i="210"/>
  <c r="JJ151" i="210"/>
  <c r="JK151" i="210"/>
  <c r="JL151" i="210"/>
  <c r="JM151" i="210"/>
  <c r="JF151" i="210"/>
  <c r="JN151" i="210"/>
  <c r="JG151" i="210"/>
  <c r="JO151" i="210"/>
  <c r="JH151" i="210"/>
  <c r="JP151" i="210"/>
  <c r="JI151" i="210"/>
  <c r="JQ151" i="210"/>
  <c r="JF16" i="210"/>
  <c r="JN16" i="210"/>
  <c r="JG16" i="210"/>
  <c r="JO16" i="210"/>
  <c r="JH16" i="210"/>
  <c r="JP16" i="210"/>
  <c r="JI16" i="210"/>
  <c r="JQ16" i="210"/>
  <c r="JJ16" i="210"/>
  <c r="JK16" i="210"/>
  <c r="JL16" i="210"/>
  <c r="JM16" i="210"/>
  <c r="JF20" i="210"/>
  <c r="JN20" i="210"/>
  <c r="JG20" i="210"/>
  <c r="JO20" i="210"/>
  <c r="JH20" i="210"/>
  <c r="JP20" i="210"/>
  <c r="JI20" i="210"/>
  <c r="JQ20" i="210"/>
  <c r="JJ20" i="210"/>
  <c r="JK20" i="210"/>
  <c r="JL20" i="210"/>
  <c r="JM20" i="210"/>
  <c r="JF24" i="210"/>
  <c r="JN24" i="210"/>
  <c r="JG24" i="210"/>
  <c r="JO24" i="210"/>
  <c r="JH24" i="210"/>
  <c r="JP24" i="210"/>
  <c r="JI24" i="210"/>
  <c r="JQ24" i="210"/>
  <c r="JJ24" i="210"/>
  <c r="JK24" i="210"/>
  <c r="JL24" i="210"/>
  <c r="JM24" i="210"/>
  <c r="JJ84" i="210"/>
  <c r="JK84" i="210"/>
  <c r="JL84" i="210"/>
  <c r="JM84" i="210"/>
  <c r="JF84" i="210"/>
  <c r="JN84" i="210"/>
  <c r="JG84" i="210"/>
  <c r="JO84" i="210"/>
  <c r="JH84" i="210"/>
  <c r="JP84" i="210"/>
  <c r="JI84" i="210"/>
  <c r="JQ84" i="210"/>
  <c r="JF97" i="210"/>
  <c r="JN97" i="210"/>
  <c r="JG97" i="210"/>
  <c r="JO97" i="210"/>
  <c r="JH97" i="210"/>
  <c r="JP97" i="210"/>
  <c r="JI97" i="210"/>
  <c r="JQ97" i="210"/>
  <c r="JJ97" i="210"/>
  <c r="JK97" i="210"/>
  <c r="JL97" i="210"/>
  <c r="JM97" i="210"/>
  <c r="JJ106" i="210"/>
  <c r="JK106" i="210"/>
  <c r="JL106" i="210"/>
  <c r="JM106" i="210"/>
  <c r="JF106" i="210"/>
  <c r="JN106" i="210"/>
  <c r="JG106" i="210"/>
  <c r="JO106" i="210"/>
  <c r="JH106" i="210"/>
  <c r="JP106" i="210"/>
  <c r="JI106" i="210"/>
  <c r="JQ106" i="210"/>
  <c r="JF122" i="210"/>
  <c r="JN122" i="210"/>
  <c r="JG122" i="210"/>
  <c r="JO122" i="210"/>
  <c r="JH122" i="210"/>
  <c r="JP122" i="210"/>
  <c r="JI122" i="210"/>
  <c r="JQ122" i="210"/>
  <c r="JJ122" i="210"/>
  <c r="JK122" i="210"/>
  <c r="JM122" i="210"/>
  <c r="JL122" i="210"/>
  <c r="JQ15" i="210"/>
  <c r="JI15" i="210"/>
  <c r="JN15" i="210"/>
  <c r="JF15" i="210"/>
  <c r="JM15" i="210"/>
  <c r="JL15" i="210"/>
  <c r="JK15" i="210"/>
  <c r="JP15" i="210"/>
  <c r="JH15" i="210"/>
  <c r="JG15" i="210"/>
  <c r="JO15" i="210"/>
  <c r="JJ15" i="210"/>
  <c r="JF148" i="210"/>
  <c r="JN148" i="210"/>
  <c r="JO148" i="210"/>
  <c r="JG148" i="210"/>
  <c r="JH148" i="210"/>
  <c r="JP148" i="210"/>
  <c r="JI148" i="210"/>
  <c r="JQ148" i="210"/>
  <c r="JJ148" i="210"/>
  <c r="JK148" i="210"/>
  <c r="JL148" i="210"/>
  <c r="JM148" i="210"/>
  <c r="JF150" i="210"/>
  <c r="JN150" i="210"/>
  <c r="JG150" i="210"/>
  <c r="JO150" i="210"/>
  <c r="JH150" i="210"/>
  <c r="JP150" i="210"/>
  <c r="JI150" i="210"/>
  <c r="JQ150" i="210"/>
  <c r="JJ150" i="210"/>
  <c r="JK150" i="210"/>
  <c r="JL150" i="210"/>
  <c r="JM150" i="210"/>
  <c r="JJ133" i="210"/>
  <c r="JK133" i="210"/>
  <c r="JL133" i="210"/>
  <c r="JM133" i="210"/>
  <c r="JI133" i="210"/>
  <c r="JF133" i="210"/>
  <c r="JN133" i="210"/>
  <c r="JG133" i="210"/>
  <c r="JO133" i="210"/>
  <c r="JH133" i="210"/>
  <c r="JP133" i="210"/>
  <c r="JQ133" i="210"/>
  <c r="JJ21" i="210"/>
  <c r="JK21" i="210"/>
  <c r="JL21" i="210"/>
  <c r="JM21" i="210"/>
  <c r="JF21" i="210"/>
  <c r="JN21" i="210"/>
  <c r="JG21" i="210"/>
  <c r="JO21" i="210"/>
  <c r="JH21" i="210"/>
  <c r="JP21" i="210"/>
  <c r="JQ21" i="210"/>
  <c r="JI21" i="210"/>
  <c r="JJ29" i="210"/>
  <c r="JK29" i="210"/>
  <c r="JL29" i="210"/>
  <c r="JM29" i="210"/>
  <c r="JF29" i="210"/>
  <c r="JN29" i="210"/>
  <c r="JG29" i="210"/>
  <c r="JO29" i="210"/>
  <c r="JH29" i="210"/>
  <c r="JP29" i="210"/>
  <c r="JI29" i="210"/>
  <c r="JQ29" i="210"/>
  <c r="JJ61" i="210"/>
  <c r="JL61" i="210"/>
  <c r="JM61" i="210"/>
  <c r="JF61" i="210"/>
  <c r="JN61" i="210"/>
  <c r="JH61" i="210"/>
  <c r="JP61" i="210"/>
  <c r="JI61" i="210"/>
  <c r="JK61" i="210"/>
  <c r="JO61" i="210"/>
  <c r="JQ61" i="210"/>
  <c r="JG61" i="210"/>
  <c r="JF72" i="210"/>
  <c r="JH72" i="210"/>
  <c r="JI72" i="210"/>
  <c r="JJ72" i="210"/>
  <c r="JL72" i="210"/>
  <c r="JG72" i="210"/>
  <c r="JK72" i="210"/>
  <c r="JM72" i="210"/>
  <c r="JN72" i="210"/>
  <c r="JO72" i="210"/>
  <c r="JP72" i="210"/>
  <c r="JQ72" i="210"/>
  <c r="JF75" i="210"/>
  <c r="JN75" i="210"/>
  <c r="JG75" i="210"/>
  <c r="JO75" i="210"/>
  <c r="JH75" i="210"/>
  <c r="JP75" i="210"/>
  <c r="JI75" i="210"/>
  <c r="JQ75" i="210"/>
  <c r="JJ75" i="210"/>
  <c r="JK75" i="210"/>
  <c r="JL75" i="210"/>
  <c r="JM75" i="210"/>
  <c r="JF85" i="210"/>
  <c r="JN85" i="210"/>
  <c r="JG85" i="210"/>
  <c r="JO85" i="210"/>
  <c r="JH85" i="210"/>
  <c r="JP85" i="210"/>
  <c r="JI85" i="210"/>
  <c r="JQ85" i="210"/>
  <c r="JJ85" i="210"/>
  <c r="JK85" i="210"/>
  <c r="JL85" i="210"/>
  <c r="JM85" i="210"/>
  <c r="JF89" i="210"/>
  <c r="JN89" i="210"/>
  <c r="JG89" i="210"/>
  <c r="JO89" i="210"/>
  <c r="JH89" i="210"/>
  <c r="JP89" i="210"/>
  <c r="JI89" i="210"/>
  <c r="JQ89" i="210"/>
  <c r="JJ89" i="210"/>
  <c r="JK89" i="210"/>
  <c r="JL89" i="210"/>
  <c r="JM89" i="210"/>
  <c r="JJ159" i="210"/>
  <c r="JK159" i="210"/>
  <c r="JM159" i="210"/>
  <c r="JF159" i="210"/>
  <c r="JN159" i="210"/>
  <c r="JG159" i="210"/>
  <c r="JO159" i="210"/>
  <c r="JH159" i="210"/>
  <c r="JP159" i="210"/>
  <c r="JI159" i="210"/>
  <c r="JL159" i="210"/>
  <c r="JQ159" i="210"/>
  <c r="JF38" i="210"/>
  <c r="JN38" i="210"/>
  <c r="JG38" i="210"/>
  <c r="JO38" i="210"/>
  <c r="JH38" i="210"/>
  <c r="JP38" i="210"/>
  <c r="JI38" i="210"/>
  <c r="JQ38" i="210"/>
  <c r="JJ38" i="210"/>
  <c r="JK38" i="210"/>
  <c r="JL38" i="210"/>
  <c r="JM38" i="210"/>
  <c r="JJ43" i="210"/>
  <c r="JK43" i="210"/>
  <c r="JL43" i="210"/>
  <c r="JM43" i="210"/>
  <c r="JF43" i="210"/>
  <c r="JN43" i="210"/>
  <c r="JG43" i="210"/>
  <c r="JO43" i="210"/>
  <c r="JH43" i="210"/>
  <c r="JP43" i="210"/>
  <c r="JI43" i="210"/>
  <c r="JQ43" i="210"/>
  <c r="JF73" i="210"/>
  <c r="JN73" i="210"/>
  <c r="JG73" i="210"/>
  <c r="JO73" i="210"/>
  <c r="JH73" i="210"/>
  <c r="JP73" i="210"/>
  <c r="JI73" i="210"/>
  <c r="JQ73" i="210"/>
  <c r="JJ73" i="210"/>
  <c r="JK73" i="210"/>
  <c r="JL73" i="210"/>
  <c r="JM73" i="210"/>
  <c r="JF87" i="210"/>
  <c r="JN87" i="210"/>
  <c r="JG87" i="210"/>
  <c r="JO87" i="210"/>
  <c r="JH87" i="210"/>
  <c r="JP87" i="210"/>
  <c r="JI87" i="210"/>
  <c r="JQ87" i="210"/>
  <c r="JJ87" i="210"/>
  <c r="JK87" i="210"/>
  <c r="JL87" i="210"/>
  <c r="JM87" i="210"/>
  <c r="JF107" i="210"/>
  <c r="JN107" i="210"/>
  <c r="JG107" i="210"/>
  <c r="JO107" i="210"/>
  <c r="JH107" i="210"/>
  <c r="JP107" i="210"/>
  <c r="JI107" i="210"/>
  <c r="JQ107" i="210"/>
  <c r="JJ107" i="210"/>
  <c r="JK107" i="210"/>
  <c r="JL107" i="210"/>
  <c r="JM107" i="210"/>
  <c r="JH119" i="210"/>
  <c r="JJ119" i="210"/>
  <c r="JK119" i="210"/>
  <c r="JL119" i="210"/>
  <c r="JM119" i="210"/>
  <c r="JI119" i="210"/>
  <c r="JN119" i="210"/>
  <c r="JQ119" i="210"/>
  <c r="JF119" i="210"/>
  <c r="JO119" i="210"/>
  <c r="JG119" i="210"/>
  <c r="JP119" i="210"/>
  <c r="JJ139" i="210"/>
  <c r="JK139" i="210"/>
  <c r="JL139" i="210"/>
  <c r="JM139" i="210"/>
  <c r="JF139" i="210"/>
  <c r="JN139" i="210"/>
  <c r="JG139" i="210"/>
  <c r="JO139" i="210"/>
  <c r="JH139" i="210"/>
  <c r="JP139" i="210"/>
  <c r="JI139" i="210"/>
  <c r="JQ139" i="210"/>
  <c r="JF144" i="210"/>
  <c r="JN144" i="210"/>
  <c r="JG144" i="210"/>
  <c r="JO144" i="210"/>
  <c r="JH144" i="210"/>
  <c r="JP144" i="210"/>
  <c r="JI144" i="210"/>
  <c r="JQ144" i="210"/>
  <c r="JJ144" i="210"/>
  <c r="JK144" i="210"/>
  <c r="JL144" i="210"/>
  <c r="JM144" i="210"/>
  <c r="JJ147" i="210"/>
  <c r="JK147" i="210"/>
  <c r="JL147" i="210"/>
  <c r="JM147" i="210"/>
  <c r="JF147" i="210"/>
  <c r="JN147" i="210"/>
  <c r="JG147" i="210"/>
  <c r="JO147" i="210"/>
  <c r="JH147" i="210"/>
  <c r="JP147" i="210"/>
  <c r="JI147" i="210"/>
  <c r="JQ147" i="210"/>
  <c r="JJ35" i="210"/>
  <c r="JK35" i="210"/>
  <c r="JL35" i="210"/>
  <c r="JM35" i="210"/>
  <c r="JF35" i="210"/>
  <c r="JN35" i="210"/>
  <c r="JG35" i="210"/>
  <c r="JO35" i="210"/>
  <c r="JH35" i="210"/>
  <c r="JP35" i="210"/>
  <c r="JI35" i="210"/>
  <c r="JQ35" i="210"/>
  <c r="JF36" i="210"/>
  <c r="JN36" i="210"/>
  <c r="JG36" i="210"/>
  <c r="JO36" i="210"/>
  <c r="JH36" i="210"/>
  <c r="JP36" i="210"/>
  <c r="JI36" i="210"/>
  <c r="JQ36" i="210"/>
  <c r="JJ36" i="210"/>
  <c r="JK36" i="210"/>
  <c r="JL36" i="210"/>
  <c r="JM36" i="210"/>
  <c r="JJ41" i="210"/>
  <c r="JK41" i="210"/>
  <c r="JL41" i="210"/>
  <c r="JM41" i="210"/>
  <c r="JF41" i="210"/>
  <c r="JN41" i="210"/>
  <c r="JG41" i="210"/>
  <c r="JO41" i="210"/>
  <c r="JH41" i="210"/>
  <c r="JP41" i="210"/>
  <c r="JI41" i="210"/>
  <c r="JQ41" i="210"/>
  <c r="JF58" i="210"/>
  <c r="JN58" i="210"/>
  <c r="JG58" i="210"/>
  <c r="JO58" i="210"/>
  <c r="JH58" i="210"/>
  <c r="JP58" i="210"/>
  <c r="JI58" i="210"/>
  <c r="JQ58" i="210"/>
  <c r="JJ58" i="210"/>
  <c r="JK58" i="210"/>
  <c r="JL58" i="210"/>
  <c r="JM58" i="210"/>
  <c r="JF68" i="210"/>
  <c r="JN68" i="210"/>
  <c r="JH68" i="210"/>
  <c r="JP68" i="210"/>
  <c r="JI68" i="210"/>
  <c r="JQ68" i="210"/>
  <c r="JJ68" i="210"/>
  <c r="JL68" i="210"/>
  <c r="JK68" i="210"/>
  <c r="JM68" i="210"/>
  <c r="JO68" i="210"/>
  <c r="JG68" i="210"/>
  <c r="IO157" i="210"/>
  <c r="IQ157" i="210"/>
  <c r="IR157" i="210"/>
  <c r="IK157" i="210"/>
  <c r="IL157" i="210"/>
  <c r="IU157" i="210"/>
  <c r="IM157" i="210"/>
  <c r="IN157" i="210"/>
  <c r="IT157" i="210"/>
  <c r="IP157" i="210"/>
  <c r="IS157" i="210"/>
  <c r="IR20" i="210"/>
  <c r="IK20" i="210"/>
  <c r="IS20" i="210"/>
  <c r="IL20" i="210"/>
  <c r="IT20" i="210"/>
  <c r="IM20" i="210"/>
  <c r="IU20" i="210"/>
  <c r="IN20" i="210"/>
  <c r="IO20" i="210"/>
  <c r="IP20" i="210"/>
  <c r="IQ20" i="210"/>
  <c r="IR32" i="210"/>
  <c r="IK32" i="210"/>
  <c r="IS32" i="210"/>
  <c r="IL32" i="210"/>
  <c r="IT32" i="210"/>
  <c r="IM32" i="210"/>
  <c r="IU32" i="210"/>
  <c r="IN32" i="210"/>
  <c r="IO32" i="210"/>
  <c r="IP32" i="210"/>
  <c r="IQ32" i="210"/>
  <c r="IN41" i="210"/>
  <c r="IO41" i="210"/>
  <c r="IP41" i="210"/>
  <c r="IQ41" i="210"/>
  <c r="IR41" i="210"/>
  <c r="IK41" i="210"/>
  <c r="IS41" i="210"/>
  <c r="IL41" i="210"/>
  <c r="IT41" i="210"/>
  <c r="IM41" i="210"/>
  <c r="IU41" i="210"/>
  <c r="IQ75" i="210"/>
  <c r="IR75" i="210"/>
  <c r="IK75" i="210"/>
  <c r="IS75" i="210"/>
  <c r="IL75" i="210"/>
  <c r="IT75" i="210"/>
  <c r="IM75" i="210"/>
  <c r="IU75" i="210"/>
  <c r="IN75" i="210"/>
  <c r="IO75" i="210"/>
  <c r="IP75" i="210"/>
  <c r="IQ79" i="210"/>
  <c r="IR79" i="210"/>
  <c r="IK79" i="210"/>
  <c r="IS79" i="210"/>
  <c r="IL79" i="210"/>
  <c r="IT79" i="210"/>
  <c r="IM79" i="210"/>
  <c r="IU79" i="210"/>
  <c r="IN79" i="210"/>
  <c r="IO79" i="210"/>
  <c r="IP79" i="210"/>
  <c r="IQ111" i="210"/>
  <c r="IR111" i="210"/>
  <c r="IK111" i="210"/>
  <c r="IS111" i="210"/>
  <c r="IL111" i="210"/>
  <c r="IT111" i="210"/>
  <c r="IM111" i="210"/>
  <c r="IU111" i="210"/>
  <c r="IN111" i="210"/>
  <c r="IO111" i="210"/>
  <c r="IP111" i="210"/>
  <c r="IM108" i="210"/>
  <c r="IU108" i="210"/>
  <c r="IN108" i="210"/>
  <c r="IO108" i="210"/>
  <c r="IP108" i="210"/>
  <c r="IQ108" i="210"/>
  <c r="IR108" i="210"/>
  <c r="IK108" i="210"/>
  <c r="IS108" i="210"/>
  <c r="IT108" i="210"/>
  <c r="IL108" i="210"/>
  <c r="IQ121" i="210"/>
  <c r="IR121" i="210"/>
  <c r="IK121" i="210"/>
  <c r="IS121" i="210"/>
  <c r="IL121" i="210"/>
  <c r="IT121" i="210"/>
  <c r="IM121" i="210"/>
  <c r="IU121" i="210"/>
  <c r="IN121" i="210"/>
  <c r="IO121" i="210"/>
  <c r="IP121" i="210"/>
  <c r="IN63" i="210"/>
  <c r="IO63" i="210"/>
  <c r="IP63" i="210"/>
  <c r="IQ63" i="210"/>
  <c r="IR63" i="210"/>
  <c r="IK63" i="210"/>
  <c r="IS63" i="210"/>
  <c r="IL63" i="210"/>
  <c r="IT63" i="210"/>
  <c r="IM63" i="210"/>
  <c r="IU63" i="210"/>
  <c r="IP144" i="210"/>
  <c r="IK144" i="210"/>
  <c r="IS144" i="210"/>
  <c r="IL144" i="210"/>
  <c r="IT144" i="210"/>
  <c r="IM144" i="210"/>
  <c r="IU144" i="210"/>
  <c r="IN144" i="210"/>
  <c r="IO144" i="210"/>
  <c r="IQ144" i="210"/>
  <c r="IR144" i="210"/>
  <c r="IK158" i="210"/>
  <c r="IS158" i="210"/>
  <c r="IM158" i="210"/>
  <c r="IU158" i="210"/>
  <c r="IN158" i="210"/>
  <c r="IL158" i="210"/>
  <c r="IO158" i="210"/>
  <c r="IP158" i="210"/>
  <c r="IT158" i="210"/>
  <c r="IQ158" i="210"/>
  <c r="IR158" i="210"/>
  <c r="IK150" i="210"/>
  <c r="IS150" i="210"/>
  <c r="IL150" i="210"/>
  <c r="IM150" i="210"/>
  <c r="IU150" i="210"/>
  <c r="IN150" i="210"/>
  <c r="IQ150" i="210"/>
  <c r="IR150" i="210"/>
  <c r="IP150" i="210"/>
  <c r="IT150" i="210"/>
  <c r="IO150" i="210"/>
  <c r="IK156" i="210"/>
  <c r="IS156" i="210"/>
  <c r="IM156" i="210"/>
  <c r="IU156" i="210"/>
  <c r="IN156" i="210"/>
  <c r="IL156" i="210"/>
  <c r="IP156" i="210"/>
  <c r="IT156" i="210"/>
  <c r="IO156" i="210"/>
  <c r="IR156" i="210"/>
  <c r="IQ156" i="210"/>
  <c r="IN21" i="210"/>
  <c r="IO21" i="210"/>
  <c r="IP21" i="210"/>
  <c r="IQ21" i="210"/>
  <c r="IR21" i="210"/>
  <c r="IK21" i="210"/>
  <c r="IS21" i="210"/>
  <c r="IL21" i="210"/>
  <c r="IT21" i="210"/>
  <c r="IU21" i="210"/>
  <c r="IM21" i="210"/>
  <c r="IR24" i="210"/>
  <c r="IK24" i="210"/>
  <c r="IS24" i="210"/>
  <c r="IL24" i="210"/>
  <c r="IT24" i="210"/>
  <c r="IM24" i="210"/>
  <c r="IU24" i="210"/>
  <c r="IN24" i="210"/>
  <c r="IO24" i="210"/>
  <c r="IP24" i="210"/>
  <c r="IQ24" i="210"/>
  <c r="IR38" i="210"/>
  <c r="IK38" i="210"/>
  <c r="IS38" i="210"/>
  <c r="IL38" i="210"/>
  <c r="IT38" i="210"/>
  <c r="IM38" i="210"/>
  <c r="IU38" i="210"/>
  <c r="IN38" i="210"/>
  <c r="IO38" i="210"/>
  <c r="IP38" i="210"/>
  <c r="IQ38" i="210"/>
  <c r="IR56" i="210"/>
  <c r="IK56" i="210"/>
  <c r="IS56" i="210"/>
  <c r="IL56" i="210"/>
  <c r="IT56" i="210"/>
  <c r="IM56" i="210"/>
  <c r="IU56" i="210"/>
  <c r="IN56" i="210"/>
  <c r="IO56" i="210"/>
  <c r="IP56" i="210"/>
  <c r="IQ56" i="210"/>
  <c r="IQ83" i="210"/>
  <c r="IR83" i="210"/>
  <c r="IK83" i="210"/>
  <c r="IS83" i="210"/>
  <c r="IL83" i="210"/>
  <c r="IT83" i="210"/>
  <c r="IM83" i="210"/>
  <c r="IU83" i="210"/>
  <c r="IN83" i="210"/>
  <c r="IO83" i="210"/>
  <c r="IP83" i="210"/>
  <c r="IK122" i="210"/>
  <c r="IP122" i="210"/>
  <c r="IS122" i="210"/>
  <c r="IL122" i="210"/>
  <c r="IT122" i="210"/>
  <c r="IM122" i="210"/>
  <c r="IU122" i="210"/>
  <c r="IN122" i="210"/>
  <c r="IO122" i="210"/>
  <c r="IQ122" i="210"/>
  <c r="IR122" i="210"/>
  <c r="IV118" i="210"/>
  <c r="IM118" i="210"/>
  <c r="IU118" i="210"/>
  <c r="IN118" i="210"/>
  <c r="IO118" i="210"/>
  <c r="IP118" i="210"/>
  <c r="IQ118" i="210"/>
  <c r="IR118" i="210"/>
  <c r="IK118" i="210"/>
  <c r="IS118" i="210"/>
  <c r="IL118" i="210"/>
  <c r="IT118" i="210"/>
  <c r="IV120" i="210"/>
  <c r="IM120" i="210"/>
  <c r="IU120" i="210"/>
  <c r="IN120" i="210"/>
  <c r="IO120" i="210"/>
  <c r="IP120" i="210"/>
  <c r="IQ120" i="210"/>
  <c r="IR120" i="210"/>
  <c r="IK120" i="210"/>
  <c r="IS120" i="210"/>
  <c r="IT120" i="210"/>
  <c r="IL120" i="210"/>
  <c r="IM78" i="210"/>
  <c r="IU78" i="210"/>
  <c r="IN78" i="210"/>
  <c r="IO78" i="210"/>
  <c r="IP78" i="210"/>
  <c r="IQ78" i="210"/>
  <c r="IR78" i="210"/>
  <c r="IK78" i="210"/>
  <c r="IS78" i="210"/>
  <c r="IL78" i="210"/>
  <c r="IT78" i="210"/>
  <c r="IQ93" i="210"/>
  <c r="IR93" i="210"/>
  <c r="IK93" i="210"/>
  <c r="IS93" i="210"/>
  <c r="IL93" i="210"/>
  <c r="IT93" i="210"/>
  <c r="IM93" i="210"/>
  <c r="IU93" i="210"/>
  <c r="IN93" i="210"/>
  <c r="IO93" i="210"/>
  <c r="IP93" i="210"/>
  <c r="IV128" i="210"/>
  <c r="IP128" i="210"/>
  <c r="IK128" i="210"/>
  <c r="IS128" i="210"/>
  <c r="IT128" i="210"/>
  <c r="IL128" i="210"/>
  <c r="IM128" i="210"/>
  <c r="IU128" i="210"/>
  <c r="IN128" i="210"/>
  <c r="IO128" i="210"/>
  <c r="IQ128" i="210"/>
  <c r="IR128" i="210"/>
  <c r="IL125" i="210"/>
  <c r="IT125" i="210"/>
  <c r="IO125" i="210"/>
  <c r="IP125" i="210"/>
  <c r="IQ125" i="210"/>
  <c r="IR125" i="210"/>
  <c r="IK125" i="210"/>
  <c r="IU125" i="210"/>
  <c r="IM125" i="210"/>
  <c r="IN125" i="210"/>
  <c r="IS125" i="210"/>
  <c r="IP142" i="210"/>
  <c r="IK142" i="210"/>
  <c r="IS142" i="210"/>
  <c r="IL142" i="210"/>
  <c r="IT142" i="210"/>
  <c r="IM142" i="210"/>
  <c r="IU142" i="210"/>
  <c r="IN142" i="210"/>
  <c r="IO142" i="210"/>
  <c r="IQ142" i="210"/>
  <c r="IR142" i="210"/>
  <c r="IL143" i="210"/>
  <c r="IT143" i="210"/>
  <c r="IO143" i="210"/>
  <c r="IP143" i="210"/>
  <c r="IQ143" i="210"/>
  <c r="IR143" i="210"/>
  <c r="IS143" i="210"/>
  <c r="IK143" i="210"/>
  <c r="IU143" i="210"/>
  <c r="IM143" i="210"/>
  <c r="IN143" i="210"/>
  <c r="IP134" i="210"/>
  <c r="IK134" i="210"/>
  <c r="IS134" i="210"/>
  <c r="IT134" i="210"/>
  <c r="IL134" i="210"/>
  <c r="IM134" i="210"/>
  <c r="IU134" i="210"/>
  <c r="IN134" i="210"/>
  <c r="IR134" i="210"/>
  <c r="IO134" i="210"/>
  <c r="IQ134" i="210"/>
  <c r="IP148" i="210"/>
  <c r="IK148" i="210"/>
  <c r="IS148" i="210"/>
  <c r="IT148" i="210"/>
  <c r="IL148" i="210"/>
  <c r="IM148" i="210"/>
  <c r="IU148" i="210"/>
  <c r="IN148" i="210"/>
  <c r="IO148" i="210"/>
  <c r="IQ148" i="210"/>
  <c r="IR148" i="210"/>
  <c r="IN35" i="210"/>
  <c r="IO35" i="210"/>
  <c r="IP35" i="210"/>
  <c r="IQ35" i="210"/>
  <c r="IR35" i="210"/>
  <c r="IK35" i="210"/>
  <c r="IS35" i="210"/>
  <c r="IL35" i="210"/>
  <c r="IT35" i="210"/>
  <c r="IM35" i="210"/>
  <c r="IU35" i="210"/>
  <c r="IN39" i="210"/>
  <c r="IO39" i="210"/>
  <c r="IP39" i="210"/>
  <c r="IQ39" i="210"/>
  <c r="IR39" i="210"/>
  <c r="IK39" i="210"/>
  <c r="IS39" i="210"/>
  <c r="IL39" i="210"/>
  <c r="IT39" i="210"/>
  <c r="IM39" i="210"/>
  <c r="IU39" i="210"/>
  <c r="IN61" i="210"/>
  <c r="IO61" i="210"/>
  <c r="IP61" i="210"/>
  <c r="IQ61" i="210"/>
  <c r="IR61" i="210"/>
  <c r="IK61" i="210"/>
  <c r="IS61" i="210"/>
  <c r="IL61" i="210"/>
  <c r="IT61" i="210"/>
  <c r="IM61" i="210"/>
  <c r="IU61" i="210"/>
  <c r="IK72" i="210"/>
  <c r="IL72" i="210"/>
  <c r="IM72" i="210"/>
  <c r="IN72" i="210"/>
  <c r="IO72" i="210"/>
  <c r="IP72" i="210"/>
  <c r="IU72" i="210"/>
  <c r="IQ72" i="210"/>
  <c r="IR72" i="210"/>
  <c r="IS72" i="210"/>
  <c r="IT72" i="210"/>
  <c r="IQ73" i="210"/>
  <c r="IR73" i="210"/>
  <c r="IK73" i="210"/>
  <c r="IS73" i="210"/>
  <c r="IL73" i="210"/>
  <c r="IT73" i="210"/>
  <c r="IM73" i="210"/>
  <c r="IU73" i="210"/>
  <c r="IN73" i="210"/>
  <c r="IO73" i="210"/>
  <c r="IP73" i="210"/>
  <c r="IQ87" i="210"/>
  <c r="IR87" i="210"/>
  <c r="IK87" i="210"/>
  <c r="IS87" i="210"/>
  <c r="IL87" i="210"/>
  <c r="IT87" i="210"/>
  <c r="IM87" i="210"/>
  <c r="IU87" i="210"/>
  <c r="IN87" i="210"/>
  <c r="IO87" i="210"/>
  <c r="IP87" i="210"/>
  <c r="IM116" i="210"/>
  <c r="IU116" i="210"/>
  <c r="IN116" i="210"/>
  <c r="IO116" i="210"/>
  <c r="IP116" i="210"/>
  <c r="IQ116" i="210"/>
  <c r="IR116" i="210"/>
  <c r="IK116" i="210"/>
  <c r="IS116" i="210"/>
  <c r="IL116" i="210"/>
  <c r="IT116" i="210"/>
  <c r="IV127" i="210"/>
  <c r="IL127" i="210"/>
  <c r="IT127" i="210"/>
  <c r="IO127" i="210"/>
  <c r="IP127" i="210"/>
  <c r="IQ127" i="210"/>
  <c r="IR127" i="210"/>
  <c r="IU127" i="210"/>
  <c r="IK127" i="210"/>
  <c r="IM127" i="210"/>
  <c r="IS127" i="210"/>
  <c r="IN127" i="210"/>
  <c r="IM74" i="210"/>
  <c r="IU74" i="210"/>
  <c r="IN74" i="210"/>
  <c r="IO74" i="210"/>
  <c r="IP74" i="210"/>
  <c r="IQ74" i="210"/>
  <c r="IR74" i="210"/>
  <c r="IK74" i="210"/>
  <c r="IS74" i="210"/>
  <c r="IL74" i="210"/>
  <c r="IT74" i="210"/>
  <c r="IM88" i="210"/>
  <c r="IU88" i="210"/>
  <c r="IN88" i="210"/>
  <c r="IO88" i="210"/>
  <c r="IP88" i="210"/>
  <c r="IQ88" i="210"/>
  <c r="IR88" i="210"/>
  <c r="IK88" i="210"/>
  <c r="IS88" i="210"/>
  <c r="IL88" i="210"/>
  <c r="IT88" i="210"/>
  <c r="IN25" i="210"/>
  <c r="IO25" i="210"/>
  <c r="IP25" i="210"/>
  <c r="IQ25" i="210"/>
  <c r="IR25" i="210"/>
  <c r="IK25" i="210"/>
  <c r="IS25" i="210"/>
  <c r="IL25" i="210"/>
  <c r="IT25" i="210"/>
  <c r="IM25" i="210"/>
  <c r="IU25" i="210"/>
  <c r="IN71" i="210"/>
  <c r="IO71" i="210"/>
  <c r="IP71" i="210"/>
  <c r="IQ71" i="210"/>
  <c r="IR71" i="210"/>
  <c r="IK71" i="210"/>
  <c r="IS71" i="210"/>
  <c r="IL71" i="210"/>
  <c r="IT71" i="210"/>
  <c r="IM71" i="210"/>
  <c r="IU71" i="210"/>
  <c r="IM86" i="210"/>
  <c r="IU86" i="210"/>
  <c r="IN86" i="210"/>
  <c r="IO86" i="210"/>
  <c r="IP86" i="210"/>
  <c r="IQ86" i="210"/>
  <c r="IR86" i="210"/>
  <c r="IK86" i="210"/>
  <c r="IS86" i="210"/>
  <c r="IL86" i="210"/>
  <c r="IT86" i="210"/>
  <c r="IQ81" i="210"/>
  <c r="IR81" i="210"/>
  <c r="IK81" i="210"/>
  <c r="IS81" i="210"/>
  <c r="IL81" i="210"/>
  <c r="IT81" i="210"/>
  <c r="IM81" i="210"/>
  <c r="IU81" i="210"/>
  <c r="IN81" i="210"/>
  <c r="IO81" i="210"/>
  <c r="IP81" i="210"/>
  <c r="IO155" i="210"/>
  <c r="IQ155" i="210"/>
  <c r="IR155" i="210"/>
  <c r="IU155" i="210"/>
  <c r="IK155" i="210"/>
  <c r="IL155" i="210"/>
  <c r="IM155" i="210"/>
  <c r="IN155" i="210"/>
  <c r="IT155" i="210"/>
  <c r="IP155" i="210"/>
  <c r="IS155" i="210"/>
  <c r="IR36" i="210"/>
  <c r="IK36" i="210"/>
  <c r="IS36" i="210"/>
  <c r="IL36" i="210"/>
  <c r="IT36" i="210"/>
  <c r="IM36" i="210"/>
  <c r="IU36" i="210"/>
  <c r="IN36" i="210"/>
  <c r="IO36" i="210"/>
  <c r="IP36" i="210"/>
  <c r="IQ36" i="210"/>
  <c r="IM84" i="210"/>
  <c r="IU84" i="210"/>
  <c r="IN84" i="210"/>
  <c r="IO84" i="210"/>
  <c r="IP84" i="210"/>
  <c r="IQ84" i="210"/>
  <c r="IR84" i="210"/>
  <c r="IK84" i="210"/>
  <c r="IS84" i="210"/>
  <c r="IL84" i="210"/>
  <c r="IT84" i="210"/>
  <c r="IQ85" i="210"/>
  <c r="IR85" i="210"/>
  <c r="IK85" i="210"/>
  <c r="IS85" i="210"/>
  <c r="IL85" i="210"/>
  <c r="IT85" i="210"/>
  <c r="IM85" i="210"/>
  <c r="IU85" i="210"/>
  <c r="IN85" i="210"/>
  <c r="IO85" i="210"/>
  <c r="IP85" i="210"/>
  <c r="IQ95" i="210"/>
  <c r="IR95" i="210"/>
  <c r="IK95" i="210"/>
  <c r="IS95" i="210"/>
  <c r="IL95" i="210"/>
  <c r="IT95" i="210"/>
  <c r="IM95" i="210"/>
  <c r="IU95" i="210"/>
  <c r="IN95" i="210"/>
  <c r="IO95" i="210"/>
  <c r="IP95" i="210"/>
  <c r="IM112" i="210"/>
  <c r="IU112" i="210"/>
  <c r="IN112" i="210"/>
  <c r="IO112" i="210"/>
  <c r="IP112" i="210"/>
  <c r="IQ112" i="210"/>
  <c r="IR112" i="210"/>
  <c r="IK112" i="210"/>
  <c r="IS112" i="210"/>
  <c r="IL112" i="210"/>
  <c r="IT112" i="210"/>
  <c r="IR70" i="210"/>
  <c r="IK70" i="210"/>
  <c r="IS70" i="210"/>
  <c r="IL70" i="210"/>
  <c r="IT70" i="210"/>
  <c r="IM70" i="210"/>
  <c r="IU70" i="210"/>
  <c r="IN70" i="210"/>
  <c r="IO70" i="210"/>
  <c r="IP70" i="210"/>
  <c r="IQ70" i="210"/>
  <c r="IM90" i="210"/>
  <c r="IU90" i="210"/>
  <c r="IN90" i="210"/>
  <c r="IO90" i="210"/>
  <c r="IP90" i="210"/>
  <c r="IQ90" i="210"/>
  <c r="IR90" i="210"/>
  <c r="IK90" i="210"/>
  <c r="IS90" i="210"/>
  <c r="IL90" i="210"/>
  <c r="IT90" i="210"/>
  <c r="IL135" i="210"/>
  <c r="IT135" i="210"/>
  <c r="IO135" i="210"/>
  <c r="IP135" i="210"/>
  <c r="IQ135" i="210"/>
  <c r="IR135" i="210"/>
  <c r="IM135" i="210"/>
  <c r="IN135" i="210"/>
  <c r="IK135" i="210"/>
  <c r="IS135" i="210"/>
  <c r="IU135" i="210"/>
  <c r="IO159" i="210"/>
  <c r="IQ159" i="210"/>
  <c r="IR159" i="210"/>
  <c r="IK159" i="210"/>
  <c r="IL159" i="210"/>
  <c r="IM159" i="210"/>
  <c r="IN159" i="210"/>
  <c r="IP159" i="210"/>
  <c r="IS159" i="210"/>
  <c r="IT159" i="210"/>
  <c r="IU159" i="210"/>
  <c r="IK152" i="210"/>
  <c r="IS152" i="210"/>
  <c r="IM152" i="210"/>
  <c r="IU152" i="210"/>
  <c r="IN152" i="210"/>
  <c r="IR152" i="210"/>
  <c r="IT152" i="210"/>
  <c r="IQ152" i="210"/>
  <c r="IP152" i="210"/>
  <c r="IL152" i="210"/>
  <c r="IO152" i="210"/>
  <c r="IO151" i="210"/>
  <c r="IQ151" i="210"/>
  <c r="IR151" i="210"/>
  <c r="IS151" i="210"/>
  <c r="IT151" i="210"/>
  <c r="IU151" i="210"/>
  <c r="IK151" i="210"/>
  <c r="IL151" i="210"/>
  <c r="IN151" i="210"/>
  <c r="IP151" i="210"/>
  <c r="IM151" i="210"/>
  <c r="IR16" i="210"/>
  <c r="IK16" i="210"/>
  <c r="IS16" i="210"/>
  <c r="IL16" i="210"/>
  <c r="IT16" i="210"/>
  <c r="IM16" i="210"/>
  <c r="IU16" i="210"/>
  <c r="IN16" i="210"/>
  <c r="IO16" i="210"/>
  <c r="IP16" i="210"/>
  <c r="IQ16" i="210"/>
  <c r="IN65" i="210"/>
  <c r="IO65" i="210"/>
  <c r="IP65" i="210"/>
  <c r="IQ65" i="210"/>
  <c r="IR65" i="210"/>
  <c r="IK65" i="210"/>
  <c r="IS65" i="210"/>
  <c r="IL65" i="210"/>
  <c r="IT65" i="210"/>
  <c r="IM65" i="210"/>
  <c r="IU65" i="210"/>
  <c r="IM96" i="210"/>
  <c r="IU96" i="210"/>
  <c r="IN96" i="210"/>
  <c r="IO96" i="210"/>
  <c r="IP96" i="210"/>
  <c r="IQ96" i="210"/>
  <c r="IR96" i="210"/>
  <c r="IK96" i="210"/>
  <c r="IS96" i="210"/>
  <c r="IL96" i="210"/>
  <c r="IT96" i="210"/>
  <c r="IP130" i="210"/>
  <c r="IK130" i="210"/>
  <c r="IS130" i="210"/>
  <c r="IL130" i="210"/>
  <c r="IT130" i="210"/>
  <c r="IM130" i="210"/>
  <c r="IU130" i="210"/>
  <c r="IN130" i="210"/>
  <c r="IO130" i="210"/>
  <c r="IQ130" i="210"/>
  <c r="IR130" i="210"/>
  <c r="IN23" i="210"/>
  <c r="IO23" i="210"/>
  <c r="IP23" i="210"/>
  <c r="IQ23" i="210"/>
  <c r="IR23" i="210"/>
  <c r="IK23" i="210"/>
  <c r="IS23" i="210"/>
  <c r="IL23" i="210"/>
  <c r="IT23" i="210"/>
  <c r="IM23" i="210"/>
  <c r="IU23" i="210"/>
  <c r="IM110" i="210"/>
  <c r="IU110" i="210"/>
  <c r="IN110" i="210"/>
  <c r="IO110" i="210"/>
  <c r="IP110" i="210"/>
  <c r="IQ110" i="210"/>
  <c r="IR110" i="210"/>
  <c r="IK110" i="210"/>
  <c r="IS110" i="210"/>
  <c r="IT110" i="210"/>
  <c r="IL110" i="210"/>
  <c r="IR22" i="210"/>
  <c r="IK22" i="210"/>
  <c r="IS22" i="210"/>
  <c r="IL22" i="210"/>
  <c r="IT22" i="210"/>
  <c r="IM22" i="210"/>
  <c r="IU22" i="210"/>
  <c r="IN22" i="210"/>
  <c r="IO22" i="210"/>
  <c r="IP22" i="210"/>
  <c r="IQ22" i="210"/>
  <c r="IQ113" i="210"/>
  <c r="IR113" i="210"/>
  <c r="IK113" i="210"/>
  <c r="IS113" i="210"/>
  <c r="IL113" i="210"/>
  <c r="IT113" i="210"/>
  <c r="IM113" i="210"/>
  <c r="IU113" i="210"/>
  <c r="IN113" i="210"/>
  <c r="IO113" i="210"/>
  <c r="IP113" i="210"/>
  <c r="IP140" i="210"/>
  <c r="IK140" i="210"/>
  <c r="IS140" i="210"/>
  <c r="IT140" i="210"/>
  <c r="IL140" i="210"/>
  <c r="IM140" i="210"/>
  <c r="IU140" i="210"/>
  <c r="IN140" i="210"/>
  <c r="IQ140" i="210"/>
  <c r="IR140" i="210"/>
  <c r="IO140" i="210"/>
  <c r="IP132" i="210"/>
  <c r="IK132" i="210"/>
  <c r="IS132" i="210"/>
  <c r="IL132" i="210"/>
  <c r="IT132" i="210"/>
  <c r="IM132" i="210"/>
  <c r="IU132" i="210"/>
  <c r="IN132" i="210"/>
  <c r="IO132" i="210"/>
  <c r="IQ132" i="210"/>
  <c r="IR132" i="210"/>
  <c r="IN29" i="210"/>
  <c r="IO29" i="210"/>
  <c r="IP29" i="210"/>
  <c r="IQ29" i="210"/>
  <c r="IR29" i="210"/>
  <c r="IK29" i="210"/>
  <c r="IS29" i="210"/>
  <c r="IL29" i="210"/>
  <c r="IT29" i="210"/>
  <c r="IM29" i="210"/>
  <c r="IU29" i="210"/>
  <c r="IN51" i="210"/>
  <c r="IO51" i="210"/>
  <c r="IP51" i="210"/>
  <c r="IQ51" i="210"/>
  <c r="IR51" i="210"/>
  <c r="IK51" i="210"/>
  <c r="IS51" i="210"/>
  <c r="IL51" i="210"/>
  <c r="IT51" i="210"/>
  <c r="IM51" i="210"/>
  <c r="IU51" i="210"/>
  <c r="IN55" i="210"/>
  <c r="IO55" i="210"/>
  <c r="IP55" i="210"/>
  <c r="IQ55" i="210"/>
  <c r="IR55" i="210"/>
  <c r="IK55" i="210"/>
  <c r="IS55" i="210"/>
  <c r="IL55" i="210"/>
  <c r="IT55" i="210"/>
  <c r="IM55" i="210"/>
  <c r="IU55" i="210"/>
  <c r="IQ97" i="210"/>
  <c r="IR97" i="210"/>
  <c r="IK97" i="210"/>
  <c r="IS97" i="210"/>
  <c r="IL97" i="210"/>
  <c r="IT97" i="210"/>
  <c r="IM97" i="210"/>
  <c r="IU97" i="210"/>
  <c r="IN97" i="210"/>
  <c r="IO97" i="210"/>
  <c r="IP97" i="210"/>
  <c r="IM106" i="210"/>
  <c r="IU106" i="210"/>
  <c r="IN106" i="210"/>
  <c r="IO106" i="210"/>
  <c r="IP106" i="210"/>
  <c r="IQ106" i="210"/>
  <c r="IR106" i="210"/>
  <c r="IK106" i="210"/>
  <c r="IS106" i="210"/>
  <c r="IL106" i="210"/>
  <c r="IT106" i="210"/>
  <c r="IQ107" i="210"/>
  <c r="IR107" i="210"/>
  <c r="IK107" i="210"/>
  <c r="IS107" i="210"/>
  <c r="IL107" i="210"/>
  <c r="IT107" i="210"/>
  <c r="IM107" i="210"/>
  <c r="IU107" i="210"/>
  <c r="IN107" i="210"/>
  <c r="IO107" i="210"/>
  <c r="IP107" i="210"/>
  <c r="IM92" i="210"/>
  <c r="IU92" i="210"/>
  <c r="IN92" i="210"/>
  <c r="IO92" i="210"/>
  <c r="IP92" i="210"/>
  <c r="IQ92" i="210"/>
  <c r="IR92" i="210"/>
  <c r="IK92" i="210"/>
  <c r="IS92" i="210"/>
  <c r="IT92" i="210"/>
  <c r="IL92" i="210"/>
  <c r="IQ117" i="210"/>
  <c r="IR117" i="210"/>
  <c r="IK117" i="210"/>
  <c r="IS117" i="210"/>
  <c r="IL117" i="210"/>
  <c r="IT117" i="210"/>
  <c r="IM117" i="210"/>
  <c r="IU117" i="210"/>
  <c r="IN117" i="210"/>
  <c r="IO117" i="210"/>
  <c r="IP117" i="210"/>
  <c r="IL131" i="210"/>
  <c r="IT131" i="210"/>
  <c r="IO131" i="210"/>
  <c r="IP131" i="210"/>
  <c r="IQ131" i="210"/>
  <c r="IR131" i="210"/>
  <c r="IN131" i="210"/>
  <c r="IS131" i="210"/>
  <c r="IU131" i="210"/>
  <c r="IK131" i="210"/>
  <c r="IM131" i="210"/>
  <c r="IL139" i="210"/>
  <c r="IT139" i="210"/>
  <c r="IO139" i="210"/>
  <c r="IP139" i="210"/>
  <c r="IQ139" i="210"/>
  <c r="IR139" i="210"/>
  <c r="IK139" i="210"/>
  <c r="IM139" i="210"/>
  <c r="IN139" i="210"/>
  <c r="IS139" i="210"/>
  <c r="IU139" i="210"/>
  <c r="IR28" i="210"/>
  <c r="IK28" i="210"/>
  <c r="IS28" i="210"/>
  <c r="IL28" i="210"/>
  <c r="IT28" i="210"/>
  <c r="IM28" i="210"/>
  <c r="IU28" i="210"/>
  <c r="IN28" i="210"/>
  <c r="IO28" i="210"/>
  <c r="IP28" i="210"/>
  <c r="IQ28" i="210"/>
  <c r="IN43" i="210"/>
  <c r="IO43" i="210"/>
  <c r="IP43" i="210"/>
  <c r="IQ43" i="210"/>
  <c r="IR43" i="210"/>
  <c r="IK43" i="210"/>
  <c r="IS43" i="210"/>
  <c r="IL43" i="210"/>
  <c r="IT43" i="210"/>
  <c r="IM43" i="210"/>
  <c r="IU43" i="210"/>
  <c r="IR68" i="210"/>
  <c r="IK68" i="210"/>
  <c r="IS68" i="210"/>
  <c r="IL68" i="210"/>
  <c r="IT68" i="210"/>
  <c r="IM68" i="210"/>
  <c r="IU68" i="210"/>
  <c r="IN68" i="210"/>
  <c r="IO68" i="210"/>
  <c r="IP68" i="210"/>
  <c r="IQ68" i="210"/>
  <c r="IN69" i="210"/>
  <c r="IO69" i="210"/>
  <c r="IP69" i="210"/>
  <c r="IQ69" i="210"/>
  <c r="IR69" i="210"/>
  <c r="IK69" i="210"/>
  <c r="IS69" i="210"/>
  <c r="IL69" i="210"/>
  <c r="IT69" i="210"/>
  <c r="IU69" i="210"/>
  <c r="IM69" i="210"/>
  <c r="IQ115" i="210"/>
  <c r="IR115" i="210"/>
  <c r="IK115" i="210"/>
  <c r="IS115" i="210"/>
  <c r="IL115" i="210"/>
  <c r="IT115" i="210"/>
  <c r="IM115" i="210"/>
  <c r="IU115" i="210"/>
  <c r="IN115" i="210"/>
  <c r="IO115" i="210"/>
  <c r="IP115" i="210"/>
  <c r="IQ119" i="210"/>
  <c r="IR119" i="210"/>
  <c r="IK119" i="210"/>
  <c r="IS119" i="210"/>
  <c r="IL119" i="210"/>
  <c r="IT119" i="210"/>
  <c r="IM119" i="210"/>
  <c r="IU119" i="210"/>
  <c r="IN119" i="210"/>
  <c r="IO119" i="210"/>
  <c r="IP119" i="210"/>
  <c r="IN67" i="210"/>
  <c r="IO67" i="210"/>
  <c r="IP67" i="210"/>
  <c r="IQ67" i="210"/>
  <c r="IR67" i="210"/>
  <c r="IK67" i="210"/>
  <c r="IS67" i="210"/>
  <c r="IL67" i="210"/>
  <c r="IT67" i="210"/>
  <c r="IM67" i="210"/>
  <c r="IU67" i="210"/>
  <c r="IN31" i="210"/>
  <c r="IO31" i="210"/>
  <c r="IP31" i="210"/>
  <c r="IQ31" i="210"/>
  <c r="IR31" i="210"/>
  <c r="IK31" i="210"/>
  <c r="IS31" i="210"/>
  <c r="IL31" i="210"/>
  <c r="IT31" i="210"/>
  <c r="IM31" i="210"/>
  <c r="IU31" i="210"/>
  <c r="IN27" i="210"/>
  <c r="IO27" i="210"/>
  <c r="IP27" i="210"/>
  <c r="IQ27" i="210"/>
  <c r="IR27" i="210"/>
  <c r="IK27" i="210"/>
  <c r="IS27" i="210"/>
  <c r="IL27" i="210"/>
  <c r="IT27" i="210"/>
  <c r="IM27" i="210"/>
  <c r="IU27" i="210"/>
  <c r="IM76" i="210"/>
  <c r="IU76" i="210"/>
  <c r="IN76" i="210"/>
  <c r="IO76" i="210"/>
  <c r="IP76" i="210"/>
  <c r="IQ76" i="210"/>
  <c r="IR76" i="210"/>
  <c r="IK76" i="210"/>
  <c r="IS76" i="210"/>
  <c r="IT76" i="210"/>
  <c r="IL76" i="210"/>
  <c r="IM94" i="210"/>
  <c r="IU94" i="210"/>
  <c r="IN94" i="210"/>
  <c r="IO94" i="210"/>
  <c r="IP94" i="210"/>
  <c r="IQ94" i="210"/>
  <c r="IR94" i="210"/>
  <c r="IK94" i="210"/>
  <c r="IS94" i="210"/>
  <c r="IL94" i="210"/>
  <c r="IT94" i="210"/>
  <c r="IV123" i="210"/>
  <c r="IL123" i="210"/>
  <c r="IT123" i="210"/>
  <c r="IO123" i="210"/>
  <c r="IP123" i="210"/>
  <c r="IQ123" i="210"/>
  <c r="IR123" i="210"/>
  <c r="IK123" i="210"/>
  <c r="IM123" i="210"/>
  <c r="IU123" i="210"/>
  <c r="IN123" i="210"/>
  <c r="IS123" i="210"/>
  <c r="IN19" i="210"/>
  <c r="IO19" i="210"/>
  <c r="IP19" i="210"/>
  <c r="IQ19" i="210"/>
  <c r="IR19" i="210"/>
  <c r="IK19" i="210"/>
  <c r="IS19" i="210"/>
  <c r="IL19" i="210"/>
  <c r="IT19" i="210"/>
  <c r="IM19" i="210"/>
  <c r="IU19" i="210"/>
  <c r="IR58" i="210"/>
  <c r="IK58" i="210"/>
  <c r="IS58" i="210"/>
  <c r="IL58" i="210"/>
  <c r="IT58" i="210"/>
  <c r="IM58" i="210"/>
  <c r="IU58" i="210"/>
  <c r="IN58" i="210"/>
  <c r="IO58" i="210"/>
  <c r="IP58" i="210"/>
  <c r="IQ58" i="210"/>
  <c r="IR66" i="210"/>
  <c r="IK66" i="210"/>
  <c r="IS66" i="210"/>
  <c r="IL66" i="210"/>
  <c r="IT66" i="210"/>
  <c r="IM66" i="210"/>
  <c r="IU66" i="210"/>
  <c r="IN66" i="210"/>
  <c r="IO66" i="210"/>
  <c r="IP66" i="210"/>
  <c r="IQ66" i="210"/>
  <c r="IQ89" i="210"/>
  <c r="IR89" i="210"/>
  <c r="IK89" i="210"/>
  <c r="IS89" i="210"/>
  <c r="IL89" i="210"/>
  <c r="IT89" i="210"/>
  <c r="IM89" i="210"/>
  <c r="IU89" i="210"/>
  <c r="IN89" i="210"/>
  <c r="IO89" i="210"/>
  <c r="IP89" i="210"/>
  <c r="IP124" i="210"/>
  <c r="IK124" i="210"/>
  <c r="IS124" i="210"/>
  <c r="IL124" i="210"/>
  <c r="IT124" i="210"/>
  <c r="IM124" i="210"/>
  <c r="IU124" i="210"/>
  <c r="IN124" i="210"/>
  <c r="IO124" i="210"/>
  <c r="IQ124" i="210"/>
  <c r="IR124" i="210"/>
  <c r="IV126" i="210"/>
  <c r="IP126" i="210"/>
  <c r="IK126" i="210"/>
  <c r="IS126" i="210"/>
  <c r="IL126" i="210"/>
  <c r="IT126" i="210"/>
  <c r="IM126" i="210"/>
  <c r="IU126" i="210"/>
  <c r="IN126" i="210"/>
  <c r="IO126" i="210"/>
  <c r="IQ126" i="210"/>
  <c r="IR126" i="210"/>
  <c r="IN17" i="210"/>
  <c r="IO17" i="210"/>
  <c r="IP17" i="210"/>
  <c r="IQ17" i="210"/>
  <c r="IR17" i="210"/>
  <c r="IK17" i="210"/>
  <c r="IS17" i="210"/>
  <c r="IL17" i="210"/>
  <c r="IT17" i="210"/>
  <c r="IM17" i="210"/>
  <c r="IU17" i="210"/>
  <c r="IQ91" i="210"/>
  <c r="IR91" i="210"/>
  <c r="IK91" i="210"/>
  <c r="IS91" i="210"/>
  <c r="IL91" i="210"/>
  <c r="IT91" i="210"/>
  <c r="IM91" i="210"/>
  <c r="IU91" i="210"/>
  <c r="IN91" i="210"/>
  <c r="IO91" i="210"/>
  <c r="IP91" i="210"/>
  <c r="IM114" i="210"/>
  <c r="IU114" i="210"/>
  <c r="IN114" i="210"/>
  <c r="IO114" i="210"/>
  <c r="IP114" i="210"/>
  <c r="IQ114" i="210"/>
  <c r="IR114" i="210"/>
  <c r="IK114" i="210"/>
  <c r="IS114" i="210"/>
  <c r="IL114" i="210"/>
  <c r="IT114" i="210"/>
  <c r="IR18" i="210"/>
  <c r="IK18" i="210"/>
  <c r="IS18" i="210"/>
  <c r="IL18" i="210"/>
  <c r="IT18" i="210"/>
  <c r="IM18" i="210"/>
  <c r="IU18" i="210"/>
  <c r="IN18" i="210"/>
  <c r="IO18" i="210"/>
  <c r="IP18" i="210"/>
  <c r="IQ18" i="210"/>
  <c r="IM80" i="210"/>
  <c r="IU80" i="210"/>
  <c r="IN80" i="210"/>
  <c r="IO80" i="210"/>
  <c r="IP80" i="210"/>
  <c r="IQ80" i="210"/>
  <c r="IR80" i="210"/>
  <c r="IK80" i="210"/>
  <c r="IS80" i="210"/>
  <c r="IL80" i="210"/>
  <c r="IT80" i="210"/>
  <c r="IQ77" i="210"/>
  <c r="IR77" i="210"/>
  <c r="IK77" i="210"/>
  <c r="IS77" i="210"/>
  <c r="IL77" i="210"/>
  <c r="IT77" i="210"/>
  <c r="IM77" i="210"/>
  <c r="IU77" i="210"/>
  <c r="IN77" i="210"/>
  <c r="IO77" i="210"/>
  <c r="IP77" i="210"/>
  <c r="IL129" i="210"/>
  <c r="IT129" i="210"/>
  <c r="IO129" i="210"/>
  <c r="IP129" i="210"/>
  <c r="IQ129" i="210"/>
  <c r="IR129" i="210"/>
  <c r="IU129" i="210"/>
  <c r="IN129" i="210"/>
  <c r="IK129" i="210"/>
  <c r="IS129" i="210"/>
  <c r="IM129" i="210"/>
  <c r="HU139" i="210"/>
  <c r="HT139" i="210"/>
  <c r="HV139" i="210"/>
  <c r="HO139" i="210"/>
  <c r="HW139" i="210"/>
  <c r="HP139" i="210"/>
  <c r="HX139" i="210"/>
  <c r="HQ139" i="210"/>
  <c r="HY139" i="210"/>
  <c r="HR139" i="210"/>
  <c r="HZ139" i="210"/>
  <c r="HS139" i="210"/>
  <c r="HQ134" i="210"/>
  <c r="HY134" i="210"/>
  <c r="HX134" i="210"/>
  <c r="HR134" i="210"/>
  <c r="HZ134" i="210"/>
  <c r="HP134" i="210"/>
  <c r="HS134" i="210"/>
  <c r="HT134" i="210"/>
  <c r="HU134" i="210"/>
  <c r="HV134" i="210"/>
  <c r="HO134" i="210"/>
  <c r="HW134" i="210"/>
  <c r="HU149" i="210"/>
  <c r="HV149" i="210"/>
  <c r="HO149" i="210"/>
  <c r="HW149" i="210"/>
  <c r="HP149" i="210"/>
  <c r="HX149" i="210"/>
  <c r="HQ149" i="210"/>
  <c r="HY149" i="210"/>
  <c r="HT149" i="210"/>
  <c r="HR149" i="210"/>
  <c r="HZ149" i="210"/>
  <c r="HS149" i="210"/>
  <c r="HO24" i="210"/>
  <c r="HW24" i="210"/>
  <c r="HP24" i="210"/>
  <c r="HX24" i="210"/>
  <c r="HQ24" i="210"/>
  <c r="HY24" i="210"/>
  <c r="HR24" i="210"/>
  <c r="HZ24" i="210"/>
  <c r="HS24" i="210"/>
  <c r="HT24" i="210"/>
  <c r="HU24" i="210"/>
  <c r="HV24" i="210"/>
  <c r="HS61" i="210"/>
  <c r="HT61" i="210"/>
  <c r="HU61" i="210"/>
  <c r="HV61" i="210"/>
  <c r="HO61" i="210"/>
  <c r="HW61" i="210"/>
  <c r="HP61" i="210"/>
  <c r="HX61" i="210"/>
  <c r="HQ61" i="210"/>
  <c r="HY61" i="210"/>
  <c r="HR61" i="210"/>
  <c r="HZ61" i="210"/>
  <c r="HP72" i="210"/>
  <c r="HQ72" i="210"/>
  <c r="HY72" i="210"/>
  <c r="HU72" i="210"/>
  <c r="HS72" i="210"/>
  <c r="HT72" i="210"/>
  <c r="HV72" i="210"/>
  <c r="HW72" i="210"/>
  <c r="HX72" i="210"/>
  <c r="HZ72" i="210"/>
  <c r="HO72" i="210"/>
  <c r="HR72" i="210"/>
  <c r="HQ75" i="210"/>
  <c r="HY75" i="210"/>
  <c r="HR75" i="210"/>
  <c r="HZ75" i="210"/>
  <c r="HS75" i="210"/>
  <c r="HT75" i="210"/>
  <c r="HU75" i="210"/>
  <c r="HV75" i="210"/>
  <c r="HO75" i="210"/>
  <c r="HW75" i="210"/>
  <c r="HP75" i="210"/>
  <c r="HX75" i="210"/>
  <c r="HQ85" i="210"/>
  <c r="HY85" i="210"/>
  <c r="HR85" i="210"/>
  <c r="HZ85" i="210"/>
  <c r="HS85" i="210"/>
  <c r="HT85" i="210"/>
  <c r="HU85" i="210"/>
  <c r="HV85" i="210"/>
  <c r="HO85" i="210"/>
  <c r="HW85" i="210"/>
  <c r="HX85" i="210"/>
  <c r="HP85" i="210"/>
  <c r="HQ144" i="210"/>
  <c r="HY144" i="210"/>
  <c r="HR144" i="210"/>
  <c r="HZ144" i="210"/>
  <c r="HP144" i="210"/>
  <c r="HS144" i="210"/>
  <c r="HX144" i="210"/>
  <c r="HT144" i="210"/>
  <c r="HU144" i="210"/>
  <c r="HV144" i="210"/>
  <c r="HO144" i="210"/>
  <c r="HW144" i="210"/>
  <c r="HQ156" i="210"/>
  <c r="HY156" i="210"/>
  <c r="HX156" i="210"/>
  <c r="HR156" i="210"/>
  <c r="HZ156" i="210"/>
  <c r="HS156" i="210"/>
  <c r="HT156" i="210"/>
  <c r="HU156" i="210"/>
  <c r="HP156" i="210"/>
  <c r="HV156" i="210"/>
  <c r="HO156" i="210"/>
  <c r="HW156" i="210"/>
  <c r="HQ140" i="210"/>
  <c r="HY140" i="210"/>
  <c r="HR140" i="210"/>
  <c r="HZ140" i="210"/>
  <c r="HP140" i="210"/>
  <c r="HS140" i="210"/>
  <c r="HT140" i="210"/>
  <c r="HX140" i="210"/>
  <c r="HU140" i="210"/>
  <c r="HV140" i="210"/>
  <c r="HO140" i="210"/>
  <c r="HW140" i="210"/>
  <c r="HO16" i="210"/>
  <c r="HW16" i="210"/>
  <c r="HP16" i="210"/>
  <c r="HX16" i="210"/>
  <c r="HQ16" i="210"/>
  <c r="HY16" i="210"/>
  <c r="HR16" i="210"/>
  <c r="HZ16" i="210"/>
  <c r="HS16" i="210"/>
  <c r="HT16" i="210"/>
  <c r="HU16" i="210"/>
  <c r="HV16" i="210"/>
  <c r="HO38" i="210"/>
  <c r="HW38" i="210"/>
  <c r="HP38" i="210"/>
  <c r="HX38" i="210"/>
  <c r="HQ38" i="210"/>
  <c r="HY38" i="210"/>
  <c r="HR38" i="210"/>
  <c r="HZ38" i="210"/>
  <c r="HS38" i="210"/>
  <c r="HT38" i="210"/>
  <c r="HU38" i="210"/>
  <c r="HV38" i="210"/>
  <c r="HS43" i="210"/>
  <c r="HT43" i="210"/>
  <c r="HU43" i="210"/>
  <c r="HV43" i="210"/>
  <c r="HO43" i="210"/>
  <c r="HW43" i="210"/>
  <c r="HP43" i="210"/>
  <c r="HX43" i="210"/>
  <c r="HQ43" i="210"/>
  <c r="HY43" i="210"/>
  <c r="HR43" i="210"/>
  <c r="HZ43" i="210"/>
  <c r="HQ73" i="210"/>
  <c r="HY73" i="210"/>
  <c r="HR73" i="210"/>
  <c r="HZ73" i="210"/>
  <c r="HS73" i="210"/>
  <c r="HT73" i="210"/>
  <c r="HU73" i="210"/>
  <c r="HV73" i="210"/>
  <c r="HO73" i="210"/>
  <c r="HW73" i="210"/>
  <c r="HP73" i="210"/>
  <c r="HX73" i="210"/>
  <c r="HQ107" i="210"/>
  <c r="HY107" i="210"/>
  <c r="HR107" i="210"/>
  <c r="HZ107" i="210"/>
  <c r="HS107" i="210"/>
  <c r="HT107" i="210"/>
  <c r="HU107" i="210"/>
  <c r="HV107" i="210"/>
  <c r="HO107" i="210"/>
  <c r="HW107" i="210"/>
  <c r="HP107" i="210"/>
  <c r="HX107" i="210"/>
  <c r="HQ119" i="210"/>
  <c r="HY119" i="210"/>
  <c r="HR119" i="210"/>
  <c r="HZ119" i="210"/>
  <c r="HS119" i="210"/>
  <c r="HT119" i="210"/>
  <c r="HU119" i="210"/>
  <c r="HV119" i="210"/>
  <c r="HO119" i="210"/>
  <c r="HW119" i="210"/>
  <c r="HP119" i="210"/>
  <c r="HX119" i="210"/>
  <c r="HS35" i="210"/>
  <c r="HT35" i="210"/>
  <c r="HU35" i="210"/>
  <c r="HV35" i="210"/>
  <c r="HO35" i="210"/>
  <c r="HW35" i="210"/>
  <c r="HP35" i="210"/>
  <c r="HX35" i="210"/>
  <c r="HQ35" i="210"/>
  <c r="HY35" i="210"/>
  <c r="HR35" i="210"/>
  <c r="HZ35" i="210"/>
  <c r="HO36" i="210"/>
  <c r="HW36" i="210"/>
  <c r="HP36" i="210"/>
  <c r="HX36" i="210"/>
  <c r="HQ36" i="210"/>
  <c r="HY36" i="210"/>
  <c r="HR36" i="210"/>
  <c r="HZ36" i="210"/>
  <c r="HS36" i="210"/>
  <c r="HT36" i="210"/>
  <c r="HU36" i="210"/>
  <c r="HV36" i="210"/>
  <c r="HS41" i="210"/>
  <c r="HT41" i="210"/>
  <c r="HU41" i="210"/>
  <c r="HV41" i="210"/>
  <c r="HO41" i="210"/>
  <c r="HW41" i="210"/>
  <c r="HP41" i="210"/>
  <c r="HX41" i="210"/>
  <c r="HQ41" i="210"/>
  <c r="HY41" i="210"/>
  <c r="HR41" i="210"/>
  <c r="HZ41" i="210"/>
  <c r="HO58" i="210"/>
  <c r="HW58" i="210"/>
  <c r="HP58" i="210"/>
  <c r="HX58" i="210"/>
  <c r="HQ58" i="210"/>
  <c r="HY58" i="210"/>
  <c r="HR58" i="210"/>
  <c r="HZ58" i="210"/>
  <c r="HS58" i="210"/>
  <c r="HT58" i="210"/>
  <c r="HU58" i="210"/>
  <c r="HV58" i="210"/>
  <c r="HP68" i="210"/>
  <c r="HX68" i="210"/>
  <c r="HQ68" i="210"/>
  <c r="HY68" i="210"/>
  <c r="HS68" i="210"/>
  <c r="HT68" i="210"/>
  <c r="HU68" i="210"/>
  <c r="HO68" i="210"/>
  <c r="HR68" i="210"/>
  <c r="HV68" i="210"/>
  <c r="HW68" i="210"/>
  <c r="HZ68" i="210"/>
  <c r="HU135" i="210"/>
  <c r="HV135" i="210"/>
  <c r="HO135" i="210"/>
  <c r="HW135" i="210"/>
  <c r="HT135" i="210"/>
  <c r="HP135" i="210"/>
  <c r="HX135" i="210"/>
  <c r="HQ135" i="210"/>
  <c r="HY135" i="210"/>
  <c r="HR135" i="210"/>
  <c r="HZ135" i="210"/>
  <c r="HS135" i="210"/>
  <c r="HQ132" i="210"/>
  <c r="HY132" i="210"/>
  <c r="HR132" i="210"/>
  <c r="HZ132" i="210"/>
  <c r="HS132" i="210"/>
  <c r="HX132" i="210"/>
  <c r="HT132" i="210"/>
  <c r="HP132" i="210"/>
  <c r="HU132" i="210"/>
  <c r="HV132" i="210"/>
  <c r="HO132" i="210"/>
  <c r="HW132" i="210"/>
  <c r="HU143" i="210"/>
  <c r="HT143" i="210"/>
  <c r="HV143" i="210"/>
  <c r="HO143" i="210"/>
  <c r="HW143" i="210"/>
  <c r="HP143" i="210"/>
  <c r="HX143" i="210"/>
  <c r="HQ143" i="210"/>
  <c r="HY143" i="210"/>
  <c r="HR143" i="210"/>
  <c r="HZ143" i="210"/>
  <c r="HS143" i="210"/>
  <c r="HS39" i="210"/>
  <c r="HT39" i="210"/>
  <c r="HU39" i="210"/>
  <c r="HV39" i="210"/>
  <c r="HO39" i="210"/>
  <c r="HW39" i="210"/>
  <c r="HP39" i="210"/>
  <c r="HX39" i="210"/>
  <c r="HQ39" i="210"/>
  <c r="HY39" i="210"/>
  <c r="HR39" i="210"/>
  <c r="HZ39" i="210"/>
  <c r="HO56" i="210"/>
  <c r="HW56" i="210"/>
  <c r="HP56" i="210"/>
  <c r="HX56" i="210"/>
  <c r="HQ56" i="210"/>
  <c r="HY56" i="210"/>
  <c r="HR56" i="210"/>
  <c r="HZ56" i="210"/>
  <c r="HS56" i="210"/>
  <c r="HT56" i="210"/>
  <c r="HU56" i="210"/>
  <c r="HV56" i="210"/>
  <c r="HT69" i="210"/>
  <c r="HU69" i="210"/>
  <c r="HO69" i="210"/>
  <c r="HW69" i="210"/>
  <c r="HP69" i="210"/>
  <c r="HX69" i="210"/>
  <c r="HQ69" i="210"/>
  <c r="HY69" i="210"/>
  <c r="HS69" i="210"/>
  <c r="HV69" i="210"/>
  <c r="HZ69" i="210"/>
  <c r="HR69" i="210"/>
  <c r="HQ79" i="210"/>
  <c r="HY79" i="210"/>
  <c r="HR79" i="210"/>
  <c r="HZ79" i="210"/>
  <c r="HS79" i="210"/>
  <c r="HT79" i="210"/>
  <c r="HU79" i="210"/>
  <c r="HV79" i="210"/>
  <c r="HO79" i="210"/>
  <c r="HW79" i="210"/>
  <c r="HX79" i="210"/>
  <c r="HP79" i="210"/>
  <c r="HQ89" i="210"/>
  <c r="HY89" i="210"/>
  <c r="HR89" i="210"/>
  <c r="HZ89" i="210"/>
  <c r="HS89" i="210"/>
  <c r="HT89" i="210"/>
  <c r="HU89" i="210"/>
  <c r="HV89" i="210"/>
  <c r="HO89" i="210"/>
  <c r="HW89" i="210"/>
  <c r="HP89" i="210"/>
  <c r="HX89" i="210"/>
  <c r="HQ111" i="210"/>
  <c r="HY111" i="210"/>
  <c r="HR111" i="210"/>
  <c r="HZ111" i="210"/>
  <c r="HS111" i="210"/>
  <c r="HT111" i="210"/>
  <c r="HU111" i="210"/>
  <c r="HV111" i="210"/>
  <c r="HO111" i="210"/>
  <c r="HW111" i="210"/>
  <c r="HX111" i="210"/>
  <c r="HP111" i="210"/>
  <c r="HQ158" i="210"/>
  <c r="HY158" i="210"/>
  <c r="HR158" i="210"/>
  <c r="HZ158" i="210"/>
  <c r="HX158" i="210"/>
  <c r="HS158" i="210"/>
  <c r="HT158" i="210"/>
  <c r="HU158" i="210"/>
  <c r="HV158" i="210"/>
  <c r="HP158" i="210"/>
  <c r="HO158" i="210"/>
  <c r="HW158" i="210"/>
  <c r="HU151" i="210"/>
  <c r="HV151" i="210"/>
  <c r="HO151" i="210"/>
  <c r="HW151" i="210"/>
  <c r="HP151" i="210"/>
  <c r="HX151" i="210"/>
  <c r="HQ151" i="210"/>
  <c r="HY151" i="210"/>
  <c r="HR151" i="210"/>
  <c r="HZ151" i="210"/>
  <c r="HS151" i="210"/>
  <c r="HT151" i="210"/>
  <c r="HU137" i="210"/>
  <c r="HV137" i="210"/>
  <c r="HO137" i="210"/>
  <c r="HW137" i="210"/>
  <c r="HT137" i="210"/>
  <c r="HP137" i="210"/>
  <c r="HX137" i="210"/>
  <c r="HQ137" i="210"/>
  <c r="HY137" i="210"/>
  <c r="HR137" i="210"/>
  <c r="HZ137" i="210"/>
  <c r="HS137" i="210"/>
  <c r="HO32" i="210"/>
  <c r="HW32" i="210"/>
  <c r="HP32" i="210"/>
  <c r="HX32" i="210"/>
  <c r="HQ32" i="210"/>
  <c r="HY32" i="210"/>
  <c r="HR32" i="210"/>
  <c r="HZ32" i="210"/>
  <c r="HS32" i="210"/>
  <c r="HT32" i="210"/>
  <c r="HU32" i="210"/>
  <c r="HV32" i="210"/>
  <c r="HQ87" i="210"/>
  <c r="HY87" i="210"/>
  <c r="HR87" i="210"/>
  <c r="HZ87" i="210"/>
  <c r="HS87" i="210"/>
  <c r="HT87" i="210"/>
  <c r="HU87" i="210"/>
  <c r="HV87" i="210"/>
  <c r="HO87" i="210"/>
  <c r="HW87" i="210"/>
  <c r="HP87" i="210"/>
  <c r="HX87" i="210"/>
  <c r="HQ126" i="210"/>
  <c r="HY126" i="210"/>
  <c r="HR126" i="210"/>
  <c r="HZ126" i="210"/>
  <c r="HX126" i="210"/>
  <c r="HS126" i="210"/>
  <c r="HP126" i="210"/>
  <c r="HT126" i="210"/>
  <c r="HU126" i="210"/>
  <c r="HV126" i="210"/>
  <c r="HO126" i="210"/>
  <c r="HW126" i="210"/>
  <c r="HQ150" i="210"/>
  <c r="HY150" i="210"/>
  <c r="HR150" i="210"/>
  <c r="HZ150" i="210"/>
  <c r="HS150" i="210"/>
  <c r="HX150" i="210"/>
  <c r="HT150" i="210"/>
  <c r="HP150" i="210"/>
  <c r="HU150" i="210"/>
  <c r="HV150" i="210"/>
  <c r="HO150" i="210"/>
  <c r="HW150" i="210"/>
  <c r="HQ142" i="210"/>
  <c r="HY142" i="210"/>
  <c r="HR142" i="210"/>
  <c r="HZ142" i="210"/>
  <c r="HS142" i="210"/>
  <c r="HT142" i="210"/>
  <c r="HU142" i="210"/>
  <c r="HP142" i="210"/>
  <c r="HV142" i="210"/>
  <c r="HO142" i="210"/>
  <c r="HW142" i="210"/>
  <c r="HX142" i="210"/>
  <c r="HQ148" i="210"/>
  <c r="HY148" i="210"/>
  <c r="HR148" i="210"/>
  <c r="HZ148" i="210"/>
  <c r="HP148" i="210"/>
  <c r="HS148" i="210"/>
  <c r="HT148" i="210"/>
  <c r="HU148" i="210"/>
  <c r="HV148" i="210"/>
  <c r="HX148" i="210"/>
  <c r="HO148" i="210"/>
  <c r="HW148" i="210"/>
  <c r="HO66" i="210"/>
  <c r="HP66" i="210"/>
  <c r="HX66" i="210"/>
  <c r="HQ66" i="210"/>
  <c r="HY66" i="210"/>
  <c r="HR66" i="210"/>
  <c r="HS66" i="210"/>
  <c r="HT66" i="210"/>
  <c r="HU66" i="210"/>
  <c r="HV66" i="210"/>
  <c r="HW66" i="210"/>
  <c r="HZ66" i="210"/>
  <c r="HQ95" i="210"/>
  <c r="HY95" i="210"/>
  <c r="HR95" i="210"/>
  <c r="HZ95" i="210"/>
  <c r="HS95" i="210"/>
  <c r="HT95" i="210"/>
  <c r="HU95" i="210"/>
  <c r="HV95" i="210"/>
  <c r="HO95" i="210"/>
  <c r="HW95" i="210"/>
  <c r="HX95" i="210"/>
  <c r="HP95" i="210"/>
  <c r="HU159" i="210"/>
  <c r="HV159" i="210"/>
  <c r="HO159" i="210"/>
  <c r="HW159" i="210"/>
  <c r="HP159" i="210"/>
  <c r="HX159" i="210"/>
  <c r="HQ159" i="210"/>
  <c r="HY159" i="210"/>
  <c r="HR159" i="210"/>
  <c r="HZ159" i="210"/>
  <c r="HS159" i="210"/>
  <c r="HT159" i="210"/>
  <c r="HS19" i="210"/>
  <c r="HT19" i="210"/>
  <c r="HU19" i="210"/>
  <c r="HV19" i="210"/>
  <c r="HO19" i="210"/>
  <c r="HW19" i="210"/>
  <c r="HP19" i="210"/>
  <c r="HX19" i="210"/>
  <c r="HQ19" i="210"/>
  <c r="HY19" i="210"/>
  <c r="HR19" i="210"/>
  <c r="HZ19" i="210"/>
  <c r="HO28" i="210"/>
  <c r="HW28" i="210"/>
  <c r="HP28" i="210"/>
  <c r="HX28" i="210"/>
  <c r="HQ28" i="210"/>
  <c r="HY28" i="210"/>
  <c r="HR28" i="210"/>
  <c r="HZ28" i="210"/>
  <c r="HS28" i="210"/>
  <c r="HT28" i="210"/>
  <c r="HU28" i="210"/>
  <c r="HV28" i="210"/>
  <c r="HS51" i="210"/>
  <c r="HT51" i="210"/>
  <c r="HU51" i="210"/>
  <c r="HV51" i="210"/>
  <c r="HO51" i="210"/>
  <c r="HW51" i="210"/>
  <c r="HP51" i="210"/>
  <c r="HX51" i="210"/>
  <c r="HQ51" i="210"/>
  <c r="HY51" i="210"/>
  <c r="HR51" i="210"/>
  <c r="HZ51" i="210"/>
  <c r="HQ83" i="210"/>
  <c r="HY83" i="210"/>
  <c r="HR83" i="210"/>
  <c r="HZ83" i="210"/>
  <c r="HS83" i="210"/>
  <c r="HT83" i="210"/>
  <c r="HU83" i="210"/>
  <c r="HV83" i="210"/>
  <c r="HO83" i="210"/>
  <c r="HW83" i="210"/>
  <c r="HP83" i="210"/>
  <c r="HX83" i="210"/>
  <c r="HU96" i="210"/>
  <c r="HV96" i="210"/>
  <c r="HO96" i="210"/>
  <c r="HW96" i="210"/>
  <c r="HP96" i="210"/>
  <c r="HX96" i="210"/>
  <c r="HQ96" i="210"/>
  <c r="HY96" i="210"/>
  <c r="HR96" i="210"/>
  <c r="HZ96" i="210"/>
  <c r="HS96" i="210"/>
  <c r="HT96" i="210"/>
  <c r="HQ115" i="210"/>
  <c r="HY115" i="210"/>
  <c r="HR115" i="210"/>
  <c r="HZ115" i="210"/>
  <c r="HS115" i="210"/>
  <c r="HT115" i="210"/>
  <c r="HU115" i="210"/>
  <c r="HV115" i="210"/>
  <c r="HO115" i="210"/>
  <c r="HW115" i="210"/>
  <c r="HP115" i="210"/>
  <c r="HX115" i="210"/>
  <c r="HQ124" i="210"/>
  <c r="HY124" i="210"/>
  <c r="HR124" i="210"/>
  <c r="HZ124" i="210"/>
  <c r="HP124" i="210"/>
  <c r="HS124" i="210"/>
  <c r="HX124" i="210"/>
  <c r="HT124" i="210"/>
  <c r="HU124" i="210"/>
  <c r="HV124" i="210"/>
  <c r="HO124" i="210"/>
  <c r="HW124" i="210"/>
  <c r="HQ152" i="210"/>
  <c r="HY152" i="210"/>
  <c r="HX152" i="210"/>
  <c r="HR152" i="210"/>
  <c r="HZ152" i="210"/>
  <c r="HS152" i="210"/>
  <c r="HT152" i="210"/>
  <c r="HU152" i="210"/>
  <c r="HP152" i="210"/>
  <c r="HV152" i="210"/>
  <c r="HO152" i="210"/>
  <c r="HW152" i="210"/>
  <c r="HO20" i="210"/>
  <c r="HW20" i="210"/>
  <c r="HP20" i="210"/>
  <c r="HX20" i="210"/>
  <c r="HQ20" i="210"/>
  <c r="HY20" i="210"/>
  <c r="HR20" i="210"/>
  <c r="HZ20" i="210"/>
  <c r="HS20" i="210"/>
  <c r="HT20" i="210"/>
  <c r="HU20" i="210"/>
  <c r="HV20" i="210"/>
  <c r="HS21" i="210"/>
  <c r="HT21" i="210"/>
  <c r="HU21" i="210"/>
  <c r="HV21" i="210"/>
  <c r="HO21" i="210"/>
  <c r="HW21" i="210"/>
  <c r="HP21" i="210"/>
  <c r="HX21" i="210"/>
  <c r="HQ21" i="210"/>
  <c r="HY21" i="210"/>
  <c r="HZ21" i="210"/>
  <c r="HR21" i="210"/>
  <c r="HS29" i="210"/>
  <c r="HT29" i="210"/>
  <c r="HU29" i="210"/>
  <c r="HV29" i="210"/>
  <c r="HO29" i="210"/>
  <c r="HW29" i="210"/>
  <c r="HP29" i="210"/>
  <c r="HX29" i="210"/>
  <c r="HQ29" i="210"/>
  <c r="HY29" i="210"/>
  <c r="HR29" i="210"/>
  <c r="HZ29" i="210"/>
  <c r="HU84" i="210"/>
  <c r="HV84" i="210"/>
  <c r="HO84" i="210"/>
  <c r="HW84" i="210"/>
  <c r="HP84" i="210"/>
  <c r="HX84" i="210"/>
  <c r="HQ84" i="210"/>
  <c r="HY84" i="210"/>
  <c r="HR84" i="210"/>
  <c r="HZ84" i="210"/>
  <c r="HS84" i="210"/>
  <c r="HT84" i="210"/>
  <c r="HQ97" i="210"/>
  <c r="HY97" i="210"/>
  <c r="HR97" i="210"/>
  <c r="HZ97" i="210"/>
  <c r="HS97" i="210"/>
  <c r="HT97" i="210"/>
  <c r="HU97" i="210"/>
  <c r="HV97" i="210"/>
  <c r="HO97" i="210"/>
  <c r="HW97" i="210"/>
  <c r="HP97" i="210"/>
  <c r="HX97" i="210"/>
  <c r="HU106" i="210"/>
  <c r="HV106" i="210"/>
  <c r="HO106" i="210"/>
  <c r="HW106" i="210"/>
  <c r="HP106" i="210"/>
  <c r="HX106" i="210"/>
  <c r="HQ106" i="210"/>
  <c r="HY106" i="210"/>
  <c r="HR106" i="210"/>
  <c r="HZ106" i="210"/>
  <c r="HS106" i="210"/>
  <c r="HT106" i="210"/>
  <c r="HQ122" i="210"/>
  <c r="HY122" i="210"/>
  <c r="HR122" i="210"/>
  <c r="HZ122" i="210"/>
  <c r="HP122" i="210"/>
  <c r="HS122" i="210"/>
  <c r="HX122" i="210"/>
  <c r="HT122" i="210"/>
  <c r="HU122" i="210"/>
  <c r="HV122" i="210"/>
  <c r="HO122" i="210"/>
  <c r="HW122" i="210"/>
  <c r="GX139" i="210"/>
  <c r="GY139" i="210"/>
  <c r="GZ139" i="210"/>
  <c r="GS139" i="210"/>
  <c r="HA139" i="210"/>
  <c r="HB139" i="210"/>
  <c r="GT139" i="210"/>
  <c r="GU139" i="210"/>
  <c r="HC139" i="210"/>
  <c r="GV139" i="210"/>
  <c r="HD139" i="210"/>
  <c r="GW139" i="210"/>
  <c r="GX151" i="210"/>
  <c r="GY151" i="210"/>
  <c r="GW151" i="210"/>
  <c r="GZ151" i="210"/>
  <c r="HB151" i="210"/>
  <c r="GS151" i="210"/>
  <c r="HA151" i="210"/>
  <c r="GT151" i="210"/>
  <c r="GU151" i="210"/>
  <c r="HC151" i="210"/>
  <c r="GV151" i="210"/>
  <c r="HD151" i="210"/>
  <c r="GT140" i="210"/>
  <c r="HB140" i="210"/>
  <c r="GU140" i="210"/>
  <c r="HC140" i="210"/>
  <c r="GV140" i="210"/>
  <c r="HD140" i="210"/>
  <c r="GW140" i="210"/>
  <c r="GX140" i="210"/>
  <c r="GY140" i="210"/>
  <c r="GS140" i="210"/>
  <c r="GZ140" i="210"/>
  <c r="HA140" i="210"/>
  <c r="GT144" i="210"/>
  <c r="HB144" i="210"/>
  <c r="GU144" i="210"/>
  <c r="HC144" i="210"/>
  <c r="GS144" i="210"/>
  <c r="GV144" i="210"/>
  <c r="HD144" i="210"/>
  <c r="GW144" i="210"/>
  <c r="GX144" i="210"/>
  <c r="GY144" i="210"/>
  <c r="GZ144" i="210"/>
  <c r="HA144" i="210"/>
  <c r="GU36" i="210"/>
  <c r="HC36" i="210"/>
  <c r="GW36" i="210"/>
  <c r="GY36" i="210"/>
  <c r="GV36" i="210"/>
  <c r="GX36" i="210"/>
  <c r="GZ36" i="210"/>
  <c r="HA36" i="210"/>
  <c r="HB36" i="210"/>
  <c r="HD36" i="210"/>
  <c r="GS36" i="210"/>
  <c r="GT36" i="210"/>
  <c r="GU73" i="210"/>
  <c r="GY73" i="210"/>
  <c r="GW73" i="210"/>
  <c r="GZ73" i="210"/>
  <c r="HA73" i="210"/>
  <c r="HB73" i="210"/>
  <c r="GT73" i="210"/>
  <c r="HD73" i="210"/>
  <c r="GS73" i="210"/>
  <c r="GV73" i="210"/>
  <c r="GX73" i="210"/>
  <c r="HC73" i="210"/>
  <c r="GY95" i="210"/>
  <c r="GZ95" i="210"/>
  <c r="GS95" i="210"/>
  <c r="HA95" i="210"/>
  <c r="GT95" i="210"/>
  <c r="HB95" i="210"/>
  <c r="GU95" i="210"/>
  <c r="HC95" i="210"/>
  <c r="GV95" i="210"/>
  <c r="HD95" i="210"/>
  <c r="GW95" i="210"/>
  <c r="GX95" i="210"/>
  <c r="GY111" i="210"/>
  <c r="GZ111" i="210"/>
  <c r="GS111" i="210"/>
  <c r="HA111" i="210"/>
  <c r="GT111" i="210"/>
  <c r="HB111" i="210"/>
  <c r="GU111" i="210"/>
  <c r="HC111" i="210"/>
  <c r="GV111" i="210"/>
  <c r="HD111" i="210"/>
  <c r="GW111" i="210"/>
  <c r="GX111" i="210"/>
  <c r="GX143" i="210"/>
  <c r="GY143" i="210"/>
  <c r="GZ143" i="210"/>
  <c r="GT143" i="210"/>
  <c r="GW143" i="210"/>
  <c r="GS143" i="210"/>
  <c r="HA143" i="210"/>
  <c r="HB143" i="210"/>
  <c r="GU143" i="210"/>
  <c r="HC143" i="210"/>
  <c r="GV143" i="210"/>
  <c r="HD143" i="210"/>
  <c r="GU16" i="210"/>
  <c r="HC16" i="210"/>
  <c r="GW16" i="210"/>
  <c r="GY16" i="210"/>
  <c r="GS16" i="210"/>
  <c r="GT16" i="210"/>
  <c r="GV16" i="210"/>
  <c r="GX16" i="210"/>
  <c r="GZ16" i="210"/>
  <c r="HA16" i="210"/>
  <c r="HB16" i="210"/>
  <c r="HD16" i="210"/>
  <c r="GZ85" i="210"/>
  <c r="GV85" i="210"/>
  <c r="HD85" i="210"/>
  <c r="GS85" i="210"/>
  <c r="HC85" i="210"/>
  <c r="GT85" i="210"/>
  <c r="GU85" i="210"/>
  <c r="GW85" i="210"/>
  <c r="GX85" i="210"/>
  <c r="GY85" i="210"/>
  <c r="HA85" i="210"/>
  <c r="HB85" i="210"/>
  <c r="GU96" i="210"/>
  <c r="HC96" i="210"/>
  <c r="GV96" i="210"/>
  <c r="HD96" i="210"/>
  <c r="GW96" i="210"/>
  <c r="GX96" i="210"/>
  <c r="GY96" i="210"/>
  <c r="GZ96" i="210"/>
  <c r="GS96" i="210"/>
  <c r="HA96" i="210"/>
  <c r="GT96" i="210"/>
  <c r="HB96" i="210"/>
  <c r="GU106" i="210"/>
  <c r="HC106" i="210"/>
  <c r="GV106" i="210"/>
  <c r="HD106" i="210"/>
  <c r="GW106" i="210"/>
  <c r="GX106" i="210"/>
  <c r="GY106" i="210"/>
  <c r="GZ106" i="210"/>
  <c r="GS106" i="210"/>
  <c r="HA106" i="210"/>
  <c r="GT106" i="210"/>
  <c r="HB106" i="210"/>
  <c r="GT148" i="210"/>
  <c r="HB148" i="210"/>
  <c r="GU148" i="210"/>
  <c r="HC148" i="210"/>
  <c r="GV148" i="210"/>
  <c r="HD148" i="210"/>
  <c r="GX148" i="210"/>
  <c r="GW148" i="210"/>
  <c r="GY148" i="210"/>
  <c r="GS148" i="210"/>
  <c r="GZ148" i="210"/>
  <c r="HA148" i="210"/>
  <c r="HE51" i="210"/>
  <c r="GY51" i="210"/>
  <c r="GS51" i="210"/>
  <c r="HA51" i="210"/>
  <c r="GU51" i="210"/>
  <c r="HC51" i="210"/>
  <c r="GV51" i="210"/>
  <c r="GX51" i="210"/>
  <c r="GZ51" i="210"/>
  <c r="HB51" i="210"/>
  <c r="HD51" i="210"/>
  <c r="GT51" i="210"/>
  <c r="GW51" i="210"/>
  <c r="GY68" i="210"/>
  <c r="GS68" i="210"/>
  <c r="HA68" i="210"/>
  <c r="GU68" i="210"/>
  <c r="HC68" i="210"/>
  <c r="GV68" i="210"/>
  <c r="GX68" i="210"/>
  <c r="GZ68" i="210"/>
  <c r="HB68" i="210"/>
  <c r="GT68" i="210"/>
  <c r="GW68" i="210"/>
  <c r="HD68" i="210"/>
  <c r="GY97" i="210"/>
  <c r="GZ97" i="210"/>
  <c r="GS97" i="210"/>
  <c r="HA97" i="210"/>
  <c r="GT97" i="210"/>
  <c r="HB97" i="210"/>
  <c r="GU97" i="210"/>
  <c r="HC97" i="210"/>
  <c r="GV97" i="210"/>
  <c r="HD97" i="210"/>
  <c r="GW97" i="210"/>
  <c r="GX97" i="210"/>
  <c r="HK47" i="210"/>
  <c r="JB55" i="210"/>
  <c r="GY55" i="210"/>
  <c r="GS55" i="210"/>
  <c r="HA55" i="210"/>
  <c r="GU55" i="210"/>
  <c r="HC55" i="210"/>
  <c r="GX55" i="210"/>
  <c r="HB55" i="210"/>
  <c r="HD55" i="210"/>
  <c r="GV55" i="210"/>
  <c r="GT55" i="210"/>
  <c r="GW55" i="210"/>
  <c r="GZ55" i="210"/>
  <c r="GT150" i="210"/>
  <c r="HB150" i="210"/>
  <c r="GU150" i="210"/>
  <c r="HC150" i="210"/>
  <c r="GV150" i="210"/>
  <c r="HD150" i="210"/>
  <c r="GW150" i="210"/>
  <c r="GX150" i="210"/>
  <c r="GY150" i="210"/>
  <c r="HA150" i="210"/>
  <c r="GZ150" i="210"/>
  <c r="GS150" i="210"/>
  <c r="GV132" i="210"/>
  <c r="HD132" i="210"/>
  <c r="GX132" i="210"/>
  <c r="HB132" i="210"/>
  <c r="GS132" i="210"/>
  <c r="HC132" i="210"/>
  <c r="GT132" i="210"/>
  <c r="GU132" i="210"/>
  <c r="GW132" i="210"/>
  <c r="GY132" i="210"/>
  <c r="GZ132" i="210"/>
  <c r="HA132" i="210"/>
  <c r="GY43" i="210"/>
  <c r="GS43" i="210"/>
  <c r="HA43" i="210"/>
  <c r="GU43" i="210"/>
  <c r="HC43" i="210"/>
  <c r="HB43" i="210"/>
  <c r="GT43" i="210"/>
  <c r="GV43" i="210"/>
  <c r="GX43" i="210"/>
  <c r="GW43" i="210"/>
  <c r="GZ43" i="210"/>
  <c r="HD43" i="210"/>
  <c r="GY107" i="210"/>
  <c r="GZ107" i="210"/>
  <c r="GS107" i="210"/>
  <c r="HA107" i="210"/>
  <c r="GT107" i="210"/>
  <c r="HB107" i="210"/>
  <c r="GU107" i="210"/>
  <c r="HC107" i="210"/>
  <c r="GV107" i="210"/>
  <c r="HD107" i="210"/>
  <c r="GW107" i="210"/>
  <c r="GX107" i="210"/>
  <c r="GZ115" i="210"/>
  <c r="GS115" i="210"/>
  <c r="GT115" i="210"/>
  <c r="HB115" i="210"/>
  <c r="GU115" i="210"/>
  <c r="HC115" i="210"/>
  <c r="GV115" i="210"/>
  <c r="HD115" i="210"/>
  <c r="GW115" i="210"/>
  <c r="GX115" i="210"/>
  <c r="GY115" i="210"/>
  <c r="HA115" i="210"/>
  <c r="GZ119" i="210"/>
  <c r="GT119" i="210"/>
  <c r="HB119" i="210"/>
  <c r="GU119" i="210"/>
  <c r="HC119" i="210"/>
  <c r="GV119" i="210"/>
  <c r="HD119" i="210"/>
  <c r="GW119" i="210"/>
  <c r="GS119" i="210"/>
  <c r="GX119" i="210"/>
  <c r="GY119" i="210"/>
  <c r="HA119" i="210"/>
  <c r="HM47" i="210"/>
  <c r="IA47" i="210" s="1"/>
  <c r="JD55" i="210"/>
  <c r="JR55" i="210" s="1"/>
  <c r="GT158" i="210"/>
  <c r="HB158" i="210"/>
  <c r="GU158" i="210"/>
  <c r="HC158" i="210"/>
  <c r="GV158" i="210"/>
  <c r="HD158" i="210"/>
  <c r="GW158" i="210"/>
  <c r="GX158" i="210"/>
  <c r="GS158" i="210"/>
  <c r="GY158" i="210"/>
  <c r="HA158" i="210"/>
  <c r="GZ158" i="210"/>
  <c r="GY19" i="210"/>
  <c r="GS19" i="210"/>
  <c r="HA19" i="210"/>
  <c r="GU19" i="210"/>
  <c r="HC19" i="210"/>
  <c r="GV19" i="210"/>
  <c r="GW19" i="210"/>
  <c r="GX19" i="210"/>
  <c r="GZ19" i="210"/>
  <c r="HB19" i="210"/>
  <c r="HD19" i="210"/>
  <c r="GT19" i="210"/>
  <c r="GY29" i="210"/>
  <c r="GS29" i="210"/>
  <c r="HA29" i="210"/>
  <c r="GU29" i="210"/>
  <c r="HC29" i="210"/>
  <c r="HD29" i="210"/>
  <c r="GT29" i="210"/>
  <c r="GV29" i="210"/>
  <c r="GW29" i="210"/>
  <c r="GX29" i="210"/>
  <c r="GZ29" i="210"/>
  <c r="HB29" i="210"/>
  <c r="GU58" i="210"/>
  <c r="HC58" i="210"/>
  <c r="GW58" i="210"/>
  <c r="GY58" i="210"/>
  <c r="HA58" i="210"/>
  <c r="HD58" i="210"/>
  <c r="GS58" i="210"/>
  <c r="GT58" i="210"/>
  <c r="GX58" i="210"/>
  <c r="GV58" i="210"/>
  <c r="GZ58" i="210"/>
  <c r="HB58" i="210"/>
  <c r="GY66" i="210"/>
  <c r="GS66" i="210"/>
  <c r="HA66" i="210"/>
  <c r="GU66" i="210"/>
  <c r="HC66" i="210"/>
  <c r="GT66" i="210"/>
  <c r="GW66" i="210"/>
  <c r="GX66" i="210"/>
  <c r="GZ66" i="210"/>
  <c r="HD66" i="210"/>
  <c r="GV66" i="210"/>
  <c r="HB66" i="210"/>
  <c r="GU69" i="210"/>
  <c r="HC69" i="210"/>
  <c r="GW69" i="210"/>
  <c r="GY69" i="210"/>
  <c r="GV69" i="210"/>
  <c r="GZ69" i="210"/>
  <c r="HA69" i="210"/>
  <c r="HB69" i="210"/>
  <c r="GS69" i="210"/>
  <c r="HD69" i="210"/>
  <c r="GT69" i="210"/>
  <c r="GX69" i="210"/>
  <c r="GZ89" i="210"/>
  <c r="GV89" i="210"/>
  <c r="HD89" i="210"/>
  <c r="GX89" i="210"/>
  <c r="GY89" i="210"/>
  <c r="HA89" i="210"/>
  <c r="HB89" i="210"/>
  <c r="GS89" i="210"/>
  <c r="HC89" i="210"/>
  <c r="GT89" i="210"/>
  <c r="GU89" i="210"/>
  <c r="GW89" i="210"/>
  <c r="GV124" i="210"/>
  <c r="HD124" i="210"/>
  <c r="GX124" i="210"/>
  <c r="GY124" i="210"/>
  <c r="GZ124" i="210"/>
  <c r="GS124" i="210"/>
  <c r="HA124" i="210"/>
  <c r="GT124" i="210"/>
  <c r="GU124" i="210"/>
  <c r="GW124" i="210"/>
  <c r="HB124" i="210"/>
  <c r="HC124" i="210"/>
  <c r="GX147" i="210"/>
  <c r="GY147" i="210"/>
  <c r="HB147" i="210"/>
  <c r="GZ147" i="210"/>
  <c r="GS147" i="210"/>
  <c r="HA147" i="210"/>
  <c r="GT147" i="210"/>
  <c r="GU147" i="210"/>
  <c r="HC147" i="210"/>
  <c r="GV147" i="210"/>
  <c r="HD147" i="210"/>
  <c r="GW147" i="210"/>
  <c r="GT156" i="210"/>
  <c r="HB156" i="210"/>
  <c r="GU156" i="210"/>
  <c r="HC156" i="210"/>
  <c r="GS156" i="210"/>
  <c r="GV156" i="210"/>
  <c r="HD156" i="210"/>
  <c r="GW156" i="210"/>
  <c r="GX156" i="210"/>
  <c r="GY156" i="210"/>
  <c r="GZ156" i="210"/>
  <c r="HA156" i="210"/>
  <c r="GU20" i="210"/>
  <c r="HC20" i="210"/>
  <c r="GW20" i="210"/>
  <c r="GY20" i="210"/>
  <c r="GV20" i="210"/>
  <c r="GX20" i="210"/>
  <c r="GZ20" i="210"/>
  <c r="HA20" i="210"/>
  <c r="HB20" i="210"/>
  <c r="HD20" i="210"/>
  <c r="GS20" i="210"/>
  <c r="GT20" i="210"/>
  <c r="GU32" i="210"/>
  <c r="HC32" i="210"/>
  <c r="GW32" i="210"/>
  <c r="GY32" i="210"/>
  <c r="GS32" i="210"/>
  <c r="GT32" i="210"/>
  <c r="GV32" i="210"/>
  <c r="GX32" i="210"/>
  <c r="GZ32" i="210"/>
  <c r="HA32" i="210"/>
  <c r="HB32" i="210"/>
  <c r="HD32" i="210"/>
  <c r="GY41" i="210"/>
  <c r="GS41" i="210"/>
  <c r="HA41" i="210"/>
  <c r="GU41" i="210"/>
  <c r="HC41" i="210"/>
  <c r="GZ41" i="210"/>
  <c r="HD41" i="210"/>
  <c r="GT41" i="210"/>
  <c r="GW41" i="210"/>
  <c r="GV41" i="210"/>
  <c r="GX41" i="210"/>
  <c r="HB41" i="210"/>
  <c r="GX159" i="210"/>
  <c r="GY159" i="210"/>
  <c r="GT159" i="210"/>
  <c r="GZ159" i="210"/>
  <c r="GS159" i="210"/>
  <c r="HA159" i="210"/>
  <c r="HB159" i="210"/>
  <c r="GU159" i="210"/>
  <c r="HC159" i="210"/>
  <c r="GV159" i="210"/>
  <c r="HD159" i="210"/>
  <c r="GW159" i="210"/>
  <c r="GY21" i="210"/>
  <c r="GS21" i="210"/>
  <c r="HA21" i="210"/>
  <c r="GU21" i="210"/>
  <c r="HC21" i="210"/>
  <c r="GW21" i="210"/>
  <c r="GX21" i="210"/>
  <c r="GZ21" i="210"/>
  <c r="HB21" i="210"/>
  <c r="HD21" i="210"/>
  <c r="GT21" i="210"/>
  <c r="GV21" i="210"/>
  <c r="GU24" i="210"/>
  <c r="HC24" i="210"/>
  <c r="GW24" i="210"/>
  <c r="GY24" i="210"/>
  <c r="GZ24" i="210"/>
  <c r="HA24" i="210"/>
  <c r="HB24" i="210"/>
  <c r="HD24" i="210"/>
  <c r="GS24" i="210"/>
  <c r="GT24" i="210"/>
  <c r="GV24" i="210"/>
  <c r="GX24" i="210"/>
  <c r="GU28" i="210"/>
  <c r="HC28" i="210"/>
  <c r="GW28" i="210"/>
  <c r="GY28" i="210"/>
  <c r="HB28" i="210"/>
  <c r="HD28" i="210"/>
  <c r="GS28" i="210"/>
  <c r="GT28" i="210"/>
  <c r="GV28" i="210"/>
  <c r="GX28" i="210"/>
  <c r="GZ28" i="210"/>
  <c r="HA28" i="210"/>
  <c r="GU38" i="210"/>
  <c r="HC38" i="210"/>
  <c r="GW38" i="210"/>
  <c r="GY38" i="210"/>
  <c r="GX38" i="210"/>
  <c r="GZ38" i="210"/>
  <c r="HA38" i="210"/>
  <c r="HB38" i="210"/>
  <c r="HD38" i="210"/>
  <c r="GS38" i="210"/>
  <c r="GT38" i="210"/>
  <c r="GV38" i="210"/>
  <c r="GU56" i="210"/>
  <c r="HC56" i="210"/>
  <c r="GW56" i="210"/>
  <c r="GY56" i="210"/>
  <c r="GZ56" i="210"/>
  <c r="HB56" i="210"/>
  <c r="HD56" i="210"/>
  <c r="GS56" i="210"/>
  <c r="GV56" i="210"/>
  <c r="GT56" i="210"/>
  <c r="GX56" i="210"/>
  <c r="HA56" i="210"/>
  <c r="GY72" i="210"/>
  <c r="GS72" i="210"/>
  <c r="GU72" i="210"/>
  <c r="HC72" i="210"/>
  <c r="GX72" i="210"/>
  <c r="HA72" i="210"/>
  <c r="HB72" i="210"/>
  <c r="HD72" i="210"/>
  <c r="GV72" i="210"/>
  <c r="GZ72" i="210"/>
  <c r="GT72" i="210"/>
  <c r="GW72" i="210"/>
  <c r="GX75" i="210"/>
  <c r="GZ75" i="210"/>
  <c r="GS75" i="210"/>
  <c r="HA75" i="210"/>
  <c r="GT75" i="210"/>
  <c r="HB75" i="210"/>
  <c r="GV75" i="210"/>
  <c r="HD75" i="210"/>
  <c r="GU75" i="210"/>
  <c r="GW75" i="210"/>
  <c r="GY75" i="210"/>
  <c r="HC75" i="210"/>
  <c r="GZ79" i="210"/>
  <c r="GT79" i="210"/>
  <c r="HB79" i="210"/>
  <c r="GV79" i="210"/>
  <c r="HD79" i="210"/>
  <c r="HA79" i="210"/>
  <c r="HC79" i="210"/>
  <c r="GS79" i="210"/>
  <c r="GU79" i="210"/>
  <c r="GW79" i="210"/>
  <c r="GX79" i="210"/>
  <c r="GY79" i="210"/>
  <c r="GZ87" i="210"/>
  <c r="GV87" i="210"/>
  <c r="HD87" i="210"/>
  <c r="HA87" i="210"/>
  <c r="HB87" i="210"/>
  <c r="GS87" i="210"/>
  <c r="HC87" i="210"/>
  <c r="GT87" i="210"/>
  <c r="GU87" i="210"/>
  <c r="GW87" i="210"/>
  <c r="GX87" i="210"/>
  <c r="GY87" i="210"/>
  <c r="GV122" i="210"/>
  <c r="HD122" i="210"/>
  <c r="GX122" i="210"/>
  <c r="GY122" i="210"/>
  <c r="GZ122" i="210"/>
  <c r="GS122" i="210"/>
  <c r="HA122" i="210"/>
  <c r="GU122" i="210"/>
  <c r="GW122" i="210"/>
  <c r="HB122" i="210"/>
  <c r="HC122" i="210"/>
  <c r="GT122" i="210"/>
  <c r="GT135" i="210"/>
  <c r="GX135" i="210"/>
  <c r="GY135" i="210"/>
  <c r="GZ135" i="210"/>
  <c r="HA135" i="210"/>
  <c r="GS135" i="210"/>
  <c r="HB135" i="210"/>
  <c r="GU135" i="210"/>
  <c r="HC135" i="210"/>
  <c r="GV135" i="210"/>
  <c r="HD135" i="210"/>
  <c r="GW135" i="210"/>
  <c r="GT152" i="210"/>
  <c r="HB152" i="210"/>
  <c r="GU152" i="210"/>
  <c r="HC152" i="210"/>
  <c r="GX152" i="210"/>
  <c r="GV152" i="210"/>
  <c r="HD152" i="210"/>
  <c r="GS152" i="210"/>
  <c r="GW152" i="210"/>
  <c r="GY152" i="210"/>
  <c r="GZ152" i="210"/>
  <c r="HA152" i="210"/>
  <c r="GV134" i="210"/>
  <c r="HD134" i="210"/>
  <c r="GX134" i="210"/>
  <c r="GZ134" i="210"/>
  <c r="HA134" i="210"/>
  <c r="HB134" i="210"/>
  <c r="GS134" i="210"/>
  <c r="HC134" i="210"/>
  <c r="GT134" i="210"/>
  <c r="GU134" i="210"/>
  <c r="GY134" i="210"/>
  <c r="GW134" i="210"/>
  <c r="GT142" i="210"/>
  <c r="HB142" i="210"/>
  <c r="GU142" i="210"/>
  <c r="HC142" i="210"/>
  <c r="GX142" i="210"/>
  <c r="GV142" i="210"/>
  <c r="HD142" i="210"/>
  <c r="GW142" i="210"/>
  <c r="GY142" i="210"/>
  <c r="GS142" i="210"/>
  <c r="GZ142" i="210"/>
  <c r="HA142" i="210"/>
  <c r="GY35" i="210"/>
  <c r="GS35" i="210"/>
  <c r="HA35" i="210"/>
  <c r="GU35" i="210"/>
  <c r="HC35" i="210"/>
  <c r="GV35" i="210"/>
  <c r="GW35" i="210"/>
  <c r="GX35" i="210"/>
  <c r="GZ35" i="210"/>
  <c r="HB35" i="210"/>
  <c r="HD35" i="210"/>
  <c r="GT35" i="210"/>
  <c r="GY39" i="210"/>
  <c r="GS39" i="210"/>
  <c r="HA39" i="210"/>
  <c r="GU39" i="210"/>
  <c r="HC39" i="210"/>
  <c r="GX39" i="210"/>
  <c r="HB39" i="210"/>
  <c r="HD39" i="210"/>
  <c r="GT39" i="210"/>
  <c r="GV39" i="210"/>
  <c r="GW39" i="210"/>
  <c r="GZ39" i="210"/>
  <c r="GY61" i="210"/>
  <c r="GS61" i="210"/>
  <c r="HA61" i="210"/>
  <c r="GU61" i="210"/>
  <c r="HC61" i="210"/>
  <c r="HD61" i="210"/>
  <c r="GT61" i="210"/>
  <c r="GV61" i="210"/>
  <c r="GW61" i="210"/>
  <c r="GZ61" i="210"/>
  <c r="GX61" i="210"/>
  <c r="HB61" i="210"/>
  <c r="GZ83" i="210"/>
  <c r="GT83" i="210"/>
  <c r="HB83" i="210"/>
  <c r="GV83" i="210"/>
  <c r="HD83" i="210"/>
  <c r="GS83" i="210"/>
  <c r="GU83" i="210"/>
  <c r="GW83" i="210"/>
  <c r="GX83" i="210"/>
  <c r="GY83" i="210"/>
  <c r="HA83" i="210"/>
  <c r="HC83" i="210"/>
  <c r="GV84" i="210"/>
  <c r="HD84" i="210"/>
  <c r="GX84" i="210"/>
  <c r="GZ84" i="210"/>
  <c r="GS84" i="210"/>
  <c r="GT84" i="210"/>
  <c r="GU84" i="210"/>
  <c r="GW84" i="210"/>
  <c r="GY84" i="210"/>
  <c r="HA84" i="210"/>
  <c r="HB84" i="210"/>
  <c r="HC84" i="210"/>
  <c r="GV126" i="210"/>
  <c r="HD126" i="210"/>
  <c r="GX126" i="210"/>
  <c r="GZ126" i="210"/>
  <c r="GS126" i="210"/>
  <c r="HA126" i="210"/>
  <c r="GT126" i="210"/>
  <c r="GU126" i="210"/>
  <c r="GW126" i="210"/>
  <c r="GY126" i="210"/>
  <c r="HC126" i="210"/>
  <c r="HB126" i="210"/>
  <c r="GD147" i="210"/>
  <c r="FW147" i="210"/>
  <c r="GE147" i="210"/>
  <c r="FX147" i="210"/>
  <c r="GF147" i="210"/>
  <c r="FZ147" i="210"/>
  <c r="GH147" i="210"/>
  <c r="GA147" i="210"/>
  <c r="GB147" i="210"/>
  <c r="GC147" i="210"/>
  <c r="GG147" i="210"/>
  <c r="FY147" i="210"/>
  <c r="FW36" i="210"/>
  <c r="GE36" i="210"/>
  <c r="FX36" i="210"/>
  <c r="GF36" i="210"/>
  <c r="FY36" i="210"/>
  <c r="GG36" i="210"/>
  <c r="FZ36" i="210"/>
  <c r="GH36" i="210"/>
  <c r="GA36" i="210"/>
  <c r="GB36" i="210"/>
  <c r="GC36" i="210"/>
  <c r="GD36" i="210"/>
  <c r="GD89" i="210"/>
  <c r="FW89" i="210"/>
  <c r="GE89" i="210"/>
  <c r="FX89" i="210"/>
  <c r="GF89" i="210"/>
  <c r="FY89" i="210"/>
  <c r="GG89" i="210"/>
  <c r="FZ89" i="210"/>
  <c r="GH89" i="210"/>
  <c r="GA89" i="210"/>
  <c r="GB89" i="210"/>
  <c r="GC89" i="210"/>
  <c r="GD95" i="210"/>
  <c r="FW95" i="210"/>
  <c r="GE95" i="210"/>
  <c r="FX95" i="210"/>
  <c r="GF95" i="210"/>
  <c r="FY95" i="210"/>
  <c r="GG95" i="210"/>
  <c r="FZ95" i="210"/>
  <c r="GH95" i="210"/>
  <c r="GA95" i="210"/>
  <c r="GB95" i="210"/>
  <c r="GC95" i="210"/>
  <c r="FY124" i="210"/>
  <c r="GG124" i="210"/>
  <c r="FZ124" i="210"/>
  <c r="GH124" i="210"/>
  <c r="GA124" i="210"/>
  <c r="GB124" i="210"/>
  <c r="GC124" i="210"/>
  <c r="GD124" i="210"/>
  <c r="FW124" i="210"/>
  <c r="GE124" i="210"/>
  <c r="FX124" i="210"/>
  <c r="GF124" i="210"/>
  <c r="GB152" i="210"/>
  <c r="GD152" i="210"/>
  <c r="FW152" i="210"/>
  <c r="GE152" i="210"/>
  <c r="FY152" i="210"/>
  <c r="FZ152" i="210"/>
  <c r="GA152" i="210"/>
  <c r="GC152" i="210"/>
  <c r="GF152" i="210"/>
  <c r="GH152" i="210"/>
  <c r="FX152" i="210"/>
  <c r="GG152" i="210"/>
  <c r="GA19" i="210"/>
  <c r="GB19" i="210"/>
  <c r="GC19" i="210"/>
  <c r="GD19" i="210"/>
  <c r="FW19" i="210"/>
  <c r="GE19" i="210"/>
  <c r="FX19" i="210"/>
  <c r="GF19" i="210"/>
  <c r="FY19" i="210"/>
  <c r="GG19" i="210"/>
  <c r="FZ19" i="210"/>
  <c r="GH19" i="210"/>
  <c r="GD83" i="210"/>
  <c r="FW83" i="210"/>
  <c r="GE83" i="210"/>
  <c r="FX83" i="210"/>
  <c r="GF83" i="210"/>
  <c r="FY83" i="210"/>
  <c r="GG83" i="210"/>
  <c r="FZ83" i="210"/>
  <c r="GH83" i="210"/>
  <c r="GA83" i="210"/>
  <c r="GB83" i="210"/>
  <c r="GC83" i="210"/>
  <c r="GD87" i="210"/>
  <c r="FW87" i="210"/>
  <c r="GE87" i="210"/>
  <c r="FX87" i="210"/>
  <c r="GF87" i="210"/>
  <c r="FY87" i="210"/>
  <c r="GG87" i="210"/>
  <c r="FZ87" i="210"/>
  <c r="GH87" i="210"/>
  <c r="GA87" i="210"/>
  <c r="GB87" i="210"/>
  <c r="GC87" i="210"/>
  <c r="FZ96" i="210"/>
  <c r="GH96" i="210"/>
  <c r="GA96" i="210"/>
  <c r="GB96" i="210"/>
  <c r="GC96" i="210"/>
  <c r="GD96" i="210"/>
  <c r="FW96" i="210"/>
  <c r="GE96" i="210"/>
  <c r="FX96" i="210"/>
  <c r="GF96" i="210"/>
  <c r="FY96" i="210"/>
  <c r="GG96" i="210"/>
  <c r="GD122" i="210"/>
  <c r="FW122" i="210"/>
  <c r="GE122" i="210"/>
  <c r="FX122" i="210"/>
  <c r="GF122" i="210"/>
  <c r="GG122" i="210"/>
  <c r="GH122" i="210"/>
  <c r="FY122" i="210"/>
  <c r="FZ122" i="210"/>
  <c r="GA122" i="210"/>
  <c r="GC122" i="210"/>
  <c r="GB122" i="210"/>
  <c r="GB158" i="210"/>
  <c r="GD158" i="210"/>
  <c r="FW158" i="210"/>
  <c r="GE158" i="210"/>
  <c r="GA158" i="210"/>
  <c r="GC158" i="210"/>
  <c r="GF158" i="210"/>
  <c r="GG158" i="210"/>
  <c r="GH158" i="210"/>
  <c r="FX158" i="210"/>
  <c r="FZ158" i="210"/>
  <c r="FY158" i="210"/>
  <c r="FY142" i="210"/>
  <c r="GG142" i="210"/>
  <c r="FZ142" i="210"/>
  <c r="GH142" i="210"/>
  <c r="GA142" i="210"/>
  <c r="GB142" i="210"/>
  <c r="GC142" i="210"/>
  <c r="GD142" i="210"/>
  <c r="FW142" i="210"/>
  <c r="GE142" i="210"/>
  <c r="FX142" i="210"/>
  <c r="GF142" i="210"/>
  <c r="FW32" i="210"/>
  <c r="GE32" i="210"/>
  <c r="FX32" i="210"/>
  <c r="GF32" i="210"/>
  <c r="FY32" i="210"/>
  <c r="GG32" i="210"/>
  <c r="FZ32" i="210"/>
  <c r="GH32" i="210"/>
  <c r="GA32" i="210"/>
  <c r="GB32" i="210"/>
  <c r="GC32" i="210"/>
  <c r="GD32" i="210"/>
  <c r="FW61" i="210"/>
  <c r="FX61" i="210"/>
  <c r="FY61" i="210"/>
  <c r="FZ61" i="210"/>
  <c r="GH61" i="210"/>
  <c r="GD61" i="210"/>
  <c r="GB61" i="210"/>
  <c r="GG61" i="210"/>
  <c r="GF61" i="210"/>
  <c r="GC61" i="210"/>
  <c r="GA61" i="210"/>
  <c r="GE61" i="210"/>
  <c r="FZ84" i="210"/>
  <c r="GH84" i="210"/>
  <c r="GA84" i="210"/>
  <c r="GB84" i="210"/>
  <c r="GC84" i="210"/>
  <c r="GD84" i="210"/>
  <c r="FW84" i="210"/>
  <c r="GE84" i="210"/>
  <c r="FX84" i="210"/>
  <c r="GF84" i="210"/>
  <c r="FY84" i="210"/>
  <c r="GG84" i="210"/>
  <c r="GD97" i="210"/>
  <c r="FW97" i="210"/>
  <c r="GE97" i="210"/>
  <c r="FX97" i="210"/>
  <c r="GF97" i="210"/>
  <c r="FY97" i="210"/>
  <c r="GG97" i="210"/>
  <c r="FZ97" i="210"/>
  <c r="GH97" i="210"/>
  <c r="GA97" i="210"/>
  <c r="GB97" i="210"/>
  <c r="GC97" i="210"/>
  <c r="FZ106" i="210"/>
  <c r="GH106" i="210"/>
  <c r="GA106" i="210"/>
  <c r="GB106" i="210"/>
  <c r="GC106" i="210"/>
  <c r="GD106" i="210"/>
  <c r="FW106" i="210"/>
  <c r="GE106" i="210"/>
  <c r="FX106" i="210"/>
  <c r="GF106" i="210"/>
  <c r="FY106" i="210"/>
  <c r="GG106" i="210"/>
  <c r="GD115" i="210"/>
  <c r="FW115" i="210"/>
  <c r="GE115" i="210"/>
  <c r="FX115" i="210"/>
  <c r="GF115" i="210"/>
  <c r="FY115" i="210"/>
  <c r="GG115" i="210"/>
  <c r="FZ115" i="210"/>
  <c r="GH115" i="210"/>
  <c r="GA115" i="210"/>
  <c r="GB115" i="210"/>
  <c r="GC115" i="210"/>
  <c r="GC139" i="210"/>
  <c r="GD139" i="210"/>
  <c r="FW139" i="210"/>
  <c r="GE139" i="210"/>
  <c r="FX139" i="210"/>
  <c r="GF139" i="210"/>
  <c r="GG139" i="210"/>
  <c r="FY139" i="210"/>
  <c r="FZ139" i="210"/>
  <c r="GH139" i="210"/>
  <c r="GA139" i="210"/>
  <c r="GB139" i="210"/>
  <c r="GC143" i="210"/>
  <c r="GD143" i="210"/>
  <c r="FW143" i="210"/>
  <c r="GE143" i="210"/>
  <c r="FX143" i="210"/>
  <c r="GF143" i="210"/>
  <c r="GG143" i="210"/>
  <c r="FY143" i="210"/>
  <c r="FZ143" i="210"/>
  <c r="GH143" i="210"/>
  <c r="GA143" i="210"/>
  <c r="GB143" i="210"/>
  <c r="FX151" i="210"/>
  <c r="GF151" i="210"/>
  <c r="FZ151" i="210"/>
  <c r="GH151" i="210"/>
  <c r="GA151" i="210"/>
  <c r="FW151" i="210"/>
  <c r="FY151" i="210"/>
  <c r="GB151" i="210"/>
  <c r="GC151" i="210"/>
  <c r="GG151" i="210"/>
  <c r="GD151" i="210"/>
  <c r="GE151" i="210"/>
  <c r="FX161" i="210"/>
  <c r="GF161" i="210"/>
  <c r="FZ161" i="210"/>
  <c r="GH161" i="210"/>
  <c r="GA161" i="210"/>
  <c r="GE161" i="210"/>
  <c r="GG161" i="210"/>
  <c r="GC161" i="210"/>
  <c r="FW161" i="210"/>
  <c r="GB161" i="210"/>
  <c r="FY161" i="210"/>
  <c r="GD161" i="210"/>
  <c r="FW66" i="210"/>
  <c r="GE66" i="210"/>
  <c r="FX66" i="210"/>
  <c r="GF66" i="210"/>
  <c r="FY66" i="210"/>
  <c r="GG66" i="210"/>
  <c r="FZ66" i="210"/>
  <c r="GH66" i="210"/>
  <c r="GA66" i="210"/>
  <c r="GB66" i="210"/>
  <c r="GC66" i="210"/>
  <c r="GD66" i="210"/>
  <c r="FW72" i="210"/>
  <c r="GE72" i="210"/>
  <c r="FX72" i="210"/>
  <c r="GF72" i="210"/>
  <c r="FY72" i="210"/>
  <c r="GG72" i="210"/>
  <c r="FZ72" i="210"/>
  <c r="GH72" i="210"/>
  <c r="GA72" i="210"/>
  <c r="GB72" i="210"/>
  <c r="GC72" i="210"/>
  <c r="GD72" i="210"/>
  <c r="GD75" i="210"/>
  <c r="FW75" i="210"/>
  <c r="GE75" i="210"/>
  <c r="FX75" i="210"/>
  <c r="GF75" i="210"/>
  <c r="FY75" i="210"/>
  <c r="GG75" i="210"/>
  <c r="FZ75" i="210"/>
  <c r="GH75" i="210"/>
  <c r="GA75" i="210"/>
  <c r="GB75" i="210"/>
  <c r="GC75" i="210"/>
  <c r="GD85" i="210"/>
  <c r="FW85" i="210"/>
  <c r="GE85" i="210"/>
  <c r="FX85" i="210"/>
  <c r="GF85" i="210"/>
  <c r="FY85" i="210"/>
  <c r="GG85" i="210"/>
  <c r="FZ85" i="210"/>
  <c r="GH85" i="210"/>
  <c r="GA85" i="210"/>
  <c r="GB85" i="210"/>
  <c r="GC85" i="210"/>
  <c r="GD107" i="210"/>
  <c r="FW107" i="210"/>
  <c r="GE107" i="210"/>
  <c r="FX107" i="210"/>
  <c r="GF107" i="210"/>
  <c r="FY107" i="210"/>
  <c r="GG107" i="210"/>
  <c r="FZ107" i="210"/>
  <c r="GH107" i="210"/>
  <c r="GA107" i="210"/>
  <c r="GB107" i="210"/>
  <c r="GC107" i="210"/>
  <c r="FZ148" i="210"/>
  <c r="GA148" i="210"/>
  <c r="GB148" i="210"/>
  <c r="GD148" i="210"/>
  <c r="FW148" i="210"/>
  <c r="GE148" i="210"/>
  <c r="GG148" i="210"/>
  <c r="GH148" i="210"/>
  <c r="FX148" i="210"/>
  <c r="GF148" i="210"/>
  <c r="FY148" i="210"/>
  <c r="GC148" i="210"/>
  <c r="GB156" i="210"/>
  <c r="GD156" i="210"/>
  <c r="FW156" i="210"/>
  <c r="GE156" i="210"/>
  <c r="GA156" i="210"/>
  <c r="GC156" i="210"/>
  <c r="GF156" i="210"/>
  <c r="GG156" i="210"/>
  <c r="GH156" i="210"/>
  <c r="FX156" i="210"/>
  <c r="FZ156" i="210"/>
  <c r="FY156" i="210"/>
  <c r="FZ144" i="210"/>
  <c r="GH144" i="210"/>
  <c r="GA144" i="210"/>
  <c r="GB144" i="210"/>
  <c r="GC144" i="210"/>
  <c r="GD144" i="210"/>
  <c r="FW144" i="210"/>
  <c r="GE144" i="210"/>
  <c r="GF144" i="210"/>
  <c r="FX144" i="210"/>
  <c r="FY144" i="210"/>
  <c r="GG144" i="210"/>
  <c r="GB154" i="210"/>
  <c r="GD154" i="210"/>
  <c r="FW154" i="210"/>
  <c r="GE154" i="210"/>
  <c r="FY154" i="210"/>
  <c r="FZ154" i="210"/>
  <c r="GA154" i="210"/>
  <c r="GC154" i="210"/>
  <c r="GF154" i="210"/>
  <c r="FX154" i="210"/>
  <c r="GG154" i="210"/>
  <c r="GH154" i="210"/>
  <c r="FW16" i="210"/>
  <c r="GE16" i="210"/>
  <c r="FX16" i="210"/>
  <c r="GF16" i="210"/>
  <c r="FY16" i="210"/>
  <c r="GG16" i="210"/>
  <c r="FZ16" i="210"/>
  <c r="GH16" i="210"/>
  <c r="GA16" i="210"/>
  <c r="GB16" i="210"/>
  <c r="GC16" i="210"/>
  <c r="GD16" i="210"/>
  <c r="FW20" i="210"/>
  <c r="GE20" i="210"/>
  <c r="FX20" i="210"/>
  <c r="GF20" i="210"/>
  <c r="FY20" i="210"/>
  <c r="GG20" i="210"/>
  <c r="FZ20" i="210"/>
  <c r="GH20" i="210"/>
  <c r="GA20" i="210"/>
  <c r="GB20" i="210"/>
  <c r="GC20" i="210"/>
  <c r="GD20" i="210"/>
  <c r="FW24" i="210"/>
  <c r="GE24" i="210"/>
  <c r="FX24" i="210"/>
  <c r="GF24" i="210"/>
  <c r="FY24" i="210"/>
  <c r="GG24" i="210"/>
  <c r="FZ24" i="210"/>
  <c r="GH24" i="210"/>
  <c r="GA24" i="210"/>
  <c r="GB24" i="210"/>
  <c r="GC24" i="210"/>
  <c r="GD24" i="210"/>
  <c r="FW28" i="210"/>
  <c r="GE28" i="210"/>
  <c r="FX28" i="210"/>
  <c r="GF28" i="210"/>
  <c r="FY28" i="210"/>
  <c r="GG28" i="210"/>
  <c r="FZ28" i="210"/>
  <c r="GH28" i="210"/>
  <c r="GA28" i="210"/>
  <c r="GB28" i="210"/>
  <c r="GC28" i="210"/>
  <c r="GD28" i="210"/>
  <c r="FW73" i="210"/>
  <c r="FX73" i="210"/>
  <c r="FY73" i="210"/>
  <c r="GD73" i="210"/>
  <c r="GE73" i="210"/>
  <c r="GF73" i="210"/>
  <c r="GG73" i="210"/>
  <c r="FZ73" i="210"/>
  <c r="GH73" i="210"/>
  <c r="GA73" i="210"/>
  <c r="GB73" i="210"/>
  <c r="GC73" i="210"/>
  <c r="GA21" i="210"/>
  <c r="GB21" i="210"/>
  <c r="GC21" i="210"/>
  <c r="GD21" i="210"/>
  <c r="FW21" i="210"/>
  <c r="GE21" i="210"/>
  <c r="FX21" i="210"/>
  <c r="GF21" i="210"/>
  <c r="FY21" i="210"/>
  <c r="GG21" i="210"/>
  <c r="GH21" i="210"/>
  <c r="FZ21" i="210"/>
  <c r="GA29" i="210"/>
  <c r="GB29" i="210"/>
  <c r="GC29" i="210"/>
  <c r="GD29" i="210"/>
  <c r="FW29" i="210"/>
  <c r="GE29" i="210"/>
  <c r="FX29" i="210"/>
  <c r="GF29" i="210"/>
  <c r="FY29" i="210"/>
  <c r="GG29" i="210"/>
  <c r="FZ29" i="210"/>
  <c r="GH29" i="210"/>
  <c r="GA43" i="210"/>
  <c r="GB43" i="210"/>
  <c r="GC43" i="210"/>
  <c r="GD43" i="210"/>
  <c r="FW43" i="210"/>
  <c r="GE43" i="210"/>
  <c r="FX43" i="210"/>
  <c r="GF43" i="210"/>
  <c r="FY43" i="210"/>
  <c r="GG43" i="210"/>
  <c r="FZ43" i="210"/>
  <c r="GH43" i="210"/>
  <c r="GA51" i="210"/>
  <c r="GB51" i="210"/>
  <c r="GC51" i="210"/>
  <c r="GD51" i="210"/>
  <c r="FW51" i="210"/>
  <c r="GE51" i="210"/>
  <c r="FX51" i="210"/>
  <c r="GF51" i="210"/>
  <c r="FY51" i="210"/>
  <c r="GG51" i="210"/>
  <c r="FZ51" i="210"/>
  <c r="GH51" i="210"/>
  <c r="GA55" i="210"/>
  <c r="GB55" i="210"/>
  <c r="GC55" i="210"/>
  <c r="GD55" i="210"/>
  <c r="FW55" i="210"/>
  <c r="GE55" i="210"/>
  <c r="FX55" i="210"/>
  <c r="GF55" i="210"/>
  <c r="FY55" i="210"/>
  <c r="GG55" i="210"/>
  <c r="FZ55" i="210"/>
  <c r="GH55" i="210"/>
  <c r="FW68" i="210"/>
  <c r="GE68" i="210"/>
  <c r="FX68" i="210"/>
  <c r="GF68" i="210"/>
  <c r="FY68" i="210"/>
  <c r="GG68" i="210"/>
  <c r="FZ68" i="210"/>
  <c r="GH68" i="210"/>
  <c r="GA68" i="210"/>
  <c r="GB68" i="210"/>
  <c r="GC68" i="210"/>
  <c r="GD68" i="210"/>
  <c r="FZ119" i="210"/>
  <c r="GH119" i="210"/>
  <c r="GA119" i="210"/>
  <c r="GB119" i="210"/>
  <c r="GD119" i="210"/>
  <c r="GE119" i="210"/>
  <c r="GF119" i="210"/>
  <c r="GG119" i="210"/>
  <c r="FW119" i="210"/>
  <c r="FX119" i="210"/>
  <c r="GC119" i="210"/>
  <c r="FY119" i="210"/>
  <c r="GA65" i="210"/>
  <c r="GB65" i="210"/>
  <c r="GC65" i="210"/>
  <c r="GD65" i="210"/>
  <c r="FW65" i="210"/>
  <c r="GE65" i="210"/>
  <c r="FX65" i="210"/>
  <c r="GF65" i="210"/>
  <c r="FY65" i="210"/>
  <c r="GG65" i="210"/>
  <c r="FZ65" i="210"/>
  <c r="GH65" i="210"/>
  <c r="GB150" i="210"/>
  <c r="GD150" i="210"/>
  <c r="FW150" i="210"/>
  <c r="GE150" i="210"/>
  <c r="FX150" i="210"/>
  <c r="FY150" i="210"/>
  <c r="GG150" i="210"/>
  <c r="GH150" i="210"/>
  <c r="FZ150" i="210"/>
  <c r="GA150" i="210"/>
  <c r="GC150" i="210"/>
  <c r="GF150" i="210"/>
  <c r="FX159" i="210"/>
  <c r="GF159" i="210"/>
  <c r="FZ159" i="210"/>
  <c r="GH159" i="210"/>
  <c r="GA159" i="210"/>
  <c r="GD159" i="210"/>
  <c r="GE159" i="210"/>
  <c r="GC159" i="210"/>
  <c r="GG159" i="210"/>
  <c r="FY159" i="210"/>
  <c r="FW159" i="210"/>
  <c r="GB159" i="210"/>
  <c r="GA35" i="210"/>
  <c r="GB35" i="210"/>
  <c r="GC35" i="210"/>
  <c r="GD35" i="210"/>
  <c r="FW35" i="210"/>
  <c r="GE35" i="210"/>
  <c r="FX35" i="210"/>
  <c r="GF35" i="210"/>
  <c r="FY35" i="210"/>
  <c r="GG35" i="210"/>
  <c r="FZ35" i="210"/>
  <c r="GH35" i="210"/>
  <c r="GA41" i="210"/>
  <c r="GB41" i="210"/>
  <c r="GC41" i="210"/>
  <c r="GD41" i="210"/>
  <c r="FW41" i="210"/>
  <c r="GE41" i="210"/>
  <c r="FX41" i="210"/>
  <c r="GF41" i="210"/>
  <c r="FY41" i="210"/>
  <c r="GG41" i="210"/>
  <c r="FZ41" i="210"/>
  <c r="GH41" i="210"/>
  <c r="FW58" i="210"/>
  <c r="GE58" i="210"/>
  <c r="FX58" i="210"/>
  <c r="GF58" i="210"/>
  <c r="FY58" i="210"/>
  <c r="GG58" i="210"/>
  <c r="FZ58" i="210"/>
  <c r="GH58" i="210"/>
  <c r="GA58" i="210"/>
  <c r="GB58" i="210"/>
  <c r="GC58" i="210"/>
  <c r="GD58" i="210"/>
  <c r="GA69" i="210"/>
  <c r="GB69" i="210"/>
  <c r="GC69" i="210"/>
  <c r="GD69" i="210"/>
  <c r="FW69" i="210"/>
  <c r="GE69" i="210"/>
  <c r="FX69" i="210"/>
  <c r="GF69" i="210"/>
  <c r="FY69" i="210"/>
  <c r="GG69" i="210"/>
  <c r="FZ69" i="210"/>
  <c r="GH69" i="210"/>
  <c r="GD79" i="210"/>
  <c r="FW79" i="210"/>
  <c r="GE79" i="210"/>
  <c r="FX79" i="210"/>
  <c r="GF79" i="210"/>
  <c r="FY79" i="210"/>
  <c r="GG79" i="210"/>
  <c r="FZ79" i="210"/>
  <c r="GH79" i="210"/>
  <c r="GA79" i="210"/>
  <c r="GB79" i="210"/>
  <c r="GC79" i="210"/>
  <c r="GD111" i="210"/>
  <c r="FW111" i="210"/>
  <c r="GE111" i="210"/>
  <c r="FX111" i="210"/>
  <c r="GF111" i="210"/>
  <c r="FY111" i="210"/>
  <c r="GG111" i="210"/>
  <c r="FZ111" i="210"/>
  <c r="GH111" i="210"/>
  <c r="GA111" i="210"/>
  <c r="GB111" i="210"/>
  <c r="GC111" i="210"/>
  <c r="FX155" i="210"/>
  <c r="GF155" i="210"/>
  <c r="FZ155" i="210"/>
  <c r="GH155" i="210"/>
  <c r="GA155" i="210"/>
  <c r="GB155" i="210"/>
  <c r="GC155" i="210"/>
  <c r="FW155" i="210"/>
  <c r="GD155" i="210"/>
  <c r="GE155" i="210"/>
  <c r="GG155" i="210"/>
  <c r="FY155" i="210"/>
  <c r="GC135" i="210"/>
  <c r="GD135" i="210"/>
  <c r="FW135" i="210"/>
  <c r="GE135" i="210"/>
  <c r="FX135" i="210"/>
  <c r="GF135" i="210"/>
  <c r="GG135" i="210"/>
  <c r="FY135" i="210"/>
  <c r="FZ135" i="210"/>
  <c r="GH135" i="210"/>
  <c r="GA135" i="210"/>
  <c r="GB135" i="210"/>
  <c r="FY134" i="210"/>
  <c r="GG134" i="210"/>
  <c r="FZ134" i="210"/>
  <c r="GH134" i="210"/>
  <c r="GA134" i="210"/>
  <c r="GB134" i="210"/>
  <c r="GC134" i="210"/>
  <c r="GD134" i="210"/>
  <c r="FW134" i="210"/>
  <c r="GE134" i="210"/>
  <c r="GF134" i="210"/>
  <c r="FX134" i="210"/>
  <c r="FY140" i="210"/>
  <c r="GG140" i="210"/>
  <c r="FZ140" i="210"/>
  <c r="GH140" i="210"/>
  <c r="GA140" i="210"/>
  <c r="GB140" i="210"/>
  <c r="GC140" i="210"/>
  <c r="GD140" i="210"/>
  <c r="FW140" i="210"/>
  <c r="GE140" i="210"/>
  <c r="GF140" i="210"/>
  <c r="FX140" i="210"/>
  <c r="FW38" i="210"/>
  <c r="GE38" i="210"/>
  <c r="FX38" i="210"/>
  <c r="GF38" i="210"/>
  <c r="FY38" i="210"/>
  <c r="GG38" i="210"/>
  <c r="FZ38" i="210"/>
  <c r="GH38" i="210"/>
  <c r="GA38" i="210"/>
  <c r="GB38" i="210"/>
  <c r="GC38" i="210"/>
  <c r="GD38" i="210"/>
  <c r="GA39" i="210"/>
  <c r="GB39" i="210"/>
  <c r="GC39" i="210"/>
  <c r="GD39" i="210"/>
  <c r="FW39" i="210"/>
  <c r="GE39" i="210"/>
  <c r="FX39" i="210"/>
  <c r="GF39" i="210"/>
  <c r="FY39" i="210"/>
  <c r="GG39" i="210"/>
  <c r="FZ39" i="210"/>
  <c r="GH39" i="210"/>
  <c r="FW56" i="210"/>
  <c r="GE56" i="210"/>
  <c r="FX56" i="210"/>
  <c r="GF56" i="210"/>
  <c r="FY56" i="210"/>
  <c r="GG56" i="210"/>
  <c r="FZ56" i="210"/>
  <c r="GH56" i="210"/>
  <c r="GA56" i="210"/>
  <c r="GB56" i="210"/>
  <c r="GC56" i="210"/>
  <c r="GD56" i="210"/>
  <c r="FY126" i="210"/>
  <c r="GG126" i="210"/>
  <c r="FZ126" i="210"/>
  <c r="GH126" i="210"/>
  <c r="GA126" i="210"/>
  <c r="GB126" i="210"/>
  <c r="GC126" i="210"/>
  <c r="GD126" i="210"/>
  <c r="FW126" i="210"/>
  <c r="GE126" i="210"/>
  <c r="FX126" i="210"/>
  <c r="GF126" i="210"/>
  <c r="FE75" i="210"/>
  <c r="FI75" i="210"/>
  <c r="FE21" i="210"/>
  <c r="FI21" i="210"/>
  <c r="FI24" i="210"/>
  <c r="FE24" i="210"/>
  <c r="FE38" i="210"/>
  <c r="FI38" i="210"/>
  <c r="FI56" i="210"/>
  <c r="FE56" i="210"/>
  <c r="FE83" i="210"/>
  <c r="FI83" i="210"/>
  <c r="FI87" i="210"/>
  <c r="FE87" i="210"/>
  <c r="FE122" i="210"/>
  <c r="FI122" i="210"/>
  <c r="FI79" i="210"/>
  <c r="FE79" i="210"/>
  <c r="FI89" i="210"/>
  <c r="FE89" i="210"/>
  <c r="FI151" i="210"/>
  <c r="FE151" i="210"/>
  <c r="FE132" i="210"/>
  <c r="FI132" i="210"/>
  <c r="FE139" i="210"/>
  <c r="FI139" i="210"/>
  <c r="FE158" i="210"/>
  <c r="FI158" i="210"/>
  <c r="FE29" i="210"/>
  <c r="FI29" i="210"/>
  <c r="FE35" i="210"/>
  <c r="FI35" i="210"/>
  <c r="FI39" i="210"/>
  <c r="FE39" i="210"/>
  <c r="FE61" i="210"/>
  <c r="FI61" i="210"/>
  <c r="FI72" i="210"/>
  <c r="FE72" i="210"/>
  <c r="FI73" i="210"/>
  <c r="FE73" i="210"/>
  <c r="FE147" i="210"/>
  <c r="FI147" i="210"/>
  <c r="FE155" i="210"/>
  <c r="FI155" i="210"/>
  <c r="FI143" i="210"/>
  <c r="FE143" i="210"/>
  <c r="FE65" i="210"/>
  <c r="FI65" i="210"/>
  <c r="FE140" i="210"/>
  <c r="FI140" i="210"/>
  <c r="FI159" i="210"/>
  <c r="FE159" i="210"/>
  <c r="FI144" i="210"/>
  <c r="FE144" i="210"/>
  <c r="FE28" i="210"/>
  <c r="FI28" i="210"/>
  <c r="FE36" i="210"/>
  <c r="FI36" i="210"/>
  <c r="FE84" i="210"/>
  <c r="FI84" i="210"/>
  <c r="FE85" i="210"/>
  <c r="FI85" i="210"/>
  <c r="FI95" i="210"/>
  <c r="FE95" i="210"/>
  <c r="FI136" i="210"/>
  <c r="FE136" i="210"/>
  <c r="FE20" i="210"/>
  <c r="FI20" i="210"/>
  <c r="FI41" i="210"/>
  <c r="FE41" i="210"/>
  <c r="FI152" i="210"/>
  <c r="FE152" i="210"/>
  <c r="FI16" i="210"/>
  <c r="FE16" i="210"/>
  <c r="FI96" i="210"/>
  <c r="FE96" i="210"/>
  <c r="FE126" i="210"/>
  <c r="FI126" i="210"/>
  <c r="FE148" i="210"/>
  <c r="FI148" i="210"/>
  <c r="FE134" i="210"/>
  <c r="FI134" i="210"/>
  <c r="FE51" i="210"/>
  <c r="FI51" i="210"/>
  <c r="FI97" i="210"/>
  <c r="FE97" i="210"/>
  <c r="FE106" i="210"/>
  <c r="FI106" i="210"/>
  <c r="FE107" i="210"/>
  <c r="FI107" i="210"/>
  <c r="FI111" i="210"/>
  <c r="FE111" i="210"/>
  <c r="FE150" i="210"/>
  <c r="FI150" i="210"/>
  <c r="FE142" i="210"/>
  <c r="FI142" i="210"/>
  <c r="FE156" i="210"/>
  <c r="FI156" i="210"/>
  <c r="FE43" i="210"/>
  <c r="FI43" i="210"/>
  <c r="FE68" i="210"/>
  <c r="FI68" i="210"/>
  <c r="FE69" i="210"/>
  <c r="FI69" i="210"/>
  <c r="FE115" i="210"/>
  <c r="FI115" i="210"/>
  <c r="FI119" i="210"/>
  <c r="FE119" i="210"/>
  <c r="FE135" i="210"/>
  <c r="FI135" i="210"/>
  <c r="FE19" i="210"/>
  <c r="FI19" i="210"/>
  <c r="FI32" i="210"/>
  <c r="FE32" i="210"/>
  <c r="FE58" i="210"/>
  <c r="FI58" i="210"/>
  <c r="FE66" i="210"/>
  <c r="FI66" i="210"/>
  <c r="FE124" i="210"/>
  <c r="FI124" i="210"/>
  <c r="FH136" i="210"/>
  <c r="FA136" i="210"/>
  <c r="FB136" i="210"/>
  <c r="FJ136" i="210"/>
  <c r="FC136" i="210"/>
  <c r="FK136" i="210"/>
  <c r="FD136" i="210"/>
  <c r="FL136" i="210"/>
  <c r="FG136" i="210"/>
  <c r="FM136" i="210"/>
  <c r="FF136" i="210"/>
  <c r="FM20" i="210"/>
  <c r="FF20" i="210"/>
  <c r="FG20" i="210"/>
  <c r="FH20" i="210"/>
  <c r="FA20" i="210"/>
  <c r="FB20" i="210"/>
  <c r="FJ20" i="210"/>
  <c r="FD20" i="210"/>
  <c r="FL20" i="210"/>
  <c r="FC20" i="210"/>
  <c r="FK20" i="210"/>
  <c r="FD41" i="210"/>
  <c r="FL41" i="210"/>
  <c r="FM41" i="210"/>
  <c r="FF41" i="210"/>
  <c r="FG41" i="210"/>
  <c r="FH41" i="210"/>
  <c r="FA41" i="210"/>
  <c r="FC41" i="210"/>
  <c r="FK41" i="210"/>
  <c r="FB41" i="210"/>
  <c r="FJ41" i="210"/>
  <c r="FD65" i="210"/>
  <c r="FL65" i="210"/>
  <c r="FM65" i="210"/>
  <c r="FF65" i="210"/>
  <c r="FG65" i="210"/>
  <c r="FH65" i="210"/>
  <c r="FA65" i="210"/>
  <c r="FC65" i="210"/>
  <c r="FK65" i="210"/>
  <c r="FJ65" i="210"/>
  <c r="FB65" i="210"/>
  <c r="FC75" i="210"/>
  <c r="FK75" i="210"/>
  <c r="FD75" i="210"/>
  <c r="FL75" i="210"/>
  <c r="FM75" i="210"/>
  <c r="FF75" i="210"/>
  <c r="FG75" i="210"/>
  <c r="FH75" i="210"/>
  <c r="FA75" i="210"/>
  <c r="FB75" i="210"/>
  <c r="FJ75" i="210"/>
  <c r="FG79" i="210"/>
  <c r="FH79" i="210"/>
  <c r="FA79" i="210"/>
  <c r="FB79" i="210"/>
  <c r="FJ79" i="210"/>
  <c r="FC79" i="210"/>
  <c r="FK79" i="210"/>
  <c r="FD79" i="210"/>
  <c r="FL79" i="210"/>
  <c r="FF79" i="210"/>
  <c r="FM79" i="210"/>
  <c r="FM89" i="210"/>
  <c r="FF89" i="210"/>
  <c r="FG89" i="210"/>
  <c r="FH89" i="210"/>
  <c r="FA89" i="210"/>
  <c r="FB89" i="210"/>
  <c r="FJ89" i="210"/>
  <c r="FC89" i="210"/>
  <c r="FD89" i="210"/>
  <c r="FK89" i="210"/>
  <c r="FL89" i="210"/>
  <c r="FH21" i="210"/>
  <c r="FA21" i="210"/>
  <c r="FB21" i="210"/>
  <c r="FJ21" i="210"/>
  <c r="FC21" i="210"/>
  <c r="FK21" i="210"/>
  <c r="FD21" i="210"/>
  <c r="FL21" i="210"/>
  <c r="FM21" i="210"/>
  <c r="FG21" i="210"/>
  <c r="FF21" i="210"/>
  <c r="FA24" i="210"/>
  <c r="FB24" i="210"/>
  <c r="FJ24" i="210"/>
  <c r="FC24" i="210"/>
  <c r="FK24" i="210"/>
  <c r="FD24" i="210"/>
  <c r="FL24" i="210"/>
  <c r="FM24" i="210"/>
  <c r="FF24" i="210"/>
  <c r="FH24" i="210"/>
  <c r="FG24" i="210"/>
  <c r="FC38" i="210"/>
  <c r="FK38" i="210"/>
  <c r="FD38" i="210"/>
  <c r="FL38" i="210"/>
  <c r="FM38" i="210"/>
  <c r="FF38" i="210"/>
  <c r="FG38" i="210"/>
  <c r="FH38" i="210"/>
  <c r="FB38" i="210"/>
  <c r="FJ38" i="210"/>
  <c r="FA38" i="210"/>
  <c r="FA56" i="210"/>
  <c r="FB56" i="210"/>
  <c r="FJ56" i="210"/>
  <c r="FC56" i="210"/>
  <c r="FK56" i="210"/>
  <c r="FD56" i="210"/>
  <c r="FL56" i="210"/>
  <c r="FM56" i="210"/>
  <c r="FF56" i="210"/>
  <c r="FH56" i="210"/>
  <c r="FG56" i="210"/>
  <c r="FC83" i="210"/>
  <c r="FK83" i="210"/>
  <c r="FD83" i="210"/>
  <c r="FL83" i="210"/>
  <c r="FM83" i="210"/>
  <c r="FF83" i="210"/>
  <c r="FG83" i="210"/>
  <c r="FH83" i="210"/>
  <c r="FA83" i="210"/>
  <c r="FJ83" i="210"/>
  <c r="FB83" i="210"/>
  <c r="FG87" i="210"/>
  <c r="FH87" i="210"/>
  <c r="FA87" i="210"/>
  <c r="FB87" i="210"/>
  <c r="FJ87" i="210"/>
  <c r="FC87" i="210"/>
  <c r="FK87" i="210"/>
  <c r="FD87" i="210"/>
  <c r="FL87" i="210"/>
  <c r="FF87" i="210"/>
  <c r="FM87" i="210"/>
  <c r="FF122" i="210"/>
  <c r="FG122" i="210"/>
  <c r="FH122" i="210"/>
  <c r="FA122" i="210"/>
  <c r="FB122" i="210"/>
  <c r="FJ122" i="210"/>
  <c r="FM122" i="210"/>
  <c r="FD122" i="210"/>
  <c r="FL122" i="210"/>
  <c r="FK122" i="210"/>
  <c r="FC122" i="210"/>
  <c r="FF151" i="210"/>
  <c r="FG151" i="210"/>
  <c r="FH151" i="210"/>
  <c r="FD151" i="210"/>
  <c r="FL151" i="210"/>
  <c r="FM151" i="210"/>
  <c r="FJ151" i="210"/>
  <c r="FK151" i="210"/>
  <c r="FA151" i="210"/>
  <c r="FB151" i="210"/>
  <c r="FC151" i="210"/>
  <c r="FD132" i="210"/>
  <c r="FL132" i="210"/>
  <c r="FM132" i="210"/>
  <c r="FF132" i="210"/>
  <c r="FG132" i="210"/>
  <c r="FH132" i="210"/>
  <c r="FC132" i="210"/>
  <c r="FK132" i="210"/>
  <c r="FA132" i="210"/>
  <c r="FB132" i="210"/>
  <c r="FJ132" i="210"/>
  <c r="FA139" i="210"/>
  <c r="FB139" i="210"/>
  <c r="FJ139" i="210"/>
  <c r="FC139" i="210"/>
  <c r="FK139" i="210"/>
  <c r="FD139" i="210"/>
  <c r="FL139" i="210"/>
  <c r="FM139" i="210"/>
  <c r="FH139" i="210"/>
  <c r="FF139" i="210"/>
  <c r="FG139" i="210"/>
  <c r="FF158" i="210"/>
  <c r="FB158" i="210"/>
  <c r="FG158" i="210"/>
  <c r="FH158" i="210"/>
  <c r="FA158" i="210"/>
  <c r="FJ158" i="210"/>
  <c r="FC158" i="210"/>
  <c r="FK158" i="210"/>
  <c r="FM158" i="210"/>
  <c r="FD158" i="210"/>
  <c r="FL158" i="210"/>
  <c r="FH29" i="210"/>
  <c r="FA29" i="210"/>
  <c r="FB29" i="210"/>
  <c r="FJ29" i="210"/>
  <c r="FC29" i="210"/>
  <c r="FK29" i="210"/>
  <c r="FD29" i="210"/>
  <c r="FL29" i="210"/>
  <c r="FM29" i="210"/>
  <c r="FG29" i="210"/>
  <c r="FF29" i="210"/>
  <c r="FB35" i="210"/>
  <c r="FJ35" i="210"/>
  <c r="FC35" i="210"/>
  <c r="FK35" i="210"/>
  <c r="FD35" i="210"/>
  <c r="FL35" i="210"/>
  <c r="FM35" i="210"/>
  <c r="FF35" i="210"/>
  <c r="FG35" i="210"/>
  <c r="FA35" i="210"/>
  <c r="FH35" i="210"/>
  <c r="FF39" i="210"/>
  <c r="FG39" i="210"/>
  <c r="FH39" i="210"/>
  <c r="FA39" i="210"/>
  <c r="FB39" i="210"/>
  <c r="FJ39" i="210"/>
  <c r="FC39" i="210"/>
  <c r="FK39" i="210"/>
  <c r="FM39" i="210"/>
  <c r="FD39" i="210"/>
  <c r="FL39" i="210"/>
  <c r="FH61" i="210"/>
  <c r="FA61" i="210"/>
  <c r="FB61" i="210"/>
  <c r="FJ61" i="210"/>
  <c r="FC61" i="210"/>
  <c r="FK61" i="210"/>
  <c r="FD61" i="210"/>
  <c r="FL61" i="210"/>
  <c r="FM61" i="210"/>
  <c r="FG61" i="210"/>
  <c r="FF61" i="210"/>
  <c r="FB72" i="210"/>
  <c r="FJ72" i="210"/>
  <c r="FC72" i="210"/>
  <c r="FK72" i="210"/>
  <c r="FD72" i="210"/>
  <c r="FL72" i="210"/>
  <c r="FM72" i="210"/>
  <c r="FF72" i="210"/>
  <c r="FG72" i="210"/>
  <c r="FA72" i="210"/>
  <c r="FH72" i="210"/>
  <c r="FM73" i="210"/>
  <c r="FF73" i="210"/>
  <c r="FG73" i="210"/>
  <c r="FH73" i="210"/>
  <c r="FA73" i="210"/>
  <c r="FB73" i="210"/>
  <c r="FJ73" i="210"/>
  <c r="FC73" i="210"/>
  <c r="FL73" i="210"/>
  <c r="FD73" i="210"/>
  <c r="FK73" i="210"/>
  <c r="FB147" i="210"/>
  <c r="FJ147" i="210"/>
  <c r="FC147" i="210"/>
  <c r="FK147" i="210"/>
  <c r="FD147" i="210"/>
  <c r="FL147" i="210"/>
  <c r="FH147" i="210"/>
  <c r="FM147" i="210"/>
  <c r="FA147" i="210"/>
  <c r="FG147" i="210"/>
  <c r="FF147" i="210"/>
  <c r="FM155" i="210"/>
  <c r="FF155" i="210"/>
  <c r="FG155" i="210"/>
  <c r="FA155" i="210"/>
  <c r="FH155" i="210"/>
  <c r="FB155" i="210"/>
  <c r="FJ155" i="210"/>
  <c r="FD155" i="210"/>
  <c r="FC155" i="210"/>
  <c r="FK155" i="210"/>
  <c r="FL155" i="210"/>
  <c r="FM140" i="210"/>
  <c r="FF140" i="210"/>
  <c r="FG140" i="210"/>
  <c r="FC140" i="210"/>
  <c r="FK140" i="210"/>
  <c r="FD140" i="210"/>
  <c r="FL140" i="210"/>
  <c r="FH140" i="210"/>
  <c r="FJ140" i="210"/>
  <c r="FA140" i="210"/>
  <c r="FB140" i="210"/>
  <c r="FA159" i="210"/>
  <c r="FK159" i="210"/>
  <c r="FM159" i="210"/>
  <c r="FB159" i="210"/>
  <c r="FJ159" i="210"/>
  <c r="FC159" i="210"/>
  <c r="FD159" i="210"/>
  <c r="FL159" i="210"/>
  <c r="FF159" i="210"/>
  <c r="FG159" i="210"/>
  <c r="FH159" i="210"/>
  <c r="FA144" i="210"/>
  <c r="FB144" i="210"/>
  <c r="FJ144" i="210"/>
  <c r="FC144" i="210"/>
  <c r="FK144" i="210"/>
  <c r="FG144" i="210"/>
  <c r="FD144" i="210"/>
  <c r="FF144" i="210"/>
  <c r="FL144" i="210"/>
  <c r="FH144" i="210"/>
  <c r="FM144" i="210"/>
  <c r="FM28" i="210"/>
  <c r="FF28" i="210"/>
  <c r="FG28" i="210"/>
  <c r="FH28" i="210"/>
  <c r="FA28" i="210"/>
  <c r="FB28" i="210"/>
  <c r="FJ28" i="210"/>
  <c r="FD28" i="210"/>
  <c r="FL28" i="210"/>
  <c r="FC28" i="210"/>
  <c r="FK28" i="210"/>
  <c r="FM36" i="210"/>
  <c r="FF36" i="210"/>
  <c r="FG36" i="210"/>
  <c r="FH36" i="210"/>
  <c r="FA36" i="210"/>
  <c r="FB36" i="210"/>
  <c r="FJ36" i="210"/>
  <c r="FD36" i="210"/>
  <c r="FL36" i="210"/>
  <c r="FC36" i="210"/>
  <c r="FK36" i="210"/>
  <c r="FF84" i="210"/>
  <c r="FG84" i="210"/>
  <c r="FH84" i="210"/>
  <c r="FA84" i="210"/>
  <c r="FB84" i="210"/>
  <c r="FJ84" i="210"/>
  <c r="FC84" i="210"/>
  <c r="FK84" i="210"/>
  <c r="FD84" i="210"/>
  <c r="FL84" i="210"/>
  <c r="FM84" i="210"/>
  <c r="FA85" i="210"/>
  <c r="FB85" i="210"/>
  <c r="FJ85" i="210"/>
  <c r="FC85" i="210"/>
  <c r="FK85" i="210"/>
  <c r="FD85" i="210"/>
  <c r="FL85" i="210"/>
  <c r="FM85" i="210"/>
  <c r="FF85" i="210"/>
  <c r="FG85" i="210"/>
  <c r="FH85" i="210"/>
  <c r="FG95" i="210"/>
  <c r="FH95" i="210"/>
  <c r="FA95" i="210"/>
  <c r="FB95" i="210"/>
  <c r="FJ95" i="210"/>
  <c r="FC95" i="210"/>
  <c r="FK95" i="210"/>
  <c r="FD95" i="210"/>
  <c r="FL95" i="210"/>
  <c r="FF95" i="210"/>
  <c r="FM95" i="210"/>
  <c r="FA152" i="210"/>
  <c r="FB152" i="210"/>
  <c r="FJ152" i="210"/>
  <c r="FC152" i="210"/>
  <c r="FK152" i="210"/>
  <c r="FG152" i="210"/>
  <c r="FH152" i="210"/>
  <c r="FL152" i="210"/>
  <c r="FM152" i="210"/>
  <c r="FD152" i="210"/>
  <c r="FF152" i="210"/>
  <c r="FA16" i="210"/>
  <c r="FB16" i="210"/>
  <c r="FJ16" i="210"/>
  <c r="FC16" i="210"/>
  <c r="FK16" i="210"/>
  <c r="FD16" i="210"/>
  <c r="FL16" i="210"/>
  <c r="FM16" i="210"/>
  <c r="FF16" i="210"/>
  <c r="FH16" i="210"/>
  <c r="FG16" i="210"/>
  <c r="FB96" i="210"/>
  <c r="FJ96" i="210"/>
  <c r="FC96" i="210"/>
  <c r="FK96" i="210"/>
  <c r="FD96" i="210"/>
  <c r="FL96" i="210"/>
  <c r="FM96" i="210"/>
  <c r="FF96" i="210"/>
  <c r="FG96" i="210"/>
  <c r="FH96" i="210"/>
  <c r="FA96" i="210"/>
  <c r="FB126" i="210"/>
  <c r="FJ126" i="210"/>
  <c r="FC126" i="210"/>
  <c r="FK126" i="210"/>
  <c r="FD126" i="210"/>
  <c r="FL126" i="210"/>
  <c r="FM126" i="210"/>
  <c r="FF126" i="210"/>
  <c r="FA126" i="210"/>
  <c r="FG126" i="210"/>
  <c r="FH126" i="210"/>
  <c r="FM148" i="210"/>
  <c r="FF148" i="210"/>
  <c r="FG148" i="210"/>
  <c r="FC148" i="210"/>
  <c r="FK148" i="210"/>
  <c r="FL148" i="210"/>
  <c r="FA148" i="210"/>
  <c r="FB148" i="210"/>
  <c r="FH148" i="210"/>
  <c r="FJ148" i="210"/>
  <c r="FD148" i="210"/>
  <c r="FB134" i="210"/>
  <c r="FJ134" i="210"/>
  <c r="FC134" i="210"/>
  <c r="FK134" i="210"/>
  <c r="FD134" i="210"/>
  <c r="FL134" i="210"/>
  <c r="FM134" i="210"/>
  <c r="FF134" i="210"/>
  <c r="FA134" i="210"/>
  <c r="FG134" i="210"/>
  <c r="FH134" i="210"/>
  <c r="FB51" i="210"/>
  <c r="FJ51" i="210"/>
  <c r="FC51" i="210"/>
  <c r="FK51" i="210"/>
  <c r="FD51" i="210"/>
  <c r="FL51" i="210"/>
  <c r="FM51" i="210"/>
  <c r="FF51" i="210"/>
  <c r="FG51" i="210"/>
  <c r="FA51" i="210"/>
  <c r="FH51" i="210"/>
  <c r="FM97" i="210"/>
  <c r="FF97" i="210"/>
  <c r="FG97" i="210"/>
  <c r="FH97" i="210"/>
  <c r="FA97" i="210"/>
  <c r="FB97" i="210"/>
  <c r="FJ97" i="210"/>
  <c r="FC97" i="210"/>
  <c r="FD97" i="210"/>
  <c r="FK97" i="210"/>
  <c r="FL97" i="210"/>
  <c r="FH106" i="210"/>
  <c r="FA106" i="210"/>
  <c r="FB106" i="210"/>
  <c r="FJ106" i="210"/>
  <c r="FC106" i="210"/>
  <c r="FK106" i="210"/>
  <c r="FD106" i="210"/>
  <c r="FL106" i="210"/>
  <c r="FM106" i="210"/>
  <c r="FF106" i="210"/>
  <c r="FG106" i="210"/>
  <c r="FC107" i="210"/>
  <c r="FK107" i="210"/>
  <c r="FD107" i="210"/>
  <c r="FL107" i="210"/>
  <c r="FM107" i="210"/>
  <c r="FF107" i="210"/>
  <c r="FG107" i="210"/>
  <c r="FH107" i="210"/>
  <c r="FA107" i="210"/>
  <c r="FB107" i="210"/>
  <c r="FJ107" i="210"/>
  <c r="FG111" i="210"/>
  <c r="FH111" i="210"/>
  <c r="FA111" i="210"/>
  <c r="FB111" i="210"/>
  <c r="FJ111" i="210"/>
  <c r="FC111" i="210"/>
  <c r="FK111" i="210"/>
  <c r="FD111" i="210"/>
  <c r="FL111" i="210"/>
  <c r="FF111" i="210"/>
  <c r="FM111" i="210"/>
  <c r="FC150" i="210"/>
  <c r="FK150" i="210"/>
  <c r="FD150" i="210"/>
  <c r="FL150" i="210"/>
  <c r="FM150" i="210"/>
  <c r="FA150" i="210"/>
  <c r="FB150" i="210"/>
  <c r="FF150" i="210"/>
  <c r="FG150" i="210"/>
  <c r="FH150" i="210"/>
  <c r="FJ150" i="210"/>
  <c r="FC142" i="210"/>
  <c r="FK142" i="210"/>
  <c r="FD142" i="210"/>
  <c r="FL142" i="210"/>
  <c r="FM142" i="210"/>
  <c r="FA142" i="210"/>
  <c r="FJ142" i="210"/>
  <c r="FB142" i="210"/>
  <c r="FF142" i="210"/>
  <c r="FG142" i="210"/>
  <c r="FH142" i="210"/>
  <c r="FH156" i="210"/>
  <c r="FJ156" i="210"/>
  <c r="FL156" i="210"/>
  <c r="FA156" i="210"/>
  <c r="FB156" i="210"/>
  <c r="FC156" i="210"/>
  <c r="FK156" i="210"/>
  <c r="FM156" i="210"/>
  <c r="FG156" i="210"/>
  <c r="FF156" i="210"/>
  <c r="FD156" i="210"/>
  <c r="FB43" i="210"/>
  <c r="FJ43" i="210"/>
  <c r="FC43" i="210"/>
  <c r="FK43" i="210"/>
  <c r="FD43" i="210"/>
  <c r="FL43" i="210"/>
  <c r="FM43" i="210"/>
  <c r="FF43" i="210"/>
  <c r="FG43" i="210"/>
  <c r="FA43" i="210"/>
  <c r="FH43" i="210"/>
  <c r="FA68" i="210"/>
  <c r="FF68" i="210"/>
  <c r="FG68" i="210"/>
  <c r="FH68" i="210"/>
  <c r="FB68" i="210"/>
  <c r="FJ68" i="210"/>
  <c r="FC68" i="210"/>
  <c r="FK68" i="210"/>
  <c r="FD68" i="210"/>
  <c r="FM68" i="210"/>
  <c r="FL68" i="210"/>
  <c r="FA69" i="210"/>
  <c r="FB69" i="210"/>
  <c r="FJ69" i="210"/>
  <c r="FC69" i="210"/>
  <c r="FK69" i="210"/>
  <c r="FD69" i="210"/>
  <c r="FL69" i="210"/>
  <c r="FM69" i="210"/>
  <c r="FF69" i="210"/>
  <c r="FG69" i="210"/>
  <c r="FH69" i="210"/>
  <c r="FA115" i="210"/>
  <c r="FB115" i="210"/>
  <c r="FJ115" i="210"/>
  <c r="FC115" i="210"/>
  <c r="FK115" i="210"/>
  <c r="FD115" i="210"/>
  <c r="FL115" i="210"/>
  <c r="FM115" i="210"/>
  <c r="FH115" i="210"/>
  <c r="FF115" i="210"/>
  <c r="FG115" i="210"/>
  <c r="FM119" i="210"/>
  <c r="FF119" i="210"/>
  <c r="FG119" i="210"/>
  <c r="FH119" i="210"/>
  <c r="FA119" i="210"/>
  <c r="FD119" i="210"/>
  <c r="FL119" i="210"/>
  <c r="FB119" i="210"/>
  <c r="FC119" i="210"/>
  <c r="FJ119" i="210"/>
  <c r="FK119" i="210"/>
  <c r="FF143" i="210"/>
  <c r="FG143" i="210"/>
  <c r="FH143" i="210"/>
  <c r="FD143" i="210"/>
  <c r="FL143" i="210"/>
  <c r="FM143" i="210"/>
  <c r="FA143" i="210"/>
  <c r="FB143" i="210"/>
  <c r="FC143" i="210"/>
  <c r="FJ143" i="210"/>
  <c r="FK143" i="210"/>
  <c r="FM135" i="210"/>
  <c r="FF135" i="210"/>
  <c r="FG135" i="210"/>
  <c r="FH135" i="210"/>
  <c r="FA135" i="210"/>
  <c r="FD135" i="210"/>
  <c r="FL135" i="210"/>
  <c r="FJ135" i="210"/>
  <c r="FK135" i="210"/>
  <c r="FC135" i="210"/>
  <c r="FB135" i="210"/>
  <c r="FB19" i="210"/>
  <c r="FJ19" i="210"/>
  <c r="FC19" i="210"/>
  <c r="FK19" i="210"/>
  <c r="FD19" i="210"/>
  <c r="FL19" i="210"/>
  <c r="FM19" i="210"/>
  <c r="FF19" i="210"/>
  <c r="FG19" i="210"/>
  <c r="FA19" i="210"/>
  <c r="FH19" i="210"/>
  <c r="FA32" i="210"/>
  <c r="FB32" i="210"/>
  <c r="FJ32" i="210"/>
  <c r="FC32" i="210"/>
  <c r="FK32" i="210"/>
  <c r="FD32" i="210"/>
  <c r="FL32" i="210"/>
  <c r="FM32" i="210"/>
  <c r="FF32" i="210"/>
  <c r="FH32" i="210"/>
  <c r="FG32" i="210"/>
  <c r="FG58" i="210"/>
  <c r="FH58" i="210"/>
  <c r="FA58" i="210"/>
  <c r="FB58" i="210"/>
  <c r="FJ58" i="210"/>
  <c r="FC58" i="210"/>
  <c r="FK58" i="210"/>
  <c r="FD58" i="210"/>
  <c r="FL58" i="210"/>
  <c r="FF58" i="210"/>
  <c r="FM58" i="210"/>
  <c r="FG66" i="210"/>
  <c r="FH66" i="210"/>
  <c r="FA66" i="210"/>
  <c r="FB66" i="210"/>
  <c r="FJ66" i="210"/>
  <c r="FC66" i="210"/>
  <c r="FK66" i="210"/>
  <c r="FD66" i="210"/>
  <c r="FL66" i="210"/>
  <c r="FF66" i="210"/>
  <c r="FM66" i="210"/>
  <c r="FD124" i="210"/>
  <c r="FL124" i="210"/>
  <c r="FM124" i="210"/>
  <c r="FF124" i="210"/>
  <c r="FG124" i="210"/>
  <c r="FH124" i="210"/>
  <c r="FC124" i="210"/>
  <c r="FK124" i="210"/>
  <c r="FA124" i="210"/>
  <c r="FB124" i="210"/>
  <c r="FJ124" i="210"/>
  <c r="GI72" i="210"/>
  <c r="EW147" i="210"/>
  <c r="GI43" i="210"/>
  <c r="GI79" i="210"/>
  <c r="GI38" i="210"/>
  <c r="EX147" i="210"/>
  <c r="FS155" i="210"/>
  <c r="GQ47" i="210"/>
  <c r="GR47" i="210" s="1"/>
  <c r="DC29" i="209"/>
  <c r="CN29" i="209"/>
  <c r="CP72" i="209"/>
  <c r="FC29" i="209"/>
  <c r="EJ125" i="211"/>
  <c r="EI125" i="211"/>
  <c r="IV130" i="210"/>
  <c r="EY55" i="210"/>
  <c r="EZ55" i="210" s="1"/>
  <c r="CO29" i="209"/>
  <c r="CP29" i="209"/>
  <c r="FH83" i="211"/>
  <c r="FI83" i="211"/>
  <c r="CQ29" i="209"/>
  <c r="DV149" i="211"/>
  <c r="DI60" i="211"/>
  <c r="DU149" i="211"/>
  <c r="EU154" i="211"/>
  <c r="EX47" i="210"/>
  <c r="CV123" i="211"/>
  <c r="FJ150" i="211"/>
  <c r="HM55" i="210"/>
  <c r="FA29" i="209"/>
  <c r="FH150" i="211"/>
  <c r="IV125" i="210"/>
  <c r="DV150" i="211"/>
  <c r="DW150" i="211"/>
  <c r="JD65" i="210"/>
  <c r="JB65" i="210"/>
  <c r="EI149" i="211"/>
  <c r="EV28" i="211"/>
  <c r="DJ60" i="211"/>
  <c r="HL55" i="210"/>
  <c r="EW28" i="211"/>
  <c r="EX28" i="211" s="1"/>
  <c r="EH105" i="211"/>
  <c r="CW123" i="211"/>
  <c r="CX123" i="211" s="1"/>
  <c r="CV138" i="211"/>
  <c r="GO47" i="210"/>
  <c r="DH150" i="211"/>
  <c r="EY47" i="210"/>
  <c r="EZ47" i="210" s="1"/>
  <c r="DJ150" i="211"/>
  <c r="DJ149" i="211"/>
  <c r="EV65" i="211"/>
  <c r="EW57" i="211"/>
  <c r="EX57" i="211" s="1"/>
  <c r="DI149" i="211"/>
  <c r="EP29" i="211"/>
  <c r="EQ29" i="211" s="1"/>
  <c r="EO29" i="211"/>
  <c r="EB29" i="211"/>
  <c r="FI65" i="211"/>
  <c r="EV154" i="211"/>
  <c r="DI154" i="211"/>
  <c r="DJ154" i="211"/>
  <c r="JC132" i="210"/>
  <c r="EV19" i="211"/>
  <c r="JB147" i="210"/>
  <c r="GP132" i="210"/>
  <c r="EH150" i="211"/>
  <c r="CV55" i="211"/>
  <c r="EU65" i="211"/>
  <c r="EY29" i="209"/>
  <c r="EV150" i="211"/>
  <c r="GI36" i="210"/>
  <c r="FH154" i="211"/>
  <c r="FB29" i="209"/>
  <c r="FJ154" i="211"/>
  <c r="HM147" i="210"/>
  <c r="GJ36" i="210"/>
  <c r="DV138" i="211"/>
  <c r="FD29" i="209"/>
  <c r="DH125" i="211"/>
  <c r="DJ125" i="211"/>
  <c r="EH121" i="211"/>
  <c r="IV119" i="210"/>
  <c r="CU141" i="211"/>
  <c r="CU19" i="211"/>
  <c r="EH149" i="211"/>
  <c r="CV19" i="211"/>
  <c r="FN75" i="210"/>
  <c r="CU82" i="211"/>
  <c r="EI154" i="211"/>
  <c r="EJ154" i="211"/>
  <c r="FS65" i="210"/>
  <c r="FH125" i="211"/>
  <c r="CV38" i="211"/>
  <c r="FI125" i="211"/>
  <c r="CU38" i="211"/>
  <c r="HK155" i="210"/>
  <c r="EW149" i="211"/>
  <c r="EX149" i="211" s="1"/>
  <c r="FH149" i="211"/>
  <c r="EX155" i="210"/>
  <c r="EW55" i="210"/>
  <c r="EW65" i="210"/>
  <c r="FI149" i="211"/>
  <c r="EV125" i="211"/>
  <c r="EW155" i="210"/>
  <c r="EW125" i="211"/>
  <c r="EX125" i="211" s="1"/>
  <c r="EV60" i="211"/>
  <c r="GJ41" i="210"/>
  <c r="DV60" i="211"/>
  <c r="EU141" i="211"/>
  <c r="CV150" i="211"/>
  <c r="GQ155" i="210"/>
  <c r="EU60" i="211"/>
  <c r="IH47" i="210"/>
  <c r="II47" i="210" s="1"/>
  <c r="IJ47" i="210" s="1"/>
  <c r="DW60" i="211"/>
  <c r="EV141" i="211"/>
  <c r="CW150" i="211"/>
  <c r="CX150" i="211" s="1"/>
  <c r="IF47" i="210"/>
  <c r="JC147" i="210"/>
  <c r="IV124" i="210"/>
  <c r="FU47" i="210"/>
  <c r="HK65" i="210"/>
  <c r="FT65" i="210"/>
  <c r="EV82" i="211"/>
  <c r="FS47" i="210"/>
  <c r="HM65" i="210"/>
  <c r="FH60" i="211"/>
  <c r="FN66" i="210"/>
  <c r="GJ38" i="210"/>
  <c r="JB47" i="210"/>
  <c r="FI60" i="211"/>
  <c r="FN20" i="210"/>
  <c r="GQ65" i="210"/>
  <c r="JD47" i="210"/>
  <c r="FN69" i="210"/>
  <c r="GO65" i="210"/>
  <c r="IV131" i="210"/>
  <c r="HF85" i="210"/>
  <c r="FN39" i="210"/>
  <c r="FN84" i="210"/>
  <c r="EQ124" i="209"/>
  <c r="DH82" i="211"/>
  <c r="FN95" i="210"/>
  <c r="GP55" i="210"/>
  <c r="FN83" i="210"/>
  <c r="IA97" i="210"/>
  <c r="DW141" i="211"/>
  <c r="GO155" i="210"/>
  <c r="IV122" i="210"/>
  <c r="FN85" i="210"/>
  <c r="CQ59" i="209"/>
  <c r="CQ130" i="209"/>
  <c r="FN87" i="210"/>
  <c r="EQ121" i="209"/>
  <c r="FN29" i="210"/>
  <c r="CQ66" i="209"/>
  <c r="CQ125" i="209"/>
  <c r="CV141" i="211"/>
  <c r="DU141" i="211"/>
  <c r="FT132" i="210"/>
  <c r="JB132" i="210"/>
  <c r="HM155" i="210"/>
  <c r="EV149" i="211"/>
  <c r="EV83" i="211"/>
  <c r="CU138" i="211"/>
  <c r="DN29" i="209"/>
  <c r="GJ43" i="210"/>
  <c r="DW123" i="211"/>
  <c r="FH123" i="211"/>
  <c r="EW38" i="211"/>
  <c r="EX38" i="211" s="1"/>
  <c r="GJ72" i="210"/>
  <c r="EQ97" i="209"/>
  <c r="EQ99" i="209"/>
  <c r="FK29" i="211"/>
  <c r="DP29" i="211"/>
  <c r="FO29" i="211"/>
  <c r="CW149" i="211"/>
  <c r="CX149" i="211" s="1"/>
  <c r="DK29" i="211"/>
  <c r="CW65" i="211"/>
  <c r="CX65" i="211" s="1"/>
  <c r="CU149" i="211"/>
  <c r="FS147" i="210"/>
  <c r="CV154" i="211"/>
  <c r="CQ74" i="209"/>
  <c r="FN56" i="210"/>
  <c r="CU65" i="211"/>
  <c r="FT147" i="210"/>
  <c r="CW154" i="211"/>
  <c r="CX154" i="211" s="1"/>
  <c r="CU83" i="211"/>
  <c r="GI28" i="210"/>
  <c r="EW20" i="211"/>
  <c r="EX20" i="211" s="1"/>
  <c r="CV83" i="211"/>
  <c r="EQ114" i="209"/>
  <c r="FN16" i="210"/>
  <c r="CQ115" i="209"/>
  <c r="CQ84" i="209"/>
  <c r="GJ21" i="210"/>
  <c r="FN115" i="210"/>
  <c r="EU138" i="211"/>
  <c r="EQ96" i="209"/>
  <c r="FN61" i="210"/>
  <c r="EV138" i="211"/>
  <c r="ED92" i="209"/>
  <c r="DJ141" i="211"/>
  <c r="GO132" i="210"/>
  <c r="FN19" i="210"/>
  <c r="FN96" i="210"/>
  <c r="GJ28" i="210"/>
  <c r="FN32" i="210"/>
  <c r="HF51" i="210"/>
  <c r="FN68" i="210"/>
  <c r="GJ35" i="210"/>
  <c r="HM15" i="210"/>
  <c r="HL15" i="210"/>
  <c r="HK15" i="210"/>
  <c r="IW16" i="210"/>
  <c r="IV16" i="210"/>
  <c r="GP17" i="210"/>
  <c r="GQ17" i="210"/>
  <c r="GO17" i="210"/>
  <c r="EX18" i="210"/>
  <c r="EY18" i="210"/>
  <c r="EZ18" i="210" s="1"/>
  <c r="EW18" i="210"/>
  <c r="HE19" i="210"/>
  <c r="HF19" i="210"/>
  <c r="GR19" i="210"/>
  <c r="IW20" i="210"/>
  <c r="IV20" i="210"/>
  <c r="HE21" i="210"/>
  <c r="HF21" i="210"/>
  <c r="GR21" i="210"/>
  <c r="EX22" i="210"/>
  <c r="EY22" i="210"/>
  <c r="EZ22" i="210" s="1"/>
  <c r="EW22" i="210"/>
  <c r="GP23" i="210"/>
  <c r="GQ23" i="210"/>
  <c r="GO23" i="210"/>
  <c r="HF24" i="210"/>
  <c r="HE24" i="210"/>
  <c r="GR24" i="210"/>
  <c r="HF28" i="210"/>
  <c r="HE28" i="210"/>
  <c r="GR28" i="210"/>
  <c r="IW28" i="210"/>
  <c r="IV28" i="210"/>
  <c r="HF29" i="210"/>
  <c r="HE29" i="210"/>
  <c r="GR29" i="210"/>
  <c r="IW32" i="210"/>
  <c r="IV32" i="210"/>
  <c r="HL33" i="210"/>
  <c r="HM33" i="210"/>
  <c r="HK33" i="210"/>
  <c r="GP34" i="210"/>
  <c r="GO34" i="210"/>
  <c r="GQ34" i="210"/>
  <c r="IW35" i="210"/>
  <c r="IV35" i="210"/>
  <c r="FN35" i="210"/>
  <c r="HF36" i="210"/>
  <c r="GR36" i="210"/>
  <c r="HE36" i="210"/>
  <c r="IG37" i="210"/>
  <c r="IF37" i="210"/>
  <c r="IH37" i="210"/>
  <c r="II37" i="210" s="1"/>
  <c r="IJ37" i="210" s="1"/>
  <c r="EX37" i="210"/>
  <c r="EW37" i="210"/>
  <c r="EY37" i="210"/>
  <c r="EZ37" i="210" s="1"/>
  <c r="HF38" i="210"/>
  <c r="GR38" i="210"/>
  <c r="HE38" i="210"/>
  <c r="IW39" i="210"/>
  <c r="IV39" i="210"/>
  <c r="GP40" i="210"/>
  <c r="GO40" i="210"/>
  <c r="GQ40" i="210"/>
  <c r="IW41" i="210"/>
  <c r="IV41" i="210"/>
  <c r="FN41" i="210"/>
  <c r="GP42" i="210"/>
  <c r="GO42" i="210"/>
  <c r="GQ42" i="210"/>
  <c r="IW43" i="210"/>
  <c r="IV43" i="210"/>
  <c r="FN43" i="210"/>
  <c r="GP44" i="210"/>
  <c r="GO44" i="210"/>
  <c r="GQ44" i="210"/>
  <c r="IG45" i="210"/>
  <c r="IF45" i="210"/>
  <c r="IH45" i="210"/>
  <c r="II45" i="210" s="1"/>
  <c r="IJ45" i="210" s="1"/>
  <c r="EX45" i="210"/>
  <c r="EW45" i="210"/>
  <c r="EY45" i="210"/>
  <c r="EZ45" i="210" s="1"/>
  <c r="GP46" i="210"/>
  <c r="GO46" i="210"/>
  <c r="GQ46" i="210"/>
  <c r="GP48" i="210"/>
  <c r="GO48" i="210"/>
  <c r="GQ48" i="210"/>
  <c r="IG49" i="210"/>
  <c r="IF49" i="210"/>
  <c r="IH49" i="210"/>
  <c r="II49" i="210" s="1"/>
  <c r="IJ49" i="210" s="1"/>
  <c r="EX49" i="210"/>
  <c r="EW49" i="210"/>
  <c r="EY49" i="210"/>
  <c r="EZ49" i="210" s="1"/>
  <c r="GP50" i="210"/>
  <c r="GO50" i="210"/>
  <c r="GQ50" i="210"/>
  <c r="IW51" i="210"/>
  <c r="IV51" i="210"/>
  <c r="FN51" i="210"/>
  <c r="GP52" i="210"/>
  <c r="GO52" i="210"/>
  <c r="GQ52" i="210"/>
  <c r="IG53" i="210"/>
  <c r="IF53" i="210"/>
  <c r="IH53" i="210"/>
  <c r="II53" i="210" s="1"/>
  <c r="IJ53" i="210" s="1"/>
  <c r="EX53" i="210"/>
  <c r="EW53" i="210"/>
  <c r="EY53" i="210"/>
  <c r="EZ53" i="210" s="1"/>
  <c r="GP54" i="210"/>
  <c r="GO54" i="210"/>
  <c r="GQ54" i="210"/>
  <c r="IW55" i="210"/>
  <c r="IV55" i="210"/>
  <c r="HF56" i="210"/>
  <c r="GR56" i="210"/>
  <c r="HE56" i="210"/>
  <c r="IG57" i="210"/>
  <c r="IF57" i="210"/>
  <c r="IH57" i="210"/>
  <c r="II57" i="210" s="1"/>
  <c r="IJ57" i="210" s="1"/>
  <c r="EX57" i="210"/>
  <c r="EW57" i="210"/>
  <c r="EY57" i="210"/>
  <c r="EZ57" i="210" s="1"/>
  <c r="HF58" i="210"/>
  <c r="GR58" i="210"/>
  <c r="HE58" i="210"/>
  <c r="IG59" i="210"/>
  <c r="IF59" i="210"/>
  <c r="IH59" i="210"/>
  <c r="II59" i="210" s="1"/>
  <c r="IJ59" i="210" s="1"/>
  <c r="EX59" i="210"/>
  <c r="EW59" i="210"/>
  <c r="EY59" i="210"/>
  <c r="EZ59" i="210" s="1"/>
  <c r="GP60" i="210"/>
  <c r="GO60" i="210"/>
  <c r="GQ60" i="210"/>
  <c r="IW61" i="210"/>
  <c r="IV61" i="210"/>
  <c r="GP62" i="210"/>
  <c r="GO62" i="210"/>
  <c r="GQ62" i="210"/>
  <c r="EX63" i="210"/>
  <c r="EW63" i="210"/>
  <c r="EY63" i="210"/>
  <c r="EZ63" i="210" s="1"/>
  <c r="GP64" i="210"/>
  <c r="GQ64" i="210"/>
  <c r="GO64" i="210"/>
  <c r="IW65" i="210"/>
  <c r="IV65" i="210"/>
  <c r="IW66" i="210"/>
  <c r="IV66" i="210"/>
  <c r="EX67" i="210"/>
  <c r="EY67" i="210"/>
  <c r="EZ67" i="210" s="1"/>
  <c r="EW67" i="210"/>
  <c r="GP70" i="210"/>
  <c r="GO70" i="210"/>
  <c r="GQ70" i="210"/>
  <c r="EX71" i="210"/>
  <c r="EW71" i="210"/>
  <c r="EY71" i="210"/>
  <c r="EZ71" i="210" s="1"/>
  <c r="GP74" i="210"/>
  <c r="GO74" i="210"/>
  <c r="GQ74" i="210"/>
  <c r="GP76" i="210"/>
  <c r="GO76" i="210"/>
  <c r="GQ76" i="210"/>
  <c r="EX77" i="210"/>
  <c r="EW77" i="210"/>
  <c r="EY77" i="210"/>
  <c r="EZ77" i="210" s="1"/>
  <c r="GP78" i="210"/>
  <c r="GO78" i="210"/>
  <c r="GQ78" i="210"/>
  <c r="GP80" i="210"/>
  <c r="GO80" i="210"/>
  <c r="GQ80" i="210"/>
  <c r="EX81" i="210"/>
  <c r="EW81" i="210"/>
  <c r="EY81" i="210"/>
  <c r="EZ81" i="210" s="1"/>
  <c r="IG82" i="210"/>
  <c r="IH82" i="210"/>
  <c r="II82" i="210" s="1"/>
  <c r="IJ82" i="210" s="1"/>
  <c r="IF82" i="210"/>
  <c r="EX82" i="210"/>
  <c r="EY82" i="210"/>
  <c r="EZ82" i="210" s="1"/>
  <c r="EW82" i="210"/>
  <c r="IW83" i="210"/>
  <c r="IV83" i="210"/>
  <c r="HF83" i="210"/>
  <c r="HE83" i="210"/>
  <c r="GR83" i="210"/>
  <c r="IW84" i="210"/>
  <c r="IV84" i="210"/>
  <c r="HF84" i="210"/>
  <c r="HE84" i="210"/>
  <c r="GR84" i="210"/>
  <c r="IW85" i="210"/>
  <c r="IV85" i="210"/>
  <c r="HE85" i="210"/>
  <c r="GR85" i="210"/>
  <c r="EX86" i="210"/>
  <c r="EY86" i="210"/>
  <c r="EZ86" i="210" s="1"/>
  <c r="EW86" i="210"/>
  <c r="EX88" i="210"/>
  <c r="EW88" i="210"/>
  <c r="EY88" i="210"/>
  <c r="EZ88" i="210" s="1"/>
  <c r="IW89" i="210"/>
  <c r="IV89" i="210"/>
  <c r="EX90" i="210"/>
  <c r="EW90" i="210"/>
  <c r="EY90" i="210"/>
  <c r="EZ90" i="210" s="1"/>
  <c r="GQ91" i="210"/>
  <c r="GO91" i="210"/>
  <c r="GP91" i="210"/>
  <c r="EY92" i="210"/>
  <c r="EZ92" i="210" s="1"/>
  <c r="EW92" i="210"/>
  <c r="EX92" i="210"/>
  <c r="GQ93" i="210"/>
  <c r="GO93" i="210"/>
  <c r="GP93" i="210"/>
  <c r="EY94" i="210"/>
  <c r="EZ94" i="210" s="1"/>
  <c r="EW94" i="210"/>
  <c r="EX94" i="210"/>
  <c r="IW95" i="210"/>
  <c r="IV95" i="210"/>
  <c r="HF96" i="210"/>
  <c r="HE96" i="210"/>
  <c r="GR96" i="210"/>
  <c r="IW97" i="210"/>
  <c r="IV97" i="210"/>
  <c r="FN97" i="210"/>
  <c r="EY98" i="210"/>
  <c r="EZ98" i="210" s="1"/>
  <c r="EX98" i="210"/>
  <c r="EW98" i="210"/>
  <c r="GQ98" i="210"/>
  <c r="GP98" i="210"/>
  <c r="GO98" i="210"/>
  <c r="IH99" i="210"/>
  <c r="II99" i="210" s="1"/>
  <c r="IJ99" i="210" s="1"/>
  <c r="IG99" i="210"/>
  <c r="IF99" i="210"/>
  <c r="EY99" i="210"/>
  <c r="EZ99" i="210" s="1"/>
  <c r="EX99" i="210"/>
  <c r="EW99" i="210"/>
  <c r="GQ100" i="210"/>
  <c r="GP100" i="210"/>
  <c r="GO100" i="210"/>
  <c r="IG101" i="210"/>
  <c r="IF101" i="210"/>
  <c r="IH101" i="210"/>
  <c r="II101" i="210" s="1"/>
  <c r="IJ101" i="210" s="1"/>
  <c r="EY101" i="210"/>
  <c r="EZ101" i="210" s="1"/>
  <c r="EX101" i="210"/>
  <c r="EW101" i="210"/>
  <c r="GP102" i="210"/>
  <c r="GO102" i="210"/>
  <c r="GQ102" i="210"/>
  <c r="IG103" i="210"/>
  <c r="IF103" i="210"/>
  <c r="IH103" i="210"/>
  <c r="II103" i="210" s="1"/>
  <c r="IJ103" i="210" s="1"/>
  <c r="EX103" i="210"/>
  <c r="EW103" i="210"/>
  <c r="EY103" i="210"/>
  <c r="EZ103" i="210" s="1"/>
  <c r="GP104" i="210"/>
  <c r="GO104" i="210"/>
  <c r="GQ104" i="210"/>
  <c r="IG105" i="210"/>
  <c r="IF105" i="210"/>
  <c r="IH105" i="210"/>
  <c r="II105" i="210" s="1"/>
  <c r="IJ105" i="210" s="1"/>
  <c r="EX105" i="210"/>
  <c r="EW105" i="210"/>
  <c r="EY105" i="210"/>
  <c r="EZ105" i="210" s="1"/>
  <c r="IW106" i="210"/>
  <c r="IV106" i="210"/>
  <c r="HF106" i="210"/>
  <c r="HE106" i="210"/>
  <c r="GR106" i="210"/>
  <c r="FN106" i="210"/>
  <c r="IW107" i="210"/>
  <c r="IV107" i="210"/>
  <c r="HF107" i="210"/>
  <c r="HE107" i="210"/>
  <c r="GR107" i="210"/>
  <c r="FN107" i="210"/>
  <c r="EX108" i="210"/>
  <c r="EY108" i="210"/>
  <c r="EZ108" i="210" s="1"/>
  <c r="EW108" i="210"/>
  <c r="GP109" i="210"/>
  <c r="GQ109" i="210"/>
  <c r="GO109" i="210"/>
  <c r="IG109" i="210"/>
  <c r="IF109" i="210"/>
  <c r="IH109" i="210"/>
  <c r="II109" i="210" s="1"/>
  <c r="IJ109" i="210" s="1"/>
  <c r="EX110" i="210"/>
  <c r="EY110" i="210"/>
  <c r="EZ110" i="210" s="1"/>
  <c r="EW110" i="210"/>
  <c r="GP110" i="210"/>
  <c r="GO110" i="210"/>
  <c r="GQ110" i="210"/>
  <c r="FN111" i="210"/>
  <c r="EX112" i="210"/>
  <c r="EY112" i="210"/>
  <c r="EZ112" i="210" s="1"/>
  <c r="EW112" i="210"/>
  <c r="GP112" i="210"/>
  <c r="GO112" i="210"/>
  <c r="GQ112" i="210"/>
  <c r="GP113" i="210"/>
  <c r="GQ113" i="210"/>
  <c r="GO113" i="210"/>
  <c r="EX114" i="210"/>
  <c r="EY114" i="210"/>
  <c r="EZ114" i="210" s="1"/>
  <c r="EW114" i="210"/>
  <c r="HF115" i="210"/>
  <c r="GR115" i="210"/>
  <c r="HE115" i="210"/>
  <c r="EX116" i="210"/>
  <c r="EY116" i="210"/>
  <c r="EZ116" i="210" s="1"/>
  <c r="EW116" i="210"/>
  <c r="GP117" i="210"/>
  <c r="GQ117" i="210"/>
  <c r="GO117" i="210"/>
  <c r="EX118" i="210"/>
  <c r="EY118" i="210"/>
  <c r="EZ118" i="210" s="1"/>
  <c r="EW118" i="210"/>
  <c r="HF119" i="210"/>
  <c r="GR119" i="210"/>
  <c r="HE119" i="210"/>
  <c r="EX120" i="210"/>
  <c r="EY120" i="210"/>
  <c r="EZ120" i="210" s="1"/>
  <c r="EW120" i="210"/>
  <c r="GP120" i="210"/>
  <c r="GO120" i="210"/>
  <c r="GQ120" i="210"/>
  <c r="GP121" i="210"/>
  <c r="GQ121" i="210"/>
  <c r="GO121" i="210"/>
  <c r="EX121" i="210"/>
  <c r="EW121" i="210"/>
  <c r="EY121" i="210"/>
  <c r="EZ121" i="210" s="1"/>
  <c r="GP123" i="210"/>
  <c r="GQ123" i="210"/>
  <c r="GO123" i="210"/>
  <c r="EX125" i="210"/>
  <c r="EY125" i="210"/>
  <c r="EZ125" i="210" s="1"/>
  <c r="EW125" i="210"/>
  <c r="HF126" i="210"/>
  <c r="HE126" i="210"/>
  <c r="GR126" i="210"/>
  <c r="GP127" i="210"/>
  <c r="GQ127" i="210"/>
  <c r="GO127" i="210"/>
  <c r="EX128" i="210"/>
  <c r="EY128" i="210"/>
  <c r="EZ128" i="210" s="1"/>
  <c r="EW128" i="210"/>
  <c r="GP129" i="210"/>
  <c r="GO129" i="210"/>
  <c r="GQ129" i="210"/>
  <c r="EX130" i="210"/>
  <c r="EW130" i="210"/>
  <c r="EY130" i="210"/>
  <c r="EZ130" i="210" s="1"/>
  <c r="GP131" i="210"/>
  <c r="GO131" i="210"/>
  <c r="GQ131" i="210"/>
  <c r="IG15" i="210"/>
  <c r="IH15" i="210"/>
  <c r="II15" i="210" s="1"/>
  <c r="IJ15" i="210" s="1"/>
  <c r="IF15" i="210"/>
  <c r="EX15" i="210"/>
  <c r="EY15" i="210"/>
  <c r="EZ15" i="210" s="1"/>
  <c r="EW15" i="210"/>
  <c r="IA16" i="210"/>
  <c r="HN16" i="210"/>
  <c r="JC17" i="210"/>
  <c r="JB17" i="210"/>
  <c r="JD17" i="210"/>
  <c r="FT17" i="210"/>
  <c r="FS17" i="210"/>
  <c r="FU17" i="210"/>
  <c r="JD18" i="210"/>
  <c r="JC18" i="210"/>
  <c r="JB18" i="210"/>
  <c r="FT18" i="210"/>
  <c r="FS18" i="210"/>
  <c r="FU18" i="210"/>
  <c r="JR19" i="210"/>
  <c r="JE19" i="210"/>
  <c r="GJ19" i="210"/>
  <c r="GI19" i="210"/>
  <c r="FV19" i="210"/>
  <c r="IA20" i="210"/>
  <c r="HN20" i="210"/>
  <c r="JR21" i="210"/>
  <c r="JE21" i="210"/>
  <c r="IA21" i="210"/>
  <c r="HN21" i="210"/>
  <c r="FV21" i="210"/>
  <c r="GI21" i="210"/>
  <c r="HL22" i="210"/>
  <c r="HK22" i="210"/>
  <c r="HM22" i="210"/>
  <c r="HL23" i="210"/>
  <c r="HK23" i="210"/>
  <c r="HM23" i="210"/>
  <c r="HL25" i="210"/>
  <c r="HK25" i="210"/>
  <c r="HM25" i="210"/>
  <c r="HL26" i="210"/>
  <c r="HK26" i="210"/>
  <c r="HM26" i="210"/>
  <c r="HL27" i="210"/>
  <c r="HM27" i="210"/>
  <c r="HK27" i="210"/>
  <c r="JR28" i="210"/>
  <c r="JE28" i="210"/>
  <c r="JR29" i="210"/>
  <c r="JE29" i="210"/>
  <c r="IA29" i="210"/>
  <c r="HN29" i="210"/>
  <c r="GJ29" i="210"/>
  <c r="GI29" i="210"/>
  <c r="FV29" i="210"/>
  <c r="HL30" i="210"/>
  <c r="HK30" i="210"/>
  <c r="HM30" i="210"/>
  <c r="HL31" i="210"/>
  <c r="HM31" i="210"/>
  <c r="HK31" i="210"/>
  <c r="JR32" i="210"/>
  <c r="JE32" i="210"/>
  <c r="IG33" i="210"/>
  <c r="IH33" i="210"/>
  <c r="II33" i="210" s="1"/>
  <c r="IJ33" i="210" s="1"/>
  <c r="IF33" i="210"/>
  <c r="EX33" i="210"/>
  <c r="EY33" i="210"/>
  <c r="EZ33" i="210" s="1"/>
  <c r="EW33" i="210"/>
  <c r="JC34" i="210"/>
  <c r="JB34" i="210"/>
  <c r="JD34" i="210"/>
  <c r="FT34" i="210"/>
  <c r="FU34" i="210"/>
  <c r="FS34" i="210"/>
  <c r="JR35" i="210"/>
  <c r="JE35" i="210"/>
  <c r="JR36" i="210"/>
  <c r="JE36" i="210"/>
  <c r="JC37" i="210"/>
  <c r="JD37" i="210"/>
  <c r="JB37" i="210"/>
  <c r="FT37" i="210"/>
  <c r="FS37" i="210"/>
  <c r="FU37" i="210"/>
  <c r="IA38" i="210"/>
  <c r="HN38" i="210"/>
  <c r="FV38" i="210"/>
  <c r="IA39" i="210"/>
  <c r="HN39" i="210"/>
  <c r="GJ39" i="210"/>
  <c r="GI39" i="210"/>
  <c r="FV39" i="210"/>
  <c r="JC40" i="210"/>
  <c r="JB40" i="210"/>
  <c r="JD40" i="210"/>
  <c r="FT40" i="210"/>
  <c r="FU40" i="210"/>
  <c r="FS40" i="210"/>
  <c r="JR41" i="210"/>
  <c r="JE41" i="210"/>
  <c r="HL42" i="210"/>
  <c r="HK42" i="210"/>
  <c r="HM42" i="210"/>
  <c r="IA43" i="210"/>
  <c r="HN43" i="210"/>
  <c r="FV43" i="210"/>
  <c r="JC44" i="210"/>
  <c r="JB44" i="210"/>
  <c r="JD44" i="210"/>
  <c r="FT44" i="210"/>
  <c r="FU44" i="210"/>
  <c r="FS44" i="210"/>
  <c r="JC45" i="210"/>
  <c r="JD45" i="210"/>
  <c r="JB45" i="210"/>
  <c r="FT45" i="210"/>
  <c r="FS45" i="210"/>
  <c r="FU45" i="210"/>
  <c r="JC46" i="210"/>
  <c r="JB46" i="210"/>
  <c r="JD46" i="210"/>
  <c r="FT46" i="210"/>
  <c r="FU46" i="210"/>
  <c r="FS46" i="210"/>
  <c r="HL48" i="210"/>
  <c r="HK48" i="210"/>
  <c r="HM48" i="210"/>
  <c r="HL49" i="210"/>
  <c r="HM49" i="210"/>
  <c r="HK49" i="210"/>
  <c r="HL50" i="210"/>
  <c r="HK50" i="210"/>
  <c r="HM50" i="210"/>
  <c r="IA51" i="210"/>
  <c r="HN51" i="210"/>
  <c r="GJ51" i="210"/>
  <c r="GI51" i="210"/>
  <c r="FV51" i="210"/>
  <c r="JC52" i="210"/>
  <c r="JB52" i="210"/>
  <c r="JD52" i="210"/>
  <c r="FT52" i="210"/>
  <c r="FU52" i="210"/>
  <c r="FS52" i="210"/>
  <c r="JC53" i="210"/>
  <c r="JD53" i="210"/>
  <c r="JB53" i="210"/>
  <c r="FT53" i="210"/>
  <c r="FS53" i="210"/>
  <c r="FU53" i="210"/>
  <c r="JC54" i="210"/>
  <c r="JB54" i="210"/>
  <c r="JD54" i="210"/>
  <c r="FT54" i="210"/>
  <c r="FU54" i="210"/>
  <c r="FS54" i="210"/>
  <c r="JR56" i="210"/>
  <c r="JE56" i="210"/>
  <c r="JC57" i="210"/>
  <c r="JD57" i="210"/>
  <c r="JB57" i="210"/>
  <c r="FT57" i="210"/>
  <c r="FS57" i="210"/>
  <c r="FU57" i="210"/>
  <c r="IA58" i="210"/>
  <c r="HN58" i="210"/>
  <c r="GJ58" i="210"/>
  <c r="GI58" i="210"/>
  <c r="FV58" i="210"/>
  <c r="HL59" i="210"/>
  <c r="HM59" i="210"/>
  <c r="HK59" i="210"/>
  <c r="HL60" i="210"/>
  <c r="HK60" i="210"/>
  <c r="HM60" i="210"/>
  <c r="IA61" i="210"/>
  <c r="HN61" i="210"/>
  <c r="GJ61" i="210"/>
  <c r="GI61" i="210"/>
  <c r="FV61" i="210"/>
  <c r="JC62" i="210"/>
  <c r="JB62" i="210"/>
  <c r="JD62" i="210"/>
  <c r="FT62" i="210"/>
  <c r="FU62" i="210"/>
  <c r="FS62" i="210"/>
  <c r="HL63" i="210"/>
  <c r="HM63" i="210"/>
  <c r="HK63" i="210"/>
  <c r="JC63" i="210"/>
  <c r="JB63" i="210"/>
  <c r="JD63" i="210"/>
  <c r="FT63" i="210"/>
  <c r="FS63" i="210"/>
  <c r="FU63" i="210"/>
  <c r="GJ66" i="210"/>
  <c r="GI66" i="210"/>
  <c r="FV66" i="210"/>
  <c r="IA66" i="210"/>
  <c r="HN66" i="210"/>
  <c r="HL67" i="210"/>
  <c r="HM67" i="210"/>
  <c r="HK67" i="210"/>
  <c r="JC67" i="210"/>
  <c r="JB67" i="210"/>
  <c r="JD67" i="210"/>
  <c r="FT67" i="210"/>
  <c r="FS67" i="210"/>
  <c r="FU67" i="210"/>
  <c r="JR68" i="210"/>
  <c r="JE68" i="210"/>
  <c r="GJ68" i="210"/>
  <c r="FV68" i="210"/>
  <c r="GI68" i="210"/>
  <c r="IA69" i="210"/>
  <c r="HN69" i="210"/>
  <c r="HL70" i="210"/>
  <c r="HM70" i="210"/>
  <c r="HK70" i="210"/>
  <c r="HL71" i="210"/>
  <c r="HM71" i="210"/>
  <c r="HK71" i="210"/>
  <c r="JR72" i="210"/>
  <c r="JE72" i="210"/>
  <c r="FV72" i="210"/>
  <c r="IA73" i="210"/>
  <c r="HN73" i="210"/>
  <c r="HL74" i="210"/>
  <c r="HM74" i="210"/>
  <c r="HK74" i="210"/>
  <c r="JR75" i="210"/>
  <c r="JE75" i="210"/>
  <c r="GJ75" i="210"/>
  <c r="FV75" i="210"/>
  <c r="GI75" i="210"/>
  <c r="JC76" i="210"/>
  <c r="JD76" i="210"/>
  <c r="JB76" i="210"/>
  <c r="FT76" i="210"/>
  <c r="FU76" i="210"/>
  <c r="FS76" i="210"/>
  <c r="JC77" i="210"/>
  <c r="JD77" i="210"/>
  <c r="JB77" i="210"/>
  <c r="FT77" i="210"/>
  <c r="FU77" i="210"/>
  <c r="FS77" i="210"/>
  <c r="JC78" i="210"/>
  <c r="JD78" i="210"/>
  <c r="JB78" i="210"/>
  <c r="FT78" i="210"/>
  <c r="FU78" i="210"/>
  <c r="FS78" i="210"/>
  <c r="IA79" i="210"/>
  <c r="HN79" i="210"/>
  <c r="HL80" i="210"/>
  <c r="HM80" i="210"/>
  <c r="HK80" i="210"/>
  <c r="HL81" i="210"/>
  <c r="HM81" i="210"/>
  <c r="HK81" i="210"/>
  <c r="HL82" i="210"/>
  <c r="HM82" i="210"/>
  <c r="HK82" i="210"/>
  <c r="JR83" i="210"/>
  <c r="JE83" i="210"/>
  <c r="GJ83" i="210"/>
  <c r="FV83" i="210"/>
  <c r="GI83" i="210"/>
  <c r="IA84" i="210"/>
  <c r="HN84" i="210"/>
  <c r="JR85" i="210"/>
  <c r="JE85" i="210"/>
  <c r="GJ85" i="210"/>
  <c r="FV85" i="210"/>
  <c r="GI85" i="210"/>
  <c r="JC86" i="210"/>
  <c r="JD86" i="210"/>
  <c r="JB86" i="210"/>
  <c r="FT86" i="210"/>
  <c r="FU86" i="210"/>
  <c r="FS86" i="210"/>
  <c r="GJ87" i="210"/>
  <c r="GI87" i="210"/>
  <c r="FV87" i="210"/>
  <c r="IA89" i="210"/>
  <c r="HN89" i="210"/>
  <c r="JR89" i="210"/>
  <c r="JE89" i="210"/>
  <c r="JC90" i="210"/>
  <c r="JD90" i="210"/>
  <c r="JB90" i="210"/>
  <c r="FT90" i="210"/>
  <c r="FU90" i="210"/>
  <c r="FS90" i="210"/>
  <c r="HL90" i="210"/>
  <c r="HK90" i="210"/>
  <c r="HM90" i="210"/>
  <c r="JC91" i="210"/>
  <c r="JD91" i="210"/>
  <c r="JB91" i="210"/>
  <c r="FT91" i="210"/>
  <c r="FU91" i="210"/>
  <c r="FS91" i="210"/>
  <c r="JC92" i="210"/>
  <c r="JD92" i="210"/>
  <c r="JB92" i="210"/>
  <c r="FT92" i="210"/>
  <c r="FU92" i="210"/>
  <c r="FS92" i="210"/>
  <c r="JC93" i="210"/>
  <c r="JD93" i="210"/>
  <c r="JB93" i="210"/>
  <c r="FT93" i="210"/>
  <c r="FU93" i="210"/>
  <c r="FS93" i="210"/>
  <c r="JC94" i="210"/>
  <c r="JD94" i="210"/>
  <c r="JB94" i="210"/>
  <c r="FT94" i="210"/>
  <c r="FU94" i="210"/>
  <c r="FS94" i="210"/>
  <c r="IA95" i="210"/>
  <c r="HN95" i="210"/>
  <c r="JR96" i="210"/>
  <c r="JE96" i="210"/>
  <c r="GI96" i="210"/>
  <c r="GJ96" i="210"/>
  <c r="FV96" i="210"/>
  <c r="HN97" i="210"/>
  <c r="HL99" i="210"/>
  <c r="HM99" i="210"/>
  <c r="HK99" i="210"/>
  <c r="JC99" i="210"/>
  <c r="JB99" i="210"/>
  <c r="JD99" i="210"/>
  <c r="FT99" i="210"/>
  <c r="FS99" i="210"/>
  <c r="FU99" i="210"/>
  <c r="HL101" i="210"/>
  <c r="HM101" i="210"/>
  <c r="HK101" i="210"/>
  <c r="JC101" i="210"/>
  <c r="JB101" i="210"/>
  <c r="JD101" i="210"/>
  <c r="FT101" i="210"/>
  <c r="FS101" i="210"/>
  <c r="FU101" i="210"/>
  <c r="JC102" i="210"/>
  <c r="JB102" i="210"/>
  <c r="JD102" i="210"/>
  <c r="FT102" i="210"/>
  <c r="FS102" i="210"/>
  <c r="FU102" i="210"/>
  <c r="JC103" i="210"/>
  <c r="JB103" i="210"/>
  <c r="JD103" i="210"/>
  <c r="FT103" i="210"/>
  <c r="FS103" i="210"/>
  <c r="FU103" i="210"/>
  <c r="JC104" i="210"/>
  <c r="JB104" i="210"/>
  <c r="JD104" i="210"/>
  <c r="FT104" i="210"/>
  <c r="FS104" i="210"/>
  <c r="FU104" i="210"/>
  <c r="JC105" i="210"/>
  <c r="JB105" i="210"/>
  <c r="JD105" i="210"/>
  <c r="FT105" i="210"/>
  <c r="FS105" i="210"/>
  <c r="FU105" i="210"/>
  <c r="IA106" i="210"/>
  <c r="HN106" i="210"/>
  <c r="IA107" i="210"/>
  <c r="HN107" i="210"/>
  <c r="GJ107" i="210"/>
  <c r="FV107" i="210"/>
  <c r="GI107" i="210"/>
  <c r="HL108" i="210"/>
  <c r="HM108" i="210"/>
  <c r="HK108" i="210"/>
  <c r="HL109" i="210"/>
  <c r="HM109" i="210"/>
  <c r="HK109" i="210"/>
  <c r="HL110" i="210"/>
  <c r="HM110" i="210"/>
  <c r="HK110" i="210"/>
  <c r="IA111" i="210"/>
  <c r="HN111" i="210"/>
  <c r="JC112" i="210"/>
  <c r="JD112" i="210"/>
  <c r="JB112" i="210"/>
  <c r="FT112" i="210"/>
  <c r="FS112" i="210"/>
  <c r="FU112" i="210"/>
  <c r="JC113" i="210"/>
  <c r="JB113" i="210"/>
  <c r="JD113" i="210"/>
  <c r="FT113" i="210"/>
  <c r="FU113" i="210"/>
  <c r="FS113" i="210"/>
  <c r="JC114" i="210"/>
  <c r="JD114" i="210"/>
  <c r="JB114" i="210"/>
  <c r="FT114" i="210"/>
  <c r="FS114" i="210"/>
  <c r="FU114" i="210"/>
  <c r="JR115" i="210"/>
  <c r="JE115" i="210"/>
  <c r="HL116" i="210"/>
  <c r="HM116" i="210"/>
  <c r="HK116" i="210"/>
  <c r="HL117" i="210"/>
  <c r="HK117" i="210"/>
  <c r="HM117" i="210"/>
  <c r="HL118" i="210"/>
  <c r="HM118" i="210"/>
  <c r="HK118" i="210"/>
  <c r="IA119" i="210"/>
  <c r="HN119" i="210"/>
  <c r="GJ119" i="210"/>
  <c r="GI119" i="210"/>
  <c r="FV119" i="210"/>
  <c r="JC120" i="210"/>
  <c r="JD120" i="210"/>
  <c r="JB120" i="210"/>
  <c r="FT120" i="210"/>
  <c r="FS120" i="210"/>
  <c r="FU120" i="210"/>
  <c r="JC121" i="210"/>
  <c r="JB121" i="210"/>
  <c r="JD121" i="210"/>
  <c r="FT121" i="210"/>
  <c r="FS121" i="210"/>
  <c r="FU121" i="210"/>
  <c r="IA122" i="210"/>
  <c r="HN122" i="210"/>
  <c r="GJ122" i="210"/>
  <c r="GI122" i="210"/>
  <c r="FV122" i="210"/>
  <c r="HL123" i="210"/>
  <c r="HK123" i="210"/>
  <c r="HM123" i="210"/>
  <c r="JR124" i="210"/>
  <c r="JE124" i="210"/>
  <c r="JC125" i="210"/>
  <c r="JB125" i="210"/>
  <c r="JD125" i="210"/>
  <c r="HL125" i="210"/>
  <c r="HK125" i="210"/>
  <c r="HM125" i="210"/>
  <c r="JR126" i="210"/>
  <c r="JE126" i="210"/>
  <c r="GJ126" i="210"/>
  <c r="FV126" i="210"/>
  <c r="GI126" i="210"/>
  <c r="HL127" i="210"/>
  <c r="HK127" i="210"/>
  <c r="HM127" i="210"/>
  <c r="HL128" i="210"/>
  <c r="HM128" i="210"/>
  <c r="HK128" i="210"/>
  <c r="HM129" i="210"/>
  <c r="HL129" i="210"/>
  <c r="HK129" i="210"/>
  <c r="HM130" i="210"/>
  <c r="HK130" i="210"/>
  <c r="HL130" i="210"/>
  <c r="HM131" i="210"/>
  <c r="HL131" i="210"/>
  <c r="HK131" i="210"/>
  <c r="IW92" i="210"/>
  <c r="IV92" i="210"/>
  <c r="IW17" i="210"/>
  <c r="IV17" i="210"/>
  <c r="IW112" i="210"/>
  <c r="IV112" i="210"/>
  <c r="IW91" i="210"/>
  <c r="IV91" i="210"/>
  <c r="IV117" i="210"/>
  <c r="IW70" i="210"/>
  <c r="IV70" i="210"/>
  <c r="IW78" i="210"/>
  <c r="IV78" i="210"/>
  <c r="IW114" i="210"/>
  <c r="IV114" i="210"/>
  <c r="IW93" i="210"/>
  <c r="IV93" i="210"/>
  <c r="IW18" i="210"/>
  <c r="IV18" i="210"/>
  <c r="IW90" i="210"/>
  <c r="IV90" i="210"/>
  <c r="IW80" i="210"/>
  <c r="IV80" i="210"/>
  <c r="IW77" i="210"/>
  <c r="IV77" i="210"/>
  <c r="IV129" i="210"/>
  <c r="FU15" i="210"/>
  <c r="FT15" i="210"/>
  <c r="FS15" i="210"/>
  <c r="HF16" i="210"/>
  <c r="GR16" i="210"/>
  <c r="HE16" i="210"/>
  <c r="EX17" i="210"/>
  <c r="EY17" i="210"/>
  <c r="EZ17" i="210" s="1"/>
  <c r="EW17" i="210"/>
  <c r="GP18" i="210"/>
  <c r="GQ18" i="210"/>
  <c r="GO18" i="210"/>
  <c r="IW19" i="210"/>
  <c r="IV19" i="210"/>
  <c r="HF20" i="210"/>
  <c r="GR20" i="210"/>
  <c r="HE20" i="210"/>
  <c r="IW21" i="210"/>
  <c r="IV21" i="210"/>
  <c r="FN21" i="210"/>
  <c r="GP22" i="210"/>
  <c r="GQ22" i="210"/>
  <c r="GO22" i="210"/>
  <c r="EX23" i="210"/>
  <c r="EY23" i="210"/>
  <c r="EZ23" i="210" s="1"/>
  <c r="EW23" i="210"/>
  <c r="IW24" i="210"/>
  <c r="IV24" i="210"/>
  <c r="EX25" i="210"/>
  <c r="EY25" i="210"/>
  <c r="EZ25" i="210" s="1"/>
  <c r="EW25" i="210"/>
  <c r="GP25" i="210"/>
  <c r="GO25" i="210"/>
  <c r="GQ25" i="210"/>
  <c r="GP26" i="210"/>
  <c r="GQ26" i="210"/>
  <c r="GO26" i="210"/>
  <c r="IG26" i="210"/>
  <c r="IF26" i="210"/>
  <c r="IH26" i="210"/>
  <c r="II26" i="210" s="1"/>
  <c r="IJ26" i="210" s="1"/>
  <c r="EX26" i="210"/>
  <c r="EW26" i="210"/>
  <c r="EY26" i="210"/>
  <c r="EZ26" i="210" s="1"/>
  <c r="EX27" i="210"/>
  <c r="EY27" i="210"/>
  <c r="EZ27" i="210" s="1"/>
  <c r="EW27" i="210"/>
  <c r="GP27" i="210"/>
  <c r="GO27" i="210"/>
  <c r="GQ27" i="210"/>
  <c r="FN28" i="210"/>
  <c r="IW29" i="210"/>
  <c r="IV29" i="210"/>
  <c r="GP30" i="210"/>
  <c r="GQ30" i="210"/>
  <c r="GO30" i="210"/>
  <c r="IG30" i="210"/>
  <c r="IF30" i="210"/>
  <c r="IH30" i="210"/>
  <c r="II30" i="210" s="1"/>
  <c r="IJ30" i="210" s="1"/>
  <c r="EX30" i="210"/>
  <c r="EW30" i="210"/>
  <c r="EY30" i="210"/>
  <c r="EZ30" i="210" s="1"/>
  <c r="EX31" i="210"/>
  <c r="EY31" i="210"/>
  <c r="EZ31" i="210" s="1"/>
  <c r="EW31" i="210"/>
  <c r="GP31" i="210"/>
  <c r="GO31" i="210"/>
  <c r="GQ31" i="210"/>
  <c r="HF32" i="210"/>
  <c r="GR32" i="210"/>
  <c r="HE32" i="210"/>
  <c r="FT33" i="210"/>
  <c r="FS33" i="210"/>
  <c r="FU33" i="210"/>
  <c r="IG34" i="210"/>
  <c r="IF34" i="210"/>
  <c r="IH34" i="210"/>
  <c r="II34" i="210" s="1"/>
  <c r="IJ34" i="210" s="1"/>
  <c r="EX34" i="210"/>
  <c r="EW34" i="210"/>
  <c r="EY34" i="210"/>
  <c r="EZ34" i="210" s="1"/>
  <c r="HF35" i="210"/>
  <c r="GR35" i="210"/>
  <c r="HE35" i="210"/>
  <c r="IW36" i="210"/>
  <c r="IV36" i="210"/>
  <c r="FN36" i="210"/>
  <c r="GP37" i="210"/>
  <c r="GO37" i="210"/>
  <c r="GQ37" i="210"/>
  <c r="IW38" i="210"/>
  <c r="IV38" i="210"/>
  <c r="FN38" i="210"/>
  <c r="HF39" i="210"/>
  <c r="GR39" i="210"/>
  <c r="HE39" i="210"/>
  <c r="IG40" i="210"/>
  <c r="IF40" i="210"/>
  <c r="IH40" i="210"/>
  <c r="II40" i="210" s="1"/>
  <c r="IJ40" i="210" s="1"/>
  <c r="EX40" i="210"/>
  <c r="EW40" i="210"/>
  <c r="EY40" i="210"/>
  <c r="EZ40" i="210" s="1"/>
  <c r="HF41" i="210"/>
  <c r="GR41" i="210"/>
  <c r="HE41" i="210"/>
  <c r="IG42" i="210"/>
  <c r="IF42" i="210"/>
  <c r="IH42" i="210"/>
  <c r="II42" i="210" s="1"/>
  <c r="IJ42" i="210" s="1"/>
  <c r="EX42" i="210"/>
  <c r="EW42" i="210"/>
  <c r="EY42" i="210"/>
  <c r="EZ42" i="210" s="1"/>
  <c r="HF43" i="210"/>
  <c r="GR43" i="210"/>
  <c r="HE43" i="210"/>
  <c r="IG44" i="210"/>
  <c r="IF44" i="210"/>
  <c r="IH44" i="210"/>
  <c r="II44" i="210" s="1"/>
  <c r="IJ44" i="210" s="1"/>
  <c r="EX44" i="210"/>
  <c r="EW44" i="210"/>
  <c r="EY44" i="210"/>
  <c r="EZ44" i="210" s="1"/>
  <c r="GP45" i="210"/>
  <c r="GO45" i="210"/>
  <c r="GQ45" i="210"/>
  <c r="IG46" i="210"/>
  <c r="IF46" i="210"/>
  <c r="IH46" i="210"/>
  <c r="II46" i="210" s="1"/>
  <c r="IJ46" i="210" s="1"/>
  <c r="EX46" i="210"/>
  <c r="EW46" i="210"/>
  <c r="EY46" i="210"/>
  <c r="EZ46" i="210" s="1"/>
  <c r="IG48" i="210"/>
  <c r="IF48" i="210"/>
  <c r="IH48" i="210"/>
  <c r="II48" i="210" s="1"/>
  <c r="IJ48" i="210" s="1"/>
  <c r="EX48" i="210"/>
  <c r="EW48" i="210"/>
  <c r="EY48" i="210"/>
  <c r="EZ48" i="210" s="1"/>
  <c r="GP49" i="210"/>
  <c r="GO49" i="210"/>
  <c r="GQ49" i="210"/>
  <c r="IG50" i="210"/>
  <c r="IF50" i="210"/>
  <c r="IH50" i="210"/>
  <c r="II50" i="210" s="1"/>
  <c r="IJ50" i="210" s="1"/>
  <c r="EX50" i="210"/>
  <c r="EW50" i="210"/>
  <c r="EY50" i="210"/>
  <c r="EZ50" i="210" s="1"/>
  <c r="GR51" i="210"/>
  <c r="IG52" i="210"/>
  <c r="IF52" i="210"/>
  <c r="IH52" i="210"/>
  <c r="II52" i="210" s="1"/>
  <c r="IJ52" i="210" s="1"/>
  <c r="EX52" i="210"/>
  <c r="EW52" i="210"/>
  <c r="EY52" i="210"/>
  <c r="EZ52" i="210" s="1"/>
  <c r="GP53" i="210"/>
  <c r="GO53" i="210"/>
  <c r="GQ53" i="210"/>
  <c r="IG54" i="210"/>
  <c r="IF54" i="210"/>
  <c r="IH54" i="210"/>
  <c r="II54" i="210" s="1"/>
  <c r="IJ54" i="210" s="1"/>
  <c r="EX54" i="210"/>
  <c r="EW54" i="210"/>
  <c r="EY54" i="210"/>
  <c r="EZ54" i="210" s="1"/>
  <c r="HF55" i="210"/>
  <c r="GR55" i="210"/>
  <c r="HE55" i="210"/>
  <c r="IW56" i="210"/>
  <c r="IV56" i="210"/>
  <c r="GP57" i="210"/>
  <c r="GO57" i="210"/>
  <c r="GQ57" i="210"/>
  <c r="IW58" i="210"/>
  <c r="IV58" i="210"/>
  <c r="GP59" i="210"/>
  <c r="GO59" i="210"/>
  <c r="GQ59" i="210"/>
  <c r="IG60" i="210"/>
  <c r="IF60" i="210"/>
  <c r="IH60" i="210"/>
  <c r="II60" i="210" s="1"/>
  <c r="IJ60" i="210" s="1"/>
  <c r="EX60" i="210"/>
  <c r="EW60" i="210"/>
  <c r="EY60" i="210"/>
  <c r="EZ60" i="210" s="1"/>
  <c r="HF61" i="210"/>
  <c r="GR61" i="210"/>
  <c r="HE61" i="210"/>
  <c r="IG62" i="210"/>
  <c r="IF62" i="210"/>
  <c r="IH62" i="210"/>
  <c r="II62" i="210" s="1"/>
  <c r="IJ62" i="210" s="1"/>
  <c r="EX62" i="210"/>
  <c r="EW62" i="210"/>
  <c r="EY62" i="210"/>
  <c r="EZ62" i="210" s="1"/>
  <c r="GQ63" i="210"/>
  <c r="GO63" i="210"/>
  <c r="GP63" i="210"/>
  <c r="IG64" i="210"/>
  <c r="IF64" i="210"/>
  <c r="IH64" i="210"/>
  <c r="II64" i="210" s="1"/>
  <c r="IJ64" i="210" s="1"/>
  <c r="EX64" i="210"/>
  <c r="EW64" i="210"/>
  <c r="EY64" i="210"/>
  <c r="EZ64" i="210" s="1"/>
  <c r="FN65" i="210"/>
  <c r="HF66" i="210"/>
  <c r="HE66" i="210"/>
  <c r="GR66" i="210"/>
  <c r="GP67" i="210"/>
  <c r="GO67" i="210"/>
  <c r="GQ67" i="210"/>
  <c r="IW68" i="210"/>
  <c r="IV68" i="210"/>
  <c r="HF68" i="210"/>
  <c r="HE68" i="210"/>
  <c r="GR68" i="210"/>
  <c r="IW69" i="210"/>
  <c r="IV69" i="210"/>
  <c r="HF69" i="210"/>
  <c r="HE69" i="210"/>
  <c r="GR69" i="210"/>
  <c r="EX70" i="210"/>
  <c r="EY70" i="210"/>
  <c r="EZ70" i="210" s="1"/>
  <c r="EW70" i="210"/>
  <c r="GP71" i="210"/>
  <c r="GQ71" i="210"/>
  <c r="GO71" i="210"/>
  <c r="IW72" i="210"/>
  <c r="IV72" i="210"/>
  <c r="HF72" i="210"/>
  <c r="HE72" i="210"/>
  <c r="GR72" i="210"/>
  <c r="FN72" i="210"/>
  <c r="IW73" i="210"/>
  <c r="IV73" i="210"/>
  <c r="HF73" i="210"/>
  <c r="HE73" i="210"/>
  <c r="GR73" i="210"/>
  <c r="EX74" i="210"/>
  <c r="EY74" i="210"/>
  <c r="EZ74" i="210" s="1"/>
  <c r="EW74" i="210"/>
  <c r="IW75" i="210"/>
  <c r="IV75" i="210"/>
  <c r="HF75" i="210"/>
  <c r="HE75" i="210"/>
  <c r="GR75" i="210"/>
  <c r="EX76" i="210"/>
  <c r="EY76" i="210"/>
  <c r="EZ76" i="210" s="1"/>
  <c r="EW76" i="210"/>
  <c r="GP77" i="210"/>
  <c r="GQ77" i="210"/>
  <c r="GO77" i="210"/>
  <c r="EX78" i="210"/>
  <c r="EY78" i="210"/>
  <c r="EZ78" i="210" s="1"/>
  <c r="EW78" i="210"/>
  <c r="IW79" i="210"/>
  <c r="IV79" i="210"/>
  <c r="HF79" i="210"/>
  <c r="HE79" i="210"/>
  <c r="GR79" i="210"/>
  <c r="EX80" i="210"/>
  <c r="EY80" i="210"/>
  <c r="EZ80" i="210" s="1"/>
  <c r="EW80" i="210"/>
  <c r="GP81" i="210"/>
  <c r="GQ81" i="210"/>
  <c r="GO81" i="210"/>
  <c r="GP82" i="210"/>
  <c r="GO82" i="210"/>
  <c r="GQ82" i="210"/>
  <c r="GP86" i="210"/>
  <c r="GO86" i="210"/>
  <c r="GQ86" i="210"/>
  <c r="IW87" i="210"/>
  <c r="IV87" i="210"/>
  <c r="HF87" i="210"/>
  <c r="GR87" i="210"/>
  <c r="HE87" i="210"/>
  <c r="GP88" i="210"/>
  <c r="GO88" i="210"/>
  <c r="GQ88" i="210"/>
  <c r="HF89" i="210"/>
  <c r="HE89" i="210"/>
  <c r="GR89" i="210"/>
  <c r="GP90" i="210"/>
  <c r="GQ90" i="210"/>
  <c r="GO90" i="210"/>
  <c r="EY91" i="210"/>
  <c r="EZ91" i="210" s="1"/>
  <c r="EX91" i="210"/>
  <c r="EW91" i="210"/>
  <c r="GQ92" i="210"/>
  <c r="GP92" i="210"/>
  <c r="GO92" i="210"/>
  <c r="EY93" i="210"/>
  <c r="EZ93" i="210" s="1"/>
  <c r="EX93" i="210"/>
  <c r="EW93" i="210"/>
  <c r="GQ94" i="210"/>
  <c r="GP94" i="210"/>
  <c r="GO94" i="210"/>
  <c r="HF95" i="210"/>
  <c r="HE95" i="210"/>
  <c r="GR95" i="210"/>
  <c r="IW96" i="210"/>
  <c r="IV96" i="210"/>
  <c r="HF97" i="210"/>
  <c r="HE97" i="210"/>
  <c r="GR97" i="210"/>
  <c r="IG98" i="210"/>
  <c r="IH98" i="210"/>
  <c r="II98" i="210" s="1"/>
  <c r="IJ98" i="210" s="1"/>
  <c r="IF98" i="210"/>
  <c r="GP99" i="210"/>
  <c r="GQ99" i="210"/>
  <c r="GO99" i="210"/>
  <c r="IG100" i="210"/>
  <c r="IH100" i="210"/>
  <c r="II100" i="210" s="1"/>
  <c r="IJ100" i="210" s="1"/>
  <c r="IF100" i="210"/>
  <c r="EX100" i="210"/>
  <c r="EY100" i="210"/>
  <c r="EZ100" i="210" s="1"/>
  <c r="EW100" i="210"/>
  <c r="GP101" i="210"/>
  <c r="GQ101" i="210"/>
  <c r="GO101" i="210"/>
  <c r="IG102" i="210"/>
  <c r="IH102" i="210"/>
  <c r="II102" i="210" s="1"/>
  <c r="IJ102" i="210" s="1"/>
  <c r="IF102" i="210"/>
  <c r="EX102" i="210"/>
  <c r="EY102" i="210"/>
  <c r="EZ102" i="210" s="1"/>
  <c r="EW102" i="210"/>
  <c r="GP103" i="210"/>
  <c r="GQ103" i="210"/>
  <c r="GO103" i="210"/>
  <c r="IG104" i="210"/>
  <c r="IH104" i="210"/>
  <c r="II104" i="210" s="1"/>
  <c r="IJ104" i="210" s="1"/>
  <c r="IF104" i="210"/>
  <c r="EX104" i="210"/>
  <c r="EY104" i="210"/>
  <c r="EZ104" i="210" s="1"/>
  <c r="EW104" i="210"/>
  <c r="GP105" i="210"/>
  <c r="GQ105" i="210"/>
  <c r="GO105" i="210"/>
  <c r="GP108" i="210"/>
  <c r="GO108" i="210"/>
  <c r="GQ108" i="210"/>
  <c r="EX109" i="210"/>
  <c r="EW109" i="210"/>
  <c r="EY109" i="210"/>
  <c r="EZ109" i="210" s="1"/>
  <c r="HF111" i="210"/>
  <c r="HE111" i="210"/>
  <c r="GR111" i="210"/>
  <c r="IW111" i="210"/>
  <c r="IV111" i="210"/>
  <c r="EX113" i="210"/>
  <c r="EY113" i="210"/>
  <c r="EZ113" i="210" s="1"/>
  <c r="EW113" i="210"/>
  <c r="GP114" i="210"/>
  <c r="GQ114" i="210"/>
  <c r="GO114" i="210"/>
  <c r="IV115" i="210"/>
  <c r="GP116" i="210"/>
  <c r="GQ116" i="210"/>
  <c r="GO116" i="210"/>
  <c r="EX117" i="210"/>
  <c r="EY117" i="210"/>
  <c r="EZ117" i="210" s="1"/>
  <c r="EW117" i="210"/>
  <c r="GP118" i="210"/>
  <c r="GQ118" i="210"/>
  <c r="GO118" i="210"/>
  <c r="HF122" i="210"/>
  <c r="GR122" i="210"/>
  <c r="HE122" i="210"/>
  <c r="EX123" i="210"/>
  <c r="EY123" i="210"/>
  <c r="EZ123" i="210" s="1"/>
  <c r="EW123" i="210"/>
  <c r="HF124" i="210"/>
  <c r="GR124" i="210"/>
  <c r="HE124" i="210"/>
  <c r="GP125" i="210"/>
  <c r="GQ125" i="210"/>
  <c r="GO125" i="210"/>
  <c r="EX127" i="210"/>
  <c r="EY127" i="210"/>
  <c r="EZ127" i="210" s="1"/>
  <c r="EW127" i="210"/>
  <c r="GP128" i="210"/>
  <c r="GQ128" i="210"/>
  <c r="GO128" i="210"/>
  <c r="EX129" i="210"/>
  <c r="EY129" i="210"/>
  <c r="EZ129" i="210" s="1"/>
  <c r="EW129" i="210"/>
  <c r="GP130" i="210"/>
  <c r="GQ130" i="210"/>
  <c r="GO130" i="210"/>
  <c r="EX131" i="210"/>
  <c r="EY131" i="210"/>
  <c r="EZ131" i="210" s="1"/>
  <c r="EW131" i="210"/>
  <c r="FN58" i="210"/>
  <c r="GP15" i="210"/>
  <c r="GQ15" i="210"/>
  <c r="GO15" i="210"/>
  <c r="JR16" i="210"/>
  <c r="JE16" i="210"/>
  <c r="GJ16" i="210"/>
  <c r="GI16" i="210"/>
  <c r="FV16" i="210"/>
  <c r="HM17" i="210"/>
  <c r="HL17" i="210"/>
  <c r="HK17" i="210"/>
  <c r="HL18" i="210"/>
  <c r="HM18" i="210"/>
  <c r="HK18" i="210"/>
  <c r="IA19" i="210"/>
  <c r="HN19" i="210"/>
  <c r="JR20" i="210"/>
  <c r="JE20" i="210"/>
  <c r="GJ20" i="210"/>
  <c r="GI20" i="210"/>
  <c r="FV20" i="210"/>
  <c r="JC22" i="210"/>
  <c r="JB22" i="210"/>
  <c r="JD22" i="210"/>
  <c r="FT22" i="210"/>
  <c r="FS22" i="210"/>
  <c r="FU22" i="210"/>
  <c r="JD23" i="210"/>
  <c r="JC23" i="210"/>
  <c r="JB23" i="210"/>
  <c r="FU23" i="210"/>
  <c r="FS23" i="210"/>
  <c r="FT23" i="210"/>
  <c r="GJ24" i="210"/>
  <c r="GI24" i="210"/>
  <c r="FV24" i="210"/>
  <c r="JR24" i="210"/>
  <c r="JE24" i="210"/>
  <c r="IA24" i="210"/>
  <c r="HN24" i="210"/>
  <c r="JB25" i="210"/>
  <c r="JC25" i="210"/>
  <c r="JD25" i="210"/>
  <c r="FU25" i="210"/>
  <c r="FS25" i="210"/>
  <c r="FT25" i="210"/>
  <c r="JC26" i="210"/>
  <c r="JB26" i="210"/>
  <c r="JD26" i="210"/>
  <c r="FT26" i="210"/>
  <c r="FU26" i="210"/>
  <c r="FS26" i="210"/>
  <c r="JC27" i="210"/>
  <c r="JB27" i="210"/>
  <c r="JD27" i="210"/>
  <c r="FS27" i="210"/>
  <c r="FT27" i="210"/>
  <c r="FU27" i="210"/>
  <c r="IA28" i="210"/>
  <c r="HN28" i="210"/>
  <c r="FV28" i="210"/>
  <c r="JC30" i="210"/>
  <c r="JD30" i="210"/>
  <c r="JB30" i="210"/>
  <c r="FT30" i="210"/>
  <c r="FS30" i="210"/>
  <c r="FU30" i="210"/>
  <c r="JC31" i="210"/>
  <c r="JD31" i="210"/>
  <c r="JB31" i="210"/>
  <c r="FT31" i="210"/>
  <c r="FU31" i="210"/>
  <c r="FS31" i="210"/>
  <c r="IA32" i="210"/>
  <c r="HN32" i="210"/>
  <c r="GJ32" i="210"/>
  <c r="GI32" i="210"/>
  <c r="FV32" i="210"/>
  <c r="GP33" i="210"/>
  <c r="GQ33" i="210"/>
  <c r="GO33" i="210"/>
  <c r="HL34" i="210"/>
  <c r="HK34" i="210"/>
  <c r="HM34" i="210"/>
  <c r="IA35" i="210"/>
  <c r="HN35" i="210"/>
  <c r="FV35" i="210"/>
  <c r="GI35" i="210"/>
  <c r="IA36" i="210"/>
  <c r="HN36" i="210"/>
  <c r="FV36" i="210"/>
  <c r="HL37" i="210"/>
  <c r="HM37" i="210"/>
  <c r="HK37" i="210"/>
  <c r="JR38" i="210"/>
  <c r="JE38" i="210"/>
  <c r="JR39" i="210"/>
  <c r="JE39" i="210"/>
  <c r="HL40" i="210"/>
  <c r="HK40" i="210"/>
  <c r="HM40" i="210"/>
  <c r="IA41" i="210"/>
  <c r="HN41" i="210"/>
  <c r="FV41" i="210"/>
  <c r="GI41" i="210"/>
  <c r="JC42" i="210"/>
  <c r="JB42" i="210"/>
  <c r="JD42" i="210"/>
  <c r="FT42" i="210"/>
  <c r="FU42" i="210"/>
  <c r="FS42" i="210"/>
  <c r="JR43" i="210"/>
  <c r="JE43" i="210"/>
  <c r="HL44" i="210"/>
  <c r="HK44" i="210"/>
  <c r="HM44" i="210"/>
  <c r="HL45" i="210"/>
  <c r="HM45" i="210"/>
  <c r="HK45" i="210"/>
  <c r="HL46" i="210"/>
  <c r="HK46" i="210"/>
  <c r="HM46" i="210"/>
  <c r="JC48" i="210"/>
  <c r="JB48" i="210"/>
  <c r="JD48" i="210"/>
  <c r="FT48" i="210"/>
  <c r="FU48" i="210"/>
  <c r="FS48" i="210"/>
  <c r="JC49" i="210"/>
  <c r="JD49" i="210"/>
  <c r="JB49" i="210"/>
  <c r="FT49" i="210"/>
  <c r="FS49" i="210"/>
  <c r="FU49" i="210"/>
  <c r="JC50" i="210"/>
  <c r="JB50" i="210"/>
  <c r="JD50" i="210"/>
  <c r="FT50" i="210"/>
  <c r="FU50" i="210"/>
  <c r="FS50" i="210"/>
  <c r="JR51" i="210"/>
  <c r="JE51" i="210"/>
  <c r="HL52" i="210"/>
  <c r="HK52" i="210"/>
  <c r="HM52" i="210"/>
  <c r="HL53" i="210"/>
  <c r="HM53" i="210"/>
  <c r="HK53" i="210"/>
  <c r="HL54" i="210"/>
  <c r="HK54" i="210"/>
  <c r="HM54" i="210"/>
  <c r="GJ55" i="210"/>
  <c r="GI55" i="210"/>
  <c r="FV55" i="210"/>
  <c r="IA56" i="210"/>
  <c r="HN56" i="210"/>
  <c r="GJ56" i="210"/>
  <c r="GI56" i="210"/>
  <c r="FV56" i="210"/>
  <c r="HL57" i="210"/>
  <c r="HM57" i="210"/>
  <c r="HK57" i="210"/>
  <c r="JR58" i="210"/>
  <c r="JE58" i="210"/>
  <c r="JC59" i="210"/>
  <c r="JD59" i="210"/>
  <c r="JB59" i="210"/>
  <c r="FT59" i="210"/>
  <c r="FS59" i="210"/>
  <c r="FU59" i="210"/>
  <c r="JC60" i="210"/>
  <c r="JB60" i="210"/>
  <c r="JD60" i="210"/>
  <c r="FT60" i="210"/>
  <c r="FU60" i="210"/>
  <c r="FS60" i="210"/>
  <c r="JR61" i="210"/>
  <c r="JE61" i="210"/>
  <c r="HL62" i="210"/>
  <c r="HK62" i="210"/>
  <c r="HM62" i="210"/>
  <c r="JC64" i="210"/>
  <c r="JD64" i="210"/>
  <c r="JB64" i="210"/>
  <c r="FT64" i="210"/>
  <c r="FU64" i="210"/>
  <c r="FS64" i="210"/>
  <c r="HL64" i="210"/>
  <c r="HK64" i="210"/>
  <c r="HM64" i="210"/>
  <c r="GJ65" i="210"/>
  <c r="GI65" i="210"/>
  <c r="FV65" i="210"/>
  <c r="JR66" i="210"/>
  <c r="JE66" i="210"/>
  <c r="IA68" i="210"/>
  <c r="HN68" i="210"/>
  <c r="JR69" i="210"/>
  <c r="JE69" i="210"/>
  <c r="GJ69" i="210"/>
  <c r="FV69" i="210"/>
  <c r="GI69" i="210"/>
  <c r="JC70" i="210"/>
  <c r="JD70" i="210"/>
  <c r="JB70" i="210"/>
  <c r="FT70" i="210"/>
  <c r="FU70" i="210"/>
  <c r="FS70" i="210"/>
  <c r="JC71" i="210"/>
  <c r="JD71" i="210"/>
  <c r="JB71" i="210"/>
  <c r="FT71" i="210"/>
  <c r="FU71" i="210"/>
  <c r="FS71" i="210"/>
  <c r="IA72" i="210"/>
  <c r="HN72" i="210"/>
  <c r="JR73" i="210"/>
  <c r="JE73" i="210"/>
  <c r="GJ73" i="210"/>
  <c r="FV73" i="210"/>
  <c r="GI73" i="210"/>
  <c r="JC74" i="210"/>
  <c r="JD74" i="210"/>
  <c r="JB74" i="210"/>
  <c r="FT74" i="210"/>
  <c r="FU74" i="210"/>
  <c r="FS74" i="210"/>
  <c r="IA75" i="210"/>
  <c r="HN75" i="210"/>
  <c r="HL76" i="210"/>
  <c r="HM76" i="210"/>
  <c r="HK76" i="210"/>
  <c r="HL77" i="210"/>
  <c r="HM77" i="210"/>
  <c r="HK77" i="210"/>
  <c r="HL78" i="210"/>
  <c r="HM78" i="210"/>
  <c r="HK78" i="210"/>
  <c r="JR79" i="210"/>
  <c r="JE79" i="210"/>
  <c r="FV79" i="210"/>
  <c r="JC80" i="210"/>
  <c r="JD80" i="210"/>
  <c r="JB80" i="210"/>
  <c r="FT80" i="210"/>
  <c r="FU80" i="210"/>
  <c r="FS80" i="210"/>
  <c r="JC81" i="210"/>
  <c r="JD81" i="210"/>
  <c r="JB81" i="210"/>
  <c r="FT81" i="210"/>
  <c r="FU81" i="210"/>
  <c r="FS81" i="210"/>
  <c r="JC82" i="210"/>
  <c r="JD82" i="210"/>
  <c r="JB82" i="210"/>
  <c r="FT82" i="210"/>
  <c r="FU82" i="210"/>
  <c r="FS82" i="210"/>
  <c r="IA83" i="210"/>
  <c r="HN83" i="210"/>
  <c r="JR84" i="210"/>
  <c r="JE84" i="210"/>
  <c r="GJ84" i="210"/>
  <c r="FV84" i="210"/>
  <c r="GI84" i="210"/>
  <c r="IA85" i="210"/>
  <c r="HN85" i="210"/>
  <c r="HL86" i="210"/>
  <c r="HM86" i="210"/>
  <c r="HK86" i="210"/>
  <c r="IA87" i="210"/>
  <c r="HN87" i="210"/>
  <c r="JR87" i="210"/>
  <c r="JE87" i="210"/>
  <c r="JC88" i="210"/>
  <c r="JD88" i="210"/>
  <c r="JB88" i="210"/>
  <c r="FT88" i="210"/>
  <c r="FU88" i="210"/>
  <c r="FS88" i="210"/>
  <c r="HL88" i="210"/>
  <c r="HK88" i="210"/>
  <c r="HM88" i="210"/>
  <c r="GJ89" i="210"/>
  <c r="GI89" i="210"/>
  <c r="FV89" i="210"/>
  <c r="HL91" i="210"/>
  <c r="HM91" i="210"/>
  <c r="HK91" i="210"/>
  <c r="HL92" i="210"/>
  <c r="HM92" i="210"/>
  <c r="HK92" i="210"/>
  <c r="HL93" i="210"/>
  <c r="HM93" i="210"/>
  <c r="HK93" i="210"/>
  <c r="HL94" i="210"/>
  <c r="HM94" i="210"/>
  <c r="HK94" i="210"/>
  <c r="JR95" i="210"/>
  <c r="JE95" i="210"/>
  <c r="GI95" i="210"/>
  <c r="GJ95" i="210"/>
  <c r="FV95" i="210"/>
  <c r="IA96" i="210"/>
  <c r="HN96" i="210"/>
  <c r="JR97" i="210"/>
  <c r="JE97" i="210"/>
  <c r="GI97" i="210"/>
  <c r="GJ97" i="210"/>
  <c r="FV97" i="210"/>
  <c r="JC98" i="210"/>
  <c r="JD98" i="210"/>
  <c r="JB98" i="210"/>
  <c r="FT98" i="210"/>
  <c r="FU98" i="210"/>
  <c r="FS98" i="210"/>
  <c r="HL98" i="210"/>
  <c r="HK98" i="210"/>
  <c r="HM98" i="210"/>
  <c r="JC100" i="210"/>
  <c r="JD100" i="210"/>
  <c r="JB100" i="210"/>
  <c r="FT100" i="210"/>
  <c r="FU100" i="210"/>
  <c r="FS100" i="210"/>
  <c r="HL100" i="210"/>
  <c r="HK100" i="210"/>
  <c r="HM100" i="210"/>
  <c r="HL102" i="210"/>
  <c r="HK102" i="210"/>
  <c r="HM102" i="210"/>
  <c r="HL103" i="210"/>
  <c r="HK103" i="210"/>
  <c r="HM103" i="210"/>
  <c r="HL104" i="210"/>
  <c r="HK104" i="210"/>
  <c r="HM104" i="210"/>
  <c r="HL105" i="210"/>
  <c r="HK105" i="210"/>
  <c r="HM105" i="210"/>
  <c r="JR106" i="210"/>
  <c r="JE106" i="210"/>
  <c r="GJ106" i="210"/>
  <c r="FV106" i="210"/>
  <c r="GI106" i="210"/>
  <c r="JR107" i="210"/>
  <c r="JE107" i="210"/>
  <c r="JC108" i="210"/>
  <c r="JD108" i="210"/>
  <c r="JB108" i="210"/>
  <c r="FT108" i="210"/>
  <c r="FU108" i="210"/>
  <c r="FS108" i="210"/>
  <c r="JC109" i="210"/>
  <c r="JB109" i="210"/>
  <c r="JD109" i="210"/>
  <c r="FT109" i="210"/>
  <c r="FU109" i="210"/>
  <c r="FS109" i="210"/>
  <c r="JC110" i="210"/>
  <c r="JB110" i="210"/>
  <c r="JD110" i="210"/>
  <c r="FT110" i="210"/>
  <c r="FU110" i="210"/>
  <c r="FS110" i="210"/>
  <c r="JR111" i="210"/>
  <c r="JE111" i="210"/>
  <c r="GJ111" i="210"/>
  <c r="GI111" i="210"/>
  <c r="FV111" i="210"/>
  <c r="HL112" i="210"/>
  <c r="HK112" i="210"/>
  <c r="HM112" i="210"/>
  <c r="HL113" i="210"/>
  <c r="HK113" i="210"/>
  <c r="HM113" i="210"/>
  <c r="HL114" i="210"/>
  <c r="HM114" i="210"/>
  <c r="HK114" i="210"/>
  <c r="IA115" i="210"/>
  <c r="HN115" i="210"/>
  <c r="GJ115" i="210"/>
  <c r="GI115" i="210"/>
  <c r="FV115" i="210"/>
  <c r="JC116" i="210"/>
  <c r="JD116" i="210"/>
  <c r="JB116" i="210"/>
  <c r="FT116" i="210"/>
  <c r="FS116" i="210"/>
  <c r="FU116" i="210"/>
  <c r="JC117" i="210"/>
  <c r="JB117" i="210"/>
  <c r="JD117" i="210"/>
  <c r="FT117" i="210"/>
  <c r="FU117" i="210"/>
  <c r="FS117" i="210"/>
  <c r="JC118" i="210"/>
  <c r="JD118" i="210"/>
  <c r="JB118" i="210"/>
  <c r="FT118" i="210"/>
  <c r="FS118" i="210"/>
  <c r="FU118" i="210"/>
  <c r="JR119" i="210"/>
  <c r="JE119" i="210"/>
  <c r="HL120" i="210"/>
  <c r="HM120" i="210"/>
  <c r="HK120" i="210"/>
  <c r="HL121" i="210"/>
  <c r="HK121" i="210"/>
  <c r="HM121" i="210"/>
  <c r="JR122" i="210"/>
  <c r="JE122" i="210"/>
  <c r="JC123" i="210"/>
  <c r="JB123" i="210"/>
  <c r="JD123" i="210"/>
  <c r="FT123" i="210"/>
  <c r="FU123" i="210"/>
  <c r="FS123" i="210"/>
  <c r="IA124" i="210"/>
  <c r="HN124" i="210"/>
  <c r="GJ124" i="210"/>
  <c r="GI124" i="210"/>
  <c r="FV124" i="210"/>
  <c r="FT125" i="210"/>
  <c r="FU125" i="210"/>
  <c r="FS125" i="210"/>
  <c r="IA126" i="210"/>
  <c r="HN126" i="210"/>
  <c r="JC127" i="210"/>
  <c r="JB127" i="210"/>
  <c r="JD127" i="210"/>
  <c r="FT127" i="210"/>
  <c r="FU127" i="210"/>
  <c r="FS127" i="210"/>
  <c r="JD128" i="210"/>
  <c r="JB128" i="210"/>
  <c r="JC128" i="210"/>
  <c r="FT128" i="210"/>
  <c r="FS128" i="210"/>
  <c r="FU128" i="210"/>
  <c r="JD129" i="210"/>
  <c r="JB129" i="210"/>
  <c r="JC129" i="210"/>
  <c r="FU129" i="210"/>
  <c r="FS129" i="210"/>
  <c r="FT129" i="210"/>
  <c r="JD130" i="210"/>
  <c r="JC130" i="210"/>
  <c r="JB130" i="210"/>
  <c r="FU130" i="210"/>
  <c r="FT130" i="210"/>
  <c r="FS130" i="210"/>
  <c r="JD131" i="210"/>
  <c r="JB131" i="210"/>
  <c r="JC131" i="210"/>
  <c r="FU131" i="210"/>
  <c r="FS131" i="210"/>
  <c r="FT131" i="210"/>
  <c r="IW116" i="210"/>
  <c r="IV116" i="210"/>
  <c r="JR33" i="210"/>
  <c r="JE33" i="210"/>
  <c r="IW23" i="210"/>
  <c r="IV23" i="210"/>
  <c r="IW67" i="210"/>
  <c r="IV67" i="210"/>
  <c r="IW108" i="210"/>
  <c r="IV108" i="210"/>
  <c r="IW31" i="210"/>
  <c r="IV31" i="210"/>
  <c r="IW110" i="210"/>
  <c r="IV110" i="210"/>
  <c r="IW74" i="210"/>
  <c r="IV74" i="210"/>
  <c r="IW88" i="210"/>
  <c r="IV88" i="210"/>
  <c r="IW27" i="210"/>
  <c r="IV27" i="210"/>
  <c r="IW22" i="210"/>
  <c r="IV22" i="210"/>
  <c r="IW25" i="210"/>
  <c r="IV25" i="210"/>
  <c r="JR15" i="210"/>
  <c r="JE15" i="210"/>
  <c r="IV121" i="210"/>
  <c r="IW71" i="210"/>
  <c r="IV71" i="210"/>
  <c r="IW76" i="210"/>
  <c r="IV76" i="210"/>
  <c r="IW63" i="210"/>
  <c r="IV63" i="210"/>
  <c r="IW86" i="210"/>
  <c r="IV86" i="210"/>
  <c r="IW94" i="210"/>
  <c r="IV94" i="210"/>
  <c r="IW81" i="210"/>
  <c r="IV81" i="210"/>
  <c r="IW113" i="210"/>
  <c r="IV113" i="210"/>
  <c r="IW128" i="210"/>
  <c r="IW127" i="210"/>
  <c r="IW125" i="210"/>
  <c r="IW123" i="210"/>
  <c r="IW129" i="210"/>
  <c r="IW118" i="210"/>
  <c r="IW126" i="210"/>
  <c r="FN126" i="210"/>
  <c r="IW122" i="210"/>
  <c r="FN122" i="210"/>
  <c r="IW121" i="210"/>
  <c r="IW124" i="210"/>
  <c r="FN124" i="210"/>
  <c r="IW131" i="210"/>
  <c r="IW119" i="210"/>
  <c r="FN119" i="210"/>
  <c r="IW120" i="210"/>
  <c r="IW117" i="210"/>
  <c r="CQ63" i="209"/>
  <c r="CQ81" i="209"/>
  <c r="DH138" i="211"/>
  <c r="CV37" i="211"/>
  <c r="CU125" i="211"/>
  <c r="CW125" i="211"/>
  <c r="CX125" i="211" s="1"/>
  <c r="FH141" i="211"/>
  <c r="EI138" i="211"/>
  <c r="DH83" i="211"/>
  <c r="DH38" i="211"/>
  <c r="EJ138" i="211"/>
  <c r="DI83" i="211"/>
  <c r="EH83" i="211"/>
  <c r="EJ83" i="211"/>
  <c r="EI123" i="211"/>
  <c r="EH123" i="211"/>
  <c r="DL29" i="209"/>
  <c r="FH20" i="211"/>
  <c r="EW83" i="211"/>
  <c r="EX83" i="211" s="1"/>
  <c r="DQ29" i="209"/>
  <c r="DI105" i="211"/>
  <c r="EU123" i="211"/>
  <c r="EU38" i="211"/>
  <c r="FJ123" i="211"/>
  <c r="DP29" i="209"/>
  <c r="EW123" i="211"/>
  <c r="EX123" i="211" s="1"/>
  <c r="FH121" i="211"/>
  <c r="DO29" i="209"/>
  <c r="FI121" i="211"/>
  <c r="FI20" i="211"/>
  <c r="DU123" i="211"/>
  <c r="DU138" i="211"/>
  <c r="FU132" i="210"/>
  <c r="DJ138" i="211"/>
  <c r="FI141" i="211"/>
  <c r="HK147" i="210"/>
  <c r="CV121" i="211"/>
  <c r="DI121" i="211"/>
  <c r="DB29" i="209"/>
  <c r="FI28" i="211"/>
  <c r="DU38" i="211"/>
  <c r="DA29" i="209"/>
  <c r="CU28" i="211"/>
  <c r="CV28" i="211"/>
  <c r="CY29" i="209"/>
  <c r="FJ38" i="211"/>
  <c r="EV84" i="211"/>
  <c r="FI106" i="211"/>
  <c r="DH20" i="211"/>
  <c r="FJ82" i="211"/>
  <c r="EI105" i="211"/>
  <c r="EI28" i="211"/>
  <c r="DU20" i="211"/>
  <c r="CW55" i="211"/>
  <c r="CX55" i="211" s="1"/>
  <c r="EH28" i="211"/>
  <c r="EH38" i="211"/>
  <c r="DV20" i="211"/>
  <c r="EC29" i="211"/>
  <c r="EI38" i="211"/>
  <c r="DX29" i="211"/>
  <c r="DJ28" i="211"/>
  <c r="DH28" i="211"/>
  <c r="EU20" i="211"/>
  <c r="EI121" i="211"/>
  <c r="EV104" i="211"/>
  <c r="DD29" i="209"/>
  <c r="FI38" i="211"/>
  <c r="CV82" i="211"/>
  <c r="DJ121" i="211"/>
  <c r="EW84" i="211"/>
  <c r="EX84" i="211" s="1"/>
  <c r="CU37" i="211"/>
  <c r="DJ20" i="211"/>
  <c r="EW104" i="211"/>
  <c r="EX104" i="211" s="1"/>
  <c r="FH28" i="211"/>
  <c r="DV71" i="211"/>
  <c r="FI82" i="211"/>
  <c r="EU57" i="211"/>
  <c r="CV20" i="211"/>
  <c r="DW38" i="211"/>
  <c r="DU105" i="211"/>
  <c r="EJ19" i="211"/>
  <c r="CU20" i="211"/>
  <c r="DV105" i="211"/>
  <c r="CU121" i="211"/>
  <c r="EU19" i="211"/>
  <c r="FJ105" i="211"/>
  <c r="DI65" i="211"/>
  <c r="DJ82" i="211"/>
  <c r="FH65" i="211"/>
  <c r="DI57" i="211"/>
  <c r="CV57" i="211"/>
  <c r="DJ57" i="211"/>
  <c r="EH20" i="211"/>
  <c r="CW57" i="211"/>
  <c r="CX57" i="211" s="1"/>
  <c r="EI20" i="211"/>
  <c r="DH58" i="211"/>
  <c r="DJ65" i="211"/>
  <c r="DU37" i="211"/>
  <c r="DI38" i="211"/>
  <c r="DH19" i="211"/>
  <c r="EV37" i="211"/>
  <c r="DV37" i="211"/>
  <c r="DU84" i="211"/>
  <c r="DI19" i="211"/>
  <c r="EW37" i="211"/>
  <c r="EX37" i="211" s="1"/>
  <c r="FH105" i="211"/>
  <c r="DW84" i="211"/>
  <c r="DU65" i="211"/>
  <c r="EJ55" i="211"/>
  <c r="EH82" i="211"/>
  <c r="EU75" i="211"/>
  <c r="EI82" i="211"/>
  <c r="EW75" i="211"/>
  <c r="EX75" i="211" s="1"/>
  <c r="EU82" i="211"/>
  <c r="EW55" i="211"/>
  <c r="EX55" i="211" s="1"/>
  <c r="FI55" i="211"/>
  <c r="EU121" i="211"/>
  <c r="FI84" i="211"/>
  <c r="FJ84" i="211"/>
  <c r="DH37" i="211"/>
  <c r="DI55" i="211"/>
  <c r="DI37" i="211"/>
  <c r="DH55" i="211"/>
  <c r="FH55" i="211"/>
  <c r="EV121" i="211"/>
  <c r="EV55" i="211"/>
  <c r="DI141" i="211"/>
  <c r="FH19" i="211"/>
  <c r="FI19" i="211"/>
  <c r="EU106" i="211"/>
  <c r="EV106" i="211"/>
  <c r="DJ105" i="211"/>
  <c r="EH106" i="211"/>
  <c r="DI58" i="211"/>
  <c r="CW105" i="211"/>
  <c r="CX105" i="211" s="1"/>
  <c r="EJ106" i="211"/>
  <c r="CW84" i="211"/>
  <c r="CX84" i="211" s="1"/>
  <c r="CV105" i="211"/>
  <c r="CU84" i="211"/>
  <c r="CU106" i="211"/>
  <c r="CV106" i="211"/>
  <c r="CW66" i="211"/>
  <c r="CX66" i="211" s="1"/>
  <c r="DV65" i="211"/>
  <c r="EJ37" i="211"/>
  <c r="FI57" i="211"/>
  <c r="FH57" i="211"/>
  <c r="EI37" i="211"/>
  <c r="EH55" i="211"/>
  <c r="EJ128" i="211"/>
  <c r="DU104" i="211"/>
  <c r="DV57" i="211"/>
  <c r="DU57" i="211"/>
  <c r="FH138" i="211"/>
  <c r="EH65" i="211"/>
  <c r="DU19" i="211"/>
  <c r="DV19" i="211"/>
  <c r="DW106" i="211"/>
  <c r="IF147" i="210"/>
  <c r="DV106" i="211"/>
  <c r="IH147" i="210"/>
  <c r="II147" i="210" s="1"/>
  <c r="IJ147" i="210" s="1"/>
  <c r="FI138" i="211"/>
  <c r="EJ65" i="211"/>
  <c r="DV120" i="211"/>
  <c r="DW120" i="211"/>
  <c r="CU66" i="211"/>
  <c r="FJ106" i="211"/>
  <c r="EH19" i="211"/>
  <c r="DJ84" i="211"/>
  <c r="DW104" i="211"/>
  <c r="EH128" i="211"/>
  <c r="DI84" i="211"/>
  <c r="FN24" i="210"/>
  <c r="GJ79" i="210"/>
  <c r="CQ78" i="209"/>
  <c r="EQ129" i="209"/>
  <c r="FN89" i="210"/>
  <c r="DW71" i="211"/>
  <c r="FN73" i="210"/>
  <c r="EH84" i="211"/>
  <c r="EI84" i="211"/>
  <c r="DK59" i="211"/>
  <c r="DP59" i="211"/>
  <c r="FO119" i="211"/>
  <c r="FK119" i="211"/>
  <c r="FP119" i="211"/>
  <c r="DO25" i="209"/>
  <c r="DN25" i="209"/>
  <c r="DQ25" i="209"/>
  <c r="DL25" i="209"/>
  <c r="DP25" i="209"/>
  <c r="DK98" i="211"/>
  <c r="DP98" i="211"/>
  <c r="CQ60" i="209"/>
  <c r="CP60" i="209"/>
  <c r="CN60" i="209"/>
  <c r="CO60" i="209"/>
  <c r="DQ31" i="209"/>
  <c r="DO31" i="209"/>
  <c r="DN31" i="209"/>
  <c r="DL31" i="209"/>
  <c r="DP31" i="209"/>
  <c r="DQ128" i="209"/>
  <c r="DP128" i="209"/>
  <c r="DO128" i="209"/>
  <c r="DN128" i="209"/>
  <c r="DL128" i="209"/>
  <c r="DD94" i="209"/>
  <c r="DA94" i="209"/>
  <c r="CY94" i="209"/>
  <c r="DC94" i="209"/>
  <c r="DB94" i="209"/>
  <c r="DC32" i="211"/>
  <c r="JC160" i="210"/>
  <c r="JD160" i="210"/>
  <c r="JB160" i="210"/>
  <c r="IG136" i="210"/>
  <c r="IF136" i="210"/>
  <c r="IH136" i="210"/>
  <c r="II136" i="210" s="1"/>
  <c r="IJ136" i="210" s="1"/>
  <c r="EO45" i="209"/>
  <c r="EN45" i="209"/>
  <c r="EQ45" i="209"/>
  <c r="EP45" i="209"/>
  <c r="CY69" i="209"/>
  <c r="DB69" i="209"/>
  <c r="DD69" i="209"/>
  <c r="DC69" i="209"/>
  <c r="DA69" i="209"/>
  <c r="EN102" i="209"/>
  <c r="EP102" i="209"/>
  <c r="EQ102" i="209"/>
  <c r="EO102" i="209"/>
  <c r="ED16" i="209"/>
  <c r="EE16" i="209" s="1"/>
  <c r="EC16" i="209"/>
  <c r="EB16" i="209"/>
  <c r="DY16" i="209"/>
  <c r="EA16" i="209"/>
  <c r="FD32" i="209"/>
  <c r="FB32" i="209"/>
  <c r="FC32" i="209"/>
  <c r="FA32" i="209"/>
  <c r="EY32" i="209"/>
  <c r="CP48" i="209"/>
  <c r="CQ48" i="209"/>
  <c r="CO48" i="209"/>
  <c r="CN48" i="209"/>
  <c r="DL81" i="209"/>
  <c r="DO81" i="209"/>
  <c r="DP81" i="209"/>
  <c r="DQ81" i="209"/>
  <c r="DN81" i="209"/>
  <c r="EK51" i="211"/>
  <c r="EP51" i="211"/>
  <c r="EO51" i="211"/>
  <c r="CY70" i="209"/>
  <c r="DA70" i="209"/>
  <c r="DB70" i="209"/>
  <c r="DD70" i="209"/>
  <c r="DC70" i="209"/>
  <c r="EV95" i="211"/>
  <c r="EU95" i="211"/>
  <c r="EW95" i="211"/>
  <c r="EX95" i="211" s="1"/>
  <c r="EH17" i="211"/>
  <c r="EI17" i="211"/>
  <c r="EJ17" i="211"/>
  <c r="CQ33" i="209"/>
  <c r="CO33" i="209"/>
  <c r="CN33" i="209"/>
  <c r="CP33" i="209"/>
  <c r="DC130" i="211"/>
  <c r="DC20" i="211"/>
  <c r="CY28" i="209"/>
  <c r="DD28" i="209"/>
  <c r="DC28" i="209"/>
  <c r="DB28" i="209"/>
  <c r="DA28" i="209"/>
  <c r="EO52" i="209"/>
  <c r="EQ52" i="209"/>
  <c r="EP52" i="209"/>
  <c r="EN52" i="209"/>
  <c r="EA101" i="209"/>
  <c r="EC101" i="209"/>
  <c r="EB101" i="209"/>
  <c r="DY101" i="209"/>
  <c r="ED101" i="209"/>
  <c r="EQ109" i="209"/>
  <c r="EP109" i="209"/>
  <c r="EO109" i="209"/>
  <c r="EN109" i="209"/>
  <c r="CP15" i="209"/>
  <c r="CQ15" i="209"/>
  <c r="CN15" i="209"/>
  <c r="CO15" i="209"/>
  <c r="DA75" i="209"/>
  <c r="DD75" i="209"/>
  <c r="DB75" i="209"/>
  <c r="DC75" i="209"/>
  <c r="CY75" i="209"/>
  <c r="JE143" i="210"/>
  <c r="JR143" i="210"/>
  <c r="DO21" i="209"/>
  <c r="DQ21" i="209"/>
  <c r="DP21" i="209"/>
  <c r="DL21" i="209"/>
  <c r="DN21" i="209"/>
  <c r="DK37" i="211"/>
  <c r="DP37" i="211"/>
  <c r="CO53" i="209"/>
  <c r="CQ53" i="209"/>
  <c r="CP53" i="209"/>
  <c r="CN53" i="209"/>
  <c r="EC86" i="209"/>
  <c r="EB86" i="209"/>
  <c r="EA86" i="209"/>
  <c r="DY86" i="209"/>
  <c r="ED86" i="209"/>
  <c r="EE86" i="209" s="1"/>
  <c r="IH138" i="210"/>
  <c r="II138" i="210" s="1"/>
  <c r="IJ138" i="210" s="1"/>
  <c r="IG138" i="210"/>
  <c r="IF138" i="210"/>
  <c r="DH145" i="211"/>
  <c r="DJ145" i="211"/>
  <c r="DI145" i="211"/>
  <c r="EJ24" i="211"/>
  <c r="EI24" i="211"/>
  <c r="EH24" i="211"/>
  <c r="EJ40" i="211"/>
  <c r="EH40" i="211"/>
  <c r="EI40" i="211"/>
  <c r="FC105" i="211"/>
  <c r="FB105" i="211"/>
  <c r="CP121" i="209"/>
  <c r="CO121" i="209"/>
  <c r="CN121" i="209"/>
  <c r="DH140" i="211"/>
  <c r="DJ140" i="211"/>
  <c r="DI140" i="211"/>
  <c r="GO149" i="210"/>
  <c r="GQ149" i="210"/>
  <c r="GP149" i="210"/>
  <c r="DO19" i="209"/>
  <c r="DQ19" i="209"/>
  <c r="DN19" i="209"/>
  <c r="DL19" i="209"/>
  <c r="DP19" i="209"/>
  <c r="CN59" i="209"/>
  <c r="CP59" i="209"/>
  <c r="CO59" i="209"/>
  <c r="DH124" i="211"/>
  <c r="DJ124" i="211"/>
  <c r="DI124" i="211"/>
  <c r="DP38" i="211"/>
  <c r="DK38" i="211"/>
  <c r="EP46" i="209"/>
  <c r="EQ46" i="209"/>
  <c r="EO46" i="209"/>
  <c r="EN46" i="209"/>
  <c r="EJ62" i="211"/>
  <c r="EI62" i="211"/>
  <c r="EH62" i="211"/>
  <c r="FB87" i="209"/>
  <c r="FC87" i="209"/>
  <c r="FA87" i="209"/>
  <c r="EY87" i="209"/>
  <c r="FD87" i="209"/>
  <c r="JR155" i="210"/>
  <c r="JE155" i="210"/>
  <c r="FA41" i="209"/>
  <c r="FD41" i="209"/>
  <c r="FB41" i="209"/>
  <c r="FC41" i="209"/>
  <c r="EY41" i="209"/>
  <c r="EQ65" i="209"/>
  <c r="EN65" i="209"/>
  <c r="EP65" i="209"/>
  <c r="EO65" i="209"/>
  <c r="CQ28" i="209"/>
  <c r="CN28" i="209"/>
  <c r="CP28" i="209"/>
  <c r="CO28" i="209"/>
  <c r="FK60" i="211"/>
  <c r="FP60" i="211"/>
  <c r="FO60" i="211"/>
  <c r="FB117" i="209"/>
  <c r="EY117" i="209"/>
  <c r="FD117" i="209"/>
  <c r="FC117" i="209"/>
  <c r="FA117" i="209"/>
  <c r="DL15" i="209"/>
  <c r="DQ15" i="209"/>
  <c r="DP15" i="209"/>
  <c r="DN15" i="209"/>
  <c r="DO15" i="209"/>
  <c r="EO39" i="209"/>
  <c r="EQ39" i="209"/>
  <c r="EP39" i="209"/>
  <c r="EN39" i="209"/>
  <c r="DB55" i="209"/>
  <c r="DA55" i="209"/>
  <c r="DD55" i="209"/>
  <c r="DC55" i="209"/>
  <c r="CY55" i="209"/>
  <c r="EV71" i="211"/>
  <c r="EW71" i="211"/>
  <c r="EX71" i="211" s="1"/>
  <c r="EU71" i="211"/>
  <c r="DK88" i="211"/>
  <c r="DP88" i="211"/>
  <c r="DV112" i="211"/>
  <c r="DU112" i="211"/>
  <c r="DW112" i="211"/>
  <c r="DC155" i="211"/>
  <c r="DV34" i="211"/>
  <c r="DW34" i="211"/>
  <c r="DU34" i="211"/>
  <c r="FC150" i="211"/>
  <c r="FB150" i="211"/>
  <c r="FD78" i="209"/>
  <c r="FC78" i="209"/>
  <c r="FB78" i="209"/>
  <c r="FA78" i="209"/>
  <c r="EY78" i="209"/>
  <c r="DN118" i="209"/>
  <c r="DL118" i="209"/>
  <c r="DQ118" i="209"/>
  <c r="DP118" i="209"/>
  <c r="DO118" i="209"/>
  <c r="CW40" i="211"/>
  <c r="CX40" i="211" s="1"/>
  <c r="CV40" i="211"/>
  <c r="CU40" i="211"/>
  <c r="FB113" i="209"/>
  <c r="EY113" i="209"/>
  <c r="FD113" i="209"/>
  <c r="FC113" i="209"/>
  <c r="FA113" i="209"/>
  <c r="EB140" i="209"/>
  <c r="DY140" i="209"/>
  <c r="ED140" i="209"/>
  <c r="EE140" i="209" s="1"/>
  <c r="EC140" i="209"/>
  <c r="EA140" i="209"/>
  <c r="DJ27" i="211"/>
  <c r="DI27" i="211"/>
  <c r="DH27" i="211"/>
  <c r="FD51" i="209"/>
  <c r="FC51" i="209"/>
  <c r="FB51" i="209"/>
  <c r="EY51" i="209"/>
  <c r="FA51" i="209"/>
  <c r="CQ92" i="209"/>
  <c r="CN92" i="209"/>
  <c r="CP92" i="209"/>
  <c r="CO92" i="209"/>
  <c r="EC22" i="209"/>
  <c r="EA22" i="209"/>
  <c r="DY22" i="209"/>
  <c r="ED22" i="209"/>
  <c r="EE22" i="209" s="1"/>
  <c r="EB22" i="209"/>
  <c r="EV79" i="211"/>
  <c r="EW79" i="211"/>
  <c r="EX79" i="211" s="1"/>
  <c r="EU79" i="211"/>
  <c r="DP111" i="211"/>
  <c r="DK111" i="211"/>
  <c r="DX33" i="211"/>
  <c r="EC33" i="211"/>
  <c r="EB33" i="211"/>
  <c r="EH41" i="211"/>
  <c r="EI41" i="211"/>
  <c r="EJ41" i="211"/>
  <c r="CO49" i="209"/>
  <c r="CQ49" i="209"/>
  <c r="CP49" i="209"/>
  <c r="CN49" i="209"/>
  <c r="DP122" i="209"/>
  <c r="DL122" i="209"/>
  <c r="DQ122" i="209"/>
  <c r="DO122" i="209"/>
  <c r="DN122" i="209"/>
  <c r="HN150" i="210"/>
  <c r="IA150" i="210"/>
  <c r="IB150" i="210" s="1"/>
  <c r="DP109" i="209"/>
  <c r="DQ109" i="209"/>
  <c r="DO109" i="209"/>
  <c r="DL109" i="209"/>
  <c r="DN109" i="209"/>
  <c r="GP161" i="210"/>
  <c r="GO161" i="210"/>
  <c r="GQ161" i="210"/>
  <c r="CQ31" i="209"/>
  <c r="CP31" i="209"/>
  <c r="CO31" i="209"/>
  <c r="CN31" i="209"/>
  <c r="DQ55" i="209"/>
  <c r="DN55" i="209"/>
  <c r="DL55" i="209"/>
  <c r="DP55" i="209"/>
  <c r="DO55" i="209"/>
  <c r="EY71" i="209"/>
  <c r="FB71" i="209"/>
  <c r="FD71" i="209"/>
  <c r="FC71" i="209"/>
  <c r="FA71" i="209"/>
  <c r="DK142" i="211"/>
  <c r="DP142" i="211"/>
  <c r="GI143" i="210"/>
  <c r="FV143" i="210"/>
  <c r="GJ143" i="210"/>
  <c r="FK158" i="211"/>
  <c r="FO158" i="211"/>
  <c r="FP158" i="211"/>
  <c r="FN132" i="210"/>
  <c r="DO45" i="209"/>
  <c r="DN45" i="209"/>
  <c r="DQ45" i="209"/>
  <c r="DL45" i="209"/>
  <c r="DP45" i="209"/>
  <c r="FC110" i="211"/>
  <c r="FB110" i="211"/>
  <c r="FK118" i="211"/>
  <c r="FP118" i="211"/>
  <c r="FO118" i="211"/>
  <c r="ED126" i="209"/>
  <c r="EE126" i="209" s="1"/>
  <c r="EB126" i="209"/>
  <c r="EA126" i="209"/>
  <c r="DY126" i="209"/>
  <c r="EC126" i="209"/>
  <c r="HM138" i="210"/>
  <c r="HL138" i="210"/>
  <c r="HK138" i="210"/>
  <c r="DW40" i="211"/>
  <c r="DV40" i="211"/>
  <c r="DU40" i="211"/>
  <c r="DA121" i="209"/>
  <c r="DD121" i="209"/>
  <c r="DB121" i="209"/>
  <c r="CY121" i="209"/>
  <c r="DC121" i="209"/>
  <c r="EW140" i="211"/>
  <c r="EX140" i="211" s="1"/>
  <c r="EV140" i="211"/>
  <c r="EU140" i="211"/>
  <c r="FU157" i="210"/>
  <c r="FT157" i="210"/>
  <c r="FS157" i="210"/>
  <c r="EP67" i="209"/>
  <c r="EO67" i="209"/>
  <c r="EN67" i="209"/>
  <c r="EQ67" i="209"/>
  <c r="EO124" i="209"/>
  <c r="EP124" i="209"/>
  <c r="EN124" i="209"/>
  <c r="EW14" i="211"/>
  <c r="EX14" i="211" s="1"/>
  <c r="EV14" i="211"/>
  <c r="EU14" i="211"/>
  <c r="CY62" i="209"/>
  <c r="DB62" i="209"/>
  <c r="DA62" i="209"/>
  <c r="DC62" i="209"/>
  <c r="DD62" i="209"/>
  <c r="FP127" i="211"/>
  <c r="FO127" i="211"/>
  <c r="FK127" i="211"/>
  <c r="DX154" i="211"/>
  <c r="EC154" i="211"/>
  <c r="EB154" i="211"/>
  <c r="DC41" i="209"/>
  <c r="CY41" i="209"/>
  <c r="DA41" i="209"/>
  <c r="DD41" i="209"/>
  <c r="DB41" i="209"/>
  <c r="FO65" i="211"/>
  <c r="FK65" i="211"/>
  <c r="FP65" i="211"/>
  <c r="FK90" i="211"/>
  <c r="FP90" i="211"/>
  <c r="FO90" i="211"/>
  <c r="HN142" i="210"/>
  <c r="IA142" i="210"/>
  <c r="IB142" i="210" s="1"/>
  <c r="ED141" i="209"/>
  <c r="EE141" i="209" s="1"/>
  <c r="EA141" i="209"/>
  <c r="DY141" i="209"/>
  <c r="EC141" i="209"/>
  <c r="EB141" i="209"/>
  <c r="FA36" i="209"/>
  <c r="EY36" i="209"/>
  <c r="FB36" i="209"/>
  <c r="FC36" i="209"/>
  <c r="FD36" i="209"/>
  <c r="DQ52" i="209"/>
  <c r="DP52" i="209"/>
  <c r="DO52" i="209"/>
  <c r="DN52" i="209"/>
  <c r="DL52" i="209"/>
  <c r="FP117" i="211"/>
  <c r="FK117" i="211"/>
  <c r="FO117" i="211"/>
  <c r="EJ15" i="211"/>
  <c r="EI15" i="211"/>
  <c r="EH15" i="211"/>
  <c r="DC47" i="211"/>
  <c r="DL120" i="209"/>
  <c r="DN120" i="209"/>
  <c r="DQ120" i="209"/>
  <c r="DP120" i="209"/>
  <c r="DO120" i="209"/>
  <c r="EK155" i="211"/>
  <c r="EP155" i="211"/>
  <c r="EQ155" i="211" s="1"/>
  <c r="EO155" i="211"/>
  <c r="FD26" i="209"/>
  <c r="FC26" i="209"/>
  <c r="FB26" i="209"/>
  <c r="EY26" i="209"/>
  <c r="FA26" i="209"/>
  <c r="EW58" i="211"/>
  <c r="EX58" i="211" s="1"/>
  <c r="EU58" i="211"/>
  <c r="EV58" i="211"/>
  <c r="HN151" i="210"/>
  <c r="IA151" i="210"/>
  <c r="IB151" i="210" s="1"/>
  <c r="GJ159" i="210"/>
  <c r="GI159" i="210"/>
  <c r="FV159" i="210"/>
  <c r="DW53" i="211"/>
  <c r="DU53" i="211"/>
  <c r="DV53" i="211"/>
  <c r="DC110" i="211"/>
  <c r="FK134" i="211"/>
  <c r="FP134" i="211"/>
  <c r="FO134" i="211"/>
  <c r="ED134" i="209"/>
  <c r="EE134" i="209" s="1"/>
  <c r="DY134" i="209"/>
  <c r="EC134" i="209"/>
  <c r="EB134" i="209"/>
  <c r="EA134" i="209"/>
  <c r="EV145" i="211"/>
  <c r="EU145" i="211"/>
  <c r="EW145" i="211"/>
  <c r="EX145" i="211" s="1"/>
  <c r="FB16" i="211"/>
  <c r="FC16" i="211"/>
  <c r="FA48" i="209"/>
  <c r="FD48" i="209"/>
  <c r="FC48" i="209"/>
  <c r="EY48" i="209"/>
  <c r="FB48" i="209"/>
  <c r="FD108" i="209"/>
  <c r="FC108" i="209"/>
  <c r="FB108" i="209"/>
  <c r="FA108" i="209"/>
  <c r="EY108" i="209"/>
  <c r="CO116" i="209"/>
  <c r="CQ116" i="209"/>
  <c r="CP116" i="209"/>
  <c r="CN116" i="209"/>
  <c r="DP132" i="209"/>
  <c r="DN132" i="209"/>
  <c r="DO132" i="209"/>
  <c r="DL132" i="209"/>
  <c r="DQ132" i="209"/>
  <c r="GQ160" i="210"/>
  <c r="GP160" i="210"/>
  <c r="GO160" i="210"/>
  <c r="EN79" i="209"/>
  <c r="EQ79" i="209"/>
  <c r="EP79" i="209"/>
  <c r="EO79" i="209"/>
  <c r="DL103" i="209"/>
  <c r="DO103" i="209"/>
  <c r="DQ103" i="209"/>
  <c r="DN103" i="209"/>
  <c r="DP103" i="209"/>
  <c r="DQ119" i="209"/>
  <c r="DP119" i="209"/>
  <c r="DO119" i="209"/>
  <c r="DN119" i="209"/>
  <c r="DL119" i="209"/>
  <c r="DC25" i="211"/>
  <c r="FA82" i="209"/>
  <c r="FD82" i="209"/>
  <c r="FB82" i="209"/>
  <c r="FC82" i="209"/>
  <c r="EY82" i="209"/>
  <c r="DO90" i="209"/>
  <c r="DN90" i="209"/>
  <c r="DQ90" i="209"/>
  <c r="DP90" i="209"/>
  <c r="DL90" i="209"/>
  <c r="CP141" i="209"/>
  <c r="CO141" i="209"/>
  <c r="CN141" i="209"/>
  <c r="CQ141" i="209"/>
  <c r="EK60" i="211"/>
  <c r="EP60" i="211"/>
  <c r="EQ60" i="211" s="1"/>
  <c r="EO60" i="211"/>
  <c r="DK77" i="211"/>
  <c r="DP77" i="211"/>
  <c r="DY93" i="209"/>
  <c r="EA93" i="209"/>
  <c r="ED93" i="209"/>
  <c r="EE93" i="209" s="1"/>
  <c r="EB93" i="209"/>
  <c r="EC93" i="209"/>
  <c r="EK133" i="211"/>
  <c r="EP133" i="211"/>
  <c r="EQ133" i="211" s="1"/>
  <c r="EO133" i="211"/>
  <c r="DC160" i="211"/>
  <c r="ED42" i="209"/>
  <c r="EE42" i="209" s="1"/>
  <c r="EB42" i="209"/>
  <c r="EA42" i="209"/>
  <c r="EC42" i="209"/>
  <c r="DY42" i="209"/>
  <c r="FK83" i="211"/>
  <c r="FP83" i="211"/>
  <c r="FO83" i="211"/>
  <c r="ED53" i="209"/>
  <c r="EB53" i="209"/>
  <c r="EC53" i="209"/>
  <c r="DY53" i="209"/>
  <c r="EA53" i="209"/>
  <c r="EO86" i="211"/>
  <c r="EP86" i="211"/>
  <c r="EQ86" i="211" s="1"/>
  <c r="EK86" i="211"/>
  <c r="ED121" i="209"/>
  <c r="EE121" i="209" s="1"/>
  <c r="EA121" i="209"/>
  <c r="EB121" i="209"/>
  <c r="DY121" i="209"/>
  <c r="EC121" i="209"/>
  <c r="DO84" i="209"/>
  <c r="DL84" i="209"/>
  <c r="DP84" i="209"/>
  <c r="DN84" i="209"/>
  <c r="DQ84" i="209"/>
  <c r="FI108" i="211"/>
  <c r="FJ108" i="211"/>
  <c r="FH108" i="211"/>
  <c r="IW152" i="210"/>
  <c r="IV152" i="210"/>
  <c r="DC103" i="211"/>
  <c r="CQ135" i="209"/>
  <c r="CP135" i="209"/>
  <c r="CO135" i="209"/>
  <c r="CN135" i="209"/>
  <c r="ED17" i="209"/>
  <c r="EE17" i="209" s="1"/>
  <c r="EB17" i="209"/>
  <c r="EC17" i="209"/>
  <c r="DY17" i="209"/>
  <c r="EA17" i="209"/>
  <c r="EQ33" i="209"/>
  <c r="EO33" i="209"/>
  <c r="EN33" i="209"/>
  <c r="EP33" i="209"/>
  <c r="EV49" i="211"/>
  <c r="EU49" i="211"/>
  <c r="EW49" i="211"/>
  <c r="EX49" i="211" s="1"/>
  <c r="FC65" i="211"/>
  <c r="FB65" i="211"/>
  <c r="DC77" i="211"/>
  <c r="EB133" i="209"/>
  <c r="ED133" i="209"/>
  <c r="EE133" i="209" s="1"/>
  <c r="EC133" i="209"/>
  <c r="EA133" i="209"/>
  <c r="DY133" i="209"/>
  <c r="EI31" i="211"/>
  <c r="EH31" i="211"/>
  <c r="EJ31" i="211"/>
  <c r="EC88" i="211"/>
  <c r="EB88" i="211"/>
  <c r="DX88" i="211"/>
  <c r="DP155" i="211"/>
  <c r="DK155" i="211"/>
  <c r="EO34" i="209"/>
  <c r="EP34" i="209"/>
  <c r="EN34" i="209"/>
  <c r="EQ34" i="209"/>
  <c r="EJ58" i="211"/>
  <c r="EI58" i="211"/>
  <c r="EH58" i="211"/>
  <c r="DC107" i="211"/>
  <c r="DK150" i="211"/>
  <c r="DP150" i="211"/>
  <c r="CV21" i="211"/>
  <c r="CU21" i="211"/>
  <c r="CW21" i="211"/>
  <c r="CX21" i="211" s="1"/>
  <c r="CP69" i="209"/>
  <c r="CO69" i="209"/>
  <c r="CN69" i="209"/>
  <c r="CQ69" i="209"/>
  <c r="CN86" i="209"/>
  <c r="CQ86" i="209"/>
  <c r="CO86" i="209"/>
  <c r="CP86" i="209"/>
  <c r="FP48" i="211"/>
  <c r="FK48" i="211"/>
  <c r="FO48" i="211"/>
  <c r="DC97" i="209"/>
  <c r="DA97" i="209"/>
  <c r="DD97" i="209"/>
  <c r="DB97" i="209"/>
  <c r="CY97" i="209"/>
  <c r="EN121" i="209"/>
  <c r="EO121" i="209"/>
  <c r="EP121" i="209"/>
  <c r="FI140" i="211"/>
  <c r="FH140" i="211"/>
  <c r="FJ140" i="211"/>
  <c r="DC92" i="211"/>
  <c r="EQ132" i="209"/>
  <c r="EP132" i="209"/>
  <c r="EO132" i="209"/>
  <c r="EN132" i="209"/>
  <c r="GJ152" i="210"/>
  <c r="FV152" i="210"/>
  <c r="GI152" i="210"/>
  <c r="EQ30" i="209"/>
  <c r="EN30" i="209"/>
  <c r="EO30" i="209"/>
  <c r="EP30" i="209"/>
  <c r="CO46" i="209"/>
  <c r="CN46" i="209"/>
  <c r="CQ46" i="209"/>
  <c r="CP46" i="209"/>
  <c r="EJ95" i="211"/>
  <c r="EI95" i="211"/>
  <c r="EH95" i="211"/>
  <c r="FC119" i="211"/>
  <c r="FB119" i="211"/>
  <c r="DX52" i="211"/>
  <c r="EC52" i="211"/>
  <c r="EB52" i="211"/>
  <c r="DL85" i="209"/>
  <c r="DQ85" i="209"/>
  <c r="DP85" i="209"/>
  <c r="DO85" i="209"/>
  <c r="DN85" i="209"/>
  <c r="DP101" i="209"/>
  <c r="DQ101" i="209"/>
  <c r="DL101" i="209"/>
  <c r="DN101" i="209"/>
  <c r="DO101" i="209"/>
  <c r="FA63" i="209"/>
  <c r="EY63" i="209"/>
  <c r="FB63" i="209"/>
  <c r="FD63" i="209"/>
  <c r="FC63" i="209"/>
  <c r="DP88" i="209"/>
  <c r="DO88" i="209"/>
  <c r="DL88" i="209"/>
  <c r="DQ88" i="209"/>
  <c r="DN88" i="209"/>
  <c r="FU137" i="210"/>
  <c r="FT137" i="210"/>
  <c r="FS137" i="210"/>
  <c r="CN99" i="209"/>
  <c r="CQ99" i="209"/>
  <c r="CO99" i="209"/>
  <c r="CP99" i="209"/>
  <c r="HE132" i="210"/>
  <c r="GR132" i="210"/>
  <c r="HF132" i="210"/>
  <c r="DY142" i="209"/>
  <c r="ED142" i="209"/>
  <c r="EE142" i="209" s="1"/>
  <c r="EC142" i="209"/>
  <c r="EB142" i="209"/>
  <c r="EA142" i="209"/>
  <c r="DP110" i="211"/>
  <c r="DK110" i="211"/>
  <c r="IF146" i="210"/>
  <c r="IG146" i="210"/>
  <c r="IH146" i="210"/>
  <c r="II146" i="210" s="1"/>
  <c r="IJ146" i="210" s="1"/>
  <c r="EP24" i="209"/>
  <c r="EO24" i="209"/>
  <c r="EN24" i="209"/>
  <c r="EQ24" i="209"/>
  <c r="EO72" i="211"/>
  <c r="EP72" i="211"/>
  <c r="EQ72" i="211" s="1"/>
  <c r="EK72" i="211"/>
  <c r="EO81" i="209"/>
  <c r="EP81" i="209"/>
  <c r="EQ81" i="209"/>
  <c r="EN81" i="209"/>
  <c r="CN43" i="209"/>
  <c r="CQ43" i="209"/>
  <c r="CP43" i="209"/>
  <c r="CO43" i="209"/>
  <c r="FK100" i="211"/>
  <c r="FO100" i="211"/>
  <c r="FP100" i="211"/>
  <c r="GQ133" i="210"/>
  <c r="GO133" i="210"/>
  <c r="GP133" i="210"/>
  <c r="HE144" i="210"/>
  <c r="GR144" i="210"/>
  <c r="HF144" i="210"/>
  <c r="HL160" i="210"/>
  <c r="HM160" i="210"/>
  <c r="HK160" i="210"/>
  <c r="DC46" i="209"/>
  <c r="DB46" i="209"/>
  <c r="DA46" i="209"/>
  <c r="CY46" i="209"/>
  <c r="DD46" i="209"/>
  <c r="ED111" i="209"/>
  <c r="EA111" i="209"/>
  <c r="EB111" i="209"/>
  <c r="EC111" i="209"/>
  <c r="DY111" i="209"/>
  <c r="HF147" i="210"/>
  <c r="HE147" i="210"/>
  <c r="GR147" i="210"/>
  <c r="DW49" i="211"/>
  <c r="DV49" i="211"/>
  <c r="DU49" i="211"/>
  <c r="DP106" i="209"/>
  <c r="DL106" i="209"/>
  <c r="DQ106" i="209"/>
  <c r="DO106" i="209"/>
  <c r="DN106" i="209"/>
  <c r="CP130" i="209"/>
  <c r="CO130" i="209"/>
  <c r="CN130" i="209"/>
  <c r="DP157" i="211"/>
  <c r="DK157" i="211"/>
  <c r="FC60" i="211"/>
  <c r="FB60" i="211"/>
  <c r="EW93" i="211"/>
  <c r="EX93" i="211" s="1"/>
  <c r="EU93" i="211"/>
  <c r="EV93" i="211"/>
  <c r="FK109" i="211"/>
  <c r="FP109" i="211"/>
  <c r="FO109" i="211"/>
  <c r="DP133" i="211"/>
  <c r="DK133" i="211"/>
  <c r="CN96" i="209"/>
  <c r="CP96" i="209"/>
  <c r="CQ96" i="209"/>
  <c r="CO96" i="209"/>
  <c r="EN139" i="209"/>
  <c r="EO139" i="209"/>
  <c r="EQ139" i="209"/>
  <c r="EP139" i="209"/>
  <c r="DC99" i="211"/>
  <c r="FC67" i="211"/>
  <c r="FB67" i="211"/>
  <c r="EP145" i="211"/>
  <c r="EQ145" i="211" s="1"/>
  <c r="EO145" i="211"/>
  <c r="EK145" i="211"/>
  <c r="DC112" i="211"/>
  <c r="EK114" i="211"/>
  <c r="EP114" i="211"/>
  <c r="EQ114" i="211" s="1"/>
  <c r="EO114" i="211"/>
  <c r="DC62" i="211"/>
  <c r="FP50" i="211"/>
  <c r="FO50" i="211"/>
  <c r="FK50" i="211"/>
  <c r="EO103" i="209"/>
  <c r="EN103" i="209"/>
  <c r="EP103" i="209"/>
  <c r="EQ103" i="209"/>
  <c r="CU27" i="211"/>
  <c r="CW27" i="211"/>
  <c r="CX27" i="211" s="1"/>
  <c r="CV27" i="211"/>
  <c r="CW126" i="211"/>
  <c r="CX126" i="211" s="1"/>
  <c r="CV126" i="211"/>
  <c r="CU126" i="211"/>
  <c r="EP137" i="209"/>
  <c r="EO137" i="209"/>
  <c r="EN137" i="209"/>
  <c r="EQ137" i="209"/>
  <c r="CY40" i="209"/>
  <c r="DA40" i="209"/>
  <c r="DD40" i="209"/>
  <c r="DB40" i="209"/>
  <c r="DC40" i="209"/>
  <c r="DC73" i="211"/>
  <c r="DX121" i="211"/>
  <c r="EC121" i="211"/>
  <c r="EB121" i="211"/>
  <c r="FC35" i="209"/>
  <c r="FA35" i="209"/>
  <c r="EY35" i="209"/>
  <c r="FB35" i="209"/>
  <c r="FD35" i="209"/>
  <c r="CY116" i="209"/>
  <c r="DD116" i="209"/>
  <c r="DC116" i="209"/>
  <c r="DB116" i="209"/>
  <c r="DA116" i="209"/>
  <c r="FJ79" i="211"/>
  <c r="FI79" i="211"/>
  <c r="FH79" i="211"/>
  <c r="EC111" i="211"/>
  <c r="DX111" i="211"/>
  <c r="EB111" i="211"/>
  <c r="FD119" i="209"/>
  <c r="FC119" i="209"/>
  <c r="FB119" i="209"/>
  <c r="FA119" i="209"/>
  <c r="EY119" i="209"/>
  <c r="EO57" i="211"/>
  <c r="EP57" i="211"/>
  <c r="EQ57" i="211" s="1"/>
  <c r="EK57" i="211"/>
  <c r="FB114" i="209"/>
  <c r="FA114" i="209"/>
  <c r="FC114" i="209"/>
  <c r="EY114" i="209"/>
  <c r="FD114" i="209"/>
  <c r="EO68" i="211"/>
  <c r="EK68" i="211"/>
  <c r="EP68" i="211"/>
  <c r="EQ68" i="211" s="1"/>
  <c r="DJ23" i="211"/>
  <c r="DI23" i="211"/>
  <c r="DH23" i="211"/>
  <c r="DP47" i="209"/>
  <c r="DO47" i="209"/>
  <c r="DN47" i="209"/>
  <c r="DL47" i="209"/>
  <c r="DQ47" i="209"/>
  <c r="FD96" i="209"/>
  <c r="FA96" i="209"/>
  <c r="EY96" i="209"/>
  <c r="FC96" i="209"/>
  <c r="FB96" i="209"/>
  <c r="EA120" i="209"/>
  <c r="DY120" i="209"/>
  <c r="ED120" i="209"/>
  <c r="EE120" i="209" s="1"/>
  <c r="EB120" i="209"/>
  <c r="EC120" i="209"/>
  <c r="EC18" i="209"/>
  <c r="EA18" i="209"/>
  <c r="DY18" i="209"/>
  <c r="ED18" i="209"/>
  <c r="EE18" i="209" s="1"/>
  <c r="EB18" i="209"/>
  <c r="DI66" i="211"/>
  <c r="DH66" i="211"/>
  <c r="DJ66" i="211"/>
  <c r="ED107" i="209"/>
  <c r="EE107" i="209" s="1"/>
  <c r="EB107" i="209"/>
  <c r="EC107" i="209"/>
  <c r="EA107" i="209"/>
  <c r="DY107" i="209"/>
  <c r="FO102" i="211"/>
  <c r="FP102" i="211"/>
  <c r="FK102" i="211"/>
  <c r="JR135" i="210"/>
  <c r="JE135" i="210"/>
  <c r="DH24" i="211"/>
  <c r="DI24" i="211"/>
  <c r="DJ24" i="211"/>
  <c r="DP97" i="209"/>
  <c r="DQ97" i="209"/>
  <c r="DO97" i="209"/>
  <c r="DL97" i="209"/>
  <c r="DN97" i="209"/>
  <c r="EX141" i="210"/>
  <c r="EY141" i="210"/>
  <c r="EZ141" i="210" s="1"/>
  <c r="EW141" i="210"/>
  <c r="EU156" i="211"/>
  <c r="EW156" i="211"/>
  <c r="EX156" i="211" s="1"/>
  <c r="EV156" i="211"/>
  <c r="DB27" i="209"/>
  <c r="CY27" i="209"/>
  <c r="DD27" i="209"/>
  <c r="DA27" i="209"/>
  <c r="DC27" i="209"/>
  <c r="EC51" i="211"/>
  <c r="EB51" i="211"/>
  <c r="DX51" i="211"/>
  <c r="EQ108" i="209"/>
  <c r="EP108" i="209"/>
  <c r="EO108" i="209"/>
  <c r="EN108" i="209"/>
  <c r="EJ132" i="211"/>
  <c r="EH132" i="211"/>
  <c r="EI132" i="211"/>
  <c r="EV151" i="211"/>
  <c r="EU151" i="211"/>
  <c r="EW151" i="211"/>
  <c r="EX151" i="211" s="1"/>
  <c r="FJ62" i="211"/>
  <c r="FH62" i="211"/>
  <c r="FI62" i="211"/>
  <c r="CQ119" i="209"/>
  <c r="CP119" i="209"/>
  <c r="CO119" i="209"/>
  <c r="CN119" i="209"/>
  <c r="FC127" i="211"/>
  <c r="FB127" i="211"/>
  <c r="EB138" i="211"/>
  <c r="DX138" i="211"/>
  <c r="EC138" i="211"/>
  <c r="DW17" i="211"/>
  <c r="DV17" i="211"/>
  <c r="DU17" i="211"/>
  <c r="FK57" i="211"/>
  <c r="FP57" i="211"/>
  <c r="FO57" i="211"/>
  <c r="DA74" i="209"/>
  <c r="CY74" i="209"/>
  <c r="DD74" i="209"/>
  <c r="DB74" i="209"/>
  <c r="DC74" i="209"/>
  <c r="EN90" i="209"/>
  <c r="EQ90" i="209"/>
  <c r="EP90" i="209"/>
  <c r="EO90" i="209"/>
  <c r="DD122" i="209"/>
  <c r="DA122" i="209"/>
  <c r="DC122" i="209"/>
  <c r="DB122" i="209"/>
  <c r="CY122" i="209"/>
  <c r="DP130" i="209"/>
  <c r="DN130" i="209"/>
  <c r="DL130" i="209"/>
  <c r="DQ130" i="209"/>
  <c r="DO130" i="209"/>
  <c r="IW158" i="210"/>
  <c r="IV158" i="210"/>
  <c r="CY44" i="209"/>
  <c r="DA44" i="209"/>
  <c r="DB44" i="209"/>
  <c r="DC44" i="209"/>
  <c r="DD44" i="209"/>
  <c r="EC77" i="211"/>
  <c r="EB77" i="211"/>
  <c r="DX77" i="211"/>
  <c r="EC133" i="211"/>
  <c r="EB133" i="211"/>
  <c r="DX133" i="211"/>
  <c r="FO152" i="211"/>
  <c r="FP152" i="211"/>
  <c r="FK152" i="211"/>
  <c r="FC31" i="209"/>
  <c r="FA31" i="209"/>
  <c r="EY31" i="209"/>
  <c r="FD31" i="209"/>
  <c r="FB31" i="209"/>
  <c r="DC96" i="211"/>
  <c r="CY128" i="209"/>
  <c r="DD128" i="209"/>
  <c r="DB128" i="209"/>
  <c r="DA128" i="209"/>
  <c r="DC128" i="209"/>
  <c r="FC139" i="211"/>
  <c r="FB139" i="211"/>
  <c r="EJ50" i="211"/>
  <c r="EH50" i="211"/>
  <c r="EI50" i="211"/>
  <c r="DN99" i="209"/>
  <c r="DQ99" i="209"/>
  <c r="DO99" i="209"/>
  <c r="DL99" i="209"/>
  <c r="DP99" i="209"/>
  <c r="DK123" i="211"/>
  <c r="DP123" i="211"/>
  <c r="CQ45" i="209"/>
  <c r="CP45" i="209"/>
  <c r="CO45" i="209"/>
  <c r="CN45" i="209"/>
  <c r="FK61" i="211"/>
  <c r="FP61" i="211"/>
  <c r="FO61" i="211"/>
  <c r="DY94" i="209"/>
  <c r="EB94" i="209"/>
  <c r="EC94" i="209"/>
  <c r="ED94" i="209"/>
  <c r="EE94" i="209" s="1"/>
  <c r="EA94" i="209"/>
  <c r="EQ134" i="209"/>
  <c r="EO134" i="209"/>
  <c r="EN134" i="209"/>
  <c r="EP134" i="209"/>
  <c r="EW24" i="211"/>
  <c r="EX24" i="211" s="1"/>
  <c r="EV24" i="211"/>
  <c r="EU24" i="211"/>
  <c r="EP48" i="211"/>
  <c r="EQ48" i="211" s="1"/>
  <c r="EO48" i="211"/>
  <c r="EK48" i="211"/>
  <c r="EQ56" i="209"/>
  <c r="EP56" i="209"/>
  <c r="EN56" i="209"/>
  <c r="EO56" i="209"/>
  <c r="EU148" i="211"/>
  <c r="EW148" i="211"/>
  <c r="EX148" i="211" s="1"/>
  <c r="EV148" i="211"/>
  <c r="EQ76" i="209"/>
  <c r="EN76" i="209"/>
  <c r="EP76" i="209"/>
  <c r="EO76" i="209"/>
  <c r="IF160" i="210"/>
  <c r="IH160" i="210"/>
  <c r="II160" i="210" s="1"/>
  <c r="IJ160" i="210" s="1"/>
  <c r="IG160" i="210"/>
  <c r="DW79" i="211"/>
  <c r="DV79" i="211"/>
  <c r="DU79" i="211"/>
  <c r="DP127" i="211"/>
  <c r="DK127" i="211"/>
  <c r="DN138" i="209"/>
  <c r="DP138" i="209"/>
  <c r="DO138" i="209"/>
  <c r="DL138" i="209"/>
  <c r="DQ138" i="209"/>
  <c r="DD90" i="209"/>
  <c r="CY90" i="209"/>
  <c r="DB90" i="209"/>
  <c r="DC90" i="209"/>
  <c r="DA90" i="209"/>
  <c r="CY106" i="209"/>
  <c r="DD106" i="209"/>
  <c r="DB106" i="209"/>
  <c r="DC106" i="209"/>
  <c r="DA106" i="209"/>
  <c r="EO20" i="209"/>
  <c r="EQ20" i="209"/>
  <c r="EP20" i="209"/>
  <c r="EN20" i="209"/>
  <c r="DK44" i="211"/>
  <c r="DP44" i="211"/>
  <c r="DQ68" i="209"/>
  <c r="DN68" i="209"/>
  <c r="DO68" i="209"/>
  <c r="DP68" i="209"/>
  <c r="DL68" i="209"/>
  <c r="FD133" i="209"/>
  <c r="FB133" i="209"/>
  <c r="EY133" i="209"/>
  <c r="FC133" i="209"/>
  <c r="FA133" i="209"/>
  <c r="HL161" i="210"/>
  <c r="HM161" i="210"/>
  <c r="HK161" i="210"/>
  <c r="DX47" i="211"/>
  <c r="EC47" i="211"/>
  <c r="EB47" i="211"/>
  <c r="CP88" i="209"/>
  <c r="CO88" i="209"/>
  <c r="CN88" i="209"/>
  <c r="DH112" i="211"/>
  <c r="DI112" i="211"/>
  <c r="DJ112" i="211"/>
  <c r="FC120" i="209"/>
  <c r="FB120" i="209"/>
  <c r="FA120" i="209"/>
  <c r="EY120" i="209"/>
  <c r="FD120" i="209"/>
  <c r="FC136" i="211"/>
  <c r="FB136" i="211"/>
  <c r="JE140" i="210"/>
  <c r="JR140" i="210"/>
  <c r="HN156" i="210"/>
  <c r="IA156" i="210"/>
  <c r="IB156" i="210" s="1"/>
  <c r="CQ75" i="209"/>
  <c r="CO75" i="209"/>
  <c r="CN75" i="209"/>
  <c r="CP75" i="209"/>
  <c r="FC107" i="209"/>
  <c r="FB107" i="209"/>
  <c r="FA107" i="209"/>
  <c r="EY107" i="209"/>
  <c r="FD107" i="209"/>
  <c r="CQ131" i="209"/>
  <c r="CP131" i="209"/>
  <c r="CO131" i="209"/>
  <c r="CN131" i="209"/>
  <c r="EO61" i="211"/>
  <c r="EP61" i="211"/>
  <c r="EQ61" i="211" s="1"/>
  <c r="EK61" i="211"/>
  <c r="DP69" i="211"/>
  <c r="DK69" i="211"/>
  <c r="EP102" i="211"/>
  <c r="EK102" i="211"/>
  <c r="EO102" i="211"/>
  <c r="DA110" i="209"/>
  <c r="CY110" i="209"/>
  <c r="DD110" i="209"/>
  <c r="DC110" i="209"/>
  <c r="DB110" i="209"/>
  <c r="DX16" i="211"/>
  <c r="EC16" i="211"/>
  <c r="EB16" i="211"/>
  <c r="CY73" i="209"/>
  <c r="DB73" i="209"/>
  <c r="DD73" i="209"/>
  <c r="DC73" i="209"/>
  <c r="DA73" i="209"/>
  <c r="DQ105" i="209"/>
  <c r="DO105" i="209"/>
  <c r="DL105" i="209"/>
  <c r="DP105" i="209"/>
  <c r="DN105" i="209"/>
  <c r="EP43" i="211"/>
  <c r="EK43" i="211"/>
  <c r="EO43" i="211"/>
  <c r="EB59" i="211"/>
  <c r="DX59" i="211"/>
  <c r="EC59" i="211"/>
  <c r="FC92" i="211"/>
  <c r="FB92" i="211"/>
  <c r="DX100" i="211"/>
  <c r="EC100" i="211"/>
  <c r="EB100" i="211"/>
  <c r="FB54" i="209"/>
  <c r="FA54" i="209"/>
  <c r="FC54" i="209"/>
  <c r="EY54" i="209"/>
  <c r="FD54" i="209"/>
  <c r="FH70" i="211"/>
  <c r="FI70" i="211"/>
  <c r="FJ70" i="211"/>
  <c r="CQ127" i="209"/>
  <c r="CP127" i="209"/>
  <c r="CO127" i="209"/>
  <c r="CN127" i="209"/>
  <c r="DC138" i="211"/>
  <c r="CQ85" i="209"/>
  <c r="CP85" i="209"/>
  <c r="CO85" i="209"/>
  <c r="CN85" i="209"/>
  <c r="CQ133" i="209"/>
  <c r="CO133" i="209"/>
  <c r="CP133" i="209"/>
  <c r="CN133" i="209"/>
  <c r="EP152" i="211"/>
  <c r="EQ152" i="211" s="1"/>
  <c r="EO152" i="211"/>
  <c r="EK152" i="211"/>
  <c r="EB55" i="209"/>
  <c r="EA55" i="209"/>
  <c r="DY55" i="209"/>
  <c r="ED55" i="209"/>
  <c r="EE55" i="209" s="1"/>
  <c r="EC55" i="209"/>
  <c r="FO96" i="211"/>
  <c r="FK96" i="211"/>
  <c r="FP96" i="211"/>
  <c r="FO26" i="211"/>
  <c r="FP26" i="211"/>
  <c r="FK26" i="211"/>
  <c r="EY42" i="209"/>
  <c r="FA42" i="209"/>
  <c r="FB42" i="209"/>
  <c r="FC42" i="209"/>
  <c r="FD42" i="209"/>
  <c r="DV66" i="211"/>
  <c r="DU66" i="211"/>
  <c r="DW66" i="211"/>
  <c r="CY115" i="209"/>
  <c r="DB115" i="209"/>
  <c r="DA115" i="209"/>
  <c r="DD115" i="209"/>
  <c r="DC115" i="209"/>
  <c r="DC78" i="211"/>
  <c r="DP118" i="211"/>
  <c r="DK118" i="211"/>
  <c r="CW145" i="211"/>
  <c r="CX145" i="211" s="1"/>
  <c r="CV145" i="211"/>
  <c r="CU145" i="211"/>
  <c r="CY16" i="209"/>
  <c r="DC16" i="209"/>
  <c r="DD16" i="209"/>
  <c r="DB16" i="209"/>
  <c r="DA16" i="209"/>
  <c r="FI40" i="211"/>
  <c r="FJ40" i="211"/>
  <c r="FH40" i="211"/>
  <c r="EC129" i="211"/>
  <c r="EB129" i="211"/>
  <c r="DX129" i="211"/>
  <c r="DD140" i="209"/>
  <c r="DC140" i="209"/>
  <c r="DB140" i="209"/>
  <c r="CY140" i="209"/>
  <c r="DA140" i="209"/>
  <c r="DI156" i="211"/>
  <c r="DJ156" i="211"/>
  <c r="DH156" i="211"/>
  <c r="FK19" i="211"/>
  <c r="FO19" i="211"/>
  <c r="FP19" i="211"/>
  <c r="FD43" i="209"/>
  <c r="FC43" i="209"/>
  <c r="FB43" i="209"/>
  <c r="FA43" i="209"/>
  <c r="EY43" i="209"/>
  <c r="CN143" i="209"/>
  <c r="CQ143" i="209"/>
  <c r="CP143" i="209"/>
  <c r="CO143" i="209"/>
  <c r="FH14" i="211"/>
  <c r="FI14" i="211"/>
  <c r="FJ14" i="211"/>
  <c r="CW70" i="211"/>
  <c r="CX70" i="211" s="1"/>
  <c r="CV70" i="211"/>
  <c r="CU70" i="211"/>
  <c r="FP111" i="211"/>
  <c r="FK111" i="211"/>
  <c r="FO111" i="211"/>
  <c r="EB127" i="211"/>
  <c r="DX127" i="211"/>
  <c r="EC127" i="211"/>
  <c r="JE139" i="210"/>
  <c r="JR139" i="210"/>
  <c r="DX146" i="211"/>
  <c r="EC146" i="211"/>
  <c r="EB146" i="211"/>
  <c r="DA57" i="209"/>
  <c r="CY57" i="209"/>
  <c r="DB57" i="209"/>
  <c r="DD57" i="209"/>
  <c r="DC57" i="209"/>
  <c r="DB68" i="209"/>
  <c r="DA68" i="209"/>
  <c r="CY68" i="209"/>
  <c r="DD68" i="209"/>
  <c r="DC68" i="209"/>
  <c r="EQ23" i="209"/>
  <c r="EP23" i="209"/>
  <c r="EO23" i="209"/>
  <c r="EN23" i="209"/>
  <c r="DJ104" i="211"/>
  <c r="DI104" i="211"/>
  <c r="DH104" i="211"/>
  <c r="FC112" i="209"/>
  <c r="EY112" i="209"/>
  <c r="FD112" i="209"/>
  <c r="FB112" i="209"/>
  <c r="FA112" i="209"/>
  <c r="DC139" i="211"/>
  <c r="CY58" i="209"/>
  <c r="DD58" i="209"/>
  <c r="DA58" i="209"/>
  <c r="DB58" i="209"/>
  <c r="DC58" i="209"/>
  <c r="FC66" i="209"/>
  <c r="FB66" i="209"/>
  <c r="EY66" i="209"/>
  <c r="FD66" i="209"/>
  <c r="FA66" i="209"/>
  <c r="DK115" i="211"/>
  <c r="DP115" i="211"/>
  <c r="IA132" i="210"/>
  <c r="IB132" i="210" s="1"/>
  <c r="HN132" i="210"/>
  <c r="HN143" i="210"/>
  <c r="IA143" i="210"/>
  <c r="IB143" i="210" s="1"/>
  <c r="FC107" i="211"/>
  <c r="FB107" i="211"/>
  <c r="DC37" i="211"/>
  <c r="FC69" i="211"/>
  <c r="FB69" i="211"/>
  <c r="DY78" i="209"/>
  <c r="ED78" i="209"/>
  <c r="EE78" i="209" s="1"/>
  <c r="EC78" i="209"/>
  <c r="EB78" i="209"/>
  <c r="EA78" i="209"/>
  <c r="EP110" i="209"/>
  <c r="EO110" i="209"/>
  <c r="EQ110" i="209"/>
  <c r="EN110" i="209"/>
  <c r="GP146" i="210"/>
  <c r="GQ146" i="210"/>
  <c r="GO146" i="210"/>
  <c r="FI24" i="211"/>
  <c r="FH24" i="211"/>
  <c r="FJ24" i="211"/>
  <c r="EQ32" i="209"/>
  <c r="EP32" i="209"/>
  <c r="EO32" i="209"/>
  <c r="EN32" i="209"/>
  <c r="DC81" i="209"/>
  <c r="CY81" i="209"/>
  <c r="DD81" i="209"/>
  <c r="DB81" i="209"/>
  <c r="DA81" i="209"/>
  <c r="DY129" i="209"/>
  <c r="ED129" i="209"/>
  <c r="EE129" i="209" s="1"/>
  <c r="EB129" i="209"/>
  <c r="EC129" i="209"/>
  <c r="EA129" i="209"/>
  <c r="DQ43" i="209"/>
  <c r="DP43" i="209"/>
  <c r="DO43" i="209"/>
  <c r="DN43" i="209"/>
  <c r="DL43" i="209"/>
  <c r="FI67" i="211"/>
  <c r="FJ67" i="211"/>
  <c r="FH67" i="211"/>
  <c r="FO46" i="211"/>
  <c r="FP46" i="211"/>
  <c r="FK46" i="211"/>
  <c r="DU62" i="211"/>
  <c r="DW62" i="211"/>
  <c r="DV62" i="211"/>
  <c r="FA70" i="209"/>
  <c r="EY70" i="209"/>
  <c r="FC70" i="209"/>
  <c r="FB70" i="209"/>
  <c r="FD70" i="209"/>
  <c r="DI95" i="211"/>
  <c r="DH95" i="211"/>
  <c r="DJ95" i="211"/>
  <c r="EP135" i="211"/>
  <c r="EQ135" i="211" s="1"/>
  <c r="EO135" i="211"/>
  <c r="EK135" i="211"/>
  <c r="DC146" i="211"/>
  <c r="DC25" i="209"/>
  <c r="CY25" i="209"/>
  <c r="DA25" i="209"/>
  <c r="DB25" i="209"/>
  <c r="DD25" i="209"/>
  <c r="FC57" i="209"/>
  <c r="FB57" i="209"/>
  <c r="FA57" i="209"/>
  <c r="FD57" i="209"/>
  <c r="EY57" i="209"/>
  <c r="EN74" i="209"/>
  <c r="EQ74" i="209"/>
  <c r="EO74" i="209"/>
  <c r="EP74" i="209"/>
  <c r="FC98" i="209"/>
  <c r="FB98" i="209"/>
  <c r="FA98" i="209"/>
  <c r="EY98" i="209"/>
  <c r="FD98" i="209"/>
  <c r="DC68" i="211"/>
  <c r="DJ85" i="211"/>
  <c r="DI85" i="211"/>
  <c r="DH85" i="211"/>
  <c r="DD93" i="209"/>
  <c r="CY93" i="209"/>
  <c r="DB93" i="209"/>
  <c r="DC93" i="209"/>
  <c r="DA93" i="209"/>
  <c r="CN109" i="209"/>
  <c r="CQ109" i="209"/>
  <c r="CO109" i="209"/>
  <c r="CP109" i="209"/>
  <c r="CN63" i="209"/>
  <c r="CP63" i="209"/>
  <c r="CO63" i="209"/>
  <c r="DH120" i="211"/>
  <c r="DI120" i="211"/>
  <c r="DJ120" i="211"/>
  <c r="FO136" i="211"/>
  <c r="FK136" i="211"/>
  <c r="FP136" i="211"/>
  <c r="HE140" i="210"/>
  <c r="GR140" i="210"/>
  <c r="HF140" i="210"/>
  <c r="EO26" i="209"/>
  <c r="EQ26" i="209"/>
  <c r="EP26" i="209"/>
  <c r="EN26" i="209"/>
  <c r="EB83" i="209"/>
  <c r="EC83" i="209"/>
  <c r="EA83" i="209"/>
  <c r="ED83" i="209"/>
  <c r="EE83" i="209" s="1"/>
  <c r="DY83" i="209"/>
  <c r="FP131" i="211"/>
  <c r="FK131" i="211"/>
  <c r="FO131" i="211"/>
  <c r="EB142" i="211"/>
  <c r="DX142" i="211"/>
  <c r="EC142" i="211"/>
  <c r="EN107" i="209"/>
  <c r="EQ107" i="209"/>
  <c r="EO107" i="209"/>
  <c r="EP107" i="209"/>
  <c r="EW21" i="211"/>
  <c r="EX21" i="211" s="1"/>
  <c r="EV21" i="211"/>
  <c r="EU21" i="211"/>
  <c r="FJ145" i="211"/>
  <c r="FH145" i="211"/>
  <c r="FI145" i="211"/>
  <c r="DP56" i="211"/>
  <c r="DK56" i="211"/>
  <c r="EC64" i="211"/>
  <c r="DX64" i="211"/>
  <c r="EB64" i="211"/>
  <c r="ED113" i="209"/>
  <c r="EE113" i="209" s="1"/>
  <c r="EB113" i="209"/>
  <c r="EA113" i="209"/>
  <c r="EC113" i="209"/>
  <c r="DY113" i="209"/>
  <c r="CV140" i="211"/>
  <c r="CW140" i="211"/>
  <c r="CX140" i="211" s="1"/>
  <c r="CU140" i="211"/>
  <c r="EJ27" i="211"/>
  <c r="EH27" i="211"/>
  <c r="EI27" i="211"/>
  <c r="DA35" i="209"/>
  <c r="DB35" i="209"/>
  <c r="CY35" i="209"/>
  <c r="DD35" i="209"/>
  <c r="DC35" i="209"/>
  <c r="FC59" i="209"/>
  <c r="FD59" i="209"/>
  <c r="FA59" i="209"/>
  <c r="EY59" i="209"/>
  <c r="FB59" i="209"/>
  <c r="CN67" i="209"/>
  <c r="CO67" i="209"/>
  <c r="CP67" i="209"/>
  <c r="CQ67" i="209"/>
  <c r="EQ100" i="209"/>
  <c r="EN100" i="209"/>
  <c r="EP100" i="209"/>
  <c r="EO100" i="209"/>
  <c r="FP22" i="211"/>
  <c r="FO22" i="211"/>
  <c r="FK22" i="211"/>
  <c r="DX46" i="211"/>
  <c r="EB46" i="211"/>
  <c r="EC46" i="211"/>
  <c r="DK33" i="211"/>
  <c r="DP33" i="211"/>
  <c r="DK90" i="211"/>
  <c r="DP90" i="211"/>
  <c r="FD106" i="209"/>
  <c r="FA106" i="209"/>
  <c r="EY106" i="209"/>
  <c r="FC106" i="209"/>
  <c r="FB106" i="209"/>
  <c r="DX28" i="211"/>
  <c r="EC28" i="211"/>
  <c r="EB28" i="211"/>
  <c r="DN60" i="209"/>
  <c r="DP60" i="209"/>
  <c r="DL60" i="209"/>
  <c r="DO60" i="209"/>
  <c r="DQ60" i="209"/>
  <c r="FK68" i="211"/>
  <c r="FP68" i="211"/>
  <c r="FO68" i="211"/>
  <c r="EH93" i="211"/>
  <c r="EJ93" i="211"/>
  <c r="EI93" i="211"/>
  <c r="DO117" i="209"/>
  <c r="DL117" i="209"/>
  <c r="DQ117" i="209"/>
  <c r="DP117" i="209"/>
  <c r="DN117" i="209"/>
  <c r="GI134" i="210"/>
  <c r="GJ134" i="210"/>
  <c r="FV134" i="210"/>
  <c r="EP160" i="211"/>
  <c r="EQ160" i="211" s="1"/>
  <c r="EK160" i="211"/>
  <c r="EO160" i="211"/>
  <c r="CY31" i="209"/>
  <c r="DA31" i="209"/>
  <c r="DD31" i="209"/>
  <c r="DC31" i="209"/>
  <c r="DB31" i="209"/>
  <c r="DO96" i="209"/>
  <c r="DL96" i="209"/>
  <c r="DQ96" i="209"/>
  <c r="DP96" i="209"/>
  <c r="DN96" i="209"/>
  <c r="FI112" i="211"/>
  <c r="FJ112" i="211"/>
  <c r="FH112" i="211"/>
  <c r="IH137" i="210"/>
  <c r="II137" i="210" s="1"/>
  <c r="IJ137" i="210" s="1"/>
  <c r="IG137" i="210"/>
  <c r="IF137" i="210"/>
  <c r="FN156" i="210"/>
  <c r="DD123" i="209"/>
  <c r="DB123" i="209"/>
  <c r="DA123" i="209"/>
  <c r="DC123" i="209"/>
  <c r="CY123" i="209"/>
  <c r="DA91" i="209"/>
  <c r="DD91" i="209"/>
  <c r="DC91" i="209"/>
  <c r="DB91" i="209"/>
  <c r="CY91" i="209"/>
  <c r="CY37" i="209"/>
  <c r="DD37" i="209"/>
  <c r="DB37" i="209"/>
  <c r="DC37" i="209"/>
  <c r="DA37" i="209"/>
  <c r="FC61" i="211"/>
  <c r="FB61" i="211"/>
  <c r="EC69" i="209"/>
  <c r="EB69" i="209"/>
  <c r="DY69" i="209"/>
  <c r="ED69" i="209"/>
  <c r="EE69" i="209" s="1"/>
  <c r="EA69" i="209"/>
  <c r="DC134" i="209"/>
  <c r="DD134" i="209"/>
  <c r="DB134" i="209"/>
  <c r="DA134" i="209"/>
  <c r="CY134" i="209"/>
  <c r="CO32" i="209"/>
  <c r="CP32" i="209"/>
  <c r="CN32" i="209"/>
  <c r="CQ32" i="209"/>
  <c r="DC48" i="211"/>
  <c r="DC64" i="211"/>
  <c r="DK72" i="211"/>
  <c r="DP72" i="211"/>
  <c r="FC73" i="211"/>
  <c r="FB73" i="211"/>
  <c r="DU89" i="211"/>
  <c r="DW89" i="211"/>
  <c r="DV89" i="211"/>
  <c r="FO92" i="211"/>
  <c r="FK92" i="211"/>
  <c r="FP92" i="211"/>
  <c r="DO116" i="209"/>
  <c r="DQ116" i="209"/>
  <c r="DN116" i="209"/>
  <c r="DL116" i="209"/>
  <c r="DP116" i="209"/>
  <c r="DJ151" i="211"/>
  <c r="DH151" i="211"/>
  <c r="DI151" i="211"/>
  <c r="FC111" i="211"/>
  <c r="FB111" i="211"/>
  <c r="DC119" i="211"/>
  <c r="DC135" i="211"/>
  <c r="EB90" i="209"/>
  <c r="EC90" i="209"/>
  <c r="EA90" i="209"/>
  <c r="DY90" i="209"/>
  <c r="ED90" i="209"/>
  <c r="EQ36" i="209"/>
  <c r="EO36" i="209"/>
  <c r="EP36" i="209"/>
  <c r="EN36" i="209"/>
  <c r="DP44" i="209"/>
  <c r="DO44" i="209"/>
  <c r="DN44" i="209"/>
  <c r="DQ44" i="209"/>
  <c r="DL44" i="209"/>
  <c r="DW93" i="211"/>
  <c r="DV93" i="211"/>
  <c r="DU93" i="211"/>
  <c r="CY15" i="209"/>
  <c r="DA15" i="209"/>
  <c r="DC15" i="209"/>
  <c r="DD15" i="209"/>
  <c r="DB15" i="209"/>
  <c r="DC39" i="211"/>
  <c r="FP47" i="211"/>
  <c r="FK47" i="211"/>
  <c r="FO47" i="211"/>
  <c r="EC63" i="211"/>
  <c r="DX63" i="211"/>
  <c r="EB63" i="211"/>
  <c r="FO155" i="211"/>
  <c r="FP155" i="211"/>
  <c r="FK155" i="211"/>
  <c r="DK58" i="211"/>
  <c r="DP58" i="211"/>
  <c r="DQ66" i="209"/>
  <c r="DP66" i="209"/>
  <c r="DO66" i="209"/>
  <c r="DN66" i="209"/>
  <c r="DL66" i="209"/>
  <c r="FB27" i="211"/>
  <c r="FC27" i="211"/>
  <c r="FO49" i="211"/>
  <c r="FP49" i="211"/>
  <c r="FK49" i="211"/>
  <c r="IA137" i="210"/>
  <c r="IB137" i="210" s="1"/>
  <c r="HN137" i="210"/>
  <c r="DP101" i="211"/>
  <c r="DK101" i="211"/>
  <c r="GI154" i="210"/>
  <c r="GJ154" i="210"/>
  <c r="FV154" i="210"/>
  <c r="FO116" i="211"/>
  <c r="FP116" i="211"/>
  <c r="FK116" i="211"/>
  <c r="FP58" i="211"/>
  <c r="FO58" i="211"/>
  <c r="FK58" i="211"/>
  <c r="DC24" i="211"/>
  <c r="EP134" i="211"/>
  <c r="EQ134" i="211" s="1"/>
  <c r="EK134" i="211"/>
  <c r="EO134" i="211"/>
  <c r="IW140" i="210"/>
  <c r="IV140" i="210"/>
  <c r="EB19" i="211"/>
  <c r="DX19" i="211"/>
  <c r="EC19" i="211"/>
  <c r="FJ53" i="211"/>
  <c r="FI53" i="211"/>
  <c r="FH53" i="211"/>
  <c r="DX37" i="211"/>
  <c r="EC37" i="211"/>
  <c r="EB37" i="211"/>
  <c r="FP110" i="211"/>
  <c r="FO110" i="211"/>
  <c r="FK110" i="211"/>
  <c r="IW135" i="210"/>
  <c r="IV135" i="210"/>
  <c r="EX146" i="210"/>
  <c r="EY146" i="210"/>
  <c r="EZ146" i="210" s="1"/>
  <c r="EW146" i="210"/>
  <c r="EO105" i="211"/>
  <c r="EP105" i="211"/>
  <c r="EK105" i="211"/>
  <c r="DP140" i="209"/>
  <c r="DO140" i="209"/>
  <c r="DN140" i="209"/>
  <c r="DL140" i="209"/>
  <c r="DQ140" i="209"/>
  <c r="EQ19" i="209"/>
  <c r="EO19" i="209"/>
  <c r="EP19" i="209"/>
  <c r="EN19" i="209"/>
  <c r="EQ92" i="209"/>
  <c r="EP92" i="209"/>
  <c r="EN92" i="209"/>
  <c r="EO92" i="209"/>
  <c r="CQ100" i="209"/>
  <c r="CN100" i="209"/>
  <c r="CP100" i="209"/>
  <c r="CO100" i="209"/>
  <c r="DL143" i="209"/>
  <c r="DN143" i="209"/>
  <c r="DQ143" i="209"/>
  <c r="DP143" i="209"/>
  <c r="DO143" i="209"/>
  <c r="DP159" i="211"/>
  <c r="DK159" i="211"/>
  <c r="EY62" i="209"/>
  <c r="FD62" i="209"/>
  <c r="FC62" i="209"/>
  <c r="FB62" i="209"/>
  <c r="FA62" i="209"/>
  <c r="FP103" i="211"/>
  <c r="FK103" i="211"/>
  <c r="FO103" i="211"/>
  <c r="DO141" i="209"/>
  <c r="DP141" i="209"/>
  <c r="DN141" i="209"/>
  <c r="DL141" i="209"/>
  <c r="DQ141" i="209"/>
  <c r="FV150" i="210"/>
  <c r="GJ150" i="210"/>
  <c r="GI150" i="210"/>
  <c r="JR158" i="210"/>
  <c r="JE158" i="210"/>
  <c r="EB44" i="209"/>
  <c r="EA44" i="209"/>
  <c r="DY44" i="209"/>
  <c r="ED44" i="209"/>
  <c r="EE44" i="209" s="1"/>
  <c r="EC44" i="209"/>
  <c r="CO125" i="209"/>
  <c r="CP125" i="209"/>
  <c r="CN125" i="209"/>
  <c r="DX152" i="211"/>
  <c r="EB152" i="211"/>
  <c r="EC152" i="211"/>
  <c r="FC47" i="211"/>
  <c r="FB47" i="211"/>
  <c r="CP55" i="209"/>
  <c r="CO55" i="209"/>
  <c r="CQ55" i="209"/>
  <c r="CN55" i="209"/>
  <c r="EQ71" i="209"/>
  <c r="EP71" i="209"/>
  <c r="EO71" i="209"/>
  <c r="EN71" i="209"/>
  <c r="FI104" i="211"/>
  <c r="FH104" i="211"/>
  <c r="FJ104" i="211"/>
  <c r="CW128" i="211"/>
  <c r="CX128" i="211" s="1"/>
  <c r="CU128" i="211"/>
  <c r="CV128" i="211"/>
  <c r="DP139" i="211"/>
  <c r="DK139" i="211"/>
  <c r="CP83" i="209"/>
  <c r="CQ83" i="209"/>
  <c r="CO83" i="209"/>
  <c r="CN83" i="209"/>
  <c r="EN91" i="209"/>
  <c r="EP91" i="209"/>
  <c r="EO91" i="209"/>
  <c r="EQ91" i="209"/>
  <c r="DC131" i="211"/>
  <c r="CQ142" i="209"/>
  <c r="CP142" i="209"/>
  <c r="CO142" i="209"/>
  <c r="CN142" i="209"/>
  <c r="FN151" i="210"/>
  <c r="DQ37" i="209"/>
  <c r="DO37" i="209"/>
  <c r="DL37" i="209"/>
  <c r="DP37" i="209"/>
  <c r="DN37" i="209"/>
  <c r="CY61" i="209"/>
  <c r="DB61" i="209"/>
  <c r="DD61" i="209"/>
  <c r="DC61" i="209"/>
  <c r="DA61" i="209"/>
  <c r="DN69" i="209"/>
  <c r="DL69" i="209"/>
  <c r="DQ69" i="209"/>
  <c r="DP69" i="209"/>
  <c r="DO69" i="209"/>
  <c r="CP118" i="209"/>
  <c r="CO118" i="209"/>
  <c r="CN118" i="209"/>
  <c r="CQ118" i="209"/>
  <c r="CY137" i="209"/>
  <c r="DD137" i="209"/>
  <c r="DC137" i="209"/>
  <c r="DB137" i="209"/>
  <c r="DA137" i="209"/>
  <c r="DL64" i="209"/>
  <c r="DQ64" i="209"/>
  <c r="DN64" i="209"/>
  <c r="DP64" i="209"/>
  <c r="DO64" i="209"/>
  <c r="EQ105" i="209"/>
  <c r="EP105" i="209"/>
  <c r="EN105" i="209"/>
  <c r="EO105" i="209"/>
  <c r="FA129" i="209"/>
  <c r="FD129" i="209"/>
  <c r="FB129" i="209"/>
  <c r="EY129" i="209"/>
  <c r="FC129" i="209"/>
  <c r="HL141" i="210"/>
  <c r="HM141" i="210"/>
  <c r="HK141" i="210"/>
  <c r="DV156" i="211"/>
  <c r="DU156" i="211"/>
  <c r="DW156" i="211"/>
  <c r="DJ35" i="211"/>
  <c r="DI35" i="211"/>
  <c r="DH35" i="211"/>
  <c r="DP51" i="211"/>
  <c r="DK51" i="211"/>
  <c r="DY67" i="209"/>
  <c r="EB67" i="209"/>
  <c r="EA67" i="209"/>
  <c r="EC67" i="209"/>
  <c r="ED67" i="209"/>
  <c r="EE67" i="209" s="1"/>
  <c r="EK92" i="211"/>
  <c r="EO92" i="211"/>
  <c r="EP92" i="211"/>
  <c r="FU133" i="210"/>
  <c r="FT133" i="210"/>
  <c r="FS133" i="210"/>
  <c r="FJ151" i="211"/>
  <c r="FI151" i="211"/>
  <c r="FH151" i="211"/>
  <c r="DC22" i="211"/>
  <c r="DI70" i="211"/>
  <c r="DJ70" i="211"/>
  <c r="DH70" i="211"/>
  <c r="FC103" i="209"/>
  <c r="FA103" i="209"/>
  <c r="EY103" i="209"/>
  <c r="FD103" i="209"/>
  <c r="FB103" i="209"/>
  <c r="CV17" i="211"/>
  <c r="CW17" i="211"/>
  <c r="CX17" i="211" s="1"/>
  <c r="CU17" i="211"/>
  <c r="DQ82" i="209"/>
  <c r="DP82" i="209"/>
  <c r="DO82" i="209"/>
  <c r="DL82" i="209"/>
  <c r="DN82" i="209"/>
  <c r="CQ101" i="209"/>
  <c r="CP101" i="209"/>
  <c r="CO101" i="209"/>
  <c r="CN101" i="209"/>
  <c r="CO117" i="209"/>
  <c r="CN117" i="209"/>
  <c r="CQ117" i="209"/>
  <c r="CP117" i="209"/>
  <c r="JD153" i="210"/>
  <c r="JC153" i="210"/>
  <c r="JB153" i="210"/>
  <c r="DP47" i="211"/>
  <c r="DK47" i="211"/>
  <c r="EC34" i="209"/>
  <c r="EA34" i="209"/>
  <c r="DY34" i="209"/>
  <c r="EB34" i="209"/>
  <c r="ED34" i="209"/>
  <c r="EE34" i="209" s="1"/>
  <c r="DQ50" i="209"/>
  <c r="DP50" i="209"/>
  <c r="DO50" i="209"/>
  <c r="DN50" i="209"/>
  <c r="DL50" i="209"/>
  <c r="CQ21" i="209"/>
  <c r="CO21" i="209"/>
  <c r="CN21" i="209"/>
  <c r="CP21" i="209"/>
  <c r="DA45" i="209"/>
  <c r="CY45" i="209"/>
  <c r="DD45" i="209"/>
  <c r="DC45" i="209"/>
  <c r="DB45" i="209"/>
  <c r="FS146" i="210"/>
  <c r="FU146" i="210"/>
  <c r="FT146" i="210"/>
  <c r="CO81" i="209"/>
  <c r="CN81" i="209"/>
  <c r="CP81" i="209"/>
  <c r="CN89" i="209"/>
  <c r="CP89" i="209"/>
  <c r="CO89" i="209"/>
  <c r="CQ89" i="209"/>
  <c r="CQ105" i="209"/>
  <c r="CO105" i="209"/>
  <c r="CN105" i="209"/>
  <c r="CP105" i="209"/>
  <c r="FU149" i="210"/>
  <c r="FT149" i="210"/>
  <c r="FS149" i="210"/>
  <c r="FN144" i="210"/>
  <c r="FT160" i="210"/>
  <c r="FU160" i="210"/>
  <c r="FS160" i="210"/>
  <c r="DC54" i="211"/>
  <c r="DO41" i="209"/>
  <c r="DQ41" i="209"/>
  <c r="DN41" i="209"/>
  <c r="DP41" i="209"/>
  <c r="DL41" i="209"/>
  <c r="DC109" i="211"/>
  <c r="EV15" i="211"/>
  <c r="EW15" i="211"/>
  <c r="EX15" i="211" s="1"/>
  <c r="EU15" i="211"/>
  <c r="FC63" i="211"/>
  <c r="FB63" i="211"/>
  <c r="FP80" i="211"/>
  <c r="FK80" i="211"/>
  <c r="FO80" i="211"/>
  <c r="DI128" i="211"/>
  <c r="DJ128" i="211"/>
  <c r="DH128" i="211"/>
  <c r="DP26" i="211"/>
  <c r="DK26" i="211"/>
  <c r="CU50" i="211"/>
  <c r="CW50" i="211"/>
  <c r="CX50" i="211" s="1"/>
  <c r="CV50" i="211"/>
  <c r="EN83" i="209"/>
  <c r="EP83" i="209"/>
  <c r="EQ83" i="209"/>
  <c r="EO83" i="209"/>
  <c r="CN115" i="209"/>
  <c r="CP115" i="209"/>
  <c r="CO115" i="209"/>
  <c r="CU53" i="211"/>
  <c r="CW53" i="211"/>
  <c r="CX53" i="211" s="1"/>
  <c r="CV53" i="211"/>
  <c r="DP86" i="211"/>
  <c r="DK86" i="211"/>
  <c r="CN16" i="209"/>
  <c r="CQ16" i="209"/>
  <c r="CO16" i="209"/>
  <c r="CP16" i="209"/>
  <c r="FB56" i="211"/>
  <c r="FC56" i="211"/>
  <c r="DB89" i="209"/>
  <c r="DC89" i="209"/>
  <c r="DA89" i="209"/>
  <c r="CY89" i="209"/>
  <c r="DD89" i="209"/>
  <c r="JD141" i="210"/>
  <c r="JC141" i="210"/>
  <c r="JB141" i="210"/>
  <c r="DL27" i="209"/>
  <c r="DQ27" i="209"/>
  <c r="DP27" i="209"/>
  <c r="DO27" i="209"/>
  <c r="DN27" i="209"/>
  <c r="HL133" i="210"/>
  <c r="HM133" i="210"/>
  <c r="HK133" i="210"/>
  <c r="HN144" i="210"/>
  <c r="IA144" i="210"/>
  <c r="IB144" i="210" s="1"/>
  <c r="HN152" i="210"/>
  <c r="IA152" i="210"/>
  <c r="IB152" i="210" s="1"/>
  <c r="EQ14" i="209"/>
  <c r="ER14" i="209" s="1"/>
  <c r="EP14" i="209"/>
  <c r="EO14" i="209"/>
  <c r="EN14" i="209"/>
  <c r="EI79" i="211"/>
  <c r="EJ79" i="211"/>
  <c r="EH79" i="211"/>
  <c r="DA119" i="209"/>
  <c r="CY119" i="209"/>
  <c r="DD119" i="209"/>
  <c r="DC119" i="209"/>
  <c r="DB119" i="209"/>
  <c r="FN147" i="210"/>
  <c r="DA17" i="209"/>
  <c r="CY17" i="209"/>
  <c r="DC17" i="209"/>
  <c r="DB17" i="209"/>
  <c r="DD17" i="209"/>
  <c r="EB25" i="211"/>
  <c r="DX25" i="211"/>
  <c r="EC25" i="211"/>
  <c r="CU49" i="211"/>
  <c r="CV49" i="211"/>
  <c r="CW49" i="211"/>
  <c r="CX49" i="211" s="1"/>
  <c r="DQ114" i="209"/>
  <c r="DN114" i="209"/>
  <c r="DL114" i="209"/>
  <c r="DP114" i="209"/>
  <c r="DO114" i="209"/>
  <c r="FN150" i="210"/>
  <c r="CW93" i="211"/>
  <c r="CX93" i="211" s="1"/>
  <c r="CV93" i="211"/>
  <c r="CU93" i="211"/>
  <c r="DC109" i="209"/>
  <c r="DD109" i="209"/>
  <c r="DB109" i="209"/>
  <c r="DA109" i="209"/>
  <c r="CY109" i="209"/>
  <c r="HM153" i="210"/>
  <c r="HK153" i="210"/>
  <c r="HL153" i="210"/>
  <c r="EP31" i="209"/>
  <c r="EO31" i="209"/>
  <c r="EQ31" i="209"/>
  <c r="EN31" i="209"/>
  <c r="FC80" i="211"/>
  <c r="FB80" i="211"/>
  <c r="EU66" i="211"/>
  <c r="EW66" i="211"/>
  <c r="EX66" i="211" s="1"/>
  <c r="EV66" i="211"/>
  <c r="DC91" i="211"/>
  <c r="EO123" i="209"/>
  <c r="EP123" i="209"/>
  <c r="EN123" i="209"/>
  <c r="EQ123" i="209"/>
  <c r="DC86" i="211"/>
  <c r="DK102" i="211"/>
  <c r="DP102" i="211"/>
  <c r="HM146" i="210"/>
  <c r="HL146" i="210"/>
  <c r="HK146" i="210"/>
  <c r="DH40" i="211"/>
  <c r="DI40" i="211"/>
  <c r="DJ40" i="211"/>
  <c r="EC73" i="209"/>
  <c r="EB73" i="209"/>
  <c r="EA73" i="209"/>
  <c r="DY73" i="209"/>
  <c r="ED73" i="209"/>
  <c r="EE73" i="209" s="1"/>
  <c r="EC105" i="211"/>
  <c r="DX105" i="211"/>
  <c r="EB105" i="211"/>
  <c r="DC121" i="211"/>
  <c r="EO129" i="209"/>
  <c r="EN129" i="209"/>
  <c r="EP129" i="209"/>
  <c r="EO38" i="209"/>
  <c r="EQ38" i="209"/>
  <c r="EN38" i="209"/>
  <c r="EP38" i="209"/>
  <c r="EC87" i="211"/>
  <c r="DX87" i="211"/>
  <c r="EB87" i="211"/>
  <c r="DJ17" i="211"/>
  <c r="DI17" i="211"/>
  <c r="DH17" i="211"/>
  <c r="DD98" i="209"/>
  <c r="DA98" i="209"/>
  <c r="CY98" i="209"/>
  <c r="DC98" i="209"/>
  <c r="DB98" i="209"/>
  <c r="EP114" i="209"/>
  <c r="EN114" i="209"/>
  <c r="EO114" i="209"/>
  <c r="EP130" i="209"/>
  <c r="EO130" i="209"/>
  <c r="EN130" i="209"/>
  <c r="FP157" i="211"/>
  <c r="FO157" i="211"/>
  <c r="FK157" i="211"/>
  <c r="EB36" i="209"/>
  <c r="EC36" i="209"/>
  <c r="DY36" i="209"/>
  <c r="EA36" i="209"/>
  <c r="ED36" i="209"/>
  <c r="EE36" i="209" s="1"/>
  <c r="FA44" i="209"/>
  <c r="FD44" i="209"/>
  <c r="FC44" i="209"/>
  <c r="EY44" i="209"/>
  <c r="FB44" i="209"/>
  <c r="EP93" i="209"/>
  <c r="EO93" i="209"/>
  <c r="EN93" i="209"/>
  <c r="EQ93" i="209"/>
  <c r="FN134" i="210"/>
  <c r="DK152" i="211"/>
  <c r="DP152" i="211"/>
  <c r="EC39" i="209"/>
  <c r="DY39" i="209"/>
  <c r="EA39" i="209"/>
  <c r="EB39" i="209"/>
  <c r="ED39" i="209"/>
  <c r="EE39" i="209" s="1"/>
  <c r="DX80" i="211"/>
  <c r="EC80" i="211"/>
  <c r="EB80" i="211"/>
  <c r="DC136" i="211"/>
  <c r="JR156" i="210"/>
  <c r="JE156" i="210"/>
  <c r="CW75" i="211"/>
  <c r="CX75" i="211" s="1"/>
  <c r="CV75" i="211"/>
  <c r="CU75" i="211"/>
  <c r="DQ91" i="209"/>
  <c r="DO91" i="209"/>
  <c r="DP91" i="209"/>
  <c r="DN91" i="209"/>
  <c r="DL91" i="209"/>
  <c r="CO112" i="209"/>
  <c r="CQ112" i="209"/>
  <c r="CP112" i="209"/>
  <c r="CN112" i="209"/>
  <c r="EY45" i="209"/>
  <c r="FD45" i="209"/>
  <c r="FB45" i="209"/>
  <c r="FC45" i="209"/>
  <c r="FA45" i="209"/>
  <c r="DW137" i="211"/>
  <c r="DV137" i="211"/>
  <c r="DU137" i="211"/>
  <c r="JB146" i="210"/>
  <c r="JC146" i="210"/>
  <c r="JD146" i="210"/>
  <c r="DP48" i="211"/>
  <c r="DK48" i="211"/>
  <c r="DJ89" i="211"/>
  <c r="DH89" i="211"/>
  <c r="DI89" i="211"/>
  <c r="EQ51" i="209"/>
  <c r="EP51" i="209"/>
  <c r="EO51" i="209"/>
  <c r="EN51" i="209"/>
  <c r="FA67" i="209"/>
  <c r="EY67" i="209"/>
  <c r="FD67" i="209"/>
  <c r="FB67" i="209"/>
  <c r="FC67" i="209"/>
  <c r="CO76" i="209"/>
  <c r="CN76" i="209"/>
  <c r="CQ76" i="209"/>
  <c r="CP76" i="209"/>
  <c r="DJ143" i="211"/>
  <c r="DH143" i="211"/>
  <c r="DI143" i="211"/>
  <c r="DQ14" i="209"/>
  <c r="DR14" i="209" s="1"/>
  <c r="DL14" i="209"/>
  <c r="DN14" i="209"/>
  <c r="DO14" i="209"/>
  <c r="DP14" i="209"/>
  <c r="DW95" i="211"/>
  <c r="DU95" i="211"/>
  <c r="DV95" i="211"/>
  <c r="CO103" i="209"/>
  <c r="CN103" i="209"/>
  <c r="CQ103" i="209"/>
  <c r="CP103" i="209"/>
  <c r="EY65" i="209"/>
  <c r="FA65" i="209"/>
  <c r="FD65" i="209"/>
  <c r="FC65" i="209"/>
  <c r="FB65" i="209"/>
  <c r="FC141" i="211"/>
  <c r="FB141" i="211"/>
  <c r="EK157" i="211"/>
  <c r="EO157" i="211"/>
  <c r="EP157" i="211"/>
  <c r="EQ157" i="211" s="1"/>
  <c r="FK28" i="211"/>
  <c r="FO28" i="211"/>
  <c r="FP28" i="211"/>
  <c r="FK52" i="211"/>
  <c r="FP52" i="211"/>
  <c r="FO52" i="211"/>
  <c r="FC133" i="211"/>
  <c r="FB133" i="211"/>
  <c r="EB144" i="211"/>
  <c r="EC144" i="211"/>
  <c r="DX144" i="211"/>
  <c r="EY80" i="209"/>
  <c r="FD80" i="209"/>
  <c r="FB80" i="209"/>
  <c r="FC80" i="209"/>
  <c r="FA80" i="209"/>
  <c r="FD88" i="209"/>
  <c r="EY88" i="209"/>
  <c r="FB88" i="209"/>
  <c r="FA88" i="209"/>
  <c r="FC88" i="209"/>
  <c r="DL104" i="209"/>
  <c r="DN104" i="209"/>
  <c r="DQ104" i="209"/>
  <c r="DP104" i="209"/>
  <c r="DO104" i="209"/>
  <c r="DP147" i="211"/>
  <c r="DK147" i="211"/>
  <c r="EA58" i="209"/>
  <c r="DY58" i="209"/>
  <c r="EB58" i="209"/>
  <c r="ED58" i="209"/>
  <c r="EC58" i="209"/>
  <c r="CY66" i="209"/>
  <c r="DA66" i="209"/>
  <c r="DB66" i="209"/>
  <c r="DC66" i="209"/>
  <c r="DD66" i="209"/>
  <c r="EO115" i="211"/>
  <c r="EP115" i="211"/>
  <c r="EK115" i="211"/>
  <c r="FB123" i="209"/>
  <c r="EY123" i="209"/>
  <c r="FD123" i="209"/>
  <c r="FA123" i="209"/>
  <c r="FC123" i="209"/>
  <c r="GR159" i="210"/>
  <c r="HF159" i="210"/>
  <c r="HE159" i="210"/>
  <c r="ED21" i="209"/>
  <c r="EE21" i="209" s="1"/>
  <c r="EB21" i="209"/>
  <c r="EA21" i="209"/>
  <c r="EC21" i="209"/>
  <c r="DY21" i="209"/>
  <c r="FC86" i="211"/>
  <c r="FB86" i="211"/>
  <c r="FD110" i="209"/>
  <c r="FA110" i="209"/>
  <c r="FC110" i="209"/>
  <c r="FB110" i="209"/>
  <c r="EY110" i="209"/>
  <c r="DO126" i="209"/>
  <c r="DP126" i="209"/>
  <c r="DN126" i="209"/>
  <c r="DQ126" i="209"/>
  <c r="DL126" i="209"/>
  <c r="CO24" i="209"/>
  <c r="CQ24" i="209"/>
  <c r="CP24" i="209"/>
  <c r="CN24" i="209"/>
  <c r="DN48" i="209"/>
  <c r="DQ48" i="209"/>
  <c r="DP48" i="209"/>
  <c r="DO48" i="209"/>
  <c r="DL48" i="209"/>
  <c r="DV108" i="211"/>
  <c r="DU108" i="211"/>
  <c r="DW108" i="211"/>
  <c r="FC116" i="209"/>
  <c r="FD116" i="209"/>
  <c r="FB116" i="209"/>
  <c r="FA116" i="209"/>
  <c r="EY116" i="209"/>
  <c r="DJ14" i="211"/>
  <c r="DI14" i="211"/>
  <c r="DH14" i="211"/>
  <c r="CW79" i="211"/>
  <c r="CX79" i="211" s="1"/>
  <c r="CV79" i="211"/>
  <c r="CU79" i="211"/>
  <c r="FD95" i="209"/>
  <c r="FB95" i="209"/>
  <c r="FC95" i="209"/>
  <c r="FA95" i="209"/>
  <c r="EY95" i="209"/>
  <c r="DK135" i="211"/>
  <c r="DP135" i="211"/>
  <c r="DH41" i="211"/>
  <c r="DJ41" i="211"/>
  <c r="DI41" i="211"/>
  <c r="FD49" i="209"/>
  <c r="FB49" i="209"/>
  <c r="FC49" i="209"/>
  <c r="FA49" i="209"/>
  <c r="EY49" i="209"/>
  <c r="EY122" i="209"/>
  <c r="FD122" i="209"/>
  <c r="FB122" i="209"/>
  <c r="FA122" i="209"/>
  <c r="FC122" i="209"/>
  <c r="FN142" i="210"/>
  <c r="FD52" i="209"/>
  <c r="FB52" i="209"/>
  <c r="EY52" i="209"/>
  <c r="FC52" i="209"/>
  <c r="FA52" i="209"/>
  <c r="FA93" i="209"/>
  <c r="FC93" i="209"/>
  <c r="FB93" i="209"/>
  <c r="EY93" i="209"/>
  <c r="FD93" i="209"/>
  <c r="FC39" i="209"/>
  <c r="FD39" i="209"/>
  <c r="FB39" i="209"/>
  <c r="FA39" i="209"/>
  <c r="EY39" i="209"/>
  <c r="EO80" i="211"/>
  <c r="EK80" i="211"/>
  <c r="EP80" i="211"/>
  <c r="EQ80" i="211" s="1"/>
  <c r="FV140" i="210"/>
  <c r="GI140" i="210"/>
  <c r="GJ140" i="210"/>
  <c r="EC26" i="209"/>
  <c r="EA26" i="209"/>
  <c r="DY26" i="209"/>
  <c r="ED26" i="209"/>
  <c r="EE26" i="209" s="1"/>
  <c r="EB26" i="209"/>
  <c r="DJ50" i="211"/>
  <c r="DI50" i="211"/>
  <c r="DH50" i="211"/>
  <c r="EC83" i="211"/>
  <c r="DX83" i="211"/>
  <c r="EB83" i="211"/>
  <c r="DB107" i="209"/>
  <c r="CY107" i="209"/>
  <c r="DC107" i="209"/>
  <c r="DD107" i="209"/>
  <c r="DA107" i="209"/>
  <c r="FP94" i="211"/>
  <c r="FO94" i="211"/>
  <c r="FK94" i="211"/>
  <c r="FJ153" i="211"/>
  <c r="FH153" i="211"/>
  <c r="FI153" i="211"/>
  <c r="FP16" i="211"/>
  <c r="FK16" i="211"/>
  <c r="FO16" i="211"/>
  <c r="FC73" i="209"/>
  <c r="FB73" i="209"/>
  <c r="FA73" i="209"/>
  <c r="FD73" i="209"/>
  <c r="EY73" i="209"/>
  <c r="EY105" i="209"/>
  <c r="FD105" i="209"/>
  <c r="FC105" i="209"/>
  <c r="FA105" i="209"/>
  <c r="FB105" i="209"/>
  <c r="FK129" i="211"/>
  <c r="FP129" i="211"/>
  <c r="FO129" i="211"/>
  <c r="DP35" i="209"/>
  <c r="DO35" i="209"/>
  <c r="DN35" i="209"/>
  <c r="DL35" i="209"/>
  <c r="DQ35" i="209"/>
  <c r="DB30" i="209"/>
  <c r="DC30" i="209"/>
  <c r="DA30" i="209"/>
  <c r="DD30" i="209"/>
  <c r="CY30" i="209"/>
  <c r="EN87" i="209"/>
  <c r="EP87" i="209"/>
  <c r="EQ87" i="209"/>
  <c r="EO87" i="209"/>
  <c r="GQ136" i="210"/>
  <c r="GP136" i="210"/>
  <c r="GO136" i="210"/>
  <c r="IV139" i="210"/>
  <c r="IW139" i="210"/>
  <c r="FB25" i="209"/>
  <c r="EY25" i="209"/>
  <c r="FA25" i="209"/>
  <c r="FD25" i="209"/>
  <c r="FC25" i="209"/>
  <c r="EQ49" i="209"/>
  <c r="EP49" i="209"/>
  <c r="EN49" i="209"/>
  <c r="EO49" i="209"/>
  <c r="FH74" i="211"/>
  <c r="FI74" i="211"/>
  <c r="FJ74" i="211"/>
  <c r="DV114" i="211"/>
  <c r="DW114" i="211"/>
  <c r="DU114" i="211"/>
  <c r="EO122" i="209"/>
  <c r="EN122" i="209"/>
  <c r="EQ122" i="209"/>
  <c r="EP122" i="209"/>
  <c r="EC149" i="211"/>
  <c r="EB149" i="211"/>
  <c r="DX149" i="211"/>
  <c r="EW101" i="211"/>
  <c r="EX101" i="211" s="1"/>
  <c r="EV101" i="211"/>
  <c r="EU101" i="211"/>
  <c r="EB117" i="211"/>
  <c r="DX117" i="211"/>
  <c r="EC117" i="211"/>
  <c r="IA134" i="210"/>
  <c r="IB134" i="210" s="1"/>
  <c r="HN134" i="210"/>
  <c r="GO153" i="210"/>
  <c r="GQ153" i="210"/>
  <c r="GP153" i="210"/>
  <c r="CQ23" i="209"/>
  <c r="CO23" i="209"/>
  <c r="CN23" i="209"/>
  <c r="CP23" i="209"/>
  <c r="EA80" i="209"/>
  <c r="DY80" i="209"/>
  <c r="ED80" i="209"/>
  <c r="EE80" i="209" s="1"/>
  <c r="EC80" i="209"/>
  <c r="EB80" i="209"/>
  <c r="DK136" i="211"/>
  <c r="DP136" i="211"/>
  <c r="FP147" i="211"/>
  <c r="FK147" i="211"/>
  <c r="FO147" i="211"/>
  <c r="FC115" i="211"/>
  <c r="FB115" i="211"/>
  <c r="DK93" i="211"/>
  <c r="DP93" i="211"/>
  <c r="FK137" i="211"/>
  <c r="FP137" i="211"/>
  <c r="FO137" i="211"/>
  <c r="DC16" i="211"/>
  <c r="CQ41" i="209"/>
  <c r="CP41" i="209"/>
  <c r="CN41" i="209"/>
  <c r="CO41" i="209"/>
  <c r="DC157" i="211"/>
  <c r="EP125" i="211"/>
  <c r="EJ120" i="211"/>
  <c r="EI120" i="211"/>
  <c r="EH120" i="211"/>
  <c r="DB26" i="209"/>
  <c r="CY26" i="209"/>
  <c r="DC26" i="209"/>
  <c r="DA26" i="209"/>
  <c r="DD26" i="209"/>
  <c r="DN142" i="209"/>
  <c r="DL142" i="209"/>
  <c r="DQ142" i="209"/>
  <c r="DP142" i="209"/>
  <c r="DO142" i="209"/>
  <c r="DP103" i="211"/>
  <c r="DK103" i="211"/>
  <c r="DP78" i="211"/>
  <c r="DK78" i="211"/>
  <c r="FC94" i="211"/>
  <c r="FB94" i="211"/>
  <c r="FC81" i="209"/>
  <c r="FD81" i="209"/>
  <c r="FA81" i="209"/>
  <c r="FB81" i="209"/>
  <c r="EY81" i="209"/>
  <c r="EX149" i="210"/>
  <c r="EY149" i="210"/>
  <c r="EZ149" i="210" s="1"/>
  <c r="EW149" i="210"/>
  <c r="DO51" i="209"/>
  <c r="DQ51" i="209"/>
  <c r="DN51" i="209"/>
  <c r="DL51" i="209"/>
  <c r="DP51" i="209"/>
  <c r="CU108" i="211"/>
  <c r="CV108" i="211"/>
  <c r="CW108" i="211"/>
  <c r="CX108" i="211" s="1"/>
  <c r="DU124" i="211"/>
  <c r="DV124" i="211"/>
  <c r="DW124" i="211"/>
  <c r="FC54" i="211"/>
  <c r="FB54" i="211"/>
  <c r="FB154" i="211"/>
  <c r="FC154" i="211"/>
  <c r="DY25" i="209"/>
  <c r="EB25" i="209"/>
  <c r="ED25" i="209"/>
  <c r="EE25" i="209" s="1"/>
  <c r="EC25" i="209"/>
  <c r="EA25" i="209"/>
  <c r="CV41" i="211"/>
  <c r="CW41" i="211"/>
  <c r="CX41" i="211" s="1"/>
  <c r="CU41" i="211"/>
  <c r="DN65" i="209"/>
  <c r="DL65" i="209"/>
  <c r="DQ65" i="209"/>
  <c r="DP65" i="209"/>
  <c r="DO65" i="209"/>
  <c r="CP90" i="209"/>
  <c r="CN90" i="209"/>
  <c r="CO90" i="209"/>
  <c r="CQ90" i="209"/>
  <c r="DC141" i="211"/>
  <c r="DP149" i="211"/>
  <c r="EO28" i="211"/>
  <c r="EP28" i="211"/>
  <c r="EQ28" i="211" s="1"/>
  <c r="EK28" i="211"/>
  <c r="DC60" i="211"/>
  <c r="DK109" i="211"/>
  <c r="DP109" i="211"/>
  <c r="CY63" i="209"/>
  <c r="DB63" i="209"/>
  <c r="DD63" i="209"/>
  <c r="DC63" i="209"/>
  <c r="DA63" i="209"/>
  <c r="EO112" i="209"/>
  <c r="EP112" i="209"/>
  <c r="EN112" i="209"/>
  <c r="EQ112" i="209"/>
  <c r="FC128" i="209"/>
  <c r="FB128" i="209"/>
  <c r="FA128" i="209"/>
  <c r="EY128" i="209"/>
  <c r="FD128" i="209"/>
  <c r="EP136" i="211"/>
  <c r="EQ136" i="211" s="1"/>
  <c r="EO136" i="211"/>
  <c r="EK136" i="211"/>
  <c r="FN140" i="210"/>
  <c r="CP139" i="209"/>
  <c r="CO139" i="209"/>
  <c r="CN139" i="209"/>
  <c r="CQ139" i="209"/>
  <c r="DA18" i="209"/>
  <c r="DD18" i="209"/>
  <c r="DB18" i="209"/>
  <c r="DC18" i="209"/>
  <c r="CY18" i="209"/>
  <c r="DP26" i="209"/>
  <c r="DQ26" i="209"/>
  <c r="DO26" i="209"/>
  <c r="DN26" i="209"/>
  <c r="DL26" i="209"/>
  <c r="DC142" i="211"/>
  <c r="FN159" i="210"/>
  <c r="FD94" i="209"/>
  <c r="FC94" i="209"/>
  <c r="FB94" i="209"/>
  <c r="EY94" i="209"/>
  <c r="FA94" i="209"/>
  <c r="DV126" i="211"/>
  <c r="DW126" i="211"/>
  <c r="DU126" i="211"/>
  <c r="CW153" i="211"/>
  <c r="CX153" i="211" s="1"/>
  <c r="CV153" i="211"/>
  <c r="CU153" i="211"/>
  <c r="FC40" i="209"/>
  <c r="EY40" i="209"/>
  <c r="FD40" i="209"/>
  <c r="FA40" i="209"/>
  <c r="FB40" i="209"/>
  <c r="FO73" i="211"/>
  <c r="FP73" i="211"/>
  <c r="FK73" i="211"/>
  <c r="CY19" i="209"/>
  <c r="DD19" i="209"/>
  <c r="DB19" i="209"/>
  <c r="DC19" i="209"/>
  <c r="DA19" i="209"/>
  <c r="EQ35" i="209"/>
  <c r="EP35" i="209"/>
  <c r="EO35" i="209"/>
  <c r="EN35" i="209"/>
  <c r="DK43" i="211"/>
  <c r="DP43" i="211"/>
  <c r="DN76" i="209"/>
  <c r="DL76" i="209"/>
  <c r="DQ76" i="209"/>
  <c r="DO76" i="209"/>
  <c r="DP76" i="209"/>
  <c r="CW116" i="211"/>
  <c r="CX116" i="211" s="1"/>
  <c r="CV116" i="211"/>
  <c r="CU116" i="211"/>
  <c r="DC159" i="211"/>
  <c r="DB14" i="209"/>
  <c r="CY14" i="209"/>
  <c r="DA14" i="209"/>
  <c r="DC14" i="209"/>
  <c r="DD14" i="209"/>
  <c r="DE14" i="209" s="1"/>
  <c r="EK38" i="211"/>
  <c r="EO38" i="211"/>
  <c r="EP38" i="211"/>
  <c r="EQ38" i="211" s="1"/>
  <c r="FC87" i="211"/>
  <c r="FB87" i="211"/>
  <c r="EO95" i="209"/>
  <c r="EQ95" i="209"/>
  <c r="EP95" i="209"/>
  <c r="EN95" i="209"/>
  <c r="FP135" i="211"/>
  <c r="FK135" i="211"/>
  <c r="FO135" i="211"/>
  <c r="EQ25" i="209"/>
  <c r="EO25" i="209"/>
  <c r="EN25" i="209"/>
  <c r="EP25" i="209"/>
  <c r="DI74" i="211"/>
  <c r="DJ74" i="211"/>
  <c r="DH74" i="211"/>
  <c r="DX82" i="211"/>
  <c r="EC82" i="211"/>
  <c r="EB82" i="211"/>
  <c r="EQ60" i="209"/>
  <c r="EP60" i="209"/>
  <c r="EO60" i="209"/>
  <c r="EN60" i="209"/>
  <c r="DC85" i="209"/>
  <c r="DA85" i="209"/>
  <c r="CY85" i="209"/>
  <c r="DD85" i="209"/>
  <c r="DB85" i="209"/>
  <c r="JR134" i="210"/>
  <c r="JE134" i="210"/>
  <c r="CW23" i="211"/>
  <c r="CX23" i="211" s="1"/>
  <c r="CV23" i="211"/>
  <c r="CU23" i="211"/>
  <c r="DP39" i="211"/>
  <c r="DK39" i="211"/>
  <c r="DO71" i="209"/>
  <c r="DQ71" i="209"/>
  <c r="DL71" i="209"/>
  <c r="DP71" i="209"/>
  <c r="DN71" i="209"/>
  <c r="CY120" i="209"/>
  <c r="DB120" i="209"/>
  <c r="DC120" i="209"/>
  <c r="DD120" i="209"/>
  <c r="DA120" i="209"/>
  <c r="HE151" i="210"/>
  <c r="GR151" i="210"/>
  <c r="HF151" i="210"/>
  <c r="CP61" i="209"/>
  <c r="CO61" i="209"/>
  <c r="CN61" i="209"/>
  <c r="CQ61" i="209"/>
  <c r="DK19" i="211"/>
  <c r="DP19" i="211"/>
  <c r="FC27" i="209"/>
  <c r="FA27" i="209"/>
  <c r="EY27" i="209"/>
  <c r="FD27" i="209"/>
  <c r="FB27" i="209"/>
  <c r="EC43" i="209"/>
  <c r="ED43" i="209"/>
  <c r="DY43" i="209"/>
  <c r="EB43" i="209"/>
  <c r="EA43" i="209"/>
  <c r="FC59" i="211"/>
  <c r="FB59" i="211"/>
  <c r="DX92" i="211"/>
  <c r="EB92" i="211"/>
  <c r="EC92" i="211"/>
  <c r="CU124" i="211"/>
  <c r="CW124" i="211"/>
  <c r="CX124" i="211" s="1"/>
  <c r="CV124" i="211"/>
  <c r="DD132" i="209"/>
  <c r="DA132" i="209"/>
  <c r="DC132" i="209"/>
  <c r="CY132" i="209"/>
  <c r="DB132" i="209"/>
  <c r="DP30" i="209"/>
  <c r="DO30" i="209"/>
  <c r="DN30" i="209"/>
  <c r="DQ30" i="209"/>
  <c r="DL30" i="209"/>
  <c r="DK119" i="211"/>
  <c r="DP119" i="211"/>
  <c r="FB33" i="211"/>
  <c r="FC33" i="211"/>
  <c r="EP57" i="209"/>
  <c r="EO57" i="209"/>
  <c r="EQ57" i="209"/>
  <c r="EN57" i="209"/>
  <c r="GI158" i="210"/>
  <c r="GJ158" i="210"/>
  <c r="FV158" i="210"/>
  <c r="DO28" i="209"/>
  <c r="DQ28" i="209"/>
  <c r="DN28" i="209"/>
  <c r="DL28" i="209"/>
  <c r="DP28" i="209"/>
  <c r="DL93" i="209"/>
  <c r="DO93" i="209"/>
  <c r="DN93" i="209"/>
  <c r="DQ93" i="209"/>
  <c r="DP93" i="209"/>
  <c r="DC117" i="211"/>
  <c r="FP133" i="211"/>
  <c r="FO133" i="211"/>
  <c r="FK133" i="211"/>
  <c r="FJ15" i="211"/>
  <c r="FI15" i="211"/>
  <c r="FH15" i="211"/>
  <c r="FC39" i="211"/>
  <c r="FB39" i="211"/>
  <c r="EP96" i="211"/>
  <c r="EO96" i="211"/>
  <c r="EK96" i="211"/>
  <c r="DQ139" i="209"/>
  <c r="DP139" i="209"/>
  <c r="DO139" i="209"/>
  <c r="DN139" i="209"/>
  <c r="DL139" i="209"/>
  <c r="HF148" i="210"/>
  <c r="GR148" i="210"/>
  <c r="HE148" i="210"/>
  <c r="DV18" i="211"/>
  <c r="DW18" i="211"/>
  <c r="DU18" i="211"/>
  <c r="DK107" i="211"/>
  <c r="DP107" i="211"/>
  <c r="DB142" i="209"/>
  <c r="DD142" i="209"/>
  <c r="DC142" i="209"/>
  <c r="DA142" i="209"/>
  <c r="CY142" i="209"/>
  <c r="EQ21" i="209"/>
  <c r="EO21" i="209"/>
  <c r="EN21" i="209"/>
  <c r="EP21" i="209"/>
  <c r="EI53" i="211"/>
  <c r="EH53" i="211"/>
  <c r="EJ53" i="211"/>
  <c r="DX118" i="211"/>
  <c r="EC118" i="211"/>
  <c r="EB118" i="211"/>
  <c r="CY24" i="209"/>
  <c r="DD24" i="209"/>
  <c r="DB24" i="209"/>
  <c r="DA24" i="209"/>
  <c r="DC24" i="209"/>
  <c r="FC48" i="211"/>
  <c r="FB48" i="211"/>
  <c r="DB64" i="209"/>
  <c r="DA64" i="209"/>
  <c r="CY64" i="209"/>
  <c r="DD64" i="209"/>
  <c r="DC64" i="209"/>
  <c r="DL113" i="209"/>
  <c r="DQ113" i="209"/>
  <c r="DP113" i="209"/>
  <c r="DN113" i="209"/>
  <c r="DO113" i="209"/>
  <c r="DD129" i="209"/>
  <c r="CY129" i="209"/>
  <c r="DA129" i="209"/>
  <c r="DB129" i="209"/>
  <c r="DC129" i="209"/>
  <c r="EJ148" i="211"/>
  <c r="EI148" i="211"/>
  <c r="EH148" i="211"/>
  <c r="DC76" i="209"/>
  <c r="DB76" i="209"/>
  <c r="CY76" i="209"/>
  <c r="DD76" i="209"/>
  <c r="DA76" i="209"/>
  <c r="ED100" i="209"/>
  <c r="EC100" i="209"/>
  <c r="EB100" i="209"/>
  <c r="EA100" i="209"/>
  <c r="DY100" i="209"/>
  <c r="DY116" i="209"/>
  <c r="EA116" i="209"/>
  <c r="ED116" i="209"/>
  <c r="EC116" i="209"/>
  <c r="EB116" i="209"/>
  <c r="EQ135" i="209"/>
  <c r="EP135" i="209"/>
  <c r="EO135" i="209"/>
  <c r="EN135" i="209"/>
  <c r="EP33" i="211"/>
  <c r="EQ33" i="211" s="1"/>
  <c r="EO33" i="211"/>
  <c r="EK33" i="211"/>
  <c r="EA65" i="209"/>
  <c r="ED65" i="209"/>
  <c r="EE65" i="209" s="1"/>
  <c r="EC65" i="209"/>
  <c r="EB65" i="209"/>
  <c r="DY65" i="209"/>
  <c r="FB82" i="211"/>
  <c r="FC82" i="211"/>
  <c r="FC106" i="211"/>
  <c r="FB106" i="211"/>
  <c r="GJ142" i="210"/>
  <c r="GI142" i="210"/>
  <c r="FV142" i="210"/>
  <c r="EY28" i="209"/>
  <c r="FD28" i="209"/>
  <c r="FB28" i="209"/>
  <c r="FC28" i="209"/>
  <c r="FA28" i="209"/>
  <c r="EC44" i="211"/>
  <c r="EB44" i="211"/>
  <c r="DX44" i="211"/>
  <c r="CQ77" i="209"/>
  <c r="CO77" i="209"/>
  <c r="CN77" i="209"/>
  <c r="CP77" i="209"/>
  <c r="EB125" i="211"/>
  <c r="DX125" i="211"/>
  <c r="EC125" i="211"/>
  <c r="DX160" i="211"/>
  <c r="EC160" i="211"/>
  <c r="EB160" i="211"/>
  <c r="DO23" i="209"/>
  <c r="DQ23" i="209"/>
  <c r="DP23" i="209"/>
  <c r="DN23" i="209"/>
  <c r="DL23" i="209"/>
  <c r="EQ47" i="209"/>
  <c r="EO47" i="209"/>
  <c r="EP47" i="209"/>
  <c r="EN47" i="209"/>
  <c r="DQ112" i="209"/>
  <c r="DN112" i="209"/>
  <c r="DP112" i="209"/>
  <c r="DO112" i="209"/>
  <c r="DL112" i="209"/>
  <c r="EV128" i="211"/>
  <c r="EW128" i="211"/>
  <c r="EX128" i="211" s="1"/>
  <c r="EU128" i="211"/>
  <c r="EB139" i="209"/>
  <c r="ED139" i="209"/>
  <c r="EE139" i="209" s="1"/>
  <c r="EA139" i="209"/>
  <c r="EC139" i="209"/>
  <c r="DY139" i="209"/>
  <c r="DX155" i="211"/>
  <c r="EC155" i="211"/>
  <c r="EB155" i="211"/>
  <c r="DA34" i="209"/>
  <c r="CY34" i="209"/>
  <c r="DD34" i="209"/>
  <c r="DB34" i="209"/>
  <c r="DC34" i="209"/>
  <c r="FB99" i="211"/>
  <c r="FC99" i="211"/>
  <c r="DO107" i="209"/>
  <c r="DN107" i="209"/>
  <c r="DP107" i="209"/>
  <c r="DL107" i="209"/>
  <c r="DQ107" i="209"/>
  <c r="EO61" i="209"/>
  <c r="EQ61" i="209"/>
  <c r="EN61" i="209"/>
  <c r="EP61" i="209"/>
  <c r="DP110" i="209"/>
  <c r="DO110" i="209"/>
  <c r="DN110" i="209"/>
  <c r="DL110" i="209"/>
  <c r="DQ110" i="209"/>
  <c r="DX134" i="211"/>
  <c r="EC134" i="211"/>
  <c r="EB134" i="211"/>
  <c r="EV153" i="211"/>
  <c r="EU153" i="211"/>
  <c r="EW153" i="211"/>
  <c r="EX153" i="211" s="1"/>
  <c r="CQ56" i="209"/>
  <c r="CP56" i="209"/>
  <c r="CO56" i="209"/>
  <c r="CN56" i="209"/>
  <c r="EQ140" i="209"/>
  <c r="EP140" i="209"/>
  <c r="EO140" i="209"/>
  <c r="EN140" i="209"/>
  <c r="JD157" i="210"/>
  <c r="JC157" i="210"/>
  <c r="JB157" i="210"/>
  <c r="DW35" i="211"/>
  <c r="DU35" i="211"/>
  <c r="DV35" i="211"/>
  <c r="DO59" i="209"/>
  <c r="DL59" i="209"/>
  <c r="DP59" i="209"/>
  <c r="DQ59" i="209"/>
  <c r="DN59" i="209"/>
  <c r="CY92" i="209"/>
  <c r="DB92" i="209"/>
  <c r="DD92" i="209"/>
  <c r="DA92" i="209"/>
  <c r="DC92" i="209"/>
  <c r="EJ124" i="211"/>
  <c r="EI124" i="211"/>
  <c r="EH124" i="211"/>
  <c r="DU151" i="211"/>
  <c r="DW151" i="211"/>
  <c r="DV151" i="211"/>
  <c r="FA22" i="209"/>
  <c r="FD22" i="209"/>
  <c r="FC22" i="209"/>
  <c r="EY22" i="209"/>
  <c r="FB22" i="209"/>
  <c r="CP17" i="209"/>
  <c r="CO17" i="209"/>
  <c r="CN17" i="209"/>
  <c r="CQ17" i="209"/>
  <c r="FA33" i="209"/>
  <c r="FB33" i="209"/>
  <c r="EY33" i="209"/>
  <c r="FD33" i="209"/>
  <c r="FC33" i="209"/>
  <c r="DA65" i="209"/>
  <c r="CY65" i="209"/>
  <c r="DB65" i="209"/>
  <c r="DC65" i="209"/>
  <c r="DD65" i="209"/>
  <c r="EI122" i="211"/>
  <c r="EH122" i="211"/>
  <c r="EJ122" i="211"/>
  <c r="IV142" i="210"/>
  <c r="IW142" i="210"/>
  <c r="IV150" i="210"/>
  <c r="IW150" i="210"/>
  <c r="EA28" i="209"/>
  <c r="EB28" i="209"/>
  <c r="DY28" i="209"/>
  <c r="ED28" i="209"/>
  <c r="EE28" i="209" s="1"/>
  <c r="EC28" i="209"/>
  <c r="EY60" i="209"/>
  <c r="FB60" i="209"/>
  <c r="FA60" i="209"/>
  <c r="FC60" i="209"/>
  <c r="FD60" i="209"/>
  <c r="FJ85" i="211"/>
  <c r="FI85" i="211"/>
  <c r="FH85" i="211"/>
  <c r="DP55" i="211"/>
  <c r="DK55" i="211"/>
  <c r="CY104" i="209"/>
  <c r="DA104" i="209"/>
  <c r="DD104" i="209"/>
  <c r="DC104" i="209"/>
  <c r="DB104" i="209"/>
  <c r="DW128" i="211"/>
  <c r="DV128" i="211"/>
  <c r="DU128" i="211"/>
  <c r="EP26" i="211"/>
  <c r="EQ26" i="211" s="1"/>
  <c r="EO26" i="211"/>
  <c r="EK26" i="211"/>
  <c r="DC83" i="211"/>
  <c r="DX107" i="211"/>
  <c r="EC107" i="211"/>
  <c r="EB107" i="211"/>
  <c r="DP123" i="209"/>
  <c r="DN123" i="209"/>
  <c r="DL123" i="209"/>
  <c r="DQ123" i="209"/>
  <c r="DO123" i="209"/>
  <c r="DC158" i="211"/>
  <c r="EC115" i="209"/>
  <c r="ED115" i="209"/>
  <c r="EE115" i="209" s="1"/>
  <c r="EB115" i="209"/>
  <c r="EA115" i="209"/>
  <c r="DY115" i="209"/>
  <c r="EQ53" i="209"/>
  <c r="EP53" i="209"/>
  <c r="EO53" i="209"/>
  <c r="EN53" i="209"/>
  <c r="DX61" i="211"/>
  <c r="EC61" i="211"/>
  <c r="EB61" i="211"/>
  <c r="EO94" i="211"/>
  <c r="EK94" i="211"/>
  <c r="EP94" i="211"/>
  <c r="EQ94" i="211" s="1"/>
  <c r="DC118" i="211"/>
  <c r="DC118" i="209"/>
  <c r="DD118" i="209"/>
  <c r="DB118" i="209"/>
  <c r="DA118" i="209"/>
  <c r="CY118" i="209"/>
  <c r="HN135" i="210"/>
  <c r="IA135" i="210"/>
  <c r="IB135" i="210" s="1"/>
  <c r="DW153" i="211"/>
  <c r="DV153" i="211"/>
  <c r="DU153" i="211"/>
  <c r="EC72" i="211"/>
  <c r="EB72" i="211"/>
  <c r="DX72" i="211"/>
  <c r="CP73" i="209"/>
  <c r="CO73" i="209"/>
  <c r="CQ73" i="209"/>
  <c r="CN73" i="209"/>
  <c r="DW97" i="211"/>
  <c r="DV97" i="211"/>
  <c r="DU97" i="211"/>
  <c r="EP129" i="211"/>
  <c r="EK129" i="211"/>
  <c r="EO129" i="211"/>
  <c r="EY92" i="209"/>
  <c r="FA92" i="209"/>
  <c r="FC92" i="209"/>
  <c r="FB92" i="209"/>
  <c r="FD92" i="209"/>
  <c r="DH116" i="211"/>
  <c r="DI116" i="211"/>
  <c r="DJ116" i="211"/>
  <c r="DP22" i="209"/>
  <c r="DQ22" i="209"/>
  <c r="DO22" i="209"/>
  <c r="DN22" i="209"/>
  <c r="DL22" i="209"/>
  <c r="EK46" i="211"/>
  <c r="EP46" i="211"/>
  <c r="EQ46" i="211" s="1"/>
  <c r="EO46" i="211"/>
  <c r="EC119" i="209"/>
  <c r="ED119" i="209"/>
  <c r="EE119" i="209" s="1"/>
  <c r="EB119" i="209"/>
  <c r="EA119" i="209"/>
  <c r="DY119" i="209"/>
  <c r="FC25" i="211"/>
  <c r="FB25" i="211"/>
  <c r="DB82" i="209"/>
  <c r="DA82" i="209"/>
  <c r="CY82" i="209"/>
  <c r="DD82" i="209"/>
  <c r="DC82" i="209"/>
  <c r="DC98" i="211"/>
  <c r="DI114" i="211"/>
  <c r="DJ114" i="211"/>
  <c r="DH114" i="211"/>
  <c r="EC122" i="209"/>
  <c r="EB122" i="209"/>
  <c r="ED122" i="209"/>
  <c r="EE122" i="209" s="1"/>
  <c r="EA122" i="209"/>
  <c r="DY122" i="209"/>
  <c r="HF142" i="210"/>
  <c r="GR142" i="210"/>
  <c r="HE142" i="210"/>
  <c r="EC20" i="209"/>
  <c r="EA20" i="209"/>
  <c r="DY20" i="209"/>
  <c r="ED20" i="209"/>
  <c r="EE20" i="209" s="1"/>
  <c r="EB20" i="209"/>
  <c r="FC44" i="211"/>
  <c r="FB44" i="211"/>
  <c r="EK117" i="211"/>
  <c r="EP117" i="211"/>
  <c r="EQ117" i="211" s="1"/>
  <c r="EO117" i="211"/>
  <c r="FC160" i="211"/>
  <c r="FB160" i="211"/>
  <c r="EP39" i="211"/>
  <c r="EQ39" i="211" s="1"/>
  <c r="EO39" i="211"/>
  <c r="EK39" i="211"/>
  <c r="FI71" i="211"/>
  <c r="FH71" i="211"/>
  <c r="FJ71" i="211"/>
  <c r="EY139" i="209"/>
  <c r="FD139" i="209"/>
  <c r="FC139" i="209"/>
  <c r="FB139" i="209"/>
  <c r="FA139" i="209"/>
  <c r="IV156" i="210"/>
  <c r="IW156" i="210"/>
  <c r="GR143" i="210"/>
  <c r="HE143" i="210"/>
  <c r="HF143" i="210"/>
  <c r="DK61" i="211"/>
  <c r="DP61" i="211"/>
  <c r="EY86" i="209"/>
  <c r="FD86" i="209"/>
  <c r="FC86" i="209"/>
  <c r="FA86" i="209"/>
  <c r="FB86" i="209"/>
  <c r="DC94" i="211"/>
  <c r="DK73" i="211"/>
  <c r="DP73" i="211"/>
  <c r="EQ89" i="209"/>
  <c r="EP89" i="209"/>
  <c r="EO89" i="209"/>
  <c r="EN89" i="209"/>
  <c r="EQ43" i="209"/>
  <c r="EP43" i="209"/>
  <c r="EN43" i="209"/>
  <c r="EO43" i="209"/>
  <c r="CW67" i="211"/>
  <c r="CX67" i="211" s="1"/>
  <c r="CU67" i="211"/>
  <c r="CV67" i="211"/>
  <c r="EC92" i="209"/>
  <c r="EB92" i="209"/>
  <c r="EA92" i="209"/>
  <c r="DY92" i="209"/>
  <c r="FH143" i="211"/>
  <c r="FJ143" i="211"/>
  <c r="FI143" i="211"/>
  <c r="FN152" i="210"/>
  <c r="EA14" i="209"/>
  <c r="ED14" i="209"/>
  <c r="EE14" i="209" s="1"/>
  <c r="DY14" i="209"/>
  <c r="EC14" i="209"/>
  <c r="EB14" i="209"/>
  <c r="EN54" i="209"/>
  <c r="EP54" i="209"/>
  <c r="EO54" i="209"/>
  <c r="EQ54" i="209"/>
  <c r="DY79" i="209"/>
  <c r="EA79" i="209"/>
  <c r="ED79" i="209"/>
  <c r="EE79" i="209" s="1"/>
  <c r="EB79" i="209"/>
  <c r="EC79" i="209"/>
  <c r="FP87" i="211"/>
  <c r="FO87" i="211"/>
  <c r="FK87" i="211"/>
  <c r="EP138" i="209"/>
  <c r="EN138" i="209"/>
  <c r="EQ138" i="209"/>
  <c r="EO138" i="209"/>
  <c r="EK25" i="211"/>
  <c r="EO25" i="211"/>
  <c r="EP25" i="211"/>
  <c r="EQ25" i="211" s="1"/>
  <c r="ED68" i="209"/>
  <c r="EE68" i="209" s="1"/>
  <c r="EC68" i="209"/>
  <c r="EB68" i="209"/>
  <c r="EA68" i="209"/>
  <c r="DY68" i="209"/>
  <c r="EN77" i="209"/>
  <c r="EQ77" i="209"/>
  <c r="EO77" i="209"/>
  <c r="EP77" i="209"/>
  <c r="DD133" i="209"/>
  <c r="DC133" i="209"/>
  <c r="DB133" i="209"/>
  <c r="DA133" i="209"/>
  <c r="CY133" i="209"/>
  <c r="DC144" i="211"/>
  <c r="CW15" i="211"/>
  <c r="CX15" i="211" s="1"/>
  <c r="CV15" i="211"/>
  <c r="CU15" i="211"/>
  <c r="FJ120" i="211"/>
  <c r="FI120" i="211"/>
  <c r="FH120" i="211"/>
  <c r="FO139" i="211"/>
  <c r="FK139" i="211"/>
  <c r="FP139" i="211"/>
  <c r="EQ66" i="209"/>
  <c r="EO66" i="209"/>
  <c r="EN66" i="209"/>
  <c r="EP66" i="209"/>
  <c r="FB91" i="209"/>
  <c r="EY91" i="209"/>
  <c r="FD91" i="209"/>
  <c r="FC91" i="209"/>
  <c r="FA91" i="209"/>
  <c r="FB142" i="211"/>
  <c r="FC142" i="211"/>
  <c r="IW151" i="210"/>
  <c r="IV151" i="210"/>
  <c r="DC102" i="211"/>
  <c r="ED118" i="209"/>
  <c r="EE118" i="209" s="1"/>
  <c r="EC118" i="209"/>
  <c r="EB118" i="209"/>
  <c r="EA118" i="209"/>
  <c r="DY118" i="209"/>
  <c r="DW24" i="211"/>
  <c r="DV24" i="211"/>
  <c r="DU24" i="211"/>
  <c r="CY48" i="209"/>
  <c r="DA48" i="209"/>
  <c r="DD48" i="209"/>
  <c r="DB48" i="209"/>
  <c r="DC48" i="209"/>
  <c r="FC51" i="211"/>
  <c r="FB51" i="211"/>
  <c r="DX76" i="211"/>
  <c r="EC76" i="211"/>
  <c r="EB76" i="211"/>
  <c r="FD100" i="209"/>
  <c r="FA100" i="209"/>
  <c r="EY100" i="209"/>
  <c r="FB100" i="209"/>
  <c r="FC100" i="209"/>
  <c r="CP132" i="209"/>
  <c r="CO132" i="209"/>
  <c r="CQ132" i="209"/>
  <c r="CN132" i="209"/>
  <c r="FP159" i="211"/>
  <c r="FK159" i="211"/>
  <c r="FO159" i="211"/>
  <c r="CQ54" i="209"/>
  <c r="CN54" i="209"/>
  <c r="CO54" i="209"/>
  <c r="CP54" i="209"/>
  <c r="FI95" i="211"/>
  <c r="FJ95" i="211"/>
  <c r="FH95" i="211"/>
  <c r="FD74" i="209"/>
  <c r="FA74" i="209"/>
  <c r="FB74" i="209"/>
  <c r="FC74" i="209"/>
  <c r="EY74" i="209"/>
  <c r="EK82" i="211"/>
  <c r="EP82" i="211"/>
  <c r="EQ82" i="211" s="1"/>
  <c r="EO82" i="211"/>
  <c r="EP98" i="211"/>
  <c r="EK98" i="211"/>
  <c r="EO98" i="211"/>
  <c r="FP141" i="211"/>
  <c r="FK141" i="211"/>
  <c r="FO141" i="211"/>
  <c r="DD141" i="209"/>
  <c r="DC141" i="209"/>
  <c r="DB141" i="209"/>
  <c r="DA141" i="209"/>
  <c r="CY141" i="209"/>
  <c r="EP20" i="211"/>
  <c r="EQ20" i="211" s="1"/>
  <c r="EO20" i="211"/>
  <c r="EK20" i="211"/>
  <c r="DQ36" i="209"/>
  <c r="DN36" i="209"/>
  <c r="DL36" i="209"/>
  <c r="DP36" i="209"/>
  <c r="DO36" i="209"/>
  <c r="ED52" i="209"/>
  <c r="EA52" i="209"/>
  <c r="EC52" i="209"/>
  <c r="EB52" i="209"/>
  <c r="DY52" i="209"/>
  <c r="EK144" i="211"/>
  <c r="EO144" i="211"/>
  <c r="EP144" i="211"/>
  <c r="EQ144" i="211" s="1"/>
  <c r="DD80" i="209"/>
  <c r="DC80" i="209"/>
  <c r="DB80" i="209"/>
  <c r="DA80" i="209"/>
  <c r="CY80" i="209"/>
  <c r="FB88" i="211"/>
  <c r="FC88" i="211"/>
  <c r="EO50" i="209"/>
  <c r="EP50" i="209"/>
  <c r="EN50" i="209"/>
  <c r="EQ50" i="209"/>
  <c r="JR133" i="210"/>
  <c r="JE133" i="210"/>
  <c r="FN136" i="210"/>
  <c r="DC120" i="211"/>
  <c r="DP46" i="211"/>
  <c r="DK46" i="211"/>
  <c r="DL135" i="209"/>
  <c r="DQ135" i="209"/>
  <c r="DP135" i="209"/>
  <c r="DN135" i="209"/>
  <c r="DO135" i="209"/>
  <c r="CN122" i="209"/>
  <c r="CO122" i="209"/>
  <c r="CQ122" i="209"/>
  <c r="CP122" i="209"/>
  <c r="EB115" i="211"/>
  <c r="DX115" i="211"/>
  <c r="EC115" i="211"/>
  <c r="DW148" i="211"/>
  <c r="DV148" i="211"/>
  <c r="DU148" i="211"/>
  <c r="EY126" i="209"/>
  <c r="FD126" i="209"/>
  <c r="FB126" i="209"/>
  <c r="FA126" i="209"/>
  <c r="FC126" i="209"/>
  <c r="GR135" i="210"/>
  <c r="HF135" i="210"/>
  <c r="HE135" i="210"/>
  <c r="DX32" i="211"/>
  <c r="EC32" i="211"/>
  <c r="EB32" i="211"/>
  <c r="DC56" i="211"/>
  <c r="CW89" i="211"/>
  <c r="CX89" i="211" s="1"/>
  <c r="CV89" i="211"/>
  <c r="CU89" i="211"/>
  <c r="DK113" i="211"/>
  <c r="DP113" i="211"/>
  <c r="GP157" i="210"/>
  <c r="GQ157" i="210"/>
  <c r="GO157" i="210"/>
  <c r="ED19" i="209"/>
  <c r="EE19" i="209" s="1"/>
  <c r="EB19" i="209"/>
  <c r="EC19" i="209"/>
  <c r="DY19" i="209"/>
  <c r="EA19" i="209"/>
  <c r="DC38" i="211"/>
  <c r="DO54" i="209"/>
  <c r="DP54" i="209"/>
  <c r="DQ54" i="209"/>
  <c r="DN54" i="209"/>
  <c r="DL54" i="209"/>
  <c r="CN79" i="209"/>
  <c r="CQ79" i="209"/>
  <c r="CO79" i="209"/>
  <c r="CP79" i="209"/>
  <c r="DA111" i="209"/>
  <c r="DC111" i="209"/>
  <c r="DB111" i="209"/>
  <c r="CY111" i="209"/>
  <c r="DD111" i="209"/>
  <c r="DK106" i="211"/>
  <c r="DP106" i="211"/>
  <c r="DD36" i="209"/>
  <c r="DA36" i="209"/>
  <c r="DC36" i="209"/>
  <c r="CY36" i="209"/>
  <c r="DB36" i="209"/>
  <c r="FO77" i="211"/>
  <c r="FK77" i="211"/>
  <c r="FP77" i="211"/>
  <c r="FC109" i="211"/>
  <c r="FB109" i="211"/>
  <c r="DD117" i="209"/>
  <c r="DA117" i="209"/>
  <c r="DC117" i="209"/>
  <c r="CY117" i="209"/>
  <c r="DB117" i="209"/>
  <c r="EC23" i="209"/>
  <c r="DY23" i="209"/>
  <c r="EA23" i="209"/>
  <c r="ED23" i="209"/>
  <c r="EE23" i="209" s="1"/>
  <c r="EB23" i="209"/>
  <c r="DX55" i="211"/>
  <c r="EC55" i="211"/>
  <c r="EB55" i="211"/>
  <c r="GQ137" i="210"/>
  <c r="GO137" i="210"/>
  <c r="GP137" i="210"/>
  <c r="GJ148" i="210"/>
  <c r="GI148" i="210"/>
  <c r="FV148" i="210"/>
  <c r="DO42" i="209"/>
  <c r="DQ42" i="209"/>
  <c r="DP42" i="209"/>
  <c r="DL42" i="209"/>
  <c r="DN42" i="209"/>
  <c r="CP66" i="209"/>
  <c r="CO66" i="209"/>
  <c r="CN66" i="209"/>
  <c r="ED123" i="209"/>
  <c r="EE123" i="209" s="1"/>
  <c r="EC123" i="209"/>
  <c r="EB123" i="209"/>
  <c r="DY123" i="209"/>
  <c r="EA123" i="209"/>
  <c r="IW132" i="210"/>
  <c r="IV132" i="210"/>
  <c r="EJ45" i="211"/>
  <c r="EI45" i="211"/>
  <c r="EH45" i="211"/>
  <c r="DD86" i="209"/>
  <c r="CY86" i="209"/>
  <c r="DB86" i="209"/>
  <c r="DA86" i="209"/>
  <c r="DC86" i="209"/>
  <c r="FC102" i="211"/>
  <c r="FB102" i="211"/>
  <c r="EI126" i="211"/>
  <c r="EJ126" i="211"/>
  <c r="EH126" i="211"/>
  <c r="IG154" i="210"/>
  <c r="IH154" i="210"/>
  <c r="II154" i="210" s="1"/>
  <c r="IJ154" i="210" s="1"/>
  <c r="IF154" i="210"/>
  <c r="FA24" i="209"/>
  <c r="FB24" i="209"/>
  <c r="EY24" i="209"/>
  <c r="FD24" i="209"/>
  <c r="FC24" i="209"/>
  <c r="FA56" i="209"/>
  <c r="EY56" i="209"/>
  <c r="FD56" i="209"/>
  <c r="FB56" i="209"/>
  <c r="FC56" i="209"/>
  <c r="EH81" i="211"/>
  <c r="EI81" i="211"/>
  <c r="EJ81" i="211"/>
  <c r="EO76" i="211"/>
  <c r="EP76" i="211"/>
  <c r="EQ76" i="211" s="1"/>
  <c r="EK76" i="211"/>
  <c r="DJ108" i="211"/>
  <c r="DH108" i="211"/>
  <c r="DI108" i="211"/>
  <c r="EJ143" i="211"/>
  <c r="EH143" i="211"/>
  <c r="EI143" i="211"/>
  <c r="ED38" i="209"/>
  <c r="EE38" i="209" s="1"/>
  <c r="EC38" i="209"/>
  <c r="EA38" i="209"/>
  <c r="DY38" i="209"/>
  <c r="EB38" i="209"/>
  <c r="EK54" i="211"/>
  <c r="EP54" i="211"/>
  <c r="EO54" i="211"/>
  <c r="CQ111" i="209"/>
  <c r="CP111" i="209"/>
  <c r="CO111" i="209"/>
  <c r="CN111" i="209"/>
  <c r="FD138" i="209"/>
  <c r="EY138" i="209"/>
  <c r="FB138" i="209"/>
  <c r="FC138" i="209"/>
  <c r="FA138" i="209"/>
  <c r="DB49" i="209"/>
  <c r="DA49" i="209"/>
  <c r="DD49" i="209"/>
  <c r="CY49" i="209"/>
  <c r="DC49" i="209"/>
  <c r="DX57" i="211"/>
  <c r="EC57" i="211"/>
  <c r="EB57" i="211"/>
  <c r="DL74" i="209"/>
  <c r="DP74" i="209"/>
  <c r="DQ74" i="209"/>
  <c r="DO74" i="209"/>
  <c r="DN74" i="209"/>
  <c r="FC98" i="211"/>
  <c r="FB98" i="211"/>
  <c r="CW114" i="211"/>
  <c r="CX114" i="211" s="1"/>
  <c r="CV114" i="211"/>
  <c r="CU114" i="211"/>
  <c r="FB36" i="211"/>
  <c r="FC36" i="211"/>
  <c r="DA77" i="209"/>
  <c r="CY77" i="209"/>
  <c r="DD77" i="209"/>
  <c r="DC77" i="209"/>
  <c r="DB77" i="209"/>
  <c r="EK109" i="211"/>
  <c r="EP109" i="211"/>
  <c r="EQ109" i="211" s="1"/>
  <c r="EO109" i="211"/>
  <c r="IH161" i="210"/>
  <c r="II161" i="210" s="1"/>
  <c r="IJ161" i="210" s="1"/>
  <c r="IG161" i="210"/>
  <c r="IF161" i="210"/>
  <c r="FC47" i="209"/>
  <c r="FB47" i="209"/>
  <c r="FA47" i="209"/>
  <c r="EY47" i="209"/>
  <c r="FD47" i="209"/>
  <c r="DC63" i="211"/>
  <c r="DD88" i="209"/>
  <c r="DA88" i="209"/>
  <c r="DB88" i="209"/>
  <c r="CY88" i="209"/>
  <c r="DC88" i="209"/>
  <c r="DC147" i="211"/>
  <c r="EW42" i="211"/>
  <c r="EX42" i="211" s="1"/>
  <c r="EV42" i="211"/>
  <c r="EU42" i="211"/>
  <c r="DO115" i="209"/>
  <c r="DQ115" i="209"/>
  <c r="DL115" i="209"/>
  <c r="DP115" i="209"/>
  <c r="DN115" i="209"/>
  <c r="EK142" i="211"/>
  <c r="EP142" i="211"/>
  <c r="EQ142" i="211" s="1"/>
  <c r="EO142" i="211"/>
  <c r="CO37" i="209"/>
  <c r="CQ37" i="209"/>
  <c r="CP37" i="209"/>
  <c r="CN37" i="209"/>
  <c r="FC32" i="211"/>
  <c r="FB32" i="211"/>
  <c r="DX73" i="211"/>
  <c r="EC73" i="211"/>
  <c r="EB73" i="211"/>
  <c r="EJ140" i="211"/>
  <c r="EH140" i="211"/>
  <c r="EI140" i="211"/>
  <c r="DC76" i="211"/>
  <c r="DK92" i="211"/>
  <c r="DP92" i="211"/>
  <c r="EO100" i="211"/>
  <c r="EK100" i="211"/>
  <c r="EP100" i="211"/>
  <c r="DO46" i="209"/>
  <c r="DN46" i="209"/>
  <c r="DL46" i="209"/>
  <c r="DP46" i="209"/>
  <c r="DQ46" i="209"/>
  <c r="ED95" i="209"/>
  <c r="EA95" i="209"/>
  <c r="DY95" i="209"/>
  <c r="EC95" i="209"/>
  <c r="EB95" i="209"/>
  <c r="GJ139" i="210"/>
  <c r="FV139" i="210"/>
  <c r="GI139" i="210"/>
  <c r="EC130" i="211"/>
  <c r="EB130" i="211"/>
  <c r="DX130" i="211"/>
  <c r="CU101" i="211"/>
  <c r="CV101" i="211"/>
  <c r="CW101" i="211"/>
  <c r="CX101" i="211" s="1"/>
  <c r="DO125" i="209"/>
  <c r="DN125" i="209"/>
  <c r="DL125" i="209"/>
  <c r="DP125" i="209"/>
  <c r="DQ125" i="209"/>
  <c r="FJ23" i="211"/>
  <c r="FI23" i="211"/>
  <c r="FH23" i="211"/>
  <c r="DK63" i="211"/>
  <c r="DX131" i="211"/>
  <c r="EB131" i="211"/>
  <c r="EC131" i="211"/>
  <c r="JE159" i="210"/>
  <c r="JR159" i="210"/>
  <c r="EB37" i="209"/>
  <c r="DY37" i="209"/>
  <c r="EC37" i="209"/>
  <c r="EA37" i="209"/>
  <c r="ED37" i="209"/>
  <c r="EE37" i="209" s="1"/>
  <c r="DN61" i="209"/>
  <c r="DP61" i="209"/>
  <c r="DO61" i="209"/>
  <c r="DQ61" i="209"/>
  <c r="DL61" i="209"/>
  <c r="CN78" i="209"/>
  <c r="CP78" i="209"/>
  <c r="CO78" i="209"/>
  <c r="FB102" i="209"/>
  <c r="FD102" i="209"/>
  <c r="FC102" i="209"/>
  <c r="FA102" i="209"/>
  <c r="EY102" i="209"/>
  <c r="FC134" i="211"/>
  <c r="FB134" i="211"/>
  <c r="DJ153" i="211"/>
  <c r="DI153" i="211"/>
  <c r="DH153" i="211"/>
  <c r="DO73" i="209"/>
  <c r="DP73" i="209"/>
  <c r="DN73" i="209"/>
  <c r="DQ73" i="209"/>
  <c r="DL73" i="209"/>
  <c r="EK113" i="211"/>
  <c r="EP113" i="211"/>
  <c r="EO113" i="211"/>
  <c r="IH149" i="210"/>
  <c r="II149" i="210" s="1"/>
  <c r="IJ149" i="210" s="1"/>
  <c r="IG149" i="210"/>
  <c r="IF149" i="210"/>
  <c r="EK59" i="211"/>
  <c r="EP59" i="211"/>
  <c r="EQ59" i="211" s="1"/>
  <c r="EO59" i="211"/>
  <c r="FJ124" i="211"/>
  <c r="FI124" i="211"/>
  <c r="FH124" i="211"/>
  <c r="DW143" i="211"/>
  <c r="DV143" i="211"/>
  <c r="DU143" i="211"/>
  <c r="DX159" i="211"/>
  <c r="EC159" i="211"/>
  <c r="EB159" i="211"/>
  <c r="EO30" i="211"/>
  <c r="EK30" i="211"/>
  <c r="EP30" i="211"/>
  <c r="EY46" i="209"/>
  <c r="FA46" i="209"/>
  <c r="FB46" i="209"/>
  <c r="FC46" i="209"/>
  <c r="FD46" i="209"/>
  <c r="CY87" i="209"/>
  <c r="DC87" i="209"/>
  <c r="DB87" i="209"/>
  <c r="DA87" i="209"/>
  <c r="DD87" i="209"/>
  <c r="EB103" i="211"/>
  <c r="DX103" i="211"/>
  <c r="EC103" i="211"/>
  <c r="FC135" i="211"/>
  <c r="FB135" i="211"/>
  <c r="FN139" i="210"/>
  <c r="EC57" i="209"/>
  <c r="DY57" i="209"/>
  <c r="ED57" i="209"/>
  <c r="EE57" i="209" s="1"/>
  <c r="EB57" i="209"/>
  <c r="EA57" i="209"/>
  <c r="EI74" i="211"/>
  <c r="EH74" i="211"/>
  <c r="EJ74" i="211"/>
  <c r="DX90" i="211"/>
  <c r="EC90" i="211"/>
  <c r="EB90" i="211"/>
  <c r="CP93" i="209"/>
  <c r="CO93" i="209"/>
  <c r="CN93" i="209"/>
  <c r="CQ93" i="209"/>
  <c r="DP117" i="211"/>
  <c r="DK117" i="211"/>
  <c r="DK144" i="211"/>
  <c r="DP144" i="211"/>
  <c r="FB26" i="211"/>
  <c r="FC26" i="211"/>
  <c r="EV50" i="211"/>
  <c r="EU50" i="211"/>
  <c r="EW50" i="211"/>
  <c r="EX50" i="211" s="1"/>
  <c r="DA83" i="209"/>
  <c r="CY83" i="209"/>
  <c r="DC83" i="209"/>
  <c r="DB83" i="209"/>
  <c r="DD83" i="209"/>
  <c r="EN115" i="209"/>
  <c r="EP115" i="209"/>
  <c r="EO115" i="209"/>
  <c r="EC158" i="211"/>
  <c r="EB158" i="211"/>
  <c r="DX158" i="211"/>
  <c r="EQ126" i="209"/>
  <c r="EP126" i="209"/>
  <c r="EO126" i="209"/>
  <c r="EN126" i="209"/>
  <c r="DN134" i="209"/>
  <c r="DL134" i="209"/>
  <c r="DO134" i="209"/>
  <c r="DQ134" i="209"/>
  <c r="DP134" i="209"/>
  <c r="JD154" i="210"/>
  <c r="JB154" i="210"/>
  <c r="JC154" i="210"/>
  <c r="DO40" i="209"/>
  <c r="DL40" i="209"/>
  <c r="DQ40" i="209"/>
  <c r="DP40" i="209"/>
  <c r="DN40" i="209"/>
  <c r="DO72" i="209"/>
  <c r="DQ72" i="209"/>
  <c r="DL72" i="209"/>
  <c r="DN72" i="209"/>
  <c r="DP72" i="209"/>
  <c r="FJ81" i="211"/>
  <c r="FI81" i="211"/>
  <c r="FH81" i="211"/>
  <c r="EB105" i="209"/>
  <c r="EA105" i="209"/>
  <c r="DY105" i="209"/>
  <c r="EC105" i="209"/>
  <c r="ED105" i="209"/>
  <c r="EE105" i="209" s="1"/>
  <c r="FC121" i="211"/>
  <c r="FB121" i="211"/>
  <c r="EB51" i="209"/>
  <c r="ED51" i="209"/>
  <c r="DY51" i="209"/>
  <c r="EA51" i="209"/>
  <c r="EC51" i="209"/>
  <c r="EV132" i="211"/>
  <c r="EW132" i="211"/>
  <c r="EX132" i="211" s="1"/>
  <c r="EU132" i="211"/>
  <c r="EA54" i="209"/>
  <c r="EB54" i="209"/>
  <c r="EC54" i="209"/>
  <c r="DY54" i="209"/>
  <c r="ED54" i="209"/>
  <c r="FD79" i="209"/>
  <c r="FB79" i="209"/>
  <c r="FA79" i="209"/>
  <c r="FC79" i="209"/>
  <c r="EY79" i="209"/>
  <c r="EK103" i="211"/>
  <c r="EP103" i="211"/>
  <c r="EO103" i="211"/>
  <c r="EB103" i="209"/>
  <c r="ED103" i="209"/>
  <c r="EA103" i="209"/>
  <c r="DY103" i="209"/>
  <c r="EC103" i="209"/>
  <c r="FO146" i="211"/>
  <c r="FK146" i="211"/>
  <c r="FP146" i="211"/>
  <c r="DV122" i="211"/>
  <c r="DW122" i="211"/>
  <c r="DU122" i="211"/>
  <c r="DX68" i="211"/>
  <c r="EC68" i="211"/>
  <c r="EB68" i="211"/>
  <c r="CN68" i="209"/>
  <c r="CO68" i="209"/>
  <c r="CQ68" i="209"/>
  <c r="CP68" i="209"/>
  <c r="FI101" i="211"/>
  <c r="FJ101" i="211"/>
  <c r="FH101" i="211"/>
  <c r="EB109" i="209"/>
  <c r="EA109" i="209"/>
  <c r="DY109" i="209"/>
  <c r="ED109" i="209"/>
  <c r="EE109" i="209" s="1"/>
  <c r="EC109" i="209"/>
  <c r="IH153" i="210"/>
  <c r="II153" i="210" s="1"/>
  <c r="IJ153" i="210" s="1"/>
  <c r="IG153" i="210"/>
  <c r="IF153" i="210"/>
  <c r="DJ15" i="211"/>
  <c r="DI15" i="211"/>
  <c r="DH15" i="211"/>
  <c r="FJ31" i="211"/>
  <c r="FI31" i="211"/>
  <c r="FH31" i="211"/>
  <c r="FC96" i="211"/>
  <c r="FB96" i="211"/>
  <c r="DX139" i="211"/>
  <c r="EC139" i="211"/>
  <c r="EB139" i="211"/>
  <c r="EW18" i="211"/>
  <c r="EX18" i="211" s="1"/>
  <c r="EU18" i="211"/>
  <c r="EV18" i="211"/>
  <c r="FH34" i="211"/>
  <c r="FI34" i="211"/>
  <c r="FJ34" i="211"/>
  <c r="CQ58" i="209"/>
  <c r="CO58" i="209"/>
  <c r="CP58" i="209"/>
  <c r="CN58" i="209"/>
  <c r="EC75" i="209"/>
  <c r="EA75" i="209"/>
  <c r="ED75" i="209"/>
  <c r="EE75" i="209" s="1"/>
  <c r="EB75" i="209"/>
  <c r="DY75" i="209"/>
  <c r="DY131" i="209"/>
  <c r="ED131" i="209"/>
  <c r="EE131" i="209" s="1"/>
  <c r="EC131" i="209"/>
  <c r="EB131" i="209"/>
  <c r="EA131" i="209"/>
  <c r="FB37" i="209"/>
  <c r="EY37" i="209"/>
  <c r="FC37" i="209"/>
  <c r="FD37" i="209"/>
  <c r="FA37" i="209"/>
  <c r="EQ69" i="209"/>
  <c r="EN69" i="209"/>
  <c r="EO69" i="209"/>
  <c r="EP69" i="209"/>
  <c r="FP86" i="211"/>
  <c r="FO86" i="211"/>
  <c r="FK86" i="211"/>
  <c r="FU138" i="210"/>
  <c r="FS138" i="210"/>
  <c r="FT138" i="210"/>
  <c r="HM154" i="210"/>
  <c r="HL154" i="210"/>
  <c r="HK154" i="210"/>
  <c r="DO24" i="209"/>
  <c r="DQ24" i="209"/>
  <c r="DN24" i="209"/>
  <c r="DP24" i="209"/>
  <c r="DL24" i="209"/>
  <c r="FI97" i="211"/>
  <c r="FJ97" i="211"/>
  <c r="FH97" i="211"/>
  <c r="EK121" i="211"/>
  <c r="EP121" i="211"/>
  <c r="EO121" i="211"/>
  <c r="FB129" i="211"/>
  <c r="FC129" i="211"/>
  <c r="FS141" i="210"/>
  <c r="FU141" i="210"/>
  <c r="FT141" i="210"/>
  <c r="EA35" i="209"/>
  <c r="DY35" i="209"/>
  <c r="EB35" i="209"/>
  <c r="ED35" i="209"/>
  <c r="EE35" i="209" s="1"/>
  <c r="EC35" i="209"/>
  <c r="DU116" i="211"/>
  <c r="DV116" i="211"/>
  <c r="DW116" i="211"/>
  <c r="IW144" i="210"/>
  <c r="IV144" i="210"/>
  <c r="DV14" i="211"/>
  <c r="DW14" i="211"/>
  <c r="DU14" i="211"/>
  <c r="CO62" i="209"/>
  <c r="CN62" i="209"/>
  <c r="CP62" i="209"/>
  <c r="CQ62" i="209"/>
  <c r="DC87" i="211"/>
  <c r="CP95" i="209"/>
  <c r="CO95" i="209"/>
  <c r="CN95" i="209"/>
  <c r="DX135" i="211"/>
  <c r="EC135" i="211"/>
  <c r="EB135" i="211"/>
  <c r="EP146" i="211"/>
  <c r="EQ146" i="211" s="1"/>
  <c r="EO146" i="211"/>
  <c r="EK146" i="211"/>
  <c r="EB33" i="209"/>
  <c r="EA33" i="209"/>
  <c r="DY33" i="209"/>
  <c r="ED33" i="209"/>
  <c r="EE33" i="209" s="1"/>
  <c r="EC33" i="209"/>
  <c r="DY41" i="209"/>
  <c r="EA41" i="209"/>
  <c r="ED41" i="209"/>
  <c r="EE41" i="209" s="1"/>
  <c r="EB41" i="209"/>
  <c r="EC41" i="209"/>
  <c r="DL77" i="209"/>
  <c r="DO77" i="209"/>
  <c r="DP77" i="209"/>
  <c r="DQ77" i="209"/>
  <c r="DN77" i="209"/>
  <c r="EN85" i="209"/>
  <c r="EQ85" i="209"/>
  <c r="EO85" i="209"/>
  <c r="EP85" i="209"/>
  <c r="EP55" i="209"/>
  <c r="EO55" i="209"/>
  <c r="EQ55" i="209"/>
  <c r="EN55" i="209"/>
  <c r="EQ80" i="209"/>
  <c r="EN80" i="209"/>
  <c r="EP80" i="209"/>
  <c r="EO80" i="209"/>
  <c r="IW148" i="210"/>
  <c r="IV148" i="210"/>
  <c r="DP34" i="209"/>
  <c r="DO34" i="209"/>
  <c r="DN34" i="209"/>
  <c r="DQ34" i="209"/>
  <c r="DL34" i="209"/>
  <c r="FH75" i="211"/>
  <c r="FJ75" i="211"/>
  <c r="FI75" i="211"/>
  <c r="FP99" i="211"/>
  <c r="FO99" i="211"/>
  <c r="FK99" i="211"/>
  <c r="IA159" i="210"/>
  <c r="IB159" i="210" s="1"/>
  <c r="HN159" i="210"/>
  <c r="DK99" i="211"/>
  <c r="DP99" i="211"/>
  <c r="FC78" i="211"/>
  <c r="FB78" i="211"/>
  <c r="CP102" i="209"/>
  <c r="CO102" i="209"/>
  <c r="CQ102" i="209"/>
  <c r="CN102" i="209"/>
  <c r="EB56" i="211"/>
  <c r="DX56" i="211"/>
  <c r="EC56" i="211"/>
  <c r="EQ113" i="209"/>
  <c r="EN113" i="209"/>
  <c r="EP113" i="209"/>
  <c r="EO113" i="209"/>
  <c r="DO121" i="209"/>
  <c r="DQ121" i="209"/>
  <c r="DP121" i="209"/>
  <c r="DL121" i="209"/>
  <c r="DN121" i="209"/>
  <c r="DJ148" i="211"/>
  <c r="DH148" i="211"/>
  <c r="DI148" i="211"/>
  <c r="EQ27" i="209"/>
  <c r="EO27" i="209"/>
  <c r="EN27" i="209"/>
  <c r="EP27" i="209"/>
  <c r="FC76" i="211"/>
  <c r="FB76" i="211"/>
  <c r="IH133" i="210"/>
  <c r="II133" i="210" s="1"/>
  <c r="IJ133" i="210" s="1"/>
  <c r="IG133" i="210"/>
  <c r="IF133" i="210"/>
  <c r="CQ38" i="209"/>
  <c r="CO38" i="209"/>
  <c r="CP38" i="209"/>
  <c r="CN38" i="209"/>
  <c r="DJ62" i="211"/>
  <c r="DI62" i="211"/>
  <c r="DH62" i="211"/>
  <c r="FC103" i="211"/>
  <c r="FB103" i="211"/>
  <c r="EP119" i="211"/>
  <c r="EO119" i="211"/>
  <c r="EK119" i="211"/>
  <c r="DD130" i="209"/>
  <c r="DC130" i="209"/>
  <c r="DB130" i="209"/>
  <c r="DA130" i="209"/>
  <c r="CY130" i="209"/>
  <c r="DD20" i="209"/>
  <c r="DB20" i="209"/>
  <c r="DA20" i="209"/>
  <c r="DC20" i="209"/>
  <c r="CY20" i="209"/>
  <c r="DB60" i="209"/>
  <c r="CY60" i="209"/>
  <c r="DC60" i="209"/>
  <c r="DD60" i="209"/>
  <c r="DA60" i="209"/>
  <c r="CU85" i="211"/>
  <c r="CV85" i="211"/>
  <c r="CW85" i="211"/>
  <c r="CX85" i="211" s="1"/>
  <c r="HK145" i="210"/>
  <c r="HL145" i="210"/>
  <c r="HM145" i="210"/>
  <c r="EJ23" i="211"/>
  <c r="EH23" i="211"/>
  <c r="EI23" i="211"/>
  <c r="CW71" i="211"/>
  <c r="CX71" i="211" s="1"/>
  <c r="CV71" i="211"/>
  <c r="CU71" i="211"/>
  <c r="EJ18" i="211"/>
  <c r="EI18" i="211"/>
  <c r="EH18" i="211"/>
  <c r="EU34" i="211"/>
  <c r="EW34" i="211"/>
  <c r="EX34" i="211" s="1"/>
  <c r="EV34" i="211"/>
  <c r="DD50" i="209"/>
  <c r="DB50" i="209"/>
  <c r="DA50" i="209"/>
  <c r="DC50" i="209"/>
  <c r="CY50" i="209"/>
  <c r="EK91" i="211"/>
  <c r="EP91" i="211"/>
  <c r="EQ91" i="211" s="1"/>
  <c r="EO91" i="211"/>
  <c r="DC61" i="211"/>
  <c r="EP32" i="211"/>
  <c r="EO32" i="211"/>
  <c r="EK32" i="211"/>
  <c r="FC97" i="209"/>
  <c r="FB97" i="209"/>
  <c r="FA97" i="209"/>
  <c r="EY97" i="209"/>
  <c r="FD97" i="209"/>
  <c r="GO141" i="210"/>
  <c r="GQ141" i="210"/>
  <c r="GP141" i="210"/>
  <c r="DO92" i="209"/>
  <c r="DN92" i="209"/>
  <c r="DL92" i="209"/>
  <c r="DP92" i="209"/>
  <c r="DQ92" i="209"/>
  <c r="FB22" i="211"/>
  <c r="FC22" i="211"/>
  <c r="EC30" i="209"/>
  <c r="EA30" i="209"/>
  <c r="DY30" i="209"/>
  <c r="ED30" i="209"/>
  <c r="EB30" i="209"/>
  <c r="DC79" i="209"/>
  <c r="DB79" i="209"/>
  <c r="DA79" i="209"/>
  <c r="CY79" i="209"/>
  <c r="DD79" i="209"/>
  <c r="EQ111" i="209"/>
  <c r="EP111" i="209"/>
  <c r="EO111" i="209"/>
  <c r="EN111" i="209"/>
  <c r="DA127" i="209"/>
  <c r="DD127" i="209"/>
  <c r="DB127" i="209"/>
  <c r="CY127" i="209"/>
  <c r="DC127" i="209"/>
  <c r="FA135" i="209"/>
  <c r="EY135" i="209"/>
  <c r="FD135" i="209"/>
  <c r="FC135" i="209"/>
  <c r="FB135" i="209"/>
  <c r="EO154" i="211"/>
  <c r="EP154" i="211"/>
  <c r="EQ154" i="211" s="1"/>
  <c r="EK154" i="211"/>
  <c r="DC114" i="209"/>
  <c r="DD114" i="209"/>
  <c r="DB114" i="209"/>
  <c r="DA114" i="209"/>
  <c r="CY114" i="209"/>
  <c r="DP130" i="211"/>
  <c r="DK130" i="211"/>
  <c r="FC68" i="211"/>
  <c r="FB68" i="211"/>
  <c r="EO101" i="209"/>
  <c r="EQ101" i="209"/>
  <c r="EP101" i="209"/>
  <c r="EN101" i="209"/>
  <c r="EP117" i="209"/>
  <c r="EO117" i="209"/>
  <c r="EQ117" i="209"/>
  <c r="EN117" i="209"/>
  <c r="JD145" i="210"/>
  <c r="JC145" i="210"/>
  <c r="JB145" i="210"/>
  <c r="DK160" i="211"/>
  <c r="DP160" i="211"/>
  <c r="FC15" i="209"/>
  <c r="EY15" i="209"/>
  <c r="FD15" i="209"/>
  <c r="FE15" i="209" s="1"/>
  <c r="FA15" i="209"/>
  <c r="FB15" i="209"/>
  <c r="HF156" i="210"/>
  <c r="HE156" i="210"/>
  <c r="GR156" i="210"/>
  <c r="FC58" i="209"/>
  <c r="FB58" i="209"/>
  <c r="EY58" i="209"/>
  <c r="FD58" i="209"/>
  <c r="FA58" i="209"/>
  <c r="DP79" i="211"/>
  <c r="DK79" i="211"/>
  <c r="DB14" i="211"/>
  <c r="EK153" i="211"/>
  <c r="EP153" i="211"/>
  <c r="EQ153" i="211" s="1"/>
  <c r="EO153" i="211"/>
  <c r="EP75" i="211"/>
  <c r="EQ75" i="211" s="1"/>
  <c r="EK75" i="211"/>
  <c r="EO75" i="211"/>
  <c r="DX74" i="211"/>
  <c r="EC74" i="211"/>
  <c r="EB74" i="211"/>
  <c r="FC31" i="211"/>
  <c r="FB31" i="211"/>
  <c r="IV157" i="210"/>
  <c r="IW157" i="210"/>
  <c r="EC69" i="211"/>
  <c r="EB69" i="211"/>
  <c r="DX69" i="211"/>
  <c r="FJ27" i="211"/>
  <c r="FH27" i="211"/>
  <c r="FI27" i="211"/>
  <c r="IV155" i="210"/>
  <c r="IW155" i="210"/>
  <c r="DC28" i="211"/>
  <c r="EO96" i="209"/>
  <c r="EN96" i="209"/>
  <c r="EP96" i="209"/>
  <c r="DL137" i="209"/>
  <c r="DQ137" i="209"/>
  <c r="DO137" i="209"/>
  <c r="DP137" i="209"/>
  <c r="DN137" i="209"/>
  <c r="CP51" i="209"/>
  <c r="CQ51" i="209"/>
  <c r="CO51" i="209"/>
  <c r="CN51" i="209"/>
  <c r="EQ116" i="209"/>
  <c r="EP116" i="209"/>
  <c r="EO116" i="209"/>
  <c r="EN116" i="209"/>
  <c r="EB119" i="211"/>
  <c r="EC119" i="211"/>
  <c r="DX119" i="211"/>
  <c r="GR139" i="210"/>
  <c r="HF139" i="210"/>
  <c r="HE139" i="210"/>
  <c r="EO37" i="209"/>
  <c r="EQ37" i="209"/>
  <c r="EN37" i="209"/>
  <c r="EP37" i="209"/>
  <c r="EQ94" i="209"/>
  <c r="EO94" i="209"/>
  <c r="EN94" i="209"/>
  <c r="EP94" i="209"/>
  <c r="CN40" i="209"/>
  <c r="CP40" i="209"/>
  <c r="CQ40" i="209"/>
  <c r="CO40" i="209"/>
  <c r="EO73" i="209"/>
  <c r="EN73" i="209"/>
  <c r="EQ73" i="209"/>
  <c r="EP73" i="209"/>
  <c r="DK129" i="211"/>
  <c r="DP129" i="211"/>
  <c r="EC43" i="211"/>
  <c r="EB43" i="211"/>
  <c r="DX43" i="211"/>
  <c r="FC100" i="211"/>
  <c r="FB100" i="211"/>
  <c r="CP108" i="209"/>
  <c r="CQ108" i="209"/>
  <c r="CO108" i="209"/>
  <c r="CN108" i="209"/>
  <c r="FC30" i="211"/>
  <c r="FB30" i="211"/>
  <c r="EN70" i="209"/>
  <c r="EQ70" i="209"/>
  <c r="EP70" i="209"/>
  <c r="EO70" i="209"/>
  <c r="DL127" i="209"/>
  <c r="DN127" i="209"/>
  <c r="DP127" i="209"/>
  <c r="DO127" i="209"/>
  <c r="DQ127" i="209"/>
  <c r="EO106" i="209"/>
  <c r="EQ106" i="209"/>
  <c r="EP106" i="209"/>
  <c r="EN106" i="209"/>
  <c r="FB20" i="211"/>
  <c r="FC20" i="211"/>
  <c r="FC52" i="211"/>
  <c r="FB52" i="211"/>
  <c r="HF134" i="210"/>
  <c r="GR134" i="210"/>
  <c r="HE134" i="210"/>
  <c r="EP47" i="211"/>
  <c r="EQ47" i="211" s="1"/>
  <c r="EO47" i="211"/>
  <c r="EK47" i="211"/>
  <c r="EJ34" i="211"/>
  <c r="EI34" i="211"/>
  <c r="EH34" i="211"/>
  <c r="DW75" i="211"/>
  <c r="DV75" i="211"/>
  <c r="DU75" i="211"/>
  <c r="FB99" i="209"/>
  <c r="FC99" i="209"/>
  <c r="FA99" i="209"/>
  <c r="EY99" i="209"/>
  <c r="EP158" i="211"/>
  <c r="EQ158" i="211" s="1"/>
  <c r="EK158" i="211"/>
  <c r="EO158" i="211"/>
  <c r="FK37" i="211"/>
  <c r="FP37" i="211"/>
  <c r="FO37" i="211"/>
  <c r="EY69" i="209"/>
  <c r="FD69" i="209"/>
  <c r="FC69" i="209"/>
  <c r="FA69" i="209"/>
  <c r="FB69" i="209"/>
  <c r="FN135" i="210"/>
  <c r="EC48" i="211"/>
  <c r="DX48" i="211"/>
  <c r="EB48" i="211"/>
  <c r="FB72" i="211"/>
  <c r="FC72" i="211"/>
  <c r="CQ97" i="209"/>
  <c r="CP97" i="209"/>
  <c r="CO97" i="209"/>
  <c r="CN97" i="209"/>
  <c r="FD121" i="209"/>
  <c r="EY121" i="209"/>
  <c r="FB121" i="209"/>
  <c r="FA121" i="209"/>
  <c r="FC121" i="209"/>
  <c r="CN129" i="209"/>
  <c r="CO129" i="209"/>
  <c r="CP129" i="209"/>
  <c r="CN140" i="209"/>
  <c r="CQ140" i="209"/>
  <c r="CO140" i="209"/>
  <c r="CP140" i="209"/>
  <c r="EB59" i="209"/>
  <c r="EA59" i="209"/>
  <c r="ED59" i="209"/>
  <c r="EE59" i="209" s="1"/>
  <c r="EC59" i="209"/>
  <c r="DY59" i="209"/>
  <c r="FD84" i="209"/>
  <c r="FB84" i="209"/>
  <c r="EY84" i="209"/>
  <c r="FA84" i="209"/>
  <c r="FC84" i="209"/>
  <c r="EV143" i="211"/>
  <c r="EU143" i="211"/>
  <c r="EW143" i="211"/>
  <c r="EX143" i="211" s="1"/>
  <c r="DC30" i="211"/>
  <c r="DD54" i="209"/>
  <c r="DC54" i="209"/>
  <c r="DB54" i="209"/>
  <c r="DA54" i="209"/>
  <c r="CY54" i="209"/>
  <c r="CP70" i="209"/>
  <c r="CO70" i="209"/>
  <c r="CQ70" i="209"/>
  <c r="CN70" i="209"/>
  <c r="DC127" i="211"/>
  <c r="HL136" i="210"/>
  <c r="HM136" i="210"/>
  <c r="HK136" i="210"/>
  <c r="GI147" i="210"/>
  <c r="FV147" i="210"/>
  <c r="GJ147" i="210"/>
  <c r="EQ17" i="209"/>
  <c r="EO17" i="209"/>
  <c r="EN17" i="209"/>
  <c r="EP17" i="209"/>
  <c r="CO57" i="209"/>
  <c r="CQ57" i="209"/>
  <c r="CN57" i="209"/>
  <c r="CP57" i="209"/>
  <c r="EW114" i="211"/>
  <c r="EX114" i="211" s="1"/>
  <c r="EV114" i="211"/>
  <c r="EU114" i="211"/>
  <c r="FC130" i="211"/>
  <c r="FB130" i="211"/>
  <c r="IA158" i="210"/>
  <c r="IB158" i="210" s="1"/>
  <c r="HN158" i="210"/>
  <c r="EO52" i="211"/>
  <c r="EK52" i="211"/>
  <c r="EP52" i="211"/>
  <c r="EV85" i="211"/>
  <c r="EW85" i="211"/>
  <c r="EX85" i="211" s="1"/>
  <c r="EU85" i="211"/>
  <c r="IF145" i="210"/>
  <c r="IH145" i="210"/>
  <c r="II145" i="210" s="1"/>
  <c r="IJ145" i="210" s="1"/>
  <c r="IG145" i="210"/>
  <c r="EB104" i="209"/>
  <c r="DY104" i="209"/>
  <c r="ED104" i="209"/>
  <c r="EE104" i="209" s="1"/>
  <c r="EA104" i="209"/>
  <c r="EC104" i="209"/>
  <c r="FV156" i="210"/>
  <c r="GI156" i="210"/>
  <c r="GJ156" i="210"/>
  <c r="FA115" i="209"/>
  <c r="EY115" i="209"/>
  <c r="FD115" i="209"/>
  <c r="FC115" i="209"/>
  <c r="FB115" i="209"/>
  <c r="EK78" i="211"/>
  <c r="EP78" i="211"/>
  <c r="EQ78" i="211" s="1"/>
  <c r="EO78" i="211"/>
  <c r="DQ86" i="209"/>
  <c r="DN86" i="209"/>
  <c r="DP86" i="209"/>
  <c r="DO86" i="209"/>
  <c r="DL86" i="209"/>
  <c r="DC134" i="211"/>
  <c r="EB56" i="209"/>
  <c r="EA56" i="209"/>
  <c r="DY56" i="209"/>
  <c r="ED56" i="209"/>
  <c r="EE56" i="209" s="1"/>
  <c r="EC56" i="209"/>
  <c r="EY89" i="209"/>
  <c r="FC89" i="209"/>
  <c r="FB89" i="209"/>
  <c r="FA89" i="209"/>
  <c r="FD89" i="209"/>
  <c r="FK113" i="211"/>
  <c r="FP113" i="211"/>
  <c r="FO113" i="211"/>
  <c r="CW156" i="211"/>
  <c r="CX156" i="211" s="1"/>
  <c r="CV156" i="211"/>
  <c r="CU156" i="211"/>
  <c r="FC19" i="209"/>
  <c r="FA19" i="209"/>
  <c r="EY19" i="209"/>
  <c r="FD19" i="209"/>
  <c r="FB19" i="209"/>
  <c r="EV35" i="211"/>
  <c r="EW35" i="211"/>
  <c r="EX35" i="211" s="1"/>
  <c r="EU35" i="211"/>
  <c r="EB124" i="209"/>
  <c r="DY124" i="209"/>
  <c r="ED124" i="209"/>
  <c r="EE124" i="209" s="1"/>
  <c r="EA124" i="209"/>
  <c r="EC124" i="209"/>
  <c r="EB132" i="209"/>
  <c r="ED132" i="209"/>
  <c r="EE132" i="209" s="1"/>
  <c r="EC132" i="209"/>
  <c r="EA132" i="209"/>
  <c r="DY132" i="209"/>
  <c r="CU151" i="211"/>
  <c r="CW151" i="211"/>
  <c r="CX151" i="211" s="1"/>
  <c r="CV151" i="211"/>
  <c r="EC22" i="211"/>
  <c r="DX22" i="211"/>
  <c r="EB22" i="211"/>
  <c r="DD22" i="209"/>
  <c r="DB22" i="209"/>
  <c r="DC22" i="209"/>
  <c r="CY22" i="209"/>
  <c r="DA22" i="209"/>
  <c r="FA38" i="209"/>
  <c r="FD38" i="209"/>
  <c r="FC38" i="209"/>
  <c r="EY38" i="209"/>
  <c r="FB38" i="209"/>
  <c r="EW62" i="211"/>
  <c r="EX62" i="211" s="1"/>
  <c r="EU62" i="211"/>
  <c r="EV62" i="211"/>
  <c r="EN119" i="209"/>
  <c r="EO119" i="209"/>
  <c r="EQ119" i="209"/>
  <c r="EP119" i="209"/>
  <c r="GI155" i="210"/>
  <c r="FV155" i="210"/>
  <c r="GJ155" i="210"/>
  <c r="DJ49" i="211"/>
  <c r="DI49" i="211"/>
  <c r="DH49" i="211"/>
  <c r="CQ65" i="209"/>
  <c r="CO65" i="209"/>
  <c r="CN65" i="209"/>
  <c r="CP65" i="209"/>
  <c r="CN98" i="209"/>
  <c r="CP98" i="209"/>
  <c r="CQ98" i="209"/>
  <c r="CO98" i="209"/>
  <c r="EK149" i="211"/>
  <c r="EP149" i="211"/>
  <c r="EQ149" i="211" s="1"/>
  <c r="EO149" i="211"/>
  <c r="CP44" i="209"/>
  <c r="CQ44" i="209"/>
  <c r="CO44" i="209"/>
  <c r="CN44" i="209"/>
  <c r="EB85" i="209"/>
  <c r="EA85" i="209"/>
  <c r="DY85" i="209"/>
  <c r="ED85" i="209"/>
  <c r="EE85" i="209" s="1"/>
  <c r="EC85" i="209"/>
  <c r="DW101" i="211"/>
  <c r="DV101" i="211"/>
  <c r="DU101" i="211"/>
  <c r="FK55" i="211"/>
  <c r="FP55" i="211"/>
  <c r="FO55" i="211"/>
  <c r="CQ71" i="209"/>
  <c r="CN71" i="209"/>
  <c r="CP71" i="209"/>
  <c r="CO71" i="209"/>
  <c r="FC155" i="211"/>
  <c r="FB155" i="211"/>
  <c r="DX91" i="211"/>
  <c r="EC91" i="211"/>
  <c r="EB91" i="211"/>
  <c r="EO107" i="211"/>
  <c r="EP107" i="211"/>
  <c r="EQ107" i="211" s="1"/>
  <c r="EK107" i="211"/>
  <c r="FP142" i="211"/>
  <c r="FK142" i="211"/>
  <c r="FO142" i="211"/>
  <c r="EN142" i="209"/>
  <c r="EQ142" i="209"/>
  <c r="EO142" i="209"/>
  <c r="EP142" i="209"/>
  <c r="EY53" i="209"/>
  <c r="FB53" i="209"/>
  <c r="FA53" i="209"/>
  <c r="FD53" i="209"/>
  <c r="FC53" i="209"/>
  <c r="CQ110" i="209"/>
  <c r="CP110" i="209"/>
  <c r="CO110" i="209"/>
  <c r="CN110" i="209"/>
  <c r="DI137" i="211"/>
  <c r="DH137" i="211"/>
  <c r="DJ137" i="211"/>
  <c r="DP32" i="211"/>
  <c r="DK32" i="211"/>
  <c r="EO64" i="211"/>
  <c r="EP64" i="211"/>
  <c r="EQ64" i="211" s="1"/>
  <c r="EK64" i="211"/>
  <c r="FP72" i="211"/>
  <c r="FK72" i="211"/>
  <c r="FO72" i="211"/>
  <c r="DY89" i="209"/>
  <c r="EC89" i="209"/>
  <c r="EB89" i="209"/>
  <c r="EA89" i="209"/>
  <c r="ED89" i="209"/>
  <c r="DY27" i="209"/>
  <c r="ED27" i="209"/>
  <c r="EE27" i="209" s="1"/>
  <c r="EB27" i="209"/>
  <c r="EA27" i="209"/>
  <c r="EC27" i="209"/>
  <c r="DW67" i="211"/>
  <c r="DV67" i="211"/>
  <c r="DU67" i="211"/>
  <c r="DB143" i="209"/>
  <c r="CY143" i="209"/>
  <c r="DD143" i="209"/>
  <c r="DC143" i="209"/>
  <c r="DA143" i="209"/>
  <c r="EY30" i="209"/>
  <c r="FD30" i="209"/>
  <c r="FC30" i="209"/>
  <c r="FA30" i="209"/>
  <c r="FB30" i="209"/>
  <c r="EP62" i="209"/>
  <c r="EO62" i="209"/>
  <c r="EN62" i="209"/>
  <c r="EQ62" i="209"/>
  <c r="EY111" i="209"/>
  <c r="FB111" i="209"/>
  <c r="FD111" i="209"/>
  <c r="FC111" i="209"/>
  <c r="FA111" i="209"/>
  <c r="EK127" i="211"/>
  <c r="EP127" i="211"/>
  <c r="EO127" i="211"/>
  <c r="FP138" i="211"/>
  <c r="FK138" i="211"/>
  <c r="FO138" i="211"/>
  <c r="FD17" i="209"/>
  <c r="FB17" i="209"/>
  <c r="FC17" i="209"/>
  <c r="FA17" i="209"/>
  <c r="EY17" i="209"/>
  <c r="DO49" i="209"/>
  <c r="DQ49" i="209"/>
  <c r="DN49" i="209"/>
  <c r="DP49" i="209"/>
  <c r="DL49" i="209"/>
  <c r="CQ82" i="209"/>
  <c r="CP82" i="209"/>
  <c r="CN82" i="209"/>
  <c r="CO82" i="209"/>
  <c r="GO145" i="210"/>
  <c r="GQ145" i="210"/>
  <c r="GP145" i="210"/>
  <c r="EP63" i="209"/>
  <c r="EO63" i="209"/>
  <c r="EQ63" i="209"/>
  <c r="EN63" i="209"/>
  <c r="EO88" i="211"/>
  <c r="EK88" i="211"/>
  <c r="EP88" i="211"/>
  <c r="EQ88" i="211" s="1"/>
  <c r="EI104" i="211"/>
  <c r="EJ104" i="211"/>
  <c r="EH104" i="211"/>
  <c r="EY137" i="210"/>
  <c r="EZ137" i="210" s="1"/>
  <c r="EX137" i="210"/>
  <c r="EW137" i="210"/>
  <c r="JE148" i="210"/>
  <c r="JR148" i="210"/>
  <c r="DJ18" i="211"/>
  <c r="DI18" i="211"/>
  <c r="DH18" i="211"/>
  <c r="DY50" i="209"/>
  <c r="EC50" i="209"/>
  <c r="EA50" i="209"/>
  <c r="ED50" i="209"/>
  <c r="EB50" i="209"/>
  <c r="DL75" i="209"/>
  <c r="DQ75" i="209"/>
  <c r="DN75" i="209"/>
  <c r="DP75" i="209"/>
  <c r="DO75" i="209"/>
  <c r="DH45" i="211"/>
  <c r="DJ45" i="211"/>
  <c r="DI45" i="211"/>
  <c r="DC69" i="211"/>
  <c r="DP102" i="209"/>
  <c r="DL102" i="209"/>
  <c r="DQ102" i="209"/>
  <c r="DO102" i="209"/>
  <c r="DN102" i="209"/>
  <c r="EP118" i="211"/>
  <c r="EO118" i="211"/>
  <c r="EK118" i="211"/>
  <c r="GI135" i="210"/>
  <c r="FV135" i="210"/>
  <c r="GJ135" i="210"/>
  <c r="EV137" i="211"/>
  <c r="EW137" i="211"/>
  <c r="EX137" i="211" s="1"/>
  <c r="EU137" i="211"/>
  <c r="GQ154" i="210"/>
  <c r="GP154" i="210"/>
  <c r="GO154" i="210"/>
  <c r="EW89" i="211"/>
  <c r="EX89" i="211" s="1"/>
  <c r="EU89" i="211"/>
  <c r="EV89" i="211"/>
  <c r="FC19" i="211"/>
  <c r="FB19" i="211"/>
  <c r="DD108" i="209"/>
  <c r="DC108" i="209"/>
  <c r="CY108" i="209"/>
  <c r="DB108" i="209"/>
  <c r="DA108" i="209"/>
  <c r="DJ132" i="211"/>
  <c r="DH132" i="211"/>
  <c r="DI132" i="211"/>
  <c r="GJ144" i="210"/>
  <c r="GI144" i="210"/>
  <c r="FV144" i="210"/>
  <c r="JR152" i="210"/>
  <c r="JE152" i="210"/>
  <c r="DY46" i="209"/>
  <c r="ED46" i="209"/>
  <c r="EE46" i="209" s="1"/>
  <c r="EB46" i="209"/>
  <c r="EC46" i="209"/>
  <c r="EA46" i="209"/>
  <c r="DY70" i="209"/>
  <c r="EB70" i="209"/>
  <c r="ED70" i="209"/>
  <c r="EE70" i="209" s="1"/>
  <c r="EC70" i="209"/>
  <c r="EA70" i="209"/>
  <c r="EP111" i="211"/>
  <c r="EO111" i="211"/>
  <c r="EK111" i="211"/>
  <c r="DP111" i="209"/>
  <c r="DO111" i="209"/>
  <c r="DQ111" i="209"/>
  <c r="DN111" i="209"/>
  <c r="DL111" i="209"/>
  <c r="ED127" i="209"/>
  <c r="EE127" i="209" s="1"/>
  <c r="EC127" i="209"/>
  <c r="EB127" i="209"/>
  <c r="EA127" i="209"/>
  <c r="DY127" i="209"/>
  <c r="DO33" i="209"/>
  <c r="DQ33" i="209"/>
  <c r="DP33" i="209"/>
  <c r="DL33" i="209"/>
  <c r="DN33" i="209"/>
  <c r="DC90" i="211"/>
  <c r="HE158" i="210"/>
  <c r="GR158" i="210"/>
  <c r="HF158" i="210"/>
  <c r="EQ28" i="209"/>
  <c r="EO28" i="209"/>
  <c r="EN28" i="209"/>
  <c r="EP28" i="209"/>
  <c r="DC52" i="211"/>
  <c r="EO77" i="211"/>
  <c r="EK77" i="211"/>
  <c r="EP77" i="211"/>
  <c r="EQ77" i="211" s="1"/>
  <c r="DB125" i="209"/>
  <c r="DA125" i="209"/>
  <c r="CY125" i="209"/>
  <c r="DC125" i="209"/>
  <c r="DD125" i="209"/>
  <c r="DP133" i="209"/>
  <c r="DL133" i="209"/>
  <c r="DQ133" i="209"/>
  <c r="DO133" i="209"/>
  <c r="DN133" i="209"/>
  <c r="FU153" i="210"/>
  <c r="FT153" i="210"/>
  <c r="FS153" i="210"/>
  <c r="DA47" i="209"/>
  <c r="CY47" i="209"/>
  <c r="DD47" i="209"/>
  <c r="DB47" i="209"/>
  <c r="DC47" i="209"/>
  <c r="EI112" i="211"/>
  <c r="EH112" i="211"/>
  <c r="EJ112" i="211"/>
  <c r="CQ50" i="209"/>
  <c r="CP50" i="209"/>
  <c r="CN50" i="209"/>
  <c r="CO50" i="209"/>
  <c r="DX99" i="211"/>
  <c r="EC99" i="211"/>
  <c r="EB99" i="211"/>
  <c r="CQ107" i="209"/>
  <c r="CN107" i="209"/>
  <c r="CO107" i="209"/>
  <c r="CP107" i="209"/>
  <c r="EK131" i="211"/>
  <c r="EP131" i="211"/>
  <c r="EQ131" i="211" s="1"/>
  <c r="EO131" i="211"/>
  <c r="FP150" i="211"/>
  <c r="FO150" i="211"/>
  <c r="FK150" i="211"/>
  <c r="EO69" i="211"/>
  <c r="EP69" i="211"/>
  <c r="EQ69" i="211" s="1"/>
  <c r="EK69" i="211"/>
  <c r="FH126" i="211"/>
  <c r="FI126" i="211"/>
  <c r="FJ126" i="211"/>
  <c r="EX154" i="210"/>
  <c r="EW154" i="210"/>
  <c r="EY154" i="210"/>
  <c r="EZ154" i="210" s="1"/>
  <c r="EK56" i="211"/>
  <c r="EP56" i="211"/>
  <c r="EQ56" i="211" s="1"/>
  <c r="EO56" i="211"/>
  <c r="DJ81" i="211"/>
  <c r="DI81" i="211"/>
  <c r="DH81" i="211"/>
  <c r="FB140" i="209"/>
  <c r="FD140" i="209"/>
  <c r="FC140" i="209"/>
  <c r="EY140" i="209"/>
  <c r="FA140" i="209"/>
  <c r="FH156" i="211"/>
  <c r="FJ156" i="211"/>
  <c r="FI156" i="211"/>
  <c r="DO38" i="209"/>
  <c r="DP38" i="209"/>
  <c r="DL38" i="209"/>
  <c r="DQ38" i="209"/>
  <c r="DN38" i="209"/>
  <c r="EW70" i="211"/>
  <c r="EX70" i="211" s="1"/>
  <c r="EU70" i="211"/>
  <c r="EV70" i="211"/>
  <c r="DD103" i="209"/>
  <c r="DC103" i="209"/>
  <c r="DA103" i="209"/>
  <c r="DB103" i="209"/>
  <c r="CY103" i="209"/>
  <c r="CO138" i="209"/>
  <c r="CN138" i="209"/>
  <c r="CQ138" i="209"/>
  <c r="CP138" i="209"/>
  <c r="CW74" i="211"/>
  <c r="CX74" i="211" s="1"/>
  <c r="CV74" i="211"/>
  <c r="CU74" i="211"/>
  <c r="EQ98" i="209"/>
  <c r="EN98" i="209"/>
  <c r="EP98" i="209"/>
  <c r="EO98" i="209"/>
  <c r="EC114" i="209"/>
  <c r="EA114" i="209"/>
  <c r="EB114" i="209"/>
  <c r="DY114" i="209"/>
  <c r="ED114" i="209"/>
  <c r="EE114" i="209" s="1"/>
  <c r="EY130" i="209"/>
  <c r="FD130" i="209"/>
  <c r="FB130" i="209"/>
  <c r="FC130" i="209"/>
  <c r="FA130" i="209"/>
  <c r="FB28" i="211"/>
  <c r="FC28" i="211"/>
  <c r="DX109" i="211"/>
  <c r="EC109" i="211"/>
  <c r="EB109" i="211"/>
  <c r="IV134" i="210"/>
  <c r="IW134" i="210"/>
  <c r="EC15" i="209"/>
  <c r="EA15" i="209"/>
  <c r="DY15" i="209"/>
  <c r="ED15" i="209"/>
  <c r="EB15" i="209"/>
  <c r="FK63" i="211"/>
  <c r="FP63" i="211"/>
  <c r="FO63" i="211"/>
  <c r="DD71" i="209"/>
  <c r="DC71" i="209"/>
  <c r="DB71" i="209"/>
  <c r="DA71" i="209"/>
  <c r="CY71" i="209"/>
  <c r="DP96" i="211"/>
  <c r="DK96" i="211"/>
  <c r="EC136" i="211"/>
  <c r="DX136" i="211"/>
  <c r="EB136" i="211"/>
  <c r="CO26" i="209"/>
  <c r="CN26" i="209"/>
  <c r="CQ26" i="209"/>
  <c r="CP26" i="209"/>
  <c r="DI42" i="211"/>
  <c r="DJ42" i="211"/>
  <c r="DH42" i="211"/>
  <c r="FD75" i="209"/>
  <c r="FC75" i="209"/>
  <c r="FA75" i="209"/>
  <c r="FB75" i="209"/>
  <c r="EY75" i="209"/>
  <c r="FP115" i="211"/>
  <c r="FO115" i="211"/>
  <c r="FK115" i="211"/>
  <c r="CO123" i="209"/>
  <c r="CQ123" i="209"/>
  <c r="CP123" i="209"/>
  <c r="CN123" i="209"/>
  <c r="DL131" i="209"/>
  <c r="DN131" i="209"/>
  <c r="DQ131" i="209"/>
  <c r="DP131" i="209"/>
  <c r="DO131" i="209"/>
  <c r="CU45" i="211"/>
  <c r="CW45" i="211"/>
  <c r="CX45" i="211" s="1"/>
  <c r="CV45" i="211"/>
  <c r="DO53" i="209"/>
  <c r="DL53" i="209"/>
  <c r="DP53" i="209"/>
  <c r="DQ53" i="209"/>
  <c r="DN53" i="209"/>
  <c r="FK78" i="211"/>
  <c r="FP78" i="211"/>
  <c r="FO78" i="211"/>
  <c r="CO94" i="209"/>
  <c r="CN94" i="209"/>
  <c r="CP94" i="209"/>
  <c r="CQ94" i="209"/>
  <c r="EC110" i="211"/>
  <c r="EB110" i="211"/>
  <c r="DX110" i="211"/>
  <c r="EY118" i="209"/>
  <c r="FC118" i="209"/>
  <c r="FD118" i="209"/>
  <c r="FA118" i="209"/>
  <c r="FB118" i="209"/>
  <c r="CY126" i="209"/>
  <c r="DD126" i="209"/>
  <c r="DC126" i="209"/>
  <c r="DB126" i="209"/>
  <c r="DA126" i="209"/>
  <c r="EY64" i="209"/>
  <c r="FB64" i="209"/>
  <c r="FA64" i="209"/>
  <c r="FD64" i="209"/>
  <c r="FC64" i="209"/>
  <c r="EW81" i="211"/>
  <c r="EX81" i="211" s="1"/>
  <c r="EV81" i="211"/>
  <c r="EU81" i="211"/>
  <c r="DC105" i="209"/>
  <c r="DD105" i="209"/>
  <c r="DB105" i="209"/>
  <c r="DA105" i="209"/>
  <c r="CY105" i="209"/>
  <c r="JD149" i="210"/>
  <c r="JC149" i="210"/>
  <c r="JB149" i="210"/>
  <c r="FJ35" i="211"/>
  <c r="FI35" i="211"/>
  <c r="FH35" i="211"/>
  <c r="DC59" i="211"/>
  <c r="DP100" i="211"/>
  <c r="DK100" i="211"/>
  <c r="DL108" i="209"/>
  <c r="DQ108" i="209"/>
  <c r="DP108" i="209"/>
  <c r="DO108" i="209"/>
  <c r="DN108" i="209"/>
  <c r="CP124" i="209"/>
  <c r="CO124" i="209"/>
  <c r="CN124" i="209"/>
  <c r="FB46" i="211"/>
  <c r="FC46" i="211"/>
  <c r="DP25" i="211"/>
  <c r="DK25" i="211"/>
  <c r="EP41" i="209"/>
  <c r="EN41" i="209"/>
  <c r="EO41" i="209"/>
  <c r="EQ41" i="209"/>
  <c r="FD90" i="209"/>
  <c r="FB90" i="209"/>
  <c r="FA90" i="209"/>
  <c r="FC90" i="209"/>
  <c r="EY90" i="209"/>
  <c r="CO114" i="209"/>
  <c r="CP114" i="209"/>
  <c r="CN114" i="209"/>
  <c r="DC36" i="211"/>
  <c r="DP68" i="211"/>
  <c r="DK68" i="211"/>
  <c r="EH85" i="211"/>
  <c r="EJ85" i="211"/>
  <c r="EI85" i="211"/>
  <c r="EJ101" i="211"/>
  <c r="EI101" i="211"/>
  <c r="EH101" i="211"/>
  <c r="EY153" i="210"/>
  <c r="EZ153" i="210" s="1"/>
  <c r="EX153" i="210"/>
  <c r="EW153" i="210"/>
  <c r="CU31" i="211"/>
  <c r="CW31" i="211"/>
  <c r="CX31" i="211" s="1"/>
  <c r="CV31" i="211"/>
  <c r="EK63" i="211"/>
  <c r="EO63" i="211"/>
  <c r="EP63" i="211"/>
  <c r="EQ63" i="211" s="1"/>
  <c r="DC88" i="211"/>
  <c r="DB139" i="209"/>
  <c r="DA139" i="209"/>
  <c r="CY139" i="209"/>
  <c r="DD139" i="209"/>
  <c r="DC139" i="209"/>
  <c r="DC115" i="211"/>
  <c r="DP131" i="211"/>
  <c r="DK131" i="211"/>
  <c r="EP123" i="211"/>
  <c r="EK123" i="211"/>
  <c r="EO123" i="211"/>
  <c r="FA21" i="209"/>
  <c r="EY21" i="209"/>
  <c r="FD21" i="209"/>
  <c r="FC21" i="209"/>
  <c r="FB21" i="209"/>
  <c r="DW45" i="211"/>
  <c r="DV45" i="211"/>
  <c r="DU45" i="211"/>
  <c r="EC78" i="211"/>
  <c r="EB78" i="211"/>
  <c r="DX78" i="211"/>
  <c r="EU126" i="211"/>
  <c r="EW126" i="211"/>
  <c r="EX126" i="211" s="1"/>
  <c r="EV126" i="211"/>
  <c r="FP32" i="211"/>
  <c r="FK32" i="211"/>
  <c r="FO32" i="211"/>
  <c r="CP64" i="209"/>
  <c r="CO64" i="209"/>
  <c r="CN64" i="209"/>
  <c r="CQ64" i="209"/>
  <c r="EP72" i="209"/>
  <c r="EN72" i="209"/>
  <c r="EO72" i="209"/>
  <c r="FB43" i="211"/>
  <c r="FC43" i="211"/>
  <c r="EN84" i="209"/>
  <c r="EQ84" i="209"/>
  <c r="EP84" i="209"/>
  <c r="EO84" i="209"/>
  <c r="EW108" i="211"/>
  <c r="EX108" i="211" s="1"/>
  <c r="EV108" i="211"/>
  <c r="EU108" i="211"/>
  <c r="CY124" i="209"/>
  <c r="DD124" i="209"/>
  <c r="DB124" i="209"/>
  <c r="DA124" i="209"/>
  <c r="DC124" i="209"/>
  <c r="IA139" i="210"/>
  <c r="IB139" i="210" s="1"/>
  <c r="HN139" i="210"/>
  <c r="FK33" i="211"/>
  <c r="FP33" i="211"/>
  <c r="FO33" i="211"/>
  <c r="DY49" i="209"/>
  <c r="EA49" i="209"/>
  <c r="ED49" i="209"/>
  <c r="EB49" i="209"/>
  <c r="EC49" i="209"/>
  <c r="EB157" i="211"/>
  <c r="DX157" i="211"/>
  <c r="EC157" i="211"/>
  <c r="DQ39" i="209"/>
  <c r="DN39" i="209"/>
  <c r="DL39" i="209"/>
  <c r="DP39" i="209"/>
  <c r="DO39" i="209"/>
  <c r="DL136" i="209"/>
  <c r="DQ136" i="209"/>
  <c r="DP136" i="209"/>
  <c r="DO136" i="209"/>
  <c r="DN136" i="209"/>
  <c r="DP83" i="211"/>
  <c r="DK83" i="211"/>
  <c r="FC124" i="211"/>
  <c r="FB124" i="211"/>
  <c r="FD124" i="209"/>
  <c r="FA124" i="209"/>
  <c r="FC124" i="209"/>
  <c r="FB124" i="209"/>
  <c r="EY124" i="209"/>
  <c r="DC33" i="211"/>
  <c r="EK90" i="211"/>
  <c r="EP90" i="211"/>
  <c r="EO90" i="211"/>
  <c r="DY98" i="209"/>
  <c r="ED98" i="209"/>
  <c r="EB98" i="209"/>
  <c r="EC98" i="209"/>
  <c r="EA98" i="209"/>
  <c r="FK149" i="211"/>
  <c r="FO149" i="211"/>
  <c r="FP149" i="211"/>
  <c r="CQ36" i="209"/>
  <c r="CN36" i="209"/>
  <c r="CO36" i="209"/>
  <c r="CP36" i="209"/>
  <c r="FC77" i="211"/>
  <c r="FB77" i="211"/>
  <c r="FD85" i="209"/>
  <c r="FC85" i="209"/>
  <c r="EY85" i="209"/>
  <c r="FB85" i="209"/>
  <c r="FA85" i="209"/>
  <c r="FT145" i="210"/>
  <c r="FU145" i="210"/>
  <c r="FS145" i="210"/>
  <c r="DA23" i="209"/>
  <c r="DD23" i="209"/>
  <c r="DC23" i="209"/>
  <c r="CY23" i="209"/>
  <c r="DB23" i="209"/>
  <c r="DN80" i="209"/>
  <c r="DQ80" i="209"/>
  <c r="DO80" i="209"/>
  <c r="DL80" i="209"/>
  <c r="DP80" i="209"/>
  <c r="EN88" i="209"/>
  <c r="EQ88" i="209"/>
  <c r="EO88" i="209"/>
  <c r="EP88" i="209"/>
  <c r="EB136" i="209"/>
  <c r="DY136" i="209"/>
  <c r="ED136" i="209"/>
  <c r="EE136" i="209" s="1"/>
  <c r="EC136" i="209"/>
  <c r="EA136" i="209"/>
  <c r="FN148" i="210"/>
  <c r="FH18" i="211"/>
  <c r="FI18" i="211"/>
  <c r="FJ18" i="211"/>
  <c r="DP91" i="211"/>
  <c r="DK91" i="211"/>
  <c r="DD102" i="209"/>
  <c r="DC102" i="209"/>
  <c r="DB102" i="209"/>
  <c r="DA102" i="209"/>
  <c r="CY102" i="209"/>
  <c r="CY32" i="209"/>
  <c r="DD32" i="209"/>
  <c r="DC32" i="209"/>
  <c r="DB32" i="209"/>
  <c r="DA32" i="209"/>
  <c r="DY81" i="209"/>
  <c r="ED81" i="209"/>
  <c r="EE81" i="209" s="1"/>
  <c r="EC81" i="209"/>
  <c r="EB81" i="209"/>
  <c r="EA81" i="209"/>
  <c r="HM157" i="210"/>
  <c r="HK157" i="210"/>
  <c r="HL157" i="210"/>
  <c r="CQ35" i="209"/>
  <c r="CO35" i="209"/>
  <c r="CN35" i="209"/>
  <c r="CP35" i="209"/>
  <c r="DC51" i="211"/>
  <c r="FC159" i="211"/>
  <c r="FB159" i="211"/>
  <c r="DX30" i="211"/>
  <c r="EB30" i="211"/>
  <c r="EC30" i="211"/>
  <c r="EA135" i="209"/>
  <c r="EB135" i="209"/>
  <c r="ED135" i="209"/>
  <c r="EE135" i="209" s="1"/>
  <c r="EC135" i="209"/>
  <c r="DY135" i="209"/>
  <c r="DP146" i="211"/>
  <c r="DK146" i="211"/>
  <c r="DC33" i="209"/>
  <c r="CY33" i="209"/>
  <c r="DA33" i="209"/>
  <c r="DD33" i="209"/>
  <c r="DB33" i="209"/>
  <c r="EC106" i="209"/>
  <c r="ED106" i="209"/>
  <c r="EE106" i="209" s="1"/>
  <c r="EB106" i="209"/>
  <c r="EA106" i="209"/>
  <c r="DY106" i="209"/>
  <c r="EP130" i="211"/>
  <c r="EK130" i="211"/>
  <c r="EO130" i="211"/>
  <c r="FP20" i="211"/>
  <c r="FK20" i="211"/>
  <c r="FO20" i="211"/>
  <c r="DP36" i="211"/>
  <c r="DK36" i="211"/>
  <c r="FD101" i="209"/>
  <c r="FC101" i="209"/>
  <c r="FB101" i="209"/>
  <c r="FA101" i="209"/>
  <c r="EY101" i="209"/>
  <c r="FB109" i="209"/>
  <c r="FA109" i="209"/>
  <c r="EY109" i="209"/>
  <c r="FD109" i="209"/>
  <c r="FC109" i="209"/>
  <c r="DY117" i="209"/>
  <c r="ED117" i="209"/>
  <c r="EE117" i="209" s="1"/>
  <c r="EC117" i="209"/>
  <c r="EB117" i="209"/>
  <c r="EA117" i="209"/>
  <c r="EP125" i="209"/>
  <c r="EN125" i="209"/>
  <c r="EO125" i="209"/>
  <c r="DC133" i="211"/>
  <c r="DC152" i="211"/>
  <c r="DK80" i="211"/>
  <c r="DP80" i="211"/>
  <c r="CQ80" i="209"/>
  <c r="CO80" i="209"/>
  <c r="CP80" i="209"/>
  <c r="CN80" i="209"/>
  <c r="FA104" i="209"/>
  <c r="EY104" i="209"/>
  <c r="FB104" i="209"/>
  <c r="FC104" i="209"/>
  <c r="FD104" i="209"/>
  <c r="CQ120" i="209"/>
  <c r="CP120" i="209"/>
  <c r="CN120" i="209"/>
  <c r="CO120" i="209"/>
  <c r="CQ128" i="209"/>
  <c r="CP128" i="209"/>
  <c r="CO128" i="209"/>
  <c r="CN128" i="209"/>
  <c r="DP18" i="209"/>
  <c r="DQ18" i="209"/>
  <c r="DO18" i="209"/>
  <c r="DN18" i="209"/>
  <c r="DL18" i="209"/>
  <c r="CW42" i="211"/>
  <c r="CX42" i="211" s="1"/>
  <c r="CU42" i="211"/>
  <c r="CV42" i="211"/>
  <c r="EN58" i="209"/>
  <c r="EP58" i="209"/>
  <c r="EO58" i="209"/>
  <c r="EQ58" i="209"/>
  <c r="DJ75" i="211"/>
  <c r="DI75" i="211"/>
  <c r="DH75" i="211"/>
  <c r="EP99" i="209"/>
  <c r="EO99" i="209"/>
  <c r="EN99" i="209"/>
  <c r="FC158" i="211"/>
  <c r="FB158" i="211"/>
  <c r="DC21" i="209"/>
  <c r="DA21" i="209"/>
  <c r="CY21" i="209"/>
  <c r="DB21" i="209"/>
  <c r="DD21" i="209"/>
  <c r="FO69" i="211"/>
  <c r="FP69" i="211"/>
  <c r="FK69" i="211"/>
  <c r="EJ137" i="211"/>
  <c r="EH137" i="211"/>
  <c r="EI137" i="211"/>
  <c r="CV81" i="211"/>
  <c r="CW81" i="211"/>
  <c r="CX81" i="211" s="1"/>
  <c r="CU81" i="211"/>
  <c r="DI97" i="211"/>
  <c r="DJ97" i="211"/>
  <c r="DH97" i="211"/>
  <c r="FK121" i="211"/>
  <c r="FP121" i="211"/>
  <c r="FO121" i="211"/>
  <c r="EJ156" i="211"/>
  <c r="EH156" i="211"/>
  <c r="EI156" i="211"/>
  <c r="FP51" i="211"/>
  <c r="FO51" i="211"/>
  <c r="FK51" i="211"/>
  <c r="DJ67" i="211"/>
  <c r="DI67" i="211"/>
  <c r="DH67" i="211"/>
  <c r="DC100" i="211"/>
  <c r="DP22" i="211"/>
  <c r="DK22" i="211"/>
  <c r="DY138" i="209"/>
  <c r="ED138" i="209"/>
  <c r="EE138" i="209" s="1"/>
  <c r="EC138" i="209"/>
  <c r="EB138" i="209"/>
  <c r="EA138" i="209"/>
  <c r="CQ106" i="209"/>
  <c r="CN106" i="209"/>
  <c r="CP106" i="209"/>
  <c r="CO106" i="209"/>
  <c r="DP52" i="211"/>
  <c r="DK52" i="211"/>
  <c r="DW85" i="211"/>
  <c r="DV85" i="211"/>
  <c r="DU85" i="211"/>
  <c r="DY125" i="209"/>
  <c r="ED125" i="209"/>
  <c r="EB125" i="209"/>
  <c r="EC125" i="209"/>
  <c r="EA125" i="209"/>
  <c r="EY161" i="210"/>
  <c r="EZ161" i="210" s="1"/>
  <c r="EX161" i="210"/>
  <c r="EW161" i="210"/>
  <c r="EN104" i="209"/>
  <c r="EP104" i="209"/>
  <c r="EO104" i="209"/>
  <c r="EQ104" i="209"/>
  <c r="EO136" i="209"/>
  <c r="EN136" i="209"/>
  <c r="EQ136" i="209"/>
  <c r="EP136" i="209"/>
  <c r="EH42" i="211"/>
  <c r="EJ42" i="211"/>
  <c r="EI42" i="211"/>
  <c r="DP83" i="209"/>
  <c r="DL83" i="209"/>
  <c r="DQ83" i="209"/>
  <c r="DO83" i="209"/>
  <c r="DN83" i="209"/>
  <c r="ED99" i="209"/>
  <c r="EE99" i="209" s="1"/>
  <c r="EA99" i="209"/>
  <c r="DY99" i="209"/>
  <c r="EB99" i="209"/>
  <c r="EC99" i="209"/>
  <c r="JC138" i="210"/>
  <c r="JD138" i="210"/>
  <c r="JB138" i="210"/>
  <c r="DO32" i="209"/>
  <c r="DQ32" i="209"/>
  <c r="DL32" i="209"/>
  <c r="DP32" i="209"/>
  <c r="DN32" i="209"/>
  <c r="FB64" i="211"/>
  <c r="FC64" i="211"/>
  <c r="FC72" i="209"/>
  <c r="EY72" i="209"/>
  <c r="FB72" i="209"/>
  <c r="FA72" i="209"/>
  <c r="FD72" i="209"/>
  <c r="EW97" i="211"/>
  <c r="EX97" i="211" s="1"/>
  <c r="EV97" i="211"/>
  <c r="EU97" i="211"/>
  <c r="EB113" i="211"/>
  <c r="DX113" i="211"/>
  <c r="EC113" i="211"/>
  <c r="FI148" i="211"/>
  <c r="FH148" i="211"/>
  <c r="FJ148" i="211"/>
  <c r="DC100" i="209"/>
  <c r="CY100" i="209"/>
  <c r="DD100" i="209"/>
  <c r="DB100" i="209"/>
  <c r="DA100" i="209"/>
  <c r="EH116" i="211"/>
  <c r="EJ116" i="211"/>
  <c r="EI116" i="211"/>
  <c r="FP30" i="211"/>
  <c r="FO30" i="211"/>
  <c r="FK30" i="211"/>
  <c r="DB138" i="209"/>
  <c r="DD138" i="209"/>
  <c r="DC138" i="209"/>
  <c r="CY138" i="209"/>
  <c r="DA138" i="209"/>
  <c r="ED130" i="209"/>
  <c r="EE130" i="209" s="1"/>
  <c r="EA130" i="209"/>
  <c r="EB130" i="209"/>
  <c r="EC130" i="209"/>
  <c r="DY130" i="209"/>
  <c r="FK44" i="211"/>
  <c r="FP44" i="211"/>
  <c r="FO44" i="211"/>
  <c r="DD101" i="209"/>
  <c r="DB101" i="209"/>
  <c r="DC101" i="209"/>
  <c r="DA101" i="209"/>
  <c r="CY101" i="209"/>
  <c r="FC117" i="211"/>
  <c r="FB117" i="211"/>
  <c r="DL63" i="209"/>
  <c r="DP63" i="209"/>
  <c r="DO63" i="209"/>
  <c r="DN63" i="209"/>
  <c r="DQ63" i="209"/>
  <c r="EC96" i="209"/>
  <c r="DY96" i="209"/>
  <c r="ED96" i="209"/>
  <c r="EB96" i="209"/>
  <c r="EA96" i="209"/>
  <c r="EA128" i="209"/>
  <c r="EB128" i="209"/>
  <c r="DY128" i="209"/>
  <c r="ED128" i="209"/>
  <c r="EE128" i="209" s="1"/>
  <c r="EC128" i="209"/>
  <c r="DD136" i="209"/>
  <c r="DB136" i="209"/>
  <c r="CY136" i="209"/>
  <c r="DA136" i="209"/>
  <c r="DC136" i="209"/>
  <c r="EI66" i="211"/>
  <c r="EJ66" i="211"/>
  <c r="EH66" i="211"/>
  <c r="EH21" i="211"/>
  <c r="EI21" i="211"/>
  <c r="EJ21" i="211"/>
  <c r="DO78" i="209"/>
  <c r="DN78" i="209"/>
  <c r="DL78" i="209"/>
  <c r="DQ78" i="209"/>
  <c r="DP78" i="209"/>
  <c r="EK110" i="211"/>
  <c r="EP110" i="211"/>
  <c r="EQ110" i="211" s="1"/>
  <c r="EO110" i="211"/>
  <c r="FD134" i="209"/>
  <c r="FC134" i="209"/>
  <c r="FB134" i="209"/>
  <c r="FA134" i="209"/>
  <c r="EY134" i="209"/>
  <c r="DK16" i="211"/>
  <c r="DP16" i="211"/>
  <c r="EC72" i="209"/>
  <c r="DY72" i="209"/>
  <c r="ED72" i="209"/>
  <c r="EE72" i="209" s="1"/>
  <c r="EB72" i="209"/>
  <c r="EA72" i="209"/>
  <c r="DW81" i="211"/>
  <c r="DV81" i="211"/>
  <c r="DU81" i="211"/>
  <c r="CQ19" i="209"/>
  <c r="CO19" i="209"/>
  <c r="CN19" i="209"/>
  <c r="CP19" i="209"/>
  <c r="FK76" i="211"/>
  <c r="FP76" i="211"/>
  <c r="FO76" i="211"/>
  <c r="DO100" i="209"/>
  <c r="DP100" i="209"/>
  <c r="DN100" i="209"/>
  <c r="DL100" i="209"/>
  <c r="DQ100" i="209"/>
  <c r="EJ151" i="211"/>
  <c r="EH151" i="211"/>
  <c r="EI151" i="211"/>
  <c r="EW17" i="211"/>
  <c r="EX17" i="211" s="1"/>
  <c r="EV17" i="211"/>
  <c r="EU17" i="211"/>
  <c r="DN57" i="209"/>
  <c r="DQ57" i="209"/>
  <c r="DO57" i="209"/>
  <c r="DL57" i="209"/>
  <c r="DP57" i="209"/>
  <c r="EW74" i="211"/>
  <c r="EX74" i="211" s="1"/>
  <c r="EV74" i="211"/>
  <c r="EU74" i="211"/>
  <c r="FC90" i="211"/>
  <c r="FB90" i="211"/>
  <c r="FN158" i="210"/>
  <c r="EC60" i="209"/>
  <c r="EB60" i="209"/>
  <c r="EA60" i="209"/>
  <c r="DY60" i="209"/>
  <c r="ED60" i="209"/>
  <c r="EE60" i="209" s="1"/>
  <c r="EY68" i="209"/>
  <c r="FA68" i="209"/>
  <c r="FB68" i="209"/>
  <c r="FD68" i="209"/>
  <c r="FC68" i="209"/>
  <c r="FJ93" i="211"/>
  <c r="FI93" i="211"/>
  <c r="FH93" i="211"/>
  <c r="FA125" i="209"/>
  <c r="EY125" i="209"/>
  <c r="FD125" i="209"/>
  <c r="FB125" i="209"/>
  <c r="FC125" i="209"/>
  <c r="FB144" i="211"/>
  <c r="FC144" i="211"/>
  <c r="FK160" i="211"/>
  <c r="FP160" i="211"/>
  <c r="FO160" i="211"/>
  <c r="EV23" i="211"/>
  <c r="EU23" i="211"/>
  <c r="EW23" i="211"/>
  <c r="EX23" i="211" s="1"/>
  <c r="JC137" i="210"/>
  <c r="JD137" i="210"/>
  <c r="JB137" i="210"/>
  <c r="DX26" i="211"/>
  <c r="EC26" i="211"/>
  <c r="EB26" i="211"/>
  <c r="DV42" i="211"/>
  <c r="DW42" i="211"/>
  <c r="DU42" i="211"/>
  <c r="FH66" i="211"/>
  <c r="FJ66" i="211"/>
  <c r="FI66" i="211"/>
  <c r="FD142" i="209"/>
  <c r="FA142" i="209"/>
  <c r="FC142" i="209"/>
  <c r="FB142" i="209"/>
  <c r="EY142" i="209"/>
  <c r="DY61" i="209"/>
  <c r="ED61" i="209"/>
  <c r="EE61" i="209" s="1"/>
  <c r="EC61" i="209"/>
  <c r="EB61" i="209"/>
  <c r="EA61" i="209"/>
  <c r="EA48" i="209"/>
  <c r="DY48" i="209"/>
  <c r="ED48" i="209"/>
  <c r="EE48" i="209" s="1"/>
  <c r="EB48" i="209"/>
  <c r="EC48" i="209"/>
  <c r="DB56" i="209"/>
  <c r="DA56" i="209"/>
  <c r="CY56" i="209"/>
  <c r="DD56" i="209"/>
  <c r="DC56" i="209"/>
  <c r="EK73" i="211"/>
  <c r="EP73" i="211"/>
  <c r="EQ73" i="211" s="1"/>
  <c r="EO73" i="211"/>
  <c r="EO97" i="209"/>
  <c r="EP97" i="209"/>
  <c r="EN97" i="209"/>
  <c r="FC113" i="211"/>
  <c r="FB113" i="211"/>
  <c r="DC129" i="211"/>
  <c r="DQ67" i="209"/>
  <c r="DL67" i="209"/>
  <c r="DO67" i="209"/>
  <c r="DN67" i="209"/>
  <c r="DP67" i="209"/>
  <c r="EB143" i="209"/>
  <c r="ED143" i="209"/>
  <c r="EE143" i="209" s="1"/>
  <c r="EA143" i="209"/>
  <c r="EC143" i="209"/>
  <c r="DY143" i="209"/>
  <c r="DP30" i="211"/>
  <c r="DK30" i="211"/>
  <c r="DY62" i="209"/>
  <c r="EB62" i="209"/>
  <c r="ED62" i="209"/>
  <c r="EE62" i="209" s="1"/>
  <c r="EC62" i="209"/>
  <c r="EA62" i="209"/>
  <c r="CO87" i="209"/>
  <c r="CN87" i="209"/>
  <c r="CQ87" i="209"/>
  <c r="CP87" i="209"/>
  <c r="FB127" i="209"/>
  <c r="FA127" i="209"/>
  <c r="EY127" i="209"/>
  <c r="FD127" i="209"/>
  <c r="FC127" i="209"/>
  <c r="DA135" i="209"/>
  <c r="DB135" i="209"/>
  <c r="CY135" i="209"/>
  <c r="DD135" i="209"/>
  <c r="DC135" i="209"/>
  <c r="EB98" i="211"/>
  <c r="DX98" i="211"/>
  <c r="EC98" i="211"/>
  <c r="DC106" i="211"/>
  <c r="CQ20" i="209"/>
  <c r="CO20" i="209"/>
  <c r="CP20" i="209"/>
  <c r="CN20" i="209"/>
  <c r="CO52" i="209"/>
  <c r="CQ52" i="209"/>
  <c r="CP52" i="209"/>
  <c r="CN52" i="209"/>
  <c r="ED77" i="209"/>
  <c r="EE77" i="209" s="1"/>
  <c r="EC77" i="209"/>
  <c r="EB77" i="209"/>
  <c r="EA77" i="209"/>
  <c r="DY77" i="209"/>
  <c r="FK125" i="211"/>
  <c r="FP125" i="211"/>
  <c r="FO125" i="211"/>
  <c r="DW31" i="211"/>
  <c r="DU31" i="211"/>
  <c r="DV31" i="211"/>
  <c r="DA96" i="209"/>
  <c r="DC96" i="209"/>
  <c r="DB96" i="209"/>
  <c r="CY96" i="209"/>
  <c r="DD96" i="209"/>
  <c r="EQ120" i="209"/>
  <c r="EP120" i="209"/>
  <c r="EO120" i="209"/>
  <c r="EN120" i="209"/>
  <c r="EK139" i="211"/>
  <c r="EP139" i="211"/>
  <c r="EQ139" i="211" s="1"/>
  <c r="EO139" i="211"/>
  <c r="DX147" i="211"/>
  <c r="EB147" i="211"/>
  <c r="EC147" i="211"/>
  <c r="EP75" i="209"/>
  <c r="EQ75" i="209"/>
  <c r="EO75" i="209"/>
  <c r="EN75" i="209"/>
  <c r="ED91" i="209"/>
  <c r="EE91" i="209" s="1"/>
  <c r="EB91" i="209"/>
  <c r="DY91" i="209"/>
  <c r="EA91" i="209"/>
  <c r="EC91" i="209"/>
  <c r="EO99" i="211"/>
  <c r="EK99" i="211"/>
  <c r="EP99" i="211"/>
  <c r="EQ99" i="211" s="1"/>
  <c r="FN143" i="210"/>
  <c r="CQ104" i="209"/>
  <c r="CO104" i="209"/>
  <c r="CP104" i="209"/>
  <c r="CN104" i="209"/>
  <c r="EQ131" i="209"/>
  <c r="EP131" i="209"/>
  <c r="EO131" i="209"/>
  <c r="EN131" i="209"/>
  <c r="EY61" i="209"/>
  <c r="FB61" i="209"/>
  <c r="FD61" i="209"/>
  <c r="FC61" i="209"/>
  <c r="FA61" i="209"/>
  <c r="EC102" i="209"/>
  <c r="ED102" i="209"/>
  <c r="EB102" i="209"/>
  <c r="EA102" i="209"/>
  <c r="DY102" i="209"/>
  <c r="CN137" i="209"/>
  <c r="CQ137" i="209"/>
  <c r="CP137" i="209"/>
  <c r="CO137" i="209"/>
  <c r="EB24" i="209"/>
  <c r="DY24" i="209"/>
  <c r="ED24" i="209"/>
  <c r="EE24" i="209" s="1"/>
  <c r="EC24" i="209"/>
  <c r="EA24" i="209"/>
  <c r="EO40" i="209"/>
  <c r="EN40" i="209"/>
  <c r="EQ40" i="209"/>
  <c r="EP40" i="209"/>
  <c r="DB113" i="209"/>
  <c r="CY113" i="209"/>
  <c r="DD113" i="209"/>
  <c r="DC113" i="209"/>
  <c r="DA113" i="209"/>
  <c r="CW148" i="211"/>
  <c r="CX148" i="211" s="1"/>
  <c r="CV148" i="211"/>
  <c r="CU148" i="211"/>
  <c r="EA76" i="209"/>
  <c r="ED76" i="209"/>
  <c r="EE76" i="209" s="1"/>
  <c r="DY76" i="209"/>
  <c r="EC76" i="209"/>
  <c r="EB76" i="209"/>
  <c r="DW132" i="211"/>
  <c r="DV132" i="211"/>
  <c r="DU132" i="211"/>
  <c r="EP159" i="211"/>
  <c r="EQ159" i="211" s="1"/>
  <c r="EO159" i="211"/>
  <c r="EK159" i="211"/>
  <c r="EO22" i="209"/>
  <c r="EQ22" i="209"/>
  <c r="EP22" i="209"/>
  <c r="EN22" i="209"/>
  <c r="DN95" i="209"/>
  <c r="DP95" i="209"/>
  <c r="DO95" i="209"/>
  <c r="DL95" i="209"/>
  <c r="DP17" i="209"/>
  <c r="DQ17" i="209"/>
  <c r="DL17" i="209"/>
  <c r="DO17" i="209"/>
  <c r="DN17" i="209"/>
  <c r="EW41" i="211"/>
  <c r="EX41" i="211" s="1"/>
  <c r="EV41" i="211"/>
  <c r="EU41" i="211"/>
  <c r="EO82" i="209"/>
  <c r="EQ82" i="209"/>
  <c r="EP82" i="209"/>
  <c r="EN82" i="209"/>
  <c r="EK36" i="211"/>
  <c r="EP36" i="211"/>
  <c r="EQ36" i="211" s="1"/>
  <c r="EO36" i="211"/>
  <c r="EK44" i="211"/>
  <c r="EP44" i="211"/>
  <c r="EQ44" i="211" s="1"/>
  <c r="EO44" i="211"/>
  <c r="EP133" i="209"/>
  <c r="EO133" i="209"/>
  <c r="EN133" i="209"/>
  <c r="EQ133" i="209"/>
  <c r="JB161" i="210"/>
  <c r="JD161" i="210"/>
  <c r="JC161" i="210"/>
  <c r="DW23" i="211"/>
  <c r="DV23" i="211"/>
  <c r="DU23" i="211"/>
  <c r="CQ39" i="209"/>
  <c r="CN39" i="209"/>
  <c r="CP39" i="209"/>
  <c r="CO39" i="209"/>
  <c r="EC47" i="209"/>
  <c r="ED47" i="209"/>
  <c r="EE47" i="209" s="1"/>
  <c r="EB47" i="209"/>
  <c r="EA47" i="209"/>
  <c r="DY47" i="209"/>
  <c r="DC80" i="211"/>
  <c r="EC96" i="211"/>
  <c r="EB96" i="211"/>
  <c r="DX96" i="211"/>
  <c r="HN148" i="210"/>
  <c r="IA148" i="210"/>
  <c r="IB148" i="210" s="1"/>
  <c r="EQ42" i="209"/>
  <c r="EN42" i="209"/>
  <c r="EP42" i="209"/>
  <c r="EO42" i="209"/>
  <c r="FB50" i="209"/>
  <c r="FD50" i="209"/>
  <c r="FC50" i="209"/>
  <c r="FA50" i="209"/>
  <c r="EY50" i="209"/>
  <c r="EP35" i="211"/>
  <c r="EK35" i="211"/>
  <c r="EO35" i="211"/>
  <c r="DP34" i="211"/>
  <c r="DK34" i="211"/>
  <c r="GJ161" i="210"/>
  <c r="FV161" i="210"/>
  <c r="GI161" i="210"/>
  <c r="DC18" i="211"/>
  <c r="DB43" i="209"/>
  <c r="DC43" i="209"/>
  <c r="DA43" i="209"/>
  <c r="CY43" i="209"/>
  <c r="DD43" i="209"/>
  <c r="DK76" i="211"/>
  <c r="DP76" i="211"/>
  <c r="EO78" i="209"/>
  <c r="EP78" i="209"/>
  <c r="EN78" i="209"/>
  <c r="EQ78" i="209"/>
  <c r="EC110" i="209"/>
  <c r="EA110" i="209"/>
  <c r="DY110" i="209"/>
  <c r="ED110" i="209"/>
  <c r="EE110" i="209" s="1"/>
  <c r="EB110" i="209"/>
  <c r="DQ89" i="209"/>
  <c r="DL89" i="209"/>
  <c r="DN89" i="209"/>
  <c r="DO89" i="209"/>
  <c r="DP89" i="209"/>
  <c r="CO113" i="209"/>
  <c r="CQ113" i="209"/>
  <c r="CN113" i="209"/>
  <c r="CP113" i="209"/>
  <c r="DC19" i="211"/>
  <c r="DW27" i="211"/>
  <c r="DU27" i="211"/>
  <c r="DV27" i="211"/>
  <c r="DC59" i="209"/>
  <c r="DD59" i="209"/>
  <c r="DB59" i="209"/>
  <c r="CY59" i="209"/>
  <c r="DA59" i="209"/>
  <c r="ED84" i="209"/>
  <c r="EE84" i="209" s="1"/>
  <c r="EC84" i="209"/>
  <c r="DY84" i="209"/>
  <c r="EB84" i="209"/>
  <c r="EA84" i="209"/>
  <c r="EY133" i="210"/>
  <c r="EZ133" i="210" s="1"/>
  <c r="EX133" i="210"/>
  <c r="EW133" i="210"/>
  <c r="GR152" i="210"/>
  <c r="HF152" i="210"/>
  <c r="HE152" i="210"/>
  <c r="DP87" i="211"/>
  <c r="DK87" i="211"/>
  <c r="FJ17" i="211"/>
  <c r="FH17" i="211"/>
  <c r="FI17" i="211"/>
  <c r="EJ49" i="211"/>
  <c r="EI49" i="211"/>
  <c r="EH49" i="211"/>
  <c r="EA74" i="209"/>
  <c r="EC74" i="209"/>
  <c r="DY74" i="209"/>
  <c r="EB74" i="209"/>
  <c r="ED74" i="209"/>
  <c r="EE74" i="209" s="1"/>
  <c r="FP98" i="211"/>
  <c r="FO98" i="211"/>
  <c r="FK98" i="211"/>
  <c r="EY141" i="209"/>
  <c r="FD141" i="209"/>
  <c r="FC141" i="209"/>
  <c r="FA141" i="209"/>
  <c r="FB141" i="209"/>
  <c r="DC44" i="211"/>
  <c r="FB55" i="209"/>
  <c r="FD55" i="209"/>
  <c r="FC55" i="209"/>
  <c r="EY55" i="209"/>
  <c r="FA55" i="209"/>
  <c r="CQ136" i="209"/>
  <c r="CO136" i="209"/>
  <c r="CP136" i="209"/>
  <c r="CN136" i="209"/>
  <c r="CO34" i="209"/>
  <c r="CN34" i="209"/>
  <c r="CQ34" i="209"/>
  <c r="CP34" i="209"/>
  <c r="CW58" i="211"/>
  <c r="CX58" i="211" s="1"/>
  <c r="CU58" i="211"/>
  <c r="CV58" i="211"/>
  <c r="FO91" i="211"/>
  <c r="FK91" i="211"/>
  <c r="FP91" i="211"/>
  <c r="FK107" i="211"/>
  <c r="FP107" i="211"/>
  <c r="FO107" i="211"/>
  <c r="FB131" i="211"/>
  <c r="FC131" i="211"/>
  <c r="DA131" i="209"/>
  <c r="DD131" i="209"/>
  <c r="DB131" i="209"/>
  <c r="CY131" i="209"/>
  <c r="DC131" i="209"/>
  <c r="EO150" i="211"/>
  <c r="EP150" i="211"/>
  <c r="EQ150" i="211" s="1"/>
  <c r="EK150" i="211"/>
  <c r="DK158" i="211"/>
  <c r="DP158" i="211"/>
  <c r="FJ21" i="211"/>
  <c r="FI21" i="211"/>
  <c r="FH21" i="211"/>
  <c r="EQ118" i="209"/>
  <c r="EO118" i="209"/>
  <c r="EP118" i="209"/>
  <c r="EN118" i="209"/>
  <c r="CQ126" i="209"/>
  <c r="CN126" i="209"/>
  <c r="CP126" i="209"/>
  <c r="CO126" i="209"/>
  <c r="CW137" i="211"/>
  <c r="CX137" i="211" s="1"/>
  <c r="CV137" i="211"/>
  <c r="CU137" i="211"/>
  <c r="DW145" i="211"/>
  <c r="DV145" i="211"/>
  <c r="DU145" i="211"/>
  <c r="FD16" i="209"/>
  <c r="FC16" i="209"/>
  <c r="FA16" i="209"/>
  <c r="EY16" i="209"/>
  <c r="FB16" i="209"/>
  <c r="FK56" i="211"/>
  <c r="FP56" i="211"/>
  <c r="FO56" i="211"/>
  <c r="EQ64" i="209"/>
  <c r="EO64" i="209"/>
  <c r="EN64" i="209"/>
  <c r="EP64" i="209"/>
  <c r="DA72" i="209"/>
  <c r="CY72" i="209"/>
  <c r="DD72" i="209"/>
  <c r="DC72" i="209"/>
  <c r="DB72" i="209"/>
  <c r="CV97" i="211"/>
  <c r="CU97" i="211"/>
  <c r="CW97" i="211"/>
  <c r="CX97" i="211" s="1"/>
  <c r="FP43" i="211"/>
  <c r="FO43" i="211"/>
  <c r="FK43" i="211"/>
  <c r="EI67" i="211"/>
  <c r="EJ67" i="211"/>
  <c r="EH67" i="211"/>
  <c r="EB108" i="209"/>
  <c r="DY108" i="209"/>
  <c r="ED108" i="209"/>
  <c r="EE108" i="209" s="1"/>
  <c r="EC108" i="209"/>
  <c r="EA108" i="209"/>
  <c r="FD143" i="209"/>
  <c r="FC143" i="209"/>
  <c r="FB143" i="209"/>
  <c r="FA143" i="209"/>
  <c r="EY143" i="209"/>
  <c r="EJ14" i="211"/>
  <c r="EH14" i="211"/>
  <c r="EI14" i="211"/>
  <c r="EK22" i="211"/>
  <c r="EO22" i="211"/>
  <c r="EP22" i="211"/>
  <c r="EQ22" i="211" s="1"/>
  <c r="DO70" i="209"/>
  <c r="DN70" i="209"/>
  <c r="DL70" i="209"/>
  <c r="DQ70" i="209"/>
  <c r="DP70" i="209"/>
  <c r="CQ25" i="209"/>
  <c r="CP25" i="209"/>
  <c r="CO25" i="209"/>
  <c r="CN25" i="209"/>
  <c r="DC82" i="211"/>
  <c r="DJ122" i="211"/>
  <c r="DI122" i="211"/>
  <c r="DH122" i="211"/>
  <c r="FP130" i="211"/>
  <c r="FK130" i="211"/>
  <c r="FO130" i="211"/>
  <c r="DJ31" i="211"/>
  <c r="DI31" i="211"/>
  <c r="DH31" i="211"/>
  <c r="DY63" i="209"/>
  <c r="EB63" i="209"/>
  <c r="EA63" i="209"/>
  <c r="ED63" i="209"/>
  <c r="EE63" i="209" s="1"/>
  <c r="EC63" i="209"/>
  <c r="EW112" i="211"/>
  <c r="EX112" i="211" s="1"/>
  <c r="EU112" i="211"/>
  <c r="EV112" i="211"/>
  <c r="CW34" i="211"/>
  <c r="CX34" i="211" s="1"/>
  <c r="CU34" i="211"/>
  <c r="CV34" i="211"/>
  <c r="CQ42" i="209"/>
  <c r="CP42" i="209"/>
  <c r="CO42" i="209"/>
  <c r="CN42" i="209"/>
  <c r="EA66" i="209"/>
  <c r="DY66" i="209"/>
  <c r="EB66" i="209"/>
  <c r="EC66" i="209"/>
  <c r="ED66" i="209"/>
  <c r="EE66" i="209" s="1"/>
  <c r="DW21" i="211"/>
  <c r="DV21" i="211"/>
  <c r="DU21" i="211"/>
  <c r="DK94" i="211"/>
  <c r="DP94" i="211"/>
  <c r="FD137" i="209"/>
  <c r="FC137" i="209"/>
  <c r="FA137" i="209"/>
  <c r="FB137" i="209"/>
  <c r="EY137" i="209"/>
  <c r="EQ16" i="209"/>
  <c r="EO16" i="209"/>
  <c r="EP16" i="209"/>
  <c r="EN16" i="209"/>
  <c r="CY67" i="209"/>
  <c r="DD67" i="209"/>
  <c r="DC67" i="209"/>
  <c r="DB67" i="209"/>
  <c r="DA67" i="209"/>
  <c r="FA76" i="209"/>
  <c r="FC76" i="209"/>
  <c r="FB76" i="209"/>
  <c r="FD76" i="209"/>
  <c r="EY76" i="209"/>
  <c r="DB84" i="209"/>
  <c r="DA84" i="209"/>
  <c r="CY84" i="209"/>
  <c r="DD84" i="209"/>
  <c r="DC84" i="209"/>
  <c r="EW116" i="211"/>
  <c r="EX116" i="211" s="1"/>
  <c r="EV116" i="211"/>
  <c r="EU116" i="211"/>
  <c r="FH132" i="211"/>
  <c r="FI132" i="211"/>
  <c r="FJ132" i="211"/>
  <c r="CU143" i="211"/>
  <c r="CW143" i="211"/>
  <c r="CX143" i="211" s="1"/>
  <c r="CV143" i="211"/>
  <c r="DC46" i="211"/>
  <c r="FO54" i="211"/>
  <c r="FK54" i="211"/>
  <c r="FP54" i="211"/>
  <c r="EJ70" i="211"/>
  <c r="EI70" i="211"/>
  <c r="EH70" i="211"/>
  <c r="EC82" i="209"/>
  <c r="EA82" i="209"/>
  <c r="DY82" i="209"/>
  <c r="ED82" i="209"/>
  <c r="EE82" i="209" s="1"/>
  <c r="EB82" i="209"/>
  <c r="DB52" i="209"/>
  <c r="DA52" i="209"/>
  <c r="CY52" i="209"/>
  <c r="DC52" i="209"/>
  <c r="DD52" i="209"/>
  <c r="EQ68" i="209"/>
  <c r="EN68" i="209"/>
  <c r="EP68" i="209"/>
  <c r="EO68" i="209"/>
  <c r="DA39" i="209"/>
  <c r="DD39" i="209"/>
  <c r="DB39" i="209"/>
  <c r="DC39" i="209"/>
  <c r="CY39" i="209"/>
  <c r="EI71" i="211"/>
  <c r="EJ71" i="211"/>
  <c r="EH71" i="211"/>
  <c r="FA136" i="209"/>
  <c r="FD136" i="209"/>
  <c r="FB136" i="209"/>
  <c r="FC136" i="209"/>
  <c r="EY136" i="209"/>
  <c r="EO147" i="211"/>
  <c r="EK147" i="211"/>
  <c r="EP147" i="211"/>
  <c r="EQ147" i="211" s="1"/>
  <c r="FD18" i="209"/>
  <c r="FB18" i="209"/>
  <c r="EY18" i="209"/>
  <c r="FC18" i="209"/>
  <c r="FA18" i="209"/>
  <c r="DC42" i="209"/>
  <c r="DD42" i="209"/>
  <c r="DB42" i="209"/>
  <c r="DA42" i="209"/>
  <c r="CY42" i="209"/>
  <c r="DN58" i="209"/>
  <c r="DP58" i="209"/>
  <c r="DL58" i="209"/>
  <c r="DQ58" i="209"/>
  <c r="DO58" i="209"/>
  <c r="FC83" i="209"/>
  <c r="FD83" i="209"/>
  <c r="FB83" i="209"/>
  <c r="FA83" i="209"/>
  <c r="EY83" i="209"/>
  <c r="EC86" i="211"/>
  <c r="EB86" i="211"/>
  <c r="DX86" i="211"/>
  <c r="DQ94" i="209"/>
  <c r="DO94" i="209"/>
  <c r="DN94" i="209"/>
  <c r="DP94" i="209"/>
  <c r="DL94" i="209"/>
  <c r="GQ138" i="210"/>
  <c r="GP138" i="210"/>
  <c r="GO138" i="210"/>
  <c r="DO16" i="209"/>
  <c r="DN16" i="209"/>
  <c r="DL16" i="209"/>
  <c r="DQ16" i="209"/>
  <c r="DP16" i="209"/>
  <c r="EP48" i="209"/>
  <c r="EO48" i="209"/>
  <c r="EQ48" i="209"/>
  <c r="EN48" i="209"/>
  <c r="DP64" i="211"/>
  <c r="DK64" i="211"/>
  <c r="EI97" i="211"/>
  <c r="EJ97" i="211"/>
  <c r="EH97" i="211"/>
  <c r="DC113" i="211"/>
  <c r="DQ129" i="209"/>
  <c r="DP129" i="209"/>
  <c r="DO129" i="209"/>
  <c r="DN129" i="209"/>
  <c r="DL129" i="209"/>
  <c r="CN84" i="209"/>
  <c r="CP84" i="209"/>
  <c r="CO84" i="209"/>
  <c r="EN143" i="209"/>
  <c r="EP143" i="209"/>
  <c r="EO143" i="209"/>
  <c r="EQ143" i="209"/>
  <c r="CO22" i="209"/>
  <c r="CQ22" i="209"/>
  <c r="CP22" i="209"/>
  <c r="CN22" i="209"/>
  <c r="DA95" i="209"/>
  <c r="DC95" i="209"/>
  <c r="CY95" i="209"/>
  <c r="DB95" i="209"/>
  <c r="FT136" i="210"/>
  <c r="FU136" i="210"/>
  <c r="FS136" i="210"/>
  <c r="CP74" i="209"/>
  <c r="CO74" i="209"/>
  <c r="CN74" i="209"/>
  <c r="DQ98" i="209"/>
  <c r="DP98" i="209"/>
  <c r="DO98" i="209"/>
  <c r="DN98" i="209"/>
  <c r="DL98" i="209"/>
  <c r="DX20" i="211"/>
  <c r="EC20" i="211"/>
  <c r="EB20" i="211"/>
  <c r="FC23" i="209"/>
  <c r="FA23" i="209"/>
  <c r="EY23" i="209"/>
  <c r="FD23" i="209"/>
  <c r="FB23" i="209"/>
  <c r="FK39" i="211"/>
  <c r="FO39" i="211"/>
  <c r="FP39" i="211"/>
  <c r="CN47" i="209"/>
  <c r="CQ47" i="209"/>
  <c r="CP47" i="209"/>
  <c r="CO47" i="209"/>
  <c r="DY88" i="209"/>
  <c r="EC88" i="209"/>
  <c r="EB88" i="209"/>
  <c r="EA88" i="209"/>
  <c r="ED88" i="209"/>
  <c r="EE88" i="209" s="1"/>
  <c r="EW120" i="211"/>
  <c r="EX120" i="211" s="1"/>
  <c r="EV120" i="211"/>
  <c r="EU120" i="211"/>
  <c r="CO18" i="209"/>
  <c r="CN18" i="209"/>
  <c r="CQ18" i="209"/>
  <c r="CP18" i="209"/>
  <c r="FH42" i="211"/>
  <c r="FI42" i="211"/>
  <c r="FJ42" i="211"/>
  <c r="JE132" i="210"/>
  <c r="JR132" i="210"/>
  <c r="EW53" i="211"/>
  <c r="EX53" i="211" s="1"/>
  <c r="EV53" i="211"/>
  <c r="EU53" i="211"/>
  <c r="EP86" i="209"/>
  <c r="EO86" i="209"/>
  <c r="EQ86" i="209"/>
  <c r="EN86" i="209"/>
  <c r="DY64" i="209"/>
  <c r="ED64" i="209"/>
  <c r="EE64" i="209" s="1"/>
  <c r="EB64" i="209"/>
  <c r="EC64" i="209"/>
  <c r="EA64" i="209"/>
  <c r="IH141" i="210"/>
  <c r="II141" i="210" s="1"/>
  <c r="IJ141" i="210" s="1"/>
  <c r="IG141" i="210"/>
  <c r="IF141" i="210"/>
  <c r="DC43" i="211"/>
  <c r="DA51" i="209"/>
  <c r="DC51" i="209"/>
  <c r="DB51" i="209"/>
  <c r="DD51" i="209"/>
  <c r="CY51" i="209"/>
  <c r="EP84" i="211"/>
  <c r="EQ84" i="211" s="1"/>
  <c r="EK84" i="211"/>
  <c r="EO84" i="211"/>
  <c r="EJ108" i="211"/>
  <c r="EI108" i="211"/>
  <c r="EH108" i="211"/>
  <c r="EX160" i="210"/>
  <c r="EY160" i="210"/>
  <c r="EZ160" i="210" s="1"/>
  <c r="EW160" i="210"/>
  <c r="DX54" i="211"/>
  <c r="EC54" i="211"/>
  <c r="EB54" i="211"/>
  <c r="DL62" i="209"/>
  <c r="DP62" i="209"/>
  <c r="DO62" i="209"/>
  <c r="DN62" i="209"/>
  <c r="DQ62" i="209"/>
  <c r="EO87" i="211"/>
  <c r="EP87" i="211"/>
  <c r="EQ87" i="211" s="1"/>
  <c r="EK87" i="211"/>
  <c r="JD136" i="210"/>
  <c r="JB136" i="210"/>
  <c r="JC136" i="210"/>
  <c r="JE147" i="210"/>
  <c r="JR147" i="210"/>
  <c r="FJ41" i="211"/>
  <c r="FH41" i="211"/>
  <c r="FI41" i="211"/>
  <c r="DX65" i="211"/>
  <c r="EC65" i="211"/>
  <c r="EB65" i="211"/>
  <c r="FH114" i="211"/>
  <c r="FJ114" i="211"/>
  <c r="FI114" i="211"/>
  <c r="JR150" i="210"/>
  <c r="JE150" i="210"/>
  <c r="FA20" i="209"/>
  <c r="FD20" i="209"/>
  <c r="FB20" i="209"/>
  <c r="FC20" i="209"/>
  <c r="EY20" i="209"/>
  <c r="FP36" i="211"/>
  <c r="FK36" i="211"/>
  <c r="FO36" i="211"/>
  <c r="EP15" i="209"/>
  <c r="EQ15" i="209"/>
  <c r="ER15" i="209" s="1"/>
  <c r="EN15" i="209"/>
  <c r="EO15" i="209"/>
  <c r="EC39" i="211"/>
  <c r="DX39" i="211"/>
  <c r="EB39" i="211"/>
  <c r="DJ71" i="211"/>
  <c r="DI71" i="211"/>
  <c r="DH71" i="211"/>
  <c r="HN140" i="210"/>
  <c r="IA140" i="210"/>
  <c r="IB140" i="210" s="1"/>
  <c r="EQ18" i="209"/>
  <c r="EO18" i="209"/>
  <c r="EP18" i="209"/>
  <c r="EN18" i="209"/>
  <c r="FC91" i="211"/>
  <c r="FB91" i="211"/>
  <c r="DB99" i="209"/>
  <c r="DD99" i="209"/>
  <c r="DA99" i="209"/>
  <c r="CY99" i="209"/>
  <c r="DC99" i="209"/>
  <c r="IW143" i="210"/>
  <c r="IV143" i="210"/>
  <c r="IV159" i="210"/>
  <c r="IW159" i="210"/>
  <c r="CQ91" i="209"/>
  <c r="CO91" i="209"/>
  <c r="CN91" i="209"/>
  <c r="CP91" i="209"/>
  <c r="DJ21" i="211"/>
  <c r="DH21" i="211"/>
  <c r="DI21" i="211"/>
  <c r="FI45" i="211"/>
  <c r="FH45" i="211"/>
  <c r="FJ45" i="211"/>
  <c r="FC118" i="211"/>
  <c r="FB118" i="211"/>
  <c r="DP134" i="211"/>
  <c r="DK134" i="211"/>
  <c r="CN134" i="209"/>
  <c r="CQ134" i="209"/>
  <c r="CP134" i="209"/>
  <c r="CO134" i="209"/>
  <c r="ED137" i="209"/>
  <c r="EE137" i="209" s="1"/>
  <c r="EC137" i="209"/>
  <c r="EB137" i="209"/>
  <c r="EA137" i="209"/>
  <c r="DY137" i="209"/>
  <c r="EA32" i="209"/>
  <c r="DY32" i="209"/>
  <c r="ED32" i="209"/>
  <c r="EE32" i="209" s="1"/>
  <c r="EC32" i="209"/>
  <c r="EB32" i="209"/>
  <c r="EA40" i="209"/>
  <c r="ED40" i="209"/>
  <c r="EE40" i="209" s="1"/>
  <c r="EB40" i="209"/>
  <c r="DY40" i="209"/>
  <c r="EC40" i="209"/>
  <c r="FP64" i="211"/>
  <c r="FK64" i="211"/>
  <c r="FO64" i="211"/>
  <c r="CN72" i="209"/>
  <c r="CO72" i="209"/>
  <c r="EC97" i="209"/>
  <c r="EB97" i="209"/>
  <c r="ED97" i="209"/>
  <c r="EA97" i="209"/>
  <c r="DY97" i="209"/>
  <c r="CQ27" i="209"/>
  <c r="CO27" i="209"/>
  <c r="CN27" i="209"/>
  <c r="CP27" i="209"/>
  <c r="FO59" i="211"/>
  <c r="FK59" i="211"/>
  <c r="FP59" i="211"/>
  <c r="CW132" i="211"/>
  <c r="CX132" i="211" s="1"/>
  <c r="CV132" i="211"/>
  <c r="CU132" i="211"/>
  <c r="FB14" i="209"/>
  <c r="FC14" i="209"/>
  <c r="FA14" i="209"/>
  <c r="EY14" i="209"/>
  <c r="FD14" i="209"/>
  <c r="FE14" i="209" s="1"/>
  <c r="CQ30" i="209"/>
  <c r="CP30" i="209"/>
  <c r="CO30" i="209"/>
  <c r="CN30" i="209"/>
  <c r="DK54" i="211"/>
  <c r="DP54" i="211"/>
  <c r="ED87" i="209"/>
  <c r="EE87" i="209" s="1"/>
  <c r="EB87" i="209"/>
  <c r="DY87" i="209"/>
  <c r="EC87" i="209"/>
  <c r="EA87" i="209"/>
  <c r="DC111" i="211"/>
  <c r="EP127" i="209"/>
  <c r="EQ127" i="209"/>
  <c r="EO127" i="209"/>
  <c r="EN127" i="209"/>
  <c r="FK25" i="211"/>
  <c r="FP25" i="211"/>
  <c r="FO25" i="211"/>
  <c r="FH122" i="211"/>
  <c r="FJ122" i="211"/>
  <c r="FI122" i="211"/>
  <c r="GR150" i="210"/>
  <c r="HF150" i="210"/>
  <c r="HE150" i="210"/>
  <c r="DO20" i="209"/>
  <c r="DN20" i="209"/>
  <c r="DQ20" i="209"/>
  <c r="DL20" i="209"/>
  <c r="DP20" i="209"/>
  <c r="DX36" i="211"/>
  <c r="EB36" i="211"/>
  <c r="EC36" i="211"/>
  <c r="EQ44" i="209"/>
  <c r="EP44" i="209"/>
  <c r="EN44" i="209"/>
  <c r="EO44" i="209"/>
  <c r="FA77" i="209"/>
  <c r="EY77" i="209"/>
  <c r="FB77" i="209"/>
  <c r="FD77" i="209"/>
  <c r="FC77" i="209"/>
  <c r="EX145" i="210"/>
  <c r="EY145" i="210"/>
  <c r="EZ145" i="210" s="1"/>
  <c r="EW145" i="210"/>
  <c r="EB112" i="209"/>
  <c r="EC112" i="209"/>
  <c r="DY112" i="209"/>
  <c r="EA112" i="209"/>
  <c r="ED112" i="209"/>
  <c r="EE112" i="209" s="1"/>
  <c r="EN128" i="209"/>
  <c r="EQ128" i="209"/>
  <c r="EP128" i="209"/>
  <c r="EO128" i="209"/>
  <c r="FC147" i="211"/>
  <c r="FB147" i="211"/>
  <c r="DU50" i="211"/>
  <c r="DW50" i="211"/>
  <c r="DV50" i="211"/>
  <c r="FC131" i="209"/>
  <c r="FD131" i="209"/>
  <c r="FA131" i="209"/>
  <c r="FB131" i="209"/>
  <c r="EY131" i="209"/>
  <c r="GI151" i="210"/>
  <c r="FV151" i="210"/>
  <c r="GJ151" i="210"/>
  <c r="JE151" i="210"/>
  <c r="JR151" i="210"/>
  <c r="DY45" i="209"/>
  <c r="EA45" i="209"/>
  <c r="ED45" i="209"/>
  <c r="EE45" i="209" s="1"/>
  <c r="EC45" i="209"/>
  <c r="EB45" i="209"/>
  <c r="DA53" i="209"/>
  <c r="DB53" i="209"/>
  <c r="DD53" i="209"/>
  <c r="DC53" i="209"/>
  <c r="CY53" i="209"/>
  <c r="DX102" i="211"/>
  <c r="EC102" i="211"/>
  <c r="EB102" i="211"/>
  <c r="DJ126" i="211"/>
  <c r="DH126" i="211"/>
  <c r="DI126" i="211"/>
  <c r="EX138" i="210"/>
  <c r="EY138" i="210"/>
  <c r="EZ138" i="210" s="1"/>
  <c r="EW138" i="210"/>
  <c r="EH89" i="211"/>
  <c r="EI89" i="211"/>
  <c r="EJ89" i="211"/>
  <c r="EY157" i="210"/>
  <c r="EZ157" i="210" s="1"/>
  <c r="EX157" i="210"/>
  <c r="EW157" i="210"/>
  <c r="DQ124" i="209"/>
  <c r="DP124" i="209"/>
  <c r="DN124" i="209"/>
  <c r="DL124" i="209"/>
  <c r="DO124" i="209"/>
  <c r="FB132" i="209"/>
  <c r="FC132" i="209"/>
  <c r="FD132" i="209"/>
  <c r="FA132" i="209"/>
  <c r="EY132" i="209"/>
  <c r="JE144" i="210"/>
  <c r="JR144" i="210"/>
  <c r="CN14" i="209"/>
  <c r="CO14" i="209"/>
  <c r="CQ14" i="209"/>
  <c r="CP14" i="209"/>
  <c r="DA38" i="209"/>
  <c r="CY38" i="209"/>
  <c r="DC38" i="209"/>
  <c r="DD38" i="209"/>
  <c r="DB38" i="209"/>
  <c r="DN79" i="209"/>
  <c r="DQ79" i="209"/>
  <c r="DP79" i="209"/>
  <c r="DL79" i="209"/>
  <c r="DO79" i="209"/>
  <c r="FC146" i="211"/>
  <c r="FB146" i="211"/>
  <c r="EV122" i="211"/>
  <c r="EU122" i="211"/>
  <c r="EW122" i="211"/>
  <c r="EX122" i="211" s="1"/>
  <c r="EP141" i="211"/>
  <c r="EQ141" i="211" s="1"/>
  <c r="EK141" i="211"/>
  <c r="EO141" i="211"/>
  <c r="FC157" i="211"/>
  <c r="FB157" i="211"/>
  <c r="FP144" i="211"/>
  <c r="FO144" i="211"/>
  <c r="FK144" i="211"/>
  <c r="DY71" i="209"/>
  <c r="EB71" i="209"/>
  <c r="EA71" i="209"/>
  <c r="EC71" i="209"/>
  <c r="ED71" i="209"/>
  <c r="EE71" i="209" s="1"/>
  <c r="FJ128" i="211"/>
  <c r="FH128" i="211"/>
  <c r="FI128" i="211"/>
  <c r="DC26" i="211"/>
  <c r="FB34" i="209"/>
  <c r="FA34" i="209"/>
  <c r="EY34" i="209"/>
  <c r="FD34" i="209"/>
  <c r="FC34" i="209"/>
  <c r="DU58" i="211"/>
  <c r="DW58" i="211"/>
  <c r="DV58" i="211"/>
  <c r="DJ53" i="211"/>
  <c r="DI53" i="211"/>
  <c r="DH53" i="211"/>
  <c r="DB78" i="209"/>
  <c r="DC78" i="209"/>
  <c r="DA78" i="209"/>
  <c r="CY78" i="209"/>
  <c r="DD78" i="209"/>
  <c r="DX94" i="211"/>
  <c r="EC94" i="211"/>
  <c r="EB94" i="211"/>
  <c r="EK16" i="211"/>
  <c r="EP16" i="211"/>
  <c r="EQ16" i="211" s="1"/>
  <c r="EO16" i="211"/>
  <c r="DO56" i="209"/>
  <c r="DQ56" i="209"/>
  <c r="DN56" i="209"/>
  <c r="DP56" i="209"/>
  <c r="DL56" i="209"/>
  <c r="CU35" i="211"/>
  <c r="CW35" i="211"/>
  <c r="CX35" i="211" s="1"/>
  <c r="CV35" i="211"/>
  <c r="EQ59" i="209"/>
  <c r="EN59" i="209"/>
  <c r="EP59" i="209"/>
  <c r="EO59" i="209"/>
  <c r="DP87" i="209"/>
  <c r="DN87" i="209"/>
  <c r="DL87" i="209"/>
  <c r="DQ87" i="209"/>
  <c r="DO87" i="209"/>
  <c r="FC138" i="211"/>
  <c r="FB138" i="211"/>
  <c r="FN155" i="210"/>
  <c r="DW41" i="211"/>
  <c r="DV41" i="211"/>
  <c r="DU41" i="211"/>
  <c r="CV122" i="211"/>
  <c r="CU122" i="211"/>
  <c r="CW122" i="211"/>
  <c r="CX122" i="211" s="1"/>
  <c r="JR142" i="210"/>
  <c r="JE142" i="210"/>
  <c r="EQ141" i="209"/>
  <c r="EP141" i="209"/>
  <c r="EO141" i="209"/>
  <c r="EN141" i="209"/>
  <c r="FB152" i="211"/>
  <c r="FC152" i="211"/>
  <c r="DV15" i="211"/>
  <c r="DU15" i="211"/>
  <c r="DW15" i="211"/>
  <c r="DY31" i="209"/>
  <c r="ED31" i="209"/>
  <c r="EE31" i="209" s="1"/>
  <c r="EB31" i="209"/>
  <c r="EA31" i="209"/>
  <c r="EC31" i="209"/>
  <c r="FK88" i="211"/>
  <c r="FP88" i="211"/>
  <c r="FO88" i="211"/>
  <c r="DA112" i="209"/>
  <c r="CY112" i="209"/>
  <c r="DD112" i="209"/>
  <c r="DC112" i="209"/>
  <c r="DB112" i="209"/>
  <c r="EC70" i="211"/>
  <c r="EB70" i="211"/>
  <c r="DX70" i="211"/>
  <c r="FC40" i="211"/>
  <c r="FB40" i="211"/>
  <c r="DC104" i="211"/>
  <c r="DC95" i="211"/>
  <c r="FC45" i="211"/>
  <c r="FB45" i="211"/>
  <c r="IA149" i="210"/>
  <c r="IB149" i="210" s="1"/>
  <c r="HN149" i="210"/>
  <c r="EB140" i="211"/>
  <c r="EC140" i="211"/>
  <c r="DX140" i="211"/>
  <c r="FP89" i="211"/>
  <c r="FK89" i="211"/>
  <c r="FO89" i="211"/>
  <c r="EE29" i="209"/>
  <c r="DL145" i="211" l="1"/>
  <c r="DM145" i="211"/>
  <c r="DN145" i="211"/>
  <c r="DO145" i="211"/>
  <c r="CZ137" i="211"/>
  <c r="DA137" i="211"/>
  <c r="DB137" i="211"/>
  <c r="CY137" i="211"/>
  <c r="EM156" i="211"/>
  <c r="EN156" i="211"/>
  <c r="EL156" i="211"/>
  <c r="DL137" i="211"/>
  <c r="DM137" i="211"/>
  <c r="DN137" i="211"/>
  <c r="DO137" i="211"/>
  <c r="EL143" i="211"/>
  <c r="EM143" i="211"/>
  <c r="EN143" i="211"/>
  <c r="DY153" i="211"/>
  <c r="DZ153" i="211"/>
  <c r="EA153" i="211"/>
  <c r="FL151" i="211"/>
  <c r="FM151" i="211"/>
  <c r="FN151" i="211"/>
  <c r="DK138" i="211"/>
  <c r="DL138" i="211"/>
  <c r="DM138" i="211"/>
  <c r="DO138" i="211"/>
  <c r="DN138" i="211"/>
  <c r="FL150" i="211"/>
  <c r="FM150" i="211"/>
  <c r="FN150" i="211"/>
  <c r="FL140" i="211"/>
  <c r="FM140" i="211"/>
  <c r="FN140" i="211"/>
  <c r="EY132" i="211"/>
  <c r="EZ132" i="211"/>
  <c r="FA132" i="211"/>
  <c r="DL143" i="211"/>
  <c r="DM143" i="211"/>
  <c r="DN143" i="211"/>
  <c r="DO143" i="211"/>
  <c r="DY137" i="211"/>
  <c r="DZ137" i="211"/>
  <c r="EA137" i="211"/>
  <c r="DY156" i="211"/>
  <c r="DZ156" i="211"/>
  <c r="EA156" i="211"/>
  <c r="FM145" i="211"/>
  <c r="FL145" i="211"/>
  <c r="FN145" i="211"/>
  <c r="CZ145" i="211"/>
  <c r="DA145" i="211"/>
  <c r="DB145" i="211"/>
  <c r="CY145" i="211"/>
  <c r="DL154" i="211"/>
  <c r="DM154" i="211"/>
  <c r="DN154" i="211"/>
  <c r="DO154" i="211"/>
  <c r="FL148" i="211"/>
  <c r="FM148" i="211"/>
  <c r="FN148" i="211"/>
  <c r="FM153" i="211"/>
  <c r="FL153" i="211"/>
  <c r="FN153" i="211"/>
  <c r="DA150" i="211"/>
  <c r="DB150" i="211"/>
  <c r="CZ150" i="211"/>
  <c r="CY150" i="211"/>
  <c r="DZ150" i="211"/>
  <c r="EA150" i="211"/>
  <c r="DY150" i="211"/>
  <c r="CY132" i="211"/>
  <c r="CZ132" i="211"/>
  <c r="DA132" i="211"/>
  <c r="DB132" i="211"/>
  <c r="DY132" i="211"/>
  <c r="DZ132" i="211"/>
  <c r="EA132" i="211"/>
  <c r="CY148" i="211"/>
  <c r="CZ148" i="211"/>
  <c r="DA148" i="211"/>
  <c r="DB148" i="211"/>
  <c r="DL148" i="211"/>
  <c r="DM148" i="211"/>
  <c r="DO148" i="211"/>
  <c r="DN148" i="211"/>
  <c r="DY143" i="211"/>
  <c r="EA143" i="211"/>
  <c r="DZ143" i="211"/>
  <c r="DL151" i="211"/>
  <c r="DM151" i="211"/>
  <c r="DN151" i="211"/>
  <c r="DO151" i="211"/>
  <c r="CY140" i="211"/>
  <c r="CZ140" i="211"/>
  <c r="DA140" i="211"/>
  <c r="DB140" i="211"/>
  <c r="EY145" i="211"/>
  <c r="EZ145" i="211"/>
  <c r="FA145" i="211"/>
  <c r="DL149" i="211"/>
  <c r="DM149" i="211"/>
  <c r="DN149" i="211"/>
  <c r="DO149" i="211"/>
  <c r="FL156" i="211"/>
  <c r="FM156" i="211"/>
  <c r="FN156" i="211"/>
  <c r="FL143" i="211"/>
  <c r="FM143" i="211"/>
  <c r="FN143" i="211"/>
  <c r="EN137" i="211"/>
  <c r="EL137" i="211"/>
  <c r="EM137" i="211"/>
  <c r="EY137" i="211"/>
  <c r="EZ137" i="211"/>
  <c r="FA137" i="211"/>
  <c r="CZ151" i="211"/>
  <c r="CY151" i="211"/>
  <c r="DB151" i="211"/>
  <c r="DA151" i="211"/>
  <c r="DY148" i="211"/>
  <c r="DZ148" i="211"/>
  <c r="EA148" i="211"/>
  <c r="EY153" i="211"/>
  <c r="EZ153" i="211"/>
  <c r="FA153" i="211"/>
  <c r="EY140" i="211"/>
  <c r="EZ140" i="211"/>
  <c r="FA140" i="211"/>
  <c r="DL140" i="211"/>
  <c r="DM140" i="211"/>
  <c r="DN140" i="211"/>
  <c r="DO140" i="211"/>
  <c r="DP141" i="211"/>
  <c r="DL141" i="211"/>
  <c r="DM141" i="211"/>
  <c r="DN141" i="211"/>
  <c r="DO141" i="211"/>
  <c r="DC154" i="211"/>
  <c r="DA154" i="211"/>
  <c r="DB154" i="211"/>
  <c r="CY154" i="211"/>
  <c r="CZ154" i="211"/>
  <c r="DY141" i="211"/>
  <c r="DZ141" i="211"/>
  <c r="EA141" i="211"/>
  <c r="EL154" i="211"/>
  <c r="EM154" i="211"/>
  <c r="EN154" i="211"/>
  <c r="FO154" i="211"/>
  <c r="FM154" i="211"/>
  <c r="FL154" i="211"/>
  <c r="FN154" i="211"/>
  <c r="DL150" i="211"/>
  <c r="DM150" i="211"/>
  <c r="DN150" i="211"/>
  <c r="DO150" i="211"/>
  <c r="CZ153" i="211"/>
  <c r="DA153" i="211"/>
  <c r="DB153" i="211"/>
  <c r="CY153" i="211"/>
  <c r="FA151" i="211"/>
  <c r="EY151" i="211"/>
  <c r="EZ151" i="211"/>
  <c r="CZ143" i="211"/>
  <c r="CY143" i="211"/>
  <c r="DB143" i="211"/>
  <c r="DA143" i="211"/>
  <c r="DY145" i="211"/>
  <c r="DZ145" i="211"/>
  <c r="EA145" i="211"/>
  <c r="EL151" i="211"/>
  <c r="EM151" i="211"/>
  <c r="EN151" i="211"/>
  <c r="DL132" i="211"/>
  <c r="DM132" i="211"/>
  <c r="DN132" i="211"/>
  <c r="DO132" i="211"/>
  <c r="EM140" i="211"/>
  <c r="EN140" i="211"/>
  <c r="EL140" i="211"/>
  <c r="DL156" i="211"/>
  <c r="DM156" i="211"/>
  <c r="DN156" i="211"/>
  <c r="DO156" i="211"/>
  <c r="EY156" i="211"/>
  <c r="EZ156" i="211"/>
  <c r="FA156" i="211"/>
  <c r="EC150" i="211"/>
  <c r="EY149" i="211"/>
  <c r="EZ149" i="211"/>
  <c r="FA149" i="211"/>
  <c r="CY156" i="211"/>
  <c r="CZ156" i="211"/>
  <c r="DA156" i="211"/>
  <c r="DB156" i="211"/>
  <c r="EM148" i="211"/>
  <c r="EN148" i="211"/>
  <c r="EL148" i="211"/>
  <c r="EB150" i="211"/>
  <c r="CY149" i="211"/>
  <c r="CZ149" i="211"/>
  <c r="DA149" i="211"/>
  <c r="DB149" i="211"/>
  <c r="EY148" i="211"/>
  <c r="EZ148" i="211"/>
  <c r="FA148" i="211"/>
  <c r="FL132" i="211"/>
  <c r="FM132" i="211"/>
  <c r="FN132" i="211"/>
  <c r="FA143" i="211"/>
  <c r="EY143" i="211"/>
  <c r="EZ143" i="211"/>
  <c r="DL153" i="211"/>
  <c r="DM153" i="211"/>
  <c r="DN153" i="211"/>
  <c r="DO153" i="211"/>
  <c r="DY151" i="211"/>
  <c r="EA151" i="211"/>
  <c r="DZ151" i="211"/>
  <c r="EM132" i="211"/>
  <c r="EN132" i="211"/>
  <c r="EL132" i="211"/>
  <c r="DX150" i="211"/>
  <c r="EL138" i="211"/>
  <c r="EM138" i="211"/>
  <c r="EN138" i="211"/>
  <c r="FL71" i="211"/>
  <c r="FM71" i="211"/>
  <c r="FN71" i="211"/>
  <c r="EZ122" i="211"/>
  <c r="FA122" i="211"/>
  <c r="EY122" i="211"/>
  <c r="EY108" i="211"/>
  <c r="EZ108" i="211"/>
  <c r="FA108" i="211"/>
  <c r="EN85" i="211"/>
  <c r="EL85" i="211"/>
  <c r="EM85" i="211"/>
  <c r="CY74" i="211"/>
  <c r="CZ74" i="211"/>
  <c r="DA74" i="211"/>
  <c r="DB74" i="211"/>
  <c r="FL101" i="211"/>
  <c r="FM101" i="211"/>
  <c r="FN101" i="211"/>
  <c r="DZ128" i="211"/>
  <c r="EA128" i="211"/>
  <c r="DY128" i="211"/>
  <c r="EB120" i="211"/>
  <c r="DZ120" i="211"/>
  <c r="EA120" i="211"/>
  <c r="DY120" i="211"/>
  <c r="CZ65" i="211"/>
  <c r="DA65" i="211"/>
  <c r="CY65" i="211"/>
  <c r="DB65" i="211"/>
  <c r="DX84" i="211"/>
  <c r="DY84" i="211"/>
  <c r="DZ84" i="211"/>
  <c r="EA84" i="211"/>
  <c r="EY83" i="211"/>
  <c r="EZ83" i="211"/>
  <c r="FA83" i="211"/>
  <c r="JE55" i="210"/>
  <c r="FC125" i="211"/>
  <c r="EY125" i="211"/>
  <c r="EZ125" i="211"/>
  <c r="FA125" i="211"/>
  <c r="FL128" i="211"/>
  <c r="FM128" i="211"/>
  <c r="FN128" i="211"/>
  <c r="EL89" i="211"/>
  <c r="EM89" i="211"/>
  <c r="EN89" i="211"/>
  <c r="DN126" i="211"/>
  <c r="DO126" i="211"/>
  <c r="DL126" i="211"/>
  <c r="DM126" i="211"/>
  <c r="DL71" i="211"/>
  <c r="DM71" i="211"/>
  <c r="DN71" i="211"/>
  <c r="DO71" i="211"/>
  <c r="EL108" i="211"/>
  <c r="EM108" i="211"/>
  <c r="EN108" i="211"/>
  <c r="DY85" i="211"/>
  <c r="DZ85" i="211"/>
  <c r="EA85" i="211"/>
  <c r="EY126" i="211"/>
  <c r="EZ126" i="211"/>
  <c r="FA126" i="211"/>
  <c r="EM112" i="211"/>
  <c r="EN112" i="211"/>
  <c r="EL112" i="211"/>
  <c r="DY122" i="211"/>
  <c r="DZ122" i="211"/>
  <c r="EA122" i="211"/>
  <c r="FN81" i="211"/>
  <c r="FL81" i="211"/>
  <c r="FM81" i="211"/>
  <c r="DN116" i="211"/>
  <c r="DO116" i="211"/>
  <c r="DL116" i="211"/>
  <c r="DM116" i="211"/>
  <c r="FL85" i="211"/>
  <c r="FM85" i="211"/>
  <c r="FN85" i="211"/>
  <c r="FL104" i="211"/>
  <c r="FM104" i="211"/>
  <c r="FN104" i="211"/>
  <c r="DL95" i="211"/>
  <c r="DM95" i="211"/>
  <c r="DN95" i="211"/>
  <c r="DO95" i="211"/>
  <c r="DN104" i="211"/>
  <c r="DO104" i="211"/>
  <c r="DM104" i="211"/>
  <c r="DL104" i="211"/>
  <c r="FA71" i="211"/>
  <c r="EY71" i="211"/>
  <c r="EZ71" i="211"/>
  <c r="EK65" i="211"/>
  <c r="EL65" i="211"/>
  <c r="EM65" i="211"/>
  <c r="EN65" i="211"/>
  <c r="FK82" i="211"/>
  <c r="FL82" i="211"/>
  <c r="FM82" i="211"/>
  <c r="FN82" i="211"/>
  <c r="EY123" i="211"/>
  <c r="EZ123" i="211"/>
  <c r="FA123" i="211"/>
  <c r="DP125" i="211"/>
  <c r="DL125" i="211"/>
  <c r="DM125" i="211"/>
  <c r="DN125" i="211"/>
  <c r="DO125" i="211"/>
  <c r="EL81" i="211"/>
  <c r="EM81" i="211"/>
  <c r="EN81" i="211"/>
  <c r="DN120" i="211"/>
  <c r="DO120" i="211"/>
  <c r="DM120" i="211"/>
  <c r="DL120" i="211"/>
  <c r="EL126" i="211"/>
  <c r="EM126" i="211"/>
  <c r="EN126" i="211"/>
  <c r="EL122" i="211"/>
  <c r="EM122" i="211"/>
  <c r="EN122" i="211"/>
  <c r="DY114" i="211"/>
  <c r="EA114" i="211"/>
  <c r="DZ114" i="211"/>
  <c r="DL85" i="211"/>
  <c r="DM85" i="211"/>
  <c r="DN85" i="211"/>
  <c r="DO85" i="211"/>
  <c r="FL67" i="211"/>
  <c r="FM67" i="211"/>
  <c r="FN67" i="211"/>
  <c r="EL67" i="211"/>
  <c r="EM67" i="211"/>
  <c r="EN67" i="211"/>
  <c r="FL93" i="211"/>
  <c r="FM93" i="211"/>
  <c r="FN93" i="211"/>
  <c r="EZ74" i="211"/>
  <c r="FA74" i="211"/>
  <c r="EY74" i="211"/>
  <c r="EY97" i="211"/>
  <c r="EZ97" i="211"/>
  <c r="FA97" i="211"/>
  <c r="DL67" i="211"/>
  <c r="DM67" i="211"/>
  <c r="DN67" i="211"/>
  <c r="DO67" i="211"/>
  <c r="FL126" i="211"/>
  <c r="FM126" i="211"/>
  <c r="FN126" i="211"/>
  <c r="EY85" i="211"/>
  <c r="EZ85" i="211"/>
  <c r="FA85" i="211"/>
  <c r="CY85" i="211"/>
  <c r="DB85" i="211"/>
  <c r="CZ85" i="211"/>
  <c r="DA85" i="211"/>
  <c r="CY101" i="211"/>
  <c r="DB101" i="211"/>
  <c r="CZ101" i="211"/>
  <c r="DA101" i="211"/>
  <c r="CZ67" i="211"/>
  <c r="DA67" i="211"/>
  <c r="DB67" i="211"/>
  <c r="CY67" i="211"/>
  <c r="DN114" i="211"/>
  <c r="DO114" i="211"/>
  <c r="DL114" i="211"/>
  <c r="DM114" i="211"/>
  <c r="FL74" i="211"/>
  <c r="FM74" i="211"/>
  <c r="FN74" i="211"/>
  <c r="DY95" i="211"/>
  <c r="DZ95" i="211"/>
  <c r="EA95" i="211"/>
  <c r="DL89" i="211"/>
  <c r="DM89" i="211"/>
  <c r="DN89" i="211"/>
  <c r="DO89" i="211"/>
  <c r="FL112" i="211"/>
  <c r="FM112" i="211"/>
  <c r="FN112" i="211"/>
  <c r="EN93" i="211"/>
  <c r="EL93" i="211"/>
  <c r="EM93" i="211"/>
  <c r="DY79" i="211"/>
  <c r="DZ79" i="211"/>
  <c r="EA79" i="211"/>
  <c r="EL95" i="211"/>
  <c r="EM95" i="211"/>
  <c r="EN95" i="211"/>
  <c r="FM108" i="211"/>
  <c r="FN108" i="211"/>
  <c r="FL108" i="211"/>
  <c r="EC71" i="211"/>
  <c r="DY71" i="211"/>
  <c r="DZ71" i="211"/>
  <c r="EA71" i="211"/>
  <c r="DZ104" i="211"/>
  <c r="EA104" i="211"/>
  <c r="DY104" i="211"/>
  <c r="CY84" i="211"/>
  <c r="DB84" i="211"/>
  <c r="CZ84" i="211"/>
  <c r="DA84" i="211"/>
  <c r="EY75" i="211"/>
  <c r="EZ75" i="211"/>
  <c r="FA75" i="211"/>
  <c r="DL65" i="211"/>
  <c r="DM65" i="211"/>
  <c r="DN65" i="211"/>
  <c r="DO65" i="211"/>
  <c r="FC104" i="211"/>
  <c r="EY104" i="211"/>
  <c r="EZ104" i="211"/>
  <c r="FA104" i="211"/>
  <c r="EC123" i="211"/>
  <c r="DY123" i="211"/>
  <c r="DZ123" i="211"/>
  <c r="EA123" i="211"/>
  <c r="EK125" i="211"/>
  <c r="EN125" i="211"/>
  <c r="EL125" i="211"/>
  <c r="EM125" i="211"/>
  <c r="DN124" i="211"/>
  <c r="DO124" i="211"/>
  <c r="DL124" i="211"/>
  <c r="DM124" i="211"/>
  <c r="EL71" i="211"/>
  <c r="EM71" i="211"/>
  <c r="EN71" i="211"/>
  <c r="DB116" i="211"/>
  <c r="CY116" i="211"/>
  <c r="CZ116" i="211"/>
  <c r="DA116" i="211"/>
  <c r="DN128" i="211"/>
  <c r="DO128" i="211"/>
  <c r="DM128" i="211"/>
  <c r="DL128" i="211"/>
  <c r="CY71" i="211"/>
  <c r="DA71" i="211"/>
  <c r="CZ71" i="211"/>
  <c r="DB71" i="211"/>
  <c r="EL124" i="211"/>
  <c r="EM124" i="211"/>
  <c r="EN124" i="211"/>
  <c r="DY124" i="211"/>
  <c r="DZ124" i="211"/>
  <c r="EA124" i="211"/>
  <c r="CY79" i="211"/>
  <c r="DA79" i="211"/>
  <c r="CZ79" i="211"/>
  <c r="DB79" i="211"/>
  <c r="CZ75" i="211"/>
  <c r="DA75" i="211"/>
  <c r="CY75" i="211"/>
  <c r="DB75" i="211"/>
  <c r="EZ66" i="211"/>
  <c r="FA66" i="211"/>
  <c r="EY66" i="211"/>
  <c r="DY66" i="211"/>
  <c r="DZ66" i="211"/>
  <c r="EA66" i="211"/>
  <c r="DN112" i="211"/>
  <c r="DO112" i="211"/>
  <c r="DM112" i="211"/>
  <c r="DL112" i="211"/>
  <c r="EY93" i="211"/>
  <c r="EZ93" i="211"/>
  <c r="FA93" i="211"/>
  <c r="FA79" i="211"/>
  <c r="EY79" i="211"/>
  <c r="EZ79" i="211"/>
  <c r="DZ112" i="211"/>
  <c r="EA112" i="211"/>
  <c r="DY112" i="211"/>
  <c r="DN84" i="211"/>
  <c r="DO84" i="211"/>
  <c r="DL84" i="211"/>
  <c r="DM84" i="211"/>
  <c r="EK106" i="211"/>
  <c r="EL106" i="211"/>
  <c r="EM106" i="211"/>
  <c r="EN106" i="211"/>
  <c r="DK82" i="211"/>
  <c r="DN82" i="211"/>
  <c r="DO82" i="211"/>
  <c r="DL82" i="211"/>
  <c r="DM82" i="211"/>
  <c r="FO123" i="211"/>
  <c r="FL123" i="211"/>
  <c r="FM123" i="211"/>
  <c r="FN123" i="211"/>
  <c r="FL122" i="211"/>
  <c r="FM122" i="211"/>
  <c r="FN122" i="211"/>
  <c r="EY89" i="211"/>
  <c r="EZ89" i="211"/>
  <c r="FA89" i="211"/>
  <c r="EY112" i="211"/>
  <c r="EZ112" i="211"/>
  <c r="FA112" i="211"/>
  <c r="FL66" i="211"/>
  <c r="FM66" i="211"/>
  <c r="FN66" i="211"/>
  <c r="EY128" i="211"/>
  <c r="EZ128" i="211"/>
  <c r="FA128" i="211"/>
  <c r="EM120" i="211"/>
  <c r="EN120" i="211"/>
  <c r="EL120" i="211"/>
  <c r="EL97" i="211"/>
  <c r="EM97" i="211"/>
  <c r="EN97" i="211"/>
  <c r="FL114" i="211"/>
  <c r="FM114" i="211"/>
  <c r="FN114" i="211"/>
  <c r="EY116" i="211"/>
  <c r="EZ116" i="211"/>
  <c r="FA116" i="211"/>
  <c r="DY81" i="211"/>
  <c r="DZ81" i="211"/>
  <c r="EA81" i="211"/>
  <c r="DL75" i="211"/>
  <c r="DM75" i="211"/>
  <c r="DN75" i="211"/>
  <c r="DO75" i="211"/>
  <c r="EY81" i="211"/>
  <c r="EZ81" i="211"/>
  <c r="FA81" i="211"/>
  <c r="EA101" i="211"/>
  <c r="DY101" i="211"/>
  <c r="DZ101" i="211"/>
  <c r="DY108" i="211"/>
  <c r="DZ108" i="211"/>
  <c r="EA108" i="211"/>
  <c r="DN70" i="211"/>
  <c r="DO70" i="211"/>
  <c r="DL70" i="211"/>
  <c r="DM70" i="211"/>
  <c r="FL79" i="211"/>
  <c r="FM79" i="211"/>
  <c r="FN79" i="211"/>
  <c r="DC105" i="211"/>
  <c r="CY105" i="211"/>
  <c r="CZ105" i="211"/>
  <c r="DA105" i="211"/>
  <c r="DB105" i="211"/>
  <c r="FM84" i="211"/>
  <c r="FN84" i="211"/>
  <c r="FL84" i="211"/>
  <c r="DC123" i="211"/>
  <c r="CZ123" i="211"/>
  <c r="DA123" i="211"/>
  <c r="DB123" i="211"/>
  <c r="CY123" i="211"/>
  <c r="CY97" i="211"/>
  <c r="CZ97" i="211"/>
  <c r="DA97" i="211"/>
  <c r="DB97" i="211"/>
  <c r="CY81" i="211"/>
  <c r="CZ81" i="211"/>
  <c r="DA81" i="211"/>
  <c r="DB81" i="211"/>
  <c r="CY128" i="211"/>
  <c r="DA128" i="211"/>
  <c r="DB128" i="211"/>
  <c r="CZ128" i="211"/>
  <c r="DL81" i="211"/>
  <c r="DM81" i="211"/>
  <c r="DN81" i="211"/>
  <c r="DO81" i="211"/>
  <c r="EA75" i="211"/>
  <c r="DY75" i="211"/>
  <c r="DZ75" i="211"/>
  <c r="EY120" i="211"/>
  <c r="EZ120" i="211"/>
  <c r="FA120" i="211"/>
  <c r="EL66" i="211"/>
  <c r="EM66" i="211"/>
  <c r="EN66" i="211"/>
  <c r="DL97" i="211"/>
  <c r="DM97" i="211"/>
  <c r="DN97" i="211"/>
  <c r="DO97" i="211"/>
  <c r="EN101" i="211"/>
  <c r="EM101" i="211"/>
  <c r="EL101" i="211"/>
  <c r="EA67" i="211"/>
  <c r="DY67" i="211"/>
  <c r="DZ67" i="211"/>
  <c r="EZ114" i="211"/>
  <c r="FA114" i="211"/>
  <c r="EY114" i="211"/>
  <c r="DY116" i="211"/>
  <c r="DZ116" i="211"/>
  <c r="EA116" i="211"/>
  <c r="CY114" i="211"/>
  <c r="DB114" i="211"/>
  <c r="CZ114" i="211"/>
  <c r="DA114" i="211"/>
  <c r="CY89" i="211"/>
  <c r="CZ89" i="211"/>
  <c r="DA89" i="211"/>
  <c r="DB89" i="211"/>
  <c r="FL120" i="211"/>
  <c r="FM120" i="211"/>
  <c r="FN120" i="211"/>
  <c r="DY126" i="211"/>
  <c r="DZ126" i="211"/>
  <c r="EA126" i="211"/>
  <c r="CY93" i="211"/>
  <c r="DB93" i="211"/>
  <c r="DA93" i="211"/>
  <c r="CZ93" i="211"/>
  <c r="CY70" i="211"/>
  <c r="CZ70" i="211"/>
  <c r="DA70" i="211"/>
  <c r="DB70" i="211"/>
  <c r="DN66" i="211"/>
  <c r="DO66" i="211"/>
  <c r="DL66" i="211"/>
  <c r="DM66" i="211"/>
  <c r="FP106" i="211"/>
  <c r="FL106" i="211"/>
  <c r="FM106" i="211"/>
  <c r="FN106" i="211"/>
  <c r="CY66" i="211"/>
  <c r="CZ66" i="211"/>
  <c r="DA66" i="211"/>
  <c r="DB66" i="211"/>
  <c r="FN105" i="211"/>
  <c r="FL105" i="211"/>
  <c r="FM105" i="211"/>
  <c r="EY84" i="211"/>
  <c r="EZ84" i="211"/>
  <c r="FA84" i="211"/>
  <c r="EL83" i="211"/>
  <c r="EM83" i="211"/>
  <c r="EN83" i="211"/>
  <c r="CY125" i="211"/>
  <c r="DB125" i="211"/>
  <c r="CZ125" i="211"/>
  <c r="DA125" i="211"/>
  <c r="EL70" i="211"/>
  <c r="EM70" i="211"/>
  <c r="EN70" i="211"/>
  <c r="EY101" i="211"/>
  <c r="EZ101" i="211"/>
  <c r="FA101" i="211"/>
  <c r="EA93" i="211"/>
  <c r="DZ93" i="211"/>
  <c r="DY93" i="211"/>
  <c r="DL105" i="211"/>
  <c r="DM105" i="211"/>
  <c r="DN105" i="211"/>
  <c r="DO105" i="211"/>
  <c r="EM104" i="211"/>
  <c r="EN104" i="211"/>
  <c r="EL104" i="211"/>
  <c r="EL116" i="211"/>
  <c r="EM116" i="211"/>
  <c r="EN116" i="211"/>
  <c r="EY70" i="211"/>
  <c r="EZ70" i="211"/>
  <c r="FA70" i="211"/>
  <c r="EL74" i="211"/>
  <c r="EM74" i="211"/>
  <c r="EN74" i="211"/>
  <c r="DN108" i="211"/>
  <c r="DO108" i="211"/>
  <c r="DL108" i="211"/>
  <c r="DM108" i="211"/>
  <c r="CY122" i="211"/>
  <c r="DB122" i="211"/>
  <c r="CZ122" i="211"/>
  <c r="DA122" i="211"/>
  <c r="DN122" i="211"/>
  <c r="DO122" i="211"/>
  <c r="DL122" i="211"/>
  <c r="DM122" i="211"/>
  <c r="FL75" i="211"/>
  <c r="FM75" i="211"/>
  <c r="FN75" i="211"/>
  <c r="FN97" i="211"/>
  <c r="FL97" i="211"/>
  <c r="FM97" i="211"/>
  <c r="FM124" i="211"/>
  <c r="FN124" i="211"/>
  <c r="FL124" i="211"/>
  <c r="FL95" i="211"/>
  <c r="FM95" i="211"/>
  <c r="FN95" i="211"/>
  <c r="DY97" i="211"/>
  <c r="DZ97" i="211"/>
  <c r="EA97" i="211"/>
  <c r="FC83" i="211"/>
  <c r="DB124" i="211"/>
  <c r="CZ124" i="211"/>
  <c r="DA124" i="211"/>
  <c r="CY124" i="211"/>
  <c r="DN74" i="211"/>
  <c r="DO74" i="211"/>
  <c r="DL74" i="211"/>
  <c r="DM74" i="211"/>
  <c r="CY108" i="211"/>
  <c r="CZ108" i="211"/>
  <c r="DA108" i="211"/>
  <c r="DB108" i="211"/>
  <c r="EL79" i="211"/>
  <c r="EM79" i="211"/>
  <c r="EN79" i="211"/>
  <c r="DY89" i="211"/>
  <c r="DZ89" i="211"/>
  <c r="EA89" i="211"/>
  <c r="FL70" i="211"/>
  <c r="FM70" i="211"/>
  <c r="FN70" i="211"/>
  <c r="CY126" i="211"/>
  <c r="CZ126" i="211"/>
  <c r="DA126" i="211"/>
  <c r="DB126" i="211"/>
  <c r="FA95" i="211"/>
  <c r="EY95" i="211"/>
  <c r="EZ95" i="211"/>
  <c r="EC106" i="211"/>
  <c r="DY106" i="211"/>
  <c r="DZ106" i="211"/>
  <c r="EA106" i="211"/>
  <c r="EM128" i="211"/>
  <c r="EN128" i="211"/>
  <c r="EL128" i="211"/>
  <c r="DL121" i="211"/>
  <c r="DM121" i="211"/>
  <c r="DN121" i="211"/>
  <c r="DO121" i="211"/>
  <c r="CZ40" i="211"/>
  <c r="DA40" i="211"/>
  <c r="DB40" i="211"/>
  <c r="CY40" i="211"/>
  <c r="EY37" i="211"/>
  <c r="FA37" i="211"/>
  <c r="EZ37" i="211"/>
  <c r="EL19" i="211"/>
  <c r="EM19" i="211"/>
  <c r="EN19" i="211"/>
  <c r="CZ35" i="211"/>
  <c r="DA35" i="211"/>
  <c r="DB35" i="211"/>
  <c r="CY35" i="211"/>
  <c r="DL21" i="211"/>
  <c r="DM21" i="211"/>
  <c r="DO21" i="211"/>
  <c r="DN21" i="211"/>
  <c r="EY53" i="211"/>
  <c r="FA53" i="211"/>
  <c r="EZ53" i="211"/>
  <c r="DY21" i="211"/>
  <c r="DZ21" i="211"/>
  <c r="EA21" i="211"/>
  <c r="FN17" i="211"/>
  <c r="FM17" i="211"/>
  <c r="FL17" i="211"/>
  <c r="EL21" i="211"/>
  <c r="EM21" i="211"/>
  <c r="EN21" i="211"/>
  <c r="FL35" i="211"/>
  <c r="FM35" i="211"/>
  <c r="FN35" i="211"/>
  <c r="DL18" i="211"/>
  <c r="DM18" i="211"/>
  <c r="DN18" i="211"/>
  <c r="DO18" i="211"/>
  <c r="EZ35" i="211"/>
  <c r="FA35" i="211"/>
  <c r="EY35" i="211"/>
  <c r="EA14" i="211"/>
  <c r="DZ14" i="211"/>
  <c r="DY14" i="211"/>
  <c r="EY42" i="211"/>
  <c r="EZ42" i="211"/>
  <c r="FA42" i="211"/>
  <c r="FL15" i="211"/>
  <c r="FM15" i="211"/>
  <c r="FN15" i="211"/>
  <c r="DL50" i="211"/>
  <c r="DM50" i="211"/>
  <c r="DN50" i="211"/>
  <c r="DO50" i="211"/>
  <c r="CZ53" i="211"/>
  <c r="DA53" i="211"/>
  <c r="DB53" i="211"/>
  <c r="CY53" i="211"/>
  <c r="DL35" i="211"/>
  <c r="DM35" i="211"/>
  <c r="DO35" i="211"/>
  <c r="DN35" i="211"/>
  <c r="FL40" i="211"/>
  <c r="FM40" i="211"/>
  <c r="FN40" i="211"/>
  <c r="CY21" i="211"/>
  <c r="CZ21" i="211"/>
  <c r="DA21" i="211"/>
  <c r="DB21" i="211"/>
  <c r="EM58" i="211"/>
  <c r="EN58" i="211"/>
  <c r="EL58" i="211"/>
  <c r="EL24" i="211"/>
  <c r="EM24" i="211"/>
  <c r="EN24" i="211"/>
  <c r="DY60" i="211"/>
  <c r="DZ60" i="211"/>
  <c r="EA60" i="211"/>
  <c r="DY50" i="211"/>
  <c r="DZ50" i="211"/>
  <c r="EA50" i="211"/>
  <c r="FL31" i="211"/>
  <c r="FM31" i="211"/>
  <c r="FN31" i="211"/>
  <c r="EL27" i="211"/>
  <c r="EM27" i="211"/>
  <c r="EN27" i="211"/>
  <c r="DZ49" i="211"/>
  <c r="EA49" i="211"/>
  <c r="DY49" i="211"/>
  <c r="EY58" i="211"/>
  <c r="EZ58" i="211"/>
  <c r="FA58" i="211"/>
  <c r="DY15" i="211"/>
  <c r="DZ15" i="211"/>
  <c r="EA15" i="211"/>
  <c r="DZ41" i="211"/>
  <c r="EA41" i="211"/>
  <c r="DY41" i="211"/>
  <c r="FN41" i="211"/>
  <c r="FM41" i="211"/>
  <c r="FL41" i="211"/>
  <c r="FL21" i="211"/>
  <c r="FM21" i="211"/>
  <c r="FN21" i="211"/>
  <c r="DY42" i="211"/>
  <c r="DZ42" i="211"/>
  <c r="EA42" i="211"/>
  <c r="EY23" i="211"/>
  <c r="EZ23" i="211"/>
  <c r="FA23" i="211"/>
  <c r="CZ42" i="211"/>
  <c r="DA42" i="211"/>
  <c r="DB42" i="211"/>
  <c r="CY42" i="211"/>
  <c r="DN45" i="211"/>
  <c r="DO45" i="211"/>
  <c r="DL45" i="211"/>
  <c r="DM45" i="211"/>
  <c r="DN49" i="211"/>
  <c r="DO49" i="211"/>
  <c r="DL49" i="211"/>
  <c r="DM49" i="211"/>
  <c r="EY50" i="211"/>
  <c r="EZ50" i="211"/>
  <c r="FA50" i="211"/>
  <c r="EL45" i="211"/>
  <c r="EM45" i="211"/>
  <c r="EN45" i="211"/>
  <c r="DA50" i="211"/>
  <c r="DB50" i="211"/>
  <c r="CY50" i="211"/>
  <c r="CZ50" i="211"/>
  <c r="FL53" i="211"/>
  <c r="FM53" i="211"/>
  <c r="FN53" i="211"/>
  <c r="EN31" i="211"/>
  <c r="EM31" i="211"/>
  <c r="EL31" i="211"/>
  <c r="EN15" i="211"/>
  <c r="EM15" i="211"/>
  <c r="EL15" i="211"/>
  <c r="EL17" i="211"/>
  <c r="EM17" i="211"/>
  <c r="EN17" i="211"/>
  <c r="EL37" i="211"/>
  <c r="EM37" i="211"/>
  <c r="EN37" i="211"/>
  <c r="DK20" i="211"/>
  <c r="DL20" i="211"/>
  <c r="DM20" i="211"/>
  <c r="DN20" i="211"/>
  <c r="DO20" i="211"/>
  <c r="EY18" i="211"/>
  <c r="EZ18" i="211"/>
  <c r="FA18" i="211"/>
  <c r="FL45" i="211"/>
  <c r="FM45" i="211"/>
  <c r="FN45" i="211"/>
  <c r="FL42" i="211"/>
  <c r="FM42" i="211"/>
  <c r="FN42" i="211"/>
  <c r="DY23" i="211"/>
  <c r="DZ23" i="211"/>
  <c r="EA23" i="211"/>
  <c r="CZ45" i="211"/>
  <c r="DA45" i="211"/>
  <c r="DB45" i="211"/>
  <c r="CY45" i="211"/>
  <c r="EY34" i="211"/>
  <c r="EZ34" i="211"/>
  <c r="FA34" i="211"/>
  <c r="FL23" i="211"/>
  <c r="FM23" i="211"/>
  <c r="FN23" i="211"/>
  <c r="DY24" i="211"/>
  <c r="DZ24" i="211"/>
  <c r="EA24" i="211"/>
  <c r="DL40" i="211"/>
  <c r="DM40" i="211"/>
  <c r="DN40" i="211"/>
  <c r="DO40" i="211"/>
  <c r="CY49" i="211"/>
  <c r="CZ49" i="211"/>
  <c r="DA49" i="211"/>
  <c r="DB49" i="211"/>
  <c r="DB17" i="211"/>
  <c r="CZ17" i="211"/>
  <c r="CY17" i="211"/>
  <c r="DA17" i="211"/>
  <c r="EA38" i="211"/>
  <c r="DZ38" i="211"/>
  <c r="DY38" i="211"/>
  <c r="DN53" i="211"/>
  <c r="DO53" i="211"/>
  <c r="DL53" i="211"/>
  <c r="DM53" i="211"/>
  <c r="CZ34" i="211"/>
  <c r="DA34" i="211"/>
  <c r="DB34" i="211"/>
  <c r="CY34" i="211"/>
  <c r="EM42" i="211"/>
  <c r="EN42" i="211"/>
  <c r="EL42" i="211"/>
  <c r="FL34" i="211"/>
  <c r="FM34" i="211"/>
  <c r="FN34" i="211"/>
  <c r="DL15" i="211"/>
  <c r="DM15" i="211"/>
  <c r="DO15" i="211"/>
  <c r="DN15" i="211"/>
  <c r="EY21" i="211"/>
  <c r="FA21" i="211"/>
  <c r="EZ21" i="211"/>
  <c r="FL24" i="211"/>
  <c r="FM24" i="211"/>
  <c r="FN24" i="211"/>
  <c r="DY40" i="211"/>
  <c r="DZ40" i="211"/>
  <c r="EA40" i="211"/>
  <c r="DL27" i="211"/>
  <c r="DM27" i="211"/>
  <c r="DO27" i="211"/>
  <c r="DN27" i="211"/>
  <c r="CY57" i="211"/>
  <c r="DB57" i="211"/>
  <c r="CZ57" i="211"/>
  <c r="DA57" i="211"/>
  <c r="DB55" i="211"/>
  <c r="CZ55" i="211"/>
  <c r="CY55" i="211"/>
  <c r="DA55" i="211"/>
  <c r="FL38" i="211"/>
  <c r="FN38" i="211"/>
  <c r="FM38" i="211"/>
  <c r="EY17" i="211"/>
  <c r="EZ17" i="211"/>
  <c r="FA17" i="211"/>
  <c r="DY53" i="211"/>
  <c r="DZ53" i="211"/>
  <c r="EA53" i="211"/>
  <c r="EL41" i="211"/>
  <c r="EM41" i="211"/>
  <c r="EN41" i="211"/>
  <c r="DM60" i="211"/>
  <c r="DN60" i="211"/>
  <c r="DO60" i="211"/>
  <c r="DL60" i="211"/>
  <c r="EL14" i="211"/>
  <c r="EM14" i="211"/>
  <c r="EN14" i="211"/>
  <c r="EL49" i="211"/>
  <c r="EM49" i="211"/>
  <c r="EN49" i="211"/>
  <c r="DY27" i="211"/>
  <c r="EA27" i="211"/>
  <c r="DZ27" i="211"/>
  <c r="DY31" i="211"/>
  <c r="DZ31" i="211"/>
  <c r="EA31" i="211"/>
  <c r="CZ31" i="211"/>
  <c r="DA31" i="211"/>
  <c r="CY31" i="211"/>
  <c r="DB31" i="211"/>
  <c r="EM34" i="211"/>
  <c r="EN34" i="211"/>
  <c r="EL34" i="211"/>
  <c r="FL27" i="211"/>
  <c r="FM27" i="211"/>
  <c r="FN27" i="211"/>
  <c r="EN23" i="211"/>
  <c r="EM23" i="211"/>
  <c r="EL23" i="211"/>
  <c r="CZ23" i="211"/>
  <c r="DA23" i="211"/>
  <c r="CY23" i="211"/>
  <c r="DB23" i="211"/>
  <c r="DL14" i="211"/>
  <c r="DN14" i="211"/>
  <c r="DM14" i="211"/>
  <c r="FN14" i="211"/>
  <c r="FM14" i="211"/>
  <c r="FL14" i="211"/>
  <c r="FA24" i="211"/>
  <c r="EZ24" i="211"/>
  <c r="EY24" i="211"/>
  <c r="DZ17" i="211"/>
  <c r="EA17" i="211"/>
  <c r="DY17" i="211"/>
  <c r="DL23" i="211"/>
  <c r="DM23" i="211"/>
  <c r="DO23" i="211"/>
  <c r="DN23" i="211"/>
  <c r="EY49" i="211"/>
  <c r="EZ49" i="211"/>
  <c r="FA49" i="211"/>
  <c r="EL40" i="211"/>
  <c r="EM40" i="211"/>
  <c r="EN40" i="211"/>
  <c r="EN55" i="211"/>
  <c r="EM55" i="211"/>
  <c r="EL55" i="211"/>
  <c r="DP28" i="211"/>
  <c r="DL28" i="211"/>
  <c r="DM28" i="211"/>
  <c r="DN28" i="211"/>
  <c r="DO28" i="211"/>
  <c r="EY20" i="211"/>
  <c r="EZ20" i="211"/>
  <c r="FA20" i="211"/>
  <c r="EY57" i="211"/>
  <c r="EZ57" i="211"/>
  <c r="FA57" i="211"/>
  <c r="FC38" i="211"/>
  <c r="EY38" i="211"/>
  <c r="EZ38" i="211"/>
  <c r="FA38" i="211"/>
  <c r="DK57" i="211"/>
  <c r="DN57" i="211"/>
  <c r="DL57" i="211"/>
  <c r="DO57" i="211"/>
  <c r="DM57" i="211"/>
  <c r="HN47" i="210"/>
  <c r="DY58" i="211"/>
  <c r="DZ58" i="211"/>
  <c r="EA58" i="211"/>
  <c r="FL18" i="211"/>
  <c r="FM18" i="211"/>
  <c r="FN18" i="211"/>
  <c r="DL31" i="211"/>
  <c r="DM31" i="211"/>
  <c r="DO31" i="211"/>
  <c r="DN31" i="211"/>
  <c r="CZ58" i="211"/>
  <c r="DA58" i="211"/>
  <c r="DB58" i="211"/>
  <c r="CY58" i="211"/>
  <c r="EY41" i="211"/>
  <c r="EZ41" i="211"/>
  <c r="FA41" i="211"/>
  <c r="DY45" i="211"/>
  <c r="DZ45" i="211"/>
  <c r="EA45" i="211"/>
  <c r="DL42" i="211"/>
  <c r="DO42" i="211"/>
  <c r="DM42" i="211"/>
  <c r="DN42" i="211"/>
  <c r="EM18" i="211"/>
  <c r="EN18" i="211"/>
  <c r="EL18" i="211"/>
  <c r="CZ15" i="211"/>
  <c r="DA15" i="211"/>
  <c r="CY15" i="211"/>
  <c r="DB15" i="211"/>
  <c r="DY35" i="211"/>
  <c r="EA35" i="211"/>
  <c r="DZ35" i="211"/>
  <c r="EL53" i="211"/>
  <c r="EM53" i="211"/>
  <c r="EN53" i="211"/>
  <c r="DY18" i="211"/>
  <c r="DZ18" i="211"/>
  <c r="EA18" i="211"/>
  <c r="CZ41" i="211"/>
  <c r="DA41" i="211"/>
  <c r="DB41" i="211"/>
  <c r="CY41" i="211"/>
  <c r="DL41" i="211"/>
  <c r="DM41" i="211"/>
  <c r="DO41" i="211"/>
  <c r="DN41" i="211"/>
  <c r="DL17" i="211"/>
  <c r="DM17" i="211"/>
  <c r="DO17" i="211"/>
  <c r="DN17" i="211"/>
  <c r="EY15" i="211"/>
  <c r="EZ15" i="211"/>
  <c r="FA15" i="211"/>
  <c r="EM50" i="211"/>
  <c r="EN50" i="211"/>
  <c r="EL50" i="211"/>
  <c r="DL24" i="211"/>
  <c r="DM24" i="211"/>
  <c r="DN24" i="211"/>
  <c r="DO24" i="211"/>
  <c r="CY27" i="211"/>
  <c r="CZ27" i="211"/>
  <c r="DA27" i="211"/>
  <c r="DB27" i="211"/>
  <c r="FA14" i="211"/>
  <c r="EZ14" i="211"/>
  <c r="EY14" i="211"/>
  <c r="DY34" i="211"/>
  <c r="DZ34" i="211"/>
  <c r="EA34" i="211"/>
  <c r="FB55" i="211"/>
  <c r="EY55" i="211"/>
  <c r="EZ55" i="211"/>
  <c r="FA55" i="211"/>
  <c r="EY28" i="211"/>
  <c r="EZ28" i="211"/>
  <c r="FA28" i="211"/>
  <c r="DL62" i="211"/>
  <c r="DM62" i="211"/>
  <c r="DN62" i="211"/>
  <c r="DO62" i="211"/>
  <c r="FA62" i="211"/>
  <c r="EZ62" i="211"/>
  <c r="EY62" i="211"/>
  <c r="EM62" i="211"/>
  <c r="EL62" i="211"/>
  <c r="EN62" i="211"/>
  <c r="DY62" i="211"/>
  <c r="DZ62" i="211"/>
  <c r="EA62" i="211"/>
  <c r="FL62" i="211"/>
  <c r="FN62" i="211"/>
  <c r="FM62" i="211"/>
  <c r="JF130" i="210"/>
  <c r="JN130" i="210"/>
  <c r="JG130" i="210"/>
  <c r="JO130" i="210"/>
  <c r="JH130" i="210"/>
  <c r="JP130" i="210"/>
  <c r="JI130" i="210"/>
  <c r="JQ130" i="210"/>
  <c r="JM130" i="210"/>
  <c r="JJ130" i="210"/>
  <c r="JK130" i="210"/>
  <c r="JL130" i="210"/>
  <c r="JJ127" i="210"/>
  <c r="JK127" i="210"/>
  <c r="JL127" i="210"/>
  <c r="JM127" i="210"/>
  <c r="JI127" i="210"/>
  <c r="JF127" i="210"/>
  <c r="JN127" i="210"/>
  <c r="JQ127" i="210"/>
  <c r="JG127" i="210"/>
  <c r="JO127" i="210"/>
  <c r="JH127" i="210"/>
  <c r="JP127" i="210"/>
  <c r="JJ123" i="210"/>
  <c r="JK123" i="210"/>
  <c r="JL123" i="210"/>
  <c r="JM123" i="210"/>
  <c r="JI123" i="210"/>
  <c r="JF123" i="210"/>
  <c r="JN123" i="210"/>
  <c r="JG123" i="210"/>
  <c r="JO123" i="210"/>
  <c r="JH123" i="210"/>
  <c r="JP123" i="210"/>
  <c r="JQ123" i="210"/>
  <c r="JF103" i="210"/>
  <c r="JN103" i="210"/>
  <c r="JG103" i="210"/>
  <c r="JO103" i="210"/>
  <c r="JH103" i="210"/>
  <c r="JP103" i="210"/>
  <c r="JI103" i="210"/>
  <c r="JQ103" i="210"/>
  <c r="JJ103" i="210"/>
  <c r="JK103" i="210"/>
  <c r="JL103" i="210"/>
  <c r="JM103" i="210"/>
  <c r="JJ76" i="210"/>
  <c r="JK76" i="210"/>
  <c r="JL76" i="210"/>
  <c r="JM76" i="210"/>
  <c r="JF76" i="210"/>
  <c r="JN76" i="210"/>
  <c r="JG76" i="210"/>
  <c r="JO76" i="210"/>
  <c r="JH76" i="210"/>
  <c r="JP76" i="210"/>
  <c r="JI76" i="210"/>
  <c r="JQ76" i="210"/>
  <c r="JF40" i="210"/>
  <c r="JN40" i="210"/>
  <c r="JG40" i="210"/>
  <c r="JO40" i="210"/>
  <c r="JH40" i="210"/>
  <c r="JP40" i="210"/>
  <c r="JI40" i="210"/>
  <c r="JQ40" i="210"/>
  <c r="JJ40" i="210"/>
  <c r="JK40" i="210"/>
  <c r="JL40" i="210"/>
  <c r="JM40" i="210"/>
  <c r="JF34" i="210"/>
  <c r="JN34" i="210"/>
  <c r="JG34" i="210"/>
  <c r="JO34" i="210"/>
  <c r="JH34" i="210"/>
  <c r="JP34" i="210"/>
  <c r="JI34" i="210"/>
  <c r="JQ34" i="210"/>
  <c r="JJ34" i="210"/>
  <c r="JK34" i="210"/>
  <c r="JL34" i="210"/>
  <c r="JM34" i="210"/>
  <c r="JF99" i="210"/>
  <c r="JN99" i="210"/>
  <c r="JG99" i="210"/>
  <c r="JO99" i="210"/>
  <c r="JH99" i="210"/>
  <c r="JP99" i="210"/>
  <c r="JI99" i="210"/>
  <c r="JQ99" i="210"/>
  <c r="JJ99" i="210"/>
  <c r="JK99" i="210"/>
  <c r="JL99" i="210"/>
  <c r="JM99" i="210"/>
  <c r="JF136" i="210"/>
  <c r="JN136" i="210"/>
  <c r="JG136" i="210"/>
  <c r="JO136" i="210"/>
  <c r="JH136" i="210"/>
  <c r="JP136" i="210"/>
  <c r="JI136" i="210"/>
  <c r="JQ136" i="210"/>
  <c r="JJ136" i="210"/>
  <c r="JK136" i="210"/>
  <c r="JL136" i="210"/>
  <c r="JM136" i="210"/>
  <c r="JJ157" i="210"/>
  <c r="JK157" i="210"/>
  <c r="JM157" i="210"/>
  <c r="JF157" i="210"/>
  <c r="JN157" i="210"/>
  <c r="JG157" i="210"/>
  <c r="JO157" i="210"/>
  <c r="JH157" i="210"/>
  <c r="JP157" i="210"/>
  <c r="JL157" i="210"/>
  <c r="JQ157" i="210"/>
  <c r="JI157" i="210"/>
  <c r="JJ118" i="210"/>
  <c r="JK118" i="210"/>
  <c r="JL118" i="210"/>
  <c r="JM118" i="210"/>
  <c r="JF118" i="210"/>
  <c r="JN118" i="210"/>
  <c r="JG118" i="210"/>
  <c r="JO118" i="210"/>
  <c r="JH118" i="210"/>
  <c r="JP118" i="210"/>
  <c r="JI118" i="210"/>
  <c r="JQ118" i="210"/>
  <c r="JJ82" i="210"/>
  <c r="JK82" i="210"/>
  <c r="JL82" i="210"/>
  <c r="JM82" i="210"/>
  <c r="JF82" i="210"/>
  <c r="JN82" i="210"/>
  <c r="JG82" i="210"/>
  <c r="JO82" i="210"/>
  <c r="JH82" i="210"/>
  <c r="JP82" i="210"/>
  <c r="JI82" i="210"/>
  <c r="JQ82" i="210"/>
  <c r="JJ74" i="210"/>
  <c r="JK74" i="210"/>
  <c r="JL74" i="210"/>
  <c r="JM74" i="210"/>
  <c r="JF74" i="210"/>
  <c r="JN74" i="210"/>
  <c r="JG74" i="210"/>
  <c r="JO74" i="210"/>
  <c r="JH74" i="210"/>
  <c r="JP74" i="210"/>
  <c r="JI74" i="210"/>
  <c r="JQ74" i="210"/>
  <c r="JF64" i="210"/>
  <c r="JN64" i="210"/>
  <c r="JH64" i="210"/>
  <c r="JP64" i="210"/>
  <c r="JI64" i="210"/>
  <c r="JQ64" i="210"/>
  <c r="JJ64" i="210"/>
  <c r="JL64" i="210"/>
  <c r="JO64" i="210"/>
  <c r="JG64" i="210"/>
  <c r="JK64" i="210"/>
  <c r="JM64" i="210"/>
  <c r="JF26" i="210"/>
  <c r="JN26" i="210"/>
  <c r="JG26" i="210"/>
  <c r="JO26" i="210"/>
  <c r="JH26" i="210"/>
  <c r="JP26" i="210"/>
  <c r="JI26" i="210"/>
  <c r="JQ26" i="210"/>
  <c r="JJ26" i="210"/>
  <c r="JK26" i="210"/>
  <c r="JL26" i="210"/>
  <c r="JM26" i="210"/>
  <c r="JJ114" i="210"/>
  <c r="JK114" i="210"/>
  <c r="JL114" i="210"/>
  <c r="JM114" i="210"/>
  <c r="JF114" i="210"/>
  <c r="JN114" i="210"/>
  <c r="JG114" i="210"/>
  <c r="JO114" i="210"/>
  <c r="JH114" i="210"/>
  <c r="JP114" i="210"/>
  <c r="JI114" i="210"/>
  <c r="JQ114" i="210"/>
  <c r="JF91" i="210"/>
  <c r="JN91" i="210"/>
  <c r="JG91" i="210"/>
  <c r="JO91" i="210"/>
  <c r="JH91" i="210"/>
  <c r="JP91" i="210"/>
  <c r="JI91" i="210"/>
  <c r="JQ91" i="210"/>
  <c r="JJ91" i="210"/>
  <c r="JK91" i="210"/>
  <c r="JL91" i="210"/>
  <c r="JM91" i="210"/>
  <c r="JJ53" i="210"/>
  <c r="JK53" i="210"/>
  <c r="JL53" i="210"/>
  <c r="JM53" i="210"/>
  <c r="JF53" i="210"/>
  <c r="JN53" i="210"/>
  <c r="JG53" i="210"/>
  <c r="JO53" i="210"/>
  <c r="JH53" i="210"/>
  <c r="JP53" i="210"/>
  <c r="JQ53" i="210"/>
  <c r="JI53" i="210"/>
  <c r="JJ161" i="210"/>
  <c r="JM161" i="210"/>
  <c r="JF161" i="210"/>
  <c r="JN161" i="210"/>
  <c r="JG161" i="210"/>
  <c r="JO161" i="210"/>
  <c r="JH161" i="210"/>
  <c r="JP161" i="210"/>
  <c r="JK161" i="210"/>
  <c r="JL161" i="210"/>
  <c r="JI161" i="210"/>
  <c r="JQ161" i="210"/>
  <c r="JJ137" i="210"/>
  <c r="JK137" i="210"/>
  <c r="JL137" i="210"/>
  <c r="JM137" i="210"/>
  <c r="JQ137" i="210"/>
  <c r="JF137" i="210"/>
  <c r="JN137" i="210"/>
  <c r="JG137" i="210"/>
  <c r="JO137" i="210"/>
  <c r="JI137" i="210"/>
  <c r="JH137" i="210"/>
  <c r="JP137" i="210"/>
  <c r="JJ145" i="210"/>
  <c r="JK145" i="210"/>
  <c r="JL145" i="210"/>
  <c r="JM145" i="210"/>
  <c r="JF145" i="210"/>
  <c r="JN145" i="210"/>
  <c r="JG145" i="210"/>
  <c r="JO145" i="210"/>
  <c r="JH145" i="210"/>
  <c r="JP145" i="210"/>
  <c r="JI145" i="210"/>
  <c r="JQ145" i="210"/>
  <c r="JJ141" i="210"/>
  <c r="JK141" i="210"/>
  <c r="JL141" i="210"/>
  <c r="JM141" i="210"/>
  <c r="JF141" i="210"/>
  <c r="JN141" i="210"/>
  <c r="JG141" i="210"/>
  <c r="JO141" i="210"/>
  <c r="JH141" i="210"/>
  <c r="JP141" i="210"/>
  <c r="JQ141" i="210"/>
  <c r="JI141" i="210"/>
  <c r="JJ153" i="210"/>
  <c r="JK153" i="210"/>
  <c r="JL153" i="210"/>
  <c r="JM153" i="210"/>
  <c r="JF153" i="210"/>
  <c r="JN153" i="210"/>
  <c r="JG153" i="210"/>
  <c r="JO153" i="210"/>
  <c r="JH153" i="210"/>
  <c r="JP153" i="210"/>
  <c r="JQ153" i="210"/>
  <c r="JI153" i="210"/>
  <c r="JJ131" i="210"/>
  <c r="JK131" i="210"/>
  <c r="JL131" i="210"/>
  <c r="JM131" i="210"/>
  <c r="JF131" i="210"/>
  <c r="JN131" i="210"/>
  <c r="JQ131" i="210"/>
  <c r="JG131" i="210"/>
  <c r="JO131" i="210"/>
  <c r="JH131" i="210"/>
  <c r="JP131" i="210"/>
  <c r="JI131" i="210"/>
  <c r="JJ108" i="210"/>
  <c r="JK108" i="210"/>
  <c r="JL108" i="210"/>
  <c r="JM108" i="210"/>
  <c r="JF108" i="210"/>
  <c r="JN108" i="210"/>
  <c r="JG108" i="210"/>
  <c r="JO108" i="210"/>
  <c r="JH108" i="210"/>
  <c r="JP108" i="210"/>
  <c r="JI108" i="210"/>
  <c r="JQ108" i="210"/>
  <c r="JJ59" i="210"/>
  <c r="JK59" i="210"/>
  <c r="JL59" i="210"/>
  <c r="JM59" i="210"/>
  <c r="JF59" i="210"/>
  <c r="JN59" i="210"/>
  <c r="JG59" i="210"/>
  <c r="JH59" i="210"/>
  <c r="JP59" i="210"/>
  <c r="JI59" i="210"/>
  <c r="JO59" i="210"/>
  <c r="JQ59" i="210"/>
  <c r="JF22" i="210"/>
  <c r="JN22" i="210"/>
  <c r="JG22" i="210"/>
  <c r="JO22" i="210"/>
  <c r="JH22" i="210"/>
  <c r="JP22" i="210"/>
  <c r="JI22" i="210"/>
  <c r="JQ22" i="210"/>
  <c r="JJ22" i="210"/>
  <c r="JK22" i="210"/>
  <c r="JL22" i="210"/>
  <c r="JM22" i="210"/>
  <c r="JJ104" i="210"/>
  <c r="JK104" i="210"/>
  <c r="JL104" i="210"/>
  <c r="JM104" i="210"/>
  <c r="JF104" i="210"/>
  <c r="JN104" i="210"/>
  <c r="JG104" i="210"/>
  <c r="JO104" i="210"/>
  <c r="JH104" i="210"/>
  <c r="JP104" i="210"/>
  <c r="JQ104" i="210"/>
  <c r="JI104" i="210"/>
  <c r="JJ90" i="210"/>
  <c r="JK90" i="210"/>
  <c r="JL90" i="210"/>
  <c r="JM90" i="210"/>
  <c r="JF90" i="210"/>
  <c r="JN90" i="210"/>
  <c r="JG90" i="210"/>
  <c r="JO90" i="210"/>
  <c r="JH90" i="210"/>
  <c r="JP90" i="210"/>
  <c r="JI90" i="210"/>
  <c r="JQ90" i="210"/>
  <c r="JF77" i="210"/>
  <c r="JN77" i="210"/>
  <c r="JG77" i="210"/>
  <c r="JO77" i="210"/>
  <c r="JH77" i="210"/>
  <c r="JP77" i="210"/>
  <c r="JI77" i="210"/>
  <c r="JQ77" i="210"/>
  <c r="JJ77" i="210"/>
  <c r="JK77" i="210"/>
  <c r="JL77" i="210"/>
  <c r="JM77" i="210"/>
  <c r="JF52" i="210"/>
  <c r="JN52" i="210"/>
  <c r="JG52" i="210"/>
  <c r="JO52" i="210"/>
  <c r="JH52" i="210"/>
  <c r="JP52" i="210"/>
  <c r="JI52" i="210"/>
  <c r="JQ52" i="210"/>
  <c r="JJ52" i="210"/>
  <c r="JK52" i="210"/>
  <c r="JL52" i="210"/>
  <c r="JM52" i="210"/>
  <c r="JF44" i="210"/>
  <c r="JN44" i="210"/>
  <c r="JG44" i="210"/>
  <c r="JO44" i="210"/>
  <c r="JH44" i="210"/>
  <c r="JP44" i="210"/>
  <c r="JI44" i="210"/>
  <c r="JQ44" i="210"/>
  <c r="JJ44" i="210"/>
  <c r="JK44" i="210"/>
  <c r="JL44" i="210"/>
  <c r="JM44" i="210"/>
  <c r="JR47" i="210"/>
  <c r="JJ47" i="210"/>
  <c r="JK47" i="210"/>
  <c r="JL47" i="210"/>
  <c r="JM47" i="210"/>
  <c r="JF47" i="210"/>
  <c r="JN47" i="210"/>
  <c r="JG47" i="210"/>
  <c r="JO47" i="210"/>
  <c r="JH47" i="210"/>
  <c r="JP47" i="210"/>
  <c r="JI47" i="210"/>
  <c r="JQ47" i="210"/>
  <c r="JJ55" i="210"/>
  <c r="JK55" i="210"/>
  <c r="JL55" i="210"/>
  <c r="JM55" i="210"/>
  <c r="JF55" i="210"/>
  <c r="JN55" i="210"/>
  <c r="JG55" i="210"/>
  <c r="JO55" i="210"/>
  <c r="JH55" i="210"/>
  <c r="JP55" i="210"/>
  <c r="JI55" i="210"/>
  <c r="JQ55" i="210"/>
  <c r="JJ110" i="210"/>
  <c r="JK110" i="210"/>
  <c r="JL110" i="210"/>
  <c r="JM110" i="210"/>
  <c r="JF110" i="210"/>
  <c r="JN110" i="210"/>
  <c r="JG110" i="210"/>
  <c r="JO110" i="210"/>
  <c r="JH110" i="210"/>
  <c r="JP110" i="210"/>
  <c r="JQ110" i="210"/>
  <c r="JI110" i="210"/>
  <c r="JJ31" i="210"/>
  <c r="JK31" i="210"/>
  <c r="JL31" i="210"/>
  <c r="JM31" i="210"/>
  <c r="JF31" i="210"/>
  <c r="JN31" i="210"/>
  <c r="JG31" i="210"/>
  <c r="JO31" i="210"/>
  <c r="JH31" i="210"/>
  <c r="JP31" i="210"/>
  <c r="JI31" i="210"/>
  <c r="JQ31" i="210"/>
  <c r="JJ112" i="210"/>
  <c r="JK112" i="210"/>
  <c r="JL112" i="210"/>
  <c r="JM112" i="210"/>
  <c r="JF112" i="210"/>
  <c r="JN112" i="210"/>
  <c r="JG112" i="210"/>
  <c r="JO112" i="210"/>
  <c r="JH112" i="210"/>
  <c r="JP112" i="210"/>
  <c r="JI112" i="210"/>
  <c r="JQ112" i="210"/>
  <c r="JF138" i="210"/>
  <c r="JN138" i="210"/>
  <c r="JG138" i="210"/>
  <c r="JO138" i="210"/>
  <c r="JH138" i="210"/>
  <c r="JP138" i="210"/>
  <c r="JI138" i="210"/>
  <c r="JQ138" i="210"/>
  <c r="JJ138" i="210"/>
  <c r="JK138" i="210"/>
  <c r="JL138" i="210"/>
  <c r="JM138" i="210"/>
  <c r="JJ149" i="210"/>
  <c r="JK149" i="210"/>
  <c r="JL149" i="210"/>
  <c r="JM149" i="210"/>
  <c r="JF149" i="210"/>
  <c r="JN149" i="210"/>
  <c r="JG149" i="210"/>
  <c r="JO149" i="210"/>
  <c r="JH149" i="210"/>
  <c r="JP149" i="210"/>
  <c r="JQ149" i="210"/>
  <c r="JI149" i="210"/>
  <c r="JF146" i="210"/>
  <c r="JN146" i="210"/>
  <c r="JO146" i="210"/>
  <c r="JG146" i="210"/>
  <c r="JH146" i="210"/>
  <c r="JP146" i="210"/>
  <c r="JI146" i="210"/>
  <c r="JQ146" i="210"/>
  <c r="JJ146" i="210"/>
  <c r="JK146" i="210"/>
  <c r="JL146" i="210"/>
  <c r="JM146" i="210"/>
  <c r="JF160" i="210"/>
  <c r="JN160" i="210"/>
  <c r="JG160" i="210"/>
  <c r="JO160" i="210"/>
  <c r="JI160" i="210"/>
  <c r="JQ160" i="210"/>
  <c r="JJ160" i="210"/>
  <c r="JK160" i="210"/>
  <c r="JL160" i="210"/>
  <c r="JH160" i="210"/>
  <c r="JM160" i="210"/>
  <c r="JP160" i="210"/>
  <c r="JF109" i="210"/>
  <c r="JN109" i="210"/>
  <c r="JG109" i="210"/>
  <c r="JO109" i="210"/>
  <c r="JH109" i="210"/>
  <c r="JP109" i="210"/>
  <c r="JI109" i="210"/>
  <c r="JQ109" i="210"/>
  <c r="JJ109" i="210"/>
  <c r="JK109" i="210"/>
  <c r="JL109" i="210"/>
  <c r="JM109" i="210"/>
  <c r="JJ88" i="210"/>
  <c r="JK88" i="210"/>
  <c r="JL88" i="210"/>
  <c r="JM88" i="210"/>
  <c r="JF88" i="210"/>
  <c r="JN88" i="210"/>
  <c r="JG88" i="210"/>
  <c r="JO88" i="210"/>
  <c r="JH88" i="210"/>
  <c r="JP88" i="210"/>
  <c r="JQ88" i="210"/>
  <c r="JI88" i="210"/>
  <c r="JF60" i="210"/>
  <c r="JN60" i="210"/>
  <c r="JH60" i="210"/>
  <c r="JP60" i="210"/>
  <c r="JI60" i="210"/>
  <c r="JQ60" i="210"/>
  <c r="JJ60" i="210"/>
  <c r="JL60" i="210"/>
  <c r="JG60" i="210"/>
  <c r="JK60" i="210"/>
  <c r="JM60" i="210"/>
  <c r="JO60" i="210"/>
  <c r="JF48" i="210"/>
  <c r="JN48" i="210"/>
  <c r="JG48" i="210"/>
  <c r="JO48" i="210"/>
  <c r="JH48" i="210"/>
  <c r="JP48" i="210"/>
  <c r="JI48" i="210"/>
  <c r="JQ48" i="210"/>
  <c r="JJ48" i="210"/>
  <c r="JK48" i="210"/>
  <c r="JL48" i="210"/>
  <c r="JM48" i="210"/>
  <c r="JF30" i="210"/>
  <c r="JN30" i="210"/>
  <c r="JG30" i="210"/>
  <c r="JO30" i="210"/>
  <c r="JH30" i="210"/>
  <c r="JP30" i="210"/>
  <c r="JI30" i="210"/>
  <c r="JQ30" i="210"/>
  <c r="JJ30" i="210"/>
  <c r="JK30" i="210"/>
  <c r="JL30" i="210"/>
  <c r="JM30" i="210"/>
  <c r="JJ27" i="210"/>
  <c r="JK27" i="210"/>
  <c r="JL27" i="210"/>
  <c r="JM27" i="210"/>
  <c r="JF27" i="210"/>
  <c r="JN27" i="210"/>
  <c r="JG27" i="210"/>
  <c r="JO27" i="210"/>
  <c r="JH27" i="210"/>
  <c r="JP27" i="210"/>
  <c r="JI27" i="210"/>
  <c r="JQ27" i="210"/>
  <c r="JF120" i="210"/>
  <c r="JN120" i="210"/>
  <c r="JG120" i="210"/>
  <c r="JO120" i="210"/>
  <c r="JH120" i="210"/>
  <c r="JP120" i="210"/>
  <c r="JI120" i="210"/>
  <c r="JQ120" i="210"/>
  <c r="JJ120" i="210"/>
  <c r="JK120" i="210"/>
  <c r="JM120" i="210"/>
  <c r="JL120" i="210"/>
  <c r="JJ92" i="210"/>
  <c r="JK92" i="210"/>
  <c r="JL92" i="210"/>
  <c r="JM92" i="210"/>
  <c r="JF92" i="210"/>
  <c r="JN92" i="210"/>
  <c r="JG92" i="210"/>
  <c r="JO92" i="210"/>
  <c r="JH92" i="210"/>
  <c r="JP92" i="210"/>
  <c r="JI92" i="210"/>
  <c r="JQ92" i="210"/>
  <c r="JF18" i="210"/>
  <c r="JN18" i="210"/>
  <c r="JG18" i="210"/>
  <c r="JO18" i="210"/>
  <c r="JH18" i="210"/>
  <c r="JP18" i="210"/>
  <c r="JI18" i="210"/>
  <c r="JQ18" i="210"/>
  <c r="JJ18" i="210"/>
  <c r="JK18" i="210"/>
  <c r="JL18" i="210"/>
  <c r="JM18" i="210"/>
  <c r="JJ57" i="210"/>
  <c r="JK57" i="210"/>
  <c r="JL57" i="210"/>
  <c r="JM57" i="210"/>
  <c r="JF57" i="210"/>
  <c r="JN57" i="210"/>
  <c r="JG57" i="210"/>
  <c r="JO57" i="210"/>
  <c r="JH57" i="210"/>
  <c r="JP57" i="210"/>
  <c r="JI57" i="210"/>
  <c r="JQ57" i="210"/>
  <c r="JF128" i="210"/>
  <c r="JN128" i="210"/>
  <c r="JG128" i="210"/>
  <c r="JO128" i="210"/>
  <c r="JH128" i="210"/>
  <c r="JP128" i="210"/>
  <c r="JI128" i="210"/>
  <c r="JQ128" i="210"/>
  <c r="JM128" i="210"/>
  <c r="JJ128" i="210"/>
  <c r="JK128" i="210"/>
  <c r="JL128" i="210"/>
  <c r="JF70" i="210"/>
  <c r="JN70" i="210"/>
  <c r="JH70" i="210"/>
  <c r="JP70" i="210"/>
  <c r="JI70" i="210"/>
  <c r="JQ70" i="210"/>
  <c r="JJ70" i="210"/>
  <c r="JL70" i="210"/>
  <c r="JG70" i="210"/>
  <c r="JK70" i="210"/>
  <c r="JM70" i="210"/>
  <c r="JO70" i="210"/>
  <c r="JJ125" i="210"/>
  <c r="JK125" i="210"/>
  <c r="JL125" i="210"/>
  <c r="JM125" i="210"/>
  <c r="JQ125" i="210"/>
  <c r="JF125" i="210"/>
  <c r="JN125" i="210"/>
  <c r="JG125" i="210"/>
  <c r="JO125" i="210"/>
  <c r="JI125" i="210"/>
  <c r="JH125" i="210"/>
  <c r="JP125" i="210"/>
  <c r="JJ121" i="210"/>
  <c r="JK121" i="210"/>
  <c r="JL121" i="210"/>
  <c r="JM121" i="210"/>
  <c r="JI121" i="210"/>
  <c r="JF121" i="210"/>
  <c r="JN121" i="210"/>
  <c r="JQ121" i="210"/>
  <c r="JG121" i="210"/>
  <c r="JO121" i="210"/>
  <c r="JH121" i="210"/>
  <c r="JP121" i="210"/>
  <c r="JF105" i="210"/>
  <c r="JN105" i="210"/>
  <c r="JG105" i="210"/>
  <c r="JO105" i="210"/>
  <c r="JH105" i="210"/>
  <c r="JP105" i="210"/>
  <c r="JI105" i="210"/>
  <c r="JQ105" i="210"/>
  <c r="JJ105" i="210"/>
  <c r="JK105" i="210"/>
  <c r="JL105" i="210"/>
  <c r="JM105" i="210"/>
  <c r="JF101" i="210"/>
  <c r="JN101" i="210"/>
  <c r="JG101" i="210"/>
  <c r="JO101" i="210"/>
  <c r="JH101" i="210"/>
  <c r="JP101" i="210"/>
  <c r="JI101" i="210"/>
  <c r="JQ101" i="210"/>
  <c r="JJ101" i="210"/>
  <c r="JK101" i="210"/>
  <c r="JL101" i="210"/>
  <c r="JM101" i="210"/>
  <c r="JJ78" i="210"/>
  <c r="JK78" i="210"/>
  <c r="JL78" i="210"/>
  <c r="JM78" i="210"/>
  <c r="JF78" i="210"/>
  <c r="JN78" i="210"/>
  <c r="JG78" i="210"/>
  <c r="JO78" i="210"/>
  <c r="JH78" i="210"/>
  <c r="JP78" i="210"/>
  <c r="JQ78" i="210"/>
  <c r="JI78" i="210"/>
  <c r="JJ116" i="210"/>
  <c r="JK116" i="210"/>
  <c r="JL116" i="210"/>
  <c r="JM116" i="210"/>
  <c r="JF116" i="210"/>
  <c r="JN116" i="210"/>
  <c r="JG116" i="210"/>
  <c r="JO116" i="210"/>
  <c r="JH116" i="210"/>
  <c r="JP116" i="210"/>
  <c r="JI116" i="210"/>
  <c r="JQ116" i="210"/>
  <c r="JJ63" i="210"/>
  <c r="JL63" i="210"/>
  <c r="JM63" i="210"/>
  <c r="JF63" i="210"/>
  <c r="JN63" i="210"/>
  <c r="JH63" i="210"/>
  <c r="JP63" i="210"/>
  <c r="JG63" i="210"/>
  <c r="JI63" i="210"/>
  <c r="JK63" i="210"/>
  <c r="JO63" i="210"/>
  <c r="JQ63" i="210"/>
  <c r="JJ45" i="210"/>
  <c r="JK45" i="210"/>
  <c r="JL45" i="210"/>
  <c r="JM45" i="210"/>
  <c r="JF45" i="210"/>
  <c r="JN45" i="210"/>
  <c r="JG45" i="210"/>
  <c r="JO45" i="210"/>
  <c r="JH45" i="210"/>
  <c r="JP45" i="210"/>
  <c r="JI45" i="210"/>
  <c r="JQ45" i="210"/>
  <c r="JJ129" i="210"/>
  <c r="JK129" i="210"/>
  <c r="JL129" i="210"/>
  <c r="JM129" i="210"/>
  <c r="JF129" i="210"/>
  <c r="JN129" i="210"/>
  <c r="JG129" i="210"/>
  <c r="JO129" i="210"/>
  <c r="JI129" i="210"/>
  <c r="JH129" i="210"/>
  <c r="JP129" i="210"/>
  <c r="JQ129" i="210"/>
  <c r="JF117" i="210"/>
  <c r="JN117" i="210"/>
  <c r="JG117" i="210"/>
  <c r="JO117" i="210"/>
  <c r="JH117" i="210"/>
  <c r="JP117" i="210"/>
  <c r="JI117" i="210"/>
  <c r="JQ117" i="210"/>
  <c r="JJ117" i="210"/>
  <c r="JK117" i="210"/>
  <c r="JL117" i="210"/>
  <c r="JM117" i="210"/>
  <c r="JJ100" i="210"/>
  <c r="JK100" i="210"/>
  <c r="JL100" i="210"/>
  <c r="JM100" i="210"/>
  <c r="JF100" i="210"/>
  <c r="JN100" i="210"/>
  <c r="JG100" i="210"/>
  <c r="JO100" i="210"/>
  <c r="JH100" i="210"/>
  <c r="JP100" i="210"/>
  <c r="JI100" i="210"/>
  <c r="JQ100" i="210"/>
  <c r="JJ71" i="210"/>
  <c r="JL71" i="210"/>
  <c r="JM71" i="210"/>
  <c r="JF71" i="210"/>
  <c r="JN71" i="210"/>
  <c r="JH71" i="210"/>
  <c r="JP71" i="210"/>
  <c r="JQ71" i="210"/>
  <c r="JG71" i="210"/>
  <c r="JI71" i="210"/>
  <c r="JK71" i="210"/>
  <c r="JO71" i="210"/>
  <c r="JJ49" i="210"/>
  <c r="JK49" i="210"/>
  <c r="JL49" i="210"/>
  <c r="JM49" i="210"/>
  <c r="JF49" i="210"/>
  <c r="JN49" i="210"/>
  <c r="JG49" i="210"/>
  <c r="JO49" i="210"/>
  <c r="JH49" i="210"/>
  <c r="JP49" i="210"/>
  <c r="JI49" i="210"/>
  <c r="JQ49" i="210"/>
  <c r="JF42" i="210"/>
  <c r="JN42" i="210"/>
  <c r="JG42" i="210"/>
  <c r="JO42" i="210"/>
  <c r="JH42" i="210"/>
  <c r="JP42" i="210"/>
  <c r="JI42" i="210"/>
  <c r="JQ42" i="210"/>
  <c r="JJ42" i="210"/>
  <c r="JK42" i="210"/>
  <c r="JL42" i="210"/>
  <c r="JM42" i="210"/>
  <c r="JJ23" i="210"/>
  <c r="JK23" i="210"/>
  <c r="JL23" i="210"/>
  <c r="JM23" i="210"/>
  <c r="JF23" i="210"/>
  <c r="JN23" i="210"/>
  <c r="JG23" i="210"/>
  <c r="JO23" i="210"/>
  <c r="JH23" i="210"/>
  <c r="JP23" i="210"/>
  <c r="JI23" i="210"/>
  <c r="JQ23" i="210"/>
  <c r="JF113" i="210"/>
  <c r="JN113" i="210"/>
  <c r="JG113" i="210"/>
  <c r="JO113" i="210"/>
  <c r="JH113" i="210"/>
  <c r="JP113" i="210"/>
  <c r="JI113" i="210"/>
  <c r="JQ113" i="210"/>
  <c r="JJ113" i="210"/>
  <c r="JK113" i="210"/>
  <c r="JL113" i="210"/>
  <c r="JM113" i="210"/>
  <c r="JJ102" i="210"/>
  <c r="JK102" i="210"/>
  <c r="JL102" i="210"/>
  <c r="JM102" i="210"/>
  <c r="JF102" i="210"/>
  <c r="JN102" i="210"/>
  <c r="JG102" i="210"/>
  <c r="JO102" i="210"/>
  <c r="JH102" i="210"/>
  <c r="JP102" i="210"/>
  <c r="JI102" i="210"/>
  <c r="JQ102" i="210"/>
  <c r="JF62" i="210"/>
  <c r="JN62" i="210"/>
  <c r="JH62" i="210"/>
  <c r="JP62" i="210"/>
  <c r="JI62" i="210"/>
  <c r="JQ62" i="210"/>
  <c r="JJ62" i="210"/>
  <c r="JL62" i="210"/>
  <c r="JG62" i="210"/>
  <c r="JK62" i="210"/>
  <c r="JM62" i="210"/>
  <c r="JO62" i="210"/>
  <c r="JF54" i="210"/>
  <c r="JN54" i="210"/>
  <c r="JG54" i="210"/>
  <c r="JO54" i="210"/>
  <c r="JH54" i="210"/>
  <c r="JP54" i="210"/>
  <c r="JI54" i="210"/>
  <c r="JQ54" i="210"/>
  <c r="JJ54" i="210"/>
  <c r="JK54" i="210"/>
  <c r="JL54" i="210"/>
  <c r="JM54" i="210"/>
  <c r="JF46" i="210"/>
  <c r="JN46" i="210"/>
  <c r="JG46" i="210"/>
  <c r="JO46" i="210"/>
  <c r="JH46" i="210"/>
  <c r="JP46" i="210"/>
  <c r="JI46" i="210"/>
  <c r="JQ46" i="210"/>
  <c r="JJ46" i="210"/>
  <c r="JK46" i="210"/>
  <c r="JL46" i="210"/>
  <c r="JM46" i="210"/>
  <c r="JR65" i="210"/>
  <c r="JJ65" i="210"/>
  <c r="JL65" i="210"/>
  <c r="JM65" i="210"/>
  <c r="JF65" i="210"/>
  <c r="JN65" i="210"/>
  <c r="JH65" i="210"/>
  <c r="JP65" i="210"/>
  <c r="JG65" i="210"/>
  <c r="JI65" i="210"/>
  <c r="JK65" i="210"/>
  <c r="JO65" i="210"/>
  <c r="JQ65" i="210"/>
  <c r="JJ80" i="210"/>
  <c r="JK80" i="210"/>
  <c r="JL80" i="210"/>
  <c r="JM80" i="210"/>
  <c r="JF80" i="210"/>
  <c r="JN80" i="210"/>
  <c r="JG80" i="210"/>
  <c r="JO80" i="210"/>
  <c r="JH80" i="210"/>
  <c r="JP80" i="210"/>
  <c r="JI80" i="210"/>
  <c r="JQ80" i="210"/>
  <c r="JF93" i="210"/>
  <c r="JN93" i="210"/>
  <c r="JG93" i="210"/>
  <c r="JO93" i="210"/>
  <c r="JH93" i="210"/>
  <c r="JP93" i="210"/>
  <c r="JI93" i="210"/>
  <c r="JQ93" i="210"/>
  <c r="JJ93" i="210"/>
  <c r="JK93" i="210"/>
  <c r="JL93" i="210"/>
  <c r="JM93" i="210"/>
  <c r="JF154" i="210"/>
  <c r="JN154" i="210"/>
  <c r="JO154" i="210"/>
  <c r="JG154" i="210"/>
  <c r="JH154" i="210"/>
  <c r="JP154" i="210"/>
  <c r="JI154" i="210"/>
  <c r="JQ154" i="210"/>
  <c r="JJ154" i="210"/>
  <c r="JK154" i="210"/>
  <c r="JL154" i="210"/>
  <c r="JM154" i="210"/>
  <c r="JJ98" i="210"/>
  <c r="JK98" i="210"/>
  <c r="JL98" i="210"/>
  <c r="JM98" i="210"/>
  <c r="JF98" i="210"/>
  <c r="JN98" i="210"/>
  <c r="JG98" i="210"/>
  <c r="JO98" i="210"/>
  <c r="JH98" i="210"/>
  <c r="JP98" i="210"/>
  <c r="JI98" i="210"/>
  <c r="JQ98" i="210"/>
  <c r="JF81" i="210"/>
  <c r="JN81" i="210"/>
  <c r="JG81" i="210"/>
  <c r="JO81" i="210"/>
  <c r="JH81" i="210"/>
  <c r="JP81" i="210"/>
  <c r="JI81" i="210"/>
  <c r="JQ81" i="210"/>
  <c r="JJ81" i="210"/>
  <c r="JK81" i="210"/>
  <c r="JL81" i="210"/>
  <c r="JM81" i="210"/>
  <c r="JF50" i="210"/>
  <c r="JN50" i="210"/>
  <c r="JG50" i="210"/>
  <c r="JO50" i="210"/>
  <c r="JH50" i="210"/>
  <c r="JP50" i="210"/>
  <c r="JI50" i="210"/>
  <c r="JQ50" i="210"/>
  <c r="JJ50" i="210"/>
  <c r="JK50" i="210"/>
  <c r="JL50" i="210"/>
  <c r="JM50" i="210"/>
  <c r="JJ25" i="210"/>
  <c r="JK25" i="210"/>
  <c r="JL25" i="210"/>
  <c r="JM25" i="210"/>
  <c r="JF25" i="210"/>
  <c r="JN25" i="210"/>
  <c r="JG25" i="210"/>
  <c r="JO25" i="210"/>
  <c r="JH25" i="210"/>
  <c r="JP25" i="210"/>
  <c r="JI25" i="210"/>
  <c r="JQ25" i="210"/>
  <c r="JJ94" i="210"/>
  <c r="JK94" i="210"/>
  <c r="JL94" i="210"/>
  <c r="JM94" i="210"/>
  <c r="JF94" i="210"/>
  <c r="JN94" i="210"/>
  <c r="JG94" i="210"/>
  <c r="JO94" i="210"/>
  <c r="JH94" i="210"/>
  <c r="JP94" i="210"/>
  <c r="JQ94" i="210"/>
  <c r="JI94" i="210"/>
  <c r="JJ86" i="210"/>
  <c r="JK86" i="210"/>
  <c r="JL86" i="210"/>
  <c r="JM86" i="210"/>
  <c r="JF86" i="210"/>
  <c r="JN86" i="210"/>
  <c r="JG86" i="210"/>
  <c r="JO86" i="210"/>
  <c r="JH86" i="210"/>
  <c r="JP86" i="210"/>
  <c r="JI86" i="210"/>
  <c r="JQ86" i="210"/>
  <c r="JJ67" i="210"/>
  <c r="JL67" i="210"/>
  <c r="JM67" i="210"/>
  <c r="JF67" i="210"/>
  <c r="JN67" i="210"/>
  <c r="JH67" i="210"/>
  <c r="JP67" i="210"/>
  <c r="JG67" i="210"/>
  <c r="JI67" i="210"/>
  <c r="JK67" i="210"/>
  <c r="JO67" i="210"/>
  <c r="JQ67" i="210"/>
  <c r="JJ37" i="210"/>
  <c r="JK37" i="210"/>
  <c r="JL37" i="210"/>
  <c r="JM37" i="210"/>
  <c r="JF37" i="210"/>
  <c r="JN37" i="210"/>
  <c r="JG37" i="210"/>
  <c r="JO37" i="210"/>
  <c r="JH37" i="210"/>
  <c r="JP37" i="210"/>
  <c r="JQ37" i="210"/>
  <c r="JI37" i="210"/>
  <c r="JJ17" i="210"/>
  <c r="JK17" i="210"/>
  <c r="JL17" i="210"/>
  <c r="JM17" i="210"/>
  <c r="JF17" i="210"/>
  <c r="JN17" i="210"/>
  <c r="JG17" i="210"/>
  <c r="JO17" i="210"/>
  <c r="JH17" i="210"/>
  <c r="JP17" i="210"/>
  <c r="JI17" i="210"/>
  <c r="JQ17" i="210"/>
  <c r="IK154" i="210"/>
  <c r="IS154" i="210"/>
  <c r="IM154" i="210"/>
  <c r="IU154" i="210"/>
  <c r="IN154" i="210"/>
  <c r="IT154" i="210"/>
  <c r="IL154" i="210"/>
  <c r="IQ154" i="210"/>
  <c r="IR154" i="210"/>
  <c r="IO154" i="210"/>
  <c r="IP154" i="210"/>
  <c r="IM102" i="210"/>
  <c r="IU102" i="210"/>
  <c r="IN102" i="210"/>
  <c r="IO102" i="210"/>
  <c r="IP102" i="210"/>
  <c r="IQ102" i="210"/>
  <c r="IR102" i="210"/>
  <c r="IK102" i="210"/>
  <c r="IS102" i="210"/>
  <c r="IL102" i="210"/>
  <c r="IT102" i="210"/>
  <c r="IR52" i="210"/>
  <c r="IK52" i="210"/>
  <c r="IS52" i="210"/>
  <c r="IL52" i="210"/>
  <c r="IT52" i="210"/>
  <c r="IM52" i="210"/>
  <c r="IU52" i="210"/>
  <c r="IN52" i="210"/>
  <c r="IO52" i="210"/>
  <c r="IP52" i="210"/>
  <c r="IQ52" i="210"/>
  <c r="IR48" i="210"/>
  <c r="IK48" i="210"/>
  <c r="IS48" i="210"/>
  <c r="IL48" i="210"/>
  <c r="IT48" i="210"/>
  <c r="IM48" i="210"/>
  <c r="IU48" i="210"/>
  <c r="IN48" i="210"/>
  <c r="IO48" i="210"/>
  <c r="IP48" i="210"/>
  <c r="IQ48" i="210"/>
  <c r="IR42" i="210"/>
  <c r="IK42" i="210"/>
  <c r="IS42" i="210"/>
  <c r="IL42" i="210"/>
  <c r="IT42" i="210"/>
  <c r="IM42" i="210"/>
  <c r="IU42" i="210"/>
  <c r="IN42" i="210"/>
  <c r="IO42" i="210"/>
  <c r="IP42" i="210"/>
  <c r="IQ42" i="210"/>
  <c r="IR30" i="210"/>
  <c r="IK30" i="210"/>
  <c r="IS30" i="210"/>
  <c r="IL30" i="210"/>
  <c r="IT30" i="210"/>
  <c r="IM30" i="210"/>
  <c r="IU30" i="210"/>
  <c r="IN30" i="210"/>
  <c r="IO30" i="210"/>
  <c r="IP30" i="210"/>
  <c r="IQ30" i="210"/>
  <c r="IW103" i="210"/>
  <c r="IQ103" i="210"/>
  <c r="IR103" i="210"/>
  <c r="IK103" i="210"/>
  <c r="IS103" i="210"/>
  <c r="IL103" i="210"/>
  <c r="IT103" i="210"/>
  <c r="IM103" i="210"/>
  <c r="IU103" i="210"/>
  <c r="IN103" i="210"/>
  <c r="IO103" i="210"/>
  <c r="IP103" i="210"/>
  <c r="IN45" i="210"/>
  <c r="IO45" i="210"/>
  <c r="IP45" i="210"/>
  <c r="IQ45" i="210"/>
  <c r="IR45" i="210"/>
  <c r="IK45" i="210"/>
  <c r="IS45" i="210"/>
  <c r="IL45" i="210"/>
  <c r="IT45" i="210"/>
  <c r="IM45" i="210"/>
  <c r="IU45" i="210"/>
  <c r="IL141" i="210"/>
  <c r="IT141" i="210"/>
  <c r="IO141" i="210"/>
  <c r="IP141" i="210"/>
  <c r="IQ141" i="210"/>
  <c r="IR141" i="210"/>
  <c r="IK141" i="210"/>
  <c r="IM141" i="210"/>
  <c r="IU141" i="210"/>
  <c r="IN141" i="210"/>
  <c r="IS141" i="210"/>
  <c r="IP136" i="210"/>
  <c r="IK136" i="210"/>
  <c r="IS136" i="210"/>
  <c r="IL136" i="210"/>
  <c r="IT136" i="210"/>
  <c r="IM136" i="210"/>
  <c r="IU136" i="210"/>
  <c r="IN136" i="210"/>
  <c r="IR136" i="210"/>
  <c r="IO136" i="210"/>
  <c r="IQ136" i="210"/>
  <c r="IO161" i="210"/>
  <c r="IQ161" i="210"/>
  <c r="IR161" i="210"/>
  <c r="IM161" i="210"/>
  <c r="IN161" i="210"/>
  <c r="IL161" i="210"/>
  <c r="IP161" i="210"/>
  <c r="IS161" i="210"/>
  <c r="IT161" i="210"/>
  <c r="IK161" i="210"/>
  <c r="IU161" i="210"/>
  <c r="IP138" i="210"/>
  <c r="IK138" i="210"/>
  <c r="IS138" i="210"/>
  <c r="IL138" i="210"/>
  <c r="IT138" i="210"/>
  <c r="IM138" i="210"/>
  <c r="IU138" i="210"/>
  <c r="IN138" i="210"/>
  <c r="IR138" i="210"/>
  <c r="IQ138" i="210"/>
  <c r="IO138" i="210"/>
  <c r="IM100" i="210"/>
  <c r="IU100" i="210"/>
  <c r="IN100" i="210"/>
  <c r="IO100" i="210"/>
  <c r="IP100" i="210"/>
  <c r="IQ100" i="210"/>
  <c r="IR100" i="210"/>
  <c r="IK100" i="210"/>
  <c r="IS100" i="210"/>
  <c r="IL100" i="210"/>
  <c r="IT100" i="210"/>
  <c r="IR40" i="210"/>
  <c r="IK40" i="210"/>
  <c r="IS40" i="210"/>
  <c r="IL40" i="210"/>
  <c r="IT40" i="210"/>
  <c r="IM40" i="210"/>
  <c r="IU40" i="210"/>
  <c r="IN40" i="210"/>
  <c r="IO40" i="210"/>
  <c r="IP40" i="210"/>
  <c r="IQ40" i="210"/>
  <c r="IQ101" i="210"/>
  <c r="IR101" i="210"/>
  <c r="IK101" i="210"/>
  <c r="IS101" i="210"/>
  <c r="IL101" i="210"/>
  <c r="IT101" i="210"/>
  <c r="IM101" i="210"/>
  <c r="IU101" i="210"/>
  <c r="IN101" i="210"/>
  <c r="IO101" i="210"/>
  <c r="IP101" i="210"/>
  <c r="IK160" i="210"/>
  <c r="IS160" i="210"/>
  <c r="IM160" i="210"/>
  <c r="IU160" i="210"/>
  <c r="IN160" i="210"/>
  <c r="IL160" i="210"/>
  <c r="IO160" i="210"/>
  <c r="IP160" i="210"/>
  <c r="IQ160" i="210"/>
  <c r="IR160" i="210"/>
  <c r="IT160" i="210"/>
  <c r="IP146" i="210"/>
  <c r="IK146" i="210"/>
  <c r="IS146" i="210"/>
  <c r="IT146" i="210"/>
  <c r="IL146" i="210"/>
  <c r="IM146" i="210"/>
  <c r="IU146" i="210"/>
  <c r="IN146" i="210"/>
  <c r="IO146" i="210"/>
  <c r="IQ146" i="210"/>
  <c r="IR146" i="210"/>
  <c r="IR64" i="210"/>
  <c r="IK64" i="210"/>
  <c r="IS64" i="210"/>
  <c r="IL64" i="210"/>
  <c r="IT64" i="210"/>
  <c r="IM64" i="210"/>
  <c r="IU64" i="210"/>
  <c r="IN64" i="210"/>
  <c r="IO64" i="210"/>
  <c r="IP64" i="210"/>
  <c r="IQ64" i="210"/>
  <c r="IR26" i="210"/>
  <c r="IK26" i="210"/>
  <c r="IS26" i="210"/>
  <c r="IL26" i="210"/>
  <c r="IT26" i="210"/>
  <c r="IM26" i="210"/>
  <c r="IU26" i="210"/>
  <c r="IN26" i="210"/>
  <c r="IO26" i="210"/>
  <c r="IP26" i="210"/>
  <c r="IQ26" i="210"/>
  <c r="IN33" i="210"/>
  <c r="IO33" i="210"/>
  <c r="IP33" i="210"/>
  <c r="IQ33" i="210"/>
  <c r="IR33" i="210"/>
  <c r="IK33" i="210"/>
  <c r="IS33" i="210"/>
  <c r="IL33" i="210"/>
  <c r="IT33" i="210"/>
  <c r="IM33" i="210"/>
  <c r="IU33" i="210"/>
  <c r="IN37" i="210"/>
  <c r="IO37" i="210"/>
  <c r="IP37" i="210"/>
  <c r="IQ37" i="210"/>
  <c r="IR37" i="210"/>
  <c r="IK37" i="210"/>
  <c r="IS37" i="210"/>
  <c r="IL37" i="210"/>
  <c r="IT37" i="210"/>
  <c r="IU37" i="210"/>
  <c r="IM37" i="210"/>
  <c r="IR62" i="210"/>
  <c r="IK62" i="210"/>
  <c r="IS62" i="210"/>
  <c r="IL62" i="210"/>
  <c r="IT62" i="210"/>
  <c r="IM62" i="210"/>
  <c r="IU62" i="210"/>
  <c r="IN62" i="210"/>
  <c r="IO62" i="210"/>
  <c r="IP62" i="210"/>
  <c r="IQ62" i="210"/>
  <c r="IL145" i="210"/>
  <c r="IT145" i="210"/>
  <c r="IO145" i="210"/>
  <c r="IP145" i="210"/>
  <c r="IQ145" i="210"/>
  <c r="IR145" i="210"/>
  <c r="IU145" i="210"/>
  <c r="IS145" i="210"/>
  <c r="IK145" i="210"/>
  <c r="IM145" i="210"/>
  <c r="IN145" i="210"/>
  <c r="IO153" i="210"/>
  <c r="IQ153" i="210"/>
  <c r="IR153" i="210"/>
  <c r="IT153" i="210"/>
  <c r="IU153" i="210"/>
  <c r="IK153" i="210"/>
  <c r="IL153" i="210"/>
  <c r="IM153" i="210"/>
  <c r="IN153" i="210"/>
  <c r="IP153" i="210"/>
  <c r="IS153" i="210"/>
  <c r="IL137" i="210"/>
  <c r="IT137" i="210"/>
  <c r="IO137" i="210"/>
  <c r="IP137" i="210"/>
  <c r="IQ137" i="210"/>
  <c r="IR137" i="210"/>
  <c r="IK137" i="210"/>
  <c r="IM137" i="210"/>
  <c r="IN137" i="210"/>
  <c r="IS137" i="210"/>
  <c r="IU137" i="210"/>
  <c r="IR60" i="210"/>
  <c r="IK60" i="210"/>
  <c r="IS60" i="210"/>
  <c r="IL60" i="210"/>
  <c r="IT60" i="210"/>
  <c r="IM60" i="210"/>
  <c r="IU60" i="210"/>
  <c r="IN60" i="210"/>
  <c r="IO60" i="210"/>
  <c r="IP60" i="210"/>
  <c r="IQ60" i="210"/>
  <c r="IQ99" i="210"/>
  <c r="IR99" i="210"/>
  <c r="IK99" i="210"/>
  <c r="IS99" i="210"/>
  <c r="IL99" i="210"/>
  <c r="IT99" i="210"/>
  <c r="IM99" i="210"/>
  <c r="IU99" i="210"/>
  <c r="IN99" i="210"/>
  <c r="IO99" i="210"/>
  <c r="IP99" i="210"/>
  <c r="IM82" i="210"/>
  <c r="IU82" i="210"/>
  <c r="IN82" i="210"/>
  <c r="IO82" i="210"/>
  <c r="IP82" i="210"/>
  <c r="IQ82" i="210"/>
  <c r="IR82" i="210"/>
  <c r="IK82" i="210"/>
  <c r="IS82" i="210"/>
  <c r="IL82" i="210"/>
  <c r="IT82" i="210"/>
  <c r="IN49" i="210"/>
  <c r="IO49" i="210"/>
  <c r="IP49" i="210"/>
  <c r="IQ49" i="210"/>
  <c r="IR49" i="210"/>
  <c r="IK49" i="210"/>
  <c r="IS49" i="210"/>
  <c r="IL49" i="210"/>
  <c r="IT49" i="210"/>
  <c r="IM49" i="210"/>
  <c r="IU49" i="210"/>
  <c r="IR46" i="210"/>
  <c r="IK46" i="210"/>
  <c r="IS46" i="210"/>
  <c r="IL46" i="210"/>
  <c r="IT46" i="210"/>
  <c r="IM46" i="210"/>
  <c r="IU46" i="210"/>
  <c r="IN46" i="210"/>
  <c r="IO46" i="210"/>
  <c r="IP46" i="210"/>
  <c r="IQ46" i="210"/>
  <c r="IL133" i="210"/>
  <c r="IT133" i="210"/>
  <c r="IO133" i="210"/>
  <c r="IP133" i="210"/>
  <c r="IQ133" i="210"/>
  <c r="IR133" i="210"/>
  <c r="IN133" i="210"/>
  <c r="IS133" i="210"/>
  <c r="IU133" i="210"/>
  <c r="IM133" i="210"/>
  <c r="IK133" i="210"/>
  <c r="IO149" i="210"/>
  <c r="IP149" i="210"/>
  <c r="IQ149" i="210"/>
  <c r="IR149" i="210"/>
  <c r="IL149" i="210"/>
  <c r="IM149" i="210"/>
  <c r="IN149" i="210"/>
  <c r="IS149" i="210"/>
  <c r="IT149" i="210"/>
  <c r="IK149" i="210"/>
  <c r="IU149" i="210"/>
  <c r="IN53" i="210"/>
  <c r="IO53" i="210"/>
  <c r="IP53" i="210"/>
  <c r="IQ53" i="210"/>
  <c r="IR53" i="210"/>
  <c r="IK53" i="210"/>
  <c r="IS53" i="210"/>
  <c r="IL53" i="210"/>
  <c r="IT53" i="210"/>
  <c r="IU53" i="210"/>
  <c r="IM53" i="210"/>
  <c r="IW47" i="210"/>
  <c r="IN47" i="210"/>
  <c r="IO47" i="210"/>
  <c r="IP47" i="210"/>
  <c r="IQ47" i="210"/>
  <c r="IR47" i="210"/>
  <c r="IK47" i="210"/>
  <c r="IS47" i="210"/>
  <c r="IL47" i="210"/>
  <c r="IT47" i="210"/>
  <c r="IM47" i="210"/>
  <c r="IU47" i="210"/>
  <c r="IN59" i="210"/>
  <c r="IO59" i="210"/>
  <c r="IP59" i="210"/>
  <c r="IQ59" i="210"/>
  <c r="IR59" i="210"/>
  <c r="IK59" i="210"/>
  <c r="IS59" i="210"/>
  <c r="IL59" i="210"/>
  <c r="IT59" i="210"/>
  <c r="IM59" i="210"/>
  <c r="IU59" i="210"/>
  <c r="IR34" i="210"/>
  <c r="IK34" i="210"/>
  <c r="IS34" i="210"/>
  <c r="IL34" i="210"/>
  <c r="IT34" i="210"/>
  <c r="IM34" i="210"/>
  <c r="IU34" i="210"/>
  <c r="IN34" i="210"/>
  <c r="IO34" i="210"/>
  <c r="IP34" i="210"/>
  <c r="IQ34" i="210"/>
  <c r="IL147" i="210"/>
  <c r="IT147" i="210"/>
  <c r="IO147" i="210"/>
  <c r="IP147" i="210"/>
  <c r="IQ147" i="210"/>
  <c r="IR147" i="210"/>
  <c r="IS147" i="210"/>
  <c r="IU147" i="210"/>
  <c r="IM147" i="210"/>
  <c r="IN147" i="210"/>
  <c r="IK147" i="210"/>
  <c r="IM104" i="210"/>
  <c r="IU104" i="210"/>
  <c r="IN104" i="210"/>
  <c r="IO104" i="210"/>
  <c r="IP104" i="210"/>
  <c r="IQ104" i="210"/>
  <c r="IR104" i="210"/>
  <c r="IK104" i="210"/>
  <c r="IS104" i="210"/>
  <c r="IL104" i="210"/>
  <c r="IT104" i="210"/>
  <c r="IM98" i="210"/>
  <c r="IU98" i="210"/>
  <c r="IN98" i="210"/>
  <c r="IO98" i="210"/>
  <c r="IP98" i="210"/>
  <c r="IQ98" i="210"/>
  <c r="IR98" i="210"/>
  <c r="IK98" i="210"/>
  <c r="IS98" i="210"/>
  <c r="IL98" i="210"/>
  <c r="IT98" i="210"/>
  <c r="IR54" i="210"/>
  <c r="IK54" i="210"/>
  <c r="IS54" i="210"/>
  <c r="IL54" i="210"/>
  <c r="IT54" i="210"/>
  <c r="IM54" i="210"/>
  <c r="IU54" i="210"/>
  <c r="IN54" i="210"/>
  <c r="IO54" i="210"/>
  <c r="IP54" i="210"/>
  <c r="IQ54" i="210"/>
  <c r="IR50" i="210"/>
  <c r="IK50" i="210"/>
  <c r="IS50" i="210"/>
  <c r="IL50" i="210"/>
  <c r="IT50" i="210"/>
  <c r="IM50" i="210"/>
  <c r="IU50" i="210"/>
  <c r="IN50" i="210"/>
  <c r="IO50" i="210"/>
  <c r="IP50" i="210"/>
  <c r="IQ50" i="210"/>
  <c r="IR44" i="210"/>
  <c r="IK44" i="210"/>
  <c r="IS44" i="210"/>
  <c r="IL44" i="210"/>
  <c r="IT44" i="210"/>
  <c r="IM44" i="210"/>
  <c r="IU44" i="210"/>
  <c r="IN44" i="210"/>
  <c r="IO44" i="210"/>
  <c r="IP44" i="210"/>
  <c r="IQ44" i="210"/>
  <c r="IT15" i="210"/>
  <c r="IK15" i="210"/>
  <c r="IR15" i="210"/>
  <c r="IP15" i="210"/>
  <c r="IO15" i="210"/>
  <c r="IN15" i="210"/>
  <c r="IM15" i="210"/>
  <c r="IL15" i="210"/>
  <c r="IU15" i="210"/>
  <c r="IS15" i="210"/>
  <c r="IQ109" i="210"/>
  <c r="IR109" i="210"/>
  <c r="IK109" i="210"/>
  <c r="IS109" i="210"/>
  <c r="IL109" i="210"/>
  <c r="IT109" i="210"/>
  <c r="IM109" i="210"/>
  <c r="IU109" i="210"/>
  <c r="IN109" i="210"/>
  <c r="IO109" i="210"/>
  <c r="IP109" i="210"/>
  <c r="IQ105" i="210"/>
  <c r="IR105" i="210"/>
  <c r="IK105" i="210"/>
  <c r="IS105" i="210"/>
  <c r="IL105" i="210"/>
  <c r="IT105" i="210"/>
  <c r="IM105" i="210"/>
  <c r="IU105" i="210"/>
  <c r="IN105" i="210"/>
  <c r="IO105" i="210"/>
  <c r="IP105" i="210"/>
  <c r="IN57" i="210"/>
  <c r="IO57" i="210"/>
  <c r="IP57" i="210"/>
  <c r="IQ57" i="210"/>
  <c r="IR57" i="210"/>
  <c r="IK57" i="210"/>
  <c r="IS57" i="210"/>
  <c r="IL57" i="210"/>
  <c r="IT57" i="210"/>
  <c r="IM57" i="210"/>
  <c r="IU57" i="210"/>
  <c r="IQ15" i="210"/>
  <c r="HQ136" i="210"/>
  <c r="HY136" i="210"/>
  <c r="HR136" i="210"/>
  <c r="HZ136" i="210"/>
  <c r="HP136" i="210"/>
  <c r="HS136" i="210"/>
  <c r="HT136" i="210"/>
  <c r="HU136" i="210"/>
  <c r="HV136" i="210"/>
  <c r="HO136" i="210"/>
  <c r="HW136" i="210"/>
  <c r="HX136" i="210"/>
  <c r="HO120" i="210"/>
  <c r="HP120" i="210"/>
  <c r="HQ120" i="210"/>
  <c r="HR120" i="210"/>
  <c r="HS120" i="210"/>
  <c r="HX120" i="210"/>
  <c r="HY120" i="210"/>
  <c r="HZ120" i="210"/>
  <c r="HW120" i="210"/>
  <c r="HT120" i="210"/>
  <c r="HU120" i="210"/>
  <c r="HV120" i="210"/>
  <c r="HU114" i="210"/>
  <c r="HV114" i="210"/>
  <c r="HO114" i="210"/>
  <c r="HW114" i="210"/>
  <c r="HP114" i="210"/>
  <c r="HX114" i="210"/>
  <c r="HQ114" i="210"/>
  <c r="HY114" i="210"/>
  <c r="HR114" i="210"/>
  <c r="HZ114" i="210"/>
  <c r="HS114" i="210"/>
  <c r="HT114" i="210"/>
  <c r="HQ103" i="210"/>
  <c r="HY103" i="210"/>
  <c r="HR103" i="210"/>
  <c r="HZ103" i="210"/>
  <c r="HS103" i="210"/>
  <c r="HT103" i="210"/>
  <c r="HU103" i="210"/>
  <c r="HV103" i="210"/>
  <c r="HO103" i="210"/>
  <c r="HW103" i="210"/>
  <c r="HP103" i="210"/>
  <c r="HX103" i="210"/>
  <c r="HQ93" i="210"/>
  <c r="HY93" i="210"/>
  <c r="HR93" i="210"/>
  <c r="HZ93" i="210"/>
  <c r="HS93" i="210"/>
  <c r="HT93" i="210"/>
  <c r="HU93" i="210"/>
  <c r="HV93" i="210"/>
  <c r="HO93" i="210"/>
  <c r="HW93" i="210"/>
  <c r="HP93" i="210"/>
  <c r="HX93" i="210"/>
  <c r="HO54" i="210"/>
  <c r="HW54" i="210"/>
  <c r="HP54" i="210"/>
  <c r="HX54" i="210"/>
  <c r="HQ54" i="210"/>
  <c r="HY54" i="210"/>
  <c r="HR54" i="210"/>
  <c r="HZ54" i="210"/>
  <c r="HS54" i="210"/>
  <c r="HT54" i="210"/>
  <c r="HU54" i="210"/>
  <c r="HV54" i="210"/>
  <c r="HS17" i="210"/>
  <c r="HT17" i="210"/>
  <c r="HU17" i="210"/>
  <c r="HV17" i="210"/>
  <c r="HO17" i="210"/>
  <c r="HW17" i="210"/>
  <c r="HP17" i="210"/>
  <c r="HX17" i="210"/>
  <c r="HQ17" i="210"/>
  <c r="HY17" i="210"/>
  <c r="HR17" i="210"/>
  <c r="HZ17" i="210"/>
  <c r="HU80" i="210"/>
  <c r="HV80" i="210"/>
  <c r="HO80" i="210"/>
  <c r="HW80" i="210"/>
  <c r="HP80" i="210"/>
  <c r="HX80" i="210"/>
  <c r="HQ80" i="210"/>
  <c r="HY80" i="210"/>
  <c r="HR80" i="210"/>
  <c r="HZ80" i="210"/>
  <c r="HS80" i="210"/>
  <c r="HT80" i="210"/>
  <c r="HU74" i="210"/>
  <c r="HV74" i="210"/>
  <c r="HO74" i="210"/>
  <c r="HW74" i="210"/>
  <c r="HP74" i="210"/>
  <c r="HX74" i="210"/>
  <c r="HQ74" i="210"/>
  <c r="HY74" i="210"/>
  <c r="HR74" i="210"/>
  <c r="HZ74" i="210"/>
  <c r="HS74" i="210"/>
  <c r="HT74" i="210"/>
  <c r="HO48" i="210"/>
  <c r="HW48" i="210"/>
  <c r="HP48" i="210"/>
  <c r="HX48" i="210"/>
  <c r="HQ48" i="210"/>
  <c r="HY48" i="210"/>
  <c r="HR48" i="210"/>
  <c r="HZ48" i="210"/>
  <c r="HS48" i="210"/>
  <c r="HT48" i="210"/>
  <c r="HU48" i="210"/>
  <c r="HV48" i="210"/>
  <c r="HO42" i="210"/>
  <c r="HW42" i="210"/>
  <c r="HP42" i="210"/>
  <c r="HX42" i="210"/>
  <c r="HQ42" i="210"/>
  <c r="HY42" i="210"/>
  <c r="HR42" i="210"/>
  <c r="HZ42" i="210"/>
  <c r="HS42" i="210"/>
  <c r="HT42" i="210"/>
  <c r="HU42" i="210"/>
  <c r="HV42" i="210"/>
  <c r="HS25" i="210"/>
  <c r="HT25" i="210"/>
  <c r="HU25" i="210"/>
  <c r="HV25" i="210"/>
  <c r="HO25" i="210"/>
  <c r="HW25" i="210"/>
  <c r="HP25" i="210"/>
  <c r="HX25" i="210"/>
  <c r="HQ25" i="210"/>
  <c r="HY25" i="210"/>
  <c r="HR25" i="210"/>
  <c r="HZ25" i="210"/>
  <c r="HU141" i="210"/>
  <c r="HV141" i="210"/>
  <c r="HO141" i="210"/>
  <c r="HW141" i="210"/>
  <c r="HT141" i="210"/>
  <c r="HP141" i="210"/>
  <c r="HX141" i="210"/>
  <c r="HQ141" i="210"/>
  <c r="HY141" i="210"/>
  <c r="HR141" i="210"/>
  <c r="HZ141" i="210"/>
  <c r="HS141" i="210"/>
  <c r="HO60" i="210"/>
  <c r="HW60" i="210"/>
  <c r="HP60" i="210"/>
  <c r="HX60" i="210"/>
  <c r="HQ60" i="210"/>
  <c r="HY60" i="210"/>
  <c r="HR60" i="210"/>
  <c r="HZ60" i="210"/>
  <c r="HS60" i="210"/>
  <c r="HT60" i="210"/>
  <c r="HU60" i="210"/>
  <c r="HV60" i="210"/>
  <c r="HQ154" i="210"/>
  <c r="HY154" i="210"/>
  <c r="HR154" i="210"/>
  <c r="HZ154" i="210"/>
  <c r="HS154" i="210"/>
  <c r="HX154" i="210"/>
  <c r="HT154" i="210"/>
  <c r="HP154" i="210"/>
  <c r="HU154" i="210"/>
  <c r="HV154" i="210"/>
  <c r="HO154" i="210"/>
  <c r="HW154" i="210"/>
  <c r="HU133" i="210"/>
  <c r="HV133" i="210"/>
  <c r="HO133" i="210"/>
  <c r="HW133" i="210"/>
  <c r="HP133" i="210"/>
  <c r="HX133" i="210"/>
  <c r="HQ133" i="210"/>
  <c r="HY133" i="210"/>
  <c r="HT133" i="210"/>
  <c r="HR133" i="210"/>
  <c r="HZ133" i="210"/>
  <c r="HS133" i="210"/>
  <c r="HQ77" i="210"/>
  <c r="HY77" i="210"/>
  <c r="HR77" i="210"/>
  <c r="HZ77" i="210"/>
  <c r="HS77" i="210"/>
  <c r="HT77" i="210"/>
  <c r="HU77" i="210"/>
  <c r="HV77" i="210"/>
  <c r="HO77" i="210"/>
  <c r="HW77" i="210"/>
  <c r="HP77" i="210"/>
  <c r="HX77" i="210"/>
  <c r="HO64" i="210"/>
  <c r="HW64" i="210"/>
  <c r="HP64" i="210"/>
  <c r="HX64" i="210"/>
  <c r="HQ64" i="210"/>
  <c r="HY64" i="210"/>
  <c r="HR64" i="210"/>
  <c r="HZ64" i="210"/>
  <c r="HS64" i="210"/>
  <c r="HT64" i="210"/>
  <c r="HU64" i="210"/>
  <c r="HV64" i="210"/>
  <c r="HO44" i="210"/>
  <c r="HW44" i="210"/>
  <c r="HP44" i="210"/>
  <c r="HX44" i="210"/>
  <c r="HQ44" i="210"/>
  <c r="HY44" i="210"/>
  <c r="HR44" i="210"/>
  <c r="HZ44" i="210"/>
  <c r="HS44" i="210"/>
  <c r="HT44" i="210"/>
  <c r="HU44" i="210"/>
  <c r="HV44" i="210"/>
  <c r="HU127" i="210"/>
  <c r="HV127" i="210"/>
  <c r="HO127" i="210"/>
  <c r="HW127" i="210"/>
  <c r="HP127" i="210"/>
  <c r="HX127" i="210"/>
  <c r="HQ127" i="210"/>
  <c r="HY127" i="210"/>
  <c r="HT127" i="210"/>
  <c r="HR127" i="210"/>
  <c r="HZ127" i="210"/>
  <c r="HS127" i="210"/>
  <c r="HU123" i="210"/>
  <c r="HT123" i="210"/>
  <c r="HV123" i="210"/>
  <c r="HO123" i="210"/>
  <c r="HW123" i="210"/>
  <c r="HP123" i="210"/>
  <c r="HX123" i="210"/>
  <c r="HQ123" i="210"/>
  <c r="HY123" i="210"/>
  <c r="HR123" i="210"/>
  <c r="HZ123" i="210"/>
  <c r="HS123" i="210"/>
  <c r="HU116" i="210"/>
  <c r="HV116" i="210"/>
  <c r="HO116" i="210"/>
  <c r="HW116" i="210"/>
  <c r="HP116" i="210"/>
  <c r="HX116" i="210"/>
  <c r="HQ116" i="210"/>
  <c r="HY116" i="210"/>
  <c r="HR116" i="210"/>
  <c r="HZ116" i="210"/>
  <c r="HS116" i="210"/>
  <c r="HT116" i="210"/>
  <c r="HQ109" i="210"/>
  <c r="HY109" i="210"/>
  <c r="HR109" i="210"/>
  <c r="HZ109" i="210"/>
  <c r="HS109" i="210"/>
  <c r="HT109" i="210"/>
  <c r="HU109" i="210"/>
  <c r="HV109" i="210"/>
  <c r="HO109" i="210"/>
  <c r="HW109" i="210"/>
  <c r="HP109" i="210"/>
  <c r="HX109" i="210"/>
  <c r="HS63" i="210"/>
  <c r="HT63" i="210"/>
  <c r="HU63" i="210"/>
  <c r="HV63" i="210"/>
  <c r="HO63" i="210"/>
  <c r="HW63" i="210"/>
  <c r="HP63" i="210"/>
  <c r="HX63" i="210"/>
  <c r="HQ63" i="210"/>
  <c r="HY63" i="210"/>
  <c r="HR63" i="210"/>
  <c r="HZ63" i="210"/>
  <c r="HS33" i="210"/>
  <c r="HT33" i="210"/>
  <c r="HU33" i="210"/>
  <c r="HV33" i="210"/>
  <c r="HO33" i="210"/>
  <c r="HW33" i="210"/>
  <c r="HP33" i="210"/>
  <c r="HX33" i="210"/>
  <c r="HQ33" i="210"/>
  <c r="HY33" i="210"/>
  <c r="HR33" i="210"/>
  <c r="HZ33" i="210"/>
  <c r="HQ91" i="210"/>
  <c r="HY91" i="210"/>
  <c r="HR91" i="210"/>
  <c r="HZ91" i="210"/>
  <c r="HS91" i="210"/>
  <c r="HT91" i="210"/>
  <c r="HU91" i="210"/>
  <c r="HV91" i="210"/>
  <c r="HO91" i="210"/>
  <c r="HW91" i="210"/>
  <c r="HP91" i="210"/>
  <c r="HX91" i="210"/>
  <c r="HO52" i="210"/>
  <c r="HW52" i="210"/>
  <c r="HP52" i="210"/>
  <c r="HX52" i="210"/>
  <c r="HQ52" i="210"/>
  <c r="HY52" i="210"/>
  <c r="HR52" i="210"/>
  <c r="HZ52" i="210"/>
  <c r="HS52" i="210"/>
  <c r="HT52" i="210"/>
  <c r="HU52" i="210"/>
  <c r="HV52" i="210"/>
  <c r="HO22" i="210"/>
  <c r="HW22" i="210"/>
  <c r="HP22" i="210"/>
  <c r="HX22" i="210"/>
  <c r="HQ22" i="210"/>
  <c r="HY22" i="210"/>
  <c r="HR22" i="210"/>
  <c r="HZ22" i="210"/>
  <c r="HS22" i="210"/>
  <c r="HT22" i="210"/>
  <c r="HU22" i="210"/>
  <c r="HV22" i="210"/>
  <c r="HU153" i="210"/>
  <c r="HV153" i="210"/>
  <c r="HT153" i="210"/>
  <c r="HO153" i="210"/>
  <c r="HW153" i="210"/>
  <c r="HP153" i="210"/>
  <c r="HX153" i="210"/>
  <c r="HQ153" i="210"/>
  <c r="HY153" i="210"/>
  <c r="HR153" i="210"/>
  <c r="HZ153" i="210"/>
  <c r="HS153" i="210"/>
  <c r="HU161" i="210"/>
  <c r="HV161" i="210"/>
  <c r="HO161" i="210"/>
  <c r="HW161" i="210"/>
  <c r="HP161" i="210"/>
  <c r="HX161" i="210"/>
  <c r="HT161" i="210"/>
  <c r="HQ161" i="210"/>
  <c r="HY161" i="210"/>
  <c r="HR161" i="210"/>
  <c r="HZ161" i="210"/>
  <c r="HS161" i="210"/>
  <c r="HQ138" i="210"/>
  <c r="HY138" i="210"/>
  <c r="HR138" i="210"/>
  <c r="HZ138" i="210"/>
  <c r="HS138" i="210"/>
  <c r="HT138" i="210"/>
  <c r="HU138" i="210"/>
  <c r="HP138" i="210"/>
  <c r="HV138" i="210"/>
  <c r="HX138" i="210"/>
  <c r="HO138" i="210"/>
  <c r="HW138" i="210"/>
  <c r="HQ113" i="210"/>
  <c r="HY113" i="210"/>
  <c r="HR113" i="210"/>
  <c r="HZ113" i="210"/>
  <c r="HS113" i="210"/>
  <c r="HT113" i="210"/>
  <c r="HU113" i="210"/>
  <c r="HV113" i="210"/>
  <c r="HO113" i="210"/>
  <c r="HW113" i="210"/>
  <c r="HP113" i="210"/>
  <c r="HX113" i="210"/>
  <c r="HQ105" i="210"/>
  <c r="HY105" i="210"/>
  <c r="HR105" i="210"/>
  <c r="HZ105" i="210"/>
  <c r="HS105" i="210"/>
  <c r="HT105" i="210"/>
  <c r="HU105" i="210"/>
  <c r="HV105" i="210"/>
  <c r="HO105" i="210"/>
  <c r="HW105" i="210"/>
  <c r="HP105" i="210"/>
  <c r="HX105" i="210"/>
  <c r="HO62" i="210"/>
  <c r="HW62" i="210"/>
  <c r="HP62" i="210"/>
  <c r="HX62" i="210"/>
  <c r="HQ62" i="210"/>
  <c r="HY62" i="210"/>
  <c r="HR62" i="210"/>
  <c r="HZ62" i="210"/>
  <c r="HS62" i="210"/>
  <c r="HT62" i="210"/>
  <c r="HU62" i="210"/>
  <c r="HV62" i="210"/>
  <c r="HQ130" i="210"/>
  <c r="HY130" i="210"/>
  <c r="HR130" i="210"/>
  <c r="HZ130" i="210"/>
  <c r="HS130" i="210"/>
  <c r="HX130" i="210"/>
  <c r="HT130" i="210"/>
  <c r="HU130" i="210"/>
  <c r="HV130" i="210"/>
  <c r="HO130" i="210"/>
  <c r="HW130" i="210"/>
  <c r="HP130" i="210"/>
  <c r="HU82" i="210"/>
  <c r="HV82" i="210"/>
  <c r="HO82" i="210"/>
  <c r="HW82" i="210"/>
  <c r="HP82" i="210"/>
  <c r="HX82" i="210"/>
  <c r="HQ82" i="210"/>
  <c r="HY82" i="210"/>
  <c r="HR82" i="210"/>
  <c r="HZ82" i="210"/>
  <c r="HS82" i="210"/>
  <c r="HT82" i="210"/>
  <c r="HS59" i="210"/>
  <c r="HT59" i="210"/>
  <c r="HU59" i="210"/>
  <c r="HV59" i="210"/>
  <c r="HO59" i="210"/>
  <c r="HW59" i="210"/>
  <c r="HP59" i="210"/>
  <c r="HX59" i="210"/>
  <c r="HQ59" i="210"/>
  <c r="HY59" i="210"/>
  <c r="HR59" i="210"/>
  <c r="HZ59" i="210"/>
  <c r="HO50" i="210"/>
  <c r="HW50" i="210"/>
  <c r="HP50" i="210"/>
  <c r="HX50" i="210"/>
  <c r="HQ50" i="210"/>
  <c r="HY50" i="210"/>
  <c r="HR50" i="210"/>
  <c r="HZ50" i="210"/>
  <c r="HS50" i="210"/>
  <c r="HT50" i="210"/>
  <c r="HU50" i="210"/>
  <c r="HV50" i="210"/>
  <c r="HS65" i="210"/>
  <c r="HT65" i="210"/>
  <c r="HU65" i="210"/>
  <c r="HV65" i="210"/>
  <c r="HO65" i="210"/>
  <c r="HW65" i="210"/>
  <c r="HP65" i="210"/>
  <c r="HX65" i="210"/>
  <c r="HQ65" i="210"/>
  <c r="HY65" i="210"/>
  <c r="HR65" i="210"/>
  <c r="HZ65" i="210"/>
  <c r="HU100" i="210"/>
  <c r="HV100" i="210"/>
  <c r="HO100" i="210"/>
  <c r="HW100" i="210"/>
  <c r="HP100" i="210"/>
  <c r="HX100" i="210"/>
  <c r="HQ100" i="210"/>
  <c r="HY100" i="210"/>
  <c r="HR100" i="210"/>
  <c r="HZ100" i="210"/>
  <c r="HS100" i="210"/>
  <c r="HT100" i="210"/>
  <c r="HS57" i="210"/>
  <c r="HT57" i="210"/>
  <c r="HU57" i="210"/>
  <c r="HV57" i="210"/>
  <c r="HO57" i="210"/>
  <c r="HW57" i="210"/>
  <c r="HP57" i="210"/>
  <c r="HX57" i="210"/>
  <c r="HQ57" i="210"/>
  <c r="HY57" i="210"/>
  <c r="HR57" i="210"/>
  <c r="HZ57" i="210"/>
  <c r="HU157" i="210"/>
  <c r="HV157" i="210"/>
  <c r="HO157" i="210"/>
  <c r="HW157" i="210"/>
  <c r="HP157" i="210"/>
  <c r="HX157" i="210"/>
  <c r="HT157" i="210"/>
  <c r="HQ157" i="210"/>
  <c r="HY157" i="210"/>
  <c r="HR157" i="210"/>
  <c r="HZ157" i="210"/>
  <c r="HS157" i="210"/>
  <c r="HU102" i="210"/>
  <c r="HV102" i="210"/>
  <c r="HO102" i="210"/>
  <c r="HW102" i="210"/>
  <c r="HP102" i="210"/>
  <c r="HX102" i="210"/>
  <c r="HQ102" i="210"/>
  <c r="HY102" i="210"/>
  <c r="HR102" i="210"/>
  <c r="HZ102" i="210"/>
  <c r="HS102" i="210"/>
  <c r="HT102" i="210"/>
  <c r="HU92" i="210"/>
  <c r="HV92" i="210"/>
  <c r="HO92" i="210"/>
  <c r="HW92" i="210"/>
  <c r="HP92" i="210"/>
  <c r="HX92" i="210"/>
  <c r="HQ92" i="210"/>
  <c r="HY92" i="210"/>
  <c r="HR92" i="210"/>
  <c r="HZ92" i="210"/>
  <c r="HS92" i="210"/>
  <c r="HT92" i="210"/>
  <c r="HU88" i="210"/>
  <c r="HV88" i="210"/>
  <c r="HO88" i="210"/>
  <c r="HW88" i="210"/>
  <c r="HP88" i="210"/>
  <c r="HX88" i="210"/>
  <c r="HQ88" i="210"/>
  <c r="HY88" i="210"/>
  <c r="HR88" i="210"/>
  <c r="HZ88" i="210"/>
  <c r="HS88" i="210"/>
  <c r="HT88" i="210"/>
  <c r="HO46" i="210"/>
  <c r="HW46" i="210"/>
  <c r="HP46" i="210"/>
  <c r="HX46" i="210"/>
  <c r="HQ46" i="210"/>
  <c r="HY46" i="210"/>
  <c r="HR46" i="210"/>
  <c r="HZ46" i="210"/>
  <c r="HS46" i="210"/>
  <c r="HT46" i="210"/>
  <c r="HU46" i="210"/>
  <c r="HV46" i="210"/>
  <c r="HU118" i="210"/>
  <c r="HV118" i="210"/>
  <c r="HO118" i="210"/>
  <c r="HW118" i="210"/>
  <c r="HP118" i="210"/>
  <c r="HX118" i="210"/>
  <c r="HQ118" i="210"/>
  <c r="HY118" i="210"/>
  <c r="HR118" i="210"/>
  <c r="HZ118" i="210"/>
  <c r="HS118" i="210"/>
  <c r="HT118" i="210"/>
  <c r="HU90" i="210"/>
  <c r="HV90" i="210"/>
  <c r="HO90" i="210"/>
  <c r="HW90" i="210"/>
  <c r="HP90" i="210"/>
  <c r="HX90" i="210"/>
  <c r="HQ90" i="210"/>
  <c r="HY90" i="210"/>
  <c r="HR90" i="210"/>
  <c r="HZ90" i="210"/>
  <c r="HS90" i="210"/>
  <c r="HT90" i="210"/>
  <c r="HT67" i="210"/>
  <c r="HU67" i="210"/>
  <c r="HO67" i="210"/>
  <c r="HW67" i="210"/>
  <c r="HP67" i="210"/>
  <c r="HX67" i="210"/>
  <c r="HQ67" i="210"/>
  <c r="HY67" i="210"/>
  <c r="HV67" i="210"/>
  <c r="HZ67" i="210"/>
  <c r="HR67" i="210"/>
  <c r="HS67" i="210"/>
  <c r="HS27" i="210"/>
  <c r="HT27" i="210"/>
  <c r="HU27" i="210"/>
  <c r="HV27" i="210"/>
  <c r="HO27" i="210"/>
  <c r="HW27" i="210"/>
  <c r="HP27" i="210"/>
  <c r="HX27" i="210"/>
  <c r="HQ27" i="210"/>
  <c r="HY27" i="210"/>
  <c r="HR27" i="210"/>
  <c r="HZ27" i="210"/>
  <c r="HS23" i="210"/>
  <c r="HT23" i="210"/>
  <c r="HU23" i="210"/>
  <c r="HV23" i="210"/>
  <c r="HO23" i="210"/>
  <c r="HW23" i="210"/>
  <c r="HP23" i="210"/>
  <c r="HX23" i="210"/>
  <c r="HQ23" i="210"/>
  <c r="HY23" i="210"/>
  <c r="HR23" i="210"/>
  <c r="HZ23" i="210"/>
  <c r="HQ160" i="210"/>
  <c r="HY160" i="210"/>
  <c r="HR160" i="210"/>
  <c r="HZ160" i="210"/>
  <c r="HS160" i="210"/>
  <c r="HP160" i="210"/>
  <c r="HT160" i="210"/>
  <c r="HU160" i="210"/>
  <c r="HX160" i="210"/>
  <c r="HV160" i="210"/>
  <c r="HO160" i="210"/>
  <c r="HW160" i="210"/>
  <c r="HO121" i="210"/>
  <c r="HU121" i="210"/>
  <c r="HV121" i="210"/>
  <c r="HW121" i="210"/>
  <c r="HT121" i="210"/>
  <c r="HP121" i="210"/>
  <c r="HX121" i="210"/>
  <c r="HQ121" i="210"/>
  <c r="HY121" i="210"/>
  <c r="HR121" i="210"/>
  <c r="HZ121" i="210"/>
  <c r="HS121" i="210"/>
  <c r="HU76" i="210"/>
  <c r="HV76" i="210"/>
  <c r="HO76" i="210"/>
  <c r="HW76" i="210"/>
  <c r="HP76" i="210"/>
  <c r="HX76" i="210"/>
  <c r="HQ76" i="210"/>
  <c r="HY76" i="210"/>
  <c r="HR76" i="210"/>
  <c r="HZ76" i="210"/>
  <c r="HS76" i="210"/>
  <c r="HT76" i="210"/>
  <c r="HS53" i="210"/>
  <c r="HT53" i="210"/>
  <c r="HU53" i="210"/>
  <c r="HV53" i="210"/>
  <c r="HO53" i="210"/>
  <c r="HW53" i="210"/>
  <c r="HP53" i="210"/>
  <c r="HX53" i="210"/>
  <c r="HQ53" i="210"/>
  <c r="HY53" i="210"/>
  <c r="HZ53" i="210"/>
  <c r="HR53" i="210"/>
  <c r="HO40" i="210"/>
  <c r="HW40" i="210"/>
  <c r="HP40" i="210"/>
  <c r="HX40" i="210"/>
  <c r="HQ40" i="210"/>
  <c r="HY40" i="210"/>
  <c r="HR40" i="210"/>
  <c r="HZ40" i="210"/>
  <c r="HS40" i="210"/>
  <c r="HT40" i="210"/>
  <c r="HU40" i="210"/>
  <c r="HV40" i="210"/>
  <c r="HS37" i="210"/>
  <c r="HT37" i="210"/>
  <c r="HU37" i="210"/>
  <c r="HV37" i="210"/>
  <c r="HO37" i="210"/>
  <c r="HW37" i="210"/>
  <c r="HP37" i="210"/>
  <c r="HX37" i="210"/>
  <c r="HQ37" i="210"/>
  <c r="HY37" i="210"/>
  <c r="HZ37" i="210"/>
  <c r="HR37" i="210"/>
  <c r="HO18" i="210"/>
  <c r="HW18" i="210"/>
  <c r="HP18" i="210"/>
  <c r="HX18" i="210"/>
  <c r="HQ18" i="210"/>
  <c r="HY18" i="210"/>
  <c r="HR18" i="210"/>
  <c r="HZ18" i="210"/>
  <c r="HS18" i="210"/>
  <c r="HT18" i="210"/>
  <c r="HU18" i="210"/>
  <c r="HV18" i="210"/>
  <c r="HU108" i="210"/>
  <c r="HV108" i="210"/>
  <c r="HO108" i="210"/>
  <c r="HW108" i="210"/>
  <c r="HP108" i="210"/>
  <c r="HX108" i="210"/>
  <c r="HQ108" i="210"/>
  <c r="HY108" i="210"/>
  <c r="HR108" i="210"/>
  <c r="HZ108" i="210"/>
  <c r="HS108" i="210"/>
  <c r="HT108" i="210"/>
  <c r="HQ101" i="210"/>
  <c r="HY101" i="210"/>
  <c r="HR101" i="210"/>
  <c r="HZ101" i="210"/>
  <c r="HS101" i="210"/>
  <c r="HT101" i="210"/>
  <c r="HU101" i="210"/>
  <c r="HV101" i="210"/>
  <c r="HO101" i="210"/>
  <c r="HW101" i="210"/>
  <c r="HX101" i="210"/>
  <c r="HP101" i="210"/>
  <c r="HT71" i="210"/>
  <c r="HU71" i="210"/>
  <c r="HO71" i="210"/>
  <c r="HP71" i="210"/>
  <c r="HQ71" i="210"/>
  <c r="HY71" i="210"/>
  <c r="HR71" i="210"/>
  <c r="HS71" i="210"/>
  <c r="HV71" i="210"/>
  <c r="HW71" i="210"/>
  <c r="HX71" i="210"/>
  <c r="HZ71" i="210"/>
  <c r="HS31" i="210"/>
  <c r="HT31" i="210"/>
  <c r="HU31" i="210"/>
  <c r="HV31" i="210"/>
  <c r="HO31" i="210"/>
  <c r="HW31" i="210"/>
  <c r="HP31" i="210"/>
  <c r="HX31" i="210"/>
  <c r="HQ31" i="210"/>
  <c r="HY31" i="210"/>
  <c r="HR31" i="210"/>
  <c r="HZ31" i="210"/>
  <c r="HX15" i="210"/>
  <c r="HP15" i="210"/>
  <c r="HY15" i="210"/>
  <c r="HW15" i="210"/>
  <c r="HO15" i="210"/>
  <c r="HV15" i="210"/>
  <c r="HU15" i="210"/>
  <c r="HT15" i="210"/>
  <c r="HS15" i="210"/>
  <c r="HZ15" i="210"/>
  <c r="HR15" i="210"/>
  <c r="HQ15" i="210"/>
  <c r="HU155" i="210"/>
  <c r="HV155" i="210"/>
  <c r="HO155" i="210"/>
  <c r="HW155" i="210"/>
  <c r="HP155" i="210"/>
  <c r="HX155" i="210"/>
  <c r="HQ155" i="210"/>
  <c r="HY155" i="210"/>
  <c r="HR155" i="210"/>
  <c r="HZ155" i="210"/>
  <c r="HS155" i="210"/>
  <c r="HT155" i="210"/>
  <c r="HU147" i="210"/>
  <c r="HT147" i="210"/>
  <c r="HV147" i="210"/>
  <c r="HO147" i="210"/>
  <c r="HW147" i="210"/>
  <c r="HP147" i="210"/>
  <c r="HX147" i="210"/>
  <c r="HQ147" i="210"/>
  <c r="HY147" i="210"/>
  <c r="HR147" i="210"/>
  <c r="HZ147" i="210"/>
  <c r="HS147" i="210"/>
  <c r="IA55" i="210"/>
  <c r="HS55" i="210"/>
  <c r="HT55" i="210"/>
  <c r="HU55" i="210"/>
  <c r="HV55" i="210"/>
  <c r="HO55" i="210"/>
  <c r="HW55" i="210"/>
  <c r="HP55" i="210"/>
  <c r="HX55" i="210"/>
  <c r="HQ55" i="210"/>
  <c r="HY55" i="210"/>
  <c r="HR55" i="210"/>
  <c r="HZ55" i="210"/>
  <c r="HS47" i="210"/>
  <c r="HT47" i="210"/>
  <c r="HU47" i="210"/>
  <c r="HV47" i="210"/>
  <c r="HO47" i="210"/>
  <c r="HW47" i="210"/>
  <c r="HP47" i="210"/>
  <c r="HX47" i="210"/>
  <c r="HQ47" i="210"/>
  <c r="HY47" i="210"/>
  <c r="HR47" i="210"/>
  <c r="HZ47" i="210"/>
  <c r="HU78" i="210"/>
  <c r="HV78" i="210"/>
  <c r="HO78" i="210"/>
  <c r="HW78" i="210"/>
  <c r="HP78" i="210"/>
  <c r="HX78" i="210"/>
  <c r="HQ78" i="210"/>
  <c r="HY78" i="210"/>
  <c r="HR78" i="210"/>
  <c r="HZ78" i="210"/>
  <c r="HS78" i="210"/>
  <c r="HT78" i="210"/>
  <c r="HS49" i="210"/>
  <c r="HT49" i="210"/>
  <c r="HU49" i="210"/>
  <c r="HV49" i="210"/>
  <c r="HO49" i="210"/>
  <c r="HW49" i="210"/>
  <c r="HP49" i="210"/>
  <c r="HX49" i="210"/>
  <c r="HQ49" i="210"/>
  <c r="HY49" i="210"/>
  <c r="HR49" i="210"/>
  <c r="HZ49" i="210"/>
  <c r="HU145" i="210"/>
  <c r="HV145" i="210"/>
  <c r="HO145" i="210"/>
  <c r="HW145" i="210"/>
  <c r="HP145" i="210"/>
  <c r="HX145" i="210"/>
  <c r="HT145" i="210"/>
  <c r="HQ145" i="210"/>
  <c r="HY145" i="210"/>
  <c r="HR145" i="210"/>
  <c r="HZ145" i="210"/>
  <c r="HS145" i="210"/>
  <c r="HU112" i="210"/>
  <c r="HV112" i="210"/>
  <c r="HO112" i="210"/>
  <c r="HW112" i="210"/>
  <c r="HP112" i="210"/>
  <c r="HX112" i="210"/>
  <c r="HQ112" i="210"/>
  <c r="HY112" i="210"/>
  <c r="HR112" i="210"/>
  <c r="HZ112" i="210"/>
  <c r="HS112" i="210"/>
  <c r="HT112" i="210"/>
  <c r="HU104" i="210"/>
  <c r="HV104" i="210"/>
  <c r="HO104" i="210"/>
  <c r="HW104" i="210"/>
  <c r="HP104" i="210"/>
  <c r="HX104" i="210"/>
  <c r="HQ104" i="210"/>
  <c r="HY104" i="210"/>
  <c r="HR104" i="210"/>
  <c r="HZ104" i="210"/>
  <c r="HS104" i="210"/>
  <c r="HT104" i="210"/>
  <c r="HU94" i="210"/>
  <c r="HV94" i="210"/>
  <c r="HO94" i="210"/>
  <c r="HW94" i="210"/>
  <c r="HP94" i="210"/>
  <c r="HX94" i="210"/>
  <c r="HQ94" i="210"/>
  <c r="HY94" i="210"/>
  <c r="HR94" i="210"/>
  <c r="HZ94" i="210"/>
  <c r="HS94" i="210"/>
  <c r="HT94" i="210"/>
  <c r="HU86" i="210"/>
  <c r="HV86" i="210"/>
  <c r="HO86" i="210"/>
  <c r="HW86" i="210"/>
  <c r="HP86" i="210"/>
  <c r="HX86" i="210"/>
  <c r="HQ86" i="210"/>
  <c r="HY86" i="210"/>
  <c r="HR86" i="210"/>
  <c r="HZ86" i="210"/>
  <c r="HS86" i="210"/>
  <c r="HT86" i="210"/>
  <c r="HO34" i="210"/>
  <c r="HW34" i="210"/>
  <c r="HP34" i="210"/>
  <c r="HX34" i="210"/>
  <c r="HQ34" i="210"/>
  <c r="HY34" i="210"/>
  <c r="HR34" i="210"/>
  <c r="HZ34" i="210"/>
  <c r="HS34" i="210"/>
  <c r="HT34" i="210"/>
  <c r="HU34" i="210"/>
  <c r="HV34" i="210"/>
  <c r="HU129" i="210"/>
  <c r="HT129" i="210"/>
  <c r="HV129" i="210"/>
  <c r="HO129" i="210"/>
  <c r="HW129" i="210"/>
  <c r="HP129" i="210"/>
  <c r="HX129" i="210"/>
  <c r="HQ129" i="210"/>
  <c r="HY129" i="210"/>
  <c r="HR129" i="210"/>
  <c r="HZ129" i="210"/>
  <c r="HS129" i="210"/>
  <c r="HU125" i="210"/>
  <c r="HV125" i="210"/>
  <c r="HO125" i="210"/>
  <c r="HW125" i="210"/>
  <c r="HP125" i="210"/>
  <c r="HX125" i="210"/>
  <c r="HT125" i="210"/>
  <c r="HQ125" i="210"/>
  <c r="HY125" i="210"/>
  <c r="HR125" i="210"/>
  <c r="HZ125" i="210"/>
  <c r="HS125" i="210"/>
  <c r="HQ117" i="210"/>
  <c r="HY117" i="210"/>
  <c r="HR117" i="210"/>
  <c r="HZ117" i="210"/>
  <c r="HS117" i="210"/>
  <c r="HT117" i="210"/>
  <c r="HU117" i="210"/>
  <c r="HV117" i="210"/>
  <c r="HO117" i="210"/>
  <c r="HW117" i="210"/>
  <c r="HX117" i="210"/>
  <c r="HP117" i="210"/>
  <c r="IA99" i="210"/>
  <c r="HQ99" i="210"/>
  <c r="HY99" i="210"/>
  <c r="HR99" i="210"/>
  <c r="HZ99" i="210"/>
  <c r="HS99" i="210"/>
  <c r="HT99" i="210"/>
  <c r="HU99" i="210"/>
  <c r="HV99" i="210"/>
  <c r="HO99" i="210"/>
  <c r="HW99" i="210"/>
  <c r="HP99" i="210"/>
  <c r="HX99" i="210"/>
  <c r="HQ81" i="210"/>
  <c r="HY81" i="210"/>
  <c r="HR81" i="210"/>
  <c r="HZ81" i="210"/>
  <c r="HS81" i="210"/>
  <c r="HT81" i="210"/>
  <c r="HU81" i="210"/>
  <c r="HV81" i="210"/>
  <c r="HO81" i="210"/>
  <c r="HW81" i="210"/>
  <c r="HP81" i="210"/>
  <c r="HX81" i="210"/>
  <c r="HO26" i="210"/>
  <c r="HW26" i="210"/>
  <c r="HP26" i="210"/>
  <c r="HX26" i="210"/>
  <c r="HQ26" i="210"/>
  <c r="HY26" i="210"/>
  <c r="HR26" i="210"/>
  <c r="HZ26" i="210"/>
  <c r="HS26" i="210"/>
  <c r="HT26" i="210"/>
  <c r="HU26" i="210"/>
  <c r="HV26" i="210"/>
  <c r="HO30" i="210"/>
  <c r="HW30" i="210"/>
  <c r="HP30" i="210"/>
  <c r="HX30" i="210"/>
  <c r="HQ30" i="210"/>
  <c r="HY30" i="210"/>
  <c r="HR30" i="210"/>
  <c r="HZ30" i="210"/>
  <c r="HS30" i="210"/>
  <c r="HT30" i="210"/>
  <c r="HU30" i="210"/>
  <c r="HV30" i="210"/>
  <c r="HU110" i="210"/>
  <c r="HV110" i="210"/>
  <c r="HO110" i="210"/>
  <c r="HW110" i="210"/>
  <c r="HP110" i="210"/>
  <c r="HX110" i="210"/>
  <c r="HQ110" i="210"/>
  <c r="HY110" i="210"/>
  <c r="HR110" i="210"/>
  <c r="HZ110" i="210"/>
  <c r="HS110" i="210"/>
  <c r="HT110" i="210"/>
  <c r="HQ146" i="210"/>
  <c r="HY146" i="210"/>
  <c r="HR146" i="210"/>
  <c r="HZ146" i="210"/>
  <c r="HS146" i="210"/>
  <c r="HT146" i="210"/>
  <c r="HU146" i="210"/>
  <c r="HP146" i="210"/>
  <c r="HV146" i="210"/>
  <c r="HO146" i="210"/>
  <c r="HW146" i="210"/>
  <c r="HX146" i="210"/>
  <c r="HU98" i="210"/>
  <c r="HV98" i="210"/>
  <c r="HO98" i="210"/>
  <c r="HW98" i="210"/>
  <c r="HP98" i="210"/>
  <c r="HX98" i="210"/>
  <c r="HQ98" i="210"/>
  <c r="HY98" i="210"/>
  <c r="HR98" i="210"/>
  <c r="HZ98" i="210"/>
  <c r="HS98" i="210"/>
  <c r="HT98" i="210"/>
  <c r="HS45" i="210"/>
  <c r="HT45" i="210"/>
  <c r="HU45" i="210"/>
  <c r="HV45" i="210"/>
  <c r="HO45" i="210"/>
  <c r="HW45" i="210"/>
  <c r="HP45" i="210"/>
  <c r="HX45" i="210"/>
  <c r="HQ45" i="210"/>
  <c r="HY45" i="210"/>
  <c r="HR45" i="210"/>
  <c r="HZ45" i="210"/>
  <c r="HU131" i="210"/>
  <c r="HV131" i="210"/>
  <c r="HT131" i="210"/>
  <c r="HO131" i="210"/>
  <c r="HW131" i="210"/>
  <c r="HP131" i="210"/>
  <c r="HX131" i="210"/>
  <c r="HQ131" i="210"/>
  <c r="HY131" i="210"/>
  <c r="HR131" i="210"/>
  <c r="HZ131" i="210"/>
  <c r="HS131" i="210"/>
  <c r="HQ128" i="210"/>
  <c r="HY128" i="210"/>
  <c r="HR128" i="210"/>
  <c r="HZ128" i="210"/>
  <c r="HX128" i="210"/>
  <c r="HS128" i="210"/>
  <c r="HT128" i="210"/>
  <c r="HU128" i="210"/>
  <c r="HV128" i="210"/>
  <c r="HP128" i="210"/>
  <c r="HO128" i="210"/>
  <c r="HW128" i="210"/>
  <c r="HP70" i="210"/>
  <c r="HX70" i="210"/>
  <c r="HQ70" i="210"/>
  <c r="HY70" i="210"/>
  <c r="HS70" i="210"/>
  <c r="HT70" i="210"/>
  <c r="HU70" i="210"/>
  <c r="HO70" i="210"/>
  <c r="HR70" i="210"/>
  <c r="HV70" i="210"/>
  <c r="HW70" i="210"/>
  <c r="HZ70" i="210"/>
  <c r="GY33" i="210"/>
  <c r="GS33" i="210"/>
  <c r="HA33" i="210"/>
  <c r="GU33" i="210"/>
  <c r="HC33" i="210"/>
  <c r="GT33" i="210"/>
  <c r="GV33" i="210"/>
  <c r="GW33" i="210"/>
  <c r="GX33" i="210"/>
  <c r="GZ33" i="210"/>
  <c r="HB33" i="210"/>
  <c r="HD33" i="210"/>
  <c r="GU114" i="210"/>
  <c r="HC114" i="210"/>
  <c r="GV114" i="210"/>
  <c r="HD114" i="210"/>
  <c r="GW114" i="210"/>
  <c r="GX114" i="210"/>
  <c r="GY114" i="210"/>
  <c r="GZ114" i="210"/>
  <c r="GS114" i="210"/>
  <c r="HA114" i="210"/>
  <c r="HB114" i="210"/>
  <c r="GT114" i="210"/>
  <c r="GV118" i="210"/>
  <c r="HD118" i="210"/>
  <c r="GX118" i="210"/>
  <c r="GY118" i="210"/>
  <c r="GZ118" i="210"/>
  <c r="GS118" i="210"/>
  <c r="HA118" i="210"/>
  <c r="HB118" i="210"/>
  <c r="HC118" i="210"/>
  <c r="GT118" i="210"/>
  <c r="GU118" i="210"/>
  <c r="GW118" i="210"/>
  <c r="GZ81" i="210"/>
  <c r="GT81" i="210"/>
  <c r="HB81" i="210"/>
  <c r="GV81" i="210"/>
  <c r="HD81" i="210"/>
  <c r="HC81" i="210"/>
  <c r="GS81" i="210"/>
  <c r="GU81" i="210"/>
  <c r="GW81" i="210"/>
  <c r="GX81" i="210"/>
  <c r="GY81" i="210"/>
  <c r="HA81" i="210"/>
  <c r="GU67" i="210"/>
  <c r="HC67" i="210"/>
  <c r="GW67" i="210"/>
  <c r="GY67" i="210"/>
  <c r="GT67" i="210"/>
  <c r="GX67" i="210"/>
  <c r="GZ67" i="210"/>
  <c r="HA67" i="210"/>
  <c r="HD67" i="210"/>
  <c r="GS67" i="210"/>
  <c r="GV67" i="210"/>
  <c r="HB67" i="210"/>
  <c r="GY53" i="210"/>
  <c r="GS53" i="210"/>
  <c r="HA53" i="210"/>
  <c r="GU53" i="210"/>
  <c r="HC53" i="210"/>
  <c r="GW53" i="210"/>
  <c r="GZ53" i="210"/>
  <c r="HB53" i="210"/>
  <c r="HD53" i="210"/>
  <c r="GT53" i="210"/>
  <c r="GV53" i="210"/>
  <c r="GX53" i="210"/>
  <c r="GY49" i="210"/>
  <c r="GS49" i="210"/>
  <c r="HA49" i="210"/>
  <c r="GU49" i="210"/>
  <c r="HC49" i="210"/>
  <c r="GT49" i="210"/>
  <c r="GW49" i="210"/>
  <c r="GX49" i="210"/>
  <c r="GZ49" i="210"/>
  <c r="HD49" i="210"/>
  <c r="GV49" i="210"/>
  <c r="HB49" i="210"/>
  <c r="GY45" i="210"/>
  <c r="GS45" i="210"/>
  <c r="HA45" i="210"/>
  <c r="GU45" i="210"/>
  <c r="HC45" i="210"/>
  <c r="HD45" i="210"/>
  <c r="GT45" i="210"/>
  <c r="GV45" i="210"/>
  <c r="GW45" i="210"/>
  <c r="GZ45" i="210"/>
  <c r="GX45" i="210"/>
  <c r="HB45" i="210"/>
  <c r="GY25" i="210"/>
  <c r="GS25" i="210"/>
  <c r="HA25" i="210"/>
  <c r="GU25" i="210"/>
  <c r="HC25" i="210"/>
  <c r="GZ25" i="210"/>
  <c r="HB25" i="210"/>
  <c r="HD25" i="210"/>
  <c r="GT25" i="210"/>
  <c r="GV25" i="210"/>
  <c r="GW25" i="210"/>
  <c r="GX25" i="210"/>
  <c r="GU18" i="210"/>
  <c r="HC18" i="210"/>
  <c r="GW18" i="210"/>
  <c r="GY18" i="210"/>
  <c r="GT18" i="210"/>
  <c r="GV18" i="210"/>
  <c r="GX18" i="210"/>
  <c r="GZ18" i="210"/>
  <c r="HA18" i="210"/>
  <c r="HB18" i="210"/>
  <c r="HD18" i="210"/>
  <c r="GS18" i="210"/>
  <c r="GU112" i="210"/>
  <c r="HC112" i="210"/>
  <c r="GV112" i="210"/>
  <c r="HD112" i="210"/>
  <c r="GW112" i="210"/>
  <c r="GX112" i="210"/>
  <c r="GY112" i="210"/>
  <c r="GZ112" i="210"/>
  <c r="GS112" i="210"/>
  <c r="HA112" i="210"/>
  <c r="GT112" i="210"/>
  <c r="HB112" i="210"/>
  <c r="GZ91" i="210"/>
  <c r="GV91" i="210"/>
  <c r="HD91" i="210"/>
  <c r="GU91" i="210"/>
  <c r="GW91" i="210"/>
  <c r="GX91" i="210"/>
  <c r="GY91" i="210"/>
  <c r="HA91" i="210"/>
  <c r="HB91" i="210"/>
  <c r="GS91" i="210"/>
  <c r="HC91" i="210"/>
  <c r="GT91" i="210"/>
  <c r="GT76" i="210"/>
  <c r="GV76" i="210"/>
  <c r="HD76" i="210"/>
  <c r="GW76" i="210"/>
  <c r="GX76" i="210"/>
  <c r="GZ76" i="210"/>
  <c r="GY76" i="210"/>
  <c r="HA76" i="210"/>
  <c r="HB76" i="210"/>
  <c r="HC76" i="210"/>
  <c r="GS76" i="210"/>
  <c r="GU76" i="210"/>
  <c r="GU44" i="210"/>
  <c r="HC44" i="210"/>
  <c r="GW44" i="210"/>
  <c r="GY44" i="210"/>
  <c r="HB44" i="210"/>
  <c r="GS44" i="210"/>
  <c r="GT44" i="210"/>
  <c r="GV44" i="210"/>
  <c r="GZ44" i="210"/>
  <c r="GX44" i="210"/>
  <c r="HA44" i="210"/>
  <c r="HD44" i="210"/>
  <c r="HF155" i="210"/>
  <c r="GX155" i="210"/>
  <c r="GY155" i="210"/>
  <c r="HB155" i="210"/>
  <c r="GZ155" i="210"/>
  <c r="GT155" i="210"/>
  <c r="GS155" i="210"/>
  <c r="HA155" i="210"/>
  <c r="GU155" i="210"/>
  <c r="HC155" i="210"/>
  <c r="GW155" i="210"/>
  <c r="GV155" i="210"/>
  <c r="HD155" i="210"/>
  <c r="GT138" i="210"/>
  <c r="HB138" i="210"/>
  <c r="GU138" i="210"/>
  <c r="HC138" i="210"/>
  <c r="GV138" i="210"/>
  <c r="HD138" i="210"/>
  <c r="GW138" i="210"/>
  <c r="GX138" i="210"/>
  <c r="GY138" i="210"/>
  <c r="HA138" i="210"/>
  <c r="GZ138" i="210"/>
  <c r="GS138" i="210"/>
  <c r="GT154" i="210"/>
  <c r="HB154" i="210"/>
  <c r="GU154" i="210"/>
  <c r="HC154" i="210"/>
  <c r="GV154" i="210"/>
  <c r="HD154" i="210"/>
  <c r="GW154" i="210"/>
  <c r="GX154" i="210"/>
  <c r="GS154" i="210"/>
  <c r="GY154" i="210"/>
  <c r="GZ154" i="210"/>
  <c r="HA154" i="210"/>
  <c r="GT146" i="210"/>
  <c r="HB146" i="210"/>
  <c r="GU146" i="210"/>
  <c r="HC146" i="210"/>
  <c r="GV146" i="210"/>
  <c r="HD146" i="210"/>
  <c r="GW146" i="210"/>
  <c r="GX146" i="210"/>
  <c r="HA146" i="210"/>
  <c r="GY146" i="210"/>
  <c r="GS146" i="210"/>
  <c r="GZ146" i="210"/>
  <c r="GY105" i="210"/>
  <c r="GZ105" i="210"/>
  <c r="GS105" i="210"/>
  <c r="HA105" i="210"/>
  <c r="GT105" i="210"/>
  <c r="HB105" i="210"/>
  <c r="GU105" i="210"/>
  <c r="HC105" i="210"/>
  <c r="GV105" i="210"/>
  <c r="HD105" i="210"/>
  <c r="GW105" i="210"/>
  <c r="GX105" i="210"/>
  <c r="GV90" i="210"/>
  <c r="HD90" i="210"/>
  <c r="GZ90" i="210"/>
  <c r="GW90" i="210"/>
  <c r="GX90" i="210"/>
  <c r="GY90" i="210"/>
  <c r="HA90" i="210"/>
  <c r="HB90" i="210"/>
  <c r="GS90" i="210"/>
  <c r="HC90" i="210"/>
  <c r="GT90" i="210"/>
  <c r="GU90" i="210"/>
  <c r="GV86" i="210"/>
  <c r="HD86" i="210"/>
  <c r="GZ86" i="210"/>
  <c r="HB86" i="210"/>
  <c r="GS86" i="210"/>
  <c r="HC86" i="210"/>
  <c r="GT86" i="210"/>
  <c r="GU86" i="210"/>
  <c r="GW86" i="210"/>
  <c r="GX86" i="210"/>
  <c r="GY86" i="210"/>
  <c r="HA86" i="210"/>
  <c r="GZ77" i="210"/>
  <c r="GT77" i="210"/>
  <c r="HB77" i="210"/>
  <c r="GV77" i="210"/>
  <c r="HD77" i="210"/>
  <c r="GY77" i="210"/>
  <c r="HA77" i="210"/>
  <c r="HC77" i="210"/>
  <c r="GS77" i="210"/>
  <c r="GU77" i="210"/>
  <c r="GW77" i="210"/>
  <c r="GX77" i="210"/>
  <c r="GU30" i="210"/>
  <c r="HC30" i="210"/>
  <c r="GW30" i="210"/>
  <c r="GY30" i="210"/>
  <c r="HD30" i="210"/>
  <c r="GS30" i="210"/>
  <c r="GT30" i="210"/>
  <c r="GV30" i="210"/>
  <c r="GX30" i="210"/>
  <c r="GZ30" i="210"/>
  <c r="HA30" i="210"/>
  <c r="HB30" i="210"/>
  <c r="GY27" i="210"/>
  <c r="GS27" i="210"/>
  <c r="HA27" i="210"/>
  <c r="GU27" i="210"/>
  <c r="HC27" i="210"/>
  <c r="HB27" i="210"/>
  <c r="HD27" i="210"/>
  <c r="GT27" i="210"/>
  <c r="GV27" i="210"/>
  <c r="GW27" i="210"/>
  <c r="GX27" i="210"/>
  <c r="GZ27" i="210"/>
  <c r="GZ131" i="210"/>
  <c r="GT131" i="210"/>
  <c r="HB131" i="210"/>
  <c r="GS131" i="210"/>
  <c r="HD131" i="210"/>
  <c r="GU131" i="210"/>
  <c r="GV131" i="210"/>
  <c r="GW131" i="210"/>
  <c r="GX131" i="210"/>
  <c r="GY131" i="210"/>
  <c r="HC131" i="210"/>
  <c r="HA131" i="210"/>
  <c r="GY109" i="210"/>
  <c r="GZ109" i="210"/>
  <c r="GS109" i="210"/>
  <c r="HA109" i="210"/>
  <c r="GT109" i="210"/>
  <c r="HB109" i="210"/>
  <c r="GU109" i="210"/>
  <c r="HC109" i="210"/>
  <c r="GV109" i="210"/>
  <c r="HD109" i="210"/>
  <c r="GW109" i="210"/>
  <c r="GX109" i="210"/>
  <c r="GY70" i="210"/>
  <c r="GS70" i="210"/>
  <c r="HA70" i="210"/>
  <c r="GU70" i="210"/>
  <c r="HC70" i="210"/>
  <c r="GW70" i="210"/>
  <c r="GZ70" i="210"/>
  <c r="HB70" i="210"/>
  <c r="HD70" i="210"/>
  <c r="GT70" i="210"/>
  <c r="GV70" i="210"/>
  <c r="GX70" i="210"/>
  <c r="GU54" i="210"/>
  <c r="HC54" i="210"/>
  <c r="GW54" i="210"/>
  <c r="GY54" i="210"/>
  <c r="GX54" i="210"/>
  <c r="HA54" i="210"/>
  <c r="HB54" i="210"/>
  <c r="HD54" i="210"/>
  <c r="GT54" i="210"/>
  <c r="GZ54" i="210"/>
  <c r="GS54" i="210"/>
  <c r="GV54" i="210"/>
  <c r="GU42" i="210"/>
  <c r="HC42" i="210"/>
  <c r="GW42" i="210"/>
  <c r="GY42" i="210"/>
  <c r="HA42" i="210"/>
  <c r="HD42" i="210"/>
  <c r="GS42" i="210"/>
  <c r="GT42" i="210"/>
  <c r="GX42" i="210"/>
  <c r="GV42" i="210"/>
  <c r="GZ42" i="210"/>
  <c r="HB42" i="210"/>
  <c r="GT136" i="210"/>
  <c r="HB136" i="210"/>
  <c r="GU136" i="210"/>
  <c r="HC136" i="210"/>
  <c r="GV136" i="210"/>
  <c r="HD136" i="210"/>
  <c r="GW136" i="210"/>
  <c r="GX136" i="210"/>
  <c r="GY136" i="210"/>
  <c r="GS136" i="210"/>
  <c r="GZ136" i="210"/>
  <c r="HA136" i="210"/>
  <c r="GX161" i="210"/>
  <c r="GY161" i="210"/>
  <c r="HB161" i="210"/>
  <c r="GW161" i="210"/>
  <c r="GZ161" i="210"/>
  <c r="GT161" i="210"/>
  <c r="GS161" i="210"/>
  <c r="HA161" i="210"/>
  <c r="GU161" i="210"/>
  <c r="HC161" i="210"/>
  <c r="GV161" i="210"/>
  <c r="HD161" i="210"/>
  <c r="GZ125" i="210"/>
  <c r="GT125" i="210"/>
  <c r="HB125" i="210"/>
  <c r="GU125" i="210"/>
  <c r="GV125" i="210"/>
  <c r="HD125" i="210"/>
  <c r="GW125" i="210"/>
  <c r="HA125" i="210"/>
  <c r="HC125" i="210"/>
  <c r="GS125" i="210"/>
  <c r="GX125" i="210"/>
  <c r="GY125" i="210"/>
  <c r="GY103" i="210"/>
  <c r="GZ103" i="210"/>
  <c r="GS103" i="210"/>
  <c r="HA103" i="210"/>
  <c r="GT103" i="210"/>
  <c r="HB103" i="210"/>
  <c r="GU103" i="210"/>
  <c r="HC103" i="210"/>
  <c r="GV103" i="210"/>
  <c r="HD103" i="210"/>
  <c r="GW103" i="210"/>
  <c r="GX103" i="210"/>
  <c r="GZ117" i="210"/>
  <c r="GT117" i="210"/>
  <c r="HB117" i="210"/>
  <c r="GU117" i="210"/>
  <c r="HC117" i="210"/>
  <c r="GV117" i="210"/>
  <c r="HD117" i="210"/>
  <c r="GW117" i="210"/>
  <c r="GS117" i="210"/>
  <c r="GX117" i="210"/>
  <c r="GY117" i="210"/>
  <c r="HA117" i="210"/>
  <c r="GU100" i="210"/>
  <c r="HC100" i="210"/>
  <c r="GV100" i="210"/>
  <c r="HD100" i="210"/>
  <c r="GW100" i="210"/>
  <c r="GX100" i="210"/>
  <c r="GY100" i="210"/>
  <c r="GZ100" i="210"/>
  <c r="GS100" i="210"/>
  <c r="HA100" i="210"/>
  <c r="GT100" i="210"/>
  <c r="HB100" i="210"/>
  <c r="GZ93" i="210"/>
  <c r="GV93" i="210"/>
  <c r="HD93" i="210"/>
  <c r="GS93" i="210"/>
  <c r="HC93" i="210"/>
  <c r="GT93" i="210"/>
  <c r="GU93" i="210"/>
  <c r="GW93" i="210"/>
  <c r="GX93" i="210"/>
  <c r="GY93" i="210"/>
  <c r="HA93" i="210"/>
  <c r="HB93" i="210"/>
  <c r="GV78" i="210"/>
  <c r="HD78" i="210"/>
  <c r="GX78" i="210"/>
  <c r="GZ78" i="210"/>
  <c r="HA78" i="210"/>
  <c r="HB78" i="210"/>
  <c r="HC78" i="210"/>
  <c r="GS78" i="210"/>
  <c r="GT78" i="210"/>
  <c r="GU78" i="210"/>
  <c r="GW78" i="210"/>
  <c r="GY78" i="210"/>
  <c r="GY64" i="210"/>
  <c r="GS64" i="210"/>
  <c r="HA64" i="210"/>
  <c r="GU64" i="210"/>
  <c r="HC64" i="210"/>
  <c r="GV64" i="210"/>
  <c r="GW64" i="210"/>
  <c r="GX64" i="210"/>
  <c r="HB64" i="210"/>
  <c r="GT64" i="210"/>
  <c r="GZ64" i="210"/>
  <c r="HD64" i="210"/>
  <c r="GU52" i="210"/>
  <c r="HC52" i="210"/>
  <c r="GW52" i="210"/>
  <c r="GY52" i="210"/>
  <c r="GV52" i="210"/>
  <c r="GZ52" i="210"/>
  <c r="HA52" i="210"/>
  <c r="HB52" i="210"/>
  <c r="GS52" i="210"/>
  <c r="GT52" i="210"/>
  <c r="GX52" i="210"/>
  <c r="HD52" i="210"/>
  <c r="GU40" i="210"/>
  <c r="HC40" i="210"/>
  <c r="GW40" i="210"/>
  <c r="GY40" i="210"/>
  <c r="GZ40" i="210"/>
  <c r="HB40" i="210"/>
  <c r="HD40" i="210"/>
  <c r="GS40" i="210"/>
  <c r="GV40" i="210"/>
  <c r="GX40" i="210"/>
  <c r="HA40" i="210"/>
  <c r="GT40" i="210"/>
  <c r="GY17" i="210"/>
  <c r="GS17" i="210"/>
  <c r="HA17" i="210"/>
  <c r="GU17" i="210"/>
  <c r="HC17" i="210"/>
  <c r="GT17" i="210"/>
  <c r="GV17" i="210"/>
  <c r="GW17" i="210"/>
  <c r="GX17" i="210"/>
  <c r="GZ17" i="210"/>
  <c r="HB17" i="210"/>
  <c r="HD17" i="210"/>
  <c r="GY101" i="210"/>
  <c r="GZ101" i="210"/>
  <c r="GS101" i="210"/>
  <c r="HA101" i="210"/>
  <c r="GT101" i="210"/>
  <c r="HB101" i="210"/>
  <c r="GU101" i="210"/>
  <c r="HC101" i="210"/>
  <c r="GV101" i="210"/>
  <c r="HD101" i="210"/>
  <c r="GW101" i="210"/>
  <c r="GX101" i="210"/>
  <c r="GU71" i="210"/>
  <c r="HC71" i="210"/>
  <c r="GW71" i="210"/>
  <c r="GY71" i="210"/>
  <c r="GX71" i="210"/>
  <c r="HA71" i="210"/>
  <c r="HB71" i="210"/>
  <c r="HD71" i="210"/>
  <c r="GT71" i="210"/>
  <c r="GS71" i="210"/>
  <c r="GV71" i="210"/>
  <c r="GZ71" i="210"/>
  <c r="GZ123" i="210"/>
  <c r="GT123" i="210"/>
  <c r="HB123" i="210"/>
  <c r="GU123" i="210"/>
  <c r="HC123" i="210"/>
  <c r="GV123" i="210"/>
  <c r="HD123" i="210"/>
  <c r="GW123" i="210"/>
  <c r="GS123" i="210"/>
  <c r="GX123" i="210"/>
  <c r="GY123" i="210"/>
  <c r="HA123" i="210"/>
  <c r="GZ121" i="210"/>
  <c r="GT121" i="210"/>
  <c r="HB121" i="210"/>
  <c r="GU121" i="210"/>
  <c r="HC121" i="210"/>
  <c r="GV121" i="210"/>
  <c r="HD121" i="210"/>
  <c r="GW121" i="210"/>
  <c r="GS121" i="210"/>
  <c r="GX121" i="210"/>
  <c r="GY121" i="210"/>
  <c r="HA121" i="210"/>
  <c r="GU98" i="210"/>
  <c r="HC98" i="210"/>
  <c r="GV98" i="210"/>
  <c r="HD98" i="210"/>
  <c r="GW98" i="210"/>
  <c r="GX98" i="210"/>
  <c r="GY98" i="210"/>
  <c r="GZ98" i="210"/>
  <c r="GS98" i="210"/>
  <c r="HA98" i="210"/>
  <c r="HB98" i="210"/>
  <c r="GT98" i="210"/>
  <c r="GT74" i="210"/>
  <c r="HB74" i="210"/>
  <c r="GV74" i="210"/>
  <c r="HD74" i="210"/>
  <c r="GW74" i="210"/>
  <c r="GX74" i="210"/>
  <c r="GZ74" i="210"/>
  <c r="HA74" i="210"/>
  <c r="HC74" i="210"/>
  <c r="GS74" i="210"/>
  <c r="GU74" i="210"/>
  <c r="GY74" i="210"/>
  <c r="GU50" i="210"/>
  <c r="HC50" i="210"/>
  <c r="GW50" i="210"/>
  <c r="GY50" i="210"/>
  <c r="GT50" i="210"/>
  <c r="GX50" i="210"/>
  <c r="GZ50" i="210"/>
  <c r="HA50" i="210"/>
  <c r="HD50" i="210"/>
  <c r="GS50" i="210"/>
  <c r="GV50" i="210"/>
  <c r="HB50" i="210"/>
  <c r="HE65" i="210"/>
  <c r="GU65" i="210"/>
  <c r="HC65" i="210"/>
  <c r="GW65" i="210"/>
  <c r="GY65" i="210"/>
  <c r="GS65" i="210"/>
  <c r="GV65" i="210"/>
  <c r="GX65" i="210"/>
  <c r="GZ65" i="210"/>
  <c r="HB65" i="210"/>
  <c r="GT65" i="210"/>
  <c r="HA65" i="210"/>
  <c r="HD65" i="210"/>
  <c r="GY47" i="210"/>
  <c r="GS47" i="210"/>
  <c r="HA47" i="210"/>
  <c r="GU47" i="210"/>
  <c r="HC47" i="210"/>
  <c r="GV47" i="210"/>
  <c r="GW47" i="210"/>
  <c r="GX47" i="210"/>
  <c r="HB47" i="210"/>
  <c r="GT47" i="210"/>
  <c r="GZ47" i="210"/>
  <c r="HD47" i="210"/>
  <c r="GX141" i="210"/>
  <c r="GY141" i="210"/>
  <c r="GZ141" i="210"/>
  <c r="GS141" i="210"/>
  <c r="HA141" i="210"/>
  <c r="GT141" i="210"/>
  <c r="HB141" i="210"/>
  <c r="GU141" i="210"/>
  <c r="HC141" i="210"/>
  <c r="GV141" i="210"/>
  <c r="HD141" i="210"/>
  <c r="GW141" i="210"/>
  <c r="GX137" i="210"/>
  <c r="GY137" i="210"/>
  <c r="GZ137" i="210"/>
  <c r="GS137" i="210"/>
  <c r="HA137" i="210"/>
  <c r="GT137" i="210"/>
  <c r="HB137" i="210"/>
  <c r="GU137" i="210"/>
  <c r="HC137" i="210"/>
  <c r="GW137" i="210"/>
  <c r="GV137" i="210"/>
  <c r="HD137" i="210"/>
  <c r="GX157" i="210"/>
  <c r="GY157" i="210"/>
  <c r="GZ157" i="210"/>
  <c r="HB157" i="210"/>
  <c r="GW157" i="210"/>
  <c r="GS157" i="210"/>
  <c r="HA157" i="210"/>
  <c r="GT157" i="210"/>
  <c r="GU157" i="210"/>
  <c r="HC157" i="210"/>
  <c r="GV157" i="210"/>
  <c r="HD157" i="210"/>
  <c r="GX153" i="210"/>
  <c r="GY153" i="210"/>
  <c r="GZ153" i="210"/>
  <c r="GS153" i="210"/>
  <c r="HA153" i="210"/>
  <c r="GT153" i="210"/>
  <c r="HB153" i="210"/>
  <c r="GU153" i="210"/>
  <c r="HC153" i="210"/>
  <c r="GW153" i="210"/>
  <c r="GV153" i="210"/>
  <c r="HD153" i="210"/>
  <c r="GT160" i="210"/>
  <c r="HB160" i="210"/>
  <c r="GU160" i="210"/>
  <c r="HC160" i="210"/>
  <c r="GV160" i="210"/>
  <c r="HD160" i="210"/>
  <c r="GW160" i="210"/>
  <c r="GX160" i="210"/>
  <c r="GS160" i="210"/>
  <c r="GY160" i="210"/>
  <c r="HA160" i="210"/>
  <c r="GZ160" i="210"/>
  <c r="GV128" i="210"/>
  <c r="HD128" i="210"/>
  <c r="GX128" i="210"/>
  <c r="GS128" i="210"/>
  <c r="GW128" i="210"/>
  <c r="GY128" i="210"/>
  <c r="GZ128" i="210"/>
  <c r="HA128" i="210"/>
  <c r="HB128" i="210"/>
  <c r="HC128" i="210"/>
  <c r="GT128" i="210"/>
  <c r="GU128" i="210"/>
  <c r="GY99" i="210"/>
  <c r="GZ99" i="210"/>
  <c r="GS99" i="210"/>
  <c r="HA99" i="210"/>
  <c r="GT99" i="210"/>
  <c r="HB99" i="210"/>
  <c r="GU99" i="210"/>
  <c r="HC99" i="210"/>
  <c r="GV99" i="210"/>
  <c r="HD99" i="210"/>
  <c r="GW99" i="210"/>
  <c r="GX99" i="210"/>
  <c r="GV92" i="210"/>
  <c r="HD92" i="210"/>
  <c r="GZ92" i="210"/>
  <c r="GT92" i="210"/>
  <c r="GU92" i="210"/>
  <c r="GW92" i="210"/>
  <c r="GX92" i="210"/>
  <c r="GY92" i="210"/>
  <c r="HA92" i="210"/>
  <c r="HB92" i="210"/>
  <c r="HC92" i="210"/>
  <c r="GS92" i="210"/>
  <c r="GV82" i="210"/>
  <c r="HD82" i="210"/>
  <c r="GX82" i="210"/>
  <c r="GZ82" i="210"/>
  <c r="HC82" i="210"/>
  <c r="GS82" i="210"/>
  <c r="GT82" i="210"/>
  <c r="GU82" i="210"/>
  <c r="GW82" i="210"/>
  <c r="GY82" i="210"/>
  <c r="HA82" i="210"/>
  <c r="HB82" i="210"/>
  <c r="GY37" i="210"/>
  <c r="GS37" i="210"/>
  <c r="HA37" i="210"/>
  <c r="GU37" i="210"/>
  <c r="HC37" i="210"/>
  <c r="GW37" i="210"/>
  <c r="GX37" i="210"/>
  <c r="GZ37" i="210"/>
  <c r="HB37" i="210"/>
  <c r="HD37" i="210"/>
  <c r="GT37" i="210"/>
  <c r="GV37" i="210"/>
  <c r="GY31" i="210"/>
  <c r="GS31" i="210"/>
  <c r="HA31" i="210"/>
  <c r="GU31" i="210"/>
  <c r="HC31" i="210"/>
  <c r="GT31" i="210"/>
  <c r="GV31" i="210"/>
  <c r="GW31" i="210"/>
  <c r="GX31" i="210"/>
  <c r="GZ31" i="210"/>
  <c r="HB31" i="210"/>
  <c r="HD31" i="210"/>
  <c r="GU48" i="210"/>
  <c r="HC48" i="210"/>
  <c r="GW48" i="210"/>
  <c r="GY48" i="210"/>
  <c r="GS48" i="210"/>
  <c r="GV48" i="210"/>
  <c r="GX48" i="210"/>
  <c r="GZ48" i="210"/>
  <c r="HB48" i="210"/>
  <c r="HD48" i="210"/>
  <c r="GT48" i="210"/>
  <c r="HA48" i="210"/>
  <c r="GU34" i="210"/>
  <c r="HC34" i="210"/>
  <c r="GW34" i="210"/>
  <c r="GY34" i="210"/>
  <c r="GT34" i="210"/>
  <c r="GV34" i="210"/>
  <c r="GX34" i="210"/>
  <c r="GZ34" i="210"/>
  <c r="HA34" i="210"/>
  <c r="HB34" i="210"/>
  <c r="HD34" i="210"/>
  <c r="GS34" i="210"/>
  <c r="GV120" i="210"/>
  <c r="HD120" i="210"/>
  <c r="GX120" i="210"/>
  <c r="GY120" i="210"/>
  <c r="GZ120" i="210"/>
  <c r="GS120" i="210"/>
  <c r="HA120" i="210"/>
  <c r="GW120" i="210"/>
  <c r="HB120" i="210"/>
  <c r="HC120" i="210"/>
  <c r="GT120" i="210"/>
  <c r="GU120" i="210"/>
  <c r="GU108" i="210"/>
  <c r="HC108" i="210"/>
  <c r="GV108" i="210"/>
  <c r="HD108" i="210"/>
  <c r="GW108" i="210"/>
  <c r="GX108" i="210"/>
  <c r="GY108" i="210"/>
  <c r="GZ108" i="210"/>
  <c r="GS108" i="210"/>
  <c r="HA108" i="210"/>
  <c r="GT108" i="210"/>
  <c r="HB108" i="210"/>
  <c r="GX149" i="210"/>
  <c r="GY149" i="210"/>
  <c r="GZ149" i="210"/>
  <c r="GS149" i="210"/>
  <c r="HA149" i="210"/>
  <c r="HB149" i="210"/>
  <c r="GT149" i="210"/>
  <c r="GU149" i="210"/>
  <c r="HC149" i="210"/>
  <c r="GW149" i="210"/>
  <c r="GV149" i="210"/>
  <c r="HD149" i="210"/>
  <c r="GV130" i="210"/>
  <c r="HD130" i="210"/>
  <c r="GX130" i="210"/>
  <c r="GT130" i="210"/>
  <c r="GU130" i="210"/>
  <c r="GW130" i="210"/>
  <c r="GY130" i="210"/>
  <c r="GZ130" i="210"/>
  <c r="HA130" i="210"/>
  <c r="HB130" i="210"/>
  <c r="GS130" i="210"/>
  <c r="HC130" i="210"/>
  <c r="GV116" i="210"/>
  <c r="HD116" i="210"/>
  <c r="GX116" i="210"/>
  <c r="GY116" i="210"/>
  <c r="GZ116" i="210"/>
  <c r="GS116" i="210"/>
  <c r="HA116" i="210"/>
  <c r="HC116" i="210"/>
  <c r="GT116" i="210"/>
  <c r="GU116" i="210"/>
  <c r="GW116" i="210"/>
  <c r="HB116" i="210"/>
  <c r="GV94" i="210"/>
  <c r="HD94" i="210"/>
  <c r="GZ94" i="210"/>
  <c r="HB94" i="210"/>
  <c r="GS94" i="210"/>
  <c r="HC94" i="210"/>
  <c r="GT94" i="210"/>
  <c r="GU94" i="210"/>
  <c r="GW94" i="210"/>
  <c r="GX94" i="210"/>
  <c r="GY94" i="210"/>
  <c r="HA94" i="210"/>
  <c r="GV88" i="210"/>
  <c r="HD88" i="210"/>
  <c r="GZ88" i="210"/>
  <c r="GY88" i="210"/>
  <c r="HA88" i="210"/>
  <c r="HB88" i="210"/>
  <c r="GS88" i="210"/>
  <c r="HC88" i="210"/>
  <c r="GT88" i="210"/>
  <c r="GU88" i="210"/>
  <c r="GW88" i="210"/>
  <c r="GX88" i="210"/>
  <c r="GU26" i="210"/>
  <c r="HC26" i="210"/>
  <c r="GW26" i="210"/>
  <c r="GY26" i="210"/>
  <c r="HA26" i="210"/>
  <c r="HB26" i="210"/>
  <c r="HD26" i="210"/>
  <c r="GS26" i="210"/>
  <c r="GT26" i="210"/>
  <c r="GV26" i="210"/>
  <c r="GX26" i="210"/>
  <c r="GZ26" i="210"/>
  <c r="GZ127" i="210"/>
  <c r="GT127" i="210"/>
  <c r="HB127" i="210"/>
  <c r="GV127" i="210"/>
  <c r="HD127" i="210"/>
  <c r="GW127" i="210"/>
  <c r="GS127" i="210"/>
  <c r="GU127" i="210"/>
  <c r="GX127" i="210"/>
  <c r="GY127" i="210"/>
  <c r="HA127" i="210"/>
  <c r="HC127" i="210"/>
  <c r="GY113" i="210"/>
  <c r="GZ113" i="210"/>
  <c r="GS113" i="210"/>
  <c r="HA113" i="210"/>
  <c r="GT113" i="210"/>
  <c r="HB113" i="210"/>
  <c r="GU113" i="210"/>
  <c r="HC113" i="210"/>
  <c r="GV113" i="210"/>
  <c r="HD113" i="210"/>
  <c r="GW113" i="210"/>
  <c r="GX113" i="210"/>
  <c r="GU104" i="210"/>
  <c r="HC104" i="210"/>
  <c r="GV104" i="210"/>
  <c r="HD104" i="210"/>
  <c r="GW104" i="210"/>
  <c r="GX104" i="210"/>
  <c r="GY104" i="210"/>
  <c r="GZ104" i="210"/>
  <c r="GS104" i="210"/>
  <c r="HA104" i="210"/>
  <c r="GT104" i="210"/>
  <c r="HB104" i="210"/>
  <c r="GY23" i="210"/>
  <c r="GS23" i="210"/>
  <c r="HA23" i="210"/>
  <c r="GU23" i="210"/>
  <c r="HC23" i="210"/>
  <c r="GX23" i="210"/>
  <c r="GZ23" i="210"/>
  <c r="HB23" i="210"/>
  <c r="HD23" i="210"/>
  <c r="GT23" i="210"/>
  <c r="GV23" i="210"/>
  <c r="GW23" i="210"/>
  <c r="GX145" i="210"/>
  <c r="GY145" i="210"/>
  <c r="GZ145" i="210"/>
  <c r="GS145" i="210"/>
  <c r="HA145" i="210"/>
  <c r="HB145" i="210"/>
  <c r="GW145" i="210"/>
  <c r="GT145" i="210"/>
  <c r="GU145" i="210"/>
  <c r="HC145" i="210"/>
  <c r="GV145" i="210"/>
  <c r="HD145" i="210"/>
  <c r="GZ133" i="210"/>
  <c r="GT133" i="210"/>
  <c r="HB133" i="210"/>
  <c r="HA133" i="210"/>
  <c r="HC133" i="210"/>
  <c r="GS133" i="210"/>
  <c r="HD133" i="210"/>
  <c r="GU133" i="210"/>
  <c r="GV133" i="210"/>
  <c r="GW133" i="210"/>
  <c r="GX133" i="210"/>
  <c r="GY133" i="210"/>
  <c r="HC15" i="210"/>
  <c r="GU15" i="210"/>
  <c r="HB15" i="210"/>
  <c r="GT15" i="210"/>
  <c r="HA15" i="210"/>
  <c r="GS15" i="210"/>
  <c r="GV15" i="210"/>
  <c r="GZ15" i="210"/>
  <c r="GY15" i="210"/>
  <c r="GX15" i="210"/>
  <c r="GW15" i="210"/>
  <c r="HD15" i="210"/>
  <c r="GU63" i="210"/>
  <c r="HC63" i="210"/>
  <c r="GW63" i="210"/>
  <c r="GY63" i="210"/>
  <c r="HD63" i="210"/>
  <c r="GT63" i="210"/>
  <c r="GV63" i="210"/>
  <c r="GX63" i="210"/>
  <c r="HA63" i="210"/>
  <c r="GS63" i="210"/>
  <c r="GZ63" i="210"/>
  <c r="HB63" i="210"/>
  <c r="GY59" i="210"/>
  <c r="GS59" i="210"/>
  <c r="HA59" i="210"/>
  <c r="GU59" i="210"/>
  <c r="HC59" i="210"/>
  <c r="HB59" i="210"/>
  <c r="GT59" i="210"/>
  <c r="GV59" i="210"/>
  <c r="GX59" i="210"/>
  <c r="GW59" i="210"/>
  <c r="GZ59" i="210"/>
  <c r="HD59" i="210"/>
  <c r="GY57" i="210"/>
  <c r="GS57" i="210"/>
  <c r="HA57" i="210"/>
  <c r="GU57" i="210"/>
  <c r="HC57" i="210"/>
  <c r="GZ57" i="210"/>
  <c r="HD57" i="210"/>
  <c r="GT57" i="210"/>
  <c r="GW57" i="210"/>
  <c r="GX57" i="210"/>
  <c r="HB57" i="210"/>
  <c r="GV57" i="210"/>
  <c r="GU22" i="210"/>
  <c r="HC22" i="210"/>
  <c r="GW22" i="210"/>
  <c r="GY22" i="210"/>
  <c r="GX22" i="210"/>
  <c r="GZ22" i="210"/>
  <c r="HA22" i="210"/>
  <c r="HB22" i="210"/>
  <c r="HD22" i="210"/>
  <c r="GS22" i="210"/>
  <c r="GT22" i="210"/>
  <c r="GV22" i="210"/>
  <c r="GZ129" i="210"/>
  <c r="GT129" i="210"/>
  <c r="HB129" i="210"/>
  <c r="GV129" i="210"/>
  <c r="GW129" i="210"/>
  <c r="GX129" i="210"/>
  <c r="GY129" i="210"/>
  <c r="HA129" i="210"/>
  <c r="HC129" i="210"/>
  <c r="GS129" i="210"/>
  <c r="HD129" i="210"/>
  <c r="GU129" i="210"/>
  <c r="GU110" i="210"/>
  <c r="HC110" i="210"/>
  <c r="GV110" i="210"/>
  <c r="HD110" i="210"/>
  <c r="GW110" i="210"/>
  <c r="GX110" i="210"/>
  <c r="GY110" i="210"/>
  <c r="GZ110" i="210"/>
  <c r="GS110" i="210"/>
  <c r="HA110" i="210"/>
  <c r="GT110" i="210"/>
  <c r="HB110" i="210"/>
  <c r="GU102" i="210"/>
  <c r="HC102" i="210"/>
  <c r="GV102" i="210"/>
  <c r="HD102" i="210"/>
  <c r="GW102" i="210"/>
  <c r="GX102" i="210"/>
  <c r="GY102" i="210"/>
  <c r="GZ102" i="210"/>
  <c r="GS102" i="210"/>
  <c r="HA102" i="210"/>
  <c r="GT102" i="210"/>
  <c r="HB102" i="210"/>
  <c r="GV80" i="210"/>
  <c r="HD80" i="210"/>
  <c r="GX80" i="210"/>
  <c r="GZ80" i="210"/>
  <c r="HB80" i="210"/>
  <c r="HC80" i="210"/>
  <c r="GS80" i="210"/>
  <c r="GT80" i="210"/>
  <c r="GU80" i="210"/>
  <c r="GW80" i="210"/>
  <c r="GY80" i="210"/>
  <c r="HA80" i="210"/>
  <c r="HD62" i="210"/>
  <c r="GZ62" i="210"/>
  <c r="GT62" i="210"/>
  <c r="GX62" i="210"/>
  <c r="HB62" i="210"/>
  <c r="GU62" i="210"/>
  <c r="HC62" i="210"/>
  <c r="GY62" i="210"/>
  <c r="GW62" i="210"/>
  <c r="HA62" i="210"/>
  <c r="GV62" i="210"/>
  <c r="GS62" i="210"/>
  <c r="GU60" i="210"/>
  <c r="HC60" i="210"/>
  <c r="GW60" i="210"/>
  <c r="GY60" i="210"/>
  <c r="HB60" i="210"/>
  <c r="GS60" i="210"/>
  <c r="GT60" i="210"/>
  <c r="GV60" i="210"/>
  <c r="GZ60" i="210"/>
  <c r="GX60" i="210"/>
  <c r="HA60" i="210"/>
  <c r="HD60" i="210"/>
  <c r="GU46" i="210"/>
  <c r="HC46" i="210"/>
  <c r="GW46" i="210"/>
  <c r="GY46" i="210"/>
  <c r="HD46" i="210"/>
  <c r="GT46" i="210"/>
  <c r="GV46" i="210"/>
  <c r="GX46" i="210"/>
  <c r="HA46" i="210"/>
  <c r="GS46" i="210"/>
  <c r="GZ46" i="210"/>
  <c r="HB46" i="210"/>
  <c r="FY138" i="210"/>
  <c r="GG138" i="210"/>
  <c r="FZ138" i="210"/>
  <c r="GH138" i="210"/>
  <c r="GA138" i="210"/>
  <c r="GB138" i="210"/>
  <c r="GC138" i="210"/>
  <c r="GD138" i="210"/>
  <c r="FW138" i="210"/>
  <c r="GE138" i="210"/>
  <c r="FX138" i="210"/>
  <c r="GF138" i="210"/>
  <c r="GC131" i="210"/>
  <c r="GD131" i="210"/>
  <c r="FW131" i="210"/>
  <c r="GE131" i="210"/>
  <c r="FX131" i="210"/>
  <c r="GF131" i="210"/>
  <c r="GG131" i="210"/>
  <c r="FY131" i="210"/>
  <c r="FZ131" i="210"/>
  <c r="GH131" i="210"/>
  <c r="GA131" i="210"/>
  <c r="GB131" i="210"/>
  <c r="FY128" i="210"/>
  <c r="GG128" i="210"/>
  <c r="FZ128" i="210"/>
  <c r="GH128" i="210"/>
  <c r="GA128" i="210"/>
  <c r="GB128" i="210"/>
  <c r="GC128" i="210"/>
  <c r="GD128" i="210"/>
  <c r="FW128" i="210"/>
  <c r="GE128" i="210"/>
  <c r="FX128" i="210"/>
  <c r="GF128" i="210"/>
  <c r="FZ108" i="210"/>
  <c r="GH108" i="210"/>
  <c r="GA108" i="210"/>
  <c r="GB108" i="210"/>
  <c r="GC108" i="210"/>
  <c r="GD108" i="210"/>
  <c r="FW108" i="210"/>
  <c r="GE108" i="210"/>
  <c r="FX108" i="210"/>
  <c r="GF108" i="210"/>
  <c r="FY108" i="210"/>
  <c r="GG108" i="210"/>
  <c r="FW26" i="210"/>
  <c r="GE26" i="210"/>
  <c r="FX26" i="210"/>
  <c r="GF26" i="210"/>
  <c r="FY26" i="210"/>
  <c r="GG26" i="210"/>
  <c r="FZ26" i="210"/>
  <c r="GH26" i="210"/>
  <c r="GA26" i="210"/>
  <c r="GB26" i="210"/>
  <c r="GC26" i="210"/>
  <c r="GD26" i="210"/>
  <c r="FW22" i="210"/>
  <c r="GE22" i="210"/>
  <c r="FX22" i="210"/>
  <c r="GF22" i="210"/>
  <c r="FY22" i="210"/>
  <c r="GG22" i="210"/>
  <c r="FZ22" i="210"/>
  <c r="GH22" i="210"/>
  <c r="GA22" i="210"/>
  <c r="GB22" i="210"/>
  <c r="GC22" i="210"/>
  <c r="GD22" i="210"/>
  <c r="GD93" i="210"/>
  <c r="FW93" i="210"/>
  <c r="GE93" i="210"/>
  <c r="FX93" i="210"/>
  <c r="GF93" i="210"/>
  <c r="FY93" i="210"/>
  <c r="GG93" i="210"/>
  <c r="FZ93" i="210"/>
  <c r="GH93" i="210"/>
  <c r="GA93" i="210"/>
  <c r="GB93" i="210"/>
  <c r="GC93" i="210"/>
  <c r="GA63" i="210"/>
  <c r="GB63" i="210"/>
  <c r="GC63" i="210"/>
  <c r="GD63" i="210"/>
  <c r="FW63" i="210"/>
  <c r="GE63" i="210"/>
  <c r="FX63" i="210"/>
  <c r="GF63" i="210"/>
  <c r="FY63" i="210"/>
  <c r="GG63" i="210"/>
  <c r="FZ63" i="210"/>
  <c r="GH63" i="210"/>
  <c r="FW40" i="210"/>
  <c r="GE40" i="210"/>
  <c r="FX40" i="210"/>
  <c r="GF40" i="210"/>
  <c r="FY40" i="210"/>
  <c r="GG40" i="210"/>
  <c r="FZ40" i="210"/>
  <c r="GH40" i="210"/>
  <c r="GA40" i="210"/>
  <c r="GB40" i="210"/>
  <c r="GC40" i="210"/>
  <c r="GD40" i="210"/>
  <c r="FW34" i="210"/>
  <c r="GE34" i="210"/>
  <c r="FX34" i="210"/>
  <c r="GF34" i="210"/>
  <c r="FY34" i="210"/>
  <c r="GG34" i="210"/>
  <c r="FZ34" i="210"/>
  <c r="GH34" i="210"/>
  <c r="GA34" i="210"/>
  <c r="GB34" i="210"/>
  <c r="GC34" i="210"/>
  <c r="GD34" i="210"/>
  <c r="FW18" i="210"/>
  <c r="GE18" i="210"/>
  <c r="FX18" i="210"/>
  <c r="GF18" i="210"/>
  <c r="FY18" i="210"/>
  <c r="GG18" i="210"/>
  <c r="FZ18" i="210"/>
  <c r="GH18" i="210"/>
  <c r="GA18" i="210"/>
  <c r="GB18" i="210"/>
  <c r="GC18" i="210"/>
  <c r="GD18" i="210"/>
  <c r="FX153" i="210"/>
  <c r="GF153" i="210"/>
  <c r="FZ153" i="210"/>
  <c r="GH153" i="210"/>
  <c r="GA153" i="210"/>
  <c r="FY153" i="210"/>
  <c r="GB153" i="210"/>
  <c r="GC153" i="210"/>
  <c r="GD153" i="210"/>
  <c r="FW153" i="210"/>
  <c r="GE153" i="210"/>
  <c r="GG153" i="210"/>
  <c r="GB160" i="210"/>
  <c r="GD160" i="210"/>
  <c r="FW160" i="210"/>
  <c r="GE160" i="210"/>
  <c r="GF160" i="210"/>
  <c r="GG160" i="210"/>
  <c r="GA160" i="210"/>
  <c r="GH160" i="210"/>
  <c r="FX160" i="210"/>
  <c r="FY160" i="210"/>
  <c r="GC160" i="210"/>
  <c r="FZ160" i="210"/>
  <c r="FW42" i="210"/>
  <c r="GE42" i="210"/>
  <c r="FX42" i="210"/>
  <c r="GF42" i="210"/>
  <c r="FY42" i="210"/>
  <c r="GG42" i="210"/>
  <c r="FZ42" i="210"/>
  <c r="GH42" i="210"/>
  <c r="GA42" i="210"/>
  <c r="GB42" i="210"/>
  <c r="GC42" i="210"/>
  <c r="GD42" i="210"/>
  <c r="GA27" i="210"/>
  <c r="GB27" i="210"/>
  <c r="GC27" i="210"/>
  <c r="GD27" i="210"/>
  <c r="FW27" i="210"/>
  <c r="GE27" i="210"/>
  <c r="FX27" i="210"/>
  <c r="GF27" i="210"/>
  <c r="FY27" i="210"/>
  <c r="GG27" i="210"/>
  <c r="FZ27" i="210"/>
  <c r="GH27" i="210"/>
  <c r="GE15" i="210"/>
  <c r="GA15" i="210"/>
  <c r="FW15" i="210"/>
  <c r="FZ121" i="210"/>
  <c r="GH121" i="210"/>
  <c r="GA121" i="210"/>
  <c r="GB121" i="210"/>
  <c r="GE121" i="210"/>
  <c r="GF121" i="210"/>
  <c r="GG121" i="210"/>
  <c r="FW121" i="210"/>
  <c r="FX121" i="210"/>
  <c r="FY121" i="210"/>
  <c r="GC121" i="210"/>
  <c r="GD121" i="210"/>
  <c r="FZ112" i="210"/>
  <c r="GH112" i="210"/>
  <c r="GA112" i="210"/>
  <c r="GB112" i="210"/>
  <c r="GC112" i="210"/>
  <c r="GD112" i="210"/>
  <c r="FW112" i="210"/>
  <c r="GE112" i="210"/>
  <c r="FX112" i="210"/>
  <c r="GF112" i="210"/>
  <c r="FY112" i="210"/>
  <c r="GG112" i="210"/>
  <c r="GD103" i="210"/>
  <c r="FW103" i="210"/>
  <c r="GE103" i="210"/>
  <c r="FX103" i="210"/>
  <c r="GF103" i="210"/>
  <c r="FY103" i="210"/>
  <c r="GG103" i="210"/>
  <c r="FZ103" i="210"/>
  <c r="GH103" i="210"/>
  <c r="GA103" i="210"/>
  <c r="GB103" i="210"/>
  <c r="GC103" i="210"/>
  <c r="FZ116" i="210"/>
  <c r="GA116" i="210"/>
  <c r="GB116" i="210"/>
  <c r="GC116" i="210"/>
  <c r="GD116" i="210"/>
  <c r="FW116" i="210"/>
  <c r="GE116" i="210"/>
  <c r="FX116" i="210"/>
  <c r="GF116" i="210"/>
  <c r="FY116" i="210"/>
  <c r="GG116" i="210"/>
  <c r="GH116" i="210"/>
  <c r="GD109" i="210"/>
  <c r="FW109" i="210"/>
  <c r="GE109" i="210"/>
  <c r="FX109" i="210"/>
  <c r="GF109" i="210"/>
  <c r="FY109" i="210"/>
  <c r="GG109" i="210"/>
  <c r="FZ109" i="210"/>
  <c r="GH109" i="210"/>
  <c r="GA109" i="210"/>
  <c r="GB109" i="210"/>
  <c r="GC109" i="210"/>
  <c r="FW70" i="210"/>
  <c r="GE70" i="210"/>
  <c r="FX70" i="210"/>
  <c r="GF70" i="210"/>
  <c r="FY70" i="210"/>
  <c r="GG70" i="210"/>
  <c r="FZ70" i="210"/>
  <c r="GH70" i="210"/>
  <c r="GA70" i="210"/>
  <c r="GB70" i="210"/>
  <c r="GC70" i="210"/>
  <c r="GD70" i="210"/>
  <c r="FW60" i="210"/>
  <c r="GE60" i="210"/>
  <c r="FX60" i="210"/>
  <c r="GF60" i="210"/>
  <c r="FY60" i="210"/>
  <c r="GG60" i="210"/>
  <c r="FZ60" i="210"/>
  <c r="GH60" i="210"/>
  <c r="GA60" i="210"/>
  <c r="GB60" i="210"/>
  <c r="GC60" i="210"/>
  <c r="GD60" i="210"/>
  <c r="FW50" i="210"/>
  <c r="GE50" i="210"/>
  <c r="FX50" i="210"/>
  <c r="GF50" i="210"/>
  <c r="FY50" i="210"/>
  <c r="GG50" i="210"/>
  <c r="FZ50" i="210"/>
  <c r="GH50" i="210"/>
  <c r="GA50" i="210"/>
  <c r="GB50" i="210"/>
  <c r="GC50" i="210"/>
  <c r="GD50" i="210"/>
  <c r="FZ94" i="210"/>
  <c r="GH94" i="210"/>
  <c r="GA94" i="210"/>
  <c r="GB94" i="210"/>
  <c r="GC94" i="210"/>
  <c r="GD94" i="210"/>
  <c r="FW94" i="210"/>
  <c r="GE94" i="210"/>
  <c r="FX94" i="210"/>
  <c r="GF94" i="210"/>
  <c r="FY94" i="210"/>
  <c r="GG94" i="210"/>
  <c r="FZ86" i="210"/>
  <c r="GH86" i="210"/>
  <c r="GA86" i="210"/>
  <c r="GB86" i="210"/>
  <c r="GC86" i="210"/>
  <c r="GD86" i="210"/>
  <c r="FW86" i="210"/>
  <c r="GE86" i="210"/>
  <c r="FX86" i="210"/>
  <c r="GF86" i="210"/>
  <c r="FY86" i="210"/>
  <c r="GG86" i="210"/>
  <c r="FW62" i="210"/>
  <c r="GE62" i="210"/>
  <c r="FX62" i="210"/>
  <c r="GF62" i="210"/>
  <c r="FY62" i="210"/>
  <c r="GG62" i="210"/>
  <c r="FZ62" i="210"/>
  <c r="GH62" i="210"/>
  <c r="GA62" i="210"/>
  <c r="GB62" i="210"/>
  <c r="GC62" i="210"/>
  <c r="GD62" i="210"/>
  <c r="FW54" i="210"/>
  <c r="GE54" i="210"/>
  <c r="FX54" i="210"/>
  <c r="GF54" i="210"/>
  <c r="FY54" i="210"/>
  <c r="GG54" i="210"/>
  <c r="FZ54" i="210"/>
  <c r="GH54" i="210"/>
  <c r="GA54" i="210"/>
  <c r="GB54" i="210"/>
  <c r="GC54" i="210"/>
  <c r="GD54" i="210"/>
  <c r="FW44" i="210"/>
  <c r="GE44" i="210"/>
  <c r="FX44" i="210"/>
  <c r="GF44" i="210"/>
  <c r="FY44" i="210"/>
  <c r="GG44" i="210"/>
  <c r="FZ44" i="210"/>
  <c r="GH44" i="210"/>
  <c r="GA44" i="210"/>
  <c r="GB44" i="210"/>
  <c r="GC44" i="210"/>
  <c r="GD44" i="210"/>
  <c r="FY136" i="210"/>
  <c r="GG136" i="210"/>
  <c r="FZ136" i="210"/>
  <c r="GH136" i="210"/>
  <c r="GA136" i="210"/>
  <c r="GB136" i="210"/>
  <c r="GC136" i="210"/>
  <c r="GD136" i="210"/>
  <c r="FW136" i="210"/>
  <c r="GE136" i="210"/>
  <c r="FX136" i="210"/>
  <c r="GF136" i="210"/>
  <c r="FZ146" i="210"/>
  <c r="GH146" i="210"/>
  <c r="GA146" i="210"/>
  <c r="GB146" i="210"/>
  <c r="GD146" i="210"/>
  <c r="FW146" i="210"/>
  <c r="GE146" i="210"/>
  <c r="GG146" i="210"/>
  <c r="FX146" i="210"/>
  <c r="FY146" i="210"/>
  <c r="GC146" i="210"/>
  <c r="GF146" i="210"/>
  <c r="GC133" i="210"/>
  <c r="GD133" i="210"/>
  <c r="FW133" i="210"/>
  <c r="GE133" i="210"/>
  <c r="FX133" i="210"/>
  <c r="GF133" i="210"/>
  <c r="FY133" i="210"/>
  <c r="GG133" i="210"/>
  <c r="FZ133" i="210"/>
  <c r="GH133" i="210"/>
  <c r="GA133" i="210"/>
  <c r="GB133" i="210"/>
  <c r="FY132" i="210"/>
  <c r="GG132" i="210"/>
  <c r="FZ132" i="210"/>
  <c r="GH132" i="210"/>
  <c r="GA132" i="210"/>
  <c r="GB132" i="210"/>
  <c r="GC132" i="210"/>
  <c r="GD132" i="210"/>
  <c r="FW132" i="210"/>
  <c r="GE132" i="210"/>
  <c r="FX132" i="210"/>
  <c r="GF132" i="210"/>
  <c r="GC125" i="210"/>
  <c r="GD125" i="210"/>
  <c r="FW125" i="210"/>
  <c r="GE125" i="210"/>
  <c r="FX125" i="210"/>
  <c r="GF125" i="210"/>
  <c r="FY125" i="210"/>
  <c r="GG125" i="210"/>
  <c r="FZ125" i="210"/>
  <c r="GH125" i="210"/>
  <c r="GA125" i="210"/>
  <c r="GB125" i="210"/>
  <c r="FZ80" i="210"/>
  <c r="GH80" i="210"/>
  <c r="GA80" i="210"/>
  <c r="GB80" i="210"/>
  <c r="GC80" i="210"/>
  <c r="GD80" i="210"/>
  <c r="FW80" i="210"/>
  <c r="GE80" i="210"/>
  <c r="FX80" i="210"/>
  <c r="GF80" i="210"/>
  <c r="FY80" i="210"/>
  <c r="GG80" i="210"/>
  <c r="FW64" i="210"/>
  <c r="GE64" i="210"/>
  <c r="FX64" i="210"/>
  <c r="GF64" i="210"/>
  <c r="FY64" i="210"/>
  <c r="GG64" i="210"/>
  <c r="FZ64" i="210"/>
  <c r="GH64" i="210"/>
  <c r="GA64" i="210"/>
  <c r="GB64" i="210"/>
  <c r="GC64" i="210"/>
  <c r="GD64" i="210"/>
  <c r="FZ104" i="210"/>
  <c r="GH104" i="210"/>
  <c r="GA104" i="210"/>
  <c r="GB104" i="210"/>
  <c r="GC104" i="210"/>
  <c r="GD104" i="210"/>
  <c r="FW104" i="210"/>
  <c r="GE104" i="210"/>
  <c r="FX104" i="210"/>
  <c r="GF104" i="210"/>
  <c r="FY104" i="210"/>
  <c r="GG104" i="210"/>
  <c r="FZ76" i="210"/>
  <c r="GH76" i="210"/>
  <c r="GA76" i="210"/>
  <c r="GB76" i="210"/>
  <c r="GC76" i="210"/>
  <c r="GD76" i="210"/>
  <c r="FW76" i="210"/>
  <c r="GE76" i="210"/>
  <c r="FX76" i="210"/>
  <c r="GF76" i="210"/>
  <c r="GG76" i="210"/>
  <c r="FY76" i="210"/>
  <c r="GA45" i="210"/>
  <c r="GB45" i="210"/>
  <c r="GC45" i="210"/>
  <c r="GD45" i="210"/>
  <c r="FW45" i="210"/>
  <c r="GE45" i="210"/>
  <c r="FX45" i="210"/>
  <c r="GF45" i="210"/>
  <c r="FY45" i="210"/>
  <c r="GG45" i="210"/>
  <c r="FZ45" i="210"/>
  <c r="GH45" i="210"/>
  <c r="GC129" i="210"/>
  <c r="GD129" i="210"/>
  <c r="FW129" i="210"/>
  <c r="GE129" i="210"/>
  <c r="FX129" i="210"/>
  <c r="GF129" i="210"/>
  <c r="FY129" i="210"/>
  <c r="GG129" i="210"/>
  <c r="FZ129" i="210"/>
  <c r="GH129" i="210"/>
  <c r="GA129" i="210"/>
  <c r="GB129" i="210"/>
  <c r="FZ110" i="210"/>
  <c r="GH110" i="210"/>
  <c r="GA110" i="210"/>
  <c r="GB110" i="210"/>
  <c r="GC110" i="210"/>
  <c r="GD110" i="210"/>
  <c r="FW110" i="210"/>
  <c r="GE110" i="210"/>
  <c r="FX110" i="210"/>
  <c r="GF110" i="210"/>
  <c r="FY110" i="210"/>
  <c r="GG110" i="210"/>
  <c r="FZ100" i="210"/>
  <c r="GH100" i="210"/>
  <c r="GA100" i="210"/>
  <c r="GB100" i="210"/>
  <c r="GC100" i="210"/>
  <c r="GD100" i="210"/>
  <c r="FW100" i="210"/>
  <c r="GE100" i="210"/>
  <c r="FX100" i="210"/>
  <c r="GF100" i="210"/>
  <c r="FY100" i="210"/>
  <c r="GG100" i="210"/>
  <c r="GA71" i="210"/>
  <c r="GB71" i="210"/>
  <c r="GC71" i="210"/>
  <c r="GD71" i="210"/>
  <c r="FW71" i="210"/>
  <c r="GE71" i="210"/>
  <c r="FX71" i="210"/>
  <c r="GF71" i="210"/>
  <c r="FY71" i="210"/>
  <c r="GG71" i="210"/>
  <c r="FZ71" i="210"/>
  <c r="GH71" i="210"/>
  <c r="FW30" i="210"/>
  <c r="GE30" i="210"/>
  <c r="FX30" i="210"/>
  <c r="GF30" i="210"/>
  <c r="FY30" i="210"/>
  <c r="GG30" i="210"/>
  <c r="FZ30" i="210"/>
  <c r="GH30" i="210"/>
  <c r="GA30" i="210"/>
  <c r="GB30" i="210"/>
  <c r="GC30" i="210"/>
  <c r="GD30" i="210"/>
  <c r="GA23" i="210"/>
  <c r="GB23" i="210"/>
  <c r="GC23" i="210"/>
  <c r="GD23" i="210"/>
  <c r="FW23" i="210"/>
  <c r="GE23" i="210"/>
  <c r="FX23" i="210"/>
  <c r="GF23" i="210"/>
  <c r="FY23" i="210"/>
  <c r="GG23" i="210"/>
  <c r="FZ23" i="210"/>
  <c r="GH23" i="210"/>
  <c r="GA33" i="210"/>
  <c r="GB33" i="210"/>
  <c r="GC33" i="210"/>
  <c r="GD33" i="210"/>
  <c r="FW33" i="210"/>
  <c r="GE33" i="210"/>
  <c r="FX33" i="210"/>
  <c r="GF33" i="210"/>
  <c r="FY33" i="210"/>
  <c r="GG33" i="210"/>
  <c r="FZ33" i="210"/>
  <c r="GH33" i="210"/>
  <c r="GD113" i="210"/>
  <c r="FW113" i="210"/>
  <c r="GE113" i="210"/>
  <c r="FX113" i="210"/>
  <c r="GF113" i="210"/>
  <c r="FY113" i="210"/>
  <c r="GG113" i="210"/>
  <c r="FZ113" i="210"/>
  <c r="GH113" i="210"/>
  <c r="GA113" i="210"/>
  <c r="GB113" i="210"/>
  <c r="GC113" i="210"/>
  <c r="GD91" i="210"/>
  <c r="FW91" i="210"/>
  <c r="GE91" i="210"/>
  <c r="FX91" i="210"/>
  <c r="GF91" i="210"/>
  <c r="FY91" i="210"/>
  <c r="GG91" i="210"/>
  <c r="FZ91" i="210"/>
  <c r="GH91" i="210"/>
  <c r="GA91" i="210"/>
  <c r="GB91" i="210"/>
  <c r="GC91" i="210"/>
  <c r="GA47" i="210"/>
  <c r="GB47" i="210"/>
  <c r="GC47" i="210"/>
  <c r="GD47" i="210"/>
  <c r="FW47" i="210"/>
  <c r="GE47" i="210"/>
  <c r="FX47" i="210"/>
  <c r="GF47" i="210"/>
  <c r="FY47" i="210"/>
  <c r="GG47" i="210"/>
  <c r="FZ47" i="210"/>
  <c r="GH47" i="210"/>
  <c r="GD145" i="210"/>
  <c r="FW145" i="210"/>
  <c r="GE145" i="210"/>
  <c r="FX145" i="210"/>
  <c r="GF145" i="210"/>
  <c r="FY145" i="210"/>
  <c r="GG145" i="210"/>
  <c r="FZ145" i="210"/>
  <c r="GH145" i="210"/>
  <c r="GA145" i="210"/>
  <c r="GB145" i="210"/>
  <c r="GC145" i="210"/>
  <c r="GC137" i="210"/>
  <c r="GD137" i="210"/>
  <c r="FW137" i="210"/>
  <c r="GE137" i="210"/>
  <c r="FX137" i="210"/>
  <c r="GF137" i="210"/>
  <c r="FY137" i="210"/>
  <c r="GG137" i="210"/>
  <c r="FZ137" i="210"/>
  <c r="GH137" i="210"/>
  <c r="GA137" i="210"/>
  <c r="GB137" i="210"/>
  <c r="FZ117" i="210"/>
  <c r="GH117" i="210"/>
  <c r="GA117" i="210"/>
  <c r="GB117" i="210"/>
  <c r="GC117" i="210"/>
  <c r="GD117" i="210"/>
  <c r="GE117" i="210"/>
  <c r="GF117" i="210"/>
  <c r="GG117" i="210"/>
  <c r="FW117" i="210"/>
  <c r="FY117" i="210"/>
  <c r="FX117" i="210"/>
  <c r="FZ98" i="210"/>
  <c r="GH98" i="210"/>
  <c r="GA98" i="210"/>
  <c r="GB98" i="210"/>
  <c r="GC98" i="210"/>
  <c r="GD98" i="210"/>
  <c r="FW98" i="210"/>
  <c r="GE98" i="210"/>
  <c r="FX98" i="210"/>
  <c r="GF98" i="210"/>
  <c r="GG98" i="210"/>
  <c r="FY98" i="210"/>
  <c r="FZ88" i="210"/>
  <c r="GH88" i="210"/>
  <c r="GA88" i="210"/>
  <c r="GB88" i="210"/>
  <c r="GC88" i="210"/>
  <c r="GD88" i="210"/>
  <c r="FW88" i="210"/>
  <c r="GE88" i="210"/>
  <c r="FX88" i="210"/>
  <c r="GF88" i="210"/>
  <c r="FY88" i="210"/>
  <c r="GG88" i="210"/>
  <c r="GD81" i="210"/>
  <c r="FW81" i="210"/>
  <c r="GE81" i="210"/>
  <c r="FX81" i="210"/>
  <c r="GF81" i="210"/>
  <c r="FY81" i="210"/>
  <c r="GG81" i="210"/>
  <c r="FZ81" i="210"/>
  <c r="GH81" i="210"/>
  <c r="GA81" i="210"/>
  <c r="GB81" i="210"/>
  <c r="GC81" i="210"/>
  <c r="FZ114" i="210"/>
  <c r="GH114" i="210"/>
  <c r="GA114" i="210"/>
  <c r="GB114" i="210"/>
  <c r="GC114" i="210"/>
  <c r="GD114" i="210"/>
  <c r="FW114" i="210"/>
  <c r="GE114" i="210"/>
  <c r="FX114" i="210"/>
  <c r="GF114" i="210"/>
  <c r="GG114" i="210"/>
  <c r="FY114" i="210"/>
  <c r="GD105" i="210"/>
  <c r="FW105" i="210"/>
  <c r="GE105" i="210"/>
  <c r="FX105" i="210"/>
  <c r="GF105" i="210"/>
  <c r="FY105" i="210"/>
  <c r="GG105" i="210"/>
  <c r="FZ105" i="210"/>
  <c r="GH105" i="210"/>
  <c r="GA105" i="210"/>
  <c r="GB105" i="210"/>
  <c r="GC105" i="210"/>
  <c r="GD101" i="210"/>
  <c r="FW101" i="210"/>
  <c r="GE101" i="210"/>
  <c r="FX101" i="210"/>
  <c r="GF101" i="210"/>
  <c r="FY101" i="210"/>
  <c r="GG101" i="210"/>
  <c r="FZ101" i="210"/>
  <c r="GH101" i="210"/>
  <c r="GA101" i="210"/>
  <c r="GB101" i="210"/>
  <c r="GC101" i="210"/>
  <c r="FZ90" i="210"/>
  <c r="GH90" i="210"/>
  <c r="GA90" i="210"/>
  <c r="GB90" i="210"/>
  <c r="GC90" i="210"/>
  <c r="GD90" i="210"/>
  <c r="FW90" i="210"/>
  <c r="GE90" i="210"/>
  <c r="FX90" i="210"/>
  <c r="GF90" i="210"/>
  <c r="FY90" i="210"/>
  <c r="GG90" i="210"/>
  <c r="GD77" i="210"/>
  <c r="FW77" i="210"/>
  <c r="GE77" i="210"/>
  <c r="FX77" i="210"/>
  <c r="GF77" i="210"/>
  <c r="FY77" i="210"/>
  <c r="GG77" i="210"/>
  <c r="FZ77" i="210"/>
  <c r="GH77" i="210"/>
  <c r="GA77" i="210"/>
  <c r="GB77" i="210"/>
  <c r="GC77" i="210"/>
  <c r="GA37" i="210"/>
  <c r="GB37" i="210"/>
  <c r="GC37" i="210"/>
  <c r="GD37" i="210"/>
  <c r="FW37" i="210"/>
  <c r="GE37" i="210"/>
  <c r="FX37" i="210"/>
  <c r="GF37" i="210"/>
  <c r="FY37" i="210"/>
  <c r="GG37" i="210"/>
  <c r="GH37" i="210"/>
  <c r="FZ37" i="210"/>
  <c r="GC141" i="210"/>
  <c r="GD141" i="210"/>
  <c r="FW141" i="210"/>
  <c r="GE141" i="210"/>
  <c r="FX141" i="210"/>
  <c r="GF141" i="210"/>
  <c r="FY141" i="210"/>
  <c r="GG141" i="210"/>
  <c r="FZ141" i="210"/>
  <c r="GH141" i="210"/>
  <c r="GA141" i="210"/>
  <c r="GB141" i="210"/>
  <c r="FX149" i="210"/>
  <c r="GF149" i="210"/>
  <c r="FZ149" i="210"/>
  <c r="GH149" i="210"/>
  <c r="GA149" i="210"/>
  <c r="FW149" i="210"/>
  <c r="GG149" i="210"/>
  <c r="FY149" i="210"/>
  <c r="GB149" i="210"/>
  <c r="GC149" i="210"/>
  <c r="GD149" i="210"/>
  <c r="GE149" i="210"/>
  <c r="FX157" i="210"/>
  <c r="GF157" i="210"/>
  <c r="FZ157" i="210"/>
  <c r="GH157" i="210"/>
  <c r="GA157" i="210"/>
  <c r="GC157" i="210"/>
  <c r="GD157" i="210"/>
  <c r="GE157" i="210"/>
  <c r="FY157" i="210"/>
  <c r="GB157" i="210"/>
  <c r="GG157" i="210"/>
  <c r="FW157" i="210"/>
  <c r="FY130" i="210"/>
  <c r="GG130" i="210"/>
  <c r="FZ130" i="210"/>
  <c r="GH130" i="210"/>
  <c r="GA130" i="210"/>
  <c r="GB130" i="210"/>
  <c r="GC130" i="210"/>
  <c r="GD130" i="210"/>
  <c r="FW130" i="210"/>
  <c r="GE130" i="210"/>
  <c r="FX130" i="210"/>
  <c r="GF130" i="210"/>
  <c r="GD118" i="210"/>
  <c r="FW118" i="210"/>
  <c r="GE118" i="210"/>
  <c r="FX118" i="210"/>
  <c r="GF118" i="210"/>
  <c r="GB118" i="210"/>
  <c r="GC118" i="210"/>
  <c r="GG118" i="210"/>
  <c r="GH118" i="210"/>
  <c r="FY118" i="210"/>
  <c r="FZ118" i="210"/>
  <c r="GA118" i="210"/>
  <c r="FW48" i="210"/>
  <c r="GE48" i="210"/>
  <c r="FX48" i="210"/>
  <c r="GF48" i="210"/>
  <c r="FY48" i="210"/>
  <c r="GG48" i="210"/>
  <c r="FZ48" i="210"/>
  <c r="GH48" i="210"/>
  <c r="GA48" i="210"/>
  <c r="GB48" i="210"/>
  <c r="GC48" i="210"/>
  <c r="GD48" i="210"/>
  <c r="GD99" i="210"/>
  <c r="FW99" i="210"/>
  <c r="GE99" i="210"/>
  <c r="FX99" i="210"/>
  <c r="GF99" i="210"/>
  <c r="FY99" i="210"/>
  <c r="GG99" i="210"/>
  <c r="FZ99" i="210"/>
  <c r="GH99" i="210"/>
  <c r="GA99" i="210"/>
  <c r="GB99" i="210"/>
  <c r="GC99" i="210"/>
  <c r="FZ92" i="210"/>
  <c r="GH92" i="210"/>
  <c r="GA92" i="210"/>
  <c r="GB92" i="210"/>
  <c r="GC92" i="210"/>
  <c r="GD92" i="210"/>
  <c r="FW92" i="210"/>
  <c r="GE92" i="210"/>
  <c r="FX92" i="210"/>
  <c r="GF92" i="210"/>
  <c r="FY92" i="210"/>
  <c r="GG92" i="210"/>
  <c r="GA67" i="210"/>
  <c r="GB67" i="210"/>
  <c r="GC67" i="210"/>
  <c r="GD67" i="210"/>
  <c r="FW67" i="210"/>
  <c r="GE67" i="210"/>
  <c r="FX67" i="210"/>
  <c r="GF67" i="210"/>
  <c r="FY67" i="210"/>
  <c r="GG67" i="210"/>
  <c r="FZ67" i="210"/>
  <c r="GH67" i="210"/>
  <c r="FW52" i="210"/>
  <c r="GE52" i="210"/>
  <c r="FX52" i="210"/>
  <c r="GF52" i="210"/>
  <c r="FY52" i="210"/>
  <c r="GG52" i="210"/>
  <c r="FZ52" i="210"/>
  <c r="GH52" i="210"/>
  <c r="GA52" i="210"/>
  <c r="GB52" i="210"/>
  <c r="GC52" i="210"/>
  <c r="GD52" i="210"/>
  <c r="FW46" i="210"/>
  <c r="GE46" i="210"/>
  <c r="FX46" i="210"/>
  <c r="GF46" i="210"/>
  <c r="FY46" i="210"/>
  <c r="GG46" i="210"/>
  <c r="FZ46" i="210"/>
  <c r="GH46" i="210"/>
  <c r="GA46" i="210"/>
  <c r="GB46" i="210"/>
  <c r="GC46" i="210"/>
  <c r="GD46" i="210"/>
  <c r="GA17" i="210"/>
  <c r="GB17" i="210"/>
  <c r="GC17" i="210"/>
  <c r="GD17" i="210"/>
  <c r="FW17" i="210"/>
  <c r="GE17" i="210"/>
  <c r="FX17" i="210"/>
  <c r="GF17" i="210"/>
  <c r="FY17" i="210"/>
  <c r="GG17" i="210"/>
  <c r="FZ17" i="210"/>
  <c r="GH17" i="210"/>
  <c r="GC127" i="210"/>
  <c r="GD127" i="210"/>
  <c r="FW127" i="210"/>
  <c r="GE127" i="210"/>
  <c r="FX127" i="210"/>
  <c r="GF127" i="210"/>
  <c r="FY127" i="210"/>
  <c r="GG127" i="210"/>
  <c r="FZ127" i="210"/>
  <c r="GH127" i="210"/>
  <c r="GA127" i="210"/>
  <c r="GB127" i="210"/>
  <c r="GC123" i="210"/>
  <c r="GD123" i="210"/>
  <c r="FW123" i="210"/>
  <c r="GE123" i="210"/>
  <c r="FX123" i="210"/>
  <c r="GF123" i="210"/>
  <c r="FY123" i="210"/>
  <c r="GG123" i="210"/>
  <c r="FZ123" i="210"/>
  <c r="GH123" i="210"/>
  <c r="GA123" i="210"/>
  <c r="GB123" i="210"/>
  <c r="FZ82" i="210"/>
  <c r="GH82" i="210"/>
  <c r="GA82" i="210"/>
  <c r="GB82" i="210"/>
  <c r="GC82" i="210"/>
  <c r="GD82" i="210"/>
  <c r="FW82" i="210"/>
  <c r="GE82" i="210"/>
  <c r="FX82" i="210"/>
  <c r="GF82" i="210"/>
  <c r="GG82" i="210"/>
  <c r="FY82" i="210"/>
  <c r="FZ74" i="210"/>
  <c r="GH74" i="210"/>
  <c r="GA74" i="210"/>
  <c r="GB74" i="210"/>
  <c r="GC74" i="210"/>
  <c r="GD74" i="210"/>
  <c r="FW74" i="210"/>
  <c r="GE74" i="210"/>
  <c r="FX74" i="210"/>
  <c r="GF74" i="210"/>
  <c r="FY74" i="210"/>
  <c r="GG74" i="210"/>
  <c r="GA59" i="210"/>
  <c r="GB59" i="210"/>
  <c r="GC59" i="210"/>
  <c r="GD59" i="210"/>
  <c r="FW59" i="210"/>
  <c r="GE59" i="210"/>
  <c r="FX59" i="210"/>
  <c r="GF59" i="210"/>
  <c r="FY59" i="210"/>
  <c r="GG59" i="210"/>
  <c r="FZ59" i="210"/>
  <c r="GH59" i="210"/>
  <c r="GA49" i="210"/>
  <c r="GB49" i="210"/>
  <c r="GC49" i="210"/>
  <c r="GD49" i="210"/>
  <c r="FW49" i="210"/>
  <c r="GE49" i="210"/>
  <c r="FX49" i="210"/>
  <c r="GF49" i="210"/>
  <c r="FY49" i="210"/>
  <c r="GG49" i="210"/>
  <c r="FZ49" i="210"/>
  <c r="GH49" i="210"/>
  <c r="GA31" i="210"/>
  <c r="GB31" i="210"/>
  <c r="GC31" i="210"/>
  <c r="GD31" i="210"/>
  <c r="FW31" i="210"/>
  <c r="GE31" i="210"/>
  <c r="FX31" i="210"/>
  <c r="GF31" i="210"/>
  <c r="FY31" i="210"/>
  <c r="GG31" i="210"/>
  <c r="FZ31" i="210"/>
  <c r="GH31" i="210"/>
  <c r="GA25" i="210"/>
  <c r="GB25" i="210"/>
  <c r="GC25" i="210"/>
  <c r="GD25" i="210"/>
  <c r="FW25" i="210"/>
  <c r="GE25" i="210"/>
  <c r="FX25" i="210"/>
  <c r="GF25" i="210"/>
  <c r="FY25" i="210"/>
  <c r="GG25" i="210"/>
  <c r="FZ25" i="210"/>
  <c r="GH25" i="210"/>
  <c r="GD120" i="210"/>
  <c r="FW120" i="210"/>
  <c r="GE120" i="210"/>
  <c r="FX120" i="210"/>
  <c r="GF120" i="210"/>
  <c r="GC120" i="210"/>
  <c r="GG120" i="210"/>
  <c r="GH120" i="210"/>
  <c r="FY120" i="210"/>
  <c r="FZ120" i="210"/>
  <c r="GA120" i="210"/>
  <c r="GB120" i="210"/>
  <c r="FZ102" i="210"/>
  <c r="GH102" i="210"/>
  <c r="GA102" i="210"/>
  <c r="GB102" i="210"/>
  <c r="GC102" i="210"/>
  <c r="GD102" i="210"/>
  <c r="FW102" i="210"/>
  <c r="GE102" i="210"/>
  <c r="FX102" i="210"/>
  <c r="GF102" i="210"/>
  <c r="FY102" i="210"/>
  <c r="GG102" i="210"/>
  <c r="FZ78" i="210"/>
  <c r="GH78" i="210"/>
  <c r="GA78" i="210"/>
  <c r="GB78" i="210"/>
  <c r="GC78" i="210"/>
  <c r="GD78" i="210"/>
  <c r="FW78" i="210"/>
  <c r="GE78" i="210"/>
  <c r="FX78" i="210"/>
  <c r="GF78" i="210"/>
  <c r="FY78" i="210"/>
  <c r="GG78" i="210"/>
  <c r="GA57" i="210"/>
  <c r="GB57" i="210"/>
  <c r="GC57" i="210"/>
  <c r="GD57" i="210"/>
  <c r="FW57" i="210"/>
  <c r="GE57" i="210"/>
  <c r="FX57" i="210"/>
  <c r="GF57" i="210"/>
  <c r="FY57" i="210"/>
  <c r="GG57" i="210"/>
  <c r="FZ57" i="210"/>
  <c r="GH57" i="210"/>
  <c r="GA53" i="210"/>
  <c r="GB53" i="210"/>
  <c r="GC53" i="210"/>
  <c r="GD53" i="210"/>
  <c r="FW53" i="210"/>
  <c r="GE53" i="210"/>
  <c r="FX53" i="210"/>
  <c r="GF53" i="210"/>
  <c r="FY53" i="210"/>
  <c r="GG53" i="210"/>
  <c r="GH53" i="210"/>
  <c r="FZ53" i="210"/>
  <c r="HE47" i="210"/>
  <c r="GH15" i="210"/>
  <c r="FZ15" i="210"/>
  <c r="GD15" i="210"/>
  <c r="HF47" i="210"/>
  <c r="FE138" i="210"/>
  <c r="FI138" i="210"/>
  <c r="FE133" i="210"/>
  <c r="FI133" i="210"/>
  <c r="FE141" i="210"/>
  <c r="FI141" i="210"/>
  <c r="FE93" i="210"/>
  <c r="FI93" i="210"/>
  <c r="FI80" i="210"/>
  <c r="FE80" i="210"/>
  <c r="FI128" i="210"/>
  <c r="FE128" i="210"/>
  <c r="FE116" i="210"/>
  <c r="FI116" i="210"/>
  <c r="FE101" i="210"/>
  <c r="FI101" i="210"/>
  <c r="FE90" i="210"/>
  <c r="FI90" i="210"/>
  <c r="FI88" i="210"/>
  <c r="FE88" i="210"/>
  <c r="FE45" i="210"/>
  <c r="FI45" i="210"/>
  <c r="FI161" i="210"/>
  <c r="FE161" i="210"/>
  <c r="FE127" i="210"/>
  <c r="FI127" i="210"/>
  <c r="FE31" i="210"/>
  <c r="FI31" i="210"/>
  <c r="FE82" i="210"/>
  <c r="FI82" i="210"/>
  <c r="FI153" i="210"/>
  <c r="FE153" i="210"/>
  <c r="FE146" i="210"/>
  <c r="FI146" i="210"/>
  <c r="FI129" i="210"/>
  <c r="FE129" i="210"/>
  <c r="FE117" i="210"/>
  <c r="FI117" i="210"/>
  <c r="FI64" i="210"/>
  <c r="FE64" i="210"/>
  <c r="FE30" i="210"/>
  <c r="FI30" i="210"/>
  <c r="FE15" i="210"/>
  <c r="FI15" i="210"/>
  <c r="FE130" i="210"/>
  <c r="FI130" i="210"/>
  <c r="FI120" i="210"/>
  <c r="FE120" i="210"/>
  <c r="FE114" i="210"/>
  <c r="FI114" i="210"/>
  <c r="FE110" i="210"/>
  <c r="FI110" i="210"/>
  <c r="FE99" i="210"/>
  <c r="FI99" i="210"/>
  <c r="FE74" i="210"/>
  <c r="FI74" i="210"/>
  <c r="FE62" i="210"/>
  <c r="FI62" i="210"/>
  <c r="FE54" i="210"/>
  <c r="FI54" i="210"/>
  <c r="FE46" i="210"/>
  <c r="FI46" i="210"/>
  <c r="FE118" i="210"/>
  <c r="FI118" i="210"/>
  <c r="FI112" i="210"/>
  <c r="FE112" i="210"/>
  <c r="FE108" i="210"/>
  <c r="FI108" i="210"/>
  <c r="FE98" i="210"/>
  <c r="FI98" i="210"/>
  <c r="FE59" i="210"/>
  <c r="FI59" i="210"/>
  <c r="FE53" i="210"/>
  <c r="FI53" i="210"/>
  <c r="FE18" i="210"/>
  <c r="FI18" i="210"/>
  <c r="FE149" i="210"/>
  <c r="FI149" i="210"/>
  <c r="FE42" i="210"/>
  <c r="FI42" i="210"/>
  <c r="FE157" i="210"/>
  <c r="FI157" i="210"/>
  <c r="FE131" i="210"/>
  <c r="FI131" i="210"/>
  <c r="FE123" i="210"/>
  <c r="FI123" i="210"/>
  <c r="FE109" i="210"/>
  <c r="FI109" i="210"/>
  <c r="FE52" i="210"/>
  <c r="FI52" i="210"/>
  <c r="FE44" i="210"/>
  <c r="FI44" i="210"/>
  <c r="FI40" i="210"/>
  <c r="FE40" i="210"/>
  <c r="FA25" i="210"/>
  <c r="FI25" i="210"/>
  <c r="FE25" i="210"/>
  <c r="FE23" i="210"/>
  <c r="FI23" i="210"/>
  <c r="FE100" i="210"/>
  <c r="FI100" i="210"/>
  <c r="FI160" i="210"/>
  <c r="FE160" i="210"/>
  <c r="FE154" i="210"/>
  <c r="FI154" i="210"/>
  <c r="FE76" i="210"/>
  <c r="FI76" i="210"/>
  <c r="FE34" i="210"/>
  <c r="FI34" i="210"/>
  <c r="FE27" i="210"/>
  <c r="FI27" i="210"/>
  <c r="FI33" i="210"/>
  <c r="FE33" i="210"/>
  <c r="FE105" i="210"/>
  <c r="FI105" i="210"/>
  <c r="FE92" i="210"/>
  <c r="FI92" i="210"/>
  <c r="FE86" i="210"/>
  <c r="FI86" i="210"/>
  <c r="FI81" i="210"/>
  <c r="FE81" i="210"/>
  <c r="FI63" i="210"/>
  <c r="FE63" i="210"/>
  <c r="FI49" i="210"/>
  <c r="FE49" i="210"/>
  <c r="FE70" i="210"/>
  <c r="FI70" i="210"/>
  <c r="FI145" i="210"/>
  <c r="FE145" i="210"/>
  <c r="FI104" i="210"/>
  <c r="FE104" i="210"/>
  <c r="FE50" i="210"/>
  <c r="FI50" i="210"/>
  <c r="FE17" i="210"/>
  <c r="FI17" i="210"/>
  <c r="FI103" i="210"/>
  <c r="FE103" i="210"/>
  <c r="FE77" i="210"/>
  <c r="FI77" i="210"/>
  <c r="FE67" i="210"/>
  <c r="FI67" i="210"/>
  <c r="FI47" i="210"/>
  <c r="FE47" i="210"/>
  <c r="FI55" i="210"/>
  <c r="FE55" i="210"/>
  <c r="FI137" i="210"/>
  <c r="FE137" i="210"/>
  <c r="FI121" i="210"/>
  <c r="FE121" i="210"/>
  <c r="FI113" i="210"/>
  <c r="FE113" i="210"/>
  <c r="FE102" i="210"/>
  <c r="FI102" i="210"/>
  <c r="FE91" i="210"/>
  <c r="FI91" i="210"/>
  <c r="FE78" i="210"/>
  <c r="FI78" i="210"/>
  <c r="FE60" i="210"/>
  <c r="FI60" i="210"/>
  <c r="FI48" i="210"/>
  <c r="FE48" i="210"/>
  <c r="FE26" i="210"/>
  <c r="FI26" i="210"/>
  <c r="FE125" i="210"/>
  <c r="FI125" i="210"/>
  <c r="FE94" i="210"/>
  <c r="FI94" i="210"/>
  <c r="FI71" i="210"/>
  <c r="FE71" i="210"/>
  <c r="FI57" i="210"/>
  <c r="FE57" i="210"/>
  <c r="FE37" i="210"/>
  <c r="FI37" i="210"/>
  <c r="FE22" i="210"/>
  <c r="FI22" i="210"/>
  <c r="EO125" i="211"/>
  <c r="FC157" i="210"/>
  <c r="FK157" i="210"/>
  <c r="FM157" i="210"/>
  <c r="FD157" i="210"/>
  <c r="FL157" i="210"/>
  <c r="FF157" i="210"/>
  <c r="FG157" i="210"/>
  <c r="FH157" i="210"/>
  <c r="FJ157" i="210"/>
  <c r="FA157" i="210"/>
  <c r="FB157" i="210"/>
  <c r="FM127" i="210"/>
  <c r="FF127" i="210"/>
  <c r="FG127" i="210"/>
  <c r="FH127" i="210"/>
  <c r="FA127" i="210"/>
  <c r="FD127" i="210"/>
  <c r="FL127" i="210"/>
  <c r="FB127" i="210"/>
  <c r="FC127" i="210"/>
  <c r="FJ127" i="210"/>
  <c r="FK127" i="210"/>
  <c r="FF100" i="210"/>
  <c r="FG100" i="210"/>
  <c r="FH100" i="210"/>
  <c r="FA100" i="210"/>
  <c r="FB100" i="210"/>
  <c r="FJ100" i="210"/>
  <c r="FC100" i="210"/>
  <c r="FK100" i="210"/>
  <c r="FD100" i="210"/>
  <c r="FM100" i="210"/>
  <c r="FL100" i="210"/>
  <c r="FD70" i="210"/>
  <c r="FL70" i="210"/>
  <c r="FM70" i="210"/>
  <c r="FF70" i="210"/>
  <c r="FG70" i="210"/>
  <c r="FH70" i="210"/>
  <c r="FA70" i="210"/>
  <c r="FB70" i="210"/>
  <c r="FC70" i="210"/>
  <c r="FJ70" i="210"/>
  <c r="FK70" i="210"/>
  <c r="FG42" i="210"/>
  <c r="FH42" i="210"/>
  <c r="FA42" i="210"/>
  <c r="FB42" i="210"/>
  <c r="FJ42" i="210"/>
  <c r="FC42" i="210"/>
  <c r="FK42" i="210"/>
  <c r="FD42" i="210"/>
  <c r="FL42" i="210"/>
  <c r="FF42" i="210"/>
  <c r="FM42" i="210"/>
  <c r="FF31" i="210"/>
  <c r="FG31" i="210"/>
  <c r="FH31" i="210"/>
  <c r="FA31" i="210"/>
  <c r="FB31" i="210"/>
  <c r="FJ31" i="210"/>
  <c r="FC31" i="210"/>
  <c r="FK31" i="210"/>
  <c r="FM31" i="210"/>
  <c r="FD31" i="210"/>
  <c r="FL31" i="210"/>
  <c r="FC121" i="210"/>
  <c r="FK121" i="210"/>
  <c r="FD121" i="210"/>
  <c r="FL121" i="210"/>
  <c r="FM121" i="210"/>
  <c r="FF121" i="210"/>
  <c r="FG121" i="210"/>
  <c r="FB121" i="210"/>
  <c r="FJ121" i="210"/>
  <c r="FA121" i="210"/>
  <c r="FH121" i="210"/>
  <c r="FH82" i="210"/>
  <c r="FA82" i="210"/>
  <c r="FB82" i="210"/>
  <c r="FJ82" i="210"/>
  <c r="FC82" i="210"/>
  <c r="FK82" i="210"/>
  <c r="FD82" i="210"/>
  <c r="FL82" i="210"/>
  <c r="FM82" i="210"/>
  <c r="FF82" i="210"/>
  <c r="FG82" i="210"/>
  <c r="FD160" i="210"/>
  <c r="FL160" i="210"/>
  <c r="FM160" i="210"/>
  <c r="FF160" i="210"/>
  <c r="FG160" i="210"/>
  <c r="FH160" i="210"/>
  <c r="FA160" i="210"/>
  <c r="FC160" i="210"/>
  <c r="FB160" i="210"/>
  <c r="FJ160" i="210"/>
  <c r="FK160" i="210"/>
  <c r="FB154" i="210"/>
  <c r="FJ154" i="210"/>
  <c r="FC154" i="210"/>
  <c r="FK154" i="210"/>
  <c r="FD154" i="210"/>
  <c r="FL154" i="210"/>
  <c r="FM154" i="210"/>
  <c r="FG154" i="210"/>
  <c r="FA154" i="210"/>
  <c r="FF154" i="210"/>
  <c r="FH154" i="210"/>
  <c r="FH141" i="210"/>
  <c r="FA141" i="210"/>
  <c r="FB141" i="210"/>
  <c r="FJ141" i="210"/>
  <c r="FF141" i="210"/>
  <c r="FG141" i="210"/>
  <c r="FK141" i="210"/>
  <c r="FL141" i="210"/>
  <c r="FM141" i="210"/>
  <c r="FC141" i="210"/>
  <c r="FD141" i="210"/>
  <c r="FA93" i="210"/>
  <c r="FB93" i="210"/>
  <c r="FJ93" i="210"/>
  <c r="FC93" i="210"/>
  <c r="FK93" i="210"/>
  <c r="FD93" i="210"/>
  <c r="FL93" i="210"/>
  <c r="FM93" i="210"/>
  <c r="FF93" i="210"/>
  <c r="FH93" i="210"/>
  <c r="FG93" i="210"/>
  <c r="FB80" i="210"/>
  <c r="FJ80" i="210"/>
  <c r="FC80" i="210"/>
  <c r="FK80" i="210"/>
  <c r="FD80" i="210"/>
  <c r="FL80" i="210"/>
  <c r="FM80" i="210"/>
  <c r="FF80" i="210"/>
  <c r="FG80" i="210"/>
  <c r="FA80" i="210"/>
  <c r="FH80" i="210"/>
  <c r="FH128" i="210"/>
  <c r="FA128" i="210"/>
  <c r="FB128" i="210"/>
  <c r="FJ128" i="210"/>
  <c r="FC128" i="210"/>
  <c r="FK128" i="210"/>
  <c r="FD128" i="210"/>
  <c r="FL128" i="210"/>
  <c r="FG128" i="210"/>
  <c r="FF128" i="210"/>
  <c r="FM128" i="210"/>
  <c r="FD116" i="210"/>
  <c r="FL116" i="210"/>
  <c r="FM116" i="210"/>
  <c r="FF116" i="210"/>
  <c r="FG116" i="210"/>
  <c r="FH116" i="210"/>
  <c r="FC116" i="210"/>
  <c r="FK116" i="210"/>
  <c r="FA116" i="210"/>
  <c r="FB116" i="210"/>
  <c r="FJ116" i="210"/>
  <c r="FA101" i="210"/>
  <c r="FB101" i="210"/>
  <c r="FJ101" i="210"/>
  <c r="FC101" i="210"/>
  <c r="FK101" i="210"/>
  <c r="FD101" i="210"/>
  <c r="FL101" i="210"/>
  <c r="FM101" i="210"/>
  <c r="FF101" i="210"/>
  <c r="FG101" i="210"/>
  <c r="FH101" i="210"/>
  <c r="FH90" i="210"/>
  <c r="FA90" i="210"/>
  <c r="FB90" i="210"/>
  <c r="FJ90" i="210"/>
  <c r="FC90" i="210"/>
  <c r="FK90" i="210"/>
  <c r="FD90" i="210"/>
  <c r="FL90" i="210"/>
  <c r="FM90" i="210"/>
  <c r="FF90" i="210"/>
  <c r="FG90" i="210"/>
  <c r="FB88" i="210"/>
  <c r="FJ88" i="210"/>
  <c r="FC88" i="210"/>
  <c r="FK88" i="210"/>
  <c r="FD88" i="210"/>
  <c r="FL88" i="210"/>
  <c r="FM88" i="210"/>
  <c r="FF88" i="210"/>
  <c r="FG88" i="210"/>
  <c r="FA88" i="210"/>
  <c r="FH88" i="210"/>
  <c r="FH45" i="210"/>
  <c r="FA45" i="210"/>
  <c r="FB45" i="210"/>
  <c r="FJ45" i="210"/>
  <c r="FC45" i="210"/>
  <c r="FK45" i="210"/>
  <c r="FD45" i="210"/>
  <c r="FL45" i="210"/>
  <c r="FM45" i="210"/>
  <c r="FG45" i="210"/>
  <c r="FF45" i="210"/>
  <c r="FD145" i="210"/>
  <c r="FL145" i="210"/>
  <c r="FM145" i="210"/>
  <c r="FF145" i="210"/>
  <c r="FB145" i="210"/>
  <c r="FJ145" i="210"/>
  <c r="FC145" i="210"/>
  <c r="FG145" i="210"/>
  <c r="FH145" i="210"/>
  <c r="FK145" i="210"/>
  <c r="FA145" i="210"/>
  <c r="FG146" i="210"/>
  <c r="FH146" i="210"/>
  <c r="FA146" i="210"/>
  <c r="FM146" i="210"/>
  <c r="FF146" i="210"/>
  <c r="FJ146" i="210"/>
  <c r="FK146" i="210"/>
  <c r="FL146" i="210"/>
  <c r="FB146" i="210"/>
  <c r="FC146" i="210"/>
  <c r="FD146" i="210"/>
  <c r="FC129" i="210"/>
  <c r="FK129" i="210"/>
  <c r="FD129" i="210"/>
  <c r="FL129" i="210"/>
  <c r="FM129" i="210"/>
  <c r="FF129" i="210"/>
  <c r="FG129" i="210"/>
  <c r="FB129" i="210"/>
  <c r="FJ129" i="210"/>
  <c r="FH129" i="210"/>
  <c r="FA129" i="210"/>
  <c r="FG117" i="210"/>
  <c r="FH117" i="210"/>
  <c r="FA117" i="210"/>
  <c r="FB117" i="210"/>
  <c r="FJ117" i="210"/>
  <c r="FC117" i="210"/>
  <c r="FK117" i="210"/>
  <c r="FF117" i="210"/>
  <c r="FD117" i="210"/>
  <c r="FL117" i="210"/>
  <c r="FM117" i="210"/>
  <c r="FA64" i="210"/>
  <c r="FB64" i="210"/>
  <c r="FJ64" i="210"/>
  <c r="FC64" i="210"/>
  <c r="FK64" i="210"/>
  <c r="FD64" i="210"/>
  <c r="FL64" i="210"/>
  <c r="FM64" i="210"/>
  <c r="FF64" i="210"/>
  <c r="FH64" i="210"/>
  <c r="FG64" i="210"/>
  <c r="FC30" i="210"/>
  <c r="FK30" i="210"/>
  <c r="FD30" i="210"/>
  <c r="FL30" i="210"/>
  <c r="FM30" i="210"/>
  <c r="FF30" i="210"/>
  <c r="FG30" i="210"/>
  <c r="FH30" i="210"/>
  <c r="FB30" i="210"/>
  <c r="FJ30" i="210"/>
  <c r="FA30" i="210"/>
  <c r="FH15" i="210"/>
  <c r="FL15" i="210"/>
  <c r="FF130" i="210"/>
  <c r="FG130" i="210"/>
  <c r="FH130" i="210"/>
  <c r="FA130" i="210"/>
  <c r="FB130" i="210"/>
  <c r="FJ130" i="210"/>
  <c r="FM130" i="210"/>
  <c r="FK130" i="210"/>
  <c r="FL130" i="210"/>
  <c r="FD130" i="210"/>
  <c r="FC130" i="210"/>
  <c r="FH120" i="210"/>
  <c r="FA120" i="210"/>
  <c r="FB120" i="210"/>
  <c r="FJ120" i="210"/>
  <c r="FC120" i="210"/>
  <c r="FK120" i="210"/>
  <c r="FD120" i="210"/>
  <c r="FL120" i="210"/>
  <c r="FG120" i="210"/>
  <c r="FM120" i="210"/>
  <c r="FF120" i="210"/>
  <c r="FF114" i="210"/>
  <c r="FG114" i="210"/>
  <c r="FH114" i="210"/>
  <c r="FA114" i="210"/>
  <c r="FB114" i="210"/>
  <c r="FJ114" i="210"/>
  <c r="FM114" i="210"/>
  <c r="FC114" i="210"/>
  <c r="FD114" i="210"/>
  <c r="FK114" i="210"/>
  <c r="FL114" i="210"/>
  <c r="FD110" i="210"/>
  <c r="FL110" i="210"/>
  <c r="FM110" i="210"/>
  <c r="FF110" i="210"/>
  <c r="FG110" i="210"/>
  <c r="FH110" i="210"/>
  <c r="FA110" i="210"/>
  <c r="FB110" i="210"/>
  <c r="FK110" i="210"/>
  <c r="FC110" i="210"/>
  <c r="FJ110" i="210"/>
  <c r="FC99" i="210"/>
  <c r="FK99" i="210"/>
  <c r="FD99" i="210"/>
  <c r="FL99" i="210"/>
  <c r="FM99" i="210"/>
  <c r="FF99" i="210"/>
  <c r="FG99" i="210"/>
  <c r="FH99" i="210"/>
  <c r="FA99" i="210"/>
  <c r="FB99" i="210"/>
  <c r="FJ99" i="210"/>
  <c r="FG133" i="210"/>
  <c r="FH133" i="210"/>
  <c r="FA133" i="210"/>
  <c r="FB133" i="210"/>
  <c r="FJ133" i="210"/>
  <c r="FC133" i="210"/>
  <c r="FK133" i="210"/>
  <c r="FF133" i="210"/>
  <c r="FD133" i="210"/>
  <c r="FL133" i="210"/>
  <c r="FM133" i="210"/>
  <c r="FH74" i="210"/>
  <c r="FA74" i="210"/>
  <c r="FB74" i="210"/>
  <c r="FJ74" i="210"/>
  <c r="FC74" i="210"/>
  <c r="FK74" i="210"/>
  <c r="FD74" i="210"/>
  <c r="FL74" i="210"/>
  <c r="FM74" i="210"/>
  <c r="FF74" i="210"/>
  <c r="FG74" i="210"/>
  <c r="FC62" i="210"/>
  <c r="FK62" i="210"/>
  <c r="FD62" i="210"/>
  <c r="FL62" i="210"/>
  <c r="FM62" i="210"/>
  <c r="FF62" i="210"/>
  <c r="FG62" i="210"/>
  <c r="FH62" i="210"/>
  <c r="FB62" i="210"/>
  <c r="FJ62" i="210"/>
  <c r="FA62" i="210"/>
  <c r="FC54" i="210"/>
  <c r="FK54" i="210"/>
  <c r="FD54" i="210"/>
  <c r="FL54" i="210"/>
  <c r="FM54" i="210"/>
  <c r="FF54" i="210"/>
  <c r="FG54" i="210"/>
  <c r="FH54" i="210"/>
  <c r="FB54" i="210"/>
  <c r="FJ54" i="210"/>
  <c r="FA54" i="210"/>
  <c r="FC46" i="210"/>
  <c r="FK46" i="210"/>
  <c r="FD46" i="210"/>
  <c r="FL46" i="210"/>
  <c r="FM46" i="210"/>
  <c r="FF46" i="210"/>
  <c r="FG46" i="210"/>
  <c r="FH46" i="210"/>
  <c r="FB46" i="210"/>
  <c r="FJ46" i="210"/>
  <c r="FA46" i="210"/>
  <c r="FB118" i="210"/>
  <c r="FJ118" i="210"/>
  <c r="FC118" i="210"/>
  <c r="FK118" i="210"/>
  <c r="FD118" i="210"/>
  <c r="FL118" i="210"/>
  <c r="FM118" i="210"/>
  <c r="FF118" i="210"/>
  <c r="FA118" i="210"/>
  <c r="FG118" i="210"/>
  <c r="FH118" i="210"/>
  <c r="FB112" i="210"/>
  <c r="FJ112" i="210"/>
  <c r="FC112" i="210"/>
  <c r="FK112" i="210"/>
  <c r="FD112" i="210"/>
  <c r="FL112" i="210"/>
  <c r="FM112" i="210"/>
  <c r="FF112" i="210"/>
  <c r="FG112" i="210"/>
  <c r="FA112" i="210"/>
  <c r="FH112" i="210"/>
  <c r="FF108" i="210"/>
  <c r="FG108" i="210"/>
  <c r="FH108" i="210"/>
  <c r="FA108" i="210"/>
  <c r="FB108" i="210"/>
  <c r="FJ108" i="210"/>
  <c r="FC108" i="210"/>
  <c r="FK108" i="210"/>
  <c r="FL108" i="210"/>
  <c r="FM108" i="210"/>
  <c r="FD108" i="210"/>
  <c r="FH98" i="210"/>
  <c r="FA98" i="210"/>
  <c r="FB98" i="210"/>
  <c r="FJ98" i="210"/>
  <c r="FC98" i="210"/>
  <c r="FK98" i="210"/>
  <c r="FD98" i="210"/>
  <c r="FL98" i="210"/>
  <c r="FM98" i="210"/>
  <c r="FG98" i="210"/>
  <c r="FF98" i="210"/>
  <c r="FB59" i="210"/>
  <c r="FJ59" i="210"/>
  <c r="FC59" i="210"/>
  <c r="FK59" i="210"/>
  <c r="FD59" i="210"/>
  <c r="FL59" i="210"/>
  <c r="FM59" i="210"/>
  <c r="FF59" i="210"/>
  <c r="FG59" i="210"/>
  <c r="FA59" i="210"/>
  <c r="FH59" i="210"/>
  <c r="FH53" i="210"/>
  <c r="FA53" i="210"/>
  <c r="FB53" i="210"/>
  <c r="FJ53" i="210"/>
  <c r="FC53" i="210"/>
  <c r="FK53" i="210"/>
  <c r="FD53" i="210"/>
  <c r="FL53" i="210"/>
  <c r="FM53" i="210"/>
  <c r="FG53" i="210"/>
  <c r="FF53" i="210"/>
  <c r="FG18" i="210"/>
  <c r="FH18" i="210"/>
  <c r="FA18" i="210"/>
  <c r="FB18" i="210"/>
  <c r="FJ18" i="210"/>
  <c r="FC18" i="210"/>
  <c r="FK18" i="210"/>
  <c r="FD18" i="210"/>
  <c r="FL18" i="210"/>
  <c r="FF18" i="210"/>
  <c r="FM18" i="210"/>
  <c r="FG161" i="210"/>
  <c r="FA161" i="210"/>
  <c r="FH161" i="210"/>
  <c r="FC161" i="210"/>
  <c r="FB161" i="210"/>
  <c r="FJ161" i="210"/>
  <c r="FD161" i="210"/>
  <c r="FL161" i="210"/>
  <c r="FF161" i="210"/>
  <c r="FM161" i="210"/>
  <c r="FK161" i="210"/>
  <c r="FC137" i="210"/>
  <c r="FK137" i="210"/>
  <c r="FD137" i="210"/>
  <c r="FL137" i="210"/>
  <c r="FM137" i="210"/>
  <c r="FF137" i="210"/>
  <c r="FG137" i="210"/>
  <c r="FB137" i="210"/>
  <c r="FJ137" i="210"/>
  <c r="FA137" i="210"/>
  <c r="FH137" i="210"/>
  <c r="FH149" i="210"/>
  <c r="FA149" i="210"/>
  <c r="FB149" i="210"/>
  <c r="FJ149" i="210"/>
  <c r="FF149" i="210"/>
  <c r="FG149" i="210"/>
  <c r="FC149" i="210"/>
  <c r="FD149" i="210"/>
  <c r="FK149" i="210"/>
  <c r="FM149" i="210"/>
  <c r="FL149" i="210"/>
  <c r="FA131" i="210"/>
  <c r="FB131" i="210"/>
  <c r="FJ131" i="210"/>
  <c r="FC131" i="210"/>
  <c r="FK131" i="210"/>
  <c r="FD131" i="210"/>
  <c r="FL131" i="210"/>
  <c r="FM131" i="210"/>
  <c r="FH131" i="210"/>
  <c r="FF131" i="210"/>
  <c r="FG131" i="210"/>
  <c r="FA123" i="210"/>
  <c r="FB123" i="210"/>
  <c r="FJ123" i="210"/>
  <c r="FC123" i="210"/>
  <c r="FK123" i="210"/>
  <c r="FD123" i="210"/>
  <c r="FL123" i="210"/>
  <c r="FM123" i="210"/>
  <c r="FH123" i="210"/>
  <c r="FF123" i="210"/>
  <c r="FG123" i="210"/>
  <c r="FA109" i="210"/>
  <c r="FB109" i="210"/>
  <c r="FJ109" i="210"/>
  <c r="FC109" i="210"/>
  <c r="FK109" i="210"/>
  <c r="FD109" i="210"/>
  <c r="FL109" i="210"/>
  <c r="FM109" i="210"/>
  <c r="FF109" i="210"/>
  <c r="FG109" i="210"/>
  <c r="FH109" i="210"/>
  <c r="FM52" i="210"/>
  <c r="FF52" i="210"/>
  <c r="FG52" i="210"/>
  <c r="FH52" i="210"/>
  <c r="FA52" i="210"/>
  <c r="FB52" i="210"/>
  <c r="FJ52" i="210"/>
  <c r="FD52" i="210"/>
  <c r="FL52" i="210"/>
  <c r="FC52" i="210"/>
  <c r="FK52" i="210"/>
  <c r="FM44" i="210"/>
  <c r="FF44" i="210"/>
  <c r="FG44" i="210"/>
  <c r="FH44" i="210"/>
  <c r="FA44" i="210"/>
  <c r="FB44" i="210"/>
  <c r="FJ44" i="210"/>
  <c r="FD44" i="210"/>
  <c r="FL44" i="210"/>
  <c r="FC44" i="210"/>
  <c r="FK44" i="210"/>
  <c r="FA40" i="210"/>
  <c r="FB40" i="210"/>
  <c r="FJ40" i="210"/>
  <c r="FC40" i="210"/>
  <c r="FK40" i="210"/>
  <c r="FD40" i="210"/>
  <c r="FL40" i="210"/>
  <c r="FM40" i="210"/>
  <c r="FF40" i="210"/>
  <c r="FH40" i="210"/>
  <c r="FG40" i="210"/>
  <c r="FD25" i="210"/>
  <c r="FL25" i="210"/>
  <c r="FM25" i="210"/>
  <c r="FF25" i="210"/>
  <c r="FG25" i="210"/>
  <c r="FH25" i="210"/>
  <c r="FC25" i="210"/>
  <c r="FK25" i="210"/>
  <c r="FB25" i="210"/>
  <c r="FJ25" i="210"/>
  <c r="FF23" i="210"/>
  <c r="FG23" i="210"/>
  <c r="FH23" i="210"/>
  <c r="FA23" i="210"/>
  <c r="FB23" i="210"/>
  <c r="FJ23" i="210"/>
  <c r="FC23" i="210"/>
  <c r="FK23" i="210"/>
  <c r="FM23" i="210"/>
  <c r="FD23" i="210"/>
  <c r="FL23" i="210"/>
  <c r="FF76" i="210"/>
  <c r="FG76" i="210"/>
  <c r="FH76" i="210"/>
  <c r="FA76" i="210"/>
  <c r="FB76" i="210"/>
  <c r="FJ76" i="210"/>
  <c r="FC76" i="210"/>
  <c r="FK76" i="210"/>
  <c r="FL76" i="210"/>
  <c r="FM76" i="210"/>
  <c r="FD76" i="210"/>
  <c r="FG34" i="210"/>
  <c r="FH34" i="210"/>
  <c r="FA34" i="210"/>
  <c r="FB34" i="210"/>
  <c r="FJ34" i="210"/>
  <c r="FC34" i="210"/>
  <c r="FK34" i="210"/>
  <c r="FD34" i="210"/>
  <c r="FL34" i="210"/>
  <c r="FF34" i="210"/>
  <c r="FM34" i="210"/>
  <c r="FB27" i="210"/>
  <c r="FJ27" i="210"/>
  <c r="FC27" i="210"/>
  <c r="FK27" i="210"/>
  <c r="FD27" i="210"/>
  <c r="FL27" i="210"/>
  <c r="FM27" i="210"/>
  <c r="FF27" i="210"/>
  <c r="FG27" i="210"/>
  <c r="FA27" i="210"/>
  <c r="FH27" i="210"/>
  <c r="FD33" i="210"/>
  <c r="FL33" i="210"/>
  <c r="FM33" i="210"/>
  <c r="FF33" i="210"/>
  <c r="FG33" i="210"/>
  <c r="FH33" i="210"/>
  <c r="FA33" i="210"/>
  <c r="FC33" i="210"/>
  <c r="FK33" i="210"/>
  <c r="FB33" i="210"/>
  <c r="FJ33" i="210"/>
  <c r="FM105" i="210"/>
  <c r="FF105" i="210"/>
  <c r="FG105" i="210"/>
  <c r="FH105" i="210"/>
  <c r="FA105" i="210"/>
  <c r="FB105" i="210"/>
  <c r="FJ105" i="210"/>
  <c r="FC105" i="210"/>
  <c r="FL105" i="210"/>
  <c r="FD105" i="210"/>
  <c r="FK105" i="210"/>
  <c r="FF92" i="210"/>
  <c r="FG92" i="210"/>
  <c r="FH92" i="210"/>
  <c r="FA92" i="210"/>
  <c r="FB92" i="210"/>
  <c r="FJ92" i="210"/>
  <c r="FC92" i="210"/>
  <c r="FK92" i="210"/>
  <c r="FD92" i="210"/>
  <c r="FL92" i="210"/>
  <c r="FM92" i="210"/>
  <c r="FD86" i="210"/>
  <c r="FL86" i="210"/>
  <c r="FM86" i="210"/>
  <c r="FF86" i="210"/>
  <c r="FG86" i="210"/>
  <c r="FH86" i="210"/>
  <c r="FA86" i="210"/>
  <c r="FJ86" i="210"/>
  <c r="FK86" i="210"/>
  <c r="FC86" i="210"/>
  <c r="FB86" i="210"/>
  <c r="FM81" i="210"/>
  <c r="FF81" i="210"/>
  <c r="FG81" i="210"/>
  <c r="FH81" i="210"/>
  <c r="FA81" i="210"/>
  <c r="FB81" i="210"/>
  <c r="FJ81" i="210"/>
  <c r="FK81" i="210"/>
  <c r="FL81" i="210"/>
  <c r="FD81" i="210"/>
  <c r="FC81" i="210"/>
  <c r="FF63" i="210"/>
  <c r="FG63" i="210"/>
  <c r="FH63" i="210"/>
  <c r="FA63" i="210"/>
  <c r="FB63" i="210"/>
  <c r="FJ63" i="210"/>
  <c r="FC63" i="210"/>
  <c r="FK63" i="210"/>
  <c r="FM63" i="210"/>
  <c r="FD63" i="210"/>
  <c r="FL63" i="210"/>
  <c r="FD49" i="210"/>
  <c r="FL49" i="210"/>
  <c r="FM49" i="210"/>
  <c r="FF49" i="210"/>
  <c r="FG49" i="210"/>
  <c r="FH49" i="210"/>
  <c r="FA49" i="210"/>
  <c r="FC49" i="210"/>
  <c r="FK49" i="210"/>
  <c r="FB49" i="210"/>
  <c r="FJ49" i="210"/>
  <c r="FF138" i="210"/>
  <c r="FG138" i="210"/>
  <c r="FH138" i="210"/>
  <c r="FA138" i="210"/>
  <c r="FB138" i="210"/>
  <c r="FJ138" i="210"/>
  <c r="FM138" i="210"/>
  <c r="FC138" i="210"/>
  <c r="FD138" i="210"/>
  <c r="FK138" i="210"/>
  <c r="FL138" i="210"/>
  <c r="FB153" i="210"/>
  <c r="FG153" i="210"/>
  <c r="FK153" i="210"/>
  <c r="FH153" i="210"/>
  <c r="FA153" i="210"/>
  <c r="FJ153" i="210"/>
  <c r="FC153" i="210"/>
  <c r="FD153" i="210"/>
  <c r="FL153" i="210"/>
  <c r="FM153" i="210"/>
  <c r="FF153" i="210"/>
  <c r="FB104" i="210"/>
  <c r="FJ104" i="210"/>
  <c r="FC104" i="210"/>
  <c r="FK104" i="210"/>
  <c r="FD104" i="210"/>
  <c r="FL104" i="210"/>
  <c r="FM104" i="210"/>
  <c r="FF104" i="210"/>
  <c r="FG104" i="210"/>
  <c r="FA104" i="210"/>
  <c r="FH104" i="210"/>
  <c r="FG50" i="210"/>
  <c r="FH50" i="210"/>
  <c r="FA50" i="210"/>
  <c r="FB50" i="210"/>
  <c r="FJ50" i="210"/>
  <c r="FC50" i="210"/>
  <c r="FK50" i="210"/>
  <c r="FD50" i="210"/>
  <c r="FL50" i="210"/>
  <c r="FF50" i="210"/>
  <c r="FM50" i="210"/>
  <c r="FD17" i="210"/>
  <c r="FL17" i="210"/>
  <c r="FM17" i="210"/>
  <c r="FF17" i="210"/>
  <c r="FG17" i="210"/>
  <c r="FH17" i="210"/>
  <c r="FA17" i="210"/>
  <c r="FC17" i="210"/>
  <c r="FK17" i="210"/>
  <c r="FB17" i="210"/>
  <c r="FJ17" i="210"/>
  <c r="FG103" i="210"/>
  <c r="FH103" i="210"/>
  <c r="FA103" i="210"/>
  <c r="FB103" i="210"/>
  <c r="FJ103" i="210"/>
  <c r="FC103" i="210"/>
  <c r="FK103" i="210"/>
  <c r="FD103" i="210"/>
  <c r="FL103" i="210"/>
  <c r="FM103" i="210"/>
  <c r="FF103" i="210"/>
  <c r="FA77" i="210"/>
  <c r="FB77" i="210"/>
  <c r="FJ77" i="210"/>
  <c r="FC77" i="210"/>
  <c r="FK77" i="210"/>
  <c r="FD77" i="210"/>
  <c r="FL77" i="210"/>
  <c r="FM77" i="210"/>
  <c r="FF77" i="210"/>
  <c r="FG77" i="210"/>
  <c r="FH77" i="210"/>
  <c r="FB67" i="210"/>
  <c r="FJ67" i="210"/>
  <c r="FC67" i="210"/>
  <c r="FK67" i="210"/>
  <c r="FD67" i="210"/>
  <c r="FL67" i="210"/>
  <c r="FM67" i="210"/>
  <c r="FF67" i="210"/>
  <c r="FG67" i="210"/>
  <c r="FA67" i="210"/>
  <c r="FH67" i="210"/>
  <c r="FF47" i="210"/>
  <c r="FG47" i="210"/>
  <c r="FH47" i="210"/>
  <c r="FA47" i="210"/>
  <c r="FB47" i="210"/>
  <c r="FJ47" i="210"/>
  <c r="FC47" i="210"/>
  <c r="FK47" i="210"/>
  <c r="FM47" i="210"/>
  <c r="FD47" i="210"/>
  <c r="FL47" i="210"/>
  <c r="FF55" i="210"/>
  <c r="FG55" i="210"/>
  <c r="FH55" i="210"/>
  <c r="FA55" i="210"/>
  <c r="FB55" i="210"/>
  <c r="FJ55" i="210"/>
  <c r="FC55" i="210"/>
  <c r="FK55" i="210"/>
  <c r="FM55" i="210"/>
  <c r="FL55" i="210"/>
  <c r="FD55" i="210"/>
  <c r="FF113" i="210"/>
  <c r="FG113" i="210"/>
  <c r="FH113" i="210"/>
  <c r="FA113" i="210"/>
  <c r="FB113" i="210"/>
  <c r="FJ113" i="210"/>
  <c r="FK113" i="210"/>
  <c r="FL113" i="210"/>
  <c r="FM113" i="210"/>
  <c r="FD113" i="210"/>
  <c r="FC113" i="210"/>
  <c r="FD102" i="210"/>
  <c r="FL102" i="210"/>
  <c r="FM102" i="210"/>
  <c r="FF102" i="210"/>
  <c r="FG102" i="210"/>
  <c r="FH102" i="210"/>
  <c r="FA102" i="210"/>
  <c r="FB102" i="210"/>
  <c r="FC102" i="210"/>
  <c r="FJ102" i="210"/>
  <c r="FK102" i="210"/>
  <c r="FC91" i="210"/>
  <c r="FK91" i="210"/>
  <c r="FD91" i="210"/>
  <c r="FL91" i="210"/>
  <c r="FM91" i="210"/>
  <c r="FF91" i="210"/>
  <c r="FG91" i="210"/>
  <c r="FH91" i="210"/>
  <c r="FJ91" i="210"/>
  <c r="FB91" i="210"/>
  <c r="FA91" i="210"/>
  <c r="FD78" i="210"/>
  <c r="FL78" i="210"/>
  <c r="FM78" i="210"/>
  <c r="FF78" i="210"/>
  <c r="FG78" i="210"/>
  <c r="FH78" i="210"/>
  <c r="FA78" i="210"/>
  <c r="FB78" i="210"/>
  <c r="FK78" i="210"/>
  <c r="FC78" i="210"/>
  <c r="FJ78" i="210"/>
  <c r="FM60" i="210"/>
  <c r="FF60" i="210"/>
  <c r="FG60" i="210"/>
  <c r="FH60" i="210"/>
  <c r="FA60" i="210"/>
  <c r="FB60" i="210"/>
  <c r="FJ60" i="210"/>
  <c r="FD60" i="210"/>
  <c r="FL60" i="210"/>
  <c r="FK60" i="210"/>
  <c r="FC60" i="210"/>
  <c r="FA48" i="210"/>
  <c r="FB48" i="210"/>
  <c r="FJ48" i="210"/>
  <c r="FC48" i="210"/>
  <c r="FK48" i="210"/>
  <c r="FD48" i="210"/>
  <c r="FL48" i="210"/>
  <c r="FM48" i="210"/>
  <c r="FF48" i="210"/>
  <c r="FH48" i="210"/>
  <c r="FG48" i="210"/>
  <c r="FG26" i="210"/>
  <c r="FH26" i="210"/>
  <c r="FA26" i="210"/>
  <c r="FB26" i="210"/>
  <c r="FJ26" i="210"/>
  <c r="FC26" i="210"/>
  <c r="FK26" i="210"/>
  <c r="FD26" i="210"/>
  <c r="FL26" i="210"/>
  <c r="FF26" i="210"/>
  <c r="FM26" i="210"/>
  <c r="FG125" i="210"/>
  <c r="FH125" i="210"/>
  <c r="FA125" i="210"/>
  <c r="FB125" i="210"/>
  <c r="FJ125" i="210"/>
  <c r="FC125" i="210"/>
  <c r="FK125" i="210"/>
  <c r="FF125" i="210"/>
  <c r="FL125" i="210"/>
  <c r="FM125" i="210"/>
  <c r="FD125" i="210"/>
  <c r="FD94" i="210"/>
  <c r="FL94" i="210"/>
  <c r="FM94" i="210"/>
  <c r="FF94" i="210"/>
  <c r="FG94" i="210"/>
  <c r="FH94" i="210"/>
  <c r="FA94" i="210"/>
  <c r="FB94" i="210"/>
  <c r="FC94" i="210"/>
  <c r="FJ94" i="210"/>
  <c r="FK94" i="210"/>
  <c r="FG71" i="210"/>
  <c r="FH71" i="210"/>
  <c r="FA71" i="210"/>
  <c r="FB71" i="210"/>
  <c r="FJ71" i="210"/>
  <c r="FC71" i="210"/>
  <c r="FK71" i="210"/>
  <c r="FD71" i="210"/>
  <c r="FL71" i="210"/>
  <c r="FM71" i="210"/>
  <c r="FF71" i="210"/>
  <c r="FD57" i="210"/>
  <c r="FL57" i="210"/>
  <c r="FM57" i="210"/>
  <c r="FF57" i="210"/>
  <c r="FG57" i="210"/>
  <c r="FH57" i="210"/>
  <c r="FA57" i="210"/>
  <c r="FC57" i="210"/>
  <c r="FK57" i="210"/>
  <c r="FB57" i="210"/>
  <c r="FJ57" i="210"/>
  <c r="FH37" i="210"/>
  <c r="FA37" i="210"/>
  <c r="FB37" i="210"/>
  <c r="FJ37" i="210"/>
  <c r="FC37" i="210"/>
  <c r="FK37" i="210"/>
  <c r="FD37" i="210"/>
  <c r="FL37" i="210"/>
  <c r="FM37" i="210"/>
  <c r="FG37" i="210"/>
  <c r="FF37" i="210"/>
  <c r="FC22" i="210"/>
  <c r="FK22" i="210"/>
  <c r="FD22" i="210"/>
  <c r="FL22" i="210"/>
  <c r="FM22" i="210"/>
  <c r="FF22" i="210"/>
  <c r="FG22" i="210"/>
  <c r="FH22" i="210"/>
  <c r="FB22" i="210"/>
  <c r="FJ22" i="210"/>
  <c r="FA22" i="210"/>
  <c r="FN88" i="210"/>
  <c r="FA15" i="210"/>
  <c r="FD15" i="210"/>
  <c r="GJ90" i="210"/>
  <c r="GJ67" i="210"/>
  <c r="GJ132" i="210"/>
  <c r="FY15" i="210"/>
  <c r="FX15" i="210"/>
  <c r="GG15" i="210"/>
  <c r="GC15" i="210"/>
  <c r="GF15" i="210"/>
  <c r="GB15" i="210"/>
  <c r="GJ31" i="210"/>
  <c r="FN127" i="210"/>
  <c r="FN44" i="210"/>
  <c r="FN40" i="210"/>
  <c r="FN121" i="210"/>
  <c r="FN45" i="210"/>
  <c r="FN128" i="210"/>
  <c r="FN116" i="210"/>
  <c r="FN92" i="210"/>
  <c r="FN63" i="210"/>
  <c r="FN129" i="210"/>
  <c r="FN117" i="210"/>
  <c r="FN50" i="210"/>
  <c r="FJ15" i="210"/>
  <c r="FK15" i="210"/>
  <c r="FN120" i="210"/>
  <c r="FN77" i="210"/>
  <c r="FN118" i="210"/>
  <c r="FN94" i="210"/>
  <c r="FN71" i="210"/>
  <c r="FN47" i="210"/>
  <c r="FN131" i="210"/>
  <c r="FN123" i="210"/>
  <c r="FN74" i="210"/>
  <c r="FN125" i="210"/>
  <c r="FN18" i="210"/>
  <c r="FG15" i="210"/>
  <c r="FF15" i="210"/>
  <c r="FC15" i="210"/>
  <c r="FB15" i="210"/>
  <c r="FN55" i="210"/>
  <c r="FC55" i="211"/>
  <c r="IA147" i="210"/>
  <c r="IB147" i="210" s="1"/>
  <c r="HN147" i="210"/>
  <c r="DK141" i="211"/>
  <c r="FC149" i="211"/>
  <c r="FB149" i="211"/>
  <c r="FB125" i="211"/>
  <c r="GI132" i="210"/>
  <c r="DK84" i="211"/>
  <c r="EP138" i="211"/>
  <c r="EQ138" i="211" s="1"/>
  <c r="HN55" i="210"/>
  <c r="GR155" i="210"/>
  <c r="DC150" i="211"/>
  <c r="DK149" i="211"/>
  <c r="JE65" i="210"/>
  <c r="FP154" i="211"/>
  <c r="DP60" i="211"/>
  <c r="DC65" i="211"/>
  <c r="DK154" i="211"/>
  <c r="DP154" i="211"/>
  <c r="EB141" i="211"/>
  <c r="DK60" i="211"/>
  <c r="EC141" i="211"/>
  <c r="FK154" i="211"/>
  <c r="DX141" i="211"/>
  <c r="FC75" i="211"/>
  <c r="DC149" i="211"/>
  <c r="FB37" i="211"/>
  <c r="FB75" i="211"/>
  <c r="DP65" i="211"/>
  <c r="JE47" i="210"/>
  <c r="FC37" i="211"/>
  <c r="DK65" i="211"/>
  <c r="DK125" i="211"/>
  <c r="HF65" i="210"/>
  <c r="EC60" i="211"/>
  <c r="GR65" i="210"/>
  <c r="FB57" i="211"/>
  <c r="HE155" i="210"/>
  <c r="FC57" i="211"/>
  <c r="IV47" i="210"/>
  <c r="IA155" i="210"/>
  <c r="IB155" i="210" s="1"/>
  <c r="FV132" i="210"/>
  <c r="EB60" i="211"/>
  <c r="HN155" i="210"/>
  <c r="DX60" i="211"/>
  <c r="EB123" i="211"/>
  <c r="DX123" i="211"/>
  <c r="EE95" i="209"/>
  <c r="EQ130" i="209"/>
  <c r="CQ124" i="209"/>
  <c r="GJ78" i="210"/>
  <c r="EE111" i="209"/>
  <c r="FO84" i="211"/>
  <c r="FP84" i="211"/>
  <c r="FN37" i="210"/>
  <c r="IA65" i="210"/>
  <c r="FV47" i="210"/>
  <c r="FB83" i="211"/>
  <c r="GI47" i="210"/>
  <c r="EQ125" i="209"/>
  <c r="EQ115" i="209"/>
  <c r="EK19" i="211"/>
  <c r="GJ47" i="210"/>
  <c r="HN65" i="210"/>
  <c r="EP19" i="211"/>
  <c r="EQ19" i="211" s="1"/>
  <c r="IW115" i="210"/>
  <c r="FN81" i="210"/>
  <c r="FN86" i="210"/>
  <c r="CQ114" i="209"/>
  <c r="FB38" i="211"/>
  <c r="CQ121" i="209"/>
  <c r="FN15" i="210"/>
  <c r="IV147" i="210"/>
  <c r="IW147" i="210"/>
  <c r="DP63" i="211"/>
  <c r="FD99" i="209"/>
  <c r="FE137" i="209" s="1"/>
  <c r="EE92" i="209"/>
  <c r="FN79" i="210"/>
  <c r="FO38" i="211"/>
  <c r="DP105" i="211"/>
  <c r="EB106" i="211"/>
  <c r="FP38" i="211"/>
  <c r="FK38" i="211"/>
  <c r="EB84" i="211"/>
  <c r="EC84" i="211"/>
  <c r="DK105" i="211"/>
  <c r="EO19" i="211"/>
  <c r="DC125" i="211"/>
  <c r="DX106" i="211"/>
  <c r="FP123" i="211"/>
  <c r="DQ95" i="209"/>
  <c r="DR124" i="209" s="1"/>
  <c r="GJ131" i="210"/>
  <c r="GI131" i="210"/>
  <c r="FV131" i="210"/>
  <c r="GJ130" i="210"/>
  <c r="GI130" i="210"/>
  <c r="FV130" i="210"/>
  <c r="GJ129" i="210"/>
  <c r="GI129" i="210"/>
  <c r="FV129" i="210"/>
  <c r="GJ128" i="210"/>
  <c r="GI128" i="210"/>
  <c r="FV128" i="210"/>
  <c r="GJ123" i="210"/>
  <c r="GI123" i="210"/>
  <c r="FV123" i="210"/>
  <c r="JR123" i="210"/>
  <c r="JE123" i="210"/>
  <c r="GJ117" i="210"/>
  <c r="GI117" i="210"/>
  <c r="FV117" i="210"/>
  <c r="JR117" i="210"/>
  <c r="JE117" i="210"/>
  <c r="IA114" i="210"/>
  <c r="HN114" i="210"/>
  <c r="IA113" i="210"/>
  <c r="HN113" i="210"/>
  <c r="JR108" i="210"/>
  <c r="JE108" i="210"/>
  <c r="IA105" i="210"/>
  <c r="HN105" i="210"/>
  <c r="IA103" i="210"/>
  <c r="HN103" i="210"/>
  <c r="IA100" i="210"/>
  <c r="HN100" i="210"/>
  <c r="GJ100" i="210"/>
  <c r="GI100" i="210"/>
  <c r="FV100" i="210"/>
  <c r="JE98" i="210"/>
  <c r="IA93" i="210"/>
  <c r="HN93" i="210"/>
  <c r="IA91" i="210"/>
  <c r="HN91" i="210"/>
  <c r="IA88" i="210"/>
  <c r="HN88" i="210"/>
  <c r="GJ88" i="210"/>
  <c r="GI88" i="210"/>
  <c r="FV88" i="210"/>
  <c r="IA86" i="210"/>
  <c r="HN86" i="210"/>
  <c r="JR82" i="210"/>
  <c r="JE82" i="210"/>
  <c r="JR81" i="210"/>
  <c r="JE81" i="210"/>
  <c r="JR80" i="210"/>
  <c r="JE80" i="210"/>
  <c r="IA78" i="210"/>
  <c r="HN78" i="210"/>
  <c r="IA76" i="210"/>
  <c r="HN76" i="210"/>
  <c r="JR74" i="210"/>
  <c r="JE74" i="210"/>
  <c r="JR71" i="210"/>
  <c r="JE71" i="210"/>
  <c r="JR70" i="210"/>
  <c r="JE70" i="210"/>
  <c r="IA64" i="210"/>
  <c r="HN64" i="210"/>
  <c r="GJ64" i="210"/>
  <c r="GI64" i="210"/>
  <c r="FV64" i="210"/>
  <c r="FV59" i="210"/>
  <c r="GI59" i="210"/>
  <c r="JR59" i="210"/>
  <c r="JE59" i="210"/>
  <c r="GJ49" i="210"/>
  <c r="GI49" i="210"/>
  <c r="FV49" i="210"/>
  <c r="JR49" i="210"/>
  <c r="JE49" i="210"/>
  <c r="IA46" i="210"/>
  <c r="HN46" i="210"/>
  <c r="IA45" i="210"/>
  <c r="HN45" i="210"/>
  <c r="IA44" i="210"/>
  <c r="HN44" i="210"/>
  <c r="FV42" i="210"/>
  <c r="GI42" i="210"/>
  <c r="JR42" i="210"/>
  <c r="JE42" i="210"/>
  <c r="IA40" i="210"/>
  <c r="HN40" i="210"/>
  <c r="IA37" i="210"/>
  <c r="HN37" i="210"/>
  <c r="IA34" i="210"/>
  <c r="HN34" i="210"/>
  <c r="HF33" i="210"/>
  <c r="GR33" i="210"/>
  <c r="HE33" i="210"/>
  <c r="JR31" i="210"/>
  <c r="JE31" i="210"/>
  <c r="FV30" i="210"/>
  <c r="GI30" i="210"/>
  <c r="JR30" i="210"/>
  <c r="JE30" i="210"/>
  <c r="JR27" i="210"/>
  <c r="JE27" i="210"/>
  <c r="GJ26" i="210"/>
  <c r="FV26" i="210"/>
  <c r="GI26" i="210"/>
  <c r="JR26" i="210"/>
  <c r="JE26" i="210"/>
  <c r="JR25" i="210"/>
  <c r="JE25" i="210"/>
  <c r="JR23" i="210"/>
  <c r="JE23" i="210"/>
  <c r="JR22" i="210"/>
  <c r="JE22" i="210"/>
  <c r="IA18" i="210"/>
  <c r="HN18" i="210"/>
  <c r="IA17" i="210"/>
  <c r="HN17" i="210"/>
  <c r="HF15" i="210"/>
  <c r="GR15" i="210"/>
  <c r="HE15" i="210"/>
  <c r="FN113" i="210"/>
  <c r="HF108" i="210"/>
  <c r="HE108" i="210"/>
  <c r="GR108" i="210"/>
  <c r="HF105" i="210"/>
  <c r="HE105" i="210"/>
  <c r="GR105" i="210"/>
  <c r="IW104" i="210"/>
  <c r="IV104" i="210"/>
  <c r="FN102" i="210"/>
  <c r="HF101" i="210"/>
  <c r="HE101" i="210"/>
  <c r="GR101" i="210"/>
  <c r="IV100" i="210"/>
  <c r="IW98" i="210"/>
  <c r="IV98" i="210"/>
  <c r="HF90" i="210"/>
  <c r="GR90" i="210"/>
  <c r="HE90" i="210"/>
  <c r="HF88" i="210"/>
  <c r="HE88" i="210"/>
  <c r="GR88" i="210"/>
  <c r="HF86" i="210"/>
  <c r="HE86" i="210"/>
  <c r="GR86" i="210"/>
  <c r="HF77" i="210"/>
  <c r="HE77" i="210"/>
  <c r="GR77" i="210"/>
  <c r="IW64" i="210"/>
  <c r="IV64" i="210"/>
  <c r="HF59" i="210"/>
  <c r="GR59" i="210"/>
  <c r="HE59" i="210"/>
  <c r="HF53" i="210"/>
  <c r="GR53" i="210"/>
  <c r="HE53" i="210"/>
  <c r="IW52" i="210"/>
  <c r="IV52" i="210"/>
  <c r="IW50" i="210"/>
  <c r="IV50" i="210"/>
  <c r="FN46" i="210"/>
  <c r="HF45" i="210"/>
  <c r="GR45" i="210"/>
  <c r="HE45" i="210"/>
  <c r="IW44" i="210"/>
  <c r="IV44" i="210"/>
  <c r="IW42" i="210"/>
  <c r="IV42" i="210"/>
  <c r="IW40" i="210"/>
  <c r="IV40" i="210"/>
  <c r="FV33" i="210"/>
  <c r="GI33" i="210"/>
  <c r="IW30" i="210"/>
  <c r="IV30" i="210"/>
  <c r="HF30" i="210"/>
  <c r="HE30" i="210"/>
  <c r="GR30" i="210"/>
  <c r="HF27" i="210"/>
  <c r="HE27" i="210"/>
  <c r="GR27" i="210"/>
  <c r="HE22" i="210"/>
  <c r="HF22" i="210"/>
  <c r="GR22" i="210"/>
  <c r="HF18" i="210"/>
  <c r="GR18" i="210"/>
  <c r="HE18" i="210"/>
  <c r="FN80" i="210"/>
  <c r="FN48" i="210"/>
  <c r="FN27" i="210"/>
  <c r="FN26" i="210"/>
  <c r="IA130" i="210"/>
  <c r="HN130" i="210"/>
  <c r="IA125" i="210"/>
  <c r="HN125" i="210"/>
  <c r="IA123" i="210"/>
  <c r="HN123" i="210"/>
  <c r="JR121" i="210"/>
  <c r="JE121" i="210"/>
  <c r="IA118" i="210"/>
  <c r="HN118" i="210"/>
  <c r="IA117" i="210"/>
  <c r="HN117" i="210"/>
  <c r="IA116" i="210"/>
  <c r="HN116" i="210"/>
  <c r="GJ114" i="210"/>
  <c r="GI114" i="210"/>
  <c r="FV114" i="210"/>
  <c r="JR114" i="210"/>
  <c r="JE114" i="210"/>
  <c r="GJ112" i="210"/>
  <c r="FV112" i="210"/>
  <c r="GI112" i="210"/>
  <c r="JR112" i="210"/>
  <c r="JE112" i="210"/>
  <c r="IA109" i="210"/>
  <c r="HN109" i="210"/>
  <c r="JR105" i="210"/>
  <c r="JE105" i="210"/>
  <c r="JR104" i="210"/>
  <c r="JE104" i="210"/>
  <c r="JR103" i="210"/>
  <c r="JE103" i="210"/>
  <c r="JE102" i="210"/>
  <c r="JR101" i="210"/>
  <c r="JE101" i="210"/>
  <c r="IA101" i="210"/>
  <c r="HN101" i="210"/>
  <c r="GJ99" i="210"/>
  <c r="GI99" i="210"/>
  <c r="FV99" i="210"/>
  <c r="JR94" i="210"/>
  <c r="JE94" i="210"/>
  <c r="JR93" i="210"/>
  <c r="JE93" i="210"/>
  <c r="JR92" i="210"/>
  <c r="JE92" i="210"/>
  <c r="JR91" i="210"/>
  <c r="JE91" i="210"/>
  <c r="IA90" i="210"/>
  <c r="HN90" i="210"/>
  <c r="FV90" i="210"/>
  <c r="GI90" i="210"/>
  <c r="GJ86" i="210"/>
  <c r="FV86" i="210"/>
  <c r="GI86" i="210"/>
  <c r="IA82" i="210"/>
  <c r="HN82" i="210"/>
  <c r="IA80" i="210"/>
  <c r="HN80" i="210"/>
  <c r="JR78" i="210"/>
  <c r="JE78" i="210"/>
  <c r="JR77" i="210"/>
  <c r="JE77" i="210"/>
  <c r="JR76" i="210"/>
  <c r="JE76" i="210"/>
  <c r="IA71" i="210"/>
  <c r="HN71" i="210"/>
  <c r="JR67" i="210"/>
  <c r="JE67" i="210"/>
  <c r="IA67" i="210"/>
  <c r="HN67" i="210"/>
  <c r="GJ63" i="210"/>
  <c r="GI63" i="210"/>
  <c r="FV63" i="210"/>
  <c r="GJ62" i="210"/>
  <c r="GI62" i="210"/>
  <c r="FV62" i="210"/>
  <c r="JR62" i="210"/>
  <c r="JE62" i="210"/>
  <c r="GJ54" i="210"/>
  <c r="GI54" i="210"/>
  <c r="FV54" i="210"/>
  <c r="JR54" i="210"/>
  <c r="JE54" i="210"/>
  <c r="GJ52" i="210"/>
  <c r="GI52" i="210"/>
  <c r="FV52" i="210"/>
  <c r="JR52" i="210"/>
  <c r="JE52" i="210"/>
  <c r="GJ45" i="210"/>
  <c r="GI45" i="210"/>
  <c r="FV45" i="210"/>
  <c r="JR45" i="210"/>
  <c r="JE45" i="210"/>
  <c r="IA42" i="210"/>
  <c r="HN42" i="210"/>
  <c r="GJ40" i="210"/>
  <c r="GI40" i="210"/>
  <c r="FV40" i="210"/>
  <c r="JR40" i="210"/>
  <c r="JE40" i="210"/>
  <c r="GJ37" i="210"/>
  <c r="GI37" i="210"/>
  <c r="FV37" i="210"/>
  <c r="JR37" i="210"/>
  <c r="JE37" i="210"/>
  <c r="IW33" i="210"/>
  <c r="IV33" i="210"/>
  <c r="IA25" i="210"/>
  <c r="HN25" i="210"/>
  <c r="IA22" i="210"/>
  <c r="HN22" i="210"/>
  <c r="GJ18" i="210"/>
  <c r="GI18" i="210"/>
  <c r="FV18" i="210"/>
  <c r="GJ17" i="210"/>
  <c r="GI17" i="210"/>
  <c r="FV17" i="210"/>
  <c r="IW15" i="210"/>
  <c r="IV15" i="210"/>
  <c r="HF131" i="210"/>
  <c r="HE131" i="210"/>
  <c r="GR131" i="210"/>
  <c r="HF129" i="210"/>
  <c r="HE129" i="210"/>
  <c r="GR129" i="210"/>
  <c r="HF113" i="210"/>
  <c r="GR113" i="210"/>
  <c r="HE113" i="210"/>
  <c r="HF112" i="210"/>
  <c r="HE112" i="210"/>
  <c r="GR112" i="210"/>
  <c r="FN112" i="210"/>
  <c r="FN108" i="210"/>
  <c r="FN105" i="210"/>
  <c r="GR104" i="210"/>
  <c r="HE104" i="210"/>
  <c r="IV103" i="210"/>
  <c r="FN101" i="210"/>
  <c r="HF100" i="210"/>
  <c r="HE100" i="210"/>
  <c r="GR100" i="210"/>
  <c r="IW99" i="210"/>
  <c r="IV99" i="210"/>
  <c r="FN98" i="210"/>
  <c r="FN90" i="210"/>
  <c r="FN82" i="210"/>
  <c r="HF80" i="210"/>
  <c r="HE80" i="210"/>
  <c r="GR80" i="210"/>
  <c r="HF74" i="210"/>
  <c r="HE74" i="210"/>
  <c r="GR74" i="210"/>
  <c r="HF70" i="210"/>
  <c r="HE70" i="210"/>
  <c r="GR70" i="210"/>
  <c r="FN67" i="210"/>
  <c r="HF64" i="210"/>
  <c r="HE64" i="210"/>
  <c r="GR64" i="210"/>
  <c r="FN59" i="210"/>
  <c r="HF54" i="210"/>
  <c r="GR54" i="210"/>
  <c r="HE54" i="210"/>
  <c r="IW53" i="210"/>
  <c r="IV53" i="210"/>
  <c r="HF50" i="210"/>
  <c r="GR50" i="210"/>
  <c r="HE50" i="210"/>
  <c r="IW49" i="210"/>
  <c r="IV49" i="210"/>
  <c r="HF44" i="210"/>
  <c r="GR44" i="210"/>
  <c r="HE44" i="210"/>
  <c r="HF40" i="210"/>
  <c r="GR40" i="210"/>
  <c r="HE40" i="210"/>
  <c r="IW37" i="210"/>
  <c r="IV37" i="210"/>
  <c r="IA15" i="210"/>
  <c r="HN15" i="210"/>
  <c r="FN62" i="210"/>
  <c r="JR98" i="210"/>
  <c r="GJ42" i="210"/>
  <c r="FN93" i="210"/>
  <c r="JR102" i="210"/>
  <c r="GJ59" i="210"/>
  <c r="FN34" i="210"/>
  <c r="JR131" i="210"/>
  <c r="JE131" i="210"/>
  <c r="JR130" i="210"/>
  <c r="JE130" i="210"/>
  <c r="JR129" i="210"/>
  <c r="JE129" i="210"/>
  <c r="JR128" i="210"/>
  <c r="JE128" i="210"/>
  <c r="GJ127" i="210"/>
  <c r="GI127" i="210"/>
  <c r="FV127" i="210"/>
  <c r="JR127" i="210"/>
  <c r="JE127" i="210"/>
  <c r="GJ125" i="210"/>
  <c r="GI125" i="210"/>
  <c r="FV125" i="210"/>
  <c r="IA121" i="210"/>
  <c r="HN121" i="210"/>
  <c r="IA120" i="210"/>
  <c r="HN120" i="210"/>
  <c r="GJ118" i="210"/>
  <c r="GI118" i="210"/>
  <c r="FV118" i="210"/>
  <c r="JR118" i="210"/>
  <c r="JE118" i="210"/>
  <c r="GJ116" i="210"/>
  <c r="GI116" i="210"/>
  <c r="FV116" i="210"/>
  <c r="JR116" i="210"/>
  <c r="JE116" i="210"/>
  <c r="IA112" i="210"/>
  <c r="HN112" i="210"/>
  <c r="GJ110" i="210"/>
  <c r="GI110" i="210"/>
  <c r="FV110" i="210"/>
  <c r="JR110" i="210"/>
  <c r="JE110" i="210"/>
  <c r="GJ109" i="210"/>
  <c r="FV109" i="210"/>
  <c r="GI109" i="210"/>
  <c r="JR109" i="210"/>
  <c r="JE109" i="210"/>
  <c r="GJ108" i="210"/>
  <c r="FV108" i="210"/>
  <c r="GI108" i="210"/>
  <c r="IA104" i="210"/>
  <c r="HN104" i="210"/>
  <c r="IA102" i="210"/>
  <c r="HN102" i="210"/>
  <c r="JR100" i="210"/>
  <c r="JE100" i="210"/>
  <c r="IA98" i="210"/>
  <c r="HN98" i="210"/>
  <c r="GJ98" i="210"/>
  <c r="GI98" i="210"/>
  <c r="FV98" i="210"/>
  <c r="IA94" i="210"/>
  <c r="HN94" i="210"/>
  <c r="IA92" i="210"/>
  <c r="HN92" i="210"/>
  <c r="JR88" i="210"/>
  <c r="JE88" i="210"/>
  <c r="GJ82" i="210"/>
  <c r="FV82" i="210"/>
  <c r="GI82" i="210"/>
  <c r="GJ81" i="210"/>
  <c r="FV81" i="210"/>
  <c r="GI81" i="210"/>
  <c r="GJ80" i="210"/>
  <c r="FV80" i="210"/>
  <c r="GI80" i="210"/>
  <c r="IA77" i="210"/>
  <c r="HN77" i="210"/>
  <c r="GJ74" i="210"/>
  <c r="FV74" i="210"/>
  <c r="GI74" i="210"/>
  <c r="GJ71" i="210"/>
  <c r="FV71" i="210"/>
  <c r="GI71" i="210"/>
  <c r="GJ70" i="210"/>
  <c r="FV70" i="210"/>
  <c r="GI70" i="210"/>
  <c r="JR64" i="210"/>
  <c r="JE64" i="210"/>
  <c r="IA62" i="210"/>
  <c r="HN62" i="210"/>
  <c r="GJ60" i="210"/>
  <c r="GI60" i="210"/>
  <c r="FV60" i="210"/>
  <c r="JR60" i="210"/>
  <c r="JE60" i="210"/>
  <c r="IA57" i="210"/>
  <c r="HN57" i="210"/>
  <c r="IA54" i="210"/>
  <c r="HN54" i="210"/>
  <c r="IA53" i="210"/>
  <c r="HN53" i="210"/>
  <c r="IA52" i="210"/>
  <c r="HN52" i="210"/>
  <c r="GJ50" i="210"/>
  <c r="GI50" i="210"/>
  <c r="FV50" i="210"/>
  <c r="JR50" i="210"/>
  <c r="JE50" i="210"/>
  <c r="GJ48" i="210"/>
  <c r="GI48" i="210"/>
  <c r="FV48" i="210"/>
  <c r="JR48" i="210"/>
  <c r="JE48" i="210"/>
  <c r="FV31" i="210"/>
  <c r="GI31" i="210"/>
  <c r="GJ27" i="210"/>
  <c r="GI27" i="210"/>
  <c r="FV27" i="210"/>
  <c r="GJ25" i="210"/>
  <c r="GI25" i="210"/>
  <c r="FV25" i="210"/>
  <c r="GJ23" i="210"/>
  <c r="GI23" i="210"/>
  <c r="FV23" i="210"/>
  <c r="GJ22" i="210"/>
  <c r="GI22" i="210"/>
  <c r="FV22" i="210"/>
  <c r="HF130" i="210"/>
  <c r="HE130" i="210"/>
  <c r="GR130" i="210"/>
  <c r="HF128" i="210"/>
  <c r="GR128" i="210"/>
  <c r="HE128" i="210"/>
  <c r="HF125" i="210"/>
  <c r="GR125" i="210"/>
  <c r="HE125" i="210"/>
  <c r="HF118" i="210"/>
  <c r="GR118" i="210"/>
  <c r="HE118" i="210"/>
  <c r="HF116" i="210"/>
  <c r="GR116" i="210"/>
  <c r="HE116" i="210"/>
  <c r="HF114" i="210"/>
  <c r="GR114" i="210"/>
  <c r="HE114" i="210"/>
  <c r="FN109" i="210"/>
  <c r="FN104" i="210"/>
  <c r="HF103" i="210"/>
  <c r="HE103" i="210"/>
  <c r="GR103" i="210"/>
  <c r="IW102" i="210"/>
  <c r="IV102" i="210"/>
  <c r="FN100" i="210"/>
  <c r="HF99" i="210"/>
  <c r="GR99" i="210"/>
  <c r="HE99" i="210"/>
  <c r="HF94" i="210"/>
  <c r="HE94" i="210"/>
  <c r="GR94" i="210"/>
  <c r="HF92" i="210"/>
  <c r="HE92" i="210"/>
  <c r="GR92" i="210"/>
  <c r="HF82" i="210"/>
  <c r="HE82" i="210"/>
  <c r="GR82" i="210"/>
  <c r="HF81" i="210"/>
  <c r="HE81" i="210"/>
  <c r="GR81" i="210"/>
  <c r="FN78" i="210"/>
  <c r="HF71" i="210"/>
  <c r="HE71" i="210"/>
  <c r="GR71" i="210"/>
  <c r="HF67" i="210"/>
  <c r="GR67" i="210"/>
  <c r="HE67" i="210"/>
  <c r="FN64" i="210"/>
  <c r="HF63" i="210"/>
  <c r="HE63" i="210"/>
  <c r="GR63" i="210"/>
  <c r="IW62" i="210"/>
  <c r="IV62" i="210"/>
  <c r="IW60" i="210"/>
  <c r="IV60" i="210"/>
  <c r="HF57" i="210"/>
  <c r="GR57" i="210"/>
  <c r="HE57" i="210"/>
  <c r="IW54" i="210"/>
  <c r="IV54" i="210"/>
  <c r="HF49" i="210"/>
  <c r="GR49" i="210"/>
  <c r="HE49" i="210"/>
  <c r="IW48" i="210"/>
  <c r="IV48" i="210"/>
  <c r="IW46" i="210"/>
  <c r="IV46" i="210"/>
  <c r="FN42" i="210"/>
  <c r="HF37" i="210"/>
  <c r="GR37" i="210"/>
  <c r="HE37" i="210"/>
  <c r="IW34" i="210"/>
  <c r="IV34" i="210"/>
  <c r="HF31" i="210"/>
  <c r="HE31" i="210"/>
  <c r="GR31" i="210"/>
  <c r="FN31" i="210"/>
  <c r="FN30" i="210"/>
  <c r="IW26" i="210"/>
  <c r="IV26" i="210"/>
  <c r="HF26" i="210"/>
  <c r="HE26" i="210"/>
  <c r="GR26" i="210"/>
  <c r="HF25" i="210"/>
  <c r="HE25" i="210"/>
  <c r="GR25" i="210"/>
  <c r="GJ15" i="210"/>
  <c r="GI15" i="210"/>
  <c r="FV15" i="210"/>
  <c r="FN70" i="210"/>
  <c r="GJ33" i="210"/>
  <c r="FN76" i="210"/>
  <c r="FN17" i="210"/>
  <c r="IA131" i="210"/>
  <c r="HN131" i="210"/>
  <c r="IA129" i="210"/>
  <c r="HN129" i="210"/>
  <c r="IA128" i="210"/>
  <c r="HN128" i="210"/>
  <c r="IA127" i="210"/>
  <c r="HN127" i="210"/>
  <c r="JR125" i="210"/>
  <c r="JE125" i="210"/>
  <c r="GJ121" i="210"/>
  <c r="FV121" i="210"/>
  <c r="GI121" i="210"/>
  <c r="GJ120" i="210"/>
  <c r="FV120" i="210"/>
  <c r="GI120" i="210"/>
  <c r="JR120" i="210"/>
  <c r="JE120" i="210"/>
  <c r="GJ113" i="210"/>
  <c r="GI113" i="210"/>
  <c r="FV113" i="210"/>
  <c r="JR113" i="210"/>
  <c r="JE113" i="210"/>
  <c r="IA110" i="210"/>
  <c r="HN110" i="210"/>
  <c r="IA108" i="210"/>
  <c r="HN108" i="210"/>
  <c r="GJ105" i="210"/>
  <c r="FV105" i="210"/>
  <c r="GI105" i="210"/>
  <c r="GJ104" i="210"/>
  <c r="FV104" i="210"/>
  <c r="GI104" i="210"/>
  <c r="GJ103" i="210"/>
  <c r="FV103" i="210"/>
  <c r="GI103" i="210"/>
  <c r="GJ102" i="210"/>
  <c r="FV102" i="210"/>
  <c r="GI102" i="210"/>
  <c r="GJ101" i="210"/>
  <c r="GI101" i="210"/>
  <c r="FV101" i="210"/>
  <c r="JR99" i="210"/>
  <c r="JE99" i="210"/>
  <c r="HN99" i="210"/>
  <c r="GI94" i="210"/>
  <c r="GJ94" i="210"/>
  <c r="FV94" i="210"/>
  <c r="GI93" i="210"/>
  <c r="GJ93" i="210"/>
  <c r="FV93" i="210"/>
  <c r="GI92" i="210"/>
  <c r="GJ92" i="210"/>
  <c r="FV92" i="210"/>
  <c r="GI91" i="210"/>
  <c r="GJ91" i="210"/>
  <c r="FV91" i="210"/>
  <c r="JR90" i="210"/>
  <c r="JE90" i="210"/>
  <c r="JR86" i="210"/>
  <c r="JE86" i="210"/>
  <c r="IA81" i="210"/>
  <c r="HN81" i="210"/>
  <c r="FV78" i="210"/>
  <c r="GI78" i="210"/>
  <c r="GJ77" i="210"/>
  <c r="FV77" i="210"/>
  <c r="GI77" i="210"/>
  <c r="GJ76" i="210"/>
  <c r="FV76" i="210"/>
  <c r="GI76" i="210"/>
  <c r="IA74" i="210"/>
  <c r="HN74" i="210"/>
  <c r="IA70" i="210"/>
  <c r="HN70" i="210"/>
  <c r="FV67" i="210"/>
  <c r="GI67" i="210"/>
  <c r="JR63" i="210"/>
  <c r="JE63" i="210"/>
  <c r="IA63" i="210"/>
  <c r="HN63" i="210"/>
  <c r="IA60" i="210"/>
  <c r="HN60" i="210"/>
  <c r="IA59" i="210"/>
  <c r="HN59" i="210"/>
  <c r="GJ57" i="210"/>
  <c r="GI57" i="210"/>
  <c r="FV57" i="210"/>
  <c r="JR57" i="210"/>
  <c r="JE57" i="210"/>
  <c r="GJ53" i="210"/>
  <c r="GI53" i="210"/>
  <c r="FV53" i="210"/>
  <c r="JR53" i="210"/>
  <c r="JE53" i="210"/>
  <c r="IA50" i="210"/>
  <c r="HN50" i="210"/>
  <c r="IA49" i="210"/>
  <c r="HN49" i="210"/>
  <c r="IA48" i="210"/>
  <c r="HN48" i="210"/>
  <c r="GJ46" i="210"/>
  <c r="GI46" i="210"/>
  <c r="FV46" i="210"/>
  <c r="JE46" i="210"/>
  <c r="GJ44" i="210"/>
  <c r="GI44" i="210"/>
  <c r="FV44" i="210"/>
  <c r="JR44" i="210"/>
  <c r="JE44" i="210"/>
  <c r="GJ34" i="210"/>
  <c r="GI34" i="210"/>
  <c r="FV34" i="210"/>
  <c r="JR34" i="210"/>
  <c r="JE34" i="210"/>
  <c r="FN33" i="210"/>
  <c r="IA31" i="210"/>
  <c r="HN31" i="210"/>
  <c r="IA30" i="210"/>
  <c r="HN30" i="210"/>
  <c r="IA27" i="210"/>
  <c r="HN27" i="210"/>
  <c r="IA26" i="210"/>
  <c r="HN26" i="210"/>
  <c r="IA23" i="210"/>
  <c r="HN23" i="210"/>
  <c r="JR18" i="210"/>
  <c r="JE18" i="210"/>
  <c r="JR17" i="210"/>
  <c r="JE17" i="210"/>
  <c r="FM15" i="210"/>
  <c r="HF127" i="210"/>
  <c r="GR127" i="210"/>
  <c r="HE127" i="210"/>
  <c r="HF123" i="210"/>
  <c r="GR123" i="210"/>
  <c r="HE123" i="210"/>
  <c r="HF121" i="210"/>
  <c r="GR121" i="210"/>
  <c r="HE121" i="210"/>
  <c r="HF120" i="210"/>
  <c r="HE120" i="210"/>
  <c r="GR120" i="210"/>
  <c r="HF117" i="210"/>
  <c r="GR117" i="210"/>
  <c r="HE117" i="210"/>
  <c r="FN114" i="210"/>
  <c r="HF110" i="210"/>
  <c r="HE110" i="210"/>
  <c r="GR110" i="210"/>
  <c r="FN110" i="210"/>
  <c r="IW109" i="210"/>
  <c r="IV109" i="210"/>
  <c r="HF109" i="210"/>
  <c r="HE109" i="210"/>
  <c r="GR109" i="210"/>
  <c r="IW105" i="210"/>
  <c r="IV105" i="210"/>
  <c r="FN103" i="210"/>
  <c r="HF102" i="210"/>
  <c r="HE102" i="210"/>
  <c r="GR102" i="210"/>
  <c r="IV101" i="210"/>
  <c r="FN99" i="210"/>
  <c r="HF98" i="210"/>
  <c r="GR98" i="210"/>
  <c r="HE98" i="210"/>
  <c r="HF93" i="210"/>
  <c r="HE93" i="210"/>
  <c r="GR93" i="210"/>
  <c r="HF91" i="210"/>
  <c r="HE91" i="210"/>
  <c r="GR91" i="210"/>
  <c r="IW82" i="210"/>
  <c r="IV82" i="210"/>
  <c r="HF78" i="210"/>
  <c r="HE78" i="210"/>
  <c r="GR78" i="210"/>
  <c r="HF76" i="210"/>
  <c r="HE76" i="210"/>
  <c r="GR76" i="210"/>
  <c r="HF62" i="210"/>
  <c r="GR62" i="210"/>
  <c r="HE62" i="210"/>
  <c r="HF60" i="210"/>
  <c r="GR60" i="210"/>
  <c r="HE60" i="210"/>
  <c r="IW59" i="210"/>
  <c r="IV59" i="210"/>
  <c r="IW57" i="210"/>
  <c r="IV57" i="210"/>
  <c r="HF52" i="210"/>
  <c r="GR52" i="210"/>
  <c r="HE52" i="210"/>
  <c r="HF48" i="210"/>
  <c r="GR48" i="210"/>
  <c r="HE48" i="210"/>
  <c r="HF46" i="210"/>
  <c r="GR46" i="210"/>
  <c r="HE46" i="210"/>
  <c r="IW45" i="210"/>
  <c r="IV45" i="210"/>
  <c r="HF42" i="210"/>
  <c r="GR42" i="210"/>
  <c r="HE42" i="210"/>
  <c r="HF34" i="210"/>
  <c r="GR34" i="210"/>
  <c r="HE34" i="210"/>
  <c r="IA33" i="210"/>
  <c r="HN33" i="210"/>
  <c r="HF23" i="210"/>
  <c r="GR23" i="210"/>
  <c r="HE23" i="210"/>
  <c r="HF17" i="210"/>
  <c r="GR17" i="210"/>
  <c r="HE17" i="210"/>
  <c r="FN54" i="210"/>
  <c r="JR46" i="210"/>
  <c r="FN53" i="210"/>
  <c r="FN52" i="210"/>
  <c r="FN60" i="210"/>
  <c r="FN25" i="210"/>
  <c r="IW101" i="210"/>
  <c r="HF104" i="210"/>
  <c r="FN49" i="210"/>
  <c r="FN22" i="210"/>
  <c r="GJ30" i="210"/>
  <c r="IW100" i="210"/>
  <c r="FN23" i="210"/>
  <c r="FN57" i="210"/>
  <c r="FN91" i="210"/>
  <c r="IW130" i="210"/>
  <c r="FN130" i="210"/>
  <c r="CQ72" i="209"/>
  <c r="CQ129" i="209"/>
  <c r="DD95" i="209"/>
  <c r="DE123" i="209" s="1"/>
  <c r="CQ88" i="209"/>
  <c r="FK84" i="211"/>
  <c r="EE98" i="209"/>
  <c r="EQ72" i="209"/>
  <c r="ER109" i="209" s="1"/>
  <c r="CQ95" i="209"/>
  <c r="EO138" i="211"/>
  <c r="EO83" i="211"/>
  <c r="EB38" i="211"/>
  <c r="EK83" i="211"/>
  <c r="FO82" i="211"/>
  <c r="FP82" i="211"/>
  <c r="FC123" i="211"/>
  <c r="EK138" i="211"/>
  <c r="EO37" i="211"/>
  <c r="FB123" i="211"/>
  <c r="DP138" i="211"/>
  <c r="EP83" i="211"/>
  <c r="EQ83" i="211" s="1"/>
  <c r="EE102" i="209"/>
  <c r="EE53" i="209"/>
  <c r="FC84" i="211"/>
  <c r="EK55" i="211"/>
  <c r="FB84" i="211"/>
  <c r="DC66" i="211"/>
  <c r="FK123" i="211"/>
  <c r="EO55" i="211"/>
  <c r="EE103" i="209"/>
  <c r="EP55" i="211"/>
  <c r="EQ55" i="211" s="1"/>
  <c r="EK128" i="211"/>
  <c r="DK121" i="211"/>
  <c r="DP121" i="211"/>
  <c r="FO106" i="211"/>
  <c r="DP57" i="211"/>
  <c r="DK28" i="211"/>
  <c r="DC55" i="211"/>
  <c r="EP106" i="211"/>
  <c r="EQ106" i="211" s="1"/>
  <c r="EC38" i="211"/>
  <c r="EP37" i="211"/>
  <c r="EQ37" i="211" s="1"/>
  <c r="DX38" i="211"/>
  <c r="DP20" i="211"/>
  <c r="EK37" i="211"/>
  <c r="EO106" i="211"/>
  <c r="DP82" i="211"/>
  <c r="FB104" i="211"/>
  <c r="DC84" i="211"/>
  <c r="DP84" i="211"/>
  <c r="EE90" i="209"/>
  <c r="DC57" i="211"/>
  <c r="FO105" i="211"/>
  <c r="FP105" i="211"/>
  <c r="EB71" i="211"/>
  <c r="FK105" i="211"/>
  <c r="DR15" i="209"/>
  <c r="DX71" i="211"/>
  <c r="EE51" i="209"/>
  <c r="EE89" i="209"/>
  <c r="EE50" i="209"/>
  <c r="EE97" i="209"/>
  <c r="EE58" i="209"/>
  <c r="EE52" i="209"/>
  <c r="EE101" i="209"/>
  <c r="FK106" i="211"/>
  <c r="EO128" i="211"/>
  <c r="EE49" i="209"/>
  <c r="EP128" i="211"/>
  <c r="DX120" i="211"/>
  <c r="EE96" i="209"/>
  <c r="EC120" i="211"/>
  <c r="EE54" i="209"/>
  <c r="EB104" i="211"/>
  <c r="EC104" i="211"/>
  <c r="DX104" i="211"/>
  <c r="EE15" i="209"/>
  <c r="EE125" i="209"/>
  <c r="EE30" i="209"/>
  <c r="EE43" i="209"/>
  <c r="CR30" i="209"/>
  <c r="DE54" i="209"/>
  <c r="EP65" i="211"/>
  <c r="EQ65" i="211" s="1"/>
  <c r="EO65" i="211"/>
  <c r="ER16" i="209"/>
  <c r="ER34" i="209"/>
  <c r="DC72" i="211"/>
  <c r="FE58" i="209"/>
  <c r="DE38" i="209"/>
  <c r="ER18" i="209"/>
  <c r="ER47" i="209"/>
  <c r="DE57" i="209"/>
  <c r="ER55" i="209"/>
  <c r="DE51" i="209"/>
  <c r="DE42" i="209"/>
  <c r="ER45" i="209"/>
  <c r="ER37" i="209"/>
  <c r="DE65" i="209"/>
  <c r="DR17" i="209"/>
  <c r="ER31" i="209"/>
  <c r="DR67" i="209"/>
  <c r="FE16" i="209"/>
  <c r="DR16" i="209"/>
  <c r="DE35" i="209"/>
  <c r="DE36" i="209"/>
  <c r="DE37" i="209"/>
  <c r="DE53" i="209"/>
  <c r="DE84" i="209"/>
  <c r="DE32" i="209"/>
  <c r="ER57" i="209"/>
  <c r="ER35" i="209"/>
  <c r="ER43" i="209"/>
  <c r="ER42" i="209"/>
  <c r="DR81" i="209"/>
  <c r="CR33" i="209"/>
  <c r="CR22" i="209"/>
  <c r="DE40" i="209"/>
  <c r="DE80" i="209"/>
  <c r="DE34" i="209"/>
  <c r="DE69" i="209"/>
  <c r="DE44" i="209"/>
  <c r="DE43" i="209"/>
  <c r="ER29" i="209"/>
  <c r="ER52" i="209"/>
  <c r="ER44" i="209"/>
  <c r="ER33" i="209"/>
  <c r="DR45" i="209"/>
  <c r="CR32" i="209"/>
  <c r="DE93" i="209"/>
  <c r="DE62" i="209"/>
  <c r="DE49" i="209"/>
  <c r="DE50" i="209"/>
  <c r="ER49" i="209"/>
  <c r="ER48" i="209"/>
  <c r="FE77" i="209"/>
  <c r="CR34" i="209"/>
  <c r="DE39" i="209"/>
  <c r="DE47" i="209"/>
  <c r="DE55" i="209"/>
  <c r="DE63" i="209"/>
  <c r="DE89" i="209"/>
  <c r="DE46" i="209"/>
  <c r="ER56" i="209"/>
  <c r="ER60" i="209"/>
  <c r="ER40" i="209"/>
  <c r="ER51" i="209"/>
  <c r="FE37" i="209"/>
  <c r="FE84" i="209"/>
  <c r="DR31" i="209"/>
  <c r="CR29" i="209"/>
  <c r="DE33" i="209"/>
  <c r="DE29" i="209"/>
  <c r="DE61" i="209"/>
  <c r="ER66" i="209"/>
  <c r="ER46" i="209"/>
  <c r="ER36" i="209"/>
  <c r="FE83" i="209"/>
  <c r="FE87" i="209"/>
  <c r="DR29" i="209"/>
  <c r="CR31" i="209"/>
  <c r="DE21" i="209"/>
  <c r="DE30" i="209"/>
  <c r="DE52" i="209"/>
  <c r="DE31" i="209"/>
  <c r="DE41" i="209"/>
  <c r="ER41" i="209"/>
  <c r="ER58" i="209"/>
  <c r="ER38" i="209"/>
  <c r="ER32" i="209"/>
  <c r="ER39" i="209"/>
  <c r="FE61" i="209"/>
  <c r="DR83" i="209"/>
  <c r="DR33" i="209"/>
  <c r="FE34" i="209"/>
  <c r="DR20" i="209"/>
  <c r="FE55" i="209"/>
  <c r="DR89" i="209"/>
  <c r="DR63" i="209"/>
  <c r="DR80" i="209"/>
  <c r="ER27" i="209"/>
  <c r="DE48" i="209"/>
  <c r="DE45" i="209"/>
  <c r="DE56" i="209"/>
  <c r="ER53" i="209"/>
  <c r="ER54" i="209"/>
  <c r="ER50" i="209"/>
  <c r="DE94" i="209"/>
  <c r="DE85" i="209"/>
  <c r="ER61" i="209"/>
  <c r="FE43" i="209"/>
  <c r="FE70" i="209"/>
  <c r="FE97" i="209"/>
  <c r="FE41" i="209"/>
  <c r="FE79" i="209"/>
  <c r="FE56" i="209"/>
  <c r="FE49" i="209"/>
  <c r="FE76" i="209"/>
  <c r="FE88" i="209"/>
  <c r="DR49" i="209"/>
  <c r="DR62" i="209"/>
  <c r="DR84" i="209"/>
  <c r="DR70" i="209"/>
  <c r="DR74" i="209"/>
  <c r="DR78" i="209"/>
  <c r="DR46" i="209"/>
  <c r="CR15" i="209"/>
  <c r="CR14" i="209"/>
  <c r="FN157" i="210"/>
  <c r="FK122" i="211"/>
  <c r="FP122" i="211"/>
  <c r="FO122" i="211"/>
  <c r="FK114" i="211"/>
  <c r="FO114" i="211"/>
  <c r="FP114" i="211"/>
  <c r="FE23" i="209"/>
  <c r="EK14" i="211"/>
  <c r="EP14" i="211"/>
  <c r="EO14" i="211"/>
  <c r="DC58" i="211"/>
  <c r="DC148" i="211"/>
  <c r="FC74" i="211"/>
  <c r="FB74" i="211"/>
  <c r="EB81" i="211"/>
  <c r="DX81" i="211"/>
  <c r="EC81" i="211"/>
  <c r="DR18" i="209"/>
  <c r="FK18" i="211"/>
  <c r="FP18" i="211"/>
  <c r="FO18" i="211"/>
  <c r="GJ145" i="210"/>
  <c r="GI145" i="210"/>
  <c r="FV145" i="210"/>
  <c r="FE21" i="209"/>
  <c r="FO35" i="211"/>
  <c r="FK35" i="211"/>
  <c r="FP35" i="211"/>
  <c r="FP156" i="211"/>
  <c r="FO156" i="211"/>
  <c r="FK156" i="211"/>
  <c r="ER28" i="209"/>
  <c r="FC62" i="211"/>
  <c r="FB62" i="211"/>
  <c r="FC35" i="211"/>
  <c r="FB35" i="211"/>
  <c r="FC114" i="211"/>
  <c r="FB114" i="211"/>
  <c r="EP23" i="211"/>
  <c r="EQ23" i="211" s="1"/>
  <c r="EK23" i="211"/>
  <c r="EO23" i="211"/>
  <c r="IW153" i="210"/>
  <c r="IV153" i="210"/>
  <c r="FK101" i="211"/>
  <c r="FP101" i="211"/>
  <c r="FO101" i="211"/>
  <c r="FP124" i="211"/>
  <c r="FK124" i="211"/>
  <c r="FO124" i="211"/>
  <c r="DP153" i="211"/>
  <c r="DK153" i="211"/>
  <c r="EP140" i="211"/>
  <c r="EQ140" i="211" s="1"/>
  <c r="EK140" i="211"/>
  <c r="EO140" i="211"/>
  <c r="IV161" i="210"/>
  <c r="IW161" i="210"/>
  <c r="DK108" i="211"/>
  <c r="DP108" i="211"/>
  <c r="EK81" i="211"/>
  <c r="EP81" i="211"/>
  <c r="EQ81" i="211" s="1"/>
  <c r="EO81" i="211"/>
  <c r="IW154" i="210"/>
  <c r="IV154" i="210"/>
  <c r="DC15" i="211"/>
  <c r="FP85" i="211"/>
  <c r="FK85" i="211"/>
  <c r="FO85" i="211"/>
  <c r="JE157" i="210"/>
  <c r="JR157" i="210"/>
  <c r="EC18" i="211"/>
  <c r="DX18" i="211"/>
  <c r="EB18" i="211"/>
  <c r="DC23" i="211"/>
  <c r="ER25" i="209"/>
  <c r="DE18" i="209"/>
  <c r="FN149" i="210"/>
  <c r="DE26" i="209"/>
  <c r="EK120" i="211"/>
  <c r="EP120" i="211"/>
  <c r="EQ120" i="211" s="1"/>
  <c r="EO120" i="211"/>
  <c r="HE153" i="210"/>
  <c r="HF153" i="210"/>
  <c r="GR153" i="210"/>
  <c r="FC101" i="211"/>
  <c r="FB101" i="211"/>
  <c r="FE25" i="209"/>
  <c r="DK50" i="211"/>
  <c r="DP50" i="211"/>
  <c r="DK14" i="211"/>
  <c r="DP14" i="211"/>
  <c r="DO14" i="211"/>
  <c r="DK89" i="211"/>
  <c r="DP89" i="211"/>
  <c r="DC75" i="211"/>
  <c r="IA153" i="210"/>
  <c r="IB153" i="210" s="1"/>
  <c r="HN153" i="210"/>
  <c r="EP79" i="211"/>
  <c r="EQ79" i="211" s="1"/>
  <c r="EK79" i="211"/>
  <c r="EO79" i="211"/>
  <c r="JE153" i="210"/>
  <c r="JR153" i="210"/>
  <c r="EP27" i="211"/>
  <c r="EQ27" i="211" s="1"/>
  <c r="EK27" i="211"/>
  <c r="EO27" i="211"/>
  <c r="FP145" i="211"/>
  <c r="FK145" i="211"/>
  <c r="FO145" i="211"/>
  <c r="DX62" i="211"/>
  <c r="EC62" i="211"/>
  <c r="EB62" i="211"/>
  <c r="DP104" i="211"/>
  <c r="DK104" i="211"/>
  <c r="DK156" i="211"/>
  <c r="DP156" i="211"/>
  <c r="IW160" i="210"/>
  <c r="IV160" i="210"/>
  <c r="FC151" i="211"/>
  <c r="FB151" i="211"/>
  <c r="FC156" i="211"/>
  <c r="FB156" i="211"/>
  <c r="EB49" i="211"/>
  <c r="EC49" i="211"/>
  <c r="DX49" i="211"/>
  <c r="ER30" i="209"/>
  <c r="DC21" i="211"/>
  <c r="EP31" i="211"/>
  <c r="EQ31" i="211" s="1"/>
  <c r="EK31" i="211"/>
  <c r="EO31" i="211"/>
  <c r="FC145" i="211"/>
  <c r="FB145" i="211"/>
  <c r="FB14" i="211"/>
  <c r="FC14" i="211"/>
  <c r="FD16" i="211" s="1"/>
  <c r="FC140" i="211"/>
  <c r="FB140" i="211"/>
  <c r="DC40" i="211"/>
  <c r="EP62" i="211"/>
  <c r="EO62" i="211"/>
  <c r="EK62" i="211"/>
  <c r="DR19" i="209"/>
  <c r="FB95" i="211"/>
  <c r="FC95" i="211"/>
  <c r="IW136" i="210"/>
  <c r="IV136" i="210"/>
  <c r="DE67" i="209"/>
  <c r="DE82" i="209"/>
  <c r="DE78" i="209"/>
  <c r="DE91" i="209"/>
  <c r="DE70" i="209"/>
  <c r="ER73" i="209"/>
  <c r="FE54" i="209"/>
  <c r="FE57" i="209"/>
  <c r="FE75" i="209"/>
  <c r="FE53" i="209"/>
  <c r="FE86" i="209"/>
  <c r="FE29" i="209"/>
  <c r="DR72" i="209"/>
  <c r="DR77" i="209"/>
  <c r="DR54" i="209"/>
  <c r="DR38" i="209"/>
  <c r="DR47" i="209"/>
  <c r="DC35" i="211"/>
  <c r="EK89" i="211"/>
  <c r="EP89" i="211"/>
  <c r="EO89" i="211"/>
  <c r="DK126" i="211"/>
  <c r="DP126" i="211"/>
  <c r="JE136" i="210"/>
  <c r="JR136" i="210"/>
  <c r="EK108" i="211"/>
  <c r="EP108" i="211"/>
  <c r="EO108" i="211"/>
  <c r="FE18" i="209"/>
  <c r="FP132" i="211"/>
  <c r="FO132" i="211"/>
  <c r="FK132" i="211"/>
  <c r="CR25" i="209"/>
  <c r="FC23" i="211"/>
  <c r="FB23" i="211"/>
  <c r="FB17" i="211"/>
  <c r="FC17" i="211"/>
  <c r="EP116" i="211"/>
  <c r="EK116" i="211"/>
  <c r="EO116" i="211"/>
  <c r="FP148" i="211"/>
  <c r="FO148" i="211"/>
  <c r="FK148" i="211"/>
  <c r="IA157" i="210"/>
  <c r="IB157" i="210" s="1"/>
  <c r="HN157" i="210"/>
  <c r="DC74" i="211"/>
  <c r="FN154" i="210"/>
  <c r="EP112" i="211"/>
  <c r="EK112" i="211"/>
  <c r="EO112" i="211"/>
  <c r="DP45" i="211"/>
  <c r="DK45" i="211"/>
  <c r="DP18" i="211"/>
  <c r="DK18" i="211"/>
  <c r="FE30" i="209"/>
  <c r="FB143" i="211"/>
  <c r="FC143" i="211"/>
  <c r="IA145" i="210"/>
  <c r="IB145" i="210" s="1"/>
  <c r="HN145" i="210"/>
  <c r="FV138" i="210"/>
  <c r="GJ138" i="210"/>
  <c r="GI138" i="210"/>
  <c r="IW149" i="210"/>
  <c r="IV149" i="210"/>
  <c r="HE137" i="210"/>
  <c r="GR137" i="210"/>
  <c r="HF137" i="210"/>
  <c r="DC89" i="211"/>
  <c r="FP95" i="211"/>
  <c r="FO95" i="211"/>
  <c r="FK95" i="211"/>
  <c r="EC128" i="211"/>
  <c r="DX128" i="211"/>
  <c r="EB128" i="211"/>
  <c r="DC41" i="211"/>
  <c r="DC93" i="211"/>
  <c r="DR27" i="209"/>
  <c r="FC15" i="211"/>
  <c r="FD15" i="211" s="1"/>
  <c r="FB15" i="211"/>
  <c r="IA141" i="210"/>
  <c r="IB141" i="210" s="1"/>
  <c r="HN141" i="210"/>
  <c r="GR146" i="210"/>
  <c r="HF146" i="210"/>
  <c r="HE146" i="210"/>
  <c r="DC145" i="211"/>
  <c r="FC148" i="211"/>
  <c r="FB148" i="211"/>
  <c r="ER24" i="209"/>
  <c r="FE26" i="209"/>
  <c r="DX40" i="211"/>
  <c r="EC40" i="211"/>
  <c r="EB40" i="211"/>
  <c r="DP27" i="211"/>
  <c r="DK27" i="211"/>
  <c r="DP145" i="211"/>
  <c r="DK145" i="211"/>
  <c r="DE90" i="209"/>
  <c r="DE81" i="209"/>
  <c r="ER59" i="209"/>
  <c r="ER65" i="209"/>
  <c r="FE93" i="209"/>
  <c r="FE59" i="209"/>
  <c r="FE66" i="209"/>
  <c r="FE69" i="209"/>
  <c r="FE52" i="209"/>
  <c r="FE73" i="209"/>
  <c r="DR50" i="209"/>
  <c r="DR52" i="209"/>
  <c r="DR51" i="209"/>
  <c r="DR59" i="209"/>
  <c r="DR88" i="209"/>
  <c r="DR69" i="209"/>
  <c r="EB15" i="211"/>
  <c r="EC15" i="211"/>
  <c r="DX15" i="211"/>
  <c r="EB41" i="211"/>
  <c r="DX41" i="211"/>
  <c r="EC41" i="211"/>
  <c r="FN145" i="210"/>
  <c r="FO41" i="211"/>
  <c r="FP41" i="211"/>
  <c r="FK41" i="211"/>
  <c r="FK42" i="211"/>
  <c r="FP42" i="211"/>
  <c r="FO42" i="211"/>
  <c r="EO97" i="211"/>
  <c r="EK97" i="211"/>
  <c r="EP97" i="211"/>
  <c r="EP70" i="211"/>
  <c r="EQ70" i="211" s="1"/>
  <c r="EO70" i="211"/>
  <c r="EK70" i="211"/>
  <c r="DC34" i="211"/>
  <c r="EB145" i="211"/>
  <c r="DX145" i="211"/>
  <c r="EC145" i="211"/>
  <c r="FP21" i="211"/>
  <c r="FO21" i="211"/>
  <c r="FK21" i="211"/>
  <c r="FK17" i="211"/>
  <c r="FP17" i="211"/>
  <c r="FO17" i="211"/>
  <c r="EB23" i="211"/>
  <c r="EC23" i="211"/>
  <c r="DX23" i="211"/>
  <c r="CR20" i="209"/>
  <c r="DC81" i="211"/>
  <c r="FC126" i="211"/>
  <c r="FB126" i="211"/>
  <c r="FN153" i="210"/>
  <c r="DP42" i="211"/>
  <c r="DK42" i="211"/>
  <c r="DK81" i="211"/>
  <c r="DP81" i="211"/>
  <c r="FC89" i="211"/>
  <c r="FB89" i="211"/>
  <c r="FN137" i="210"/>
  <c r="GR145" i="210"/>
  <c r="HE145" i="210"/>
  <c r="HF145" i="210"/>
  <c r="DK49" i="211"/>
  <c r="DP49" i="211"/>
  <c r="DC156" i="211"/>
  <c r="IW145" i="210"/>
  <c r="IV145" i="210"/>
  <c r="ER17" i="209"/>
  <c r="IA136" i="210"/>
  <c r="IB136" i="210" s="1"/>
  <c r="HN136" i="210"/>
  <c r="FO27" i="211"/>
  <c r="FK27" i="211"/>
  <c r="FP27" i="211"/>
  <c r="EK18" i="211"/>
  <c r="EO18" i="211"/>
  <c r="EP18" i="211"/>
  <c r="EQ18" i="211" s="1"/>
  <c r="DE20" i="209"/>
  <c r="DR24" i="209"/>
  <c r="FK31" i="211"/>
  <c r="FP31" i="211"/>
  <c r="FO31" i="211"/>
  <c r="FB132" i="211"/>
  <c r="FC132" i="211"/>
  <c r="DC101" i="211"/>
  <c r="FE24" i="209"/>
  <c r="EO45" i="211"/>
  <c r="EK45" i="211"/>
  <c r="EP45" i="211"/>
  <c r="EQ45" i="211" s="1"/>
  <c r="EC153" i="211"/>
  <c r="EB153" i="211"/>
  <c r="DX153" i="211"/>
  <c r="DX151" i="211"/>
  <c r="EC151" i="211"/>
  <c r="EB151" i="211"/>
  <c r="EP148" i="211"/>
  <c r="EQ148" i="211" s="1"/>
  <c r="EK148" i="211"/>
  <c r="EO148" i="211"/>
  <c r="DC124" i="211"/>
  <c r="DK74" i="211"/>
  <c r="DP74" i="211"/>
  <c r="HE136" i="210"/>
  <c r="GR136" i="210"/>
  <c r="HF136" i="210"/>
  <c r="CR24" i="209"/>
  <c r="FB66" i="211"/>
  <c r="FC66" i="211"/>
  <c r="IA133" i="210"/>
  <c r="IB133" i="210" s="1"/>
  <c r="HN133" i="210"/>
  <c r="DC50" i="211"/>
  <c r="DC17" i="211"/>
  <c r="DC128" i="211"/>
  <c r="FK53" i="211"/>
  <c r="FP53" i="211"/>
  <c r="FO53" i="211"/>
  <c r="DC140" i="211"/>
  <c r="DC70" i="211"/>
  <c r="IA161" i="210"/>
  <c r="IB161" i="210" s="1"/>
  <c r="HN161" i="210"/>
  <c r="FK140" i="211"/>
  <c r="FP140" i="211"/>
  <c r="FO140" i="211"/>
  <c r="FP108" i="211"/>
  <c r="FO108" i="211"/>
  <c r="FK108" i="211"/>
  <c r="GR160" i="210"/>
  <c r="HF160" i="210"/>
  <c r="HE160" i="210"/>
  <c r="HE161" i="210"/>
  <c r="GR161" i="210"/>
  <c r="HF161" i="210"/>
  <c r="EC112" i="211"/>
  <c r="DX112" i="211"/>
  <c r="EB112" i="211"/>
  <c r="DE28" i="209"/>
  <c r="DR25" i="209"/>
  <c r="DE83" i="209"/>
  <c r="DE87" i="209"/>
  <c r="DE92" i="209"/>
  <c r="ER63" i="209"/>
  <c r="FE60" i="209"/>
  <c r="FE85" i="209"/>
  <c r="FE91" i="209"/>
  <c r="FE44" i="209"/>
  <c r="FE80" i="209"/>
  <c r="FE47" i="209"/>
  <c r="FE62" i="209"/>
  <c r="FE89" i="209"/>
  <c r="FE45" i="209"/>
  <c r="FE32" i="209"/>
  <c r="DR87" i="209"/>
  <c r="DR55" i="209"/>
  <c r="DR41" i="209"/>
  <c r="DR40" i="209"/>
  <c r="DR56" i="209"/>
  <c r="DR65" i="209"/>
  <c r="DR75" i="209"/>
  <c r="EE116" i="209"/>
  <c r="FK128" i="211"/>
  <c r="FP128" i="211"/>
  <c r="FO128" i="211"/>
  <c r="FC122" i="211"/>
  <c r="FB122" i="211"/>
  <c r="DC132" i="211"/>
  <c r="FC53" i="211"/>
  <c r="FB53" i="211"/>
  <c r="FP66" i="211"/>
  <c r="FO66" i="211"/>
  <c r="FK66" i="211"/>
  <c r="EP66" i="211"/>
  <c r="EO66" i="211"/>
  <c r="EK66" i="211"/>
  <c r="JR149" i="210"/>
  <c r="JE149" i="210"/>
  <c r="FC85" i="211"/>
  <c r="FB85" i="211"/>
  <c r="JR145" i="210"/>
  <c r="JE145" i="210"/>
  <c r="DP148" i="211"/>
  <c r="DK148" i="211"/>
  <c r="FK75" i="211"/>
  <c r="FP75" i="211"/>
  <c r="FO75" i="211"/>
  <c r="DX116" i="211"/>
  <c r="EC116" i="211"/>
  <c r="EB116" i="211"/>
  <c r="FK23" i="211"/>
  <c r="FP23" i="211"/>
  <c r="FO23" i="211"/>
  <c r="EK126" i="211"/>
  <c r="EP126" i="211"/>
  <c r="EO126" i="211"/>
  <c r="EB148" i="211"/>
  <c r="EC148" i="211"/>
  <c r="DX148" i="211"/>
  <c r="DP114" i="211"/>
  <c r="DK114" i="211"/>
  <c r="DR22" i="209"/>
  <c r="FC153" i="211"/>
  <c r="FB153" i="211"/>
  <c r="FE28" i="209"/>
  <c r="FK15" i="211"/>
  <c r="FO15" i="211"/>
  <c r="FP15" i="211"/>
  <c r="FQ15" i="211" s="1"/>
  <c r="DE19" i="209"/>
  <c r="DC153" i="211"/>
  <c r="DR26" i="209"/>
  <c r="EC124" i="211"/>
  <c r="EB124" i="211"/>
  <c r="DX124" i="211"/>
  <c r="FP153" i="211"/>
  <c r="FO153" i="211"/>
  <c r="FK153" i="211"/>
  <c r="EB95" i="211"/>
  <c r="EC95" i="211"/>
  <c r="DX95" i="211"/>
  <c r="HN146" i="210"/>
  <c r="IA146" i="210"/>
  <c r="IB146" i="210" s="1"/>
  <c r="DP128" i="211"/>
  <c r="DK128" i="211"/>
  <c r="CR21" i="209"/>
  <c r="DK70" i="211"/>
  <c r="DP70" i="211"/>
  <c r="FK104" i="211"/>
  <c r="FO104" i="211"/>
  <c r="FP104" i="211"/>
  <c r="IV137" i="210"/>
  <c r="IW137" i="210"/>
  <c r="FC21" i="211"/>
  <c r="FB21" i="211"/>
  <c r="FK14" i="211"/>
  <c r="FP14" i="211"/>
  <c r="FQ16" i="211" s="1"/>
  <c r="FO14" i="211"/>
  <c r="DE17" i="209"/>
  <c r="DE16" i="209"/>
  <c r="EC66" i="211"/>
  <c r="EB66" i="211"/>
  <c r="DX66" i="211"/>
  <c r="DK112" i="211"/>
  <c r="DP112" i="211"/>
  <c r="EP50" i="211"/>
  <c r="EO50" i="211"/>
  <c r="EK50" i="211"/>
  <c r="DE27" i="209"/>
  <c r="FN141" i="210"/>
  <c r="DK24" i="211"/>
  <c r="DP24" i="211"/>
  <c r="DC126" i="211"/>
  <c r="GJ137" i="210"/>
  <c r="FV137" i="210"/>
  <c r="GI137" i="210"/>
  <c r="FC58" i="211"/>
  <c r="FB58" i="211"/>
  <c r="EC34" i="211"/>
  <c r="EB34" i="211"/>
  <c r="DX34" i="211"/>
  <c r="HE149" i="210"/>
  <c r="HF149" i="210"/>
  <c r="GR149" i="210"/>
  <c r="DR21" i="209"/>
  <c r="FE71" i="209"/>
  <c r="FE42" i="209"/>
  <c r="FE100" i="209"/>
  <c r="FE38" i="209"/>
  <c r="FE68" i="209"/>
  <c r="FE65" i="209"/>
  <c r="FE46" i="209"/>
  <c r="FE35" i="209"/>
  <c r="FE51" i="209"/>
  <c r="FE92" i="209"/>
  <c r="DR85" i="209"/>
  <c r="DR79" i="209"/>
  <c r="DR61" i="209"/>
  <c r="DR73" i="209"/>
  <c r="DR60" i="209"/>
  <c r="DR58" i="209"/>
  <c r="DR86" i="209"/>
  <c r="DR39" i="209"/>
  <c r="EE100" i="209"/>
  <c r="DX58" i="211"/>
  <c r="EC58" i="211"/>
  <c r="EB58" i="211"/>
  <c r="DK21" i="211"/>
  <c r="DP21" i="211"/>
  <c r="DP71" i="211"/>
  <c r="DK71" i="211"/>
  <c r="FB120" i="211"/>
  <c r="FC120" i="211"/>
  <c r="DX21" i="211"/>
  <c r="EB21" i="211"/>
  <c r="EC21" i="211"/>
  <c r="JE161" i="210"/>
  <c r="JR161" i="210"/>
  <c r="ER22" i="209"/>
  <c r="EC31" i="211"/>
  <c r="DX31" i="211"/>
  <c r="EB31" i="211"/>
  <c r="EP151" i="211"/>
  <c r="EQ151" i="211" s="1"/>
  <c r="EK151" i="211"/>
  <c r="EO151" i="211"/>
  <c r="CR19" i="209"/>
  <c r="FC97" i="211"/>
  <c r="FB97" i="211"/>
  <c r="DP75" i="211"/>
  <c r="DK75" i="211"/>
  <c r="DC42" i="211"/>
  <c r="EC45" i="211"/>
  <c r="DX45" i="211"/>
  <c r="EB45" i="211"/>
  <c r="FC81" i="211"/>
  <c r="FB81" i="211"/>
  <c r="FK126" i="211"/>
  <c r="FP126" i="211"/>
  <c r="FO126" i="211"/>
  <c r="FV153" i="210"/>
  <c r="GJ153" i="210"/>
  <c r="GI153" i="210"/>
  <c r="DP132" i="211"/>
  <c r="DK132" i="211"/>
  <c r="EK104" i="211"/>
  <c r="EP104" i="211"/>
  <c r="EO104" i="211"/>
  <c r="DP137" i="211"/>
  <c r="DK137" i="211"/>
  <c r="EC101" i="211"/>
  <c r="DX101" i="211"/>
  <c r="EB101" i="211"/>
  <c r="DE22" i="209"/>
  <c r="DC151" i="211"/>
  <c r="FE19" i="209"/>
  <c r="EC75" i="211"/>
  <c r="DX75" i="211"/>
  <c r="EB75" i="211"/>
  <c r="DC85" i="211"/>
  <c r="EC14" i="211"/>
  <c r="DX14" i="211"/>
  <c r="EB14" i="211"/>
  <c r="FP97" i="211"/>
  <c r="FK97" i="211"/>
  <c r="FO97" i="211"/>
  <c r="FC18" i="211"/>
  <c r="FB18" i="211"/>
  <c r="FB50" i="211"/>
  <c r="FC50" i="211"/>
  <c r="EK74" i="211"/>
  <c r="EP74" i="211"/>
  <c r="EO74" i="211"/>
  <c r="DC114" i="211"/>
  <c r="DX24" i="211"/>
  <c r="EC24" i="211"/>
  <c r="EB24" i="211"/>
  <c r="EC97" i="211"/>
  <c r="EB97" i="211"/>
  <c r="DX97" i="211"/>
  <c r="DC116" i="211"/>
  <c r="DP143" i="211"/>
  <c r="DK143" i="211"/>
  <c r="DX137" i="211"/>
  <c r="EC137" i="211"/>
  <c r="EB137" i="211"/>
  <c r="DK17" i="211"/>
  <c r="DP17" i="211"/>
  <c r="CR16" i="209"/>
  <c r="GJ160" i="210"/>
  <c r="GI160" i="210"/>
  <c r="FV160" i="210"/>
  <c r="FO151" i="211"/>
  <c r="FP151" i="211"/>
  <c r="FK151" i="211"/>
  <c r="DP35" i="211"/>
  <c r="DK35" i="211"/>
  <c r="DK120" i="211"/>
  <c r="DP120" i="211"/>
  <c r="DX17" i="211"/>
  <c r="EB17" i="211"/>
  <c r="EC17" i="211"/>
  <c r="DK23" i="211"/>
  <c r="DP23" i="211"/>
  <c r="IA160" i="210"/>
  <c r="IB160" i="210" s="1"/>
  <c r="HN160" i="210"/>
  <c r="FC49" i="211"/>
  <c r="FB49" i="211"/>
  <c r="IA138" i="210"/>
  <c r="IB138" i="210" s="1"/>
  <c r="HN138" i="210"/>
  <c r="EK41" i="211"/>
  <c r="EP41" i="211"/>
  <c r="EQ41" i="211" s="1"/>
  <c r="EO41" i="211"/>
  <c r="FC79" i="211"/>
  <c r="FB79" i="211"/>
  <c r="FC71" i="211"/>
  <c r="FB71" i="211"/>
  <c r="EO40" i="211"/>
  <c r="EP40" i="211"/>
  <c r="EQ40" i="211" s="1"/>
  <c r="EK40" i="211"/>
  <c r="JR160" i="210"/>
  <c r="JE160" i="210"/>
  <c r="DE79" i="209"/>
  <c r="DE88" i="209"/>
  <c r="ER64" i="209"/>
  <c r="ER70" i="209"/>
  <c r="FE94" i="209"/>
  <c r="FE39" i="209"/>
  <c r="FE81" i="209"/>
  <c r="FE31" i="209"/>
  <c r="FE90" i="209"/>
  <c r="FE82" i="209"/>
  <c r="FE50" i="209"/>
  <c r="FE36" i="209"/>
  <c r="FE95" i="209"/>
  <c r="FE33" i="209"/>
  <c r="DR64" i="209"/>
  <c r="DR44" i="209"/>
  <c r="DR53" i="209"/>
  <c r="DR36" i="209"/>
  <c r="DR66" i="209"/>
  <c r="DR82" i="209"/>
  <c r="DR35" i="209"/>
  <c r="DR68" i="209"/>
  <c r="DR37" i="209"/>
  <c r="DC122" i="211"/>
  <c r="DP53" i="211"/>
  <c r="DK53" i="211"/>
  <c r="FN138" i="210"/>
  <c r="FN160" i="210"/>
  <c r="IW141" i="210"/>
  <c r="IV141" i="210"/>
  <c r="FC112" i="211"/>
  <c r="FB112" i="211"/>
  <c r="DC137" i="211"/>
  <c r="FC41" i="211"/>
  <c r="FB41" i="211"/>
  <c r="FN161" i="210"/>
  <c r="DE23" i="209"/>
  <c r="EO101" i="211"/>
  <c r="EP101" i="211"/>
  <c r="EK101" i="211"/>
  <c r="GR154" i="210"/>
  <c r="HF154" i="210"/>
  <c r="HE154" i="210"/>
  <c r="EC67" i="211"/>
  <c r="DX67" i="211"/>
  <c r="EB67" i="211"/>
  <c r="DC71" i="211"/>
  <c r="DP15" i="211"/>
  <c r="DK15" i="211"/>
  <c r="DX143" i="211"/>
  <c r="EC143" i="211"/>
  <c r="EB143" i="211"/>
  <c r="EP143" i="211"/>
  <c r="EQ143" i="211" s="1"/>
  <c r="EK143" i="211"/>
  <c r="EO143" i="211"/>
  <c r="FP120" i="211"/>
  <c r="FO120" i="211"/>
  <c r="FK120" i="211"/>
  <c r="FP143" i="211"/>
  <c r="FK143" i="211"/>
  <c r="FO143" i="211"/>
  <c r="DK116" i="211"/>
  <c r="DP116" i="211"/>
  <c r="DX35" i="211"/>
  <c r="EC35" i="211"/>
  <c r="EB35" i="211"/>
  <c r="FB128" i="211"/>
  <c r="FC128" i="211"/>
  <c r="ER21" i="209"/>
  <c r="DX126" i="211"/>
  <c r="EB126" i="211"/>
  <c r="EC126" i="211"/>
  <c r="CR23" i="209"/>
  <c r="EC114" i="211"/>
  <c r="EB114" i="211"/>
  <c r="DX114" i="211"/>
  <c r="DK41" i="211"/>
  <c r="DP41" i="211"/>
  <c r="DC79" i="211"/>
  <c r="DC49" i="211"/>
  <c r="JE141" i="210"/>
  <c r="JR141" i="210"/>
  <c r="DC53" i="211"/>
  <c r="EC156" i="211"/>
  <c r="EB156" i="211"/>
  <c r="DX156" i="211"/>
  <c r="FN146" i="210"/>
  <c r="EC93" i="211"/>
  <c r="DX93" i="211"/>
  <c r="EB93" i="211"/>
  <c r="EC89" i="211"/>
  <c r="DX89" i="211"/>
  <c r="EB89" i="211"/>
  <c r="FO112" i="211"/>
  <c r="FP112" i="211"/>
  <c r="FK112" i="211"/>
  <c r="DE25" i="209"/>
  <c r="FP24" i="211"/>
  <c r="FK24" i="211"/>
  <c r="FO24" i="211"/>
  <c r="ER23" i="209"/>
  <c r="FK70" i="211"/>
  <c r="FP70" i="211"/>
  <c r="FO70" i="211"/>
  <c r="EO132" i="211"/>
  <c r="EP132" i="211"/>
  <c r="EQ132" i="211" s="1"/>
  <c r="EK132" i="211"/>
  <c r="FK79" i="211"/>
  <c r="FP79" i="211"/>
  <c r="FO79" i="211"/>
  <c r="DC27" i="211"/>
  <c r="EP15" i="211"/>
  <c r="EK15" i="211"/>
  <c r="EO15" i="211"/>
  <c r="GJ157" i="210"/>
  <c r="FV157" i="210"/>
  <c r="GI157" i="210"/>
  <c r="DK124" i="211"/>
  <c r="DP124" i="211"/>
  <c r="IV138" i="210"/>
  <c r="IW138" i="210"/>
  <c r="EP17" i="211"/>
  <c r="EQ17" i="211" s="1"/>
  <c r="EO17" i="211"/>
  <c r="EK17" i="211"/>
  <c r="DE75" i="209"/>
  <c r="DE86" i="209"/>
  <c r="DE68" i="209"/>
  <c r="ER71" i="209"/>
  <c r="ER62" i="209"/>
  <c r="FE64" i="209"/>
  <c r="FE63" i="209"/>
  <c r="FE40" i="209"/>
  <c r="FE96" i="209"/>
  <c r="FE67" i="209"/>
  <c r="FE78" i="209"/>
  <c r="FE72" i="209"/>
  <c r="FE98" i="209"/>
  <c r="FE74" i="209"/>
  <c r="DR76" i="209"/>
  <c r="DR43" i="209"/>
  <c r="DR34" i="209"/>
  <c r="DR57" i="209"/>
  <c r="DR71" i="209"/>
  <c r="DR42" i="209"/>
  <c r="DR48" i="209"/>
  <c r="DR32" i="209"/>
  <c r="CR27" i="209"/>
  <c r="FE20" i="209"/>
  <c r="CR18" i="209"/>
  <c r="FC116" i="211"/>
  <c r="FB116" i="211"/>
  <c r="DK31" i="211"/>
  <c r="DP31" i="211"/>
  <c r="EK67" i="211"/>
  <c r="EO67" i="211"/>
  <c r="EP67" i="211"/>
  <c r="EQ67" i="211" s="1"/>
  <c r="DC97" i="211"/>
  <c r="EC42" i="211"/>
  <c r="EB42" i="211"/>
  <c r="DX42" i="211"/>
  <c r="EK42" i="211"/>
  <c r="EP42" i="211"/>
  <c r="EQ42" i="211" s="1"/>
  <c r="EO42" i="211"/>
  <c r="EB85" i="211"/>
  <c r="DX85" i="211"/>
  <c r="EC85" i="211"/>
  <c r="DK67" i="211"/>
  <c r="DP67" i="211"/>
  <c r="EK137" i="211"/>
  <c r="EP137" i="211"/>
  <c r="EQ137" i="211" s="1"/>
  <c r="EO137" i="211"/>
  <c r="FC108" i="211"/>
  <c r="FB108" i="211"/>
  <c r="DC31" i="211"/>
  <c r="CR26" i="209"/>
  <c r="FE17" i="209"/>
  <c r="HE141" i="210"/>
  <c r="GR141" i="210"/>
  <c r="HF141" i="210"/>
  <c r="FC34" i="211"/>
  <c r="FB34" i="211"/>
  <c r="DK62" i="211"/>
  <c r="DP62" i="211"/>
  <c r="IV133" i="210"/>
  <c r="IW133" i="210"/>
  <c r="GI141" i="210"/>
  <c r="FV141" i="210"/>
  <c r="GJ141" i="210"/>
  <c r="HN154" i="210"/>
  <c r="IA154" i="210"/>
  <c r="IB154" i="210" s="1"/>
  <c r="DX122" i="211"/>
  <c r="EB122" i="211"/>
  <c r="EC122" i="211"/>
  <c r="JR154" i="210"/>
  <c r="JE154" i="210"/>
  <c r="EK124" i="211"/>
  <c r="EP124" i="211"/>
  <c r="EQ124" i="211" s="1"/>
  <c r="EO124" i="211"/>
  <c r="DR23" i="209"/>
  <c r="DE24" i="209"/>
  <c r="EO53" i="211"/>
  <c r="EK53" i="211"/>
  <c r="EP53" i="211"/>
  <c r="DR30" i="209"/>
  <c r="DC108" i="211"/>
  <c r="DK40" i="211"/>
  <c r="DP40" i="211"/>
  <c r="GI149" i="210"/>
  <c r="FV149" i="210"/>
  <c r="GJ149" i="210"/>
  <c r="EO93" i="211"/>
  <c r="EP93" i="211"/>
  <c r="EK93" i="211"/>
  <c r="ER26" i="209"/>
  <c r="DK85" i="211"/>
  <c r="DP85" i="211"/>
  <c r="DK95" i="211"/>
  <c r="DP95" i="211"/>
  <c r="FK67" i="211"/>
  <c r="FP67" i="211"/>
  <c r="FO67" i="211"/>
  <c r="ER20" i="209"/>
  <c r="EC79" i="211"/>
  <c r="DX79" i="211"/>
  <c r="EB79" i="211"/>
  <c r="FC24" i="211"/>
  <c r="FB24" i="211"/>
  <c r="GR133" i="210"/>
  <c r="HF133" i="210"/>
  <c r="HE133" i="210"/>
  <c r="IW146" i="210"/>
  <c r="IV146" i="210"/>
  <c r="EK58" i="211"/>
  <c r="EP58" i="211"/>
  <c r="EO58" i="211"/>
  <c r="EC53" i="211"/>
  <c r="EB53" i="211"/>
  <c r="DX53" i="211"/>
  <c r="CR28" i="209"/>
  <c r="DP140" i="211"/>
  <c r="DK140" i="211"/>
  <c r="EC50" i="211"/>
  <c r="EB50" i="211"/>
  <c r="DX50" i="211"/>
  <c r="FK45" i="211"/>
  <c r="FP45" i="211"/>
  <c r="FO45" i="211"/>
  <c r="GI136" i="210"/>
  <c r="GJ136" i="210"/>
  <c r="FV136" i="210"/>
  <c r="GR138" i="210"/>
  <c r="HF138" i="210"/>
  <c r="HE138" i="210"/>
  <c r="EP71" i="211"/>
  <c r="EQ71" i="211" s="1"/>
  <c r="EK71" i="211"/>
  <c r="EO71" i="211"/>
  <c r="DC143" i="211"/>
  <c r="DK122" i="211"/>
  <c r="DP122" i="211"/>
  <c r="EP49" i="211"/>
  <c r="EO49" i="211"/>
  <c r="EK49" i="211"/>
  <c r="FN133" i="210"/>
  <c r="EB27" i="211"/>
  <c r="DX27" i="211"/>
  <c r="EC27" i="211"/>
  <c r="EC132" i="211"/>
  <c r="DX132" i="211"/>
  <c r="EB132" i="211"/>
  <c r="JR137" i="210"/>
  <c r="JE137" i="210"/>
  <c r="FP93" i="211"/>
  <c r="FK93" i="211"/>
  <c r="FO93" i="211"/>
  <c r="EO21" i="211"/>
  <c r="EK21" i="211"/>
  <c r="EP21" i="211"/>
  <c r="EQ21" i="211" s="1"/>
  <c r="JR138" i="210"/>
  <c r="JE138" i="210"/>
  <c r="EP156" i="211"/>
  <c r="EQ156" i="211" s="1"/>
  <c r="EK156" i="211"/>
  <c r="EO156" i="211"/>
  <c r="DP97" i="211"/>
  <c r="DK97" i="211"/>
  <c r="EK85" i="211"/>
  <c r="EP85" i="211"/>
  <c r="EQ85" i="211" s="1"/>
  <c r="EO85" i="211"/>
  <c r="DC45" i="211"/>
  <c r="FC70" i="211"/>
  <c r="FB70" i="211"/>
  <c r="FC137" i="211"/>
  <c r="FB137" i="211"/>
  <c r="EO34" i="211"/>
  <c r="EK34" i="211"/>
  <c r="EP34" i="211"/>
  <c r="EQ34" i="211" s="1"/>
  <c r="FO34" i="211"/>
  <c r="FK34" i="211"/>
  <c r="FP34" i="211"/>
  <c r="FP81" i="211"/>
  <c r="FK81" i="211"/>
  <c r="FO81" i="211"/>
  <c r="FC42" i="211"/>
  <c r="FB42" i="211"/>
  <c r="HF157" i="210"/>
  <c r="HE157" i="210"/>
  <c r="GR157" i="210"/>
  <c r="DC67" i="211"/>
  <c r="FK71" i="211"/>
  <c r="FP71" i="211"/>
  <c r="FO71" i="211"/>
  <c r="EK122" i="211"/>
  <c r="EP122" i="211"/>
  <c r="EQ122" i="211" s="1"/>
  <c r="EO122" i="211"/>
  <c r="FE22" i="209"/>
  <c r="DR28" i="209"/>
  <c r="FE27" i="209"/>
  <c r="FP74" i="211"/>
  <c r="FO74" i="211"/>
  <c r="FK74" i="211"/>
  <c r="EC108" i="211"/>
  <c r="DX108" i="211"/>
  <c r="EB108" i="211"/>
  <c r="JE146" i="210"/>
  <c r="JR146" i="210"/>
  <c r="FV146" i="210"/>
  <c r="GJ146" i="210"/>
  <c r="GI146" i="210"/>
  <c r="GJ133" i="210"/>
  <c r="FV133" i="210"/>
  <c r="GI133" i="210"/>
  <c r="ER19" i="209"/>
  <c r="DE15" i="209"/>
  <c r="DP151" i="211"/>
  <c r="DK151" i="211"/>
  <c r="FP40" i="211"/>
  <c r="FK40" i="211"/>
  <c r="FO40" i="211"/>
  <c r="FO62" i="211"/>
  <c r="FK62" i="211"/>
  <c r="FP62" i="211"/>
  <c r="DP66" i="211"/>
  <c r="DK66" i="211"/>
  <c r="FC93" i="211"/>
  <c r="FB93" i="211"/>
  <c r="EP95" i="211"/>
  <c r="EO95" i="211"/>
  <c r="EK95" i="211"/>
  <c r="EK24" i="211"/>
  <c r="EO24" i="211"/>
  <c r="EP24" i="211"/>
  <c r="EQ24" i="211" s="1"/>
  <c r="DR90" i="209" l="1"/>
  <c r="EQ130" i="211"/>
  <c r="DE71" i="209"/>
  <c r="DE74" i="209"/>
  <c r="DE76" i="209"/>
  <c r="DE72" i="209"/>
  <c r="DE73" i="209"/>
  <c r="EQ129" i="211"/>
  <c r="EQ127" i="211"/>
  <c r="EQ126" i="211"/>
  <c r="DR94" i="209"/>
  <c r="DR92" i="209"/>
  <c r="DR96" i="209"/>
  <c r="EQ128" i="211"/>
  <c r="DR91" i="209"/>
  <c r="DR93" i="209"/>
  <c r="DR112" i="209"/>
  <c r="DR118" i="209"/>
  <c r="DR97" i="209"/>
  <c r="DR103" i="209"/>
  <c r="DR104" i="209"/>
  <c r="DR117" i="209"/>
  <c r="DR133" i="209"/>
  <c r="DR101" i="209"/>
  <c r="DR131" i="209"/>
  <c r="DR137" i="209"/>
  <c r="DR98" i="209"/>
  <c r="DR113" i="209"/>
  <c r="DR129" i="209"/>
  <c r="DR99" i="209"/>
  <c r="DR116" i="209"/>
  <c r="DR139" i="209"/>
  <c r="DR134" i="209"/>
  <c r="DR128" i="209"/>
  <c r="DR109" i="209"/>
  <c r="DR120" i="209"/>
  <c r="DR106" i="209"/>
  <c r="DR126" i="209"/>
  <c r="DR138" i="209"/>
  <c r="DR140" i="209"/>
  <c r="DR115" i="209"/>
  <c r="DR132" i="209"/>
  <c r="DR110" i="209"/>
  <c r="DR105" i="209"/>
  <c r="DR100" i="209"/>
  <c r="DR135" i="209"/>
  <c r="DR123" i="209"/>
  <c r="DR121" i="209"/>
  <c r="DR114" i="209"/>
  <c r="DR108" i="209"/>
  <c r="DR122" i="209"/>
  <c r="DR141" i="209"/>
  <c r="DR136" i="209"/>
  <c r="DR111" i="209"/>
  <c r="DR107" i="209"/>
  <c r="DR143" i="209"/>
  <c r="DR95" i="209"/>
  <c r="DR127" i="209"/>
  <c r="DR130" i="209"/>
  <c r="CR43" i="209"/>
  <c r="DE59" i="209"/>
  <c r="DE60" i="209"/>
  <c r="CR47" i="209"/>
  <c r="DE133" i="209"/>
  <c r="CR48" i="209"/>
  <c r="CR35" i="209"/>
  <c r="CR42" i="209"/>
  <c r="CR41" i="209"/>
  <c r="CR36" i="209"/>
  <c r="CR40" i="209"/>
  <c r="CR44" i="209"/>
  <c r="CR50" i="209"/>
  <c r="CR39" i="209"/>
  <c r="CR45" i="209"/>
  <c r="CR46" i="209"/>
  <c r="CR49" i="209"/>
  <c r="EQ62" i="211"/>
  <c r="DR142" i="209"/>
  <c r="DR125" i="209"/>
  <c r="DR102" i="209"/>
  <c r="DR119" i="209"/>
  <c r="DE115" i="209"/>
  <c r="DE111" i="209"/>
  <c r="DE103" i="209"/>
  <c r="DE134" i="209"/>
  <c r="DE116" i="209"/>
  <c r="DE99" i="209"/>
  <c r="ER95" i="209"/>
  <c r="ER106" i="209"/>
  <c r="CR17" i="209"/>
  <c r="DE104" i="209"/>
  <c r="ER94" i="209"/>
  <c r="ER105" i="209"/>
  <c r="ER88" i="209"/>
  <c r="ER84" i="209"/>
  <c r="ER103" i="209"/>
  <c r="ER111" i="209"/>
  <c r="ER100" i="209"/>
  <c r="ER80" i="209"/>
  <c r="ER85" i="209"/>
  <c r="ER113" i="209"/>
  <c r="ER102" i="209"/>
  <c r="ER90" i="209"/>
  <c r="ER101" i="209"/>
  <c r="ER67" i="209"/>
  <c r="ER143" i="209"/>
  <c r="ER124" i="209"/>
  <c r="ER137" i="209"/>
  <c r="ER122" i="209"/>
  <c r="ER136" i="209"/>
  <c r="ER133" i="209"/>
  <c r="ER134" i="209"/>
  <c r="ER121" i="209"/>
  <c r="FE102" i="209"/>
  <c r="FE107" i="209"/>
  <c r="FE111" i="209"/>
  <c r="FE112" i="209"/>
  <c r="FE48" i="209"/>
  <c r="FE142" i="209"/>
  <c r="FE120" i="209"/>
  <c r="FE134" i="209"/>
  <c r="FE103" i="209"/>
  <c r="FE124" i="209"/>
  <c r="FE138" i="209"/>
  <c r="FE101" i="209"/>
  <c r="FE127" i="209"/>
  <c r="FE109" i="209"/>
  <c r="FE104" i="209"/>
  <c r="FE133" i="209"/>
  <c r="FE126" i="209"/>
  <c r="FE143" i="209"/>
  <c r="FE136" i="209"/>
  <c r="FE116" i="209"/>
  <c r="FE141" i="209"/>
  <c r="FE129" i="209"/>
  <c r="FE121" i="209"/>
  <c r="FE132" i="209"/>
  <c r="FE122" i="209"/>
  <c r="FE123" i="209"/>
  <c r="FE118" i="209"/>
  <c r="FE128" i="209"/>
  <c r="FE110" i="209"/>
  <c r="FE131" i="209"/>
  <c r="FE115" i="209"/>
  <c r="FE139" i="209"/>
  <c r="FE105" i="209"/>
  <c r="FE108" i="209"/>
  <c r="FE140" i="209"/>
  <c r="FE106" i="209"/>
  <c r="FE114" i="209"/>
  <c r="FE135" i="209"/>
  <c r="FE125" i="209"/>
  <c r="FE117" i="209"/>
  <c r="FE99" i="209"/>
  <c r="FE113" i="209"/>
  <c r="FE119" i="209"/>
  <c r="FE130" i="209"/>
  <c r="DE101" i="209"/>
  <c r="DE136" i="209"/>
  <c r="ER97" i="209"/>
  <c r="ER140" i="209"/>
  <c r="DE121" i="209"/>
  <c r="DE141" i="209"/>
  <c r="DE137" i="209"/>
  <c r="DE126" i="209"/>
  <c r="DE138" i="209"/>
  <c r="DE127" i="209"/>
  <c r="DE97" i="209"/>
  <c r="DE124" i="209"/>
  <c r="DE112" i="209"/>
  <c r="DE114" i="209"/>
  <c r="DE110" i="209"/>
  <c r="DE98" i="209"/>
  <c r="DE118" i="209"/>
  <c r="DE102" i="209"/>
  <c r="DE132" i="209"/>
  <c r="DE135" i="209"/>
  <c r="DE117" i="209"/>
  <c r="DE120" i="209"/>
  <c r="DE128" i="209"/>
  <c r="DE107" i="209"/>
  <c r="DE142" i="209"/>
  <c r="DE122" i="209"/>
  <c r="DE140" i="209"/>
  <c r="DE129" i="209"/>
  <c r="DE143" i="209"/>
  <c r="DE100" i="209"/>
  <c r="DE125" i="209"/>
  <c r="DE64" i="209"/>
  <c r="DE96" i="209"/>
  <c r="DE109" i="209"/>
  <c r="DE139" i="209"/>
  <c r="DE119" i="209"/>
  <c r="DE130" i="209"/>
  <c r="CR53" i="209"/>
  <c r="ER68" i="209"/>
  <c r="ER118" i="209"/>
  <c r="ER135" i="209"/>
  <c r="DE105" i="209"/>
  <c r="ER69" i="209"/>
  <c r="CR56" i="209"/>
  <c r="CR60" i="209"/>
  <c r="CR58" i="209"/>
  <c r="CR109" i="209"/>
  <c r="CR52" i="209"/>
  <c r="CR55" i="209"/>
  <c r="CR51" i="209"/>
  <c r="CR54" i="209"/>
  <c r="EQ104" i="211"/>
  <c r="EQ111" i="211"/>
  <c r="EQ95" i="211"/>
  <c r="EQ93" i="211"/>
  <c r="ER75" i="209"/>
  <c r="ER120" i="209"/>
  <c r="ER76" i="209"/>
  <c r="ER123" i="209"/>
  <c r="ER93" i="209"/>
  <c r="ER99" i="209"/>
  <c r="ER89" i="209"/>
  <c r="ER92" i="209"/>
  <c r="ER91" i="209"/>
  <c r="ER110" i="209"/>
  <c r="ER130" i="209"/>
  <c r="ER72" i="209"/>
  <c r="ER138" i="209"/>
  <c r="ER81" i="209"/>
  <c r="ER115" i="209"/>
  <c r="ER87" i="209"/>
  <c r="ER77" i="209"/>
  <c r="CR37" i="209"/>
  <c r="ER96" i="209"/>
  <c r="ER74" i="209"/>
  <c r="ER79" i="209"/>
  <c r="ER82" i="209"/>
  <c r="ER107" i="209"/>
  <c r="ER117" i="209"/>
  <c r="ER114" i="209"/>
  <c r="ER83" i="209"/>
  <c r="ER126" i="209"/>
  <c r="ER116" i="209"/>
  <c r="ER112" i="209"/>
  <c r="ER132" i="209"/>
  <c r="ER86" i="209"/>
  <c r="ER125" i="209"/>
  <c r="ER139" i="209"/>
  <c r="ER128" i="209"/>
  <c r="ER141" i="209"/>
  <c r="ER119" i="209"/>
  <c r="ER98" i="209"/>
  <c r="ER129" i="209"/>
  <c r="ER127" i="209"/>
  <c r="ER108" i="209"/>
  <c r="ER142" i="209"/>
  <c r="ER104" i="209"/>
  <c r="ER78" i="209"/>
  <c r="ER131" i="209"/>
  <c r="CR99" i="209"/>
  <c r="CR90" i="209"/>
  <c r="CR66" i="209"/>
  <c r="CR38" i="209"/>
  <c r="CR64" i="209"/>
  <c r="CR120" i="209"/>
  <c r="CR71" i="209"/>
  <c r="CR68" i="209"/>
  <c r="CR98" i="209"/>
  <c r="EQ92" i="211"/>
  <c r="CR67" i="209"/>
  <c r="CR97" i="209"/>
  <c r="CR111" i="209"/>
  <c r="CR100" i="209"/>
  <c r="CR89" i="209"/>
  <c r="CR117" i="209"/>
  <c r="CR63" i="209"/>
  <c r="CR73" i="209"/>
  <c r="CR110" i="209"/>
  <c r="CR128" i="209"/>
  <c r="CR83" i="209"/>
  <c r="CR133" i="209"/>
  <c r="CR75" i="209"/>
  <c r="CR123" i="209"/>
  <c r="CR94" i="209"/>
  <c r="CR131" i="209"/>
  <c r="CR70" i="209"/>
  <c r="CR139" i="209"/>
  <c r="CR76" i="209"/>
  <c r="CR79" i="209"/>
  <c r="CR124" i="209"/>
  <c r="CR105" i="209"/>
  <c r="CR61" i="209"/>
  <c r="CR126" i="209"/>
  <c r="CR69" i="209"/>
  <c r="CR113" i="209"/>
  <c r="CR91" i="209"/>
  <c r="CR78" i="209"/>
  <c r="CR118" i="209"/>
  <c r="CR141" i="209"/>
  <c r="CR138" i="209"/>
  <c r="CR74" i="209"/>
  <c r="CR142" i="209"/>
  <c r="CR104" i="209"/>
  <c r="CR108" i="209"/>
  <c r="CR112" i="209"/>
  <c r="CR103" i="209"/>
  <c r="CR65" i="209"/>
  <c r="CR77" i="209"/>
  <c r="CR62" i="209"/>
  <c r="CR114" i="209"/>
  <c r="CR127" i="209"/>
  <c r="CR80" i="209"/>
  <c r="CR85" i="209"/>
  <c r="CR129" i="209"/>
  <c r="CR122" i="209"/>
  <c r="CR87" i="209"/>
  <c r="CR135" i="209"/>
  <c r="CR57" i="209"/>
  <c r="CR119" i="209"/>
  <c r="CR115" i="209"/>
  <c r="CR132" i="209"/>
  <c r="CR107" i="209"/>
  <c r="CR88" i="209"/>
  <c r="CR93" i="209"/>
  <c r="CR81" i="209"/>
  <c r="CR140" i="209"/>
  <c r="CR92" i="209"/>
  <c r="CR125" i="209"/>
  <c r="CR101" i="209"/>
  <c r="CR106" i="209"/>
  <c r="DE108" i="209"/>
  <c r="CR134" i="209"/>
  <c r="DE77" i="209"/>
  <c r="CR84" i="209"/>
  <c r="CR96" i="209"/>
  <c r="DE131" i="209"/>
  <c r="CR102" i="209"/>
  <c r="CR72" i="209"/>
  <c r="CR136" i="209"/>
  <c r="DE58" i="209"/>
  <c r="DE113" i="209"/>
  <c r="CR143" i="209"/>
  <c r="CR137" i="209"/>
  <c r="CR121" i="209"/>
  <c r="CR130" i="209"/>
  <c r="DE66" i="209"/>
  <c r="CR82" i="209"/>
  <c r="DE106" i="209"/>
  <c r="DE95" i="209"/>
  <c r="CR95" i="209"/>
  <c r="CR116" i="209"/>
  <c r="CR86" i="209"/>
  <c r="CR59" i="209"/>
  <c r="FO15" i="210"/>
  <c r="EQ113" i="211"/>
  <c r="EQ98" i="211"/>
  <c r="EQ102" i="211"/>
  <c r="EQ53" i="211"/>
  <c r="EQ103" i="211"/>
  <c r="EQ32" i="211"/>
  <c r="FD18" i="211"/>
  <c r="AR14" i="209"/>
  <c r="ED15" i="211"/>
  <c r="EQ108" i="211"/>
  <c r="EQ90" i="211"/>
  <c r="EQ105" i="211"/>
  <c r="EQ51" i="211"/>
  <c r="EQ50" i="211"/>
  <c r="EQ35" i="211"/>
  <c r="AQ14" i="209"/>
  <c r="EQ121" i="211"/>
  <c r="EQ112" i="211"/>
  <c r="EQ58" i="211"/>
  <c r="EQ97" i="211"/>
  <c r="EQ115" i="211"/>
  <c r="EQ52" i="211"/>
  <c r="EQ118" i="211"/>
  <c r="EQ43" i="211"/>
  <c r="AT68" i="209"/>
  <c r="AM26" i="209"/>
  <c r="AO14" i="209"/>
  <c r="AS14" i="209"/>
  <c r="AQ51" i="209"/>
  <c r="AN32" i="209"/>
  <c r="AM22" i="209"/>
  <c r="EQ49" i="211"/>
  <c r="AL14" i="209"/>
  <c r="FQ19" i="211"/>
  <c r="AN14" i="209"/>
  <c r="AT16" i="209"/>
  <c r="AM14" i="209"/>
  <c r="AP14" i="209"/>
  <c r="EQ101" i="211"/>
  <c r="AT14" i="209"/>
  <c r="AL60" i="209"/>
  <c r="AL15" i="209"/>
  <c r="EQ119" i="211"/>
  <c r="EQ123" i="211"/>
  <c r="AT54" i="209"/>
  <c r="AS36" i="209"/>
  <c r="AT23" i="209"/>
  <c r="AP69" i="209"/>
  <c r="AN48" i="209"/>
  <c r="AO61" i="209"/>
  <c r="AM32" i="209"/>
  <c r="EQ96" i="211"/>
  <c r="EQ54" i="211"/>
  <c r="AP29" i="209"/>
  <c r="AQ43" i="209"/>
  <c r="AR18" i="209"/>
  <c r="AS28" i="209"/>
  <c r="AN69" i="209"/>
  <c r="AQ18" i="209"/>
  <c r="AO43" i="209"/>
  <c r="AT32" i="209"/>
  <c r="AS59" i="209"/>
  <c r="FD19" i="211"/>
  <c r="EQ89" i="211"/>
  <c r="EQ125" i="211"/>
  <c r="EQ15" i="211"/>
  <c r="DQ19" i="211"/>
  <c r="EQ74" i="211"/>
  <c r="DQ15" i="211"/>
  <c r="EQ30" i="211"/>
  <c r="AM66" i="209"/>
  <c r="AN52" i="209"/>
  <c r="AS37" i="209"/>
  <c r="AN66" i="209"/>
  <c r="AO17" i="209"/>
  <c r="AN63" i="209"/>
  <c r="AM49" i="209"/>
  <c r="AR55" i="209"/>
  <c r="AL37" i="209"/>
  <c r="AL63" i="209"/>
  <c r="AM54" i="209"/>
  <c r="AR22" i="209"/>
  <c r="AM52" i="209"/>
  <c r="AQ40" i="209"/>
  <c r="AQ28" i="209"/>
  <c r="AL43" i="209"/>
  <c r="AR40" i="209"/>
  <c r="AR58" i="209"/>
  <c r="AM40" i="209"/>
  <c r="AQ22" i="209"/>
  <c r="AN57" i="209"/>
  <c r="AP34" i="209"/>
  <c r="AQ21" i="209"/>
  <c r="AP16" i="209"/>
  <c r="AQ65" i="209"/>
  <c r="AR44" i="209"/>
  <c r="AO39" i="209"/>
  <c r="AM23" i="209"/>
  <c r="AL46" i="209"/>
  <c r="AO19" i="209"/>
  <c r="AN65" i="209"/>
  <c r="AP18" i="209"/>
  <c r="AT59" i="209"/>
  <c r="AQ53" i="209"/>
  <c r="AM31" i="209"/>
  <c r="AN18" i="209"/>
  <c r="AM53" i="209"/>
  <c r="AR32" i="209"/>
  <c r="AQ58" i="209"/>
  <c r="AN54" i="209"/>
  <c r="AM47" i="209"/>
  <c r="AS54" i="209"/>
  <c r="AS24" i="209"/>
  <c r="AO58" i="209"/>
  <c r="AQ29" i="209"/>
  <c r="AS48" i="209"/>
  <c r="AR27" i="209"/>
  <c r="AN20" i="209"/>
  <c r="AQ62" i="209"/>
  <c r="AN46" i="209"/>
  <c r="AR37" i="209"/>
  <c r="AP61" i="209"/>
  <c r="AS31" i="209"/>
  <c r="AT63" i="209"/>
  <c r="AL19" i="209"/>
  <c r="AP53" i="209"/>
  <c r="AN16" i="209"/>
  <c r="AP51" i="209"/>
  <c r="AP38" i="209"/>
  <c r="AR15" i="209"/>
  <c r="AS26" i="209"/>
  <c r="AO23" i="209"/>
  <c r="AR43" i="209"/>
  <c r="AS69" i="209"/>
  <c r="AR30" i="209"/>
  <c r="AR51" i="209"/>
  <c r="AL30" i="209"/>
  <c r="AS52" i="209"/>
  <c r="AP30" i="209"/>
  <c r="AO15" i="209"/>
  <c r="AP40" i="209"/>
  <c r="AP26" i="209"/>
  <c r="AN62" i="209"/>
  <c r="AT28" i="209"/>
  <c r="AL34" i="209"/>
  <c r="AS53" i="209"/>
  <c r="AR23" i="209"/>
  <c r="AT58" i="209"/>
  <c r="AS42" i="209"/>
  <c r="AP20" i="209"/>
  <c r="AQ35" i="209"/>
  <c r="AQ59" i="209"/>
  <c r="AO59" i="209"/>
  <c r="AO60" i="209"/>
  <c r="AT43" i="209"/>
  <c r="AT41" i="209"/>
  <c r="AQ69" i="209"/>
  <c r="AL26" i="209"/>
  <c r="AP57" i="209"/>
  <c r="AP42" i="209"/>
  <c r="AL31" i="209"/>
  <c r="AT61" i="209"/>
  <c r="AP32" i="209"/>
  <c r="AP23" i="209"/>
  <c r="AQ48" i="209"/>
  <c r="AL58" i="209"/>
  <c r="AO35" i="209"/>
  <c r="AL65" i="209"/>
  <c r="AP44" i="209"/>
  <c r="AO38" i="209"/>
  <c r="AO32" i="209"/>
  <c r="AQ41" i="209"/>
  <c r="AQ26" i="209"/>
  <c r="AN41" i="209"/>
  <c r="AM24" i="209"/>
  <c r="AN60" i="209"/>
  <c r="AO52" i="209"/>
  <c r="AN28" i="209"/>
  <c r="AP15" i="209"/>
  <c r="AP55" i="209"/>
  <c r="AT36" i="209"/>
  <c r="AT15" i="209"/>
  <c r="AT44" i="209"/>
  <c r="AT21" i="209"/>
  <c r="AT35" i="209"/>
  <c r="AP27" i="209"/>
  <c r="AM67" i="209"/>
  <c r="AT38" i="209"/>
  <c r="AL24" i="209"/>
  <c r="AT48" i="209"/>
  <c r="AO26" i="209"/>
  <c r="AN56" i="209"/>
  <c r="AN26" i="209"/>
  <c r="AR68" i="209"/>
  <c r="AO53" i="209"/>
  <c r="AO27" i="209"/>
  <c r="AP54" i="209"/>
  <c r="AO40" i="209"/>
  <c r="AR26" i="209"/>
  <c r="AO42" i="209"/>
  <c r="AM39" i="209"/>
  <c r="AO57" i="209"/>
  <c r="AQ37" i="209"/>
  <c r="AP31" i="209"/>
  <c r="AM56" i="209"/>
  <c r="AP19" i="209"/>
  <c r="AL47" i="209"/>
  <c r="AM27" i="209"/>
  <c r="AS68" i="209"/>
  <c r="AQ56" i="209"/>
  <c r="AP37" i="209"/>
  <c r="AP21" i="209"/>
  <c r="AN24" i="209"/>
  <c r="AQ60" i="209"/>
  <c r="AL48" i="209"/>
  <c r="AM25" i="209"/>
  <c r="AP67" i="209"/>
  <c r="AN39" i="209"/>
  <c r="AQ17" i="209"/>
  <c r="AT56" i="209"/>
  <c r="AT17" i="209"/>
  <c r="AM64" i="209"/>
  <c r="AS64" i="209"/>
  <c r="AQ42" i="209"/>
  <c r="AO64" i="209"/>
  <c r="AT25" i="209"/>
  <c r="AM17" i="209"/>
  <c r="AQ61" i="209"/>
  <c r="AM41" i="209"/>
  <c r="AO67" i="209"/>
  <c r="AL42" i="209"/>
  <c r="AN25" i="209"/>
  <c r="AL55" i="209"/>
  <c r="AL22" i="209"/>
  <c r="AQ57" i="209"/>
  <c r="AR29" i="209"/>
  <c r="AT60" i="209"/>
  <c r="AP35" i="209"/>
  <c r="AR56" i="209"/>
  <c r="AQ46" i="209"/>
  <c r="AT22" i="209"/>
  <c r="AR61" i="209"/>
  <c r="AO28" i="209"/>
  <c r="AR69" i="209"/>
  <c r="AS66" i="209"/>
  <c r="AO49" i="209"/>
  <c r="AQ33" i="209"/>
  <c r="AS29" i="209"/>
  <c r="AM57" i="209"/>
  <c r="AR62" i="209"/>
  <c r="AN40" i="209"/>
  <c r="AP36" i="209"/>
  <c r="AM58" i="209"/>
  <c r="AQ55" i="209"/>
  <c r="AM20" i="209"/>
  <c r="AO47" i="209"/>
  <c r="AR36" i="209"/>
  <c r="AM68" i="209"/>
  <c r="AO48" i="209"/>
  <c r="AM34" i="209"/>
  <c r="AN64" i="209"/>
  <c r="AS41" i="209"/>
  <c r="AN22" i="209"/>
  <c r="AO66" i="209"/>
  <c r="AO18" i="209"/>
  <c r="AN53" i="209"/>
  <c r="AS19" i="209"/>
  <c r="AM37" i="209"/>
  <c r="AO65" i="209"/>
  <c r="AS32" i="209"/>
  <c r="AS50" i="209"/>
  <c r="AS57" i="209"/>
  <c r="AQ24" i="209"/>
  <c r="AR42" i="209"/>
  <c r="AL69" i="209"/>
  <c r="AN36" i="209"/>
  <c r="AS40" i="209"/>
  <c r="AS55" i="209"/>
  <c r="AS16" i="209"/>
  <c r="AT55" i="209"/>
  <c r="AQ19" i="209"/>
  <c r="AM21" i="209"/>
  <c r="AN44" i="209"/>
  <c r="AL56" i="209"/>
  <c r="AL20" i="209"/>
  <c r="AL40" i="209"/>
  <c r="AP46" i="209"/>
  <c r="AM16" i="209"/>
  <c r="AN37" i="209"/>
  <c r="AN68" i="209"/>
  <c r="AN19" i="209"/>
  <c r="AS18" i="209"/>
  <c r="AS49" i="209"/>
  <c r="AM43" i="209"/>
  <c r="AO68" i="209"/>
  <c r="AN17" i="209"/>
  <c r="AO41" i="209"/>
  <c r="AO46" i="209"/>
  <c r="AL50" i="209"/>
  <c r="AT39" i="209"/>
  <c r="AQ31" i="209"/>
  <c r="AT66" i="209"/>
  <c r="AS25" i="209"/>
  <c r="AP45" i="209"/>
  <c r="AQ27" i="209"/>
  <c r="AN50" i="209"/>
  <c r="AO56" i="209"/>
  <c r="AS47" i="209"/>
  <c r="AR41" i="209"/>
  <c r="AM44" i="209"/>
  <c r="AR39" i="209"/>
  <c r="AS44" i="209"/>
  <c r="AP25" i="209"/>
  <c r="AS17" i="209"/>
  <c r="AQ64" i="209"/>
  <c r="AR54" i="209"/>
  <c r="AR65" i="209"/>
  <c r="AR46" i="209"/>
  <c r="AS65" i="209"/>
  <c r="AL54" i="209"/>
  <c r="AS23" i="209"/>
  <c r="AL41" i="209"/>
  <c r="AN35" i="209"/>
  <c r="AT64" i="209"/>
  <c r="AR16" i="209"/>
  <c r="AN55" i="209"/>
  <c r="AQ68" i="209"/>
  <c r="AP28" i="209"/>
  <c r="AM63" i="209"/>
  <c r="AN43" i="209"/>
  <c r="AT65" i="209"/>
  <c r="AS67" i="209"/>
  <c r="AT33" i="209"/>
  <c r="AM50" i="209"/>
  <c r="AP49" i="209"/>
  <c r="AN58" i="209"/>
  <c r="AL28" i="209"/>
  <c r="AT52" i="209"/>
  <c r="AS62" i="209"/>
  <c r="AM62" i="209"/>
  <c r="AR31" i="209"/>
  <c r="AM51" i="209"/>
  <c r="AM55" i="209"/>
  <c r="AP66" i="209"/>
  <c r="AP68" i="209"/>
  <c r="AO30" i="209"/>
  <c r="AP41" i="209"/>
  <c r="AL59" i="209"/>
  <c r="AL27" i="209"/>
  <c r="AQ36" i="209"/>
  <c r="AT29" i="209"/>
  <c r="AT26" i="209"/>
  <c r="AM35" i="209"/>
  <c r="AQ66" i="209"/>
  <c r="AP22" i="209"/>
  <c r="AT27" i="209"/>
  <c r="AL68" i="209"/>
  <c r="AP39" i="209"/>
  <c r="AT49" i="209"/>
  <c r="AL44" i="209"/>
  <c r="AM30" i="209"/>
  <c r="AP64" i="209"/>
  <c r="AT57" i="209"/>
  <c r="AL57" i="209"/>
  <c r="AP33" i="209"/>
  <c r="AR17" i="209"/>
  <c r="AP58" i="209"/>
  <c r="AO51" i="209"/>
  <c r="AO36" i="209"/>
  <c r="AM19" i="209"/>
  <c r="AS20" i="209"/>
  <c r="AM38" i="209"/>
  <c r="AM36" i="209"/>
  <c r="AQ52" i="209"/>
  <c r="AO54" i="209"/>
  <c r="AO24" i="209"/>
  <c r="AR67" i="209"/>
  <c r="AP59" i="209"/>
  <c r="AR34" i="209"/>
  <c r="AN67" i="209"/>
  <c r="AN42" i="209"/>
  <c r="AM69" i="209"/>
  <c r="AN23" i="209"/>
  <c r="AR33" i="209"/>
  <c r="AR21" i="209"/>
  <c r="AQ54" i="209"/>
  <c r="AO34" i="209"/>
  <c r="AN34" i="209"/>
  <c r="AM65" i="209"/>
  <c r="AL29" i="209"/>
  <c r="AT62" i="209"/>
  <c r="AS34" i="209"/>
  <c r="AT40" i="209"/>
  <c r="AL66" i="209"/>
  <c r="AR45" i="209"/>
  <c r="AS56" i="209"/>
  <c r="AN30" i="209"/>
  <c r="AT51" i="209"/>
  <c r="AT67" i="209"/>
  <c r="AT24" i="209"/>
  <c r="AQ45" i="209"/>
  <c r="AN59" i="209"/>
  <c r="AR19" i="209"/>
  <c r="AR38" i="209"/>
  <c r="AQ38" i="209"/>
  <c r="AT47" i="209"/>
  <c r="AT20" i="209"/>
  <c r="AT50" i="209"/>
  <c r="AQ63" i="209"/>
  <c r="AL61" i="209"/>
  <c r="AN21" i="209"/>
  <c r="AM59" i="209"/>
  <c r="AM33" i="209"/>
  <c r="AM48" i="209"/>
  <c r="AR64" i="209"/>
  <c r="AS51" i="209"/>
  <c r="AO22" i="209"/>
  <c r="AL39" i="209"/>
  <c r="AR24" i="209"/>
  <c r="AL23" i="209"/>
  <c r="AS15" i="209"/>
  <c r="AR28" i="209"/>
  <c r="AT69" i="209"/>
  <c r="AN31" i="209"/>
  <c r="AP62" i="209"/>
  <c r="AL38" i="209"/>
  <c r="AO16" i="209"/>
  <c r="AL64" i="209"/>
  <c r="AL49" i="209"/>
  <c r="AS22" i="209"/>
  <c r="AT31" i="209"/>
  <c r="AP47" i="209"/>
  <c r="AT34" i="209"/>
  <c r="AQ44" i="209"/>
  <c r="AL17" i="209"/>
  <c r="AS30" i="209"/>
  <c r="AQ30" i="209"/>
  <c r="AS21" i="209"/>
  <c r="AQ47" i="209"/>
  <c r="AO55" i="209"/>
  <c r="AN27" i="209"/>
  <c r="AQ49" i="209"/>
  <c r="AR47" i="209"/>
  <c r="AT45" i="209"/>
  <c r="AM15" i="209"/>
  <c r="AR20" i="209"/>
  <c r="AS60" i="209"/>
  <c r="AO29" i="209"/>
  <c r="AR60" i="209"/>
  <c r="AN49" i="209"/>
  <c r="AM29" i="209"/>
  <c r="AT30" i="209"/>
  <c r="AM46" i="209"/>
  <c r="AL18" i="209"/>
  <c r="AT19" i="209"/>
  <c r="AN51" i="209"/>
  <c r="AT42" i="209"/>
  <c r="AR52" i="209"/>
  <c r="AQ39" i="209"/>
  <c r="AP43" i="209"/>
  <c r="AO37" i="209"/>
  <c r="AL16" i="209"/>
  <c r="AL32" i="209"/>
  <c r="AQ50" i="209"/>
  <c r="AR48" i="209"/>
  <c r="AS58" i="209"/>
  <c r="AO33" i="209"/>
  <c r="AO69" i="209"/>
  <c r="AN38" i="209"/>
  <c r="AM28" i="209"/>
  <c r="AR66" i="209"/>
  <c r="AS45" i="209"/>
  <c r="AS35" i="209"/>
  <c r="AS61" i="209"/>
  <c r="AL21" i="209"/>
  <c r="AS39" i="209"/>
  <c r="AN29" i="209"/>
  <c r="AQ32" i="209"/>
  <c r="AQ16" i="209"/>
  <c r="AN45" i="209"/>
  <c r="AS46" i="209"/>
  <c r="AS27" i="209"/>
  <c r="AL45" i="209"/>
  <c r="AR63" i="209"/>
  <c r="AO45" i="209"/>
  <c r="AP17" i="209"/>
  <c r="AQ15" i="209"/>
  <c r="AM18" i="209"/>
  <c r="AN33" i="209"/>
  <c r="AL36" i="209"/>
  <c r="AP65" i="209"/>
  <c r="AS43" i="209"/>
  <c r="AR57" i="209"/>
  <c r="AL52" i="209"/>
  <c r="AL35" i="209"/>
  <c r="AO20" i="209"/>
  <c r="AP48" i="209"/>
  <c r="AO25" i="209"/>
  <c r="AR50" i="209"/>
  <c r="AM42" i="209"/>
  <c r="AM45" i="209"/>
  <c r="AO50" i="209"/>
  <c r="AR35" i="209"/>
  <c r="AN15" i="209"/>
  <c r="AO63" i="209"/>
  <c r="AT53" i="209"/>
  <c r="AO44" i="209"/>
  <c r="AP60" i="209"/>
  <c r="AP63" i="209"/>
  <c r="AQ23" i="209"/>
  <c r="AS33" i="209"/>
  <c r="AL67" i="209"/>
  <c r="AM60" i="209"/>
  <c r="AR25" i="209"/>
  <c r="AL25" i="209"/>
  <c r="AP50" i="209"/>
  <c r="AS38" i="209"/>
  <c r="AN47" i="209"/>
  <c r="AL33" i="209"/>
  <c r="AL51" i="209"/>
  <c r="AO31" i="209"/>
  <c r="AQ34" i="209"/>
  <c r="AP24" i="209"/>
  <c r="AL53" i="209"/>
  <c r="AT18" i="209"/>
  <c r="AO62" i="209"/>
  <c r="AR53" i="209"/>
  <c r="AP56" i="209"/>
  <c r="AQ20" i="209"/>
  <c r="AQ25" i="209"/>
  <c r="AO21" i="209"/>
  <c r="AR59" i="209"/>
  <c r="AP52" i="209"/>
  <c r="AS63" i="209"/>
  <c r="AN61" i="209"/>
  <c r="AM61" i="209"/>
  <c r="AQ67" i="209"/>
  <c r="AT37" i="209"/>
  <c r="AR49" i="209"/>
  <c r="AT46" i="209"/>
  <c r="AL62" i="209"/>
  <c r="FQ22" i="211"/>
  <c r="FQ25" i="211"/>
  <c r="FQ24" i="211"/>
  <c r="FQ40" i="211"/>
  <c r="FQ34" i="211"/>
  <c r="FD24" i="211"/>
  <c r="FQ20" i="211"/>
  <c r="ED27" i="211"/>
  <c r="FD93" i="211"/>
  <c r="DQ66" i="211"/>
  <c r="DQ22" i="211"/>
  <c r="DQ31" i="211"/>
  <c r="DQ62" i="211"/>
  <c r="FD34" i="211"/>
  <c r="FQ67" i="211"/>
  <c r="ED36" i="211"/>
  <c r="DQ140" i="211"/>
  <c r="FD137" i="211"/>
  <c r="FQ81" i="211"/>
  <c r="DQ85" i="211"/>
  <c r="FD108" i="211"/>
  <c r="FQ70" i="211"/>
  <c r="FQ112" i="211"/>
  <c r="ED89" i="211"/>
  <c r="ED114" i="211"/>
  <c r="FD112" i="211"/>
  <c r="FQ97" i="211"/>
  <c r="FD97" i="211"/>
  <c r="DQ24" i="211"/>
  <c r="FD21" i="211"/>
  <c r="FQ104" i="211"/>
  <c r="DQ148" i="211"/>
  <c r="DQ16" i="211"/>
  <c r="FQ27" i="211"/>
  <c r="DQ42" i="211"/>
  <c r="DQ27" i="211"/>
  <c r="DQ45" i="211"/>
  <c r="FQ148" i="211"/>
  <c r="DQ14" i="211"/>
  <c r="DQ58" i="211"/>
  <c r="DQ32" i="211"/>
  <c r="DQ46" i="211"/>
  <c r="DQ90" i="211"/>
  <c r="DQ103" i="211"/>
  <c r="DQ83" i="211"/>
  <c r="DQ55" i="211"/>
  <c r="DQ109" i="211"/>
  <c r="DQ72" i="211"/>
  <c r="DQ102" i="211"/>
  <c r="DQ125" i="211"/>
  <c r="DQ105" i="211"/>
  <c r="DQ152" i="211"/>
  <c r="DQ61" i="211"/>
  <c r="DQ30" i="211"/>
  <c r="DQ100" i="211"/>
  <c r="DQ44" i="211"/>
  <c r="DQ39" i="211"/>
  <c r="DQ94" i="211"/>
  <c r="DQ129" i="211"/>
  <c r="DQ159" i="211"/>
  <c r="DQ111" i="211"/>
  <c r="DQ52" i="211"/>
  <c r="DQ98" i="211"/>
  <c r="DQ118" i="211"/>
  <c r="DQ119" i="211"/>
  <c r="DQ84" i="211"/>
  <c r="DQ110" i="211"/>
  <c r="DQ158" i="211"/>
  <c r="DQ43" i="211"/>
  <c r="DQ134" i="211"/>
  <c r="DQ130" i="211"/>
  <c r="DQ86" i="211"/>
  <c r="DQ135" i="211"/>
  <c r="DQ79" i="211"/>
  <c r="DQ115" i="211"/>
  <c r="DQ101" i="211"/>
  <c r="DQ29" i="211"/>
  <c r="DQ60" i="211"/>
  <c r="DQ155" i="211"/>
  <c r="DQ93" i="211"/>
  <c r="DQ36" i="211"/>
  <c r="DQ154" i="211"/>
  <c r="DQ147" i="211"/>
  <c r="DQ48" i="211"/>
  <c r="DQ59" i="211"/>
  <c r="DQ131" i="211"/>
  <c r="DQ121" i="211"/>
  <c r="DQ139" i="211"/>
  <c r="DQ133" i="211"/>
  <c r="DQ51" i="211"/>
  <c r="DQ157" i="211"/>
  <c r="DQ34" i="211"/>
  <c r="DQ138" i="211"/>
  <c r="DQ56" i="211"/>
  <c r="DQ57" i="211"/>
  <c r="DQ38" i="211"/>
  <c r="DQ78" i="211"/>
  <c r="DQ54" i="211"/>
  <c r="DQ117" i="211"/>
  <c r="DQ150" i="211"/>
  <c r="DQ99" i="211"/>
  <c r="DQ141" i="211"/>
  <c r="DQ77" i="211"/>
  <c r="DQ91" i="211"/>
  <c r="DQ142" i="211"/>
  <c r="DQ64" i="211"/>
  <c r="DQ106" i="211"/>
  <c r="DQ63" i="211"/>
  <c r="DQ144" i="211"/>
  <c r="DQ113" i="211"/>
  <c r="DQ33" i="211"/>
  <c r="DQ149" i="211"/>
  <c r="DQ136" i="211"/>
  <c r="DQ76" i="211"/>
  <c r="DQ80" i="211"/>
  <c r="DQ88" i="211"/>
  <c r="DQ96" i="211"/>
  <c r="DQ92" i="211"/>
  <c r="DQ68" i="211"/>
  <c r="DQ82" i="211"/>
  <c r="DQ127" i="211"/>
  <c r="DQ160" i="211"/>
  <c r="DQ47" i="211"/>
  <c r="DQ69" i="211"/>
  <c r="DQ73" i="211"/>
  <c r="DQ146" i="211"/>
  <c r="DQ123" i="211"/>
  <c r="DQ37" i="211"/>
  <c r="DQ87" i="211"/>
  <c r="DQ65" i="211"/>
  <c r="DQ107" i="211"/>
  <c r="FQ85" i="211"/>
  <c r="FQ114" i="211"/>
  <c r="DQ151" i="211"/>
  <c r="FQ71" i="211"/>
  <c r="FQ93" i="211"/>
  <c r="ED156" i="211"/>
  <c r="DQ41" i="211"/>
  <c r="FQ120" i="211"/>
  <c r="ED143" i="211"/>
  <c r="FD50" i="211"/>
  <c r="DQ132" i="211"/>
  <c r="FQ126" i="211"/>
  <c r="ED30" i="211"/>
  <c r="ED58" i="211"/>
  <c r="DQ70" i="211"/>
  <c r="ED148" i="211"/>
  <c r="FD85" i="211"/>
  <c r="FQ108" i="211"/>
  <c r="DQ74" i="211"/>
  <c r="FQ31" i="211"/>
  <c r="FD126" i="211"/>
  <c r="FD143" i="211"/>
  <c r="ED26" i="211"/>
  <c r="FQ132" i="211"/>
  <c r="DQ126" i="211"/>
  <c r="FD151" i="211"/>
  <c r="DQ156" i="211"/>
  <c r="DQ104" i="211"/>
  <c r="FQ101" i="211"/>
  <c r="EQ14" i="211"/>
  <c r="EQ100" i="211"/>
  <c r="FD42" i="211"/>
  <c r="ED79" i="211"/>
  <c r="DQ67" i="211"/>
  <c r="FQ28" i="211"/>
  <c r="DQ116" i="211"/>
  <c r="DQ120" i="211"/>
  <c r="FQ151" i="211"/>
  <c r="ED24" i="211"/>
  <c r="ED75" i="211"/>
  <c r="ED21" i="211"/>
  <c r="DQ128" i="211"/>
  <c r="ED124" i="211"/>
  <c r="ED116" i="211"/>
  <c r="FD53" i="211"/>
  <c r="FD122" i="211"/>
  <c r="ED151" i="211"/>
  <c r="FD132" i="211"/>
  <c r="DQ49" i="211"/>
  <c r="DQ145" i="211"/>
  <c r="ED40" i="211"/>
  <c r="FD148" i="211"/>
  <c r="DQ18" i="211"/>
  <c r="FD28" i="211"/>
  <c r="FD140" i="211"/>
  <c r="FD156" i="211"/>
  <c r="FD35" i="211"/>
  <c r="FQ35" i="211"/>
  <c r="ED108" i="211"/>
  <c r="FQ74" i="211"/>
  <c r="DQ95" i="211"/>
  <c r="FD116" i="211"/>
  <c r="FQ26" i="211"/>
  <c r="FQ143" i="211"/>
  <c r="DQ53" i="211"/>
  <c r="ED19" i="211"/>
  <c r="ED17" i="211"/>
  <c r="DQ17" i="211"/>
  <c r="ED137" i="211"/>
  <c r="DQ75" i="211"/>
  <c r="DQ21" i="211"/>
  <c r="FD58" i="211"/>
  <c r="FQ14" i="211"/>
  <c r="FQ149" i="211"/>
  <c r="FQ89" i="211"/>
  <c r="FQ107" i="211"/>
  <c r="FQ98" i="211"/>
  <c r="FQ94" i="211"/>
  <c r="FQ121" i="211"/>
  <c r="FQ39" i="211"/>
  <c r="FQ52" i="211"/>
  <c r="FQ84" i="211"/>
  <c r="FQ135" i="211"/>
  <c r="FQ102" i="211"/>
  <c r="FQ86" i="211"/>
  <c r="FQ159" i="211"/>
  <c r="FQ92" i="211"/>
  <c r="FQ146" i="211"/>
  <c r="FQ123" i="211"/>
  <c r="FQ33" i="211"/>
  <c r="FQ68" i="211"/>
  <c r="FQ137" i="211"/>
  <c r="FQ160" i="211"/>
  <c r="FQ36" i="211"/>
  <c r="FQ38" i="211"/>
  <c r="FQ155" i="211"/>
  <c r="FQ56" i="211"/>
  <c r="FQ80" i="211"/>
  <c r="FQ44" i="211"/>
  <c r="FQ117" i="211"/>
  <c r="FQ131" i="211"/>
  <c r="FQ113" i="211"/>
  <c r="FQ157" i="211"/>
  <c r="FQ154" i="211"/>
  <c r="FQ96" i="211"/>
  <c r="FQ37" i="211"/>
  <c r="FQ49" i="211"/>
  <c r="FQ129" i="211"/>
  <c r="FQ48" i="211"/>
  <c r="FQ55" i="211"/>
  <c r="FQ110" i="211"/>
  <c r="FQ90" i="211"/>
  <c r="FQ99" i="211"/>
  <c r="FQ91" i="211"/>
  <c r="FQ50" i="211"/>
  <c r="FQ147" i="211"/>
  <c r="FQ57" i="211"/>
  <c r="FQ118" i="211"/>
  <c r="FQ130" i="211"/>
  <c r="FQ103" i="211"/>
  <c r="FQ88" i="211"/>
  <c r="FQ152" i="211"/>
  <c r="FQ46" i="211"/>
  <c r="FQ59" i="211"/>
  <c r="FQ78" i="211"/>
  <c r="FQ58" i="211"/>
  <c r="FQ29" i="211"/>
  <c r="FQ133" i="211"/>
  <c r="FQ138" i="211"/>
  <c r="FQ111" i="211"/>
  <c r="FQ139" i="211"/>
  <c r="FQ100" i="211"/>
  <c r="FQ119" i="211"/>
  <c r="FQ109" i="211"/>
  <c r="FQ158" i="211"/>
  <c r="FQ61" i="211"/>
  <c r="FQ127" i="211"/>
  <c r="FQ142" i="211"/>
  <c r="FQ105" i="211"/>
  <c r="FQ69" i="211"/>
  <c r="FQ43" i="211"/>
  <c r="FQ51" i="211"/>
  <c r="FQ32" i="211"/>
  <c r="FQ115" i="211"/>
  <c r="FQ65" i="211"/>
  <c r="FQ87" i="211"/>
  <c r="FQ63" i="211"/>
  <c r="FQ125" i="211"/>
  <c r="FQ76" i="211"/>
  <c r="FQ116" i="211"/>
  <c r="FQ54" i="211"/>
  <c r="FQ72" i="211"/>
  <c r="FQ77" i="211"/>
  <c r="FQ106" i="211"/>
  <c r="FQ47" i="211"/>
  <c r="FQ134" i="211"/>
  <c r="FQ73" i="211"/>
  <c r="FQ82" i="211"/>
  <c r="FQ141" i="211"/>
  <c r="FQ64" i="211"/>
  <c r="FQ136" i="211"/>
  <c r="FQ60" i="211"/>
  <c r="FQ83" i="211"/>
  <c r="FQ150" i="211"/>
  <c r="ED95" i="211"/>
  <c r="DQ114" i="211"/>
  <c r="FQ23" i="211"/>
  <c r="FQ140" i="211"/>
  <c r="FQ21" i="211"/>
  <c r="ED128" i="211"/>
  <c r="FQ95" i="211"/>
  <c r="DQ25" i="211"/>
  <c r="ED25" i="211"/>
  <c r="DQ89" i="211"/>
  <c r="DQ108" i="211"/>
  <c r="FD114" i="211"/>
  <c r="DQ20" i="211"/>
  <c r="DQ124" i="211"/>
  <c r="ED28" i="211"/>
  <c r="DQ35" i="211"/>
  <c r="DQ143" i="211"/>
  <c r="FD20" i="211"/>
  <c r="ED101" i="211"/>
  <c r="FQ153" i="211"/>
  <c r="FQ66" i="211"/>
  <c r="ED153" i="211"/>
  <c r="FQ17" i="211"/>
  <c r="ED145" i="211"/>
  <c r="FQ42" i="211"/>
  <c r="DQ26" i="211"/>
  <c r="ED81" i="211"/>
  <c r="ED39" i="211"/>
  <c r="FQ30" i="211"/>
  <c r="ED132" i="211"/>
  <c r="ED50" i="211"/>
  <c r="ED53" i="211"/>
  <c r="FD27" i="211"/>
  <c r="ED122" i="211"/>
  <c r="ED42" i="211"/>
  <c r="ED20" i="211"/>
  <c r="FQ79" i="211"/>
  <c r="ED126" i="211"/>
  <c r="ED35" i="211"/>
  <c r="ED67" i="211"/>
  <c r="FD41" i="211"/>
  <c r="FD79" i="211"/>
  <c r="FD49" i="211"/>
  <c r="DQ137" i="211"/>
  <c r="FD120" i="211"/>
  <c r="ED66" i="211"/>
  <c r="FD153" i="211"/>
  <c r="DQ28" i="211"/>
  <c r="FQ53" i="211"/>
  <c r="FD25" i="211"/>
  <c r="FD22" i="211"/>
  <c r="FD30" i="211"/>
  <c r="FD89" i="211"/>
  <c r="FQ41" i="211"/>
  <c r="ED41" i="211"/>
  <c r="EQ116" i="211"/>
  <c r="FD14" i="211"/>
  <c r="FD138" i="211"/>
  <c r="FD127" i="211"/>
  <c r="FD155" i="211"/>
  <c r="FD142" i="211"/>
  <c r="FD36" i="211"/>
  <c r="FD38" i="211"/>
  <c r="FD154" i="211"/>
  <c r="FD55" i="211"/>
  <c r="FD135" i="211"/>
  <c r="FD67" i="211"/>
  <c r="FD147" i="211"/>
  <c r="FD104" i="211"/>
  <c r="FD129" i="211"/>
  <c r="FD32" i="211"/>
  <c r="FD51" i="211"/>
  <c r="FD91" i="211"/>
  <c r="FD158" i="211"/>
  <c r="FD69" i="211"/>
  <c r="FD77" i="211"/>
  <c r="FD118" i="211"/>
  <c r="FD61" i="211"/>
  <c r="FD124" i="211"/>
  <c r="FD146" i="211"/>
  <c r="FD84" i="211"/>
  <c r="FD106" i="211"/>
  <c r="FD57" i="211"/>
  <c r="FD133" i="211"/>
  <c r="FD100" i="211"/>
  <c r="FD47" i="211"/>
  <c r="FD88" i="211"/>
  <c r="FD152" i="211"/>
  <c r="FD157" i="211"/>
  <c r="FD139" i="211"/>
  <c r="FD80" i="211"/>
  <c r="FD44" i="211"/>
  <c r="FD105" i="211"/>
  <c r="FD94" i="211"/>
  <c r="FD33" i="211"/>
  <c r="FD125" i="211"/>
  <c r="FD65" i="211"/>
  <c r="FD92" i="211"/>
  <c r="FD109" i="211"/>
  <c r="FD54" i="211"/>
  <c r="FD37" i="211"/>
  <c r="FD123" i="211"/>
  <c r="FD39" i="211"/>
  <c r="FD160" i="211"/>
  <c r="FD130" i="211"/>
  <c r="FD90" i="211"/>
  <c r="FD87" i="211"/>
  <c r="FD63" i="211"/>
  <c r="FD103" i="211"/>
  <c r="FD149" i="211"/>
  <c r="FD117" i="211"/>
  <c r="FD96" i="211"/>
  <c r="FD43" i="211"/>
  <c r="FD99" i="211"/>
  <c r="FD134" i="211"/>
  <c r="FD111" i="211"/>
  <c r="FD75" i="211"/>
  <c r="FD159" i="211"/>
  <c r="FD86" i="211"/>
  <c r="FD144" i="211"/>
  <c r="FD60" i="211"/>
  <c r="FD56" i="211"/>
  <c r="FD83" i="211"/>
  <c r="FD48" i="211"/>
  <c r="FD98" i="211"/>
  <c r="FD141" i="211"/>
  <c r="FD136" i="211"/>
  <c r="FD78" i="211"/>
  <c r="FD107" i="211"/>
  <c r="FD115" i="211"/>
  <c r="FD110" i="211"/>
  <c r="FD76" i="211"/>
  <c r="FD102" i="211"/>
  <c r="FD59" i="211"/>
  <c r="FD121" i="211"/>
  <c r="FD82" i="211"/>
  <c r="FD31" i="211"/>
  <c r="FD113" i="211"/>
  <c r="FD150" i="211"/>
  <c r="FD68" i="211"/>
  <c r="FD131" i="211"/>
  <c r="FD45" i="211"/>
  <c r="FD73" i="211"/>
  <c r="FD72" i="211"/>
  <c r="FD52" i="211"/>
  <c r="FD40" i="211"/>
  <c r="FD119" i="211"/>
  <c r="FD29" i="211"/>
  <c r="FD46" i="211"/>
  <c r="FD64" i="211"/>
  <c r="FD145" i="211"/>
  <c r="ED49" i="211"/>
  <c r="ED62" i="211"/>
  <c r="DQ50" i="211"/>
  <c r="FD101" i="211"/>
  <c r="ED18" i="211"/>
  <c r="FD74" i="211"/>
  <c r="ED93" i="211"/>
  <c r="FD128" i="211"/>
  <c r="FD71" i="211"/>
  <c r="ED97" i="211"/>
  <c r="ED14" i="211"/>
  <c r="ED94" i="211"/>
  <c r="ED103" i="211"/>
  <c r="ED54" i="211"/>
  <c r="ED70" i="211"/>
  <c r="ED48" i="211"/>
  <c r="ED115" i="211"/>
  <c r="ED64" i="211"/>
  <c r="ED78" i="211"/>
  <c r="ED46" i="211"/>
  <c r="ED83" i="211"/>
  <c r="ED157" i="211"/>
  <c r="ED72" i="211"/>
  <c r="ED117" i="211"/>
  <c r="ED88" i="211"/>
  <c r="ED158" i="211"/>
  <c r="ED55" i="211"/>
  <c r="ED91" i="211"/>
  <c r="ED136" i="211"/>
  <c r="ED99" i="211"/>
  <c r="ED51" i="211"/>
  <c r="ED32" i="211"/>
  <c r="ED56" i="211"/>
  <c r="ED159" i="211"/>
  <c r="ED100" i="211"/>
  <c r="ED84" i="211"/>
  <c r="ED65" i="211"/>
  <c r="ED121" i="211"/>
  <c r="ED73" i="211"/>
  <c r="ED68" i="211"/>
  <c r="ED96" i="211"/>
  <c r="ED63" i="211"/>
  <c r="ED118" i="211"/>
  <c r="ED52" i="211"/>
  <c r="ED146" i="211"/>
  <c r="ED61" i="211"/>
  <c r="ED29" i="211"/>
  <c r="ED47" i="211"/>
  <c r="ED98" i="211"/>
  <c r="ED74" i="211"/>
  <c r="ED90" i="211"/>
  <c r="ED110" i="211"/>
  <c r="ED106" i="211"/>
  <c r="ED123" i="211"/>
  <c r="ED138" i="211"/>
  <c r="ED109" i="211"/>
  <c r="ED76" i="211"/>
  <c r="ED152" i="211"/>
  <c r="ED86" i="211"/>
  <c r="ED57" i="211"/>
  <c r="ED144" i="211"/>
  <c r="ED33" i="211"/>
  <c r="ED44" i="211"/>
  <c r="ED160" i="211"/>
  <c r="ED43" i="211"/>
  <c r="ED155" i="211"/>
  <c r="ED119" i="211"/>
  <c r="ED154" i="211"/>
  <c r="ED80" i="211"/>
  <c r="ED107" i="211"/>
  <c r="ED82" i="211"/>
  <c r="ED125" i="211"/>
  <c r="ED38" i="211"/>
  <c r="ED71" i="211"/>
  <c r="ED135" i="211"/>
  <c r="ED134" i="211"/>
  <c r="ED129" i="211"/>
  <c r="ED102" i="211"/>
  <c r="ED60" i="211"/>
  <c r="ED111" i="211"/>
  <c r="ED69" i="211"/>
  <c r="ED130" i="211"/>
  <c r="ED92" i="211"/>
  <c r="ED149" i="211"/>
  <c r="ED37" i="211"/>
  <c r="ED150" i="211"/>
  <c r="ED127" i="211"/>
  <c r="ED139" i="211"/>
  <c r="ED120" i="211"/>
  <c r="ED140" i="211"/>
  <c r="ED59" i="211"/>
  <c r="ED104" i="211"/>
  <c r="ED142" i="211"/>
  <c r="ED147" i="211"/>
  <c r="ED133" i="211"/>
  <c r="ED77" i="211"/>
  <c r="ED113" i="211"/>
  <c r="ED105" i="211"/>
  <c r="ED131" i="211"/>
  <c r="ED87" i="211"/>
  <c r="ED141" i="211"/>
  <c r="ED45" i="211"/>
  <c r="ED31" i="211"/>
  <c r="DQ71" i="211"/>
  <c r="ED34" i="211"/>
  <c r="DQ112" i="211"/>
  <c r="FQ75" i="211"/>
  <c r="ED112" i="211"/>
  <c r="ED16" i="211"/>
  <c r="FD66" i="211"/>
  <c r="DQ81" i="211"/>
  <c r="ED23" i="211"/>
  <c r="FD95" i="211"/>
  <c r="FQ145" i="211"/>
  <c r="FQ124" i="211"/>
  <c r="FQ156" i="211"/>
  <c r="FQ18" i="211"/>
  <c r="FQ122" i="211"/>
  <c r="FQ144" i="211"/>
  <c r="FQ62" i="211"/>
  <c r="FD70" i="211"/>
  <c r="DQ97" i="211"/>
  <c r="DQ122" i="211"/>
  <c r="FQ45" i="211"/>
  <c r="DQ40" i="211"/>
  <c r="ED85" i="211"/>
  <c r="DQ23" i="211"/>
  <c r="FD81" i="211"/>
  <c r="EQ66" i="211"/>
  <c r="FQ128" i="211"/>
  <c r="ED22" i="211"/>
  <c r="FD17" i="211"/>
  <c r="FD23" i="211"/>
  <c r="DQ153" i="211"/>
  <c r="FD26" i="211"/>
  <c r="FD62" i="211"/>
  <c r="H18" i="209" l="1"/>
  <c r="H17" i="209"/>
  <c r="H61" i="209"/>
  <c r="H57" i="209"/>
  <c r="H47" i="209"/>
  <c r="H38" i="209"/>
  <c r="H28" i="209"/>
  <c r="H19" i="209"/>
  <c r="H40" i="209"/>
  <c r="H29" i="209"/>
  <c r="H49" i="209"/>
  <c r="H39" i="209"/>
  <c r="H30" i="209"/>
  <c r="H20" i="209"/>
  <c r="H66" i="209"/>
  <c r="H45" i="209"/>
  <c r="H56" i="209"/>
  <c r="H41" i="209"/>
  <c r="H31" i="209"/>
  <c r="H22" i="209"/>
  <c r="H67" i="209"/>
  <c r="H58" i="209"/>
  <c r="H69" i="209"/>
  <c r="H24" i="209"/>
  <c r="H33" i="209"/>
  <c r="H23" i="209"/>
  <c r="H68" i="209"/>
  <c r="H59" i="209"/>
  <c r="H50" i="209"/>
  <c r="H37" i="209"/>
  <c r="H53" i="209"/>
  <c r="H25" i="209"/>
  <c r="H15" i="209"/>
  <c r="H60" i="209"/>
  <c r="H51" i="209"/>
  <c r="H42" i="209"/>
  <c r="H64" i="209"/>
  <c r="H21" i="209"/>
  <c r="H16" i="209"/>
  <c r="H62" i="209"/>
  <c r="H52" i="209"/>
  <c r="H43" i="209"/>
  <c r="H34" i="209"/>
  <c r="H32" i="209"/>
  <c r="H14" i="209"/>
  <c r="H63" i="209"/>
  <c r="H54" i="209"/>
  <c r="H44" i="209"/>
  <c r="H35" i="209"/>
  <c r="H26" i="209"/>
  <c r="H48" i="209"/>
  <c r="H65" i="209"/>
  <c r="H55" i="209"/>
  <c r="H46" i="209"/>
  <c r="H36" i="209"/>
  <c r="H27" i="209"/>
  <c r="AA18" i="209"/>
  <c r="AA56" i="209"/>
  <c r="AH17" i="209"/>
  <c r="AE33" i="209"/>
  <c r="AH39" i="209"/>
  <c r="AA54" i="209"/>
  <c r="AG63" i="209"/>
  <c r="AF34" i="209"/>
  <c r="Z38" i="209"/>
  <c r="AG18" i="209"/>
  <c r="Z58" i="209"/>
  <c r="AB37" i="209"/>
  <c r="AC30" i="209"/>
  <c r="AF45" i="209"/>
  <c r="AC17" i="209"/>
  <c r="Z16" i="209"/>
  <c r="AG54" i="209"/>
  <c r="AE18" i="209"/>
  <c r="AC50" i="209"/>
  <c r="AE46" i="209"/>
  <c r="AG34" i="209"/>
  <c r="AD67" i="209"/>
  <c r="AB20" i="209"/>
  <c r="AE66" i="209"/>
  <c r="AF31" i="209"/>
  <c r="AF51" i="209"/>
  <c r="AG29" i="209"/>
  <c r="AC49" i="209"/>
  <c r="AH69" i="209"/>
  <c r="AH15" i="209"/>
  <c r="AC67" i="209"/>
  <c r="AC37" i="209"/>
  <c r="AF49" i="209"/>
  <c r="AH63" i="209"/>
  <c r="AA44" i="209"/>
  <c r="AD37" i="209"/>
  <c r="AH23" i="209"/>
  <c r="AB59" i="209"/>
  <c r="AG37" i="209"/>
  <c r="AC53" i="209"/>
  <c r="AE14" i="209"/>
  <c r="AB36" i="209"/>
  <c r="Z35" i="209"/>
  <c r="AD17" i="209"/>
  <c r="AB53" i="209"/>
  <c r="AC56" i="209"/>
  <c r="AG39" i="209"/>
  <c r="AG23" i="209"/>
  <c r="AA17" i="209"/>
  <c r="AH49" i="209"/>
  <c r="AE25" i="209"/>
  <c r="AA59" i="209"/>
  <c r="AC64" i="209"/>
  <c r="AB44" i="209"/>
  <c r="AF60" i="209"/>
  <c r="AC61" i="209"/>
  <c r="AF27" i="209"/>
  <c r="AE40" i="209"/>
  <c r="AB24" i="209"/>
  <c r="AF32" i="209"/>
  <c r="AB32" i="209"/>
  <c r="Z27" i="209"/>
  <c r="AA53" i="209"/>
  <c r="AG45" i="209"/>
  <c r="Z59" i="209"/>
  <c r="AA64" i="209"/>
  <c r="AB17" i="209"/>
  <c r="AD39" i="209"/>
  <c r="AD23" i="209"/>
  <c r="AE61" i="209"/>
  <c r="AB43" i="209"/>
  <c r="AA37" i="209"/>
  <c r="AC34" i="209"/>
  <c r="AC20" i="209"/>
  <c r="Z14" i="209"/>
  <c r="AB16" i="209"/>
  <c r="AD14" i="209"/>
  <c r="AF22" i="209"/>
  <c r="AD43" i="209"/>
  <c r="AA36" i="209"/>
  <c r="AG19" i="209"/>
  <c r="AB54" i="209"/>
  <c r="AD58" i="209"/>
  <c r="AF62" i="209"/>
  <c r="AD54" i="209"/>
  <c r="Z25" i="209"/>
  <c r="AE32" i="209"/>
  <c r="Z47" i="209"/>
  <c r="AG69" i="209"/>
  <c r="AB27" i="209"/>
  <c r="AH14" i="209"/>
  <c r="AF15" i="209"/>
  <c r="AA61" i="209"/>
  <c r="AD44" i="209"/>
  <c r="AA66" i="209"/>
  <c r="AG53" i="209"/>
  <c r="Z30" i="209"/>
  <c r="AF38" i="209"/>
  <c r="AC62" i="209"/>
  <c r="AE22" i="209"/>
  <c r="Z22" i="209"/>
  <c r="AA52" i="209"/>
  <c r="AF66" i="209"/>
  <c r="AE31" i="209"/>
  <c r="Z51" i="209"/>
  <c r="AC22" i="209"/>
  <c r="AF50" i="209"/>
  <c r="AH62" i="209"/>
  <c r="AE24" i="209"/>
  <c r="AB38" i="209"/>
  <c r="AA29" i="209"/>
  <c r="AB64" i="209"/>
  <c r="AF37" i="209"/>
  <c r="AE29" i="209"/>
  <c r="Z43" i="209"/>
  <c r="Z40" i="209"/>
  <c r="Z62" i="209"/>
  <c r="AA45" i="209"/>
  <c r="AA31" i="209"/>
  <c r="AH43" i="209"/>
  <c r="AB62" i="209"/>
  <c r="AD21" i="209"/>
  <c r="Z42" i="209"/>
  <c r="AD69" i="209"/>
  <c r="AG51" i="209"/>
  <c r="AA67" i="209"/>
  <c r="AD68" i="209"/>
  <c r="AE48" i="209"/>
  <c r="AD53" i="209"/>
  <c r="AF54" i="209"/>
  <c r="Z50" i="209"/>
  <c r="AH59" i="209"/>
  <c r="AH41" i="209"/>
  <c r="AD41" i="209"/>
  <c r="AF14" i="209"/>
  <c r="AA38" i="209"/>
  <c r="AD57" i="209"/>
  <c r="AA60" i="209"/>
  <c r="AB49" i="209"/>
  <c r="Z15" i="209"/>
  <c r="AG36" i="209"/>
  <c r="AA24" i="209"/>
  <c r="AA16" i="209"/>
  <c r="AC65" i="209"/>
  <c r="AA57" i="209"/>
  <c r="AC45" i="209"/>
  <c r="AB23" i="209"/>
  <c r="AD52" i="209"/>
  <c r="AB33" i="209"/>
  <c r="AF29" i="209"/>
  <c r="AH52" i="209"/>
  <c r="AB65" i="209"/>
  <c r="AC28" i="209"/>
  <c r="AD46" i="209"/>
  <c r="AD19" i="209"/>
  <c r="AH37" i="209"/>
  <c r="AE51" i="209"/>
  <c r="AD61" i="209"/>
  <c r="AG35" i="209"/>
  <c r="Z67" i="209"/>
  <c r="AA20" i="209"/>
  <c r="AA50" i="209"/>
  <c r="AE63" i="209"/>
  <c r="Z45" i="209"/>
  <c r="Z28" i="209"/>
  <c r="AH21" i="209"/>
  <c r="AF61" i="209"/>
  <c r="AG66" i="209"/>
  <c r="AE34" i="209"/>
  <c r="Z56" i="209"/>
  <c r="AB19" i="209"/>
  <c r="AF56" i="209"/>
  <c r="AD20" i="209"/>
  <c r="AH66" i="209"/>
  <c r="AC46" i="209"/>
  <c r="AH28" i="209"/>
  <c r="AG62" i="209"/>
  <c r="AD49" i="209"/>
  <c r="AA28" i="209"/>
  <c r="AA51" i="209"/>
  <c r="AE43" i="209"/>
  <c r="AC66" i="209"/>
  <c r="AE41" i="209"/>
  <c r="AC47" i="209"/>
  <c r="Z32" i="209"/>
  <c r="Z17" i="209"/>
  <c r="AH53" i="209"/>
  <c r="AE28" i="209"/>
  <c r="AA41" i="209"/>
  <c r="Z18" i="209"/>
  <c r="Z23" i="209"/>
  <c r="AB34" i="209"/>
  <c r="AC26" i="209"/>
  <c r="AB66" i="209"/>
  <c r="AC51" i="209"/>
  <c r="AF36" i="209"/>
  <c r="AF42" i="209"/>
  <c r="AE56" i="209"/>
  <c r="AC14" i="209"/>
  <c r="AC41" i="209"/>
  <c r="AF55" i="209"/>
  <c r="AB29" i="209"/>
  <c r="AF16" i="209"/>
  <c r="AA22" i="209"/>
  <c r="AB40" i="209"/>
  <c r="AH31" i="209"/>
  <c r="AG15" i="209"/>
  <c r="AE52" i="209"/>
  <c r="AE60" i="209"/>
  <c r="Z39" i="209"/>
  <c r="AD63" i="209"/>
  <c r="AF21" i="209"/>
  <c r="AA34" i="209"/>
  <c r="AA69" i="209"/>
  <c r="AA63" i="209"/>
  <c r="AA26" i="209"/>
  <c r="AF48" i="209"/>
  <c r="AB51" i="209"/>
  <c r="AD28" i="209"/>
  <c r="AB45" i="209"/>
  <c r="AA23" i="209"/>
  <c r="Z46" i="209"/>
  <c r="AD29" i="209"/>
  <c r="Z55" i="209"/>
  <c r="AD32" i="209"/>
  <c r="AB47" i="209"/>
  <c r="AA68" i="209"/>
  <c r="AH42" i="209"/>
  <c r="AH45" i="209"/>
  <c r="AH30" i="209"/>
  <c r="AG49" i="209"/>
  <c r="AA40" i="209"/>
  <c r="AE65" i="209"/>
  <c r="AH33" i="209"/>
  <c r="AE59" i="209"/>
  <c r="AB30" i="209"/>
  <c r="AD59" i="209"/>
  <c r="Z26" i="209"/>
  <c r="Z33" i="209"/>
  <c r="AF68" i="209"/>
  <c r="AD30" i="209"/>
  <c r="AG42" i="209"/>
  <c r="AC27" i="209"/>
  <c r="AE50" i="209"/>
  <c r="AC39" i="209"/>
  <c r="AE37" i="209"/>
  <c r="AF20" i="209"/>
  <c r="AF64" i="209"/>
  <c r="AF43" i="209"/>
  <c r="AG17" i="209"/>
  <c r="AG60" i="209"/>
  <c r="AD26" i="209"/>
  <c r="AC60" i="209"/>
  <c r="AF44" i="209"/>
  <c r="AG22" i="209"/>
  <c r="AD31" i="209"/>
  <c r="AG33" i="209"/>
  <c r="AB55" i="209"/>
  <c r="AD47" i="209"/>
  <c r="AD51" i="209"/>
  <c r="AD60" i="209"/>
  <c r="AC15" i="209"/>
  <c r="AB57" i="209"/>
  <c r="AF65" i="209"/>
  <c r="AD66" i="209"/>
  <c r="AG55" i="209"/>
  <c r="AE54" i="209"/>
  <c r="AG47" i="209"/>
  <c r="AB15" i="209"/>
  <c r="AA43" i="209"/>
  <c r="AB56" i="209"/>
  <c r="AE69" i="209"/>
  <c r="Z31" i="209"/>
  <c r="AD65" i="209"/>
  <c r="AH44" i="209"/>
  <c r="AC69" i="209"/>
  <c r="AE64" i="209"/>
  <c r="AB39" i="209"/>
  <c r="AB22" i="209"/>
  <c r="AD16" i="209"/>
  <c r="AG40" i="209"/>
  <c r="AA19" i="209"/>
  <c r="AH16" i="209"/>
  <c r="AC33" i="209"/>
  <c r="Z65" i="209"/>
  <c r="AA33" i="209"/>
  <c r="AE53" i="209"/>
  <c r="AF47" i="209"/>
  <c r="Z63" i="209"/>
  <c r="AG50" i="209"/>
  <c r="AB52" i="209"/>
  <c r="Z21" i="209"/>
  <c r="Z61" i="209"/>
  <c r="AH27" i="209"/>
  <c r="AD42" i="209"/>
  <c r="AA32" i="209"/>
  <c r="AC59" i="209"/>
  <c r="Z53" i="209"/>
  <c r="AB60" i="209"/>
  <c r="AH18" i="209"/>
  <c r="AG48" i="209"/>
  <c r="AH20" i="209"/>
  <c r="AC36" i="209"/>
  <c r="AC44" i="209"/>
  <c r="Z20" i="209"/>
  <c r="AE39" i="209"/>
  <c r="AG67" i="209"/>
  <c r="AH26" i="209"/>
  <c r="AG68" i="209"/>
  <c r="AB25" i="209"/>
  <c r="AE47" i="209"/>
  <c r="AF19" i="209"/>
  <c r="AE44" i="209"/>
  <c r="AH19" i="209"/>
  <c r="AG41" i="209"/>
  <c r="AF63" i="209"/>
  <c r="AC52" i="209"/>
  <c r="AG32" i="209"/>
  <c r="Z66" i="209"/>
  <c r="AH47" i="209"/>
  <c r="AC19" i="209"/>
  <c r="AD62" i="209"/>
  <c r="AC32" i="209"/>
  <c r="Z19" i="209"/>
  <c r="AF58" i="209"/>
  <c r="AF39" i="209"/>
  <c r="AH46" i="209"/>
  <c r="AE42" i="209"/>
  <c r="AG24" i="209"/>
  <c r="AF52" i="209"/>
  <c r="AG27" i="209"/>
  <c r="AD55" i="209"/>
  <c r="AG20" i="209"/>
  <c r="AC38" i="209"/>
  <c r="AG25" i="209"/>
  <c r="AE62" i="209"/>
  <c r="AF28" i="209"/>
  <c r="AH61" i="209"/>
  <c r="Z37" i="209"/>
  <c r="AF24" i="209"/>
  <c r="AA65" i="209"/>
  <c r="AB46" i="209"/>
  <c r="AF23" i="209"/>
  <c r="AA42" i="209"/>
  <c r="AD18" i="209"/>
  <c r="AH24" i="209"/>
  <c r="AG46" i="209"/>
  <c r="AD15" i="209"/>
  <c r="AF59" i="209"/>
  <c r="AE23" i="209"/>
  <c r="AF40" i="209"/>
  <c r="AD40" i="209"/>
  <c r="AB14" i="209"/>
  <c r="AH55" i="209"/>
  <c r="AF67" i="209"/>
  <c r="AG16" i="209"/>
  <c r="AH35" i="209"/>
  <c r="Z52" i="209"/>
  <c r="AE15" i="209"/>
  <c r="Z69" i="209"/>
  <c r="AE36" i="209"/>
  <c r="AH50" i="209"/>
  <c r="AF26" i="209"/>
  <c r="AD33" i="209"/>
  <c r="AE68" i="209"/>
  <c r="AG31" i="209"/>
  <c r="AD45" i="209"/>
  <c r="Z49" i="209"/>
  <c r="AH32" i="209"/>
  <c r="AH64" i="209"/>
  <c r="AH29" i="209"/>
  <c r="AE27" i="209"/>
  <c r="AC23" i="209"/>
  <c r="Z44" i="209"/>
  <c r="AH25" i="209"/>
  <c r="AH58" i="209"/>
  <c r="Z57" i="209"/>
  <c r="AE45" i="209"/>
  <c r="AC29" i="209"/>
  <c r="Z54" i="209"/>
  <c r="AD35" i="209"/>
  <c r="AE20" i="209"/>
  <c r="AG38" i="209"/>
  <c r="AG57" i="209"/>
  <c r="AH60" i="209"/>
  <c r="Z60" i="209"/>
  <c r="AE58" i="209"/>
  <c r="AD25" i="209"/>
  <c r="AC58" i="209"/>
  <c r="AA49" i="209"/>
  <c r="AB67" i="209"/>
  <c r="AE30" i="209"/>
  <c r="AA55" i="209"/>
  <c r="AD24" i="209"/>
  <c r="Z41" i="209"/>
  <c r="AC16" i="209"/>
  <c r="AA27" i="209"/>
  <c r="AF18" i="209"/>
  <c r="AA15" i="209"/>
  <c r="AF46" i="209"/>
  <c r="AF41" i="209"/>
  <c r="AH36" i="209"/>
  <c r="AB58" i="209"/>
  <c r="AB50" i="209"/>
  <c r="AH22" i="209"/>
  <c r="Z36" i="209"/>
  <c r="AG65" i="209"/>
  <c r="AA30" i="209"/>
  <c r="AF33" i="209"/>
  <c r="AF69" i="209"/>
  <c r="AG56" i="209"/>
  <c r="AC57" i="209"/>
  <c r="AA35" i="209"/>
  <c r="AH51" i="209"/>
  <c r="AG21" i="209"/>
  <c r="AD56" i="209"/>
  <c r="AB68" i="209"/>
  <c r="AC31" i="209"/>
  <c r="AA48" i="209"/>
  <c r="AH40" i="209"/>
  <c r="AE21" i="209"/>
  <c r="AB61" i="209"/>
  <c r="AH34" i="209"/>
  <c r="AG58" i="209"/>
  <c r="AD27" i="209"/>
  <c r="AA62" i="209"/>
  <c r="AB28" i="209"/>
  <c r="AC54" i="209"/>
  <c r="Z29" i="209"/>
  <c r="AH65" i="209"/>
  <c r="AC55" i="209"/>
  <c r="AE57" i="209"/>
  <c r="AD34" i="209"/>
  <c r="AG14" i="209"/>
  <c r="AC48" i="209"/>
  <c r="AD64" i="209"/>
  <c r="AC35" i="209"/>
  <c r="AE19" i="209"/>
  <c r="AH57" i="209"/>
  <c r="AB35" i="209"/>
  <c r="AB69" i="209"/>
  <c r="AG30" i="209"/>
  <c r="AA46" i="209"/>
  <c r="AD38" i="209"/>
  <c r="AE16" i="209"/>
  <c r="AA58" i="209"/>
  <c r="AC24" i="209"/>
  <c r="AH48" i="209"/>
  <c r="AG26" i="209"/>
  <c r="AF57" i="209"/>
  <c r="AE38" i="209"/>
  <c r="AG52" i="209"/>
  <c r="Z68" i="209"/>
  <c r="AF30" i="209"/>
  <c r="AH67" i="209"/>
  <c r="AF35" i="209"/>
  <c r="AD36" i="209"/>
  <c r="AD22" i="209"/>
  <c r="AF53" i="209"/>
  <c r="AB31" i="209"/>
  <c r="AH68" i="209"/>
  <c r="AE26" i="209"/>
  <c r="AH56" i="209"/>
  <c r="AB41" i="209"/>
  <c r="AG28" i="209"/>
  <c r="AB18" i="209"/>
  <c r="AC43" i="209"/>
  <c r="AC68" i="209"/>
  <c r="AC63" i="209"/>
  <c r="Z24" i="209"/>
  <c r="AC42" i="209"/>
  <c r="AA21" i="209"/>
  <c r="Z34" i="209"/>
  <c r="AD48" i="209"/>
  <c r="AA47" i="209"/>
  <c r="AC21" i="209"/>
  <c r="AA39" i="209"/>
  <c r="AB42" i="209"/>
  <c r="AE35" i="209"/>
  <c r="AB63" i="209"/>
  <c r="Z64" i="209"/>
  <c r="AE67" i="209"/>
  <c r="AE49" i="209"/>
  <c r="AB48" i="209"/>
  <c r="AH54" i="209"/>
  <c r="AG43" i="209"/>
  <c r="AD50" i="209"/>
  <c r="AE55" i="209"/>
  <c r="AH38" i="209"/>
  <c r="AG44" i="209"/>
  <c r="Z48" i="209"/>
  <c r="AC18" i="209"/>
  <c r="AF17" i="209"/>
  <c r="AG64" i="209"/>
  <c r="AF25" i="209"/>
  <c r="AC25" i="209"/>
  <c r="AB21" i="209"/>
  <c r="AG61" i="209"/>
  <c r="AB26" i="209"/>
  <c r="AA14" i="209"/>
  <c r="AA25" i="209"/>
  <c r="AG59" i="209"/>
  <c r="AE17" i="209"/>
  <c r="AC40" i="209"/>
  <c r="BJ14" i="209"/>
  <c r="BO14" i="209"/>
  <c r="BM14" i="209"/>
  <c r="BK14" i="209"/>
  <c r="BL14" i="209"/>
  <c r="BP14" i="209"/>
  <c r="BN14" i="209"/>
  <c r="BR14" i="209"/>
  <c r="BQ14" i="209"/>
  <c r="BN43" i="209"/>
  <c r="BJ60" i="209"/>
  <c r="BM44" i="209"/>
  <c r="BJ23" i="209"/>
  <c r="BR62" i="209"/>
  <c r="BR15" i="209"/>
  <c r="BK44" i="209"/>
  <c r="BR17" i="209"/>
  <c r="BN64" i="209"/>
  <c r="BR61" i="209"/>
  <c r="BJ64" i="209"/>
  <c r="BP28" i="209"/>
  <c r="BO21" i="209"/>
  <c r="BO42" i="209"/>
  <c r="BL23" i="209"/>
  <c r="BK26" i="209"/>
  <c r="BN33" i="209"/>
  <c r="BJ67" i="209"/>
  <c r="BM55" i="209"/>
  <c r="BK55" i="209"/>
  <c r="BQ38" i="209"/>
  <c r="BR27" i="209"/>
  <c r="BQ37" i="209"/>
  <c r="BR50" i="209"/>
  <c r="BL24" i="209"/>
  <c r="BR58" i="209"/>
  <c r="BJ52" i="209"/>
  <c r="BP54" i="209"/>
  <c r="BR30" i="209"/>
  <c r="BM29" i="209"/>
  <c r="BJ25" i="209"/>
  <c r="BK61" i="209"/>
  <c r="BN22" i="209"/>
  <c r="BP51" i="209"/>
  <c r="BN57" i="209"/>
  <c r="BP55" i="209"/>
  <c r="BQ56" i="209"/>
  <c r="BL53" i="209"/>
  <c r="BK34" i="209"/>
  <c r="BP59" i="209"/>
  <c r="BP27" i="209"/>
  <c r="BP43" i="209"/>
  <c r="BM48" i="209"/>
  <c r="BK32" i="209"/>
  <c r="BK59" i="209"/>
  <c r="BM68" i="209"/>
  <c r="BO34" i="209"/>
  <c r="BJ18" i="209"/>
  <c r="BR68" i="209"/>
  <c r="BQ58" i="209"/>
  <c r="BQ65" i="209"/>
  <c r="BP18" i="209"/>
  <c r="BP37" i="209"/>
  <c r="BK36" i="209"/>
  <c r="BO15" i="209"/>
  <c r="BQ20" i="209"/>
  <c r="BJ15" i="209"/>
  <c r="BJ65" i="209"/>
  <c r="BO59" i="209"/>
  <c r="BJ62" i="209"/>
  <c r="BR45" i="209"/>
  <c r="BL68" i="209"/>
  <c r="BM69" i="209"/>
  <c r="BM39" i="209"/>
  <c r="BM46" i="209"/>
  <c r="BQ64" i="209"/>
  <c r="BK54" i="209"/>
  <c r="BR23" i="209"/>
  <c r="BO19" i="209"/>
  <c r="BO46" i="209"/>
  <c r="BJ40" i="209"/>
  <c r="BQ32" i="209"/>
  <c r="BN65" i="209"/>
  <c r="BP68" i="209"/>
  <c r="BP52" i="209"/>
  <c r="BL58" i="209"/>
  <c r="BN50" i="209"/>
  <c r="BN19" i="209"/>
  <c r="BN66" i="209"/>
  <c r="BK58" i="209"/>
  <c r="BQ44" i="209"/>
  <c r="BM50" i="209"/>
  <c r="BO25" i="209"/>
  <c r="BR54" i="209"/>
  <c r="BR16" i="209"/>
  <c r="BJ39" i="209"/>
  <c r="BR51" i="209"/>
  <c r="BO20" i="209"/>
  <c r="BL40" i="209"/>
  <c r="BQ43" i="209"/>
  <c r="BK24" i="209"/>
  <c r="BK40" i="209"/>
  <c r="BN20" i="209"/>
  <c r="BR28" i="209"/>
  <c r="BO30" i="209"/>
  <c r="BJ41" i="209"/>
  <c r="BQ28" i="209"/>
  <c r="BO23" i="209"/>
  <c r="BL57" i="209"/>
  <c r="BO31" i="209"/>
  <c r="BJ20" i="209"/>
  <c r="BQ66" i="209"/>
  <c r="BK57" i="209"/>
  <c r="BO35" i="209"/>
  <c r="BP38" i="209"/>
  <c r="BQ59" i="209"/>
  <c r="BK39" i="209"/>
  <c r="BM51" i="209"/>
  <c r="BQ40" i="209"/>
  <c r="BQ48" i="209"/>
  <c r="BR32" i="209"/>
  <c r="BP46" i="209"/>
  <c r="BR19" i="209"/>
  <c r="BJ48" i="209"/>
  <c r="BP53" i="209"/>
  <c r="BK46" i="209"/>
  <c r="BK68" i="209"/>
  <c r="BN36" i="209"/>
  <c r="BN40" i="209"/>
  <c r="BQ63" i="209"/>
  <c r="BL28" i="209"/>
  <c r="BR41" i="209"/>
  <c r="BM30" i="209"/>
  <c r="BO18" i="209"/>
  <c r="BK37" i="209"/>
  <c r="BM33" i="209"/>
  <c r="BO49" i="209"/>
  <c r="BK47" i="209"/>
  <c r="BM26" i="209"/>
  <c r="BJ44" i="209"/>
  <c r="BJ66" i="209"/>
  <c r="BO26" i="209"/>
  <c r="BQ51" i="209"/>
  <c r="BK60" i="209"/>
  <c r="BN48" i="209"/>
  <c r="BO45" i="209"/>
  <c r="BL65" i="209"/>
  <c r="BO27" i="209"/>
  <c r="BK66" i="209"/>
  <c r="BP42" i="209"/>
  <c r="BQ18" i="209"/>
  <c r="BQ52" i="209"/>
  <c r="BR65" i="209"/>
  <c r="BK52" i="209"/>
  <c r="BL18" i="209"/>
  <c r="BR40" i="209"/>
  <c r="BQ17" i="209"/>
  <c r="BL34" i="209"/>
  <c r="BL42" i="209"/>
  <c r="BQ34" i="209"/>
  <c r="BK42" i="209"/>
  <c r="BP22" i="209"/>
  <c r="BP47" i="209"/>
  <c r="BO17" i="209"/>
  <c r="BJ54" i="209"/>
  <c r="BO53" i="209"/>
  <c r="BN39" i="209"/>
  <c r="BM24" i="209"/>
  <c r="BL33" i="209"/>
  <c r="BP62" i="209"/>
  <c r="BQ68" i="209"/>
  <c r="BL38" i="209"/>
  <c r="BO38" i="209"/>
  <c r="BR37" i="209"/>
  <c r="BN28" i="209"/>
  <c r="BL44" i="209"/>
  <c r="BQ46" i="209"/>
  <c r="BP65" i="209"/>
  <c r="BN17" i="209"/>
  <c r="BL31" i="209"/>
  <c r="BM18" i="209"/>
  <c r="BQ25" i="209"/>
  <c r="BJ55" i="209"/>
  <c r="BM56" i="209"/>
  <c r="BM41" i="209"/>
  <c r="BN68" i="209"/>
  <c r="BP48" i="209"/>
  <c r="BM31" i="209"/>
  <c r="BJ46" i="209"/>
  <c r="BQ54" i="209"/>
  <c r="BR35" i="209"/>
  <c r="BJ69" i="209"/>
  <c r="BM64" i="209"/>
  <c r="BO67" i="209"/>
  <c r="BR38" i="209"/>
  <c r="BK18" i="209"/>
  <c r="BM67" i="209"/>
  <c r="BQ50" i="209"/>
  <c r="BK64" i="209"/>
  <c r="BN46" i="209"/>
  <c r="BK62" i="209"/>
  <c r="BL52" i="209"/>
  <c r="BK23" i="209"/>
  <c r="BP64" i="209"/>
  <c r="BQ29" i="209"/>
  <c r="BP57" i="209"/>
  <c r="BM15" i="209"/>
  <c r="BK35" i="209"/>
  <c r="BK67" i="209"/>
  <c r="BL54" i="209"/>
  <c r="BN59" i="209"/>
  <c r="BO36" i="209"/>
  <c r="BQ16" i="209"/>
  <c r="BJ49" i="209"/>
  <c r="BL66" i="209"/>
  <c r="BN69" i="209"/>
  <c r="BM58" i="209"/>
  <c r="BJ56" i="209"/>
  <c r="BQ49" i="209"/>
  <c r="BN61" i="209"/>
  <c r="BL69" i="209"/>
  <c r="BJ68" i="209"/>
  <c r="BR49" i="209"/>
  <c r="BQ62" i="209"/>
  <c r="BN52" i="209"/>
  <c r="BM65" i="209"/>
  <c r="BQ33" i="209"/>
  <c r="BM66" i="209"/>
  <c r="BN32" i="209"/>
  <c r="BP56" i="209"/>
  <c r="BK21" i="209"/>
  <c r="BK19" i="209"/>
  <c r="BR60" i="209"/>
  <c r="BQ30" i="209"/>
  <c r="BN47" i="209"/>
  <c r="BR29" i="209"/>
  <c r="BM28" i="209"/>
  <c r="BR44" i="209"/>
  <c r="BK48" i="209"/>
  <c r="BR22" i="209"/>
  <c r="BO68" i="209"/>
  <c r="BL55" i="209"/>
  <c r="BO40" i="209"/>
  <c r="BR56" i="209"/>
  <c r="BL21" i="209"/>
  <c r="BJ34" i="209"/>
  <c r="BR52" i="209"/>
  <c r="BO32" i="209"/>
  <c r="BN44" i="209"/>
  <c r="BO24" i="209"/>
  <c r="BQ36" i="209"/>
  <c r="BO58" i="209"/>
  <c r="BJ27" i="209"/>
  <c r="BM53" i="209"/>
  <c r="BK51" i="209"/>
  <c r="BM57" i="209"/>
  <c r="BK28" i="209"/>
  <c r="BN53" i="209"/>
  <c r="BQ57" i="209"/>
  <c r="BM20" i="209"/>
  <c r="BP41" i="209"/>
  <c r="BJ17" i="209"/>
  <c r="BJ59" i="209"/>
  <c r="BK31" i="209"/>
  <c r="BN29" i="209"/>
  <c r="BN42" i="209"/>
  <c r="BJ32" i="209"/>
  <c r="BM52" i="209"/>
  <c r="BJ30" i="209"/>
  <c r="BJ50" i="209"/>
  <c r="BL51" i="209"/>
  <c r="BN54" i="209"/>
  <c r="BN31" i="209"/>
  <c r="BJ63" i="209"/>
  <c r="BQ55" i="209"/>
  <c r="BP40" i="209"/>
  <c r="BO33" i="209"/>
  <c r="BL46" i="209"/>
  <c r="BM49" i="209"/>
  <c r="BM36" i="209"/>
  <c r="BM54" i="209"/>
  <c r="BQ53" i="209"/>
  <c r="BN18" i="209"/>
  <c r="BP21" i="209"/>
  <c r="BJ22" i="209"/>
  <c r="BJ38" i="209"/>
  <c r="BN23" i="209"/>
  <c r="BJ19" i="209"/>
  <c r="BQ26" i="209"/>
  <c r="BP39" i="209"/>
  <c r="BK69" i="209"/>
  <c r="BR63" i="209"/>
  <c r="BM47" i="209"/>
  <c r="BQ41" i="209"/>
  <c r="BN45" i="209"/>
  <c r="BN58" i="209"/>
  <c r="BP17" i="209"/>
  <c r="BM27" i="209"/>
  <c r="BM43" i="209"/>
  <c r="BK53" i="209"/>
  <c r="BP33" i="209"/>
  <c r="BO65" i="209"/>
  <c r="BQ67" i="209"/>
  <c r="BP19" i="209"/>
  <c r="BJ57" i="209"/>
  <c r="BL26" i="209"/>
  <c r="BQ47" i="209"/>
  <c r="BP61" i="209"/>
  <c r="BL62" i="209"/>
  <c r="BL64" i="209"/>
  <c r="BP58" i="209"/>
  <c r="BK20" i="209"/>
  <c r="BN49" i="209"/>
  <c r="BM19" i="209"/>
  <c r="BJ24" i="209"/>
  <c r="BJ33" i="209"/>
  <c r="BL37" i="209"/>
  <c r="BL43" i="209"/>
  <c r="BM35" i="209"/>
  <c r="BL49" i="209"/>
  <c r="BO66" i="209"/>
  <c r="BP34" i="209"/>
  <c r="BK30" i="209"/>
  <c r="BN62" i="209"/>
  <c r="BJ42" i="209"/>
  <c r="BL45" i="209"/>
  <c r="BL48" i="209"/>
  <c r="BQ15" i="209"/>
  <c r="BL50" i="209"/>
  <c r="BJ36" i="209"/>
  <c r="BR66" i="209"/>
  <c r="BJ53" i="209"/>
  <c r="BR67" i="209"/>
  <c r="BO69" i="209"/>
  <c r="BM34" i="209"/>
  <c r="BR18" i="209"/>
  <c r="BM21" i="209"/>
  <c r="BK29" i="209"/>
  <c r="BR25" i="209"/>
  <c r="BP25" i="209"/>
  <c r="BQ42" i="209"/>
  <c r="BO41" i="209"/>
  <c r="BN34" i="209"/>
  <c r="BO61" i="209"/>
  <c r="BL19" i="209"/>
  <c r="BR43" i="209"/>
  <c r="BQ22" i="209"/>
  <c r="BJ28" i="209"/>
  <c r="BK63" i="209"/>
  <c r="BR39" i="209"/>
  <c r="BK33" i="209"/>
  <c r="BO44" i="209"/>
  <c r="BL41" i="209"/>
  <c r="BO56" i="209"/>
  <c r="BQ23" i="209"/>
  <c r="BK15" i="209"/>
  <c r="BP29" i="209"/>
  <c r="BN55" i="209"/>
  <c r="BP32" i="209"/>
  <c r="BK27" i="209"/>
  <c r="BJ26" i="209"/>
  <c r="BO55" i="209"/>
  <c r="BR59" i="209"/>
  <c r="BN67" i="209"/>
  <c r="BL63" i="209"/>
  <c r="BJ45" i="209"/>
  <c r="BP35" i="209"/>
  <c r="BQ61" i="209"/>
  <c r="BN37" i="209"/>
  <c r="BP16" i="209"/>
  <c r="BJ43" i="209"/>
  <c r="BR47" i="209"/>
  <c r="BO52" i="209"/>
  <c r="BR46" i="209"/>
  <c r="BN15" i="209"/>
  <c r="BL22" i="209"/>
  <c r="BN35" i="209"/>
  <c r="BL15" i="209"/>
  <c r="BN63" i="209"/>
  <c r="BJ51" i="209"/>
  <c r="BR55" i="209"/>
  <c r="BJ16" i="209"/>
  <c r="BO43" i="209"/>
  <c r="BR48" i="209"/>
  <c r="BK25" i="209"/>
  <c r="BM42" i="209"/>
  <c r="BK16" i="209"/>
  <c r="BP45" i="209"/>
  <c r="BN24" i="209"/>
  <c r="BN41" i="209"/>
  <c r="BN60" i="209"/>
  <c r="BN27" i="209"/>
  <c r="BO54" i="209"/>
  <c r="BK43" i="209"/>
  <c r="BM59" i="209"/>
  <c r="BM62" i="209"/>
  <c r="BO22" i="209"/>
  <c r="BP67" i="209"/>
  <c r="BN51" i="209"/>
  <c r="BN56" i="209"/>
  <c r="BR34" i="209"/>
  <c r="BJ47" i="209"/>
  <c r="BM16" i="209"/>
  <c r="BJ29" i="209"/>
  <c r="BO63" i="209"/>
  <c r="BP36" i="209"/>
  <c r="BK17" i="209"/>
  <c r="BP20" i="209"/>
  <c r="BR21" i="209"/>
  <c r="BQ60" i="209"/>
  <c r="BM61" i="209"/>
  <c r="BR69" i="209"/>
  <c r="BR64" i="209"/>
  <c r="BO50" i="209"/>
  <c r="BP15" i="209"/>
  <c r="BJ21" i="209"/>
  <c r="BL60" i="209"/>
  <c r="BK38" i="209"/>
  <c r="BL39" i="209"/>
  <c r="BO29" i="209"/>
  <c r="BO51" i="209"/>
  <c r="BM32" i="209"/>
  <c r="BL17" i="209"/>
  <c r="BM45" i="209"/>
  <c r="BP31" i="209"/>
  <c r="BJ61" i="209"/>
  <c r="BL27" i="209"/>
  <c r="BQ45" i="209"/>
  <c r="BL30" i="209"/>
  <c r="BL16" i="209"/>
  <c r="BO16" i="209"/>
  <c r="BR24" i="209"/>
  <c r="BQ69" i="209"/>
  <c r="BP66" i="209"/>
  <c r="BP60" i="209"/>
  <c r="BO57" i="209"/>
  <c r="BK45" i="209"/>
  <c r="BM22" i="209"/>
  <c r="BO28" i="209"/>
  <c r="BP49" i="209"/>
  <c r="BN16" i="209"/>
  <c r="BM25" i="209"/>
  <c r="BL47" i="209"/>
  <c r="BK65" i="209"/>
  <c r="BR53" i="209"/>
  <c r="BJ58" i="209"/>
  <c r="BP30" i="209"/>
  <c r="BQ35" i="209"/>
  <c r="BL20" i="209"/>
  <c r="BK50" i="209"/>
  <c r="BN25" i="209"/>
  <c r="BP26" i="209"/>
  <c r="BR20" i="209"/>
  <c r="BQ21" i="209"/>
  <c r="BL29" i="209"/>
  <c r="BP44" i="209"/>
  <c r="BJ31" i="209"/>
  <c r="BO39" i="209"/>
  <c r="BO60" i="209"/>
  <c r="BR57" i="209"/>
  <c r="BL56" i="209"/>
  <c r="BP24" i="209"/>
  <c r="BM37" i="209"/>
  <c r="BL25" i="209"/>
  <c r="BN38" i="209"/>
  <c r="BM17" i="209"/>
  <c r="BM38" i="209"/>
  <c r="BL59" i="209"/>
  <c r="BO47" i="209"/>
  <c r="BL36" i="209"/>
  <c r="BK49" i="209"/>
  <c r="BR26" i="209"/>
  <c r="BM23" i="209"/>
  <c r="BR36" i="209"/>
  <c r="BJ37" i="209"/>
  <c r="BN26" i="209"/>
  <c r="BN21" i="209"/>
  <c r="BR33" i="209"/>
  <c r="BQ24" i="209"/>
  <c r="BL32" i="209"/>
  <c r="BP69" i="209"/>
  <c r="BK22" i="209"/>
  <c r="BM40" i="209"/>
  <c r="BL35" i="209"/>
  <c r="BO62" i="209"/>
  <c r="BM63" i="209"/>
  <c r="BL67" i="209"/>
  <c r="BL61" i="209"/>
  <c r="BO48" i="209"/>
  <c r="BP63" i="209"/>
  <c r="BJ35" i="209"/>
  <c r="BO37" i="209"/>
  <c r="BQ19" i="209"/>
  <c r="BR42" i="209"/>
  <c r="BR31" i="209"/>
  <c r="BK56" i="209"/>
  <c r="BP50" i="209"/>
  <c r="BK41" i="209"/>
  <c r="BQ27" i="209"/>
  <c r="BN30" i="209"/>
  <c r="BP23" i="209"/>
  <c r="BQ31" i="209"/>
  <c r="BO64" i="209"/>
  <c r="BQ39" i="209"/>
  <c r="BM60" i="209"/>
  <c r="BB15" i="209"/>
  <c r="BD14" i="209"/>
  <c r="AX16" i="209"/>
  <c r="BA30" i="209"/>
  <c r="BD34" i="209"/>
  <c r="BD32" i="209"/>
  <c r="BB66" i="209"/>
  <c r="BD44" i="209"/>
  <c r="BB38" i="209"/>
  <c r="AX42" i="209"/>
  <c r="BC24" i="209"/>
  <c r="AX53" i="209"/>
  <c r="AX51" i="209"/>
  <c r="BA22" i="209"/>
  <c r="BB36" i="209"/>
  <c r="AZ52" i="209"/>
  <c r="BB35" i="209"/>
  <c r="BF44" i="209"/>
  <c r="AX33" i="209"/>
  <c r="BD20" i="209"/>
  <c r="AZ68" i="209"/>
  <c r="BA25" i="209"/>
  <c r="BA66" i="209"/>
  <c r="AZ28" i="209"/>
  <c r="BA39" i="209"/>
  <c r="BF31" i="209"/>
  <c r="BA19" i="209"/>
  <c r="BC38" i="209"/>
  <c r="BD69" i="209"/>
  <c r="BB53" i="209"/>
  <c r="AZ33" i="209"/>
  <c r="BF42" i="209"/>
  <c r="AZ56" i="209"/>
  <c r="BB58" i="209"/>
  <c r="BF18" i="209"/>
  <c r="AZ45" i="209"/>
  <c r="AX41" i="209"/>
  <c r="BC29" i="209"/>
  <c r="BC27" i="209"/>
  <c r="BF23" i="209"/>
  <c r="BD61" i="209"/>
  <c r="BD51" i="209"/>
  <c r="AX21" i="209"/>
  <c r="BE21" i="209"/>
  <c r="BA24" i="209"/>
  <c r="BD60" i="209"/>
  <c r="BB59" i="209"/>
  <c r="BF50" i="209"/>
  <c r="BD55" i="209"/>
  <c r="BD68" i="209"/>
  <c r="BB24" i="209"/>
  <c r="BD52" i="209"/>
  <c r="AZ25" i="209"/>
  <c r="BA57" i="209"/>
  <c r="BE43" i="209"/>
  <c r="AX31" i="209"/>
  <c r="AZ60" i="209"/>
  <c r="BF55" i="209"/>
  <c r="BE41" i="209"/>
  <c r="BF58" i="209"/>
  <c r="C34" i="209"/>
  <c r="AY60" i="209"/>
  <c r="BE16" i="209"/>
  <c r="AY26" i="209"/>
  <c r="AX47" i="209"/>
  <c r="BF38" i="209"/>
  <c r="BE24" i="209"/>
  <c r="AZ50" i="209"/>
  <c r="BC14" i="209"/>
  <c r="BB37" i="209"/>
  <c r="BC67" i="209"/>
  <c r="BF65" i="209"/>
  <c r="AZ61" i="209"/>
  <c r="BC57" i="209"/>
  <c r="BF29" i="209"/>
  <c r="BA14" i="209"/>
  <c r="AX63" i="209"/>
  <c r="BF39" i="209"/>
  <c r="BD16" i="209"/>
  <c r="AX55" i="209"/>
  <c r="BC26" i="209"/>
  <c r="BB48" i="209"/>
  <c r="AY69" i="209"/>
  <c r="BB28" i="209"/>
  <c r="BB62" i="209"/>
  <c r="BB33" i="209"/>
  <c r="BC16" i="209"/>
  <c r="AX18" i="209"/>
  <c r="BF17" i="209"/>
  <c r="BA40" i="209"/>
  <c r="BE53" i="209"/>
  <c r="BB55" i="209"/>
  <c r="AY31" i="209"/>
  <c r="BB40" i="209"/>
  <c r="AZ34" i="209"/>
  <c r="AY39" i="209"/>
  <c r="BD36" i="209"/>
  <c r="BA49" i="209"/>
  <c r="BC28" i="209"/>
  <c r="BF47" i="209"/>
  <c r="AX60" i="209"/>
  <c r="BA51" i="209"/>
  <c r="BA26" i="209"/>
  <c r="AX49" i="209"/>
  <c r="BA47" i="209"/>
  <c r="AX64" i="209"/>
  <c r="BA29" i="209"/>
  <c r="BF48" i="209"/>
  <c r="AZ17" i="209"/>
  <c r="BB45" i="209"/>
  <c r="AY46" i="209"/>
  <c r="BC31" i="209"/>
  <c r="BC20" i="209"/>
  <c r="AX67" i="209"/>
  <c r="BD42" i="209"/>
  <c r="BA54" i="209"/>
  <c r="BA41" i="209"/>
  <c r="BE66" i="209"/>
  <c r="BE25" i="209"/>
  <c r="BA46" i="209"/>
  <c r="AX20" i="209"/>
  <c r="BD64" i="209"/>
  <c r="BE46" i="209"/>
  <c r="BD45" i="209"/>
  <c r="AY54" i="209"/>
  <c r="AY27" i="209"/>
  <c r="AZ40" i="209"/>
  <c r="BD35" i="209"/>
  <c r="AY44" i="209"/>
  <c r="AX17" i="209"/>
  <c r="BC64" i="209"/>
  <c r="BE28" i="209"/>
  <c r="BA55" i="209"/>
  <c r="BA15" i="209"/>
  <c r="BA34" i="209"/>
  <c r="BD41" i="209"/>
  <c r="BB18" i="209"/>
  <c r="BC19" i="209"/>
  <c r="BB44" i="209"/>
  <c r="BB67" i="209"/>
  <c r="AZ16" i="209"/>
  <c r="BE27" i="209"/>
  <c r="AX43" i="209"/>
  <c r="BB68" i="209"/>
  <c r="AZ23" i="209"/>
  <c r="BC54" i="209"/>
  <c r="BC65" i="209"/>
  <c r="BA35" i="209"/>
  <c r="AZ22" i="209"/>
  <c r="BB25" i="209"/>
  <c r="AX39" i="209"/>
  <c r="BE55" i="209"/>
  <c r="BB43" i="209"/>
  <c r="BA17" i="209"/>
  <c r="BD28" i="209"/>
  <c r="BC47" i="209"/>
  <c r="AZ53" i="209"/>
  <c r="BF51" i="209"/>
  <c r="AZ27" i="209"/>
  <c r="AY45" i="209"/>
  <c r="BF62" i="209"/>
  <c r="BE39" i="209"/>
  <c r="BA64" i="209"/>
  <c r="BA52" i="209"/>
  <c r="BC69" i="209"/>
  <c r="AZ48" i="209"/>
  <c r="BE57" i="209"/>
  <c r="BC39" i="209"/>
  <c r="AY15" i="209"/>
  <c r="BF34" i="209"/>
  <c r="BF52" i="209"/>
  <c r="AX40" i="209"/>
  <c r="AY61" i="209"/>
  <c r="AZ64" i="209"/>
  <c r="AX14" i="209"/>
  <c r="BB17" i="209"/>
  <c r="BD47" i="209"/>
  <c r="BE48" i="209"/>
  <c r="BA62" i="209"/>
  <c r="BB32" i="209"/>
  <c r="BF24" i="209"/>
  <c r="BC45" i="209"/>
  <c r="AX61" i="209"/>
  <c r="I34" i="209"/>
  <c r="BF30" i="209"/>
  <c r="BE44" i="209"/>
  <c r="BF45" i="209"/>
  <c r="BE67" i="209"/>
  <c r="BE19" i="209"/>
  <c r="BB27" i="209"/>
  <c r="AY57" i="209"/>
  <c r="BD39" i="209"/>
  <c r="BD67" i="209"/>
  <c r="BA67" i="209"/>
  <c r="BA69" i="209"/>
  <c r="BE51" i="209"/>
  <c r="BE50" i="209"/>
  <c r="AY67" i="209"/>
  <c r="BC23" i="209"/>
  <c r="BB54" i="209"/>
  <c r="AY17" i="209"/>
  <c r="AZ14" i="209"/>
  <c r="BE68" i="209"/>
  <c r="AZ21" i="209"/>
  <c r="BC22" i="209"/>
  <c r="AX24" i="209"/>
  <c r="AZ24" i="209"/>
  <c r="AX56" i="209"/>
  <c r="BD21" i="209"/>
  <c r="AY52" i="209"/>
  <c r="BC32" i="209"/>
  <c r="BE60" i="209"/>
  <c r="BB19" i="209"/>
  <c r="AX45" i="209"/>
  <c r="BB21" i="209"/>
  <c r="BA61" i="209"/>
  <c r="BC53" i="209"/>
  <c r="BE26" i="209"/>
  <c r="BC52" i="209"/>
  <c r="BC60" i="209"/>
  <c r="AZ51" i="209"/>
  <c r="BF59" i="209"/>
  <c r="AY43" i="209"/>
  <c r="BA45" i="209"/>
  <c r="BA63" i="209"/>
  <c r="BF20" i="209"/>
  <c r="BE42" i="209"/>
  <c r="BF67" i="209"/>
  <c r="BD58" i="209"/>
  <c r="BA59" i="209"/>
  <c r="AY23" i="209"/>
  <c r="BC42" i="209"/>
  <c r="AZ38" i="209"/>
  <c r="AY21" i="209"/>
  <c r="AZ63" i="209"/>
  <c r="BF32" i="209"/>
  <c r="AY64" i="209"/>
  <c r="BA33" i="209"/>
  <c r="BD49" i="209"/>
  <c r="BF56" i="209"/>
  <c r="BA38" i="209"/>
  <c r="AZ29" i="209"/>
  <c r="BD57" i="209"/>
  <c r="AZ18" i="209"/>
  <c r="AY41" i="209"/>
  <c r="AY58" i="209"/>
  <c r="BD27" i="209"/>
  <c r="AZ46" i="209"/>
  <c r="BD30" i="209"/>
  <c r="BC18" i="209"/>
  <c r="AZ19" i="209"/>
  <c r="BF40" i="209"/>
  <c r="BB46" i="209"/>
  <c r="BC37" i="209"/>
  <c r="BB20" i="209"/>
  <c r="BB22" i="209"/>
  <c r="AX48" i="209"/>
  <c r="BC61" i="209"/>
  <c r="AY20" i="209"/>
  <c r="BB14" i="209"/>
  <c r="AY25" i="209"/>
  <c r="AZ36" i="209"/>
  <c r="BE65" i="209"/>
  <c r="BC17" i="209"/>
  <c r="BA42" i="209"/>
  <c r="AY63" i="209"/>
  <c r="BE30" i="209"/>
  <c r="BC21" i="209"/>
  <c r="BD22" i="209"/>
  <c r="BE20" i="209"/>
  <c r="AY34" i="209"/>
  <c r="BE63" i="209"/>
  <c r="BF54" i="209"/>
  <c r="BE37" i="209"/>
  <c r="AZ42" i="209"/>
  <c r="BC43" i="209"/>
  <c r="BD56" i="209"/>
  <c r="AX65" i="209"/>
  <c r="BC34" i="209"/>
  <c r="AX57" i="209"/>
  <c r="AX36" i="209"/>
  <c r="BC48" i="209"/>
  <c r="BC68" i="209"/>
  <c r="BE32" i="209"/>
  <c r="BD29" i="209"/>
  <c r="BE29" i="209"/>
  <c r="AY62" i="209"/>
  <c r="BB50" i="209"/>
  <c r="BF69" i="209"/>
  <c r="BD37" i="209"/>
  <c r="BD48" i="209"/>
  <c r="BD17" i="209"/>
  <c r="BE58" i="209"/>
  <c r="AY14" i="209"/>
  <c r="AX25" i="209"/>
  <c r="AY19" i="209"/>
  <c r="AZ54" i="209"/>
  <c r="AY37" i="209"/>
  <c r="AY32" i="209"/>
  <c r="BF22" i="209"/>
  <c r="BB16" i="209"/>
  <c r="AX26" i="209"/>
  <c r="AY28" i="209"/>
  <c r="AX32" i="209"/>
  <c r="AZ59" i="209"/>
  <c r="BC66" i="209"/>
  <c r="BF25" i="209"/>
  <c r="BB47" i="209"/>
  <c r="BE64" i="209"/>
  <c r="BA37" i="209"/>
  <c r="BA50" i="209"/>
  <c r="AX62" i="209"/>
  <c r="AX44" i="209"/>
  <c r="BC41" i="209"/>
  <c r="BA32" i="209"/>
  <c r="BC63" i="209"/>
  <c r="BC55" i="209"/>
  <c r="AX58" i="209"/>
  <c r="BF61" i="209"/>
  <c r="BC56" i="209"/>
  <c r="BB61" i="209"/>
  <c r="BF19" i="209"/>
  <c r="AX30" i="209"/>
  <c r="AX19" i="209"/>
  <c r="BC62" i="209"/>
  <c r="BB41" i="209"/>
  <c r="AY59" i="209"/>
  <c r="BD43" i="209"/>
  <c r="BA16" i="209"/>
  <c r="BF66" i="209"/>
  <c r="AX29" i="209"/>
  <c r="BA60" i="209"/>
  <c r="BE23" i="209"/>
  <c r="BC36" i="209"/>
  <c r="BD53" i="209"/>
  <c r="AY38" i="209"/>
  <c r="AZ58" i="209"/>
  <c r="BB57" i="209"/>
  <c r="BE17" i="209"/>
  <c r="BE36" i="209"/>
  <c r="AY47" i="209"/>
  <c r="BD50" i="209"/>
  <c r="AZ67" i="209"/>
  <c r="BD23" i="209"/>
  <c r="BF36" i="209"/>
  <c r="BF33" i="209"/>
  <c r="AY49" i="209"/>
  <c r="AY22" i="209"/>
  <c r="AZ41" i="209"/>
  <c r="BD65" i="209"/>
  <c r="BE52" i="209"/>
  <c r="BB60" i="209"/>
  <c r="BE47" i="209"/>
  <c r="BD38" i="209"/>
  <c r="BE35" i="209"/>
  <c r="BD18" i="209"/>
  <c r="AZ44" i="209"/>
  <c r="BF57" i="209"/>
  <c r="BD59" i="209"/>
  <c r="BF35" i="209"/>
  <c r="BB56" i="209"/>
  <c r="AZ55" i="209"/>
  <c r="BF37" i="209"/>
  <c r="BF14" i="209"/>
  <c r="AX28" i="209"/>
  <c r="AX34" i="209"/>
  <c r="AY51" i="209"/>
  <c r="BA31" i="209"/>
  <c r="AY42" i="209"/>
  <c r="AZ15" i="209"/>
  <c r="BF41" i="209"/>
  <c r="BE49" i="209"/>
  <c r="BC59" i="209"/>
  <c r="BB65" i="209"/>
  <c r="BF68" i="209"/>
  <c r="BB26" i="209"/>
  <c r="BE33" i="209"/>
  <c r="BA68" i="209"/>
  <c r="BC35" i="209"/>
  <c r="AZ26" i="209"/>
  <c r="AX15" i="209"/>
  <c r="BE14" i="209"/>
  <c r="AZ30" i="209"/>
  <c r="BC51" i="209"/>
  <c r="BB51" i="209"/>
  <c r="AX38" i="209"/>
  <c r="BB23" i="209"/>
  <c r="BE15" i="209"/>
  <c r="BA20" i="209"/>
  <c r="BF21" i="209"/>
  <c r="BB31" i="209"/>
  <c r="BA28" i="209"/>
  <c r="AX23" i="209"/>
  <c r="BC44" i="209"/>
  <c r="AZ57" i="209"/>
  <c r="AY68" i="209"/>
  <c r="BE40" i="209"/>
  <c r="AZ43" i="209"/>
  <c r="BE54" i="209"/>
  <c r="BA58" i="209"/>
  <c r="BA27" i="209"/>
  <c r="BA48" i="209"/>
  <c r="AZ65" i="209"/>
  <c r="BA65" i="209"/>
  <c r="AZ69" i="209"/>
  <c r="BD25" i="209"/>
  <c r="AY50" i="209"/>
  <c r="BA44" i="209"/>
  <c r="BB64" i="209"/>
  <c r="BD24" i="209"/>
  <c r="BF46" i="209"/>
  <c r="BF15" i="209"/>
  <c r="BD66" i="209"/>
  <c r="AX68" i="209"/>
  <c r="BB69" i="209"/>
  <c r="AY18" i="209"/>
  <c r="AX46" i="209"/>
  <c r="BB39" i="209"/>
  <c r="BC25" i="209"/>
  <c r="AZ49" i="209"/>
  <c r="AZ35" i="209"/>
  <c r="AZ32" i="209"/>
  <c r="BB29" i="209"/>
  <c r="BC50" i="209"/>
  <c r="AZ20" i="209"/>
  <c r="BF27" i="209"/>
  <c r="BA18" i="209"/>
  <c r="BA43" i="209"/>
  <c r="BC40" i="209"/>
  <c r="AY36" i="209"/>
  <c r="BD63" i="209"/>
  <c r="BD26" i="209"/>
  <c r="BF28" i="209"/>
  <c r="BF53" i="209"/>
  <c r="BF63" i="209"/>
  <c r="AY29" i="209"/>
  <c r="AX52" i="209"/>
  <c r="BE45" i="209"/>
  <c r="AX27" i="209"/>
  <c r="BE38" i="209"/>
  <c r="BE34" i="209"/>
  <c r="BC33" i="209"/>
  <c r="BF64" i="209"/>
  <c r="BF49" i="209"/>
  <c r="BE18" i="209"/>
  <c r="BA21" i="209"/>
  <c r="AY16" i="209"/>
  <c r="AZ31" i="209"/>
  <c r="BC49" i="209"/>
  <c r="AX66" i="209"/>
  <c r="AY65" i="209"/>
  <c r="BD15" i="209"/>
  <c r="BD40" i="209"/>
  <c r="BC15" i="209"/>
  <c r="BF26" i="209"/>
  <c r="AX22" i="209"/>
  <c r="AX37" i="209"/>
  <c r="AY66" i="209"/>
  <c r="AY53" i="209"/>
  <c r="BB30" i="209"/>
  <c r="BB34" i="209"/>
  <c r="AZ47" i="209"/>
  <c r="AX54" i="209"/>
  <c r="BE69" i="209"/>
  <c r="AY33" i="209"/>
  <c r="BD31" i="209"/>
  <c r="AY24" i="209"/>
  <c r="AZ66" i="209"/>
  <c r="AZ37" i="209"/>
  <c r="BD62" i="209"/>
  <c r="BB63" i="209"/>
  <c r="BC46" i="209"/>
  <c r="BB52" i="209"/>
  <c r="BE62" i="209"/>
  <c r="AX50" i="209"/>
  <c r="BE22" i="209"/>
  <c r="BD54" i="209"/>
  <c r="BA56" i="209"/>
  <c r="BD46" i="209"/>
  <c r="BA53" i="209"/>
  <c r="BD19" i="209"/>
  <c r="AX59" i="209"/>
  <c r="AY48" i="209"/>
  <c r="BA36" i="209"/>
  <c r="AX69" i="209"/>
  <c r="BF16" i="209"/>
  <c r="BF43" i="209"/>
  <c r="AX35" i="209"/>
  <c r="BC58" i="209"/>
  <c r="BE31" i="209"/>
  <c r="BD33" i="209"/>
  <c r="BE61" i="209"/>
  <c r="AY30" i="209"/>
  <c r="AY55" i="209"/>
  <c r="AY35" i="209"/>
  <c r="AZ39" i="209"/>
  <c r="BA23" i="209"/>
  <c r="AY40" i="209"/>
  <c r="BB42" i="209"/>
  <c r="BB49" i="209"/>
  <c r="BE59" i="209"/>
  <c r="BF60" i="209"/>
  <c r="AY56" i="209"/>
  <c r="AZ62" i="209"/>
  <c r="BC30" i="209"/>
  <c r="BE56" i="209"/>
  <c r="E34" i="209"/>
  <c r="D27" i="209"/>
  <c r="E32" i="209"/>
  <c r="E27" i="209"/>
  <c r="F34" i="209"/>
  <c r="D32" i="209"/>
  <c r="G34" i="209"/>
  <c r="J34" i="209"/>
  <c r="D34" i="209"/>
  <c r="B34" i="209"/>
  <c r="C32" i="209"/>
  <c r="J27" i="209"/>
  <c r="F32" i="209"/>
  <c r="I27" i="209"/>
  <c r="B27" i="209"/>
  <c r="C27" i="209"/>
  <c r="B32" i="209"/>
  <c r="G27" i="209"/>
  <c r="J32" i="209"/>
  <c r="F27" i="209"/>
  <c r="I32" i="209"/>
  <c r="G32" i="209"/>
  <c r="T16" i="209"/>
  <c r="J41" i="209"/>
  <c r="D18" i="209"/>
  <c r="G18" i="209"/>
  <c r="P16" i="209"/>
  <c r="D23" i="209"/>
  <c r="C33" i="209"/>
  <c r="J21" i="209"/>
  <c r="U16" i="209"/>
  <c r="F28" i="209"/>
  <c r="B33" i="209"/>
  <c r="G21" i="209"/>
  <c r="D33" i="209"/>
  <c r="B41" i="209"/>
  <c r="B18" i="209"/>
  <c r="I41" i="209"/>
  <c r="E23" i="209"/>
  <c r="V16" i="209"/>
  <c r="G23" i="209"/>
  <c r="C24" i="209"/>
  <c r="D41" i="209"/>
  <c r="D21" i="209"/>
  <c r="F23" i="209"/>
  <c r="J28" i="209"/>
  <c r="E33" i="209"/>
  <c r="I21" i="209"/>
  <c r="F21" i="209"/>
  <c r="F18" i="209"/>
  <c r="R55" i="209"/>
  <c r="E41" i="209"/>
  <c r="F24" i="209"/>
  <c r="B21" i="209"/>
  <c r="C28" i="209"/>
  <c r="J24" i="209"/>
  <c r="I26" i="209"/>
  <c r="I18" i="209"/>
  <c r="C21" i="209"/>
  <c r="J33" i="209"/>
  <c r="G28" i="209"/>
  <c r="S16" i="209"/>
  <c r="I28" i="209"/>
  <c r="E21" i="209"/>
  <c r="E24" i="209"/>
  <c r="B24" i="209"/>
  <c r="C18" i="209"/>
  <c r="G33" i="209"/>
  <c r="G26" i="209"/>
  <c r="C41" i="209"/>
  <c r="J18" i="209"/>
  <c r="D28" i="209"/>
  <c r="B23" i="209"/>
  <c r="O16" i="209"/>
  <c r="C26" i="209"/>
  <c r="J23" i="209"/>
  <c r="C23" i="209"/>
  <c r="G24" i="209"/>
  <c r="B26" i="209"/>
  <c r="E28" i="209"/>
  <c r="F41" i="209"/>
  <c r="N16" i="209"/>
  <c r="Q16" i="209"/>
  <c r="I24" i="209"/>
  <c r="E18" i="209"/>
  <c r="B28" i="209"/>
  <c r="I33" i="209"/>
  <c r="F33" i="209"/>
  <c r="D24" i="209"/>
  <c r="G41" i="209"/>
  <c r="R16" i="209"/>
  <c r="J26" i="209"/>
  <c r="E26" i="209"/>
  <c r="F26" i="209"/>
  <c r="I23" i="209"/>
  <c r="D26" i="209"/>
  <c r="T33" i="209"/>
  <c r="O57" i="209"/>
  <c r="S41" i="209"/>
  <c r="Q48" i="209"/>
  <c r="C63" i="209"/>
  <c r="V46" i="209"/>
  <c r="E38" i="209"/>
  <c r="D16" i="209"/>
  <c r="S23" i="209"/>
  <c r="V15" i="209"/>
  <c r="P43" i="209"/>
  <c r="U24" i="209"/>
  <c r="N60" i="209"/>
  <c r="Q36" i="209"/>
  <c r="S20" i="209"/>
  <c r="N65" i="209"/>
  <c r="N58" i="209"/>
  <c r="T22" i="209"/>
  <c r="Q21" i="209"/>
  <c r="O63" i="209"/>
  <c r="P31" i="209"/>
  <c r="U43" i="209"/>
  <c r="S52" i="209"/>
  <c r="D46" i="209"/>
  <c r="T54" i="209"/>
  <c r="T19" i="209"/>
  <c r="P25" i="209"/>
  <c r="U53" i="209"/>
  <c r="N35" i="209"/>
  <c r="U42" i="209"/>
  <c r="R45" i="209"/>
  <c r="V48" i="209"/>
  <c r="U50" i="209"/>
  <c r="P18" i="209"/>
  <c r="J37" i="209"/>
  <c r="G37" i="209"/>
  <c r="E42" i="209"/>
  <c r="F15" i="209"/>
  <c r="G16" i="209"/>
  <c r="C44" i="209"/>
  <c r="D40" i="209"/>
  <c r="I17" i="209"/>
  <c r="B62" i="209"/>
  <c r="G15" i="209"/>
  <c r="F16" i="209"/>
  <c r="B43" i="209"/>
  <c r="G29" i="209"/>
  <c r="D42" i="209"/>
  <c r="C37" i="209"/>
  <c r="J17" i="209"/>
  <c r="F40" i="209"/>
  <c r="D43" i="209"/>
  <c r="E17" i="209"/>
  <c r="D29" i="209"/>
  <c r="C38" i="209"/>
  <c r="G40" i="209"/>
  <c r="C43" i="209"/>
  <c r="C42" i="209"/>
  <c r="B44" i="209"/>
  <c r="D15" i="209"/>
  <c r="D38" i="209"/>
  <c r="B15" i="209"/>
  <c r="D17" i="209"/>
  <c r="C15" i="209"/>
  <c r="J42" i="209"/>
  <c r="I64" i="209"/>
  <c r="I16" i="209"/>
  <c r="I40" i="209"/>
  <c r="I44" i="209"/>
  <c r="E43" i="209"/>
  <c r="G38" i="209"/>
  <c r="D44" i="209"/>
  <c r="B37" i="209"/>
  <c r="C62" i="209"/>
  <c r="G42" i="209"/>
  <c r="G44" i="209"/>
  <c r="I15" i="209"/>
  <c r="B42" i="209"/>
  <c r="D60" i="209"/>
  <c r="F29" i="209"/>
  <c r="F17" i="209"/>
  <c r="J44" i="209"/>
  <c r="B40" i="209"/>
  <c r="F43" i="209"/>
  <c r="G43" i="209"/>
  <c r="C16" i="209"/>
  <c r="B29" i="209"/>
  <c r="E44" i="209"/>
  <c r="J29" i="209"/>
  <c r="E29" i="209"/>
  <c r="J15" i="209"/>
  <c r="G17" i="209"/>
  <c r="C40" i="209"/>
  <c r="C29" i="209"/>
  <c r="B16" i="209"/>
  <c r="E37" i="209"/>
  <c r="B17" i="209"/>
  <c r="J43" i="209"/>
  <c r="E40" i="209"/>
  <c r="E16" i="209"/>
  <c r="I42" i="209"/>
  <c r="T41" i="209"/>
  <c r="S22" i="209"/>
  <c r="S31" i="209"/>
  <c r="P40" i="209"/>
  <c r="P20" i="209"/>
  <c r="I43" i="209"/>
  <c r="R69" i="209"/>
  <c r="S37" i="209"/>
  <c r="F44" i="209"/>
  <c r="P64" i="209"/>
  <c r="O31" i="209"/>
  <c r="N69" i="209"/>
  <c r="S65" i="209"/>
  <c r="V40" i="209"/>
  <c r="F38" i="209"/>
  <c r="F69" i="209"/>
  <c r="F37" i="209"/>
  <c r="V25" i="209"/>
  <c r="O20" i="209"/>
  <c r="R47" i="209"/>
  <c r="V43" i="209"/>
  <c r="T46" i="209"/>
  <c r="Q18" i="209"/>
  <c r="O37" i="209"/>
  <c r="R65" i="209"/>
  <c r="V59" i="209"/>
  <c r="V45" i="209"/>
  <c r="P69" i="209"/>
  <c r="O45" i="209"/>
  <c r="Q46" i="209"/>
  <c r="V38" i="209"/>
  <c r="U66" i="209"/>
  <c r="N51" i="209"/>
  <c r="R62" i="209"/>
  <c r="V53" i="209"/>
  <c r="R15" i="209"/>
  <c r="U59" i="209"/>
  <c r="P68" i="209"/>
  <c r="O18" i="209"/>
  <c r="T36" i="209"/>
  <c r="V58" i="209"/>
  <c r="O50" i="209"/>
  <c r="P22" i="209"/>
  <c r="Q41" i="209"/>
  <c r="O32" i="209"/>
  <c r="Q37" i="209"/>
  <c r="O67" i="209"/>
  <c r="T63" i="209"/>
  <c r="Q38" i="209"/>
  <c r="P26" i="209"/>
  <c r="U20" i="209"/>
  <c r="R27" i="209"/>
  <c r="S33" i="209"/>
  <c r="R14" i="209"/>
  <c r="N64" i="209"/>
  <c r="U65" i="209"/>
  <c r="U67" i="209"/>
  <c r="T15" i="209"/>
  <c r="R53" i="209"/>
  <c r="P56" i="209"/>
  <c r="O47" i="209"/>
  <c r="N26" i="209"/>
  <c r="Q31" i="209"/>
  <c r="U61" i="209"/>
  <c r="T24" i="209"/>
  <c r="T37" i="209"/>
  <c r="N38" i="209"/>
  <c r="V64" i="209"/>
  <c r="T23" i="209"/>
  <c r="N24" i="209"/>
  <c r="V23" i="209"/>
  <c r="U35" i="209"/>
  <c r="V44" i="209"/>
  <c r="S24" i="209"/>
  <c r="T67" i="209"/>
  <c r="V69" i="209"/>
  <c r="N45" i="209"/>
  <c r="P54" i="209"/>
  <c r="O15" i="209"/>
  <c r="R17" i="209"/>
  <c r="N54" i="209"/>
  <c r="O64" i="209"/>
  <c r="O43" i="209"/>
  <c r="N57" i="209"/>
  <c r="N32" i="209"/>
  <c r="S55" i="209"/>
  <c r="U48" i="209"/>
  <c r="S38" i="209"/>
  <c r="T20" i="209"/>
  <c r="S54" i="209"/>
  <c r="O60" i="209"/>
  <c r="S35" i="209"/>
  <c r="P32" i="209"/>
  <c r="Q62" i="209"/>
  <c r="P50" i="209"/>
  <c r="V54" i="209"/>
  <c r="R57" i="209"/>
  <c r="N34" i="209"/>
  <c r="V50" i="209"/>
  <c r="T42" i="209"/>
  <c r="Q24" i="209"/>
  <c r="Q64" i="209"/>
  <c r="U23" i="209"/>
  <c r="V34" i="209"/>
  <c r="O39" i="209"/>
  <c r="U40" i="209"/>
  <c r="V30" i="209"/>
  <c r="T69" i="209"/>
  <c r="R19" i="209"/>
  <c r="N42" i="209"/>
  <c r="O46" i="209"/>
  <c r="O27" i="209"/>
  <c r="P33" i="209"/>
  <c r="T30" i="209"/>
  <c r="O58" i="209"/>
  <c r="O14" i="209"/>
  <c r="V39" i="209"/>
  <c r="V27" i="209"/>
  <c r="P46" i="209"/>
  <c r="Q27" i="209"/>
  <c r="R46" i="209"/>
  <c r="T51" i="209"/>
  <c r="S53" i="209"/>
  <c r="T25" i="209"/>
  <c r="P63" i="209"/>
  <c r="N30" i="209"/>
  <c r="U22" i="209"/>
  <c r="P38" i="209"/>
  <c r="U69" i="209"/>
  <c r="Q19" i="209"/>
  <c r="R29" i="209"/>
  <c r="O56" i="209"/>
  <c r="R59" i="209"/>
  <c r="N53" i="209"/>
  <c r="Q59" i="209"/>
  <c r="V33" i="209"/>
  <c r="O52" i="209"/>
  <c r="Q68" i="209"/>
  <c r="Q47" i="209"/>
  <c r="N59" i="209"/>
  <c r="P34" i="209"/>
  <c r="N46" i="209"/>
  <c r="O51" i="209"/>
  <c r="V21" i="209"/>
  <c r="P59" i="209"/>
  <c r="Q49" i="209"/>
  <c r="Q55" i="209"/>
  <c r="Q28" i="209"/>
  <c r="T65" i="209"/>
  <c r="T61" i="209"/>
  <c r="P24" i="209"/>
  <c r="Q54" i="209"/>
  <c r="P55" i="209"/>
  <c r="T48" i="209"/>
  <c r="R56" i="209"/>
  <c r="V18" i="209"/>
  <c r="S56" i="209"/>
  <c r="N20" i="209"/>
  <c r="O38" i="209"/>
  <c r="N37" i="209"/>
  <c r="U14" i="209"/>
  <c r="S66" i="209"/>
  <c r="S18" i="209"/>
  <c r="R23" i="209"/>
  <c r="T58" i="209"/>
  <c r="V36" i="209"/>
  <c r="Q63" i="209"/>
  <c r="V14" i="209"/>
  <c r="Q57" i="209"/>
  <c r="T60" i="209"/>
  <c r="P52" i="209"/>
  <c r="T57" i="209"/>
  <c r="T64" i="209"/>
  <c r="U60" i="209"/>
  <c r="S43" i="209"/>
  <c r="Q58" i="209"/>
  <c r="O55" i="209"/>
  <c r="T55" i="209"/>
  <c r="T27" i="209"/>
  <c r="T59" i="209"/>
  <c r="V65" i="209"/>
  <c r="U32" i="209"/>
  <c r="T62" i="209"/>
  <c r="V51" i="209"/>
  <c r="Q52" i="209"/>
  <c r="S42" i="209"/>
  <c r="Q25" i="209"/>
  <c r="N39" i="209"/>
  <c r="S47" i="209"/>
  <c r="N41" i="209"/>
  <c r="P57" i="209"/>
  <c r="N63" i="209"/>
  <c r="O69" i="209"/>
  <c r="R18" i="209"/>
  <c r="P48" i="209"/>
  <c r="N55" i="209"/>
  <c r="T28" i="209"/>
  <c r="T35" i="209"/>
  <c r="T14" i="209"/>
  <c r="P39" i="209"/>
  <c r="N62" i="209"/>
  <c r="O26" i="209"/>
  <c r="V42" i="209"/>
  <c r="R20" i="209"/>
  <c r="R31" i="209"/>
  <c r="N28" i="209"/>
  <c r="Q50" i="209"/>
  <c r="Q14" i="209"/>
  <c r="U41" i="209"/>
  <c r="P21" i="209"/>
  <c r="P27" i="209"/>
  <c r="R40" i="209"/>
  <c r="R54" i="209"/>
  <c r="V37" i="209"/>
  <c r="Q65" i="209"/>
  <c r="S68" i="209"/>
  <c r="P42" i="209"/>
  <c r="N68" i="209"/>
  <c r="P51" i="209"/>
  <c r="N19" i="209"/>
  <c r="N43" i="209"/>
  <c r="Q69" i="209"/>
  <c r="T56" i="209"/>
  <c r="P45" i="209"/>
  <c r="S45" i="209"/>
  <c r="O35" i="209"/>
  <c r="Q45" i="209"/>
  <c r="N66" i="209"/>
  <c r="U49" i="209"/>
  <c r="Q53" i="209"/>
  <c r="O29" i="209"/>
  <c r="U44" i="209"/>
  <c r="R28" i="209"/>
  <c r="R52" i="209"/>
  <c r="V35" i="209"/>
  <c r="O33" i="209"/>
  <c r="V41" i="209"/>
  <c r="T52" i="209"/>
  <c r="R50" i="209"/>
  <c r="V57" i="209"/>
  <c r="O22" i="209"/>
  <c r="P14" i="209"/>
  <c r="P53" i="209"/>
  <c r="V52" i="209"/>
  <c r="R35" i="209"/>
  <c r="N40" i="209"/>
  <c r="Q51" i="209"/>
  <c r="Q67" i="209"/>
  <c r="U17" i="209"/>
  <c r="R25" i="209"/>
  <c r="U64" i="209"/>
  <c r="Q43" i="209"/>
  <c r="S49" i="209"/>
  <c r="P58" i="209"/>
  <c r="S44" i="209"/>
  <c r="S57" i="209"/>
  <c r="V19" i="209"/>
  <c r="U33" i="209"/>
  <c r="O23" i="209"/>
  <c r="S36" i="209"/>
  <c r="N47" i="209"/>
  <c r="S63" i="209"/>
  <c r="O53" i="209"/>
  <c r="U51" i="209"/>
  <c r="S14" i="209"/>
  <c r="T26" i="209"/>
  <c r="T68" i="209"/>
  <c r="R49" i="209"/>
  <c r="O44" i="209"/>
  <c r="Q26" i="209"/>
  <c r="Q61" i="209"/>
  <c r="O24" i="209"/>
  <c r="T39" i="209"/>
  <c r="S30" i="209"/>
  <c r="O34" i="209"/>
  <c r="N15" i="209"/>
  <c r="U56" i="209"/>
  <c r="Q22" i="209"/>
  <c r="U15" i="209"/>
  <c r="O21" i="209"/>
  <c r="P49" i="209"/>
  <c r="S28" i="209"/>
  <c r="O42" i="209"/>
  <c r="U18" i="209"/>
  <c r="Q40" i="209"/>
  <c r="R42" i="209"/>
  <c r="R64" i="209"/>
  <c r="Q29" i="209"/>
  <c r="P28" i="209"/>
  <c r="S39" i="209"/>
  <c r="P44" i="209"/>
  <c r="T17" i="209"/>
  <c r="T50" i="209"/>
  <c r="V66" i="209"/>
  <c r="P15" i="209"/>
  <c r="V62" i="209"/>
  <c r="S19" i="209"/>
  <c r="T34" i="209"/>
  <c r="P35" i="209"/>
  <c r="U29" i="209"/>
  <c r="R26" i="209"/>
  <c r="O59" i="209"/>
  <c r="V17" i="209"/>
  <c r="N25" i="209"/>
  <c r="O30" i="209"/>
  <c r="R51" i="209"/>
  <c r="U63" i="209"/>
  <c r="U21" i="209"/>
  <c r="N48" i="209"/>
  <c r="R48" i="209"/>
  <c r="P47" i="209"/>
  <c r="N29" i="209"/>
  <c r="S61" i="209"/>
  <c r="O25" i="209"/>
  <c r="T18" i="209"/>
  <c r="U45" i="209"/>
  <c r="N17" i="209"/>
  <c r="R32" i="209"/>
  <c r="U46" i="209"/>
  <c r="T47" i="209"/>
  <c r="R30" i="209"/>
  <c r="T45" i="209"/>
  <c r="U26" i="209"/>
  <c r="R43" i="209"/>
  <c r="S25" i="209"/>
  <c r="N31" i="209"/>
  <c r="Q15" i="209"/>
  <c r="S17" i="209"/>
  <c r="S48" i="209"/>
  <c r="N56" i="209"/>
  <c r="N18" i="209"/>
  <c r="R24" i="209"/>
  <c r="P62" i="209"/>
  <c r="S32" i="209"/>
  <c r="Q35" i="209"/>
  <c r="V63" i="209"/>
  <c r="N27" i="209"/>
  <c r="P67" i="209"/>
  <c r="N67" i="209"/>
  <c r="O17" i="209"/>
  <c r="U68" i="209"/>
  <c r="Q44" i="209"/>
  <c r="T21" i="209"/>
  <c r="T31" i="209"/>
  <c r="N22" i="209"/>
  <c r="P23" i="209"/>
  <c r="R63" i="209"/>
  <c r="U25" i="209"/>
  <c r="O28" i="209"/>
  <c r="O66" i="209"/>
  <c r="N49" i="209"/>
  <c r="U54" i="209"/>
  <c r="N21" i="209"/>
  <c r="R41" i="209"/>
  <c r="U34" i="209"/>
  <c r="V20" i="209"/>
  <c r="V60" i="209"/>
  <c r="V68" i="209"/>
  <c r="Q56" i="209"/>
  <c r="T44" i="209"/>
  <c r="O19" i="209"/>
  <c r="U39" i="209"/>
  <c r="S67" i="209"/>
  <c r="T66" i="209"/>
  <c r="U55" i="209"/>
  <c r="Q60" i="209"/>
  <c r="R68" i="209"/>
  <c r="N61" i="209"/>
  <c r="S58" i="209"/>
  <c r="V67" i="209"/>
  <c r="O65" i="209"/>
  <c r="U30" i="209"/>
  <c r="R33" i="209"/>
  <c r="R21" i="209"/>
  <c r="V49" i="209"/>
  <c r="S59" i="209"/>
  <c r="V32" i="209"/>
  <c r="N36" i="209"/>
  <c r="N44" i="209"/>
  <c r="T53" i="209"/>
  <c r="V31" i="209"/>
  <c r="S64" i="209"/>
  <c r="S51" i="209"/>
  <c r="O48" i="209"/>
  <c r="S62" i="209"/>
  <c r="V47" i="209"/>
  <c r="V55" i="209"/>
  <c r="S50" i="209"/>
  <c r="Q23" i="209"/>
  <c r="R39" i="209"/>
  <c r="T38" i="209"/>
  <c r="N52" i="209"/>
  <c r="P17" i="209"/>
  <c r="T32" i="209"/>
  <c r="Q17" i="209"/>
  <c r="S15" i="209"/>
  <c r="U57" i="209"/>
  <c r="T40" i="209"/>
  <c r="R58" i="209"/>
  <c r="R60" i="209"/>
  <c r="T49" i="209"/>
  <c r="D37" i="209"/>
  <c r="P65" i="209"/>
  <c r="Q34" i="209"/>
  <c r="S27" i="209"/>
  <c r="Q39" i="209"/>
  <c r="S29" i="209"/>
  <c r="P36" i="209"/>
  <c r="U28" i="209"/>
  <c r="R44" i="209"/>
  <c r="Q30" i="209"/>
  <c r="N14" i="209"/>
  <c r="R34" i="209"/>
  <c r="Q20" i="209"/>
  <c r="O36" i="209"/>
  <c r="R67" i="209"/>
  <c r="P41" i="209"/>
  <c r="I29" i="209"/>
  <c r="J16" i="209"/>
  <c r="U58" i="209"/>
  <c r="S60" i="209"/>
  <c r="J54" i="209"/>
  <c r="P60" i="209"/>
  <c r="U47" i="209"/>
  <c r="U27" i="209"/>
  <c r="P29" i="209"/>
  <c r="T29" i="209"/>
  <c r="U38" i="209"/>
  <c r="P61" i="209"/>
  <c r="P19" i="209"/>
  <c r="O61" i="209"/>
  <c r="Q33" i="209"/>
  <c r="V24" i="209"/>
  <c r="S26" i="209"/>
  <c r="S40" i="209"/>
  <c r="I37" i="209"/>
  <c r="F59" i="209"/>
  <c r="O41" i="209"/>
  <c r="I38" i="209"/>
  <c r="V22" i="209"/>
  <c r="V56" i="209"/>
  <c r="S34" i="209"/>
  <c r="R38" i="209"/>
  <c r="U19" i="209"/>
  <c r="U37" i="209"/>
  <c r="J38" i="209"/>
  <c r="N50" i="209"/>
  <c r="V26" i="209"/>
  <c r="Q32" i="209"/>
  <c r="Q42" i="209"/>
  <c r="O49" i="209"/>
  <c r="O40" i="209"/>
  <c r="B30" i="209"/>
  <c r="V28" i="209"/>
  <c r="E15" i="209"/>
  <c r="N33" i="209"/>
  <c r="P37" i="209"/>
  <c r="O62" i="209"/>
  <c r="U31" i="209"/>
  <c r="S21" i="209"/>
  <c r="Q66" i="209"/>
  <c r="O68" i="209"/>
  <c r="U52" i="209"/>
  <c r="E67" i="209"/>
  <c r="C17" i="209"/>
  <c r="R36" i="209"/>
  <c r="R61" i="209"/>
  <c r="U36" i="209"/>
  <c r="S46" i="209"/>
  <c r="T43" i="209"/>
  <c r="P30" i="209"/>
  <c r="U62" i="209"/>
  <c r="B38" i="209"/>
  <c r="R37" i="209"/>
  <c r="N23" i="209"/>
  <c r="R22" i="209"/>
  <c r="V29" i="209"/>
  <c r="P66" i="209"/>
  <c r="S69" i="209"/>
  <c r="V61" i="209"/>
  <c r="R66" i="209"/>
  <c r="O54" i="209"/>
  <c r="J40" i="209"/>
  <c r="G60" i="209"/>
  <c r="G64" i="209"/>
  <c r="B56" i="209"/>
  <c r="F42" i="209"/>
  <c r="I36" i="209"/>
  <c r="E63" i="209"/>
  <c r="E61" i="209"/>
  <c r="I51" i="209"/>
  <c r="G45" i="209"/>
  <c r="I54" i="209"/>
  <c r="I48" i="209"/>
  <c r="G59" i="209"/>
  <c r="J56" i="209"/>
  <c r="D69" i="209"/>
  <c r="D59" i="209"/>
  <c r="I55" i="209"/>
  <c r="G51" i="209"/>
  <c r="D68" i="209"/>
  <c r="E48" i="209"/>
  <c r="F49" i="209"/>
  <c r="J61" i="209"/>
  <c r="E62" i="209"/>
  <c r="D39" i="209"/>
  <c r="B53" i="209"/>
  <c r="J20" i="209"/>
  <c r="D47" i="209"/>
  <c r="I68" i="209"/>
  <c r="I20" i="209"/>
  <c r="C58" i="209"/>
  <c r="B39" i="209"/>
  <c r="J19" i="209"/>
  <c r="G67" i="209"/>
  <c r="D48" i="209"/>
  <c r="C25" i="209"/>
  <c r="E53" i="209"/>
  <c r="C52" i="209"/>
  <c r="F65" i="209"/>
  <c r="D56" i="209"/>
  <c r="G20" i="209"/>
  <c r="D62" i="209"/>
  <c r="B48" i="209"/>
  <c r="F62" i="209"/>
  <c r="F14" i="209"/>
  <c r="B69" i="209"/>
  <c r="J65" i="209"/>
  <c r="G68" i="209"/>
  <c r="I60" i="209"/>
  <c r="D58" i="209"/>
  <c r="J22" i="209"/>
  <c r="B63" i="209"/>
  <c r="D22" i="209"/>
  <c r="E68" i="209"/>
  <c r="D14" i="209"/>
  <c r="E56" i="209"/>
  <c r="C68" i="209"/>
  <c r="I65" i="209"/>
  <c r="F52" i="209"/>
  <c r="E31" i="209"/>
  <c r="G22" i="209"/>
  <c r="F19" i="209"/>
  <c r="I56" i="209"/>
  <c r="G53" i="209"/>
  <c r="I61" i="209"/>
  <c r="F31" i="209"/>
  <c r="J63" i="209"/>
  <c r="E47" i="209"/>
  <c r="J68" i="209"/>
  <c r="D25" i="209"/>
  <c r="F67" i="209"/>
  <c r="D52" i="209"/>
  <c r="E54" i="209"/>
  <c r="D35" i="209"/>
  <c r="C69" i="209"/>
  <c r="C65" i="209"/>
  <c r="G30" i="209"/>
  <c r="C60" i="209"/>
  <c r="B61" i="209"/>
  <c r="B25" i="209"/>
  <c r="J14" i="209"/>
  <c r="C53" i="209"/>
  <c r="J25" i="209"/>
  <c r="G31" i="209"/>
  <c r="F51" i="209"/>
  <c r="E49" i="209"/>
  <c r="J48" i="209"/>
  <c r="C48" i="209"/>
  <c r="D55" i="209"/>
  <c r="C14" i="209"/>
  <c r="G65" i="209"/>
  <c r="J62" i="209"/>
  <c r="F20" i="209"/>
  <c r="B19" i="209"/>
  <c r="E46" i="209"/>
  <c r="B57" i="209"/>
  <c r="I19" i="209"/>
  <c r="D30" i="209"/>
  <c r="C47" i="209"/>
  <c r="E55" i="209"/>
  <c r="I30" i="209"/>
  <c r="D63" i="209"/>
  <c r="J30" i="209"/>
  <c r="J58" i="209"/>
  <c r="J53" i="209"/>
  <c r="B22" i="209"/>
  <c r="E51" i="209"/>
  <c r="D54" i="209"/>
  <c r="B31" i="209"/>
  <c r="J67" i="209"/>
  <c r="C20" i="209"/>
  <c r="I58" i="209"/>
  <c r="C56" i="209"/>
  <c r="J39" i="209"/>
  <c r="G47" i="209"/>
  <c r="I57" i="209"/>
  <c r="F53" i="209"/>
  <c r="B36" i="209"/>
  <c r="I25" i="209"/>
  <c r="E50" i="209"/>
  <c r="I39" i="209"/>
  <c r="D64" i="209"/>
  <c r="B58" i="209"/>
  <c r="G49" i="209"/>
  <c r="B59" i="209"/>
  <c r="J51" i="209"/>
  <c r="B47" i="209"/>
  <c r="F64" i="209"/>
  <c r="F55" i="209"/>
  <c r="B51" i="209"/>
  <c r="G58" i="209"/>
  <c r="F25" i="209"/>
  <c r="G48" i="209"/>
  <c r="D20" i="209"/>
  <c r="E57" i="209"/>
  <c r="J36" i="209"/>
  <c r="E25" i="209"/>
  <c r="D67" i="209"/>
  <c r="I52" i="209"/>
  <c r="C45" i="209"/>
  <c r="C22" i="209"/>
  <c r="D49" i="209"/>
  <c r="C31" i="209"/>
  <c r="C49" i="209"/>
  <c r="E35" i="209"/>
  <c r="F22" i="209"/>
  <c r="F68" i="209"/>
  <c r="D61" i="209"/>
  <c r="I47" i="209"/>
  <c r="J35" i="209"/>
  <c r="G56" i="209"/>
  <c r="J31" i="209"/>
  <c r="I66" i="209"/>
  <c r="F39" i="209"/>
  <c r="G57" i="209"/>
  <c r="B50" i="209"/>
  <c r="F35" i="209"/>
  <c r="J66" i="209"/>
  <c r="I31" i="209"/>
  <c r="D36" i="209"/>
  <c r="G35" i="209"/>
  <c r="G39" i="209"/>
  <c r="G36" i="209"/>
  <c r="J55" i="209"/>
  <c r="J47" i="209"/>
  <c r="I62" i="209"/>
  <c r="B46" i="209"/>
  <c r="E19" i="209"/>
  <c r="F47" i="209"/>
  <c r="C66" i="209"/>
  <c r="F58" i="209"/>
  <c r="C39" i="209"/>
  <c r="E52" i="209"/>
  <c r="D57" i="209"/>
  <c r="F61" i="209"/>
  <c r="D50" i="209"/>
  <c r="B20" i="209"/>
  <c r="C46" i="209"/>
  <c r="F45" i="209"/>
  <c r="J59" i="209"/>
  <c r="B14" i="209"/>
  <c r="G52" i="209"/>
  <c r="I53" i="209"/>
  <c r="I59" i="209"/>
  <c r="G66" i="209"/>
  <c r="F48" i="209"/>
  <c r="I14" i="209"/>
  <c r="B65" i="209"/>
  <c r="G50" i="209"/>
  <c r="B55" i="209"/>
  <c r="F66" i="209"/>
  <c r="I22" i="209"/>
  <c r="C64" i="209"/>
  <c r="E14" i="209"/>
  <c r="C61" i="209"/>
  <c r="G62" i="209"/>
  <c r="F57" i="209"/>
  <c r="G63" i="209"/>
  <c r="F36" i="209"/>
  <c r="I35" i="209"/>
  <c r="E36" i="209"/>
  <c r="D65" i="209"/>
  <c r="G69" i="209"/>
  <c r="B45" i="209"/>
  <c r="J45" i="209"/>
  <c r="I67" i="209"/>
  <c r="G61" i="209"/>
  <c r="B68" i="209"/>
  <c r="B66" i="209"/>
  <c r="J46" i="209"/>
  <c r="B35" i="209"/>
  <c r="J60" i="209"/>
  <c r="I45" i="209"/>
  <c r="C54" i="209"/>
  <c r="B64" i="209"/>
  <c r="G55" i="209"/>
  <c r="I50" i="209"/>
  <c r="D31" i="209"/>
  <c r="G25" i="209"/>
  <c r="D51" i="209"/>
  <c r="I46" i="209"/>
  <c r="C35" i="209"/>
  <c r="E64" i="209"/>
  <c r="E69" i="209"/>
  <c r="D53" i="209"/>
  <c r="C19" i="209"/>
  <c r="B67" i="209"/>
  <c r="E30" i="209"/>
  <c r="J52" i="209"/>
  <c r="G14" i="209"/>
  <c r="F56" i="209"/>
  <c r="C57" i="209"/>
  <c r="C55" i="209"/>
  <c r="E66" i="209"/>
  <c r="C51" i="209"/>
  <c r="G19" i="209"/>
  <c r="C30" i="209"/>
  <c r="F54" i="209"/>
  <c r="E39" i="209"/>
  <c r="B54" i="209"/>
  <c r="I69" i="209"/>
  <c r="B49" i="209"/>
  <c r="C59" i="209"/>
  <c r="B52" i="209"/>
  <c r="E65" i="209"/>
  <c r="G46" i="209"/>
  <c r="I49" i="209"/>
  <c r="E59" i="209"/>
  <c r="D19" i="209"/>
  <c r="J64" i="209"/>
  <c r="D66" i="209"/>
  <c r="I63" i="209"/>
  <c r="F46" i="209"/>
  <c r="J57" i="209"/>
  <c r="E45" i="209"/>
  <c r="E58" i="209"/>
  <c r="C50" i="209"/>
  <c r="J49" i="209"/>
  <c r="F63" i="209"/>
  <c r="J50" i="209"/>
  <c r="B60" i="209"/>
  <c r="D45" i="209"/>
  <c r="F50" i="209"/>
  <c r="F60" i="209"/>
  <c r="E60" i="209"/>
  <c r="E20" i="209"/>
  <c r="J69" i="209"/>
  <c r="E22" i="209"/>
  <c r="C67" i="209"/>
  <c r="F30" i="209"/>
  <c r="C36" i="209"/>
  <c r="G54" i="209"/>
  <c r="BI61" i="211"/>
  <c r="BI78" i="211"/>
  <c r="BP73" i="211"/>
  <c r="BH42" i="211"/>
  <c r="BP15" i="211"/>
  <c r="BN36" i="211"/>
  <c r="BJ35" i="211"/>
  <c r="BL87" i="211"/>
  <c r="BK72" i="211"/>
  <c r="BK77" i="211"/>
  <c r="BL56" i="211"/>
  <c r="BG47" i="211"/>
  <c r="BI97" i="211"/>
  <c r="BL31" i="211"/>
  <c r="BO62" i="211"/>
  <c r="BI45" i="211"/>
  <c r="BN26" i="211"/>
  <c r="BO84" i="211"/>
  <c r="BL93" i="211"/>
  <c r="BO73" i="211"/>
  <c r="BO60" i="211"/>
  <c r="BN76" i="211"/>
  <c r="BK67" i="211"/>
  <c r="BP27" i="211"/>
  <c r="BO92" i="211"/>
  <c r="BL95" i="211"/>
  <c r="BJ52" i="211"/>
  <c r="BL44" i="211"/>
  <c r="BK40" i="211"/>
  <c r="BF76" i="211"/>
  <c r="BH34" i="211"/>
  <c r="BO80" i="211"/>
  <c r="BO20" i="211"/>
  <c r="BN89" i="211"/>
  <c r="BJ24" i="211"/>
  <c r="BK53" i="211"/>
  <c r="BM51" i="211"/>
  <c r="BL24" i="211"/>
  <c r="BF20" i="211"/>
  <c r="BF95" i="211"/>
  <c r="BH29" i="211"/>
  <c r="BH90" i="211"/>
  <c r="BO53" i="211"/>
  <c r="BF54" i="211"/>
  <c r="BN15" i="211"/>
  <c r="BN38" i="211"/>
  <c r="BL33" i="211"/>
  <c r="BP23" i="211"/>
  <c r="BH37" i="211"/>
  <c r="BN78" i="211"/>
  <c r="BM18" i="211"/>
  <c r="BG80" i="211"/>
  <c r="BF96" i="211"/>
  <c r="BH53" i="211"/>
  <c r="BN92" i="211"/>
  <c r="BI93" i="211"/>
  <c r="BL67" i="211"/>
  <c r="BK68" i="211"/>
  <c r="BM98" i="211"/>
  <c r="BJ72" i="211"/>
  <c r="BM91" i="211"/>
  <c r="BO43" i="211"/>
  <c r="BJ56" i="211"/>
  <c r="BO39" i="211"/>
  <c r="BN67" i="211"/>
  <c r="BL46" i="211"/>
  <c r="BH74" i="211"/>
  <c r="BP96" i="211"/>
  <c r="BG61" i="211"/>
  <c r="BM31" i="211"/>
  <c r="BM52" i="211"/>
  <c r="BI80" i="211"/>
  <c r="BG90" i="211"/>
  <c r="BP28" i="211"/>
  <c r="BH87" i="211"/>
  <c r="BI18" i="211"/>
  <c r="BN70" i="211"/>
  <c r="BP81" i="211"/>
  <c r="BJ79" i="211"/>
  <c r="BO38" i="211"/>
  <c r="BG98" i="211"/>
  <c r="BO44" i="211"/>
  <c r="BN77" i="211"/>
  <c r="BJ54" i="211"/>
  <c r="BH52" i="211"/>
  <c r="BF60" i="211"/>
  <c r="BN39" i="211"/>
  <c r="BJ70" i="211"/>
  <c r="BP60" i="211"/>
  <c r="BI52" i="211"/>
  <c r="BO25" i="211"/>
  <c r="BM33" i="211"/>
  <c r="BH89" i="211"/>
  <c r="BM63" i="211"/>
  <c r="BO77" i="211"/>
  <c r="BM89" i="211"/>
  <c r="BG30" i="211"/>
  <c r="BP17" i="211"/>
  <c r="BH49" i="211"/>
  <c r="BF38" i="211"/>
  <c r="BN33" i="211"/>
  <c r="BF30" i="211"/>
  <c r="BM22" i="211"/>
  <c r="BP57" i="211"/>
  <c r="BK90" i="211"/>
  <c r="BH61" i="211"/>
  <c r="BK52" i="211"/>
  <c r="BP76" i="211"/>
  <c r="BG53" i="211"/>
  <c r="BP19" i="211"/>
  <c r="BK95" i="211"/>
  <c r="BF28" i="211"/>
  <c r="BF98" i="211"/>
  <c r="BN84" i="211"/>
  <c r="BF78" i="211"/>
  <c r="BK69" i="211"/>
  <c r="BK74" i="211"/>
  <c r="BF93" i="211"/>
  <c r="BN52" i="211"/>
  <c r="BN65" i="211"/>
  <c r="BM46" i="211"/>
  <c r="BJ21" i="211"/>
  <c r="BP43" i="211"/>
  <c r="BK83" i="211"/>
  <c r="BL43" i="211"/>
  <c r="BL17" i="211"/>
  <c r="BL40" i="211"/>
  <c r="BF23" i="211"/>
  <c r="BL26" i="211"/>
  <c r="BF87" i="211"/>
  <c r="BH50" i="211"/>
  <c r="BG16" i="211"/>
  <c r="BL47" i="211"/>
  <c r="BO27" i="211"/>
  <c r="BP51" i="211"/>
  <c r="BJ38" i="211"/>
  <c r="BM49" i="211"/>
  <c r="BK56" i="211"/>
  <c r="BK42" i="211"/>
  <c r="BO64" i="211"/>
  <c r="BO93" i="211"/>
  <c r="BM30" i="211"/>
  <c r="BF85" i="211"/>
  <c r="BF47" i="211"/>
  <c r="BP94" i="211"/>
  <c r="BI70" i="211"/>
  <c r="BG89" i="211"/>
  <c r="BG82" i="211"/>
  <c r="BI84" i="211"/>
  <c r="BJ29" i="211"/>
  <c r="BG33" i="211"/>
  <c r="BJ88" i="211"/>
  <c r="BP35" i="211"/>
  <c r="BF17" i="211"/>
  <c r="BI48" i="211"/>
  <c r="BH68" i="211"/>
  <c r="BK59" i="211"/>
  <c r="BK65" i="211"/>
  <c r="BK35" i="211"/>
  <c r="BJ82" i="211"/>
  <c r="BO47" i="211"/>
  <c r="BM70" i="211"/>
  <c r="BM19" i="211"/>
  <c r="BL69" i="211"/>
  <c r="BO59" i="211"/>
  <c r="BM72" i="211"/>
  <c r="BM85" i="211"/>
  <c r="BN85" i="211"/>
  <c r="BP78" i="211"/>
  <c r="BL64" i="211"/>
  <c r="BN42" i="211"/>
  <c r="BH55" i="211"/>
  <c r="BL53" i="211"/>
  <c r="BP30" i="211"/>
  <c r="BM17" i="211"/>
  <c r="BG85" i="211"/>
  <c r="BJ94" i="211"/>
  <c r="BI63" i="211"/>
  <c r="BJ44" i="211"/>
  <c r="BJ65" i="211"/>
  <c r="BM41" i="211"/>
  <c r="BJ67" i="211"/>
  <c r="BI96" i="211"/>
  <c r="BJ74" i="211"/>
  <c r="BM16" i="211"/>
  <c r="BL73" i="211"/>
  <c r="BN60" i="211"/>
  <c r="BI74" i="211"/>
  <c r="BP79" i="211"/>
  <c r="BP46" i="211"/>
  <c r="BF42" i="211"/>
  <c r="BF16" i="211"/>
  <c r="BF77" i="211"/>
  <c r="BG65" i="211"/>
  <c r="BI85" i="211"/>
  <c r="BK27" i="211"/>
  <c r="BI42" i="211"/>
  <c r="BK18" i="211"/>
  <c r="BO17" i="211"/>
  <c r="BF66" i="211"/>
  <c r="BG40" i="211"/>
  <c r="BM56" i="211"/>
  <c r="BM44" i="211"/>
  <c r="BN95" i="211"/>
  <c r="BF63" i="211"/>
  <c r="BF92" i="211"/>
  <c r="BK55" i="211"/>
  <c r="BO29" i="211"/>
  <c r="BK17" i="211"/>
  <c r="BH62" i="211"/>
  <c r="BG77" i="211"/>
  <c r="BG34" i="211"/>
  <c r="BN43" i="211"/>
  <c r="BL62" i="211"/>
  <c r="BP71" i="211"/>
  <c r="BO68" i="211"/>
  <c r="BO35" i="211"/>
  <c r="BG23" i="211"/>
  <c r="BN90" i="211"/>
  <c r="BN22" i="211"/>
  <c r="BI36" i="211"/>
  <c r="BN64" i="211"/>
  <c r="BL90" i="211"/>
  <c r="BH27" i="211"/>
  <c r="BI58" i="211"/>
  <c r="BF43" i="211"/>
  <c r="BO98" i="211"/>
  <c r="BM20" i="211"/>
  <c r="BG55" i="211"/>
  <c r="BP50" i="211"/>
  <c r="BO87" i="211"/>
  <c r="BL80" i="211"/>
  <c r="BH44" i="211"/>
  <c r="BI41" i="211"/>
  <c r="BN31" i="211"/>
  <c r="BP21" i="211"/>
  <c r="BP47" i="211"/>
  <c r="BK82" i="211"/>
  <c r="BG15" i="211"/>
  <c r="BM79" i="211"/>
  <c r="BG78" i="211"/>
  <c r="BH25" i="211"/>
  <c r="BJ93" i="211"/>
  <c r="BH22" i="211"/>
  <c r="BM97" i="211"/>
  <c r="BP82" i="211"/>
  <c r="BF35" i="211"/>
  <c r="BI47" i="211"/>
  <c r="BJ59" i="211"/>
  <c r="BK30" i="211"/>
  <c r="BL18" i="211"/>
  <c r="BP26" i="211"/>
  <c r="BM45" i="211"/>
  <c r="BK38" i="211"/>
  <c r="BP62" i="211"/>
  <c r="BK57" i="211"/>
  <c r="BL83" i="211"/>
  <c r="BF81" i="211"/>
  <c r="BF89" i="211"/>
  <c r="BN53" i="211"/>
  <c r="BI90" i="211"/>
  <c r="BH92" i="211"/>
  <c r="BJ50" i="211"/>
  <c r="BH86" i="211"/>
  <c r="BK14" i="211"/>
  <c r="BG62" i="211"/>
  <c r="BK49" i="211"/>
  <c r="BM26" i="211"/>
  <c r="BI83" i="211"/>
  <c r="BH83" i="211"/>
  <c r="BP53" i="211"/>
  <c r="BH85" i="211"/>
  <c r="BF70" i="211"/>
  <c r="BK45" i="211"/>
  <c r="BO90" i="211"/>
  <c r="BP36" i="211"/>
  <c r="BG87" i="211"/>
  <c r="BJ34" i="211"/>
  <c r="BH15" i="211"/>
  <c r="BI44" i="211"/>
  <c r="BG19" i="211"/>
  <c r="BM66" i="211"/>
  <c r="BK41" i="211"/>
  <c r="BH65" i="211"/>
  <c r="BM76" i="211"/>
  <c r="BL66" i="211"/>
  <c r="BN73" i="211"/>
  <c r="BJ46" i="211"/>
  <c r="BO86" i="211"/>
  <c r="BG37" i="211"/>
  <c r="BO40" i="211"/>
  <c r="BG93" i="211"/>
  <c r="BL76" i="211"/>
  <c r="BO91" i="211"/>
  <c r="BM95" i="211"/>
  <c r="BG38" i="211"/>
  <c r="BP25" i="211"/>
  <c r="BL91" i="211"/>
  <c r="BN72" i="211"/>
  <c r="BF61" i="211"/>
  <c r="BO81" i="211"/>
  <c r="BI75" i="211"/>
  <c r="BN44" i="211"/>
  <c r="BG41" i="211"/>
  <c r="BP83" i="211"/>
  <c r="BF68" i="211"/>
  <c r="BK43" i="211"/>
  <c r="BG49" i="211"/>
  <c r="BO76" i="211"/>
  <c r="BO32" i="211"/>
  <c r="BJ49" i="211"/>
  <c r="BF59" i="211"/>
  <c r="BG71" i="211"/>
  <c r="BH20" i="211"/>
  <c r="BL51" i="211"/>
  <c r="BK39" i="211"/>
  <c r="BP69" i="211"/>
  <c r="BF19" i="211"/>
  <c r="BO74" i="211"/>
  <c r="BP49" i="211"/>
  <c r="BG27" i="211"/>
  <c r="BJ96" i="211"/>
  <c r="BN48" i="211"/>
  <c r="BI64" i="211"/>
  <c r="BK46" i="211"/>
  <c r="BH21" i="211"/>
  <c r="BM68" i="211"/>
  <c r="BG24" i="211"/>
  <c r="BJ91" i="211"/>
  <c r="BI77" i="211"/>
  <c r="BL28" i="211"/>
  <c r="BO41" i="211"/>
  <c r="BI49" i="211"/>
  <c r="BH66" i="211"/>
  <c r="BL32" i="211"/>
  <c r="BF94" i="211"/>
  <c r="BN41" i="211"/>
  <c r="BF53" i="211"/>
  <c r="BF40" i="211"/>
  <c r="BI20" i="211"/>
  <c r="BI40" i="211"/>
  <c r="BP16" i="211"/>
  <c r="BJ71" i="211"/>
  <c r="BJ75" i="211"/>
  <c r="BK19" i="211"/>
  <c r="BL38" i="211"/>
  <c r="BJ36" i="211"/>
  <c r="BP61" i="211"/>
  <c r="BM90" i="211"/>
  <c r="BJ39" i="211"/>
  <c r="BM37" i="211"/>
  <c r="BG63" i="211"/>
  <c r="BN46" i="211"/>
  <c r="BN32" i="211"/>
  <c r="BI54" i="211"/>
  <c r="BP55" i="211"/>
  <c r="BG42" i="211"/>
  <c r="BP18" i="211"/>
  <c r="BO61" i="211"/>
  <c r="BI30" i="211"/>
  <c r="BG51" i="211"/>
  <c r="BO48" i="211"/>
  <c r="BH36" i="211"/>
  <c r="BF51" i="211"/>
  <c r="BO82" i="211"/>
  <c r="BJ68" i="211"/>
  <c r="BK84" i="211"/>
  <c r="BH54" i="211"/>
  <c r="BG20" i="211"/>
  <c r="BJ78" i="211"/>
  <c r="BI57" i="211"/>
  <c r="BH72" i="211"/>
  <c r="BG96" i="211"/>
  <c r="BH28" i="211"/>
  <c r="BF39" i="211"/>
  <c r="BI91" i="211"/>
  <c r="BK88" i="211"/>
  <c r="BK20" i="211"/>
  <c r="BG70" i="211"/>
  <c r="BK51" i="211"/>
  <c r="BN68" i="211"/>
  <c r="BI62" i="211"/>
  <c r="BN34" i="211"/>
  <c r="BM36" i="211"/>
  <c r="BM92" i="211"/>
  <c r="BG91" i="211"/>
  <c r="BL36" i="211"/>
  <c r="BH18" i="211"/>
  <c r="BM86" i="211"/>
  <c r="BG75" i="211"/>
  <c r="BJ40" i="211"/>
  <c r="BP91" i="211"/>
  <c r="BI29" i="211"/>
  <c r="BO51" i="211"/>
  <c r="BJ28" i="211"/>
  <c r="BF83" i="211"/>
  <c r="BN23" i="211"/>
  <c r="BI60" i="211"/>
  <c r="BH63" i="211"/>
  <c r="BP95" i="211"/>
  <c r="BM87" i="211"/>
  <c r="BH47" i="211"/>
  <c r="BK78" i="211"/>
  <c r="BI92" i="211"/>
  <c r="BO58" i="211"/>
  <c r="BI86" i="211"/>
  <c r="BF33" i="211"/>
  <c r="BI89" i="211"/>
  <c r="BL98" i="211"/>
  <c r="BL22" i="211"/>
  <c r="BP14" i="211"/>
  <c r="BP41" i="211"/>
  <c r="BN74" i="211"/>
  <c r="BP63" i="211"/>
  <c r="BL20" i="211"/>
  <c r="BI37" i="211"/>
  <c r="BO69" i="211"/>
  <c r="BL86" i="211"/>
  <c r="BP70" i="211"/>
  <c r="BK79" i="211"/>
  <c r="BI27" i="211"/>
  <c r="BG88" i="211"/>
  <c r="BO83" i="211"/>
  <c r="BM61" i="211"/>
  <c r="BO18" i="211"/>
  <c r="BG64" i="211"/>
  <c r="BH76" i="211"/>
  <c r="BN14" i="211"/>
  <c r="BJ80" i="211"/>
  <c r="BF37" i="211"/>
  <c r="BI88" i="211"/>
  <c r="BO89" i="211"/>
  <c r="BK92" i="211"/>
  <c r="BM28" i="211"/>
  <c r="BL88" i="211"/>
  <c r="BI76" i="211"/>
  <c r="BN57" i="211"/>
  <c r="BG95" i="211"/>
  <c r="BO49" i="211"/>
  <c r="BO36" i="211"/>
  <c r="BJ15" i="211"/>
  <c r="BO19" i="211"/>
  <c r="BN93" i="211"/>
  <c r="BM48" i="211"/>
  <c r="BI67" i="211"/>
  <c r="BJ47" i="211"/>
  <c r="BM27" i="211"/>
  <c r="BK91" i="211"/>
  <c r="BN86" i="211"/>
  <c r="BJ76" i="211"/>
  <c r="BM81" i="211"/>
  <c r="BP72" i="211"/>
  <c r="BL65" i="211"/>
  <c r="BP90" i="211"/>
  <c r="BI43" i="211"/>
  <c r="BN94" i="211"/>
  <c r="BP40" i="211"/>
  <c r="BJ66" i="211"/>
  <c r="BO54" i="211"/>
  <c r="BK87" i="211"/>
  <c r="BM82" i="211"/>
  <c r="BP80" i="211"/>
  <c r="BJ60" i="211"/>
  <c r="BP92" i="211"/>
  <c r="BL60" i="211"/>
  <c r="BH24" i="211"/>
  <c r="BG22" i="211"/>
  <c r="BL34" i="211"/>
  <c r="BN17" i="211"/>
  <c r="BF41" i="211"/>
  <c r="BL35" i="211"/>
  <c r="BO56" i="211"/>
  <c r="BO31" i="211"/>
  <c r="BO30" i="211"/>
  <c r="BP42" i="211"/>
  <c r="BH33" i="211"/>
  <c r="BL78" i="211"/>
  <c r="BJ89" i="211"/>
  <c r="BO95" i="211"/>
  <c r="BF50" i="211"/>
  <c r="BI73" i="211"/>
  <c r="BH40" i="211"/>
  <c r="BN66" i="211"/>
  <c r="BO97" i="211"/>
  <c r="BI15" i="211"/>
  <c r="BG29" i="211"/>
  <c r="BJ73" i="211"/>
  <c r="BO72" i="211"/>
  <c r="BI50" i="211"/>
  <c r="BJ27" i="211"/>
  <c r="BK75" i="211"/>
  <c r="BG76" i="211"/>
  <c r="BF57" i="211"/>
  <c r="BM93" i="211"/>
  <c r="BL85" i="211"/>
  <c r="BI46" i="211"/>
  <c r="BL71" i="211"/>
  <c r="BG28" i="211"/>
  <c r="BO45" i="211"/>
  <c r="BK44" i="211"/>
  <c r="BL37" i="211"/>
  <c r="BJ26" i="211"/>
  <c r="BF79" i="211"/>
  <c r="BO15" i="211"/>
  <c r="BN82" i="211"/>
  <c r="BO46" i="211"/>
  <c r="BM15" i="211"/>
  <c r="BI32" i="211"/>
  <c r="BF29" i="211"/>
  <c r="BP88" i="211"/>
  <c r="BJ32" i="211"/>
  <c r="BL50" i="211"/>
  <c r="BP66" i="211"/>
  <c r="BG14" i="211"/>
  <c r="BK93" i="211"/>
  <c r="BJ57" i="211"/>
  <c r="BF24" i="211"/>
  <c r="BF18" i="211"/>
  <c r="BN81" i="211"/>
  <c r="BL54" i="211"/>
  <c r="BF21" i="211"/>
  <c r="BP67" i="211"/>
  <c r="BP65" i="211"/>
  <c r="BK50" i="211"/>
  <c r="BI26" i="211"/>
  <c r="BF88" i="211"/>
  <c r="BH31" i="211"/>
  <c r="BG32" i="211"/>
  <c r="BH14" i="211"/>
  <c r="BI87" i="211"/>
  <c r="BJ86" i="211"/>
  <c r="BN37" i="211"/>
  <c r="BI17" i="211"/>
  <c r="BG46" i="211"/>
  <c r="BK60" i="211"/>
  <c r="BL57" i="211"/>
  <c r="BJ37" i="211"/>
  <c r="BH69" i="211"/>
  <c r="BM38" i="211"/>
  <c r="BG72" i="211"/>
  <c r="BL19" i="211"/>
  <c r="BN51" i="211"/>
  <c r="BO16" i="211"/>
  <c r="BJ84" i="211"/>
  <c r="BH57" i="211"/>
  <c r="BI21" i="211"/>
  <c r="BF52" i="211"/>
  <c r="BG69" i="211"/>
  <c r="BN25" i="211"/>
  <c r="BH39" i="211"/>
  <c r="BP77" i="211"/>
  <c r="BJ62" i="211"/>
  <c r="BL75" i="211"/>
  <c r="BP34" i="211"/>
  <c r="BG97" i="211"/>
  <c r="BK32" i="211"/>
  <c r="BK36" i="211"/>
  <c r="BJ98" i="211"/>
  <c r="BM80" i="211"/>
  <c r="BP84" i="211"/>
  <c r="BI81" i="211"/>
  <c r="BH59" i="211"/>
  <c r="BK96" i="211"/>
  <c r="BO28" i="211"/>
  <c r="BK98" i="211"/>
  <c r="BL72" i="211"/>
  <c r="BN28" i="211"/>
  <c r="BL25" i="211"/>
  <c r="BN56" i="211"/>
  <c r="BJ64" i="211"/>
  <c r="BI19" i="211"/>
  <c r="BJ51" i="211"/>
  <c r="BH94" i="211"/>
  <c r="BI72" i="211"/>
  <c r="BM94" i="211"/>
  <c r="BK73" i="211"/>
  <c r="BK25" i="211"/>
  <c r="BK61" i="211"/>
  <c r="BO50" i="211"/>
  <c r="BJ55" i="211"/>
  <c r="BJ92" i="211"/>
  <c r="BL94" i="211"/>
  <c r="BG50" i="211"/>
  <c r="BN49" i="211"/>
  <c r="BI24" i="211"/>
  <c r="BN79" i="211"/>
  <c r="BG92" i="211"/>
  <c r="BJ45" i="211"/>
  <c r="BJ85" i="211"/>
  <c r="BL29" i="211"/>
  <c r="BF75" i="211"/>
  <c r="BF97" i="211"/>
  <c r="BG86" i="211"/>
  <c r="BK15" i="211"/>
  <c r="BF55" i="211"/>
  <c r="BG94" i="211"/>
  <c r="BG44" i="211"/>
  <c r="BL81" i="211"/>
  <c r="BN87" i="211"/>
  <c r="BG68" i="211"/>
  <c r="BG84" i="211"/>
  <c r="BO14" i="211"/>
  <c r="BH95" i="211"/>
  <c r="BI56" i="211"/>
  <c r="BF74" i="211"/>
  <c r="BK63" i="211"/>
  <c r="BG26" i="211"/>
  <c r="BK80" i="211"/>
  <c r="BI16" i="211"/>
  <c r="BL68" i="211"/>
  <c r="BI33" i="211"/>
  <c r="BF25" i="211"/>
  <c r="BF48" i="211"/>
  <c r="BJ14" i="211"/>
  <c r="BF31" i="211"/>
  <c r="BO23" i="211"/>
  <c r="BM88" i="211"/>
  <c r="BO66" i="211"/>
  <c r="BM78" i="211"/>
  <c r="BM40" i="211"/>
  <c r="BF82" i="211"/>
  <c r="BG39" i="211"/>
  <c r="BI39" i="211"/>
  <c r="BJ77" i="211"/>
  <c r="BH48" i="211"/>
  <c r="BP98" i="211"/>
  <c r="BK33" i="211"/>
  <c r="BF72" i="211"/>
  <c r="BG67" i="211"/>
  <c r="BL14" i="211"/>
  <c r="BF56" i="211"/>
  <c r="BJ42" i="211"/>
  <c r="BF27" i="211"/>
  <c r="BK70" i="211"/>
  <c r="BJ16" i="211"/>
  <c r="BH45" i="211"/>
  <c r="BH67" i="211"/>
  <c r="BP52" i="211"/>
  <c r="BL48" i="211"/>
  <c r="BM60" i="211"/>
  <c r="BI95" i="211"/>
  <c r="BH56" i="211"/>
  <c r="BF32" i="211"/>
  <c r="BL77" i="211"/>
  <c r="BF46" i="211"/>
  <c r="BL55" i="211"/>
  <c r="BF86" i="211"/>
  <c r="BM54" i="211"/>
  <c r="BI82" i="211"/>
  <c r="BJ22" i="211"/>
  <c r="BP54" i="211"/>
  <c r="BJ43" i="211"/>
  <c r="BF64" i="211"/>
  <c r="BM59" i="211"/>
  <c r="BH23" i="211"/>
  <c r="BJ20" i="211"/>
  <c r="BK94" i="211"/>
  <c r="BM73" i="211"/>
  <c r="BL89" i="211"/>
  <c r="BO75" i="211"/>
  <c r="BL39" i="211"/>
  <c r="BP59" i="211"/>
  <c r="BG59" i="211"/>
  <c r="BN18" i="211"/>
  <c r="BO22" i="211"/>
  <c r="BG17" i="211"/>
  <c r="BN24" i="211"/>
  <c r="BM21" i="211"/>
  <c r="BK28" i="211"/>
  <c r="BH41" i="211"/>
  <c r="BN59" i="211"/>
  <c r="BP89" i="211"/>
  <c r="BM64" i="211"/>
  <c r="BK58" i="211"/>
  <c r="BJ31" i="211"/>
  <c r="BH96" i="211"/>
  <c r="BI38" i="211"/>
  <c r="BG58" i="211"/>
  <c r="BP31" i="211"/>
  <c r="BL97" i="211"/>
  <c r="BF58" i="211"/>
  <c r="BF14" i="211"/>
  <c r="BK62" i="211"/>
  <c r="BO85" i="211"/>
  <c r="BN16" i="211"/>
  <c r="BF45" i="211"/>
  <c r="BL59" i="211"/>
  <c r="BP29" i="211"/>
  <c r="BG52" i="211"/>
  <c r="BF84" i="211"/>
  <c r="BM74" i="211"/>
  <c r="BI34" i="211"/>
  <c r="BF22" i="211"/>
  <c r="BI69" i="211"/>
  <c r="BH26" i="211"/>
  <c r="BP56" i="211"/>
  <c r="BL27" i="211"/>
  <c r="BO96" i="211"/>
  <c r="BI53" i="211"/>
  <c r="BK21" i="211"/>
  <c r="BN75" i="211"/>
  <c r="BM57" i="211"/>
  <c r="BF90" i="211"/>
  <c r="BN21" i="211"/>
  <c r="BG60" i="211"/>
  <c r="BK29" i="211"/>
  <c r="BF15" i="211"/>
  <c r="BI51" i="211"/>
  <c r="BK64" i="211"/>
  <c r="BP86" i="211"/>
  <c r="BL63" i="211"/>
  <c r="BO63" i="211"/>
  <c r="BP33" i="211"/>
  <c r="BH38" i="211"/>
  <c r="BN88" i="211"/>
  <c r="BL49" i="211"/>
  <c r="BP68" i="211"/>
  <c r="BM50" i="211"/>
  <c r="BN27" i="211"/>
  <c r="BM34" i="211"/>
  <c r="BI14" i="211"/>
  <c r="BH30" i="211"/>
  <c r="BN20" i="211"/>
  <c r="BK54" i="211"/>
  <c r="BK37" i="211"/>
  <c r="BM23" i="211"/>
  <c r="BG57" i="211"/>
  <c r="BN54" i="211"/>
  <c r="BN40" i="211"/>
  <c r="BI79" i="211"/>
  <c r="BF62" i="211"/>
  <c r="BP75" i="211"/>
  <c r="BH35" i="211"/>
  <c r="BP64" i="211"/>
  <c r="BH97" i="211"/>
  <c r="BJ23" i="211"/>
  <c r="BH77" i="211"/>
  <c r="BG48" i="211"/>
  <c r="BF80" i="211"/>
  <c r="BP38" i="211"/>
  <c r="BL84" i="211"/>
  <c r="BG18" i="211"/>
  <c r="BP85" i="211"/>
  <c r="BO88" i="211"/>
  <c r="BH82" i="211"/>
  <c r="BI35" i="211"/>
  <c r="BP44" i="211"/>
  <c r="BP20" i="211"/>
  <c r="BL42" i="211"/>
  <c r="BO94" i="211"/>
  <c r="BJ81" i="211"/>
  <c r="BL15" i="211"/>
  <c r="BI71" i="211"/>
  <c r="BI31" i="211"/>
  <c r="BF26" i="211"/>
  <c r="BM25" i="211"/>
  <c r="BH73" i="211"/>
  <c r="BM83" i="211"/>
  <c r="BH80" i="211"/>
  <c r="BM43" i="211"/>
  <c r="BN58" i="211"/>
  <c r="BH19" i="211"/>
  <c r="BG36" i="211"/>
  <c r="BG25" i="211"/>
  <c r="BN63" i="211"/>
  <c r="BO57" i="211"/>
  <c r="BG43" i="211"/>
  <c r="BN55" i="211"/>
  <c r="BF73" i="211"/>
  <c r="BG45" i="211"/>
  <c r="BF34" i="211"/>
  <c r="BF44" i="211"/>
  <c r="BK16" i="211"/>
  <c r="BO34" i="211"/>
  <c r="BG66" i="211"/>
  <c r="BL41" i="211"/>
  <c r="BM55" i="211"/>
  <c r="BP24" i="211"/>
  <c r="BI28" i="211"/>
  <c r="BI65" i="211"/>
  <c r="BM67" i="211"/>
  <c r="BM14" i="211"/>
  <c r="BJ69" i="211"/>
  <c r="BF49" i="211"/>
  <c r="BG31" i="211"/>
  <c r="BM84" i="211"/>
  <c r="BI55" i="211"/>
  <c r="BK97" i="211"/>
  <c r="BO65" i="211"/>
  <c r="BK22" i="211"/>
  <c r="BH88" i="211"/>
  <c r="BP48" i="211"/>
  <c r="BJ17" i="211"/>
  <c r="BM69" i="211"/>
  <c r="BO52" i="211"/>
  <c r="BJ95" i="211"/>
  <c r="BJ30" i="211"/>
  <c r="BL79" i="211"/>
  <c r="BI23" i="211"/>
  <c r="BG21" i="211"/>
  <c r="BM58" i="211"/>
  <c r="BH79" i="211"/>
  <c r="BP32" i="211"/>
  <c r="BH51" i="211"/>
  <c r="BH60" i="211"/>
  <c r="BP37" i="211"/>
  <c r="BK85" i="211"/>
  <c r="BN96" i="211"/>
  <c r="BL21" i="211"/>
  <c r="BF69" i="211"/>
  <c r="BM47" i="211"/>
  <c r="BJ18" i="211"/>
  <c r="BK89" i="211"/>
  <c r="BM65" i="211"/>
  <c r="BO33" i="211"/>
  <c r="BF91" i="211"/>
  <c r="BM53" i="211"/>
  <c r="BO24" i="211"/>
  <c r="BO55" i="211"/>
  <c r="BJ63" i="211"/>
  <c r="BG35" i="211"/>
  <c r="BK34" i="211"/>
  <c r="BM62" i="211"/>
  <c r="BK47" i="211"/>
  <c r="BP87" i="211"/>
  <c r="BM42" i="211"/>
  <c r="BM71" i="211"/>
  <c r="BG83" i="211"/>
  <c r="BN98" i="211"/>
  <c r="BO71" i="211"/>
  <c r="BH91" i="211"/>
  <c r="BI66" i="211"/>
  <c r="BI98" i="211"/>
  <c r="BH71" i="211"/>
  <c r="BI68" i="211"/>
  <c r="BN83" i="211"/>
  <c r="BP58" i="211"/>
  <c r="BJ33" i="211"/>
  <c r="BN35" i="211"/>
  <c r="BG74" i="211"/>
  <c r="BO79" i="211"/>
  <c r="BK23" i="211"/>
  <c r="BP39" i="211"/>
  <c r="BN62" i="211"/>
  <c r="BN45" i="211"/>
  <c r="BJ48" i="211"/>
  <c r="BH78" i="211"/>
  <c r="BH70" i="211"/>
  <c r="BM29" i="211"/>
  <c r="BJ58" i="211"/>
  <c r="BM32" i="211"/>
  <c r="BH81" i="211"/>
  <c r="BH16" i="211"/>
  <c r="BI94" i="211"/>
  <c r="BI22" i="211"/>
  <c r="BH75" i="211"/>
  <c r="BJ83" i="211"/>
  <c r="BP93" i="211"/>
  <c r="BG54" i="211"/>
  <c r="BI59" i="211"/>
  <c r="BJ19" i="211"/>
  <c r="BM35" i="211"/>
  <c r="BO42" i="211"/>
  <c r="BL16" i="211"/>
  <c r="BL70" i="211"/>
  <c r="BK86" i="211"/>
  <c r="BN97" i="211"/>
  <c r="BK81" i="211"/>
  <c r="BM24" i="211"/>
  <c r="BP97" i="211"/>
  <c r="BP45" i="211"/>
  <c r="BN19" i="211"/>
  <c r="BF36" i="211"/>
  <c r="BJ87" i="211"/>
  <c r="BO26" i="211"/>
  <c r="BL45" i="211"/>
  <c r="BL82" i="211"/>
  <c r="BL52" i="211"/>
  <c r="BG56" i="211"/>
  <c r="BP74" i="211"/>
  <c r="BN29" i="211"/>
  <c r="BO78" i="211"/>
  <c r="BL74" i="211"/>
  <c r="BJ41" i="211"/>
  <c r="BG81" i="211"/>
  <c r="BN30" i="211"/>
  <c r="BF67" i="211"/>
  <c r="BK24" i="211"/>
  <c r="BN80" i="211"/>
  <c r="BH64" i="211"/>
  <c r="BM39" i="211"/>
  <c r="BM96" i="211"/>
  <c r="BH46" i="211"/>
  <c r="BJ97" i="211"/>
  <c r="BL30" i="211"/>
  <c r="BK71" i="211"/>
  <c r="BH32" i="211"/>
  <c r="BK76" i="211"/>
  <c r="BH43" i="211"/>
  <c r="BG79" i="211"/>
  <c r="BN47" i="211"/>
  <c r="BL96" i="211"/>
  <c r="BF71" i="211"/>
  <c r="BH58" i="211"/>
  <c r="BL58" i="211"/>
  <c r="BK48" i="211"/>
  <c r="BG73" i="211"/>
  <c r="BM77" i="211"/>
  <c r="BK66" i="211"/>
  <c r="BL61" i="211"/>
  <c r="BJ90" i="211"/>
  <c r="BH98" i="211"/>
  <c r="BO70" i="211"/>
  <c r="BM75" i="211"/>
  <c r="BH84" i="211"/>
  <c r="BP22" i="211"/>
  <c r="BN61" i="211"/>
  <c r="BJ25" i="211"/>
  <c r="BO37" i="211"/>
  <c r="BL23" i="211"/>
  <c r="BJ53" i="211"/>
  <c r="BH93" i="211"/>
  <c r="BJ61" i="211"/>
  <c r="BN50" i="211"/>
  <c r="BO67" i="211"/>
  <c r="BF65" i="211"/>
  <c r="BO21" i="211"/>
  <c r="BN71" i="211"/>
  <c r="BI25" i="211"/>
  <c r="BN91" i="211"/>
  <c r="BK31" i="211"/>
  <c r="BN69" i="211"/>
  <c r="BL92" i="211"/>
  <c r="BK26" i="211"/>
  <c r="BH17" i="211"/>
  <c r="AD74" i="211"/>
  <c r="AH74" i="211"/>
  <c r="AI65" i="211"/>
  <c r="AH68" i="211"/>
  <c r="AL45" i="211"/>
  <c r="AH17" i="211"/>
  <c r="AN22" i="211"/>
  <c r="AN75" i="211"/>
  <c r="AK58" i="211"/>
  <c r="AK55" i="211"/>
  <c r="AK19" i="211"/>
  <c r="AE74" i="211"/>
  <c r="AK17" i="211"/>
  <c r="AD28" i="211"/>
  <c r="AF20" i="211"/>
  <c r="AF65" i="211"/>
  <c r="AL42" i="211"/>
  <c r="AJ74" i="211"/>
  <c r="AJ87" i="211"/>
  <c r="AD72" i="211"/>
  <c r="AE89" i="211"/>
  <c r="AI37" i="211"/>
  <c r="AE44" i="211"/>
  <c r="AN52" i="211"/>
  <c r="AJ26" i="211"/>
  <c r="AG24" i="211"/>
  <c r="AI52" i="211"/>
  <c r="AJ28" i="211"/>
  <c r="AI17" i="211"/>
  <c r="AF30" i="211"/>
  <c r="AJ98" i="211"/>
  <c r="AL65" i="211"/>
  <c r="AN53" i="211"/>
  <c r="AN61" i="211"/>
  <c r="AE90" i="211"/>
  <c r="AF72" i="211"/>
  <c r="AI76" i="211"/>
  <c r="AK84" i="211"/>
  <c r="AJ24" i="211"/>
  <c r="AH51" i="211"/>
  <c r="AK20" i="211"/>
  <c r="AL34" i="211"/>
  <c r="AM55" i="211"/>
  <c r="AI98" i="211"/>
  <c r="AM44" i="211"/>
  <c r="AH89" i="211"/>
  <c r="AI97" i="211"/>
  <c r="AI86" i="211"/>
  <c r="AF64" i="211"/>
  <c r="AG47" i="211"/>
  <c r="AI89" i="211"/>
  <c r="AH82" i="211"/>
  <c r="AN80" i="211"/>
  <c r="AK94" i="211"/>
  <c r="AN45" i="211"/>
  <c r="AI96" i="211"/>
  <c r="AE71" i="211"/>
  <c r="AE80" i="211"/>
  <c r="AF71" i="211"/>
  <c r="AL74" i="211"/>
  <c r="AH26" i="211"/>
  <c r="AH35" i="211"/>
  <c r="AI80" i="211"/>
  <c r="AL35" i="211"/>
  <c r="AL57" i="211"/>
  <c r="AF68" i="211"/>
  <c r="AF67" i="211"/>
  <c r="AG73" i="211"/>
  <c r="AL77" i="211"/>
  <c r="AF69" i="211"/>
  <c r="AM64" i="211"/>
  <c r="AJ35" i="211"/>
  <c r="AK85" i="211"/>
  <c r="AN62" i="211"/>
  <c r="AL20" i="211"/>
  <c r="AI93" i="211"/>
  <c r="AJ78" i="211"/>
  <c r="AE85" i="211"/>
  <c r="AF73" i="211"/>
  <c r="AG89" i="211"/>
  <c r="AG85" i="211"/>
  <c r="AF56" i="211"/>
  <c r="AI61" i="211"/>
  <c r="AN90" i="211"/>
  <c r="AJ25" i="211"/>
  <c r="AJ34" i="211"/>
  <c r="AG36" i="211"/>
  <c r="AH96" i="211"/>
  <c r="AL80" i="211"/>
  <c r="AH37" i="211"/>
  <c r="AH45" i="211"/>
  <c r="AL73" i="211"/>
  <c r="AF62" i="211"/>
  <c r="AN38" i="211"/>
  <c r="AH56" i="211"/>
  <c r="AJ96" i="211"/>
  <c r="AE82" i="211"/>
  <c r="AH91" i="211"/>
  <c r="AK37" i="211"/>
  <c r="AG40" i="211"/>
  <c r="AI50" i="211"/>
  <c r="AL92" i="211"/>
  <c r="AK52" i="211"/>
  <c r="AD82" i="211"/>
  <c r="AF49" i="211"/>
  <c r="AE56" i="211"/>
  <c r="AJ65" i="211"/>
  <c r="AD33" i="211"/>
  <c r="AH34" i="211"/>
  <c r="AE30" i="211"/>
  <c r="AF87" i="211"/>
  <c r="AK44" i="211"/>
  <c r="AI36" i="211"/>
  <c r="AK57" i="211"/>
  <c r="AI47" i="211"/>
  <c r="AI19" i="211"/>
  <c r="AI77" i="211"/>
  <c r="AH22" i="211"/>
  <c r="AN48" i="211"/>
  <c r="AD47" i="211"/>
  <c r="AM97" i="211"/>
  <c r="AL55" i="211"/>
  <c r="AG52" i="211"/>
  <c r="AL90" i="211"/>
  <c r="AN18" i="211"/>
  <c r="AI26" i="211"/>
  <c r="AM26" i="211"/>
  <c r="AH53" i="211"/>
  <c r="AE62" i="211"/>
  <c r="AM59" i="211"/>
  <c r="AE21" i="211"/>
  <c r="AM20" i="211"/>
  <c r="AN56" i="211"/>
  <c r="AG81" i="211"/>
  <c r="AK92" i="211"/>
  <c r="AM35" i="211"/>
  <c r="AG56" i="211"/>
  <c r="AN87" i="211"/>
  <c r="AG35" i="211"/>
  <c r="AF21" i="211"/>
  <c r="AJ60" i="211"/>
  <c r="AE96" i="211"/>
  <c r="AF80" i="211"/>
  <c r="AF42" i="211"/>
  <c r="AJ83" i="211"/>
  <c r="AI57" i="211"/>
  <c r="AL37" i="211"/>
  <c r="AI69" i="211"/>
  <c r="AK39" i="211"/>
  <c r="AM37" i="211"/>
  <c r="AN17" i="211"/>
  <c r="AM40" i="211"/>
  <c r="AM51" i="211"/>
  <c r="AI31" i="211"/>
  <c r="AD54" i="211"/>
  <c r="AG21" i="211"/>
  <c r="AM38" i="211"/>
  <c r="AH76" i="211"/>
  <c r="AH52" i="211"/>
  <c r="AH80" i="211"/>
  <c r="AI67" i="211"/>
  <c r="AD96" i="211"/>
  <c r="AE70" i="211"/>
  <c r="AM71" i="211"/>
  <c r="AN46" i="211"/>
  <c r="AI35" i="211"/>
  <c r="AL32" i="211"/>
  <c r="AG30" i="211"/>
  <c r="AG69" i="211"/>
  <c r="AH67" i="211"/>
  <c r="AL22" i="211"/>
  <c r="AH81" i="211"/>
  <c r="AF84" i="211"/>
  <c r="AJ43" i="211"/>
  <c r="AE92" i="211"/>
  <c r="AD91" i="211"/>
  <c r="AJ94" i="211"/>
  <c r="AD84" i="211"/>
  <c r="AH85" i="211"/>
  <c r="AM14" i="211"/>
  <c r="AN47" i="211"/>
  <c r="AN15" i="211"/>
  <c r="AJ44" i="211"/>
  <c r="AF19" i="211"/>
  <c r="AK40" i="211"/>
  <c r="AD75" i="211"/>
  <c r="AE81" i="211"/>
  <c r="AK78" i="211"/>
  <c r="AL79" i="211"/>
  <c r="AF22" i="211"/>
  <c r="AG61" i="211"/>
  <c r="AN69" i="211"/>
  <c r="AD53" i="211"/>
  <c r="AD55" i="211"/>
  <c r="AL89" i="211"/>
  <c r="AI38" i="211"/>
  <c r="AK82" i="211"/>
  <c r="AH57" i="211"/>
  <c r="AH55" i="211"/>
  <c r="AD49" i="211"/>
  <c r="AG39" i="211"/>
  <c r="AH73" i="211"/>
  <c r="AM42" i="211"/>
  <c r="AG16" i="211"/>
  <c r="AG44" i="211"/>
  <c r="AM72" i="211"/>
  <c r="AK60" i="211"/>
  <c r="AJ85" i="211"/>
  <c r="AG31" i="211"/>
  <c r="AN85" i="211"/>
  <c r="AN43" i="211"/>
  <c r="AM48" i="211"/>
  <c r="AD37" i="211"/>
  <c r="AK62" i="211"/>
  <c r="AJ53" i="211"/>
  <c r="AN86" i="211"/>
  <c r="AG25" i="211"/>
  <c r="AG98" i="211"/>
  <c r="AK66" i="211"/>
  <c r="AF26" i="211"/>
  <c r="AJ89" i="211"/>
  <c r="AL16" i="211"/>
  <c r="AF92" i="211"/>
  <c r="AK71" i="211"/>
  <c r="AJ72" i="211"/>
  <c r="AE20" i="211"/>
  <c r="AN70" i="211"/>
  <c r="AF52" i="211"/>
  <c r="AG42" i="211"/>
  <c r="AL84" i="211"/>
  <c r="AM58" i="211"/>
  <c r="AL41" i="211"/>
  <c r="AJ81" i="211"/>
  <c r="AJ58" i="211"/>
  <c r="AH18" i="211"/>
  <c r="AD88" i="211"/>
  <c r="AF61" i="211"/>
  <c r="AF97" i="211"/>
  <c r="AK64" i="211"/>
  <c r="AL36" i="211"/>
  <c r="AF47" i="211"/>
  <c r="AN58" i="211"/>
  <c r="AF98" i="211"/>
  <c r="AD76" i="211"/>
  <c r="AL82" i="211"/>
  <c r="AM82" i="211"/>
  <c r="AK63" i="211"/>
  <c r="AK98" i="211"/>
  <c r="AI79" i="211"/>
  <c r="AL63" i="211"/>
  <c r="AF54" i="211"/>
  <c r="AL33" i="211"/>
  <c r="AJ29" i="211"/>
  <c r="AM68" i="211"/>
  <c r="AD40" i="211"/>
  <c r="AI44" i="211"/>
  <c r="AE42" i="211"/>
  <c r="AM16" i="211"/>
  <c r="AH58" i="211"/>
  <c r="AE79" i="211"/>
  <c r="AD77" i="211"/>
  <c r="AI23" i="211"/>
  <c r="AK75" i="211"/>
  <c r="AK29" i="211"/>
  <c r="AE68" i="211"/>
  <c r="AH59" i="211"/>
  <c r="AG86" i="211"/>
  <c r="AI90" i="211"/>
  <c r="AN16" i="211"/>
  <c r="AL62" i="211"/>
  <c r="AG46" i="211"/>
  <c r="AL87" i="211"/>
  <c r="AH33" i="211"/>
  <c r="AD80" i="211"/>
  <c r="AF70" i="211"/>
  <c r="AL50" i="211"/>
  <c r="AJ69" i="211"/>
  <c r="AE87" i="211"/>
  <c r="AD60" i="211"/>
  <c r="AI30" i="211"/>
  <c r="AG84" i="211"/>
  <c r="AM49" i="211"/>
  <c r="AI83" i="211"/>
  <c r="AN21" i="211"/>
  <c r="AK21" i="211"/>
  <c r="AL43" i="211"/>
  <c r="AL31" i="211"/>
  <c r="AI42" i="211"/>
  <c r="AH54" i="211"/>
  <c r="AH46" i="211"/>
  <c r="AL69" i="211"/>
  <c r="AD50" i="211"/>
  <c r="AH42" i="211"/>
  <c r="AM52" i="211"/>
  <c r="AL95" i="211"/>
  <c r="AE63" i="211"/>
  <c r="AK45" i="211"/>
  <c r="AI94" i="211"/>
  <c r="AK47" i="211"/>
  <c r="AF57" i="211"/>
  <c r="AD16" i="211"/>
  <c r="AK18" i="211"/>
  <c r="AE55" i="211"/>
  <c r="AJ41" i="211"/>
  <c r="AI40" i="211"/>
  <c r="AJ84" i="211"/>
  <c r="AM29" i="211"/>
  <c r="AH47" i="211"/>
  <c r="AJ46" i="211"/>
  <c r="AE72" i="211"/>
  <c r="AN76" i="211"/>
  <c r="AE91" i="211"/>
  <c r="AE66" i="211"/>
  <c r="AK70" i="211"/>
  <c r="AI18" i="211"/>
  <c r="AK95" i="211"/>
  <c r="AH83" i="211"/>
  <c r="AG95" i="211"/>
  <c r="AN44" i="211"/>
  <c r="AD26" i="211"/>
  <c r="AK32" i="211"/>
  <c r="AL67" i="211"/>
  <c r="AI25" i="211"/>
  <c r="AJ61" i="211"/>
  <c r="AJ71" i="211"/>
  <c r="AL25" i="211"/>
  <c r="AL39" i="211"/>
  <c r="AF24" i="211"/>
  <c r="AJ19" i="211"/>
  <c r="AM22" i="211"/>
  <c r="AJ39" i="211"/>
  <c r="AJ63" i="211"/>
  <c r="AG60" i="211"/>
  <c r="AM77" i="211"/>
  <c r="AL15" i="211"/>
  <c r="AH87" i="211"/>
  <c r="AK46" i="211"/>
  <c r="AD92" i="211"/>
  <c r="AG91" i="211"/>
  <c r="AM94" i="211"/>
  <c r="AE67" i="211"/>
  <c r="AG57" i="211"/>
  <c r="AG75" i="211"/>
  <c r="AL52" i="211"/>
  <c r="AH65" i="211"/>
  <c r="AH94" i="211"/>
  <c r="AM32" i="211"/>
  <c r="AL28" i="211"/>
  <c r="AJ73" i="211"/>
  <c r="AJ91" i="211"/>
  <c r="AN36" i="211"/>
  <c r="AI29" i="211"/>
  <c r="AH62" i="211"/>
  <c r="AE50" i="211"/>
  <c r="AF55" i="211"/>
  <c r="AD66" i="211"/>
  <c r="AI92" i="211"/>
  <c r="AG29" i="211"/>
  <c r="AF88" i="211"/>
  <c r="AJ42" i="211"/>
  <c r="AM30" i="211"/>
  <c r="AD36" i="211"/>
  <c r="AE58" i="211"/>
  <c r="AK35" i="211"/>
  <c r="AM74" i="211"/>
  <c r="AM80" i="211"/>
  <c r="AD21" i="211"/>
  <c r="AG20" i="211"/>
  <c r="AI14" i="211"/>
  <c r="AE40" i="211"/>
  <c r="AG58" i="211"/>
  <c r="AK69" i="211"/>
  <c r="AH78" i="211"/>
  <c r="AL91" i="211"/>
  <c r="AL85" i="211"/>
  <c r="AM87" i="211"/>
  <c r="AG63" i="211"/>
  <c r="AF14" i="211"/>
  <c r="AN81" i="211"/>
  <c r="AN71" i="211"/>
  <c r="AE83" i="211"/>
  <c r="AL51" i="211"/>
  <c r="AD41" i="211"/>
  <c r="AN95" i="211"/>
  <c r="AK76" i="211"/>
  <c r="AN39" i="211"/>
  <c r="AM88" i="211"/>
  <c r="AN42" i="211"/>
  <c r="AE15" i="211"/>
  <c r="AK15" i="211"/>
  <c r="AN54" i="211"/>
  <c r="AM36" i="211"/>
  <c r="AE31" i="211"/>
  <c r="AN89" i="211"/>
  <c r="AJ16" i="211"/>
  <c r="AD63" i="211"/>
  <c r="AG93" i="211"/>
  <c r="AE19" i="211"/>
  <c r="AN77" i="211"/>
  <c r="AG48" i="211"/>
  <c r="AF38" i="211"/>
  <c r="AF95" i="211"/>
  <c r="AH61" i="211"/>
  <c r="AF44" i="211"/>
  <c r="AH97" i="211"/>
  <c r="AF35" i="211"/>
  <c r="AF75" i="211"/>
  <c r="AK96" i="211"/>
  <c r="AJ33" i="211"/>
  <c r="AH14" i="211"/>
  <c r="AJ51" i="211"/>
  <c r="AI46" i="211"/>
  <c r="AN82" i="211"/>
  <c r="AL44" i="211"/>
  <c r="AL78" i="211"/>
  <c r="AH92" i="211"/>
  <c r="AE88" i="211"/>
  <c r="AJ80" i="211"/>
  <c r="AD97" i="211"/>
  <c r="AE98" i="211"/>
  <c r="AI20" i="211"/>
  <c r="AD27" i="211"/>
  <c r="AM43" i="211"/>
  <c r="AD69" i="211"/>
  <c r="AE28" i="211"/>
  <c r="AK31" i="211"/>
  <c r="AN72" i="211"/>
  <c r="AF90" i="211"/>
  <c r="AI88" i="211"/>
  <c r="AI84" i="211"/>
  <c r="AF34" i="211"/>
  <c r="AJ59" i="211"/>
  <c r="AF60" i="211"/>
  <c r="AM24" i="211"/>
  <c r="AL72" i="211"/>
  <c r="AJ95" i="211"/>
  <c r="AJ64" i="211"/>
  <c r="AL75" i="211"/>
  <c r="AM17" i="211"/>
  <c r="AJ54" i="211"/>
  <c r="AJ14" i="211"/>
  <c r="AD31" i="211"/>
  <c r="AN74" i="211"/>
  <c r="AM67" i="211"/>
  <c r="AD73" i="211"/>
  <c r="AN41" i="211"/>
  <c r="AD56" i="211"/>
  <c r="AJ56" i="211"/>
  <c r="AD20" i="211"/>
  <c r="AF45" i="211"/>
  <c r="AN60" i="211"/>
  <c r="AG68" i="211"/>
  <c r="AM85" i="211"/>
  <c r="AI87" i="211"/>
  <c r="AK53" i="211"/>
  <c r="AK41" i="211"/>
  <c r="AE59" i="211"/>
  <c r="AD46" i="211"/>
  <c r="AN93" i="211"/>
  <c r="AG65" i="211"/>
  <c r="AM18" i="211"/>
  <c r="AM19" i="211"/>
  <c r="AG26" i="211"/>
  <c r="AK77" i="211"/>
  <c r="AN92" i="211"/>
  <c r="AF23" i="211"/>
  <c r="AK54" i="211"/>
  <c r="AL53" i="211"/>
  <c r="AG79" i="211"/>
  <c r="AJ57" i="211"/>
  <c r="AM90" i="211"/>
  <c r="AD17" i="211"/>
  <c r="AG83" i="211"/>
  <c r="AK88" i="211"/>
  <c r="AN97" i="211"/>
  <c r="AD30" i="211"/>
  <c r="AD22" i="211"/>
  <c r="AD44" i="211"/>
  <c r="AE43" i="211"/>
  <c r="AG15" i="211"/>
  <c r="AJ55" i="211"/>
  <c r="AJ37" i="211"/>
  <c r="AF78" i="211"/>
  <c r="AH75" i="211"/>
  <c r="AI62" i="211"/>
  <c r="AJ20" i="211"/>
  <c r="AI82" i="211"/>
  <c r="AJ21" i="211"/>
  <c r="AG76" i="211"/>
  <c r="AG92" i="211"/>
  <c r="AN98" i="211"/>
  <c r="AD19" i="211"/>
  <c r="AJ18" i="211"/>
  <c r="AE14" i="211"/>
  <c r="AM98" i="211"/>
  <c r="AK33" i="211"/>
  <c r="AE39" i="211"/>
  <c r="AN96" i="211"/>
  <c r="AG45" i="211"/>
  <c r="AE25" i="211"/>
  <c r="AN28" i="211"/>
  <c r="AF63" i="211"/>
  <c r="AG23" i="211"/>
  <c r="AH49" i="211"/>
  <c r="AE38" i="211"/>
  <c r="AM39" i="211"/>
  <c r="AN55" i="211"/>
  <c r="AI73" i="211"/>
  <c r="AG55" i="211"/>
  <c r="AI60" i="211"/>
  <c r="AL96" i="211"/>
  <c r="AJ62" i="211"/>
  <c r="AG87" i="211"/>
  <c r="AM28" i="211"/>
  <c r="AH79" i="211"/>
  <c r="AE94" i="211"/>
  <c r="AF40" i="211"/>
  <c r="AF91" i="211"/>
  <c r="AG53" i="211"/>
  <c r="AL98" i="211"/>
  <c r="AH95" i="211"/>
  <c r="AD15" i="211"/>
  <c r="AJ97" i="211"/>
  <c r="AG27" i="211"/>
  <c r="AK91" i="211"/>
  <c r="AG38" i="211"/>
  <c r="AF32" i="211"/>
  <c r="AD34" i="211"/>
  <c r="AJ75" i="211"/>
  <c r="AE23" i="211"/>
  <c r="AK43" i="211"/>
  <c r="AK72" i="211"/>
  <c r="AL59" i="211"/>
  <c r="AG70" i="211"/>
  <c r="AH48" i="211"/>
  <c r="AM65" i="211"/>
  <c r="AL86" i="211"/>
  <c r="AG17" i="211"/>
  <c r="AM23" i="211"/>
  <c r="AL47" i="211"/>
  <c r="AI45" i="211"/>
  <c r="AD68" i="211"/>
  <c r="AG67" i="211"/>
  <c r="AE16" i="211"/>
  <c r="AI15" i="211"/>
  <c r="AD67" i="211"/>
  <c r="AN66" i="211"/>
  <c r="AK67" i="211"/>
  <c r="AG66" i="211"/>
  <c r="AL60" i="211"/>
  <c r="AI63" i="211"/>
  <c r="AK65" i="211"/>
  <c r="AN29" i="211"/>
  <c r="AI66" i="211"/>
  <c r="AJ90" i="211"/>
  <c r="AF36" i="211"/>
  <c r="AF41" i="211"/>
  <c r="AK49" i="211"/>
  <c r="AG62" i="211"/>
  <c r="AD65" i="211"/>
  <c r="AD58" i="211"/>
  <c r="AD62" i="211"/>
  <c r="AG74" i="211"/>
  <c r="AD93" i="211"/>
  <c r="AH27" i="211"/>
  <c r="AI85" i="211"/>
  <c r="AN37" i="211"/>
  <c r="AE65" i="211"/>
  <c r="AG51" i="211"/>
  <c r="AI16" i="211"/>
  <c r="AH71" i="211"/>
  <c r="AL68" i="211"/>
  <c r="AM45" i="211"/>
  <c r="AJ79" i="211"/>
  <c r="AG32" i="211"/>
  <c r="AM54" i="211"/>
  <c r="AG97" i="211"/>
  <c r="AM73" i="211"/>
  <c r="AL97" i="211"/>
  <c r="AE69" i="211"/>
  <c r="AG49" i="211"/>
  <c r="AE33" i="211"/>
  <c r="AK36" i="211"/>
  <c r="AH77" i="211"/>
  <c r="AK59" i="211"/>
  <c r="AL93" i="211"/>
  <c r="AD51" i="211"/>
  <c r="AK87" i="211"/>
  <c r="AN50" i="211"/>
  <c r="AF83" i="211"/>
  <c r="AM57" i="211"/>
  <c r="AF53" i="211"/>
  <c r="AE53" i="211"/>
  <c r="AE77" i="211"/>
  <c r="AF96" i="211"/>
  <c r="AL27" i="211"/>
  <c r="AJ50" i="211"/>
  <c r="AD98" i="211"/>
  <c r="AH25" i="211"/>
  <c r="AN20" i="211"/>
  <c r="AH90" i="211"/>
  <c r="AI71" i="211"/>
  <c r="AF82" i="211"/>
  <c r="AK28" i="211"/>
  <c r="AK74" i="211"/>
  <c r="AG33" i="211"/>
  <c r="AF25" i="211"/>
  <c r="AM89" i="211"/>
  <c r="AD14" i="211"/>
  <c r="AH16" i="211"/>
  <c r="AM53" i="211"/>
  <c r="AF94" i="211"/>
  <c r="AJ88" i="211"/>
  <c r="AI58" i="211"/>
  <c r="AN14" i="211"/>
  <c r="AL46" i="211"/>
  <c r="AJ66" i="211"/>
  <c r="AF93" i="211"/>
  <c r="AI41" i="211"/>
  <c r="AL23" i="211"/>
  <c r="AK97" i="211"/>
  <c r="AD29" i="211"/>
  <c r="AG28" i="211"/>
  <c r="AK16" i="211"/>
  <c r="AM21" i="211"/>
  <c r="AM95" i="211"/>
  <c r="AE26" i="211"/>
  <c r="AK42" i="211"/>
  <c r="AM41" i="211"/>
  <c r="AF58" i="211"/>
  <c r="AG54" i="211"/>
  <c r="AG94" i="211"/>
  <c r="AM60" i="211"/>
  <c r="AG77" i="211"/>
  <c r="AE41" i="211"/>
  <c r="AK56" i="211"/>
  <c r="AF79" i="211"/>
  <c r="AH69" i="211"/>
  <c r="AI75" i="211"/>
  <c r="AJ38" i="211"/>
  <c r="AE73" i="211"/>
  <c r="AJ82" i="211"/>
  <c r="AH98" i="211"/>
  <c r="AJ92" i="211"/>
  <c r="AL30" i="211"/>
  <c r="AE22" i="211"/>
  <c r="AG82" i="211"/>
  <c r="AH28" i="211"/>
  <c r="AM15" i="211"/>
  <c r="AG72" i="211"/>
  <c r="AL88" i="211"/>
  <c r="AD89" i="211"/>
  <c r="AE37" i="211"/>
  <c r="AJ15" i="211"/>
  <c r="AN88" i="211"/>
  <c r="AG96" i="211"/>
  <c r="AK23" i="211"/>
  <c r="AE34" i="211"/>
  <c r="AJ23" i="211"/>
  <c r="AD57" i="211"/>
  <c r="AF59" i="211"/>
  <c r="AN63" i="211"/>
  <c r="AH44" i="211"/>
  <c r="AH29" i="211"/>
  <c r="AJ93" i="211"/>
  <c r="AE52" i="211"/>
  <c r="AM33" i="211"/>
  <c r="AM81" i="211"/>
  <c r="AG50" i="211"/>
  <c r="AM56" i="211"/>
  <c r="AL26" i="211"/>
  <c r="AD64" i="211"/>
  <c r="AI53" i="211"/>
  <c r="AM76" i="211"/>
  <c r="AM86" i="211"/>
  <c r="AF18" i="211"/>
  <c r="AE27" i="211"/>
  <c r="AF28" i="211"/>
  <c r="AJ40" i="211"/>
  <c r="AD52" i="211"/>
  <c r="AK73" i="211"/>
  <c r="AJ76" i="211"/>
  <c r="AL58" i="211"/>
  <c r="AK25" i="211"/>
  <c r="AF46" i="211"/>
  <c r="AM47" i="211"/>
  <c r="AF33" i="211"/>
  <c r="AK24" i="211"/>
  <c r="AI33" i="211"/>
  <c r="AH38" i="211"/>
  <c r="AE32" i="211"/>
  <c r="AN73" i="211"/>
  <c r="AE95" i="211"/>
  <c r="AH50" i="211"/>
  <c r="AN78" i="211"/>
  <c r="AE57" i="211"/>
  <c r="AF48" i="211"/>
  <c r="AG71" i="211"/>
  <c r="AD87" i="211"/>
  <c r="AM91" i="211"/>
  <c r="AM84" i="211"/>
  <c r="AD94" i="211"/>
  <c r="AH36" i="211"/>
  <c r="AF85" i="211"/>
  <c r="AE29" i="211"/>
  <c r="AE54" i="211"/>
  <c r="AI39" i="211"/>
  <c r="AD90" i="211"/>
  <c r="AN35" i="211"/>
  <c r="AM79" i="211"/>
  <c r="AM62" i="211"/>
  <c r="AI22" i="211"/>
  <c r="AH72" i="211"/>
  <c r="AJ36" i="211"/>
  <c r="AF66" i="211"/>
  <c r="AH31" i="211"/>
  <c r="AL38" i="211"/>
  <c r="AN49" i="211"/>
  <c r="AH66" i="211"/>
  <c r="AN84" i="211"/>
  <c r="AM46" i="211"/>
  <c r="AK38" i="211"/>
  <c r="AI27" i="211"/>
  <c r="AE64" i="211"/>
  <c r="AI49" i="211"/>
  <c r="AI21" i="211"/>
  <c r="AM31" i="211"/>
  <c r="AN40" i="211"/>
  <c r="AL21" i="211"/>
  <c r="AN23" i="211"/>
  <c r="AF43" i="211"/>
  <c r="AG90" i="211"/>
  <c r="AE48" i="211"/>
  <c r="AE78" i="211"/>
  <c r="AJ68" i="211"/>
  <c r="AI68" i="211"/>
  <c r="AJ45" i="211"/>
  <c r="AM93" i="211"/>
  <c r="AL83" i="211"/>
  <c r="AD83" i="211"/>
  <c r="AL40" i="211"/>
  <c r="AD85" i="211"/>
  <c r="AN79" i="211"/>
  <c r="AI28" i="211"/>
  <c r="AJ77" i="211"/>
  <c r="AG22" i="211"/>
  <c r="AF77" i="211"/>
  <c r="AL64" i="211"/>
  <c r="AK51" i="211"/>
  <c r="AF76" i="211"/>
  <c r="AN30" i="211"/>
  <c r="AN64" i="211"/>
  <c r="AF39" i="211"/>
  <c r="AK48" i="211"/>
  <c r="AE45" i="211"/>
  <c r="AN83" i="211"/>
  <c r="AI59" i="211"/>
  <c r="AE46" i="211"/>
  <c r="AD78" i="211"/>
  <c r="AK81" i="211"/>
  <c r="AD61" i="211"/>
  <c r="AI48" i="211"/>
  <c r="AF31" i="211"/>
  <c r="AL56" i="211"/>
  <c r="AK79" i="211"/>
  <c r="AE17" i="211"/>
  <c r="AE97" i="211"/>
  <c r="AE61" i="211"/>
  <c r="AM83" i="211"/>
  <c r="AE75" i="211"/>
  <c r="AF17" i="211"/>
  <c r="AM70" i="211"/>
  <c r="AN31" i="211"/>
  <c r="AE47" i="211"/>
  <c r="AI32" i="211"/>
  <c r="AI55" i="211"/>
  <c r="AH21" i="211"/>
  <c r="AL14" i="211"/>
  <c r="AM34" i="211"/>
  <c r="AI70" i="211"/>
  <c r="AH19" i="211"/>
  <c r="AG78" i="211"/>
  <c r="AH93" i="211"/>
  <c r="AK83" i="211"/>
  <c r="AG41" i="211"/>
  <c r="AG43" i="211"/>
  <c r="AE84" i="211"/>
  <c r="AM61" i="211"/>
  <c r="AH70" i="211"/>
  <c r="AE35" i="211"/>
  <c r="AL70" i="211"/>
  <c r="AM25" i="211"/>
  <c r="AN94" i="211"/>
  <c r="AD32" i="211"/>
  <c r="AI81" i="211"/>
  <c r="AI78" i="211"/>
  <c r="AE18" i="211"/>
  <c r="AH32" i="211"/>
  <c r="AK89" i="211"/>
  <c r="AD43" i="211"/>
  <c r="AM75" i="211"/>
  <c r="AN65" i="211"/>
  <c r="AF29" i="211"/>
  <c r="AH88" i="211"/>
  <c r="AN24" i="211"/>
  <c r="AF81" i="211"/>
  <c r="AN34" i="211"/>
  <c r="AH23" i="211"/>
  <c r="AD86" i="211"/>
  <c r="AL76" i="211"/>
  <c r="AE49" i="211"/>
  <c r="AJ22" i="211"/>
  <c r="AM66" i="211"/>
  <c r="AL17" i="211"/>
  <c r="AH15" i="211"/>
  <c r="AK26" i="211"/>
  <c r="AD39" i="211"/>
  <c r="AJ32" i="211"/>
  <c r="AE76" i="211"/>
  <c r="AG59" i="211"/>
  <c r="AL18" i="211"/>
  <c r="AD25" i="211"/>
  <c r="AF51" i="211"/>
  <c r="AL94" i="211"/>
  <c r="AN68" i="211"/>
  <c r="AD48" i="211"/>
  <c r="AE36" i="211"/>
  <c r="AN91" i="211"/>
  <c r="AE60" i="211"/>
  <c r="AM92" i="211"/>
  <c r="AG64" i="211"/>
  <c r="AL66" i="211"/>
  <c r="AH20" i="211"/>
  <c r="AG37" i="211"/>
  <c r="AJ27" i="211"/>
  <c r="AD42" i="211"/>
  <c r="AD81" i="211"/>
  <c r="AD95" i="211"/>
  <c r="AH30" i="211"/>
  <c r="AN57" i="211"/>
  <c r="AD70" i="211"/>
  <c r="AH60" i="211"/>
  <c r="AF74" i="211"/>
  <c r="AK68" i="211"/>
  <c r="AI34" i="211"/>
  <c r="AL61" i="211"/>
  <c r="AE24" i="211"/>
  <c r="AN67" i="211"/>
  <c r="AI56" i="211"/>
  <c r="AD59" i="211"/>
  <c r="AD71" i="211"/>
  <c r="AI95" i="211"/>
  <c r="AD45" i="211"/>
  <c r="AE93" i="211"/>
  <c r="AH86" i="211"/>
  <c r="AF37" i="211"/>
  <c r="AI72" i="211"/>
  <c r="AN32" i="211"/>
  <c r="AH43" i="211"/>
  <c r="AL49" i="211"/>
  <c r="AH84" i="211"/>
  <c r="AI43" i="211"/>
  <c r="AE86" i="211"/>
  <c r="AF27" i="211"/>
  <c r="AK93" i="211"/>
  <c r="AG34" i="211"/>
  <c r="AJ31" i="211"/>
  <c r="AL81" i="211"/>
  <c r="AN33" i="211"/>
  <c r="AH24" i="211"/>
  <c r="AD35" i="211"/>
  <c r="AH40" i="211"/>
  <c r="AK34" i="211"/>
  <c r="AJ86" i="211"/>
  <c r="AI54" i="211"/>
  <c r="AG18" i="211"/>
  <c r="AK30" i="211"/>
  <c r="AN27" i="211"/>
  <c r="AN59" i="211"/>
  <c r="AN51" i="211"/>
  <c r="AJ67" i="211"/>
  <c r="AF86" i="211"/>
  <c r="AD23" i="211"/>
  <c r="AK86" i="211"/>
  <c r="AK90" i="211"/>
  <c r="AM78" i="211"/>
  <c r="AL19" i="211"/>
  <c r="AN25" i="211"/>
  <c r="AG19" i="211"/>
  <c r="AF16" i="211"/>
  <c r="AE51" i="211"/>
  <c r="AJ17" i="211"/>
  <c r="AD24" i="211"/>
  <c r="AK27" i="211"/>
  <c r="AL24" i="211"/>
  <c r="AK50" i="211"/>
  <c r="AI51" i="211"/>
  <c r="AL71" i="211"/>
  <c r="AM96" i="211"/>
  <c r="AF50" i="211"/>
  <c r="AH64" i="211"/>
  <c r="AF15" i="211"/>
  <c r="AK14" i="211"/>
  <c r="AK80" i="211"/>
  <c r="AD38" i="211"/>
  <c r="AN19" i="211"/>
  <c r="AJ49" i="211"/>
  <c r="AI24" i="211"/>
  <c r="AI64" i="211"/>
  <c r="AJ70" i="211"/>
  <c r="AJ30" i="211"/>
  <c r="AG80" i="211"/>
  <c r="AJ48" i="211"/>
  <c r="AD18" i="211"/>
  <c r="AL48" i="211"/>
  <c r="AJ47" i="211"/>
  <c r="AL29" i="211"/>
  <c r="AG88" i="211"/>
  <c r="AH41" i="211"/>
  <c r="AH39" i="211"/>
  <c r="AG14" i="211"/>
  <c r="AK22" i="211"/>
  <c r="AI91" i="211"/>
  <c r="AD79" i="211"/>
  <c r="AM50" i="211"/>
  <c r="AH63" i="211"/>
  <c r="AM27" i="211"/>
  <c r="AN26" i="211"/>
  <c r="AM69" i="211"/>
  <c r="AK61" i="211"/>
  <c r="AJ52" i="211"/>
  <c r="AF89" i="211"/>
  <c r="AM63" i="211"/>
  <c r="AL54" i="211"/>
  <c r="AI74" i="211"/>
  <c r="BZ61" i="211"/>
  <c r="BZ54" i="211"/>
  <c r="BT27" i="211"/>
  <c r="CA17" i="211"/>
  <c r="CC60" i="211"/>
  <c r="BW50" i="211"/>
  <c r="CD92" i="211"/>
  <c r="CB40" i="211"/>
  <c r="CB85" i="211"/>
  <c r="BZ43" i="211"/>
  <c r="BY75" i="211"/>
  <c r="CD38" i="211"/>
  <c r="BX60" i="211"/>
  <c r="CA67" i="211"/>
  <c r="BW31" i="211"/>
  <c r="BZ69" i="211"/>
  <c r="CC17" i="211"/>
  <c r="BU55" i="211"/>
  <c r="BZ96" i="211"/>
  <c r="CB44" i="211"/>
  <c r="BZ91" i="211"/>
  <c r="BZ47" i="211"/>
  <c r="CC79" i="211"/>
  <c r="BV97" i="211"/>
  <c r="CD40" i="211"/>
  <c r="BV76" i="211"/>
  <c r="BV30" i="211"/>
  <c r="BT65" i="211"/>
  <c r="CD21" i="211"/>
  <c r="CA57" i="211"/>
  <c r="CD15" i="211"/>
  <c r="BW52" i="211"/>
  <c r="BU87" i="211"/>
  <c r="BU93" i="211"/>
  <c r="BZ41" i="211"/>
  <c r="CA86" i="211"/>
  <c r="BX44" i="211"/>
  <c r="BX76" i="211"/>
  <c r="BY47" i="211"/>
  <c r="BV61" i="211"/>
  <c r="BY35" i="211"/>
  <c r="BZ64" i="211"/>
  <c r="BY70" i="211"/>
  <c r="CA18" i="211"/>
  <c r="CC55" i="211"/>
  <c r="BY97" i="211"/>
  <c r="BZ45" i="211"/>
  <c r="CD93" i="211"/>
  <c r="BX48" i="211"/>
  <c r="BT80" i="211"/>
  <c r="BU36" i="211"/>
  <c r="BV65" i="211"/>
  <c r="BW72" i="211"/>
  <c r="BW25" i="211"/>
  <c r="BX61" i="211"/>
  <c r="CA28" i="211"/>
  <c r="BU58" i="211"/>
  <c r="CC97" i="211"/>
  <c r="BU43" i="211"/>
  <c r="BZ84" i="211"/>
  <c r="BX43" i="211"/>
  <c r="BT78" i="211"/>
  <c r="BU80" i="211"/>
  <c r="CA46" i="211"/>
  <c r="BX72" i="211"/>
  <c r="CD22" i="211"/>
  <c r="CD63" i="211"/>
  <c r="CB28" i="211"/>
  <c r="BW66" i="211"/>
  <c r="BX97" i="211"/>
  <c r="BV39" i="211"/>
  <c r="BZ93" i="211"/>
  <c r="BW29" i="211"/>
  <c r="CB94" i="211"/>
  <c r="BY54" i="211"/>
  <c r="BW82" i="211"/>
  <c r="CB72" i="211"/>
  <c r="BU77" i="211"/>
  <c r="BT31" i="211"/>
  <c r="BY92" i="211"/>
  <c r="CC91" i="211"/>
  <c r="BW46" i="211"/>
  <c r="BV24" i="211"/>
  <c r="CA31" i="211"/>
  <c r="BU74" i="211"/>
  <c r="BT29" i="211"/>
  <c r="BW78" i="211"/>
  <c r="CC88" i="211"/>
  <c r="CD57" i="211"/>
  <c r="BX45" i="211"/>
  <c r="BV16" i="211"/>
  <c r="BZ58" i="211"/>
  <c r="BY18" i="211"/>
  <c r="BU26" i="211"/>
  <c r="BT82" i="211"/>
  <c r="BT41" i="211"/>
  <c r="CA37" i="211"/>
  <c r="CC25" i="211"/>
  <c r="BW44" i="211"/>
  <c r="BV36" i="211"/>
  <c r="CB32" i="211"/>
  <c r="CA33" i="211"/>
  <c r="CA35" i="211"/>
  <c r="BW20" i="211"/>
  <c r="CA76" i="211"/>
  <c r="CA55" i="211"/>
  <c r="CC34" i="211"/>
  <c r="CB82" i="211"/>
  <c r="BY62" i="211"/>
  <c r="BV29" i="211"/>
  <c r="BY90" i="211"/>
  <c r="BW58" i="211"/>
  <c r="BV19" i="211"/>
  <c r="BZ85" i="211"/>
  <c r="BU47" i="211"/>
  <c r="BT14" i="211"/>
  <c r="CD42" i="211"/>
  <c r="BT89" i="211"/>
  <c r="BV96" i="211"/>
  <c r="BU88" i="211"/>
  <c r="BV53" i="211"/>
  <c r="BX79" i="211"/>
  <c r="BZ34" i="211"/>
  <c r="BX80" i="211"/>
  <c r="BY29" i="211"/>
  <c r="BX59" i="211"/>
  <c r="BZ15" i="211"/>
  <c r="BX27" i="211"/>
  <c r="CB57" i="211"/>
  <c r="CA29" i="211"/>
  <c r="BY52" i="211"/>
  <c r="BZ92" i="211"/>
  <c r="BY37" i="211"/>
  <c r="CC84" i="211"/>
  <c r="BZ38" i="211"/>
  <c r="BY73" i="211"/>
  <c r="CB27" i="211"/>
  <c r="BX63" i="211"/>
  <c r="BT73" i="211"/>
  <c r="BT23" i="211"/>
  <c r="BT64" i="211"/>
  <c r="CC29" i="211"/>
  <c r="BX70" i="211"/>
  <c r="BW98" i="211"/>
  <c r="CD39" i="211"/>
  <c r="CD97" i="211"/>
  <c r="BT42" i="211"/>
  <c r="CA73" i="211"/>
  <c r="BW80" i="211"/>
  <c r="BX35" i="211"/>
  <c r="BW81" i="211"/>
  <c r="CA32" i="211"/>
  <c r="BV60" i="211"/>
  <c r="BX16" i="211"/>
  <c r="BW51" i="211"/>
  <c r="CD95" i="211"/>
  <c r="BU76" i="211"/>
  <c r="BW53" i="211"/>
  <c r="BY93" i="211"/>
  <c r="BW38" i="211"/>
  <c r="CD85" i="211"/>
  <c r="BX39" i="211"/>
  <c r="BX74" i="211"/>
  <c r="BZ28" i="211"/>
  <c r="BV64" i="211"/>
  <c r="BX20" i="211"/>
  <c r="BT32" i="211"/>
  <c r="CA61" i="211"/>
  <c r="CB96" i="211"/>
  <c r="CC44" i="211"/>
  <c r="BT87" i="211"/>
  <c r="BY48" i="211"/>
  <c r="CA84" i="211"/>
  <c r="BT30" i="211"/>
  <c r="BY64" i="211"/>
  <c r="BX26" i="211"/>
  <c r="BZ98" i="211"/>
  <c r="BU72" i="211"/>
  <c r="CD28" i="211"/>
  <c r="BV52" i="211"/>
  <c r="BX22" i="211"/>
  <c r="BW60" i="211"/>
  <c r="BW86" i="211"/>
  <c r="BZ49" i="211"/>
  <c r="BU90" i="211"/>
  <c r="CD32" i="211"/>
  <c r="CA77" i="211"/>
  <c r="BU17" i="211"/>
  <c r="BW93" i="211"/>
  <c r="CB36" i="211"/>
  <c r="CD60" i="211"/>
  <c r="BU29" i="211"/>
  <c r="BZ65" i="211"/>
  <c r="BU16" i="211"/>
  <c r="BT83" i="211"/>
  <c r="BV72" i="211"/>
  <c r="CC33" i="211"/>
  <c r="CC92" i="211"/>
  <c r="CB91" i="211"/>
  <c r="BY57" i="211"/>
  <c r="BT81" i="211"/>
  <c r="CC70" i="211"/>
  <c r="BW84" i="211"/>
  <c r="BY31" i="211"/>
  <c r="CD33" i="211"/>
  <c r="BU69" i="211"/>
  <c r="BU40" i="211"/>
  <c r="BY45" i="211"/>
  <c r="CC35" i="211"/>
  <c r="CA74" i="211"/>
  <c r="CB23" i="211"/>
  <c r="CD59" i="211"/>
  <c r="BV95" i="211"/>
  <c r="BX42" i="211"/>
  <c r="CB47" i="211"/>
  <c r="BW30" i="211"/>
  <c r="CD98" i="211"/>
  <c r="BT92" i="211"/>
  <c r="CC72" i="211"/>
  <c r="CA39" i="211"/>
  <c r="BT26" i="211"/>
  <c r="BZ95" i="211"/>
  <c r="BV32" i="211"/>
  <c r="BX15" i="211"/>
  <c r="BT95" i="211"/>
  <c r="BT37" i="211"/>
  <c r="CD20" i="211"/>
  <c r="CC63" i="211"/>
  <c r="BV41" i="211"/>
  <c r="BZ24" i="211"/>
  <c r="BT56" i="211"/>
  <c r="CC57" i="211"/>
  <c r="BW21" i="211"/>
  <c r="BW15" i="211"/>
  <c r="BV93" i="211"/>
  <c r="BT34" i="211"/>
  <c r="BW76" i="211"/>
  <c r="BV34" i="211"/>
  <c r="BU65" i="211"/>
  <c r="BW17" i="211"/>
  <c r="BV56" i="211"/>
  <c r="BZ26" i="211"/>
  <c r="CA64" i="211"/>
  <c r="CD58" i="211"/>
  <c r="BT93" i="211"/>
  <c r="CD35" i="211"/>
  <c r="BX88" i="211"/>
  <c r="BT38" i="211"/>
  <c r="CB79" i="211"/>
  <c r="BX30" i="211"/>
  <c r="CC69" i="211"/>
  <c r="BU22" i="211"/>
  <c r="CA94" i="211"/>
  <c r="BY71" i="211"/>
  <c r="CC16" i="211"/>
  <c r="BY59" i="211"/>
  <c r="BT96" i="211"/>
  <c r="BU44" i="211"/>
  <c r="CC86" i="211"/>
  <c r="CA47" i="211"/>
  <c r="CD83" i="211"/>
  <c r="CD29" i="211"/>
  <c r="CC76" i="211"/>
  <c r="BV77" i="211"/>
  <c r="BT35" i="211"/>
  <c r="CC65" i="211"/>
  <c r="BU18" i="211"/>
  <c r="CD56" i="211"/>
  <c r="CC27" i="211"/>
  <c r="CC50" i="211"/>
  <c r="CA90" i="211"/>
  <c r="CB93" i="211"/>
  <c r="BT36" i="211"/>
  <c r="BW89" i="211"/>
  <c r="CB38" i="211"/>
  <c r="CA80" i="211"/>
  <c r="BV31" i="211"/>
  <c r="BT70" i="211"/>
  <c r="CC22" i="211"/>
  <c r="BT59" i="211"/>
  <c r="CA25" i="211"/>
  <c r="CB76" i="211"/>
  <c r="BU67" i="211"/>
  <c r="CD87" i="211"/>
  <c r="BX52" i="211"/>
  <c r="BY78" i="211"/>
  <c r="CB33" i="211"/>
  <c r="BY79" i="211"/>
  <c r="BW28" i="211"/>
  <c r="BU86" i="211"/>
  <c r="CB14" i="211"/>
  <c r="BZ73" i="211"/>
  <c r="BT67" i="211"/>
  <c r="BZ18" i="211"/>
  <c r="BZ52" i="211"/>
  <c r="BY95" i="211"/>
  <c r="BV50" i="211"/>
  <c r="CB90" i="211"/>
  <c r="BV49" i="211"/>
  <c r="BW88" i="211"/>
  <c r="CC31" i="211"/>
  <c r="CA62" i="211"/>
  <c r="BW54" i="211"/>
  <c r="BY89" i="211"/>
  <c r="BY44" i="211"/>
  <c r="BV17" i="211"/>
  <c r="CB92" i="211"/>
  <c r="CA63" i="211"/>
  <c r="CA66" i="211"/>
  <c r="BU50" i="211"/>
  <c r="BU83" i="211"/>
  <c r="BV26" i="211"/>
  <c r="BV35" i="211"/>
  <c r="CA78" i="211"/>
  <c r="CC49" i="211"/>
  <c r="BX54" i="211"/>
  <c r="BT44" i="211"/>
  <c r="CC74" i="211"/>
  <c r="BW18" i="211"/>
  <c r="BV74" i="211"/>
  <c r="BW92" i="211"/>
  <c r="CD46" i="211"/>
  <c r="BW87" i="211"/>
  <c r="BU33" i="211"/>
  <c r="BT72" i="211"/>
  <c r="BU20" i="211"/>
  <c r="BV69" i="211"/>
  <c r="CC61" i="211"/>
  <c r="BX65" i="211"/>
  <c r="BW68" i="211"/>
  <c r="CC54" i="211"/>
  <c r="BX32" i="211"/>
  <c r="BZ14" i="211"/>
  <c r="CC24" i="211"/>
  <c r="BV67" i="211"/>
  <c r="BV57" i="211"/>
  <c r="BU14" i="211"/>
  <c r="BU56" i="211"/>
  <c r="BX36" i="211"/>
  <c r="BU21" i="211"/>
  <c r="BY65" i="211"/>
  <c r="CD41" i="211"/>
  <c r="CC26" i="211"/>
  <c r="BZ68" i="211"/>
  <c r="BT48" i="211"/>
  <c r="BV75" i="211"/>
  <c r="BW35" i="211"/>
  <c r="BY36" i="211"/>
  <c r="CB31" i="211"/>
  <c r="CC83" i="211"/>
  <c r="CA30" i="211"/>
  <c r="BZ67" i="211"/>
  <c r="BX17" i="211"/>
  <c r="CD71" i="211"/>
  <c r="BZ22" i="211"/>
  <c r="BZ56" i="211"/>
  <c r="CD91" i="211"/>
  <c r="BX92" i="211"/>
  <c r="BW39" i="211"/>
  <c r="CA87" i="211"/>
  <c r="CC42" i="211"/>
  <c r="BV79" i="211"/>
  <c r="BW40" i="211"/>
  <c r="BT71" i="211"/>
  <c r="BX21" i="211"/>
  <c r="BX62" i="211"/>
  <c r="CB26" i="211"/>
  <c r="BX47" i="211"/>
  <c r="CD52" i="211"/>
  <c r="BV23" i="211"/>
  <c r="BU62" i="211"/>
  <c r="BV87" i="211"/>
  <c r="BT50" i="211"/>
  <c r="BZ77" i="211"/>
  <c r="BT33" i="211"/>
  <c r="BZ78" i="211"/>
  <c r="CA27" i="211"/>
  <c r="BV83" i="211"/>
  <c r="BX68" i="211"/>
  <c r="BV18" i="211"/>
  <c r="CA72" i="211"/>
  <c r="BX23" i="211"/>
  <c r="BX57" i="211"/>
  <c r="BU92" i="211"/>
  <c r="BX34" i="211"/>
  <c r="BZ86" i="211"/>
  <c r="BZ88" i="211"/>
  <c r="CA43" i="211"/>
  <c r="CD79" i="211"/>
  <c r="BU41" i="211"/>
  <c r="CB71" i="211"/>
  <c r="BV22" i="211"/>
  <c r="BV63" i="211"/>
  <c r="BU27" i="211"/>
  <c r="CC62" i="211"/>
  <c r="BY96" i="211"/>
  <c r="BW97" i="211"/>
  <c r="BZ53" i="211"/>
  <c r="CA92" i="211"/>
  <c r="BV51" i="211"/>
  <c r="BX75" i="211"/>
  <c r="BV33" i="211"/>
  <c r="BW64" i="211"/>
  <c r="BY16" i="211"/>
  <c r="BX55" i="211"/>
  <c r="BZ25" i="211"/>
  <c r="BX91" i="211"/>
  <c r="CA56" i="211"/>
  <c r="BX98" i="211"/>
  <c r="BX46" i="211"/>
  <c r="BX95" i="211"/>
  <c r="BX49" i="211"/>
  <c r="CB80" i="211"/>
  <c r="BY43" i="211"/>
  <c r="CD65" i="211"/>
  <c r="BT15" i="211"/>
  <c r="CC94" i="211"/>
  <c r="CA95" i="211"/>
  <c r="CB84" i="211"/>
  <c r="BV38" i="211"/>
  <c r="BU52" i="211"/>
  <c r="CC78" i="211"/>
  <c r="CA68" i="211"/>
  <c r="CC18" i="211"/>
  <c r="CB37" i="211"/>
  <c r="BY67" i="211"/>
  <c r="CA19" i="211"/>
  <c r="BY87" i="211"/>
  <c r="BW95" i="211"/>
  <c r="CC39" i="211"/>
  <c r="BY91" i="211"/>
  <c r="CB35" i="211"/>
  <c r="BX67" i="211"/>
  <c r="BZ23" i="211"/>
  <c r="BY21" i="211"/>
  <c r="CD88" i="211"/>
  <c r="BZ46" i="211"/>
  <c r="BT45" i="211"/>
  <c r="BT20" i="211"/>
  <c r="BT53" i="211"/>
  <c r="CD23" i="211"/>
  <c r="CD18" i="211"/>
  <c r="BX18" i="211"/>
  <c r="BZ89" i="211"/>
  <c r="BU19" i="211"/>
  <c r="CD84" i="211"/>
  <c r="BZ79" i="211"/>
  <c r="BZ35" i="211"/>
  <c r="BV48" i="211"/>
  <c r="BV14" i="211"/>
  <c r="BY66" i="211"/>
  <c r="CA40" i="211"/>
  <c r="BT19" i="211"/>
  <c r="CB63" i="211"/>
  <c r="BU46" i="211"/>
  <c r="BV25" i="211"/>
  <c r="BX69" i="211"/>
  <c r="BT58" i="211"/>
  <c r="CC14" i="211"/>
  <c r="BU79" i="211"/>
  <c r="CB24" i="211"/>
  <c r="BZ42" i="211"/>
  <c r="BW91" i="211"/>
  <c r="CA34" i="211"/>
  <c r="BV73" i="211"/>
  <c r="BY17" i="211"/>
  <c r="BU64" i="211"/>
  <c r="BW24" i="211"/>
  <c r="CB75" i="211"/>
  <c r="BZ97" i="211"/>
  <c r="BX50" i="211"/>
  <c r="CC85" i="211"/>
  <c r="BZ90" i="211"/>
  <c r="BV46" i="211"/>
  <c r="CC81" i="211"/>
  <c r="BZ36" i="211"/>
  <c r="CD74" i="211"/>
  <c r="BW22" i="211"/>
  <c r="CC68" i="211"/>
  <c r="CC28" i="211"/>
  <c r="CB56" i="211"/>
  <c r="CD94" i="211"/>
  <c r="CA59" i="211"/>
  <c r="BX53" i="211"/>
  <c r="BX96" i="211"/>
  <c r="CB52" i="211"/>
  <c r="BT91" i="211"/>
  <c r="CB50" i="211"/>
  <c r="BY74" i="211"/>
  <c r="BY32" i="211"/>
  <c r="BY63" i="211"/>
  <c r="CA15" i="211"/>
  <c r="BV98" i="211"/>
  <c r="CC64" i="211"/>
  <c r="BU25" i="211"/>
  <c r="BT77" i="211"/>
  <c r="BY98" i="211"/>
  <c r="CD53" i="211"/>
  <c r="BT86" i="211"/>
  <c r="BW41" i="211"/>
  <c r="BX77" i="211"/>
  <c r="BU82" i="211"/>
  <c r="BU37" i="211"/>
  <c r="BU75" i="211"/>
  <c r="BU23" i="211"/>
  <c r="CA69" i="211"/>
  <c r="BZ30" i="211"/>
  <c r="BZ57" i="211"/>
  <c r="BU95" i="211"/>
  <c r="BY42" i="211"/>
  <c r="CA91" i="211"/>
  <c r="BW83" i="211"/>
  <c r="BW37" i="211"/>
  <c r="CD82" i="211"/>
  <c r="BW49" i="211"/>
  <c r="CB66" i="211"/>
  <c r="BZ16" i="211"/>
  <c r="BV71" i="211"/>
  <c r="CB21" i="211"/>
  <c r="CB55" i="211"/>
  <c r="BV91" i="211"/>
  <c r="CB97" i="211"/>
  <c r="BU49" i="211"/>
  <c r="BX84" i="211"/>
  <c r="CB39" i="211"/>
  <c r="CB74" i="211"/>
  <c r="BW48" i="211"/>
  <c r="BU71" i="211"/>
  <c r="BU15" i="211"/>
  <c r="CD75" i="211"/>
  <c r="CC21" i="211"/>
  <c r="BX93" i="211"/>
  <c r="BY53" i="211"/>
  <c r="BX83" i="211"/>
  <c r="BZ55" i="211"/>
  <c r="BU96" i="211"/>
  <c r="CC93" i="211"/>
  <c r="CC67" i="211"/>
  <c r="BT57" i="211"/>
  <c r="CD25" i="211"/>
  <c r="BZ75" i="211"/>
  <c r="CD24" i="211"/>
  <c r="CD37" i="211"/>
  <c r="CD90" i="211"/>
  <c r="BX40" i="211"/>
  <c r="BT54" i="211"/>
  <c r="BY15" i="211"/>
  <c r="CD62" i="211"/>
  <c r="BW23" i="211"/>
  <c r="BU68" i="211"/>
  <c r="CD78" i="211"/>
  <c r="BY33" i="211"/>
  <c r="BZ80" i="211"/>
  <c r="BV82" i="211"/>
  <c r="BV54" i="211"/>
  <c r="BZ87" i="211"/>
  <c r="BW77" i="211"/>
  <c r="CD61" i="211"/>
  <c r="BT52" i="211"/>
  <c r="BW47" i="211"/>
  <c r="CC20" i="211"/>
  <c r="BX89" i="211"/>
  <c r="BT63" i="211"/>
  <c r="BU60" i="211"/>
  <c r="BZ37" i="211"/>
  <c r="CB19" i="211"/>
  <c r="CD69" i="211"/>
  <c r="BV43" i="211"/>
  <c r="BY25" i="211"/>
  <c r="CB73" i="211"/>
  <c r="BU35" i="211"/>
  <c r="CD14" i="211"/>
  <c r="CD73" i="211"/>
  <c r="BY41" i="211"/>
  <c r="CD26" i="211"/>
  <c r="CB48" i="211"/>
  <c r="BW94" i="211"/>
  <c r="BX25" i="211"/>
  <c r="BY22" i="211"/>
  <c r="BV62" i="211"/>
  <c r="CB29" i="211"/>
  <c r="CC58" i="211"/>
  <c r="BT98" i="211"/>
  <c r="CC43" i="211"/>
  <c r="BY85" i="211"/>
  <c r="BV44" i="211"/>
  <c r="CB78" i="211"/>
  <c r="BV78" i="211"/>
  <c r="CC32" i="211"/>
  <c r="BT62" i="211"/>
  <c r="BY14" i="211"/>
  <c r="BV66" i="211"/>
  <c r="BT17" i="211"/>
  <c r="BT51" i="211"/>
  <c r="CA93" i="211"/>
  <c r="CA48" i="211"/>
  <c r="CC89" i="211"/>
  <c r="BW85" i="211"/>
  <c r="BZ40" i="211"/>
  <c r="CA75" i="211"/>
  <c r="BX51" i="211"/>
  <c r="CC71" i="211"/>
  <c r="CC15" i="211"/>
  <c r="CB77" i="211"/>
  <c r="CA22" i="211"/>
  <c r="BY61" i="211"/>
  <c r="CB95" i="211"/>
  <c r="BX66" i="211"/>
  <c r="BU59" i="211"/>
  <c r="CB98" i="211"/>
  <c r="CA44" i="211"/>
  <c r="BX86" i="211"/>
  <c r="CD44" i="211"/>
  <c r="CA79" i="211"/>
  <c r="BU34" i="211"/>
  <c r="BT69" i="211"/>
  <c r="CB62" i="211"/>
  <c r="BW19" i="211"/>
  <c r="CD66" i="211"/>
  <c r="CB17" i="211"/>
  <c r="CB51" i="211"/>
  <c r="BZ94" i="211"/>
  <c r="CB49" i="211"/>
  <c r="BT90" i="211"/>
  <c r="CD48" i="211"/>
  <c r="BY86" i="211"/>
  <c r="CD76" i="211"/>
  <c r="CD30" i="211"/>
  <c r="CB65" i="211"/>
  <c r="BT22" i="211"/>
  <c r="BY58" i="211"/>
  <c r="BT16" i="211"/>
  <c r="BU53" i="211"/>
  <c r="CC87" i="211"/>
  <c r="BT43" i="211"/>
  <c r="BW79" i="211"/>
  <c r="BV90" i="211"/>
  <c r="BZ39" i="211"/>
  <c r="BZ81" i="211"/>
  <c r="CD31" i="211"/>
  <c r="CB70" i="211"/>
  <c r="CA23" i="211"/>
  <c r="CB59" i="211"/>
  <c r="CA26" i="211"/>
  <c r="BY56" i="211"/>
  <c r="CD96" i="211"/>
  <c r="CC66" i="211"/>
  <c r="BZ20" i="211"/>
  <c r="BX71" i="211"/>
  <c r="BY19" i="211"/>
  <c r="CC98" i="211"/>
  <c r="BY77" i="211"/>
  <c r="BW62" i="211"/>
  <c r="CA51" i="211"/>
  <c r="BZ72" i="211"/>
  <c r="BW56" i="211"/>
  <c r="BX73" i="211"/>
  <c r="CC48" i="211"/>
  <c r="BT76" i="211"/>
  <c r="CA24" i="211"/>
  <c r="BU42" i="211"/>
  <c r="BU70" i="211"/>
  <c r="BY46" i="211"/>
  <c r="CA89" i="211"/>
  <c r="BZ29" i="211"/>
  <c r="CB61" i="211"/>
  <c r="BT18" i="211"/>
  <c r="CB69" i="211"/>
  <c r="BV86" i="211"/>
  <c r="BX41" i="211"/>
  <c r="CD77" i="211"/>
  <c r="CA65" i="211"/>
  <c r="CA60" i="211"/>
  <c r="BV81" i="211"/>
  <c r="BU28" i="211"/>
  <c r="CD72" i="211"/>
  <c r="BW55" i="211"/>
  <c r="CA49" i="211"/>
  <c r="CB58" i="211"/>
  <c r="BU31" i="211"/>
  <c r="BU84" i="211"/>
  <c r="BY51" i="211"/>
  <c r="CD50" i="211"/>
  <c r="CD81" i="211"/>
  <c r="BU61" i="211"/>
  <c r="BX28" i="211"/>
  <c r="BT84" i="211"/>
  <c r="BU48" i="211"/>
  <c r="BY20" i="211"/>
  <c r="BT55" i="211"/>
  <c r="CA45" i="211"/>
  <c r="CB30" i="211"/>
  <c r="BT61" i="211"/>
  <c r="BZ50" i="211"/>
  <c r="BY39" i="211"/>
  <c r="CA71" i="211"/>
  <c r="BW57" i="211"/>
  <c r="CA88" i="211"/>
  <c r="BU66" i="211"/>
  <c r="BT47" i="211"/>
  <c r="BY83" i="211"/>
  <c r="CD70" i="211"/>
  <c r="BY30" i="211"/>
  <c r="BT85" i="211"/>
  <c r="BY82" i="211"/>
  <c r="BY34" i="211"/>
  <c r="BU98" i="211"/>
  <c r="BY76" i="211"/>
  <c r="BW74" i="211"/>
  <c r="CD45" i="211"/>
  <c r="BX19" i="211"/>
  <c r="BU81" i="211"/>
  <c r="BY69" i="211"/>
  <c r="BX31" i="211"/>
  <c r="CC51" i="211"/>
  <c r="BX90" i="211"/>
  <c r="BW59" i="211"/>
  <c r="BV20" i="211"/>
  <c r="CD34" i="211"/>
  <c r="CB60" i="211"/>
  <c r="CC47" i="211"/>
  <c r="CB22" i="211"/>
  <c r="BT88" i="211"/>
  <c r="CB45" i="211"/>
  <c r="BW27" i="211"/>
  <c r="BY84" i="211"/>
  <c r="BZ51" i="211"/>
  <c r="CB15" i="211"/>
  <c r="BT60" i="211"/>
  <c r="BZ44" i="211"/>
  <c r="CA82" i="211"/>
  <c r="BX81" i="211"/>
  <c r="BZ48" i="211"/>
  <c r="BY72" i="211"/>
  <c r="BU63" i="211"/>
  <c r="BX94" i="211"/>
  <c r="BW75" i="211"/>
  <c r="CC56" i="211"/>
  <c r="BZ63" i="211"/>
  <c r="BU38" i="211"/>
  <c r="CC40" i="211"/>
  <c r="CB86" i="211"/>
  <c r="BZ33" i="211"/>
  <c r="CD68" i="211"/>
  <c r="BU73" i="211"/>
  <c r="CA42" i="211"/>
  <c r="CD43" i="211"/>
  <c r="CA38" i="211"/>
  <c r="BT75" i="211"/>
  <c r="CD55" i="211"/>
  <c r="CA21" i="211"/>
  <c r="CB46" i="211"/>
  <c r="CB87" i="211"/>
  <c r="BW65" i="211"/>
  <c r="CD17" i="211"/>
  <c r="BZ82" i="211"/>
  <c r="BV70" i="211"/>
  <c r="BY24" i="211"/>
  <c r="BU97" i="211"/>
  <c r="CD51" i="211"/>
  <c r="BV28" i="211"/>
  <c r="CA53" i="211"/>
  <c r="BT39" i="211"/>
  <c r="BW14" i="211"/>
  <c r="BW71" i="211"/>
  <c r="CB42" i="211"/>
  <c r="CC75" i="211"/>
  <c r="BX58" i="211"/>
  <c r="CC46" i="211"/>
  <c r="BU54" i="211"/>
  <c r="BW26" i="211"/>
  <c r="BV58" i="211"/>
  <c r="BW36" i="211"/>
  <c r="CA85" i="211"/>
  <c r="CB83" i="211"/>
  <c r="BW67" i="211"/>
  <c r="BW61" i="211"/>
  <c r="CA52" i="211"/>
  <c r="CD19" i="211"/>
  <c r="BW69" i="211"/>
  <c r="BV94" i="211"/>
  <c r="BV42" i="211"/>
  <c r="CB25" i="211"/>
  <c r="BZ59" i="211"/>
  <c r="CB43" i="211"/>
  <c r="BY81" i="211"/>
  <c r="BY80" i="211"/>
  <c r="BU94" i="211"/>
  <c r="CA81" i="211"/>
  <c r="BW70" i="211"/>
  <c r="BZ17" i="211"/>
  <c r="CD80" i="211"/>
  <c r="BY38" i="211"/>
  <c r="BZ21" i="211"/>
  <c r="CD89" i="211"/>
  <c r="CA16" i="211"/>
  <c r="CA96" i="211"/>
  <c r="BU39" i="211"/>
  <c r="BX29" i="211"/>
  <c r="BV15" i="211"/>
  <c r="BU24" i="211"/>
  <c r="BY28" i="211"/>
  <c r="BT79" i="211"/>
  <c r="BW90" i="211"/>
  <c r="BY68" i="211"/>
  <c r="CD47" i="211"/>
  <c r="CD16" i="211"/>
  <c r="CC30" i="211"/>
  <c r="BY26" i="211"/>
  <c r="BX64" i="211"/>
  <c r="BU57" i="211"/>
  <c r="BT24" i="211"/>
  <c r="BZ62" i="211"/>
  <c r="CB18" i="211"/>
  <c r="BY49" i="211"/>
  <c r="BY27" i="211"/>
  <c r="CC52" i="211"/>
  <c r="BY60" i="211"/>
  <c r="CC82" i="211"/>
  <c r="BZ60" i="211"/>
  <c r="BW42" i="211"/>
  <c r="BV89" i="211"/>
  <c r="BT68" i="211"/>
  <c r="BT97" i="211"/>
  <c r="BT74" i="211"/>
  <c r="CA98" i="211"/>
  <c r="BV92" i="211"/>
  <c r="BZ74" i="211"/>
  <c r="CC23" i="211"/>
  <c r="CC95" i="211"/>
  <c r="CB81" i="211"/>
  <c r="BX33" i="211"/>
  <c r="CA36" i="211"/>
  <c r="BV27" i="211"/>
  <c r="BY94" i="211"/>
  <c r="BV59" i="211"/>
  <c r="BW33" i="211"/>
  <c r="BZ19" i="211"/>
  <c r="BW45" i="211"/>
  <c r="BX14" i="211"/>
  <c r="BT94" i="211"/>
  <c r="BU89" i="211"/>
  <c r="CB41" i="211"/>
  <c r="BU30" i="211"/>
  <c r="CB16" i="211"/>
  <c r="BV80" i="211"/>
  <c r="BX37" i="211"/>
  <c r="CB20" i="211"/>
  <c r="BV47" i="211"/>
  <c r="CC45" i="211"/>
  <c r="BT21" i="211"/>
  <c r="CA54" i="211"/>
  <c r="BW32" i="211"/>
  <c r="BZ71" i="211"/>
  <c r="CC59" i="211"/>
  <c r="BZ76" i="211"/>
  <c r="BW63" i="211"/>
  <c r="CD49" i="211"/>
  <c r="CC90" i="211"/>
  <c r="CD64" i="211"/>
  <c r="BU32" i="211"/>
  <c r="BT49" i="211"/>
  <c r="CB89" i="211"/>
  <c r="CC80" i="211"/>
  <c r="BU51" i="211"/>
  <c r="BU45" i="211"/>
  <c r="BY50" i="211"/>
  <c r="BX78" i="211"/>
  <c r="BX24" i="211"/>
  <c r="BU78" i="211"/>
  <c r="BX38" i="211"/>
  <c r="BW34" i="211"/>
  <c r="CB53" i="211"/>
  <c r="BW96" i="211"/>
  <c r="CA97" i="211"/>
  <c r="BV85" i="211"/>
  <c r="CD67" i="211"/>
  <c r="CC96" i="211"/>
  <c r="CC73" i="211"/>
  <c r="BZ32" i="211"/>
  <c r="CD27" i="211"/>
  <c r="CA83" i="211"/>
  <c r="BZ31" i="211"/>
  <c r="BW16" i="211"/>
  <c r="CB54" i="211"/>
  <c r="CC41" i="211"/>
  <c r="CB64" i="211"/>
  <c r="BT40" i="211"/>
  <c r="CC37" i="211"/>
  <c r="BZ70" i="211"/>
  <c r="BW43" i="211"/>
  <c r="CB68" i="211"/>
  <c r="BV37" i="211"/>
  <c r="BY88" i="211"/>
  <c r="CB67" i="211"/>
  <c r="CB34" i="211"/>
  <c r="BU91" i="211"/>
  <c r="BV45" i="211"/>
  <c r="BX87" i="211"/>
  <c r="CA14" i="211"/>
  <c r="CD86" i="211"/>
  <c r="CD36" i="211"/>
  <c r="CD54" i="211"/>
  <c r="BT25" i="211"/>
  <c r="BV68" i="211"/>
  <c r="BZ66" i="211"/>
  <c r="CC53" i="211"/>
  <c r="BV88" i="211"/>
  <c r="CA70" i="211"/>
  <c r="CA58" i="211"/>
  <c r="BX82" i="211"/>
  <c r="BT66" i="211"/>
  <c r="CC38" i="211"/>
  <c r="CB88" i="211"/>
  <c r="BW73" i="211"/>
  <c r="BT28" i="211"/>
  <c r="BX85" i="211"/>
  <c r="BX56" i="211"/>
  <c r="BY23" i="211"/>
  <c r="BU85" i="211"/>
  <c r="BV40" i="211"/>
  <c r="BV21" i="211"/>
  <c r="BY40" i="211"/>
  <c r="BV84" i="211"/>
  <c r="BV55" i="211"/>
  <c r="BZ27" i="211"/>
  <c r="BY55" i="211"/>
  <c r="CC36" i="211"/>
  <c r="CA20" i="211"/>
  <c r="CA41" i="211"/>
  <c r="CC77" i="211"/>
  <c r="CA50" i="211"/>
  <c r="CC19" i="211"/>
  <c r="BZ83" i="211"/>
  <c r="BT46" i="211"/>
  <c r="AU65" i="211"/>
  <c r="AR92" i="211"/>
  <c r="AR43" i="211"/>
  <c r="BB89" i="211"/>
  <c r="AV39" i="211"/>
  <c r="AS93" i="211"/>
  <c r="BA39" i="211"/>
  <c r="BB90" i="211"/>
  <c r="AZ51" i="211"/>
  <c r="BA78" i="211"/>
  <c r="AZ33" i="211"/>
  <c r="AZ85" i="211"/>
  <c r="AZ18" i="211"/>
  <c r="AZ56" i="211"/>
  <c r="AR23" i="211"/>
  <c r="BA59" i="211"/>
  <c r="AR87" i="211"/>
  <c r="AZ46" i="211"/>
  <c r="AS80" i="211"/>
  <c r="AX33" i="211"/>
  <c r="AY74" i="211"/>
  <c r="AX15" i="211"/>
  <c r="AW84" i="211"/>
  <c r="AX21" i="211"/>
  <c r="AX55" i="211"/>
  <c r="AZ91" i="211"/>
  <c r="BB72" i="211"/>
  <c r="BA16" i="211"/>
  <c r="BA54" i="211"/>
  <c r="AT98" i="211"/>
  <c r="AZ47" i="211"/>
  <c r="AS83" i="211"/>
  <c r="AT44" i="211"/>
  <c r="AR76" i="211"/>
  <c r="AZ30" i="211"/>
  <c r="AZ68" i="211"/>
  <c r="AZ21" i="211"/>
  <c r="AY59" i="211"/>
  <c r="AX16" i="211"/>
  <c r="AU51" i="211"/>
  <c r="AR72" i="211"/>
  <c r="AV31" i="211"/>
  <c r="AZ70" i="211"/>
  <c r="BB25" i="211"/>
  <c r="AT71" i="211"/>
  <c r="AU15" i="211"/>
  <c r="AU53" i="211"/>
  <c r="AR28" i="211"/>
  <c r="BB20" i="211"/>
  <c r="BA58" i="211"/>
  <c r="AV97" i="211"/>
  <c r="AW88" i="211"/>
  <c r="BA29" i="211"/>
  <c r="BA23" i="211"/>
  <c r="AY93" i="211"/>
  <c r="AS79" i="211"/>
  <c r="BB50" i="211"/>
  <c r="AR90" i="211"/>
  <c r="AW61" i="211"/>
  <c r="AX79" i="211"/>
  <c r="AT64" i="211"/>
  <c r="AZ31" i="211"/>
  <c r="AW16" i="211"/>
  <c r="AS17" i="211"/>
  <c r="AY17" i="211"/>
  <c r="AV55" i="211"/>
  <c r="AT67" i="211"/>
  <c r="AT20" i="211"/>
  <c r="AY56" i="211"/>
  <c r="AR50" i="211"/>
  <c r="BA45" i="211"/>
  <c r="AR48" i="211"/>
  <c r="AT28" i="211"/>
  <c r="AX49" i="211"/>
  <c r="AU98" i="211"/>
  <c r="AR53" i="211"/>
  <c r="AW87" i="211"/>
  <c r="AX81" i="211"/>
  <c r="AW49" i="211"/>
  <c r="AY58" i="211"/>
  <c r="AW41" i="211"/>
  <c r="AW40" i="211"/>
  <c r="BB29" i="211"/>
  <c r="AS88" i="211"/>
  <c r="AV38" i="211"/>
  <c r="AU73" i="211"/>
  <c r="AV71" i="211"/>
  <c r="BB21" i="211"/>
  <c r="AV23" i="211"/>
  <c r="AT23" i="211"/>
  <c r="AY20" i="211"/>
  <c r="BA51" i="211"/>
  <c r="AY70" i="211"/>
  <c r="AU18" i="211"/>
  <c r="AY72" i="211"/>
  <c r="AS55" i="211"/>
  <c r="AU61" i="211"/>
  <c r="AX44" i="211"/>
  <c r="AX43" i="211"/>
  <c r="AS65" i="211"/>
  <c r="BB26" i="211"/>
  <c r="AS66" i="211"/>
  <c r="BA91" i="211"/>
  <c r="BB86" i="211"/>
  <c r="AX85" i="211"/>
  <c r="AX72" i="211"/>
  <c r="AZ52" i="211"/>
  <c r="BB53" i="211"/>
  <c r="AX96" i="211"/>
  <c r="AW75" i="211"/>
  <c r="AS35" i="211"/>
  <c r="BA74" i="211"/>
  <c r="AW69" i="211"/>
  <c r="AV36" i="211"/>
  <c r="AW21" i="211"/>
  <c r="AV95" i="211"/>
  <c r="AS94" i="211"/>
  <c r="AU46" i="211"/>
  <c r="AU94" i="211"/>
  <c r="AY42" i="211"/>
  <c r="AT87" i="211"/>
  <c r="AZ29" i="211"/>
  <c r="AV83" i="211"/>
  <c r="AZ42" i="211"/>
  <c r="AT83" i="211"/>
  <c r="AT37" i="211"/>
  <c r="AW77" i="211"/>
  <c r="AW20" i="211"/>
  <c r="AS72" i="211"/>
  <c r="AT27" i="211"/>
  <c r="AX51" i="211"/>
  <c r="BB96" i="211"/>
  <c r="AX32" i="211"/>
  <c r="AV86" i="211"/>
  <c r="AT50" i="211"/>
  <c r="BB75" i="211"/>
  <c r="AT33" i="211"/>
  <c r="BA67" i="211"/>
  <c r="AU23" i="211"/>
  <c r="AT54" i="211"/>
  <c r="AT92" i="211"/>
  <c r="AT56" i="211"/>
  <c r="AU89" i="211"/>
  <c r="AU54" i="211"/>
  <c r="AS19" i="211"/>
  <c r="AX52" i="211"/>
  <c r="AR86" i="211"/>
  <c r="AU48" i="211"/>
  <c r="AV76" i="211"/>
  <c r="AR38" i="211"/>
  <c r="AX62" i="211"/>
  <c r="AY22" i="211"/>
  <c r="AT65" i="211"/>
  <c r="AW29" i="211"/>
  <c r="AW55" i="211"/>
  <c r="AR96" i="211"/>
  <c r="BA42" i="211"/>
  <c r="AV85" i="211"/>
  <c r="AW28" i="211"/>
  <c r="BB63" i="211"/>
  <c r="BB16" i="211"/>
  <c r="AY52" i="211"/>
  <c r="AX97" i="211"/>
  <c r="AS50" i="211"/>
  <c r="AR56" i="211"/>
  <c r="AZ15" i="211"/>
  <c r="AW50" i="211"/>
  <c r="AV90" i="211"/>
  <c r="AU78" i="211"/>
  <c r="AT80" i="211"/>
  <c r="AT61" i="211"/>
  <c r="AR58" i="211"/>
  <c r="BA66" i="211"/>
  <c r="AW85" i="211"/>
  <c r="BB77" i="211"/>
  <c r="AU31" i="211"/>
  <c r="AU80" i="211"/>
  <c r="AZ67" i="211"/>
  <c r="AY24" i="211"/>
  <c r="AX95" i="211"/>
  <c r="AV77" i="211"/>
  <c r="AY55" i="211"/>
  <c r="BB32" i="211"/>
  <c r="AZ62" i="211"/>
  <c r="AR27" i="211"/>
  <c r="AX92" i="211"/>
  <c r="AV51" i="211"/>
  <c r="AU17" i="211"/>
  <c r="BA17" i="211"/>
  <c r="AW18" i="211"/>
  <c r="AU77" i="211"/>
  <c r="AX91" i="211"/>
  <c r="AV40" i="211"/>
  <c r="AR80" i="211"/>
  <c r="BB80" i="211"/>
  <c r="BB51" i="211"/>
  <c r="AZ53" i="211"/>
  <c r="AT32" i="211"/>
  <c r="AS30" i="211"/>
  <c r="AV80" i="211"/>
  <c r="AW80" i="211"/>
  <c r="AY45" i="211"/>
  <c r="AU72" i="211"/>
  <c r="AZ66" i="211"/>
  <c r="AX89" i="211"/>
  <c r="AW73" i="211"/>
  <c r="AZ83" i="211"/>
  <c r="AY98" i="211"/>
  <c r="AT41" i="211"/>
  <c r="AY64" i="211"/>
  <c r="AS20" i="211"/>
  <c r="AR94" i="211"/>
  <c r="BA71" i="211"/>
  <c r="AX37" i="211"/>
  <c r="AT31" i="211"/>
  <c r="AW24" i="211"/>
  <c r="AV20" i="211"/>
  <c r="AR91" i="211"/>
  <c r="AZ35" i="211"/>
  <c r="BA89" i="211"/>
  <c r="AV74" i="211"/>
  <c r="AS62" i="211"/>
  <c r="AV45" i="211"/>
  <c r="AV44" i="211"/>
  <c r="BB36" i="211"/>
  <c r="AZ65" i="211"/>
  <c r="AT74" i="211"/>
  <c r="AV28" i="211"/>
  <c r="AV66" i="211"/>
  <c r="AY91" i="211"/>
  <c r="BA73" i="211"/>
  <c r="AX57" i="211"/>
  <c r="BB57" i="211"/>
  <c r="AY88" i="211"/>
  <c r="AV48" i="211"/>
  <c r="AR81" i="211"/>
  <c r="AT35" i="211"/>
  <c r="AY83" i="211"/>
  <c r="BA26" i="211"/>
  <c r="AX90" i="211"/>
  <c r="AV46" i="211"/>
  <c r="AW82" i="211"/>
  <c r="AW38" i="211"/>
  <c r="AW78" i="211"/>
  <c r="AX26" i="211"/>
  <c r="AT55" i="211"/>
  <c r="AY94" i="211"/>
  <c r="AR49" i="211"/>
  <c r="AR84" i="211"/>
  <c r="AR45" i="211"/>
  <c r="BA84" i="211"/>
  <c r="AY33" i="211"/>
  <c r="AX71" i="211"/>
  <c r="AW25" i="211"/>
  <c r="AY67" i="211"/>
  <c r="AT18" i="211"/>
  <c r="BA52" i="211"/>
  <c r="BA96" i="211"/>
  <c r="BB41" i="211"/>
  <c r="AY81" i="211"/>
  <c r="AY50" i="211"/>
  <c r="AV92" i="211"/>
  <c r="AS38" i="211"/>
  <c r="AW83" i="211"/>
  <c r="BB39" i="211"/>
  <c r="BB74" i="211"/>
  <c r="AT29" i="211"/>
  <c r="BB66" i="211"/>
  <c r="AZ28" i="211"/>
  <c r="BA62" i="211"/>
  <c r="BA98" i="211"/>
  <c r="BB42" i="211"/>
  <c r="AT89" i="211"/>
  <c r="AX38" i="211"/>
  <c r="AY69" i="211"/>
  <c r="AU16" i="211"/>
  <c r="AX59" i="211"/>
  <c r="AX28" i="211"/>
  <c r="AS71" i="211"/>
  <c r="AR93" i="211"/>
  <c r="AW36" i="211"/>
  <c r="BB22" i="211"/>
  <c r="BA95" i="211"/>
  <c r="AS42" i="211"/>
  <c r="AS87" i="211"/>
  <c r="AR89" i="211"/>
  <c r="BB49" i="211"/>
  <c r="AZ49" i="211"/>
  <c r="AR41" i="211"/>
  <c r="AU47" i="211"/>
  <c r="AV62" i="211"/>
  <c r="AY75" i="211"/>
  <c r="BA18" i="211"/>
  <c r="AV70" i="211"/>
  <c r="AZ72" i="211"/>
  <c r="AR66" i="211"/>
  <c r="AZ58" i="211"/>
  <c r="AY49" i="211"/>
  <c r="BB98" i="211"/>
  <c r="AW14" i="211"/>
  <c r="AU59" i="211"/>
  <c r="AT97" i="211"/>
  <c r="BB93" i="211"/>
  <c r="AZ57" i="211"/>
  <c r="BA93" i="211"/>
  <c r="AS82" i="211"/>
  <c r="AV63" i="211"/>
  <c r="AX58" i="211"/>
  <c r="BA87" i="211"/>
  <c r="BB43" i="211"/>
  <c r="AX78" i="211"/>
  <c r="BA64" i="211"/>
  <c r="AS18" i="211"/>
  <c r="AY18" i="211"/>
  <c r="AU19" i="211"/>
  <c r="AV25" i="211"/>
  <c r="AS61" i="211"/>
  <c r="AT81" i="211"/>
  <c r="AR18" i="211"/>
  <c r="AR63" i="211"/>
  <c r="AT62" i="211"/>
  <c r="AS59" i="211"/>
  <c r="AU42" i="211"/>
  <c r="AU41" i="211"/>
  <c r="AV35" i="211"/>
  <c r="BA15" i="211"/>
  <c r="AW57" i="211"/>
  <c r="AR15" i="211"/>
  <c r="AT85" i="211"/>
  <c r="BA22" i="211"/>
  <c r="AT24" i="211"/>
  <c r="BB23" i="211"/>
  <c r="AT14" i="211"/>
  <c r="AV65" i="211"/>
  <c r="AV88" i="211"/>
  <c r="BB48" i="211"/>
  <c r="AT77" i="211"/>
  <c r="AW67" i="211"/>
  <c r="AX41" i="211"/>
  <c r="AW42" i="211"/>
  <c r="AS29" i="211"/>
  <c r="BA32" i="211"/>
  <c r="AZ54" i="211"/>
  <c r="AV73" i="211"/>
  <c r="AW19" i="211"/>
  <c r="AR62" i="211"/>
  <c r="AT53" i="211"/>
  <c r="AT46" i="211"/>
  <c r="AT45" i="211"/>
  <c r="AR37" i="211"/>
  <c r="AT88" i="211"/>
  <c r="BB52" i="211"/>
  <c r="BA76" i="211"/>
  <c r="AS36" i="211"/>
  <c r="AS68" i="211"/>
  <c r="AY14" i="211"/>
  <c r="AR78" i="211"/>
  <c r="AS40" i="211"/>
  <c r="AV67" i="211"/>
  <c r="AS28" i="211"/>
  <c r="BB69" i="211"/>
  <c r="BB15" i="211"/>
  <c r="AY61" i="211"/>
  <c r="AY87" i="211"/>
  <c r="AZ50" i="211"/>
  <c r="AT78" i="211"/>
  <c r="AU60" i="211"/>
  <c r="AX77" i="211"/>
  <c r="AS14" i="211"/>
  <c r="AW65" i="211"/>
  <c r="BA20" i="211"/>
  <c r="AS57" i="211"/>
  <c r="AY97" i="211"/>
  <c r="AW44" i="211"/>
  <c r="AZ88" i="211"/>
  <c r="AZ44" i="211"/>
  <c r="AW94" i="211"/>
  <c r="BB38" i="211"/>
  <c r="AZ93" i="211"/>
  <c r="AX34" i="211"/>
  <c r="AY82" i="211"/>
  <c r="AT30" i="211"/>
  <c r="AW74" i="211"/>
  <c r="AU20" i="211"/>
  <c r="BA60" i="211"/>
  <c r="AV98" i="211"/>
  <c r="AW45" i="211"/>
  <c r="AS92" i="211"/>
  <c r="BA41" i="211"/>
  <c r="AY86" i="211"/>
  <c r="AR29" i="211"/>
  <c r="AV61" i="211"/>
  <c r="AV22" i="211"/>
  <c r="AV56" i="211"/>
  <c r="AY92" i="211"/>
  <c r="AV37" i="211"/>
  <c r="AZ90" i="211"/>
  <c r="AU62" i="211"/>
  <c r="AW58" i="211"/>
  <c r="AU88" i="211"/>
  <c r="AZ37" i="211"/>
  <c r="AU75" i="211"/>
  <c r="AR69" i="211"/>
  <c r="AW30" i="211"/>
  <c r="AX27" i="211"/>
  <c r="AY16" i="211"/>
  <c r="BA19" i="211"/>
  <c r="BA43" i="211"/>
  <c r="AT73" i="211"/>
  <c r="AR25" i="211"/>
  <c r="AX53" i="211"/>
  <c r="BB56" i="211"/>
  <c r="BA50" i="211"/>
  <c r="AZ41" i="211"/>
  <c r="AV50" i="211"/>
  <c r="AX48" i="211"/>
  <c r="AY95" i="211"/>
  <c r="AS43" i="211"/>
  <c r="AV89" i="211"/>
  <c r="AY73" i="211"/>
  <c r="AR71" i="211"/>
  <c r="AU69" i="211"/>
  <c r="AW54" i="211"/>
  <c r="AR39" i="211"/>
  <c r="BB76" i="211"/>
  <c r="AT76" i="211"/>
  <c r="AR34" i="211"/>
  <c r="BB64" i="211"/>
  <c r="AZ71" i="211"/>
  <c r="BA94" i="211"/>
  <c r="AT86" i="211"/>
  <c r="BB68" i="211"/>
  <c r="AU93" i="211"/>
  <c r="AR46" i="211"/>
  <c r="AU71" i="211"/>
  <c r="AW26" i="211"/>
  <c r="AR95" i="211"/>
  <c r="AY39" i="211"/>
  <c r="AR57" i="211"/>
  <c r="BA33" i="211"/>
  <c r="BA30" i="211"/>
  <c r="AY84" i="211"/>
  <c r="BB27" i="211"/>
  <c r="BA53" i="211"/>
  <c r="AS95" i="211"/>
  <c r="BA92" i="211"/>
  <c r="AT94" i="211"/>
  <c r="AZ78" i="211"/>
  <c r="AY68" i="211"/>
  <c r="AU57" i="211"/>
  <c r="AV26" i="211"/>
  <c r="AZ80" i="211"/>
  <c r="BB33" i="211"/>
  <c r="AZ74" i="211"/>
  <c r="AR60" i="211"/>
  <c r="BB24" i="211"/>
  <c r="AR24" i="211"/>
  <c r="BB14" i="211"/>
  <c r="AU79" i="211"/>
  <c r="AT49" i="211"/>
  <c r="AZ63" i="211"/>
  <c r="AZ24" i="211"/>
  <c r="AX94" i="211"/>
  <c r="AT36" i="211"/>
  <c r="BA48" i="211"/>
  <c r="AY41" i="211"/>
  <c r="AW33" i="211"/>
  <c r="AY90" i="211"/>
  <c r="AY36" i="211"/>
  <c r="AX73" i="211"/>
  <c r="AZ14" i="211"/>
  <c r="AY76" i="211"/>
  <c r="AZ20" i="211"/>
  <c r="AY71" i="211"/>
  <c r="AR26" i="211"/>
  <c r="BB71" i="211"/>
  <c r="AS16" i="211"/>
  <c r="AS54" i="211"/>
  <c r="AU97" i="211"/>
  <c r="AR47" i="211"/>
  <c r="AU85" i="211"/>
  <c r="AZ40" i="211"/>
  <c r="BA75" i="211"/>
  <c r="AR30" i="211"/>
  <c r="AR68" i="211"/>
  <c r="AR21" i="211"/>
  <c r="AU58" i="211"/>
  <c r="AZ92" i="211"/>
  <c r="AZ43" i="211"/>
  <c r="AS90" i="211"/>
  <c r="AT40" i="211"/>
  <c r="AS77" i="211"/>
  <c r="AU36" i="211"/>
  <c r="AV91" i="211"/>
  <c r="AS37" i="211"/>
  <c r="AR79" i="211"/>
  <c r="AW34" i="211"/>
  <c r="AU64" i="211"/>
  <c r="AX19" i="211"/>
  <c r="AX64" i="211"/>
  <c r="AX25" i="211"/>
  <c r="AT60" i="211"/>
  <c r="AZ87" i="211"/>
  <c r="AX47" i="211"/>
  <c r="BA80" i="211"/>
  <c r="AV34" i="211"/>
  <c r="AU82" i="211"/>
  <c r="AS26" i="211"/>
  <c r="BB54" i="211"/>
  <c r="BB92" i="211"/>
  <c r="AS39" i="211"/>
  <c r="AT90" i="211"/>
  <c r="AX50" i="211"/>
  <c r="AS78" i="211"/>
  <c r="AS32" i="211"/>
  <c r="BA86" i="211"/>
  <c r="AR83" i="211"/>
  <c r="BB28" i="211"/>
  <c r="AU68" i="211"/>
  <c r="AS63" i="211"/>
  <c r="AS48" i="211"/>
  <c r="AR19" i="211"/>
  <c r="AX87" i="211"/>
  <c r="BA70" i="211"/>
  <c r="AZ34" i="211"/>
  <c r="AV68" i="211"/>
  <c r="AV14" i="211"/>
  <c r="AR98" i="211"/>
  <c r="AR33" i="211"/>
  <c r="AX31" i="211"/>
  <c r="AV16" i="211"/>
  <c r="AZ17" i="211"/>
  <c r="BA83" i="211"/>
  <c r="AS86" i="211"/>
  <c r="BB45" i="211"/>
  <c r="AT79" i="211"/>
  <c r="AV72" i="211"/>
  <c r="AX54" i="211"/>
  <c r="AX42" i="211"/>
  <c r="AR32" i="211"/>
  <c r="AU33" i="211"/>
  <c r="AX63" i="211"/>
  <c r="AS69" i="211"/>
  <c r="AX23" i="211"/>
  <c r="AX68" i="211"/>
  <c r="AX70" i="211"/>
  <c r="AZ75" i="211"/>
  <c r="AU55" i="211"/>
  <c r="AZ39" i="211"/>
  <c r="BA38" i="211"/>
  <c r="AW35" i="211"/>
  <c r="AV54" i="211"/>
  <c r="AX20" i="211"/>
  <c r="AW90" i="211"/>
  <c r="AS33" i="211"/>
  <c r="AW23" i="211"/>
  <c r="AS24" i="211"/>
  <c r="AU39" i="211"/>
  <c r="BB30" i="211"/>
  <c r="BB97" i="211"/>
  <c r="AV41" i="211"/>
  <c r="AV87" i="211"/>
  <c r="AY79" i="211"/>
  <c r="AV52" i="211"/>
  <c r="AS47" i="211"/>
  <c r="AS46" i="211"/>
  <c r="BA37" i="211"/>
  <c r="BA69" i="211"/>
  <c r="AW79" i="211"/>
  <c r="BA34" i="211"/>
  <c r="AT72" i="211"/>
  <c r="AV58" i="211"/>
  <c r="AV93" i="211"/>
  <c r="BB59" i="211"/>
  <c r="AS58" i="211"/>
  <c r="AS22" i="211"/>
  <c r="AY26" i="211"/>
  <c r="AV57" i="211"/>
  <c r="AZ94" i="211"/>
  <c r="AT84" i="211"/>
  <c r="AS25" i="211"/>
  <c r="AX29" i="211"/>
  <c r="BB18" i="211"/>
  <c r="AY85" i="211"/>
  <c r="AS73" i="211"/>
  <c r="AY15" i="211"/>
  <c r="AS67" i="211"/>
  <c r="AW22" i="211"/>
  <c r="AY60" i="211"/>
  <c r="AU91" i="211"/>
  <c r="AR64" i="211"/>
  <c r="AR17" i="211"/>
  <c r="AW53" i="211"/>
  <c r="AW98" i="211"/>
  <c r="AR51" i="211"/>
  <c r="BA85" i="211"/>
  <c r="AW47" i="211"/>
  <c r="AZ89" i="211"/>
  <c r="AR31" i="211"/>
  <c r="AZ61" i="211"/>
  <c r="BA21" i="211"/>
  <c r="AV64" i="211"/>
  <c r="AY28" i="211"/>
  <c r="AY54" i="211"/>
  <c r="AS96" i="211"/>
  <c r="AW43" i="211"/>
  <c r="BB95" i="211"/>
  <c r="AX30" i="211"/>
  <c r="AR70" i="211"/>
  <c r="AT25" i="211"/>
  <c r="BB87" i="211"/>
  <c r="AU38" i="211"/>
  <c r="AV78" i="211"/>
  <c r="AU21" i="211"/>
  <c r="AR73" i="211"/>
  <c r="BA28" i="211"/>
  <c r="AT58" i="211"/>
  <c r="AS97" i="211"/>
  <c r="AV33" i="211"/>
  <c r="AU87" i="211"/>
  <c r="AT51" i="211"/>
  <c r="AS76" i="211"/>
  <c r="AX35" i="211"/>
  <c r="AU67" i="211"/>
  <c r="AS23" i="211"/>
  <c r="AY53" i="211"/>
  <c r="AR97" i="211"/>
  <c r="AR42" i="211"/>
  <c r="AR82" i="211"/>
  <c r="AU35" i="211"/>
  <c r="AX76" i="211"/>
  <c r="AY19" i="211"/>
  <c r="BB67" i="211"/>
  <c r="BA81" i="211"/>
  <c r="AU25" i="211"/>
  <c r="AZ60" i="211"/>
  <c r="AT91" i="211"/>
  <c r="AW70" i="211"/>
  <c r="AZ55" i="211"/>
  <c r="AU52" i="211"/>
  <c r="AZ16" i="211"/>
  <c r="AV15" i="211"/>
  <c r="AW52" i="211"/>
  <c r="AW95" i="211"/>
  <c r="AX86" i="211"/>
  <c r="AS15" i="211"/>
  <c r="AZ19" i="211"/>
  <c r="AU83" i="211"/>
  <c r="AZ76" i="211"/>
  <c r="BB44" i="211"/>
  <c r="AT95" i="211"/>
  <c r="AZ48" i="211"/>
  <c r="AU74" i="211"/>
  <c r="AW71" i="211"/>
  <c r="AV32" i="211"/>
  <c r="AT17" i="211"/>
  <c r="AX18" i="211"/>
  <c r="AV18" i="211"/>
  <c r="AX36" i="211"/>
  <c r="AX61" i="211"/>
  <c r="AX14" i="211"/>
  <c r="AU50" i="211"/>
  <c r="AR35" i="211"/>
  <c r="AX46" i="211"/>
  <c r="AR36" i="211"/>
  <c r="AW46" i="211"/>
  <c r="AV84" i="211"/>
  <c r="AT15" i="211"/>
  <c r="AW60" i="211"/>
  <c r="AW93" i="211"/>
  <c r="AS89" i="211"/>
  <c r="AX24" i="211"/>
  <c r="BB91" i="211"/>
  <c r="AR75" i="211"/>
  <c r="BA55" i="211"/>
  <c r="AR61" i="211"/>
  <c r="AU90" i="211"/>
  <c r="AU40" i="211"/>
  <c r="BA82" i="211"/>
  <c r="AZ73" i="211"/>
  <c r="AR59" i="211"/>
  <c r="AY34" i="211"/>
  <c r="AY31" i="211"/>
  <c r="AZ22" i="211"/>
  <c r="AX60" i="211"/>
  <c r="AR65" i="211"/>
  <c r="BA25" i="211"/>
  <c r="AX67" i="211"/>
  <c r="AW56" i="211"/>
  <c r="BA47" i="211"/>
  <c r="BA46" i="211"/>
  <c r="AY38" i="211"/>
  <c r="AV82" i="211"/>
  <c r="AV21" i="211"/>
  <c r="BA56" i="211"/>
  <c r="BB85" i="211"/>
  <c r="AX83" i="211"/>
  <c r="AY80" i="211"/>
  <c r="AZ64" i="211"/>
  <c r="AR55" i="211"/>
  <c r="AW51" i="211"/>
  <c r="BB65" i="211"/>
  <c r="AS34" i="211"/>
  <c r="AU56" i="211"/>
  <c r="AZ96" i="211"/>
  <c r="AY43" i="211"/>
  <c r="AR88" i="211"/>
  <c r="AT57" i="211"/>
  <c r="AX93" i="211"/>
  <c r="AT38" i="211"/>
  <c r="AS91" i="211"/>
  <c r="BB70" i="211"/>
  <c r="AV81" i="211"/>
  <c r="AV29" i="211"/>
  <c r="AT59" i="211"/>
  <c r="AS31" i="211"/>
  <c r="AW59" i="211"/>
  <c r="AW97" i="211"/>
  <c r="AY44" i="211"/>
  <c r="AW91" i="211"/>
  <c r="AS41" i="211"/>
  <c r="AR77" i="211"/>
  <c r="AY37" i="211"/>
  <c r="BA68" i="211"/>
  <c r="AW15" i="211"/>
  <c r="AW63" i="211"/>
  <c r="BA27" i="211"/>
  <c r="AT68" i="211"/>
  <c r="AV30" i="211"/>
  <c r="AS70" i="211"/>
  <c r="AR16" i="211"/>
  <c r="AY62" i="211"/>
  <c r="AU95" i="211"/>
  <c r="BA49" i="211"/>
  <c r="BB78" i="211"/>
  <c r="AY30" i="211"/>
  <c r="BB81" i="211"/>
  <c r="BA14" i="211"/>
  <c r="AU66" i="211"/>
  <c r="AY21" i="211"/>
  <c r="AV59" i="211"/>
  <c r="BA90" i="211"/>
  <c r="BB40" i="211"/>
  <c r="BA77" i="211"/>
  <c r="BB37" i="211"/>
  <c r="AX66" i="211"/>
  <c r="AW27" i="211"/>
  <c r="AT69" i="211"/>
  <c r="AU63" i="211"/>
  <c r="AR44" i="211"/>
  <c r="BB73" i="211"/>
  <c r="BB19" i="211"/>
  <c r="AU96" i="211"/>
  <c r="AV42" i="211"/>
  <c r="BA44" i="211"/>
  <c r="AU28" i="211"/>
  <c r="BA31" i="211"/>
  <c r="AT96" i="211"/>
  <c r="AW92" i="211"/>
  <c r="AY35" i="211"/>
  <c r="AR85" i="211"/>
  <c r="AY77" i="211"/>
  <c r="BB34" i="211"/>
  <c r="AS45" i="211"/>
  <c r="BB47" i="211"/>
  <c r="AV27" i="211"/>
  <c r="AU70" i="211"/>
  <c r="AV75" i="211"/>
  <c r="BA40" i="211"/>
  <c r="BA63" i="211"/>
  <c r="BA88" i="211"/>
  <c r="AW68" i="211"/>
  <c r="BA57" i="211"/>
  <c r="AY40" i="211"/>
  <c r="AZ86" i="211"/>
  <c r="AR20" i="211"/>
  <c r="AR54" i="211"/>
  <c r="AZ98" i="211"/>
  <c r="AW86" i="211"/>
  <c r="AX17" i="211"/>
  <c r="AU84" i="211"/>
  <c r="AZ77" i="211"/>
  <c r="AR67" i="211"/>
  <c r="AS75" i="211"/>
  <c r="AS85" i="211"/>
  <c r="AY46" i="211"/>
  <c r="AX74" i="211"/>
  <c r="AR74" i="211"/>
  <c r="AV47" i="211"/>
  <c r="AZ36" i="211"/>
  <c r="AU49" i="211"/>
  <c r="AY23" i="211"/>
  <c r="AW76" i="211"/>
  <c r="AT75" i="211"/>
  <c r="AW32" i="211"/>
  <c r="AY65" i="211"/>
  <c r="BB61" i="211"/>
  <c r="BB88" i="211"/>
  <c r="AY66" i="211"/>
  <c r="AR52" i="211"/>
  <c r="BA36" i="211"/>
  <c r="AV24" i="211"/>
  <c r="AS51" i="211"/>
  <c r="AZ95" i="211"/>
  <c r="AW89" i="211"/>
  <c r="AR22" i="211"/>
  <c r="AY25" i="211"/>
  <c r="AU26" i="211"/>
  <c r="BA97" i="211"/>
  <c r="BB58" i="211"/>
  <c r="BB82" i="211"/>
  <c r="AV43" i="211"/>
  <c r="AX80" i="211"/>
  <c r="AV79" i="211"/>
  <c r="AU32" i="211"/>
  <c r="AU43" i="211"/>
  <c r="AY27" i="211"/>
  <c r="AU30" i="211"/>
  <c r="AU29" i="211"/>
  <c r="AT66" i="211"/>
  <c r="AZ27" i="211"/>
  <c r="AT22" i="211"/>
  <c r="AX75" i="211"/>
  <c r="AZ25" i="211"/>
  <c r="AT47" i="211"/>
  <c r="AS53" i="211"/>
  <c r="AX88" i="211"/>
  <c r="BB17" i="211"/>
  <c r="AY51" i="211"/>
  <c r="AX65" i="211"/>
  <c r="AW96" i="211"/>
  <c r="AT93" i="211"/>
  <c r="AX69" i="211"/>
  <c r="BA72" i="211"/>
  <c r="AS27" i="211"/>
  <c r="AT63" i="211"/>
  <c r="AY57" i="211"/>
  <c r="AX98" i="211"/>
  <c r="AT70" i="211"/>
  <c r="AW64" i="211"/>
  <c r="AT52" i="211"/>
  <c r="AX84" i="211"/>
  <c r="AV19" i="211"/>
  <c r="AS56" i="211"/>
  <c r="AU24" i="211"/>
  <c r="AT48" i="211"/>
  <c r="AY78" i="211"/>
  <c r="AX22" i="211"/>
  <c r="AZ97" i="211"/>
  <c r="BA61" i="211"/>
  <c r="AT16" i="211"/>
  <c r="AZ84" i="211"/>
  <c r="AU45" i="211"/>
  <c r="AW66" i="211"/>
  <c r="AY96" i="211"/>
  <c r="AZ82" i="211"/>
  <c r="AV53" i="211"/>
  <c r="AT19" i="211"/>
  <c r="AX40" i="211"/>
  <c r="BA24" i="211"/>
  <c r="AW31" i="211"/>
  <c r="AY48" i="211"/>
  <c r="BB60" i="211"/>
  <c r="AU37" i="211"/>
  <c r="AS98" i="211"/>
  <c r="BB83" i="211"/>
  <c r="AZ45" i="211"/>
  <c r="AY89" i="211"/>
  <c r="AW17" i="211"/>
  <c r="AS49" i="211"/>
  <c r="AW81" i="211"/>
  <c r="BA35" i="211"/>
  <c r="AR40" i="211"/>
  <c r="AX39" i="211"/>
  <c r="AU14" i="211"/>
  <c r="AZ38" i="211"/>
  <c r="AY47" i="211"/>
  <c r="AV17" i="211"/>
  <c r="AX82" i="211"/>
  <c r="AT42" i="211"/>
  <c r="AS44" i="211"/>
  <c r="AU86" i="211"/>
  <c r="AX45" i="211"/>
  <c r="AZ59" i="211"/>
  <c r="BB84" i="211"/>
  <c r="BB31" i="211"/>
  <c r="AS60" i="211"/>
  <c r="AV96" i="211"/>
  <c r="AS21" i="211"/>
  <c r="AZ79" i="211"/>
  <c r="AZ26" i="211"/>
  <c r="AW39" i="211"/>
  <c r="AS52" i="211"/>
  <c r="AT39" i="211"/>
  <c r="AZ81" i="211"/>
  <c r="AW62" i="211"/>
  <c r="AU34" i="211"/>
  <c r="AU81" i="211"/>
  <c r="AY63" i="211"/>
  <c r="BA79" i="211"/>
  <c r="AZ69" i="211"/>
  <c r="AT26" i="211"/>
  <c r="BB46" i="211"/>
  <c r="BB79" i="211"/>
  <c r="AV49" i="211"/>
  <c r="AY29" i="211"/>
  <c r="AT43" i="211"/>
  <c r="AU92" i="211"/>
  <c r="BA65" i="211"/>
  <c r="BB35" i="211"/>
  <c r="AU27" i="211"/>
  <c r="AW72" i="211"/>
  <c r="AW37" i="211"/>
  <c r="AT34" i="211"/>
  <c r="AS64" i="211"/>
  <c r="BB62" i="211"/>
  <c r="BB94" i="211"/>
  <c r="AT82" i="211"/>
  <c r="AZ32" i="211"/>
  <c r="AV69" i="211"/>
  <c r="AV94" i="211"/>
  <c r="AV60" i="211"/>
  <c r="AT21" i="211"/>
  <c r="AS84" i="211"/>
  <c r="BB55" i="211"/>
  <c r="AR14" i="211"/>
  <c r="AS74" i="211"/>
  <c r="AU44" i="211"/>
  <c r="AX56" i="211"/>
  <c r="AZ23" i="211"/>
  <c r="AY32" i="211"/>
  <c r="AU76" i="211"/>
  <c r="AS81" i="211"/>
  <c r="AU22" i="211"/>
  <c r="AW48" i="211"/>
  <c r="V60" i="211"/>
  <c r="R19" i="211"/>
  <c r="P60" i="211"/>
  <c r="T16" i="211"/>
  <c r="U49" i="211"/>
  <c r="S89" i="211"/>
  <c r="Z51" i="211"/>
  <c r="P78" i="211"/>
  <c r="S91" i="211"/>
  <c r="P56" i="211"/>
  <c r="V80" i="211"/>
  <c r="S31" i="211"/>
  <c r="U75" i="211"/>
  <c r="U19" i="211"/>
  <c r="U64" i="211"/>
  <c r="U21" i="211"/>
  <c r="Y60" i="211"/>
  <c r="Y66" i="211"/>
  <c r="Y23" i="211"/>
  <c r="P70" i="211"/>
  <c r="V94" i="211"/>
  <c r="S41" i="211"/>
  <c r="S88" i="211"/>
  <c r="S39" i="211"/>
  <c r="W78" i="211"/>
  <c r="R27" i="211"/>
  <c r="Y56" i="211"/>
  <c r="W95" i="211"/>
  <c r="Y37" i="211"/>
  <c r="X86" i="211"/>
  <c r="T41" i="211"/>
  <c r="T78" i="211"/>
  <c r="W32" i="211"/>
  <c r="P63" i="211"/>
  <c r="X90" i="211"/>
  <c r="X52" i="211"/>
  <c r="Z85" i="211"/>
  <c r="X33" i="211"/>
  <c r="R67" i="211"/>
  <c r="Z20" i="211"/>
  <c r="P83" i="211"/>
  <c r="P23" i="211"/>
  <c r="V58" i="211"/>
  <c r="P74" i="211"/>
  <c r="Z28" i="211"/>
  <c r="X59" i="211"/>
  <c r="T18" i="211"/>
  <c r="W59" i="211"/>
  <c r="V15" i="211"/>
  <c r="Y62" i="211"/>
  <c r="T88" i="211"/>
  <c r="T50" i="211"/>
  <c r="W70" i="211"/>
  <c r="X19" i="211"/>
  <c r="T55" i="211"/>
  <c r="V91" i="211"/>
  <c r="W50" i="211"/>
  <c r="W89" i="211"/>
  <c r="T54" i="211"/>
  <c r="V77" i="211"/>
  <c r="X37" i="211"/>
  <c r="Y57" i="211"/>
  <c r="Y97" i="211"/>
  <c r="V43" i="211"/>
  <c r="W83" i="211"/>
  <c r="X44" i="211"/>
  <c r="P76" i="211"/>
  <c r="R32" i="211"/>
  <c r="Z73" i="211"/>
  <c r="X48" i="211"/>
  <c r="T72" i="211"/>
  <c r="Z29" i="211"/>
  <c r="X65" i="211"/>
  <c r="P15" i="211"/>
  <c r="Y87" i="211"/>
  <c r="Z43" i="211"/>
  <c r="U65" i="211"/>
  <c r="U22" i="211"/>
  <c r="Z60" i="211"/>
  <c r="Q26" i="211"/>
  <c r="T80" i="211"/>
  <c r="W44" i="211"/>
  <c r="S74" i="211"/>
  <c r="Q16" i="211"/>
  <c r="Z58" i="211"/>
  <c r="V28" i="211"/>
  <c r="W72" i="211"/>
  <c r="R30" i="211"/>
  <c r="T67" i="211"/>
  <c r="V16" i="211"/>
  <c r="T51" i="211"/>
  <c r="U56" i="211"/>
  <c r="P20" i="211"/>
  <c r="Y28" i="211"/>
  <c r="Y53" i="211"/>
  <c r="U93" i="211"/>
  <c r="V39" i="211"/>
  <c r="P96" i="211"/>
  <c r="P57" i="211"/>
  <c r="P92" i="211"/>
  <c r="Q59" i="211"/>
  <c r="P91" i="211"/>
  <c r="V53" i="211"/>
  <c r="Z47" i="211"/>
  <c r="X79" i="211"/>
  <c r="U87" i="211"/>
  <c r="Y49" i="211"/>
  <c r="Z76" i="211"/>
  <c r="P37" i="211"/>
  <c r="X73" i="211"/>
  <c r="V86" i="211"/>
  <c r="W80" i="211"/>
  <c r="R34" i="211"/>
  <c r="W84" i="211"/>
  <c r="U28" i="211"/>
  <c r="T21" i="211"/>
  <c r="Z38" i="211"/>
  <c r="U51" i="211"/>
  <c r="X97" i="211"/>
  <c r="P38" i="211"/>
  <c r="Q88" i="211"/>
  <c r="Z39" i="211"/>
  <c r="V85" i="211"/>
  <c r="P32" i="211"/>
  <c r="S66" i="211"/>
  <c r="S73" i="211"/>
  <c r="Q34" i="211"/>
  <c r="W68" i="211"/>
  <c r="W25" i="211"/>
  <c r="R64" i="211"/>
  <c r="X31" i="211"/>
  <c r="U63" i="211"/>
  <c r="T92" i="211"/>
  <c r="Y41" i="211"/>
  <c r="U90" i="211"/>
  <c r="Z94" i="211"/>
  <c r="S44" i="211"/>
  <c r="S85" i="211"/>
  <c r="Z46" i="211"/>
  <c r="R83" i="211"/>
  <c r="U41" i="211"/>
  <c r="V68" i="211"/>
  <c r="Q90" i="211"/>
  <c r="W41" i="211"/>
  <c r="T81" i="211"/>
  <c r="X28" i="211"/>
  <c r="W74" i="211"/>
  <c r="X25" i="211"/>
  <c r="R65" i="211"/>
  <c r="U29" i="211"/>
  <c r="W54" i="211"/>
  <c r="Z80" i="211"/>
  <c r="U36" i="211"/>
  <c r="T65" i="211"/>
  <c r="Z23" i="211"/>
  <c r="S76" i="211"/>
  <c r="R21" i="211"/>
  <c r="Q55" i="211"/>
  <c r="Q84" i="211"/>
  <c r="P41" i="211"/>
  <c r="Z61" i="211"/>
  <c r="T25" i="211"/>
  <c r="U67" i="211"/>
  <c r="P97" i="211"/>
  <c r="Z37" i="211"/>
  <c r="Z87" i="211"/>
  <c r="R39" i="211"/>
  <c r="T83" i="211"/>
  <c r="V31" i="211"/>
  <c r="Q51" i="211"/>
  <c r="Z90" i="211"/>
  <c r="R55" i="211"/>
  <c r="W79" i="211"/>
  <c r="U30" i="211"/>
  <c r="V74" i="211"/>
  <c r="W18" i="211"/>
  <c r="W63" i="211"/>
  <c r="U98" i="211"/>
  <c r="Q49" i="211"/>
  <c r="U86" i="211"/>
  <c r="V36" i="211"/>
  <c r="Q73" i="211"/>
  <c r="T27" i="211"/>
  <c r="P81" i="211"/>
  <c r="X16" i="211"/>
  <c r="Q58" i="211"/>
  <c r="P16" i="211"/>
  <c r="S57" i="211"/>
  <c r="U24" i="211"/>
  <c r="Z50" i="211"/>
  <c r="V38" i="211"/>
  <c r="Z74" i="211"/>
  <c r="S27" i="211"/>
  <c r="Y50" i="211"/>
  <c r="S97" i="211"/>
  <c r="W43" i="211"/>
  <c r="S28" i="211"/>
  <c r="W65" i="211"/>
  <c r="W20" i="211"/>
  <c r="V59" i="211"/>
  <c r="Q91" i="211"/>
  <c r="V57" i="211"/>
  <c r="W19" i="211"/>
  <c r="Q74" i="211"/>
  <c r="P14" i="211"/>
  <c r="P54" i="211"/>
  <c r="W85" i="211"/>
  <c r="Y48" i="211"/>
  <c r="Z59" i="211"/>
  <c r="S29" i="211"/>
  <c r="T89" i="211"/>
  <c r="X45" i="211"/>
  <c r="P79" i="211"/>
  <c r="V32" i="211"/>
  <c r="S84" i="211"/>
  <c r="P18" i="211"/>
  <c r="W91" i="211"/>
  <c r="V44" i="211"/>
  <c r="Q81" i="211"/>
  <c r="U37" i="211"/>
  <c r="R29" i="211"/>
  <c r="Z45" i="211"/>
  <c r="Y82" i="211"/>
  <c r="X30" i="211"/>
  <c r="Y63" i="211"/>
  <c r="Y20" i="211"/>
  <c r="U59" i="211"/>
  <c r="U58" i="211"/>
  <c r="X64" i="211"/>
  <c r="V18" i="211"/>
  <c r="V71" i="211"/>
  <c r="V20" i="211"/>
  <c r="U88" i="211"/>
  <c r="T96" i="211"/>
  <c r="Y42" i="211"/>
  <c r="Z89" i="211"/>
  <c r="Y40" i="211"/>
  <c r="U80" i="211"/>
  <c r="P28" i="211"/>
  <c r="U72" i="211"/>
  <c r="P25" i="211"/>
  <c r="T64" i="211"/>
  <c r="Q64" i="211"/>
  <c r="W27" i="211"/>
  <c r="P66" i="211"/>
  <c r="T35" i="211"/>
  <c r="S56" i="211"/>
  <c r="Z96" i="211"/>
  <c r="P42" i="211"/>
  <c r="Y94" i="211"/>
  <c r="P98" i="211"/>
  <c r="T44" i="211"/>
  <c r="V84" i="211"/>
  <c r="V45" i="211"/>
  <c r="X76" i="211"/>
  <c r="W33" i="211"/>
  <c r="U74" i="211"/>
  <c r="V14" i="211"/>
  <c r="R68" i="211"/>
  <c r="Y78" i="211"/>
  <c r="S46" i="211"/>
  <c r="W81" i="211"/>
  <c r="W26" i="211"/>
  <c r="Q71" i="211"/>
  <c r="Z32" i="211"/>
  <c r="U52" i="211"/>
  <c r="W94" i="211"/>
  <c r="Q46" i="211"/>
  <c r="U69" i="211"/>
  <c r="U26" i="211"/>
  <c r="Z64" i="211"/>
  <c r="R14" i="211"/>
  <c r="S68" i="211"/>
  <c r="S93" i="211"/>
  <c r="W42" i="211"/>
  <c r="Y92" i="211"/>
  <c r="T45" i="211"/>
  <c r="R73" i="211"/>
  <c r="U95" i="211"/>
  <c r="Q42" i="211"/>
  <c r="R89" i="211"/>
  <c r="Q40" i="211"/>
  <c r="V79" i="211"/>
  <c r="Z27" i="211"/>
  <c r="T71" i="211"/>
  <c r="V96" i="211"/>
  <c r="W38" i="211"/>
  <c r="W87" i="211"/>
  <c r="R42" i="211"/>
  <c r="S79" i="211"/>
  <c r="Q33" i="211"/>
  <c r="X63" i="211"/>
  <c r="T22" i="211"/>
  <c r="W71" i="211"/>
  <c r="X93" i="211"/>
  <c r="Z35" i="211"/>
  <c r="S80" i="211"/>
  <c r="S42" i="211"/>
  <c r="Y80" i="211"/>
  <c r="U18" i="211"/>
  <c r="U62" i="211"/>
  <c r="W15" i="211"/>
  <c r="W53" i="211"/>
  <c r="W31" i="211"/>
  <c r="Y52" i="211"/>
  <c r="R92" i="211"/>
  <c r="Z49" i="211"/>
  <c r="W64" i="211"/>
  <c r="Y36" i="211"/>
  <c r="R25" i="211"/>
  <c r="S60" i="211"/>
  <c r="V87" i="211"/>
  <c r="Z44" i="211"/>
  <c r="X62" i="211"/>
  <c r="Q29" i="211"/>
  <c r="V19" i="211"/>
  <c r="U53" i="211"/>
  <c r="V92" i="211"/>
  <c r="Y69" i="211"/>
  <c r="Q50" i="211"/>
  <c r="R15" i="211"/>
  <c r="Q93" i="211"/>
  <c r="Z55" i="211"/>
  <c r="R84" i="211"/>
  <c r="R38" i="211"/>
  <c r="W90" i="211"/>
  <c r="X17" i="211"/>
  <c r="P88" i="211"/>
  <c r="R51" i="211"/>
  <c r="P75" i="211"/>
  <c r="S33" i="211"/>
  <c r="R31" i="211"/>
  <c r="R52" i="211"/>
  <c r="Q75" i="211"/>
  <c r="R53" i="211"/>
  <c r="T70" i="211"/>
  <c r="V27" i="211"/>
  <c r="V66" i="211"/>
  <c r="T73" i="211"/>
  <c r="U70" i="211"/>
  <c r="R24" i="211"/>
  <c r="P62" i="211"/>
  <c r="R26" i="211"/>
  <c r="R98" i="211"/>
  <c r="Y17" i="211"/>
  <c r="U76" i="211"/>
  <c r="Y19" i="211"/>
  <c r="P58" i="211"/>
  <c r="X83" i="211"/>
  <c r="P45" i="211"/>
  <c r="W86" i="211"/>
  <c r="R44" i="211"/>
  <c r="Q78" i="211"/>
  <c r="Y43" i="211"/>
  <c r="X80" i="211"/>
  <c r="Y25" i="211"/>
  <c r="Z70" i="211"/>
  <c r="W29" i="211"/>
  <c r="W51" i="211"/>
  <c r="Q72" i="211"/>
  <c r="Y18" i="211"/>
  <c r="Q54" i="211"/>
  <c r="U96" i="211"/>
  <c r="W47" i="211"/>
  <c r="Q83" i="211"/>
  <c r="W45" i="211"/>
  <c r="V72" i="211"/>
  <c r="X84" i="211"/>
  <c r="Q48" i="211"/>
  <c r="S75" i="211"/>
  <c r="Y35" i="211"/>
  <c r="Y68" i="211"/>
  <c r="Q18" i="211"/>
  <c r="Q70" i="211"/>
  <c r="Q15" i="211"/>
  <c r="Q61" i="211"/>
  <c r="Y74" i="211"/>
  <c r="X32" i="211"/>
  <c r="R71" i="211"/>
  <c r="Q30" i="211"/>
  <c r="V56" i="211"/>
  <c r="P26" i="211"/>
  <c r="W62" i="211"/>
  <c r="S90" i="211"/>
  <c r="V46" i="211"/>
  <c r="X66" i="211"/>
  <c r="Z36" i="211"/>
  <c r="Q57" i="211"/>
  <c r="Q97" i="211"/>
  <c r="X42" i="211"/>
  <c r="W96" i="211"/>
  <c r="P44" i="211"/>
  <c r="Y75" i="211"/>
  <c r="X54" i="211"/>
  <c r="U57" i="211"/>
  <c r="X85" i="211"/>
  <c r="T43" i="211"/>
  <c r="Z77" i="211"/>
  <c r="Q39" i="211"/>
  <c r="P80" i="211"/>
  <c r="Q25" i="211"/>
  <c r="R70" i="211"/>
  <c r="P89" i="211"/>
  <c r="X40" i="211"/>
  <c r="V93" i="211"/>
  <c r="U33" i="211"/>
  <c r="Y67" i="211"/>
  <c r="Y24" i="211"/>
  <c r="T63" i="211"/>
  <c r="T29" i="211"/>
  <c r="U60" i="211"/>
  <c r="Q76" i="211"/>
  <c r="U34" i="211"/>
  <c r="Z67" i="211"/>
  <c r="P21" i="211"/>
  <c r="X91" i="211"/>
  <c r="X23" i="211"/>
  <c r="S59" i="211"/>
  <c r="Q96" i="211"/>
  <c r="T36" i="211"/>
  <c r="Z95" i="211"/>
  <c r="V35" i="211"/>
  <c r="Q94" i="211"/>
  <c r="P36" i="211"/>
  <c r="W21" i="211"/>
  <c r="W66" i="211"/>
  <c r="X96" i="211"/>
  <c r="U47" i="211"/>
  <c r="Q87" i="211"/>
  <c r="V48" i="211"/>
  <c r="Z26" i="211"/>
  <c r="T40" i="211"/>
  <c r="U91" i="211"/>
  <c r="Q41" i="211"/>
  <c r="U89" i="211"/>
  <c r="P43" i="211"/>
  <c r="T98" i="211"/>
  <c r="T33" i="211"/>
  <c r="S86" i="211"/>
  <c r="V37" i="211"/>
  <c r="Z81" i="211"/>
  <c r="T52" i="211"/>
  <c r="T42" i="211"/>
  <c r="R54" i="211"/>
  <c r="S81" i="211"/>
  <c r="S30" i="211"/>
  <c r="Z63" i="211"/>
  <c r="P17" i="211"/>
  <c r="P67" i="211"/>
  <c r="R91" i="211"/>
  <c r="U66" i="211"/>
  <c r="W30" i="211"/>
  <c r="V67" i="211"/>
  <c r="U16" i="211"/>
  <c r="X15" i="211"/>
  <c r="S24" i="211"/>
  <c r="S69" i="211"/>
  <c r="S26" i="211"/>
  <c r="S78" i="211"/>
  <c r="Q92" i="211"/>
  <c r="U44" i="211"/>
  <c r="V21" i="211"/>
  <c r="X70" i="211"/>
  <c r="X18" i="211"/>
  <c r="Y51" i="211"/>
  <c r="W34" i="211"/>
  <c r="T90" i="211"/>
  <c r="Z86" i="211"/>
  <c r="X47" i="211"/>
  <c r="P87" i="211"/>
  <c r="U31" i="211"/>
  <c r="S70" i="211"/>
  <c r="Y29" i="211"/>
  <c r="X55" i="211"/>
  <c r="Z25" i="211"/>
  <c r="Y61" i="211"/>
  <c r="R58" i="211"/>
  <c r="Y27" i="211"/>
  <c r="Q69" i="211"/>
  <c r="W92" i="211"/>
  <c r="R48" i="211"/>
  <c r="U82" i="211"/>
  <c r="P35" i="211"/>
  <c r="R72" i="211"/>
  <c r="S83" i="211"/>
  <c r="T37" i="211"/>
  <c r="Y73" i="211"/>
  <c r="R28" i="211"/>
  <c r="P59" i="211"/>
  <c r="V17" i="211"/>
  <c r="Y58" i="211"/>
  <c r="X14" i="211"/>
  <c r="T60" i="211"/>
  <c r="R63" i="211"/>
  <c r="Z16" i="211"/>
  <c r="X69" i="211"/>
  <c r="P19" i="211"/>
  <c r="V54" i="211"/>
  <c r="V98" i="211"/>
  <c r="R49" i="211"/>
  <c r="X88" i="211"/>
  <c r="P52" i="211"/>
  <c r="Y54" i="211"/>
  <c r="T97" i="211"/>
  <c r="U48" i="211"/>
  <c r="Y83" i="211"/>
  <c r="U46" i="211"/>
  <c r="U73" i="211"/>
  <c r="Y33" i="211"/>
  <c r="S67" i="211"/>
  <c r="Q95" i="211"/>
  <c r="Q45" i="211"/>
  <c r="R86" i="211"/>
  <c r="P47" i="211"/>
  <c r="R85" i="211"/>
  <c r="W49" i="211"/>
  <c r="T69" i="211"/>
  <c r="Q28" i="211"/>
  <c r="P55" i="211"/>
  <c r="S82" i="211"/>
  <c r="V29" i="211"/>
  <c r="R75" i="211"/>
  <c r="V26" i="211"/>
  <c r="Z65" i="211"/>
  <c r="Q32" i="211"/>
  <c r="U55" i="211"/>
  <c r="R96" i="211"/>
  <c r="Z41" i="211"/>
  <c r="S77" i="211"/>
  <c r="Q21" i="211"/>
  <c r="Q66" i="211"/>
  <c r="Q23" i="211"/>
  <c r="Q62" i="211"/>
  <c r="W93" i="211"/>
  <c r="U40" i="211"/>
  <c r="T87" i="211"/>
  <c r="U38" i="211"/>
  <c r="V97" i="211"/>
  <c r="W37" i="211"/>
  <c r="Y76" i="211"/>
  <c r="W35" i="211"/>
  <c r="X58" i="211"/>
  <c r="Q82" i="211"/>
  <c r="R88" i="211"/>
  <c r="P48" i="211"/>
  <c r="U79" i="211"/>
  <c r="Q47" i="211"/>
  <c r="W52" i="211"/>
  <c r="V69" i="211"/>
  <c r="Z93" i="211"/>
  <c r="R43" i="211"/>
  <c r="R74" i="211"/>
  <c r="S35" i="211"/>
  <c r="S40" i="211"/>
  <c r="U68" i="211"/>
  <c r="X77" i="211"/>
  <c r="P50" i="211"/>
  <c r="X68" i="211"/>
  <c r="V22" i="211"/>
  <c r="Z78" i="211"/>
  <c r="V23" i="211"/>
  <c r="T75" i="211"/>
  <c r="Q17" i="211"/>
  <c r="P72" i="211"/>
  <c r="S18" i="211"/>
  <c r="V25" i="211"/>
  <c r="P31" i="211"/>
  <c r="R79" i="211"/>
  <c r="Z15" i="211"/>
  <c r="W55" i="211"/>
  <c r="R95" i="211"/>
  <c r="Q53" i="211"/>
  <c r="U27" i="211"/>
  <c r="Z54" i="211"/>
  <c r="T24" i="211"/>
  <c r="S58" i="211"/>
  <c r="Y65" i="211"/>
  <c r="X95" i="211"/>
  <c r="W28" i="211"/>
  <c r="R59" i="211"/>
  <c r="U97" i="211"/>
  <c r="U39" i="211"/>
  <c r="W75" i="211"/>
  <c r="X43" i="211"/>
  <c r="V78" i="211"/>
  <c r="U35" i="211"/>
  <c r="T62" i="211"/>
  <c r="R16" i="211"/>
  <c r="P69" i="211"/>
  <c r="Z18" i="211"/>
  <c r="X53" i="211"/>
  <c r="W97" i="211"/>
  <c r="S48" i="211"/>
  <c r="R56" i="211"/>
  <c r="U92" i="211"/>
  <c r="R33" i="211"/>
  <c r="V90" i="211"/>
  <c r="S63" i="211"/>
  <c r="U78" i="211"/>
  <c r="Y38" i="211"/>
  <c r="T77" i="211"/>
  <c r="R81" i="211"/>
  <c r="W48" i="211"/>
  <c r="X81" i="211"/>
  <c r="S19" i="211"/>
  <c r="S64" i="211"/>
  <c r="Y22" i="211"/>
  <c r="U54" i="211"/>
  <c r="Y93" i="211"/>
  <c r="X56" i="211"/>
  <c r="X71" i="211"/>
  <c r="U17" i="211"/>
  <c r="R57" i="211"/>
  <c r="Z97" i="211"/>
  <c r="T48" i="211"/>
  <c r="Q89" i="211"/>
  <c r="X49" i="211"/>
  <c r="R82" i="211"/>
  <c r="Q31" i="211"/>
  <c r="U50" i="211"/>
  <c r="P93" i="211"/>
  <c r="Z48" i="211"/>
  <c r="U84" i="211"/>
  <c r="X35" i="211"/>
  <c r="Z72" i="211"/>
  <c r="S34" i="211"/>
  <c r="Q80" i="211"/>
  <c r="U85" i="211"/>
  <c r="T46" i="211"/>
  <c r="W77" i="211"/>
  <c r="T34" i="211"/>
  <c r="V61" i="211"/>
  <c r="T15" i="211"/>
  <c r="Z68" i="211"/>
  <c r="R18" i="211"/>
  <c r="P53" i="211"/>
  <c r="V82" i="211"/>
  <c r="X27" i="211"/>
  <c r="Y71" i="211"/>
  <c r="V33" i="211"/>
  <c r="S53" i="211"/>
  <c r="V95" i="211"/>
  <c r="Y46" i="211"/>
  <c r="P95" i="211"/>
  <c r="Y44" i="211"/>
  <c r="R66" i="211"/>
  <c r="P24" i="211"/>
  <c r="W82" i="211"/>
  <c r="Z21" i="211"/>
  <c r="Y55" i="211"/>
  <c r="Y84" i="211"/>
  <c r="X41" i="211"/>
  <c r="Q86" i="211"/>
  <c r="S37" i="211"/>
  <c r="T84" i="211"/>
  <c r="R36" i="211"/>
  <c r="R78" i="211"/>
  <c r="Y21" i="211"/>
  <c r="Z92" i="211"/>
  <c r="P30" i="211"/>
  <c r="Y77" i="211"/>
  <c r="Q43" i="211"/>
  <c r="U71" i="211"/>
  <c r="U15" i="211"/>
  <c r="T85" i="211"/>
  <c r="T23" i="211"/>
  <c r="W88" i="211"/>
  <c r="Z31" i="211"/>
  <c r="Y64" i="211"/>
  <c r="T28" i="211"/>
  <c r="P77" i="211"/>
  <c r="U25" i="211"/>
  <c r="Q79" i="211"/>
  <c r="U23" i="211"/>
  <c r="W67" i="211"/>
  <c r="W24" i="211"/>
  <c r="W22" i="211"/>
  <c r="T31" i="211"/>
  <c r="Z62" i="211"/>
  <c r="X20" i="211"/>
  <c r="S62" i="211"/>
  <c r="Z17" i="211"/>
  <c r="P61" i="211"/>
  <c r="Y16" i="211"/>
  <c r="Q60" i="211"/>
  <c r="Z30" i="211"/>
  <c r="S51" i="211"/>
  <c r="X34" i="211"/>
  <c r="Y91" i="211"/>
  <c r="T17" i="211"/>
  <c r="Z52" i="211"/>
  <c r="Y95" i="211"/>
  <c r="Y45" i="211"/>
  <c r="Q77" i="211"/>
  <c r="R40" i="211"/>
  <c r="S95" i="211"/>
  <c r="R41" i="211"/>
  <c r="X89" i="211"/>
  <c r="V41" i="211"/>
  <c r="X29" i="211"/>
  <c r="P64" i="211"/>
  <c r="V70" i="211"/>
  <c r="W14" i="211"/>
  <c r="P71" i="211"/>
  <c r="W16" i="211"/>
  <c r="T56" i="211"/>
  <c r="R97" i="211"/>
  <c r="V47" i="211"/>
  <c r="Z88" i="211"/>
  <c r="Y98" i="211"/>
  <c r="X50" i="211"/>
  <c r="P90" i="211"/>
  <c r="X51" i="211"/>
  <c r="U83" i="211"/>
  <c r="S32" i="211"/>
  <c r="T66" i="211"/>
  <c r="R20" i="211"/>
  <c r="V75" i="211"/>
  <c r="P68" i="211"/>
  <c r="X21" i="211"/>
  <c r="R61" i="211"/>
  <c r="V24" i="211"/>
  <c r="W60" i="211"/>
  <c r="Y96" i="211"/>
  <c r="R37" i="211"/>
  <c r="R87" i="211"/>
  <c r="T38" i="211"/>
  <c r="U61" i="211"/>
  <c r="R17" i="211"/>
  <c r="S50" i="211"/>
  <c r="R90" i="211"/>
  <c r="Z53" i="211"/>
  <c r="X78" i="211"/>
  <c r="U45" i="211"/>
  <c r="W73" i="211"/>
  <c r="T93" i="211"/>
  <c r="Z33" i="211"/>
  <c r="Z91" i="211"/>
  <c r="R35" i="211"/>
  <c r="T79" i="211"/>
  <c r="Y39" i="211"/>
  <c r="Z79" i="211"/>
  <c r="W17" i="211"/>
  <c r="W61" i="211"/>
  <c r="R76" i="211"/>
  <c r="Q36" i="211"/>
  <c r="W69" i="211"/>
  <c r="Q22" i="211"/>
  <c r="Y70" i="211"/>
  <c r="Y15" i="211"/>
  <c r="V55" i="211"/>
  <c r="S96" i="211"/>
  <c r="X46" i="211"/>
  <c r="Z71" i="211"/>
  <c r="Q14" i="211"/>
  <c r="T57" i="211"/>
  <c r="X26" i="211"/>
  <c r="Q65" i="211"/>
  <c r="T91" i="211"/>
  <c r="T47" i="211"/>
  <c r="V81" i="211"/>
  <c r="Z34" i="211"/>
  <c r="P65" i="211"/>
  <c r="Z14" i="211"/>
  <c r="Z75" i="211"/>
  <c r="R94" i="211"/>
  <c r="U43" i="211"/>
  <c r="R93" i="211"/>
  <c r="R46" i="211"/>
  <c r="X82" i="211"/>
  <c r="W40" i="211"/>
  <c r="P82" i="211"/>
  <c r="T39" i="211"/>
  <c r="Z66" i="211"/>
  <c r="X24" i="211"/>
  <c r="V50" i="211"/>
  <c r="Q35" i="211"/>
  <c r="V76" i="211"/>
  <c r="V30" i="211"/>
  <c r="T61" i="211"/>
  <c r="Z19" i="211"/>
  <c r="X36" i="211"/>
  <c r="Q19" i="211"/>
  <c r="V89" i="211"/>
  <c r="Y30" i="211"/>
  <c r="V73" i="211"/>
  <c r="T14" i="211"/>
  <c r="Y47" i="211"/>
  <c r="T32" i="211"/>
  <c r="X67" i="211"/>
  <c r="T26" i="211"/>
  <c r="T53" i="211"/>
  <c r="X22" i="211"/>
  <c r="R62" i="211"/>
  <c r="S23" i="211"/>
  <c r="X61" i="211"/>
  <c r="P27" i="211"/>
  <c r="W57" i="211"/>
  <c r="Q52" i="211"/>
  <c r="Y26" i="211"/>
  <c r="Z22" i="211"/>
  <c r="X57" i="211"/>
  <c r="S94" i="211"/>
  <c r="P34" i="211"/>
  <c r="S87" i="211"/>
  <c r="T58" i="211"/>
  <c r="T95" i="211"/>
  <c r="P46" i="211"/>
  <c r="T86" i="211"/>
  <c r="R47" i="211"/>
  <c r="Q38" i="211"/>
  <c r="X75" i="211"/>
  <c r="S92" i="211"/>
  <c r="Q44" i="211"/>
  <c r="V83" i="211"/>
  <c r="T30" i="211"/>
  <c r="X72" i="211"/>
  <c r="Z84" i="211"/>
  <c r="P86" i="211"/>
  <c r="R23" i="211"/>
  <c r="V42" i="211"/>
  <c r="X87" i="211"/>
  <c r="S20" i="211"/>
  <c r="T59" i="211"/>
  <c r="Q98" i="211"/>
  <c r="T49" i="211"/>
  <c r="Y14" i="211"/>
  <c r="Q27" i="211"/>
  <c r="T68" i="211"/>
  <c r="Z98" i="211"/>
  <c r="T82" i="211"/>
  <c r="S15" i="211"/>
  <c r="V40" i="211"/>
  <c r="Y72" i="211"/>
  <c r="R77" i="211"/>
  <c r="Y32" i="211"/>
  <c r="S65" i="211"/>
  <c r="W23" i="211"/>
  <c r="S49" i="211"/>
  <c r="P84" i="211"/>
  <c r="R69" i="211"/>
  <c r="S52" i="211"/>
  <c r="S16" i="211"/>
  <c r="S45" i="211"/>
  <c r="P33" i="211"/>
  <c r="P49" i="211"/>
  <c r="U77" i="211"/>
  <c r="T20" i="211"/>
  <c r="S38" i="211"/>
  <c r="Q67" i="211"/>
  <c r="S22" i="211"/>
  <c r="S55" i="211"/>
  <c r="Y89" i="211"/>
  <c r="S47" i="211"/>
  <c r="U20" i="211"/>
  <c r="S71" i="211"/>
  <c r="S14" i="211"/>
  <c r="Y90" i="211"/>
  <c r="Y86" i="211"/>
  <c r="W76" i="211"/>
  <c r="R60" i="211"/>
  <c r="V88" i="211"/>
  <c r="S54" i="211"/>
  <c r="Y79" i="211"/>
  <c r="Q24" i="211"/>
  <c r="S61" i="211"/>
  <c r="P94" i="211"/>
  <c r="R50" i="211"/>
  <c r="T74" i="211"/>
  <c r="W58" i="211"/>
  <c r="V51" i="211"/>
  <c r="X60" i="211"/>
  <c r="U42" i="211"/>
  <c r="U94" i="211"/>
  <c r="W36" i="211"/>
  <c r="S25" i="211"/>
  <c r="Z42" i="211"/>
  <c r="V52" i="211"/>
  <c r="W98" i="211"/>
  <c r="V62" i="211"/>
  <c r="X92" i="211"/>
  <c r="S36" i="211"/>
  <c r="Z82" i="211"/>
  <c r="V34" i="211"/>
  <c r="Y81" i="211"/>
  <c r="T19" i="211"/>
  <c r="X98" i="211"/>
  <c r="W46" i="211"/>
  <c r="Q85" i="211"/>
  <c r="S72" i="211"/>
  <c r="Q56" i="211"/>
  <c r="R80" i="211"/>
  <c r="P22" i="211"/>
  <c r="X38" i="211"/>
  <c r="U81" i="211"/>
  <c r="W39" i="211"/>
  <c r="Y85" i="211"/>
  <c r="Y31" i="211"/>
  <c r="Q68" i="211"/>
  <c r="V49" i="211"/>
  <c r="P73" i="211"/>
  <c r="R45" i="211"/>
  <c r="T94" i="211"/>
  <c r="P39" i="211"/>
  <c r="U14" i="211"/>
  <c r="Q37" i="211"/>
  <c r="V64" i="211"/>
  <c r="P85" i="211"/>
  <c r="P40" i="211"/>
  <c r="T76" i="211"/>
  <c r="Q20" i="211"/>
  <c r="Z57" i="211"/>
  <c r="S98" i="211"/>
  <c r="Z69" i="211"/>
  <c r="V63" i="211"/>
  <c r="Z56" i="211"/>
  <c r="Y59" i="211"/>
  <c r="Z40" i="211"/>
  <c r="P29" i="211"/>
  <c r="S43" i="211"/>
  <c r="Q63" i="211"/>
  <c r="X74" i="211"/>
  <c r="X39" i="211"/>
  <c r="P51" i="211"/>
  <c r="V65" i="211"/>
  <c r="X94" i="211"/>
  <c r="S17" i="211"/>
  <c r="Y34" i="211"/>
  <c r="Z24" i="211"/>
  <c r="W56" i="211"/>
  <c r="R22" i="211"/>
  <c r="Y88" i="211"/>
  <c r="S21" i="211"/>
  <c r="U32" i="211"/>
  <c r="Z83" i="211"/>
  <c r="E122" i="124" l="1"/>
  <c r="A16" i="102"/>
  <c r="A21" i="112"/>
  <c r="A22" i="124"/>
  <c r="A23" i="124"/>
  <c r="A26" i="112"/>
  <c r="A30" i="134"/>
  <c r="A33" i="112"/>
  <c r="A34" i="102"/>
  <c r="A38" i="91"/>
  <c r="A45" i="134"/>
  <c r="A46" i="134"/>
  <c r="A49" i="91"/>
  <c r="A52" i="112"/>
  <c r="A53" i="112"/>
  <c r="A54" i="112"/>
  <c r="A55" i="124"/>
  <c r="A57" i="134"/>
  <c r="A61" i="134"/>
  <c r="A64" i="112"/>
  <c r="A65" i="102"/>
  <c r="A66" i="134"/>
  <c r="A74" i="91"/>
  <c r="A77" i="134"/>
  <c r="A79" i="124"/>
  <c r="A82" i="134"/>
  <c r="A86" i="91"/>
  <c r="A87" i="134"/>
  <c r="A88" i="134"/>
  <c r="A93" i="102"/>
  <c r="A95" i="124"/>
  <c r="A98" i="134"/>
  <c r="A101" i="112"/>
  <c r="A106" i="91"/>
  <c r="A109" i="134"/>
  <c r="A114" i="134"/>
  <c r="A116" i="124"/>
  <c r="A117" i="112"/>
  <c r="A121" i="112"/>
  <c r="A122" i="102"/>
  <c r="A125" i="91"/>
  <c r="A129" i="112"/>
  <c r="B22" i="102"/>
  <c r="E22" i="112"/>
  <c r="F22" i="102"/>
  <c r="B23" i="91"/>
  <c r="D23" i="134"/>
  <c r="F23" i="102"/>
  <c r="E24" i="124"/>
  <c r="F24" i="134"/>
  <c r="D25" i="102"/>
  <c r="B26" i="112"/>
  <c r="B27" i="134"/>
  <c r="D27" i="134"/>
  <c r="B28" i="112"/>
  <c r="F28" i="102"/>
  <c r="D29" i="134"/>
  <c r="F29" i="112"/>
  <c r="C30" i="102"/>
  <c r="E30" i="91"/>
  <c r="B31" i="124"/>
  <c r="C31" i="112"/>
  <c r="E31" i="124"/>
  <c r="B32" i="134"/>
  <c r="D32" i="124"/>
  <c r="F32" i="112"/>
  <c r="F33" i="102"/>
  <c r="B34" i="91"/>
  <c r="C34" i="102"/>
  <c r="F34" i="134"/>
  <c r="B35" i="124"/>
  <c r="C35" i="124"/>
  <c r="D35" i="112"/>
  <c r="D36" i="112"/>
  <c r="F36" i="102"/>
  <c r="F37" i="102"/>
  <c r="E38" i="112"/>
  <c r="E39" i="102"/>
  <c r="E40" i="124"/>
  <c r="F40" i="134"/>
  <c r="D41" i="102"/>
  <c r="E41" i="91"/>
  <c r="F41" i="112"/>
  <c r="C42" i="91"/>
  <c r="B43" i="102"/>
  <c r="C43" i="102"/>
  <c r="F44" i="112"/>
  <c r="E45" i="124"/>
  <c r="F45" i="134"/>
  <c r="B46" i="112"/>
  <c r="C46" i="124"/>
  <c r="B47" i="91"/>
  <c r="C47" i="112"/>
  <c r="D47" i="134"/>
  <c r="D48" i="112"/>
  <c r="E48" i="112"/>
  <c r="F48" i="102"/>
  <c r="E49" i="112"/>
  <c r="F49" i="102"/>
  <c r="B50" i="112"/>
  <c r="C50" i="102"/>
  <c r="E50" i="124"/>
  <c r="C51" i="91"/>
  <c r="D51" i="102"/>
  <c r="B52" i="134"/>
  <c r="D52" i="124"/>
  <c r="F52" i="112"/>
  <c r="B53" i="91"/>
  <c r="D53" i="112"/>
  <c r="F53" i="91"/>
  <c r="C54" i="102"/>
  <c r="C55" i="112"/>
  <c r="D56" i="134"/>
  <c r="E56" i="102"/>
  <c r="F56" i="102"/>
  <c r="F57" i="102"/>
  <c r="C58" i="134"/>
  <c r="B59" i="112"/>
  <c r="C59" i="91"/>
  <c r="D59" i="134"/>
  <c r="E60" i="134"/>
  <c r="F60" i="102"/>
  <c r="D61" i="134"/>
  <c r="F61" i="124"/>
  <c r="C62" i="102"/>
  <c r="C63" i="112"/>
  <c r="D63" i="91"/>
  <c r="D64" i="91"/>
  <c r="C65" i="91"/>
  <c r="E65" i="124"/>
  <c r="F65" i="112"/>
  <c r="E66" i="102"/>
  <c r="C67" i="134"/>
  <c r="E67" i="112"/>
  <c r="F67" i="134"/>
  <c r="B68" i="102"/>
  <c r="F68" i="134"/>
  <c r="D69" i="124"/>
  <c r="E69" i="134"/>
  <c r="F69" i="124"/>
  <c r="D70" i="102"/>
  <c r="B72" i="134"/>
  <c r="F72" i="91"/>
  <c r="B73" i="112"/>
  <c r="C73" i="134"/>
  <c r="D73" i="102"/>
  <c r="F73" i="112"/>
  <c r="C74" i="124"/>
  <c r="E74" i="102"/>
  <c r="C75" i="134"/>
  <c r="E75" i="112"/>
  <c r="B76" i="91"/>
  <c r="D76" i="102"/>
  <c r="E76" i="134"/>
  <c r="D77" i="91"/>
  <c r="F77" i="91"/>
  <c r="E78" i="124"/>
  <c r="B79" i="112"/>
  <c r="C79" i="91"/>
  <c r="B80" i="124"/>
  <c r="C81" i="124"/>
  <c r="D81" i="91"/>
  <c r="F81" i="102"/>
  <c r="E82" i="102"/>
  <c r="C83" i="91"/>
  <c r="E83" i="124"/>
  <c r="F83" i="124"/>
  <c r="B84" i="91"/>
  <c r="D84" i="124"/>
  <c r="C85" i="112"/>
  <c r="D85" i="112"/>
  <c r="E85" i="134"/>
  <c r="F85" i="102"/>
  <c r="E86" i="91"/>
  <c r="B87" i="91"/>
  <c r="C87" i="124"/>
  <c r="D87" i="124"/>
  <c r="E87" i="112"/>
  <c r="B88" i="134"/>
  <c r="C88" i="112"/>
  <c r="D88" i="112"/>
  <c r="C89" i="102"/>
  <c r="D89" i="124"/>
  <c r="F89" i="102"/>
  <c r="D90" i="91"/>
  <c r="E90" i="102"/>
  <c r="C91" i="112"/>
  <c r="B92" i="102"/>
  <c r="C92" i="134"/>
  <c r="C93" i="91"/>
  <c r="D93" i="112"/>
  <c r="D94" i="134"/>
  <c r="E94" i="124"/>
  <c r="C95" i="124"/>
  <c r="D95" i="91"/>
  <c r="E95" i="102"/>
  <c r="F95" i="124"/>
  <c r="B96" i="124"/>
  <c r="C96" i="134"/>
  <c r="D96" i="91"/>
  <c r="B97" i="124"/>
  <c r="D97" i="124"/>
  <c r="F97" i="112"/>
  <c r="D98" i="112"/>
  <c r="E98" i="91"/>
  <c r="F98" i="134"/>
  <c r="B99" i="124"/>
  <c r="C99" i="112"/>
  <c r="E99" i="124"/>
  <c r="B100" i="102"/>
  <c r="E100" i="102"/>
  <c r="D101" i="91"/>
  <c r="E101" i="112"/>
  <c r="F101" i="112"/>
  <c r="E102" i="124"/>
  <c r="D103" i="91"/>
  <c r="F103" i="112"/>
  <c r="B104" i="91"/>
  <c r="B105" i="124"/>
  <c r="D105" i="102"/>
  <c r="F105" i="91"/>
  <c r="D106" i="91"/>
  <c r="C107" i="134"/>
  <c r="D107" i="112"/>
  <c r="F107" i="102"/>
  <c r="B108" i="112"/>
  <c r="C108" i="102"/>
  <c r="E108" i="124"/>
  <c r="C109" i="134"/>
  <c r="D109" i="124"/>
  <c r="F109" i="112"/>
  <c r="E110" i="91"/>
  <c r="F110" i="112"/>
  <c r="C111" i="134"/>
  <c r="E111" i="124"/>
  <c r="B112" i="112"/>
  <c r="C112" i="134"/>
  <c r="D112" i="124"/>
  <c r="B113" i="134"/>
  <c r="C113" i="102"/>
  <c r="D113" i="134"/>
  <c r="F113" i="134"/>
  <c r="C115" i="134"/>
  <c r="D115" i="124"/>
  <c r="E115" i="124"/>
  <c r="B116" i="102"/>
  <c r="F116" i="134"/>
  <c r="D117" i="124"/>
  <c r="E117" i="102"/>
  <c r="F117" i="112"/>
  <c r="B118" i="112"/>
  <c r="D118" i="112"/>
  <c r="B119" i="124"/>
  <c r="C119" i="112"/>
  <c r="D119" i="102"/>
  <c r="B120" i="102"/>
  <c r="D120" i="134"/>
  <c r="E120" i="134"/>
  <c r="C121" i="124"/>
  <c r="D121" i="134"/>
  <c r="E121" i="124"/>
  <c r="F121" i="91"/>
  <c r="B122" i="124"/>
  <c r="F122" i="91"/>
  <c r="B123" i="124"/>
  <c r="C123" i="124"/>
  <c r="D123" i="134"/>
  <c r="E123" i="124"/>
  <c r="B124" i="124"/>
  <c r="C124" i="112"/>
  <c r="D124" i="134"/>
  <c r="F124" i="134"/>
  <c r="D125" i="112"/>
  <c r="E125" i="134"/>
  <c r="B126" i="112"/>
  <c r="B127" i="134"/>
  <c r="D127" i="91"/>
  <c r="C128" i="112"/>
  <c r="D128" i="134"/>
  <c r="E128" i="134"/>
  <c r="F128" i="91"/>
  <c r="C129" i="112"/>
  <c r="D129" i="91"/>
  <c r="E129" i="112"/>
  <c r="B130" i="91"/>
  <c r="C130" i="134"/>
  <c r="F130" i="134"/>
  <c r="B16" i="134"/>
  <c r="C16" i="134"/>
  <c r="D16" i="91"/>
  <c r="E16" i="91"/>
  <c r="B17" i="124"/>
  <c r="C17" i="112"/>
  <c r="D17" i="102"/>
  <c r="E17" i="134"/>
  <c r="F17" i="124"/>
  <c r="B18" i="134"/>
  <c r="B19" i="112"/>
  <c r="C19" i="124"/>
  <c r="D19" i="112"/>
  <c r="E19" i="112"/>
  <c r="F19" i="112"/>
  <c r="D20" i="91"/>
  <c r="E20" i="124"/>
  <c r="C21" i="112"/>
  <c r="E21" i="102"/>
  <c r="F21" i="112"/>
  <c r="D15" i="102"/>
  <c r="E15" i="102"/>
  <c r="B60" i="102"/>
  <c r="E131" i="91"/>
  <c r="C4" i="46"/>
  <c r="CA128" i="151"/>
  <c r="BX128" i="151"/>
  <c r="BM128" i="151"/>
  <c r="BJ128" i="151"/>
  <c r="AY128" i="151"/>
  <c r="AV128" i="151"/>
  <c r="AK128" i="151"/>
  <c r="AH128" i="151"/>
  <c r="W128" i="151"/>
  <c r="T128" i="151"/>
  <c r="S128" i="151"/>
  <c r="R128" i="151"/>
  <c r="Q128" i="151"/>
  <c r="P128" i="151"/>
  <c r="I128" i="151"/>
  <c r="F128" i="151"/>
  <c r="E128" i="151"/>
  <c r="D128" i="151"/>
  <c r="C128" i="151"/>
  <c r="B128" i="151"/>
  <c r="CA127" i="151"/>
  <c r="BX127" i="151"/>
  <c r="BM127" i="151"/>
  <c r="BJ127" i="151"/>
  <c r="AY127" i="151"/>
  <c r="AV127" i="151"/>
  <c r="AK127" i="151"/>
  <c r="AH127" i="151"/>
  <c r="W127" i="151"/>
  <c r="T127" i="151"/>
  <c r="S127" i="151"/>
  <c r="R127" i="151"/>
  <c r="Q127" i="151"/>
  <c r="P127" i="151"/>
  <c r="I127" i="151"/>
  <c r="F127" i="151"/>
  <c r="E127" i="151"/>
  <c r="D127" i="151"/>
  <c r="C127" i="151"/>
  <c r="B127" i="151"/>
  <c r="CA126" i="151"/>
  <c r="BX126" i="151"/>
  <c r="BM126" i="151"/>
  <c r="BJ126" i="151"/>
  <c r="AY126" i="151"/>
  <c r="AV126" i="151"/>
  <c r="AK126" i="151"/>
  <c r="AH126" i="151"/>
  <c r="W126" i="151"/>
  <c r="T126" i="151"/>
  <c r="S126" i="151"/>
  <c r="R126" i="151"/>
  <c r="Q126" i="151"/>
  <c r="P126" i="151"/>
  <c r="I126" i="151"/>
  <c r="F126" i="151"/>
  <c r="E126" i="151"/>
  <c r="D126" i="151"/>
  <c r="C126" i="151"/>
  <c r="B126" i="151"/>
  <c r="CA125" i="151"/>
  <c r="BX125" i="151"/>
  <c r="BM125" i="151"/>
  <c r="BJ125" i="151"/>
  <c r="AY125" i="151"/>
  <c r="AV125" i="151"/>
  <c r="AK125" i="151"/>
  <c r="AH125" i="151"/>
  <c r="W125" i="151"/>
  <c r="T125" i="151"/>
  <c r="S125" i="151"/>
  <c r="R125" i="151"/>
  <c r="Q125" i="151"/>
  <c r="P125" i="151"/>
  <c r="I125" i="151"/>
  <c r="F125" i="151"/>
  <c r="E125" i="151"/>
  <c r="D125" i="151"/>
  <c r="C125" i="151"/>
  <c r="B125" i="151"/>
  <c r="CA124" i="151"/>
  <c r="BX124" i="151"/>
  <c r="BM124" i="151"/>
  <c r="BJ124" i="151"/>
  <c r="AY124" i="151"/>
  <c r="AV124" i="151"/>
  <c r="AK124" i="151"/>
  <c r="AH124" i="151"/>
  <c r="W124" i="151"/>
  <c r="T124" i="151"/>
  <c r="S124" i="151"/>
  <c r="R124" i="151"/>
  <c r="Q124" i="151"/>
  <c r="P124" i="151"/>
  <c r="I124" i="151"/>
  <c r="F124" i="151"/>
  <c r="E124" i="151"/>
  <c r="D124" i="151"/>
  <c r="C124" i="151"/>
  <c r="B124" i="151"/>
  <c r="CA123" i="151"/>
  <c r="BX123" i="151"/>
  <c r="BM123" i="151"/>
  <c r="BJ123" i="151"/>
  <c r="AY123" i="151"/>
  <c r="AV123" i="151"/>
  <c r="AK123" i="151"/>
  <c r="AH123" i="151"/>
  <c r="W123" i="151"/>
  <c r="T123" i="151"/>
  <c r="S123" i="151"/>
  <c r="R123" i="151"/>
  <c r="Q123" i="151"/>
  <c r="P123" i="151"/>
  <c r="I123" i="151"/>
  <c r="F123" i="151"/>
  <c r="E123" i="151"/>
  <c r="D123" i="151"/>
  <c r="C123" i="151"/>
  <c r="B123" i="151"/>
  <c r="CA122" i="151"/>
  <c r="BX122" i="151"/>
  <c r="BM122" i="151"/>
  <c r="BJ122" i="151"/>
  <c r="AY122" i="151"/>
  <c r="AV122" i="151"/>
  <c r="AK122" i="151"/>
  <c r="AH122" i="151"/>
  <c r="W122" i="151"/>
  <c r="T122" i="151"/>
  <c r="S122" i="151"/>
  <c r="R122" i="151"/>
  <c r="Q122" i="151"/>
  <c r="P122" i="151"/>
  <c r="I122" i="151"/>
  <c r="F122" i="151"/>
  <c r="E122" i="151"/>
  <c r="D122" i="151"/>
  <c r="C122" i="151"/>
  <c r="B122" i="151"/>
  <c r="CA121" i="151"/>
  <c r="BX121" i="151"/>
  <c r="BM121" i="151"/>
  <c r="BJ121" i="151"/>
  <c r="AY121" i="151"/>
  <c r="AV121" i="151"/>
  <c r="AK121" i="151"/>
  <c r="AH121" i="151"/>
  <c r="W121" i="151"/>
  <c r="T121" i="151"/>
  <c r="S121" i="151"/>
  <c r="R121" i="151"/>
  <c r="Q121" i="151"/>
  <c r="P121" i="151"/>
  <c r="I121" i="151"/>
  <c r="F121" i="151"/>
  <c r="E121" i="151"/>
  <c r="D121" i="151"/>
  <c r="C121" i="151"/>
  <c r="B121" i="151"/>
  <c r="CA120" i="151"/>
  <c r="BX120" i="151"/>
  <c r="BM120" i="151"/>
  <c r="BJ120" i="151"/>
  <c r="AY120" i="151"/>
  <c r="AV120" i="151"/>
  <c r="AK120" i="151"/>
  <c r="AH120" i="151"/>
  <c r="W120" i="151"/>
  <c r="T120" i="151"/>
  <c r="S120" i="151"/>
  <c r="R120" i="151"/>
  <c r="Q120" i="151"/>
  <c r="P120" i="151"/>
  <c r="I120" i="151"/>
  <c r="F120" i="151"/>
  <c r="E120" i="151"/>
  <c r="D120" i="151"/>
  <c r="C120" i="151"/>
  <c r="B120" i="151"/>
  <c r="CA119" i="151"/>
  <c r="BX119" i="151"/>
  <c r="BM119" i="151"/>
  <c r="BJ119" i="151"/>
  <c r="AY119" i="151"/>
  <c r="AV119" i="151"/>
  <c r="AK119" i="151"/>
  <c r="AH119" i="151"/>
  <c r="W119" i="151"/>
  <c r="T119" i="151"/>
  <c r="S119" i="151"/>
  <c r="R119" i="151"/>
  <c r="Q119" i="151"/>
  <c r="P119" i="151"/>
  <c r="I119" i="151"/>
  <c r="F119" i="151"/>
  <c r="E119" i="151"/>
  <c r="D119" i="151"/>
  <c r="C119" i="151"/>
  <c r="B119" i="151"/>
  <c r="CA118" i="151"/>
  <c r="BX118" i="151"/>
  <c r="BM118" i="151"/>
  <c r="BJ118" i="151"/>
  <c r="AY118" i="151"/>
  <c r="AV118" i="151"/>
  <c r="AK118" i="151"/>
  <c r="AH118" i="151"/>
  <c r="W118" i="151"/>
  <c r="T118" i="151"/>
  <c r="S118" i="151"/>
  <c r="R118" i="151"/>
  <c r="Q118" i="151"/>
  <c r="P118" i="151"/>
  <c r="I118" i="151"/>
  <c r="F118" i="151"/>
  <c r="E118" i="151"/>
  <c r="D118" i="151"/>
  <c r="C118" i="151"/>
  <c r="B118" i="151"/>
  <c r="CA117" i="151"/>
  <c r="BX117" i="151"/>
  <c r="BM117" i="151"/>
  <c r="BJ117" i="151"/>
  <c r="AY117" i="151"/>
  <c r="AV117" i="151"/>
  <c r="AK117" i="151"/>
  <c r="AH117" i="151"/>
  <c r="W117" i="151"/>
  <c r="T117" i="151"/>
  <c r="S117" i="151"/>
  <c r="R117" i="151"/>
  <c r="Q117" i="151"/>
  <c r="P117" i="151"/>
  <c r="I117" i="151"/>
  <c r="F117" i="151"/>
  <c r="E117" i="151"/>
  <c r="D117" i="151"/>
  <c r="C117" i="151"/>
  <c r="B117" i="151"/>
  <c r="CA116" i="151"/>
  <c r="BX116" i="151"/>
  <c r="BM116" i="151"/>
  <c r="BJ116" i="151"/>
  <c r="AY116" i="151"/>
  <c r="AV116" i="151"/>
  <c r="AK116" i="151"/>
  <c r="AH116" i="151"/>
  <c r="W116" i="151"/>
  <c r="T116" i="151"/>
  <c r="S116" i="151"/>
  <c r="R116" i="151"/>
  <c r="Q116" i="151"/>
  <c r="P116" i="151"/>
  <c r="I116" i="151"/>
  <c r="F116" i="151"/>
  <c r="E116" i="151"/>
  <c r="D116" i="151"/>
  <c r="C116" i="151"/>
  <c r="B116" i="151"/>
  <c r="CA115" i="151"/>
  <c r="BX115" i="151"/>
  <c r="BM115" i="151"/>
  <c r="BJ115" i="151"/>
  <c r="AY115" i="151"/>
  <c r="AV115" i="151"/>
  <c r="AK115" i="151"/>
  <c r="AH115" i="151"/>
  <c r="W115" i="151"/>
  <c r="T115" i="151"/>
  <c r="S115" i="151"/>
  <c r="R115" i="151"/>
  <c r="Q115" i="151"/>
  <c r="P115" i="151"/>
  <c r="I115" i="151"/>
  <c r="F115" i="151"/>
  <c r="E115" i="151"/>
  <c r="D115" i="151"/>
  <c r="C115" i="151"/>
  <c r="B115" i="151"/>
  <c r="CA114" i="151"/>
  <c r="BX114" i="151"/>
  <c r="BM114" i="151"/>
  <c r="BJ114" i="151"/>
  <c r="AY114" i="151"/>
  <c r="AV114" i="151"/>
  <c r="AK114" i="151"/>
  <c r="AH114" i="151"/>
  <c r="W114" i="151"/>
  <c r="T114" i="151"/>
  <c r="S114" i="151"/>
  <c r="R114" i="151"/>
  <c r="Q114" i="151"/>
  <c r="P114" i="151"/>
  <c r="I114" i="151"/>
  <c r="F114" i="151"/>
  <c r="E114" i="151"/>
  <c r="D114" i="151"/>
  <c r="C114" i="151"/>
  <c r="B114" i="151"/>
  <c r="CA113" i="151"/>
  <c r="BX113" i="151"/>
  <c r="BM113" i="151"/>
  <c r="BJ113" i="151"/>
  <c r="AY113" i="151"/>
  <c r="AV113" i="151"/>
  <c r="AK113" i="151"/>
  <c r="AH113" i="151"/>
  <c r="W113" i="151"/>
  <c r="T113" i="151"/>
  <c r="S113" i="151"/>
  <c r="R113" i="151"/>
  <c r="Q113" i="151"/>
  <c r="P113" i="151"/>
  <c r="I113" i="151"/>
  <c r="F113" i="151"/>
  <c r="E113" i="151"/>
  <c r="D113" i="151"/>
  <c r="C113" i="151"/>
  <c r="B113" i="151"/>
  <c r="CA112" i="151"/>
  <c r="BX112" i="151"/>
  <c r="BM112" i="151"/>
  <c r="BJ112" i="151"/>
  <c r="AY112" i="151"/>
  <c r="AV112" i="151"/>
  <c r="AK112" i="151"/>
  <c r="AH112" i="151"/>
  <c r="W112" i="151"/>
  <c r="T112" i="151"/>
  <c r="S112" i="151"/>
  <c r="R112" i="151"/>
  <c r="Q112" i="151"/>
  <c r="P112" i="151"/>
  <c r="I112" i="151"/>
  <c r="F112" i="151"/>
  <c r="E112" i="151"/>
  <c r="D112" i="151"/>
  <c r="C112" i="151"/>
  <c r="B112" i="151"/>
  <c r="CA111" i="151"/>
  <c r="BX111" i="151"/>
  <c r="BM111" i="151"/>
  <c r="BJ111" i="151"/>
  <c r="AY111" i="151"/>
  <c r="AV111" i="151"/>
  <c r="AK111" i="151"/>
  <c r="AH111" i="151"/>
  <c r="W111" i="151"/>
  <c r="T111" i="151"/>
  <c r="S111" i="151"/>
  <c r="R111" i="151"/>
  <c r="Q111" i="151"/>
  <c r="P111" i="151"/>
  <c r="I111" i="151"/>
  <c r="F111" i="151"/>
  <c r="E111" i="151"/>
  <c r="D111" i="151"/>
  <c r="C111" i="151"/>
  <c r="B111" i="151"/>
  <c r="CA110" i="151"/>
  <c r="BX110" i="151"/>
  <c r="BM110" i="151"/>
  <c r="BJ110" i="151"/>
  <c r="AY110" i="151"/>
  <c r="AV110" i="151"/>
  <c r="AK110" i="151"/>
  <c r="AH110" i="151"/>
  <c r="W110" i="151"/>
  <c r="T110" i="151"/>
  <c r="S110" i="151"/>
  <c r="R110" i="151"/>
  <c r="Q110" i="151"/>
  <c r="P110" i="151"/>
  <c r="I110" i="151"/>
  <c r="F110" i="151"/>
  <c r="E110" i="151"/>
  <c r="D110" i="151"/>
  <c r="C110" i="151"/>
  <c r="B110" i="151"/>
  <c r="CA109" i="151"/>
  <c r="BX109" i="151"/>
  <c r="BM109" i="151"/>
  <c r="BJ109" i="151"/>
  <c r="AY109" i="151"/>
  <c r="AV109" i="151"/>
  <c r="AK109" i="151"/>
  <c r="AH109" i="151"/>
  <c r="W109" i="151"/>
  <c r="T109" i="151"/>
  <c r="S109" i="151"/>
  <c r="R109" i="151"/>
  <c r="Q109" i="151"/>
  <c r="P109" i="151"/>
  <c r="I109" i="151"/>
  <c r="F109" i="151"/>
  <c r="E109" i="151"/>
  <c r="D109" i="151"/>
  <c r="C109" i="151"/>
  <c r="B109" i="151"/>
  <c r="CA108" i="151"/>
  <c r="BX108" i="151"/>
  <c r="BM108" i="151"/>
  <c r="BJ108" i="151"/>
  <c r="AY108" i="151"/>
  <c r="AV108" i="151"/>
  <c r="AK108" i="151"/>
  <c r="AH108" i="151"/>
  <c r="W108" i="151"/>
  <c r="T108" i="151"/>
  <c r="S108" i="151"/>
  <c r="R108" i="151"/>
  <c r="Q108" i="151"/>
  <c r="P108" i="151"/>
  <c r="I108" i="151"/>
  <c r="F108" i="151"/>
  <c r="E108" i="151"/>
  <c r="D108" i="151"/>
  <c r="C108" i="151"/>
  <c r="B108" i="151"/>
  <c r="CA107" i="151"/>
  <c r="BX107" i="151"/>
  <c r="BM107" i="151"/>
  <c r="BJ107" i="151"/>
  <c r="AY107" i="151"/>
  <c r="AV107" i="151"/>
  <c r="AK107" i="151"/>
  <c r="AH107" i="151"/>
  <c r="W107" i="151"/>
  <c r="T107" i="151"/>
  <c r="S107" i="151"/>
  <c r="R107" i="151"/>
  <c r="Q107" i="151"/>
  <c r="P107" i="151"/>
  <c r="I107" i="151"/>
  <c r="F107" i="151"/>
  <c r="E107" i="151"/>
  <c r="D107" i="151"/>
  <c r="C107" i="151"/>
  <c r="B107" i="151"/>
  <c r="CA106" i="151"/>
  <c r="BX106" i="151"/>
  <c r="BM106" i="151"/>
  <c r="BJ106" i="151"/>
  <c r="AY106" i="151"/>
  <c r="AV106" i="151"/>
  <c r="AK106" i="151"/>
  <c r="AH106" i="151"/>
  <c r="W106" i="151"/>
  <c r="T106" i="151"/>
  <c r="S106" i="151"/>
  <c r="R106" i="151"/>
  <c r="Q106" i="151"/>
  <c r="P106" i="151"/>
  <c r="I106" i="151"/>
  <c r="F106" i="151"/>
  <c r="E106" i="151"/>
  <c r="D106" i="151"/>
  <c r="C106" i="151"/>
  <c r="B106" i="151"/>
  <c r="CA105" i="151"/>
  <c r="BX105" i="151"/>
  <c r="BM105" i="151"/>
  <c r="BJ105" i="151"/>
  <c r="AY105" i="151"/>
  <c r="AV105" i="151"/>
  <c r="AK105" i="151"/>
  <c r="AH105" i="151"/>
  <c r="W105" i="151"/>
  <c r="T105" i="151"/>
  <c r="S105" i="151"/>
  <c r="R105" i="151"/>
  <c r="Q105" i="151"/>
  <c r="P105" i="151"/>
  <c r="I105" i="151"/>
  <c r="F105" i="151"/>
  <c r="E105" i="151"/>
  <c r="D105" i="151"/>
  <c r="C105" i="151"/>
  <c r="B105" i="151"/>
  <c r="CA104" i="151"/>
  <c r="BX104" i="151"/>
  <c r="BM104" i="151"/>
  <c r="BJ104" i="151"/>
  <c r="AY104" i="151"/>
  <c r="AV104" i="151"/>
  <c r="AK104" i="151"/>
  <c r="AH104" i="151"/>
  <c r="W104" i="151"/>
  <c r="T104" i="151"/>
  <c r="S104" i="151"/>
  <c r="R104" i="151"/>
  <c r="Q104" i="151"/>
  <c r="P104" i="151"/>
  <c r="I104" i="151"/>
  <c r="F104" i="151"/>
  <c r="E104" i="151"/>
  <c r="D104" i="151"/>
  <c r="C104" i="151"/>
  <c r="B104" i="151"/>
  <c r="CA103" i="151"/>
  <c r="BX103" i="151"/>
  <c r="BM103" i="151"/>
  <c r="BJ103" i="151"/>
  <c r="AY103" i="151"/>
  <c r="AV103" i="151"/>
  <c r="AK103" i="151"/>
  <c r="AH103" i="151"/>
  <c r="W103" i="151"/>
  <c r="T103" i="151"/>
  <c r="S103" i="151"/>
  <c r="R103" i="151"/>
  <c r="Q103" i="151"/>
  <c r="P103" i="151"/>
  <c r="I103" i="151"/>
  <c r="F103" i="151"/>
  <c r="E103" i="151"/>
  <c r="D103" i="151"/>
  <c r="C103" i="151"/>
  <c r="B103" i="151"/>
  <c r="CA102" i="151"/>
  <c r="BX102" i="151"/>
  <c r="BM102" i="151"/>
  <c r="BJ102" i="151"/>
  <c r="AY102" i="151"/>
  <c r="AV102" i="151"/>
  <c r="AK102" i="151"/>
  <c r="AH102" i="151"/>
  <c r="W102" i="151"/>
  <c r="T102" i="151"/>
  <c r="S102" i="151"/>
  <c r="R102" i="151"/>
  <c r="Q102" i="151"/>
  <c r="P102" i="151"/>
  <c r="I102" i="151"/>
  <c r="F102" i="151"/>
  <c r="E102" i="151"/>
  <c r="D102" i="151"/>
  <c r="C102" i="151"/>
  <c r="B102" i="151"/>
  <c r="CA101" i="151"/>
  <c r="BX101" i="151"/>
  <c r="BM101" i="151"/>
  <c r="BJ101" i="151"/>
  <c r="AY101" i="151"/>
  <c r="AV101" i="151"/>
  <c r="AK101" i="151"/>
  <c r="AH101" i="151"/>
  <c r="W101" i="151"/>
  <c r="T101" i="151"/>
  <c r="S101" i="151"/>
  <c r="R101" i="151"/>
  <c r="Q101" i="151"/>
  <c r="P101" i="151"/>
  <c r="I101" i="151"/>
  <c r="F101" i="151"/>
  <c r="E101" i="151"/>
  <c r="D101" i="151"/>
  <c r="C101" i="151"/>
  <c r="B101" i="151"/>
  <c r="CA100" i="151"/>
  <c r="BX100" i="151"/>
  <c r="BM100" i="151"/>
  <c r="BJ100" i="151"/>
  <c r="AY100" i="151"/>
  <c r="AV100" i="151"/>
  <c r="AK100" i="151"/>
  <c r="AH100" i="151"/>
  <c r="W100" i="151"/>
  <c r="T100" i="151"/>
  <c r="S100" i="151"/>
  <c r="R100" i="151"/>
  <c r="Q100" i="151"/>
  <c r="P100" i="151"/>
  <c r="I100" i="151"/>
  <c r="F100" i="151"/>
  <c r="E100" i="151"/>
  <c r="D100" i="151"/>
  <c r="C100" i="151"/>
  <c r="B100" i="151"/>
  <c r="CA99" i="151"/>
  <c r="BX99" i="151"/>
  <c r="BM99" i="151"/>
  <c r="BJ99" i="151"/>
  <c r="AY99" i="151"/>
  <c r="AV99" i="151"/>
  <c r="AK99" i="151"/>
  <c r="AH99" i="151"/>
  <c r="W99" i="151"/>
  <c r="T99" i="151"/>
  <c r="S99" i="151"/>
  <c r="R99" i="151"/>
  <c r="Q99" i="151"/>
  <c r="P99" i="151"/>
  <c r="I99" i="151"/>
  <c r="F99" i="151"/>
  <c r="E99" i="151"/>
  <c r="D99" i="151"/>
  <c r="C99" i="151"/>
  <c r="B99" i="151"/>
  <c r="CA98" i="151"/>
  <c r="BX98" i="151"/>
  <c r="BM98" i="151"/>
  <c r="BJ98" i="151"/>
  <c r="AY98" i="151"/>
  <c r="AV98" i="151"/>
  <c r="AK98" i="151"/>
  <c r="AH98" i="151"/>
  <c r="W98" i="151"/>
  <c r="T98" i="151"/>
  <c r="S98" i="151"/>
  <c r="R98" i="151"/>
  <c r="Q98" i="151"/>
  <c r="P98" i="151"/>
  <c r="I98" i="151"/>
  <c r="F98" i="151"/>
  <c r="E98" i="151"/>
  <c r="D98" i="151"/>
  <c r="C98" i="151"/>
  <c r="B98" i="151"/>
  <c r="CA97" i="151"/>
  <c r="BX97" i="151"/>
  <c r="BM97" i="151"/>
  <c r="BJ97" i="151"/>
  <c r="AY97" i="151"/>
  <c r="AV97" i="151"/>
  <c r="AK97" i="151"/>
  <c r="AH97" i="151"/>
  <c r="W97" i="151"/>
  <c r="T97" i="151"/>
  <c r="S97" i="151"/>
  <c r="R97" i="151"/>
  <c r="Q97" i="151"/>
  <c r="P97" i="151"/>
  <c r="I97" i="151"/>
  <c r="F97" i="151"/>
  <c r="E97" i="151"/>
  <c r="D97" i="151"/>
  <c r="C97" i="151"/>
  <c r="B97" i="151"/>
  <c r="CA96" i="151"/>
  <c r="BX96" i="151"/>
  <c r="BM96" i="151"/>
  <c r="BJ96" i="151"/>
  <c r="AY96" i="151"/>
  <c r="AV96" i="151"/>
  <c r="AK96" i="151"/>
  <c r="AH96" i="151"/>
  <c r="W96" i="151"/>
  <c r="T96" i="151"/>
  <c r="S96" i="151"/>
  <c r="R96" i="151"/>
  <c r="Q96" i="151"/>
  <c r="P96" i="151"/>
  <c r="I96" i="151"/>
  <c r="F96" i="151"/>
  <c r="E96" i="151"/>
  <c r="D96" i="151"/>
  <c r="C96" i="151"/>
  <c r="B96" i="151"/>
  <c r="CA95" i="151"/>
  <c r="BX95" i="151"/>
  <c r="BM95" i="151"/>
  <c r="BJ95" i="151"/>
  <c r="AY95" i="151"/>
  <c r="AV95" i="151"/>
  <c r="AK95" i="151"/>
  <c r="AH95" i="151"/>
  <c r="W95" i="151"/>
  <c r="T95" i="151"/>
  <c r="S95" i="151"/>
  <c r="R95" i="151"/>
  <c r="Q95" i="151"/>
  <c r="P95" i="151"/>
  <c r="I95" i="151"/>
  <c r="F95" i="151"/>
  <c r="E95" i="151"/>
  <c r="D95" i="151"/>
  <c r="C95" i="151"/>
  <c r="B95" i="151"/>
  <c r="CA94" i="151"/>
  <c r="BX94" i="151"/>
  <c r="BM94" i="151"/>
  <c r="BJ94" i="151"/>
  <c r="AY94" i="151"/>
  <c r="AV94" i="151"/>
  <c r="AK94" i="151"/>
  <c r="AH94" i="151"/>
  <c r="W94" i="151"/>
  <c r="T94" i="151"/>
  <c r="S94" i="151"/>
  <c r="R94" i="151"/>
  <c r="Q94" i="151"/>
  <c r="P94" i="151"/>
  <c r="I94" i="151"/>
  <c r="F94" i="151"/>
  <c r="E94" i="151"/>
  <c r="D94" i="151"/>
  <c r="C94" i="151"/>
  <c r="B94" i="151"/>
  <c r="CA93" i="151"/>
  <c r="BX93" i="151"/>
  <c r="BM93" i="151"/>
  <c r="BJ93" i="151"/>
  <c r="AY93" i="151"/>
  <c r="AV93" i="151"/>
  <c r="AK93" i="151"/>
  <c r="AH93" i="151"/>
  <c r="W93" i="151"/>
  <c r="T93" i="151"/>
  <c r="S93" i="151"/>
  <c r="R93" i="151"/>
  <c r="Q93" i="151"/>
  <c r="P93" i="151"/>
  <c r="I93" i="151"/>
  <c r="F93" i="151"/>
  <c r="E93" i="151"/>
  <c r="D93" i="151"/>
  <c r="C93" i="151"/>
  <c r="B93" i="151"/>
  <c r="CA92" i="151"/>
  <c r="BX92" i="151"/>
  <c r="BM92" i="151"/>
  <c r="BJ92" i="151"/>
  <c r="AY92" i="151"/>
  <c r="AV92" i="151"/>
  <c r="AK92" i="151"/>
  <c r="AH92" i="151"/>
  <c r="W92" i="151"/>
  <c r="T92" i="151"/>
  <c r="S92" i="151"/>
  <c r="R92" i="151"/>
  <c r="Q92" i="151"/>
  <c r="P92" i="151"/>
  <c r="I92" i="151"/>
  <c r="F92" i="151"/>
  <c r="E92" i="151"/>
  <c r="D92" i="151"/>
  <c r="C92" i="151"/>
  <c r="B92" i="151"/>
  <c r="CA91" i="151"/>
  <c r="BX91" i="151"/>
  <c r="BM91" i="151"/>
  <c r="BJ91" i="151"/>
  <c r="AY91" i="151"/>
  <c r="AV91" i="151"/>
  <c r="AK91" i="151"/>
  <c r="AH91" i="151"/>
  <c r="W91" i="151"/>
  <c r="T91" i="151"/>
  <c r="S91" i="151"/>
  <c r="R91" i="151"/>
  <c r="Q91" i="151"/>
  <c r="P91" i="151"/>
  <c r="I91" i="151"/>
  <c r="F91" i="151"/>
  <c r="E91" i="151"/>
  <c r="D91" i="151"/>
  <c r="C91" i="151"/>
  <c r="B91" i="151"/>
  <c r="CA90" i="151"/>
  <c r="BX90" i="151"/>
  <c r="BM90" i="151"/>
  <c r="BJ90" i="151"/>
  <c r="AY90" i="151"/>
  <c r="AV90" i="151"/>
  <c r="AK90" i="151"/>
  <c r="AH90" i="151"/>
  <c r="W90" i="151"/>
  <c r="T90" i="151"/>
  <c r="S90" i="151"/>
  <c r="R90" i="151"/>
  <c r="Q90" i="151"/>
  <c r="P90" i="151"/>
  <c r="I90" i="151"/>
  <c r="F90" i="151"/>
  <c r="E90" i="151"/>
  <c r="D90" i="151"/>
  <c r="C90" i="151"/>
  <c r="B90" i="151"/>
  <c r="CA89" i="151"/>
  <c r="BX89" i="151"/>
  <c r="BM89" i="151"/>
  <c r="BJ89" i="151"/>
  <c r="AY89" i="151"/>
  <c r="AV89" i="151"/>
  <c r="AK89" i="151"/>
  <c r="AH89" i="151"/>
  <c r="W89" i="151"/>
  <c r="T89" i="151"/>
  <c r="S89" i="151"/>
  <c r="R89" i="151"/>
  <c r="Q89" i="151"/>
  <c r="P89" i="151"/>
  <c r="I89" i="151"/>
  <c r="F89" i="151"/>
  <c r="E89" i="151"/>
  <c r="D89" i="151"/>
  <c r="C89" i="151"/>
  <c r="B89" i="151"/>
  <c r="CA88" i="151"/>
  <c r="BX88" i="151"/>
  <c r="BM88" i="151"/>
  <c r="BJ88" i="151"/>
  <c r="AY88" i="151"/>
  <c r="AV88" i="151"/>
  <c r="AK88" i="151"/>
  <c r="AH88" i="151"/>
  <c r="W88" i="151"/>
  <c r="T88" i="151"/>
  <c r="S88" i="151"/>
  <c r="R88" i="151"/>
  <c r="Q88" i="151"/>
  <c r="P88" i="151"/>
  <c r="I88" i="151"/>
  <c r="F88" i="151"/>
  <c r="E88" i="151"/>
  <c r="D88" i="151"/>
  <c r="C88" i="151"/>
  <c r="B88" i="151"/>
  <c r="CA87" i="151"/>
  <c r="BX87" i="151"/>
  <c r="BM87" i="151"/>
  <c r="BJ87" i="151"/>
  <c r="AY87" i="151"/>
  <c r="AV87" i="151"/>
  <c r="AK87" i="151"/>
  <c r="AH87" i="151"/>
  <c r="W87" i="151"/>
  <c r="T87" i="151"/>
  <c r="S87" i="151"/>
  <c r="R87" i="151"/>
  <c r="Q87" i="151"/>
  <c r="P87" i="151"/>
  <c r="I87" i="151"/>
  <c r="F87" i="151"/>
  <c r="E87" i="151"/>
  <c r="D87" i="151"/>
  <c r="C87" i="151"/>
  <c r="B87" i="151"/>
  <c r="CA86" i="151"/>
  <c r="BX86" i="151"/>
  <c r="BM86" i="151"/>
  <c r="BJ86" i="151"/>
  <c r="AY86" i="151"/>
  <c r="AV86" i="151"/>
  <c r="AK86" i="151"/>
  <c r="AH86" i="151"/>
  <c r="W86" i="151"/>
  <c r="T86" i="151"/>
  <c r="S86" i="151"/>
  <c r="R86" i="151"/>
  <c r="Q86" i="151"/>
  <c r="P86" i="151"/>
  <c r="I86" i="151"/>
  <c r="F86" i="151"/>
  <c r="E86" i="151"/>
  <c r="D86" i="151"/>
  <c r="C86" i="151"/>
  <c r="B86" i="151"/>
  <c r="CA85" i="151"/>
  <c r="BX85" i="151"/>
  <c r="BM85" i="151"/>
  <c r="BJ85" i="151"/>
  <c r="AY85" i="151"/>
  <c r="AV85" i="151"/>
  <c r="AK85" i="151"/>
  <c r="AH85" i="151"/>
  <c r="W85" i="151"/>
  <c r="T85" i="151"/>
  <c r="S85" i="151"/>
  <c r="R85" i="151"/>
  <c r="Q85" i="151"/>
  <c r="P85" i="151"/>
  <c r="I85" i="151"/>
  <c r="F85" i="151"/>
  <c r="E85" i="151"/>
  <c r="D85" i="151"/>
  <c r="C85" i="151"/>
  <c r="B85" i="151"/>
  <c r="CA128" i="150"/>
  <c r="BX128" i="150"/>
  <c r="BM128" i="150"/>
  <c r="BJ128" i="150"/>
  <c r="AY128" i="150"/>
  <c r="AV128" i="150"/>
  <c r="AK128" i="150"/>
  <c r="AH128" i="150"/>
  <c r="W128" i="150"/>
  <c r="T128" i="150"/>
  <c r="S128" i="150"/>
  <c r="R128" i="150"/>
  <c r="Q128" i="150"/>
  <c r="P128" i="150"/>
  <c r="I128" i="150"/>
  <c r="F128" i="150"/>
  <c r="E128" i="150"/>
  <c r="D128" i="150"/>
  <c r="C128" i="150"/>
  <c r="B128" i="150"/>
  <c r="CA127" i="150"/>
  <c r="BX127" i="150"/>
  <c r="BM127" i="150"/>
  <c r="BJ127" i="150"/>
  <c r="AY127" i="150"/>
  <c r="AV127" i="150"/>
  <c r="AK127" i="150"/>
  <c r="AH127" i="150"/>
  <c r="W127" i="150"/>
  <c r="T127" i="150"/>
  <c r="S127" i="150"/>
  <c r="R127" i="150"/>
  <c r="Q127" i="150"/>
  <c r="P127" i="150"/>
  <c r="I127" i="150"/>
  <c r="F127" i="150"/>
  <c r="E127" i="150"/>
  <c r="D127" i="150"/>
  <c r="C127" i="150"/>
  <c r="B127" i="150"/>
  <c r="CA126" i="150"/>
  <c r="BX126" i="150"/>
  <c r="BM126" i="150"/>
  <c r="BJ126" i="150"/>
  <c r="AY126" i="150"/>
  <c r="AV126" i="150"/>
  <c r="AK126" i="150"/>
  <c r="AH126" i="150"/>
  <c r="W126" i="150"/>
  <c r="T126" i="150"/>
  <c r="S126" i="150"/>
  <c r="R126" i="150"/>
  <c r="Q126" i="150"/>
  <c r="P126" i="150"/>
  <c r="I126" i="150"/>
  <c r="F126" i="150"/>
  <c r="E126" i="150"/>
  <c r="D126" i="150"/>
  <c r="C126" i="150"/>
  <c r="B126" i="150"/>
  <c r="CA125" i="150"/>
  <c r="BX125" i="150"/>
  <c r="BM125" i="150"/>
  <c r="BJ125" i="150"/>
  <c r="AY125" i="150"/>
  <c r="AV125" i="150"/>
  <c r="AK125" i="150"/>
  <c r="AH125" i="150"/>
  <c r="W125" i="150"/>
  <c r="T125" i="150"/>
  <c r="S125" i="150"/>
  <c r="R125" i="150"/>
  <c r="Q125" i="150"/>
  <c r="P125" i="150"/>
  <c r="I125" i="150"/>
  <c r="F125" i="150"/>
  <c r="E125" i="150"/>
  <c r="D125" i="150"/>
  <c r="C125" i="150"/>
  <c r="B125" i="150"/>
  <c r="CA124" i="150"/>
  <c r="BX124" i="150"/>
  <c r="BM124" i="150"/>
  <c r="BJ124" i="150"/>
  <c r="AY124" i="150"/>
  <c r="AV124" i="150"/>
  <c r="AK124" i="150"/>
  <c r="AH124" i="150"/>
  <c r="W124" i="150"/>
  <c r="T124" i="150"/>
  <c r="S124" i="150"/>
  <c r="R124" i="150"/>
  <c r="Q124" i="150"/>
  <c r="P124" i="150"/>
  <c r="I124" i="150"/>
  <c r="F124" i="150"/>
  <c r="E124" i="150"/>
  <c r="D124" i="150"/>
  <c r="C124" i="150"/>
  <c r="B124" i="150"/>
  <c r="CA123" i="150"/>
  <c r="BX123" i="150"/>
  <c r="BM123" i="150"/>
  <c r="BJ123" i="150"/>
  <c r="AY123" i="150"/>
  <c r="AV123" i="150"/>
  <c r="AK123" i="150"/>
  <c r="AH123" i="150"/>
  <c r="W123" i="150"/>
  <c r="T123" i="150"/>
  <c r="S123" i="150"/>
  <c r="R123" i="150"/>
  <c r="Q123" i="150"/>
  <c r="P123" i="150"/>
  <c r="I123" i="150"/>
  <c r="F123" i="150"/>
  <c r="E123" i="150"/>
  <c r="D123" i="150"/>
  <c r="C123" i="150"/>
  <c r="B123" i="150"/>
  <c r="CA122" i="150"/>
  <c r="BX122" i="150"/>
  <c r="BM122" i="150"/>
  <c r="BJ122" i="150"/>
  <c r="AY122" i="150"/>
  <c r="AV122" i="150"/>
  <c r="AK122" i="150"/>
  <c r="AH122" i="150"/>
  <c r="W122" i="150"/>
  <c r="T122" i="150"/>
  <c r="S122" i="150"/>
  <c r="R122" i="150"/>
  <c r="Q122" i="150"/>
  <c r="P122" i="150"/>
  <c r="I122" i="150"/>
  <c r="F122" i="150"/>
  <c r="E122" i="150"/>
  <c r="D122" i="150"/>
  <c r="C122" i="150"/>
  <c r="B122" i="150"/>
  <c r="CA121" i="150"/>
  <c r="BX121" i="150"/>
  <c r="BM121" i="150"/>
  <c r="BJ121" i="150"/>
  <c r="AY121" i="150"/>
  <c r="AV121" i="150"/>
  <c r="AK121" i="150"/>
  <c r="AH121" i="150"/>
  <c r="W121" i="150"/>
  <c r="T121" i="150"/>
  <c r="S121" i="150"/>
  <c r="R121" i="150"/>
  <c r="Q121" i="150"/>
  <c r="P121" i="150"/>
  <c r="I121" i="150"/>
  <c r="F121" i="150"/>
  <c r="E121" i="150"/>
  <c r="D121" i="150"/>
  <c r="C121" i="150"/>
  <c r="B121" i="150"/>
  <c r="CA120" i="150"/>
  <c r="BX120" i="150"/>
  <c r="BM120" i="150"/>
  <c r="BJ120" i="150"/>
  <c r="AY120" i="150"/>
  <c r="AV120" i="150"/>
  <c r="AK120" i="150"/>
  <c r="AH120" i="150"/>
  <c r="W120" i="150"/>
  <c r="T120" i="150"/>
  <c r="S120" i="150"/>
  <c r="R120" i="150"/>
  <c r="Q120" i="150"/>
  <c r="P120" i="150"/>
  <c r="I120" i="150"/>
  <c r="F120" i="150"/>
  <c r="E120" i="150"/>
  <c r="D120" i="150"/>
  <c r="C120" i="150"/>
  <c r="B120" i="150"/>
  <c r="CA119" i="150"/>
  <c r="BX119" i="150"/>
  <c r="BM119" i="150"/>
  <c r="BJ119" i="150"/>
  <c r="AY119" i="150"/>
  <c r="AV119" i="150"/>
  <c r="AK119" i="150"/>
  <c r="AH119" i="150"/>
  <c r="W119" i="150"/>
  <c r="T119" i="150"/>
  <c r="S119" i="150"/>
  <c r="R119" i="150"/>
  <c r="Q119" i="150"/>
  <c r="P119" i="150"/>
  <c r="I119" i="150"/>
  <c r="F119" i="150"/>
  <c r="E119" i="150"/>
  <c r="D119" i="150"/>
  <c r="C119" i="150"/>
  <c r="B119" i="150"/>
  <c r="CA118" i="150"/>
  <c r="BX118" i="150"/>
  <c r="BM118" i="150"/>
  <c r="BJ118" i="150"/>
  <c r="AY118" i="150"/>
  <c r="AV118" i="150"/>
  <c r="AK118" i="150"/>
  <c r="AH118" i="150"/>
  <c r="W118" i="150"/>
  <c r="T118" i="150"/>
  <c r="S118" i="150"/>
  <c r="R118" i="150"/>
  <c r="Q118" i="150"/>
  <c r="P118" i="150"/>
  <c r="I118" i="150"/>
  <c r="F118" i="150"/>
  <c r="E118" i="150"/>
  <c r="D118" i="150"/>
  <c r="C118" i="150"/>
  <c r="B118" i="150"/>
  <c r="CA117" i="150"/>
  <c r="BX117" i="150"/>
  <c r="BM117" i="150"/>
  <c r="BJ117" i="150"/>
  <c r="AY117" i="150"/>
  <c r="AV117" i="150"/>
  <c r="AK117" i="150"/>
  <c r="AH117" i="150"/>
  <c r="W117" i="150"/>
  <c r="T117" i="150"/>
  <c r="S117" i="150"/>
  <c r="R117" i="150"/>
  <c r="Q117" i="150"/>
  <c r="P117" i="150"/>
  <c r="I117" i="150"/>
  <c r="F117" i="150"/>
  <c r="E117" i="150"/>
  <c r="D117" i="150"/>
  <c r="C117" i="150"/>
  <c r="B117" i="150"/>
  <c r="CA116" i="150"/>
  <c r="BX116" i="150"/>
  <c r="BM116" i="150"/>
  <c r="BJ116" i="150"/>
  <c r="AY116" i="150"/>
  <c r="AV116" i="150"/>
  <c r="AK116" i="150"/>
  <c r="AH116" i="150"/>
  <c r="W116" i="150"/>
  <c r="T116" i="150"/>
  <c r="S116" i="150"/>
  <c r="R116" i="150"/>
  <c r="Q116" i="150"/>
  <c r="P116" i="150"/>
  <c r="I116" i="150"/>
  <c r="F116" i="150"/>
  <c r="E116" i="150"/>
  <c r="D116" i="150"/>
  <c r="C116" i="150"/>
  <c r="B116" i="150"/>
  <c r="CA115" i="150"/>
  <c r="BX115" i="150"/>
  <c r="BM115" i="150"/>
  <c r="BJ115" i="150"/>
  <c r="AY115" i="150"/>
  <c r="AV115" i="150"/>
  <c r="AK115" i="150"/>
  <c r="AH115" i="150"/>
  <c r="W115" i="150"/>
  <c r="T115" i="150"/>
  <c r="S115" i="150"/>
  <c r="R115" i="150"/>
  <c r="Q115" i="150"/>
  <c r="P115" i="150"/>
  <c r="I115" i="150"/>
  <c r="F115" i="150"/>
  <c r="E115" i="150"/>
  <c r="D115" i="150"/>
  <c r="C115" i="150"/>
  <c r="B115" i="150"/>
  <c r="CA114" i="150"/>
  <c r="BX114" i="150"/>
  <c r="BM114" i="150"/>
  <c r="BJ114" i="150"/>
  <c r="AY114" i="150"/>
  <c r="AV114" i="150"/>
  <c r="AK114" i="150"/>
  <c r="AH114" i="150"/>
  <c r="W114" i="150"/>
  <c r="T114" i="150"/>
  <c r="S114" i="150"/>
  <c r="R114" i="150"/>
  <c r="Q114" i="150"/>
  <c r="P114" i="150"/>
  <c r="I114" i="150"/>
  <c r="F114" i="150"/>
  <c r="E114" i="150"/>
  <c r="D114" i="150"/>
  <c r="C114" i="150"/>
  <c r="B114" i="150"/>
  <c r="CA113" i="150"/>
  <c r="BX113" i="150"/>
  <c r="BM113" i="150"/>
  <c r="BJ113" i="150"/>
  <c r="AY113" i="150"/>
  <c r="AV113" i="150"/>
  <c r="AK113" i="150"/>
  <c r="AH113" i="150"/>
  <c r="W113" i="150"/>
  <c r="T113" i="150"/>
  <c r="S113" i="150"/>
  <c r="R113" i="150"/>
  <c r="Q113" i="150"/>
  <c r="P113" i="150"/>
  <c r="I113" i="150"/>
  <c r="F113" i="150"/>
  <c r="E113" i="150"/>
  <c r="D113" i="150"/>
  <c r="C113" i="150"/>
  <c r="B113" i="150"/>
  <c r="CA112" i="150"/>
  <c r="BX112" i="150"/>
  <c r="BM112" i="150"/>
  <c r="BJ112" i="150"/>
  <c r="AY112" i="150"/>
  <c r="AV112" i="150"/>
  <c r="AK112" i="150"/>
  <c r="AH112" i="150"/>
  <c r="W112" i="150"/>
  <c r="T112" i="150"/>
  <c r="S112" i="150"/>
  <c r="R112" i="150"/>
  <c r="Q112" i="150"/>
  <c r="P112" i="150"/>
  <c r="I112" i="150"/>
  <c r="F112" i="150"/>
  <c r="E112" i="150"/>
  <c r="D112" i="150"/>
  <c r="C112" i="150"/>
  <c r="B112" i="150"/>
  <c r="CA111" i="150"/>
  <c r="BX111" i="150"/>
  <c r="BM111" i="150"/>
  <c r="BJ111" i="150"/>
  <c r="AY111" i="150"/>
  <c r="AV111" i="150"/>
  <c r="AK111" i="150"/>
  <c r="AH111" i="150"/>
  <c r="W111" i="150"/>
  <c r="T111" i="150"/>
  <c r="S111" i="150"/>
  <c r="R111" i="150"/>
  <c r="Q111" i="150"/>
  <c r="P111" i="150"/>
  <c r="I111" i="150"/>
  <c r="F111" i="150"/>
  <c r="E111" i="150"/>
  <c r="D111" i="150"/>
  <c r="C111" i="150"/>
  <c r="B111" i="150"/>
  <c r="CA110" i="150"/>
  <c r="BX110" i="150"/>
  <c r="BM110" i="150"/>
  <c r="BJ110" i="150"/>
  <c r="AY110" i="150"/>
  <c r="AV110" i="150"/>
  <c r="AK110" i="150"/>
  <c r="AH110" i="150"/>
  <c r="W110" i="150"/>
  <c r="T110" i="150"/>
  <c r="S110" i="150"/>
  <c r="R110" i="150"/>
  <c r="Q110" i="150"/>
  <c r="P110" i="150"/>
  <c r="I110" i="150"/>
  <c r="F110" i="150"/>
  <c r="E110" i="150"/>
  <c r="D110" i="150"/>
  <c r="C110" i="150"/>
  <c r="B110" i="150"/>
  <c r="CA109" i="150"/>
  <c r="BX109" i="150"/>
  <c r="BM109" i="150"/>
  <c r="BJ109" i="150"/>
  <c r="AY109" i="150"/>
  <c r="AV109" i="150"/>
  <c r="AK109" i="150"/>
  <c r="AH109" i="150"/>
  <c r="W109" i="150"/>
  <c r="T109" i="150"/>
  <c r="S109" i="150"/>
  <c r="R109" i="150"/>
  <c r="Q109" i="150"/>
  <c r="P109" i="150"/>
  <c r="I109" i="150"/>
  <c r="F109" i="150"/>
  <c r="E109" i="150"/>
  <c r="D109" i="150"/>
  <c r="C109" i="150"/>
  <c r="B109" i="150"/>
  <c r="CA108" i="150"/>
  <c r="BX108" i="150"/>
  <c r="BM108" i="150"/>
  <c r="BJ108" i="150"/>
  <c r="AY108" i="150"/>
  <c r="AV108" i="150"/>
  <c r="AK108" i="150"/>
  <c r="AH108" i="150"/>
  <c r="W108" i="150"/>
  <c r="T108" i="150"/>
  <c r="S108" i="150"/>
  <c r="R108" i="150"/>
  <c r="Q108" i="150"/>
  <c r="P108" i="150"/>
  <c r="I108" i="150"/>
  <c r="F108" i="150"/>
  <c r="E108" i="150"/>
  <c r="D108" i="150"/>
  <c r="C108" i="150"/>
  <c r="B108" i="150"/>
  <c r="CA107" i="150"/>
  <c r="BX107" i="150"/>
  <c r="BM107" i="150"/>
  <c r="BJ107" i="150"/>
  <c r="AY107" i="150"/>
  <c r="AV107" i="150"/>
  <c r="AK107" i="150"/>
  <c r="AH107" i="150"/>
  <c r="W107" i="150"/>
  <c r="T107" i="150"/>
  <c r="S107" i="150"/>
  <c r="R107" i="150"/>
  <c r="Q107" i="150"/>
  <c r="P107" i="150"/>
  <c r="I107" i="150"/>
  <c r="F107" i="150"/>
  <c r="E107" i="150"/>
  <c r="D107" i="150"/>
  <c r="C107" i="150"/>
  <c r="B107" i="150"/>
  <c r="CA106" i="150"/>
  <c r="BX106" i="150"/>
  <c r="BM106" i="150"/>
  <c r="BJ106" i="150"/>
  <c r="AY106" i="150"/>
  <c r="AV106" i="150"/>
  <c r="AK106" i="150"/>
  <c r="AH106" i="150"/>
  <c r="W106" i="150"/>
  <c r="T106" i="150"/>
  <c r="S106" i="150"/>
  <c r="R106" i="150"/>
  <c r="Q106" i="150"/>
  <c r="P106" i="150"/>
  <c r="I106" i="150"/>
  <c r="F106" i="150"/>
  <c r="E106" i="150"/>
  <c r="D106" i="150"/>
  <c r="C106" i="150"/>
  <c r="B106" i="150"/>
  <c r="CA105" i="150"/>
  <c r="BX105" i="150"/>
  <c r="BM105" i="150"/>
  <c r="BJ105" i="150"/>
  <c r="AY105" i="150"/>
  <c r="AV105" i="150"/>
  <c r="AK105" i="150"/>
  <c r="AH105" i="150"/>
  <c r="W105" i="150"/>
  <c r="T105" i="150"/>
  <c r="S105" i="150"/>
  <c r="R105" i="150"/>
  <c r="Q105" i="150"/>
  <c r="P105" i="150"/>
  <c r="I105" i="150"/>
  <c r="F105" i="150"/>
  <c r="E105" i="150"/>
  <c r="D105" i="150"/>
  <c r="C105" i="150"/>
  <c r="B105" i="150"/>
  <c r="CA104" i="150"/>
  <c r="BX104" i="150"/>
  <c r="BM104" i="150"/>
  <c r="BJ104" i="150"/>
  <c r="AY104" i="150"/>
  <c r="AV104" i="150"/>
  <c r="AK104" i="150"/>
  <c r="AH104" i="150"/>
  <c r="W104" i="150"/>
  <c r="T104" i="150"/>
  <c r="S104" i="150"/>
  <c r="R104" i="150"/>
  <c r="Q104" i="150"/>
  <c r="P104" i="150"/>
  <c r="I104" i="150"/>
  <c r="F104" i="150"/>
  <c r="E104" i="150"/>
  <c r="D104" i="150"/>
  <c r="C104" i="150"/>
  <c r="B104" i="150"/>
  <c r="CA103" i="150"/>
  <c r="BX103" i="150"/>
  <c r="BM103" i="150"/>
  <c r="BJ103" i="150"/>
  <c r="AY103" i="150"/>
  <c r="AV103" i="150"/>
  <c r="AK103" i="150"/>
  <c r="AH103" i="150"/>
  <c r="W103" i="150"/>
  <c r="T103" i="150"/>
  <c r="S103" i="150"/>
  <c r="R103" i="150"/>
  <c r="Q103" i="150"/>
  <c r="P103" i="150"/>
  <c r="I103" i="150"/>
  <c r="F103" i="150"/>
  <c r="E103" i="150"/>
  <c r="D103" i="150"/>
  <c r="C103" i="150"/>
  <c r="B103" i="150"/>
  <c r="CA102" i="150"/>
  <c r="BX102" i="150"/>
  <c r="BM102" i="150"/>
  <c r="BJ102" i="150"/>
  <c r="AY102" i="150"/>
  <c r="AV102" i="150"/>
  <c r="AK102" i="150"/>
  <c r="AH102" i="150"/>
  <c r="W102" i="150"/>
  <c r="T102" i="150"/>
  <c r="S102" i="150"/>
  <c r="R102" i="150"/>
  <c r="Q102" i="150"/>
  <c r="P102" i="150"/>
  <c r="I102" i="150"/>
  <c r="F102" i="150"/>
  <c r="E102" i="150"/>
  <c r="D102" i="150"/>
  <c r="C102" i="150"/>
  <c r="B102" i="150"/>
  <c r="CA101" i="150"/>
  <c r="BX101" i="150"/>
  <c r="BM101" i="150"/>
  <c r="BJ101" i="150"/>
  <c r="AY101" i="150"/>
  <c r="AV101" i="150"/>
  <c r="AK101" i="150"/>
  <c r="AH101" i="150"/>
  <c r="W101" i="150"/>
  <c r="T101" i="150"/>
  <c r="S101" i="150"/>
  <c r="R101" i="150"/>
  <c r="Q101" i="150"/>
  <c r="P101" i="150"/>
  <c r="I101" i="150"/>
  <c r="F101" i="150"/>
  <c r="E101" i="150"/>
  <c r="D101" i="150"/>
  <c r="C101" i="150"/>
  <c r="B101" i="150"/>
  <c r="CA100" i="150"/>
  <c r="BX100" i="150"/>
  <c r="BM100" i="150"/>
  <c r="BJ100" i="150"/>
  <c r="AY100" i="150"/>
  <c r="AV100" i="150"/>
  <c r="AK100" i="150"/>
  <c r="AH100" i="150"/>
  <c r="W100" i="150"/>
  <c r="T100" i="150"/>
  <c r="S100" i="150"/>
  <c r="R100" i="150"/>
  <c r="Q100" i="150"/>
  <c r="P100" i="150"/>
  <c r="I100" i="150"/>
  <c r="F100" i="150"/>
  <c r="E100" i="150"/>
  <c r="D100" i="150"/>
  <c r="C100" i="150"/>
  <c r="B100" i="150"/>
  <c r="CA99" i="150"/>
  <c r="BX99" i="150"/>
  <c r="BM99" i="150"/>
  <c r="BJ99" i="150"/>
  <c r="AY99" i="150"/>
  <c r="AV99" i="150"/>
  <c r="AK99" i="150"/>
  <c r="AH99" i="150"/>
  <c r="W99" i="150"/>
  <c r="T99" i="150"/>
  <c r="S99" i="150"/>
  <c r="R99" i="150"/>
  <c r="Q99" i="150"/>
  <c r="P99" i="150"/>
  <c r="I99" i="150"/>
  <c r="F99" i="150"/>
  <c r="E99" i="150"/>
  <c r="D99" i="150"/>
  <c r="C99" i="150"/>
  <c r="B99" i="150"/>
  <c r="CA98" i="150"/>
  <c r="BX98" i="150"/>
  <c r="BM98" i="150"/>
  <c r="BJ98" i="150"/>
  <c r="AY98" i="150"/>
  <c r="AV98" i="150"/>
  <c r="AK98" i="150"/>
  <c r="AH98" i="150"/>
  <c r="W98" i="150"/>
  <c r="T98" i="150"/>
  <c r="S98" i="150"/>
  <c r="R98" i="150"/>
  <c r="Q98" i="150"/>
  <c r="P98" i="150"/>
  <c r="I98" i="150"/>
  <c r="F98" i="150"/>
  <c r="E98" i="150"/>
  <c r="D98" i="150"/>
  <c r="C98" i="150"/>
  <c r="B98" i="150"/>
  <c r="CA97" i="150"/>
  <c r="BX97" i="150"/>
  <c r="BM97" i="150"/>
  <c r="BJ97" i="150"/>
  <c r="AY97" i="150"/>
  <c r="AV97" i="150"/>
  <c r="AK97" i="150"/>
  <c r="AH97" i="150"/>
  <c r="W97" i="150"/>
  <c r="T97" i="150"/>
  <c r="S97" i="150"/>
  <c r="R97" i="150"/>
  <c r="Q97" i="150"/>
  <c r="P97" i="150"/>
  <c r="I97" i="150"/>
  <c r="F97" i="150"/>
  <c r="E97" i="150"/>
  <c r="D97" i="150"/>
  <c r="C97" i="150"/>
  <c r="B97" i="150"/>
  <c r="CA96" i="150"/>
  <c r="BX96" i="150"/>
  <c r="BM96" i="150"/>
  <c r="BJ96" i="150"/>
  <c r="AY96" i="150"/>
  <c r="AV96" i="150"/>
  <c r="AK96" i="150"/>
  <c r="AH96" i="150"/>
  <c r="W96" i="150"/>
  <c r="T96" i="150"/>
  <c r="S96" i="150"/>
  <c r="R96" i="150"/>
  <c r="Q96" i="150"/>
  <c r="P96" i="150"/>
  <c r="I96" i="150"/>
  <c r="F96" i="150"/>
  <c r="E96" i="150"/>
  <c r="D96" i="150"/>
  <c r="C96" i="150"/>
  <c r="B96" i="150"/>
  <c r="CA95" i="150"/>
  <c r="BX95" i="150"/>
  <c r="BM95" i="150"/>
  <c r="BJ95" i="150"/>
  <c r="AY95" i="150"/>
  <c r="AV95" i="150"/>
  <c r="AK95" i="150"/>
  <c r="AH95" i="150"/>
  <c r="W95" i="150"/>
  <c r="T95" i="150"/>
  <c r="S95" i="150"/>
  <c r="R95" i="150"/>
  <c r="Q95" i="150"/>
  <c r="P95" i="150"/>
  <c r="I95" i="150"/>
  <c r="F95" i="150"/>
  <c r="E95" i="150"/>
  <c r="D95" i="150"/>
  <c r="C95" i="150"/>
  <c r="B95" i="150"/>
  <c r="CA94" i="150"/>
  <c r="BX94" i="150"/>
  <c r="BM94" i="150"/>
  <c r="BJ94" i="150"/>
  <c r="AY94" i="150"/>
  <c r="AV94" i="150"/>
  <c r="AK94" i="150"/>
  <c r="AH94" i="150"/>
  <c r="W94" i="150"/>
  <c r="T94" i="150"/>
  <c r="S94" i="150"/>
  <c r="R94" i="150"/>
  <c r="Q94" i="150"/>
  <c r="P94" i="150"/>
  <c r="I94" i="150"/>
  <c r="F94" i="150"/>
  <c r="E94" i="150"/>
  <c r="D94" i="150"/>
  <c r="C94" i="150"/>
  <c r="B94" i="150"/>
  <c r="CA93" i="150"/>
  <c r="BX93" i="150"/>
  <c r="BM93" i="150"/>
  <c r="BJ93" i="150"/>
  <c r="AY93" i="150"/>
  <c r="AV93" i="150"/>
  <c r="AK93" i="150"/>
  <c r="AH93" i="150"/>
  <c r="W93" i="150"/>
  <c r="T93" i="150"/>
  <c r="S93" i="150"/>
  <c r="R93" i="150"/>
  <c r="Q93" i="150"/>
  <c r="P93" i="150"/>
  <c r="I93" i="150"/>
  <c r="F93" i="150"/>
  <c r="E93" i="150"/>
  <c r="D93" i="150"/>
  <c r="C93" i="150"/>
  <c r="B93" i="150"/>
  <c r="CA92" i="150"/>
  <c r="BX92" i="150"/>
  <c r="BM92" i="150"/>
  <c r="BJ92" i="150"/>
  <c r="AY92" i="150"/>
  <c r="AV92" i="150"/>
  <c r="AK92" i="150"/>
  <c r="AH92" i="150"/>
  <c r="W92" i="150"/>
  <c r="T92" i="150"/>
  <c r="S92" i="150"/>
  <c r="R92" i="150"/>
  <c r="Q92" i="150"/>
  <c r="P92" i="150"/>
  <c r="I92" i="150"/>
  <c r="F92" i="150"/>
  <c r="E92" i="150"/>
  <c r="D92" i="150"/>
  <c r="C92" i="150"/>
  <c r="B92" i="150"/>
  <c r="CA91" i="150"/>
  <c r="BX91" i="150"/>
  <c r="BM91" i="150"/>
  <c r="BJ91" i="150"/>
  <c r="AY91" i="150"/>
  <c r="AV91" i="150"/>
  <c r="AK91" i="150"/>
  <c r="AH91" i="150"/>
  <c r="W91" i="150"/>
  <c r="T91" i="150"/>
  <c r="S91" i="150"/>
  <c r="R91" i="150"/>
  <c r="Q91" i="150"/>
  <c r="P91" i="150"/>
  <c r="I91" i="150"/>
  <c r="F91" i="150"/>
  <c r="E91" i="150"/>
  <c r="D91" i="150"/>
  <c r="C91" i="150"/>
  <c r="B91" i="150"/>
  <c r="CA90" i="150"/>
  <c r="BX90" i="150"/>
  <c r="BM90" i="150"/>
  <c r="BJ90" i="150"/>
  <c r="AY90" i="150"/>
  <c r="AV90" i="150"/>
  <c r="AK90" i="150"/>
  <c r="AH90" i="150"/>
  <c r="W90" i="150"/>
  <c r="T90" i="150"/>
  <c r="S90" i="150"/>
  <c r="R90" i="150"/>
  <c r="Q90" i="150"/>
  <c r="P90" i="150"/>
  <c r="I90" i="150"/>
  <c r="F90" i="150"/>
  <c r="E90" i="150"/>
  <c r="D90" i="150"/>
  <c r="C90" i="150"/>
  <c r="B90" i="150"/>
  <c r="CA89" i="150"/>
  <c r="BX89" i="150"/>
  <c r="BM89" i="150"/>
  <c r="BJ89" i="150"/>
  <c r="AY89" i="150"/>
  <c r="AV89" i="150"/>
  <c r="AK89" i="150"/>
  <c r="AH89" i="150"/>
  <c r="W89" i="150"/>
  <c r="T89" i="150"/>
  <c r="S89" i="150"/>
  <c r="R89" i="150"/>
  <c r="Q89" i="150"/>
  <c r="P89" i="150"/>
  <c r="I89" i="150"/>
  <c r="F89" i="150"/>
  <c r="E89" i="150"/>
  <c r="D89" i="150"/>
  <c r="C89" i="150"/>
  <c r="B89" i="150"/>
  <c r="CA88" i="150"/>
  <c r="BX88" i="150"/>
  <c r="BM88" i="150"/>
  <c r="BJ88" i="150"/>
  <c r="AY88" i="150"/>
  <c r="AV88" i="150"/>
  <c r="AK88" i="150"/>
  <c r="AH88" i="150"/>
  <c r="W88" i="150"/>
  <c r="T88" i="150"/>
  <c r="S88" i="150"/>
  <c r="R88" i="150"/>
  <c r="Q88" i="150"/>
  <c r="P88" i="150"/>
  <c r="I88" i="150"/>
  <c r="F88" i="150"/>
  <c r="E88" i="150"/>
  <c r="D88" i="150"/>
  <c r="C88" i="150"/>
  <c r="B88" i="150"/>
  <c r="CA87" i="150"/>
  <c r="BX87" i="150"/>
  <c r="BM87" i="150"/>
  <c r="BJ87" i="150"/>
  <c r="AY87" i="150"/>
  <c r="AV87" i="150"/>
  <c r="AK87" i="150"/>
  <c r="AH87" i="150"/>
  <c r="W87" i="150"/>
  <c r="T87" i="150"/>
  <c r="S87" i="150"/>
  <c r="R87" i="150"/>
  <c r="Q87" i="150"/>
  <c r="P87" i="150"/>
  <c r="I87" i="150"/>
  <c r="F87" i="150"/>
  <c r="E87" i="150"/>
  <c r="D87" i="150"/>
  <c r="C87" i="150"/>
  <c r="B87" i="150"/>
  <c r="CA86" i="150"/>
  <c r="BX86" i="150"/>
  <c r="BM86" i="150"/>
  <c r="BJ86" i="150"/>
  <c r="AY86" i="150"/>
  <c r="AV86" i="150"/>
  <c r="AK86" i="150"/>
  <c r="AH86" i="150"/>
  <c r="W86" i="150"/>
  <c r="T86" i="150"/>
  <c r="S86" i="150"/>
  <c r="R86" i="150"/>
  <c r="Q86" i="150"/>
  <c r="P86" i="150"/>
  <c r="I86" i="150"/>
  <c r="F86" i="150"/>
  <c r="E86" i="150"/>
  <c r="D86" i="150"/>
  <c r="C86" i="150"/>
  <c r="B86" i="150"/>
  <c r="CA85" i="150"/>
  <c r="BX85" i="150"/>
  <c r="BM85" i="150"/>
  <c r="BJ85" i="150"/>
  <c r="AY85" i="150"/>
  <c r="AV85" i="150"/>
  <c r="AK85" i="150"/>
  <c r="AH85" i="150"/>
  <c r="W85" i="150"/>
  <c r="T85" i="150"/>
  <c r="S85" i="150"/>
  <c r="R85" i="150"/>
  <c r="Q85" i="150"/>
  <c r="P85" i="150"/>
  <c r="I85" i="150"/>
  <c r="F85" i="150"/>
  <c r="E85" i="150"/>
  <c r="D85" i="150"/>
  <c r="C85" i="150"/>
  <c r="B85" i="150"/>
  <c r="C131" i="134"/>
  <c r="B131" i="134"/>
  <c r="F110" i="134"/>
  <c r="F90" i="134"/>
  <c r="C76" i="134"/>
  <c r="A74" i="134"/>
  <c r="C72" i="134"/>
  <c r="F70" i="134"/>
  <c r="C68" i="134"/>
  <c r="F62" i="134"/>
  <c r="F46" i="134"/>
  <c r="C40" i="134"/>
  <c r="F38" i="134"/>
  <c r="D17" i="134"/>
  <c r="E15" i="134"/>
  <c r="A7" i="134"/>
  <c r="C6" i="134"/>
  <c r="F131" i="124"/>
  <c r="B131" i="124"/>
  <c r="E125" i="124"/>
  <c r="C112" i="124"/>
  <c r="F110" i="124"/>
  <c r="F106" i="124"/>
  <c r="F102" i="124"/>
  <c r="F98" i="124"/>
  <c r="C96" i="124"/>
  <c r="C92" i="124"/>
  <c r="F90" i="124"/>
  <c r="C84" i="124"/>
  <c r="C72" i="124"/>
  <c r="F70" i="124"/>
  <c r="C68" i="124"/>
  <c r="F62" i="124"/>
  <c r="F46" i="124"/>
  <c r="C40" i="124"/>
  <c r="F38" i="124"/>
  <c r="D17" i="124"/>
  <c r="A7" i="124"/>
  <c r="C6" i="124"/>
  <c r="D131" i="112"/>
  <c r="B131" i="112"/>
  <c r="D128" i="112"/>
  <c r="B123" i="112"/>
  <c r="C112" i="112"/>
  <c r="F98" i="112"/>
  <c r="C96" i="112"/>
  <c r="C92" i="112"/>
  <c r="F90" i="112"/>
  <c r="C76" i="112"/>
  <c r="C72" i="112"/>
  <c r="F70" i="112"/>
  <c r="C68" i="112"/>
  <c r="F66" i="112"/>
  <c r="F62" i="112"/>
  <c r="F46" i="112"/>
  <c r="C40" i="112"/>
  <c r="F38" i="112"/>
  <c r="D17" i="112"/>
  <c r="B16" i="112"/>
  <c r="A7" i="112"/>
  <c r="C6" i="112"/>
  <c r="D131" i="102"/>
  <c r="C131" i="102"/>
  <c r="B131" i="102"/>
  <c r="D128" i="102"/>
  <c r="B127" i="102"/>
  <c r="D124" i="102"/>
  <c r="C112" i="102"/>
  <c r="F110" i="102"/>
  <c r="F102" i="102"/>
  <c r="F98" i="102"/>
  <c r="C96" i="102"/>
  <c r="F94" i="102"/>
  <c r="C92" i="102"/>
  <c r="F90" i="102"/>
  <c r="C88" i="102"/>
  <c r="C84" i="102"/>
  <c r="C76" i="102"/>
  <c r="C72" i="102"/>
  <c r="F70" i="102"/>
  <c r="C68" i="102"/>
  <c r="F62" i="102"/>
  <c r="F54" i="102"/>
  <c r="F46" i="102"/>
  <c r="C40" i="102"/>
  <c r="F38" i="102"/>
  <c r="C32" i="102"/>
  <c r="E22" i="102"/>
  <c r="B16" i="102"/>
  <c r="A7" i="102"/>
  <c r="C6" i="102"/>
  <c r="F131" i="91"/>
  <c r="D131" i="91"/>
  <c r="B131" i="91"/>
  <c r="A131" i="91"/>
  <c r="D128" i="91"/>
  <c r="D124" i="91"/>
  <c r="B123" i="91"/>
  <c r="C112" i="91"/>
  <c r="F110" i="91"/>
  <c r="C104" i="91"/>
  <c r="A101" i="91"/>
  <c r="F98" i="91"/>
  <c r="C96" i="91"/>
  <c r="C92" i="91"/>
  <c r="F90" i="91"/>
  <c r="C76" i="91"/>
  <c r="C72" i="91"/>
  <c r="F70" i="91"/>
  <c r="C68" i="91"/>
  <c r="C64" i="91"/>
  <c r="A63" i="91"/>
  <c r="F62" i="91"/>
  <c r="F46" i="91"/>
  <c r="C40" i="91"/>
  <c r="F38" i="91"/>
  <c r="C32" i="91"/>
  <c r="B28" i="91"/>
  <c r="D17" i="91"/>
  <c r="E15" i="91"/>
  <c r="A7" i="91"/>
  <c r="C6" i="91"/>
  <c r="F131" i="79"/>
  <c r="E131" i="79"/>
  <c r="D131" i="79"/>
  <c r="C131" i="79"/>
  <c r="B131" i="79"/>
  <c r="A131" i="79"/>
  <c r="F130" i="79"/>
  <c r="E130" i="79"/>
  <c r="D130" i="79"/>
  <c r="C130" i="79"/>
  <c r="B130" i="79"/>
  <c r="A130" i="79"/>
  <c r="F129" i="79"/>
  <c r="E129" i="79"/>
  <c r="D129" i="79"/>
  <c r="C129" i="79"/>
  <c r="B129" i="79"/>
  <c r="A129" i="79"/>
  <c r="F128" i="79"/>
  <c r="E128" i="79"/>
  <c r="D128" i="79"/>
  <c r="C128" i="79"/>
  <c r="B128" i="79"/>
  <c r="A128" i="79"/>
  <c r="F127" i="79"/>
  <c r="E127" i="79"/>
  <c r="D127" i="79"/>
  <c r="C127" i="79"/>
  <c r="B127" i="79"/>
  <c r="A127" i="79"/>
  <c r="F126" i="79"/>
  <c r="E126" i="79"/>
  <c r="D126" i="79"/>
  <c r="C126" i="79"/>
  <c r="B126" i="79"/>
  <c r="A126" i="79"/>
  <c r="F125" i="79"/>
  <c r="E125" i="79"/>
  <c r="D125" i="79"/>
  <c r="C125" i="79"/>
  <c r="B125" i="79"/>
  <c r="A125" i="79"/>
  <c r="F124" i="79"/>
  <c r="E124" i="79"/>
  <c r="D124" i="79"/>
  <c r="C124" i="79"/>
  <c r="B124" i="79"/>
  <c r="A124" i="79"/>
  <c r="F123" i="79"/>
  <c r="E123" i="79"/>
  <c r="D123" i="79"/>
  <c r="C123" i="79"/>
  <c r="B123" i="79"/>
  <c r="A123" i="79"/>
  <c r="F122" i="79"/>
  <c r="E122" i="79"/>
  <c r="D122" i="79"/>
  <c r="C122" i="79"/>
  <c r="B122" i="79"/>
  <c r="A122" i="79"/>
  <c r="F121" i="79"/>
  <c r="E121" i="79"/>
  <c r="D121" i="79"/>
  <c r="C121" i="79"/>
  <c r="B121" i="79"/>
  <c r="A121" i="79"/>
  <c r="F120" i="79"/>
  <c r="E120" i="79"/>
  <c r="D120" i="79"/>
  <c r="C120" i="79"/>
  <c r="B120" i="79"/>
  <c r="A120" i="79"/>
  <c r="F119" i="79"/>
  <c r="E119" i="79"/>
  <c r="D119" i="79"/>
  <c r="C119" i="79"/>
  <c r="B119" i="79"/>
  <c r="A119" i="79"/>
  <c r="F118" i="79"/>
  <c r="E118" i="79"/>
  <c r="D118" i="79"/>
  <c r="C118" i="79"/>
  <c r="B118" i="79"/>
  <c r="A118" i="79"/>
  <c r="F117" i="79"/>
  <c r="E117" i="79"/>
  <c r="D117" i="79"/>
  <c r="C117" i="79"/>
  <c r="B117" i="79"/>
  <c r="A117" i="79"/>
  <c r="F116" i="79"/>
  <c r="E116" i="79"/>
  <c r="D116" i="79"/>
  <c r="C116" i="79"/>
  <c r="B116" i="79"/>
  <c r="A116" i="79"/>
  <c r="F115" i="79"/>
  <c r="E115" i="79"/>
  <c r="D115" i="79"/>
  <c r="C115" i="79"/>
  <c r="B115" i="79"/>
  <c r="A115" i="79"/>
  <c r="F114" i="79"/>
  <c r="E114" i="79"/>
  <c r="D114" i="79"/>
  <c r="C114" i="79"/>
  <c r="B114" i="79"/>
  <c r="A114" i="79"/>
  <c r="F113" i="79"/>
  <c r="E113" i="79"/>
  <c r="D113" i="79"/>
  <c r="C113" i="79"/>
  <c r="B113" i="79"/>
  <c r="A113" i="79"/>
  <c r="F112" i="79"/>
  <c r="E112" i="79"/>
  <c r="D112" i="79"/>
  <c r="C112" i="79"/>
  <c r="B112" i="79"/>
  <c r="A112" i="79"/>
  <c r="F111" i="79"/>
  <c r="E111" i="79"/>
  <c r="D111" i="79"/>
  <c r="C111" i="79"/>
  <c r="B111" i="79"/>
  <c r="A111" i="79"/>
  <c r="F110" i="79"/>
  <c r="E110" i="79"/>
  <c r="D110" i="79"/>
  <c r="C110" i="79"/>
  <c r="B110" i="79"/>
  <c r="A110" i="79"/>
  <c r="F109" i="79"/>
  <c r="E109" i="79"/>
  <c r="D109" i="79"/>
  <c r="C109" i="79"/>
  <c r="B109" i="79"/>
  <c r="A109" i="79"/>
  <c r="F108" i="79"/>
  <c r="E108" i="79"/>
  <c r="D108" i="79"/>
  <c r="C108" i="79"/>
  <c r="B108" i="79"/>
  <c r="A108" i="79"/>
  <c r="F107" i="79"/>
  <c r="E107" i="79"/>
  <c r="D107" i="79"/>
  <c r="C107" i="79"/>
  <c r="B107" i="79"/>
  <c r="A107" i="79"/>
  <c r="F106" i="79"/>
  <c r="E106" i="79"/>
  <c r="D106" i="79"/>
  <c r="C106" i="79"/>
  <c r="B106" i="79"/>
  <c r="A106" i="79"/>
  <c r="F105" i="79"/>
  <c r="E105" i="79"/>
  <c r="D105" i="79"/>
  <c r="C105" i="79"/>
  <c r="B105" i="79"/>
  <c r="A105" i="79"/>
  <c r="F104" i="79"/>
  <c r="E104" i="79"/>
  <c r="D104" i="79"/>
  <c r="C104" i="79"/>
  <c r="B104" i="79"/>
  <c r="A104" i="79"/>
  <c r="F103" i="79"/>
  <c r="E103" i="79"/>
  <c r="D103" i="79"/>
  <c r="C103" i="79"/>
  <c r="B103" i="79"/>
  <c r="A103" i="79"/>
  <c r="F102" i="79"/>
  <c r="E102" i="79"/>
  <c r="D102" i="79"/>
  <c r="C102" i="79"/>
  <c r="B102" i="79"/>
  <c r="A102" i="79"/>
  <c r="F101" i="79"/>
  <c r="E101" i="79"/>
  <c r="D101" i="79"/>
  <c r="C101" i="79"/>
  <c r="B101" i="79"/>
  <c r="A101" i="79"/>
  <c r="F100" i="79"/>
  <c r="E100" i="79"/>
  <c r="D100" i="79"/>
  <c r="C100" i="79"/>
  <c r="B100" i="79"/>
  <c r="A100" i="79"/>
  <c r="F99" i="79"/>
  <c r="E99" i="79"/>
  <c r="D99" i="79"/>
  <c r="C99" i="79"/>
  <c r="B99" i="79"/>
  <c r="A99" i="79"/>
  <c r="F98" i="79"/>
  <c r="E98" i="79"/>
  <c r="D98" i="79"/>
  <c r="C98" i="79"/>
  <c r="B98" i="79"/>
  <c r="A98" i="79"/>
  <c r="F97" i="79"/>
  <c r="E97" i="79"/>
  <c r="D97" i="79"/>
  <c r="C97" i="79"/>
  <c r="B97" i="79"/>
  <c r="A97" i="79"/>
  <c r="F96" i="79"/>
  <c r="E96" i="79"/>
  <c r="D96" i="79"/>
  <c r="C96" i="79"/>
  <c r="B96" i="79"/>
  <c r="A96" i="79"/>
  <c r="F95" i="79"/>
  <c r="E95" i="79"/>
  <c r="D95" i="79"/>
  <c r="C95" i="79"/>
  <c r="B95" i="79"/>
  <c r="A95" i="79"/>
  <c r="F94" i="79"/>
  <c r="E94" i="79"/>
  <c r="D94" i="79"/>
  <c r="C94" i="79"/>
  <c r="B94" i="79"/>
  <c r="A94" i="79"/>
  <c r="F93" i="79"/>
  <c r="E93" i="79"/>
  <c r="D93" i="79"/>
  <c r="C93" i="79"/>
  <c r="B93" i="79"/>
  <c r="A93" i="79"/>
  <c r="F92" i="79"/>
  <c r="E92" i="79"/>
  <c r="D92" i="79"/>
  <c r="C92" i="79"/>
  <c r="B92" i="79"/>
  <c r="A92" i="79"/>
  <c r="F91" i="79"/>
  <c r="E91" i="79"/>
  <c r="D91" i="79"/>
  <c r="C91" i="79"/>
  <c r="B91" i="79"/>
  <c r="A91" i="79"/>
  <c r="F90" i="79"/>
  <c r="E90" i="79"/>
  <c r="D90" i="79"/>
  <c r="C90" i="79"/>
  <c r="B90" i="79"/>
  <c r="A90" i="79"/>
  <c r="F89" i="79"/>
  <c r="E89" i="79"/>
  <c r="D89" i="79"/>
  <c r="C89" i="79"/>
  <c r="B89" i="79"/>
  <c r="A89" i="79"/>
  <c r="F88" i="79"/>
  <c r="E88" i="79"/>
  <c r="D88" i="79"/>
  <c r="C88" i="79"/>
  <c r="B88" i="79"/>
  <c r="A88" i="79"/>
  <c r="F87" i="79"/>
  <c r="E87" i="79"/>
  <c r="D87" i="79"/>
  <c r="C87" i="79"/>
  <c r="B87" i="79"/>
  <c r="A87" i="79"/>
  <c r="F86" i="79"/>
  <c r="E86" i="79"/>
  <c r="D86" i="79"/>
  <c r="C86" i="79"/>
  <c r="B86" i="79"/>
  <c r="A86" i="79"/>
  <c r="F85" i="79"/>
  <c r="E85" i="79"/>
  <c r="D85" i="79"/>
  <c r="C85" i="79"/>
  <c r="B85" i="79"/>
  <c r="A85" i="79"/>
  <c r="F84" i="79"/>
  <c r="E84" i="79"/>
  <c r="D84" i="79"/>
  <c r="C84" i="79"/>
  <c r="B84" i="79"/>
  <c r="A84" i="79"/>
  <c r="F83" i="79"/>
  <c r="E83" i="79"/>
  <c r="D83" i="79"/>
  <c r="C83" i="79"/>
  <c r="B83" i="79"/>
  <c r="A83" i="79"/>
  <c r="F82" i="79"/>
  <c r="E82" i="79"/>
  <c r="D82" i="79"/>
  <c r="C82" i="79"/>
  <c r="B82" i="79"/>
  <c r="A82" i="79"/>
  <c r="F81" i="79"/>
  <c r="E81" i="79"/>
  <c r="D81" i="79"/>
  <c r="C81" i="79"/>
  <c r="B81" i="79"/>
  <c r="A81" i="79"/>
  <c r="F80" i="79"/>
  <c r="E80" i="79"/>
  <c r="D80" i="79"/>
  <c r="C80" i="79"/>
  <c r="B80" i="79"/>
  <c r="A80" i="79"/>
  <c r="F79" i="79"/>
  <c r="E79" i="79"/>
  <c r="D79" i="79"/>
  <c r="C79" i="79"/>
  <c r="B79" i="79"/>
  <c r="A79" i="79"/>
  <c r="F78" i="79"/>
  <c r="E78" i="79"/>
  <c r="D78" i="79"/>
  <c r="C78" i="79"/>
  <c r="B78" i="79"/>
  <c r="A78" i="79"/>
  <c r="F77" i="79"/>
  <c r="E77" i="79"/>
  <c r="D77" i="79"/>
  <c r="C77" i="79"/>
  <c r="B77" i="79"/>
  <c r="A77" i="79"/>
  <c r="F76" i="79"/>
  <c r="E76" i="79"/>
  <c r="D76" i="79"/>
  <c r="C76" i="79"/>
  <c r="B76" i="79"/>
  <c r="A76" i="79"/>
  <c r="F75" i="79"/>
  <c r="E75" i="79"/>
  <c r="D75" i="79"/>
  <c r="C75" i="79"/>
  <c r="B75" i="79"/>
  <c r="A75" i="79"/>
  <c r="F74" i="79"/>
  <c r="E74" i="79"/>
  <c r="D74" i="79"/>
  <c r="C74" i="79"/>
  <c r="B74" i="79"/>
  <c r="A74" i="79"/>
  <c r="F73" i="79"/>
  <c r="E73" i="79"/>
  <c r="D73" i="79"/>
  <c r="C73" i="79"/>
  <c r="B73" i="79"/>
  <c r="A73" i="79"/>
  <c r="F72" i="79"/>
  <c r="E72" i="79"/>
  <c r="D72" i="79"/>
  <c r="C72" i="79"/>
  <c r="B72" i="79"/>
  <c r="A72" i="79"/>
  <c r="F71" i="79"/>
  <c r="E71" i="79"/>
  <c r="D71" i="79"/>
  <c r="C71" i="79"/>
  <c r="B71" i="79"/>
  <c r="A71" i="79"/>
  <c r="F70" i="79"/>
  <c r="E70" i="79"/>
  <c r="D70" i="79"/>
  <c r="C70" i="79"/>
  <c r="B70" i="79"/>
  <c r="A70" i="79"/>
  <c r="F69" i="79"/>
  <c r="E69" i="79"/>
  <c r="D69" i="79"/>
  <c r="C69" i="79"/>
  <c r="B69" i="79"/>
  <c r="A69" i="79"/>
  <c r="F68" i="79"/>
  <c r="E68" i="79"/>
  <c r="D68" i="79"/>
  <c r="C68" i="79"/>
  <c r="B68" i="79"/>
  <c r="A68" i="79"/>
  <c r="F67" i="79"/>
  <c r="E67" i="79"/>
  <c r="D67" i="79"/>
  <c r="C67" i="79"/>
  <c r="B67" i="79"/>
  <c r="A67" i="79"/>
  <c r="F66" i="79"/>
  <c r="E66" i="79"/>
  <c r="D66" i="79"/>
  <c r="C66" i="79"/>
  <c r="B66" i="79"/>
  <c r="A66" i="79"/>
  <c r="F65" i="79"/>
  <c r="E65" i="79"/>
  <c r="D65" i="79"/>
  <c r="C65" i="79"/>
  <c r="B65" i="79"/>
  <c r="A65" i="79"/>
  <c r="F64" i="79"/>
  <c r="E64" i="79"/>
  <c r="D64" i="79"/>
  <c r="C64" i="79"/>
  <c r="B64" i="79"/>
  <c r="A64" i="79"/>
  <c r="F63" i="79"/>
  <c r="E63" i="79"/>
  <c r="D63" i="79"/>
  <c r="C63" i="79"/>
  <c r="B63" i="79"/>
  <c r="A63" i="79"/>
  <c r="F62" i="79"/>
  <c r="E62" i="79"/>
  <c r="D62" i="79"/>
  <c r="C62" i="79"/>
  <c r="B62" i="79"/>
  <c r="A62" i="79"/>
  <c r="F61" i="79"/>
  <c r="E61" i="79"/>
  <c r="D61" i="79"/>
  <c r="C61" i="79"/>
  <c r="B61" i="79"/>
  <c r="A61" i="79"/>
  <c r="F60" i="79"/>
  <c r="E60" i="79"/>
  <c r="D60" i="79"/>
  <c r="C60" i="79"/>
  <c r="B60" i="79"/>
  <c r="A60" i="79"/>
  <c r="F59" i="79"/>
  <c r="E59" i="79"/>
  <c r="D59" i="79"/>
  <c r="C59" i="79"/>
  <c r="B59" i="79"/>
  <c r="A59" i="79"/>
  <c r="F58" i="79"/>
  <c r="E58" i="79"/>
  <c r="D58" i="79"/>
  <c r="C58" i="79"/>
  <c r="B58" i="79"/>
  <c r="A58" i="79"/>
  <c r="F57" i="79"/>
  <c r="E57" i="79"/>
  <c r="D57" i="79"/>
  <c r="C57" i="79"/>
  <c r="B57" i="79"/>
  <c r="A57" i="79"/>
  <c r="F56" i="79"/>
  <c r="E56" i="79"/>
  <c r="D56" i="79"/>
  <c r="C56" i="79"/>
  <c r="B56" i="79"/>
  <c r="A56" i="79"/>
  <c r="F55" i="79"/>
  <c r="E55" i="79"/>
  <c r="D55" i="79"/>
  <c r="C55" i="79"/>
  <c r="B55" i="79"/>
  <c r="A55" i="79"/>
  <c r="F54" i="79"/>
  <c r="E54" i="79"/>
  <c r="D54" i="79"/>
  <c r="C54" i="79"/>
  <c r="B54" i="79"/>
  <c r="A54" i="79"/>
  <c r="F53" i="79"/>
  <c r="E53" i="79"/>
  <c r="D53" i="79"/>
  <c r="C53" i="79"/>
  <c r="B53" i="79"/>
  <c r="A53" i="79"/>
  <c r="F52" i="79"/>
  <c r="E52" i="79"/>
  <c r="D52" i="79"/>
  <c r="C52" i="79"/>
  <c r="B52" i="79"/>
  <c r="A52" i="79"/>
  <c r="F51" i="79"/>
  <c r="E51" i="79"/>
  <c r="D51" i="79"/>
  <c r="C51" i="79"/>
  <c r="B51" i="79"/>
  <c r="A51" i="79"/>
  <c r="F50" i="79"/>
  <c r="E50" i="79"/>
  <c r="D50" i="79"/>
  <c r="C50" i="79"/>
  <c r="B50" i="79"/>
  <c r="A50" i="79"/>
  <c r="F49" i="79"/>
  <c r="E49" i="79"/>
  <c r="D49" i="79"/>
  <c r="C49" i="79"/>
  <c r="B49" i="79"/>
  <c r="A49" i="79"/>
  <c r="F48" i="79"/>
  <c r="E48" i="79"/>
  <c r="D48" i="79"/>
  <c r="C48" i="79"/>
  <c r="B48" i="79"/>
  <c r="A48" i="79"/>
  <c r="F47" i="79"/>
  <c r="E47" i="79"/>
  <c r="D47" i="79"/>
  <c r="C47" i="79"/>
  <c r="B47" i="79"/>
  <c r="A47" i="79"/>
  <c r="F46" i="79"/>
  <c r="E46" i="79"/>
  <c r="D46" i="79"/>
  <c r="C46" i="79"/>
  <c r="B46" i="79"/>
  <c r="A46" i="79"/>
  <c r="F45" i="79"/>
  <c r="E45" i="79"/>
  <c r="D45" i="79"/>
  <c r="C45" i="79"/>
  <c r="B45" i="79"/>
  <c r="A45" i="79"/>
  <c r="F44" i="79"/>
  <c r="E44" i="79"/>
  <c r="D44" i="79"/>
  <c r="C44" i="79"/>
  <c r="B44" i="79"/>
  <c r="A44" i="79"/>
  <c r="F43" i="79"/>
  <c r="E43" i="79"/>
  <c r="D43" i="79"/>
  <c r="C43" i="79"/>
  <c r="B43" i="79"/>
  <c r="A43" i="79"/>
  <c r="F42" i="79"/>
  <c r="E42" i="79"/>
  <c r="D42" i="79"/>
  <c r="C42" i="79"/>
  <c r="B42" i="79"/>
  <c r="A42" i="79"/>
  <c r="F41" i="79"/>
  <c r="E41" i="79"/>
  <c r="D41" i="79"/>
  <c r="C41" i="79"/>
  <c r="B41" i="79"/>
  <c r="A41" i="79"/>
  <c r="F40" i="79"/>
  <c r="E40" i="79"/>
  <c r="D40" i="79"/>
  <c r="C40" i="79"/>
  <c r="B40" i="79"/>
  <c r="A40" i="79"/>
  <c r="F39" i="79"/>
  <c r="E39" i="79"/>
  <c r="D39" i="79"/>
  <c r="C39" i="79"/>
  <c r="B39" i="79"/>
  <c r="A39" i="79"/>
  <c r="F38" i="79"/>
  <c r="E38" i="79"/>
  <c r="D38" i="79"/>
  <c r="C38" i="79"/>
  <c r="B38" i="79"/>
  <c r="A38" i="79"/>
  <c r="F37" i="79"/>
  <c r="E37" i="79"/>
  <c r="D37" i="79"/>
  <c r="C37" i="79"/>
  <c r="B37" i="79"/>
  <c r="A37" i="79"/>
  <c r="F36" i="79"/>
  <c r="E36" i="79"/>
  <c r="D36" i="79"/>
  <c r="C36" i="79"/>
  <c r="B36" i="79"/>
  <c r="A36" i="79"/>
  <c r="F35" i="79"/>
  <c r="E35" i="79"/>
  <c r="D35" i="79"/>
  <c r="C35" i="79"/>
  <c r="B35" i="79"/>
  <c r="A35" i="79"/>
  <c r="F34" i="79"/>
  <c r="E34" i="79"/>
  <c r="D34" i="79"/>
  <c r="C34" i="79"/>
  <c r="B34" i="79"/>
  <c r="A34" i="79"/>
  <c r="F33" i="79"/>
  <c r="E33" i="79"/>
  <c r="D33" i="79"/>
  <c r="C33" i="79"/>
  <c r="B33" i="79"/>
  <c r="A33" i="79"/>
  <c r="F32" i="79"/>
  <c r="E32" i="79"/>
  <c r="D32" i="79"/>
  <c r="C32" i="79"/>
  <c r="B32" i="79"/>
  <c r="A32" i="79"/>
  <c r="F31" i="79"/>
  <c r="E31" i="79"/>
  <c r="D31" i="79"/>
  <c r="C31" i="79"/>
  <c r="B31" i="79"/>
  <c r="A31" i="79"/>
  <c r="F30" i="79"/>
  <c r="E30" i="79"/>
  <c r="D30" i="79"/>
  <c r="C30" i="79"/>
  <c r="B30" i="79"/>
  <c r="A30" i="79"/>
  <c r="F29" i="79"/>
  <c r="E29" i="79"/>
  <c r="D29" i="79"/>
  <c r="C29" i="79"/>
  <c r="B29" i="79"/>
  <c r="A29" i="79"/>
  <c r="F28" i="79"/>
  <c r="E28" i="79"/>
  <c r="D28" i="79"/>
  <c r="C28" i="79"/>
  <c r="B28" i="79"/>
  <c r="A28" i="79"/>
  <c r="F27" i="79"/>
  <c r="E27" i="79"/>
  <c r="D27" i="79"/>
  <c r="C27" i="79"/>
  <c r="B27" i="79"/>
  <c r="A27" i="79"/>
  <c r="F26" i="79"/>
  <c r="E26" i="79"/>
  <c r="D26" i="79"/>
  <c r="C26" i="79"/>
  <c r="B26" i="79"/>
  <c r="A26" i="79"/>
  <c r="F25" i="79"/>
  <c r="E25" i="79"/>
  <c r="D25" i="79"/>
  <c r="C25" i="79"/>
  <c r="B25" i="79"/>
  <c r="A25" i="79"/>
  <c r="F24" i="79"/>
  <c r="E24" i="79"/>
  <c r="D24" i="79"/>
  <c r="C24" i="79"/>
  <c r="B24" i="79"/>
  <c r="A24" i="79"/>
  <c r="F23" i="79"/>
  <c r="E23" i="79"/>
  <c r="D23" i="79"/>
  <c r="C23" i="79"/>
  <c r="B23" i="79"/>
  <c r="A23" i="79"/>
  <c r="F22" i="79"/>
  <c r="E22" i="79"/>
  <c r="D22" i="79"/>
  <c r="C22" i="79"/>
  <c r="B22" i="79"/>
  <c r="A22" i="79"/>
  <c r="F21" i="79"/>
  <c r="E21" i="79"/>
  <c r="D21" i="79"/>
  <c r="C21" i="79"/>
  <c r="B21" i="79"/>
  <c r="A21" i="79"/>
  <c r="F20" i="79"/>
  <c r="E20" i="79"/>
  <c r="D20" i="79"/>
  <c r="C20" i="79"/>
  <c r="B20" i="79"/>
  <c r="A20" i="79"/>
  <c r="F19" i="79"/>
  <c r="E19" i="79"/>
  <c r="D19" i="79"/>
  <c r="C19" i="79"/>
  <c r="B19" i="79"/>
  <c r="A19" i="79"/>
  <c r="F18" i="79"/>
  <c r="E18" i="79"/>
  <c r="D18" i="79"/>
  <c r="C18" i="79"/>
  <c r="B18" i="79"/>
  <c r="A18" i="79"/>
  <c r="F17" i="79"/>
  <c r="E17" i="79"/>
  <c r="D17" i="79"/>
  <c r="C17" i="79"/>
  <c r="B17" i="79"/>
  <c r="A17" i="79"/>
  <c r="F16" i="79"/>
  <c r="E16" i="79"/>
  <c r="D16" i="79"/>
  <c r="C16" i="79"/>
  <c r="B16" i="79"/>
  <c r="A16" i="79"/>
  <c r="F15" i="79"/>
  <c r="E15" i="79"/>
  <c r="D15" i="79"/>
  <c r="C15" i="79"/>
  <c r="B15" i="79"/>
  <c r="A15" i="79"/>
  <c r="A7" i="79"/>
  <c r="D6" i="79"/>
  <c r="F131" i="78"/>
  <c r="E131" i="78"/>
  <c r="D131" i="78"/>
  <c r="C131" i="78"/>
  <c r="B131" i="78"/>
  <c r="A131" i="78"/>
  <c r="F130" i="78"/>
  <c r="E130" i="78"/>
  <c r="D130" i="78"/>
  <c r="C130" i="78"/>
  <c r="B130" i="78"/>
  <c r="A130" i="78"/>
  <c r="F129" i="78"/>
  <c r="E129" i="78"/>
  <c r="D129" i="78"/>
  <c r="C129" i="78"/>
  <c r="B129" i="78"/>
  <c r="A129" i="78"/>
  <c r="F128" i="78"/>
  <c r="E128" i="78"/>
  <c r="D128" i="78"/>
  <c r="C128" i="78"/>
  <c r="B128" i="78"/>
  <c r="A128" i="78"/>
  <c r="F127" i="78"/>
  <c r="E127" i="78"/>
  <c r="D127" i="78"/>
  <c r="C127" i="78"/>
  <c r="B127" i="78"/>
  <c r="A127" i="78"/>
  <c r="F126" i="78"/>
  <c r="E126" i="78"/>
  <c r="D126" i="78"/>
  <c r="C126" i="78"/>
  <c r="B126" i="78"/>
  <c r="A126" i="78"/>
  <c r="F125" i="78"/>
  <c r="E125" i="78"/>
  <c r="D125" i="78"/>
  <c r="C125" i="78"/>
  <c r="B125" i="78"/>
  <c r="A125" i="78"/>
  <c r="F124" i="78"/>
  <c r="E124" i="78"/>
  <c r="D124" i="78"/>
  <c r="C124" i="78"/>
  <c r="B124" i="78"/>
  <c r="A124" i="78"/>
  <c r="F123" i="78"/>
  <c r="E123" i="78"/>
  <c r="D123" i="78"/>
  <c r="C123" i="78"/>
  <c r="B123" i="78"/>
  <c r="A123" i="78"/>
  <c r="F122" i="78"/>
  <c r="E122" i="78"/>
  <c r="D122" i="78"/>
  <c r="C122" i="78"/>
  <c r="B122" i="78"/>
  <c r="A122" i="78"/>
  <c r="F121" i="78"/>
  <c r="E121" i="78"/>
  <c r="D121" i="78"/>
  <c r="C121" i="78"/>
  <c r="B121" i="78"/>
  <c r="A121" i="78"/>
  <c r="F120" i="78"/>
  <c r="E120" i="78"/>
  <c r="D120" i="78"/>
  <c r="C120" i="78"/>
  <c r="B120" i="78"/>
  <c r="A120" i="78"/>
  <c r="F119" i="78"/>
  <c r="E119" i="78"/>
  <c r="D119" i="78"/>
  <c r="C119" i="78"/>
  <c r="B119" i="78"/>
  <c r="A119" i="78"/>
  <c r="F118" i="78"/>
  <c r="E118" i="78"/>
  <c r="D118" i="78"/>
  <c r="C118" i="78"/>
  <c r="B118" i="78"/>
  <c r="A118" i="78"/>
  <c r="F117" i="78"/>
  <c r="E117" i="78"/>
  <c r="D117" i="78"/>
  <c r="C117" i="78"/>
  <c r="B117" i="78"/>
  <c r="A117" i="78"/>
  <c r="F116" i="78"/>
  <c r="E116" i="78"/>
  <c r="D116" i="78"/>
  <c r="C116" i="78"/>
  <c r="B116" i="78"/>
  <c r="A116" i="78"/>
  <c r="F115" i="78"/>
  <c r="E115" i="78"/>
  <c r="D115" i="78"/>
  <c r="C115" i="78"/>
  <c r="B115" i="78"/>
  <c r="A115" i="78"/>
  <c r="F114" i="78"/>
  <c r="E114" i="78"/>
  <c r="D114" i="78"/>
  <c r="C114" i="78"/>
  <c r="B114" i="78"/>
  <c r="A114" i="78"/>
  <c r="F113" i="78"/>
  <c r="E113" i="78"/>
  <c r="D113" i="78"/>
  <c r="C113" i="78"/>
  <c r="B113" i="78"/>
  <c r="A113" i="78"/>
  <c r="F112" i="78"/>
  <c r="E112" i="78"/>
  <c r="D112" i="78"/>
  <c r="C112" i="78"/>
  <c r="B112" i="78"/>
  <c r="A112" i="78"/>
  <c r="F111" i="78"/>
  <c r="E111" i="78"/>
  <c r="D111" i="78"/>
  <c r="C111" i="78"/>
  <c r="B111" i="78"/>
  <c r="A111" i="78"/>
  <c r="F110" i="78"/>
  <c r="E110" i="78"/>
  <c r="D110" i="78"/>
  <c r="C110" i="78"/>
  <c r="B110" i="78"/>
  <c r="A110" i="78"/>
  <c r="F109" i="78"/>
  <c r="E109" i="78"/>
  <c r="D109" i="78"/>
  <c r="C109" i="78"/>
  <c r="B109" i="78"/>
  <c r="A109" i="78"/>
  <c r="F108" i="78"/>
  <c r="E108" i="78"/>
  <c r="D108" i="78"/>
  <c r="C108" i="78"/>
  <c r="B108" i="78"/>
  <c r="A108" i="78"/>
  <c r="F107" i="78"/>
  <c r="E107" i="78"/>
  <c r="D107" i="78"/>
  <c r="C107" i="78"/>
  <c r="B107" i="78"/>
  <c r="A107" i="78"/>
  <c r="F106" i="78"/>
  <c r="E106" i="78"/>
  <c r="D106" i="78"/>
  <c r="C106" i="78"/>
  <c r="B106" i="78"/>
  <c r="A106" i="78"/>
  <c r="F105" i="78"/>
  <c r="E105" i="78"/>
  <c r="D105" i="78"/>
  <c r="C105" i="78"/>
  <c r="B105" i="78"/>
  <c r="A105" i="78"/>
  <c r="F104" i="78"/>
  <c r="E104" i="78"/>
  <c r="D104" i="78"/>
  <c r="C104" i="78"/>
  <c r="B104" i="78"/>
  <c r="A104" i="78"/>
  <c r="F103" i="78"/>
  <c r="E103" i="78"/>
  <c r="D103" i="78"/>
  <c r="C103" i="78"/>
  <c r="B103" i="78"/>
  <c r="A103" i="78"/>
  <c r="F102" i="78"/>
  <c r="E102" i="78"/>
  <c r="D102" i="78"/>
  <c r="C102" i="78"/>
  <c r="B102" i="78"/>
  <c r="A102" i="78"/>
  <c r="F101" i="78"/>
  <c r="E101" i="78"/>
  <c r="D101" i="78"/>
  <c r="C101" i="78"/>
  <c r="B101" i="78"/>
  <c r="A101" i="78"/>
  <c r="F100" i="78"/>
  <c r="E100" i="78"/>
  <c r="D100" i="78"/>
  <c r="C100" i="78"/>
  <c r="B100" i="78"/>
  <c r="A100" i="78"/>
  <c r="F99" i="78"/>
  <c r="E99" i="78"/>
  <c r="D99" i="78"/>
  <c r="C99" i="78"/>
  <c r="B99" i="78"/>
  <c r="A99" i="78"/>
  <c r="F98" i="78"/>
  <c r="E98" i="78"/>
  <c r="D98" i="78"/>
  <c r="C98" i="78"/>
  <c r="B98" i="78"/>
  <c r="A98" i="78"/>
  <c r="F97" i="78"/>
  <c r="E97" i="78"/>
  <c r="D97" i="78"/>
  <c r="C97" i="78"/>
  <c r="B97" i="78"/>
  <c r="A97" i="78"/>
  <c r="F96" i="78"/>
  <c r="E96" i="78"/>
  <c r="D96" i="78"/>
  <c r="C96" i="78"/>
  <c r="B96" i="78"/>
  <c r="A96" i="78"/>
  <c r="F95" i="78"/>
  <c r="E95" i="78"/>
  <c r="D95" i="78"/>
  <c r="C95" i="78"/>
  <c r="B95" i="78"/>
  <c r="A95" i="78"/>
  <c r="F94" i="78"/>
  <c r="E94" i="78"/>
  <c r="D94" i="78"/>
  <c r="C94" i="78"/>
  <c r="B94" i="78"/>
  <c r="A94" i="78"/>
  <c r="F93" i="78"/>
  <c r="E93" i="78"/>
  <c r="D93" i="78"/>
  <c r="C93" i="78"/>
  <c r="B93" i="78"/>
  <c r="A93" i="78"/>
  <c r="F92" i="78"/>
  <c r="E92" i="78"/>
  <c r="D92" i="78"/>
  <c r="C92" i="78"/>
  <c r="B92" i="78"/>
  <c r="A92" i="78"/>
  <c r="F91" i="78"/>
  <c r="E91" i="78"/>
  <c r="D91" i="78"/>
  <c r="C91" i="78"/>
  <c r="B91" i="78"/>
  <c r="A91" i="78"/>
  <c r="F90" i="78"/>
  <c r="E90" i="78"/>
  <c r="D90" i="78"/>
  <c r="C90" i="78"/>
  <c r="B90" i="78"/>
  <c r="A90" i="78"/>
  <c r="F89" i="78"/>
  <c r="E89" i="78"/>
  <c r="D89" i="78"/>
  <c r="C89" i="78"/>
  <c r="B89" i="78"/>
  <c r="A89" i="78"/>
  <c r="F88" i="78"/>
  <c r="E88" i="78"/>
  <c r="D88" i="78"/>
  <c r="C88" i="78"/>
  <c r="B88" i="78"/>
  <c r="A88" i="78"/>
  <c r="F87" i="78"/>
  <c r="E87" i="78"/>
  <c r="D87" i="78"/>
  <c r="C87" i="78"/>
  <c r="B87" i="78"/>
  <c r="A87" i="78"/>
  <c r="F86" i="78"/>
  <c r="E86" i="78"/>
  <c r="D86" i="78"/>
  <c r="C86" i="78"/>
  <c r="B86" i="78"/>
  <c r="A86" i="78"/>
  <c r="F85" i="78"/>
  <c r="E85" i="78"/>
  <c r="D85" i="78"/>
  <c r="C85" i="78"/>
  <c r="B85" i="78"/>
  <c r="A85" i="78"/>
  <c r="F84" i="78"/>
  <c r="E84" i="78"/>
  <c r="D84" i="78"/>
  <c r="C84" i="78"/>
  <c r="B84" i="78"/>
  <c r="A84" i="78"/>
  <c r="F83" i="78"/>
  <c r="E83" i="78"/>
  <c r="D83" i="78"/>
  <c r="C83" i="78"/>
  <c r="B83" i="78"/>
  <c r="A83" i="78"/>
  <c r="F82" i="78"/>
  <c r="E82" i="78"/>
  <c r="D82" i="78"/>
  <c r="C82" i="78"/>
  <c r="B82" i="78"/>
  <c r="A82" i="78"/>
  <c r="F81" i="78"/>
  <c r="E81" i="78"/>
  <c r="D81" i="78"/>
  <c r="C81" i="78"/>
  <c r="B81" i="78"/>
  <c r="A81" i="78"/>
  <c r="F80" i="78"/>
  <c r="E80" i="78"/>
  <c r="D80" i="78"/>
  <c r="C80" i="78"/>
  <c r="B80" i="78"/>
  <c r="A80" i="78"/>
  <c r="F79" i="78"/>
  <c r="E79" i="78"/>
  <c r="D79" i="78"/>
  <c r="C79" i="78"/>
  <c r="B79" i="78"/>
  <c r="A79" i="78"/>
  <c r="F78" i="78"/>
  <c r="E78" i="78"/>
  <c r="D78" i="78"/>
  <c r="C78" i="78"/>
  <c r="B78" i="78"/>
  <c r="A78" i="78"/>
  <c r="F77" i="78"/>
  <c r="E77" i="78"/>
  <c r="D77" i="78"/>
  <c r="C77" i="78"/>
  <c r="B77" i="78"/>
  <c r="A77" i="78"/>
  <c r="F76" i="78"/>
  <c r="E76" i="78"/>
  <c r="D76" i="78"/>
  <c r="C76" i="78"/>
  <c r="B76" i="78"/>
  <c r="A76" i="78"/>
  <c r="F75" i="78"/>
  <c r="E75" i="78"/>
  <c r="D75" i="78"/>
  <c r="C75" i="78"/>
  <c r="B75" i="78"/>
  <c r="A75" i="78"/>
  <c r="F74" i="78"/>
  <c r="E74" i="78"/>
  <c r="D74" i="78"/>
  <c r="C74" i="78"/>
  <c r="B74" i="78"/>
  <c r="A74" i="78"/>
  <c r="F73" i="78"/>
  <c r="E73" i="78"/>
  <c r="D73" i="78"/>
  <c r="C73" i="78"/>
  <c r="B73" i="78"/>
  <c r="A73" i="78"/>
  <c r="F72" i="78"/>
  <c r="E72" i="78"/>
  <c r="D72" i="78"/>
  <c r="C72" i="78"/>
  <c r="B72" i="78"/>
  <c r="A72" i="78"/>
  <c r="F71" i="78"/>
  <c r="E71" i="78"/>
  <c r="D71" i="78"/>
  <c r="C71" i="78"/>
  <c r="B71" i="78"/>
  <c r="A71" i="78"/>
  <c r="F70" i="78"/>
  <c r="E70" i="78"/>
  <c r="D70" i="78"/>
  <c r="C70" i="78"/>
  <c r="B70" i="78"/>
  <c r="A70" i="78"/>
  <c r="F69" i="78"/>
  <c r="E69" i="78"/>
  <c r="D69" i="78"/>
  <c r="C69" i="78"/>
  <c r="B69" i="78"/>
  <c r="A69" i="78"/>
  <c r="F68" i="78"/>
  <c r="E68" i="78"/>
  <c r="D68" i="78"/>
  <c r="C68" i="78"/>
  <c r="B68" i="78"/>
  <c r="A68" i="78"/>
  <c r="F67" i="78"/>
  <c r="E67" i="78"/>
  <c r="D67" i="78"/>
  <c r="C67" i="78"/>
  <c r="B67" i="78"/>
  <c r="A67" i="78"/>
  <c r="F66" i="78"/>
  <c r="E66" i="78"/>
  <c r="D66" i="78"/>
  <c r="C66" i="78"/>
  <c r="B66" i="78"/>
  <c r="A66" i="78"/>
  <c r="F65" i="78"/>
  <c r="E65" i="78"/>
  <c r="D65" i="78"/>
  <c r="C65" i="78"/>
  <c r="B65" i="78"/>
  <c r="A65" i="78"/>
  <c r="F64" i="78"/>
  <c r="E64" i="78"/>
  <c r="D64" i="78"/>
  <c r="C64" i="78"/>
  <c r="B64" i="78"/>
  <c r="A64" i="78"/>
  <c r="F63" i="78"/>
  <c r="E63" i="78"/>
  <c r="D63" i="78"/>
  <c r="C63" i="78"/>
  <c r="B63" i="78"/>
  <c r="A63" i="78"/>
  <c r="F62" i="78"/>
  <c r="E62" i="78"/>
  <c r="D62" i="78"/>
  <c r="C62" i="78"/>
  <c r="B62" i="78"/>
  <c r="A62" i="78"/>
  <c r="F61" i="78"/>
  <c r="E61" i="78"/>
  <c r="D61" i="78"/>
  <c r="C61" i="78"/>
  <c r="B61" i="78"/>
  <c r="A61" i="78"/>
  <c r="F60" i="78"/>
  <c r="E60" i="78"/>
  <c r="D60" i="78"/>
  <c r="C60" i="78"/>
  <c r="B60" i="78"/>
  <c r="A60" i="78"/>
  <c r="F59" i="78"/>
  <c r="E59" i="78"/>
  <c r="D59" i="78"/>
  <c r="C59" i="78"/>
  <c r="B59" i="78"/>
  <c r="A59" i="78"/>
  <c r="F58" i="78"/>
  <c r="E58" i="78"/>
  <c r="D58" i="78"/>
  <c r="C58" i="78"/>
  <c r="B58" i="78"/>
  <c r="A58" i="78"/>
  <c r="F57" i="78"/>
  <c r="E57" i="78"/>
  <c r="D57" i="78"/>
  <c r="C57" i="78"/>
  <c r="B57" i="78"/>
  <c r="A57" i="78"/>
  <c r="F56" i="78"/>
  <c r="E56" i="78"/>
  <c r="D56" i="78"/>
  <c r="C56" i="78"/>
  <c r="B56" i="78"/>
  <c r="A56" i="78"/>
  <c r="F55" i="78"/>
  <c r="E55" i="78"/>
  <c r="D55" i="78"/>
  <c r="C55" i="78"/>
  <c r="B55" i="78"/>
  <c r="A55" i="78"/>
  <c r="F54" i="78"/>
  <c r="E54" i="78"/>
  <c r="D54" i="78"/>
  <c r="C54" i="78"/>
  <c r="B54" i="78"/>
  <c r="A54" i="78"/>
  <c r="F53" i="78"/>
  <c r="E53" i="78"/>
  <c r="D53" i="78"/>
  <c r="C53" i="78"/>
  <c r="B53" i="78"/>
  <c r="A53" i="78"/>
  <c r="F52" i="78"/>
  <c r="E52" i="78"/>
  <c r="D52" i="78"/>
  <c r="C52" i="78"/>
  <c r="B52" i="78"/>
  <c r="A52" i="78"/>
  <c r="F51" i="78"/>
  <c r="E51" i="78"/>
  <c r="D51" i="78"/>
  <c r="C51" i="78"/>
  <c r="B51" i="78"/>
  <c r="A51" i="78"/>
  <c r="F50" i="78"/>
  <c r="E50" i="78"/>
  <c r="D50" i="78"/>
  <c r="C50" i="78"/>
  <c r="B50" i="78"/>
  <c r="A50" i="78"/>
  <c r="F49" i="78"/>
  <c r="E49" i="78"/>
  <c r="D49" i="78"/>
  <c r="C49" i="78"/>
  <c r="B49" i="78"/>
  <c r="A49" i="78"/>
  <c r="F48" i="78"/>
  <c r="E48" i="78"/>
  <c r="D48" i="78"/>
  <c r="C48" i="78"/>
  <c r="B48" i="78"/>
  <c r="A48" i="78"/>
  <c r="F47" i="78"/>
  <c r="E47" i="78"/>
  <c r="D47" i="78"/>
  <c r="C47" i="78"/>
  <c r="B47" i="78"/>
  <c r="A47" i="78"/>
  <c r="F46" i="78"/>
  <c r="E46" i="78"/>
  <c r="D46" i="78"/>
  <c r="C46" i="78"/>
  <c r="B46" i="78"/>
  <c r="A46" i="78"/>
  <c r="F45" i="78"/>
  <c r="E45" i="78"/>
  <c r="D45" i="78"/>
  <c r="C45" i="78"/>
  <c r="B45" i="78"/>
  <c r="A45" i="78"/>
  <c r="F44" i="78"/>
  <c r="E44" i="78"/>
  <c r="D44" i="78"/>
  <c r="C44" i="78"/>
  <c r="B44" i="78"/>
  <c r="A44" i="78"/>
  <c r="F43" i="78"/>
  <c r="E43" i="78"/>
  <c r="D43" i="78"/>
  <c r="C43" i="78"/>
  <c r="B43" i="78"/>
  <c r="A43" i="78"/>
  <c r="F42" i="78"/>
  <c r="E42" i="78"/>
  <c r="D42" i="78"/>
  <c r="C42" i="78"/>
  <c r="B42" i="78"/>
  <c r="A42" i="78"/>
  <c r="F41" i="78"/>
  <c r="E41" i="78"/>
  <c r="D41" i="78"/>
  <c r="C41" i="78"/>
  <c r="B41" i="78"/>
  <c r="A41" i="78"/>
  <c r="F40" i="78"/>
  <c r="E40" i="78"/>
  <c r="D40" i="78"/>
  <c r="C40" i="78"/>
  <c r="B40" i="78"/>
  <c r="A40" i="78"/>
  <c r="F39" i="78"/>
  <c r="E39" i="78"/>
  <c r="D39" i="78"/>
  <c r="C39" i="78"/>
  <c r="B39" i="78"/>
  <c r="A39" i="78"/>
  <c r="F38" i="78"/>
  <c r="E38" i="78"/>
  <c r="D38" i="78"/>
  <c r="C38" i="78"/>
  <c r="B38" i="78"/>
  <c r="A38" i="78"/>
  <c r="F37" i="78"/>
  <c r="E37" i="78"/>
  <c r="D37" i="78"/>
  <c r="C37" i="78"/>
  <c r="B37" i="78"/>
  <c r="A37" i="78"/>
  <c r="F36" i="78"/>
  <c r="E36" i="78"/>
  <c r="D36" i="78"/>
  <c r="C36" i="78"/>
  <c r="B36" i="78"/>
  <c r="A36" i="78"/>
  <c r="F35" i="78"/>
  <c r="E35" i="78"/>
  <c r="D35" i="78"/>
  <c r="C35" i="78"/>
  <c r="B35" i="78"/>
  <c r="A35" i="78"/>
  <c r="F34" i="78"/>
  <c r="E34" i="78"/>
  <c r="D34" i="78"/>
  <c r="C34" i="78"/>
  <c r="B34" i="78"/>
  <c r="A34" i="78"/>
  <c r="F33" i="78"/>
  <c r="E33" i="78"/>
  <c r="D33" i="78"/>
  <c r="C33" i="78"/>
  <c r="B33" i="78"/>
  <c r="A33" i="78"/>
  <c r="F32" i="78"/>
  <c r="E32" i="78"/>
  <c r="D32" i="78"/>
  <c r="C32" i="78"/>
  <c r="B32" i="78"/>
  <c r="A32" i="78"/>
  <c r="F31" i="78"/>
  <c r="E31" i="78"/>
  <c r="D31" i="78"/>
  <c r="C31" i="78"/>
  <c r="B31" i="78"/>
  <c r="A31" i="78"/>
  <c r="F30" i="78"/>
  <c r="E30" i="78"/>
  <c r="D30" i="78"/>
  <c r="C30" i="78"/>
  <c r="B30" i="78"/>
  <c r="A30" i="78"/>
  <c r="F29" i="78"/>
  <c r="E29" i="78"/>
  <c r="D29" i="78"/>
  <c r="C29" i="78"/>
  <c r="B29" i="78"/>
  <c r="A29" i="78"/>
  <c r="F28" i="78"/>
  <c r="E28" i="78"/>
  <c r="D28" i="78"/>
  <c r="C28" i="78"/>
  <c r="B28" i="78"/>
  <c r="A28" i="78"/>
  <c r="F27" i="78"/>
  <c r="E27" i="78"/>
  <c r="D27" i="78"/>
  <c r="C27" i="78"/>
  <c r="B27" i="78"/>
  <c r="A27" i="78"/>
  <c r="F26" i="78"/>
  <c r="E26" i="78"/>
  <c r="D26" i="78"/>
  <c r="C26" i="78"/>
  <c r="B26" i="78"/>
  <c r="A26" i="78"/>
  <c r="F25" i="78"/>
  <c r="E25" i="78"/>
  <c r="D25" i="78"/>
  <c r="C25" i="78"/>
  <c r="B25" i="78"/>
  <c r="A25" i="78"/>
  <c r="F24" i="78"/>
  <c r="E24" i="78"/>
  <c r="D24" i="78"/>
  <c r="C24" i="78"/>
  <c r="B24" i="78"/>
  <c r="A24" i="78"/>
  <c r="F23" i="78"/>
  <c r="E23" i="78"/>
  <c r="D23" i="78"/>
  <c r="C23" i="78"/>
  <c r="B23" i="78"/>
  <c r="A23" i="78"/>
  <c r="F22" i="78"/>
  <c r="E22" i="78"/>
  <c r="D22" i="78"/>
  <c r="C22" i="78"/>
  <c r="B22" i="78"/>
  <c r="A22" i="78"/>
  <c r="F21" i="78"/>
  <c r="E21" i="78"/>
  <c r="D21" i="78"/>
  <c r="C21" i="78"/>
  <c r="B21" i="78"/>
  <c r="A21" i="78"/>
  <c r="F20" i="78"/>
  <c r="E20" i="78"/>
  <c r="D20" i="78"/>
  <c r="C20" i="78"/>
  <c r="B20" i="78"/>
  <c r="A20" i="78"/>
  <c r="F19" i="78"/>
  <c r="E19" i="78"/>
  <c r="D19" i="78"/>
  <c r="C19" i="78"/>
  <c r="B19" i="78"/>
  <c r="A19" i="78"/>
  <c r="F18" i="78"/>
  <c r="E18" i="78"/>
  <c r="D18" i="78"/>
  <c r="C18" i="78"/>
  <c r="B18" i="78"/>
  <c r="A18" i="78"/>
  <c r="F17" i="78"/>
  <c r="E17" i="78"/>
  <c r="D17" i="78"/>
  <c r="C17" i="78"/>
  <c r="B17" i="78"/>
  <c r="A17" i="78"/>
  <c r="F16" i="78"/>
  <c r="E16" i="78"/>
  <c r="D16" i="78"/>
  <c r="C16" i="78"/>
  <c r="B16" i="78"/>
  <c r="A16" i="78"/>
  <c r="F15" i="78"/>
  <c r="E15" i="78"/>
  <c r="D15" i="78"/>
  <c r="C15" i="78"/>
  <c r="B15" i="78"/>
  <c r="A15" i="78"/>
  <c r="A7" i="78"/>
  <c r="D6" i="78"/>
  <c r="F131" i="62"/>
  <c r="E131" i="62"/>
  <c r="D131" i="62"/>
  <c r="C131" i="62"/>
  <c r="B131" i="62"/>
  <c r="A131" i="62"/>
  <c r="F130" i="62"/>
  <c r="E130" i="62"/>
  <c r="D130" i="62"/>
  <c r="C130" i="62"/>
  <c r="B130" i="62"/>
  <c r="A130" i="62"/>
  <c r="F129" i="62"/>
  <c r="E129" i="62"/>
  <c r="D129" i="62"/>
  <c r="C129" i="62"/>
  <c r="B129" i="62"/>
  <c r="A129" i="62"/>
  <c r="F128" i="62"/>
  <c r="E128" i="62"/>
  <c r="D128" i="62"/>
  <c r="C128" i="62"/>
  <c r="B128" i="62"/>
  <c r="A128" i="62"/>
  <c r="F127" i="62"/>
  <c r="E127" i="62"/>
  <c r="D127" i="62"/>
  <c r="C127" i="62"/>
  <c r="B127" i="62"/>
  <c r="A127" i="62"/>
  <c r="F126" i="62"/>
  <c r="E126" i="62"/>
  <c r="D126" i="62"/>
  <c r="C126" i="62"/>
  <c r="B126" i="62"/>
  <c r="A126" i="62"/>
  <c r="F125" i="62"/>
  <c r="E125" i="62"/>
  <c r="D125" i="62"/>
  <c r="C125" i="62"/>
  <c r="B125" i="62"/>
  <c r="A125" i="62"/>
  <c r="F124" i="62"/>
  <c r="E124" i="62"/>
  <c r="D124" i="62"/>
  <c r="C124" i="62"/>
  <c r="B124" i="62"/>
  <c r="A124" i="62"/>
  <c r="F123" i="62"/>
  <c r="E123" i="62"/>
  <c r="D123" i="62"/>
  <c r="C123" i="62"/>
  <c r="B123" i="62"/>
  <c r="A123" i="62"/>
  <c r="F122" i="62"/>
  <c r="E122" i="62"/>
  <c r="D122" i="62"/>
  <c r="C122" i="62"/>
  <c r="B122" i="62"/>
  <c r="A122" i="62"/>
  <c r="F121" i="62"/>
  <c r="E121" i="62"/>
  <c r="D121" i="62"/>
  <c r="C121" i="62"/>
  <c r="B121" i="62"/>
  <c r="A121" i="62"/>
  <c r="F120" i="62"/>
  <c r="E120" i="62"/>
  <c r="D120" i="62"/>
  <c r="C120" i="62"/>
  <c r="B120" i="62"/>
  <c r="A120" i="62"/>
  <c r="F119" i="62"/>
  <c r="E119" i="62"/>
  <c r="D119" i="62"/>
  <c r="C119" i="62"/>
  <c r="B119" i="62"/>
  <c r="A119" i="62"/>
  <c r="F118" i="62"/>
  <c r="E118" i="62"/>
  <c r="D118" i="62"/>
  <c r="C118" i="62"/>
  <c r="B118" i="62"/>
  <c r="A118" i="62"/>
  <c r="F117" i="62"/>
  <c r="E117" i="62"/>
  <c r="D117" i="62"/>
  <c r="C117" i="62"/>
  <c r="B117" i="62"/>
  <c r="A117" i="62"/>
  <c r="F116" i="62"/>
  <c r="E116" i="62"/>
  <c r="D116" i="62"/>
  <c r="C116" i="62"/>
  <c r="B116" i="62"/>
  <c r="A116" i="62"/>
  <c r="F115" i="62"/>
  <c r="E115" i="62"/>
  <c r="D115" i="62"/>
  <c r="C115" i="62"/>
  <c r="B115" i="62"/>
  <c r="A115" i="62"/>
  <c r="F114" i="62"/>
  <c r="E114" i="62"/>
  <c r="D114" i="62"/>
  <c r="C114" i="62"/>
  <c r="B114" i="62"/>
  <c r="A114" i="62"/>
  <c r="F113" i="62"/>
  <c r="E113" i="62"/>
  <c r="D113" i="62"/>
  <c r="C113" i="62"/>
  <c r="B113" i="62"/>
  <c r="A113" i="62"/>
  <c r="F112" i="62"/>
  <c r="E112" i="62"/>
  <c r="D112" i="62"/>
  <c r="C112" i="62"/>
  <c r="B112" i="62"/>
  <c r="A112" i="62"/>
  <c r="F111" i="62"/>
  <c r="E111" i="62"/>
  <c r="D111" i="62"/>
  <c r="C111" i="62"/>
  <c r="B111" i="62"/>
  <c r="A111" i="62"/>
  <c r="F110" i="62"/>
  <c r="E110" i="62"/>
  <c r="D110" i="62"/>
  <c r="C110" i="62"/>
  <c r="B110" i="62"/>
  <c r="A110" i="62"/>
  <c r="F109" i="62"/>
  <c r="E109" i="62"/>
  <c r="D109" i="62"/>
  <c r="C109" i="62"/>
  <c r="B109" i="62"/>
  <c r="A109" i="62"/>
  <c r="F108" i="62"/>
  <c r="E108" i="62"/>
  <c r="D108" i="62"/>
  <c r="C108" i="62"/>
  <c r="B108" i="62"/>
  <c r="A108" i="62"/>
  <c r="F107" i="62"/>
  <c r="E107" i="62"/>
  <c r="D107" i="62"/>
  <c r="C107" i="62"/>
  <c r="B107" i="62"/>
  <c r="A107" i="62"/>
  <c r="F106" i="62"/>
  <c r="E106" i="62"/>
  <c r="D106" i="62"/>
  <c r="C106" i="62"/>
  <c r="B106" i="62"/>
  <c r="A106" i="62"/>
  <c r="F105" i="62"/>
  <c r="E105" i="62"/>
  <c r="D105" i="62"/>
  <c r="C105" i="62"/>
  <c r="B105" i="62"/>
  <c r="A105" i="62"/>
  <c r="F104" i="62"/>
  <c r="E104" i="62"/>
  <c r="D104" i="62"/>
  <c r="C104" i="62"/>
  <c r="B104" i="62"/>
  <c r="A104" i="62"/>
  <c r="F103" i="62"/>
  <c r="E103" i="62"/>
  <c r="D103" i="62"/>
  <c r="C103" i="62"/>
  <c r="B103" i="62"/>
  <c r="A103" i="62"/>
  <c r="F102" i="62"/>
  <c r="E102" i="62"/>
  <c r="D102" i="62"/>
  <c r="C102" i="62"/>
  <c r="B102" i="62"/>
  <c r="A102" i="62"/>
  <c r="F101" i="62"/>
  <c r="E101" i="62"/>
  <c r="D101" i="62"/>
  <c r="C101" i="62"/>
  <c r="B101" i="62"/>
  <c r="A101" i="62"/>
  <c r="F100" i="62"/>
  <c r="E100" i="62"/>
  <c r="D100" i="62"/>
  <c r="C100" i="62"/>
  <c r="B100" i="62"/>
  <c r="A100" i="62"/>
  <c r="F99" i="62"/>
  <c r="E99" i="62"/>
  <c r="D99" i="62"/>
  <c r="C99" i="62"/>
  <c r="B99" i="62"/>
  <c r="A99" i="62"/>
  <c r="F98" i="62"/>
  <c r="E98" i="62"/>
  <c r="D98" i="62"/>
  <c r="C98" i="62"/>
  <c r="B98" i="62"/>
  <c r="A98" i="62"/>
  <c r="F97" i="62"/>
  <c r="E97" i="62"/>
  <c r="D97" i="62"/>
  <c r="C97" i="62"/>
  <c r="B97" i="62"/>
  <c r="A97" i="62"/>
  <c r="F96" i="62"/>
  <c r="E96" i="62"/>
  <c r="D96" i="62"/>
  <c r="C96" i="62"/>
  <c r="B96" i="62"/>
  <c r="A96" i="62"/>
  <c r="F95" i="62"/>
  <c r="E95" i="62"/>
  <c r="D95" i="62"/>
  <c r="C95" i="62"/>
  <c r="B95" i="62"/>
  <c r="A95" i="62"/>
  <c r="F94" i="62"/>
  <c r="E94" i="62"/>
  <c r="D94" i="62"/>
  <c r="C94" i="62"/>
  <c r="B94" i="62"/>
  <c r="A94" i="62"/>
  <c r="F93" i="62"/>
  <c r="E93" i="62"/>
  <c r="D93" i="62"/>
  <c r="C93" i="62"/>
  <c r="B93" i="62"/>
  <c r="A93" i="62"/>
  <c r="F92" i="62"/>
  <c r="E92" i="62"/>
  <c r="D92" i="62"/>
  <c r="C92" i="62"/>
  <c r="B92" i="62"/>
  <c r="A92" i="62"/>
  <c r="F91" i="62"/>
  <c r="E91" i="62"/>
  <c r="D91" i="62"/>
  <c r="C91" i="62"/>
  <c r="B91" i="62"/>
  <c r="A91" i="62"/>
  <c r="F90" i="62"/>
  <c r="E90" i="62"/>
  <c r="D90" i="62"/>
  <c r="C90" i="62"/>
  <c r="B90" i="62"/>
  <c r="A90" i="62"/>
  <c r="F89" i="62"/>
  <c r="E89" i="62"/>
  <c r="D89" i="62"/>
  <c r="C89" i="62"/>
  <c r="B89" i="62"/>
  <c r="A89" i="62"/>
  <c r="F88" i="62"/>
  <c r="E88" i="62"/>
  <c r="D88" i="62"/>
  <c r="C88" i="62"/>
  <c r="B88" i="62"/>
  <c r="A88" i="62"/>
  <c r="F87" i="62"/>
  <c r="E87" i="62"/>
  <c r="D87" i="62"/>
  <c r="C87" i="62"/>
  <c r="B87" i="62"/>
  <c r="A87" i="62"/>
  <c r="F86" i="62"/>
  <c r="E86" i="62"/>
  <c r="D86" i="62"/>
  <c r="C86" i="62"/>
  <c r="B86" i="62"/>
  <c r="A86" i="62"/>
  <c r="F85" i="62"/>
  <c r="E85" i="62"/>
  <c r="D85" i="62"/>
  <c r="C85" i="62"/>
  <c r="B85" i="62"/>
  <c r="A85" i="62"/>
  <c r="F84" i="62"/>
  <c r="E84" i="62"/>
  <c r="D84" i="62"/>
  <c r="C84" i="62"/>
  <c r="B84" i="62"/>
  <c r="A84" i="62"/>
  <c r="F83" i="62"/>
  <c r="E83" i="62"/>
  <c r="D83" i="62"/>
  <c r="C83" i="62"/>
  <c r="B83" i="62"/>
  <c r="A83" i="62"/>
  <c r="F82" i="62"/>
  <c r="E82" i="62"/>
  <c r="D82" i="62"/>
  <c r="C82" i="62"/>
  <c r="B82" i="62"/>
  <c r="A82" i="62"/>
  <c r="F81" i="62"/>
  <c r="E81" i="62"/>
  <c r="D81" i="62"/>
  <c r="C81" i="62"/>
  <c r="B81" i="62"/>
  <c r="A81" i="62"/>
  <c r="F80" i="62"/>
  <c r="E80" i="62"/>
  <c r="D80" i="62"/>
  <c r="C80" i="62"/>
  <c r="B80" i="62"/>
  <c r="A80" i="62"/>
  <c r="F79" i="62"/>
  <c r="E79" i="62"/>
  <c r="D79" i="62"/>
  <c r="C79" i="62"/>
  <c r="B79" i="62"/>
  <c r="A79" i="62"/>
  <c r="F78" i="62"/>
  <c r="E78" i="62"/>
  <c r="D78" i="62"/>
  <c r="C78" i="62"/>
  <c r="B78" i="62"/>
  <c r="A78" i="62"/>
  <c r="F77" i="62"/>
  <c r="E77" i="62"/>
  <c r="D77" i="62"/>
  <c r="C77" i="62"/>
  <c r="B77" i="62"/>
  <c r="A77" i="62"/>
  <c r="F76" i="62"/>
  <c r="E76" i="62"/>
  <c r="D76" i="62"/>
  <c r="C76" i="62"/>
  <c r="B76" i="62"/>
  <c r="A76" i="62"/>
  <c r="F75" i="62"/>
  <c r="E75" i="62"/>
  <c r="D75" i="62"/>
  <c r="C75" i="62"/>
  <c r="B75" i="62"/>
  <c r="A75" i="62"/>
  <c r="F74" i="62"/>
  <c r="E74" i="62"/>
  <c r="D74" i="62"/>
  <c r="C74" i="62"/>
  <c r="B74" i="62"/>
  <c r="A74" i="62"/>
  <c r="F73" i="62"/>
  <c r="E73" i="62"/>
  <c r="D73" i="62"/>
  <c r="C73" i="62"/>
  <c r="B73" i="62"/>
  <c r="A73" i="62"/>
  <c r="F72" i="62"/>
  <c r="E72" i="62"/>
  <c r="D72" i="62"/>
  <c r="C72" i="62"/>
  <c r="B72" i="62"/>
  <c r="A72" i="62"/>
  <c r="F71" i="62"/>
  <c r="E71" i="62"/>
  <c r="D71" i="62"/>
  <c r="C71" i="62"/>
  <c r="B71" i="62"/>
  <c r="A71" i="62"/>
  <c r="F70" i="62"/>
  <c r="E70" i="62"/>
  <c r="D70" i="62"/>
  <c r="C70" i="62"/>
  <c r="B70" i="62"/>
  <c r="A70" i="62"/>
  <c r="F69" i="62"/>
  <c r="E69" i="62"/>
  <c r="D69" i="62"/>
  <c r="C69" i="62"/>
  <c r="B69" i="62"/>
  <c r="A69" i="62"/>
  <c r="F68" i="62"/>
  <c r="E68" i="62"/>
  <c r="D68" i="62"/>
  <c r="C68" i="62"/>
  <c r="B68" i="62"/>
  <c r="A68" i="62"/>
  <c r="F67" i="62"/>
  <c r="E67" i="62"/>
  <c r="D67" i="62"/>
  <c r="C67" i="62"/>
  <c r="B67" i="62"/>
  <c r="A67" i="62"/>
  <c r="F66" i="62"/>
  <c r="E66" i="62"/>
  <c r="D66" i="62"/>
  <c r="C66" i="62"/>
  <c r="B66" i="62"/>
  <c r="A66" i="62"/>
  <c r="F65" i="62"/>
  <c r="E65" i="62"/>
  <c r="D65" i="62"/>
  <c r="C65" i="62"/>
  <c r="B65" i="62"/>
  <c r="A65" i="62"/>
  <c r="F64" i="62"/>
  <c r="E64" i="62"/>
  <c r="D64" i="62"/>
  <c r="C64" i="62"/>
  <c r="B64" i="62"/>
  <c r="A64" i="62"/>
  <c r="F63" i="62"/>
  <c r="E63" i="62"/>
  <c r="D63" i="62"/>
  <c r="C63" i="62"/>
  <c r="B63" i="62"/>
  <c r="A63" i="62"/>
  <c r="F62" i="62"/>
  <c r="E62" i="62"/>
  <c r="D62" i="62"/>
  <c r="C62" i="62"/>
  <c r="B62" i="62"/>
  <c r="A62" i="62"/>
  <c r="F61" i="62"/>
  <c r="E61" i="62"/>
  <c r="D61" i="62"/>
  <c r="C61" i="62"/>
  <c r="B61" i="62"/>
  <c r="A61" i="62"/>
  <c r="F60" i="62"/>
  <c r="E60" i="62"/>
  <c r="D60" i="62"/>
  <c r="C60" i="62"/>
  <c r="B60" i="62"/>
  <c r="A60" i="62"/>
  <c r="F59" i="62"/>
  <c r="E59" i="62"/>
  <c r="D59" i="62"/>
  <c r="C59" i="62"/>
  <c r="B59" i="62"/>
  <c r="A59" i="62"/>
  <c r="F58" i="62"/>
  <c r="E58" i="62"/>
  <c r="D58" i="62"/>
  <c r="C58" i="62"/>
  <c r="B58" i="62"/>
  <c r="A58" i="62"/>
  <c r="F57" i="62"/>
  <c r="E57" i="62"/>
  <c r="D57" i="62"/>
  <c r="C57" i="62"/>
  <c r="B57" i="62"/>
  <c r="A57" i="62"/>
  <c r="F56" i="62"/>
  <c r="E56" i="62"/>
  <c r="D56" i="62"/>
  <c r="C56" i="62"/>
  <c r="B56" i="62"/>
  <c r="A56" i="62"/>
  <c r="F55" i="62"/>
  <c r="E55" i="62"/>
  <c r="D55" i="62"/>
  <c r="C55" i="62"/>
  <c r="B55" i="62"/>
  <c r="A55" i="62"/>
  <c r="F54" i="62"/>
  <c r="E54" i="62"/>
  <c r="D54" i="62"/>
  <c r="C54" i="62"/>
  <c r="B54" i="62"/>
  <c r="A54" i="62"/>
  <c r="F53" i="62"/>
  <c r="E53" i="62"/>
  <c r="D53" i="62"/>
  <c r="C53" i="62"/>
  <c r="B53" i="62"/>
  <c r="A53" i="62"/>
  <c r="F52" i="62"/>
  <c r="E52" i="62"/>
  <c r="D52" i="62"/>
  <c r="C52" i="62"/>
  <c r="B52" i="62"/>
  <c r="A52" i="62"/>
  <c r="F51" i="62"/>
  <c r="E51" i="62"/>
  <c r="D51" i="62"/>
  <c r="C51" i="62"/>
  <c r="B51" i="62"/>
  <c r="A51" i="62"/>
  <c r="F50" i="62"/>
  <c r="E50" i="62"/>
  <c r="D50" i="62"/>
  <c r="C50" i="62"/>
  <c r="B50" i="62"/>
  <c r="A50" i="62"/>
  <c r="F49" i="62"/>
  <c r="E49" i="62"/>
  <c r="D49" i="62"/>
  <c r="C49" i="62"/>
  <c r="B49" i="62"/>
  <c r="A49" i="62"/>
  <c r="F48" i="62"/>
  <c r="E48" i="62"/>
  <c r="D48" i="62"/>
  <c r="C48" i="62"/>
  <c r="B48" i="62"/>
  <c r="A48" i="62"/>
  <c r="F47" i="62"/>
  <c r="E47" i="62"/>
  <c r="D47" i="62"/>
  <c r="C47" i="62"/>
  <c r="B47" i="62"/>
  <c r="A47" i="62"/>
  <c r="F46" i="62"/>
  <c r="E46" i="62"/>
  <c r="D46" i="62"/>
  <c r="C46" i="62"/>
  <c r="B46" i="62"/>
  <c r="A46" i="62"/>
  <c r="F45" i="62"/>
  <c r="E45" i="62"/>
  <c r="D45" i="62"/>
  <c r="C45" i="62"/>
  <c r="B45" i="62"/>
  <c r="A45" i="62"/>
  <c r="F44" i="62"/>
  <c r="E44" i="62"/>
  <c r="D44" i="62"/>
  <c r="C44" i="62"/>
  <c r="B44" i="62"/>
  <c r="A44" i="62"/>
  <c r="F43" i="62"/>
  <c r="E43" i="62"/>
  <c r="D43" i="62"/>
  <c r="C43" i="62"/>
  <c r="B43" i="62"/>
  <c r="A43" i="62"/>
  <c r="F42" i="62"/>
  <c r="E42" i="62"/>
  <c r="D42" i="62"/>
  <c r="C42" i="62"/>
  <c r="B42" i="62"/>
  <c r="A42" i="62"/>
  <c r="F41" i="62"/>
  <c r="E41" i="62"/>
  <c r="D41" i="62"/>
  <c r="C41" i="62"/>
  <c r="B41" i="62"/>
  <c r="A41" i="62"/>
  <c r="F40" i="62"/>
  <c r="E40" i="62"/>
  <c r="D40" i="62"/>
  <c r="C40" i="62"/>
  <c r="B40" i="62"/>
  <c r="A40" i="62"/>
  <c r="F39" i="62"/>
  <c r="E39" i="62"/>
  <c r="D39" i="62"/>
  <c r="C39" i="62"/>
  <c r="B39" i="62"/>
  <c r="A39" i="62"/>
  <c r="F38" i="62"/>
  <c r="E38" i="62"/>
  <c r="D38" i="62"/>
  <c r="C38" i="62"/>
  <c r="B38" i="62"/>
  <c r="A38" i="62"/>
  <c r="F37" i="62"/>
  <c r="E37" i="62"/>
  <c r="D37" i="62"/>
  <c r="C37" i="62"/>
  <c r="B37" i="62"/>
  <c r="A37" i="62"/>
  <c r="F36" i="62"/>
  <c r="E36" i="62"/>
  <c r="D36" i="62"/>
  <c r="C36" i="62"/>
  <c r="B36" i="62"/>
  <c r="A36" i="62"/>
  <c r="F35" i="62"/>
  <c r="E35" i="62"/>
  <c r="D35" i="62"/>
  <c r="C35" i="62"/>
  <c r="B35" i="62"/>
  <c r="A35" i="62"/>
  <c r="F34" i="62"/>
  <c r="E34" i="62"/>
  <c r="D34" i="62"/>
  <c r="C34" i="62"/>
  <c r="B34" i="62"/>
  <c r="A34" i="62"/>
  <c r="F33" i="62"/>
  <c r="E33" i="62"/>
  <c r="D33" i="62"/>
  <c r="C33" i="62"/>
  <c r="B33" i="62"/>
  <c r="A33" i="62"/>
  <c r="F32" i="62"/>
  <c r="E32" i="62"/>
  <c r="D32" i="62"/>
  <c r="C32" i="62"/>
  <c r="B32" i="62"/>
  <c r="A32" i="62"/>
  <c r="F31" i="62"/>
  <c r="E31" i="62"/>
  <c r="D31" i="62"/>
  <c r="C31" i="62"/>
  <c r="B31" i="62"/>
  <c r="A31" i="62"/>
  <c r="F30" i="62"/>
  <c r="E30" i="62"/>
  <c r="D30" i="62"/>
  <c r="C30" i="62"/>
  <c r="B30" i="62"/>
  <c r="A30" i="62"/>
  <c r="F29" i="62"/>
  <c r="E29" i="62"/>
  <c r="D29" i="62"/>
  <c r="C29" i="62"/>
  <c r="B29" i="62"/>
  <c r="A29" i="62"/>
  <c r="F28" i="62"/>
  <c r="E28" i="62"/>
  <c r="D28" i="62"/>
  <c r="C28" i="62"/>
  <c r="B28" i="62"/>
  <c r="A28" i="62"/>
  <c r="F27" i="62"/>
  <c r="E27" i="62"/>
  <c r="D27" i="62"/>
  <c r="C27" i="62"/>
  <c r="B27" i="62"/>
  <c r="A27" i="62"/>
  <c r="F26" i="62"/>
  <c r="E26" i="62"/>
  <c r="D26" i="62"/>
  <c r="C26" i="62"/>
  <c r="B26" i="62"/>
  <c r="A26" i="62"/>
  <c r="F25" i="62"/>
  <c r="E25" i="62"/>
  <c r="D25" i="62"/>
  <c r="C25" i="62"/>
  <c r="B25" i="62"/>
  <c r="A25" i="62"/>
  <c r="F24" i="62"/>
  <c r="E24" i="62"/>
  <c r="D24" i="62"/>
  <c r="C24" i="62"/>
  <c r="B24" i="62"/>
  <c r="A24" i="62"/>
  <c r="F23" i="62"/>
  <c r="E23" i="62"/>
  <c r="D23" i="62"/>
  <c r="C23" i="62"/>
  <c r="B23" i="62"/>
  <c r="A23" i="62"/>
  <c r="F22" i="62"/>
  <c r="E22" i="62"/>
  <c r="D22" i="62"/>
  <c r="C22" i="62"/>
  <c r="B22" i="62"/>
  <c r="A22" i="62"/>
  <c r="F21" i="62"/>
  <c r="E21" i="62"/>
  <c r="D21" i="62"/>
  <c r="C21" i="62"/>
  <c r="B21" i="62"/>
  <c r="A21" i="62"/>
  <c r="F20" i="62"/>
  <c r="E20" i="62"/>
  <c r="D20" i="62"/>
  <c r="C20" i="62"/>
  <c r="B20" i="62"/>
  <c r="A20" i="62"/>
  <c r="F19" i="62"/>
  <c r="E19" i="62"/>
  <c r="D19" i="62"/>
  <c r="C19" i="62"/>
  <c r="B19" i="62"/>
  <c r="A19" i="62"/>
  <c r="F18" i="62"/>
  <c r="E18" i="62"/>
  <c r="D18" i="62"/>
  <c r="C18" i="62"/>
  <c r="B18" i="62"/>
  <c r="A18" i="62"/>
  <c r="F17" i="62"/>
  <c r="E17" i="62"/>
  <c r="D17" i="62"/>
  <c r="C17" i="62"/>
  <c r="B17" i="62"/>
  <c r="A17" i="62"/>
  <c r="F16" i="62"/>
  <c r="E16" i="62"/>
  <c r="D16" i="62"/>
  <c r="C16" i="62"/>
  <c r="B16" i="62"/>
  <c r="A16" i="62"/>
  <c r="F15" i="62"/>
  <c r="E15" i="62"/>
  <c r="D15" i="62"/>
  <c r="C15" i="62"/>
  <c r="B15" i="62"/>
  <c r="A15" i="62"/>
  <c r="A7" i="62"/>
  <c r="D6" i="62"/>
  <c r="F131" i="46"/>
  <c r="E131" i="46"/>
  <c r="D131" i="46"/>
  <c r="C131" i="46"/>
  <c r="B131" i="46"/>
  <c r="A131" i="46"/>
  <c r="F130" i="46"/>
  <c r="E130" i="46"/>
  <c r="D130" i="46"/>
  <c r="C130" i="46"/>
  <c r="B130" i="46"/>
  <c r="A130" i="46"/>
  <c r="F129" i="46"/>
  <c r="E129" i="46"/>
  <c r="D129" i="46"/>
  <c r="C129" i="46"/>
  <c r="B129" i="46"/>
  <c r="A129" i="46"/>
  <c r="F128" i="46"/>
  <c r="E128" i="46"/>
  <c r="D128" i="46"/>
  <c r="C128" i="46"/>
  <c r="B128" i="46"/>
  <c r="A128" i="46"/>
  <c r="F127" i="46"/>
  <c r="E127" i="46"/>
  <c r="D127" i="46"/>
  <c r="C127" i="46"/>
  <c r="B127" i="46"/>
  <c r="A127" i="46"/>
  <c r="F126" i="46"/>
  <c r="E126" i="46"/>
  <c r="D126" i="46"/>
  <c r="C126" i="46"/>
  <c r="B126" i="46"/>
  <c r="A126" i="46"/>
  <c r="F125" i="46"/>
  <c r="E125" i="46"/>
  <c r="D125" i="46"/>
  <c r="C125" i="46"/>
  <c r="B125" i="46"/>
  <c r="A125" i="46"/>
  <c r="F124" i="46"/>
  <c r="E124" i="46"/>
  <c r="D124" i="46"/>
  <c r="C124" i="46"/>
  <c r="B124" i="46"/>
  <c r="A124" i="46"/>
  <c r="F123" i="46"/>
  <c r="E123" i="46"/>
  <c r="D123" i="46"/>
  <c r="C123" i="46"/>
  <c r="B123" i="46"/>
  <c r="A123" i="46"/>
  <c r="F122" i="46"/>
  <c r="E122" i="46"/>
  <c r="D122" i="46"/>
  <c r="C122" i="46"/>
  <c r="B122" i="46"/>
  <c r="A122" i="46"/>
  <c r="F121" i="46"/>
  <c r="E121" i="46"/>
  <c r="D121" i="46"/>
  <c r="C121" i="46"/>
  <c r="B121" i="46"/>
  <c r="A121" i="46"/>
  <c r="F120" i="46"/>
  <c r="E120" i="46"/>
  <c r="D120" i="46"/>
  <c r="C120" i="46"/>
  <c r="B120" i="46"/>
  <c r="A120" i="46"/>
  <c r="F119" i="46"/>
  <c r="E119" i="46"/>
  <c r="D119" i="46"/>
  <c r="C119" i="46"/>
  <c r="B119" i="46"/>
  <c r="A119" i="46"/>
  <c r="F118" i="46"/>
  <c r="E118" i="46"/>
  <c r="D118" i="46"/>
  <c r="C118" i="46"/>
  <c r="B118" i="46"/>
  <c r="A118" i="46"/>
  <c r="F117" i="46"/>
  <c r="E117" i="46"/>
  <c r="D117" i="46"/>
  <c r="C117" i="46"/>
  <c r="B117" i="46"/>
  <c r="A117" i="46"/>
  <c r="F116" i="46"/>
  <c r="E116" i="46"/>
  <c r="D116" i="46"/>
  <c r="C116" i="46"/>
  <c r="B116" i="46"/>
  <c r="A116" i="46"/>
  <c r="F115" i="46"/>
  <c r="E115" i="46"/>
  <c r="D115" i="46"/>
  <c r="C115" i="46"/>
  <c r="B115" i="46"/>
  <c r="A115" i="46"/>
  <c r="F114" i="46"/>
  <c r="E114" i="46"/>
  <c r="D114" i="46"/>
  <c r="C114" i="46"/>
  <c r="B114" i="46"/>
  <c r="A114" i="46"/>
  <c r="F113" i="46"/>
  <c r="E113" i="46"/>
  <c r="D113" i="46"/>
  <c r="C113" i="46"/>
  <c r="B113" i="46"/>
  <c r="A113" i="46"/>
  <c r="F112" i="46"/>
  <c r="E112" i="46"/>
  <c r="D112" i="46"/>
  <c r="C112" i="46"/>
  <c r="B112" i="46"/>
  <c r="A112" i="46"/>
  <c r="F111" i="46"/>
  <c r="E111" i="46"/>
  <c r="D111" i="46"/>
  <c r="C111" i="46"/>
  <c r="B111" i="46"/>
  <c r="A111" i="46"/>
  <c r="F110" i="46"/>
  <c r="E110" i="46"/>
  <c r="D110" i="46"/>
  <c r="C110" i="46"/>
  <c r="B110" i="46"/>
  <c r="A110" i="46"/>
  <c r="F109" i="46"/>
  <c r="E109" i="46"/>
  <c r="D109" i="46"/>
  <c r="C109" i="46"/>
  <c r="B109" i="46"/>
  <c r="A109" i="46"/>
  <c r="F108" i="46"/>
  <c r="E108" i="46"/>
  <c r="D108" i="46"/>
  <c r="C108" i="46"/>
  <c r="B108" i="46"/>
  <c r="A108" i="46"/>
  <c r="F107" i="46"/>
  <c r="E107" i="46"/>
  <c r="D107" i="46"/>
  <c r="C107" i="46"/>
  <c r="B107" i="46"/>
  <c r="A107" i="46"/>
  <c r="F106" i="46"/>
  <c r="E106" i="46"/>
  <c r="D106" i="46"/>
  <c r="C106" i="46"/>
  <c r="B106" i="46"/>
  <c r="A106" i="46"/>
  <c r="F105" i="46"/>
  <c r="E105" i="46"/>
  <c r="D105" i="46"/>
  <c r="C105" i="46"/>
  <c r="B105" i="46"/>
  <c r="A105" i="46"/>
  <c r="F104" i="46"/>
  <c r="E104" i="46"/>
  <c r="D104" i="46"/>
  <c r="C104" i="46"/>
  <c r="B104" i="46"/>
  <c r="A104" i="46"/>
  <c r="F103" i="46"/>
  <c r="E103" i="46"/>
  <c r="D103" i="46"/>
  <c r="C103" i="46"/>
  <c r="B103" i="46"/>
  <c r="A103" i="46"/>
  <c r="F102" i="46"/>
  <c r="E102" i="46"/>
  <c r="D102" i="46"/>
  <c r="C102" i="46"/>
  <c r="B102" i="46"/>
  <c r="A102" i="46"/>
  <c r="F101" i="46"/>
  <c r="E101" i="46"/>
  <c r="D101" i="46"/>
  <c r="C101" i="46"/>
  <c r="B101" i="46"/>
  <c r="A101" i="46"/>
  <c r="F100" i="46"/>
  <c r="E100" i="46"/>
  <c r="D100" i="46"/>
  <c r="C100" i="46"/>
  <c r="B100" i="46"/>
  <c r="A100" i="46"/>
  <c r="F99" i="46"/>
  <c r="E99" i="46"/>
  <c r="D99" i="46"/>
  <c r="C99" i="46"/>
  <c r="B99" i="46"/>
  <c r="A99" i="46"/>
  <c r="F98" i="46"/>
  <c r="E98" i="46"/>
  <c r="D98" i="46"/>
  <c r="C98" i="46"/>
  <c r="B98" i="46"/>
  <c r="A98" i="46"/>
  <c r="F97" i="46"/>
  <c r="E97" i="46"/>
  <c r="D97" i="46"/>
  <c r="C97" i="46"/>
  <c r="B97" i="46"/>
  <c r="A97" i="46"/>
  <c r="F96" i="46"/>
  <c r="E96" i="46"/>
  <c r="D96" i="46"/>
  <c r="C96" i="46"/>
  <c r="B96" i="46"/>
  <c r="A96" i="46"/>
  <c r="F95" i="46"/>
  <c r="E95" i="46"/>
  <c r="D95" i="46"/>
  <c r="C95" i="46"/>
  <c r="B95" i="46"/>
  <c r="A95" i="46"/>
  <c r="F94" i="46"/>
  <c r="E94" i="46"/>
  <c r="D94" i="46"/>
  <c r="C94" i="46"/>
  <c r="B94" i="46"/>
  <c r="A94" i="46"/>
  <c r="F93" i="46"/>
  <c r="E93" i="46"/>
  <c r="D93" i="46"/>
  <c r="C93" i="46"/>
  <c r="B93" i="46"/>
  <c r="A93" i="46"/>
  <c r="F92" i="46"/>
  <c r="E92" i="46"/>
  <c r="D92" i="46"/>
  <c r="C92" i="46"/>
  <c r="B92" i="46"/>
  <c r="A92" i="46"/>
  <c r="F91" i="46"/>
  <c r="E91" i="46"/>
  <c r="D91" i="46"/>
  <c r="C91" i="46"/>
  <c r="B91" i="46"/>
  <c r="A91" i="46"/>
  <c r="F90" i="46"/>
  <c r="E90" i="46"/>
  <c r="D90" i="46"/>
  <c r="C90" i="46"/>
  <c r="B90" i="46"/>
  <c r="A90" i="46"/>
  <c r="F89" i="46"/>
  <c r="E89" i="46"/>
  <c r="D89" i="46"/>
  <c r="C89" i="46"/>
  <c r="B89" i="46"/>
  <c r="A89" i="46"/>
  <c r="F88" i="46"/>
  <c r="E88" i="46"/>
  <c r="D88" i="46"/>
  <c r="C88" i="46"/>
  <c r="B88" i="46"/>
  <c r="A88" i="46"/>
  <c r="F87" i="46"/>
  <c r="E87" i="46"/>
  <c r="D87" i="46"/>
  <c r="C87" i="46"/>
  <c r="B87" i="46"/>
  <c r="A87" i="46"/>
  <c r="F86" i="46"/>
  <c r="E86" i="46"/>
  <c r="D86" i="46"/>
  <c r="C86" i="46"/>
  <c r="B86" i="46"/>
  <c r="A86" i="46"/>
  <c r="F85" i="46"/>
  <c r="E85" i="46"/>
  <c r="D85" i="46"/>
  <c r="C85" i="46"/>
  <c r="B85" i="46"/>
  <c r="A85" i="46"/>
  <c r="F84" i="46"/>
  <c r="E84" i="46"/>
  <c r="D84" i="46"/>
  <c r="C84" i="46"/>
  <c r="B84" i="46"/>
  <c r="A84" i="46"/>
  <c r="F83" i="46"/>
  <c r="E83" i="46"/>
  <c r="D83" i="46"/>
  <c r="C83" i="46"/>
  <c r="B83" i="46"/>
  <c r="A83" i="46"/>
  <c r="F82" i="46"/>
  <c r="E82" i="46"/>
  <c r="D82" i="46"/>
  <c r="C82" i="46"/>
  <c r="B82" i="46"/>
  <c r="A82" i="46"/>
  <c r="F81" i="46"/>
  <c r="E81" i="46"/>
  <c r="D81" i="46"/>
  <c r="C81" i="46"/>
  <c r="B81" i="46"/>
  <c r="A81" i="46"/>
  <c r="F80" i="46"/>
  <c r="E80" i="46"/>
  <c r="D80" i="46"/>
  <c r="C80" i="46"/>
  <c r="B80" i="46"/>
  <c r="A80" i="46"/>
  <c r="F79" i="46"/>
  <c r="E79" i="46"/>
  <c r="D79" i="46"/>
  <c r="C79" i="46"/>
  <c r="B79" i="46"/>
  <c r="A79" i="46"/>
  <c r="F78" i="46"/>
  <c r="E78" i="46"/>
  <c r="D78" i="46"/>
  <c r="C78" i="46"/>
  <c r="B78" i="46"/>
  <c r="A78" i="46"/>
  <c r="F77" i="46"/>
  <c r="E77" i="46"/>
  <c r="D77" i="46"/>
  <c r="C77" i="46"/>
  <c r="B77" i="46"/>
  <c r="A77" i="46"/>
  <c r="F76" i="46"/>
  <c r="E76" i="46"/>
  <c r="D76" i="46"/>
  <c r="C76" i="46"/>
  <c r="B76" i="46"/>
  <c r="A76" i="46"/>
  <c r="F75" i="46"/>
  <c r="E75" i="46"/>
  <c r="D75" i="46"/>
  <c r="C75" i="46"/>
  <c r="B75" i="46"/>
  <c r="A75" i="46"/>
  <c r="F74" i="46"/>
  <c r="E74" i="46"/>
  <c r="D74" i="46"/>
  <c r="C74" i="46"/>
  <c r="B74" i="46"/>
  <c r="A74" i="46"/>
  <c r="F73" i="46"/>
  <c r="E73" i="46"/>
  <c r="D73" i="46"/>
  <c r="C73" i="46"/>
  <c r="B73" i="46"/>
  <c r="A73" i="46"/>
  <c r="F72" i="46"/>
  <c r="E72" i="46"/>
  <c r="D72" i="46"/>
  <c r="C72" i="46"/>
  <c r="B72" i="46"/>
  <c r="A72" i="46"/>
  <c r="F71" i="46"/>
  <c r="E71" i="46"/>
  <c r="D71" i="46"/>
  <c r="C71" i="46"/>
  <c r="B71" i="46"/>
  <c r="A71" i="46"/>
  <c r="F70" i="46"/>
  <c r="E70" i="46"/>
  <c r="D70" i="46"/>
  <c r="C70" i="46"/>
  <c r="B70" i="46"/>
  <c r="A70" i="46"/>
  <c r="F69" i="46"/>
  <c r="E69" i="46"/>
  <c r="D69" i="46"/>
  <c r="C69" i="46"/>
  <c r="B69" i="46"/>
  <c r="A69" i="46"/>
  <c r="F68" i="46"/>
  <c r="E68" i="46"/>
  <c r="D68" i="46"/>
  <c r="C68" i="46"/>
  <c r="B68" i="46"/>
  <c r="A68" i="46"/>
  <c r="F67" i="46"/>
  <c r="E67" i="46"/>
  <c r="D67" i="46"/>
  <c r="C67" i="46"/>
  <c r="B67" i="46"/>
  <c r="A67" i="46"/>
  <c r="F66" i="46"/>
  <c r="E66" i="46"/>
  <c r="D66" i="46"/>
  <c r="C66" i="46"/>
  <c r="B66" i="46"/>
  <c r="A66" i="46"/>
  <c r="F65" i="46"/>
  <c r="E65" i="46"/>
  <c r="D65" i="46"/>
  <c r="C65" i="46"/>
  <c r="B65" i="46"/>
  <c r="A65" i="46"/>
  <c r="F64" i="46"/>
  <c r="E64" i="46"/>
  <c r="D64" i="46"/>
  <c r="C64" i="46"/>
  <c r="B64" i="46"/>
  <c r="A64" i="46"/>
  <c r="F63" i="46"/>
  <c r="E63" i="46"/>
  <c r="D63" i="46"/>
  <c r="C63" i="46"/>
  <c r="B63" i="46"/>
  <c r="A63" i="46"/>
  <c r="F62" i="46"/>
  <c r="E62" i="46"/>
  <c r="D62" i="46"/>
  <c r="C62" i="46"/>
  <c r="B62" i="46"/>
  <c r="A62" i="46"/>
  <c r="F61" i="46"/>
  <c r="E61" i="46"/>
  <c r="D61" i="46"/>
  <c r="C61" i="46"/>
  <c r="B61" i="46"/>
  <c r="A61" i="46"/>
  <c r="F60" i="46"/>
  <c r="E60" i="46"/>
  <c r="D60" i="46"/>
  <c r="C60" i="46"/>
  <c r="B60" i="46"/>
  <c r="A60" i="46"/>
  <c r="F59" i="46"/>
  <c r="E59" i="46"/>
  <c r="D59" i="46"/>
  <c r="C59" i="46"/>
  <c r="B59" i="46"/>
  <c r="A59" i="46"/>
  <c r="F58" i="46"/>
  <c r="E58" i="46"/>
  <c r="D58" i="46"/>
  <c r="C58" i="46"/>
  <c r="B58" i="46"/>
  <c r="A58" i="46"/>
  <c r="F57" i="46"/>
  <c r="E57" i="46"/>
  <c r="D57" i="46"/>
  <c r="C57" i="46"/>
  <c r="B57" i="46"/>
  <c r="A57" i="46"/>
  <c r="F56" i="46"/>
  <c r="E56" i="46"/>
  <c r="D56" i="46"/>
  <c r="C56" i="46"/>
  <c r="B56" i="46"/>
  <c r="A56" i="46"/>
  <c r="F55" i="46"/>
  <c r="E55" i="46"/>
  <c r="D55" i="46"/>
  <c r="C55" i="46"/>
  <c r="B55" i="46"/>
  <c r="A55" i="46"/>
  <c r="F54" i="46"/>
  <c r="E54" i="46"/>
  <c r="D54" i="46"/>
  <c r="C54" i="46"/>
  <c r="B54" i="46"/>
  <c r="A54" i="46"/>
  <c r="F53" i="46"/>
  <c r="E53" i="46"/>
  <c r="D53" i="46"/>
  <c r="C53" i="46"/>
  <c r="B53" i="46"/>
  <c r="A53" i="46"/>
  <c r="F52" i="46"/>
  <c r="E52" i="46"/>
  <c r="D52" i="46"/>
  <c r="C52" i="46"/>
  <c r="B52" i="46"/>
  <c r="A52" i="46"/>
  <c r="F51" i="46"/>
  <c r="E51" i="46"/>
  <c r="D51" i="46"/>
  <c r="C51" i="46"/>
  <c r="B51" i="46"/>
  <c r="A51" i="46"/>
  <c r="F50" i="46"/>
  <c r="E50" i="46"/>
  <c r="D50" i="46"/>
  <c r="C50" i="46"/>
  <c r="B50" i="46"/>
  <c r="A50" i="46"/>
  <c r="F49" i="46"/>
  <c r="E49" i="46"/>
  <c r="D49" i="46"/>
  <c r="C49" i="46"/>
  <c r="B49" i="46"/>
  <c r="A49" i="46"/>
  <c r="F48" i="46"/>
  <c r="E48" i="46"/>
  <c r="D48" i="46"/>
  <c r="C48" i="46"/>
  <c r="B48" i="46"/>
  <c r="A48" i="46"/>
  <c r="F47" i="46"/>
  <c r="E47" i="46"/>
  <c r="D47" i="46"/>
  <c r="C47" i="46"/>
  <c r="B47" i="46"/>
  <c r="A47" i="46"/>
  <c r="F46" i="46"/>
  <c r="E46" i="46"/>
  <c r="D46" i="46"/>
  <c r="C46" i="46"/>
  <c r="B46" i="46"/>
  <c r="A46" i="46"/>
  <c r="F45" i="46"/>
  <c r="E45" i="46"/>
  <c r="D45" i="46"/>
  <c r="C45" i="46"/>
  <c r="B45" i="46"/>
  <c r="A45" i="46"/>
  <c r="F44" i="46"/>
  <c r="E44" i="46"/>
  <c r="D44" i="46"/>
  <c r="C44" i="46"/>
  <c r="B44" i="46"/>
  <c r="A44" i="46"/>
  <c r="F43" i="46"/>
  <c r="E43" i="46"/>
  <c r="D43" i="46"/>
  <c r="C43" i="46"/>
  <c r="B43" i="46"/>
  <c r="A43" i="46"/>
  <c r="F42" i="46"/>
  <c r="E42" i="46"/>
  <c r="D42" i="46"/>
  <c r="C42" i="46"/>
  <c r="B42" i="46"/>
  <c r="A42" i="46"/>
  <c r="F41" i="46"/>
  <c r="E41" i="46"/>
  <c r="D41" i="46"/>
  <c r="C41" i="46"/>
  <c r="B41" i="46"/>
  <c r="A41" i="46"/>
  <c r="F40" i="46"/>
  <c r="E40" i="46"/>
  <c r="D40" i="46"/>
  <c r="C40" i="46"/>
  <c r="B40" i="46"/>
  <c r="A40" i="46"/>
  <c r="F39" i="46"/>
  <c r="E39" i="46"/>
  <c r="D39" i="46"/>
  <c r="C39" i="46"/>
  <c r="B39" i="46"/>
  <c r="A39" i="46"/>
  <c r="F38" i="46"/>
  <c r="E38" i="46"/>
  <c r="D38" i="46"/>
  <c r="C38" i="46"/>
  <c r="B38" i="46"/>
  <c r="A38" i="46"/>
  <c r="F37" i="46"/>
  <c r="E37" i="46"/>
  <c r="D37" i="46"/>
  <c r="C37" i="46"/>
  <c r="B37" i="46"/>
  <c r="A37" i="46"/>
  <c r="F36" i="46"/>
  <c r="E36" i="46"/>
  <c r="D36" i="46"/>
  <c r="C36" i="46"/>
  <c r="B36" i="46"/>
  <c r="A36" i="46"/>
  <c r="F35" i="46"/>
  <c r="E35" i="46"/>
  <c r="D35" i="46"/>
  <c r="C35" i="46"/>
  <c r="B35" i="46"/>
  <c r="A35" i="46"/>
  <c r="F34" i="46"/>
  <c r="E34" i="46"/>
  <c r="D34" i="46"/>
  <c r="C34" i="46"/>
  <c r="B34" i="46"/>
  <c r="A34" i="46"/>
  <c r="F33" i="46"/>
  <c r="E33" i="46"/>
  <c r="D33" i="46"/>
  <c r="C33" i="46"/>
  <c r="B33" i="46"/>
  <c r="A33" i="46"/>
  <c r="F32" i="46"/>
  <c r="E32" i="46"/>
  <c r="D32" i="46"/>
  <c r="C32" i="46"/>
  <c r="B32" i="46"/>
  <c r="A32" i="46"/>
  <c r="F31" i="46"/>
  <c r="E31" i="46"/>
  <c r="D31" i="46"/>
  <c r="C31" i="46"/>
  <c r="B31" i="46"/>
  <c r="A31" i="46"/>
  <c r="F30" i="46"/>
  <c r="E30" i="46"/>
  <c r="D30" i="46"/>
  <c r="C30" i="46"/>
  <c r="B30" i="46"/>
  <c r="A30" i="46"/>
  <c r="F29" i="46"/>
  <c r="E29" i="46"/>
  <c r="D29" i="46"/>
  <c r="C29" i="46"/>
  <c r="B29" i="46"/>
  <c r="A29" i="46"/>
  <c r="F28" i="46"/>
  <c r="E28" i="46"/>
  <c r="D28" i="46"/>
  <c r="C28" i="46"/>
  <c r="B28" i="46"/>
  <c r="A28" i="46"/>
  <c r="F27" i="46"/>
  <c r="E27" i="46"/>
  <c r="D27" i="46"/>
  <c r="C27" i="46"/>
  <c r="B27" i="46"/>
  <c r="A27" i="46"/>
  <c r="F26" i="46"/>
  <c r="E26" i="46"/>
  <c r="D26" i="46"/>
  <c r="C26" i="46"/>
  <c r="B26" i="46"/>
  <c r="A26" i="46"/>
  <c r="F25" i="46"/>
  <c r="E25" i="46"/>
  <c r="D25" i="46"/>
  <c r="C25" i="46"/>
  <c r="B25" i="46"/>
  <c r="A25" i="46"/>
  <c r="F24" i="46"/>
  <c r="E24" i="46"/>
  <c r="D24" i="46"/>
  <c r="C24" i="46"/>
  <c r="B24" i="46"/>
  <c r="A24" i="46"/>
  <c r="F23" i="46"/>
  <c r="E23" i="46"/>
  <c r="D23" i="46"/>
  <c r="C23" i="46"/>
  <c r="B23" i="46"/>
  <c r="A23" i="46"/>
  <c r="F22" i="46"/>
  <c r="E22" i="46"/>
  <c r="D22" i="46"/>
  <c r="C22" i="46"/>
  <c r="B22" i="46"/>
  <c r="A22" i="46"/>
  <c r="F21" i="46"/>
  <c r="E21" i="46"/>
  <c r="D21" i="46"/>
  <c r="C21" i="46"/>
  <c r="B21" i="46"/>
  <c r="A21" i="46"/>
  <c r="F20" i="46"/>
  <c r="E20" i="46"/>
  <c r="D20" i="46"/>
  <c r="C20" i="46"/>
  <c r="B20" i="46"/>
  <c r="A20" i="46"/>
  <c r="F19" i="46"/>
  <c r="E19" i="46"/>
  <c r="D19" i="46"/>
  <c r="C19" i="46"/>
  <c r="B19" i="46"/>
  <c r="A19" i="46"/>
  <c r="F18" i="46"/>
  <c r="E18" i="46"/>
  <c r="D18" i="46"/>
  <c r="C18" i="46"/>
  <c r="B18" i="46"/>
  <c r="A18" i="46"/>
  <c r="F17" i="46"/>
  <c r="E17" i="46"/>
  <c r="D17" i="46"/>
  <c r="C17" i="46"/>
  <c r="B17" i="46"/>
  <c r="A17" i="46"/>
  <c r="F16" i="46"/>
  <c r="E16" i="46"/>
  <c r="D16" i="46"/>
  <c r="C16" i="46"/>
  <c r="B16" i="46"/>
  <c r="A16" i="46"/>
  <c r="F15" i="46"/>
  <c r="E15" i="46"/>
  <c r="D15" i="46"/>
  <c r="C15" i="46"/>
  <c r="B15" i="46"/>
  <c r="A15" i="46"/>
  <c r="A7" i="46"/>
  <c r="D6" i="46"/>
  <c r="E125" i="91"/>
  <c r="E125" i="112"/>
  <c r="E8" i="151"/>
  <c r="BW9" i="151"/>
  <c r="C100" i="91"/>
  <c r="F114" i="91"/>
  <c r="F102" i="112"/>
  <c r="F131" i="112"/>
  <c r="F58" i="124"/>
  <c r="C120" i="124"/>
  <c r="F58" i="91"/>
  <c r="F74" i="102"/>
  <c r="F94" i="112"/>
  <c r="C120" i="112"/>
  <c r="F114" i="134"/>
  <c r="C80" i="91"/>
  <c r="C120" i="102"/>
  <c r="F58" i="134"/>
  <c r="F66" i="134"/>
  <c r="F131" i="134"/>
  <c r="F66" i="91"/>
  <c r="F102" i="91"/>
  <c r="C100" i="102"/>
  <c r="F50" i="112"/>
  <c r="F74" i="112"/>
  <c r="F66" i="124"/>
  <c r="F114" i="124"/>
  <c r="F50" i="134"/>
  <c r="F74" i="134"/>
  <c r="F94" i="134"/>
  <c r="F94" i="91"/>
  <c r="F58" i="102"/>
  <c r="F66" i="102"/>
  <c r="F114" i="102"/>
  <c r="F131" i="102"/>
  <c r="F114" i="112"/>
  <c r="F74" i="124"/>
  <c r="F58" i="112"/>
  <c r="C100" i="112"/>
  <c r="F94" i="124"/>
  <c r="C100" i="124"/>
  <c r="C100" i="134"/>
  <c r="F74" i="91"/>
  <c r="C120" i="91"/>
  <c r="F102" i="134"/>
  <c r="C120" i="134"/>
  <c r="A131" i="102"/>
  <c r="D21" i="134"/>
  <c r="C88" i="134"/>
  <c r="C36" i="102"/>
  <c r="A131" i="112"/>
  <c r="D21" i="102"/>
  <c r="C36" i="112"/>
  <c r="A131" i="124"/>
  <c r="C36" i="91"/>
  <c r="D21" i="91"/>
  <c r="A85" i="91"/>
  <c r="C88" i="91"/>
  <c r="A130" i="102"/>
  <c r="C36" i="124"/>
  <c r="A85" i="124"/>
  <c r="D21" i="112"/>
  <c r="C36" i="134"/>
  <c r="D21" i="124"/>
  <c r="A131" i="134"/>
  <c r="C116" i="134"/>
  <c r="C116" i="124"/>
  <c r="A29" i="112"/>
  <c r="C48" i="134"/>
  <c r="C131" i="124"/>
  <c r="C48" i="112"/>
  <c r="A29" i="91"/>
  <c r="C131" i="91"/>
  <c r="C48" i="102"/>
  <c r="C116" i="112"/>
  <c r="C48" i="124"/>
  <c r="C60" i="91"/>
  <c r="A114" i="91"/>
  <c r="A29" i="102"/>
  <c r="C116" i="102"/>
  <c r="C131" i="112"/>
  <c r="C44" i="91"/>
  <c r="C44" i="112"/>
  <c r="C60" i="112"/>
  <c r="A29" i="124"/>
  <c r="F118" i="124"/>
  <c r="A29" i="134"/>
  <c r="A114" i="124"/>
  <c r="C60" i="134"/>
  <c r="C116" i="91"/>
  <c r="C44" i="102"/>
  <c r="C44" i="124"/>
  <c r="C60" i="124"/>
  <c r="C44" i="134"/>
  <c r="C48" i="91"/>
  <c r="C60" i="102"/>
  <c r="A114" i="102"/>
  <c r="F118" i="102"/>
  <c r="A114" i="112"/>
  <c r="B68" i="124"/>
  <c r="C52" i="134"/>
  <c r="A118" i="124"/>
  <c r="C52" i="91"/>
  <c r="B60" i="134"/>
  <c r="C108" i="91"/>
  <c r="C52" i="102"/>
  <c r="F118" i="112"/>
  <c r="B68" i="134"/>
  <c r="F118" i="134"/>
  <c r="A39" i="112"/>
  <c r="E131" i="134"/>
  <c r="E131" i="124"/>
  <c r="F86" i="112"/>
  <c r="B60" i="112"/>
  <c r="E131" i="112"/>
  <c r="B44" i="124"/>
  <c r="C52" i="124"/>
  <c r="A129" i="134"/>
  <c r="A130" i="124"/>
  <c r="A90" i="134"/>
  <c r="A101" i="134"/>
  <c r="A101" i="124"/>
  <c r="E131" i="102"/>
  <c r="C52" i="112"/>
  <c r="A55" i="134"/>
  <c r="A87" i="124"/>
  <c r="C88" i="124"/>
  <c r="A93" i="134"/>
  <c r="A93" i="124"/>
  <c r="C108" i="134"/>
  <c r="C108" i="124"/>
  <c r="F118" i="91"/>
  <c r="C108" i="112"/>
  <c r="C76" i="124"/>
  <c r="A69" i="102"/>
  <c r="A25" i="112"/>
  <c r="A69" i="112"/>
  <c r="B20" i="124"/>
  <c r="C64" i="124"/>
  <c r="C104" i="124"/>
  <c r="F29" i="124"/>
  <c r="A69" i="134"/>
  <c r="A69" i="91"/>
  <c r="E34" i="102"/>
  <c r="E18" i="112"/>
  <c r="E34" i="112"/>
  <c r="B20" i="134"/>
  <c r="F42" i="124"/>
  <c r="B20" i="102"/>
  <c r="F42" i="102"/>
  <c r="B44" i="102"/>
  <c r="B20" i="112"/>
  <c r="F42" i="112"/>
  <c r="E42" i="134"/>
  <c r="E34" i="91"/>
  <c r="C64" i="102"/>
  <c r="C104" i="102"/>
  <c r="C64" i="112"/>
  <c r="C104" i="112"/>
  <c r="A69" i="124"/>
  <c r="F42" i="134"/>
  <c r="B44" i="134"/>
  <c r="B20" i="91"/>
  <c r="F42" i="91"/>
  <c r="C64" i="134"/>
  <c r="C104" i="134"/>
  <c r="A122" i="124"/>
  <c r="D131" i="134"/>
  <c r="D131" i="124"/>
  <c r="B127" i="124"/>
  <c r="C37" i="91"/>
  <c r="A32" i="124"/>
  <c r="C33" i="124"/>
  <c r="C49" i="102"/>
  <c r="A24" i="134"/>
  <c r="F27" i="112"/>
  <c r="A32" i="91"/>
  <c r="F59" i="124"/>
  <c r="F111" i="102"/>
  <c r="C69" i="102"/>
  <c r="A56" i="112"/>
  <c r="B25" i="124"/>
  <c r="D22" i="91"/>
  <c r="F39" i="134"/>
  <c r="A55" i="91"/>
  <c r="A95" i="91"/>
  <c r="A23" i="134"/>
  <c r="C62" i="112"/>
  <c r="A62" i="91"/>
  <c r="A102" i="124"/>
  <c r="A126" i="112"/>
  <c r="A22" i="134"/>
  <c r="A94" i="124"/>
  <c r="A54" i="134"/>
  <c r="A126" i="102"/>
  <c r="A62" i="112"/>
  <c r="A70" i="102"/>
  <c r="A94" i="134"/>
  <c r="D115" i="102"/>
  <c r="D63" i="102"/>
  <c r="D35" i="124"/>
  <c r="D35" i="91"/>
  <c r="D95" i="102"/>
  <c r="D31" i="102"/>
  <c r="A119" i="112"/>
  <c r="A111" i="134"/>
  <c r="A111" i="102"/>
  <c r="A111" i="112"/>
  <c r="A111" i="124"/>
  <c r="A111" i="91"/>
  <c r="A103" i="134"/>
  <c r="A103" i="102"/>
  <c r="A103" i="124"/>
  <c r="A103" i="91"/>
  <c r="A103" i="112"/>
  <c r="A95" i="112"/>
  <c r="A95" i="102"/>
  <c r="A95" i="134"/>
  <c r="A87" i="112"/>
  <c r="A87" i="91"/>
  <c r="A87" i="102"/>
  <c r="A79" i="91"/>
  <c r="A79" i="102"/>
  <c r="A79" i="134"/>
  <c r="A79" i="112"/>
  <c r="A71" i="134"/>
  <c r="A71" i="91"/>
  <c r="A71" i="124"/>
  <c r="A71" i="112"/>
  <c r="A71" i="102"/>
  <c r="A63" i="124"/>
  <c r="A63" i="134"/>
  <c r="A63" i="112"/>
  <c r="A63" i="102"/>
  <c r="A55" i="112"/>
  <c r="A55" i="102"/>
  <c r="A47" i="102"/>
  <c r="A47" i="112"/>
  <c r="A47" i="134"/>
  <c r="A47" i="124"/>
  <c r="A47" i="91"/>
  <c r="A39" i="124"/>
  <c r="A39" i="102"/>
  <c r="A39" i="91"/>
  <c r="A39" i="134"/>
  <c r="A31" i="102"/>
  <c r="A23" i="112"/>
  <c r="A23" i="102"/>
  <c r="A23" i="91"/>
  <c r="C17" i="91"/>
  <c r="F126" i="134"/>
  <c r="F122" i="112"/>
  <c r="B116" i="134"/>
  <c r="D113" i="124"/>
  <c r="E110" i="102"/>
  <c r="D109" i="112"/>
  <c r="E102" i="112"/>
  <c r="D101" i="124"/>
  <c r="B100" i="134"/>
  <c r="E98" i="112"/>
  <c r="D97" i="134"/>
  <c r="D97" i="91"/>
  <c r="B96" i="112"/>
  <c r="E94" i="112"/>
  <c r="B92" i="124"/>
  <c r="B92" i="112"/>
  <c r="E90" i="112"/>
  <c r="B88" i="124"/>
  <c r="E86" i="112"/>
  <c r="D85" i="102"/>
  <c r="D85" i="134"/>
  <c r="D85" i="91"/>
  <c r="B84" i="102"/>
  <c r="B84" i="112"/>
  <c r="B84" i="134"/>
  <c r="B84" i="124"/>
  <c r="E82" i="124"/>
  <c r="E82" i="112"/>
  <c r="E82" i="91"/>
  <c r="E82" i="134"/>
  <c r="D81" i="112"/>
  <c r="B80" i="102"/>
  <c r="B80" i="134"/>
  <c r="B80" i="91"/>
  <c r="E78" i="134"/>
  <c r="E78" i="112"/>
  <c r="E78" i="91"/>
  <c r="E78" i="102"/>
  <c r="D77" i="102"/>
  <c r="D77" i="134"/>
  <c r="D77" i="124"/>
  <c r="B76" i="112"/>
  <c r="B76" i="124"/>
  <c r="E74" i="112"/>
  <c r="E74" i="91"/>
  <c r="E74" i="124"/>
  <c r="D73" i="134"/>
  <c r="D73" i="124"/>
  <c r="D73" i="112"/>
  <c r="D73" i="91"/>
  <c r="B72" i="124"/>
  <c r="B72" i="102"/>
  <c r="B72" i="91"/>
  <c r="D69" i="112"/>
  <c r="D69" i="102"/>
  <c r="D69" i="91"/>
  <c r="E66" i="91"/>
  <c r="E66" i="112"/>
  <c r="E62" i="134"/>
  <c r="E62" i="112"/>
  <c r="E62" i="102"/>
  <c r="E62" i="91"/>
  <c r="E62" i="124"/>
  <c r="D61" i="124"/>
  <c r="D61" i="112"/>
  <c r="D61" i="102"/>
  <c r="D61" i="91"/>
  <c r="B60" i="124"/>
  <c r="B60" i="91"/>
  <c r="E58" i="134"/>
  <c r="E58" i="102"/>
  <c r="E58" i="112"/>
  <c r="E58" i="124"/>
  <c r="E58" i="91"/>
  <c r="D57" i="134"/>
  <c r="D57" i="124"/>
  <c r="D57" i="112"/>
  <c r="D57" i="102"/>
  <c r="D57" i="91"/>
  <c r="E54" i="134"/>
  <c r="E54" i="124"/>
  <c r="E54" i="91"/>
  <c r="E54" i="112"/>
  <c r="E54" i="102"/>
  <c r="D53" i="102"/>
  <c r="D53" i="124"/>
  <c r="D53" i="91"/>
  <c r="D53" i="134"/>
  <c r="B52" i="124"/>
  <c r="B52" i="112"/>
  <c r="B52" i="102"/>
  <c r="E50" i="112"/>
  <c r="E50" i="91"/>
  <c r="E50" i="134"/>
  <c r="E50" i="102"/>
  <c r="D49" i="134"/>
  <c r="D49" i="124"/>
  <c r="D49" i="102"/>
  <c r="D49" i="91"/>
  <c r="D49" i="112"/>
  <c r="B48" i="112"/>
  <c r="B48" i="134"/>
  <c r="B48" i="124"/>
  <c r="B48" i="91"/>
  <c r="B48" i="102"/>
  <c r="D45" i="134"/>
  <c r="D45" i="124"/>
  <c r="D45" i="91"/>
  <c r="D45" i="112"/>
  <c r="D45" i="102"/>
  <c r="D41" i="134"/>
  <c r="D41" i="124"/>
  <c r="D41" i="91"/>
  <c r="D41" i="112"/>
  <c r="B40" i="91"/>
  <c r="B40" i="112"/>
  <c r="B40" i="134"/>
  <c r="B40" i="102"/>
  <c r="B40" i="124"/>
  <c r="E38" i="134"/>
  <c r="E38" i="91"/>
  <c r="E38" i="124"/>
  <c r="E38" i="102"/>
  <c r="D37" i="134"/>
  <c r="D37" i="112"/>
  <c r="D37" i="124"/>
  <c r="D37" i="91"/>
  <c r="D37" i="102"/>
  <c r="D33" i="102"/>
  <c r="D33" i="112"/>
  <c r="D33" i="124"/>
  <c r="D33" i="134"/>
  <c r="D33" i="91"/>
  <c r="B32" i="124"/>
  <c r="B32" i="91"/>
  <c r="B32" i="102"/>
  <c r="B32" i="112"/>
  <c r="E30" i="102"/>
  <c r="E30" i="112"/>
  <c r="E30" i="134"/>
  <c r="E30" i="124"/>
  <c r="D29" i="91"/>
  <c r="D29" i="112"/>
  <c r="D29" i="124"/>
  <c r="D29" i="102"/>
  <c r="B28" i="124"/>
  <c r="B28" i="134"/>
  <c r="B28" i="102"/>
  <c r="C25" i="124"/>
  <c r="C25" i="134"/>
  <c r="F23" i="134"/>
  <c r="F23" i="124"/>
  <c r="F23" i="112"/>
  <c r="F23" i="91"/>
  <c r="B23" i="112"/>
  <c r="D111" i="124"/>
  <c r="E104" i="102"/>
  <c r="E96" i="112"/>
  <c r="E92" i="112"/>
  <c r="B82" i="124"/>
  <c r="D75" i="112"/>
  <c r="E72" i="112"/>
  <c r="B66" i="134"/>
  <c r="E52" i="134"/>
  <c r="D43" i="112"/>
  <c r="E36" i="134"/>
  <c r="F25" i="134"/>
  <c r="A83" i="112"/>
  <c r="A110" i="124"/>
  <c r="A110" i="102"/>
  <c r="A110" i="112"/>
  <c r="A102" i="112"/>
  <c r="A102" i="102"/>
  <c r="A86" i="124"/>
  <c r="A86" i="112"/>
  <c r="A86" i="134"/>
  <c r="A86" i="102"/>
  <c r="A70" i="112"/>
  <c r="A70" i="134"/>
  <c r="A54" i="102"/>
  <c r="F60" i="124"/>
  <c r="B121" i="124"/>
  <c r="E119" i="134"/>
  <c r="B117" i="124"/>
  <c r="D98" i="124"/>
  <c r="B89" i="134"/>
  <c r="D86" i="134"/>
  <c r="B81" i="102"/>
  <c r="B77" i="112"/>
  <c r="D74" i="124"/>
  <c r="B69" i="112"/>
  <c r="E67" i="134"/>
  <c r="B65" i="124"/>
  <c r="D62" i="91"/>
  <c r="B33" i="91"/>
  <c r="C22" i="91"/>
  <c r="F53" i="112" l="1"/>
  <c r="F53" i="124"/>
  <c r="C35" i="112"/>
  <c r="F29" i="91"/>
  <c r="B27" i="102"/>
  <c r="B23" i="102"/>
  <c r="C43" i="91"/>
  <c r="C55" i="91"/>
  <c r="C31" i="102"/>
  <c r="C31" i="91"/>
  <c r="C43" i="124"/>
  <c r="C31" i="124"/>
  <c r="C62" i="134"/>
  <c r="E125" i="102"/>
  <c r="E15" i="112"/>
  <c r="D128" i="124"/>
  <c r="D124" i="124"/>
  <c r="D124" i="112"/>
  <c r="E15" i="124"/>
  <c r="B123" i="134"/>
  <c r="B127" i="112"/>
  <c r="B16" i="124"/>
  <c r="E129" i="134"/>
  <c r="AU8" i="150"/>
  <c r="B16" i="91"/>
  <c r="B127" i="91"/>
  <c r="B123" i="102"/>
  <c r="F33" i="91"/>
  <c r="C55" i="102"/>
  <c r="D16" i="112"/>
  <c r="F45" i="124"/>
  <c r="C47" i="124"/>
  <c r="C31" i="134"/>
  <c r="B23" i="134"/>
  <c r="C51" i="124"/>
  <c r="F45" i="102"/>
  <c r="F57" i="91"/>
  <c r="F57" i="112"/>
  <c r="C51" i="112"/>
  <c r="C47" i="102"/>
  <c r="F33" i="112"/>
  <c r="B23" i="124"/>
  <c r="E122" i="91"/>
  <c r="F45" i="91"/>
  <c r="C35" i="91"/>
  <c r="F45" i="112"/>
  <c r="C35" i="134"/>
  <c r="C55" i="134"/>
  <c r="F33" i="124"/>
  <c r="B27" i="124"/>
  <c r="C51" i="134"/>
  <c r="C43" i="112"/>
  <c r="F101" i="124"/>
  <c r="F33" i="134"/>
  <c r="C35" i="102"/>
  <c r="B19" i="124"/>
  <c r="B130" i="102"/>
  <c r="F61" i="102"/>
  <c r="C55" i="124"/>
  <c r="F49" i="112"/>
  <c r="F29" i="134"/>
  <c r="C43" i="134"/>
  <c r="C47" i="134"/>
  <c r="F57" i="124"/>
  <c r="F49" i="124"/>
  <c r="F53" i="102"/>
  <c r="F49" i="134"/>
  <c r="F29" i="102"/>
  <c r="B126" i="134"/>
  <c r="C47" i="91"/>
  <c r="F57" i="134"/>
  <c r="E16" i="124"/>
  <c r="F52" i="91"/>
  <c r="C46" i="102"/>
  <c r="B26" i="134"/>
  <c r="F28" i="112"/>
  <c r="E20" i="112"/>
  <c r="C62" i="124"/>
  <c r="D23" i="112"/>
  <c r="F36" i="124"/>
  <c r="F40" i="124"/>
  <c r="F60" i="91"/>
  <c r="E24" i="102"/>
  <c r="C46" i="112"/>
  <c r="C50" i="112"/>
  <c r="C50" i="91"/>
  <c r="E24" i="134"/>
  <c r="D23" i="102"/>
  <c r="C54" i="124"/>
  <c r="F60" i="134"/>
  <c r="F60" i="112"/>
  <c r="C62" i="91"/>
  <c r="E77" i="150"/>
  <c r="S77" i="151"/>
  <c r="C34" i="134"/>
  <c r="F48" i="124"/>
  <c r="F56" i="112"/>
  <c r="A22" i="112"/>
  <c r="C30" i="91"/>
  <c r="E16" i="112"/>
  <c r="B18" i="112"/>
  <c r="D27" i="102"/>
  <c r="C34" i="91"/>
  <c r="D23" i="124"/>
  <c r="E20" i="91"/>
  <c r="B26" i="102"/>
  <c r="C34" i="124"/>
  <c r="F48" i="134"/>
  <c r="F56" i="124"/>
  <c r="A46" i="124"/>
  <c r="C46" i="134"/>
  <c r="C54" i="91"/>
  <c r="D19" i="102"/>
  <c r="C54" i="112"/>
  <c r="C30" i="124"/>
  <c r="F52" i="102"/>
  <c r="C34" i="112"/>
  <c r="F48" i="112"/>
  <c r="A38" i="134"/>
  <c r="D19" i="124"/>
  <c r="F36" i="91"/>
  <c r="B18" i="124"/>
  <c r="A38" i="102"/>
  <c r="C30" i="112"/>
  <c r="C30" i="134"/>
  <c r="F48" i="91"/>
  <c r="F36" i="112"/>
  <c r="C50" i="124"/>
  <c r="A38" i="124"/>
  <c r="F28" i="91"/>
  <c r="F52" i="134"/>
  <c r="E20" i="102"/>
  <c r="C46" i="91"/>
  <c r="D19" i="91"/>
  <c r="E16" i="102"/>
  <c r="B18" i="102"/>
  <c r="F28" i="134"/>
  <c r="F36" i="134"/>
  <c r="C54" i="134"/>
  <c r="E16" i="134"/>
  <c r="D19" i="134"/>
  <c r="F52" i="124"/>
  <c r="C50" i="134"/>
  <c r="E24" i="112"/>
  <c r="E24" i="91"/>
  <c r="F56" i="91"/>
  <c r="B26" i="91"/>
  <c r="F28" i="124"/>
  <c r="F56" i="134"/>
  <c r="E20" i="134"/>
  <c r="D27" i="124"/>
  <c r="A38" i="112"/>
  <c r="B18" i="91"/>
  <c r="D27" i="112"/>
  <c r="D23" i="91"/>
  <c r="D27" i="91"/>
  <c r="B26" i="124"/>
  <c r="C115" i="124"/>
  <c r="F109" i="91"/>
  <c r="F61" i="91"/>
  <c r="C99" i="102"/>
  <c r="F89" i="112"/>
  <c r="E86" i="124"/>
  <c r="B92" i="134"/>
  <c r="E94" i="91"/>
  <c r="D97" i="102"/>
  <c r="B100" i="91"/>
  <c r="D101" i="112"/>
  <c r="D109" i="91"/>
  <c r="C124" i="124"/>
  <c r="D117" i="112"/>
  <c r="E128" i="91"/>
  <c r="F61" i="134"/>
  <c r="C107" i="124"/>
  <c r="F89" i="124"/>
  <c r="D69" i="134"/>
  <c r="B76" i="134"/>
  <c r="D81" i="124"/>
  <c r="E86" i="134"/>
  <c r="E90" i="91"/>
  <c r="B92" i="91"/>
  <c r="E94" i="134"/>
  <c r="D97" i="112"/>
  <c r="B100" i="112"/>
  <c r="E102" i="91"/>
  <c r="B104" i="124"/>
  <c r="F117" i="124"/>
  <c r="C111" i="124"/>
  <c r="E90" i="134"/>
  <c r="C128" i="102"/>
  <c r="D93" i="102"/>
  <c r="F109" i="134"/>
  <c r="F109" i="124"/>
  <c r="E86" i="102"/>
  <c r="B100" i="124"/>
  <c r="F65" i="91"/>
  <c r="C111" i="102"/>
  <c r="F69" i="112"/>
  <c r="C59" i="124"/>
  <c r="B88" i="102"/>
  <c r="E90" i="124"/>
  <c r="D93" i="134"/>
  <c r="B96" i="91"/>
  <c r="E98" i="124"/>
  <c r="B104" i="102"/>
  <c r="B112" i="102"/>
  <c r="B120" i="124"/>
  <c r="B96" i="134"/>
  <c r="B104" i="134"/>
  <c r="C111" i="91"/>
  <c r="F65" i="124"/>
  <c r="F61" i="112"/>
  <c r="E66" i="134"/>
  <c r="B72" i="112"/>
  <c r="E74" i="134"/>
  <c r="D77" i="112"/>
  <c r="B80" i="112"/>
  <c r="D85" i="124"/>
  <c r="B88" i="91"/>
  <c r="D93" i="124"/>
  <c r="B96" i="102"/>
  <c r="E98" i="102"/>
  <c r="D101" i="102"/>
  <c r="B104" i="112"/>
  <c r="B112" i="124"/>
  <c r="D121" i="112"/>
  <c r="C59" i="134"/>
  <c r="C59" i="112"/>
  <c r="D93" i="91"/>
  <c r="E98" i="134"/>
  <c r="C115" i="112"/>
  <c r="C67" i="112"/>
  <c r="C59" i="102"/>
  <c r="C83" i="134"/>
  <c r="F97" i="124"/>
  <c r="B88" i="112"/>
  <c r="E94" i="102"/>
  <c r="D101" i="134"/>
  <c r="A115" i="112"/>
  <c r="A115" i="102"/>
  <c r="A115" i="124"/>
  <c r="A115" i="134"/>
  <c r="A83" i="124"/>
  <c r="A83" i="91"/>
  <c r="A83" i="134"/>
  <c r="A83" i="102"/>
  <c r="A67" i="124"/>
  <c r="A67" i="112"/>
  <c r="A67" i="134"/>
  <c r="A67" i="91"/>
  <c r="A67" i="102"/>
  <c r="A51" i="102"/>
  <c r="A51" i="91"/>
  <c r="A51" i="124"/>
  <c r="A51" i="112"/>
  <c r="A51" i="134"/>
  <c r="A35" i="134"/>
  <c r="A35" i="124"/>
  <c r="A35" i="91"/>
  <c r="A35" i="112"/>
  <c r="A35" i="102"/>
  <c r="A123" i="102"/>
  <c r="A123" i="112"/>
  <c r="A123" i="134"/>
  <c r="A107" i="102"/>
  <c r="A107" i="112"/>
  <c r="A107" i="91"/>
  <c r="A91" i="102"/>
  <c r="A91" i="91"/>
  <c r="A91" i="134"/>
  <c r="A91" i="124"/>
  <c r="A91" i="112"/>
  <c r="A75" i="112"/>
  <c r="A75" i="124"/>
  <c r="A75" i="102"/>
  <c r="A75" i="134"/>
  <c r="A75" i="91"/>
  <c r="A59" i="102"/>
  <c r="A59" i="134"/>
  <c r="A59" i="91"/>
  <c r="A59" i="124"/>
  <c r="A59" i="112"/>
  <c r="A43" i="112"/>
  <c r="A43" i="102"/>
  <c r="A43" i="124"/>
  <c r="A43" i="91"/>
  <c r="A43" i="134"/>
  <c r="A123" i="91"/>
  <c r="A123" i="124"/>
  <c r="E116" i="102"/>
  <c r="E116" i="124"/>
  <c r="E116" i="112"/>
  <c r="B114" i="91"/>
  <c r="B114" i="134"/>
  <c r="B114" i="112"/>
  <c r="B114" i="124"/>
  <c r="B114" i="102"/>
  <c r="E112" i="134"/>
  <c r="E112" i="112"/>
  <c r="E112" i="102"/>
  <c r="D111" i="91"/>
  <c r="D111" i="112"/>
  <c r="D111" i="102"/>
  <c r="D111" i="134"/>
  <c r="E108" i="91"/>
  <c r="E108" i="112"/>
  <c r="E108" i="102"/>
  <c r="E108" i="134"/>
  <c r="B106" i="91"/>
  <c r="B106" i="134"/>
  <c r="B106" i="124"/>
  <c r="B106" i="112"/>
  <c r="B106" i="102"/>
  <c r="E104" i="124"/>
  <c r="E104" i="134"/>
  <c r="B102" i="134"/>
  <c r="B102" i="124"/>
  <c r="B102" i="112"/>
  <c r="E100" i="91"/>
  <c r="E100" i="134"/>
  <c r="E100" i="124"/>
  <c r="E100" i="112"/>
  <c r="D99" i="112"/>
  <c r="D99" i="134"/>
  <c r="D99" i="102"/>
  <c r="D99" i="91"/>
  <c r="D99" i="124"/>
  <c r="B98" i="124"/>
  <c r="B98" i="91"/>
  <c r="B98" i="134"/>
  <c r="B98" i="112"/>
  <c r="B98" i="102"/>
  <c r="E96" i="91"/>
  <c r="E96" i="102"/>
  <c r="E96" i="124"/>
  <c r="E96" i="134"/>
  <c r="B94" i="91"/>
  <c r="B94" i="134"/>
  <c r="B94" i="124"/>
  <c r="B94" i="112"/>
  <c r="B94" i="102"/>
  <c r="E92" i="91"/>
  <c r="E92" i="124"/>
  <c r="E92" i="102"/>
  <c r="E92" i="134"/>
  <c r="B90" i="134"/>
  <c r="B90" i="112"/>
  <c r="B90" i="102"/>
  <c r="E88" i="91"/>
  <c r="E88" i="102"/>
  <c r="E88" i="124"/>
  <c r="B82" i="134"/>
  <c r="B82" i="102"/>
  <c r="E80" i="91"/>
  <c r="E80" i="134"/>
  <c r="E80" i="112"/>
  <c r="E80" i="102"/>
  <c r="D79" i="112"/>
  <c r="D79" i="91"/>
  <c r="D79" i="134"/>
  <c r="B78" i="124"/>
  <c r="B78" i="134"/>
  <c r="B78" i="112"/>
  <c r="B78" i="102"/>
  <c r="B78" i="91"/>
  <c r="D75" i="134"/>
  <c r="D75" i="124"/>
  <c r="D75" i="102"/>
  <c r="B74" i="91"/>
  <c r="B74" i="124"/>
  <c r="B74" i="112"/>
  <c r="B74" i="102"/>
  <c r="B74" i="134"/>
  <c r="E72" i="124"/>
  <c r="E72" i="91"/>
  <c r="E72" i="102"/>
  <c r="E72" i="134"/>
  <c r="D71" i="102"/>
  <c r="D71" i="124"/>
  <c r="D71" i="134"/>
  <c r="D71" i="112"/>
  <c r="D71" i="91"/>
  <c r="B70" i="91"/>
  <c r="B70" i="134"/>
  <c r="B70" i="112"/>
  <c r="E68" i="124"/>
  <c r="E68" i="134"/>
  <c r="D67" i="134"/>
  <c r="D67" i="112"/>
  <c r="B66" i="124"/>
  <c r="B66" i="91"/>
  <c r="E64" i="91"/>
  <c r="E64" i="124"/>
  <c r="E64" i="134"/>
  <c r="E64" i="112"/>
  <c r="E64" i="102"/>
  <c r="B58" i="102"/>
  <c r="B58" i="124"/>
  <c r="D55" i="112"/>
  <c r="D55" i="134"/>
  <c r="E44" i="112"/>
  <c r="E44" i="124"/>
  <c r="D43" i="102"/>
  <c r="D43" i="134"/>
  <c r="D39" i="124"/>
  <c r="D39" i="112"/>
  <c r="D39" i="134"/>
  <c r="B38" i="102"/>
  <c r="B38" i="124"/>
  <c r="B38" i="134"/>
  <c r="E36" i="102"/>
  <c r="E36" i="91"/>
  <c r="E36" i="124"/>
  <c r="E36" i="112"/>
  <c r="E32" i="134"/>
  <c r="E32" i="124"/>
  <c r="E32" i="112"/>
  <c r="D31" i="124"/>
  <c r="D31" i="112"/>
  <c r="B30" i="134"/>
  <c r="B30" i="91"/>
  <c r="B30" i="124"/>
  <c r="B30" i="102"/>
  <c r="B30" i="112"/>
  <c r="E28" i="124"/>
  <c r="E28" i="112"/>
  <c r="E28" i="91"/>
  <c r="C27" i="112"/>
  <c r="C27" i="91"/>
  <c r="C27" i="102"/>
  <c r="C27" i="134"/>
  <c r="C27" i="124"/>
  <c r="F25" i="102"/>
  <c r="F25" i="91"/>
  <c r="F25" i="124"/>
  <c r="F25" i="112"/>
  <c r="C23" i="91"/>
  <c r="C23" i="102"/>
  <c r="C23" i="112"/>
  <c r="B110" i="91"/>
  <c r="B110" i="134"/>
  <c r="B110" i="124"/>
  <c r="B110" i="112"/>
  <c r="B110" i="102"/>
  <c r="C4" i="91"/>
  <c r="C4" i="62"/>
  <c r="S8" i="150"/>
  <c r="AG8" i="150"/>
  <c r="C4" i="134"/>
  <c r="BW8" i="150"/>
  <c r="C128" i="134"/>
  <c r="C128" i="91"/>
  <c r="C128" i="124"/>
  <c r="C124" i="134"/>
  <c r="C124" i="102"/>
  <c r="C124" i="91"/>
  <c r="F122" i="134"/>
  <c r="F122" i="102"/>
  <c r="F122" i="124"/>
  <c r="D121" i="91"/>
  <c r="D121" i="124"/>
  <c r="D121" i="102"/>
  <c r="B120" i="112"/>
  <c r="B120" i="134"/>
  <c r="B120" i="91"/>
  <c r="B116" i="112"/>
  <c r="B116" i="124"/>
  <c r="B116" i="91"/>
  <c r="D113" i="112"/>
  <c r="D113" i="102"/>
  <c r="D113" i="91"/>
  <c r="E112" i="91"/>
  <c r="E112" i="124"/>
  <c r="B112" i="91"/>
  <c r="B112" i="134"/>
  <c r="E110" i="124"/>
  <c r="E110" i="134"/>
  <c r="E110" i="112"/>
  <c r="D109" i="102"/>
  <c r="D109" i="134"/>
  <c r="B108" i="134"/>
  <c r="B108" i="124"/>
  <c r="D107" i="91"/>
  <c r="D107" i="134"/>
  <c r="D107" i="124"/>
  <c r="D107" i="102"/>
  <c r="E104" i="112"/>
  <c r="E104" i="91"/>
  <c r="D103" i="134"/>
  <c r="D103" i="112"/>
  <c r="B102" i="91"/>
  <c r="B102" i="102"/>
  <c r="D95" i="124"/>
  <c r="D95" i="134"/>
  <c r="D95" i="112"/>
  <c r="E88" i="112"/>
  <c r="E88" i="134"/>
  <c r="B82" i="112"/>
  <c r="B82" i="91"/>
  <c r="E80" i="124"/>
  <c r="D79" i="102"/>
  <c r="D75" i="91"/>
  <c r="D79" i="124"/>
  <c r="B76" i="102"/>
  <c r="B52" i="91"/>
  <c r="E66" i="124"/>
  <c r="D81" i="102"/>
  <c r="D81" i="134"/>
  <c r="A115" i="91"/>
  <c r="A101" i="102"/>
  <c r="A93" i="112"/>
  <c r="A107" i="124"/>
  <c r="A107" i="134"/>
  <c r="C4" i="124"/>
  <c r="C4" i="79"/>
  <c r="E77" i="151"/>
  <c r="C4" i="78"/>
  <c r="C4" i="112"/>
  <c r="S8" i="151"/>
  <c r="C4" i="102"/>
  <c r="AG8" i="151"/>
  <c r="AU8" i="151"/>
  <c r="BI8" i="150"/>
  <c r="BI9" i="151"/>
  <c r="S77" i="150"/>
  <c r="D117" i="102"/>
  <c r="D117" i="134"/>
  <c r="D117" i="91"/>
  <c r="E116" i="91"/>
  <c r="E116" i="134"/>
  <c r="D115" i="91"/>
  <c r="D115" i="112"/>
  <c r="D115" i="134"/>
  <c r="D103" i="124"/>
  <c r="D103" i="102"/>
  <c r="E102" i="102"/>
  <c r="E102" i="134"/>
  <c r="B90" i="124"/>
  <c r="B90" i="91"/>
  <c r="D83" i="124"/>
  <c r="D83" i="134"/>
  <c r="D83" i="112"/>
  <c r="D83" i="91"/>
  <c r="D83" i="102"/>
  <c r="B68" i="112"/>
  <c r="B68" i="91"/>
  <c r="D67" i="124"/>
  <c r="D67" i="102"/>
  <c r="D67" i="91"/>
  <c r="B66" i="102"/>
  <c r="B66" i="112"/>
  <c r="D63" i="134"/>
  <c r="D63" i="112"/>
  <c r="D63" i="124"/>
  <c r="B44" i="112"/>
  <c r="B44" i="91"/>
  <c r="E42" i="124"/>
  <c r="E42" i="102"/>
  <c r="E42" i="112"/>
  <c r="E42" i="91"/>
  <c r="D35" i="134"/>
  <c r="D35" i="102"/>
  <c r="E34" i="124"/>
  <c r="E34" i="134"/>
  <c r="E32" i="91"/>
  <c r="E32" i="102"/>
  <c r="D31" i="91"/>
  <c r="D31" i="134"/>
  <c r="E28" i="134"/>
  <c r="E28" i="102"/>
  <c r="C25" i="102"/>
  <c r="C25" i="112"/>
  <c r="C25" i="91"/>
  <c r="C23" i="124"/>
  <c r="C23" i="134"/>
  <c r="A130" i="112"/>
  <c r="A130" i="91"/>
  <c r="A130" i="134"/>
  <c r="A126" i="124"/>
  <c r="A126" i="134"/>
  <c r="A126" i="91"/>
  <c r="A118" i="91"/>
  <c r="A118" i="102"/>
  <c r="A118" i="134"/>
  <c r="A118" i="112"/>
  <c r="A110" i="134"/>
  <c r="A110" i="91"/>
  <c r="A102" i="91"/>
  <c r="A102" i="134"/>
  <c r="A94" i="102"/>
  <c r="A94" i="112"/>
  <c r="A94" i="91"/>
  <c r="A90" i="112"/>
  <c r="A90" i="91"/>
  <c r="A70" i="124"/>
  <c r="A70" i="91"/>
  <c r="A62" i="134"/>
  <c r="A62" i="102"/>
  <c r="A62" i="124"/>
  <c r="A54" i="124"/>
  <c r="A54" i="91"/>
  <c r="A46" i="112"/>
  <c r="A46" i="102"/>
  <c r="A46" i="91"/>
  <c r="A32" i="112"/>
  <c r="A32" i="102"/>
  <c r="A32" i="134"/>
  <c r="A30" i="124"/>
  <c r="A30" i="91"/>
  <c r="A30" i="102"/>
  <c r="A30" i="112"/>
  <c r="A22" i="102"/>
  <c r="A22" i="91"/>
  <c r="E89" i="102"/>
  <c r="E89" i="112"/>
  <c r="B39" i="134"/>
  <c r="B39" i="102"/>
  <c r="F26" i="112"/>
  <c r="F26" i="102"/>
  <c r="A124" i="102"/>
  <c r="A124" i="91"/>
  <c r="A124" i="134"/>
  <c r="A124" i="124"/>
  <c r="A108" i="102"/>
  <c r="A108" i="91"/>
  <c r="A108" i="112"/>
  <c r="A108" i="124"/>
  <c r="A92" i="91"/>
  <c r="A92" i="124"/>
  <c r="A76" i="91"/>
  <c r="A76" i="112"/>
  <c r="A76" i="102"/>
  <c r="A76" i="134"/>
  <c r="A36" i="91"/>
  <c r="A36" i="102"/>
  <c r="A36" i="124"/>
  <c r="A36" i="134"/>
  <c r="A20" i="134"/>
  <c r="A20" i="124"/>
  <c r="A20" i="112"/>
  <c r="A20" i="91"/>
  <c r="A20" i="102"/>
  <c r="B107" i="91"/>
  <c r="B107" i="102"/>
  <c r="E53" i="102"/>
  <c r="E53" i="112"/>
  <c r="E37" i="134"/>
  <c r="E37" i="91"/>
  <c r="A116" i="102"/>
  <c r="A116" i="134"/>
  <c r="A116" i="91"/>
  <c r="A116" i="112"/>
  <c r="A100" i="134"/>
  <c r="A100" i="124"/>
  <c r="A100" i="102"/>
  <c r="A100" i="112"/>
  <c r="A84" i="91"/>
  <c r="A84" i="112"/>
  <c r="A84" i="102"/>
  <c r="A84" i="134"/>
  <c r="A68" i="134"/>
  <c r="A68" i="91"/>
  <c r="A68" i="124"/>
  <c r="A60" i="112"/>
  <c r="A60" i="102"/>
  <c r="A60" i="91"/>
  <c r="A60" i="124"/>
  <c r="A60" i="134"/>
  <c r="A44" i="91"/>
  <c r="A44" i="134"/>
  <c r="A44" i="112"/>
  <c r="A44" i="102"/>
  <c r="A44" i="124"/>
  <c r="A28" i="124"/>
  <c r="A28" i="91"/>
  <c r="A28" i="112"/>
  <c r="A28" i="134"/>
  <c r="A28" i="102"/>
  <c r="A36" i="112"/>
  <c r="B107" i="112"/>
  <c r="D48" i="102"/>
  <c r="D116" i="91"/>
  <c r="D116" i="124"/>
  <c r="E81" i="102"/>
  <c r="E81" i="91"/>
  <c r="C127" i="91"/>
  <c r="C127" i="134"/>
  <c r="E109" i="124"/>
  <c r="E109" i="112"/>
  <c r="D72" i="124"/>
  <c r="D72" i="134"/>
  <c r="A68" i="112"/>
  <c r="A68" i="102"/>
  <c r="C123" i="134"/>
  <c r="A100" i="91"/>
  <c r="A76" i="124"/>
  <c r="E45" i="112"/>
  <c r="A124" i="112"/>
  <c r="E27" i="102"/>
  <c r="E27" i="124"/>
  <c r="E27" i="112"/>
  <c r="E27" i="91"/>
  <c r="E27" i="134"/>
  <c r="E37" i="112"/>
  <c r="C24" i="91"/>
  <c r="C24" i="134"/>
  <c r="A108" i="134"/>
  <c r="A84" i="124"/>
  <c r="C115" i="102"/>
  <c r="C107" i="102"/>
  <c r="F113" i="91"/>
  <c r="F105" i="102"/>
  <c r="E21" i="134"/>
  <c r="D123" i="112"/>
  <c r="E17" i="112"/>
  <c r="D127" i="134"/>
  <c r="F121" i="112"/>
  <c r="D16" i="124"/>
  <c r="D123" i="102"/>
  <c r="C91" i="124"/>
  <c r="F113" i="102"/>
  <c r="C119" i="134"/>
  <c r="B19" i="134"/>
  <c r="D123" i="124"/>
  <c r="A61" i="112"/>
  <c r="A77" i="112"/>
  <c r="A77" i="124"/>
  <c r="A117" i="124"/>
  <c r="A53" i="134"/>
  <c r="B130" i="112"/>
  <c r="F89" i="91"/>
  <c r="F105" i="112"/>
  <c r="F121" i="134"/>
  <c r="B130" i="134"/>
  <c r="C99" i="91"/>
  <c r="F121" i="124"/>
  <c r="C115" i="91"/>
  <c r="C87" i="134"/>
  <c r="C91" i="134"/>
  <c r="F113" i="124"/>
  <c r="D20" i="112"/>
  <c r="C111" i="112"/>
  <c r="A61" i="91"/>
  <c r="A93" i="91"/>
  <c r="A77" i="102"/>
  <c r="A117" i="102"/>
  <c r="A53" i="124"/>
  <c r="F53" i="134"/>
  <c r="A117" i="134"/>
  <c r="E128" i="112"/>
  <c r="D20" i="102"/>
  <c r="F105" i="124"/>
  <c r="C119" i="124"/>
  <c r="B126" i="102"/>
  <c r="B19" i="102"/>
  <c r="C99" i="134"/>
  <c r="F113" i="112"/>
  <c r="F89" i="134"/>
  <c r="D20" i="134"/>
  <c r="A77" i="91"/>
  <c r="F97" i="102"/>
  <c r="C119" i="102"/>
  <c r="A61" i="124"/>
  <c r="C107" i="91"/>
  <c r="E17" i="102"/>
  <c r="F105" i="134"/>
  <c r="C107" i="112"/>
  <c r="B19" i="91"/>
  <c r="D127" i="124"/>
  <c r="B126" i="124"/>
  <c r="F117" i="91"/>
  <c r="F97" i="134"/>
  <c r="C99" i="124"/>
  <c r="F117" i="134"/>
  <c r="D20" i="124"/>
  <c r="A117" i="91"/>
  <c r="A61" i="102"/>
  <c r="A109" i="112"/>
  <c r="A109" i="124"/>
  <c r="E21" i="91"/>
  <c r="B126" i="91"/>
  <c r="D16" i="134"/>
  <c r="C51" i="102"/>
  <c r="F49" i="91"/>
  <c r="F121" i="102"/>
  <c r="E17" i="91"/>
  <c r="E128" i="124"/>
  <c r="E21" i="124"/>
  <c r="F97" i="91"/>
  <c r="B130" i="124"/>
  <c r="E17" i="124"/>
  <c r="D127" i="102"/>
  <c r="F109" i="102"/>
  <c r="C91" i="102"/>
  <c r="A109" i="102"/>
  <c r="F117" i="102"/>
  <c r="C119" i="91"/>
  <c r="E128" i="102"/>
  <c r="E21" i="112"/>
  <c r="C91" i="91"/>
  <c r="D127" i="112"/>
  <c r="D123" i="91"/>
  <c r="A53" i="91"/>
  <c r="A109" i="91"/>
  <c r="A53" i="102"/>
  <c r="C93" i="102"/>
  <c r="A15" i="91"/>
  <c r="A15" i="124"/>
  <c r="A15" i="134"/>
  <c r="A15" i="102"/>
  <c r="A15" i="112"/>
  <c r="B21" i="112"/>
  <c r="B21" i="91"/>
  <c r="D18" i="91"/>
  <c r="D18" i="102"/>
  <c r="D18" i="124"/>
  <c r="E130" i="134"/>
  <c r="E130" i="112"/>
  <c r="E126" i="91"/>
  <c r="E126" i="124"/>
  <c r="C117" i="134"/>
  <c r="C117" i="112"/>
  <c r="F111" i="112"/>
  <c r="F111" i="91"/>
  <c r="C105" i="112"/>
  <c r="C105" i="91"/>
  <c r="C101" i="102"/>
  <c r="C101" i="91"/>
  <c r="F99" i="134"/>
  <c r="F99" i="91"/>
  <c r="C97" i="91"/>
  <c r="C97" i="134"/>
  <c r="F91" i="134"/>
  <c r="F91" i="112"/>
  <c r="F87" i="124"/>
  <c r="F87" i="134"/>
  <c r="F79" i="112"/>
  <c r="F79" i="124"/>
  <c r="C77" i="134"/>
  <c r="C77" i="91"/>
  <c r="C77" i="112"/>
  <c r="C77" i="102"/>
  <c r="F75" i="124"/>
  <c r="F75" i="102"/>
  <c r="F71" i="134"/>
  <c r="F71" i="112"/>
  <c r="F71" i="124"/>
  <c r="C69" i="124"/>
  <c r="C69" i="134"/>
  <c r="C69" i="91"/>
  <c r="C65" i="112"/>
  <c r="C65" i="102"/>
  <c r="F63" i="112"/>
  <c r="F63" i="102"/>
  <c r="F63" i="124"/>
  <c r="F63" i="91"/>
  <c r="C61" i="102"/>
  <c r="C61" i="112"/>
  <c r="C61" i="124"/>
  <c r="F59" i="134"/>
  <c r="F59" i="91"/>
  <c r="F59" i="102"/>
  <c r="F55" i="102"/>
  <c r="F55" i="134"/>
  <c r="F55" i="91"/>
  <c r="C53" i="134"/>
  <c r="C53" i="91"/>
  <c r="C53" i="102"/>
  <c r="C53" i="124"/>
  <c r="C53" i="112"/>
  <c r="C49" i="134"/>
  <c r="C49" i="124"/>
  <c r="C49" i="112"/>
  <c r="C49" i="91"/>
  <c r="F47" i="134"/>
  <c r="F47" i="91"/>
  <c r="F47" i="124"/>
  <c r="F47" i="112"/>
  <c r="F47" i="102"/>
  <c r="C45" i="91"/>
  <c r="C45" i="112"/>
  <c r="C45" i="124"/>
  <c r="C45" i="134"/>
  <c r="F43" i="124"/>
  <c r="F43" i="91"/>
  <c r="F43" i="134"/>
  <c r="F43" i="102"/>
  <c r="F43" i="112"/>
  <c r="C41" i="134"/>
  <c r="C41" i="102"/>
  <c r="C41" i="124"/>
  <c r="C41" i="112"/>
  <c r="C41" i="91"/>
  <c r="F39" i="112"/>
  <c r="F39" i="124"/>
  <c r="F39" i="102"/>
  <c r="F39" i="91"/>
  <c r="C37" i="124"/>
  <c r="C37" i="134"/>
  <c r="C37" i="112"/>
  <c r="C37" i="102"/>
  <c r="F35" i="124"/>
  <c r="F35" i="102"/>
  <c r="F35" i="112"/>
  <c r="C33" i="102"/>
  <c r="C33" i="134"/>
  <c r="C33" i="112"/>
  <c r="C33" i="91"/>
  <c r="F31" i="112"/>
  <c r="F31" i="91"/>
  <c r="F31" i="134"/>
  <c r="F31" i="102"/>
  <c r="F27" i="91"/>
  <c r="F27" i="102"/>
  <c r="F27" i="134"/>
  <c r="F27" i="124"/>
  <c r="D26" i="91"/>
  <c r="D26" i="134"/>
  <c r="D26" i="112"/>
  <c r="D26" i="124"/>
  <c r="D26" i="102"/>
  <c r="B25" i="112"/>
  <c r="B25" i="91"/>
  <c r="B25" i="102"/>
  <c r="B25" i="134"/>
  <c r="E23" i="112"/>
  <c r="E23" i="124"/>
  <c r="E23" i="102"/>
  <c r="E23" i="91"/>
  <c r="D22" i="124"/>
  <c r="D22" i="112"/>
  <c r="D22" i="134"/>
  <c r="B59" i="102"/>
  <c r="D116" i="102"/>
  <c r="D116" i="112"/>
  <c r="C101" i="112"/>
  <c r="E130" i="91"/>
  <c r="F15" i="102"/>
  <c r="F15" i="134"/>
  <c r="F15" i="91"/>
  <c r="F15" i="124"/>
  <c r="F15" i="112"/>
  <c r="A129" i="124"/>
  <c r="A129" i="91"/>
  <c r="A129" i="102"/>
  <c r="A121" i="102"/>
  <c r="A121" i="134"/>
  <c r="A121" i="124"/>
  <c r="A121" i="91"/>
  <c r="A113" i="134"/>
  <c r="A113" i="91"/>
  <c r="A113" i="112"/>
  <c r="A113" i="124"/>
  <c r="A113" i="102"/>
  <c r="A25" i="91"/>
  <c r="A25" i="134"/>
  <c r="A25" i="102"/>
  <c r="A25" i="124"/>
  <c r="C15" i="91"/>
  <c r="C15" i="112"/>
  <c r="C15" i="124"/>
  <c r="C15" i="134"/>
  <c r="F20" i="91"/>
  <c r="F20" i="112"/>
  <c r="F20" i="124"/>
  <c r="C18" i="91"/>
  <c r="C18" i="102"/>
  <c r="C18" i="124"/>
  <c r="C18" i="134"/>
  <c r="C18" i="112"/>
  <c r="F16" i="112"/>
  <c r="F16" i="134"/>
  <c r="F16" i="124"/>
  <c r="F16" i="102"/>
  <c r="C129" i="91"/>
  <c r="C129" i="134"/>
  <c r="C129" i="124"/>
  <c r="C129" i="102"/>
  <c r="F127" i="112"/>
  <c r="F127" i="134"/>
  <c r="F127" i="124"/>
  <c r="F127" i="91"/>
  <c r="C125" i="112"/>
  <c r="C125" i="91"/>
  <c r="C125" i="124"/>
  <c r="C125" i="134"/>
  <c r="C125" i="102"/>
  <c r="F123" i="112"/>
  <c r="F123" i="134"/>
  <c r="F123" i="124"/>
  <c r="F123" i="91"/>
  <c r="B121" i="91"/>
  <c r="B121" i="112"/>
  <c r="B121" i="102"/>
  <c r="B121" i="134"/>
  <c r="E119" i="112"/>
  <c r="E119" i="102"/>
  <c r="E119" i="91"/>
  <c r="E119" i="124"/>
  <c r="D118" i="134"/>
  <c r="D118" i="124"/>
  <c r="D118" i="102"/>
  <c r="D118" i="91"/>
  <c r="B117" i="102"/>
  <c r="B117" i="112"/>
  <c r="B117" i="91"/>
  <c r="B117" i="134"/>
  <c r="D114" i="112"/>
  <c r="D114" i="91"/>
  <c r="B109" i="124"/>
  <c r="B109" i="112"/>
  <c r="E103" i="124"/>
  <c r="E103" i="91"/>
  <c r="E95" i="124"/>
  <c r="E95" i="134"/>
  <c r="B89" i="124"/>
  <c r="B89" i="91"/>
  <c r="B89" i="112"/>
  <c r="B89" i="102"/>
  <c r="E87" i="91"/>
  <c r="E87" i="124"/>
  <c r="E87" i="102"/>
  <c r="E87" i="134"/>
  <c r="D86" i="124"/>
  <c r="D86" i="102"/>
  <c r="D86" i="91"/>
  <c r="D86" i="112"/>
  <c r="B85" i="102"/>
  <c r="B85" i="112"/>
  <c r="B85" i="91"/>
  <c r="E83" i="134"/>
  <c r="E83" i="112"/>
  <c r="E83" i="102"/>
  <c r="E83" i="91"/>
  <c r="B81" i="91"/>
  <c r="B81" i="134"/>
  <c r="B81" i="112"/>
  <c r="B81" i="124"/>
  <c r="E79" i="112"/>
  <c r="E79" i="134"/>
  <c r="E79" i="91"/>
  <c r="D78" i="134"/>
  <c r="D78" i="112"/>
  <c r="D78" i="124"/>
  <c r="D78" i="102"/>
  <c r="B77" i="102"/>
  <c r="B77" i="134"/>
  <c r="B77" i="124"/>
  <c r="E75" i="124"/>
  <c r="E75" i="102"/>
  <c r="E75" i="134"/>
  <c r="E75" i="91"/>
  <c r="D74" i="112"/>
  <c r="D74" i="102"/>
  <c r="D74" i="134"/>
  <c r="D74" i="91"/>
  <c r="B73" i="91"/>
  <c r="B73" i="102"/>
  <c r="B73" i="124"/>
  <c r="E71" i="134"/>
  <c r="E71" i="112"/>
  <c r="E71" i="124"/>
  <c r="E71" i="102"/>
  <c r="E71" i="91"/>
  <c r="D70" i="112"/>
  <c r="D70" i="134"/>
  <c r="D70" i="91"/>
  <c r="B69" i="124"/>
  <c r="B69" i="134"/>
  <c r="B69" i="102"/>
  <c r="B69" i="91"/>
  <c r="E67" i="102"/>
  <c r="E67" i="91"/>
  <c r="E67" i="124"/>
  <c r="D66" i="112"/>
  <c r="D66" i="134"/>
  <c r="D66" i="91"/>
  <c r="D66" i="102"/>
  <c r="D66" i="124"/>
  <c r="B65" i="134"/>
  <c r="B65" i="112"/>
  <c r="B65" i="91"/>
  <c r="B65" i="102"/>
  <c r="E63" i="124"/>
  <c r="E63" i="102"/>
  <c r="E63" i="91"/>
  <c r="E63" i="112"/>
  <c r="E63" i="134"/>
  <c r="D62" i="124"/>
  <c r="D62" i="134"/>
  <c r="D62" i="112"/>
  <c r="D62" i="102"/>
  <c r="D34" i="112"/>
  <c r="D34" i="134"/>
  <c r="D34" i="124"/>
  <c r="D34" i="102"/>
  <c r="D34" i="91"/>
  <c r="B33" i="102"/>
  <c r="B33" i="134"/>
  <c r="B33" i="124"/>
  <c r="B33" i="112"/>
  <c r="E31" i="91"/>
  <c r="E31" i="134"/>
  <c r="E31" i="112"/>
  <c r="E31" i="102"/>
  <c r="D30" i="124"/>
  <c r="D30" i="112"/>
  <c r="B29" i="124"/>
  <c r="B29" i="102"/>
  <c r="B29" i="134"/>
  <c r="B29" i="112"/>
  <c r="B29" i="91"/>
  <c r="C26" i="91"/>
  <c r="C26" i="112"/>
  <c r="C26" i="134"/>
  <c r="C26" i="102"/>
  <c r="C26" i="124"/>
  <c r="F24" i="102"/>
  <c r="F24" i="124"/>
  <c r="F24" i="91"/>
  <c r="F24" i="112"/>
  <c r="C22" i="112"/>
  <c r="C22" i="134"/>
  <c r="C22" i="124"/>
  <c r="F127" i="102"/>
  <c r="D78" i="91"/>
  <c r="F16" i="91"/>
  <c r="E79" i="124"/>
  <c r="B113" i="112"/>
  <c r="F20" i="102"/>
  <c r="E79" i="102"/>
  <c r="B85" i="124"/>
  <c r="E115" i="112"/>
  <c r="C15" i="102"/>
  <c r="D70" i="124"/>
  <c r="B73" i="134"/>
  <c r="F75" i="91"/>
  <c r="A74" i="112"/>
  <c r="F31" i="124"/>
  <c r="F35" i="134"/>
  <c r="A122" i="134"/>
  <c r="D125" i="124"/>
  <c r="E130" i="102"/>
  <c r="F91" i="124"/>
  <c r="F95" i="112"/>
  <c r="B124" i="91"/>
  <c r="F71" i="102"/>
  <c r="C109" i="112"/>
  <c r="F79" i="102"/>
  <c r="C61" i="134"/>
  <c r="D129" i="112"/>
  <c r="F79" i="91"/>
  <c r="C69" i="112"/>
  <c r="A122" i="91"/>
  <c r="F87" i="102"/>
  <c r="A122" i="112"/>
  <c r="A90" i="124"/>
  <c r="C117" i="91"/>
  <c r="C101" i="134"/>
  <c r="D125" i="102"/>
  <c r="C73" i="112"/>
  <c r="F83" i="91"/>
  <c r="F63" i="134"/>
  <c r="B21" i="134"/>
  <c r="F103" i="91"/>
  <c r="C85" i="91"/>
  <c r="F59" i="112"/>
  <c r="E19" i="102"/>
  <c r="E126" i="134"/>
  <c r="C113" i="112"/>
  <c r="C113" i="91"/>
  <c r="D129" i="134"/>
  <c r="C117" i="124"/>
  <c r="C93" i="124"/>
  <c r="C22" i="102"/>
  <c r="E126" i="102"/>
  <c r="C97" i="112"/>
  <c r="B85" i="134"/>
  <c r="B17" i="134"/>
  <c r="F95" i="102"/>
  <c r="B124" i="134"/>
  <c r="D125" i="134"/>
  <c r="C113" i="124"/>
  <c r="C113" i="134"/>
  <c r="C109" i="91"/>
  <c r="C93" i="112"/>
  <c r="C61" i="91"/>
  <c r="F91" i="102"/>
  <c r="F111" i="124"/>
  <c r="B17" i="112"/>
  <c r="F55" i="112"/>
  <c r="F83" i="102"/>
  <c r="B77" i="91"/>
  <c r="D22" i="102"/>
  <c r="A74" i="102"/>
  <c r="A90" i="102"/>
  <c r="A98" i="102"/>
  <c r="A98" i="112"/>
  <c r="C109" i="124"/>
  <c r="C73" i="102"/>
  <c r="C89" i="134"/>
  <c r="C105" i="102"/>
  <c r="E126" i="112"/>
  <c r="E19" i="124"/>
  <c r="B17" i="91"/>
  <c r="F75" i="134"/>
  <c r="D129" i="102"/>
  <c r="C73" i="91"/>
  <c r="C85" i="102"/>
  <c r="E19" i="134"/>
  <c r="F87" i="112"/>
  <c r="F111" i="134"/>
  <c r="F103" i="124"/>
  <c r="C109" i="102"/>
  <c r="E19" i="91"/>
  <c r="F91" i="91"/>
  <c r="F55" i="124"/>
  <c r="C45" i="102"/>
  <c r="F95" i="91"/>
  <c r="A74" i="124"/>
  <c r="D129" i="124"/>
  <c r="B21" i="102"/>
  <c r="C89" i="112"/>
  <c r="B124" i="102"/>
  <c r="C117" i="102"/>
  <c r="C121" i="112"/>
  <c r="C105" i="124"/>
  <c r="F75" i="112"/>
  <c r="F71" i="91"/>
  <c r="F103" i="134"/>
  <c r="C97" i="124"/>
  <c r="C97" i="102"/>
  <c r="F83" i="134"/>
  <c r="F99" i="112"/>
  <c r="F35" i="91"/>
  <c r="A98" i="124"/>
  <c r="D18" i="134"/>
  <c r="F95" i="134"/>
  <c r="F83" i="112"/>
  <c r="B21" i="124"/>
  <c r="B17" i="102"/>
  <c r="C101" i="124"/>
  <c r="F87" i="91"/>
  <c r="C65" i="124"/>
  <c r="D18" i="112"/>
  <c r="C89" i="91"/>
  <c r="E130" i="124"/>
  <c r="F103" i="102"/>
  <c r="B124" i="112"/>
  <c r="C85" i="134"/>
  <c r="C105" i="134"/>
  <c r="C73" i="124"/>
  <c r="F79" i="134"/>
  <c r="C85" i="124"/>
  <c r="C77" i="124"/>
  <c r="C89" i="124"/>
  <c r="C93" i="134"/>
  <c r="F99" i="124"/>
  <c r="C65" i="134"/>
  <c r="D125" i="91"/>
  <c r="A98" i="91"/>
  <c r="E23" i="134"/>
  <c r="F99" i="102"/>
  <c r="B39" i="112"/>
  <c r="D116" i="134"/>
  <c r="D72" i="91"/>
  <c r="D64" i="124"/>
  <c r="F129" i="134"/>
  <c r="F129" i="112"/>
  <c r="F129" i="91"/>
  <c r="F129" i="102"/>
  <c r="F129" i="124"/>
  <c r="C127" i="124"/>
  <c r="C127" i="102"/>
  <c r="C127" i="112"/>
  <c r="C123" i="102"/>
  <c r="C123" i="91"/>
  <c r="C123" i="112"/>
  <c r="E121" i="112"/>
  <c r="E121" i="91"/>
  <c r="E121" i="102"/>
  <c r="E121" i="134"/>
  <c r="D120" i="102"/>
  <c r="D120" i="112"/>
  <c r="D120" i="124"/>
  <c r="D120" i="91"/>
  <c r="B119" i="112"/>
  <c r="B119" i="91"/>
  <c r="B119" i="134"/>
  <c r="B119" i="102"/>
  <c r="E117" i="124"/>
  <c r="E117" i="112"/>
  <c r="B115" i="102"/>
  <c r="B115" i="124"/>
  <c r="B115" i="112"/>
  <c r="D112" i="134"/>
  <c r="D112" i="102"/>
  <c r="D112" i="91"/>
  <c r="B111" i="134"/>
  <c r="B111" i="112"/>
  <c r="B111" i="91"/>
  <c r="B111" i="124"/>
  <c r="B111" i="102"/>
  <c r="E109" i="102"/>
  <c r="E109" i="134"/>
  <c r="E109" i="91"/>
  <c r="D108" i="112"/>
  <c r="D108" i="102"/>
  <c r="D108" i="91"/>
  <c r="D108" i="124"/>
  <c r="D108" i="134"/>
  <c r="B107" i="134"/>
  <c r="B107" i="124"/>
  <c r="E105" i="112"/>
  <c r="E105" i="91"/>
  <c r="E105" i="134"/>
  <c r="E105" i="124"/>
  <c r="B95" i="134"/>
  <c r="B95" i="124"/>
  <c r="B95" i="102"/>
  <c r="B91" i="124"/>
  <c r="B91" i="112"/>
  <c r="B91" i="134"/>
  <c r="E89" i="124"/>
  <c r="E89" i="134"/>
  <c r="E89" i="91"/>
  <c r="B87" i="102"/>
  <c r="B87" i="124"/>
  <c r="B87" i="134"/>
  <c r="E85" i="112"/>
  <c r="E85" i="91"/>
  <c r="E85" i="124"/>
  <c r="D84" i="91"/>
  <c r="D84" i="112"/>
  <c r="D84" i="102"/>
  <c r="B83" i="124"/>
  <c r="B83" i="102"/>
  <c r="B83" i="91"/>
  <c r="B83" i="112"/>
  <c r="E81" i="124"/>
  <c r="E81" i="112"/>
  <c r="D80" i="134"/>
  <c r="D80" i="102"/>
  <c r="D80" i="124"/>
  <c r="D80" i="112"/>
  <c r="D80" i="91"/>
  <c r="D76" i="91"/>
  <c r="D76" i="134"/>
  <c r="D76" i="112"/>
  <c r="B75" i="112"/>
  <c r="B75" i="91"/>
  <c r="B75" i="134"/>
  <c r="B75" i="124"/>
  <c r="E73" i="124"/>
  <c r="E73" i="102"/>
  <c r="E73" i="112"/>
  <c r="E73" i="134"/>
  <c r="E73" i="91"/>
  <c r="D72" i="112"/>
  <c r="D72" i="102"/>
  <c r="B71" i="112"/>
  <c r="B71" i="91"/>
  <c r="B71" i="102"/>
  <c r="B71" i="124"/>
  <c r="B71" i="134"/>
  <c r="D68" i="91"/>
  <c r="D68" i="134"/>
  <c r="D68" i="124"/>
  <c r="D68" i="112"/>
  <c r="D68" i="102"/>
  <c r="B67" i="112"/>
  <c r="B67" i="102"/>
  <c r="B67" i="91"/>
  <c r="B67" i="134"/>
  <c r="B67" i="124"/>
  <c r="E65" i="102"/>
  <c r="E65" i="112"/>
  <c r="E65" i="91"/>
  <c r="E65" i="134"/>
  <c r="D64" i="112"/>
  <c r="D64" i="134"/>
  <c r="D64" i="102"/>
  <c r="E61" i="102"/>
  <c r="E61" i="91"/>
  <c r="E61" i="124"/>
  <c r="E61" i="112"/>
  <c r="D60" i="134"/>
  <c r="D60" i="124"/>
  <c r="D60" i="91"/>
  <c r="D60" i="102"/>
  <c r="D60" i="112"/>
  <c r="B59" i="134"/>
  <c r="B59" i="124"/>
  <c r="B59" i="91"/>
  <c r="E57" i="112"/>
  <c r="E57" i="102"/>
  <c r="E57" i="134"/>
  <c r="E57" i="124"/>
  <c r="D56" i="112"/>
  <c r="D56" i="102"/>
  <c r="D56" i="91"/>
  <c r="E53" i="91"/>
  <c r="E53" i="134"/>
  <c r="D48" i="134"/>
  <c r="D48" i="124"/>
  <c r="D48" i="91"/>
  <c r="B47" i="102"/>
  <c r="B47" i="134"/>
  <c r="B47" i="112"/>
  <c r="B47" i="124"/>
  <c r="E45" i="91"/>
  <c r="E45" i="102"/>
  <c r="E45" i="134"/>
  <c r="E41" i="112"/>
  <c r="E41" i="102"/>
  <c r="E41" i="124"/>
  <c r="E41" i="134"/>
  <c r="D40" i="112"/>
  <c r="D40" i="91"/>
  <c r="D40" i="102"/>
  <c r="B39" i="124"/>
  <c r="B39" i="91"/>
  <c r="E37" i="124"/>
  <c r="E37" i="102"/>
  <c r="D36" i="91"/>
  <c r="D36" i="124"/>
  <c r="D36" i="134"/>
  <c r="D36" i="102"/>
  <c r="B35" i="134"/>
  <c r="B35" i="91"/>
  <c r="B35" i="102"/>
  <c r="F26" i="124"/>
  <c r="F26" i="134"/>
  <c r="F26" i="91"/>
  <c r="C24" i="124"/>
  <c r="C24" i="112"/>
  <c r="C24" i="102"/>
  <c r="D40" i="124"/>
  <c r="E57" i="91"/>
  <c r="E85" i="102"/>
  <c r="D56" i="124"/>
  <c r="D40" i="134"/>
  <c r="E81" i="134"/>
  <c r="B115" i="134"/>
  <c r="B115" i="91"/>
  <c r="E61" i="134"/>
  <c r="D84" i="134"/>
  <c r="E105" i="102"/>
  <c r="B91" i="91"/>
  <c r="E53" i="124"/>
  <c r="B75" i="102"/>
  <c r="B35" i="112"/>
  <c r="D76" i="124"/>
  <c r="B83" i="134"/>
  <c r="B87" i="112"/>
  <c r="D130" i="134"/>
  <c r="D130" i="112"/>
  <c r="D130" i="91"/>
  <c r="D130" i="102"/>
  <c r="D130" i="124"/>
  <c r="B129" i="91"/>
  <c r="B129" i="134"/>
  <c r="B129" i="102"/>
  <c r="B129" i="124"/>
  <c r="B129" i="112"/>
  <c r="E127" i="134"/>
  <c r="E127" i="112"/>
  <c r="E127" i="91"/>
  <c r="E127" i="102"/>
  <c r="E127" i="124"/>
  <c r="D126" i="102"/>
  <c r="D126" i="124"/>
  <c r="D126" i="112"/>
  <c r="D126" i="134"/>
  <c r="D126" i="91"/>
  <c r="C122" i="134"/>
  <c r="C122" i="102"/>
  <c r="C122" i="124"/>
  <c r="C122" i="112"/>
  <c r="C122" i="91"/>
  <c r="F120" i="134"/>
  <c r="F120" i="112"/>
  <c r="F120" i="124"/>
  <c r="F120" i="91"/>
  <c r="F120" i="102"/>
  <c r="C118" i="134"/>
  <c r="C118" i="91"/>
  <c r="C118" i="112"/>
  <c r="C118" i="102"/>
  <c r="C118" i="124"/>
  <c r="C114" i="102"/>
  <c r="C114" i="124"/>
  <c r="C114" i="91"/>
  <c r="C114" i="134"/>
  <c r="C114" i="112"/>
  <c r="F112" i="134"/>
  <c r="F112" i="124"/>
  <c r="F112" i="91"/>
  <c r="F112" i="102"/>
  <c r="F112" i="112"/>
  <c r="F108" i="91"/>
  <c r="F108" i="134"/>
  <c r="F108" i="112"/>
  <c r="F108" i="102"/>
  <c r="F108" i="124"/>
  <c r="C106" i="134"/>
  <c r="C106" i="102"/>
  <c r="C106" i="112"/>
  <c r="C106" i="91"/>
  <c r="C106" i="124"/>
  <c r="F104" i="102"/>
  <c r="F104" i="112"/>
  <c r="F104" i="134"/>
  <c r="F104" i="124"/>
  <c r="F104" i="91"/>
  <c r="C102" i="124"/>
  <c r="C102" i="102"/>
  <c r="C102" i="112"/>
  <c r="C102" i="134"/>
  <c r="C102" i="91"/>
  <c r="F100" i="112"/>
  <c r="F100" i="124"/>
  <c r="F100" i="134"/>
  <c r="F100" i="102"/>
  <c r="F100" i="91"/>
  <c r="C98" i="91"/>
  <c r="C98" i="112"/>
  <c r="C98" i="134"/>
  <c r="C98" i="102"/>
  <c r="C98" i="124"/>
  <c r="F96" i="102"/>
  <c r="F96" i="134"/>
  <c r="F96" i="112"/>
  <c r="F96" i="91"/>
  <c r="F96" i="124"/>
  <c r="C94" i="91"/>
  <c r="C94" i="134"/>
  <c r="C94" i="112"/>
  <c r="C94" i="102"/>
  <c r="C94" i="124"/>
  <c r="F92" i="134"/>
  <c r="F92" i="102"/>
  <c r="F92" i="112"/>
  <c r="F92" i="91"/>
  <c r="F92" i="124"/>
  <c r="C90" i="91"/>
  <c r="C90" i="102"/>
  <c r="C90" i="112"/>
  <c r="C90" i="124"/>
  <c r="C90" i="134"/>
  <c r="F88" i="102"/>
  <c r="F88" i="91"/>
  <c r="F88" i="134"/>
  <c r="F88" i="124"/>
  <c r="F88" i="112"/>
  <c r="C86" i="91"/>
  <c r="C86" i="134"/>
  <c r="C86" i="112"/>
  <c r="C86" i="124"/>
  <c r="F84" i="91"/>
  <c r="F84" i="112"/>
  <c r="F84" i="134"/>
  <c r="F84" i="102"/>
  <c r="F84" i="124"/>
  <c r="C82" i="102"/>
  <c r="C82" i="124"/>
  <c r="C82" i="91"/>
  <c r="C82" i="134"/>
  <c r="C82" i="112"/>
  <c r="F80" i="102"/>
  <c r="F80" i="124"/>
  <c r="F80" i="91"/>
  <c r="F80" i="134"/>
  <c r="C78" i="91"/>
  <c r="C78" i="124"/>
  <c r="C78" i="112"/>
  <c r="C78" i="102"/>
  <c r="C78" i="134"/>
  <c r="F76" i="124"/>
  <c r="F76" i="134"/>
  <c r="F76" i="91"/>
  <c r="F76" i="102"/>
  <c r="F76" i="112"/>
  <c r="C70" i="102"/>
  <c r="C70" i="134"/>
  <c r="C70" i="124"/>
  <c r="C70" i="112"/>
  <c r="C70" i="91"/>
  <c r="C66" i="124"/>
  <c r="C66" i="112"/>
  <c r="C66" i="134"/>
  <c r="F64" i="134"/>
  <c r="F64" i="112"/>
  <c r="B61" i="102"/>
  <c r="B61" i="112"/>
  <c r="B61" i="124"/>
  <c r="B61" i="134"/>
  <c r="E59" i="102"/>
  <c r="E59" i="124"/>
  <c r="E59" i="134"/>
  <c r="E59" i="112"/>
  <c r="E59" i="91"/>
  <c r="B57" i="102"/>
  <c r="B57" i="112"/>
  <c r="B57" i="134"/>
  <c r="B57" i="124"/>
  <c r="B57" i="91"/>
  <c r="E55" i="112"/>
  <c r="E55" i="102"/>
  <c r="E55" i="91"/>
  <c r="E55" i="134"/>
  <c r="E55" i="124"/>
  <c r="D54" i="102"/>
  <c r="D54" i="124"/>
  <c r="D54" i="134"/>
  <c r="D54" i="91"/>
  <c r="D54" i="112"/>
  <c r="E51" i="91"/>
  <c r="E51" i="134"/>
  <c r="E51" i="102"/>
  <c r="E51" i="112"/>
  <c r="E51" i="124"/>
  <c r="D50" i="91"/>
  <c r="D50" i="102"/>
  <c r="D50" i="124"/>
  <c r="D50" i="112"/>
  <c r="B49" i="102"/>
  <c r="B49" i="134"/>
  <c r="B49" i="91"/>
  <c r="B49" i="124"/>
  <c r="B49" i="112"/>
  <c r="E47" i="134"/>
  <c r="E47" i="112"/>
  <c r="E47" i="124"/>
  <c r="E47" i="102"/>
  <c r="E47" i="91"/>
  <c r="D46" i="102"/>
  <c r="D46" i="112"/>
  <c r="D46" i="134"/>
  <c r="D46" i="124"/>
  <c r="D46" i="91"/>
  <c r="B45" i="124"/>
  <c r="B45" i="112"/>
  <c r="B45" i="91"/>
  <c r="B45" i="102"/>
  <c r="B45" i="134"/>
  <c r="E43" i="124"/>
  <c r="E43" i="134"/>
  <c r="E43" i="112"/>
  <c r="E43" i="91"/>
  <c r="E43" i="102"/>
  <c r="D42" i="112"/>
  <c r="D42" i="134"/>
  <c r="D42" i="102"/>
  <c r="D42" i="91"/>
  <c r="D42" i="124"/>
  <c r="B41" i="102"/>
  <c r="B41" i="124"/>
  <c r="B41" i="112"/>
  <c r="B41" i="91"/>
  <c r="B41" i="134"/>
  <c r="E39" i="112"/>
  <c r="E39" i="124"/>
  <c r="E39" i="91"/>
  <c r="E39" i="134"/>
  <c r="D38" i="134"/>
  <c r="D38" i="112"/>
  <c r="D38" i="102"/>
  <c r="D38" i="124"/>
  <c r="D38" i="91"/>
  <c r="E35" i="102"/>
  <c r="E35" i="124"/>
  <c r="E35" i="134"/>
  <c r="E35" i="112"/>
  <c r="E35" i="91"/>
  <c r="D50" i="134"/>
  <c r="F80" i="112"/>
  <c r="B61" i="91"/>
  <c r="A128" i="102"/>
  <c r="A128" i="112"/>
  <c r="A128" i="91"/>
  <c r="A128" i="134"/>
  <c r="A128" i="124"/>
  <c r="A112" i="134"/>
  <c r="A112" i="102"/>
  <c r="A112" i="112"/>
  <c r="A112" i="124"/>
  <c r="A104" i="91"/>
  <c r="A104" i="112"/>
  <c r="A104" i="124"/>
  <c r="A104" i="102"/>
  <c r="A104" i="134"/>
  <c r="A96" i="124"/>
  <c r="A96" i="91"/>
  <c r="A96" i="134"/>
  <c r="A88" i="91"/>
  <c r="A88" i="102"/>
  <c r="A88" i="112"/>
  <c r="A88" i="124"/>
  <c r="A80" i="124"/>
  <c r="A80" i="91"/>
  <c r="A80" i="102"/>
  <c r="A80" i="112"/>
  <c r="A64" i="91"/>
  <c r="A64" i="102"/>
  <c r="A64" i="134"/>
  <c r="A64" i="124"/>
  <c r="A56" i="134"/>
  <c r="A56" i="124"/>
  <c r="A56" i="91"/>
  <c r="A56" i="102"/>
  <c r="A48" i="102"/>
  <c r="A48" i="134"/>
  <c r="A48" i="91"/>
  <c r="A48" i="124"/>
  <c r="A48" i="112"/>
  <c r="A40" i="112"/>
  <c r="A40" i="102"/>
  <c r="A40" i="124"/>
  <c r="A40" i="134"/>
  <c r="A80" i="134"/>
  <c r="A40" i="91"/>
  <c r="A96" i="112"/>
  <c r="A96" i="102"/>
  <c r="A112" i="91"/>
  <c r="C17" i="134"/>
  <c r="C17" i="124"/>
  <c r="C16" i="91"/>
  <c r="C16" i="102"/>
  <c r="C16" i="124"/>
  <c r="C17" i="102"/>
  <c r="C16" i="112"/>
  <c r="C21" i="124"/>
  <c r="A21" i="102"/>
  <c r="A21" i="124"/>
  <c r="C21" i="134"/>
  <c r="A21" i="134"/>
  <c r="A21" i="91"/>
  <c r="C21" i="102"/>
  <c r="E22" i="124"/>
  <c r="C21" i="91"/>
  <c r="E22" i="91"/>
  <c r="E22" i="134"/>
  <c r="D15" i="134"/>
  <c r="D15" i="112"/>
  <c r="D15" i="124"/>
  <c r="D15" i="91"/>
  <c r="B37" i="102"/>
  <c r="B37" i="124"/>
  <c r="B37" i="134"/>
  <c r="F44" i="124"/>
  <c r="F44" i="91"/>
  <c r="F44" i="134"/>
  <c r="F44" i="102"/>
  <c r="C42" i="102"/>
  <c r="C42" i="112"/>
  <c r="C42" i="124"/>
  <c r="C42" i="134"/>
  <c r="F40" i="102"/>
  <c r="F40" i="91"/>
  <c r="F40" i="112"/>
  <c r="C38" i="124"/>
  <c r="C38" i="102"/>
  <c r="C38" i="91"/>
  <c r="C38" i="134"/>
  <c r="C38" i="112"/>
  <c r="A26" i="124"/>
  <c r="A26" i="102"/>
  <c r="A26" i="134"/>
  <c r="A26" i="91"/>
  <c r="A18" i="91"/>
  <c r="A18" i="134"/>
  <c r="A18" i="124"/>
  <c r="A18" i="112"/>
  <c r="A18" i="102"/>
  <c r="C87" i="112"/>
  <c r="C87" i="91"/>
  <c r="C87" i="102"/>
  <c r="F85" i="91"/>
  <c r="F85" i="134"/>
  <c r="F85" i="124"/>
  <c r="F85" i="112"/>
  <c r="C83" i="112"/>
  <c r="C83" i="124"/>
  <c r="C83" i="102"/>
  <c r="F81" i="91"/>
  <c r="F81" i="124"/>
  <c r="F81" i="112"/>
  <c r="F81" i="134"/>
  <c r="C79" i="124"/>
  <c r="C79" i="134"/>
  <c r="C79" i="102"/>
  <c r="C79" i="112"/>
  <c r="F77" i="134"/>
  <c r="F77" i="112"/>
  <c r="F77" i="124"/>
  <c r="F77" i="102"/>
  <c r="F69" i="91"/>
  <c r="F69" i="102"/>
  <c r="F69" i="134"/>
  <c r="C67" i="91"/>
  <c r="C67" i="124"/>
  <c r="C67" i="102"/>
  <c r="F65" i="102"/>
  <c r="F65" i="134"/>
  <c r="C63" i="102"/>
  <c r="C63" i="124"/>
  <c r="C63" i="91"/>
  <c r="C63" i="134"/>
  <c r="D59" i="112"/>
  <c r="D59" i="102"/>
  <c r="D59" i="91"/>
  <c r="D59" i="124"/>
  <c r="B58" i="91"/>
  <c r="B58" i="134"/>
  <c r="B58" i="112"/>
  <c r="E56" i="91"/>
  <c r="E56" i="134"/>
  <c r="E56" i="124"/>
  <c r="E56" i="112"/>
  <c r="D55" i="102"/>
  <c r="D55" i="91"/>
  <c r="D55" i="124"/>
  <c r="E52" i="124"/>
  <c r="E52" i="91"/>
  <c r="E52" i="112"/>
  <c r="E52" i="102"/>
  <c r="D51" i="91"/>
  <c r="D51" i="124"/>
  <c r="D51" i="112"/>
  <c r="D51" i="134"/>
  <c r="B50" i="134"/>
  <c r="B50" i="102"/>
  <c r="B50" i="124"/>
  <c r="B50" i="91"/>
  <c r="E48" i="91"/>
  <c r="E48" i="102"/>
  <c r="E48" i="124"/>
  <c r="E48" i="134"/>
  <c r="D47" i="124"/>
  <c r="D47" i="102"/>
  <c r="D47" i="91"/>
  <c r="D47" i="112"/>
  <c r="B46" i="124"/>
  <c r="B46" i="134"/>
  <c r="B46" i="102"/>
  <c r="B46" i="91"/>
  <c r="A120" i="102"/>
  <c r="A120" i="134"/>
  <c r="A120" i="91"/>
  <c r="A120" i="112"/>
  <c r="A120" i="124"/>
  <c r="A57" i="91"/>
  <c r="A57" i="112"/>
  <c r="A57" i="124"/>
  <c r="A57" i="102"/>
  <c r="A49" i="112"/>
  <c r="A49" i="134"/>
  <c r="A49" i="102"/>
  <c r="A49" i="124"/>
  <c r="A41" i="112"/>
  <c r="A41" i="91"/>
  <c r="A41" i="134"/>
  <c r="A41" i="102"/>
  <c r="A41" i="124"/>
  <c r="A33" i="91"/>
  <c r="A33" i="102"/>
  <c r="A33" i="134"/>
  <c r="A33" i="124"/>
  <c r="B37" i="91"/>
  <c r="A127" i="102"/>
  <c r="A127" i="134"/>
  <c r="A127" i="112"/>
  <c r="A127" i="124"/>
  <c r="A127" i="91"/>
  <c r="B37" i="112"/>
  <c r="D89" i="112"/>
  <c r="D89" i="91"/>
  <c r="D89" i="102"/>
  <c r="D89" i="134"/>
  <c r="F22" i="91"/>
  <c r="F22" i="134"/>
  <c r="F22" i="112"/>
  <c r="F22" i="124"/>
  <c r="E115" i="91"/>
  <c r="E115" i="134"/>
  <c r="E115" i="102"/>
  <c r="D114" i="102"/>
  <c r="D114" i="124"/>
  <c r="D114" i="134"/>
  <c r="B113" i="124"/>
  <c r="B113" i="91"/>
  <c r="B113" i="102"/>
  <c r="E111" i="102"/>
  <c r="E111" i="91"/>
  <c r="E111" i="112"/>
  <c r="E111" i="134"/>
  <c r="D110" i="102"/>
  <c r="D110" i="112"/>
  <c r="D110" i="91"/>
  <c r="D110" i="124"/>
  <c r="D110" i="134"/>
  <c r="E107" i="134"/>
  <c r="E107" i="91"/>
  <c r="E107" i="112"/>
  <c r="E107" i="124"/>
  <c r="E107" i="102"/>
  <c r="D106" i="102"/>
  <c r="D106" i="134"/>
  <c r="D106" i="124"/>
  <c r="D106" i="112"/>
  <c r="B105" i="102"/>
  <c r="B105" i="134"/>
  <c r="B105" i="91"/>
  <c r="B105" i="112"/>
  <c r="E103" i="102"/>
  <c r="E103" i="134"/>
  <c r="E103" i="112"/>
  <c r="D102" i="134"/>
  <c r="D102" i="124"/>
  <c r="D102" i="102"/>
  <c r="D102" i="112"/>
  <c r="D102" i="91"/>
  <c r="B101" i="91"/>
  <c r="B101" i="102"/>
  <c r="B101" i="112"/>
  <c r="B101" i="134"/>
  <c r="B101" i="124"/>
  <c r="E99" i="91"/>
  <c r="E99" i="112"/>
  <c r="E99" i="102"/>
  <c r="E99" i="134"/>
  <c r="D98" i="91"/>
  <c r="D98" i="102"/>
  <c r="D98" i="134"/>
  <c r="B97" i="91"/>
  <c r="B97" i="112"/>
  <c r="B97" i="102"/>
  <c r="B97" i="134"/>
  <c r="E95" i="91"/>
  <c r="E95" i="112"/>
  <c r="D94" i="112"/>
  <c r="D94" i="102"/>
  <c r="D94" i="124"/>
  <c r="D94" i="91"/>
  <c r="B93" i="112"/>
  <c r="B93" i="124"/>
  <c r="B93" i="91"/>
  <c r="B93" i="102"/>
  <c r="B93" i="134"/>
  <c r="E91" i="112"/>
  <c r="E91" i="124"/>
  <c r="E91" i="102"/>
  <c r="E91" i="134"/>
  <c r="E91" i="91"/>
  <c r="D90" i="112"/>
  <c r="D90" i="134"/>
  <c r="D90" i="124"/>
  <c r="D90" i="102"/>
  <c r="C32" i="124"/>
  <c r="C32" i="112"/>
  <c r="C32" i="134"/>
  <c r="F30" i="102"/>
  <c r="F30" i="91"/>
  <c r="F30" i="112"/>
  <c r="F30" i="124"/>
  <c r="F30" i="134"/>
  <c r="C28" i="102"/>
  <c r="C28" i="134"/>
  <c r="C28" i="91"/>
  <c r="C28" i="112"/>
  <c r="C28" i="124"/>
  <c r="D25" i="112"/>
  <c r="D25" i="91"/>
  <c r="D25" i="134"/>
  <c r="D25" i="124"/>
  <c r="B24" i="91"/>
  <c r="B24" i="102"/>
  <c r="B24" i="124"/>
  <c r="B24" i="134"/>
  <c r="B24" i="112"/>
  <c r="F21" i="134"/>
  <c r="F21" i="91"/>
  <c r="F21" i="102"/>
  <c r="F21" i="124"/>
  <c r="C19" i="91"/>
  <c r="C19" i="102"/>
  <c r="C19" i="134"/>
  <c r="C19" i="112"/>
  <c r="F17" i="102"/>
  <c r="F17" i="134"/>
  <c r="F17" i="112"/>
  <c r="F17" i="91"/>
  <c r="C130" i="102"/>
  <c r="C130" i="124"/>
  <c r="C130" i="112"/>
  <c r="C130" i="91"/>
  <c r="F128" i="112"/>
  <c r="F128" i="134"/>
  <c r="F128" i="124"/>
  <c r="F128" i="102"/>
  <c r="F124" i="124"/>
  <c r="F124" i="91"/>
  <c r="F124" i="102"/>
  <c r="F124" i="112"/>
  <c r="B122" i="112"/>
  <c r="B122" i="134"/>
  <c r="B122" i="102"/>
  <c r="B122" i="91"/>
  <c r="E120" i="91"/>
  <c r="E120" i="112"/>
  <c r="E120" i="102"/>
  <c r="E120" i="124"/>
  <c r="D119" i="124"/>
  <c r="D119" i="91"/>
  <c r="D119" i="112"/>
  <c r="D119" i="134"/>
  <c r="B118" i="91"/>
  <c r="B118" i="102"/>
  <c r="B118" i="134"/>
  <c r="B118" i="124"/>
  <c r="B36" i="124"/>
  <c r="B36" i="134"/>
  <c r="B36" i="102"/>
  <c r="B36" i="91"/>
  <c r="B36" i="112"/>
  <c r="B91" i="102"/>
  <c r="F123" i="102"/>
  <c r="C86" i="102"/>
  <c r="D112" i="112"/>
  <c r="F20" i="134"/>
  <c r="C126" i="134"/>
  <c r="C126" i="124"/>
  <c r="C126" i="91"/>
  <c r="C126" i="102"/>
  <c r="C126" i="112"/>
  <c r="C75" i="112"/>
  <c r="C75" i="91"/>
  <c r="C75" i="102"/>
  <c r="C75" i="124"/>
  <c r="F73" i="102"/>
  <c r="F73" i="134"/>
  <c r="F73" i="124"/>
  <c r="C71" i="112"/>
  <c r="C71" i="102"/>
  <c r="C71" i="124"/>
  <c r="C71" i="134"/>
  <c r="A105" i="112"/>
  <c r="A105" i="91"/>
  <c r="A105" i="134"/>
  <c r="A105" i="124"/>
  <c r="A105" i="102"/>
  <c r="A97" i="124"/>
  <c r="A97" i="112"/>
  <c r="A97" i="91"/>
  <c r="A97" i="134"/>
  <c r="A97" i="102"/>
  <c r="A89" i="91"/>
  <c r="A89" i="102"/>
  <c r="A89" i="134"/>
  <c r="A89" i="112"/>
  <c r="A89" i="124"/>
  <c r="A81" i="134"/>
  <c r="A81" i="124"/>
  <c r="A81" i="112"/>
  <c r="A81" i="91"/>
  <c r="A81" i="102"/>
  <c r="A73" i="91"/>
  <c r="A73" i="124"/>
  <c r="A73" i="112"/>
  <c r="A73" i="134"/>
  <c r="A73" i="102"/>
  <c r="F73" i="91"/>
  <c r="C71" i="91"/>
  <c r="B79" i="124"/>
  <c r="B79" i="134"/>
  <c r="B79" i="102"/>
  <c r="B79" i="91"/>
  <c r="E44" i="134"/>
  <c r="E44" i="91"/>
  <c r="E44" i="102"/>
  <c r="D43" i="124"/>
  <c r="D43" i="91"/>
  <c r="B42" i="112"/>
  <c r="B42" i="91"/>
  <c r="B42" i="134"/>
  <c r="B42" i="102"/>
  <c r="B42" i="124"/>
  <c r="E40" i="102"/>
  <c r="E40" i="91"/>
  <c r="E40" i="134"/>
  <c r="E40" i="112"/>
  <c r="D39" i="102"/>
  <c r="D39" i="91"/>
  <c r="B38" i="112"/>
  <c r="B38" i="91"/>
  <c r="A119" i="134"/>
  <c r="A119" i="124"/>
  <c r="A119" i="102"/>
  <c r="A119" i="91"/>
  <c r="C20" i="102"/>
  <c r="C20" i="124"/>
  <c r="C20" i="134"/>
  <c r="C20" i="112"/>
  <c r="C20" i="91"/>
  <c r="F18" i="124"/>
  <c r="F18" i="134"/>
  <c r="F18" i="112"/>
  <c r="F18" i="91"/>
  <c r="F18" i="102"/>
  <c r="F86" i="102"/>
  <c r="F86" i="134"/>
  <c r="F86" i="124"/>
  <c r="F86" i="91"/>
  <c r="C84" i="134"/>
  <c r="C84" i="112"/>
  <c r="C84" i="91"/>
  <c r="F82" i="134"/>
  <c r="F82" i="91"/>
  <c r="F82" i="102"/>
  <c r="F82" i="124"/>
  <c r="F82" i="112"/>
  <c r="C80" i="112"/>
  <c r="C80" i="134"/>
  <c r="C80" i="124"/>
  <c r="C80" i="102"/>
  <c r="D52" i="102"/>
  <c r="D52" i="134"/>
  <c r="D52" i="112"/>
  <c r="D52" i="91"/>
  <c r="B51" i="91"/>
  <c r="B51" i="124"/>
  <c r="B51" i="102"/>
  <c r="B51" i="134"/>
  <c r="B51" i="112"/>
  <c r="E49" i="124"/>
  <c r="E49" i="91"/>
  <c r="E49" i="134"/>
  <c r="E49" i="102"/>
  <c r="E123" i="134"/>
  <c r="E68" i="102"/>
  <c r="C56" i="102"/>
  <c r="C56" i="134"/>
  <c r="C56" i="112"/>
  <c r="C56" i="91"/>
  <c r="C56" i="124"/>
  <c r="F54" i="134"/>
  <c r="F54" i="112"/>
  <c r="F54" i="91"/>
  <c r="F54" i="124"/>
  <c r="D16" i="102"/>
  <c r="D104" i="134"/>
  <c r="D104" i="112"/>
  <c r="D104" i="91"/>
  <c r="D104" i="102"/>
  <c r="D104" i="124"/>
  <c r="B103" i="102"/>
  <c r="B103" i="124"/>
  <c r="B103" i="134"/>
  <c r="B103" i="91"/>
  <c r="B103" i="112"/>
  <c r="E101" i="102"/>
  <c r="E101" i="124"/>
  <c r="E101" i="134"/>
  <c r="E101" i="91"/>
  <c r="D100" i="112"/>
  <c r="D100" i="102"/>
  <c r="D100" i="124"/>
  <c r="D100" i="134"/>
  <c r="D100" i="91"/>
  <c r="B99" i="134"/>
  <c r="B99" i="102"/>
  <c r="B99" i="112"/>
  <c r="B99" i="91"/>
  <c r="B95" i="112"/>
  <c r="B95" i="91"/>
  <c r="E93" i="134"/>
  <c r="E93" i="124"/>
  <c r="E93" i="102"/>
  <c r="E93" i="112"/>
  <c r="E93" i="91"/>
  <c r="D92" i="134"/>
  <c r="D92" i="124"/>
  <c r="D92" i="102"/>
  <c r="D92" i="112"/>
  <c r="D92" i="91"/>
  <c r="F106" i="134"/>
  <c r="F106" i="91"/>
  <c r="F106" i="112"/>
  <c r="F106" i="102"/>
  <c r="C57" i="112"/>
  <c r="C57" i="102"/>
  <c r="C57" i="91"/>
  <c r="C57" i="124"/>
  <c r="C57" i="134"/>
  <c r="B22" i="112"/>
  <c r="B22" i="124"/>
  <c r="B22" i="91"/>
  <c r="B22" i="134"/>
  <c r="B108" i="91"/>
  <c r="B108" i="102"/>
  <c r="C66" i="102"/>
  <c r="C66" i="91"/>
  <c r="F64" i="91"/>
  <c r="F64" i="124"/>
  <c r="F64" i="102"/>
  <c r="D58" i="102"/>
  <c r="D58" i="134"/>
  <c r="D58" i="112"/>
  <c r="D58" i="91"/>
  <c r="D58" i="124"/>
  <c r="B27" i="91"/>
  <c r="B27" i="112"/>
  <c r="B125" i="102"/>
  <c r="B125" i="134"/>
  <c r="B125" i="112"/>
  <c r="B125" i="124"/>
  <c r="B125" i="91"/>
  <c r="E123" i="91"/>
  <c r="E123" i="102"/>
  <c r="E123" i="112"/>
  <c r="B70" i="124"/>
  <c r="B70" i="102"/>
  <c r="E68" i="91"/>
  <c r="E68" i="112"/>
  <c r="E33" i="91"/>
  <c r="E33" i="102"/>
  <c r="E33" i="134"/>
  <c r="E33" i="124"/>
  <c r="E33" i="112"/>
  <c r="D32" i="91"/>
  <c r="D32" i="112"/>
  <c r="D32" i="102"/>
  <c r="D32" i="134"/>
  <c r="B31" i="112"/>
  <c r="B31" i="91"/>
  <c r="B31" i="102"/>
  <c r="B31" i="134"/>
  <c r="E29" i="134"/>
  <c r="E29" i="112"/>
  <c r="E29" i="124"/>
  <c r="E29" i="91"/>
  <c r="E29" i="102"/>
  <c r="D28" i="102"/>
  <c r="D28" i="134"/>
  <c r="D28" i="112"/>
  <c r="D28" i="124"/>
  <c r="D28" i="91"/>
  <c r="A66" i="112"/>
  <c r="A66" i="124"/>
  <c r="A66" i="102"/>
  <c r="A66" i="91"/>
  <c r="A50" i="112"/>
  <c r="A50" i="91"/>
  <c r="A50" i="124"/>
  <c r="A50" i="134"/>
  <c r="A50" i="102"/>
  <c r="A42" i="124"/>
  <c r="A42" i="91"/>
  <c r="A42" i="102"/>
  <c r="A42" i="134"/>
  <c r="A42" i="112"/>
  <c r="A34" i="134"/>
  <c r="A34" i="124"/>
  <c r="A34" i="112"/>
  <c r="A34" i="91"/>
  <c r="A27" i="124"/>
  <c r="A27" i="134"/>
  <c r="A27" i="91"/>
  <c r="A27" i="102"/>
  <c r="A27" i="112"/>
  <c r="A19" i="112"/>
  <c r="A19" i="91"/>
  <c r="A19" i="124"/>
  <c r="A19" i="102"/>
  <c r="A19" i="134"/>
  <c r="A17" i="102"/>
  <c r="A17" i="91"/>
  <c r="A17" i="124"/>
  <c r="A17" i="112"/>
  <c r="A17" i="134"/>
  <c r="F125" i="112"/>
  <c r="F125" i="124"/>
  <c r="F125" i="102"/>
  <c r="F125" i="134"/>
  <c r="F125" i="91"/>
  <c r="E124" i="112"/>
  <c r="E124" i="91"/>
  <c r="E124" i="102"/>
  <c r="E124" i="124"/>
  <c r="E124" i="134"/>
  <c r="E77" i="124"/>
  <c r="E77" i="91"/>
  <c r="E77" i="112"/>
  <c r="E77" i="102"/>
  <c r="E77" i="134"/>
  <c r="D65" i="134"/>
  <c r="D65" i="112"/>
  <c r="D65" i="102"/>
  <c r="D65" i="124"/>
  <c r="D65" i="91"/>
  <c r="B64" i="124"/>
  <c r="B64" i="134"/>
  <c r="B64" i="112"/>
  <c r="B64" i="102"/>
  <c r="B64" i="91"/>
  <c r="E26" i="112"/>
  <c r="E26" i="102"/>
  <c r="E26" i="134"/>
  <c r="E26" i="91"/>
  <c r="E26" i="124"/>
  <c r="E25" i="102"/>
  <c r="E25" i="91"/>
  <c r="E25" i="134"/>
  <c r="E25" i="124"/>
  <c r="E25" i="112"/>
  <c r="D24" i="124"/>
  <c r="D24" i="112"/>
  <c r="D24" i="91"/>
  <c r="D24" i="134"/>
  <c r="D24" i="102"/>
  <c r="A78" i="124"/>
  <c r="A78" i="134"/>
  <c r="A78" i="102"/>
  <c r="A78" i="91"/>
  <c r="A78" i="112"/>
  <c r="B128" i="124"/>
  <c r="B128" i="91"/>
  <c r="B128" i="134"/>
  <c r="B128" i="112"/>
  <c r="B128" i="102"/>
  <c r="F126" i="91"/>
  <c r="F126" i="112"/>
  <c r="F126" i="102"/>
  <c r="F126" i="124"/>
  <c r="E113" i="102"/>
  <c r="E113" i="91"/>
  <c r="E113" i="124"/>
  <c r="E113" i="112"/>
  <c r="E113" i="134"/>
  <c r="C81" i="134"/>
  <c r="C81" i="102"/>
  <c r="C81" i="91"/>
  <c r="C81" i="112"/>
  <c r="F78" i="91"/>
  <c r="F78" i="124"/>
  <c r="F78" i="112"/>
  <c r="F78" i="102"/>
  <c r="F78" i="134"/>
  <c r="F67" i="112"/>
  <c r="F67" i="102"/>
  <c r="F67" i="124"/>
  <c r="F67" i="91"/>
  <c r="F50" i="91"/>
  <c r="F50" i="102"/>
  <c r="F50" i="124"/>
  <c r="C29" i="112"/>
  <c r="C29" i="124"/>
  <c r="C29" i="134"/>
  <c r="C29" i="91"/>
  <c r="C29" i="102"/>
  <c r="A85" i="102"/>
  <c r="A85" i="112"/>
  <c r="A85" i="134"/>
  <c r="A16" i="124"/>
  <c r="A16" i="91"/>
  <c r="A16" i="112"/>
  <c r="A16" i="134"/>
  <c r="F115" i="134"/>
  <c r="F115" i="102"/>
  <c r="F115" i="91"/>
  <c r="F115" i="112"/>
  <c r="F115" i="124"/>
  <c r="E114" i="102"/>
  <c r="E114" i="112"/>
  <c r="E114" i="124"/>
  <c r="E114" i="91"/>
  <c r="E114" i="134"/>
  <c r="D88" i="134"/>
  <c r="D88" i="102"/>
  <c r="D88" i="91"/>
  <c r="D88" i="124"/>
  <c r="D87" i="91"/>
  <c r="D87" i="112"/>
  <c r="D87" i="102"/>
  <c r="D87" i="134"/>
  <c r="B86" i="112"/>
  <c r="B86" i="102"/>
  <c r="B86" i="134"/>
  <c r="B86" i="124"/>
  <c r="B86" i="91"/>
  <c r="E84" i="91"/>
  <c r="E84" i="124"/>
  <c r="E84" i="112"/>
  <c r="E84" i="134"/>
  <c r="E84" i="102"/>
  <c r="D82" i="134"/>
  <c r="D82" i="102"/>
  <c r="D82" i="91"/>
  <c r="D82" i="124"/>
  <c r="D82" i="112"/>
  <c r="F68" i="102"/>
  <c r="F68" i="124"/>
  <c r="F68" i="112"/>
  <c r="F68" i="91"/>
  <c r="B53" i="112"/>
  <c r="B53" i="102"/>
  <c r="B53" i="134"/>
  <c r="B53" i="124"/>
  <c r="F51" i="102"/>
  <c r="F51" i="91"/>
  <c r="F51" i="112"/>
  <c r="F51" i="124"/>
  <c r="F51" i="134"/>
  <c r="D30" i="91"/>
  <c r="D30" i="102"/>
  <c r="D30" i="134"/>
  <c r="A99" i="124"/>
  <c r="A99" i="91"/>
  <c r="A99" i="112"/>
  <c r="A99" i="102"/>
  <c r="A99" i="134"/>
  <c r="A92" i="102"/>
  <c r="A92" i="134"/>
  <c r="A92" i="112"/>
  <c r="A31" i="124"/>
  <c r="A31" i="134"/>
  <c r="A31" i="112"/>
  <c r="A31" i="91"/>
  <c r="A24" i="112"/>
  <c r="A24" i="102"/>
  <c r="A24" i="91"/>
  <c r="A24" i="124"/>
  <c r="E129" i="124"/>
  <c r="E129" i="102"/>
  <c r="E129" i="91"/>
  <c r="F116" i="91"/>
  <c r="F116" i="124"/>
  <c r="F116" i="102"/>
  <c r="F116" i="112"/>
  <c r="C95" i="91"/>
  <c r="C95" i="134"/>
  <c r="C95" i="112"/>
  <c r="C95" i="102"/>
  <c r="F93" i="134"/>
  <c r="F93" i="124"/>
  <c r="F93" i="112"/>
  <c r="F93" i="102"/>
  <c r="F93" i="91"/>
  <c r="D91" i="134"/>
  <c r="D91" i="91"/>
  <c r="D91" i="102"/>
  <c r="D91" i="112"/>
  <c r="D91" i="124"/>
  <c r="B54" i="124"/>
  <c r="B54" i="134"/>
  <c r="B54" i="112"/>
  <c r="B54" i="91"/>
  <c r="B54" i="102"/>
  <c r="B34" i="102"/>
  <c r="B34" i="134"/>
  <c r="B34" i="112"/>
  <c r="B34" i="124"/>
  <c r="F32" i="91"/>
  <c r="F32" i="134"/>
  <c r="F32" i="124"/>
  <c r="F32" i="102"/>
  <c r="A125" i="102"/>
  <c r="A125" i="112"/>
  <c r="A125" i="124"/>
  <c r="A125" i="134"/>
  <c r="A106" i="112"/>
  <c r="A106" i="134"/>
  <c r="A106" i="102"/>
  <c r="A106" i="124"/>
  <c r="A45" i="112"/>
  <c r="A45" i="124"/>
  <c r="A45" i="91"/>
  <c r="A45" i="102"/>
  <c r="A37" i="102"/>
  <c r="A37" i="91"/>
  <c r="A37" i="112"/>
  <c r="A37" i="124"/>
  <c r="A37" i="134"/>
  <c r="F130" i="124"/>
  <c r="F130" i="102"/>
  <c r="F130" i="112"/>
  <c r="F130" i="91"/>
  <c r="E97" i="112"/>
  <c r="E97" i="134"/>
  <c r="E97" i="124"/>
  <c r="E97" i="91"/>
  <c r="E97" i="102"/>
  <c r="D96" i="124"/>
  <c r="D96" i="102"/>
  <c r="D96" i="112"/>
  <c r="D96" i="134"/>
  <c r="E69" i="102"/>
  <c r="E69" i="91"/>
  <c r="E69" i="112"/>
  <c r="E69" i="124"/>
  <c r="B55" i="134"/>
  <c r="B55" i="124"/>
  <c r="B55" i="91"/>
  <c r="B55" i="112"/>
  <c r="B55" i="102"/>
  <c r="A52" i="134"/>
  <c r="A52" i="124"/>
  <c r="A52" i="91"/>
  <c r="A52" i="102"/>
  <c r="E18" i="124"/>
  <c r="E18" i="102"/>
  <c r="E18" i="134"/>
  <c r="E18" i="91"/>
  <c r="E117" i="134"/>
  <c r="E117" i="91"/>
  <c r="C103" i="112"/>
  <c r="C103" i="102"/>
  <c r="C103" i="134"/>
  <c r="C103" i="124"/>
  <c r="C103" i="91"/>
  <c r="F101" i="91"/>
  <c r="F101" i="134"/>
  <c r="F101" i="102"/>
  <c r="E70" i="102"/>
  <c r="E70" i="134"/>
  <c r="E70" i="91"/>
  <c r="E70" i="124"/>
  <c r="E70" i="112"/>
  <c r="B62" i="124"/>
  <c r="B62" i="102"/>
  <c r="B62" i="91"/>
  <c r="B62" i="112"/>
  <c r="B62" i="134"/>
  <c r="E60" i="124"/>
  <c r="E60" i="91"/>
  <c r="E60" i="112"/>
  <c r="E60" i="102"/>
  <c r="C58" i="124"/>
  <c r="C58" i="112"/>
  <c r="C58" i="91"/>
  <c r="C58" i="102"/>
  <c r="B56" i="91"/>
  <c r="B56" i="102"/>
  <c r="B56" i="124"/>
  <c r="B56" i="112"/>
  <c r="B56" i="134"/>
  <c r="F34" i="112"/>
  <c r="F34" i="124"/>
  <c r="F34" i="102"/>
  <c r="F34" i="91"/>
  <c r="B15" i="124"/>
  <c r="B15" i="112"/>
  <c r="B15" i="91"/>
  <c r="B15" i="102"/>
  <c r="B15" i="134"/>
  <c r="F19" i="91"/>
  <c r="F19" i="102"/>
  <c r="F19" i="134"/>
  <c r="F19" i="124"/>
  <c r="E118" i="112"/>
  <c r="E118" i="134"/>
  <c r="E118" i="124"/>
  <c r="E118" i="102"/>
  <c r="E118" i="91"/>
  <c r="F107" i="91"/>
  <c r="F107" i="134"/>
  <c r="F107" i="124"/>
  <c r="F107" i="112"/>
  <c r="E106" i="102"/>
  <c r="E106" i="91"/>
  <c r="E106" i="134"/>
  <c r="E106" i="112"/>
  <c r="E106" i="124"/>
  <c r="D105" i="91"/>
  <c r="D105" i="124"/>
  <c r="D105" i="134"/>
  <c r="B63" i="91"/>
  <c r="B63" i="134"/>
  <c r="B63" i="112"/>
  <c r="B63" i="124"/>
  <c r="B63" i="102"/>
  <c r="D44" i="102"/>
  <c r="D44" i="112"/>
  <c r="D44" i="134"/>
  <c r="D44" i="124"/>
  <c r="D44" i="91"/>
  <c r="B43" i="134"/>
  <c r="B43" i="112"/>
  <c r="B43" i="124"/>
  <c r="B43" i="91"/>
  <c r="F41" i="124"/>
  <c r="F41" i="134"/>
  <c r="F41" i="91"/>
  <c r="F41" i="102"/>
  <c r="C39" i="102"/>
  <c r="C39" i="124"/>
  <c r="C39" i="112"/>
  <c r="C39" i="91"/>
  <c r="C39" i="134"/>
  <c r="F37" i="134"/>
  <c r="F37" i="112"/>
  <c r="F37" i="91"/>
  <c r="F37" i="124"/>
  <c r="A58" i="134"/>
  <c r="A58" i="124"/>
  <c r="A58" i="112"/>
  <c r="A58" i="91"/>
  <c r="A58" i="102"/>
  <c r="E122" i="102"/>
  <c r="E122" i="112"/>
  <c r="E122" i="134"/>
  <c r="D105" i="112"/>
  <c r="D122" i="91"/>
  <c r="D122" i="134"/>
  <c r="D122" i="124"/>
  <c r="D122" i="112"/>
  <c r="D122" i="102"/>
  <c r="C121" i="102"/>
  <c r="C121" i="134"/>
  <c r="C121" i="91"/>
  <c r="F119" i="102"/>
  <c r="F119" i="112"/>
  <c r="F119" i="124"/>
  <c r="F119" i="134"/>
  <c r="F119" i="91"/>
  <c r="C110" i="91"/>
  <c r="C110" i="112"/>
  <c r="C110" i="102"/>
  <c r="C110" i="134"/>
  <c r="C110" i="124"/>
  <c r="B109" i="91"/>
  <c r="B109" i="134"/>
  <c r="B109" i="102"/>
  <c r="E76" i="91"/>
  <c r="E76" i="112"/>
  <c r="E76" i="102"/>
  <c r="E76" i="124"/>
  <c r="C74" i="112"/>
  <c r="C74" i="102"/>
  <c r="C74" i="91"/>
  <c r="C74" i="134"/>
  <c r="F72" i="112"/>
  <c r="F72" i="134"/>
  <c r="F72" i="124"/>
  <c r="F72" i="102"/>
  <c r="E46" i="91"/>
  <c r="E46" i="102"/>
  <c r="E46" i="124"/>
  <c r="E46" i="112"/>
  <c r="E46" i="134"/>
  <c r="A72" i="102"/>
  <c r="A72" i="134"/>
  <c r="A72" i="112"/>
  <c r="A72" i="124"/>
  <c r="A72" i="91"/>
  <c r="A65" i="91"/>
  <c r="A65" i="112"/>
  <c r="A65" i="134"/>
  <c r="A65" i="124"/>
  <c r="A82" i="91"/>
  <c r="A82" i="112"/>
  <c r="A82" i="124"/>
  <c r="A82" i="102"/>
  <c r="BU10" i="150"/>
  <c r="Q79" i="150"/>
  <c r="Q10" i="150"/>
  <c r="BG11" i="151"/>
  <c r="BU11" i="151"/>
  <c r="C79" i="151"/>
  <c r="AS10" i="150"/>
  <c r="AE10" i="150"/>
  <c r="C79" i="150"/>
  <c r="Q79" i="151"/>
  <c r="BG10" i="150"/>
  <c r="AE10" i="151"/>
  <c r="C10" i="150"/>
  <c r="AS10" i="151"/>
  <c r="C10" i="151"/>
  <c r="Q10" i="151"/>
  <c r="IB82" i="210" l="1"/>
  <c r="IB115" i="210" l="1"/>
  <c r="IB86" i="210"/>
  <c r="IB84" i="210"/>
  <c r="IB77" i="210"/>
  <c r="IB48" i="210"/>
  <c r="IB102" i="210"/>
  <c r="IB46" i="210"/>
  <c r="IB59" i="210"/>
  <c r="IB70" i="210"/>
  <c r="JS16" i="210"/>
  <c r="IB33" i="210"/>
  <c r="IB124" i="210"/>
  <c r="IB89" i="210"/>
  <c r="IB75" i="210"/>
  <c r="IB28" i="210"/>
  <c r="IB20" i="210"/>
  <c r="IB97" i="210"/>
  <c r="IB88" i="210"/>
  <c r="IB87" i="210"/>
  <c r="IB111" i="210"/>
  <c r="IB85" i="210"/>
  <c r="IB34" i="210"/>
  <c r="IB51" i="210"/>
  <c r="IB16" i="210"/>
  <c r="IB104" i="210"/>
  <c r="IB120" i="210"/>
  <c r="IB83" i="210"/>
  <c r="IB72" i="210"/>
  <c r="IB69" i="210"/>
  <c r="IB94" i="210"/>
  <c r="IB125" i="210"/>
  <c r="IB119" i="210"/>
  <c r="IB78" i="210"/>
  <c r="IB62" i="210"/>
  <c r="IB81" i="210"/>
  <c r="IB31" i="210"/>
  <c r="IB122" i="210"/>
  <c r="IB29" i="210"/>
  <c r="IB18" i="210"/>
  <c r="IB95" i="210"/>
  <c r="IB42" i="210"/>
  <c r="IB106" i="210"/>
  <c r="IB126" i="210"/>
  <c r="IB32" i="210"/>
  <c r="IB127" i="210"/>
  <c r="IB43" i="210"/>
  <c r="IB128" i="210"/>
  <c r="IB112" i="210"/>
  <c r="IB55" i="210"/>
  <c r="IB23" i="210"/>
  <c r="IB52" i="210"/>
  <c r="IB64" i="210"/>
  <c r="IB47" i="210"/>
  <c r="IX16" i="210"/>
  <c r="IB67" i="210"/>
  <c r="IB57" i="210"/>
  <c r="IB65" i="210"/>
  <c r="IB99" i="210"/>
  <c r="IB22" i="210"/>
  <c r="IB38" i="210"/>
  <c r="IB79" i="210"/>
  <c r="IB108" i="210"/>
  <c r="IB49" i="210"/>
  <c r="IB91" i="210"/>
  <c r="IB40" i="210"/>
  <c r="IB26" i="210"/>
  <c r="IB56" i="210"/>
  <c r="IB92" i="210"/>
  <c r="IB25" i="210"/>
  <c r="IB76" i="210"/>
  <c r="IB41" i="210"/>
  <c r="IB36" i="210"/>
  <c r="IB37" i="210"/>
  <c r="IB19" i="210"/>
  <c r="HG15" i="210"/>
  <c r="IB109" i="210"/>
  <c r="IB130" i="210"/>
  <c r="IB105" i="210"/>
  <c r="IB90" i="210"/>
  <c r="IB53" i="210"/>
  <c r="IB50" i="210"/>
  <c r="IB27" i="210"/>
  <c r="IB21" i="210"/>
  <c r="IB93" i="210"/>
  <c r="IB131" i="210"/>
  <c r="IB129" i="210"/>
  <c r="IB68" i="210"/>
  <c r="IB98" i="210"/>
  <c r="IB123" i="210"/>
  <c r="IB74" i="210"/>
  <c r="IB103" i="210"/>
  <c r="IB80" i="210"/>
  <c r="IB113" i="210"/>
  <c r="IB66" i="210"/>
  <c r="IB63" i="210"/>
  <c r="IB44" i="210"/>
  <c r="IB45" i="210"/>
  <c r="IB71" i="210"/>
  <c r="IB73" i="210"/>
  <c r="IB24" i="210"/>
  <c r="IB58" i="210"/>
  <c r="HG16" i="210"/>
  <c r="IB107" i="210"/>
  <c r="IB61" i="210"/>
  <c r="IB121" i="210"/>
  <c r="IB35" i="210"/>
  <c r="IB96" i="210"/>
  <c r="IB60" i="210"/>
  <c r="IB39" i="210"/>
  <c r="IB17" i="210"/>
  <c r="IB30" i="210"/>
  <c r="GK16" i="210" l="1"/>
  <c r="JS38" i="210"/>
  <c r="IX79" i="210"/>
  <c r="JS53" i="210"/>
  <c r="JS18" i="210"/>
  <c r="JS27" i="210"/>
  <c r="GK41" i="210"/>
  <c r="IX74" i="210"/>
  <c r="IX50" i="210"/>
  <c r="JS51" i="210"/>
  <c r="GK36" i="210"/>
  <c r="JS36" i="210"/>
  <c r="JS41" i="210"/>
  <c r="IX38" i="210"/>
  <c r="JS32" i="210"/>
  <c r="JS80" i="210"/>
  <c r="GK35" i="210"/>
  <c r="JS30" i="210"/>
  <c r="HG24" i="210"/>
  <c r="IX32" i="210"/>
  <c r="GK33" i="210"/>
  <c r="GK34" i="210"/>
  <c r="IX64" i="210"/>
  <c r="JS55" i="210"/>
  <c r="JS81" i="210"/>
  <c r="JS61" i="210"/>
  <c r="IX65" i="210"/>
  <c r="JS64" i="210"/>
  <c r="JS82" i="210"/>
  <c r="IX84" i="210"/>
  <c r="IX46" i="210"/>
  <c r="IX51" i="210"/>
  <c r="HG23" i="210"/>
  <c r="IX85" i="210"/>
  <c r="JS58" i="210"/>
  <c r="JS71" i="210"/>
  <c r="IX81" i="210"/>
  <c r="IX63" i="210"/>
  <c r="IX36" i="210"/>
  <c r="HG30" i="210"/>
  <c r="JS66" i="210"/>
  <c r="JS63" i="210"/>
  <c r="JS34" i="210"/>
  <c r="IX34" i="210"/>
  <c r="IX44" i="210"/>
  <c r="JS39" i="210"/>
  <c r="JS65" i="210"/>
  <c r="JS84" i="210"/>
  <c r="JS37" i="210"/>
  <c r="JS42" i="210"/>
  <c r="JS57" i="210"/>
  <c r="JS73" i="210"/>
  <c r="JS86" i="210"/>
  <c r="JS75" i="210"/>
  <c r="JS79" i="210"/>
  <c r="JS77" i="210"/>
  <c r="JS68" i="210"/>
  <c r="JS48" i="210"/>
  <c r="JS88" i="210"/>
  <c r="JS52" i="210"/>
  <c r="JS83" i="210"/>
  <c r="JS56" i="210"/>
  <c r="JS69" i="210"/>
  <c r="JS78" i="210"/>
  <c r="JS45" i="210"/>
  <c r="JS50" i="210"/>
  <c r="JS44" i="210"/>
  <c r="JS67" i="210"/>
  <c r="IX53" i="210"/>
  <c r="IX88" i="210"/>
  <c r="IX83" i="210"/>
  <c r="IX58" i="210"/>
  <c r="IX72" i="210"/>
  <c r="IX70" i="210"/>
  <c r="IX55" i="210"/>
  <c r="IX47" i="210"/>
  <c r="IX48" i="210"/>
  <c r="IX68" i="210"/>
  <c r="IX41" i="210"/>
  <c r="IX57" i="210"/>
  <c r="IX61" i="210"/>
  <c r="IX69" i="210"/>
  <c r="IX80" i="210"/>
  <c r="IX33" i="210"/>
  <c r="IX37" i="210"/>
  <c r="IX56" i="210"/>
  <c r="IX40" i="210"/>
  <c r="IX49" i="210"/>
  <c r="IX82" i="210"/>
  <c r="IX35" i="210"/>
  <c r="IX43" i="210"/>
  <c r="IX30" i="210"/>
  <c r="IX42" i="210"/>
  <c r="IX39" i="210"/>
  <c r="IX67" i="210"/>
  <c r="IX54" i="210"/>
  <c r="IX66" i="210"/>
  <c r="JS40" i="210"/>
  <c r="JS76" i="210"/>
  <c r="JS85" i="210"/>
  <c r="IX45" i="210"/>
  <c r="GK50" i="210"/>
  <c r="IX78" i="210"/>
  <c r="JS49" i="210"/>
  <c r="JS54" i="210"/>
  <c r="JS35" i="210"/>
  <c r="JS46" i="210"/>
  <c r="IX73" i="210"/>
  <c r="IX59" i="210"/>
  <c r="JS62" i="210"/>
  <c r="JS43" i="210"/>
  <c r="JS33" i="210"/>
  <c r="IX52" i="210"/>
  <c r="IX86" i="210"/>
  <c r="IB15" i="210"/>
  <c r="JS70" i="210"/>
  <c r="JS72" i="210"/>
  <c r="JS60" i="210"/>
  <c r="IX62" i="210"/>
  <c r="IX60" i="210"/>
  <c r="IX71" i="210"/>
  <c r="JS47" i="210"/>
  <c r="GK31" i="210"/>
  <c r="IX20" i="210"/>
  <c r="GK23" i="210"/>
  <c r="IX17" i="210"/>
  <c r="GK30" i="210"/>
  <c r="GK20" i="210"/>
  <c r="GK42" i="210"/>
  <c r="GK38" i="210"/>
  <c r="GK40" i="210"/>
  <c r="GK49" i="210"/>
  <c r="GK48" i="210"/>
  <c r="JS28" i="210"/>
  <c r="GK39" i="210"/>
  <c r="GK32" i="210"/>
  <c r="GK24" i="210"/>
  <c r="IX31" i="210"/>
  <c r="IX25" i="210"/>
  <c r="IX22" i="210"/>
  <c r="HG26" i="210"/>
  <c r="GK17" i="210"/>
  <c r="JS24" i="210"/>
  <c r="GK25" i="210"/>
  <c r="IX29" i="210"/>
  <c r="JS26" i="210"/>
  <c r="GK21" i="210"/>
  <c r="JS31" i="210"/>
  <c r="HG21" i="210"/>
  <c r="IB118" i="210"/>
  <c r="IX23" i="210"/>
  <c r="JS19" i="210"/>
  <c r="JS20" i="210"/>
  <c r="HG18" i="210"/>
  <c r="HG28" i="210"/>
  <c r="GK18" i="210"/>
  <c r="IX18" i="210"/>
  <c r="IX15" i="210"/>
  <c r="IX27" i="210"/>
  <c r="JS23" i="210"/>
  <c r="IX26" i="210"/>
  <c r="HG19" i="210"/>
  <c r="IX28" i="210"/>
  <c r="HG17" i="210"/>
  <c r="HG25" i="210"/>
  <c r="JS29" i="210"/>
  <c r="GK27" i="210"/>
  <c r="IX19" i="210"/>
  <c r="IX75" i="210"/>
  <c r="IX21" i="210"/>
  <c r="JS21" i="210"/>
  <c r="JS17" i="210"/>
  <c r="JS15" i="210"/>
  <c r="GK19" i="210"/>
  <c r="IB114" i="210"/>
  <c r="JS74" i="210"/>
  <c r="JS22" i="210"/>
  <c r="IX24" i="210"/>
  <c r="GK26" i="210"/>
  <c r="HG20" i="210"/>
  <c r="JS25" i="210"/>
  <c r="HG22" i="210"/>
  <c r="GK22" i="210"/>
  <c r="GK29" i="210"/>
  <c r="HG49" i="210" l="1"/>
  <c r="GK78" i="210"/>
  <c r="HG118" i="210"/>
  <c r="IX77" i="210"/>
  <c r="GK28" i="210"/>
  <c r="GK59" i="210"/>
  <c r="FO64" i="210"/>
  <c r="FO53" i="210"/>
  <c r="IB54" i="210"/>
  <c r="IB110" i="210"/>
  <c r="FO65" i="210"/>
  <c r="IX76" i="210"/>
  <c r="FO57" i="210"/>
  <c r="GK82" i="210"/>
  <c r="GK80" i="210"/>
  <c r="GK71" i="210"/>
  <c r="HG27" i="210"/>
  <c r="IB117" i="210"/>
  <c r="IB101" i="210"/>
  <c r="JS136" i="210"/>
  <c r="JS125" i="210"/>
  <c r="JS112" i="210"/>
  <c r="JS142" i="210"/>
  <c r="JS117" i="210"/>
  <c r="JS108" i="210"/>
  <c r="JS92" i="210"/>
  <c r="JS123" i="210"/>
  <c r="JS93" i="210"/>
  <c r="JS140" i="210"/>
  <c r="JS158" i="210"/>
  <c r="JS96" i="210"/>
  <c r="JS144" i="210"/>
  <c r="JS130" i="210"/>
  <c r="JS148" i="210"/>
  <c r="JS127" i="210"/>
  <c r="JS87" i="210"/>
  <c r="JS153" i="210"/>
  <c r="JS146" i="210"/>
  <c r="JS152" i="210"/>
  <c r="JS122" i="210"/>
  <c r="JS143" i="210"/>
  <c r="JS94" i="210"/>
  <c r="JS110" i="210"/>
  <c r="JS101" i="210"/>
  <c r="JS133" i="210"/>
  <c r="JS150" i="210"/>
  <c r="JS137" i="210"/>
  <c r="JS99" i="210"/>
  <c r="JS105" i="210"/>
  <c r="JS160" i="210"/>
  <c r="JS120" i="210"/>
  <c r="JS119" i="210"/>
  <c r="JS89" i="210"/>
  <c r="JS116" i="210"/>
  <c r="JS155" i="210"/>
  <c r="JS59" i="210"/>
  <c r="JS159" i="210"/>
  <c r="JS97" i="210"/>
  <c r="JS90" i="210"/>
  <c r="JS95" i="210"/>
  <c r="JS126" i="210"/>
  <c r="JS156" i="210"/>
  <c r="JS107" i="210"/>
  <c r="JS113" i="210"/>
  <c r="JS135" i="210"/>
  <c r="JS129" i="210"/>
  <c r="JS109" i="210"/>
  <c r="JS154" i="210"/>
  <c r="JS103" i="210"/>
  <c r="JS102" i="210"/>
  <c r="JS106" i="210"/>
  <c r="JS98" i="210"/>
  <c r="JS138" i="210"/>
  <c r="JS121" i="210"/>
  <c r="JS131" i="210"/>
  <c r="JS100" i="210"/>
  <c r="JS115" i="210"/>
  <c r="JS149" i="210"/>
  <c r="JS132" i="210"/>
  <c r="JS134" i="210"/>
  <c r="JS104" i="210"/>
  <c r="JS124" i="210"/>
  <c r="JS161" i="210"/>
  <c r="JS145" i="210"/>
  <c r="JS128" i="210"/>
  <c r="JS151" i="210"/>
  <c r="JS139" i="210"/>
  <c r="JS91" i="210"/>
  <c r="JS157" i="210"/>
  <c r="JS141" i="210"/>
  <c r="JS147" i="210"/>
  <c r="JS111" i="210"/>
  <c r="IB100" i="210"/>
  <c r="JS118" i="210"/>
  <c r="IX108" i="210"/>
  <c r="IX100" i="210"/>
  <c r="IX91" i="210"/>
  <c r="IX87" i="210"/>
  <c r="IX94" i="210"/>
  <c r="IX147" i="210"/>
  <c r="IX129" i="210"/>
  <c r="IX128" i="210"/>
  <c r="IX90" i="210"/>
  <c r="IX103" i="210"/>
  <c r="IX111" i="210"/>
  <c r="IX125" i="210"/>
  <c r="IX95" i="210"/>
  <c r="IX113" i="210"/>
  <c r="IX98" i="210"/>
  <c r="IX161" i="210"/>
  <c r="IX143" i="210"/>
  <c r="IX140" i="210"/>
  <c r="IX93" i="210"/>
  <c r="IX153" i="210"/>
  <c r="IX135" i="210"/>
  <c r="IX121" i="210"/>
  <c r="IX157" i="210"/>
  <c r="IX102" i="210"/>
  <c r="IX123" i="210"/>
  <c r="IX99" i="210"/>
  <c r="IX154" i="210"/>
  <c r="IX115" i="210"/>
  <c r="IX159" i="210"/>
  <c r="IX117" i="210"/>
  <c r="IX156" i="210"/>
  <c r="IX132" i="210"/>
  <c r="IX130" i="210"/>
  <c r="IX142" i="210"/>
  <c r="IX120" i="210"/>
  <c r="IX96" i="210"/>
  <c r="IX112" i="210"/>
  <c r="IX145" i="210"/>
  <c r="IX106" i="210"/>
  <c r="IX127" i="210"/>
  <c r="IX110" i="210"/>
  <c r="IX89" i="210"/>
  <c r="IX97" i="210"/>
  <c r="IX92" i="210"/>
  <c r="IX139" i="210"/>
  <c r="IX133" i="210"/>
  <c r="IX109" i="210"/>
  <c r="IX101" i="210"/>
  <c r="IX116" i="210"/>
  <c r="JS114" i="210"/>
  <c r="GK144" i="210"/>
  <c r="GK127" i="210"/>
  <c r="GK52" i="210"/>
  <c r="GK140" i="210"/>
  <c r="GK154" i="210"/>
  <c r="GK122" i="210"/>
  <c r="GK46" i="210"/>
  <c r="GK125" i="210"/>
  <c r="GK51" i="210"/>
  <c r="GK119" i="210"/>
  <c r="GK56" i="210"/>
  <c r="GK137" i="210"/>
  <c r="GK47" i="210"/>
  <c r="GK93" i="210"/>
  <c r="GK152" i="210"/>
  <c r="GK90" i="210"/>
  <c r="GK87" i="210"/>
  <c r="GK160" i="210"/>
  <c r="GK128" i="210"/>
  <c r="GK116" i="210"/>
  <c r="GK123" i="210"/>
  <c r="GK117" i="210"/>
  <c r="GK146" i="210"/>
  <c r="GK134" i="210"/>
  <c r="GK149" i="210"/>
  <c r="GK142" i="210"/>
  <c r="GK98" i="210"/>
  <c r="GK141" i="210"/>
  <c r="GK148" i="210"/>
  <c r="GK104" i="210"/>
  <c r="GK136" i="210"/>
  <c r="GK100" i="210"/>
  <c r="GK106" i="210"/>
  <c r="GK111" i="210"/>
  <c r="GK89" i="210"/>
  <c r="GK147" i="210"/>
  <c r="GK126" i="210"/>
  <c r="GK37" i="210"/>
  <c r="GK45" i="210"/>
  <c r="GK161" i="210"/>
  <c r="GK138" i="210"/>
  <c r="GK139" i="210"/>
  <c r="GK53" i="210"/>
  <c r="GK94" i="210"/>
  <c r="GK124" i="210"/>
  <c r="GK121" i="210"/>
  <c r="GK107" i="210"/>
  <c r="GK105" i="210"/>
  <c r="GK133" i="210"/>
  <c r="GK101" i="210"/>
  <c r="GK157" i="210"/>
  <c r="GK79" i="210"/>
  <c r="GK120" i="210"/>
  <c r="GK113" i="210"/>
  <c r="GK57" i="210"/>
  <c r="GK112" i="210"/>
  <c r="GK43" i="210"/>
  <c r="GK153" i="210"/>
  <c r="GK99" i="210"/>
  <c r="GK88" i="210"/>
  <c r="GK15" i="210"/>
  <c r="GK130" i="210"/>
  <c r="GK109" i="210"/>
  <c r="GK129" i="210"/>
  <c r="GK158" i="210"/>
  <c r="GK159" i="210"/>
  <c r="GK110" i="210"/>
  <c r="GK91" i="210"/>
  <c r="GK92" i="210"/>
  <c r="GK95" i="210"/>
  <c r="GK150" i="210"/>
  <c r="GK151" i="210"/>
  <c r="GK97" i="210"/>
  <c r="GK145" i="210"/>
  <c r="GK115" i="210"/>
  <c r="GK135" i="210"/>
  <c r="GK143" i="210"/>
  <c r="GK108" i="210"/>
  <c r="GK102" i="210"/>
  <c r="GK156" i="210"/>
  <c r="GK103" i="210"/>
  <c r="GK155" i="210"/>
  <c r="GK96" i="210"/>
  <c r="GK44" i="210"/>
  <c r="GK81" i="210"/>
  <c r="GK86" i="210"/>
  <c r="GK131" i="210"/>
  <c r="GK132" i="210"/>
  <c r="HG161" i="210"/>
  <c r="HG121" i="210"/>
  <c r="HG29" i="210"/>
  <c r="HG143" i="210"/>
  <c r="HG160" i="210"/>
  <c r="HG133" i="210"/>
  <c r="HG134" i="210"/>
  <c r="HG130" i="210"/>
  <c r="HG91" i="210"/>
  <c r="HG126" i="210"/>
  <c r="HG159" i="210"/>
  <c r="HG87" i="210"/>
  <c r="HG94" i="210"/>
  <c r="HG106" i="210"/>
  <c r="HG96" i="210"/>
  <c r="HG120" i="210"/>
  <c r="HG104" i="210"/>
  <c r="HG145" i="210"/>
  <c r="HG117" i="210"/>
  <c r="HG108" i="210"/>
  <c r="HG149" i="210"/>
  <c r="HG123" i="210"/>
  <c r="HG115" i="210"/>
  <c r="HG156" i="210"/>
  <c r="HG125" i="210"/>
  <c r="HG124" i="210"/>
  <c r="HG103" i="210"/>
  <c r="HG127" i="210"/>
  <c r="HG102" i="210"/>
  <c r="HG107" i="210"/>
  <c r="HG135" i="210"/>
  <c r="HG144" i="210"/>
  <c r="HG137" i="210"/>
  <c r="HG129" i="210"/>
  <c r="HG142" i="210"/>
  <c r="HG113" i="210"/>
  <c r="HG99" i="210"/>
  <c r="HG141" i="210"/>
  <c r="HG138" i="210"/>
  <c r="HG93" i="210"/>
  <c r="HG157" i="210"/>
  <c r="HG89" i="210"/>
  <c r="HG158" i="210"/>
  <c r="HG128" i="210"/>
  <c r="HG109" i="210"/>
  <c r="HG119" i="210"/>
  <c r="HG98" i="210"/>
  <c r="HG148" i="210"/>
  <c r="HG152" i="210"/>
  <c r="HG92" i="210"/>
  <c r="HG114" i="210"/>
  <c r="HG155" i="210"/>
  <c r="HG111" i="210"/>
  <c r="HG95" i="210"/>
  <c r="HG146" i="210"/>
  <c r="HG112" i="210"/>
  <c r="HG116" i="210"/>
  <c r="HG122" i="210"/>
  <c r="HG153" i="210"/>
  <c r="HG97" i="210"/>
  <c r="HG139" i="210"/>
  <c r="HG101" i="210"/>
  <c r="HG154" i="210"/>
  <c r="HG80" i="210"/>
  <c r="HG100" i="210"/>
  <c r="HG147" i="210"/>
  <c r="HG110" i="210"/>
  <c r="HG131" i="210"/>
  <c r="HG105" i="210"/>
  <c r="HG150" i="210"/>
  <c r="HG151" i="210"/>
  <c r="HG132" i="210"/>
  <c r="HG90" i="210"/>
  <c r="HG136" i="210"/>
  <c r="HG140" i="210"/>
  <c r="IB116" i="210"/>
  <c r="GK118" i="210"/>
  <c r="IX118" i="210"/>
  <c r="FO136" i="210"/>
  <c r="FO81" i="210"/>
  <c r="FO161" i="210"/>
  <c r="FO120" i="210"/>
  <c r="FO42" i="210"/>
  <c r="FO140" i="210"/>
  <c r="FO60" i="210"/>
  <c r="FO133" i="210"/>
  <c r="FO49" i="210"/>
  <c r="FO124" i="210"/>
  <c r="FO156" i="210"/>
  <c r="FO91" i="210"/>
  <c r="FO152" i="210"/>
  <c r="FO26" i="210"/>
  <c r="FO73" i="210"/>
  <c r="FO115" i="210"/>
  <c r="FO78" i="210"/>
  <c r="FO79" i="210"/>
  <c r="FO146" i="210"/>
  <c r="FO99" i="210"/>
  <c r="FO122" i="210"/>
  <c r="FO105" i="210"/>
  <c r="FO147" i="210"/>
  <c r="FO30" i="210"/>
  <c r="FO160" i="210"/>
  <c r="FO153" i="210"/>
  <c r="FO107" i="210"/>
  <c r="FO102" i="210"/>
  <c r="FO82" i="210"/>
  <c r="FO95" i="210"/>
  <c r="FO98" i="210"/>
  <c r="FO144" i="210"/>
  <c r="FO50" i="210"/>
  <c r="FO151" i="210"/>
  <c r="FO157" i="210"/>
  <c r="FO121" i="210"/>
  <c r="FO55" i="210"/>
  <c r="FO145" i="210"/>
  <c r="FO22" i="210"/>
  <c r="FO92" i="210"/>
  <c r="FO109" i="210"/>
  <c r="FO100" i="210"/>
  <c r="FO142" i="210"/>
  <c r="FO62" i="210"/>
  <c r="FO114" i="210"/>
  <c r="FO97" i="210"/>
  <c r="FO113" i="210"/>
  <c r="FO127" i="210"/>
  <c r="FO94" i="210"/>
  <c r="FO139" i="210"/>
  <c r="FO119" i="210"/>
  <c r="FO141" i="210"/>
  <c r="FO110" i="210"/>
  <c r="FO20" i="210"/>
  <c r="FO137" i="210"/>
  <c r="FO125" i="210"/>
  <c r="FO75" i="210"/>
  <c r="FO32" i="210"/>
  <c r="FO131" i="210"/>
  <c r="FO16" i="210"/>
  <c r="FO123" i="210"/>
  <c r="FO134" i="210"/>
  <c r="FO143" i="210"/>
  <c r="FO132" i="210"/>
  <c r="FO148" i="210"/>
  <c r="FO104" i="210"/>
  <c r="FO85" i="210"/>
  <c r="FO154" i="210"/>
  <c r="FO130" i="210"/>
  <c r="FO35" i="210"/>
  <c r="FO31" i="210"/>
  <c r="FO18" i="210"/>
  <c r="FO87" i="210"/>
  <c r="FO19" i="210"/>
  <c r="FO89" i="210"/>
  <c r="FO61" i="210"/>
  <c r="FO28" i="210"/>
  <c r="FO83" i="210"/>
  <c r="FO38" i="210"/>
  <c r="FO101" i="210"/>
  <c r="FO135" i="210"/>
  <c r="FO86" i="210"/>
  <c r="FO54" i="210"/>
  <c r="FO129" i="210"/>
  <c r="FO118" i="210"/>
  <c r="FO23" i="210"/>
  <c r="FO111" i="210"/>
  <c r="FO40" i="210"/>
  <c r="FO24" i="210"/>
  <c r="FO17" i="210"/>
  <c r="FO117" i="210"/>
  <c r="FO106" i="210"/>
  <c r="FO88" i="210"/>
  <c r="FO149" i="210"/>
  <c r="FO76" i="210"/>
  <c r="FO34" i="210"/>
  <c r="FO150" i="210"/>
  <c r="FO58" i="210"/>
  <c r="FO93" i="210"/>
  <c r="FO41" i="210"/>
  <c r="FO138" i="210"/>
  <c r="FO74" i="210"/>
  <c r="FO21" i="210"/>
  <c r="FO128" i="210"/>
  <c r="FO84" i="210"/>
  <c r="FO39" i="210"/>
  <c r="FO155" i="210"/>
  <c r="FO80" i="210"/>
  <c r="FO126" i="210"/>
  <c r="FO116" i="210"/>
  <c r="FO77" i="210"/>
  <c r="FO33" i="210"/>
  <c r="FO27" i="210"/>
  <c r="FO96" i="210"/>
  <c r="FO159" i="210"/>
  <c r="FO90" i="210"/>
  <c r="FO25" i="210"/>
  <c r="FO158" i="210"/>
  <c r="FO103" i="210"/>
  <c r="FO112" i="210"/>
  <c r="FO48" i="210"/>
  <c r="FO36" i="210"/>
  <c r="FO108" i="210"/>
  <c r="CK67" i="210" l="1"/>
  <c r="CK19" i="210"/>
  <c r="BW95" i="210"/>
  <c r="CE80" i="210"/>
  <c r="CI92" i="210"/>
  <c r="BW91" i="210"/>
  <c r="CD87" i="210"/>
  <c r="BS21" i="210"/>
  <c r="CC93" i="210"/>
  <c r="BX74" i="210"/>
  <c r="CA99" i="210"/>
  <c r="CK90" i="210"/>
  <c r="BV70" i="210"/>
  <c r="CA95" i="210"/>
  <c r="BT83" i="210"/>
  <c r="CK69" i="210"/>
  <c r="CF23" i="210"/>
  <c r="CB80" i="210"/>
  <c r="CA60" i="210"/>
  <c r="CH91" i="210"/>
  <c r="CH79" i="210"/>
  <c r="BX61" i="210"/>
  <c r="CC83" i="210"/>
  <c r="CG87" i="210"/>
  <c r="BW29" i="210"/>
  <c r="BX27" i="210"/>
  <c r="BX31" i="210"/>
  <c r="BY29" i="210"/>
  <c r="BZ27" i="210"/>
  <c r="BZ31" i="210"/>
  <c r="BS28" i="210"/>
  <c r="CI30" i="210"/>
  <c r="CJ27" i="210"/>
  <c r="CB30" i="210"/>
  <c r="BU27" i="210"/>
  <c r="CK29" i="210"/>
  <c r="CL27" i="210"/>
  <c r="CG35" i="210"/>
  <c r="BZ35" i="210"/>
  <c r="CA33" i="210"/>
  <c r="BS36" i="210"/>
  <c r="CB33" i="210"/>
  <c r="BT36" i="210"/>
  <c r="CC33" i="210"/>
  <c r="BV27" i="210"/>
  <c r="CE34" i="210"/>
  <c r="BX32" i="210"/>
  <c r="BX36" i="210"/>
  <c r="CK37" i="210"/>
  <c r="BV37" i="210"/>
  <c r="CL39" i="210"/>
  <c r="CD36" i="210"/>
  <c r="BX38" i="210"/>
  <c r="CG36" i="210"/>
  <c r="CG40" i="210"/>
  <c r="CH38" i="210"/>
  <c r="CL35" i="210"/>
  <c r="CI38" i="210"/>
  <c r="BT37" i="210"/>
  <c r="CJ42" i="210"/>
  <c r="CA41" i="210"/>
  <c r="BU44" i="210"/>
  <c r="CJ37" i="210"/>
  <c r="BV43" i="210"/>
  <c r="CL45" i="210"/>
  <c r="BW43" i="210"/>
  <c r="CF42" i="210"/>
  <c r="CC40" i="210"/>
  <c r="CH44" i="210"/>
  <c r="BS42" i="210"/>
  <c r="CI44" i="210"/>
  <c r="BZ47" i="210"/>
  <c r="BS47" i="210"/>
  <c r="CI49" i="210"/>
  <c r="BT47" i="210"/>
  <c r="CJ49" i="210"/>
  <c r="CC47" i="210"/>
  <c r="CL46" i="210"/>
  <c r="CD49" i="210"/>
  <c r="BW48" i="210"/>
  <c r="BX47" i="210"/>
  <c r="BZ49" i="210"/>
  <c r="CI52" i="210"/>
  <c r="CB51" i="210"/>
  <c r="BT54" i="210"/>
  <c r="CC50" i="210"/>
  <c r="CG46" i="210"/>
  <c r="CL51" i="210"/>
  <c r="CD54" i="210"/>
  <c r="BW52" i="210"/>
  <c r="CF51" i="210"/>
  <c r="CH48" i="210"/>
  <c r="BY53" i="210"/>
  <c r="CA55" i="210"/>
  <c r="BS58" i="210"/>
  <c r="CJ55" i="210"/>
  <c r="CB58" i="210"/>
  <c r="BZ54" i="210"/>
  <c r="CC57" i="210"/>
  <c r="BV55" i="210"/>
  <c r="CL57" i="210"/>
  <c r="CH50" i="210"/>
  <c r="CE57" i="210"/>
  <c r="CF56" i="210"/>
  <c r="CH54" i="210"/>
  <c r="CG58" i="210"/>
  <c r="CK60" i="210"/>
  <c r="CC63" i="210"/>
  <c r="BU66" i="210"/>
  <c r="CK68" i="210"/>
  <c r="CL61" i="210"/>
  <c r="CD64" i="210"/>
  <c r="BV67" i="210"/>
  <c r="CL69" i="210"/>
  <c r="BW61" i="210"/>
  <c r="BW65" i="210"/>
  <c r="CK58" i="210"/>
  <c r="CF62" i="210"/>
  <c r="CF66" i="210"/>
  <c r="CH56" i="210"/>
  <c r="BY63" i="210"/>
  <c r="BY67" i="210"/>
  <c r="CH60" i="210"/>
  <c r="CH64" i="210"/>
  <c r="CH68" i="210"/>
  <c r="CA61" i="210"/>
  <c r="BS64" i="210"/>
  <c r="CI66" i="210"/>
  <c r="CA69" i="210"/>
  <c r="CA70" i="210"/>
  <c r="BS73" i="210"/>
  <c r="CI75" i="210"/>
  <c r="CB60" i="210"/>
  <c r="CJ70" i="210"/>
  <c r="CB73" i="210"/>
  <c r="BT76" i="210"/>
  <c r="CJ78" i="210"/>
  <c r="BU70" i="210"/>
  <c r="CK72" i="210"/>
  <c r="CC75" i="210"/>
  <c r="BT65" i="210"/>
  <c r="BV71" i="210"/>
  <c r="CL73" i="210"/>
  <c r="CD76" i="210"/>
  <c r="BV79" i="210"/>
  <c r="CE70" i="210"/>
  <c r="CE74" i="210"/>
  <c r="CE78" i="210"/>
  <c r="CF71" i="210"/>
  <c r="CF75" i="210"/>
  <c r="CF79" i="210"/>
  <c r="BY71" i="210"/>
  <c r="BY75" i="210"/>
  <c r="BY79" i="210"/>
  <c r="CD80" i="210"/>
  <c r="BV83" i="210"/>
  <c r="CL85" i="210"/>
  <c r="BZ70" i="210"/>
  <c r="BW82" i="210"/>
  <c r="BW86" i="210"/>
  <c r="CK78" i="210"/>
  <c r="BX83" i="210"/>
  <c r="BX87" i="210"/>
  <c r="BY81" i="210"/>
  <c r="BY85" i="210"/>
  <c r="BT61" i="210"/>
  <c r="BZ81" i="210"/>
  <c r="BZ85" i="210"/>
  <c r="BZ78" i="210"/>
  <c r="CI81" i="210"/>
  <c r="CA84" i="210"/>
  <c r="BS87" i="210"/>
  <c r="CH74" i="210"/>
  <c r="CB81" i="210"/>
  <c r="BT84" i="210"/>
  <c r="CJ86" i="210"/>
  <c r="CC81" i="210"/>
  <c r="CJ90" i="210"/>
  <c r="CB93" i="210"/>
  <c r="BT96" i="210"/>
  <c r="BU89" i="210"/>
  <c r="CK91" i="210"/>
  <c r="CC94" i="210"/>
  <c r="BU97" i="210"/>
  <c r="CK80" i="210"/>
  <c r="CD90" i="210"/>
  <c r="BV93" i="210"/>
  <c r="CL95" i="210"/>
  <c r="CD88" i="210"/>
  <c r="CE92" i="210"/>
  <c r="CE96" i="210"/>
  <c r="CK86" i="210"/>
  <c r="BX92" i="210"/>
  <c r="BX96" i="210"/>
  <c r="BY89" i="210"/>
  <c r="BY93" i="210"/>
  <c r="BY97" i="210"/>
  <c r="BZ89" i="210"/>
  <c r="BZ93" i="210"/>
  <c r="BZ97" i="210"/>
  <c r="BS96" i="210"/>
  <c r="CE20" i="210"/>
  <c r="CE24" i="210"/>
  <c r="CB97" i="210"/>
  <c r="BX21" i="210"/>
  <c r="BX25" i="210"/>
  <c r="BS98" i="210"/>
  <c r="BY21" i="210"/>
  <c r="BY25" i="210"/>
  <c r="CI97" i="210"/>
  <c r="CH20" i="210"/>
  <c r="CH24" i="210"/>
  <c r="CI94" i="210"/>
  <c r="CA19" i="210"/>
  <c r="BS22" i="210"/>
  <c r="CI24" i="210"/>
  <c r="CL88" i="210"/>
  <c r="CB99" i="210"/>
  <c r="BT21" i="210"/>
  <c r="CJ23" i="210"/>
  <c r="CL19" i="210"/>
  <c r="BU99" i="210"/>
  <c r="CK20" i="210"/>
  <c r="CC23" i="210"/>
  <c r="CL99" i="210"/>
  <c r="BV24" i="210"/>
  <c r="CF29" i="210"/>
  <c r="CI29" i="210"/>
  <c r="BY34" i="210"/>
  <c r="BU35" i="210"/>
  <c r="CL32" i="210"/>
  <c r="BZ37" i="210"/>
  <c r="BU43" i="210"/>
  <c r="BX45" i="210"/>
  <c r="CI48" i="210"/>
  <c r="CE46" i="210"/>
  <c r="BY48" i="210"/>
  <c r="CG51" i="210"/>
  <c r="BZ51" i="210"/>
  <c r="CE29" i="210"/>
  <c r="CF27" i="210"/>
  <c r="CF31" i="210"/>
  <c r="CG29" i="210"/>
  <c r="CH27" i="210"/>
  <c r="CH31" i="210"/>
  <c r="CA28" i="210"/>
  <c r="BS31" i="210"/>
  <c r="BT28" i="210"/>
  <c r="CJ30" i="210"/>
  <c r="CC27" i="210"/>
  <c r="BU30" i="210"/>
  <c r="BY32" i="210"/>
  <c r="CL26" i="210"/>
  <c r="CH35" i="210"/>
  <c r="CI33" i="210"/>
  <c r="CA36" i="210"/>
  <c r="CJ33" i="210"/>
  <c r="BV29" i="210"/>
  <c r="CK33" i="210"/>
  <c r="CD28" i="210"/>
  <c r="BW35" i="210"/>
  <c r="CF32" i="210"/>
  <c r="CL30" i="210"/>
  <c r="BU38" i="210"/>
  <c r="CD37" i="210"/>
  <c r="BV40" i="210"/>
  <c r="BW37" i="210"/>
  <c r="CF38" i="210"/>
  <c r="BY37" i="210"/>
  <c r="BV34" i="210"/>
  <c r="BZ39" i="210"/>
  <c r="BV36" i="210"/>
  <c r="BS39" i="210"/>
  <c r="CB38" i="210"/>
  <c r="BT43" i="210"/>
  <c r="CJ41" i="210"/>
  <c r="CC44" i="210"/>
  <c r="CE39" i="210"/>
  <c r="CD43" i="210"/>
  <c r="CJ36" i="210"/>
  <c r="CE43" i="210"/>
  <c r="BX43" i="210"/>
  <c r="BX41" i="210"/>
  <c r="BZ45" i="210"/>
  <c r="CA42" i="210"/>
  <c r="BS45" i="210"/>
  <c r="CH47" i="210"/>
  <c r="CA47" i="210"/>
  <c r="BY42" i="210"/>
  <c r="CB47" i="210"/>
  <c r="BW41" i="210"/>
  <c r="CK47" i="210"/>
  <c r="BV47" i="210"/>
  <c r="CL49" i="210"/>
  <c r="CE48" i="210"/>
  <c r="CF47" i="210"/>
  <c r="CA50" i="210"/>
  <c r="BY47" i="210"/>
  <c r="CJ51" i="210"/>
  <c r="CB54" i="210"/>
  <c r="CK50" i="210"/>
  <c r="BZ48" i="210"/>
  <c r="BV52" i="210"/>
  <c r="CL54" i="210"/>
  <c r="CE52" i="210"/>
  <c r="BX52" i="210"/>
  <c r="BU49" i="210"/>
  <c r="CG53" i="210"/>
  <c r="CI55" i="210"/>
  <c r="CA58" i="210"/>
  <c r="BT56" i="210"/>
  <c r="CJ58" i="210"/>
  <c r="BU55" i="210"/>
  <c r="CK57" i="210"/>
  <c r="CD55" i="210"/>
  <c r="BV58" i="210"/>
  <c r="CA53" i="210"/>
  <c r="BW58" i="210"/>
  <c r="BX57" i="210"/>
  <c r="BY55" i="210"/>
  <c r="BY59" i="210"/>
  <c r="BU61" i="210"/>
  <c r="CK63" i="210"/>
  <c r="CC66" i="210"/>
  <c r="BZ58" i="210"/>
  <c r="BV62" i="210"/>
  <c r="CL64" i="210"/>
  <c r="CD67" i="210"/>
  <c r="CI53" i="210"/>
  <c r="CE61" i="210"/>
  <c r="CE65" i="210"/>
  <c r="BU59" i="210"/>
  <c r="BX63" i="210"/>
  <c r="BX67" i="210"/>
  <c r="BW59" i="210"/>
  <c r="CG63" i="210"/>
  <c r="CG67" i="210"/>
  <c r="BZ61" i="210"/>
  <c r="BZ65" i="210"/>
  <c r="BZ69" i="210"/>
  <c r="CI61" i="210"/>
  <c r="CA64" i="210"/>
  <c r="BS67" i="210"/>
  <c r="CI69" i="210"/>
  <c r="CI70" i="210"/>
  <c r="CA73" i="210"/>
  <c r="BS76" i="210"/>
  <c r="CJ61" i="210"/>
  <c r="BT71" i="210"/>
  <c r="CJ73" i="210"/>
  <c r="CB76" i="210"/>
  <c r="BT79" i="210"/>
  <c r="CC70" i="210"/>
  <c r="BU73" i="210"/>
  <c r="CK75" i="210"/>
  <c r="CB66" i="210"/>
  <c r="CD71" i="210"/>
  <c r="BV74" i="210"/>
  <c r="CL76" i="210"/>
  <c r="CD79" i="210"/>
  <c r="BW71" i="210"/>
  <c r="BW75" i="210"/>
  <c r="BT63" i="210"/>
  <c r="BX72" i="210"/>
  <c r="BX76" i="210"/>
  <c r="CC59" i="210"/>
  <c r="CG71" i="210"/>
  <c r="CG75" i="210"/>
  <c r="CJ63" i="210"/>
  <c r="CL80" i="210"/>
  <c r="CD83" i="210"/>
  <c r="BV86" i="210"/>
  <c r="CH71" i="210"/>
  <c r="CE82" i="210"/>
  <c r="CE86" i="210"/>
  <c r="CE79" i="210"/>
  <c r="CF83" i="210"/>
  <c r="CF87" i="210"/>
  <c r="CG81" i="210"/>
  <c r="CG85" i="210"/>
  <c r="BZ75" i="210"/>
  <c r="CH81" i="210"/>
  <c r="CH85" i="210"/>
  <c r="BU79" i="210"/>
  <c r="BS82" i="210"/>
  <c r="CI84" i="210"/>
  <c r="CA87" i="210"/>
  <c r="CA78" i="210"/>
  <c r="CJ81" i="210"/>
  <c r="CB84" i="210"/>
  <c r="BT87" i="210"/>
  <c r="CK82" i="210"/>
  <c r="BT91" i="210"/>
  <c r="CJ93" i="210"/>
  <c r="CB96" i="210"/>
  <c r="CC89" i="210"/>
  <c r="BU92" i="210"/>
  <c r="CK94" i="210"/>
  <c r="CC97" i="210"/>
  <c r="BU86" i="210"/>
  <c r="CL90" i="210"/>
  <c r="CD93" i="210"/>
  <c r="BV96" i="210"/>
  <c r="BW89" i="210"/>
  <c r="BW93" i="210"/>
  <c r="BW97" i="210"/>
  <c r="CF88" i="210"/>
  <c r="CF92" i="210"/>
  <c r="CF96" i="210"/>
  <c r="CG89" i="210"/>
  <c r="CG93" i="210"/>
  <c r="CG97" i="210"/>
  <c r="CH89" i="210"/>
  <c r="CH93" i="210"/>
  <c r="CH97" i="210"/>
  <c r="CA97" i="210"/>
  <c r="BW21" i="210"/>
  <c r="BW25" i="210"/>
  <c r="CF98" i="210"/>
  <c r="CF21" i="210"/>
  <c r="CF25" i="210"/>
  <c r="CI98" i="210"/>
  <c r="CG21" i="210"/>
  <c r="CG25" i="210"/>
  <c r="BT98" i="210"/>
  <c r="BZ21" i="210"/>
  <c r="BZ25" i="210"/>
  <c r="CJ97" i="210"/>
  <c r="CI19" i="210"/>
  <c r="CA22" i="210"/>
  <c r="BS25" i="210"/>
  <c r="BS91" i="210"/>
  <c r="CJ99" i="210"/>
  <c r="CB21" i="210"/>
  <c r="BT24" i="210"/>
  <c r="CD20" i="210"/>
  <c r="CC99" i="210"/>
  <c r="BU21" i="210"/>
  <c r="CK23" i="210"/>
  <c r="CD19" i="210"/>
  <c r="CD25" i="210"/>
  <c r="BS23" i="210"/>
  <c r="CE31" i="210"/>
  <c r="CJ26" i="210"/>
  <c r="CH33" i="210"/>
  <c r="CC32" i="210"/>
  <c r="CL38" i="210"/>
  <c r="CD29" i="210"/>
  <c r="CK45" i="210"/>
  <c r="BZ43" i="210"/>
  <c r="BT46" i="210"/>
  <c r="CF45" i="210"/>
  <c r="BU52" i="210"/>
  <c r="BX54" i="210"/>
  <c r="CC56" i="210"/>
  <c r="BW26" i="210"/>
  <c r="BW30" i="210"/>
  <c r="BX28" i="210"/>
  <c r="BY26" i="210"/>
  <c r="BY30" i="210"/>
  <c r="BZ28" i="210"/>
  <c r="BS26" i="210"/>
  <c r="CI28" i="210"/>
  <c r="CA31" i="210"/>
  <c r="CB28" i="210"/>
  <c r="BT31" i="210"/>
  <c r="CK27" i="210"/>
  <c r="CC30" i="210"/>
  <c r="CG32" i="210"/>
  <c r="BZ32" i="210"/>
  <c r="BZ36" i="210"/>
  <c r="BS34" i="210"/>
  <c r="BV30" i="210"/>
  <c r="BT34" i="210"/>
  <c r="CD30" i="210"/>
  <c r="BU34" i="210"/>
  <c r="CL29" i="210"/>
  <c r="CE35" i="210"/>
  <c r="BX33" i="210"/>
  <c r="CD32" i="210"/>
  <c r="CC38" i="210"/>
  <c r="CL37" i="210"/>
  <c r="CD40" i="210"/>
  <c r="CE37" i="210"/>
  <c r="BX39" i="210"/>
  <c r="CG37" i="210"/>
  <c r="CD35" i="210"/>
  <c r="CH39" i="210"/>
  <c r="CI36" i="210"/>
  <c r="CA39" i="210"/>
  <c r="CB39" i="210"/>
  <c r="CB43" i="210"/>
  <c r="BU42" i="210"/>
  <c r="CK44" i="210"/>
  <c r="BT40" i="210"/>
  <c r="CL43" i="210"/>
  <c r="CJ39" i="210"/>
  <c r="CD33" i="210"/>
  <c r="CF43" i="210"/>
  <c r="CG41" i="210"/>
  <c r="CH45" i="210"/>
  <c r="CI42" i="210"/>
  <c r="CA45" i="210"/>
  <c r="BY43" i="210"/>
  <c r="CI47" i="210"/>
  <c r="CG43" i="210"/>
  <c r="CJ47" i="210"/>
  <c r="CG42" i="210"/>
  <c r="CB40" i="210"/>
  <c r="CD47" i="210"/>
  <c r="BW44" i="210"/>
  <c r="BW49" i="210"/>
  <c r="BX48" i="210"/>
  <c r="CI50" i="210"/>
  <c r="BU48" i="210"/>
  <c r="BT52" i="210"/>
  <c r="CJ54" i="210"/>
  <c r="BU51" i="210"/>
  <c r="CH49" i="210"/>
  <c r="CD52" i="210"/>
  <c r="CC48" i="210"/>
  <c r="BW53" i="210"/>
  <c r="CF52" i="210"/>
  <c r="BY50" i="210"/>
  <c r="BY54" i="210"/>
  <c r="BS56" i="210"/>
  <c r="CI58" i="210"/>
  <c r="CB56" i="210"/>
  <c r="BT59" i="210"/>
  <c r="CC55" i="210"/>
  <c r="BU58" i="210"/>
  <c r="CL55" i="210"/>
  <c r="CD58" i="210"/>
  <c r="CC54" i="210"/>
  <c r="CE58" i="210"/>
  <c r="CF57" i="210"/>
  <c r="CG55" i="210"/>
  <c r="CG59" i="210"/>
  <c r="CC61" i="210"/>
  <c r="BU64" i="210"/>
  <c r="CK66" i="210"/>
  <c r="CH59" i="210"/>
  <c r="CD62" i="210"/>
  <c r="BV65" i="210"/>
  <c r="CL67" i="210"/>
  <c r="BZ57" i="210"/>
  <c r="BW62" i="210"/>
  <c r="BW66" i="210"/>
  <c r="CK59" i="210"/>
  <c r="CF63" i="210"/>
  <c r="CF67" i="210"/>
  <c r="BY60" i="210"/>
  <c r="BY64" i="210"/>
  <c r="BY68" i="210"/>
  <c r="CH61" i="210"/>
  <c r="CH65" i="210"/>
  <c r="CH69" i="210"/>
  <c r="BS62" i="210"/>
  <c r="CI64" i="210"/>
  <c r="CA67" i="210"/>
  <c r="BT60" i="210"/>
  <c r="BS71" i="210"/>
  <c r="CI73" i="210"/>
  <c r="CA76" i="210"/>
  <c r="BT67" i="210"/>
  <c r="CB71" i="210"/>
  <c r="BT74" i="210"/>
  <c r="CJ76" i="210"/>
  <c r="CB79" i="210"/>
  <c r="CK70" i="210"/>
  <c r="CC73" i="210"/>
  <c r="BU76" i="210"/>
  <c r="CJ67" i="210"/>
  <c r="CL71" i="210"/>
  <c r="CD74" i="210"/>
  <c r="BV77" i="210"/>
  <c r="BT64" i="210"/>
  <c r="CE71" i="210"/>
  <c r="CE75" i="210"/>
  <c r="CB64" i="210"/>
  <c r="CF72" i="210"/>
  <c r="CF76" i="210"/>
  <c r="BT62" i="210"/>
  <c r="BY72" i="210"/>
  <c r="BY76" i="210"/>
  <c r="BZ71" i="210"/>
  <c r="BV81" i="210"/>
  <c r="CL83" i="210"/>
  <c r="CD86" i="210"/>
  <c r="CI78" i="210"/>
  <c r="BW83" i="210"/>
  <c r="BW87" i="210"/>
  <c r="BX80" i="210"/>
  <c r="BX84" i="210"/>
  <c r="BZ76" i="210"/>
  <c r="BY82" i="210"/>
  <c r="BY86" i="210"/>
  <c r="CH76" i="210"/>
  <c r="BZ82" i="210"/>
  <c r="BZ86" i="210"/>
  <c r="CI79" i="210"/>
  <c r="CA82" i="210"/>
  <c r="BS85" i="210"/>
  <c r="CI87" i="210"/>
  <c r="BW79" i="210"/>
  <c r="BT82" i="210"/>
  <c r="CJ84" i="210"/>
  <c r="CB87" i="210"/>
  <c r="BX88" i="210"/>
  <c r="CB91" i="210"/>
  <c r="BT94" i="210"/>
  <c r="CJ96" i="210"/>
  <c r="CK89" i="210"/>
  <c r="CC92" i="210"/>
  <c r="BU95" i="210"/>
  <c r="CK97" i="210"/>
  <c r="CC87" i="210"/>
  <c r="BV91" i="210"/>
  <c r="CL93" i="210"/>
  <c r="CD96" i="210"/>
  <c r="CE89" i="210"/>
  <c r="CE93" i="210"/>
  <c r="CE97" i="210"/>
  <c r="BX89" i="210"/>
  <c r="BX93" i="210"/>
  <c r="BX97" i="210"/>
  <c r="BY90" i="210"/>
  <c r="BY94" i="210"/>
  <c r="BY98" i="210"/>
  <c r="BZ90" i="210"/>
  <c r="BZ94" i="210"/>
  <c r="BZ98" i="210"/>
  <c r="CD98" i="210"/>
  <c r="CE21" i="210"/>
  <c r="CE25" i="210"/>
  <c r="BX99" i="210"/>
  <c r="BX22" i="210"/>
  <c r="BV99" i="210"/>
  <c r="BY99" i="210"/>
  <c r="BY22" i="210"/>
  <c r="CA90" i="210"/>
  <c r="CJ98" i="210"/>
  <c r="CH21" i="210"/>
  <c r="CH25" i="210"/>
  <c r="BV98" i="210"/>
  <c r="BS20" i="210"/>
  <c r="CI22" i="210"/>
  <c r="CA25" i="210"/>
  <c r="CA92" i="210"/>
  <c r="BT19" i="210"/>
  <c r="CJ21" i="210"/>
  <c r="CB24" i="210"/>
  <c r="BU81" i="210"/>
  <c r="CK99" i="210"/>
  <c r="CC21" i="210"/>
  <c r="BU24" i="210"/>
  <c r="BV22" i="210"/>
  <c r="CL24" i="210"/>
  <c r="BT89" i="210"/>
  <c r="BW98" i="210"/>
  <c r="CF89" i="210"/>
  <c r="CF93" i="210"/>
  <c r="CF97" i="210"/>
  <c r="CG90" i="210"/>
  <c r="CG94" i="210"/>
  <c r="CG98" i="210"/>
  <c r="CH90" i="210"/>
  <c r="CH94" i="210"/>
  <c r="CH98" i="210"/>
  <c r="BW99" i="210"/>
  <c r="BW22" i="210"/>
  <c r="CL20" i="210"/>
  <c r="CF99" i="210"/>
  <c r="CF22" i="210"/>
  <c r="CK83" i="210"/>
  <c r="CG99" i="210"/>
  <c r="CG22" i="210"/>
  <c r="CI91" i="210"/>
  <c r="BZ99" i="210"/>
  <c r="BZ22" i="210"/>
  <c r="CL98" i="210"/>
  <c r="CA20" i="210"/>
  <c r="CI25" i="210"/>
  <c r="CI93" i="210"/>
  <c r="BT22" i="210"/>
  <c r="CJ24" i="210"/>
  <c r="BU19" i="210"/>
  <c r="CK21" i="210"/>
  <c r="BV23" i="210"/>
  <c r="CG31" i="210"/>
  <c r="BU26" i="210"/>
  <c r="CA32" i="210"/>
  <c r="BW33" i="210"/>
  <c r="CD41" i="210"/>
  <c r="CI37" i="210"/>
  <c r="BV42" i="210"/>
  <c r="BS46" i="210"/>
  <c r="CD48" i="210"/>
  <c r="BT53" i="210"/>
  <c r="CE50" i="210"/>
  <c r="CB57" i="210"/>
  <c r="CE26" i="210"/>
  <c r="CE30" i="210"/>
  <c r="CF28" i="210"/>
  <c r="CG26" i="210"/>
  <c r="CG30" i="210"/>
  <c r="CH28" i="210"/>
  <c r="CA26" i="210"/>
  <c r="BS29" i="210"/>
  <c r="BT26" i="210"/>
  <c r="CJ28" i="210"/>
  <c r="CB31" i="210"/>
  <c r="BU28" i="210"/>
  <c r="CK30" i="210"/>
  <c r="BY33" i="210"/>
  <c r="CH32" i="210"/>
  <c r="BV31" i="210"/>
  <c r="CA34" i="210"/>
  <c r="CD31" i="210"/>
  <c r="CB34" i="210"/>
  <c r="CI31" i="210"/>
  <c r="CC34" i="210"/>
  <c r="BW32" i="210"/>
  <c r="BW36" i="210"/>
  <c r="CF33" i="210"/>
  <c r="CL33" i="210"/>
  <c r="CK38" i="210"/>
  <c r="BV38" i="210"/>
  <c r="CL40" i="210"/>
  <c r="BW38" i="210"/>
  <c r="CF39" i="210"/>
  <c r="BY38" i="210"/>
  <c r="BU36" i="210"/>
  <c r="BZ40" i="210"/>
  <c r="BS37" i="210"/>
  <c r="CI39" i="210"/>
  <c r="CJ40" i="210"/>
  <c r="CJ43" i="210"/>
  <c r="CC42" i="210"/>
  <c r="BU45" i="210"/>
  <c r="CB41" i="210"/>
  <c r="BV44" i="210"/>
  <c r="BU40" i="210"/>
  <c r="CK39" i="210"/>
  <c r="BX44" i="210"/>
  <c r="BZ42" i="210"/>
  <c r="BT38" i="210"/>
  <c r="BS43" i="210"/>
  <c r="CI45" i="210"/>
  <c r="CG44" i="210"/>
  <c r="BS48" i="210"/>
  <c r="CJ44" i="210"/>
  <c r="BT48" i="210"/>
  <c r="BY45" i="210"/>
  <c r="CF41" i="210"/>
  <c r="CL47" i="210"/>
  <c r="CE45" i="210"/>
  <c r="CE49" i="210"/>
  <c r="CF48" i="210"/>
  <c r="BS51" i="210"/>
  <c r="CC49" i="210"/>
  <c r="CB52" i="210"/>
  <c r="BY46" i="210"/>
  <c r="CC51" i="210"/>
  <c r="BU50" i="210"/>
  <c r="CL52" i="210"/>
  <c r="CK49" i="210"/>
  <c r="CE53" i="210"/>
  <c r="BX53" i="210"/>
  <c r="CG50" i="210"/>
  <c r="CG54" i="210"/>
  <c r="CA56" i="210"/>
  <c r="BZ52" i="210"/>
  <c r="CJ56" i="210"/>
  <c r="CB59" i="210"/>
  <c r="CK55" i="210"/>
  <c r="CC58" i="210"/>
  <c r="BV56" i="210"/>
  <c r="CL58" i="210"/>
  <c r="BW55" i="210"/>
  <c r="CC53" i="210"/>
  <c r="BX58" i="210"/>
  <c r="BY56" i="210"/>
  <c r="CK48" i="210"/>
  <c r="CK61" i="210"/>
  <c r="CC64" i="210"/>
  <c r="BU67" i="210"/>
  <c r="BV60" i="210"/>
  <c r="CL62" i="210"/>
  <c r="CD65" i="210"/>
  <c r="BV68" i="210"/>
  <c r="CH58" i="210"/>
  <c r="CE62" i="210"/>
  <c r="CE66" i="210"/>
  <c r="BX60" i="210"/>
  <c r="BX64" i="210"/>
  <c r="BX68" i="210"/>
  <c r="CG60" i="210"/>
  <c r="CG64" i="210"/>
  <c r="CG68" i="210"/>
  <c r="BZ62" i="210"/>
  <c r="BZ66" i="210"/>
  <c r="CA59" i="210"/>
  <c r="CA62" i="210"/>
  <c r="BS65" i="210"/>
  <c r="CI67" i="210"/>
  <c r="CB61" i="210"/>
  <c r="CA71" i="210"/>
  <c r="BS74" i="210"/>
  <c r="CI76" i="210"/>
  <c r="BW68" i="210"/>
  <c r="CJ71" i="210"/>
  <c r="CB74" i="210"/>
  <c r="BT77" i="210"/>
  <c r="CJ60" i="210"/>
  <c r="BU71" i="210"/>
  <c r="CK73" i="210"/>
  <c r="CC76" i="210"/>
  <c r="CE68" i="210"/>
  <c r="BV72" i="210"/>
  <c r="CL74" i="210"/>
  <c r="CD77" i="210"/>
  <c r="CB65" i="210"/>
  <c r="BW72" i="210"/>
  <c r="BW76" i="210"/>
  <c r="CJ65" i="210"/>
  <c r="BX73" i="210"/>
  <c r="BX77" i="210"/>
  <c r="CB63" i="210"/>
  <c r="CG72" i="210"/>
  <c r="CG76" i="210"/>
  <c r="CH72" i="210"/>
  <c r="CD81" i="210"/>
  <c r="BV84" i="210"/>
  <c r="CL86" i="210"/>
  <c r="CC79" i="210"/>
  <c r="CE83" i="210"/>
  <c r="CE87" i="210"/>
  <c r="CF80" i="210"/>
  <c r="CF84" i="210"/>
  <c r="CH77" i="210"/>
  <c r="CG82" i="210"/>
  <c r="CG86" i="210"/>
  <c r="BU78" i="210"/>
  <c r="CH82" i="210"/>
  <c r="CH86" i="210"/>
  <c r="BS80" i="210"/>
  <c r="CI82" i="210"/>
  <c r="CA85" i="210"/>
  <c r="BS88" i="210"/>
  <c r="CJ79" i="210"/>
  <c r="CB82" i="210"/>
  <c r="BT85" i="210"/>
  <c r="CJ87" i="210"/>
  <c r="CJ91" i="210"/>
  <c r="CB94" i="210"/>
  <c r="CH73" i="210"/>
  <c r="BU90" i="210"/>
  <c r="CK92" i="210"/>
  <c r="CC95" i="210"/>
  <c r="BU98" i="210"/>
  <c r="CC88" i="210"/>
  <c r="CD91" i="210"/>
  <c r="BV94" i="210"/>
  <c r="CL96" i="210"/>
  <c r="BW90" i="210"/>
  <c r="BW94" i="210"/>
  <c r="CD99" i="210"/>
  <c r="CB19" i="210"/>
  <c r="BS90" i="210"/>
  <c r="CC24" i="210"/>
  <c r="CE27" i="210"/>
  <c r="CH29" i="210"/>
  <c r="CK28" i="210"/>
  <c r="CB32" i="210"/>
  <c r="CK36" i="210"/>
  <c r="BY39" i="210"/>
  <c r="CJ38" i="210"/>
  <c r="BU41" i="210"/>
  <c r="CI43" i="210"/>
  <c r="CC46" i="210"/>
  <c r="CI51" i="210"/>
  <c r="CD53" i="210"/>
  <c r="BS57" i="210"/>
  <c r="CL56" i="210"/>
  <c r="BW27" i="210"/>
  <c r="BW31" i="210"/>
  <c r="BX29" i="210"/>
  <c r="BY27" i="210"/>
  <c r="BY31" i="210"/>
  <c r="BZ29" i="210"/>
  <c r="CI26" i="210"/>
  <c r="CA29" i="210"/>
  <c r="CB26" i="210"/>
  <c r="BT29" i="210"/>
  <c r="CJ31" i="210"/>
  <c r="CC28" i="210"/>
  <c r="BU31" i="210"/>
  <c r="CG33" i="210"/>
  <c r="BZ33" i="210"/>
  <c r="BS32" i="210"/>
  <c r="CI34" i="210"/>
  <c r="BT32" i="210"/>
  <c r="CJ34" i="210"/>
  <c r="BU32" i="210"/>
  <c r="CK34" i="210"/>
  <c r="CE32" i="210"/>
  <c r="CE36" i="210"/>
  <c r="BX34" i="210"/>
  <c r="CB36" i="210"/>
  <c r="BU39" i="210"/>
  <c r="CD38" i="210"/>
  <c r="BV41" i="210"/>
  <c r="CE38" i="210"/>
  <c r="BX40" i="210"/>
  <c r="CG38" i="210"/>
  <c r="CH36" i="210"/>
  <c r="CH40" i="210"/>
  <c r="CA37" i="210"/>
  <c r="BS40" i="210"/>
  <c r="BZ41" i="210"/>
  <c r="CB37" i="210"/>
  <c r="CK42" i="210"/>
  <c r="CC45" i="210"/>
  <c r="CK41" i="210"/>
  <c r="CD44" i="210"/>
  <c r="BT41" i="210"/>
  <c r="BW40" i="210"/>
  <c r="CF44" i="210"/>
  <c r="CH42" i="210"/>
  <c r="BW39" i="210"/>
  <c r="CA43" i="210"/>
  <c r="CE44" i="210"/>
  <c r="BT45" i="210"/>
  <c r="CA48" i="210"/>
  <c r="BW45" i="210"/>
  <c r="CB48" i="210"/>
  <c r="BU46" i="210"/>
  <c r="BT44" i="210"/>
  <c r="BV48" i="210"/>
  <c r="BW46" i="210"/>
  <c r="BY44" i="210"/>
  <c r="BX49" i="210"/>
  <c r="CA51" i="210"/>
  <c r="BS50" i="210"/>
  <c r="CJ52" i="210"/>
  <c r="CG47" i="210"/>
  <c r="CK51" i="210"/>
  <c r="CD50" i="210"/>
  <c r="BV53" i="210"/>
  <c r="BV50" i="210"/>
  <c r="CG48" i="210"/>
  <c r="CF53" i="210"/>
  <c r="BY51" i="210"/>
  <c r="CK53" i="210"/>
  <c r="CI56" i="210"/>
  <c r="BS53" i="210"/>
  <c r="BT57" i="210"/>
  <c r="CJ59" i="210"/>
  <c r="BU56" i="210"/>
  <c r="BZ50" i="210"/>
  <c r="CD56" i="210"/>
  <c r="BV59" i="210"/>
  <c r="CE55" i="210"/>
  <c r="CE54" i="210"/>
  <c r="CF58" i="210"/>
  <c r="CG56" i="210"/>
  <c r="CI54" i="210"/>
  <c r="BU62" i="210"/>
  <c r="CK64" i="210"/>
  <c r="CC67" i="210"/>
  <c r="CD60" i="210"/>
  <c r="BV63" i="210"/>
  <c r="CL65" i="210"/>
  <c r="CD68" i="210"/>
  <c r="BS59" i="210"/>
  <c r="BW63" i="210"/>
  <c r="BW67" i="210"/>
  <c r="CF60" i="210"/>
  <c r="CF64" i="210"/>
  <c r="CF68" i="210"/>
  <c r="BY61" i="210"/>
  <c r="BY65" i="210"/>
  <c r="BY69" i="210"/>
  <c r="CH62" i="210"/>
  <c r="CH66" i="210"/>
  <c r="BS60" i="210"/>
  <c r="CI62" i="210"/>
  <c r="CA65" i="210"/>
  <c r="BS68" i="210"/>
  <c r="CJ62" i="210"/>
  <c r="CI71" i="210"/>
  <c r="CA74" i="210"/>
  <c r="BS77" i="210"/>
  <c r="BT69" i="210"/>
  <c r="BT72" i="210"/>
  <c r="CJ74" i="210"/>
  <c r="CB77" i="210"/>
  <c r="BT66" i="210"/>
  <c r="CC71" i="210"/>
  <c r="BU74" i="210"/>
  <c r="CK76" i="210"/>
  <c r="BW69" i="210"/>
  <c r="CD72" i="210"/>
  <c r="BV75" i="210"/>
  <c r="CL77" i="210"/>
  <c r="CJ66" i="210"/>
  <c r="CE72" i="210"/>
  <c r="CE76" i="210"/>
  <c r="CC69" i="210"/>
  <c r="CF73" i="210"/>
  <c r="CF77" i="210"/>
  <c r="CJ64" i="210"/>
  <c r="BY73" i="210"/>
  <c r="BY77" i="210"/>
  <c r="CH78" i="210"/>
  <c r="CL81" i="210"/>
  <c r="CD84" i="210"/>
  <c r="BV87" i="210"/>
  <c r="BW80" i="210"/>
  <c r="BW84" i="210"/>
  <c r="BW88" i="210"/>
  <c r="BX81" i="210"/>
  <c r="BX85" i="210"/>
  <c r="BS78" i="210"/>
  <c r="BY83" i="210"/>
  <c r="BY87" i="210"/>
  <c r="BS79" i="210"/>
  <c r="BZ83" i="210"/>
  <c r="BZ87" i="210"/>
  <c r="CA80" i="210"/>
  <c r="BS83" i="210"/>
  <c r="CI85" i="210"/>
  <c r="CA88" i="210"/>
  <c r="BT80" i="210"/>
  <c r="CJ82" i="210"/>
  <c r="CB85" i="210"/>
  <c r="BT88" i="210"/>
  <c r="CB89" i="210"/>
  <c r="BT92" i="210"/>
  <c r="CJ94" i="210"/>
  <c r="CC80" i="210"/>
  <c r="CC90" i="210"/>
  <c r="BU93" i="210"/>
  <c r="CK95" i="210"/>
  <c r="CC98" i="210"/>
  <c r="BV89" i="210"/>
  <c r="CL91" i="210"/>
  <c r="CD94" i="210"/>
  <c r="CK79" i="210"/>
  <c r="CE90" i="210"/>
  <c r="CE94" i="210"/>
  <c r="CE98" i="210"/>
  <c r="BX90" i="210"/>
  <c r="BX94" i="210"/>
  <c r="BU83" i="210"/>
  <c r="BY91" i="210"/>
  <c r="BY95" i="210"/>
  <c r="BU82" i="210"/>
  <c r="BZ91" i="210"/>
  <c r="BZ95" i="210"/>
  <c r="BZ72" i="210"/>
  <c r="CE99" i="210"/>
  <c r="CE22" i="210"/>
  <c r="BV21" i="210"/>
  <c r="BX19" i="210"/>
  <c r="BX23" i="210"/>
  <c r="BS94" i="210"/>
  <c r="BY19" i="210"/>
  <c r="BY23" i="210"/>
  <c r="CD21" i="210"/>
  <c r="CH99" i="210"/>
  <c r="CH22" i="210"/>
  <c r="BV19" i="210"/>
  <c r="BS99" i="210"/>
  <c r="CI20" i="210"/>
  <c r="CA23" i="210"/>
  <c r="BS89" i="210"/>
  <c r="BS97" i="210"/>
  <c r="CJ19" i="210"/>
  <c r="CB22" i="210"/>
  <c r="BT25" i="210"/>
  <c r="CA91" i="210"/>
  <c r="CC19" i="210"/>
  <c r="BU22" i="210"/>
  <c r="CK24" i="210"/>
  <c r="CD22" i="210"/>
  <c r="CD24" i="210"/>
  <c r="BS27" i="210"/>
  <c r="CC31" i="210"/>
  <c r="BT35" i="210"/>
  <c r="CF34" i="210"/>
  <c r="CF40" i="210"/>
  <c r="CI41" i="210"/>
  <c r="CC41" i="210"/>
  <c r="CE40" i="210"/>
  <c r="CJ48" i="210"/>
  <c r="CF49" i="210"/>
  <c r="CL50" i="210"/>
  <c r="BU54" i="210"/>
  <c r="CH51" i="210"/>
  <c r="BW28" i="210"/>
  <c r="BX26" i="210"/>
  <c r="BX30" i="210"/>
  <c r="BY28" i="210"/>
  <c r="BZ26" i="210"/>
  <c r="BZ30" i="210"/>
  <c r="CA27" i="210"/>
  <c r="BS30" i="210"/>
  <c r="BT27" i="210"/>
  <c r="CJ29" i="210"/>
  <c r="CC26" i="210"/>
  <c r="BU29" i="210"/>
  <c r="CK31" i="210"/>
  <c r="CG34" i="210"/>
  <c r="BZ34" i="210"/>
  <c r="CI32" i="210"/>
  <c r="CA35" i="210"/>
  <c r="CJ32" i="210"/>
  <c r="CB35" i="210"/>
  <c r="CK32" i="210"/>
  <c r="CC35" i="210"/>
  <c r="CE33" i="210"/>
  <c r="CD27" i="210"/>
  <c r="BX35" i="210"/>
  <c r="BU37" i="210"/>
  <c r="CC36" i="210"/>
  <c r="BV39" i="210"/>
  <c r="CL41" i="210"/>
  <c r="BX37" i="210"/>
  <c r="BV28" i="210"/>
  <c r="CG39" i="210"/>
  <c r="CH37" i="210"/>
  <c r="BV33" i="210"/>
  <c r="BS38" i="210"/>
  <c r="CI40" i="210"/>
  <c r="BT42" i="210"/>
  <c r="CC39" i="210"/>
  <c r="CC43" i="210"/>
  <c r="BV32" i="210"/>
  <c r="CD42" i="210"/>
  <c r="BV45" i="210"/>
  <c r="BW42" i="210"/>
  <c r="CE41" i="210"/>
  <c r="CL34" i="210"/>
  <c r="CH43" i="210"/>
  <c r="BY41" i="210"/>
  <c r="BS44" i="210"/>
  <c r="BZ46" i="210"/>
  <c r="CA46" i="210"/>
  <c r="BS49" i="210"/>
  <c r="CB46" i="210"/>
  <c r="BT49" i="210"/>
  <c r="CK46" i="210"/>
  <c r="BV46" i="210"/>
  <c r="CL48" i="210"/>
  <c r="BW47" i="210"/>
  <c r="BX46" i="210"/>
  <c r="BX50" i="210"/>
  <c r="BS52" i="210"/>
  <c r="CJ50" i="210"/>
  <c r="CB53" i="210"/>
  <c r="CG49" i="210"/>
  <c r="CC52" i="210"/>
  <c r="BV51" i="210"/>
  <c r="CL53" i="210"/>
  <c r="BW51" i="210"/>
  <c r="CF50" i="210"/>
  <c r="CF54" i="210"/>
  <c r="BY52" i="210"/>
  <c r="CK54" i="210"/>
  <c r="CA57" i="210"/>
  <c r="BT55" i="210"/>
  <c r="CJ57" i="210"/>
  <c r="CH52" i="210"/>
  <c r="CK56" i="210"/>
  <c r="BZ53" i="210"/>
  <c r="BV57" i="210"/>
  <c r="CL59" i="210"/>
  <c r="CE56" i="210"/>
  <c r="CF55" i="210"/>
  <c r="CF59" i="210"/>
  <c r="CG57" i="210"/>
  <c r="BU60" i="210"/>
  <c r="CK62" i="210"/>
  <c r="CC65" i="210"/>
  <c r="BU68" i="210"/>
  <c r="BV61" i="210"/>
  <c r="CL63" i="210"/>
  <c r="CD66" i="210"/>
  <c r="BV69" i="210"/>
  <c r="BW60" i="210"/>
  <c r="BW64" i="210"/>
  <c r="BZ56" i="210"/>
  <c r="CF61" i="210"/>
  <c r="CF65" i="210"/>
  <c r="CF69" i="210"/>
  <c r="BY62" i="210"/>
  <c r="BY66" i="210"/>
  <c r="BZ59" i="210"/>
  <c r="CH63" i="210"/>
  <c r="CH67" i="210"/>
  <c r="CI60" i="210"/>
  <c r="CA63" i="210"/>
  <c r="BS66" i="210"/>
  <c r="CI68" i="210"/>
  <c r="CJ69" i="210"/>
  <c r="CA72" i="210"/>
  <c r="BS75" i="210"/>
  <c r="CI77" i="210"/>
  <c r="BT70" i="210"/>
  <c r="CJ72" i="210"/>
  <c r="CB75" i="210"/>
  <c r="BT78" i="210"/>
  <c r="CB68" i="210"/>
  <c r="BU72" i="210"/>
  <c r="CK74" i="210"/>
  <c r="CC77" i="210"/>
  <c r="CD70" i="210"/>
  <c r="BV73" i="210"/>
  <c r="CL75" i="210"/>
  <c r="CD78" i="210"/>
  <c r="CB69" i="210"/>
  <c r="CE73" i="210"/>
  <c r="CE77" i="210"/>
  <c r="CF70" i="210"/>
  <c r="CF74" i="210"/>
  <c r="CF78" i="210"/>
  <c r="BY70" i="210"/>
  <c r="BY74" i="210"/>
  <c r="BY78" i="210"/>
  <c r="CL79" i="210"/>
  <c r="CD82" i="210"/>
  <c r="BV85" i="210"/>
  <c r="CL87" i="210"/>
  <c r="BW81" i="210"/>
  <c r="BW85" i="210"/>
  <c r="CH70" i="210"/>
  <c r="BX82" i="210"/>
  <c r="BX86" i="210"/>
  <c r="BY80" i="210"/>
  <c r="BY84" i="210"/>
  <c r="BY88" i="210"/>
  <c r="BZ80" i="210"/>
  <c r="BZ84" i="210"/>
  <c r="BZ74" i="210"/>
  <c r="BS81" i="210"/>
  <c r="CI83" i="210"/>
  <c r="CA86" i="210"/>
  <c r="CB62" i="210"/>
  <c r="CJ80" i="210"/>
  <c r="CB83" i="210"/>
  <c r="BT86" i="210"/>
  <c r="CJ88" i="210"/>
  <c r="BT90" i="210"/>
  <c r="CJ92" i="210"/>
  <c r="CB95" i="210"/>
  <c r="BU87" i="210"/>
  <c r="BU91" i="210"/>
  <c r="CK93" i="210"/>
  <c r="CC96" i="210"/>
  <c r="CG69" i="210"/>
  <c r="CL89" i="210"/>
  <c r="CD92" i="210"/>
  <c r="BV95" i="210"/>
  <c r="CC86" i="210"/>
  <c r="CE91" i="210"/>
  <c r="CE95" i="210"/>
  <c r="BU84" i="210"/>
  <c r="BX91" i="210"/>
  <c r="BX95" i="210"/>
  <c r="CK85" i="210"/>
  <c r="BY92" i="210"/>
  <c r="BY96" i="210"/>
  <c r="CK84" i="210"/>
  <c r="BZ92" i="210"/>
  <c r="BZ96" i="210"/>
  <c r="CA89" i="210"/>
  <c r="CE19" i="210"/>
  <c r="CE23" i="210"/>
  <c r="BS95" i="210"/>
  <c r="BX20" i="210"/>
  <c r="BX24" i="210"/>
  <c r="CI96" i="210"/>
  <c r="BY20" i="210"/>
  <c r="BY24" i="210"/>
  <c r="CA94" i="210"/>
  <c r="CH19" i="210"/>
  <c r="CH23" i="210"/>
  <c r="BS92" i="210"/>
  <c r="CI99" i="210"/>
  <c r="CA21" i="210"/>
  <c r="BS24" i="210"/>
  <c r="BV20" i="210"/>
  <c r="BX98" i="210"/>
  <c r="CB20" i="210"/>
  <c r="BT23" i="210"/>
  <c r="CJ25" i="210"/>
  <c r="BT97" i="210"/>
  <c r="BU20" i="210"/>
  <c r="CK22" i="210"/>
  <c r="CC25" i="210"/>
  <c r="CL22" i="210"/>
  <c r="CE28" i="210"/>
  <c r="CF26" i="210"/>
  <c r="CF30" i="210"/>
  <c r="CG28" i="210"/>
  <c r="CH26" i="210"/>
  <c r="CH30" i="210"/>
  <c r="CI27" i="210"/>
  <c r="CA30" i="210"/>
  <c r="CB27" i="210"/>
  <c r="BT30" i="210"/>
  <c r="CK26" i="210"/>
  <c r="CC29" i="210"/>
  <c r="CD26" i="210"/>
  <c r="BY35" i="210"/>
  <c r="CH34" i="210"/>
  <c r="BS33" i="210"/>
  <c r="CI35" i="210"/>
  <c r="BT33" i="210"/>
  <c r="CJ35" i="210"/>
  <c r="BU33" i="210"/>
  <c r="CK35" i="210"/>
  <c r="BW34" i="210"/>
  <c r="CL28" i="210"/>
  <c r="CF35" i="210"/>
  <c r="CC37" i="210"/>
  <c r="CL36" i="210"/>
  <c r="CD39" i="210"/>
  <c r="CL31" i="210"/>
  <c r="CF37" i="210"/>
  <c r="BV35" i="210"/>
  <c r="BY40" i="210"/>
  <c r="BZ38" i="210"/>
  <c r="CD34" i="210"/>
  <c r="CA38" i="210"/>
  <c r="BS41" i="210"/>
  <c r="CB42" i="210"/>
  <c r="CK40" i="210"/>
  <c r="CK43" i="210"/>
  <c r="BY36" i="210"/>
  <c r="CL42" i="210"/>
  <c r="CD45" i="210"/>
  <c r="CE42" i="210"/>
  <c r="BX42" i="210"/>
  <c r="BT39" i="210"/>
  <c r="BZ44" i="210"/>
  <c r="CH41" i="210"/>
  <c r="CA44" i="210"/>
  <c r="CH46" i="210"/>
  <c r="CI46" i="210"/>
  <c r="CA49" i="210"/>
  <c r="CJ46" i="210"/>
  <c r="CB49" i="210"/>
  <c r="BU47" i="210"/>
  <c r="CD46" i="210"/>
  <c r="BV49" i="210"/>
  <c r="CE47" i="210"/>
  <c r="CF46" i="210"/>
  <c r="CB44" i="210"/>
  <c r="CA52" i="210"/>
  <c r="BT51" i="210"/>
  <c r="CJ53" i="210"/>
  <c r="BT50" i="210"/>
  <c r="CK52" i="210"/>
  <c r="CD51" i="210"/>
  <c r="BV54" i="210"/>
  <c r="CE51" i="210"/>
  <c r="BX51" i="210"/>
  <c r="CG45" i="210"/>
  <c r="CG52" i="210"/>
  <c r="BS55" i="210"/>
  <c r="CI57" i="210"/>
  <c r="CB55" i="210"/>
  <c r="BT58" i="210"/>
  <c r="BU53" i="210"/>
  <c r="BU57" i="210"/>
  <c r="CA54" i="210"/>
  <c r="CD57" i="210"/>
  <c r="BY49" i="210"/>
  <c r="BW57" i="210"/>
  <c r="BX56" i="210"/>
  <c r="CH53" i="210"/>
  <c r="BY58" i="210"/>
  <c r="CC60" i="210"/>
  <c r="BU63" i="210"/>
  <c r="CK65" i="210"/>
  <c r="CC68" i="210"/>
  <c r="CD61" i="210"/>
  <c r="BV64" i="210"/>
  <c r="CL66" i="210"/>
  <c r="CD69" i="210"/>
  <c r="CE60" i="210"/>
  <c r="CE64" i="210"/>
  <c r="CH57" i="210"/>
  <c r="BX62" i="210"/>
  <c r="BX66" i="210"/>
  <c r="BZ55" i="210"/>
  <c r="CG62" i="210"/>
  <c r="CG66" i="210"/>
  <c r="BZ60" i="210"/>
  <c r="BZ64" i="210"/>
  <c r="BZ68" i="210"/>
  <c r="BS61" i="210"/>
  <c r="CI63" i="210"/>
  <c r="CA66" i="210"/>
  <c r="BS69" i="210"/>
  <c r="BS70" i="210"/>
  <c r="CI72" i="210"/>
  <c r="CA75" i="210"/>
  <c r="BS54" i="210"/>
  <c r="CB70" i="210"/>
  <c r="BT73" i="210"/>
  <c r="CJ75" i="210"/>
  <c r="CB78" i="210"/>
  <c r="BU69" i="210"/>
  <c r="CC72" i="210"/>
  <c r="BU75" i="210"/>
  <c r="CK77" i="210"/>
  <c r="CL70" i="210"/>
  <c r="CD73" i="210"/>
  <c r="BV76" i="210"/>
  <c r="CL78" i="210"/>
  <c r="BW70" i="210"/>
  <c r="BW74" i="210"/>
  <c r="BW78" i="210"/>
  <c r="BX71" i="210"/>
  <c r="BX75" i="210"/>
  <c r="BX79" i="210"/>
  <c r="CG70" i="210"/>
  <c r="CG74" i="210"/>
  <c r="CG78" i="210"/>
  <c r="BV80" i="210"/>
  <c r="CL82" i="210"/>
  <c r="CD85" i="210"/>
  <c r="BV88" i="210"/>
  <c r="CE81" i="210"/>
  <c r="CE85" i="210"/>
  <c r="BZ77" i="210"/>
  <c r="CF82" i="210"/>
  <c r="CF86" i="210"/>
  <c r="CG80" i="210"/>
  <c r="CG84" i="210"/>
  <c r="CG88" i="210"/>
  <c r="CH80" i="210"/>
  <c r="CH84" i="210"/>
  <c r="CH75" i="210"/>
  <c r="CA81" i="210"/>
  <c r="BS84" i="210"/>
  <c r="CI86" i="210"/>
  <c r="BZ73" i="210"/>
  <c r="BT81" i="210"/>
  <c r="CJ83" i="210"/>
  <c r="CB86" i="210"/>
  <c r="BU80" i="210"/>
  <c r="CB90" i="210"/>
  <c r="BT93" i="210"/>
  <c r="CJ95" i="210"/>
  <c r="BZ88" i="210"/>
  <c r="CC91" i="210"/>
  <c r="BU94" i="210"/>
  <c r="CK96" i="210"/>
  <c r="BZ79" i="210"/>
  <c r="BV90" i="210"/>
  <c r="CL92" i="210"/>
  <c r="CD95" i="210"/>
  <c r="CK87" i="210"/>
  <c r="BW92" i="210"/>
  <c r="BW96" i="210"/>
  <c r="CC85" i="210"/>
  <c r="CF91" i="210"/>
  <c r="CF95" i="210"/>
  <c r="CH88" i="210"/>
  <c r="CG92" i="210"/>
  <c r="CG96" i="210"/>
  <c r="CK88" i="210"/>
  <c r="CH92" i="210"/>
  <c r="CH96" i="210"/>
  <c r="CI90" i="210"/>
  <c r="BW20" i="210"/>
  <c r="BW24" i="210"/>
  <c r="CA96" i="210"/>
  <c r="CF20" i="210"/>
  <c r="CF24" i="210"/>
  <c r="CD97" i="210"/>
  <c r="CG20" i="210"/>
  <c r="CG24" i="210"/>
  <c r="CI95" i="210"/>
  <c r="BZ20" i="210"/>
  <c r="BZ24" i="210"/>
  <c r="CA93" i="210"/>
  <c r="BS19" i="210"/>
  <c r="CI21" i="210"/>
  <c r="CA24" i="210"/>
  <c r="CL21" i="210"/>
  <c r="BT99" i="210"/>
  <c r="CJ20" i="210"/>
  <c r="CB23" i="210"/>
  <c r="BV97" i="210"/>
  <c r="CA98" i="210"/>
  <c r="CC20" i="210"/>
  <c r="BU23" i="210"/>
  <c r="CK25" i="210"/>
  <c r="BV25" i="210"/>
  <c r="CD23" i="210"/>
  <c r="CG27" i="210"/>
  <c r="CB29" i="210"/>
  <c r="BS35" i="210"/>
  <c r="BV26" i="210"/>
  <c r="CF36" i="210"/>
  <c r="CA40" i="210"/>
  <c r="CL44" i="210"/>
  <c r="CJ45" i="210"/>
  <c r="CB45" i="210"/>
  <c r="CB50" i="210"/>
  <c r="BW50" i="210"/>
  <c r="BW54" i="210"/>
  <c r="CD59" i="210"/>
  <c r="CB25" i="210"/>
  <c r="BU88" i="210"/>
  <c r="CF19" i="210"/>
  <c r="CG95" i="210"/>
  <c r="BU85" i="210"/>
  <c r="CK81" i="210"/>
  <c r="CI88" i="210"/>
  <c r="CG83" i="210"/>
  <c r="CL84" i="210"/>
  <c r="BX70" i="210"/>
  <c r="BU77" i="210"/>
  <c r="CA77" i="210"/>
  <c r="BZ67" i="210"/>
  <c r="CE67" i="210"/>
  <c r="BU65" i="210"/>
  <c r="DV30" i="210"/>
  <c r="CJ22" i="210"/>
  <c r="BZ23" i="210"/>
  <c r="CI89" i="210"/>
  <c r="CG91" i="210"/>
  <c r="CL94" i="210"/>
  <c r="BT95" i="210"/>
  <c r="BS86" i="210"/>
  <c r="CG79" i="210"/>
  <c r="BV82" i="210"/>
  <c r="BW77" i="210"/>
  <c r="CC74" i="210"/>
  <c r="CI74" i="210"/>
  <c r="BZ63" i="210"/>
  <c r="CE63" i="210"/>
  <c r="CC62" i="210"/>
  <c r="CL25" i="210"/>
  <c r="BT20" i="210"/>
  <c r="BZ19" i="210"/>
  <c r="BW23" i="210"/>
  <c r="CC84" i="210"/>
  <c r="BV92" i="210"/>
  <c r="CB92" i="210"/>
  <c r="CA83" i="210"/>
  <c r="CF85" i="210"/>
  <c r="CA79" i="210"/>
  <c r="BW73" i="210"/>
  <c r="CK71" i="210"/>
  <c r="BS72" i="210"/>
  <c r="CH55" i="210"/>
  <c r="CI59" i="210"/>
  <c r="CE59" i="210"/>
  <c r="ED78" i="210"/>
  <c r="DO87" i="210"/>
  <c r="DO98" i="210"/>
  <c r="EF97" i="210"/>
  <c r="EF98" i="210"/>
  <c r="EE21" i="210"/>
  <c r="DZ45" i="210"/>
  <c r="DS90" i="210"/>
  <c r="EA22" i="210"/>
  <c r="EB18" i="210"/>
  <c r="DV20" i="210"/>
  <c r="DW24" i="210"/>
  <c r="DY41" i="210"/>
  <c r="DY24" i="210"/>
  <c r="EC92" i="210"/>
  <c r="DU22" i="210"/>
  <c r="ED25" i="210"/>
  <c r="EF24" i="210"/>
  <c r="DN59" i="210"/>
  <c r="DZ91" i="210"/>
  <c r="DT16" i="210"/>
  <c r="DT24" i="210"/>
  <c r="DX99" i="210"/>
  <c r="DO19" i="210"/>
  <c r="ED26" i="210"/>
  <c r="EF29" i="210"/>
  <c r="DX26" i="210"/>
  <c r="EB40" i="210"/>
  <c r="DU47" i="210"/>
  <c r="EA48" i="210"/>
  <c r="DP67" i="210"/>
  <c r="DS64" i="210"/>
  <c r="DU69" i="210"/>
  <c r="DV62" i="210"/>
  <c r="DS76" i="210"/>
  <c r="DM78" i="210"/>
  <c r="DT71" i="210"/>
  <c r="DV88" i="210"/>
  <c r="EE91" i="210"/>
  <c r="EF91" i="210"/>
  <c r="DY93" i="210"/>
  <c r="DR99" i="210"/>
  <c r="DT20" i="210"/>
  <c r="DM25" i="210"/>
  <c r="EC89" i="210"/>
  <c r="EF23" i="210"/>
  <c r="EA54" i="210"/>
  <c r="DO86" i="210"/>
  <c r="DS18" i="210"/>
  <c r="EC19" i="210"/>
  <c r="DN23" i="210"/>
  <c r="DW18" i="210"/>
  <c r="CL23" i="210"/>
  <c r="CL97" i="210"/>
  <c r="BS93" i="210"/>
  <c r="BW19" i="210"/>
  <c r="CF94" i="210"/>
  <c r="CD89" i="210"/>
  <c r="CJ89" i="210"/>
  <c r="CI80" i="210"/>
  <c r="CF81" i="210"/>
  <c r="CG77" i="210"/>
  <c r="CJ68" i="210"/>
  <c r="CB67" i="210"/>
  <c r="BT68" i="210"/>
  <c r="CG65" i="210"/>
  <c r="CL68" i="210"/>
  <c r="BY57" i="210"/>
  <c r="BU25" i="210"/>
  <c r="CB98" i="210"/>
  <c r="CG23" i="210"/>
  <c r="CC82" i="210"/>
  <c r="CF90" i="210"/>
  <c r="CK98" i="210"/>
  <c r="CB88" i="210"/>
  <c r="CH87" i="210"/>
  <c r="CE88" i="210"/>
  <c r="CG73" i="210"/>
  <c r="BV78" i="210"/>
  <c r="CJ77" i="210"/>
  <c r="CA68" i="210"/>
  <c r="CG61" i="210"/>
  <c r="BV66" i="210"/>
  <c r="BX59" i="210"/>
  <c r="CC22" i="210"/>
  <c r="CI23" i="210"/>
  <c r="CG19" i="210"/>
  <c r="CH95" i="210"/>
  <c r="CC78" i="210"/>
  <c r="BU96" i="210"/>
  <c r="CJ85" i="210"/>
  <c r="CH83" i="210"/>
  <c r="CE84" i="210"/>
  <c r="CE69" i="210"/>
  <c r="CD75" i="210"/>
  <c r="BT75" i="210"/>
  <c r="CI65" i="210"/>
  <c r="BX69" i="210"/>
  <c r="CD63" i="210"/>
  <c r="BX55" i="210"/>
  <c r="BX78" i="210"/>
  <c r="CL72" i="210"/>
  <c r="CB72" i="210"/>
  <c r="BS63" i="210"/>
  <c r="BX65" i="210"/>
  <c r="CL60" i="210"/>
  <c r="BW56" i="210"/>
  <c r="EF22" i="210"/>
  <c r="DP23" i="210"/>
  <c r="DP20" i="210"/>
  <c r="DO25" i="210"/>
  <c r="DW22" i="210"/>
  <c r="EE19" i="210"/>
  <c r="DU96" i="210"/>
  <c r="DS17" i="210"/>
  <c r="ED23" i="210"/>
  <c r="DN21" i="210"/>
  <c r="DV99" i="210"/>
  <c r="EE80" i="210"/>
  <c r="EC25" i="210"/>
  <c r="DM23" i="210"/>
  <c r="DU20" i="210"/>
  <c r="EE98" i="210"/>
  <c r="EC96" i="210"/>
  <c r="DT25" i="210"/>
  <c r="DT21" i="210"/>
  <c r="DP98" i="210"/>
  <c r="EA15" i="210"/>
  <c r="EA23" i="210"/>
  <c r="EA99" i="210"/>
  <c r="EB15" i="210"/>
  <c r="DZ20" i="210"/>
  <c r="ED17" i="210"/>
  <c r="DV97" i="210"/>
  <c r="DT91" i="210"/>
  <c r="DS93" i="210"/>
  <c r="DZ93" i="210"/>
  <c r="DY96" i="210"/>
  <c r="DX94" i="210"/>
  <c r="DW94" i="210"/>
  <c r="DN92" i="210"/>
  <c r="DU83" i="210"/>
  <c r="DZ86" i="210"/>
  <c r="EF80" i="210"/>
  <c r="DY75" i="210"/>
  <c r="DO73" i="210"/>
  <c r="EC72" i="210"/>
  <c r="DT62" i="210"/>
  <c r="DY61" i="210"/>
  <c r="DW60" i="210"/>
  <c r="DS46" i="210"/>
  <c r="DZ52" i="210"/>
  <c r="DM51" i="210"/>
  <c r="DN48" i="210"/>
  <c r="DN36" i="210"/>
  <c r="DU40" i="210"/>
  <c r="EF40" i="210"/>
  <c r="DP26" i="210"/>
  <c r="EE28" i="210"/>
  <c r="DU17" i="210"/>
  <c r="DX25" i="210"/>
  <c r="EE18" i="210"/>
  <c r="EE24" i="210"/>
  <c r="DO22" i="210"/>
  <c r="DW19" i="210"/>
  <c r="DM95" i="210"/>
  <c r="DX16" i="210"/>
  <c r="DV23" i="210"/>
  <c r="ED20" i="210"/>
  <c r="DN99" i="210"/>
  <c r="DP19" i="210"/>
  <c r="DU25" i="210"/>
  <c r="EC22" i="210"/>
  <c r="DM20" i="210"/>
  <c r="DR98" i="210"/>
  <c r="DX88" i="210"/>
  <c r="EB24" i="210"/>
  <c r="EB20" i="210"/>
  <c r="ED97" i="210"/>
  <c r="EA18" i="210"/>
  <c r="DS23" i="210"/>
  <c r="EC98" i="210"/>
  <c r="EE17" i="210"/>
  <c r="DZ19" i="210"/>
  <c r="EA16" i="210"/>
  <c r="DU94" i="210"/>
  <c r="DT89" i="210"/>
  <c r="DS92" i="210"/>
  <c r="DZ92" i="210"/>
  <c r="DY94" i="210"/>
  <c r="DP93" i="210"/>
  <c r="DO93" i="210"/>
  <c r="DV89" i="210"/>
  <c r="EC80" i="210"/>
  <c r="DZ82" i="210"/>
  <c r="DT76" i="210"/>
  <c r="DY71" i="210"/>
  <c r="DW70" i="210"/>
  <c r="DM70" i="210"/>
  <c r="DS68" i="210"/>
  <c r="EF69" i="210"/>
  <c r="EA58" i="210"/>
  <c r="DW55" i="210"/>
  <c r="DY53" i="210"/>
  <c r="DZ49" i="210"/>
  <c r="DV45" i="210"/>
  <c r="DR41" i="210"/>
  <c r="EC37" i="210"/>
  <c r="DP38" i="210"/>
  <c r="DV33" i="210"/>
  <c r="DX15" i="210"/>
  <c r="DQ27" i="210"/>
  <c r="DR26" i="210"/>
  <c r="DR30" i="210"/>
  <c r="DS29" i="210"/>
  <c r="DY27" i="210"/>
  <c r="DZ26" i="210"/>
  <c r="DZ30" i="210"/>
  <c r="EA29" i="210"/>
  <c r="EB28" i="210"/>
  <c r="DM27" i="210"/>
  <c r="EC29" i="210"/>
  <c r="DV27" i="210"/>
  <c r="DN30" i="210"/>
  <c r="EE27" i="210"/>
  <c r="DW30" i="210"/>
  <c r="DQ29" i="210"/>
  <c r="DR28" i="210"/>
  <c r="DS27" i="210"/>
  <c r="DT26" i="210"/>
  <c r="DQ26" i="210"/>
  <c r="DQ30" i="210"/>
  <c r="DR29" i="210"/>
  <c r="DS28" i="210"/>
  <c r="DT27" i="210"/>
  <c r="DM26" i="210"/>
  <c r="EC28" i="210"/>
  <c r="DV26" i="210"/>
  <c r="DN29" i="210"/>
  <c r="EE26" i="210"/>
  <c r="DW29" i="210"/>
  <c r="DR27" i="210"/>
  <c r="DS30" i="210"/>
  <c r="EB30" i="210"/>
  <c r="DU29" i="210"/>
  <c r="DN28" i="210"/>
  <c r="DW26" i="210"/>
  <c r="DO30" i="210"/>
  <c r="EA33" i="210"/>
  <c r="EB31" i="210"/>
  <c r="EB35" i="210"/>
  <c r="DU32" i="210"/>
  <c r="DM35" i="210"/>
  <c r="ED31" i="210"/>
  <c r="DV34" i="210"/>
  <c r="DO31" i="210"/>
  <c r="EE33" i="210"/>
  <c r="DQ31" i="210"/>
  <c r="DQ35" i="210"/>
  <c r="DR34" i="210"/>
  <c r="DW37" i="210"/>
  <c r="DX36" i="210"/>
  <c r="DP39" i="210"/>
  <c r="DQ36" i="210"/>
  <c r="DX34" i="210"/>
  <c r="DR39" i="210"/>
  <c r="EA36" i="210"/>
  <c r="EA40" i="210"/>
  <c r="DT38" i="210"/>
  <c r="DM36" i="210"/>
  <c r="EC38" i="210"/>
  <c r="DW39" i="210"/>
  <c r="DN43" i="210"/>
  <c r="EE41" i="210"/>
  <c r="DW44" i="210"/>
  <c r="DP42" i="210"/>
  <c r="EF44" i="210"/>
  <c r="DQ43" i="210"/>
  <c r="DZ42" i="210"/>
  <c r="DQ39" i="210"/>
  <c r="DT44" i="210"/>
  <c r="DU41" i="210"/>
  <c r="DM44" i="210"/>
  <c r="EB45" i="210"/>
  <c r="EC45" i="210"/>
  <c r="DU48" i="210"/>
  <c r="DV46" i="210"/>
  <c r="DN49" i="210"/>
  <c r="DW46" i="210"/>
  <c r="EF45" i="210"/>
  <c r="DX48" i="210"/>
  <c r="DY45" i="210"/>
  <c r="DY49" i="210"/>
  <c r="DR47" i="210"/>
  <c r="DO48" i="210"/>
  <c r="DM52" i="210"/>
  <c r="DN51" i="210"/>
  <c r="ED53" i="210"/>
  <c r="DO51" i="210"/>
  <c r="EF50" i="210"/>
  <c r="DX53" i="210"/>
  <c r="DQ51" i="210"/>
  <c r="DR50" i="210"/>
  <c r="DR54" i="210"/>
  <c r="EA51" i="210"/>
  <c r="DM53" i="210"/>
  <c r="EC56" i="210"/>
  <c r="ED54" i="210"/>
  <c r="DV57" i="210"/>
  <c r="EE52" i="210"/>
  <c r="DW56" i="210"/>
  <c r="EF54" i="210"/>
  <c r="DX57" i="210"/>
  <c r="DW53" i="210"/>
  <c r="DY57" i="210"/>
  <c r="DZ55" i="210"/>
  <c r="DZ59" i="210"/>
  <c r="DS56" i="210"/>
  <c r="DT56" i="210"/>
  <c r="DW61" i="210"/>
  <c r="DO64" i="210"/>
  <c r="EE66" i="210"/>
  <c r="DP60" i="210"/>
  <c r="EF62" i="210"/>
  <c r="DX65" i="210"/>
  <c r="DP68" i="210"/>
  <c r="DO58" i="210"/>
  <c r="DQ63" i="210"/>
  <c r="DQ67" i="210"/>
  <c r="DZ61" i="210"/>
  <c r="DZ65" i="210"/>
  <c r="DZ69" i="210"/>
  <c r="EA61" i="210"/>
  <c r="EA65" i="210"/>
  <c r="EB59" i="210"/>
  <c r="EB63" i="210"/>
  <c r="EB67" i="210"/>
  <c r="EC59" i="210"/>
  <c r="DU62" i="210"/>
  <c r="DM65" i="210"/>
  <c r="EC67" i="210"/>
  <c r="DN65" i="210"/>
  <c r="DM71" i="210"/>
  <c r="EC73" i="210"/>
  <c r="DU76" i="210"/>
  <c r="ED66" i="210"/>
  <c r="ED71" i="210"/>
  <c r="DV74" i="210"/>
  <c r="DN77" i="210"/>
  <c r="DV64" i="210"/>
  <c r="DW71" i="210"/>
  <c r="DO74" i="210"/>
  <c r="EE76" i="210"/>
  <c r="EA69" i="210"/>
  <c r="DX72" i="210"/>
  <c r="DP75" i="210"/>
  <c r="EF77" i="210"/>
  <c r="DN69" i="210"/>
  <c r="DQ73" i="210"/>
  <c r="DQ77" i="210"/>
  <c r="DO69" i="210"/>
  <c r="DR73" i="210"/>
  <c r="DR77" i="210"/>
  <c r="DQ69" i="210"/>
  <c r="EA73" i="210"/>
  <c r="EA77" i="210"/>
  <c r="DP79" i="210"/>
  <c r="EF81" i="210"/>
  <c r="DX84" i="210"/>
  <c r="DP87" i="210"/>
  <c r="DY79" i="210"/>
  <c r="DY83" i="210"/>
  <c r="DY87" i="210"/>
  <c r="DR80" i="210"/>
  <c r="DR84" i="210"/>
  <c r="ED60" i="210"/>
  <c r="EA80" i="210"/>
  <c r="EA84" i="210"/>
  <c r="DT72" i="210"/>
  <c r="EB81" i="210"/>
  <c r="EB85" i="210"/>
  <c r="DM79" i="210"/>
  <c r="EC81" i="210"/>
  <c r="DU84" i="210"/>
  <c r="DM87" i="210"/>
  <c r="DW78" i="210"/>
  <c r="DV81" i="210"/>
  <c r="DN84" i="210"/>
  <c r="ED86" i="210"/>
  <c r="DO85" i="210"/>
  <c r="DV90" i="210"/>
  <c r="DN93" i="210"/>
  <c r="ED95" i="210"/>
  <c r="EA88" i="210"/>
  <c r="DW91" i="210"/>
  <c r="DO94" i="210"/>
  <c r="EE96" i="210"/>
  <c r="EB88" i="210"/>
  <c r="DX91" i="210"/>
  <c r="DP94" i="210"/>
  <c r="EF96" i="210"/>
  <c r="DQ90" i="210"/>
  <c r="DQ94" i="210"/>
  <c r="DQ98" i="210"/>
  <c r="DR89" i="210"/>
  <c r="DR93" i="210"/>
  <c r="DR97" i="210"/>
  <c r="EA89" i="210"/>
  <c r="EA93" i="210"/>
  <c r="EA97" i="210"/>
  <c r="DW88" i="210"/>
  <c r="EB92" i="210"/>
  <c r="EB96" i="210"/>
  <c r="EC95" i="210"/>
  <c r="DQ20" i="210"/>
  <c r="DQ24" i="210"/>
  <c r="DY18" i="210"/>
  <c r="DN98" i="210"/>
  <c r="DR21" i="210"/>
  <c r="DR25" i="210"/>
  <c r="DM94" i="210"/>
  <c r="EC93" i="210"/>
  <c r="DS20" i="210"/>
  <c r="DS24" i="210"/>
  <c r="DZ27" i="210"/>
  <c r="EA30" i="210"/>
  <c r="DU26" i="210"/>
  <c r="DM30" i="210"/>
  <c r="DV28" i="210"/>
  <c r="DO27" i="210"/>
  <c r="EE30" i="210"/>
  <c r="DS34" i="210"/>
  <c r="DT32" i="210"/>
  <c r="DP28" i="210"/>
  <c r="EC32" i="210"/>
  <c r="DU35" i="210"/>
  <c r="DN32" i="210"/>
  <c r="ED34" i="210"/>
  <c r="DW31" i="210"/>
  <c r="DO34" i="210"/>
  <c r="DY31" i="210"/>
  <c r="DY35" i="210"/>
  <c r="DZ34" i="210"/>
  <c r="EE37" i="210"/>
  <c r="EF36" i="210"/>
  <c r="DX39" i="210"/>
  <c r="DY36" i="210"/>
  <c r="EF35" i="210"/>
  <c r="DZ39" i="210"/>
  <c r="DS37" i="210"/>
  <c r="DP31" i="210"/>
  <c r="EB38" i="210"/>
  <c r="DU36" i="210"/>
  <c r="DM39" i="210"/>
  <c r="EE40" i="210"/>
  <c r="DV43" i="210"/>
  <c r="DO42" i="210"/>
  <c r="EE44" i="210"/>
  <c r="DX42" i="210"/>
  <c r="DP45" i="210"/>
  <c r="DY43" i="210"/>
  <c r="DR43" i="210"/>
  <c r="DY40" i="210"/>
  <c r="EB44" i="210"/>
  <c r="EC41" i="210"/>
  <c r="DU44" i="210"/>
  <c r="DT46" i="210"/>
  <c r="DM46" i="210"/>
  <c r="EC48" i="210"/>
  <c r="ED46" i="210"/>
  <c r="DV49" i="210"/>
  <c r="EE46" i="210"/>
  <c r="DP46" i="210"/>
  <c r="EF48" i="210"/>
  <c r="DQ46" i="210"/>
  <c r="DW40" i="210"/>
  <c r="DZ47" i="210"/>
  <c r="DW49" i="210"/>
  <c r="DU52" i="210"/>
  <c r="DV51" i="210"/>
  <c r="DN54" i="210"/>
  <c r="DW51" i="210"/>
  <c r="DP51" i="210"/>
  <c r="EF53" i="210"/>
  <c r="DY51" i="210"/>
  <c r="DZ50" i="210"/>
  <c r="EA43" i="210"/>
  <c r="DS52" i="210"/>
  <c r="DT54" i="210"/>
  <c r="DM57" i="210"/>
  <c r="DN55" i="210"/>
  <c r="ED57" i="210"/>
  <c r="DT53" i="210"/>
  <c r="EE56" i="210"/>
  <c r="DP55" i="210"/>
  <c r="EF57" i="210"/>
  <c r="DM54" i="210"/>
  <c r="DQ58" i="210"/>
  <c r="DR56" i="210"/>
  <c r="DT49" i="210"/>
  <c r="EA56" i="210"/>
  <c r="EB57" i="210"/>
  <c r="EE61" i="210"/>
  <c r="DW64" i="210"/>
  <c r="DO67" i="210"/>
  <c r="DX60" i="210"/>
  <c r="DP63" i="210"/>
  <c r="EF65" i="210"/>
  <c r="DX68" i="210"/>
  <c r="DU59" i="210"/>
  <c r="DY63" i="210"/>
  <c r="DY67" i="210"/>
  <c r="DR62" i="210"/>
  <c r="DR66" i="210"/>
  <c r="DT51" i="210"/>
  <c r="DS62" i="210"/>
  <c r="DS66" i="210"/>
  <c r="DT60" i="210"/>
  <c r="DT64" i="210"/>
  <c r="DT68" i="210"/>
  <c r="DM60" i="210"/>
  <c r="EC62" i="210"/>
  <c r="DU65" i="210"/>
  <c r="DM68" i="210"/>
  <c r="DV66" i="210"/>
  <c r="DU71" i="210"/>
  <c r="DM74" i="210"/>
  <c r="EC76" i="210"/>
  <c r="ED68" i="210"/>
  <c r="DN72" i="210"/>
  <c r="ED74" i="210"/>
  <c r="DV77" i="210"/>
  <c r="ED65" i="210"/>
  <c r="EE71" i="210"/>
  <c r="DW74" i="210"/>
  <c r="DO77" i="210"/>
  <c r="DP70" i="210"/>
  <c r="EF72" i="210"/>
  <c r="DX75" i="210"/>
  <c r="DP78" i="210"/>
  <c r="ED69" i="210"/>
  <c r="DY73" i="210"/>
  <c r="DY77" i="210"/>
  <c r="EE69" i="210"/>
  <c r="DZ73" i="210"/>
  <c r="DZ77" i="210"/>
  <c r="DS70" i="210"/>
  <c r="DS74" i="210"/>
  <c r="DS78" i="210"/>
  <c r="DX79" i="210"/>
  <c r="DP82" i="210"/>
  <c r="EF84" i="210"/>
  <c r="DX87" i="210"/>
  <c r="DQ80" i="210"/>
  <c r="DQ84" i="210"/>
  <c r="DQ88" i="210"/>
  <c r="DZ80" i="210"/>
  <c r="DZ84" i="210"/>
  <c r="DW68" i="210"/>
  <c r="DS81" i="210"/>
  <c r="DS85" i="210"/>
  <c r="EB73" i="210"/>
  <c r="DT82" i="210"/>
  <c r="DT86" i="210"/>
  <c r="DU79" i="210"/>
  <c r="DM82" i="210"/>
  <c r="EC84" i="210"/>
  <c r="DU87" i="210"/>
  <c r="DN79" i="210"/>
  <c r="ED81" i="210"/>
  <c r="DV84" i="210"/>
  <c r="DN87" i="210"/>
  <c r="DW86" i="210"/>
  <c r="ED90" i="210"/>
  <c r="DV93" i="210"/>
  <c r="DZ28" i="210"/>
  <c r="EB26" i="210"/>
  <c r="EC26" i="210"/>
  <c r="DU30" i="210"/>
  <c r="ED28" i="210"/>
  <c r="DW27" i="210"/>
  <c r="DP30" i="210"/>
  <c r="EA34" i="210"/>
  <c r="EB32" i="210"/>
  <c r="DX29" i="210"/>
  <c r="DM33" i="210"/>
  <c r="EC35" i="210"/>
  <c r="DV32" i="210"/>
  <c r="DN35" i="210"/>
  <c r="EE31" i="210"/>
  <c r="DW34" i="210"/>
  <c r="DQ32" i="210"/>
  <c r="DR31" i="210"/>
  <c r="DR35" i="210"/>
  <c r="DO38" i="210"/>
  <c r="DP37" i="210"/>
  <c r="EF39" i="210"/>
  <c r="DQ37" i="210"/>
  <c r="DR36" i="210"/>
  <c r="DR40" i="210"/>
  <c r="EA37" i="210"/>
  <c r="DX32" i="210"/>
  <c r="DT39" i="210"/>
  <c r="EC36" i="210"/>
  <c r="DU39" i="210"/>
  <c r="DN41" i="210"/>
  <c r="ED43" i="210"/>
  <c r="DW42" i="210"/>
  <c r="DO45" i="210"/>
  <c r="EF42" i="210"/>
  <c r="EE39" i="210"/>
  <c r="DN38" i="210"/>
  <c r="DZ43" i="210"/>
  <c r="DT41" i="210"/>
  <c r="DT45" i="210"/>
  <c r="DM42" i="210"/>
  <c r="EC44" i="210"/>
  <c r="EB46" i="210"/>
  <c r="DU46" i="210"/>
  <c r="DM49" i="210"/>
  <c r="DN47" i="210"/>
  <c r="ED49" i="210"/>
  <c r="DO47" i="210"/>
  <c r="DX46" i="210"/>
  <c r="DP49" i="210"/>
  <c r="DY46" i="210"/>
  <c r="DS43" i="210"/>
  <c r="DR48" i="210"/>
  <c r="DM50" i="210"/>
  <c r="EA45" i="210"/>
  <c r="ED51" i="210"/>
  <c r="DY44" i="210"/>
  <c r="EE51" i="210"/>
  <c r="DX51" i="210"/>
  <c r="DP54" i="210"/>
  <c r="DQ52" i="210"/>
  <c r="DR51" i="210"/>
  <c r="DS47" i="210"/>
  <c r="EA52" i="210"/>
  <c r="EC54" i="210"/>
  <c r="DU57" i="210"/>
  <c r="DV55" i="210"/>
  <c r="DN58" i="210"/>
  <c r="DV54" i="210"/>
  <c r="DO57" i="210"/>
  <c r="DX55" i="210"/>
  <c r="DP58" i="210"/>
  <c r="DY54" i="210"/>
  <c r="DY58" i="210"/>
  <c r="DZ56" i="210"/>
  <c r="DT52" i="210"/>
  <c r="DS57" i="210"/>
  <c r="EE58" i="210"/>
  <c r="DO62" i="210"/>
  <c r="EE64" i="210"/>
  <c r="DW67" i="210"/>
  <c r="EF60" i="210"/>
  <c r="DX63" i="210"/>
  <c r="DP66" i="210"/>
  <c r="EF68" i="210"/>
  <c r="DQ60" i="210"/>
  <c r="DQ64" i="210"/>
  <c r="EB54" i="210"/>
  <c r="DZ62" i="210"/>
  <c r="DZ66" i="210"/>
  <c r="EE53" i="210"/>
  <c r="EA62" i="210"/>
  <c r="EA66" i="210"/>
  <c r="EB60" i="210"/>
  <c r="EB64" i="210"/>
  <c r="EB68" i="210"/>
  <c r="DU60" i="210"/>
  <c r="DM63" i="210"/>
  <c r="EC65" i="210"/>
  <c r="DU68" i="210"/>
  <c r="ED67" i="210"/>
  <c r="EC71" i="210"/>
  <c r="DU74" i="210"/>
  <c r="DM77" i="210"/>
  <c r="DW69" i="210"/>
  <c r="DV72" i="210"/>
  <c r="DN75" i="210"/>
  <c r="ED77" i="210"/>
  <c r="EE68" i="210"/>
  <c r="DO72" i="210"/>
  <c r="EE74" i="210"/>
  <c r="DW77" i="210"/>
  <c r="DX70" i="210"/>
  <c r="DP73" i="210"/>
  <c r="EF75" i="210"/>
  <c r="DX78" i="210"/>
  <c r="DQ70" i="210"/>
  <c r="DQ74" i="210"/>
  <c r="DQ78" i="210"/>
  <c r="DR70" i="210"/>
  <c r="DR74" i="210"/>
  <c r="DR78" i="210"/>
  <c r="EA70" i="210"/>
  <c r="EA74" i="210"/>
  <c r="EA78" i="210"/>
  <c r="EF79" i="210"/>
  <c r="DX82" i="210"/>
  <c r="DP85" i="210"/>
  <c r="EF87" i="210"/>
  <c r="DY80" i="210"/>
  <c r="DY84" i="210"/>
  <c r="DY88" i="210"/>
  <c r="DR81" i="210"/>
  <c r="DR85" i="210"/>
  <c r="DT73" i="210"/>
  <c r="EA81" i="210"/>
  <c r="EA85" i="210"/>
  <c r="DT78" i="210"/>
  <c r="EB82" i="210"/>
  <c r="EB86" i="210"/>
  <c r="EC79" i="210"/>
  <c r="DU82" i="210"/>
  <c r="DM85" i="210"/>
  <c r="EC87" i="210"/>
  <c r="DV79" i="210"/>
  <c r="DN82" i="210"/>
  <c r="ED84" i="210"/>
  <c r="DV87" i="210"/>
  <c r="EE87" i="210"/>
  <c r="DN91" i="210"/>
  <c r="ED93" i="210"/>
  <c r="DV96" i="210"/>
  <c r="DW89" i="210"/>
  <c r="DO92" i="210"/>
  <c r="EE94" i="210"/>
  <c r="DW97" i="210"/>
  <c r="DX89" i="210"/>
  <c r="DP92" i="210"/>
  <c r="EF94" i="210"/>
  <c r="DW83" i="210"/>
  <c r="DQ91" i="210"/>
  <c r="DQ95" i="210"/>
  <c r="EB70" i="210"/>
  <c r="DR90" i="210"/>
  <c r="DR94" i="210"/>
  <c r="DO80" i="210"/>
  <c r="EA90" i="210"/>
  <c r="EA94" i="210"/>
  <c r="EA98" i="210"/>
  <c r="EB89" i="210"/>
  <c r="EB93" i="210"/>
  <c r="EB97" i="210"/>
  <c r="DM98" i="210"/>
  <c r="DQ21" i="210"/>
  <c r="DQ25" i="210"/>
  <c r="DY26" i="210"/>
  <c r="DZ29" i="210"/>
  <c r="EB27" i="210"/>
  <c r="DU27" i="210"/>
  <c r="EC30" i="210"/>
  <c r="DV29" i="210"/>
  <c r="DO28" i="210"/>
  <c r="DS31" i="210"/>
  <c r="DS35" i="210"/>
  <c r="DT33" i="210"/>
  <c r="EF30" i="210"/>
  <c r="DU33" i="210"/>
  <c r="DP27" i="210"/>
  <c r="ED32" i="210"/>
  <c r="DV35" i="210"/>
  <c r="DO32" i="210"/>
  <c r="EE34" i="210"/>
  <c r="DY32" i="210"/>
  <c r="DZ31" i="210"/>
  <c r="DZ35" i="210"/>
  <c r="DW38" i="210"/>
  <c r="DX37" i="210"/>
  <c r="DP40" i="210"/>
  <c r="DY37" i="210"/>
  <c r="DZ36" i="210"/>
  <c r="DZ40" i="210"/>
  <c r="DS38" i="210"/>
  <c r="EF33" i="210"/>
  <c r="EB39" i="210"/>
  <c r="DM37" i="210"/>
  <c r="EC39" i="210"/>
  <c r="DV41" i="210"/>
  <c r="EF31" i="210"/>
  <c r="EE42" i="210"/>
  <c r="ED39" i="210"/>
  <c r="DP43" i="210"/>
  <c r="DQ40" i="210"/>
  <c r="DN39" i="210"/>
  <c r="DR44" i="210"/>
  <c r="EB41" i="210"/>
  <c r="DV36" i="210"/>
  <c r="DU42" i="210"/>
  <c r="DO39" i="210"/>
  <c r="DT47" i="210"/>
  <c r="EC46" i="210"/>
  <c r="DU49" i="210"/>
  <c r="DV47" i="210"/>
  <c r="DN37" i="210"/>
  <c r="DW47" i="210"/>
  <c r="EF46" i="210"/>
  <c r="DX49" i="210"/>
  <c r="DQ47" i="210"/>
  <c r="DV44" i="210"/>
  <c r="DZ48" i="210"/>
  <c r="DU50" i="210"/>
  <c r="DS48" i="210"/>
  <c r="DN52" i="210"/>
  <c r="DT48" i="210"/>
  <c r="DO52" i="210"/>
  <c r="EF51" i="210"/>
  <c r="DX54" i="210"/>
  <c r="DY52" i="210"/>
  <c r="DZ51" i="210"/>
  <c r="EE48" i="210"/>
  <c r="DS53" i="210"/>
  <c r="DM55" i="210"/>
  <c r="EC57" i="210"/>
  <c r="ED55" i="210"/>
  <c r="DV58" i="210"/>
  <c r="EE54" i="210"/>
  <c r="DW57" i="210"/>
  <c r="EF55" i="210"/>
  <c r="DX58" i="210"/>
  <c r="DQ55" i="210"/>
  <c r="EA47" i="210"/>
  <c r="DR57" i="210"/>
  <c r="EC53" i="210"/>
  <c r="EA57" i="210"/>
  <c r="DQ59" i="210"/>
  <c r="DW62" i="210"/>
  <c r="DO65" i="210"/>
  <c r="EE67" i="210"/>
  <c r="DP61" i="210"/>
  <c r="EF63" i="210"/>
  <c r="DX66" i="210"/>
  <c r="DP69" i="210"/>
  <c r="DY60" i="210"/>
  <c r="DY64" i="210"/>
  <c r="DT58" i="210"/>
  <c r="DR63" i="210"/>
  <c r="DR67" i="210"/>
  <c r="DU58" i="210"/>
  <c r="DS63" i="210"/>
  <c r="DS67" i="210"/>
  <c r="DT61" i="210"/>
  <c r="DT65" i="210"/>
  <c r="DT69" i="210"/>
  <c r="EC60" i="210"/>
  <c r="DU63" i="210"/>
  <c r="DM66" i="210"/>
  <c r="EC68" i="210"/>
  <c r="DY68" i="210"/>
  <c r="DM72" i="210"/>
  <c r="EC74" i="210"/>
  <c r="DU77" i="210"/>
  <c r="DN70" i="210"/>
  <c r="ED72" i="210"/>
  <c r="DV75" i="210"/>
  <c r="DN78" i="210"/>
  <c r="DY69" i="210"/>
  <c r="DW72" i="210"/>
  <c r="DO75" i="210"/>
  <c r="EE77" i="210"/>
  <c r="EF70" i="210"/>
  <c r="DX73" i="210"/>
  <c r="DP76" i="210"/>
  <c r="EF78" i="210"/>
  <c r="DY70" i="210"/>
  <c r="DY74" i="210"/>
  <c r="DY78" i="210"/>
  <c r="DZ70" i="210"/>
  <c r="DZ74" i="210"/>
  <c r="DZ78" i="210"/>
  <c r="DS71" i="210"/>
  <c r="DS75" i="210"/>
  <c r="DT57" i="210"/>
  <c r="DP80" i="210"/>
  <c r="EF82" i="210"/>
  <c r="DX85" i="210"/>
  <c r="DS69" i="210"/>
  <c r="DQ81" i="210"/>
  <c r="DQ85" i="210"/>
  <c r="DT74" i="210"/>
  <c r="DZ81" i="210"/>
  <c r="DZ85" i="210"/>
  <c r="EB74" i="210"/>
  <c r="DS82" i="210"/>
  <c r="DS86" i="210"/>
  <c r="DT79" i="210"/>
  <c r="DT83" i="210"/>
  <c r="DT87" i="210"/>
  <c r="DM80" i="210"/>
  <c r="EC82" i="210"/>
  <c r="DU85" i="210"/>
  <c r="DM88" i="210"/>
  <c r="ED79" i="210"/>
  <c r="DV82" i="210"/>
  <c r="DN85" i="210"/>
  <c r="ED87" i="210"/>
  <c r="DZ88" i="210"/>
  <c r="DV91" i="210"/>
  <c r="DN94" i="210"/>
  <c r="ED96" i="210"/>
  <c r="EE89" i="210"/>
  <c r="DW92" i="210"/>
  <c r="DO95" i="210"/>
  <c r="EE97" i="210"/>
  <c r="EF89" i="210"/>
  <c r="DX92" i="210"/>
  <c r="DP95" i="210"/>
  <c r="EE84" i="210"/>
  <c r="DY91" i="210"/>
  <c r="DY95" i="210"/>
  <c r="DO81" i="210"/>
  <c r="DZ90" i="210"/>
  <c r="DZ94" i="210"/>
  <c r="DW81" i="210"/>
  <c r="DS91" i="210"/>
  <c r="DS95" i="210"/>
  <c r="EB78" i="210"/>
  <c r="DT90" i="210"/>
  <c r="DT94" i="210"/>
  <c r="DT98" i="210"/>
  <c r="DX98" i="210"/>
  <c r="DY21" i="210"/>
  <c r="DY25" i="210"/>
  <c r="DU97" i="210"/>
  <c r="DZ99" i="210"/>
  <c r="DZ22" i="210"/>
  <c r="EB16" i="210"/>
  <c r="DX20" i="210"/>
  <c r="DQ28" i="210"/>
  <c r="DS26" i="210"/>
  <c r="DT28" i="210"/>
  <c r="EC27" i="210"/>
  <c r="DN26" i="210"/>
  <c r="ED29" i="210"/>
  <c r="DW28" i="210"/>
  <c r="EA31" i="210"/>
  <c r="EA35" i="210"/>
  <c r="EB33" i="210"/>
  <c r="DM31" i="210"/>
  <c r="EC33" i="210"/>
  <c r="DX28" i="210"/>
  <c r="DN33" i="210"/>
  <c r="ED35" i="210"/>
  <c r="DW32" i="210"/>
  <c r="DO35" i="210"/>
  <c r="DQ33" i="210"/>
  <c r="DR32" i="210"/>
  <c r="DO36" i="210"/>
  <c r="EE38" i="210"/>
  <c r="EF37" i="210"/>
  <c r="DX40" i="210"/>
  <c r="DQ38" i="210"/>
  <c r="DR37" i="210"/>
  <c r="DP32" i="210"/>
  <c r="EA38" i="210"/>
  <c r="DT36" i="210"/>
  <c r="DT40" i="210"/>
  <c r="DU37" i="210"/>
  <c r="DM40" i="210"/>
  <c r="ED41" i="210"/>
  <c r="DY39" i="210"/>
  <c r="DO43" i="210"/>
  <c r="DO40" i="210"/>
  <c r="DX43" i="210"/>
  <c r="DQ41" i="210"/>
  <c r="DV40" i="210"/>
  <c r="DZ44" i="210"/>
  <c r="DT42" i="210"/>
  <c r="ED37" i="210"/>
  <c r="EC42" i="210"/>
  <c r="DS41" i="210"/>
  <c r="EB47" i="210"/>
  <c r="DM47" i="210"/>
  <c r="EC49" i="210"/>
  <c r="ED47" i="210"/>
  <c r="DN44" i="210"/>
  <c r="EE47" i="210"/>
  <c r="DP47" i="210"/>
  <c r="EF49" i="210"/>
  <c r="DY47" i="210"/>
  <c r="DQ45" i="210"/>
  <c r="DR49" i="210"/>
  <c r="EC50" i="210"/>
  <c r="EA49" i="210"/>
  <c r="DV52" i="210"/>
  <c r="EB49" i="210"/>
  <c r="DW48" i="210"/>
  <c r="DP52" i="210"/>
  <c r="DS42" i="210"/>
  <c r="DQ53" i="210"/>
  <c r="DR52" i="210"/>
  <c r="DS49" i="210"/>
  <c r="EA53" i="210"/>
  <c r="DU55" i="210"/>
  <c r="EB50" i="210"/>
  <c r="DN56" i="210"/>
  <c r="ED58" i="210"/>
  <c r="DO55" i="210"/>
  <c r="EE57" i="210"/>
  <c r="DP56" i="210"/>
  <c r="EF58" i="210"/>
  <c r="DY55" i="210"/>
  <c r="EB53" i="210"/>
  <c r="DZ57" i="210"/>
  <c r="DQ54" i="210"/>
  <c r="DS58" i="210"/>
  <c r="DO60" i="210"/>
  <c r="EE62" i="210"/>
  <c r="DW65" i="210"/>
  <c r="DT55" i="210"/>
  <c r="DX61" i="210"/>
  <c r="DP64" i="210"/>
  <c r="EF66" i="210"/>
  <c r="DX69" i="210"/>
  <c r="DQ61" i="210"/>
  <c r="DQ65" i="210"/>
  <c r="DW59" i="210"/>
  <c r="DZ63" i="210"/>
  <c r="DZ67" i="210"/>
  <c r="DY59" i="210"/>
  <c r="EA63" i="210"/>
  <c r="EA67" i="210"/>
  <c r="EB61" i="210"/>
  <c r="EB65" i="210"/>
  <c r="EB69" i="210"/>
  <c r="DM61" i="210"/>
  <c r="EC63" i="210"/>
  <c r="DU66" i="210"/>
  <c r="DM69" i="210"/>
  <c r="DV69" i="210"/>
  <c r="DU72" i="210"/>
  <c r="DM75" i="210"/>
  <c r="EC77" i="210"/>
  <c r="DV70" i="210"/>
  <c r="DN73" i="210"/>
  <c r="ED75" i="210"/>
  <c r="DV78" i="210"/>
  <c r="DO70" i="210"/>
  <c r="EE72" i="210"/>
  <c r="DW75" i="210"/>
  <c r="DN62" i="210"/>
  <c r="DP71" i="210"/>
  <c r="EF73" i="210"/>
  <c r="DX76" i="210"/>
  <c r="DN61" i="210"/>
  <c r="DQ71" i="210"/>
  <c r="DQ75" i="210"/>
  <c r="DN60" i="210"/>
  <c r="DR71" i="210"/>
  <c r="DR75" i="210"/>
  <c r="DV60" i="210"/>
  <c r="EA71" i="210"/>
  <c r="EA75" i="210"/>
  <c r="DV67" i="210"/>
  <c r="DX80" i="210"/>
  <c r="DP83" i="210"/>
  <c r="EF85" i="210"/>
  <c r="DT75" i="210"/>
  <c r="DY81" i="210"/>
  <c r="DY85" i="210"/>
  <c r="EB75" i="210"/>
  <c r="DR82" i="210"/>
  <c r="DR86" i="210"/>
  <c r="DO78" i="210"/>
  <c r="EA82" i="210"/>
  <c r="EA86" i="210"/>
  <c r="EB79" i="210"/>
  <c r="EB83" i="210"/>
  <c r="EB87" i="210"/>
  <c r="DU80" i="210"/>
  <c r="DM83" i="210"/>
  <c r="EC85" i="210"/>
  <c r="DU88" i="210"/>
  <c r="DN80" i="210"/>
  <c r="ED82" i="210"/>
  <c r="DV85" i="210"/>
  <c r="DN88" i="210"/>
  <c r="DN89" i="210"/>
  <c r="ED91" i="210"/>
  <c r="DV94" i="210"/>
  <c r="DT77" i="210"/>
  <c r="DO90" i="210"/>
  <c r="EE92" i="210"/>
  <c r="DW95" i="210"/>
  <c r="DO83" i="210"/>
  <c r="DP90" i="210"/>
  <c r="EF92" i="210"/>
  <c r="DX95" i="210"/>
  <c r="DP88" i="210"/>
  <c r="DQ92" i="210"/>
  <c r="DQ96" i="210"/>
  <c r="DW82" i="210"/>
  <c r="DR91" i="210"/>
  <c r="DR95" i="210"/>
  <c r="EE82" i="210"/>
  <c r="EA91" i="210"/>
  <c r="EA95" i="210"/>
  <c r="DO79" i="210"/>
  <c r="EB90" i="210"/>
  <c r="EB94" i="210"/>
  <c r="EB98" i="210"/>
  <c r="DQ99" i="210"/>
  <c r="DQ22" i="210"/>
  <c r="DS16" i="210"/>
  <c r="DM92" i="210"/>
  <c r="DR19" i="210"/>
  <c r="DR23" i="210"/>
  <c r="DW17" i="210"/>
  <c r="DP21" i="210"/>
  <c r="DS99" i="210"/>
  <c r="DS22" i="210"/>
  <c r="DU16" i="210"/>
  <c r="DY29" i="210"/>
  <c r="EA27" i="210"/>
  <c r="EB29" i="210"/>
  <c r="DU28" i="210"/>
  <c r="DN27" i="210"/>
  <c r="ED30" i="210"/>
  <c r="DO29" i="210"/>
  <c r="EA32" i="210"/>
  <c r="DX30" i="210"/>
  <c r="EB34" i="210"/>
  <c r="EC31" i="210"/>
  <c r="DU34" i="210"/>
  <c r="DN31" i="210"/>
  <c r="ED33" i="210"/>
  <c r="DX27" i="210"/>
  <c r="DO33" i="210"/>
  <c r="EE35" i="210"/>
  <c r="DQ34" i="210"/>
  <c r="DR33" i="210"/>
  <c r="EE36" i="210"/>
  <c r="DP35" i="210"/>
  <c r="DX38" i="210"/>
  <c r="DP34" i="210"/>
  <c r="EF27" i="210"/>
  <c r="DR38" i="210"/>
  <c r="EF34" i="210"/>
  <c r="EA39" i="210"/>
  <c r="DT37" i="210"/>
  <c r="DX31" i="210"/>
  <c r="DM38" i="210"/>
  <c r="EC40" i="210"/>
  <c r="DV42" i="210"/>
  <c r="DO41" i="210"/>
  <c r="EE43" i="210"/>
  <c r="DX41" i="210"/>
  <c r="DP44" i="210"/>
  <c r="DQ42" i="210"/>
  <c r="DZ41" i="210"/>
  <c r="DV37" i="210"/>
  <c r="DT43" i="210"/>
  <c r="ED40" i="210"/>
  <c r="DU43" i="210"/>
  <c r="EA44" i="210"/>
  <c r="ED44" i="210"/>
  <c r="EC47" i="210"/>
  <c r="ED45" i="210"/>
  <c r="DV48" i="210"/>
  <c r="EE45" i="210"/>
  <c r="DM45" i="210"/>
  <c r="EF47" i="210"/>
  <c r="DS44" i="210"/>
  <c r="DY48" i="210"/>
  <c r="DR46" i="210"/>
  <c r="DR45" i="210"/>
  <c r="DU51" i="210"/>
  <c r="DV50" i="210"/>
  <c r="DN53" i="210"/>
  <c r="DW50" i="210"/>
  <c r="DP50" i="210"/>
  <c r="EF52" i="210"/>
  <c r="DQ50" i="210"/>
  <c r="EB48" i="210"/>
  <c r="DR53" i="210"/>
  <c r="EA50" i="210"/>
  <c r="EB51" i="210"/>
  <c r="DM56" i="210"/>
  <c r="DO53" i="210"/>
  <c r="ED56" i="210"/>
  <c r="DV59" i="210"/>
  <c r="EE55" i="210"/>
  <c r="DU53" i="210"/>
  <c r="EF56" i="210"/>
  <c r="DX59" i="210"/>
  <c r="DY56" i="210"/>
  <c r="DZ54" i="210"/>
  <c r="DZ58" i="210"/>
  <c r="DS55" i="210"/>
  <c r="DS59" i="210"/>
  <c r="EE60" i="210"/>
  <c r="DW63" i="210"/>
  <c r="DO66" i="210"/>
  <c r="DM58" i="210"/>
  <c r="DP62" i="210"/>
  <c r="EF64" i="210"/>
  <c r="DX67" i="210"/>
  <c r="DS54" i="210"/>
  <c r="DQ62" i="210"/>
  <c r="DQ66" i="210"/>
  <c r="DZ60" i="210"/>
  <c r="DZ64" i="210"/>
  <c r="DZ68" i="210"/>
  <c r="EA60" i="210"/>
  <c r="EA64" i="210"/>
  <c r="EA68" i="210"/>
  <c r="EB62" i="210"/>
  <c r="EB66" i="210"/>
  <c r="EB58" i="210"/>
  <c r="EC61" i="210"/>
  <c r="DU64" i="210"/>
  <c r="DM67" i="210"/>
  <c r="EC69" i="210"/>
  <c r="DU70" i="210"/>
  <c r="DM73" i="210"/>
  <c r="EC75" i="210"/>
  <c r="DN64" i="210"/>
  <c r="DN71" i="210"/>
  <c r="ED73" i="210"/>
  <c r="DV76" i="210"/>
  <c r="EC58" i="210"/>
  <c r="EE70" i="210"/>
  <c r="DW73" i="210"/>
  <c r="DO76" i="210"/>
  <c r="ED64" i="210"/>
  <c r="EF71" i="210"/>
  <c r="DX74" i="210"/>
  <c r="DP77" i="210"/>
  <c r="ED63" i="210"/>
  <c r="DQ72" i="210"/>
  <c r="DQ76" i="210"/>
  <c r="ED62" i="210"/>
  <c r="DR72" i="210"/>
  <c r="DR76" i="210"/>
  <c r="DN67" i="210"/>
  <c r="EA72" i="210"/>
  <c r="EA76" i="210"/>
  <c r="EB77" i="210"/>
  <c r="DP81" i="210"/>
  <c r="EF83" i="210"/>
  <c r="DX86" i="210"/>
  <c r="EE78" i="210"/>
  <c r="DY82" i="210"/>
  <c r="DY86" i="210"/>
  <c r="DR79" i="210"/>
  <c r="DR83" i="210"/>
  <c r="DR87" i="210"/>
  <c r="EA79" i="210"/>
  <c r="EA83" i="210"/>
  <c r="EA87" i="210"/>
  <c r="EB80" i="210"/>
  <c r="EB84" i="210"/>
  <c r="EB72" i="210"/>
  <c r="DM81" i="210"/>
  <c r="EC83" i="210"/>
  <c r="DU86" i="210"/>
  <c r="DT70" i="210"/>
  <c r="ED80" i="210"/>
  <c r="DV83" i="210"/>
  <c r="DN86" i="210"/>
  <c r="ED88" i="210"/>
  <c r="ED89" i="210"/>
  <c r="DV92" i="210"/>
  <c r="DN95" i="210"/>
  <c r="DW85" i="210"/>
  <c r="EE90" i="210"/>
  <c r="DW93" i="210"/>
  <c r="DO96" i="210"/>
  <c r="EE85" i="210"/>
  <c r="EF90" i="210"/>
  <c r="DX93" i="210"/>
  <c r="DP96" i="210"/>
  <c r="DQ89" i="210"/>
  <c r="DQ93" i="210"/>
  <c r="DQ97" i="210"/>
  <c r="DR88" i="210"/>
  <c r="DR92" i="210"/>
  <c r="DR96" i="210"/>
  <c r="EF88" i="210"/>
  <c r="EA92" i="210"/>
  <c r="EA96" i="210"/>
  <c r="EE81" i="210"/>
  <c r="EB91" i="210"/>
  <c r="EB95" i="210"/>
  <c r="DM93" i="210"/>
  <c r="DQ19" i="210"/>
  <c r="DQ23" i="210"/>
  <c r="DV17" i="210"/>
  <c r="EC94" i="210"/>
  <c r="DR20" i="210"/>
  <c r="DR24" i="210"/>
  <c r="DZ18" i="210"/>
  <c r="DM91" i="210"/>
  <c r="DY30" i="210"/>
  <c r="EA28" i="210"/>
  <c r="DT30" i="210"/>
  <c r="DM29" i="210"/>
  <c r="ED27" i="210"/>
  <c r="DO26" i="210"/>
  <c r="EE29" i="210"/>
  <c r="DS33" i="210"/>
  <c r="DT31" i="210"/>
  <c r="DT35" i="210"/>
  <c r="DM32" i="210"/>
  <c r="EC34" i="210"/>
  <c r="DV31" i="210"/>
  <c r="DN34" i="210"/>
  <c r="EF28" i="210"/>
  <c r="DW33" i="210"/>
  <c r="EF26" i="210"/>
  <c r="DY34" i="210"/>
  <c r="DZ33" i="210"/>
  <c r="DO37" i="210"/>
  <c r="DP36" i="210"/>
  <c r="EF38" i="210"/>
  <c r="DX35" i="210"/>
  <c r="DP33" i="210"/>
  <c r="DZ38" i="210"/>
  <c r="DS36" i="210"/>
  <c r="DS40" i="210"/>
  <c r="EB37" i="210"/>
  <c r="EF32" i="210"/>
  <c r="DU38" i="210"/>
  <c r="ED36" i="210"/>
  <c r="ED42" i="210"/>
  <c r="DW41" i="210"/>
  <c r="DO44" i="210"/>
  <c r="EF41" i="210"/>
  <c r="DX44" i="210"/>
  <c r="DY42" i="210"/>
  <c r="DR42" i="210"/>
  <c r="ED38" i="210"/>
  <c r="EB43" i="210"/>
  <c r="DM41" i="210"/>
  <c r="EC43" i="210"/>
  <c r="DS45" i="210"/>
  <c r="DU45" i="210"/>
  <c r="DM48" i="210"/>
  <c r="DN46" i="210"/>
  <c r="ED48" i="210"/>
  <c r="DO46" i="210"/>
  <c r="DX45" i="210"/>
  <c r="DP48" i="210"/>
  <c r="DN45" i="210"/>
  <c r="DQ49" i="210"/>
  <c r="DZ46" i="210"/>
  <c r="EA46" i="210"/>
  <c r="EC51" i="210"/>
  <c r="ED50" i="210"/>
  <c r="DV53" i="210"/>
  <c r="EE50" i="210"/>
  <c r="DX50" i="210"/>
  <c r="DP53" i="210"/>
  <c r="DY50" i="210"/>
  <c r="DO49" i="210"/>
  <c r="DZ53" i="210"/>
  <c r="DS51" i="210"/>
  <c r="EB52" i="210"/>
  <c r="DU56" i="210"/>
  <c r="DU54" i="210"/>
  <c r="DN57" i="210"/>
  <c r="ED59" i="210"/>
  <c r="DO56" i="210"/>
  <c r="DW54" i="210"/>
  <c r="DP57" i="210"/>
  <c r="EF59" i="210"/>
  <c r="DQ57" i="210"/>
  <c r="DR55" i="210"/>
  <c r="DR59" i="210"/>
  <c r="EA55" i="210"/>
  <c r="EA59" i="210"/>
  <c r="DO61" i="210"/>
  <c r="EE63" i="210"/>
  <c r="DW66" i="210"/>
  <c r="DT59" i="210"/>
  <c r="DX62" i="210"/>
  <c r="DP65" i="210"/>
  <c r="EF67" i="210"/>
  <c r="EB55" i="210"/>
  <c r="DY62" i="210"/>
  <c r="DY66" i="210"/>
  <c r="DR61" i="210"/>
  <c r="DR65" i="210"/>
  <c r="DR69" i="210"/>
  <c r="DS61" i="210"/>
  <c r="DS65" i="210"/>
  <c r="DW58" i="210"/>
  <c r="DT63" i="210"/>
  <c r="DT67" i="210"/>
  <c r="DM59" i="210"/>
  <c r="DM62" i="210"/>
  <c r="EC64" i="210"/>
  <c r="DU67" i="210"/>
  <c r="DO59" i="210"/>
  <c r="EC70" i="210"/>
  <c r="DU73" i="210"/>
  <c r="DM76" i="210"/>
  <c r="DV65" i="210"/>
  <c r="DV71" i="210"/>
  <c r="DN74" i="210"/>
  <c r="ED76" i="210"/>
  <c r="DN63" i="210"/>
  <c r="DO71" i="210"/>
  <c r="EE73" i="210"/>
  <c r="DW76" i="210"/>
  <c r="DN68" i="210"/>
  <c r="DP72" i="210"/>
  <c r="EF74" i="210"/>
  <c r="DX77" i="210"/>
  <c r="DO68" i="210"/>
  <c r="DY72" i="210"/>
  <c r="DY76" i="210"/>
  <c r="DQ68" i="210"/>
  <c r="DZ72" i="210"/>
  <c r="DZ76" i="210"/>
  <c r="DV68" i="210"/>
  <c r="DS73" i="210"/>
  <c r="DS77" i="210"/>
  <c r="EC78" i="210"/>
  <c r="DX81" i="210"/>
  <c r="DP84" i="210"/>
  <c r="EF86" i="210"/>
  <c r="DQ79" i="210"/>
  <c r="DQ83" i="210"/>
  <c r="DQ87" i="210"/>
  <c r="DZ79" i="210"/>
  <c r="DZ83" i="210"/>
  <c r="DZ87" i="210"/>
  <c r="DS80" i="210"/>
  <c r="DS84" i="210"/>
  <c r="DS88" i="210"/>
  <c r="DT81" i="210"/>
  <c r="DT85" i="210"/>
  <c r="DU78" i="210"/>
  <c r="DU81" i="210"/>
  <c r="DM84" i="210"/>
  <c r="EC86" i="210"/>
  <c r="EB71" i="210"/>
  <c r="DN81" i="210"/>
  <c r="ED83" i="210"/>
  <c r="DV86" i="210"/>
  <c r="EE79" i="210"/>
  <c r="DN90" i="210"/>
  <c r="ED92" i="210"/>
  <c r="DV95" i="210"/>
  <c r="EE86" i="210"/>
  <c r="DO91" i="210"/>
  <c r="EE93" i="210"/>
  <c r="DW96" i="210"/>
  <c r="DO88" i="210"/>
  <c r="DP91" i="210"/>
  <c r="EF93" i="210"/>
  <c r="DX96" i="210"/>
  <c r="DY89" i="210"/>
  <c r="DX22" i="210"/>
  <c r="DP24" i="210"/>
  <c r="EB17" i="210"/>
  <c r="DO24" i="210"/>
  <c r="DW21" i="210"/>
  <c r="EE99" i="210"/>
  <c r="DX21" i="210"/>
  <c r="DV25" i="210"/>
  <c r="ED22" i="210"/>
  <c r="DN20" i="210"/>
  <c r="DU98" i="210"/>
  <c r="EC18" i="210"/>
  <c r="EC24" i="210"/>
  <c r="DM22" i="210"/>
  <c r="DU19" i="210"/>
  <c r="DM97" i="210"/>
  <c r="DT18" i="210"/>
  <c r="EB23" i="210"/>
  <c r="EB19" i="210"/>
  <c r="DU91" i="210"/>
  <c r="DX17" i="210"/>
  <c r="EA21" i="210"/>
  <c r="EC97" i="210"/>
  <c r="DZ25" i="210"/>
  <c r="DZ98" i="210"/>
  <c r="DY23" i="210"/>
  <c r="DT97" i="210"/>
  <c r="DW80" i="210"/>
  <c r="DS89" i="210"/>
  <c r="DZ89" i="210"/>
  <c r="DY92" i="210"/>
  <c r="DX90" i="210"/>
  <c r="DW90" i="210"/>
  <c r="ED85" i="210"/>
  <c r="DT84" i="210"/>
  <c r="DQ86" i="210"/>
  <c r="DS72" i="210"/>
  <c r="EF76" i="210"/>
  <c r="DN76" i="210"/>
  <c r="EC66" i="210"/>
  <c r="DS60" i="210"/>
  <c r="DX64" i="210"/>
  <c r="DR58" i="210"/>
  <c r="DV56" i="210"/>
  <c r="DX52" i="210"/>
  <c r="DQ48" i="210"/>
  <c r="EA41" i="210"/>
  <c r="EF43" i="210"/>
  <c r="EB36" i="210"/>
  <c r="DW36" i="210"/>
  <c r="DM34" i="210"/>
  <c r="DM28" i="210"/>
  <c r="DZ16" i="210"/>
  <c r="DP25" i="210"/>
  <c r="DT17" i="210"/>
  <c r="EE23" i="210"/>
  <c r="DO21" i="210"/>
  <c r="DW99" i="210"/>
  <c r="EF20" i="210"/>
  <c r="DN25" i="210"/>
  <c r="DV22" i="210"/>
  <c r="ED19" i="210"/>
  <c r="DN97" i="210"/>
  <c r="DU18" i="210"/>
  <c r="DU24" i="210"/>
  <c r="EC21" i="210"/>
  <c r="DM19" i="210"/>
  <c r="EC91" i="210"/>
  <c r="DY17" i="210"/>
  <c r="DT23" i="210"/>
  <c r="DT19" i="210"/>
  <c r="DM90" i="210"/>
  <c r="EC16" i="210"/>
  <c r="DS21" i="210"/>
  <c r="DU92" i="210"/>
  <c r="DZ24" i="210"/>
  <c r="DX97" i="210"/>
  <c r="DY22" i="210"/>
  <c r="DT96" i="210"/>
  <c r="DS98" i="210"/>
  <c r="DT88" i="210"/>
  <c r="EE88" i="210"/>
  <c r="DY90" i="210"/>
  <c r="DP89" i="210"/>
  <c r="DO89" i="210"/>
  <c r="DN83" i="210"/>
  <c r="DT80" i="210"/>
  <c r="DQ82" i="210"/>
  <c r="ED61" i="210"/>
  <c r="DP74" i="210"/>
  <c r="DV73" i="210"/>
  <c r="DM64" i="210"/>
  <c r="DR68" i="210"/>
  <c r="EF61" i="210"/>
  <c r="DO54" i="210"/>
  <c r="EC52" i="210"/>
  <c r="EE49" i="210"/>
  <c r="DV38" i="210"/>
  <c r="EA42" i="210"/>
  <c r="DP41" i="210"/>
  <c r="DS39" i="210"/>
  <c r="DZ32" i="210"/>
  <c r="DU31" i="210"/>
  <c r="DT29" i="210"/>
  <c r="DP22" i="210"/>
  <c r="EE15" i="210"/>
  <c r="DY16" i="210"/>
  <c r="DW23" i="210"/>
  <c r="EE20" i="210"/>
  <c r="DO99" i="210"/>
  <c r="ED18" i="210"/>
  <c r="ED24" i="210"/>
  <c r="DN22" i="210"/>
  <c r="DV19" i="210"/>
  <c r="DM96" i="210"/>
  <c r="DZ17" i="210"/>
  <c r="DM24" i="210"/>
  <c r="DU21" i="210"/>
  <c r="EC99" i="210"/>
  <c r="DU90" i="210"/>
  <c r="ED16" i="210"/>
  <c r="EB22" i="210"/>
  <c r="EB99" i="210"/>
  <c r="DW79" i="210"/>
  <c r="EA25" i="210"/>
  <c r="EA20" i="210"/>
  <c r="DW87" i="210"/>
  <c r="DZ23" i="210"/>
  <c r="DU93" i="210"/>
  <c r="DY20" i="210"/>
  <c r="DT95" i="210"/>
  <c r="DS97" i="210"/>
  <c r="DZ97" i="210"/>
  <c r="EE83" i="210"/>
  <c r="EC88" i="210"/>
  <c r="DW84" i="210"/>
  <c r="DO84" i="210"/>
  <c r="DV80" i="210"/>
  <c r="DS87" i="210"/>
  <c r="EB76" i="210"/>
  <c r="DZ75" i="210"/>
  <c r="DX71" i="210"/>
  <c r="ED70" i="210"/>
  <c r="DU61" i="210"/>
  <c r="DR64" i="210"/>
  <c r="EB56" i="210"/>
  <c r="DQ56" i="210"/>
  <c r="EC55" i="210"/>
  <c r="DO50" i="210"/>
  <c r="DX47" i="210"/>
  <c r="DM43" i="210"/>
  <c r="DW43" i="210"/>
  <c r="DX33" i="210"/>
  <c r="DY33" i="210"/>
  <c r="DT34" i="210"/>
  <c r="EA26" i="210"/>
  <c r="DX23" i="210"/>
  <c r="EF25" i="210"/>
  <c r="DX18" i="210"/>
  <c r="EE25" i="210"/>
  <c r="DO23" i="210"/>
  <c r="DW20" i="210"/>
  <c r="DV98" i="210"/>
  <c r="DV18" i="210"/>
  <c r="DV24" i="210"/>
  <c r="ED21" i="210"/>
  <c r="DN19" i="210"/>
  <c r="EC90" i="210"/>
  <c r="EE16" i="210"/>
  <c r="EC23" i="210"/>
  <c r="DM21" i="210"/>
  <c r="DU99" i="210"/>
  <c r="DM89" i="210"/>
  <c r="DV16" i="210"/>
  <c r="DT22" i="210"/>
  <c r="DT99" i="210"/>
  <c r="DP99" i="210"/>
  <c r="DS25" i="210"/>
  <c r="EA19" i="210"/>
  <c r="EF19" i="210"/>
  <c r="DR22" i="210"/>
  <c r="DU95" i="210"/>
  <c r="DY19" i="210"/>
  <c r="DT93" i="210"/>
  <c r="DS96" i="210"/>
  <c r="DZ96" i="210"/>
  <c r="DY98" i="210"/>
  <c r="DO82" i="210"/>
  <c r="DO97" i="210"/>
  <c r="DN96" i="210"/>
  <c r="DN66" i="210"/>
  <c r="DS83" i="210"/>
  <c r="DP86" i="210"/>
  <c r="DZ71" i="210"/>
  <c r="DV63" i="210"/>
  <c r="EE59" i="210"/>
  <c r="DW52" i="210"/>
  <c r="DR60" i="210"/>
  <c r="EE65" i="210"/>
  <c r="DP59" i="210"/>
  <c r="DT50" i="210"/>
  <c r="ED52" i="210"/>
  <c r="DQ44" i="210"/>
  <c r="DV39" i="210"/>
  <c r="DN40" i="210"/>
  <c r="DZ37" i="210"/>
  <c r="DW35" i="210"/>
  <c r="DP29" i="210"/>
  <c r="DY28" i="210"/>
  <c r="EC17" i="210"/>
  <c r="DX24" i="210"/>
  <c r="EF21" i="210"/>
  <c r="DW25" i="210"/>
  <c r="EE22" i="210"/>
  <c r="DO20" i="210"/>
  <c r="DP97" i="210"/>
  <c r="EA17" i="210"/>
  <c r="DN24" i="210"/>
  <c r="DV21" i="210"/>
  <c r="ED99" i="210"/>
  <c r="DU89" i="210"/>
  <c r="DW16" i="210"/>
  <c r="DU23" i="210"/>
  <c r="EC20" i="210"/>
  <c r="DM99" i="210"/>
  <c r="DX19" i="210"/>
  <c r="EB25" i="210"/>
  <c r="EB21" i="210"/>
  <c r="ED98" i="210"/>
  <c r="DW98" i="210"/>
  <c r="EA24" i="210"/>
  <c r="DS19" i="210"/>
  <c r="EF99" i="210"/>
  <c r="DZ21" i="210"/>
  <c r="EC15" i="210"/>
  <c r="DY99" i="210"/>
  <c r="DT92" i="210"/>
  <c r="DS94" i="210"/>
  <c r="DZ95" i="210"/>
  <c r="DY97" i="210"/>
  <c r="EF95" i="210"/>
  <c r="EE95" i="210"/>
  <c r="ED94" i="210"/>
  <c r="DM86" i="210"/>
  <c r="DS79" i="210"/>
  <c r="DX83" i="210"/>
  <c r="DV61" i="210"/>
  <c r="EE75" i="210"/>
  <c r="DU75" i="210"/>
  <c r="DT66" i="210"/>
  <c r="DY65" i="210"/>
  <c r="DO63" i="210"/>
  <c r="DX56" i="210"/>
  <c r="DS50" i="210"/>
  <c r="DN50" i="210"/>
  <c r="DW45" i="210"/>
  <c r="EB42" i="210"/>
  <c r="DN42" i="210"/>
  <c r="DY38" i="210"/>
  <c r="EE32" i="210"/>
  <c r="DS32" i="210"/>
  <c r="DW15" i="210"/>
  <c r="DT15" i="210"/>
  <c r="DV15" i="210"/>
  <c r="DS15" i="210"/>
  <c r="DZ15" i="210"/>
  <c r="ED15" i="210"/>
  <c r="BY16" i="210"/>
  <c r="CG16" i="210"/>
  <c r="CK18" i="210"/>
  <c r="CB18" i="210"/>
  <c r="CF17" i="210"/>
  <c r="CJ16" i="210"/>
  <c r="CA16" i="210"/>
  <c r="BY15" i="210"/>
  <c r="CC18" i="210"/>
  <c r="CG17" i="210"/>
  <c r="CK16" i="210"/>
  <c r="CB16" i="210"/>
  <c r="CB15" i="210"/>
  <c r="BZ15" i="210"/>
  <c r="CH17" i="210"/>
  <c r="BY17" i="210"/>
  <c r="CC16" i="210"/>
  <c r="CG15" i="210"/>
  <c r="CK15" i="210"/>
  <c r="CH15" i="210"/>
  <c r="BZ17" i="210"/>
  <c r="CD16" i="210"/>
  <c r="CI17" i="210"/>
  <c r="CJ15" i="210"/>
  <c r="CF18" i="210"/>
  <c r="CE18" i="210"/>
  <c r="CE16" i="210"/>
  <c r="CD18" i="210"/>
  <c r="CC15" i="210"/>
  <c r="CG18" i="210"/>
  <c r="CK17" i="210"/>
  <c r="CJ17" i="210"/>
  <c r="CA15" i="210"/>
  <c r="CA17" i="210"/>
  <c r="CD15" i="210"/>
  <c r="CH18" i="210"/>
  <c r="BY18" i="210"/>
  <c r="CC17" i="210"/>
  <c r="CB17" i="210"/>
  <c r="CF16" i="210"/>
  <c r="CF15" i="210"/>
  <c r="CI18" i="210"/>
  <c r="BZ18" i="210"/>
  <c r="CD17" i="210"/>
  <c r="CH16" i="210"/>
  <c r="CE15" i="210"/>
  <c r="CJ18" i="210"/>
  <c r="CA18" i="210"/>
  <c r="CE17" i="210"/>
  <c r="CI16" i="210"/>
  <c r="BZ16" i="210"/>
  <c r="DU15" i="210"/>
  <c r="BA22" i="151"/>
  <c r="BB22" i="151" s="1"/>
  <c r="BA30" i="151"/>
  <c r="BB30" i="151" s="1"/>
  <c r="AZ31" i="151"/>
  <c r="BA28" i="151"/>
  <c r="BB28" i="151" s="1"/>
  <c r="AZ21" i="151"/>
  <c r="AZ27" i="151"/>
  <c r="BA23" i="151"/>
  <c r="BB23" i="151" s="1"/>
  <c r="BA29" i="151"/>
  <c r="BB29" i="151" s="1"/>
  <c r="AZ25" i="151"/>
  <c r="CB26" i="151"/>
  <c r="CA23" i="151"/>
  <c r="AY28" i="151"/>
  <c r="CA29" i="151"/>
  <c r="IX146" i="210"/>
  <c r="FO52" i="210"/>
  <c r="IX144" i="210"/>
  <c r="IX105" i="210"/>
  <c r="IX126" i="210"/>
  <c r="IX155" i="210"/>
  <c r="FO46" i="210"/>
  <c r="IX137" i="210"/>
  <c r="IX136" i="210"/>
  <c r="IX150" i="210"/>
  <c r="IX138" i="210"/>
  <c r="IX104" i="210"/>
  <c r="IX151" i="210"/>
  <c r="FO56" i="210"/>
  <c r="FO43" i="210"/>
  <c r="FO63" i="210"/>
  <c r="FO51" i="210"/>
  <c r="IX141" i="210"/>
  <c r="IX131" i="210"/>
  <c r="IX107" i="210"/>
  <c r="IX124" i="210"/>
  <c r="IX122" i="210"/>
  <c r="FO70" i="210"/>
  <c r="IX148" i="210"/>
  <c r="IX114" i="210"/>
  <c r="FO69" i="210"/>
  <c r="FO66" i="210"/>
  <c r="IX119" i="210"/>
  <c r="IX160" i="210"/>
  <c r="IX158" i="210"/>
  <c r="IX134" i="210"/>
  <c r="IX149" i="210"/>
  <c r="IX152" i="210"/>
  <c r="FO44" i="210"/>
  <c r="FO45" i="210"/>
  <c r="FO67" i="210"/>
  <c r="GK62" i="210"/>
  <c r="GK85" i="210"/>
  <c r="GK69" i="210"/>
  <c r="GK66" i="210"/>
  <c r="GK65" i="210"/>
  <c r="GK68" i="210"/>
  <c r="GK54" i="210"/>
  <c r="GK63" i="210"/>
  <c r="GK61" i="210"/>
  <c r="GK77" i="210"/>
  <c r="GK75" i="210"/>
  <c r="GK74" i="210"/>
  <c r="GK70" i="210"/>
  <c r="GK64" i="210"/>
  <c r="GK67" i="210"/>
  <c r="GK73" i="210"/>
  <c r="GK84" i="210"/>
  <c r="GK76" i="210"/>
  <c r="GK60" i="210"/>
  <c r="GK55" i="210"/>
  <c r="GK83" i="210"/>
  <c r="GK58" i="210"/>
  <c r="GK72" i="210"/>
  <c r="FO71" i="210"/>
  <c r="FO47" i="210"/>
  <c r="FO72" i="210"/>
  <c r="FO68" i="210"/>
  <c r="FO29" i="210"/>
  <c r="FO59" i="210"/>
  <c r="FO37" i="210"/>
  <c r="HG42" i="210"/>
  <c r="HG66" i="210"/>
  <c r="HG61" i="210"/>
  <c r="HG51" i="210"/>
  <c r="HG46" i="210"/>
  <c r="HG82" i="210"/>
  <c r="HG35" i="210"/>
  <c r="HG74" i="210"/>
  <c r="HG72" i="210"/>
  <c r="HG53" i="210"/>
  <c r="HG56" i="210"/>
  <c r="HG58" i="210"/>
  <c r="HG68" i="210"/>
  <c r="HG63" i="210"/>
  <c r="HG36" i="210"/>
  <c r="HG32" i="210"/>
  <c r="HG88" i="210"/>
  <c r="HG47" i="210"/>
  <c r="HG48" i="210"/>
  <c r="HG62" i="210"/>
  <c r="HG44" i="210"/>
  <c r="HG54" i="210"/>
  <c r="HG79" i="210"/>
  <c r="HG64" i="210"/>
  <c r="HG57" i="210"/>
  <c r="HG43" i="210"/>
  <c r="HG86" i="210"/>
  <c r="HG50" i="210"/>
  <c r="HG34" i="210"/>
  <c r="HG59" i="210"/>
  <c r="HG41" i="210"/>
  <c r="HG77" i="210"/>
  <c r="HG78" i="210"/>
  <c r="HG65" i="210"/>
  <c r="HG37" i="210"/>
  <c r="HG38" i="210"/>
  <c r="HG40" i="210"/>
  <c r="HG84" i="210"/>
  <c r="HG52" i="210"/>
  <c r="HG70" i="210"/>
  <c r="HG71" i="210"/>
  <c r="HG75" i="210"/>
  <c r="HG39" i="210"/>
  <c r="HG33" i="210"/>
  <c r="HG83" i="210"/>
  <c r="HG69" i="210"/>
  <c r="HG81" i="210"/>
  <c r="HG73" i="210"/>
  <c r="HG60" i="210"/>
  <c r="HG31" i="210"/>
  <c r="HG85" i="210"/>
  <c r="HG76" i="210"/>
  <c r="HG55" i="210"/>
  <c r="HG67" i="210"/>
  <c r="HG45" i="210"/>
  <c r="GK114" i="210"/>
  <c r="CC29" i="151"/>
  <c r="CD29" i="151" s="1"/>
  <c r="AY29" i="151"/>
  <c r="AZ29" i="151"/>
  <c r="AY32" i="151"/>
  <c r="CA26" i="151"/>
  <c r="CA27" i="151"/>
  <c r="AY22" i="151"/>
  <c r="AY23" i="151"/>
  <c r="CC67" i="151"/>
  <c r="AY27" i="151"/>
  <c r="BA26" i="151"/>
  <c r="BB26" i="151" s="1"/>
  <c r="CC28" i="151"/>
  <c r="CD28" i="151" s="1"/>
  <c r="AZ22" i="151"/>
  <c r="CA25" i="151"/>
  <c r="BA32" i="151"/>
  <c r="BB32" i="151" s="1"/>
  <c r="AZ20" i="151"/>
  <c r="CC30" i="151"/>
  <c r="CD30" i="151" s="1"/>
  <c r="BA25" i="151"/>
  <c r="BB25" i="151" s="1"/>
  <c r="CC24" i="151"/>
  <c r="CD24" i="151" s="1"/>
  <c r="CC27" i="151"/>
  <c r="CD27" i="151" s="1"/>
  <c r="CB25" i="151"/>
  <c r="BA31" i="151"/>
  <c r="BB31" i="151" s="1"/>
  <c r="AZ28" i="151"/>
  <c r="CC32" i="151"/>
  <c r="CD32" i="151" s="1"/>
  <c r="CB28" i="151"/>
  <c r="CB29" i="151"/>
  <c r="AZ23" i="151"/>
  <c r="AZ26" i="151"/>
  <c r="CC25" i="151"/>
  <c r="CD25" i="151" s="1"/>
  <c r="BA21" i="151"/>
  <c r="BB21" i="151" s="1"/>
  <c r="AZ32" i="151"/>
  <c r="AY20" i="151"/>
  <c r="CB31" i="151"/>
  <c r="AZ30" i="151"/>
  <c r="AY43" i="151"/>
  <c r="BA24" i="151"/>
  <c r="BB24" i="151" s="1"/>
  <c r="CA32" i="151"/>
  <c r="CA24" i="151"/>
  <c r="AY30" i="151"/>
  <c r="AY31" i="151"/>
  <c r="AY25" i="151"/>
  <c r="BA20" i="151"/>
  <c r="BB20" i="151" s="1"/>
  <c r="BA27" i="151"/>
  <c r="BB27" i="151" s="1"/>
  <c r="CC26" i="151"/>
  <c r="CD26" i="151" s="1"/>
  <c r="CB23" i="151"/>
  <c r="CB24" i="151"/>
  <c r="AY26" i="151"/>
  <c r="CC31" i="151"/>
  <c r="CD31" i="151" s="1"/>
  <c r="CA31" i="151"/>
  <c r="AY21" i="151"/>
  <c r="AZ24" i="151"/>
  <c r="AY24" i="151"/>
  <c r="CB32" i="151"/>
  <c r="CC23" i="151"/>
  <c r="CD23" i="151" s="1"/>
  <c r="CB30" i="151"/>
  <c r="CA28" i="151"/>
  <c r="CB27" i="151"/>
  <c r="CA30" i="151"/>
  <c r="AY67" i="151"/>
  <c r="CA58" i="151"/>
  <c r="CA59" i="151"/>
  <c r="CA55" i="151"/>
  <c r="AY46" i="151"/>
  <c r="CB63" i="151"/>
  <c r="BA41" i="151"/>
  <c r="AY69" i="151"/>
  <c r="CC68" i="151"/>
  <c r="AY63" i="151"/>
  <c r="BA61" i="151"/>
  <c r="BA36" i="151"/>
  <c r="CC58" i="151"/>
  <c r="AY47" i="151"/>
  <c r="CB42" i="151"/>
  <c r="CC62" i="151"/>
  <c r="AZ58" i="151"/>
  <c r="CA50" i="151"/>
  <c r="BA45" i="151"/>
  <c r="CA42" i="151"/>
  <c r="BA62" i="151"/>
  <c r="CA19" i="151"/>
  <c r="BA43" i="151"/>
  <c r="CB45" i="151"/>
  <c r="BA49" i="151"/>
  <c r="CB56" i="151"/>
  <c r="AY41" i="151"/>
  <c r="BA53" i="151"/>
  <c r="AY55" i="151"/>
  <c r="AY64" i="151"/>
  <c r="CB57" i="151"/>
  <c r="BA51" i="151"/>
  <c r="CB54" i="151"/>
  <c r="CA46" i="151"/>
  <c r="AY35" i="151"/>
  <c r="CB43" i="151"/>
  <c r="AZ71" i="151"/>
  <c r="AY57" i="151"/>
  <c r="AY59" i="151"/>
  <c r="CC57" i="151"/>
  <c r="CA36" i="151"/>
  <c r="CA22" i="151"/>
  <c r="AY56" i="151"/>
  <c r="BA57" i="151"/>
  <c r="CC43" i="151"/>
  <c r="CB51" i="151"/>
  <c r="CC64" i="151"/>
  <c r="CA49" i="151"/>
  <c r="AZ36" i="151"/>
  <c r="AY40" i="151"/>
  <c r="BA65" i="151"/>
  <c r="CA21" i="151"/>
  <c r="AZ42" i="151"/>
  <c r="BA64" i="151"/>
  <c r="CC69" i="151"/>
  <c r="CC47" i="151"/>
  <c r="CC71" i="151"/>
  <c r="AZ67" i="151"/>
  <c r="CC18" i="151"/>
  <c r="CD18" i="151" s="1"/>
  <c r="CE18" i="151" s="1"/>
  <c r="BA39" i="151"/>
  <c r="CB48" i="151"/>
  <c r="CA70" i="151"/>
  <c r="CA37" i="151"/>
  <c r="CB46" i="151"/>
  <c r="CB22" i="151"/>
  <c r="BA46" i="151"/>
  <c r="AZ60" i="151"/>
  <c r="CA41" i="151"/>
  <c r="CC49" i="151"/>
  <c r="CB66" i="151"/>
  <c r="CA64" i="151"/>
  <c r="AZ73" i="151"/>
  <c r="CA71" i="151"/>
  <c r="BA72" i="151"/>
  <c r="AZ52" i="151"/>
  <c r="CB38" i="151"/>
  <c r="AZ55" i="151"/>
  <c r="AZ66" i="151"/>
  <c r="AY19" i="151"/>
  <c r="BA18" i="151"/>
  <c r="BB18" i="151" s="1"/>
  <c r="BC18" i="151" s="1"/>
  <c r="AZ38" i="151"/>
  <c r="CC42" i="151"/>
  <c r="AY37" i="151"/>
  <c r="CA73" i="151"/>
  <c r="AY70" i="151"/>
  <c r="CB21" i="151"/>
  <c r="CB47" i="151"/>
  <c r="CA35" i="151"/>
  <c r="AZ39" i="151"/>
  <c r="CB73" i="151"/>
  <c r="CA34" i="151"/>
  <c r="CC19" i="151"/>
  <c r="CD19" i="151" s="1"/>
  <c r="BA48" i="151"/>
  <c r="CC60" i="151"/>
  <c r="CB53" i="151"/>
  <c r="CB39" i="151"/>
  <c r="CA68" i="151"/>
  <c r="CC55" i="151"/>
  <c r="CC48" i="151"/>
  <c r="BA40" i="151"/>
  <c r="BA37" i="151"/>
  <c r="AZ19" i="151"/>
  <c r="AY42" i="151"/>
  <c r="BA34" i="151"/>
  <c r="BB34" i="151" s="1"/>
  <c r="AY33" i="151"/>
  <c r="CB49" i="151"/>
  <c r="CC50" i="151"/>
  <c r="CA40" i="151"/>
  <c r="CC33" i="151"/>
  <c r="CD33" i="151" s="1"/>
  <c r="BA35" i="151"/>
  <c r="BB35" i="151" s="1"/>
  <c r="AZ48" i="151"/>
  <c r="AZ69" i="151"/>
  <c r="AY58" i="151"/>
  <c r="CA57" i="151"/>
  <c r="AY51" i="151"/>
  <c r="CC66" i="151"/>
  <c r="CC34" i="151"/>
  <c r="CD34" i="151" s="1"/>
  <c r="AY36" i="151"/>
  <c r="BA68" i="151"/>
  <c r="BA59" i="151"/>
  <c r="AZ53" i="151"/>
  <c r="AZ57" i="151"/>
  <c r="AZ35" i="151"/>
  <c r="CB58" i="151"/>
  <c r="CC51" i="151"/>
  <c r="BA66" i="151"/>
  <c r="AY50" i="151"/>
  <c r="CA39" i="151"/>
  <c r="AZ59" i="151"/>
  <c r="CC59" i="151"/>
  <c r="AZ34" i="151"/>
  <c r="AY49" i="151"/>
  <c r="CB20" i="151"/>
  <c r="AY54" i="151"/>
  <c r="AY62" i="151"/>
  <c r="CB64" i="151"/>
  <c r="CA33" i="151"/>
  <c r="CA72" i="151"/>
  <c r="AY45" i="151"/>
  <c r="BA73" i="151"/>
  <c r="CC52" i="151"/>
  <c r="CC20" i="151"/>
  <c r="CD20" i="151" s="1"/>
  <c r="AZ70" i="151"/>
  <c r="AZ50" i="151"/>
  <c r="AZ54" i="151"/>
  <c r="CB72" i="151"/>
  <c r="CB70" i="151"/>
  <c r="CA60" i="151"/>
  <c r="BA63" i="151"/>
  <c r="CB67" i="151"/>
  <c r="CA51" i="151"/>
  <c r="CB52" i="151"/>
  <c r="AY60" i="151"/>
  <c r="CC37" i="151"/>
  <c r="CC53" i="151"/>
  <c r="BA56" i="151"/>
  <c r="CB18" i="151"/>
  <c r="BA33" i="151"/>
  <c r="BB33" i="151" s="1"/>
  <c r="AZ43" i="151"/>
  <c r="CC61" i="151"/>
  <c r="CC38" i="151"/>
  <c r="CB34" i="151"/>
  <c r="CB60" i="151"/>
  <c r="CB71" i="151"/>
  <c r="CA56" i="151"/>
  <c r="CB36" i="151"/>
  <c r="CC35" i="151"/>
  <c r="CD35" i="151" s="1"/>
  <c r="CB65" i="151"/>
  <c r="AY34" i="151"/>
  <c r="BA60" i="151"/>
  <c r="CA53" i="151"/>
  <c r="CC22" i="151"/>
  <c r="CD22" i="151" s="1"/>
  <c r="AZ64" i="151"/>
  <c r="AY71" i="151"/>
  <c r="BA58" i="151"/>
  <c r="CB37" i="151"/>
  <c r="AY72" i="151"/>
  <c r="AY52" i="151"/>
  <c r="CA67" i="151"/>
  <c r="CA44" i="151"/>
  <c r="CC73" i="151"/>
  <c r="CC44" i="151"/>
  <c r="CC46" i="151"/>
  <c r="CC41" i="151"/>
  <c r="CB69" i="151"/>
  <c r="CA18" i="151"/>
  <c r="AY44" i="151"/>
  <c r="AY48" i="151"/>
  <c r="CB44" i="151"/>
  <c r="CB55" i="151"/>
  <c r="AY68" i="151"/>
  <c r="CA54" i="151"/>
  <c r="CC70" i="151"/>
  <c r="AZ49" i="151"/>
  <c r="BA54" i="151"/>
  <c r="AZ56" i="151"/>
  <c r="CA62" i="151"/>
  <c r="AZ72" i="151"/>
  <c r="BA19" i="151"/>
  <c r="BB19" i="151" s="1"/>
  <c r="CA38" i="151"/>
  <c r="CC72" i="151"/>
  <c r="BA71" i="151"/>
  <c r="AZ41" i="151"/>
  <c r="CA69" i="151"/>
  <c r="AZ68" i="151"/>
  <c r="BA55" i="151"/>
  <c r="CB33" i="151"/>
  <c r="AZ33" i="151"/>
  <c r="CA61" i="151"/>
  <c r="CC45" i="151"/>
  <c r="CB59" i="151"/>
  <c r="AY66" i="151"/>
  <c r="CA65" i="151"/>
  <c r="BA50" i="151"/>
  <c r="CA45" i="151"/>
  <c r="CB40" i="151"/>
  <c r="CA47" i="151"/>
  <c r="CC65" i="151"/>
  <c r="AZ47" i="151"/>
  <c r="AZ37" i="151"/>
  <c r="CC56" i="151"/>
  <c r="CA43" i="151"/>
  <c r="BA70" i="151"/>
  <c r="CC40" i="151"/>
  <c r="CA63" i="151"/>
  <c r="BA67" i="151"/>
  <c r="CC54" i="151"/>
  <c r="CA52" i="151"/>
  <c r="AZ18" i="151"/>
  <c r="AY38" i="151"/>
  <c r="CB41" i="151"/>
  <c r="AY18" i="151"/>
  <c r="AY53" i="151"/>
  <c r="AZ40" i="151"/>
  <c r="AZ62" i="151"/>
  <c r="CC39" i="151"/>
  <c r="AZ46" i="151"/>
  <c r="AZ61" i="151"/>
  <c r="CA66" i="151"/>
  <c r="AY39" i="151"/>
  <c r="CB62" i="151"/>
  <c r="AY73" i="151"/>
  <c r="AZ44" i="151"/>
  <c r="AZ51" i="151"/>
  <c r="CB19" i="151"/>
  <c r="CC36" i="151"/>
  <c r="AY65" i="151"/>
  <c r="AY61" i="151"/>
  <c r="BA69" i="151"/>
  <c r="CA20" i="151"/>
  <c r="BA42" i="151"/>
  <c r="CC63" i="151"/>
  <c r="BA47" i="151"/>
  <c r="BA44" i="151"/>
  <c r="BA38" i="151"/>
  <c r="CA48" i="151"/>
  <c r="CB68" i="151"/>
  <c r="AZ65" i="151"/>
  <c r="AZ63" i="151"/>
  <c r="CB50" i="151"/>
  <c r="CB61" i="151"/>
  <c r="CB35" i="151"/>
  <c r="BA52" i="151"/>
  <c r="CC21" i="151"/>
  <c r="CD21" i="151" s="1"/>
  <c r="AZ45" i="151"/>
  <c r="DQ17" i="210"/>
  <c r="EF18" i="210"/>
  <c r="DR16" i="210"/>
  <c r="DP18" i="210"/>
  <c r="DR18" i="210"/>
  <c r="DQ18" i="210"/>
  <c r="DO18" i="210"/>
  <c r="DY15" i="210"/>
  <c r="DP16" i="210"/>
  <c r="DN16" i="210"/>
  <c r="DN18" i="210"/>
  <c r="EF16" i="210"/>
  <c r="DO15" i="210"/>
  <c r="EF17" i="210"/>
  <c r="DM15" i="210"/>
  <c r="DO17" i="210"/>
  <c r="DM17" i="210"/>
  <c r="DN15" i="210"/>
  <c r="DR17" i="210"/>
  <c r="DM18" i="210"/>
  <c r="DP17" i="210"/>
  <c r="DM16" i="210"/>
  <c r="DQ16" i="210"/>
  <c r="DN17" i="210"/>
  <c r="DQ15" i="210"/>
  <c r="DP15" i="210"/>
  <c r="EF15" i="210"/>
  <c r="DO16" i="210"/>
  <c r="DR15" i="210"/>
  <c r="BS15" i="210"/>
  <c r="BS18" i="210"/>
  <c r="BX17" i="210"/>
  <c r="BX18" i="210"/>
  <c r="BV17" i="210"/>
  <c r="CL15" i="210"/>
  <c r="BT16" i="210"/>
  <c r="BV15" i="210"/>
  <c r="BW18" i="210"/>
  <c r="CL18" i="210"/>
  <c r="BX16" i="210"/>
  <c r="BU18" i="210"/>
  <c r="BT18" i="210"/>
  <c r="BW15" i="210"/>
  <c r="BT17" i="210"/>
  <c r="BV18" i="210"/>
  <c r="BU16" i="210"/>
  <c r="BT15" i="210"/>
  <c r="BW17" i="210"/>
  <c r="CI15" i="210"/>
  <c r="BW16" i="210"/>
  <c r="BS17" i="210"/>
  <c r="BX15" i="210"/>
  <c r="CL16" i="210"/>
  <c r="BS16" i="210"/>
  <c r="BU15" i="210"/>
  <c r="BV16" i="210"/>
  <c r="BU17" i="210"/>
  <c r="CL17" i="210"/>
  <c r="AK19" i="210" l="1"/>
  <c r="T27" i="210"/>
  <c r="H18" i="210"/>
  <c r="AJ17" i="210"/>
  <c r="AO16" i="210"/>
  <c r="AO17" i="210"/>
  <c r="AP18" i="210"/>
  <c r="AQ16" i="210"/>
  <c r="AP20" i="210"/>
  <c r="Y20" i="210"/>
  <c r="AF19" i="210"/>
  <c r="AD20" i="210"/>
  <c r="AC19" i="210"/>
  <c r="P25" i="210"/>
  <c r="L25" i="210"/>
  <c r="B19" i="210"/>
  <c r="F22" i="210"/>
  <c r="C22" i="210"/>
  <c r="O23" i="210"/>
  <c r="D22" i="210"/>
  <c r="I22" i="210"/>
  <c r="M21" i="210"/>
  <c r="D27" i="210"/>
  <c r="I19" i="210"/>
  <c r="B23" i="210"/>
  <c r="M23" i="210"/>
  <c r="B20" i="210"/>
  <c r="N23" i="210"/>
  <c r="C23" i="210"/>
  <c r="G25" i="210"/>
  <c r="D23" i="210"/>
  <c r="G27" i="210"/>
  <c r="C27" i="210"/>
  <c r="N27" i="210"/>
  <c r="R26" i="210"/>
  <c r="U26" i="210"/>
  <c r="K18" i="210"/>
  <c r="AH17" i="210"/>
  <c r="AP17" i="210"/>
  <c r="AG17" i="210"/>
  <c r="AH18" i="210"/>
  <c r="AI16" i="210"/>
  <c r="AQ20" i="210"/>
  <c r="AH20" i="210"/>
  <c r="AO19" i="210"/>
  <c r="AJ20" i="210"/>
  <c r="AL19" i="210"/>
  <c r="P21" i="210"/>
  <c r="T22" i="210"/>
  <c r="I27" i="210"/>
  <c r="U24" i="210"/>
  <c r="K19" i="210"/>
  <c r="O19" i="210"/>
  <c r="L19" i="210"/>
  <c r="H24" i="210"/>
  <c r="L24" i="210"/>
  <c r="Q24" i="210"/>
  <c r="U23" i="210"/>
  <c r="J20" i="210"/>
  <c r="U20" i="210"/>
  <c r="O27" i="210"/>
  <c r="N19" i="210"/>
  <c r="K20" i="210"/>
  <c r="G21" i="210"/>
  <c r="L20" i="210"/>
  <c r="E26" i="210"/>
  <c r="R27" i="210"/>
  <c r="U27" i="210"/>
  <c r="P26" i="210"/>
  <c r="L27" i="210"/>
  <c r="O18" i="210"/>
  <c r="AM16" i="210"/>
  <c r="AL18" i="210"/>
  <c r="AL16" i="210"/>
  <c r="AM17" i="210"/>
  <c r="AN18" i="210"/>
  <c r="AI20" i="210"/>
  <c r="Z20" i="210"/>
  <c r="AG19" i="210"/>
  <c r="AR19" i="210"/>
  <c r="AD19" i="210"/>
  <c r="O24" i="210"/>
  <c r="D20" i="210"/>
  <c r="Q22" i="210"/>
  <c r="E22" i="210"/>
  <c r="B24" i="210"/>
  <c r="N25" i="210"/>
  <c r="K24" i="210"/>
  <c r="H20" i="210"/>
  <c r="T21" i="210"/>
  <c r="P23" i="210"/>
  <c r="E21" i="210"/>
  <c r="I23" i="210"/>
  <c r="T23" i="210"/>
  <c r="S27" i="210"/>
  <c r="U25" i="210"/>
  <c r="B25" i="210"/>
  <c r="F23" i="210"/>
  <c r="K25" i="210"/>
  <c r="T26" i="210"/>
  <c r="I26" i="210"/>
  <c r="K26" i="210"/>
  <c r="N26" i="210"/>
  <c r="B26" i="210"/>
  <c r="I18" i="210"/>
  <c r="Q18" i="210"/>
  <c r="AM18" i="210"/>
  <c r="AQ17" i="210"/>
  <c r="AQ18" i="210"/>
  <c r="AE17" i="210"/>
  <c r="AF18" i="210"/>
  <c r="AA20" i="210"/>
  <c r="AP19" i="210"/>
  <c r="Y19" i="210"/>
  <c r="AM20" i="210"/>
  <c r="AB20" i="210"/>
  <c r="O20" i="210"/>
  <c r="C25" i="210"/>
  <c r="H25" i="210"/>
  <c r="M19" i="210"/>
  <c r="J21" i="210"/>
  <c r="N21" i="210"/>
  <c r="S21" i="210"/>
  <c r="G23" i="210"/>
  <c r="D19" i="210"/>
  <c r="P19" i="210"/>
  <c r="D24" i="210"/>
  <c r="H23" i="210"/>
  <c r="D21" i="210"/>
  <c r="Q25" i="210"/>
  <c r="E23" i="210"/>
  <c r="J22" i="210"/>
  <c r="F19" i="210"/>
  <c r="S22" i="210"/>
  <c r="K27" i="210"/>
  <c r="G26" i="210"/>
  <c r="B27" i="210"/>
  <c r="E27" i="210"/>
  <c r="N18" i="210"/>
  <c r="P18" i="210"/>
  <c r="AG16" i="210"/>
  <c r="AI17" i="210"/>
  <c r="AI18" i="210"/>
  <c r="AJ16" i="210"/>
  <c r="AK17" i="210"/>
  <c r="AQ19" i="210"/>
  <c r="AH19" i="210"/>
  <c r="AR20" i="210"/>
  <c r="AE20" i="210"/>
  <c r="AJ19" i="210"/>
  <c r="N22" i="210"/>
  <c r="K22" i="210"/>
  <c r="H21" i="210"/>
  <c r="D25" i="210"/>
  <c r="M26" i="210"/>
  <c r="M24" i="210"/>
  <c r="C19" i="210"/>
  <c r="G19" i="210"/>
  <c r="C24" i="210"/>
  <c r="Q20" i="210"/>
  <c r="L21" i="210"/>
  <c r="H19" i="210"/>
  <c r="K23" i="210"/>
  <c r="I20" i="210"/>
  <c r="M20" i="210"/>
  <c r="R19" i="210"/>
  <c r="M25" i="210"/>
  <c r="C20" i="210"/>
  <c r="Q26" i="210"/>
  <c r="D26" i="210"/>
  <c r="H27" i="210"/>
  <c r="C28" i="210"/>
  <c r="M18" i="210"/>
  <c r="S18" i="210"/>
  <c r="AK18" i="210"/>
  <c r="AN16" i="210"/>
  <c r="AN17" i="210"/>
  <c r="AO18" i="210"/>
  <c r="AP16" i="210"/>
  <c r="AI19" i="210"/>
  <c r="Z19" i="210"/>
  <c r="AN20" i="210"/>
  <c r="AM19" i="210"/>
  <c r="AK20" i="210"/>
  <c r="E25" i="210"/>
  <c r="S19" i="210"/>
  <c r="G24" i="210"/>
  <c r="L22" i="210"/>
  <c r="Q23" i="210"/>
  <c r="U21" i="210"/>
  <c r="Q21" i="210"/>
  <c r="F25" i="210"/>
  <c r="K21" i="210"/>
  <c r="O22" i="210"/>
  <c r="S23" i="210"/>
  <c r="G22" i="210"/>
  <c r="S20" i="210"/>
  <c r="P22" i="210"/>
  <c r="L23" i="210"/>
  <c r="I24" i="210"/>
  <c r="U22" i="210"/>
  <c r="R24" i="210"/>
  <c r="Q27" i="210"/>
  <c r="S26" i="210"/>
  <c r="F27" i="210"/>
  <c r="J26" i="210"/>
  <c r="J18" i="210"/>
  <c r="T18" i="210"/>
  <c r="AE16" i="210"/>
  <c r="AF16" i="210"/>
  <c r="AF17" i="210"/>
  <c r="AG18" i="210"/>
  <c r="AH16" i="210"/>
  <c r="AA19" i="210"/>
  <c r="AO20" i="210"/>
  <c r="AF20" i="210"/>
  <c r="AE19" i="210"/>
  <c r="AC20" i="210"/>
  <c r="M22" i="210"/>
  <c r="J24" i="210"/>
  <c r="G20" i="210"/>
  <c r="T19" i="210"/>
  <c r="P24" i="210"/>
  <c r="E19" i="210"/>
  <c r="R23" i="210"/>
  <c r="F21" i="210"/>
  <c r="J23" i="210"/>
  <c r="N24" i="210"/>
  <c r="C21" i="210"/>
  <c r="F24" i="210"/>
  <c r="J25" i="210"/>
  <c r="O25" i="210"/>
  <c r="T20" i="210"/>
  <c r="Q19" i="210"/>
  <c r="E20" i="210"/>
  <c r="B22" i="210"/>
  <c r="O26" i="210"/>
  <c r="J27" i="210"/>
  <c r="M27" i="210"/>
  <c r="H26" i="210"/>
  <c r="L18" i="210"/>
  <c r="R18" i="210"/>
  <c r="AE18" i="210"/>
  <c r="AJ18" i="210"/>
  <c r="AK16" i="210"/>
  <c r="AL17" i="210"/>
  <c r="AB19" i="210"/>
  <c r="AG20" i="210"/>
  <c r="AN19" i="210"/>
  <c r="AL20" i="210"/>
  <c r="I25" i="210"/>
  <c r="U19" i="210"/>
  <c r="R21" i="210"/>
  <c r="I21" i="210"/>
  <c r="S24" i="210"/>
  <c r="P20" i="210"/>
  <c r="T24" i="210"/>
  <c r="B21" i="210"/>
  <c r="E24" i="210"/>
  <c r="R20" i="210"/>
  <c r="N20" i="210"/>
  <c r="R25" i="210"/>
  <c r="F20" i="210"/>
  <c r="R22" i="210"/>
  <c r="O21" i="210"/>
  <c r="S25" i="210"/>
  <c r="H22" i="210"/>
  <c r="T25" i="210"/>
  <c r="J19" i="210"/>
  <c r="L26" i="210"/>
  <c r="P27" i="210"/>
  <c r="C26" i="210"/>
  <c r="F26" i="210"/>
  <c r="O15" i="210"/>
  <c r="I15" i="210"/>
  <c r="S15" i="210"/>
  <c r="H15" i="210"/>
  <c r="R15" i="210"/>
  <c r="M15" i="210"/>
  <c r="K15" i="210"/>
  <c r="P15" i="210"/>
  <c r="L15" i="210"/>
  <c r="Q15" i="210"/>
  <c r="T15" i="210"/>
  <c r="U28" i="210"/>
  <c r="E30" i="210"/>
  <c r="L30" i="210"/>
  <c r="S30" i="210"/>
  <c r="C29" i="210"/>
  <c r="I29" i="210"/>
  <c r="G28" i="210"/>
  <c r="P29" i="210"/>
  <c r="B30" i="210"/>
  <c r="S29" i="210"/>
  <c r="F28" i="210"/>
  <c r="P30" i="210"/>
  <c r="F30" i="210"/>
  <c r="R28" i="210"/>
  <c r="L29" i="210"/>
  <c r="P28" i="210"/>
  <c r="U30" i="210"/>
  <c r="R29" i="210"/>
  <c r="T30" i="210"/>
  <c r="K28" i="210"/>
  <c r="K30" i="210"/>
  <c r="J28" i="210"/>
  <c r="O30" i="210"/>
  <c r="J30" i="210"/>
  <c r="E28" i="210"/>
  <c r="O29" i="210"/>
  <c r="D28" i="210"/>
  <c r="O28" i="210"/>
  <c r="B29" i="210"/>
  <c r="M29" i="210"/>
  <c r="I28" i="210"/>
  <c r="C30" i="210"/>
  <c r="T28" i="210"/>
  <c r="I30" i="210"/>
  <c r="S28" i="210"/>
  <c r="N30" i="210"/>
  <c r="Q29" i="210"/>
  <c r="H29" i="210"/>
  <c r="N28" i="210"/>
  <c r="M30" i="210"/>
  <c r="Q28" i="210"/>
  <c r="D30" i="210"/>
  <c r="E29" i="210"/>
  <c r="T29" i="210"/>
  <c r="R30" i="210"/>
  <c r="M28" i="210"/>
  <c r="H28" i="210"/>
  <c r="K29" i="210"/>
  <c r="G29" i="210"/>
  <c r="J29" i="210"/>
  <c r="U29" i="210"/>
  <c r="H30" i="210"/>
  <c r="Q30" i="210"/>
  <c r="N29" i="210"/>
  <c r="F29" i="210"/>
  <c r="B28" i="210"/>
  <c r="D29" i="210"/>
  <c r="G30" i="210"/>
  <c r="L28" i="210"/>
  <c r="CX37" i="210"/>
  <c r="DF42" i="210"/>
  <c r="AL27" i="210"/>
  <c r="CV29" i="210"/>
  <c r="DD32" i="210"/>
  <c r="DI33" i="210"/>
  <c r="DB81" i="210"/>
  <c r="CV48" i="210"/>
  <c r="CZ25" i="210"/>
  <c r="DD74" i="210"/>
  <c r="DG35" i="210"/>
  <c r="DH95" i="210"/>
  <c r="CV89" i="210"/>
  <c r="CR81" i="210"/>
  <c r="CX69" i="210"/>
  <c r="CU67" i="210"/>
  <c r="DG65" i="210"/>
  <c r="DF58" i="210"/>
  <c r="CR54" i="210"/>
  <c r="DD52" i="210"/>
  <c r="CX40" i="210"/>
  <c r="DI45" i="210"/>
  <c r="DD42" i="210"/>
  <c r="DG37" i="210"/>
  <c r="CP33" i="210"/>
  <c r="DH33" i="210"/>
  <c r="CR28" i="210"/>
  <c r="CV99" i="210"/>
  <c r="DI21" i="210"/>
  <c r="DG20" i="210"/>
  <c r="DA92" i="210"/>
  <c r="CQ93" i="210"/>
  <c r="CW90" i="210"/>
  <c r="DC80" i="210"/>
  <c r="DH88" i="210"/>
  <c r="CX68" i="210"/>
  <c r="CZ77" i="210"/>
  <c r="CP77" i="210"/>
  <c r="DF69" i="210"/>
  <c r="DB61" i="210"/>
  <c r="CR62" i="210"/>
  <c r="DF60" i="210"/>
  <c r="DI51" i="210"/>
  <c r="DC58" i="210"/>
  <c r="DF51" i="210"/>
  <c r="CY46" i="210"/>
  <c r="CP45" i="210"/>
  <c r="CU40" i="210"/>
  <c r="CR40" i="210"/>
  <c r="CQ35" i="210"/>
  <c r="DI35" i="210"/>
  <c r="DI30" i="210"/>
  <c r="DE22" i="210"/>
  <c r="CT20" i="210"/>
  <c r="CR19" i="210"/>
  <c r="CV98" i="210"/>
  <c r="DH89" i="210"/>
  <c r="DF90" i="210"/>
  <c r="CU90" i="210"/>
  <c r="DI84" i="210"/>
  <c r="CY85" i="210"/>
  <c r="DE85" i="210"/>
  <c r="CQ74" i="210"/>
  <c r="DE70" i="210"/>
  <c r="CT71" i="210"/>
  <c r="CV58" i="210"/>
  <c r="DD59" i="210"/>
  <c r="CV61" i="210"/>
  <c r="DE58" i="210"/>
  <c r="CQ54" i="210"/>
  <c r="CU50" i="210"/>
  <c r="CR45" i="210"/>
  <c r="CY44" i="210"/>
  <c r="DB38" i="210"/>
  <c r="CW32" i="210"/>
  <c r="DC35" i="210"/>
  <c r="CV27" i="210"/>
  <c r="CQ27" i="210"/>
  <c r="DC21" i="210"/>
  <c r="CU97" i="210"/>
  <c r="CX25" i="210"/>
  <c r="CZ97" i="210"/>
  <c r="CX98" i="210"/>
  <c r="DD91" i="210"/>
  <c r="DB83" i="210"/>
  <c r="DH82" i="210"/>
  <c r="CX83" i="210"/>
  <c r="CZ71" i="210"/>
  <c r="CP71" i="210"/>
  <c r="CU72" i="210"/>
  <c r="DI66" i="210"/>
  <c r="CY67" i="210"/>
  <c r="CW63" i="210"/>
  <c r="DB53" i="210"/>
  <c r="DB55" i="210"/>
  <c r="DE50" i="210"/>
  <c r="CX45" i="210"/>
  <c r="CT42" i="210"/>
  <c r="CV45" i="210"/>
  <c r="CY39" i="210"/>
  <c r="DF34" i="210"/>
  <c r="CZ35" i="210"/>
  <c r="DH29" i="210"/>
  <c r="DD20" i="210"/>
  <c r="DA23" i="210"/>
  <c r="CY22" i="210"/>
  <c r="CS94" i="210"/>
  <c r="DG94" i="210"/>
  <c r="DE92" i="210"/>
  <c r="CU83" i="210"/>
  <c r="CT78" i="210"/>
  <c r="CY79" i="210"/>
  <c r="CZ69" i="210"/>
  <c r="DF78" i="210"/>
  <c r="CV72" i="210"/>
  <c r="CT64" i="210"/>
  <c r="DH63" i="210"/>
  <c r="CX62" i="210"/>
  <c r="DH55" i="210"/>
  <c r="DH54" i="210"/>
  <c r="CX53" i="210"/>
  <c r="CQ48" i="210"/>
  <c r="DB47" i="210"/>
  <c r="CX42" i="210"/>
  <c r="DI36" i="210"/>
  <c r="CV36" i="210"/>
  <c r="CT32" i="210"/>
  <c r="CT28" i="210"/>
  <c r="CP26" i="210"/>
  <c r="DB22" i="210"/>
  <c r="DH20" i="210"/>
  <c r="CX19" i="210"/>
  <c r="CZ91" i="210"/>
  <c r="CX92" i="210"/>
  <c r="DC92" i="210"/>
  <c r="DA86" i="210"/>
  <c r="CY84" i="210"/>
  <c r="DH78" i="210"/>
  <c r="CX70" i="210"/>
  <c r="DC69" i="210"/>
  <c r="CZ63" i="210"/>
  <c r="CW62" i="210"/>
  <c r="CW57" i="210"/>
  <c r="CP53" i="210"/>
  <c r="CT47" i="210"/>
  <c r="DA36" i="210"/>
  <c r="DB31" i="210"/>
  <c r="DI90" i="210"/>
  <c r="CV81" i="210"/>
  <c r="CR87" i="210"/>
  <c r="DH75" i="210"/>
  <c r="DC78" i="210"/>
  <c r="CZ60" i="210"/>
  <c r="DG58" i="210"/>
  <c r="CP50" i="210"/>
  <c r="DD40" i="210"/>
  <c r="CY33" i="210"/>
  <c r="CY28" i="210"/>
  <c r="AR25" i="210"/>
  <c r="AQ21" i="210"/>
  <c r="AG99" i="210"/>
  <c r="Z21" i="210"/>
  <c r="AG97" i="210"/>
  <c r="AJ21" i="210"/>
  <c r="AM24" i="210"/>
  <c r="AP98" i="210"/>
  <c r="AC23" i="210"/>
  <c r="Y91" i="210"/>
  <c r="AF89" i="210"/>
  <c r="AM90" i="210"/>
  <c r="AL92" i="210"/>
  <c r="AC94" i="210"/>
  <c r="AJ94" i="210"/>
  <c r="AG78" i="210"/>
  <c r="Z97" i="210"/>
  <c r="AG87" i="210"/>
  <c r="AM80" i="210"/>
  <c r="AB85" i="210"/>
  <c r="AH69" i="210"/>
  <c r="AH61" i="210"/>
  <c r="Z62" i="210"/>
  <c r="AF69" i="210"/>
  <c r="AD60" i="210"/>
  <c r="AQ64" i="210"/>
  <c r="AR57" i="210"/>
  <c r="AM51" i="210"/>
  <c r="AN50" i="210"/>
  <c r="AH50" i="210"/>
  <c r="AF41" i="210"/>
  <c r="AH43" i="210"/>
  <c r="AR40" i="210"/>
  <c r="AA33" i="210"/>
  <c r="AJ29" i="210"/>
  <c r="AN27" i="210"/>
  <c r="DB57" i="210"/>
  <c r="CW30" i="210"/>
  <c r="CR23" i="210"/>
  <c r="CT46" i="210"/>
  <c r="CU81" i="210"/>
  <c r="DD53" i="210"/>
  <c r="DB20" i="210"/>
  <c r="DF98" i="210"/>
  <c r="CS20" i="210"/>
  <c r="DH98" i="210"/>
  <c r="CW61" i="210"/>
  <c r="DD23" i="210"/>
  <c r="DG83" i="210"/>
  <c r="DH44" i="210"/>
  <c r="CX61" i="210"/>
  <c r="CU19" i="210"/>
  <c r="DF96" i="210"/>
  <c r="DE60" i="210"/>
  <c r="CZ20" i="210"/>
  <c r="CX87" i="210"/>
  <c r="DC55" i="210"/>
  <c r="DI28" i="210"/>
  <c r="CV87" i="210"/>
  <c r="CS68" i="210"/>
  <c r="CP40" i="210"/>
  <c r="DE97" i="210"/>
  <c r="CZ81" i="210"/>
  <c r="CV49" i="210"/>
  <c r="CR34" i="210"/>
  <c r="DA98" i="210"/>
  <c r="CW76" i="210"/>
  <c r="DE46" i="210"/>
  <c r="CU20" i="210"/>
  <c r="DC91" i="210"/>
  <c r="DG60" i="210"/>
  <c r="CX36" i="210"/>
  <c r="CQ24" i="210"/>
  <c r="CW83" i="210"/>
  <c r="CY52" i="210"/>
  <c r="CX30" i="210"/>
  <c r="CY96" i="210"/>
  <c r="DB66" i="210"/>
  <c r="CU36" i="210"/>
  <c r="DA22" i="210"/>
  <c r="DA70" i="210"/>
  <c r="DA54" i="210"/>
  <c r="DE27" i="210"/>
  <c r="CT25" i="210"/>
  <c r="CZ22" i="210"/>
  <c r="CP21" i="210"/>
  <c r="CR93" i="210"/>
  <c r="CP94" i="210"/>
  <c r="CU95" i="210"/>
  <c r="DI70" i="210"/>
  <c r="DI72" i="210"/>
  <c r="CP79" i="210"/>
  <c r="CY77" i="210"/>
  <c r="DE75" i="210"/>
  <c r="CT76" i="210"/>
  <c r="DA62" i="210"/>
  <c r="CQ63" i="210"/>
  <c r="CV66" i="210"/>
  <c r="CP56" i="210"/>
  <c r="CZ51" i="210"/>
  <c r="DH41" i="210"/>
  <c r="CW46" i="210"/>
  <c r="CS43" i="210"/>
  <c r="CU42" i="210"/>
  <c r="DF38" i="210"/>
  <c r="DD35" i="210"/>
  <c r="CR31" i="210"/>
  <c r="CY30" i="210"/>
  <c r="CW99" i="210"/>
  <c r="CS19" i="210"/>
  <c r="CQ99" i="210"/>
  <c r="DI89" i="210"/>
  <c r="CY90" i="210"/>
  <c r="DD96" i="210"/>
  <c r="DB88" i="210"/>
  <c r="CR86" i="210"/>
  <c r="DF86" i="210"/>
  <c r="DH74" i="210"/>
  <c r="CX74" i="210"/>
  <c r="CU77" i="210"/>
  <c r="CS55" i="210"/>
  <c r="CP59" i="210"/>
  <c r="CW68" i="210"/>
  <c r="DG57" i="210"/>
  <c r="DF54" i="210"/>
  <c r="CZ47" i="210"/>
  <c r="CP49" i="210"/>
  <c r="CS46" i="210"/>
  <c r="DE43" i="210"/>
  <c r="CZ37" i="210"/>
  <c r="CY32" i="210"/>
  <c r="CS33" i="210"/>
  <c r="CS28" i="210"/>
  <c r="DD25" i="210"/>
  <c r="CV84" i="210"/>
  <c r="DG25" i="210"/>
  <c r="DA97" i="210"/>
  <c r="DA75" i="210"/>
  <c r="CV80" i="210"/>
  <c r="CU88" i="210"/>
  <c r="CS82" i="210"/>
  <c r="DG82" i="210"/>
  <c r="DE81" i="210"/>
  <c r="CY71" i="210"/>
  <c r="CV77" i="210"/>
  <c r="CT69" i="210"/>
  <c r="CR67" i="210"/>
  <c r="DF65" i="210"/>
  <c r="CR59" i="210"/>
  <c r="DI54" i="210"/>
  <c r="CY51" i="210"/>
  <c r="DB50" i="210"/>
  <c r="CU47" i="210"/>
  <c r="DG41" i="210"/>
  <c r="CS40" i="210"/>
  <c r="CW37" i="210"/>
  <c r="DC31" i="210"/>
  <c r="CU28" i="210"/>
  <c r="CX29" i="210"/>
  <c r="DD98" i="210"/>
  <c r="CR24" i="210"/>
  <c r="DF22" i="210"/>
  <c r="DH94" i="210"/>
  <c r="DF95" i="210"/>
  <c r="DD83" i="210"/>
  <c r="DB79" i="210"/>
  <c r="CR80" i="210"/>
  <c r="DF80" i="210"/>
  <c r="CU65" i="210"/>
  <c r="CW78" i="210"/>
  <c r="CU62" i="210"/>
  <c r="CS64" i="210"/>
  <c r="DG64" i="210"/>
  <c r="DB54" i="210"/>
  <c r="DF57" i="210"/>
  <c r="CR53" i="210"/>
  <c r="CV51" i="210"/>
  <c r="DE48" i="210"/>
  <c r="DI44" i="210"/>
  <c r="CV41" i="210"/>
  <c r="DG36" i="210"/>
  <c r="CP32" i="210"/>
  <c r="DH32" i="210"/>
  <c r="CR27" i="210"/>
  <c r="CT97" i="210"/>
  <c r="DI20" i="210"/>
  <c r="DG19" i="210"/>
  <c r="DA91" i="210"/>
  <c r="CQ92" i="210"/>
  <c r="CV88" i="210"/>
  <c r="CU79" i="210"/>
  <c r="DH87" i="210"/>
  <c r="CX88" i="210"/>
  <c r="CZ76" i="210"/>
  <c r="CP76" i="210"/>
  <c r="DC62" i="210"/>
  <c r="CT60" i="210"/>
  <c r="CR61" i="210"/>
  <c r="DB59" i="210"/>
  <c r="CY59" i="210"/>
  <c r="CU57" i="210"/>
  <c r="DF50" i="210"/>
  <c r="CX44" i="210"/>
  <c r="DI47" i="210"/>
  <c r="CU37" i="210"/>
  <c r="CR39" i="210"/>
  <c r="CQ34" i="210"/>
  <c r="DI34" i="210"/>
  <c r="DI29" i="210"/>
  <c r="DE24" i="210"/>
  <c r="DB99" i="210"/>
  <c r="CR99" i="210"/>
  <c r="CT91" i="210"/>
  <c r="DA88" i="210"/>
  <c r="DF89" i="210"/>
  <c r="DG88" i="210"/>
  <c r="DI83" i="210"/>
  <c r="DG81" i="210"/>
  <c r="CZ73" i="210"/>
  <c r="CW77" i="210"/>
  <c r="DB67" i="210"/>
  <c r="CY69" i="210"/>
  <c r="DD67" i="210"/>
  <c r="CS52" i="210"/>
  <c r="DE53" i="210"/>
  <c r="CT45" i="210"/>
  <c r="CR36" i="210"/>
  <c r="DI31" i="210"/>
  <c r="CZ96" i="210"/>
  <c r="CV90" i="210"/>
  <c r="DH81" i="210"/>
  <c r="CZ70" i="210"/>
  <c r="DC70" i="210"/>
  <c r="CY66" i="210"/>
  <c r="CS50" i="210"/>
  <c r="CZ48" i="210"/>
  <c r="CS41" i="210"/>
  <c r="DF33" i="210"/>
  <c r="AB23" i="210"/>
  <c r="AA21" i="210"/>
  <c r="AJ97" i="210"/>
  <c r="AG95" i="210"/>
  <c r="AM22" i="210"/>
  <c r="AG90" i="210"/>
  <c r="AJ99" i="210"/>
  <c r="AC21" i="210"/>
  <c r="AF98" i="210"/>
  <c r="AQ87" i="210"/>
  <c r="AM89" i="210"/>
  <c r="AL90" i="210"/>
  <c r="AC93" i="210"/>
  <c r="AR93" i="210"/>
  <c r="AQ97" i="210"/>
  <c r="AH94" i="210"/>
  <c r="AO84" i="210"/>
  <c r="AD88" i="210"/>
  <c r="AJ82" i="210"/>
  <c r="AK77" i="210"/>
  <c r="AQ75" i="210"/>
  <c r="AO75" i="210"/>
  <c r="AF65" i="210"/>
  <c r="AK65" i="210"/>
  <c r="AA62" i="210"/>
  <c r="AB55" i="210"/>
  <c r="AL52" i="210"/>
  <c r="AM50" i="210"/>
  <c r="AP47" i="210"/>
  <c r="AL42" i="210"/>
  <c r="AG41" i="210"/>
  <c r="AB38" i="210"/>
  <c r="AP35" i="210"/>
  <c r="AQ29" i="210"/>
  <c r="AM29" i="210"/>
  <c r="CR20" i="210"/>
  <c r="DC98" i="210"/>
  <c r="CX24" i="210"/>
  <c r="CT36" i="210"/>
  <c r="DB30" i="210"/>
  <c r="CQ21" i="210"/>
  <c r="DH77" i="210"/>
  <c r="CP52" i="210"/>
  <c r="CY35" i="210"/>
  <c r="CR90" i="210"/>
  <c r="CS59" i="210"/>
  <c r="CT84" i="210"/>
  <c r="DH86" i="210"/>
  <c r="CT44" i="210"/>
  <c r="CW19" i="210"/>
  <c r="CS60" i="210"/>
  <c r="DC29" i="210"/>
  <c r="DC81" i="210"/>
  <c r="CR25" i="210"/>
  <c r="CT81" i="210"/>
  <c r="DD69" i="210"/>
  <c r="CQ19" i="210"/>
  <c r="CZ75" i="210"/>
  <c r="DI49" i="210"/>
  <c r="DE88" i="210"/>
  <c r="DD93" i="210"/>
  <c r="DG68" i="210"/>
  <c r="DG40" i="210"/>
  <c r="CY98" i="210"/>
  <c r="CP82" i="210"/>
  <c r="CZ54" i="210"/>
  <c r="CZ28" i="210"/>
  <c r="CZ93" i="210"/>
  <c r="DB76" i="210"/>
  <c r="DA43" i="210"/>
  <c r="DA25" i="210"/>
  <c r="DI85" i="210"/>
  <c r="DD62" i="210"/>
  <c r="CV32" i="210"/>
  <c r="CP24" i="210"/>
  <c r="CY72" i="210"/>
  <c r="CT52" i="210"/>
  <c r="DD19" i="210"/>
  <c r="CW95" i="210"/>
  <c r="CZ65" i="210"/>
  <c r="DA38" i="210"/>
  <c r="DH22" i="210"/>
  <c r="DA72" i="210"/>
  <c r="DC59" i="210"/>
  <c r="DB26" i="210"/>
  <c r="CT21" i="210"/>
  <c r="DH19" i="210"/>
  <c r="CX99" i="210"/>
  <c r="CZ90" i="210"/>
  <c r="CX91" i="210"/>
  <c r="CU91" i="210"/>
  <c r="DA85" i="210"/>
  <c r="CQ86" i="210"/>
  <c r="DE86" i="210"/>
  <c r="DG74" i="210"/>
  <c r="DE71" i="210"/>
  <c r="CT72" i="210"/>
  <c r="DI59" i="210"/>
  <c r="CY60" i="210"/>
  <c r="CV62" i="210"/>
  <c r="DE59" i="210"/>
  <c r="DG54" i="210"/>
  <c r="CU51" i="210"/>
  <c r="CV46" i="210"/>
  <c r="CU39" i="210"/>
  <c r="DB39" i="210"/>
  <c r="CP36" i="210"/>
  <c r="DD31" i="210"/>
  <c r="CV28" i="210"/>
  <c r="DG27" i="210"/>
  <c r="DC22" i="210"/>
  <c r="CW20" i="210"/>
  <c r="DG98" i="210"/>
  <c r="CR98" i="210"/>
  <c r="CV79" i="210"/>
  <c r="DD92" i="210"/>
  <c r="DB84" i="210"/>
  <c r="CZ83" i="210"/>
  <c r="CP84" i="210"/>
  <c r="CR72" i="210"/>
  <c r="DF71" i="210"/>
  <c r="CU73" i="210"/>
  <c r="DA67" i="210"/>
  <c r="CQ68" i="210"/>
  <c r="CW64" i="210"/>
  <c r="CQ55" i="210"/>
  <c r="DB56" i="210"/>
  <c r="DE51" i="210"/>
  <c r="CX46" i="210"/>
  <c r="CT43" i="210"/>
  <c r="CU38" i="210"/>
  <c r="CQ40" i="210"/>
  <c r="CX35" i="210"/>
  <c r="CW27" i="210"/>
  <c r="CZ30" i="210"/>
  <c r="DD21" i="210"/>
  <c r="CS24" i="210"/>
  <c r="CQ23" i="210"/>
  <c r="DI94" i="210"/>
  <c r="CY95" i="210"/>
  <c r="DE93" i="210"/>
  <c r="CU84" i="210"/>
  <c r="DA79" i="210"/>
  <c r="CQ80" i="210"/>
  <c r="DA74" i="210"/>
  <c r="CU66" i="210"/>
  <c r="CV73" i="210"/>
  <c r="CT65" i="210"/>
  <c r="CZ64" i="210"/>
  <c r="CP63" i="210"/>
  <c r="CZ56" i="210"/>
  <c r="DD55" i="210"/>
  <c r="CZ46" i="210"/>
  <c r="DG48" i="210"/>
  <c r="DB48" i="210"/>
  <c r="CP43" i="210"/>
  <c r="DA37" i="210"/>
  <c r="CV37" i="210"/>
  <c r="CT33" i="210"/>
  <c r="CT29" i="210"/>
  <c r="DF26" i="210"/>
  <c r="DB23" i="210"/>
  <c r="CZ21" i="210"/>
  <c r="CP20" i="210"/>
  <c r="CR92" i="210"/>
  <c r="CP93" i="210"/>
  <c r="DC93" i="210"/>
  <c r="CS87" i="210"/>
  <c r="DG87" i="210"/>
  <c r="DA73" i="210"/>
  <c r="CY76" i="210"/>
  <c r="CW74" i="210"/>
  <c r="DB74" i="210"/>
  <c r="DA61" i="210"/>
  <c r="CQ62" i="210"/>
  <c r="DD64" i="210"/>
  <c r="CP55" i="210"/>
  <c r="CZ50" i="210"/>
  <c r="DC53" i="210"/>
  <c r="CZ43" i="210"/>
  <c r="CS42" i="210"/>
  <c r="DF40" i="210"/>
  <c r="DF37" i="210"/>
  <c r="CV34" i="210"/>
  <c r="DD30" i="210"/>
  <c r="CY29" i="210"/>
  <c r="CU25" i="210"/>
  <c r="CS99" i="210"/>
  <c r="DB91" i="210"/>
  <c r="DD88" i="210"/>
  <c r="CY89" i="210"/>
  <c r="CV95" i="210"/>
  <c r="CT87" i="210"/>
  <c r="CR85" i="210"/>
  <c r="DF85" i="210"/>
  <c r="DH73" i="210"/>
  <c r="CX73" i="210"/>
  <c r="DC75" i="210"/>
  <c r="CS69" i="210"/>
  <c r="DG69" i="210"/>
  <c r="DE66" i="210"/>
  <c r="DG56" i="210"/>
  <c r="CZ45" i="210"/>
  <c r="CW54" i="210"/>
  <c r="CP48" i="210"/>
  <c r="DB45" i="210"/>
  <c r="CW42" i="210"/>
  <c r="CZ36" i="210"/>
  <c r="CY31" i="210"/>
  <c r="CS32" i="210"/>
  <c r="CS27" i="210"/>
  <c r="CV24" i="210"/>
  <c r="DI25" i="210"/>
  <c r="DG24" i="210"/>
  <c r="DA96" i="210"/>
  <c r="CQ97" i="210"/>
  <c r="CW96" i="210"/>
  <c r="DC86" i="210"/>
  <c r="CS81" i="210"/>
  <c r="CQ79" i="210"/>
  <c r="DH70" i="210"/>
  <c r="CR69" i="210"/>
  <c r="DB63" i="210"/>
  <c r="DG66" i="210"/>
  <c r="CX59" i="210"/>
  <c r="CS54" i="210"/>
  <c r="CV50" i="210"/>
  <c r="CS44" i="210"/>
  <c r="CQ36" i="210"/>
  <c r="CR32" i="210"/>
  <c r="CR91" i="210"/>
  <c r="CU92" i="210"/>
  <c r="DG86" i="210"/>
  <c r="CY75" i="210"/>
  <c r="CT73" i="210"/>
  <c r="CQ61" i="210"/>
  <c r="DA52" i="210"/>
  <c r="CU52" i="210"/>
  <c r="CW45" i="210"/>
  <c r="AR21" i="210"/>
  <c r="AO25" i="210"/>
  <c r="AF25" i="210"/>
  <c r="Y98" i="210"/>
  <c r="AM21" i="210"/>
  <c r="AL24" i="210"/>
  <c r="AG91" i="210"/>
  <c r="AF97" i="210"/>
  <c r="AM98" i="210"/>
  <c r="AI88" i="210"/>
  <c r="AL89" i="210"/>
  <c r="AC91" i="210"/>
  <c r="AB93" i="210"/>
  <c r="AA97" i="210"/>
  <c r="AP91" i="210"/>
  <c r="Y82" i="210"/>
  <c r="AD84" i="210"/>
  <c r="AO79" i="210"/>
  <c r="AK73" i="210"/>
  <c r="AA73" i="210"/>
  <c r="Y73" i="210"/>
  <c r="AF61" i="210"/>
  <c r="AK61" i="210"/>
  <c r="AN55" i="210"/>
  <c r="AA57" i="210"/>
  <c r="AK54" i="210"/>
  <c r="AL47" i="210"/>
  <c r="AP37" i="210"/>
  <c r="AC44" i="210"/>
  <c r="AO38" i="210"/>
  <c r="AQ39" i="210"/>
  <c r="Z33" i="210"/>
  <c r="AA27" i="210"/>
  <c r="AL31" i="210"/>
  <c r="CQ91" i="210"/>
  <c r="CU70" i="210"/>
  <c r="DC51" i="210"/>
  <c r="DD70" i="210"/>
  <c r="DE90" i="210"/>
  <c r="CV70" i="210"/>
  <c r="DF45" i="210"/>
  <c r="CW25" i="210"/>
  <c r="CS85" i="210"/>
  <c r="DB71" i="210"/>
  <c r="DC50" i="210"/>
  <c r="CX71" i="210"/>
  <c r="CU74" i="210"/>
  <c r="CX33" i="210"/>
  <c r="DF91" i="210"/>
  <c r="CW56" i="210"/>
  <c r="DB25" i="210"/>
  <c r="DF23" i="210"/>
  <c r="CS65" i="210"/>
  <c r="BO85" i="210"/>
  <c r="BC89" i="210"/>
  <c r="BN92" i="210"/>
  <c r="BM93" i="210"/>
  <c r="AZ92" i="210"/>
  <c r="AY98" i="210"/>
  <c r="BO96" i="210"/>
  <c r="BA24" i="210"/>
  <c r="BG26" i="210"/>
  <c r="BG40" i="210"/>
  <c r="AY48" i="210"/>
  <c r="AX52" i="210"/>
  <c r="BE68" i="210"/>
  <c r="BL79" i="210"/>
  <c r="AW40" i="210"/>
  <c r="AW68" i="210"/>
  <c r="BB96" i="210"/>
  <c r="BM40" i="210"/>
  <c r="BM68" i="210"/>
  <c r="BB97" i="210"/>
  <c r="AV37" i="210"/>
  <c r="AW61" i="210"/>
  <c r="BA97" i="210"/>
  <c r="BI43" i="210"/>
  <c r="BG64" i="210"/>
  <c r="BD96" i="210"/>
  <c r="BG50" i="210"/>
  <c r="BE82" i="210"/>
  <c r="BG71" i="210"/>
  <c r="BE96" i="210"/>
  <c r="BO89" i="210"/>
  <c r="BO32" i="210"/>
  <c r="BF55" i="210"/>
  <c r="AX88" i="210"/>
  <c r="BG33" i="210"/>
  <c r="AX56" i="210"/>
  <c r="BN88" i="210"/>
  <c r="BJ31" i="210"/>
  <c r="BL54" i="210"/>
  <c r="AY29" i="210"/>
  <c r="BK41" i="210"/>
  <c r="AV49" i="210"/>
  <c r="AX47" i="210"/>
  <c r="AZ47" i="210"/>
  <c r="BJ73" i="210"/>
  <c r="BO93" i="210"/>
  <c r="AZ48" i="210"/>
  <c r="BJ74" i="210"/>
  <c r="BG94" i="210"/>
  <c r="AZ44" i="210"/>
  <c r="BI74" i="210"/>
  <c r="BN97" i="210"/>
  <c r="BK88" i="210"/>
  <c r="BG82" i="210"/>
  <c r="BL92" i="210"/>
  <c r="AX90" i="210"/>
  <c r="BH32" i="210"/>
  <c r="BO58" i="210"/>
  <c r="BO82" i="210"/>
  <c r="BH33" i="210"/>
  <c r="BL59" i="210"/>
  <c r="BG83" i="210"/>
  <c r="BN36" i="210"/>
  <c r="BN48" i="210"/>
  <c r="AX37" i="210"/>
  <c r="BJ46" i="210"/>
  <c r="BE59" i="210"/>
  <c r="AV67" i="210"/>
  <c r="BE45" i="210"/>
  <c r="AZ70" i="210"/>
  <c r="BM88" i="210"/>
  <c r="BA37" i="210"/>
  <c r="AZ71" i="210"/>
  <c r="BF89" i="210"/>
  <c r="BD41" i="210"/>
  <c r="BH61" i="210"/>
  <c r="AW93" i="210"/>
  <c r="AZ49" i="210"/>
  <c r="BJ75" i="210"/>
  <c r="BG28" i="210"/>
  <c r="BI57" i="210"/>
  <c r="BE60" i="210"/>
  <c r="BI65" i="210"/>
  <c r="AW81" i="210"/>
  <c r="BJ83" i="210"/>
  <c r="BI34" i="210"/>
  <c r="BJ66" i="210"/>
  <c r="AY71" i="210"/>
  <c r="BG23" i="210"/>
  <c r="BF30" i="210"/>
  <c r="BD98" i="210"/>
  <c r="BE70" i="210"/>
  <c r="BB44" i="210"/>
  <c r="AW76" i="210"/>
  <c r="BJ44" i="210"/>
  <c r="BL70" i="210"/>
  <c r="AY47" i="210"/>
  <c r="BA64" i="210"/>
  <c r="BG90" i="210"/>
  <c r="AX66" i="210"/>
  <c r="BI76" i="210"/>
  <c r="BJ33" i="210"/>
  <c r="BH92" i="210"/>
  <c r="BD86" i="210"/>
  <c r="BA47" i="210"/>
  <c r="BL86" i="210"/>
  <c r="BI47" i="210"/>
  <c r="BN72" i="210"/>
  <c r="BE47" i="210"/>
  <c r="BJ59" i="210"/>
  <c r="BE22" i="210"/>
  <c r="BC52" i="210"/>
  <c r="BB30" i="210"/>
  <c r="BO45" i="210"/>
  <c r="BA32" i="210"/>
  <c r="AZ83" i="210"/>
  <c r="BK53" i="210"/>
  <c r="BO86" i="210"/>
  <c r="BC54" i="210"/>
  <c r="BL30" i="210"/>
  <c r="AW52" i="210"/>
  <c r="BH78" i="210"/>
  <c r="BH91" i="210"/>
  <c r="BM58" i="210"/>
  <c r="BC36" i="210"/>
  <c r="BE26" i="210"/>
  <c r="AW83" i="210"/>
  <c r="BA38" i="210"/>
  <c r="BE83" i="210"/>
  <c r="BK49" i="210"/>
  <c r="AX78" i="210"/>
  <c r="BO50" i="210"/>
  <c r="AW74" i="210"/>
  <c r="BC97" i="210"/>
  <c r="AV85" i="210"/>
  <c r="BL19" i="210"/>
  <c r="BB89" i="210"/>
  <c r="BA69" i="210"/>
  <c r="AX38" i="210"/>
  <c r="AV73" i="210"/>
  <c r="BC32" i="210"/>
  <c r="BB76" i="210"/>
  <c r="BI41" i="210"/>
  <c r="AZ73" i="210"/>
  <c r="BN90" i="210"/>
  <c r="BA63" i="210"/>
  <c r="BC93" i="210"/>
  <c r="BB27" i="210"/>
  <c r="AV23" i="210"/>
  <c r="BO70" i="210"/>
  <c r="BO43" i="210"/>
  <c r="BC82" i="210"/>
  <c r="AX41" i="210"/>
  <c r="BM73" i="210"/>
  <c r="BC46" i="210"/>
  <c r="BL38" i="210"/>
  <c r="BL46" i="210"/>
  <c r="BF40" i="210"/>
  <c r="BA93" i="210"/>
  <c r="AX51" i="210"/>
  <c r="BI83" i="210"/>
  <c r="AX54" i="210"/>
  <c r="BF29" i="210"/>
  <c r="BH55" i="210"/>
  <c r="AV82" i="210"/>
  <c r="BH89" i="210"/>
  <c r="BH30" i="210"/>
  <c r="BK51" i="210"/>
  <c r="AW57" i="210"/>
  <c r="AW49" i="210"/>
  <c r="BE98" i="210"/>
  <c r="AY52" i="210"/>
  <c r="BL93" i="210"/>
  <c r="AX57" i="210"/>
  <c r="AX22" i="210"/>
  <c r="BH80" i="210"/>
  <c r="BK65" i="210"/>
  <c r="AW79" i="210"/>
  <c r="BJ42" i="210"/>
  <c r="AV65" i="210"/>
  <c r="BE86" i="210"/>
  <c r="BG19" i="210"/>
  <c r="BO98" i="210"/>
  <c r="BH93" i="210"/>
  <c r="AY25" i="210"/>
  <c r="BO25" i="210"/>
  <c r="AZ53" i="210"/>
  <c r="AW63" i="210"/>
  <c r="BB73" i="210"/>
  <c r="BA22" i="210"/>
  <c r="BM27" i="210"/>
  <c r="BE35" i="210"/>
  <c r="BO44" i="210"/>
  <c r="BK47" i="210"/>
  <c r="BF65" i="210"/>
  <c r="BH24" i="210"/>
  <c r="BJ23" i="210"/>
  <c r="BO35" i="210"/>
  <c r="AY41" i="210"/>
  <c r="BO74" i="210"/>
  <c r="BJ90" i="210"/>
  <c r="BM98" i="210"/>
  <c r="BG22" i="210"/>
  <c r="BI21" i="210"/>
  <c r="AV31" i="210"/>
  <c r="BM34" i="210"/>
  <c r="BH20" i="210"/>
  <c r="AX48" i="210"/>
  <c r="BL58" i="210"/>
  <c r="BC21" i="210"/>
  <c r="BF23" i="210"/>
  <c r="BI19" i="210"/>
  <c r="BI24" i="210"/>
  <c r="AY33" i="210"/>
  <c r="BH38" i="210"/>
  <c r="BJ50" i="210"/>
  <c r="BL69" i="210"/>
  <c r="BB41" i="210"/>
  <c r="BG68" i="210"/>
  <c r="BE89" i="210"/>
  <c r="BC42" i="210"/>
  <c r="AY69" i="210"/>
  <c r="AW90" i="210"/>
  <c r="BH40" i="210"/>
  <c r="BG61" i="210"/>
  <c r="BD93" i="210"/>
  <c r="BI40" i="210"/>
  <c r="BA71" i="210"/>
  <c r="BM29" i="210"/>
  <c r="BF51" i="210"/>
  <c r="BH74" i="210"/>
  <c r="AX76" i="210"/>
  <c r="BG72" i="210"/>
  <c r="BA95" i="210"/>
  <c r="BE32" i="210"/>
  <c r="BO56" i="210"/>
  <c r="BI81" i="210"/>
  <c r="AW33" i="210"/>
  <c r="AV60" i="210"/>
  <c r="BI82" i="210"/>
  <c r="BB34" i="210"/>
  <c r="BI20" i="210"/>
  <c r="BH22" i="210"/>
  <c r="BK23" i="210"/>
  <c r="AV35" i="210"/>
  <c r="BO39" i="210"/>
  <c r="AW48" i="210"/>
  <c r="BI62" i="210"/>
  <c r="BL31" i="210"/>
  <c r="BM48" i="210"/>
  <c r="AW70" i="210"/>
  <c r="BM23" i="210"/>
  <c r="AV47" i="210"/>
  <c r="BL72" i="210"/>
  <c r="BC99" i="210"/>
  <c r="BO60" i="210"/>
  <c r="BL76" i="210"/>
  <c r="AX85" i="210"/>
  <c r="AZ88" i="210"/>
  <c r="BJ37" i="210"/>
  <c r="BL64" i="210"/>
  <c r="BB86" i="210"/>
  <c r="BJ38" i="210"/>
  <c r="BD65" i="210"/>
  <c r="AY88" i="210"/>
  <c r="BL35" i="210"/>
  <c r="BC68" i="210"/>
  <c r="BH98" i="210"/>
  <c r="BA34" i="210"/>
  <c r="BF44" i="210"/>
  <c r="AZ51" i="210"/>
  <c r="BA49" i="210"/>
  <c r="BC72" i="210"/>
  <c r="AY99" i="210"/>
  <c r="BA50" i="210"/>
  <c r="BC73" i="210"/>
  <c r="BH95" i="210"/>
  <c r="BN42" i="210"/>
  <c r="BB71" i="210"/>
  <c r="AY92" i="210"/>
  <c r="BE49" i="210"/>
  <c r="BM70" i="210"/>
  <c r="BK31" i="210"/>
  <c r="BH53" i="210"/>
  <c r="BI52" i="210"/>
  <c r="AX55" i="210"/>
  <c r="BH70" i="210"/>
  <c r="BG80" i="210"/>
  <c r="BK27" i="210"/>
  <c r="AW60" i="210"/>
  <c r="BI95" i="210"/>
  <c r="BK71" i="210"/>
  <c r="BI35" i="210"/>
  <c r="BF24" i="210"/>
  <c r="AV81" i="210"/>
  <c r="BI44" i="210"/>
  <c r="AV84" i="210"/>
  <c r="BH49" i="210"/>
  <c r="AX70" i="210"/>
  <c r="BI39" i="210"/>
  <c r="BD76" i="210"/>
  <c r="BM19" i="210"/>
  <c r="AW53" i="210"/>
  <c r="AX30" i="210"/>
  <c r="AY43" i="210"/>
  <c r="AZ34" i="210"/>
  <c r="BG86" i="210"/>
  <c r="BA54" i="210"/>
  <c r="AY84" i="210"/>
  <c r="BJ49" i="210"/>
  <c r="AV28" i="210"/>
  <c r="BL45" i="210"/>
  <c r="BF78" i="210"/>
  <c r="AY24" i="210"/>
  <c r="BM37" i="210"/>
  <c r="AY45" i="210"/>
  <c r="AX53" i="210"/>
  <c r="BM43" i="210"/>
  <c r="BB83" i="210"/>
  <c r="AY53" i="210"/>
  <c r="BB94" i="210"/>
  <c r="BJ58" i="210"/>
  <c r="AZ29" i="210"/>
  <c r="AY49" i="210"/>
  <c r="BE81" i="210"/>
  <c r="AZ21" i="210"/>
  <c r="AX33" i="210"/>
  <c r="BH43" i="210"/>
  <c r="AW36" i="210"/>
  <c r="BB78" i="210"/>
  <c r="BL51" i="210"/>
  <c r="BB79" i="210"/>
  <c r="BF43" i="210"/>
  <c r="BE27" i="210"/>
  <c r="BM54" i="210"/>
  <c r="BC83" i="210"/>
  <c r="BK25" i="210"/>
  <c r="AV92" i="210"/>
  <c r="BN30" i="210"/>
  <c r="BD20" i="210"/>
  <c r="BN74" i="210"/>
  <c r="BD40" i="210"/>
  <c r="BN77" i="210"/>
  <c r="AY44" i="210"/>
  <c r="AW71" i="210"/>
  <c r="BB46" i="210"/>
  <c r="BC75" i="210"/>
  <c r="AV19" i="210"/>
  <c r="AV59" i="210"/>
  <c r="BF42" i="210"/>
  <c r="AW38" i="210"/>
  <c r="BH27" i="210"/>
  <c r="AX81" i="210"/>
  <c r="AV50" i="210"/>
  <c r="BG74" i="210"/>
  <c r="AW47" i="210"/>
  <c r="BK82" i="210"/>
  <c r="BG49" i="210"/>
  <c r="BB51" i="210"/>
  <c r="BG53" i="210"/>
  <c r="BB40" i="210"/>
  <c r="BM95" i="210"/>
  <c r="BM57" i="210"/>
  <c r="AV91" i="210"/>
  <c r="AW58" i="210"/>
  <c r="BF32" i="210"/>
  <c r="BM55" i="210"/>
  <c r="AX82" i="210"/>
  <c r="BF25" i="210"/>
  <c r="BB99" i="210"/>
  <c r="BE65" i="210"/>
  <c r="BO63" i="210"/>
  <c r="BF47" i="210"/>
  <c r="BD27" i="210"/>
  <c r="AV66" i="210"/>
  <c r="AX29" i="210"/>
  <c r="BD66" i="210"/>
  <c r="BE72" i="210"/>
  <c r="BL21" i="210"/>
  <c r="BL73" i="210"/>
  <c r="AV48" i="210"/>
  <c r="BO77" i="210"/>
  <c r="BB38" i="210"/>
  <c r="BM56" i="210"/>
  <c r="AV83" i="210"/>
  <c r="BC91" i="210"/>
  <c r="AX93" i="210"/>
  <c r="BB87" i="210"/>
  <c r="BF54" i="210"/>
  <c r="BE42" i="210"/>
  <c r="BJ51" i="210"/>
  <c r="BN57" i="210"/>
  <c r="BF21" i="210"/>
  <c r="AZ20" i="210"/>
  <c r="BB19" i="210"/>
  <c r="BJ29" i="210"/>
  <c r="BG92" i="210"/>
  <c r="AY37" i="210"/>
  <c r="BE24" i="210"/>
  <c r="AY22" i="210"/>
  <c r="BA21" i="210"/>
  <c r="BD28" i="210"/>
  <c r="BD71" i="210"/>
  <c r="BD88" i="210"/>
  <c r="AZ82" i="210"/>
  <c r="AV22" i="210"/>
  <c r="AX21" i="210"/>
  <c r="BH19" i="210"/>
  <c r="AX24" i="210"/>
  <c r="BG45" i="210"/>
  <c r="BE50" i="210"/>
  <c r="BL94" i="210"/>
  <c r="BO90" i="210"/>
  <c r="BF19" i="210"/>
  <c r="AX27" i="210"/>
  <c r="BA20" i="210"/>
  <c r="BJ99" i="210"/>
  <c r="BE40" i="210"/>
  <c r="BC58" i="210"/>
  <c r="BN43" i="210"/>
  <c r="BA77" i="210"/>
  <c r="BJ81" i="210"/>
  <c r="BN45" i="210"/>
  <c r="BA78" i="210"/>
  <c r="AY89" i="210"/>
  <c r="BG43" i="210"/>
  <c r="BH75" i="210"/>
  <c r="BF92" i="210"/>
  <c r="BC49" i="210"/>
  <c r="BD70" i="210"/>
  <c r="BI30" i="210"/>
  <c r="BJ54" i="210"/>
  <c r="AV56" i="210"/>
  <c r="AX60" i="210"/>
  <c r="AW75" i="210"/>
  <c r="BD84" i="210"/>
  <c r="BK36" i="210"/>
  <c r="BF60" i="210"/>
  <c r="BE88" i="210"/>
  <c r="BF37" i="210"/>
  <c r="AX61" i="210"/>
  <c r="BK89" i="210"/>
  <c r="BL39" i="210"/>
  <c r="AV20" i="210"/>
  <c r="BM22" i="210"/>
  <c r="AZ98" i="210"/>
  <c r="BA19" i="210"/>
  <c r="BL28" i="210"/>
  <c r="BO49" i="210"/>
  <c r="AX79" i="210"/>
  <c r="BD29" i="210"/>
  <c r="BK50" i="210"/>
  <c r="BN79" i="210"/>
  <c r="BG25" i="210"/>
  <c r="BC53" i="210"/>
  <c r="AX72" i="210"/>
  <c r="AY28" i="210"/>
  <c r="BN52" i="210"/>
  <c r="BG55" i="210"/>
  <c r="BK72" i="210"/>
  <c r="BF73" i="210"/>
  <c r="BG37" i="210"/>
  <c r="BN65" i="210"/>
  <c r="BK96" i="210"/>
  <c r="AY38" i="210"/>
  <c r="BF66" i="210"/>
  <c r="BG78" i="210"/>
  <c r="AW41" i="210"/>
  <c r="BO24" i="210"/>
  <c r="BG24" i="210"/>
  <c r="BJ21" i="210"/>
  <c r="AX36" i="210"/>
  <c r="BK37" i="210"/>
  <c r="BH51" i="210"/>
  <c r="BM74" i="210"/>
  <c r="AW31" i="210"/>
  <c r="BH52" i="210"/>
  <c r="BE75" i="210"/>
  <c r="AX19" i="210"/>
  <c r="BE46" i="210"/>
  <c r="AV78" i="210"/>
  <c r="AV30" i="210"/>
  <c r="BE51" i="210"/>
  <c r="AY76" i="210"/>
  <c r="BD36" i="210"/>
  <c r="BC69" i="210"/>
  <c r="BC35" i="210"/>
  <c r="BG47" i="210"/>
  <c r="BC59" i="210"/>
  <c r="AV74" i="210"/>
  <c r="AZ39" i="210"/>
  <c r="BG60" i="210"/>
  <c r="BD92" i="210"/>
  <c r="BF27" i="210"/>
  <c r="BB43" i="210"/>
  <c r="BG36" i="210"/>
  <c r="BO83" i="210"/>
  <c r="BF49" i="210"/>
  <c r="BG73" i="210"/>
  <c r="BI54" i="210"/>
  <c r="BL81" i="210"/>
  <c r="BD52" i="210"/>
  <c r="BN75" i="210"/>
  <c r="BG21" i="210"/>
  <c r="BO37" i="210"/>
  <c r="BB42" i="210"/>
  <c r="BK52" i="210"/>
  <c r="BA39" i="210"/>
  <c r="BC94" i="210"/>
  <c r="BA57" i="210"/>
  <c r="BI97" i="210"/>
  <c r="BG54" i="210"/>
  <c r="BG31" i="210"/>
  <c r="BB55" i="210"/>
  <c r="BO76" i="210"/>
  <c r="AZ25" i="210"/>
  <c r="BJ22" i="210"/>
  <c r="BD58" i="210"/>
  <c r="BK63" i="210"/>
  <c r="AW51" i="210"/>
  <c r="BG89" i="210"/>
  <c r="BJ64" i="210"/>
  <c r="BE93" i="210"/>
  <c r="BJ53" i="210"/>
  <c r="BK30" i="210"/>
  <c r="AY56" i="210"/>
  <c r="AY82" i="210"/>
  <c r="BE21" i="210"/>
  <c r="BH42" i="210"/>
  <c r="BO52" i="210"/>
  <c r="BI38" i="210"/>
  <c r="BL90" i="210"/>
  <c r="BK56" i="210"/>
  <c r="BB98" i="210"/>
  <c r="BC57" i="210"/>
  <c r="BA27" i="210"/>
  <c r="BK57" i="210"/>
  <c r="AW84" i="210"/>
  <c r="AZ90" i="210"/>
  <c r="BI48" i="210"/>
  <c r="BD39" i="210"/>
  <c r="AW29" i="210"/>
  <c r="BM85" i="210"/>
  <c r="BD47" i="210"/>
  <c r="AW86" i="210"/>
  <c r="BL47" i="210"/>
  <c r="BG77" i="210"/>
  <c r="BA51" i="210"/>
  <c r="BM76" i="210"/>
  <c r="BF20" i="210"/>
  <c r="AX45" i="210"/>
  <c r="AV32" i="210"/>
  <c r="BC48" i="210"/>
  <c r="BK39" i="210"/>
  <c r="BA89" i="210"/>
  <c r="AW54" i="210"/>
  <c r="BD79" i="210"/>
  <c r="BE54" i="210"/>
  <c r="BN26" i="210"/>
  <c r="BM32" i="210"/>
  <c r="BM62" i="210"/>
  <c r="AY61" i="210"/>
  <c r="BC56" i="210"/>
  <c r="BD23" i="210"/>
  <c r="BL60" i="210"/>
  <c r="BF26" i="210"/>
  <c r="BL63" i="210"/>
  <c r="BJ35" i="210"/>
  <c r="BK61" i="210"/>
  <c r="BH84" i="210"/>
  <c r="AY94" i="210"/>
  <c r="BI31" i="210"/>
  <c r="AX71" i="210"/>
  <c r="AW78" i="210"/>
  <c r="BM63" i="210"/>
  <c r="BB28" i="210"/>
  <c r="BO61" i="210"/>
  <c r="BG34" i="210"/>
  <c r="AY62" i="210"/>
  <c r="BF46" i="210"/>
  <c r="AZ94" i="210"/>
  <c r="BH88" i="210"/>
  <c r="AW62" i="210"/>
  <c r="BK54" i="210"/>
  <c r="AX35" i="210"/>
  <c r="BF33" i="210"/>
  <c r="AZ57" i="210"/>
  <c r="AW85" i="210"/>
  <c r="BA82" i="210"/>
  <c r="BD95" i="210"/>
  <c r="BK21" i="210"/>
  <c r="BH29" i="210"/>
  <c r="AV39" i="210"/>
  <c r="BH46" i="210"/>
  <c r="BB80" i="210"/>
  <c r="BE20" i="210"/>
  <c r="AX99" i="210"/>
  <c r="AW99" i="210"/>
  <c r="BH63" i="210"/>
  <c r="BL96" i="210"/>
  <c r="BJ82" i="210"/>
  <c r="BD21" i="210"/>
  <c r="BN20" i="210"/>
  <c r="BJ20" i="210"/>
  <c r="BC62" i="210"/>
  <c r="BH64" i="210"/>
  <c r="BM79" i="210"/>
  <c r="AV90" i="210"/>
  <c r="BF98" i="210"/>
  <c r="AW20" i="210"/>
  <c r="BJ55" i="210"/>
  <c r="AX87" i="210"/>
  <c r="BA67" i="210"/>
  <c r="BN95" i="210"/>
  <c r="AW23" i="210"/>
  <c r="BN19" i="210"/>
  <c r="BH96" i="210"/>
  <c r="BD25" i="210"/>
  <c r="AW45" i="210"/>
  <c r="BL48" i="210"/>
  <c r="BD74" i="210"/>
  <c r="BD26" i="210"/>
  <c r="BD49" i="210"/>
  <c r="AV75" i="210"/>
  <c r="BE99" i="210"/>
  <c r="BJ48" i="210"/>
  <c r="BK77" i="210"/>
  <c r="BL20" i="210"/>
  <c r="AX42" i="210"/>
  <c r="BI69" i="210"/>
  <c r="BA33" i="210"/>
  <c r="BB65" i="210"/>
  <c r="BO42" i="210"/>
  <c r="BL52" i="210"/>
  <c r="BL67" i="210"/>
  <c r="AY68" i="210"/>
  <c r="BC45" i="210"/>
  <c r="AZ60" i="210"/>
  <c r="AW92" i="210"/>
  <c r="AV40" i="210"/>
  <c r="AZ61" i="210"/>
  <c r="BM92" i="210"/>
  <c r="BA43" i="210"/>
  <c r="BB85" i="210"/>
  <c r="AW97" i="210"/>
  <c r="BM99" i="210"/>
  <c r="BN99" i="210"/>
  <c r="AZ26" i="210"/>
  <c r="BB56" i="210"/>
  <c r="AV79" i="210"/>
  <c r="AZ27" i="210"/>
  <c r="BB57" i="210"/>
  <c r="AW80" i="210"/>
  <c r="AX31" i="210"/>
  <c r="AZ58" i="210"/>
  <c r="BL83" i="210"/>
  <c r="BC30" i="210"/>
  <c r="BH39" i="210"/>
  <c r="AX43" i="210"/>
  <c r="BB63" i="210"/>
  <c r="BM67" i="210"/>
  <c r="BM42" i="210"/>
  <c r="AZ68" i="210"/>
  <c r="BE97" i="210"/>
  <c r="BE43" i="210"/>
  <c r="AZ69" i="210"/>
  <c r="AW98" i="210"/>
  <c r="BK42" i="210"/>
  <c r="BN91" i="210"/>
  <c r="BL24" i="210"/>
  <c r="BG20" i="210"/>
  <c r="BH21" i="210"/>
  <c r="AW28" i="210"/>
  <c r="BF48" i="210"/>
  <c r="BC84" i="210"/>
  <c r="BM28" i="210"/>
  <c r="BB50" i="210"/>
  <c r="BC85" i="210"/>
  <c r="AV27" i="210"/>
  <c r="AV54" i="210"/>
  <c r="BF77" i="210"/>
  <c r="AZ28" i="210"/>
  <c r="BB58" i="210"/>
  <c r="BM80" i="210"/>
  <c r="BM41" i="210"/>
  <c r="BM69" i="210"/>
  <c r="BB22" i="210"/>
  <c r="BG32" i="210"/>
  <c r="BM45" i="210"/>
  <c r="BC66" i="210"/>
  <c r="BG42" i="210"/>
  <c r="AZ74" i="210"/>
  <c r="BF91" i="210"/>
  <c r="BL41" i="210"/>
  <c r="BB52" i="210"/>
  <c r="BK32" i="210"/>
  <c r="BJ97" i="210"/>
  <c r="BH58" i="210"/>
  <c r="BI93" i="210"/>
  <c r="BC50" i="210"/>
  <c r="BO28" i="210"/>
  <c r="BA58" i="210"/>
  <c r="BD87" i="210"/>
  <c r="BI99" i="210"/>
  <c r="BK22" i="210"/>
  <c r="BH56" i="210"/>
  <c r="BO59" i="210"/>
  <c r="BN46" i="210"/>
  <c r="AX95" i="210"/>
  <c r="BJ60" i="210"/>
  <c r="BM90" i="210"/>
  <c r="BB61" i="210"/>
  <c r="BO34" i="210"/>
  <c r="BF57" i="210"/>
  <c r="AY78" i="210"/>
  <c r="BM24" i="210"/>
  <c r="AY83" i="210"/>
  <c r="BA65" i="210"/>
  <c r="BA70" i="210"/>
  <c r="BB64" i="210"/>
  <c r="AX26" i="210"/>
  <c r="BM66" i="210"/>
  <c r="BH28" i="210"/>
  <c r="AW67" i="210"/>
  <c r="BC26" i="210"/>
  <c r="AV64" i="210"/>
  <c r="BI88" i="210"/>
  <c r="BE94" i="210"/>
  <c r="BE56" i="210"/>
  <c r="BM60" i="210"/>
  <c r="BM53" i="210"/>
  <c r="BO94" i="210"/>
  <c r="BJ68" i="210"/>
  <c r="BL27" i="210"/>
  <c r="BC61" i="210"/>
  <c r="BH35" i="210"/>
  <c r="BJ61" i="210"/>
  <c r="BO84" i="210"/>
  <c r="BK98" i="210"/>
  <c r="BJ32" i="210"/>
  <c r="BB48" i="210"/>
  <c r="BB39" i="210"/>
  <c r="BA87" i="210"/>
  <c r="BD54" i="210"/>
  <c r="BH87" i="210"/>
  <c r="BM51" i="210"/>
  <c r="AW30" i="210"/>
  <c r="BN51" i="210"/>
  <c r="BC87" i="210"/>
  <c r="BJ24" i="210"/>
  <c r="AZ33" i="210"/>
  <c r="AV46" i="210"/>
  <c r="BD56" i="210"/>
  <c r="BI46" i="210"/>
  <c r="BE90" i="210"/>
  <c r="AV57" i="210"/>
  <c r="BJ84" i="210"/>
  <c r="BE55" i="210"/>
  <c r="BB29" i="210"/>
  <c r="AY42" i="210"/>
  <c r="AY57" i="210"/>
  <c r="BD72" i="210"/>
  <c r="BD68" i="210"/>
  <c r="BA30" i="210"/>
  <c r="BN69" i="210"/>
  <c r="BN34" i="210"/>
  <c r="BG52" i="210"/>
  <c r="BJ36" i="210"/>
  <c r="BM64" i="210"/>
  <c r="BB91" i="210"/>
  <c r="BJ92" i="210"/>
  <c r="BO41" i="210"/>
  <c r="BB92" i="210"/>
  <c r="BF83" i="210"/>
  <c r="BH69" i="210"/>
  <c r="BJ39" i="210"/>
  <c r="BA79" i="210"/>
  <c r="BB36" i="210"/>
  <c r="BE39" i="210"/>
  <c r="AZ89" i="210"/>
  <c r="AV72" i="210"/>
  <c r="BH94" i="210"/>
  <c r="BE79" i="210"/>
  <c r="BE67" i="210"/>
  <c r="BO51" i="210"/>
  <c r="AV34" i="210"/>
  <c r="BE30" i="210"/>
  <c r="BI72" i="210"/>
  <c r="BF79" i="210"/>
  <c r="BN87" i="210"/>
  <c r="AX25" i="210"/>
  <c r="AZ24" i="210"/>
  <c r="BB23" i="210"/>
  <c r="AY35" i="210"/>
  <c r="BA92" i="210"/>
  <c r="BE92" i="210"/>
  <c r="BO97" i="210"/>
  <c r="BH79" i="210"/>
  <c r="BO31" i="210"/>
  <c r="BI63" i="210"/>
  <c r="AZ85" i="210"/>
  <c r="BD89" i="210"/>
  <c r="AX98" i="210"/>
  <c r="AY87" i="210"/>
  <c r="BF45" i="210"/>
  <c r="BJ56" i="210"/>
  <c r="BE62" i="210"/>
  <c r="BF82" i="210"/>
  <c r="BA91" i="210"/>
  <c r="BM91" i="210"/>
  <c r="BG99" i="210"/>
  <c r="BI66" i="210"/>
  <c r="BK76" i="210"/>
  <c r="BL85" i="210"/>
  <c r="BA88" i="210"/>
  <c r="BG70" i="210"/>
  <c r="BF96" i="210"/>
  <c r="BM25" i="210"/>
  <c r="AZ96" i="210"/>
  <c r="BI27" i="210"/>
  <c r="AX50" i="210"/>
  <c r="BN73" i="210"/>
  <c r="BO29" i="210"/>
  <c r="AV51" i="210"/>
  <c r="BF74" i="210"/>
  <c r="AY20" i="210"/>
  <c r="BI53" i="210"/>
  <c r="BE78" i="210"/>
  <c r="BN28" i="210"/>
  <c r="AZ54" i="210"/>
  <c r="BD81" i="210"/>
  <c r="BK40" i="210"/>
  <c r="AY51" i="210"/>
  <c r="BJ26" i="210"/>
  <c r="BK34" i="210"/>
  <c r="AZ52" i="210"/>
  <c r="BB54" i="210"/>
  <c r="BO47" i="210"/>
  <c r="AV69" i="210"/>
  <c r="AY91" i="210"/>
  <c r="BG48" i="210"/>
  <c r="BJ70" i="210"/>
  <c r="BO91" i="210"/>
  <c r="BI37" i="210"/>
  <c r="AV87" i="210"/>
  <c r="AZ80" i="210"/>
  <c r="AW89" i="210"/>
  <c r="BF95" i="210"/>
  <c r="BG35" i="210"/>
  <c r="AX58" i="210"/>
  <c r="AY80" i="210"/>
  <c r="AY36" i="210"/>
  <c r="BN58" i="210"/>
  <c r="BO80" i="210"/>
  <c r="AX34" i="210"/>
  <c r="BE57" i="210"/>
  <c r="BN83" i="210"/>
  <c r="AV36" i="210"/>
  <c r="BK24" i="210"/>
  <c r="AW32" i="210"/>
  <c r="BI49" i="210"/>
  <c r="BN49" i="210"/>
  <c r="BL44" i="210"/>
  <c r="BJ77" i="210"/>
  <c r="BG96" i="210"/>
  <c r="BA46" i="210"/>
  <c r="BI64" i="210"/>
  <c r="AY97" i="210"/>
  <c r="AY46" i="210"/>
  <c r="BA80" i="210"/>
  <c r="AV94" i="210"/>
  <c r="BL99" i="210"/>
  <c r="BM21" i="210"/>
  <c r="BA28" i="210"/>
  <c r="BK58" i="210"/>
  <c r="BM84" i="210"/>
  <c r="BA29" i="210"/>
  <c r="BK59" i="210"/>
  <c r="BE85" i="210"/>
  <c r="BG30" i="210"/>
  <c r="BN50" i="210"/>
  <c r="BI60" i="210"/>
  <c r="BO36" i="210"/>
  <c r="BF59" i="210"/>
  <c r="BG81" i="210"/>
  <c r="BK43" i="210"/>
  <c r="BH97" i="210"/>
  <c r="BO20" i="210"/>
  <c r="BC98" i="210"/>
  <c r="BI28" i="210"/>
  <c r="BD48" i="210"/>
  <c r="BB47" i="210"/>
  <c r="BC76" i="210"/>
  <c r="AX20" i="210"/>
  <c r="BD44" i="210"/>
  <c r="BJ67" i="210"/>
  <c r="BO48" i="210"/>
  <c r="BN89" i="210"/>
  <c r="BN56" i="210"/>
  <c r="BB82" i="210"/>
  <c r="BN59" i="210"/>
  <c r="AY32" i="210"/>
  <c r="BO54" i="210"/>
  <c r="BF87" i="210"/>
  <c r="BF99" i="210"/>
  <c r="AW91" i="210"/>
  <c r="BO65" i="210"/>
  <c r="AZ75" i="210"/>
  <c r="BB60" i="210"/>
  <c r="BE29" i="210"/>
  <c r="BE61" i="210"/>
  <c r="AY31" i="210"/>
  <c r="BE64" i="210"/>
  <c r="BE34" i="210"/>
  <c r="BD61" i="210"/>
  <c r="BI84" i="210"/>
  <c r="AX89" i="210"/>
  <c r="BJ96" i="210"/>
  <c r="AX80" i="210"/>
  <c r="BI68" i="210"/>
  <c r="BN66" i="210"/>
  <c r="BH34" i="210"/>
  <c r="AZ62" i="210"/>
  <c r="BC27" i="210"/>
  <c r="AY54" i="210"/>
  <c r="BK33" i="210"/>
  <c r="AX65" i="210"/>
  <c r="BK95" i="210"/>
  <c r="BD77" i="210"/>
  <c r="BA73" i="210"/>
  <c r="BA74" i="210"/>
  <c r="BC60" i="210"/>
  <c r="BF31" i="210"/>
  <c r="BE69" i="210"/>
  <c r="BI26" i="210"/>
  <c r="AX62" i="210"/>
  <c r="BC37" i="210"/>
  <c r="BL66" i="210"/>
  <c r="BI90" i="210"/>
  <c r="AV98" i="210"/>
  <c r="BC47" i="210"/>
  <c r="BH57" i="210"/>
  <c r="BH48" i="210"/>
  <c r="AV96" i="210"/>
  <c r="BB53" i="210"/>
  <c r="BK90" i="210"/>
  <c r="BD57" i="210"/>
  <c r="BA31" i="210"/>
  <c r="AV55" i="210"/>
  <c r="BM86" i="210"/>
  <c r="AY23" i="210"/>
  <c r="AY21" i="210"/>
  <c r="BK62" i="210"/>
  <c r="AW66" i="210"/>
  <c r="BJ57" i="210"/>
  <c r="BI98" i="210"/>
  <c r="BK68" i="210"/>
  <c r="AW27" i="210"/>
  <c r="AV61" i="210"/>
  <c r="BK28" i="210"/>
  <c r="BI55" i="210"/>
  <c r="BJ86" i="210"/>
  <c r="BN80" i="210"/>
  <c r="BH65" i="210"/>
  <c r="BM33" i="210"/>
  <c r="BA75" i="210"/>
  <c r="BM36" i="210"/>
  <c r="BH72" i="210"/>
  <c r="BA41" i="210"/>
  <c r="AY65" i="210"/>
  <c r="AV97" i="210"/>
  <c r="BO78" i="210"/>
  <c r="BB21" i="210"/>
  <c r="BN27" i="210"/>
  <c r="BL95" i="210"/>
  <c r="BD75" i="210"/>
  <c r="AZ41" i="210"/>
  <c r="BE73" i="210"/>
  <c r="BL40" i="210"/>
  <c r="BE58" i="210"/>
  <c r="BH76" i="210"/>
  <c r="BD46" i="210"/>
  <c r="BO88" i="210"/>
  <c r="BG79" i="210"/>
  <c r="AX73" i="210"/>
  <c r="BO67" i="210"/>
  <c r="BL57" i="210"/>
  <c r="AY26" i="210"/>
  <c r="AW56" i="210"/>
  <c r="BF63" i="210"/>
  <c r="BK79" i="210"/>
  <c r="BG93" i="210"/>
  <c r="AW24" i="210"/>
  <c r="BO21" i="210"/>
  <c r="AZ93" i="210"/>
  <c r="BD82" i="210"/>
  <c r="AY85" i="210"/>
  <c r="BJ85" i="210"/>
  <c r="BE52" i="210"/>
  <c r="BJ78" i="210"/>
  <c r="BB33" i="210"/>
  <c r="BN70" i="210"/>
  <c r="BN81" i="210"/>
  <c r="BA90" i="210"/>
  <c r="BC24" i="210"/>
  <c r="BK26" i="210"/>
  <c r="BL43" i="210"/>
  <c r="BH50" i="210"/>
  <c r="BB77" i="210"/>
  <c r="BD80" i="210"/>
  <c r="BG84" i="210"/>
  <c r="BM20" i="210"/>
  <c r="BD64" i="210"/>
  <c r="BB67" i="210"/>
  <c r="BH59" i="210"/>
  <c r="BK84" i="210"/>
  <c r="BO79" i="210"/>
  <c r="AY77" i="210"/>
  <c r="BF90" i="210"/>
  <c r="AZ95" i="210"/>
  <c r="BO26" i="210"/>
  <c r="BA55" i="210"/>
  <c r="BD85" i="210"/>
  <c r="BG27" i="210"/>
  <c r="BA56" i="210"/>
  <c r="AV86" i="210"/>
  <c r="BM31" i="210"/>
  <c r="BF53" i="210"/>
  <c r="AY75" i="210"/>
  <c r="BC31" i="210"/>
  <c r="AW55" i="210"/>
  <c r="BF81" i="210"/>
  <c r="BH37" i="210"/>
  <c r="BC20" i="210"/>
  <c r="BC19" i="210"/>
  <c r="AX97" i="210"/>
  <c r="BK38" i="210"/>
  <c r="BJ45" i="210"/>
  <c r="BA44" i="210"/>
  <c r="AV77" i="210"/>
  <c r="AV29" i="210"/>
  <c r="AW46" i="210"/>
  <c r="BL77" i="210"/>
  <c r="AW21" i="210"/>
  <c r="BK48" i="210"/>
  <c r="BH60" i="210"/>
  <c r="AW77" i="210"/>
  <c r="BO81" i="210"/>
  <c r="BA86" i="210"/>
  <c r="AW35" i="210"/>
  <c r="AV62" i="210"/>
  <c r="BI85" i="210"/>
  <c r="BM35" i="210"/>
  <c r="BL62" i="210"/>
  <c r="BI86" i="210"/>
  <c r="AV33" i="210"/>
  <c r="BC64" i="210"/>
  <c r="AZ87" i="210"/>
  <c r="AZ23" i="210"/>
  <c r="AZ99" i="210"/>
  <c r="BJ25" i="210"/>
  <c r="BC28" i="210"/>
  <c r="BM39" i="210"/>
  <c r="BM50" i="210"/>
  <c r="AW72" i="210"/>
  <c r="BE28" i="210"/>
  <c r="BN47" i="210"/>
  <c r="BM72" i="210"/>
  <c r="BK20" i="210"/>
  <c r="BL49" i="210"/>
  <c r="BN76" i="210"/>
  <c r="BN85" i="210"/>
  <c r="BC95" i="210"/>
  <c r="AW95" i="210"/>
  <c r="BH36" i="210"/>
  <c r="BJ62" i="210"/>
  <c r="BG85" i="210"/>
  <c r="BK29" i="210"/>
  <c r="BJ63" i="210"/>
  <c r="AY86" i="210"/>
  <c r="BO33" i="210"/>
  <c r="BF56" i="210"/>
  <c r="AY72" i="210"/>
  <c r="BE36" i="210"/>
  <c r="BD63" i="210"/>
  <c r="BI87" i="210"/>
  <c r="BO46" i="210"/>
  <c r="BM97" i="210"/>
  <c r="BD19" i="210"/>
  <c r="BK99" i="210"/>
  <c r="BC22" i="210"/>
  <c r="BD34" i="210"/>
  <c r="BA52" i="210"/>
  <c r="BE77" i="210"/>
  <c r="AZ91" i="210"/>
  <c r="AY63" i="210"/>
  <c r="BG66" i="210"/>
  <c r="AX59" i="210"/>
  <c r="BM26" i="210"/>
  <c r="BL68" i="210"/>
  <c r="BN31" i="210"/>
  <c r="BM61" i="210"/>
  <c r="BL36" i="210"/>
  <c r="BK69" i="210"/>
  <c r="BI80" i="210"/>
  <c r="BF94" i="210"/>
  <c r="AY96" i="210"/>
  <c r="BL82" i="210"/>
  <c r="BN71" i="210"/>
  <c r="AX64" i="210"/>
  <c r="AY34" i="210"/>
  <c r="BO69" i="210"/>
  <c r="AZ35" i="210"/>
  <c r="BG67" i="210"/>
  <c r="BN38" i="210"/>
  <c r="BF62" i="210"/>
  <c r="BK91" i="210"/>
  <c r="AZ86" i="210"/>
  <c r="AY90" i="210"/>
  <c r="AX94" i="210"/>
  <c r="BH86" i="210"/>
  <c r="BI78" i="210"/>
  <c r="BM38" i="210"/>
  <c r="BC74" i="210"/>
  <c r="AW39" i="210"/>
  <c r="BI79" i="210"/>
  <c r="AW42" i="210"/>
  <c r="AZ67" i="210"/>
  <c r="BM96" i="210"/>
  <c r="BM81" i="210"/>
  <c r="BN82" i="210"/>
  <c r="BL80" i="210"/>
  <c r="BF69" i="210"/>
  <c r="BI32" i="210"/>
  <c r="BG58" i="210"/>
  <c r="BB35" i="210"/>
  <c r="BH62" i="210"/>
  <c r="BG39" i="210"/>
  <c r="BN67" i="210"/>
  <c r="AV89" i="210"/>
  <c r="AZ79" i="210"/>
  <c r="BO57" i="210"/>
  <c r="BE63" i="210"/>
  <c r="BL50" i="210"/>
  <c r="BG97" i="210"/>
  <c r="BK64" i="210"/>
  <c r="BD30" i="210"/>
  <c r="BC65" i="210"/>
  <c r="BI33" i="210"/>
  <c r="BJ65" i="210"/>
  <c r="BG87" i="210"/>
  <c r="BL22" i="210"/>
  <c r="BI45" i="210"/>
  <c r="BL71" i="210"/>
  <c r="BB69" i="210"/>
  <c r="BL65" i="210"/>
  <c r="BA26" i="210"/>
  <c r="AX67" i="210"/>
  <c r="AX32" i="210"/>
  <c r="BF67" i="210"/>
  <c r="AV38" i="210"/>
  <c r="BB25" i="210"/>
  <c r="AV25" i="210"/>
  <c r="AV93" i="210"/>
  <c r="AV70" i="210"/>
  <c r="AZ37" i="210"/>
  <c r="BD78" i="210"/>
  <c r="BH41" i="210"/>
  <c r="BK74" i="210"/>
  <c r="BJ41" i="210"/>
  <c r="BA72" i="210"/>
  <c r="AX96" i="210"/>
  <c r="BH68" i="210"/>
  <c r="AW87" i="210"/>
  <c r="BN33" i="210"/>
  <c r="BN21" i="210"/>
  <c r="BK85" i="210"/>
  <c r="BG46" i="210"/>
  <c r="BG76" i="210"/>
  <c r="AV45" i="210"/>
  <c r="BA76" i="210"/>
  <c r="BB45" i="210"/>
  <c r="AZ19" i="210"/>
  <c r="BI73" i="210"/>
  <c r="AX23" i="210"/>
  <c r="BB95" i="210"/>
  <c r="BL84" i="210"/>
  <c r="AZ77" i="210"/>
  <c r="BD32" i="210"/>
  <c r="AZ42" i="210"/>
  <c r="AY50" i="210"/>
  <c r="BG56" i="210"/>
  <c r="BJ91" i="210"/>
  <c r="BO71" i="210"/>
  <c r="AV21" i="210"/>
  <c r="BA25" i="210"/>
  <c r="BG65" i="210"/>
  <c r="BD69" i="210"/>
  <c r="BM83" i="210"/>
  <c r="BC25" i="210"/>
  <c r="BA99" i="210"/>
  <c r="BB88" i="210"/>
  <c r="AW65" i="210"/>
  <c r="BB74" i="210"/>
  <c r="BJ79" i="210"/>
  <c r="BJ80" i="210"/>
  <c r="BI25" i="210"/>
  <c r="BH26" i="210"/>
  <c r="BD38" i="210"/>
  <c r="BG57" i="210"/>
  <c r="BG63" i="210"/>
  <c r="BA61" i="210"/>
  <c r="AX39" i="210"/>
  <c r="BJ47" i="210"/>
  <c r="BI58" i="210"/>
  <c r="BN68" i="210"/>
  <c r="BB70" i="210"/>
  <c r="BK87" i="210"/>
  <c r="BJ69" i="210"/>
  <c r="AY95" i="210"/>
  <c r="BN35" i="210"/>
  <c r="AW59" i="210"/>
  <c r="BF85" i="210"/>
  <c r="BF36" i="210"/>
  <c r="BM59" i="210"/>
  <c r="AX86" i="210"/>
  <c r="BJ27" i="210"/>
  <c r="BL56" i="210"/>
  <c r="AY73" i="210"/>
  <c r="BJ34" i="210"/>
  <c r="BK60" i="210"/>
  <c r="BH83" i="210"/>
  <c r="AV41" i="210"/>
  <c r="BE19" i="210"/>
  <c r="BK19" i="210"/>
  <c r="AZ22" i="210"/>
  <c r="BA23" i="210"/>
  <c r="AV26" i="210"/>
  <c r="AV53" i="210"/>
  <c r="BF76" i="210"/>
  <c r="BL26" i="210"/>
  <c r="BL53" i="210"/>
  <c r="AX77" i="210"/>
  <c r="BO22" i="210"/>
  <c r="BJ52" i="210"/>
  <c r="BI59" i="210"/>
  <c r="BB59" i="210"/>
  <c r="BL74" i="210"/>
  <c r="BK83" i="210"/>
  <c r="BF39" i="210"/>
  <c r="AX63" i="210"/>
  <c r="BK92" i="210"/>
  <c r="AX40" i="210"/>
  <c r="BN63" i="210"/>
  <c r="BK93" i="210"/>
  <c r="BE38" i="210"/>
  <c r="BE66" i="210"/>
  <c r="BJ93" i="210"/>
  <c r="BG91" i="210"/>
  <c r="AW19" i="210"/>
  <c r="BO23" i="210"/>
  <c r="BH25" i="210"/>
  <c r="BD31" i="210"/>
  <c r="BM52" i="210"/>
  <c r="BC80" i="210"/>
  <c r="AW26" i="210"/>
  <c r="BE53" i="210"/>
  <c r="BC81" i="210"/>
  <c r="BH99" i="210"/>
  <c r="BD51" i="210"/>
  <c r="BN60" i="210"/>
  <c r="BK75" i="210"/>
  <c r="BM87" i="210"/>
  <c r="BO87" i="210"/>
  <c r="BC38" i="210"/>
  <c r="BD67" i="210"/>
  <c r="BI91" i="210"/>
  <c r="BC39" i="210"/>
  <c r="AV68" i="210"/>
  <c r="BI92" i="210"/>
  <c r="BE33" i="210"/>
  <c r="BD60" i="210"/>
  <c r="BA83" i="210"/>
  <c r="BN40" i="210"/>
  <c r="BF64" i="210"/>
  <c r="BK94" i="210"/>
  <c r="BD50" i="210"/>
  <c r="AZ81" i="210"/>
  <c r="BC96" i="210"/>
  <c r="BG95" i="210"/>
  <c r="BK97" i="210"/>
  <c r="BM30" i="210"/>
  <c r="BF52" i="210"/>
  <c r="BC88" i="210"/>
  <c r="BI23" i="210"/>
  <c r="AV80" i="210"/>
  <c r="BI61" i="210"/>
  <c r="AW69" i="210"/>
  <c r="BF34" i="210"/>
  <c r="AY67" i="210"/>
  <c r="BC29" i="210"/>
  <c r="BO64" i="210"/>
  <c r="BC33" i="210"/>
  <c r="BD59" i="210"/>
  <c r="BB84" i="210"/>
  <c r="BA85" i="210"/>
  <c r="BN22" i="210"/>
  <c r="BL97" i="210"/>
  <c r="BH82" i="210"/>
  <c r="BI70" i="210"/>
  <c r="BD37" i="210"/>
  <c r="BC70" i="210"/>
  <c r="BK35" i="210"/>
  <c r="BI75" i="210"/>
  <c r="BL42" i="210"/>
  <c r="AZ63" i="210"/>
  <c r="AW94" i="210"/>
  <c r="BF71" i="210"/>
  <c r="BL23" i="210"/>
  <c r="BE31" i="210"/>
  <c r="BN94" i="210"/>
  <c r="BM75" i="210"/>
  <c r="AV42" i="210"/>
  <c r="BF72" i="210"/>
  <c r="BF41" i="210"/>
  <c r="AV76" i="210"/>
  <c r="AZ50" i="210"/>
  <c r="BJ76" i="210"/>
  <c r="BO95" i="210"/>
  <c r="BA96" i="210"/>
  <c r="BN96" i="210"/>
  <c r="BI96" i="210"/>
  <c r="BB75" i="210"/>
  <c r="BE41" i="210"/>
  <c r="BC78" i="210"/>
  <c r="BF38" i="210"/>
  <c r="BB72" i="210"/>
  <c r="BM44" i="210"/>
  <c r="BI67" i="210"/>
  <c r="BB81" i="210"/>
  <c r="AZ59" i="210"/>
  <c r="BA62" i="210"/>
  <c r="BC77" i="210"/>
  <c r="AV63" i="210"/>
  <c r="BO30" i="210"/>
  <c r="BN61" i="210"/>
  <c r="BJ28" i="210"/>
  <c r="BN64" i="210"/>
  <c r="BC41" i="210"/>
  <c r="BO55" i="210"/>
  <c r="BI94" i="210"/>
  <c r="BD91" i="210"/>
  <c r="BD55" i="210"/>
  <c r="BH85" i="210"/>
  <c r="AW88" i="210"/>
  <c r="BG69" i="210"/>
  <c r="BD33" i="210"/>
  <c r="AZ76" i="210"/>
  <c r="AW34" i="210"/>
  <c r="BA66" i="210"/>
  <c r="BJ40" i="210"/>
  <c r="BF84" i="210"/>
  <c r="BB31" i="210"/>
  <c r="BL25" i="210"/>
  <c r="BK81" i="210"/>
  <c r="BH44" i="210"/>
  <c r="BC86" i="210"/>
  <c r="AZ45" i="210"/>
  <c r="BE76" i="210"/>
  <c r="AX44" i="210"/>
  <c r="AV71" i="210"/>
  <c r="BD24" i="210"/>
  <c r="BC55" i="210"/>
  <c r="BF35" i="210"/>
  <c r="BI42" i="210"/>
  <c r="BI29" i="210"/>
  <c r="AY81" i="210"/>
  <c r="BB49" i="210"/>
  <c r="BN86" i="210"/>
  <c r="BF50" i="210"/>
  <c r="BN84" i="210"/>
  <c r="AY55" i="210"/>
  <c r="BK78" i="210"/>
  <c r="AZ43" i="210"/>
  <c r="BC92" i="210"/>
  <c r="BO99" i="210"/>
  <c r="BJ88" i="210"/>
  <c r="AY79" i="210"/>
  <c r="BB20" i="210"/>
  <c r="BN32" i="210"/>
  <c r="BN39" i="210"/>
  <c r="BK46" i="210"/>
  <c r="BG75" i="210"/>
  <c r="AZ84" i="210"/>
  <c r="BG88" i="210"/>
  <c r="BL87" i="210"/>
  <c r="AZ56" i="210"/>
  <c r="BD62" i="210"/>
  <c r="BH77" i="210"/>
  <c r="BF88" i="210"/>
  <c r="BN93" i="210"/>
  <c r="AV43" i="210"/>
  <c r="BC51" i="210"/>
  <c r="BF58" i="210"/>
  <c r="BO62" i="210"/>
  <c r="AZ97" i="210"/>
  <c r="BN24" i="210"/>
  <c r="BH23" i="210"/>
  <c r="BC63" i="210"/>
  <c r="BG41" i="210"/>
  <c r="BG51" i="210"/>
  <c r="BL61" i="210"/>
  <c r="BJ30" i="210"/>
  <c r="BE84" i="210"/>
  <c r="BA35" i="210"/>
  <c r="BK44" i="210"/>
  <c r="AX49" i="210"/>
  <c r="BN55" i="210"/>
  <c r="AY60" i="210"/>
  <c r="AX74" i="210"/>
  <c r="BJ94" i="210"/>
  <c r="BL34" i="210"/>
  <c r="BK66" i="210"/>
  <c r="AY70" i="210"/>
  <c r="BD35" i="210"/>
  <c r="BK67" i="210"/>
  <c r="BO72" i="210"/>
  <c r="BA36" i="210"/>
  <c r="BB68" i="210"/>
  <c r="AZ78" i="210"/>
  <c r="BC34" i="210"/>
  <c r="AW64" i="210"/>
  <c r="BB90" i="210"/>
  <c r="BA45" i="210"/>
  <c r="BJ98" i="210"/>
  <c r="AX91" i="210"/>
  <c r="AW22" i="210"/>
  <c r="BF22" i="210"/>
  <c r="BG29" i="210"/>
  <c r="BA59" i="210"/>
  <c r="AV88" i="210"/>
  <c r="AY30" i="210"/>
  <c r="AX46" i="210"/>
  <c r="BL88" i="210"/>
  <c r="BF28" i="210"/>
  <c r="BO53" i="210"/>
  <c r="BK45" i="210"/>
  <c r="BI51" i="210"/>
  <c r="BC67" i="210"/>
  <c r="AX68" i="210"/>
  <c r="BD43" i="210"/>
  <c r="AZ64" i="210"/>
  <c r="BM94" i="210"/>
  <c r="AV44" i="210"/>
  <c r="AZ65" i="210"/>
  <c r="BE95" i="210"/>
  <c r="BJ43" i="210"/>
  <c r="BO66" i="210"/>
  <c r="BL98" i="210"/>
  <c r="BJ87" i="210"/>
  <c r="BM89" i="210"/>
  <c r="AV24" i="210"/>
  <c r="BE25" i="210"/>
  <c r="AZ30" i="210"/>
  <c r="BH54" i="210"/>
  <c r="AW82" i="210"/>
  <c r="AZ31" i="210"/>
  <c r="BK55" i="210"/>
  <c r="BM82" i="210"/>
  <c r="BO27" i="210"/>
  <c r="BI56" i="210"/>
  <c r="BD53" i="210"/>
  <c r="BB66" i="210"/>
  <c r="BI77" i="210"/>
  <c r="BE74" i="210"/>
  <c r="AY40" i="210"/>
  <c r="BF68" i="210"/>
  <c r="BL89" i="210"/>
  <c r="BO40" i="210"/>
  <c r="AX69" i="210"/>
  <c r="BD90" i="210"/>
  <c r="BN37" i="210"/>
  <c r="BF61" i="210"/>
  <c r="BC90" i="210"/>
  <c r="BA40" i="210"/>
  <c r="AZ66" i="210"/>
  <c r="AW96" i="210"/>
  <c r="AV52" i="210"/>
  <c r="BM77" i="210"/>
  <c r="BO75" i="210"/>
  <c r="BJ95" i="210"/>
  <c r="AV99" i="210"/>
  <c r="BB26" i="210"/>
  <c r="BL55" i="210"/>
  <c r="BE87" i="210"/>
  <c r="BN29" i="210"/>
  <c r="AV95" i="210"/>
  <c r="BO73" i="210"/>
  <c r="BH71" i="210"/>
  <c r="BC40" i="210"/>
  <c r="BJ71" i="210"/>
  <c r="BL37" i="210"/>
  <c r="BI71" i="210"/>
  <c r="BC44" i="210"/>
  <c r="AY58" i="210"/>
  <c r="BE91" i="210"/>
  <c r="BK80" i="210"/>
  <c r="BO19" i="210"/>
  <c r="AY27" i="210"/>
  <c r="AX92" i="210"/>
  <c r="AW73" i="210"/>
  <c r="BC43" i="210"/>
  <c r="BM78" i="210"/>
  <c r="BD42" i="210"/>
  <c r="BD73" i="210"/>
  <c r="AZ46" i="210"/>
  <c r="BJ72" i="210"/>
  <c r="AY93" i="210"/>
  <c r="BM65" i="210"/>
  <c r="BB62" i="210"/>
  <c r="BL32" i="210"/>
  <c r="BL29" i="210"/>
  <c r="BE80" i="210"/>
  <c r="BN44" i="210"/>
  <c r="AY74" i="210"/>
  <c r="BD45" i="210"/>
  <c r="BF75" i="210"/>
  <c r="AW50" i="210"/>
  <c r="BE71" i="210"/>
  <c r="AW25" i="210"/>
  <c r="BD99" i="210"/>
  <c r="AX28" i="210"/>
  <c r="BF97" i="210"/>
  <c r="BA68" i="210"/>
  <c r="AW44" i="210"/>
  <c r="AX75" i="210"/>
  <c r="BE44" i="210"/>
  <c r="BL78" i="210"/>
  <c r="BA48" i="210"/>
  <c r="BC71" i="210"/>
  <c r="BG98" i="210"/>
  <c r="BH73" i="210"/>
  <c r="BH81" i="210"/>
  <c r="BD83" i="210"/>
  <c r="AY64" i="210"/>
  <c r="BI36" i="210"/>
  <c r="AZ72" i="210"/>
  <c r="BL33" i="210"/>
  <c r="BH66" i="210"/>
  <c r="AZ38" i="210"/>
  <c r="BG59" i="210"/>
  <c r="BL91" i="210"/>
  <c r="AX83" i="210"/>
  <c r="BO68" i="210"/>
  <c r="BD22" i="210"/>
  <c r="BB93" i="210"/>
  <c r="BK73" i="210"/>
  <c r="BO38" i="210"/>
  <c r="BL75" i="210"/>
  <c r="AY39" i="210"/>
  <c r="BK70" i="210"/>
  <c r="BG44" i="210"/>
  <c r="AZ36" i="210"/>
  <c r="AZ40" i="210"/>
  <c r="BH31" i="210"/>
  <c r="BF86" i="210"/>
  <c r="BM46" i="210"/>
  <c r="AX84" i="210"/>
  <c r="BM49" i="210"/>
  <c r="BK86" i="210"/>
  <c r="BI50" i="210"/>
  <c r="BF70" i="210"/>
  <c r="BN25" i="210"/>
  <c r="AW43" i="210"/>
  <c r="BE37" i="210"/>
  <c r="BA53" i="210"/>
  <c r="BG38" i="210"/>
  <c r="BJ89" i="210"/>
  <c r="BN53" i="210"/>
  <c r="BI89" i="210"/>
  <c r="AZ55" i="210"/>
  <c r="BN98" i="210"/>
  <c r="BC79" i="210"/>
  <c r="BH45" i="210"/>
  <c r="BN23" i="210"/>
  <c r="AY66" i="210"/>
  <c r="BA94" i="210"/>
  <c r="BI22" i="210"/>
  <c r="BF93" i="210"/>
  <c r="AY19" i="210"/>
  <c r="BA98" i="210"/>
  <c r="BC23" i="210"/>
  <c r="BB32" i="210"/>
  <c r="BH67" i="210"/>
  <c r="BA60" i="210"/>
  <c r="BF80" i="210"/>
  <c r="BG62" i="210"/>
  <c r="BN41" i="210"/>
  <c r="BE48" i="210"/>
  <c r="AV58" i="210"/>
  <c r="AY59" i="210"/>
  <c r="BA84" i="210"/>
  <c r="BD94" i="210"/>
  <c r="AW37" i="210"/>
  <c r="BH47" i="210"/>
  <c r="BN54" i="210"/>
  <c r="BD97" i="210"/>
  <c r="BO92" i="210"/>
  <c r="BE23" i="210"/>
  <c r="BB24" i="210"/>
  <c r="AZ32" i="210"/>
  <c r="BA42" i="210"/>
  <c r="BM47" i="210"/>
  <c r="BJ19" i="210"/>
  <c r="BN62" i="210"/>
  <c r="BM71" i="210"/>
  <c r="BN78" i="210"/>
  <c r="BA81" i="210"/>
  <c r="BH90" i="210"/>
  <c r="BB37" i="210"/>
  <c r="CT27" i="210"/>
  <c r="CT31" i="210"/>
  <c r="CW34" i="210"/>
  <c r="CS36" i="210"/>
  <c r="DF41" i="210"/>
  <c r="DB46" i="210"/>
  <c r="CY47" i="210"/>
  <c r="DF52" i="210"/>
  <c r="CT53" i="210"/>
  <c r="CR55" i="210"/>
  <c r="DF61" i="210"/>
  <c r="CR63" i="210"/>
  <c r="CT63" i="210"/>
  <c r="CV71" i="210"/>
  <c r="CP78" i="210"/>
  <c r="CZ78" i="210"/>
  <c r="DI73" i="210"/>
  <c r="DI71" i="210"/>
  <c r="CU82" i="210"/>
  <c r="DE91" i="210"/>
  <c r="CQ94" i="210"/>
  <c r="CX28" i="210"/>
  <c r="DC26" i="210"/>
  <c r="DB35" i="210"/>
  <c r="DE34" i="210"/>
  <c r="CS39" i="210"/>
  <c r="CV40" i="210"/>
  <c r="DG45" i="210"/>
  <c r="CR48" i="210"/>
  <c r="CP28" i="210"/>
  <c r="CU26" i="210"/>
  <c r="CT35" i="210"/>
  <c r="CW33" i="210"/>
  <c r="DI38" i="210"/>
  <c r="DC37" i="210"/>
  <c r="CQ45" i="210"/>
  <c r="DF30" i="210"/>
  <c r="CU30" i="210"/>
  <c r="DC33" i="210"/>
  <c r="CW39" i="210"/>
  <c r="DB36" i="210"/>
  <c r="CQ43" i="210"/>
  <c r="CU49" i="210"/>
  <c r="DB52" i="210"/>
  <c r="DG52" i="210"/>
  <c r="DE56" i="210"/>
  <c r="DI58" i="210"/>
  <c r="CP67" i="210"/>
  <c r="CZ68" i="210"/>
  <c r="DC68" i="210"/>
  <c r="DC61" i="210"/>
  <c r="DG72" i="210"/>
  <c r="DE83" i="210"/>
  <c r="CQ84" i="210"/>
  <c r="DA83" i="210"/>
  <c r="CQ88" i="210"/>
  <c r="CX89" i="210"/>
  <c r="DD87" i="210"/>
  <c r="DG28" i="210"/>
  <c r="DD29" i="210"/>
  <c r="CV33" i="210"/>
  <c r="CP37" i="210"/>
  <c r="CW35" i="210"/>
  <c r="DA41" i="210"/>
  <c r="DD47" i="210"/>
  <c r="DC52" i="210"/>
  <c r="CS49" i="210"/>
  <c r="DA53" i="210"/>
  <c r="DD63" i="210"/>
  <c r="CY61" i="210"/>
  <c r="DI60" i="210"/>
  <c r="DB73" i="210"/>
  <c r="CW73" i="210"/>
  <c r="DG75" i="210"/>
  <c r="CV59" i="210"/>
  <c r="CQ87" i="210"/>
  <c r="CR26" i="210"/>
  <c r="DH31" i="210"/>
  <c r="CP31" i="210"/>
  <c r="DE32" i="210"/>
  <c r="CU43" i="210"/>
  <c r="DI43" i="210"/>
  <c r="CW47" i="210"/>
  <c r="DD49" i="210"/>
  <c r="CR52" i="210"/>
  <c r="DF56" i="210"/>
  <c r="CV67" i="210"/>
  <c r="DG63" i="210"/>
  <c r="CS63" i="210"/>
  <c r="CT77" i="210"/>
  <c r="DE76" i="210"/>
  <c r="CQ78" i="210"/>
  <c r="DF79" i="210"/>
  <c r="CR79" i="210"/>
  <c r="DA77" i="210"/>
  <c r="CU96" i="210"/>
  <c r="DF94" i="210"/>
  <c r="DH93" i="210"/>
  <c r="CR29" i="210"/>
  <c r="DH34" i="210"/>
  <c r="CP34" i="210"/>
  <c r="DG38" i="210"/>
  <c r="CV44" i="210"/>
  <c r="CT41" i="210"/>
  <c r="DH43" i="210"/>
  <c r="DH49" i="210"/>
  <c r="DA26" i="210"/>
  <c r="DA31" i="210"/>
  <c r="DE30" i="210"/>
  <c r="DE31" i="210"/>
  <c r="CW41" i="210"/>
  <c r="DB44" i="210"/>
  <c r="CX47" i="210"/>
  <c r="CW53" i="210"/>
  <c r="CT58" i="210"/>
  <c r="CQ56" i="210"/>
  <c r="DE65" i="210"/>
  <c r="CQ69" i="210"/>
  <c r="DA68" i="210"/>
  <c r="DC74" i="210"/>
  <c r="DF72" i="210"/>
  <c r="CR73" i="210"/>
  <c r="CP85" i="210"/>
  <c r="CZ84" i="210"/>
  <c r="CT86" i="210"/>
  <c r="CV94" i="210"/>
  <c r="CY88" i="210"/>
  <c r="CV85" i="210"/>
  <c r="DA29" i="210"/>
  <c r="DA34" i="210"/>
  <c r="DG33" i="210"/>
  <c r="DH38" i="210"/>
  <c r="DE45" i="210"/>
  <c r="DA47" i="210"/>
  <c r="DH42" i="210"/>
  <c r="CX50" i="210"/>
  <c r="DC56" i="210"/>
  <c r="CQ59" i="210"/>
  <c r="DI50" i="210"/>
  <c r="DH60" i="210"/>
  <c r="CT59" i="210"/>
  <c r="CU61" i="210"/>
  <c r="DF75" i="210"/>
  <c r="CR76" i="210"/>
  <c r="CP88" i="210"/>
  <c r="CP19" i="210"/>
  <c r="CP75" i="210"/>
  <c r="DF49" i="210"/>
  <c r="DB21" i="210"/>
  <c r="DB85" i="210"/>
  <c r="CW65" i="210"/>
  <c r="CW29" i="210"/>
  <c r="DI76" i="210"/>
  <c r="CR70" i="210"/>
  <c r="CR47" i="210"/>
  <c r="DE25" i="210"/>
  <c r="CX94" i="210"/>
  <c r="DI62" i="210"/>
  <c r="DC42" i="210"/>
  <c r="DH25" i="210"/>
  <c r="CY86" i="210"/>
  <c r="CS51" i="210"/>
  <c r="DD28" i="210"/>
  <c r="DI95" i="210"/>
  <c r="CU60" i="210"/>
  <c r="DC48" i="210"/>
  <c r="CT94" i="210"/>
  <c r="DC85" i="210"/>
  <c r="CP64" i="210"/>
  <c r="DD38" i="210"/>
  <c r="CY21" i="210"/>
  <c r="CR78" i="210"/>
  <c r="CX52" i="210"/>
  <c r="CW24" i="210"/>
  <c r="DB96" i="210"/>
  <c r="DB90" i="210"/>
  <c r="CS98" i="210"/>
  <c r="DD79" i="210"/>
  <c r="CW88" i="210"/>
  <c r="CV83" i="210"/>
  <c r="DI82" i="210"/>
  <c r="CY83" i="210"/>
  <c r="DE82" i="210"/>
  <c r="CQ72" i="210"/>
  <c r="DA55" i="210"/>
  <c r="CU63" i="210"/>
  <c r="DH67" i="210"/>
  <c r="CX66" i="210"/>
  <c r="DH59" i="210"/>
  <c r="DE55" i="210"/>
  <c r="CQ52" i="210"/>
  <c r="DB51" i="210"/>
  <c r="CU48" i="210"/>
  <c r="CY42" i="210"/>
  <c r="DI40" i="210"/>
  <c r="CW38" i="210"/>
  <c r="DC32" i="210"/>
  <c r="CU29" i="210"/>
  <c r="CP30" i="210"/>
  <c r="DC99" i="210"/>
  <c r="DH24" i="210"/>
  <c r="CX23" i="210"/>
  <c r="CZ95" i="210"/>
  <c r="CX96" i="210"/>
  <c r="DI88" i="210"/>
  <c r="DB80" i="210"/>
  <c r="DH80" i="210"/>
  <c r="CX81" i="210"/>
  <c r="CU68" i="210"/>
  <c r="DC60" i="210"/>
  <c r="DD68" i="210"/>
  <c r="DI64" i="210"/>
  <c r="CY65" i="210"/>
  <c r="CW60" i="210"/>
  <c r="CX58" i="210"/>
  <c r="DH53" i="210"/>
  <c r="CV52" i="210"/>
  <c r="DE49" i="210"/>
  <c r="DA45" i="210"/>
  <c r="CV42" i="210"/>
  <c r="CY37" i="210"/>
  <c r="DF32" i="210"/>
  <c r="CZ33" i="210"/>
  <c r="DH27" i="210"/>
  <c r="DE98" i="210"/>
  <c r="DA21" i="210"/>
  <c r="CY20" i="210"/>
  <c r="CS92" i="210"/>
  <c r="DG92" i="210"/>
  <c r="DE89" i="210"/>
  <c r="CU80" i="210"/>
  <c r="CZ88" i="210"/>
  <c r="CU64" i="210"/>
  <c r="CR77" i="210"/>
  <c r="DF76" i="210"/>
  <c r="CP69" i="210"/>
  <c r="CT61" i="210"/>
  <c r="DH61" i="210"/>
  <c r="CX60" i="210"/>
  <c r="DA50" i="210"/>
  <c r="CU58" i="210"/>
  <c r="CX51" i="210"/>
  <c r="CQ46" i="210"/>
  <c r="DF44" i="210"/>
  <c r="DF39" i="210"/>
  <c r="DH39" i="210"/>
  <c r="DG34" i="210"/>
  <c r="DA35" i="210"/>
  <c r="DA30" i="210"/>
  <c r="DE23" i="210"/>
  <c r="DB19" i="210"/>
  <c r="DH99" i="210"/>
  <c r="CW97" i="210"/>
  <c r="CZ89" i="210"/>
  <c r="CX90" i="210"/>
  <c r="DC89" i="210"/>
  <c r="DA84" i="210"/>
  <c r="CQ85" i="210"/>
  <c r="CW85" i="210"/>
  <c r="DG73" i="210"/>
  <c r="CW70" i="210"/>
  <c r="DB70" i="210"/>
  <c r="DA57" i="210"/>
  <c r="DI53" i="210"/>
  <c r="DD60" i="210"/>
  <c r="CW58" i="210"/>
  <c r="DG53" i="210"/>
  <c r="DA49" i="210"/>
  <c r="CP44" i="210"/>
  <c r="CQ44" i="210"/>
  <c r="CT38" i="210"/>
  <c r="DE40" i="210"/>
  <c r="CU35" i="210"/>
  <c r="DD26" i="210"/>
  <c r="DG26" i="210"/>
  <c r="CU21" i="210"/>
  <c r="DB93" i="210"/>
  <c r="CP25" i="210"/>
  <c r="CR97" i="210"/>
  <c r="CP98" i="210"/>
  <c r="CV91" i="210"/>
  <c r="CT83" i="210"/>
  <c r="CZ82" i="210"/>
  <c r="CP83" i="210"/>
  <c r="CR71" i="210"/>
  <c r="DF70" i="210"/>
  <c r="DC71" i="210"/>
  <c r="DA66" i="210"/>
  <c r="CQ67" i="210"/>
  <c r="DE62" i="210"/>
  <c r="DI52" i="210"/>
  <c r="CT55" i="210"/>
  <c r="CW50" i="210"/>
  <c r="CU44" i="210"/>
  <c r="DB41" i="210"/>
  <c r="DD44" i="210"/>
  <c r="CQ39" i="210"/>
  <c r="CX34" i="210"/>
  <c r="CR35" i="210"/>
  <c r="CZ29" i="210"/>
  <c r="CV20" i="210"/>
  <c r="CS23" i="210"/>
  <c r="CQ22" i="210"/>
  <c r="DI93" i="210"/>
  <c r="CY94" i="210"/>
  <c r="CW92" i="210"/>
  <c r="DC82" i="210"/>
  <c r="CS77" i="210"/>
  <c r="CX85" i="210"/>
  <c r="CY78" i="210"/>
  <c r="DD75" i="210"/>
  <c r="DI68" i="210"/>
  <c r="CQ64" i="210"/>
  <c r="CR58" i="210"/>
  <c r="DB58" i="210"/>
  <c r="CZ44" i="210"/>
  <c r="CY43" i="210"/>
  <c r="DE39" i="210"/>
  <c r="DC30" i="210"/>
  <c r="DG96" i="210"/>
  <c r="CU86" i="210"/>
  <c r="CY81" i="210"/>
  <c r="CQ70" i="210"/>
  <c r="CT67" i="210"/>
  <c r="CX64" i="210"/>
  <c r="DD57" i="210"/>
  <c r="CP39" i="210"/>
  <c r="DD43" i="210"/>
  <c r="CS34" i="210"/>
  <c r="AO97" i="210"/>
  <c r="AP25" i="210"/>
  <c r="Y25" i="210"/>
  <c r="AF24" i="210"/>
  <c r="Y96" i="210"/>
  <c r="AL23" i="210"/>
  <c r="AF96" i="210"/>
  <c r="AM97" i="210"/>
  <c r="AL98" i="210"/>
  <c r="AF88" i="210"/>
  <c r="AC90" i="210"/>
  <c r="AR91" i="210"/>
  <c r="AA95" i="210"/>
  <c r="Z89" i="210"/>
  <c r="AA78" i="210"/>
  <c r="AD80" i="210"/>
  <c r="AM77" i="210"/>
  <c r="AC69" i="210"/>
  <c r="AI70" i="210"/>
  <c r="AG70" i="210"/>
  <c r="AE69" i="210"/>
  <c r="AR68" i="210"/>
  <c r="AM56" i="210"/>
  <c r="Y53" i="210"/>
  <c r="AA50" i="210"/>
  <c r="AK49" i="210"/>
  <c r="AG48" i="210"/>
  <c r="AP39" i="210"/>
  <c r="AF40" i="210"/>
  <c r="AA37" i="210"/>
  <c r="Y36" i="210"/>
  <c r="AH30" i="210"/>
  <c r="DE44" i="210"/>
  <c r="CR96" i="210"/>
  <c r="DD66" i="210"/>
  <c r="CP89" i="210"/>
  <c r="CV57" i="210"/>
  <c r="CS22" i="210"/>
  <c r="CS71" i="210"/>
  <c r="CP61" i="210"/>
  <c r="CZ40" i="210"/>
  <c r="CZ19" i="210"/>
  <c r="DG85" i="210"/>
  <c r="CQ60" i="210"/>
  <c r="DH45" i="210"/>
  <c r="CS67" i="210"/>
  <c r="CY58" i="210"/>
  <c r="CT99" i="210"/>
  <c r="DG77" i="210"/>
  <c r="CT40" i="210"/>
  <c r="DA93" i="210"/>
  <c r="DF81" i="210"/>
  <c r="AC26" i="210"/>
  <c r="AC30" i="210"/>
  <c r="AD28" i="210"/>
  <c r="AE26" i="210"/>
  <c r="AE30" i="210"/>
  <c r="AF28" i="210"/>
  <c r="Y26" i="210"/>
  <c r="AO28" i="210"/>
  <c r="AG31" i="210"/>
  <c r="Z28" i="210"/>
  <c r="AP30" i="210"/>
  <c r="AI27" i="210"/>
  <c r="AA30" i="210"/>
  <c r="AR30" i="210"/>
  <c r="AM35" i="210"/>
  <c r="AF33" i="210"/>
  <c r="AB26" i="210"/>
  <c r="AO33" i="210"/>
  <c r="AG36" i="210"/>
  <c r="AH33" i="210"/>
  <c r="Z36" i="210"/>
  <c r="AI33" i="210"/>
  <c r="AA36" i="210"/>
  <c r="AK33" i="210"/>
  <c r="AJ30" i="210"/>
  <c r="AD35" i="210"/>
  <c r="AI37" i="210"/>
  <c r="AB31" i="210"/>
  <c r="AJ38" i="210"/>
  <c r="AB41" i="210"/>
  <c r="AC38" i="210"/>
  <c r="AD38" i="210"/>
  <c r="AR32" i="210"/>
  <c r="AM40" i="210"/>
  <c r="AN40" i="210"/>
  <c r="Y39" i="210"/>
  <c r="AO41" i="210"/>
  <c r="AP43" i="210"/>
  <c r="AA42" i="210"/>
  <c r="AQ44" i="210"/>
  <c r="AM41" i="210"/>
  <c r="AJ44" i="210"/>
  <c r="Z40" i="210"/>
  <c r="AK44" i="210"/>
  <c r="AD43" i="210"/>
  <c r="AF42" i="210"/>
  <c r="AB35" i="210"/>
  <c r="AO43" i="210"/>
  <c r="AP45" i="210"/>
  <c r="Y46" i="210"/>
  <c r="AO48" i="210"/>
  <c r="AC40" i="210"/>
  <c r="Z48" i="210"/>
  <c r="AP50" i="210"/>
  <c r="AQ47" i="210"/>
  <c r="AJ46" i="210"/>
  <c r="AB49" i="210"/>
  <c r="AC46" i="210"/>
  <c r="AC50" i="210"/>
  <c r="AD48" i="210"/>
  <c r="Y51" i="210"/>
  <c r="Z51" i="210"/>
  <c r="AP53" i="210"/>
  <c r="AQ51" i="210"/>
  <c r="AJ51" i="210"/>
  <c r="AB54" i="210"/>
  <c r="AC51" i="210"/>
  <c r="AE46" i="210"/>
  <c r="AD53" i="210"/>
  <c r="AE52" i="210"/>
  <c r="AA54" i="210"/>
  <c r="AG57" i="210"/>
  <c r="AH55" i="210"/>
  <c r="Z58" i="210"/>
  <c r="AG54" i="210"/>
  <c r="AI57" i="210"/>
  <c r="AJ55" i="210"/>
  <c r="AB58" i="210"/>
  <c r="AN54" i="210"/>
  <c r="AK58" i="210"/>
  <c r="AL55" i="210"/>
  <c r="AL59" i="210"/>
  <c r="AE57" i="210"/>
  <c r="Y59" i="210"/>
  <c r="AI62" i="210"/>
  <c r="AA65" i="210"/>
  <c r="AQ67" i="210"/>
  <c r="AB61" i="210"/>
  <c r="AR63" i="210"/>
  <c r="AJ66" i="210"/>
  <c r="AB69" i="210"/>
  <c r="AC62" i="210"/>
  <c r="AC66" i="210"/>
  <c r="AL60" i="210"/>
  <c r="AL64" i="210"/>
  <c r="AL68" i="210"/>
  <c r="AM61" i="210"/>
  <c r="AM65" i="210"/>
  <c r="AM69" i="210"/>
  <c r="AN61" i="210"/>
  <c r="AN65" i="210"/>
  <c r="AN69" i="210"/>
  <c r="AG61" i="210"/>
  <c r="Y64" i="210"/>
  <c r="AO66" i="210"/>
  <c r="AG69" i="210"/>
  <c r="AO70" i="210"/>
  <c r="AG73" i="210"/>
  <c r="Y76" i="210"/>
  <c r="AH63" i="210"/>
  <c r="AP71" i="210"/>
  <c r="AH74" i="210"/>
  <c r="Z77" i="210"/>
  <c r="AP79" i="210"/>
  <c r="AQ70" i="210"/>
  <c r="AI73" i="210"/>
  <c r="AA76" i="210"/>
  <c r="AP62" i="210"/>
  <c r="AR71" i="210"/>
  <c r="AJ74" i="210"/>
  <c r="AB77" i="210"/>
  <c r="AR79" i="210"/>
  <c r="AC70" i="210"/>
  <c r="AC74" i="210"/>
  <c r="AC78" i="210"/>
  <c r="AD70" i="210"/>
  <c r="AD74" i="210"/>
  <c r="AD78" i="210"/>
  <c r="AE70" i="210"/>
  <c r="AE74" i="210"/>
  <c r="AE78" i="210"/>
  <c r="AB80" i="210"/>
  <c r="AR82" i="210"/>
  <c r="AJ85" i="210"/>
  <c r="AB88" i="210"/>
  <c r="AQ79" i="210"/>
  <c r="AK83" i="210"/>
  <c r="AK87" i="210"/>
  <c r="AL80" i="210"/>
  <c r="AL84" i="210"/>
  <c r="AL88" i="210"/>
  <c r="AE81" i="210"/>
  <c r="AE85" i="210"/>
  <c r="AF70" i="210"/>
  <c r="AN82" i="210"/>
  <c r="AN86" i="210"/>
  <c r="AI79" i="210"/>
  <c r="AG82" i="210"/>
  <c r="Y85" i="210"/>
  <c r="AO87" i="210"/>
  <c r="Z80" i="210"/>
  <c r="AP82" i="210"/>
  <c r="AH85" i="210"/>
  <c r="Z88" i="210"/>
  <c r="AH89" i="210"/>
  <c r="Z92" i="210"/>
  <c r="AP94" i="210"/>
  <c r="AH97" i="210"/>
  <c r="AA90" i="210"/>
  <c r="AQ92" i="210"/>
  <c r="AI95" i="210"/>
  <c r="AA98" i="210"/>
  <c r="AJ89" i="210"/>
  <c r="AB92" i="210"/>
  <c r="AR94" i="210"/>
  <c r="AI81" i="210"/>
  <c r="AK91" i="210"/>
  <c r="AK95" i="210"/>
  <c r="AI80" i="210"/>
  <c r="AD91" i="210"/>
  <c r="AD95" i="210"/>
  <c r="AQ80" i="210"/>
  <c r="AE91" i="210"/>
  <c r="AE95" i="210"/>
  <c r="AN76" i="210"/>
  <c r="AN90" i="210"/>
  <c r="AN94" i="210"/>
  <c r="AN98" i="210"/>
  <c r="Z99" i="210"/>
  <c r="AK21" i="210"/>
  <c r="AK25" i="210"/>
  <c r="AO92" i="210"/>
  <c r="AD21" i="210"/>
  <c r="AD25" i="210"/>
  <c r="AE23" i="210"/>
  <c r="AB21" i="210"/>
  <c r="AR98" i="210"/>
  <c r="AN21" i="210"/>
  <c r="AN25" i="210"/>
  <c r="Z98" i="210"/>
  <c r="AG23" i="210"/>
  <c r="AQ99" i="210"/>
  <c r="AO99" i="210"/>
  <c r="AH21" i="210"/>
  <c r="Z24" i="210"/>
  <c r="Y93" i="210"/>
  <c r="AA22" i="210"/>
  <c r="AQ24" i="210"/>
  <c r="AB24" i="210"/>
  <c r="AJ23" i="210"/>
  <c r="AK26" i="210"/>
  <c r="AK30" i="210"/>
  <c r="AL28" i="210"/>
  <c r="AM26" i="210"/>
  <c r="AM30" i="210"/>
  <c r="AN28" i="210"/>
  <c r="AG26" i="210"/>
  <c r="Y29" i="210"/>
  <c r="AO31" i="210"/>
  <c r="AH28" i="210"/>
  <c r="Z31" i="210"/>
  <c r="AQ27" i="210"/>
  <c r="AI30" i="210"/>
  <c r="AE32" i="210"/>
  <c r="AE36" i="210"/>
  <c r="AN33" i="210"/>
  <c r="AJ27" i="210"/>
  <c r="Y34" i="210"/>
  <c r="AO36" i="210"/>
  <c r="AP33" i="210"/>
  <c r="AH36" i="210"/>
  <c r="AQ33" i="210"/>
  <c r="AI36" i="210"/>
  <c r="AC34" i="210"/>
  <c r="AR31" i="210"/>
  <c r="AL35" i="210"/>
  <c r="AQ37" i="210"/>
  <c r="AB33" i="210"/>
  <c r="AR38" i="210"/>
  <c r="AJ41" i="210"/>
  <c r="AK38" i="210"/>
  <c r="AL38" i="210"/>
  <c r="AE37" i="210"/>
  <c r="AF37" i="210"/>
  <c r="AB36" i="210"/>
  <c r="AG39" i="210"/>
  <c r="AK40" i="210"/>
  <c r="Z44" i="210"/>
  <c r="AI42" i="210"/>
  <c r="AA45" i="210"/>
  <c r="AB42" i="210"/>
  <c r="AR44" i="210"/>
  <c r="AA41" i="210"/>
  <c r="AH37" i="210"/>
  <c r="AL43" i="210"/>
  <c r="AN42" i="210"/>
  <c r="AI40" i="210"/>
  <c r="Y44" i="210"/>
  <c r="AF46" i="210"/>
  <c r="AG46" i="210"/>
  <c r="Y49" i="210"/>
  <c r="Z45" i="210"/>
  <c r="AH48" i="210"/>
  <c r="AE44" i="210"/>
  <c r="AA48" i="210"/>
  <c r="AR46" i="210"/>
  <c r="AJ49" i="210"/>
  <c r="AK46" i="210"/>
  <c r="AK50" i="210"/>
  <c r="AL48" i="210"/>
  <c r="AG51" i="210"/>
  <c r="AH51" i="210"/>
  <c r="Z54" i="210"/>
  <c r="AA52" i="210"/>
  <c r="AR51" i="210"/>
  <c r="AJ54" i="210"/>
  <c r="AK51" i="210"/>
  <c r="AM47" i="210"/>
  <c r="AL53" i="210"/>
  <c r="AM52" i="210"/>
  <c r="Y55" i="210"/>
  <c r="AO57" i="210"/>
  <c r="AP55" i="210"/>
  <c r="AH58" i="210"/>
  <c r="AA55" i="210"/>
  <c r="AQ57" i="210"/>
  <c r="AR55" i="210"/>
  <c r="AJ58" i="210"/>
  <c r="AC55" i="210"/>
  <c r="AC59" i="210"/>
  <c r="AD56" i="210"/>
  <c r="AN51" i="210"/>
  <c r="AM57" i="210"/>
  <c r="AA60" i="210"/>
  <c r="AQ62" i="210"/>
  <c r="AI65" i="210"/>
  <c r="AA68" i="210"/>
  <c r="AJ61" i="210"/>
  <c r="AB64" i="210"/>
  <c r="AR66" i="210"/>
  <c r="AJ69" i="210"/>
  <c r="AK62" i="210"/>
  <c r="AK66" i="210"/>
  <c r="AD61" i="210"/>
  <c r="AD65" i="210"/>
  <c r="AD69" i="210"/>
  <c r="AE62" i="210"/>
  <c r="AE66" i="210"/>
  <c r="Y54" i="210"/>
  <c r="AF62" i="210"/>
  <c r="AF66" i="210"/>
  <c r="AF56" i="210"/>
  <c r="AO61" i="210"/>
  <c r="AG64" i="210"/>
  <c r="Y67" i="210"/>
  <c r="AO69" i="210"/>
  <c r="Y71" i="210"/>
  <c r="AO73" i="210"/>
  <c r="AG76" i="210"/>
  <c r="AP64" i="210"/>
  <c r="Z72" i="210"/>
  <c r="AP74" i="210"/>
  <c r="AH77" i="210"/>
  <c r="AF55" i="210"/>
  <c r="AA71" i="210"/>
  <c r="AQ73" i="210"/>
  <c r="AI76" i="210"/>
  <c r="Z68" i="210"/>
  <c r="AB72" i="210"/>
  <c r="AR74" i="210"/>
  <c r="AJ77" i="210"/>
  <c r="AN56" i="210"/>
  <c r="AK70" i="210"/>
  <c r="AK74" i="210"/>
  <c r="AK78" i="210"/>
  <c r="AL70" i="210"/>
  <c r="AL74" i="210"/>
  <c r="AL78" i="210"/>
  <c r="AM70" i="210"/>
  <c r="AM74" i="210"/>
  <c r="AM78" i="210"/>
  <c r="AJ80" i="210"/>
  <c r="AB83" i="210"/>
  <c r="AR85" i="210"/>
  <c r="AJ88" i="210"/>
  <c r="AC80" i="210"/>
  <c r="AC84" i="210"/>
  <c r="AC88" i="210"/>
  <c r="AD81" i="210"/>
  <c r="AD85" i="210"/>
  <c r="AH65" i="210"/>
  <c r="AM81" i="210"/>
  <c r="AM85" i="210"/>
  <c r="AN71" i="210"/>
  <c r="AF83" i="210"/>
  <c r="AF87" i="210"/>
  <c r="Y80" i="210"/>
  <c r="AO82" i="210"/>
  <c r="AG85" i="210"/>
  <c r="Y88" i="210"/>
  <c r="AH80" i="210"/>
  <c r="Z83" i="210"/>
  <c r="AP85" i="210"/>
  <c r="AH88" i="210"/>
  <c r="AP89" i="210"/>
  <c r="AH92" i="210"/>
  <c r="Z95" i="210"/>
  <c r="AP97" i="210"/>
  <c r="AI90" i="210"/>
  <c r="AA93" i="210"/>
  <c r="AQ95" i="210"/>
  <c r="AI98" i="210"/>
  <c r="AR89" i="210"/>
  <c r="AJ92" i="210"/>
  <c r="AB95" i="210"/>
  <c r="AQ82" i="210"/>
  <c r="AC92" i="210"/>
  <c r="AC96" i="210"/>
  <c r="AQ81" i="210"/>
  <c r="AL91" i="210"/>
  <c r="AL95" i="210"/>
  <c r="AA86" i="210"/>
  <c r="AM91" i="210"/>
  <c r="AM95" i="210"/>
  <c r="AA85" i="210"/>
  <c r="AF91" i="210"/>
  <c r="AF95" i="210"/>
  <c r="AF99" i="210"/>
  <c r="AI99" i="210"/>
  <c r="AC22" i="210"/>
  <c r="Y92" i="210"/>
  <c r="AO98" i="210"/>
  <c r="AL21" i="210"/>
  <c r="AL25" i="210"/>
  <c r="AM23" i="210"/>
  <c r="AA84" i="210"/>
  <c r="AC99" i="210"/>
  <c r="AF22" i="210"/>
  <c r="AH98" i="210"/>
  <c r="AD99" i="210"/>
  <c r="Y21" i="210"/>
  <c r="AO23" i="210"/>
  <c r="AI85" i="210"/>
  <c r="AP21" i="210"/>
  <c r="AH24" i="210"/>
  <c r="AG94" i="210"/>
  <c r="AI22" i="210"/>
  <c r="AA25" i="210"/>
  <c r="AJ25" i="210"/>
  <c r="AJ22" i="210"/>
  <c r="AC27" i="210"/>
  <c r="AC31" i="210"/>
  <c r="AD29" i="210"/>
  <c r="AE27" i="210"/>
  <c r="AE31" i="210"/>
  <c r="AF29" i="210"/>
  <c r="AO26" i="210"/>
  <c r="AG29" i="210"/>
  <c r="Z26" i="210"/>
  <c r="AP28" i="210"/>
  <c r="AH31" i="210"/>
  <c r="AA28" i="210"/>
  <c r="AQ30" i="210"/>
  <c r="AM32" i="210"/>
  <c r="AM36" i="210"/>
  <c r="AF34" i="210"/>
  <c r="AR28" i="210"/>
  <c r="AG34" i="210"/>
  <c r="AJ26" i="210"/>
  <c r="Z34" i="210"/>
  <c r="AP36" i="210"/>
  <c r="AA34" i="210"/>
  <c r="AQ36" i="210"/>
  <c r="AK34" i="210"/>
  <c r="AD32" i="210"/>
  <c r="AD36" i="210"/>
  <c r="AA38" i="210"/>
  <c r="AJ34" i="210"/>
  <c r="AB39" i="210"/>
  <c r="AR41" i="210"/>
  <c r="AC39" i="210"/>
  <c r="AD39" i="210"/>
  <c r="AM37" i="210"/>
  <c r="AN37" i="210"/>
  <c r="Y37" i="210"/>
  <c r="AO39" i="210"/>
  <c r="AI41" i="210"/>
  <c r="AH44" i="210"/>
  <c r="AQ42" i="210"/>
  <c r="AI45" i="210"/>
  <c r="AJ42" i="210"/>
  <c r="AB45" i="210"/>
  <c r="AN41" i="210"/>
  <c r="AP38" i="210"/>
  <c r="AD44" i="210"/>
  <c r="AF43" i="210"/>
  <c r="AH41" i="210"/>
  <c r="AG44" i="210"/>
  <c r="AN46" i="210"/>
  <c r="AO46" i="210"/>
  <c r="AG49" i="210"/>
  <c r="Z46" i="210"/>
  <c r="AP48" i="210"/>
  <c r="AC45" i="210"/>
  <c r="AI48" i="210"/>
  <c r="AB47" i="210"/>
  <c r="AR49" i="210"/>
  <c r="AC47" i="210"/>
  <c r="AM42" i="210"/>
  <c r="AD49" i="210"/>
  <c r="AO51" i="210"/>
  <c r="AP51" i="210"/>
  <c r="AH54" i="210"/>
  <c r="AI52" i="210"/>
  <c r="AB52" i="210"/>
  <c r="AR54" i="210"/>
  <c r="AC52" i="210"/>
  <c r="AQ49" i="210"/>
  <c r="AD54" i="210"/>
  <c r="AE53" i="210"/>
  <c r="AG55" i="210"/>
  <c r="Y58" i="210"/>
  <c r="Z56" i="210"/>
  <c r="AP58" i="210"/>
  <c r="AI55" i="210"/>
  <c r="AA58" i="210"/>
  <c r="AB56" i="210"/>
  <c r="AR58" i="210"/>
  <c r="AK55" i="210"/>
  <c r="AK59" i="210"/>
  <c r="AL56" i="210"/>
  <c r="AI53" i="210"/>
  <c r="AE58" i="210"/>
  <c r="AI60" i="210"/>
  <c r="AA63" i="210"/>
  <c r="AQ65" i="210"/>
  <c r="AI68" i="210"/>
  <c r="AR61" i="210"/>
  <c r="AJ64" i="210"/>
  <c r="AB67" i="210"/>
  <c r="AR69" i="210"/>
  <c r="AC63" i="210"/>
  <c r="AC67" i="210"/>
  <c r="AL61" i="210"/>
  <c r="AL65" i="210"/>
  <c r="AL69" i="210"/>
  <c r="AM62" i="210"/>
  <c r="AM66" i="210"/>
  <c r="AF57" i="210"/>
  <c r="AN62" i="210"/>
  <c r="AN66" i="210"/>
  <c r="AN57" i="210"/>
  <c r="Y62" i="210"/>
  <c r="AO64" i="210"/>
  <c r="AG67" i="210"/>
  <c r="Z63" i="210"/>
  <c r="AG71" i="210"/>
  <c r="Y74" i="210"/>
  <c r="AO76" i="210"/>
  <c r="AQ69" i="210"/>
  <c r="AH72" i="210"/>
  <c r="Z75" i="210"/>
  <c r="AP77" i="210"/>
  <c r="Z61" i="210"/>
  <c r="AI71" i="210"/>
  <c r="AA74" i="210"/>
  <c r="AQ76" i="210"/>
  <c r="AA69" i="210"/>
  <c r="AJ72" i="210"/>
  <c r="AB75" i="210"/>
  <c r="AR77" i="210"/>
  <c r="AQ59" i="210"/>
  <c r="AC71" i="210"/>
  <c r="AC75" i="210"/>
  <c r="AC79" i="210"/>
  <c r="AD71" i="210"/>
  <c r="AD75" i="210"/>
  <c r="AD79" i="210"/>
  <c r="AE71" i="210"/>
  <c r="AE75" i="210"/>
  <c r="AE79" i="210"/>
  <c r="AR80" i="210"/>
  <c r="AJ83" i="210"/>
  <c r="AB86" i="210"/>
  <c r="AR88" i="210"/>
  <c r="AK80" i="210"/>
  <c r="AK84" i="210"/>
  <c r="AK88" i="210"/>
  <c r="AL81" i="210"/>
  <c r="AL85" i="210"/>
  <c r="AF71" i="210"/>
  <c r="AE82" i="210"/>
  <c r="AE86" i="210"/>
  <c r="AG79" i="210"/>
  <c r="AN83" i="210"/>
  <c r="AN87" i="210"/>
  <c r="AG80" i="210"/>
  <c r="Y83" i="210"/>
  <c r="AO85" i="210"/>
  <c r="AG88" i="210"/>
  <c r="AP80" i="210"/>
  <c r="AH83" i="210"/>
  <c r="Z86" i="210"/>
  <c r="AP88" i="210"/>
  <c r="Z90" i="210"/>
  <c r="AP92" i="210"/>
  <c r="AH95" i="210"/>
  <c r="AA82" i="210"/>
  <c r="AQ90" i="210"/>
  <c r="AI93" i="210"/>
  <c r="AA96" i="210"/>
  <c r="AQ98" i="210"/>
  <c r="AB90" i="210"/>
  <c r="AR92" i="210"/>
  <c r="AJ95" i="210"/>
  <c r="AA88" i="210"/>
  <c r="AK92" i="210"/>
  <c r="AK96" i="210"/>
  <c r="AA87" i="210"/>
  <c r="AD92" i="210"/>
  <c r="AD96" i="210"/>
  <c r="AI87" i="210"/>
  <c r="AE92" i="210"/>
  <c r="AE96" i="210"/>
  <c r="AI86" i="210"/>
  <c r="AN91" i="210"/>
  <c r="AN95" i="210"/>
  <c r="AN99" i="210"/>
  <c r="AR99" i="210"/>
  <c r="AK22" i="210"/>
  <c r="AG93" i="210"/>
  <c r="AA99" i="210"/>
  <c r="AD22" i="210"/>
  <c r="Y89" i="210"/>
  <c r="AE24" i="210"/>
  <c r="AQ88" i="210"/>
  <c r="AL99" i="210"/>
  <c r="AN22" i="210"/>
  <c r="AM99" i="210"/>
  <c r="AG21" i="210"/>
  <c r="Y24" i="210"/>
  <c r="Y94" i="210"/>
  <c r="Z22" i="210"/>
  <c r="AP24" i="210"/>
  <c r="AO95" i="210"/>
  <c r="AQ22" i="210"/>
  <c r="AI25" i="210"/>
  <c r="AR22" i="210"/>
  <c r="AR23" i="210"/>
  <c r="AK27" i="210"/>
  <c r="AK31" i="210"/>
  <c r="AL29" i="210"/>
  <c r="AM27" i="210"/>
  <c r="AM31" i="210"/>
  <c r="AN29" i="210"/>
  <c r="Y27" i="210"/>
  <c r="AO29" i="210"/>
  <c r="AH26" i="210"/>
  <c r="Z29" i="210"/>
  <c r="AP31" i="210"/>
  <c r="AI28" i="210"/>
  <c r="AA31" i="210"/>
  <c r="AE33" i="210"/>
  <c r="AB27" i="210"/>
  <c r="AN34" i="210"/>
  <c r="Y32" i="210"/>
  <c r="AO34" i="210"/>
  <c r="AR27" i="210"/>
  <c r="AH34" i="210"/>
  <c r="AR26" i="210"/>
  <c r="AI34" i="210"/>
  <c r="AB30" i="210"/>
  <c r="AC35" i="210"/>
  <c r="AL32" i="210"/>
  <c r="AL36" i="210"/>
  <c r="AI38" i="210"/>
  <c r="AR35" i="210"/>
  <c r="AJ39" i="210"/>
  <c r="AB32" i="210"/>
  <c r="AK39" i="210"/>
  <c r="AL39" i="210"/>
  <c r="AE38" i="210"/>
  <c r="AF38" i="210"/>
  <c r="AG37" i="210"/>
  <c r="Y40" i="210"/>
  <c r="Z42" i="210"/>
  <c r="AP44" i="210"/>
  <c r="AA43" i="210"/>
  <c r="AQ45" i="210"/>
  <c r="AR42" i="210"/>
  <c r="AJ45" i="210"/>
  <c r="AC42" i="210"/>
  <c r="AA40" i="210"/>
  <c r="AL44" i="210"/>
  <c r="AN43" i="210"/>
  <c r="Y42" i="210"/>
  <c r="AO44" i="210"/>
  <c r="AF47" i="210"/>
  <c r="Y47" i="210"/>
  <c r="AO49" i="210"/>
  <c r="AH46" i="210"/>
  <c r="Z49" i="210"/>
  <c r="AA46" i="210"/>
  <c r="AQ48" i="210"/>
  <c r="AJ47" i="210"/>
  <c r="AB50" i="210"/>
  <c r="AK47" i="210"/>
  <c r="AK45" i="210"/>
  <c r="AL49" i="210"/>
  <c r="Y52" i="210"/>
  <c r="Z52" i="210"/>
  <c r="AP54" i="210"/>
  <c r="AQ52" i="210"/>
  <c r="AJ52" i="210"/>
  <c r="AM45" i="210"/>
  <c r="AK52" i="210"/>
  <c r="AE50" i="210"/>
  <c r="AL54" i="210"/>
  <c r="AM53" i="210"/>
  <c r="AO55" i="210"/>
  <c r="AG58" i="210"/>
  <c r="AH56" i="210"/>
  <c r="Z59" i="210"/>
  <c r="AQ55" i="210"/>
  <c r="AI58" i="210"/>
  <c r="AJ56" i="210"/>
  <c r="AB59" i="210"/>
  <c r="AC56" i="210"/>
  <c r="AF51" i="210"/>
  <c r="AD57" i="210"/>
  <c r="AQ54" i="210"/>
  <c r="AM58" i="210"/>
  <c r="AQ60" i="210"/>
  <c r="AI63" i="210"/>
  <c r="AA66" i="210"/>
  <c r="AQ68" i="210"/>
  <c r="AB62" i="210"/>
  <c r="AR64" i="210"/>
  <c r="AJ67" i="210"/>
  <c r="AF59" i="210"/>
  <c r="AK63" i="210"/>
  <c r="AK67" i="210"/>
  <c r="AD62" i="210"/>
  <c r="AD66" i="210"/>
  <c r="AF58" i="210"/>
  <c r="AE63" i="210"/>
  <c r="AE67" i="210"/>
  <c r="AN58" i="210"/>
  <c r="AF63" i="210"/>
  <c r="AF67" i="210"/>
  <c r="AO59" i="210"/>
  <c r="AG62" i="210"/>
  <c r="Y65" i="210"/>
  <c r="AO67" i="210"/>
  <c r="AH64" i="210"/>
  <c r="AO71" i="210"/>
  <c r="AG74" i="210"/>
  <c r="Y77" i="210"/>
  <c r="Z70" i="210"/>
  <c r="AP72" i="210"/>
  <c r="AH75" i="210"/>
  <c r="Z78" i="210"/>
  <c r="AH62" i="210"/>
  <c r="AQ71" i="210"/>
  <c r="AI74" i="210"/>
  <c r="AA77" i="210"/>
  <c r="AB70" i="210"/>
  <c r="AR72" i="210"/>
  <c r="AJ75" i="210"/>
  <c r="AB78" i="210"/>
  <c r="AH60" i="210"/>
  <c r="AK71" i="210"/>
  <c r="AK75" i="210"/>
  <c r="AP60" i="210"/>
  <c r="AL71" i="210"/>
  <c r="AL75" i="210"/>
  <c r="AL79" i="210"/>
  <c r="AM71" i="210"/>
  <c r="AM75" i="210"/>
  <c r="AM79" i="210"/>
  <c r="AB81" i="210"/>
  <c r="AR83" i="210"/>
  <c r="AJ86" i="210"/>
  <c r="Z64" i="210"/>
  <c r="AC81" i="210"/>
  <c r="AC85" i="210"/>
  <c r="AF72" i="210"/>
  <c r="AD82" i="210"/>
  <c r="AD86" i="210"/>
  <c r="AN72" i="210"/>
  <c r="AM82" i="210"/>
  <c r="AM86" i="210"/>
  <c r="AF80" i="210"/>
  <c r="AF84" i="210"/>
  <c r="AP66" i="210"/>
  <c r="AO80" i="210"/>
  <c r="AG83" i="210"/>
  <c r="Y86" i="210"/>
  <c r="AO88" i="210"/>
  <c r="Z81" i="210"/>
  <c r="AP83" i="210"/>
  <c r="AH86" i="210"/>
  <c r="AN79" i="210"/>
  <c r="AH90" i="210"/>
  <c r="Z93" i="210"/>
  <c r="AP95" i="210"/>
  <c r="AI83" i="210"/>
  <c r="AA91" i="210"/>
  <c r="AQ93" i="210"/>
  <c r="AI96" i="210"/>
  <c r="AC28" i="210"/>
  <c r="AD26" i="210"/>
  <c r="AD30" i="210"/>
  <c r="AE28" i="210"/>
  <c r="AF26" i="210"/>
  <c r="AF30" i="210"/>
  <c r="AG27" i="210"/>
  <c r="Y30" i="210"/>
  <c r="AP26" i="210"/>
  <c r="AH29" i="210"/>
  <c r="AA26" i="210"/>
  <c r="AQ28" i="210"/>
  <c r="AI31" i="210"/>
  <c r="AM33" i="210"/>
  <c r="AJ28" i="210"/>
  <c r="AF35" i="210"/>
  <c r="AG32" i="210"/>
  <c r="Y35" i="210"/>
  <c r="Z32" i="210"/>
  <c r="AP34" i="210"/>
  <c r="AA32" i="210"/>
  <c r="AQ34" i="210"/>
  <c r="AJ31" i="210"/>
  <c r="AK35" i="210"/>
  <c r="AD33" i="210"/>
  <c r="AB34" i="210"/>
  <c r="AQ38" i="210"/>
  <c r="AB37" i="210"/>
  <c r="AR39" i="210"/>
  <c r="AJ33" i="210"/>
  <c r="AJ32" i="210"/>
  <c r="AD40" i="210"/>
  <c r="AM38" i="210"/>
  <c r="AN38" i="210"/>
  <c r="AO37" i="210"/>
  <c r="AG40" i="210"/>
  <c r="AH42" i="210"/>
  <c r="AJ36" i="210"/>
  <c r="AI43" i="210"/>
  <c r="Z38" i="210"/>
  <c r="AB43" i="210"/>
  <c r="AR45" i="210"/>
  <c r="AK42" i="210"/>
  <c r="AC41" i="210"/>
  <c r="AD45" i="210"/>
  <c r="AF44" i="210"/>
  <c r="AG42" i="210"/>
  <c r="Y45" i="210"/>
  <c r="AN47" i="210"/>
  <c r="AG47" i="210"/>
  <c r="Y50" i="210"/>
  <c r="AP46" i="210"/>
  <c r="AH49" i="210"/>
  <c r="AI46" i="210"/>
  <c r="AE43" i="210"/>
  <c r="AR47" i="210"/>
  <c r="AJ50" i="210"/>
  <c r="AC48" i="210"/>
  <c r="AD46" i="210"/>
  <c r="AD50" i="210"/>
  <c r="AG52" i="210"/>
  <c r="AH52" i="210"/>
  <c r="AI49" i="210"/>
  <c r="AE48" i="210"/>
  <c r="AR52" i="210"/>
  <c r="AE47" i="210"/>
  <c r="AC53" i="210"/>
  <c r="AD51" i="210"/>
  <c r="AM46" i="210"/>
  <c r="AE54" i="210"/>
  <c r="Y56" i="210"/>
  <c r="AO58" i="210"/>
  <c r="AP56" i="210"/>
  <c r="AH59" i="210"/>
  <c r="AA56" i="210"/>
  <c r="AQ58" i="210"/>
  <c r="AR56" i="210"/>
  <c r="AJ59" i="210"/>
  <c r="AK56" i="210"/>
  <c r="AN52" i="210"/>
  <c r="AL57" i="210"/>
  <c r="AE55" i="210"/>
  <c r="AE59" i="210"/>
  <c r="AA61" i="210"/>
  <c r="AQ63" i="210"/>
  <c r="AI66" i="210"/>
  <c r="AA59" i="210"/>
  <c r="AJ62" i="210"/>
  <c r="AB65" i="210"/>
  <c r="AR67" i="210"/>
  <c r="AC60" i="210"/>
  <c r="AC64" i="210"/>
  <c r="AC68" i="210"/>
  <c r="AL62" i="210"/>
  <c r="AL66" i="210"/>
  <c r="AI59" i="210"/>
  <c r="AM63" i="210"/>
  <c r="AM67" i="210"/>
  <c r="AN59" i="210"/>
  <c r="AN63" i="210"/>
  <c r="AN67" i="210"/>
  <c r="Y60" i="210"/>
  <c r="AO62" i="210"/>
  <c r="AG65" i="210"/>
  <c r="Y68" i="210"/>
  <c r="AP65" i="210"/>
  <c r="Y72" i="210"/>
  <c r="AO74" i="210"/>
  <c r="AG77" i="210"/>
  <c r="AH70" i="210"/>
  <c r="Z73" i="210"/>
  <c r="AP75" i="210"/>
  <c r="AH78" i="210"/>
  <c r="AP63" i="210"/>
  <c r="AA72" i="210"/>
  <c r="AQ74" i="210"/>
  <c r="AI77" i="210"/>
  <c r="AJ70" i="210"/>
  <c r="AB73" i="210"/>
  <c r="AR75" i="210"/>
  <c r="AJ78" i="210"/>
  <c r="AP61" i="210"/>
  <c r="AC72" i="210"/>
  <c r="AC76" i="210"/>
  <c r="Z66" i="210"/>
  <c r="AD72" i="210"/>
  <c r="AD76" i="210"/>
  <c r="Z65" i="210"/>
  <c r="AE72" i="210"/>
  <c r="AE76" i="210"/>
  <c r="AF74" i="210"/>
  <c r="AJ81" i="210"/>
  <c r="AB84" i="210"/>
  <c r="AR86" i="210"/>
  <c r="AF73" i="210"/>
  <c r="AK81" i="210"/>
  <c r="AK85" i="210"/>
  <c r="AN73" i="210"/>
  <c r="AL82" i="210"/>
  <c r="AL86" i="210"/>
  <c r="AQ78" i="210"/>
  <c r="AE83" i="210"/>
  <c r="AE87" i="210"/>
  <c r="AN80" i="210"/>
  <c r="AN84" i="210"/>
  <c r="AK69" i="210"/>
  <c r="Y81" i="210"/>
  <c r="AO83" i="210"/>
  <c r="AG86" i="210"/>
  <c r="AF76" i="210"/>
  <c r="AH81" i="210"/>
  <c r="Z84" i="210"/>
  <c r="AP86" i="210"/>
  <c r="AA83" i="210"/>
  <c r="AP90" i="210"/>
  <c r="AH93" i="210"/>
  <c r="Z96" i="210"/>
  <c r="AQ84" i="210"/>
  <c r="AI91" i="210"/>
  <c r="AA94" i="210"/>
  <c r="AQ96" i="210"/>
  <c r="AA81" i="210"/>
  <c r="AR90" i="210"/>
  <c r="AJ93" i="210"/>
  <c r="AB96" i="210"/>
  <c r="AK89" i="210"/>
  <c r="AK93" i="210"/>
  <c r="AK97" i="210"/>
  <c r="AD89" i="210"/>
  <c r="AD93" i="210"/>
  <c r="AD97" i="210"/>
  <c r="AE89" i="210"/>
  <c r="AE93" i="210"/>
  <c r="AE97" i="210"/>
  <c r="AN88" i="210"/>
  <c r="AN92" i="210"/>
  <c r="AN96" i="210"/>
  <c r="AG92" i="210"/>
  <c r="AK23" i="210"/>
  <c r="AD23" i="210"/>
  <c r="AO91" i="210"/>
  <c r="AE21" i="210"/>
  <c r="AE25" i="210"/>
  <c r="AO90" i="210"/>
  <c r="AN23" i="210"/>
  <c r="AO89" i="210"/>
  <c r="Y22" i="210"/>
  <c r="AO24" i="210"/>
  <c r="AO96" i="210"/>
  <c r="AP22" i="210"/>
  <c r="AH25" i="210"/>
  <c r="AG98" i="210"/>
  <c r="AI23" i="210"/>
  <c r="AQ86" i="210"/>
  <c r="AJ24" i="210"/>
  <c r="AK28" i="210"/>
  <c r="AL26" i="210"/>
  <c r="AL30" i="210"/>
  <c r="AM28" i="210"/>
  <c r="AN26" i="210"/>
  <c r="AN30" i="210"/>
  <c r="AO27" i="210"/>
  <c r="AG30" i="210"/>
  <c r="Z27" i="210"/>
  <c r="AP29" i="210"/>
  <c r="AI26" i="210"/>
  <c r="AA29" i="210"/>
  <c r="AQ31" i="210"/>
  <c r="AE34" i="210"/>
  <c r="AR29" i="210"/>
  <c r="AN35" i="210"/>
  <c r="AO32" i="210"/>
  <c r="AG35" i="210"/>
  <c r="AH32" i="210"/>
  <c r="Z35" i="210"/>
  <c r="AI32" i="210"/>
  <c r="AA35" i="210"/>
  <c r="AC32" i="210"/>
  <c r="AC36" i="210"/>
  <c r="AL33" i="210"/>
  <c r="AJ35" i="210"/>
  <c r="AA39" i="210"/>
  <c r="AJ37" i="210"/>
  <c r="AB40" i="210"/>
  <c r="AR34" i="210"/>
  <c r="AR33" i="210"/>
  <c r="AL40" i="210"/>
  <c r="AE39" i="210"/>
  <c r="AF39" i="210"/>
  <c r="Y38" i="210"/>
  <c r="AO40" i="210"/>
  <c r="AP42" i="210"/>
  <c r="Z39" i="210"/>
  <c r="AQ43" i="210"/>
  <c r="AH39" i="210"/>
  <c r="AJ43" i="210"/>
  <c r="Z37" i="210"/>
  <c r="AC43" i="210"/>
  <c r="AP41" i="210"/>
  <c r="AL45" i="210"/>
  <c r="AN44" i="210"/>
  <c r="AO42" i="210"/>
  <c r="AG45" i="210"/>
  <c r="AF48" i="210"/>
  <c r="AO47" i="210"/>
  <c r="AG50" i="210"/>
  <c r="Z47" i="210"/>
  <c r="AP49" i="210"/>
  <c r="AQ46" i="210"/>
  <c r="AM44" i="210"/>
  <c r="AB48" i="210"/>
  <c r="AE42" i="210"/>
  <c r="AK48" i="210"/>
  <c r="AL46" i="210"/>
  <c r="AL50" i="210"/>
  <c r="AO52" i="210"/>
  <c r="AP52" i="210"/>
  <c r="AQ50" i="210"/>
  <c r="AM49" i="210"/>
  <c r="AB53" i="210"/>
  <c r="AM48" i="210"/>
  <c r="AK53" i="210"/>
  <c r="AL51" i="210"/>
  <c r="AF50" i="210"/>
  <c r="AM54" i="210"/>
  <c r="AG56" i="210"/>
  <c r="AQ53" i="210"/>
  <c r="Z57" i="210"/>
  <c r="AP59" i="210"/>
  <c r="AI56" i="210"/>
  <c r="AA53" i="210"/>
  <c r="AB57" i="210"/>
  <c r="AR59" i="210"/>
  <c r="AC57" i="210"/>
  <c r="AG53" i="210"/>
  <c r="AD58" i="210"/>
  <c r="AM55" i="210"/>
  <c r="AM59" i="210"/>
  <c r="AI61" i="210"/>
  <c r="AA64" i="210"/>
  <c r="AQ66" i="210"/>
  <c r="AB60" i="210"/>
  <c r="AR62" i="210"/>
  <c r="AJ65" i="210"/>
  <c r="AB68" i="210"/>
  <c r="AK60" i="210"/>
  <c r="AK64" i="210"/>
  <c r="AK68" i="210"/>
  <c r="AD63" i="210"/>
  <c r="AD67" i="210"/>
  <c r="AE60" i="210"/>
  <c r="AE64" i="210"/>
  <c r="AE68" i="210"/>
  <c r="AF60" i="210"/>
  <c r="AF64" i="210"/>
  <c r="AF68" i="210"/>
  <c r="AG60" i="210"/>
  <c r="Y63" i="210"/>
  <c r="AO65" i="210"/>
  <c r="AG68" i="210"/>
  <c r="AP69" i="210"/>
  <c r="AG72" i="210"/>
  <c r="Y75" i="210"/>
  <c r="AO77" i="210"/>
  <c r="AP70" i="210"/>
  <c r="AH73" i="210"/>
  <c r="Z76" i="210"/>
  <c r="AP78" i="210"/>
  <c r="Z69" i="210"/>
  <c r="AI72" i="210"/>
  <c r="AA75" i="210"/>
  <c r="AQ77" i="210"/>
  <c r="AR70" i="210"/>
  <c r="AJ73" i="210"/>
  <c r="AB76" i="210"/>
  <c r="AR78" i="210"/>
  <c r="Z67" i="210"/>
  <c r="AK72" i="210"/>
  <c r="AK76" i="210"/>
  <c r="AH67" i="210"/>
  <c r="AL72" i="210"/>
  <c r="AL76" i="210"/>
  <c r="AH66" i="210"/>
  <c r="AM72" i="210"/>
  <c r="AM76" i="210"/>
  <c r="AN75" i="210"/>
  <c r="AR81" i="210"/>
  <c r="AJ84" i="210"/>
  <c r="AB87" i="210"/>
  <c r="AN74" i="210"/>
  <c r="AC82" i="210"/>
  <c r="AC86" i="210"/>
  <c r="AO78" i="210"/>
  <c r="AD83" i="210"/>
  <c r="AD87" i="210"/>
  <c r="AF79" i="210"/>
  <c r="AM83" i="210"/>
  <c r="AM87" i="210"/>
  <c r="AF81" i="210"/>
  <c r="AF85" i="210"/>
  <c r="AN70" i="210"/>
  <c r="AG81" i="210"/>
  <c r="Y84" i="210"/>
  <c r="AO86" i="210"/>
  <c r="AN77" i="210"/>
  <c r="AP81" i="210"/>
  <c r="AH84" i="210"/>
  <c r="Z87" i="210"/>
  <c r="AI84" i="210"/>
  <c r="Z91" i="210"/>
  <c r="AP93" i="210"/>
  <c r="AH96" i="210"/>
  <c r="AA89" i="210"/>
  <c r="AC29" i="210"/>
  <c r="AD27" i="210"/>
  <c r="AD31" i="210"/>
  <c r="AE29" i="210"/>
  <c r="AF27" i="210"/>
  <c r="AF31" i="210"/>
  <c r="Y28" i="210"/>
  <c r="AO30" i="210"/>
  <c r="AH27" i="210"/>
  <c r="Z30" i="210"/>
  <c r="AQ26" i="210"/>
  <c r="AI29" i="210"/>
  <c r="AB28" i="210"/>
  <c r="AM34" i="210"/>
  <c r="AF32" i="210"/>
  <c r="AF36" i="210"/>
  <c r="Y33" i="210"/>
  <c r="AO35" i="210"/>
  <c r="AP32" i="210"/>
  <c r="AH35" i="210"/>
  <c r="AQ32" i="210"/>
  <c r="AI35" i="210"/>
  <c r="AK32" i="210"/>
  <c r="AK36" i="210"/>
  <c r="AD34" i="210"/>
  <c r="AR36" i="210"/>
  <c r="AI39" i="210"/>
  <c r="AR37" i="210"/>
  <c r="AJ40" i="210"/>
  <c r="AC37" i="210"/>
  <c r="AD37" i="210"/>
  <c r="AD41" i="210"/>
  <c r="AM39" i="210"/>
  <c r="AN39" i="210"/>
  <c r="AG38" i="210"/>
  <c r="Y41" i="210"/>
  <c r="Z43" i="210"/>
  <c r="AP40" i="210"/>
  <c r="AA44" i="210"/>
  <c r="AQ40" i="210"/>
  <c r="AR43" i="210"/>
  <c r="AH38" i="210"/>
  <c r="AK43" i="210"/>
  <c r="AD42" i="210"/>
  <c r="AH40" i="210"/>
  <c r="AF45" i="210"/>
  <c r="Y43" i="210"/>
  <c r="AO45" i="210"/>
  <c r="AN48" i="210"/>
  <c r="Y48" i="210"/>
  <c r="AO50" i="210"/>
  <c r="AH47" i="210"/>
  <c r="Z50" i="210"/>
  <c r="AA47" i="210"/>
  <c r="AE45" i="210"/>
  <c r="AJ48" i="210"/>
  <c r="AM43" i="210"/>
  <c r="AC49" i="210"/>
  <c r="AD47" i="210"/>
  <c r="AE49" i="210"/>
  <c r="AF49" i="210"/>
  <c r="Z53" i="210"/>
  <c r="AA51" i="210"/>
  <c r="AR50" i="210"/>
  <c r="AJ53" i="210"/>
  <c r="AN49" i="210"/>
  <c r="AC54" i="210"/>
  <c r="AD52" i="210"/>
  <c r="AE51" i="210"/>
  <c r="AI50" i="210"/>
  <c r="AO56" i="210"/>
  <c r="AF54" i="210"/>
  <c r="AH57" i="210"/>
  <c r="AA49" i="210"/>
  <c r="AQ56" i="210"/>
  <c r="AI54" i="210"/>
  <c r="AJ57" i="210"/>
  <c r="AF52" i="210"/>
  <c r="AK57" i="210"/>
  <c r="AO54" i="210"/>
  <c r="AL58" i="210"/>
  <c r="AE56" i="210"/>
  <c r="AN53" i="210"/>
  <c r="AQ61" i="210"/>
  <c r="AI64" i="210"/>
  <c r="AA67" i="210"/>
  <c r="AJ60" i="210"/>
  <c r="AB63" i="210"/>
  <c r="AR65" i="210"/>
  <c r="AJ68" i="210"/>
  <c r="AC61" i="210"/>
  <c r="AC65" i="210"/>
  <c r="AG59" i="210"/>
  <c r="AL63" i="210"/>
  <c r="AL67" i="210"/>
  <c r="AM60" i="210"/>
  <c r="AM64" i="210"/>
  <c r="AM68" i="210"/>
  <c r="AN60" i="210"/>
  <c r="AN64" i="210"/>
  <c r="AN68" i="210"/>
  <c r="AO60" i="210"/>
  <c r="AG63" i="210"/>
  <c r="Y66" i="210"/>
  <c r="AO68" i="210"/>
  <c r="Y70" i="210"/>
  <c r="AO72" i="210"/>
  <c r="AG75" i="210"/>
  <c r="Y78" i="210"/>
  <c r="Z71" i="210"/>
  <c r="AP73" i="210"/>
  <c r="AH76" i="210"/>
  <c r="Z79" i="210"/>
  <c r="AA70" i="210"/>
  <c r="AQ72" i="210"/>
  <c r="AI75" i="210"/>
  <c r="Z60" i="210"/>
  <c r="AB71" i="210"/>
  <c r="AR73" i="210"/>
  <c r="AJ76" i="210"/>
  <c r="AB79" i="210"/>
  <c r="AH68" i="210"/>
  <c r="AC73" i="210"/>
  <c r="AC77" i="210"/>
  <c r="AP68" i="210"/>
  <c r="AD73" i="210"/>
  <c r="AD77" i="210"/>
  <c r="AP67" i="210"/>
  <c r="AE73" i="210"/>
  <c r="AE77" i="210"/>
  <c r="AI78" i="210"/>
  <c r="AB82" i="210"/>
  <c r="AR84" i="210"/>
  <c r="AJ87" i="210"/>
  <c r="AN78" i="210"/>
  <c r="AK82" i="210"/>
  <c r="AK86" i="210"/>
  <c r="AA79" i="210"/>
  <c r="AL83" i="210"/>
  <c r="AL87" i="210"/>
  <c r="AE80" i="210"/>
  <c r="AE84" i="210"/>
  <c r="AE88" i="210"/>
  <c r="AN81" i="210"/>
  <c r="AN85" i="210"/>
  <c r="AF77" i="210"/>
  <c r="AO81" i="210"/>
  <c r="AG84" i="210"/>
  <c r="Y87" i="210"/>
  <c r="AF78" i="210"/>
  <c r="Z82" i="210"/>
  <c r="AP84" i="210"/>
  <c r="AH87" i="210"/>
  <c r="AQ85" i="210"/>
  <c r="AH91" i="210"/>
  <c r="Z94" i="210"/>
  <c r="AP96" i="210"/>
  <c r="AI89" i="210"/>
  <c r="AA92" i="210"/>
  <c r="AQ94" i="210"/>
  <c r="AI97" i="210"/>
  <c r="AQ83" i="210"/>
  <c r="AJ91" i="210"/>
  <c r="AB94" i="210"/>
  <c r="AR96" i="210"/>
  <c r="AK90" i="210"/>
  <c r="AK94" i="210"/>
  <c r="AK98" i="210"/>
  <c r="AD90" i="210"/>
  <c r="AD94" i="210"/>
  <c r="AD98" i="210"/>
  <c r="AE90" i="210"/>
  <c r="AE94" i="210"/>
  <c r="AE98" i="210"/>
  <c r="AN89" i="210"/>
  <c r="AN93" i="210"/>
  <c r="AN97" i="210"/>
  <c r="AR97" i="210"/>
  <c r="AK24" i="210"/>
  <c r="Y90" i="210"/>
  <c r="AD24" i="210"/>
  <c r="AB99" i="210"/>
  <c r="AE22" i="210"/>
  <c r="Y97" i="210"/>
  <c r="AN24" i="210"/>
  <c r="AG96" i="210"/>
  <c r="AO22" i="210"/>
  <c r="AG25" i="210"/>
  <c r="AB98" i="210"/>
  <c r="AH23" i="210"/>
  <c r="AH99" i="210"/>
  <c r="AP99" i="210"/>
  <c r="AI21" i="210"/>
  <c r="AA24" i="210"/>
  <c r="Y99" i="210"/>
  <c r="AR24" i="210"/>
  <c r="DA90" i="210"/>
  <c r="CU78" i="210"/>
  <c r="DI46" i="210"/>
  <c r="DI19" i="210"/>
  <c r="CR84" i="210"/>
  <c r="DG55" i="210"/>
  <c r="CS31" i="210"/>
  <c r="DI98" i="210"/>
  <c r="CU69" i="210"/>
  <c r="CR41" i="210"/>
  <c r="DC23" i="210"/>
  <c r="DC95" i="210"/>
  <c r="CY63" i="210"/>
  <c r="CW31" i="210"/>
  <c r="CY24" i="210"/>
  <c r="CW87" i="210"/>
  <c r="DH46" i="210"/>
  <c r="CQ28" i="210"/>
  <c r="CV86" i="210"/>
  <c r="DC64" i="210"/>
  <c r="DG42" i="210"/>
  <c r="DI22" i="210"/>
  <c r="DA80" i="210"/>
  <c r="CZ57" i="210"/>
  <c r="DB34" i="210"/>
  <c r="CX21" i="210"/>
  <c r="DF77" i="210"/>
  <c r="CQ47" i="210"/>
  <c r="DD22" i="210"/>
  <c r="DI24" i="210"/>
  <c r="DG23" i="210"/>
  <c r="DA95" i="210"/>
  <c r="CQ96" i="210"/>
  <c r="DE94" i="210"/>
  <c r="CU85" i="210"/>
  <c r="CS80" i="210"/>
  <c r="DG80" i="210"/>
  <c r="DD78" i="210"/>
  <c r="CP68" i="210"/>
  <c r="CV74" i="210"/>
  <c r="CT66" i="210"/>
  <c r="CR65" i="210"/>
  <c r="DF63" i="210"/>
  <c r="CR57" i="210"/>
  <c r="DD56" i="210"/>
  <c r="DD48" i="210"/>
  <c r="CY49" i="210"/>
  <c r="DB49" i="210"/>
  <c r="DF43" i="210"/>
  <c r="CS38" i="210"/>
  <c r="CV38" i="210"/>
  <c r="CT34" i="210"/>
  <c r="CT30" i="210"/>
  <c r="CX27" i="210"/>
  <c r="DB24" i="210"/>
  <c r="CR22" i="210"/>
  <c r="DF20" i="210"/>
  <c r="DH92" i="210"/>
  <c r="DF93" i="210"/>
  <c r="DC94" i="210"/>
  <c r="DI87" i="210"/>
  <c r="DA71" i="210"/>
  <c r="DI78" i="210"/>
  <c r="CQ77" i="210"/>
  <c r="CW75" i="210"/>
  <c r="DB75" i="210"/>
  <c r="CS62" i="210"/>
  <c r="DG62" i="210"/>
  <c r="DD65" i="210"/>
  <c r="DF55" i="210"/>
  <c r="CR51" i="210"/>
  <c r="DC54" i="210"/>
  <c r="CU45" i="210"/>
  <c r="DI42" i="210"/>
  <c r="DC41" i="210"/>
  <c r="CX38" i="210"/>
  <c r="CV35" i="210"/>
  <c r="DE29" i="210"/>
  <c r="CQ30" i="210"/>
  <c r="CU98" i="210"/>
  <c r="DI99" i="210"/>
  <c r="CW98" i="210"/>
  <c r="DA89" i="210"/>
  <c r="CQ90" i="210"/>
  <c r="CV96" i="210"/>
  <c r="CT88" i="210"/>
  <c r="DH85" i="210"/>
  <c r="CX86" i="210"/>
  <c r="CZ74" i="210"/>
  <c r="CP74" i="210"/>
  <c r="DC76" i="210"/>
  <c r="DI69" i="210"/>
  <c r="CS58" i="210"/>
  <c r="DE67" i="210"/>
  <c r="CY57" i="210"/>
  <c r="CP54" i="210"/>
  <c r="CR46" i="210"/>
  <c r="DF48" i="210"/>
  <c r="DC45" i="210"/>
  <c r="CW43" i="210"/>
  <c r="CR37" i="210"/>
  <c r="CQ32" i="210"/>
  <c r="DI32" i="210"/>
  <c r="DI27" i="210"/>
  <c r="CV25" i="210"/>
  <c r="CW21" i="210"/>
  <c r="CY25" i="210"/>
  <c r="CS97" i="210"/>
  <c r="DG97" i="210"/>
  <c r="CS74" i="210"/>
  <c r="DC87" i="210"/>
  <c r="DI81" i="210"/>
  <c r="CY82" i="210"/>
  <c r="CW81" i="210"/>
  <c r="CQ71" i="210"/>
  <c r="DD76" i="210"/>
  <c r="DB68" i="210"/>
  <c r="DH66" i="210"/>
  <c r="CX65" i="210"/>
  <c r="DH58" i="210"/>
  <c r="CT54" i="210"/>
  <c r="CQ51" i="210"/>
  <c r="CT50" i="210"/>
  <c r="DC46" i="210"/>
  <c r="CY41" i="210"/>
  <c r="DI39" i="210"/>
  <c r="DE36" i="210"/>
  <c r="CU31" i="210"/>
  <c r="DC27" i="210"/>
  <c r="CP29" i="210"/>
  <c r="CQ98" i="210"/>
  <c r="DH23" i="210"/>
  <c r="CX22" i="210"/>
  <c r="CZ94" i="210"/>
  <c r="CX95" i="210"/>
  <c r="CV82" i="210"/>
  <c r="CT79" i="210"/>
  <c r="DH79" i="210"/>
  <c r="CX80" i="210"/>
  <c r="DG78" i="210"/>
  <c r="DE77" i="210"/>
  <c r="DD58" i="210"/>
  <c r="DI63" i="210"/>
  <c r="CY64" i="210"/>
  <c r="CV68" i="210"/>
  <c r="CX57" i="210"/>
  <c r="DH52" i="210"/>
  <c r="DD50" i="210"/>
  <c r="CW48" i="210"/>
  <c r="DA44" i="210"/>
  <c r="DC39" i="210"/>
  <c r="CY36" i="210"/>
  <c r="DF31" i="210"/>
  <c r="CZ32" i="210"/>
  <c r="DH26" i="210"/>
  <c r="DB94" i="210"/>
  <c r="DA20" i="210"/>
  <c r="CY19" i="210"/>
  <c r="CS91" i="210"/>
  <c r="DG91" i="210"/>
  <c r="DD82" i="210"/>
  <c r="DA78" i="210"/>
  <c r="CZ87" i="210"/>
  <c r="DF82" i="210"/>
  <c r="CQ73" i="210"/>
  <c r="DD71" i="210"/>
  <c r="CS66" i="210"/>
  <c r="CX67" i="210"/>
  <c r="CZ55" i="210"/>
  <c r="DD54" i="210"/>
  <c r="DG47" i="210"/>
  <c r="CP42" i="210"/>
  <c r="DE35" i="210"/>
  <c r="DB27" i="210"/>
  <c r="CY91" i="210"/>
  <c r="DI77" i="210"/>
  <c r="DF87" i="210"/>
  <c r="CX75" i="210"/>
  <c r="DA58" i="210"/>
  <c r="DE69" i="210"/>
  <c r="CU56" i="210"/>
  <c r="CZ41" i="210"/>
  <c r="DB40" i="210"/>
  <c r="CZ34" i="210"/>
  <c r="AQ25" i="210"/>
  <c r="Z25" i="210"/>
  <c r="AG24" i="210"/>
  <c r="AF23" i="210"/>
  <c r="AG89" i="210"/>
  <c r="AL22" i="210"/>
  <c r="AF94" i="210"/>
  <c r="AM96" i="210"/>
  <c r="AL97" i="210"/>
  <c r="AF75" i="210"/>
  <c r="AC89" i="210"/>
  <c r="AB91" i="210"/>
  <c r="AI94" i="210"/>
  <c r="AP87" i="210"/>
  <c r="AF86" i="210"/>
  <c r="AC87" i="210"/>
  <c r="AM73" i="210"/>
  <c r="AJ79" i="210"/>
  <c r="AH79" i="210"/>
  <c r="Y69" i="210"/>
  <c r="AE65" i="210"/>
  <c r="AB66" i="210"/>
  <c r="AD59" i="210"/>
  <c r="AP57" i="210"/>
  <c r="AR53" i="210"/>
  <c r="AH45" i="210"/>
  <c r="AQ41" i="210"/>
  <c r="AB44" i="210"/>
  <c r="AE40" i="210"/>
  <c r="AL34" i="210"/>
  <c r="AG33" i="210"/>
  <c r="AP27" i="210"/>
  <c r="AK29" i="210"/>
  <c r="DI57" i="210"/>
  <c r="CS26" i="210"/>
  <c r="CS76" i="210"/>
  <c r="CV23" i="210"/>
  <c r="CQ81" i="210"/>
  <c r="DD99" i="210"/>
  <c r="DC65" i="210"/>
  <c r="CZ62" i="210"/>
  <c r="CP41" i="210"/>
  <c r="CP99" i="210"/>
  <c r="CW86" i="210"/>
  <c r="DD61" i="210"/>
  <c r="DG44" i="210"/>
  <c r="CV31" i="210"/>
  <c r="CU22" i="210"/>
  <c r="DH97" i="210"/>
  <c r="DF83" i="210"/>
  <c r="DG67" i="210"/>
  <c r="CW51" i="210"/>
  <c r="DD45" i="210"/>
  <c r="CP35" i="210"/>
  <c r="CV21" i="210"/>
  <c r="DA94" i="210"/>
  <c r="DC83" i="210"/>
  <c r="DG79" i="210"/>
  <c r="DI56" i="210"/>
  <c r="DB64" i="210"/>
  <c r="DF62" i="210"/>
  <c r="CV55" i="210"/>
  <c r="CY48" i="210"/>
  <c r="CS37" i="210"/>
  <c r="DB32" i="210"/>
  <c r="CX26" i="210"/>
  <c r="CR21" i="210"/>
  <c r="DF92" i="210"/>
  <c r="DI86" i="210"/>
  <c r="CS72" i="210"/>
  <c r="CQ76" i="210"/>
  <c r="CT74" i="210"/>
  <c r="DG61" i="210"/>
  <c r="CV64" i="210"/>
  <c r="CV54" i="210"/>
  <c r="CR50" i="210"/>
  <c r="CU53" i="210"/>
  <c r="CR42" i="210"/>
  <c r="DI41" i="210"/>
  <c r="CX39" i="210"/>
  <c r="DD33" i="210"/>
  <c r="CV30" i="210"/>
  <c r="CQ29" i="210"/>
  <c r="DC24" i="210"/>
  <c r="DB98" i="210"/>
  <c r="CT90" i="210"/>
  <c r="DD86" i="210"/>
  <c r="CQ89" i="210"/>
  <c r="DD94" i="210"/>
  <c r="DB86" i="210"/>
  <c r="DH84" i="210"/>
  <c r="CP80" i="210"/>
  <c r="CY70" i="210"/>
  <c r="CU75" i="210"/>
  <c r="DA63" i="210"/>
  <c r="DF64" i="210"/>
  <c r="CY56" i="210"/>
  <c r="CZ52" i="210"/>
  <c r="DF47" i="210"/>
  <c r="DE41" i="210"/>
  <c r="CQ31" i="210"/>
  <c r="DI26" i="210"/>
  <c r="CX97" i="210"/>
  <c r="CT82" i="210"/>
  <c r="CX82" i="210"/>
  <c r="CP70" i="210"/>
  <c r="DI65" i="210"/>
  <c r="DE61" i="210"/>
  <c r="DI48" i="210"/>
  <c r="CZ42" i="210"/>
  <c r="CZ38" i="210"/>
  <c r="AI24" i="210"/>
  <c r="AP23" i="210"/>
  <c r="Y23" i="210"/>
  <c r="AF21" i="210"/>
  <c r="AO94" i="210"/>
  <c r="AF93" i="210"/>
  <c r="AM94" i="210"/>
  <c r="AL96" i="210"/>
  <c r="AC98" i="210"/>
  <c r="AA80" i="210"/>
  <c r="AJ90" i="210"/>
  <c r="AI92" i="210"/>
  <c r="Z85" i="210"/>
  <c r="AF82" i="210"/>
  <c r="AC83" i="210"/>
  <c r="AI69" i="210"/>
  <c r="AR76" i="210"/>
  <c r="AP76" i="210"/>
  <c r="AG66" i="210"/>
  <c r="AE61" i="210"/>
  <c r="AJ63" i="210"/>
  <c r="AD55" i="210"/>
  <c r="Z55" i="210"/>
  <c r="AB51" i="210"/>
  <c r="AR48" i="210"/>
  <c r="AE41" i="210"/>
  <c r="Z41" i="210"/>
  <c r="AL41" i="210"/>
  <c r="AB29" i="210"/>
  <c r="AN36" i="210"/>
  <c r="Y31" i="210"/>
  <c r="DF84" i="210"/>
  <c r="CV39" i="210"/>
  <c r="CQ75" i="210"/>
  <c r="CR68" i="210"/>
  <c r="CS93" i="210"/>
  <c r="DI92" i="210"/>
  <c r="CX77" i="210"/>
  <c r="CU59" i="210"/>
  <c r="CW26" i="210"/>
  <c r="CP91" i="210"/>
  <c r="CW71" i="210"/>
  <c r="CY54" i="210"/>
  <c r="DE33" i="210"/>
  <c r="CY27" i="210"/>
  <c r="DF25" i="210"/>
  <c r="CR83" i="210"/>
  <c r="DC72" i="210"/>
  <c r="CX54" i="210"/>
  <c r="CP46" i="210"/>
  <c r="DG39" i="210"/>
  <c r="CR30" i="210"/>
  <c r="DG22" i="210"/>
  <c r="CW93" i="210"/>
  <c r="CS79" i="210"/>
  <c r="CS73" i="210"/>
  <c r="DD72" i="210"/>
  <c r="CR64" i="210"/>
  <c r="CR56" i="210"/>
  <c r="DF53" i="210"/>
  <c r="CT48" i="210"/>
  <c r="DD36" i="210"/>
  <c r="DB28" i="210"/>
  <c r="CT23" i="210"/>
  <c r="DF19" i="210"/>
  <c r="DH91" i="210"/>
  <c r="CU93" i="210"/>
  <c r="CY87" i="210"/>
  <c r="DE73" i="210"/>
  <c r="CS61" i="210"/>
  <c r="CT93" i="210"/>
  <c r="DD97" i="210"/>
  <c r="CR60" i="210"/>
  <c r="CR38" i="210"/>
  <c r="DG99" i="210"/>
  <c r="DH72" i="210"/>
  <c r="DE52" i="210"/>
  <c r="CW23" i="210"/>
  <c r="CP97" i="210"/>
  <c r="DA65" i="210"/>
  <c r="CV43" i="210"/>
  <c r="CT96" i="210"/>
  <c r="CS78" i="210"/>
  <c r="CX56" i="210"/>
  <c r="CZ31" i="210"/>
  <c r="CS96" i="210"/>
  <c r="CW72" i="210"/>
  <c r="DD46" i="210"/>
  <c r="DC19" i="210"/>
  <c r="DD84" i="210"/>
  <c r="DF66" i="210"/>
  <c r="DE38" i="210"/>
  <c r="DG21" i="210"/>
  <c r="CW79" i="210"/>
  <c r="CR49" i="210"/>
  <c r="DF27" i="210"/>
  <c r="DG93" i="210"/>
  <c r="DB62" i="210"/>
  <c r="CX41" i="210"/>
  <c r="DD85" i="210"/>
  <c r="DA19" i="210"/>
  <c r="CY99" i="210"/>
  <c r="CS90" i="210"/>
  <c r="DG90" i="210"/>
  <c r="CV97" i="210"/>
  <c r="CS75" i="210"/>
  <c r="CZ86" i="210"/>
  <c r="CP87" i="210"/>
  <c r="CR75" i="210"/>
  <c r="DF74" i="210"/>
  <c r="DC77" i="210"/>
  <c r="DA56" i="210"/>
  <c r="DF59" i="210"/>
  <c r="DE68" i="210"/>
  <c r="CQ58" i="210"/>
  <c r="CU55" i="210"/>
  <c r="DA48" i="210"/>
  <c r="CX49" i="210"/>
  <c r="DA46" i="210"/>
  <c r="CW44" i="210"/>
  <c r="DH37" i="210"/>
  <c r="DG32" i="210"/>
  <c r="DA33" i="210"/>
  <c r="DA28" i="210"/>
  <c r="DE21" i="210"/>
  <c r="CT95" i="210"/>
  <c r="CT89" i="210"/>
  <c r="DI97" i="210"/>
  <c r="DB78" i="210"/>
  <c r="DD81" i="210"/>
  <c r="DC88" i="210"/>
  <c r="DA82" i="210"/>
  <c r="CQ83" i="210"/>
  <c r="CW82" i="210"/>
  <c r="DG71" i="210"/>
  <c r="DD77" i="210"/>
  <c r="DB69" i="210"/>
  <c r="CZ67" i="210"/>
  <c r="CP66" i="210"/>
  <c r="CZ59" i="210"/>
  <c r="CW55" i="210"/>
  <c r="DG51" i="210"/>
  <c r="CT51" i="210"/>
  <c r="DC47" i="210"/>
  <c r="CQ42" i="210"/>
  <c r="DA40" i="210"/>
  <c r="DE37" i="210"/>
  <c r="CU32" i="210"/>
  <c r="DC28" i="210"/>
  <c r="DF29" i="210"/>
  <c r="CU99" i="210"/>
  <c r="CZ24" i="210"/>
  <c r="CP23" i="210"/>
  <c r="CR95" i="210"/>
  <c r="CP96" i="210"/>
  <c r="CS88" i="210"/>
  <c r="CT80" i="210"/>
  <c r="CZ80" i="210"/>
  <c r="CP81" i="210"/>
  <c r="DC66" i="210"/>
  <c r="DE78" i="210"/>
  <c r="DC63" i="210"/>
  <c r="DA64" i="210"/>
  <c r="CQ65" i="210"/>
  <c r="DA59" i="210"/>
  <c r="CP58" i="210"/>
  <c r="CZ53" i="210"/>
  <c r="DD51" i="210"/>
  <c r="CW49" i="210"/>
  <c r="CS45" i="210"/>
  <c r="DD41" i="210"/>
  <c r="CQ37" i="210"/>
  <c r="CX32" i="210"/>
  <c r="CR33" i="210"/>
  <c r="CZ27" i="210"/>
  <c r="CT98" i="210"/>
  <c r="CS21" i="210"/>
  <c r="CQ20" i="210"/>
  <c r="DI91" i="210"/>
  <c r="CY92" i="210"/>
  <c r="CW89" i="210"/>
  <c r="DC79" i="210"/>
  <c r="CR88" i="210"/>
  <c r="DF88" i="210"/>
  <c r="DH76" i="210"/>
  <c r="CX76" i="210"/>
  <c r="DF68" i="210"/>
  <c r="DB60" i="210"/>
  <c r="CZ61" i="210"/>
  <c r="CP60" i="210"/>
  <c r="DG59" i="210"/>
  <c r="DC57" i="210"/>
  <c r="CP51" i="210"/>
  <c r="CY45" i="210"/>
  <c r="DC36" i="210"/>
  <c r="DC38" i="210"/>
  <c r="CZ39" i="210"/>
  <c r="CY34" i="210"/>
  <c r="CS35" i="210"/>
  <c r="CS30" i="210"/>
  <c r="CW22" i="210"/>
  <c r="CT19" i="210"/>
  <c r="CZ99" i="210"/>
  <c r="DB92" i="210"/>
  <c r="CR89" i="210"/>
  <c r="CP90" i="210"/>
  <c r="CU89" i="210"/>
  <c r="CS84" i="210"/>
  <c r="DG84" i="210"/>
  <c r="DE84" i="210"/>
  <c r="CY73" i="210"/>
  <c r="DH69" i="210"/>
  <c r="CT70" i="210"/>
  <c r="CS56" i="210"/>
  <c r="DF67" i="210"/>
  <c r="CV60" i="210"/>
  <c r="DE57" i="210"/>
  <c r="CY53" i="210"/>
  <c r="CS48" i="210"/>
  <c r="CR43" i="210"/>
  <c r="DG43" i="210"/>
  <c r="DB37" i="210"/>
  <c r="CW40" i="210"/>
  <c r="DC34" i="210"/>
  <c r="CV26" i="210"/>
  <c r="CY26" i="210"/>
  <c r="DC20" i="210"/>
  <c r="CT92" i="210"/>
  <c r="DF24" i="210"/>
  <c r="DH96" i="210"/>
  <c r="DF97" i="210"/>
  <c r="DD90" i="210"/>
  <c r="DB82" i="210"/>
  <c r="CR82" i="210"/>
  <c r="CW84" i="210"/>
  <c r="CX78" i="210"/>
  <c r="CU71" i="210"/>
  <c r="DH68" i="210"/>
  <c r="CP62" i="210"/>
  <c r="DA51" i="210"/>
  <c r="CQ53" i="210"/>
  <c r="DE47" i="210"/>
  <c r="DC43" i="210"/>
  <c r="CX31" i="210"/>
  <c r="CZ26" i="210"/>
  <c r="CP92" i="210"/>
  <c r="CS86" i="210"/>
  <c r="DE87" i="210"/>
  <c r="DE72" i="210"/>
  <c r="DA60" i="210"/>
  <c r="CV63" i="210"/>
  <c r="DH48" i="210"/>
  <c r="CV47" i="210"/>
  <c r="CY38" i="210"/>
  <c r="CS29" i="210"/>
  <c r="AB25" i="210"/>
  <c r="AQ23" i="210"/>
  <c r="Z23" i="210"/>
  <c r="AG22" i="210"/>
  <c r="AB97" i="210"/>
  <c r="AC25" i="210"/>
  <c r="AJ98" i="210"/>
  <c r="AF92" i="210"/>
  <c r="AM93" i="210"/>
  <c r="AL94" i="210"/>
  <c r="AC97" i="210"/>
  <c r="AJ96" i="210"/>
  <c r="AB89" i="210"/>
  <c r="AQ91" i="210"/>
  <c r="AH82" i="210"/>
  <c r="AM88" i="210"/>
  <c r="Y79" i="210"/>
  <c r="AL77" i="210"/>
  <c r="AB74" i="210"/>
  <c r="Z74" i="210"/>
  <c r="AO63" i="210"/>
  <c r="AD68" i="210"/>
  <c r="AR60" i="210"/>
  <c r="AC58" i="210"/>
  <c r="Y57" i="210"/>
  <c r="AI51" i="210"/>
  <c r="AB46" i="210"/>
  <c r="AG43" i="210"/>
  <c r="AI44" i="210"/>
  <c r="AL37" i="210"/>
  <c r="AC33" i="210"/>
  <c r="AN32" i="210"/>
  <c r="AG28" i="210"/>
  <c r="CY93" i="210"/>
  <c r="CT62" i="210"/>
  <c r="DG46" i="210"/>
  <c r="CT26" i="210"/>
  <c r="DC90" i="210"/>
  <c r="CY74" i="210"/>
  <c r="CW59" i="210"/>
  <c r="CT39" i="210"/>
  <c r="DD27" i="210"/>
  <c r="DE19" i="210"/>
  <c r="CV92" i="210"/>
  <c r="DH71" i="210"/>
  <c r="DE63" i="210"/>
  <c r="CT56" i="210"/>
  <c r="DB42" i="210"/>
  <c r="DH35" i="210"/>
  <c r="DI23" i="210"/>
  <c r="CQ95" i="210"/>
  <c r="J16" i="210"/>
  <c r="H34" i="210"/>
  <c r="R38" i="210"/>
  <c r="G38" i="210"/>
  <c r="E43" i="210"/>
  <c r="P46" i="210"/>
  <c r="O52" i="210"/>
  <c r="D53" i="210"/>
  <c r="B56" i="210"/>
  <c r="P67" i="210"/>
  <c r="K61" i="210"/>
  <c r="N59" i="210"/>
  <c r="N72" i="210"/>
  <c r="Q73" i="210"/>
  <c r="K76" i="210"/>
  <c r="Q88" i="210"/>
  <c r="T70" i="210"/>
  <c r="U88" i="210"/>
  <c r="G95" i="210"/>
  <c r="J93" i="210"/>
  <c r="R31" i="210"/>
  <c r="F34" i="210"/>
  <c r="Q33" i="210"/>
  <c r="U38" i="210"/>
  <c r="R43" i="210"/>
  <c r="N48" i="210"/>
  <c r="K48" i="210"/>
  <c r="R54" i="210"/>
  <c r="P58" i="210"/>
  <c r="T57" i="210"/>
  <c r="R63" i="210"/>
  <c r="D63" i="210"/>
  <c r="N63" i="210"/>
  <c r="H72" i="210"/>
  <c r="B79" i="210"/>
  <c r="L79" i="210"/>
  <c r="K81" i="210"/>
  <c r="E81" i="210"/>
  <c r="O86" i="210"/>
  <c r="I93" i="210"/>
  <c r="G33" i="210"/>
  <c r="Q37" i="210"/>
  <c r="U41" i="210"/>
  <c r="C43" i="210"/>
  <c r="G46" i="210"/>
  <c r="E49" i="210"/>
  <c r="C53" i="210"/>
  <c r="I57" i="210"/>
  <c r="O60" i="210"/>
  <c r="R66" i="210"/>
  <c r="D66" i="210"/>
  <c r="F68" i="210"/>
  <c r="P76" i="210"/>
  <c r="S71" i="210"/>
  <c r="Q81" i="210"/>
  <c r="K84" i="210"/>
  <c r="E84" i="210"/>
  <c r="H81" i="210"/>
  <c r="H86" i="210"/>
  <c r="M36" i="210"/>
  <c r="K35" i="210"/>
  <c r="Q36" i="210"/>
  <c r="H41" i="210"/>
  <c r="T45" i="210"/>
  <c r="K46" i="210"/>
  <c r="R52" i="210"/>
  <c r="P55" i="210"/>
  <c r="T55" i="210"/>
  <c r="R61" i="210"/>
  <c r="D61" i="210"/>
  <c r="M60" i="210"/>
  <c r="N60" i="210"/>
  <c r="B77" i="210"/>
  <c r="L77" i="210"/>
  <c r="M78" i="210"/>
  <c r="U77" i="210"/>
  <c r="O83" i="210"/>
  <c r="I90" i="210"/>
  <c r="U36" i="210"/>
  <c r="S35" i="210"/>
  <c r="E37" i="210"/>
  <c r="B42" i="210"/>
  <c r="T32" i="210"/>
  <c r="B32" i="210"/>
  <c r="K38" i="210"/>
  <c r="G44" i="210"/>
  <c r="U45" i="210"/>
  <c r="Q46" i="210"/>
  <c r="L49" i="210"/>
  <c r="F55" i="210"/>
  <c r="R58" i="210"/>
  <c r="I61" i="210"/>
  <c r="C64" i="210"/>
  <c r="U62" i="210"/>
  <c r="N76" i="210"/>
  <c r="Q77" i="210"/>
  <c r="C79" i="210"/>
  <c r="J81" i="210"/>
  <c r="D81" i="210"/>
  <c r="F81" i="210"/>
  <c r="H88" i="210"/>
  <c r="B96" i="210"/>
  <c r="O32" i="210"/>
  <c r="I37" i="210"/>
  <c r="M41" i="210"/>
  <c r="S42" i="210"/>
  <c r="B45" i="210"/>
  <c r="D48" i="210"/>
  <c r="S52" i="210"/>
  <c r="Q56" i="210"/>
  <c r="B60" i="210"/>
  <c r="J66" i="210"/>
  <c r="T65" i="210"/>
  <c r="N67" i="210"/>
  <c r="H76" i="210"/>
  <c r="K71" i="210"/>
  <c r="I81" i="210"/>
  <c r="C84" i="210"/>
  <c r="U83" i="210"/>
  <c r="M73" i="210"/>
  <c r="I97" i="210"/>
  <c r="K31" i="210"/>
  <c r="Q41" i="210"/>
  <c r="N39" i="210"/>
  <c r="S45" i="210"/>
  <c r="G50" i="210"/>
  <c r="L48" i="210"/>
  <c r="D51" i="210"/>
  <c r="U51" i="210"/>
  <c r="P64" i="210"/>
  <c r="M57" i="210"/>
  <c r="T68" i="210"/>
  <c r="O62" i="210"/>
  <c r="L70" i="210"/>
  <c r="K74" i="210"/>
  <c r="Q85" i="210"/>
  <c r="C87" i="210"/>
  <c r="U86" i="210"/>
  <c r="G92" i="210"/>
  <c r="J91" i="210"/>
  <c r="N31" i="210"/>
  <c r="F35" i="210"/>
  <c r="P37" i="210"/>
  <c r="M39" i="210"/>
  <c r="J44" i="210"/>
  <c r="N49" i="210"/>
  <c r="C49" i="210"/>
  <c r="E50" i="210"/>
  <c r="U52" i="210"/>
  <c r="L58" i="210"/>
  <c r="J64" i="210"/>
  <c r="T63" i="210"/>
  <c r="N64" i="210"/>
  <c r="H73" i="210"/>
  <c r="R79" i="210"/>
  <c r="E71" i="210"/>
  <c r="C82" i="210"/>
  <c r="U81" i="210"/>
  <c r="O87" i="210"/>
  <c r="I94" i="210"/>
  <c r="N35" i="210"/>
  <c r="H38" i="210"/>
  <c r="U39" i="210"/>
  <c r="R44" i="210"/>
  <c r="U32" i="210"/>
  <c r="L38" i="210"/>
  <c r="R40" i="210"/>
  <c r="M46" i="210"/>
  <c r="B48" i="210"/>
  <c r="Q53" i="210"/>
  <c r="G57" i="210"/>
  <c r="K58" i="210"/>
  <c r="I69" i="210"/>
  <c r="K69" i="210"/>
  <c r="E68" i="210"/>
  <c r="O74" i="210"/>
  <c r="J73" i="210"/>
  <c r="T73" i="210"/>
  <c r="R86" i="210"/>
  <c r="L86" i="210"/>
  <c r="E73" i="210"/>
  <c r="P96" i="210"/>
  <c r="C91" i="210"/>
  <c r="P34" i="210"/>
  <c r="B39" i="210"/>
  <c r="O39" i="210"/>
  <c r="M43" i="210"/>
  <c r="H47" i="210"/>
  <c r="G53" i="210"/>
  <c r="L53" i="210"/>
  <c r="J56" i="210"/>
  <c r="H68" i="210"/>
  <c r="S61" i="210"/>
  <c r="L60" i="210"/>
  <c r="F73" i="210"/>
  <c r="I74" i="210"/>
  <c r="S76" i="210"/>
  <c r="M71" i="210"/>
  <c r="E76" i="210"/>
  <c r="G62" i="210"/>
  <c r="O95" i="210"/>
  <c r="R93" i="210"/>
  <c r="L33" i="210"/>
  <c r="R32" i="210"/>
  <c r="C39" i="210"/>
  <c r="G37" i="210"/>
  <c r="J40" i="210"/>
  <c r="Q47" i="210"/>
  <c r="H51" i="210"/>
  <c r="F56" i="210"/>
  <c r="J59" i="210"/>
  <c r="I62" i="210"/>
  <c r="S64" i="210"/>
  <c r="M63" i="210"/>
  <c r="N77" i="210"/>
  <c r="Q78" i="210"/>
  <c r="S79" i="210"/>
  <c r="B82" i="210"/>
  <c r="T81" i="210"/>
  <c r="F82" i="210"/>
  <c r="P89" i="210"/>
  <c r="R96" i="210"/>
  <c r="S31" i="210"/>
  <c r="Q31" i="210"/>
  <c r="B37" i="210"/>
  <c r="F40" i="210"/>
  <c r="H40" i="210"/>
  <c r="O50" i="210"/>
  <c r="H49" i="210"/>
  <c r="L51" i="210"/>
  <c r="F53" i="210"/>
  <c r="H65" i="210"/>
  <c r="U58" i="210"/>
  <c r="D69" i="210"/>
  <c r="P69" i="210"/>
  <c r="I71" i="210"/>
  <c r="S74" i="210"/>
  <c r="I86" i="210"/>
  <c r="K87" i="210"/>
  <c r="E87" i="210"/>
  <c r="O92" i="210"/>
  <c r="R91" i="210"/>
  <c r="H32" i="210"/>
  <c r="J37" i="210"/>
  <c r="N40" i="210"/>
  <c r="O41" i="210"/>
  <c r="L42" i="210"/>
  <c r="P50" i="210"/>
  <c r="T51" i="210"/>
  <c r="N54" i="210"/>
  <c r="P65" i="210"/>
  <c r="H59" i="210"/>
  <c r="L69" i="210"/>
  <c r="G70" i="210"/>
  <c r="Q71" i="210"/>
  <c r="C75" i="210"/>
  <c r="Q86" i="210"/>
  <c r="S87" i="210"/>
  <c r="M87" i="210"/>
  <c r="G93" i="210"/>
  <c r="B92" i="210"/>
  <c r="F36" i="210"/>
  <c r="P38" i="210"/>
  <c r="E40" i="210"/>
  <c r="B40" i="210"/>
  <c r="N50" i="210"/>
  <c r="S49" i="210"/>
  <c r="K51" i="210"/>
  <c r="M54" i="210"/>
  <c r="D59" i="210"/>
  <c r="B65" i="210"/>
  <c r="L64" i="210"/>
  <c r="N65" i="210"/>
  <c r="H74" i="210"/>
  <c r="O65" i="210"/>
  <c r="U73" i="210"/>
  <c r="S82" i="210"/>
  <c r="M82" i="210"/>
  <c r="O88" i="210"/>
  <c r="I95" i="210"/>
  <c r="M31" i="210"/>
  <c r="U34" i="210"/>
  <c r="S33" i="210"/>
  <c r="L40" i="210"/>
  <c r="I44" i="210"/>
  <c r="M48" i="210"/>
  <c r="B50" i="210"/>
  <c r="B51" i="210"/>
  <c r="G60" i="210"/>
  <c r="K60" i="210"/>
  <c r="F59" i="210"/>
  <c r="M56" i="210"/>
  <c r="E70" i="210"/>
  <c r="O77" i="210"/>
  <c r="J75" i="210"/>
  <c r="T75" i="210"/>
  <c r="R88" i="210"/>
  <c r="L88" i="210"/>
  <c r="G81" i="210"/>
  <c r="P80" i="210"/>
  <c r="C93" i="210"/>
  <c r="U48" i="210"/>
  <c r="G78" i="210"/>
  <c r="C97" i="210"/>
  <c r="M35" i="210"/>
  <c r="K34" i="210"/>
  <c r="D41" i="210"/>
  <c r="I45" i="210"/>
  <c r="G40" i="210"/>
  <c r="R50" i="210"/>
  <c r="R51" i="210"/>
  <c r="M52" i="210"/>
  <c r="U54" i="210"/>
  <c r="R60" i="210"/>
  <c r="M59" i="210"/>
  <c r="U70" i="210"/>
  <c r="O78" i="210"/>
  <c r="B76" i="210"/>
  <c r="L76" i="210"/>
  <c r="D70" i="210"/>
  <c r="O69" i="210"/>
  <c r="G82" i="210"/>
  <c r="P88" i="210"/>
  <c r="S93" i="210"/>
  <c r="D33" i="210"/>
  <c r="J32" i="210"/>
  <c r="S38" i="210"/>
  <c r="O44" i="210"/>
  <c r="G39" i="210"/>
  <c r="I47" i="210"/>
  <c r="T50" i="210"/>
  <c r="N55" i="210"/>
  <c r="B59" i="210"/>
  <c r="Q61" i="210"/>
  <c r="K64" i="210"/>
  <c r="E63" i="210"/>
  <c r="F77" i="210"/>
  <c r="I78" i="210"/>
  <c r="K79" i="210"/>
  <c r="R81" i="210"/>
  <c r="L81" i="210"/>
  <c r="N81" i="210"/>
  <c r="F89" i="210"/>
  <c r="J96" i="210"/>
  <c r="D36" i="210"/>
  <c r="J35" i="210"/>
  <c r="S41" i="210"/>
  <c r="P43" i="210"/>
  <c r="F45" i="210"/>
  <c r="B46" i="210"/>
  <c r="U50" i="210"/>
  <c r="U53" i="210"/>
  <c r="K56" i="210"/>
  <c r="I66" i="210"/>
  <c r="K67" i="210"/>
  <c r="E66" i="210"/>
  <c r="O71" i="210"/>
  <c r="J71" i="210"/>
  <c r="T71" i="210"/>
  <c r="R84" i="210"/>
  <c r="L84" i="210"/>
  <c r="F86" i="210"/>
  <c r="P93" i="210"/>
  <c r="P86" i="210"/>
  <c r="P31" i="210"/>
  <c r="G32" i="210"/>
  <c r="Q32" i="210"/>
  <c r="E41" i="210"/>
  <c r="K42" i="210"/>
  <c r="G36" i="210"/>
  <c r="Q40" i="210"/>
  <c r="N38" i="210"/>
  <c r="C45" i="210"/>
  <c r="G49" i="210"/>
  <c r="L41" i="210"/>
  <c r="U49" i="210"/>
  <c r="I60" i="210"/>
  <c r="P63" i="210"/>
  <c r="R68" i="210"/>
  <c r="D68" i="210"/>
  <c r="N53" i="210"/>
  <c r="O67" i="210"/>
  <c r="S73" i="210"/>
  <c r="Q84" i="210"/>
  <c r="K86" i="210"/>
  <c r="E86" i="210"/>
  <c r="G91" i="210"/>
  <c r="R90" i="210"/>
  <c r="U35" i="210"/>
  <c r="S34" i="210"/>
  <c r="Q45" i="210"/>
  <c r="D43" i="210"/>
  <c r="L45" i="210"/>
  <c r="B52" i="210"/>
  <c r="H54" i="210"/>
  <c r="D55" i="210"/>
  <c r="B61" i="210"/>
  <c r="J60" i="210"/>
  <c r="U55" i="210"/>
  <c r="G79" i="210"/>
  <c r="J76" i="210"/>
  <c r="T76" i="210"/>
  <c r="U71" i="210"/>
  <c r="E75" i="210"/>
  <c r="O82" i="210"/>
  <c r="H89" i="210"/>
  <c r="F31" i="210"/>
  <c r="N34" i="210"/>
  <c r="H37" i="210"/>
  <c r="E39" i="210"/>
  <c r="B44" i="210"/>
  <c r="F49" i="210"/>
  <c r="S48" i="210"/>
  <c r="T49" i="210"/>
  <c r="M51" i="210"/>
  <c r="D58" i="210"/>
  <c r="B64" i="210"/>
  <c r="L63" i="210"/>
  <c r="F64" i="210"/>
  <c r="P72" i="210"/>
  <c r="J79" i="210"/>
  <c r="T79" i="210"/>
  <c r="S81" i="210"/>
  <c r="M81" i="210"/>
  <c r="G87" i="210"/>
  <c r="Q93" i="210"/>
  <c r="U33" i="210"/>
  <c r="S32" i="210"/>
  <c r="L39" i="210"/>
  <c r="Q42" i="210"/>
  <c r="M47" i="210"/>
  <c r="B49" i="210"/>
  <c r="T46" i="210"/>
  <c r="O58" i="210"/>
  <c r="K59" i="210"/>
  <c r="Q70" i="210"/>
  <c r="K70" i="210"/>
  <c r="E69" i="210"/>
  <c r="G76" i="210"/>
  <c r="J74" i="210"/>
  <c r="T74" i="210"/>
  <c r="R87" i="210"/>
  <c r="L87" i="210"/>
  <c r="N79" i="210"/>
  <c r="H98" i="210"/>
  <c r="E34" i="210"/>
  <c r="C33" i="210"/>
  <c r="T39" i="210"/>
  <c r="I43" i="210"/>
  <c r="U47" i="210"/>
  <c r="J49" i="210"/>
  <c r="P49" i="210"/>
  <c r="G59" i="210"/>
  <c r="S59" i="210"/>
  <c r="E57" i="210"/>
  <c r="S70" i="210"/>
  <c r="M69" i="210"/>
  <c r="O76" i="210"/>
  <c r="R74" i="210"/>
  <c r="D75" i="210"/>
  <c r="B88" i="210"/>
  <c r="T87" i="210"/>
  <c r="G80" i="210"/>
  <c r="P98" i="210"/>
  <c r="K92" i="210"/>
  <c r="T31" i="210"/>
  <c r="L34" i="210"/>
  <c r="R33" i="210"/>
  <c r="C40" i="210"/>
  <c r="B41" i="210"/>
  <c r="N42" i="210"/>
  <c r="I49" i="210"/>
  <c r="P52" i="210"/>
  <c r="N57" i="210"/>
  <c r="P54" i="210"/>
  <c r="Q63" i="210"/>
  <c r="S65" i="210"/>
  <c r="M64" i="210"/>
  <c r="O61" i="210"/>
  <c r="G65" i="210"/>
  <c r="J69" i="210"/>
  <c r="B83" i="210"/>
  <c r="T82" i="210"/>
  <c r="N83" i="210"/>
  <c r="H91" i="210"/>
  <c r="R97" i="210"/>
  <c r="H33" i="210"/>
  <c r="B38" i="210"/>
  <c r="N41" i="210"/>
  <c r="M42" i="210"/>
  <c r="D45" i="210"/>
  <c r="O51" i="210"/>
  <c r="L52" i="210"/>
  <c r="J55" i="210"/>
  <c r="P66" i="210"/>
  <c r="S60" i="210"/>
  <c r="M55" i="210"/>
  <c r="N71" i="210"/>
  <c r="Q72" i="210"/>
  <c r="S75" i="210"/>
  <c r="Q87" i="210"/>
  <c r="K88" i="210"/>
  <c r="E88" i="210"/>
  <c r="G94" i="210"/>
  <c r="R92" i="210"/>
  <c r="E35" i="210"/>
  <c r="M53" i="210"/>
  <c r="T88" i="210"/>
  <c r="N33" i="210"/>
  <c r="F44" i="210"/>
  <c r="K52" i="210"/>
  <c r="J63" i="210"/>
  <c r="H70" i="210"/>
  <c r="Q80" i="210"/>
  <c r="G86" i="210"/>
  <c r="C32" i="210"/>
  <c r="K45" i="210"/>
  <c r="I54" i="210"/>
  <c r="Q65" i="210"/>
  <c r="G61" i="210"/>
  <c r="D74" i="210"/>
  <c r="N85" i="210"/>
  <c r="J39" i="210"/>
  <c r="L44" i="210"/>
  <c r="G58" i="210"/>
  <c r="C62" i="210"/>
  <c r="O79" i="210"/>
  <c r="J87" i="210"/>
  <c r="G96" i="210"/>
  <c r="R39" i="210"/>
  <c r="E44" i="210"/>
  <c r="G54" i="210"/>
  <c r="B57" i="210"/>
  <c r="K62" i="210"/>
  <c r="F74" i="210"/>
  <c r="K77" i="210"/>
  <c r="P78" i="210"/>
  <c r="O96" i="210"/>
  <c r="H36" i="210"/>
  <c r="G42" i="210"/>
  <c r="F50" i="210"/>
  <c r="O54" i="210"/>
  <c r="G55" i="210"/>
  <c r="T58" i="210"/>
  <c r="S62" i="210"/>
  <c r="U66" i="210"/>
  <c r="P73" i="210"/>
  <c r="S77" i="210"/>
  <c r="J85" i="210"/>
  <c r="E82" i="210"/>
  <c r="G97" i="210"/>
  <c r="S89" i="210"/>
  <c r="M34" i="210"/>
  <c r="I39" i="210"/>
  <c r="O42" i="210"/>
  <c r="E48" i="210"/>
  <c r="N51" i="210"/>
  <c r="T54" i="210"/>
  <c r="C60" i="210"/>
  <c r="R67" i="210"/>
  <c r="U61" i="210"/>
  <c r="G77" i="210"/>
  <c r="S72" i="210"/>
  <c r="J80" i="210"/>
  <c r="D88" i="210"/>
  <c r="N89" i="210"/>
  <c r="B95" i="210"/>
  <c r="D32" i="210"/>
  <c r="R36" i="210"/>
  <c r="M40" i="210"/>
  <c r="E45" i="210"/>
  <c r="J47" i="210"/>
  <c r="S51" i="210"/>
  <c r="B58" i="210"/>
  <c r="I68" i="210"/>
  <c r="T64" i="210"/>
  <c r="N75" i="210"/>
  <c r="R72" i="210"/>
  <c r="U79" i="210"/>
  <c r="L80" i="210"/>
  <c r="F88" i="210"/>
  <c r="Q95" i="210"/>
  <c r="C34" i="210"/>
  <c r="M70" i="210"/>
  <c r="D92" i="210"/>
  <c r="N93" i="210"/>
  <c r="P57" i="210"/>
  <c r="S80" i="210"/>
  <c r="D95" i="210"/>
  <c r="I31" i="210"/>
  <c r="T59" i="210"/>
  <c r="E83" i="210"/>
  <c r="D98" i="210"/>
  <c r="N95" i="210"/>
  <c r="H82" i="210"/>
  <c r="F38" i="210"/>
  <c r="T67" i="210"/>
  <c r="J90" i="210"/>
  <c r="U92" i="210"/>
  <c r="H46" i="210"/>
  <c r="I73" i="210"/>
  <c r="K98" i="210"/>
  <c r="M98" i="210"/>
  <c r="C99" i="210"/>
  <c r="E54" i="210"/>
  <c r="B81" i="210"/>
  <c r="T93" i="210"/>
  <c r="J34" i="210"/>
  <c r="Q64" i="210"/>
  <c r="N84" i="210"/>
  <c r="H83" i="210"/>
  <c r="P83" i="210"/>
  <c r="G98" i="210"/>
  <c r="O37" i="210"/>
  <c r="U67" i="210"/>
  <c r="H85" i="210"/>
  <c r="E94" i="210"/>
  <c r="R34" i="210"/>
  <c r="F48" i="210"/>
  <c r="D49" i="210"/>
  <c r="B66" i="210"/>
  <c r="P71" i="210"/>
  <c r="B84" i="210"/>
  <c r="O63" i="210"/>
  <c r="I41" i="210"/>
  <c r="N44" i="210"/>
  <c r="H50" i="210"/>
  <c r="Q69" i="210"/>
  <c r="G71" i="210"/>
  <c r="I85" i="210"/>
  <c r="M74" i="210"/>
  <c r="H31" i="210"/>
  <c r="D39" i="210"/>
  <c r="P47" i="210"/>
  <c r="H55" i="210"/>
  <c r="C70" i="210"/>
  <c r="Q74" i="210"/>
  <c r="E77" i="210"/>
  <c r="P97" i="210"/>
  <c r="T33" i="210"/>
  <c r="K39" i="210"/>
  <c r="P41" i="210"/>
  <c r="P51" i="210"/>
  <c r="R59" i="210"/>
  <c r="C65" i="210"/>
  <c r="F78" i="210"/>
  <c r="G63" i="210"/>
  <c r="D82" i="210"/>
  <c r="H90" i="210"/>
  <c r="J33" i="210"/>
  <c r="P40" i="210"/>
  <c r="G47" i="210"/>
  <c r="H52" i="210"/>
  <c r="H56" i="210"/>
  <c r="P61" i="210"/>
  <c r="K65" i="210"/>
  <c r="F61" i="210"/>
  <c r="P77" i="210"/>
  <c r="O64" i="210"/>
  <c r="E79" i="210"/>
  <c r="U84" i="210"/>
  <c r="P90" i="210"/>
  <c r="C95" i="210"/>
  <c r="E31" i="210"/>
  <c r="F32" i="210"/>
  <c r="R37" i="210"/>
  <c r="H45" i="210"/>
  <c r="N46" i="210"/>
  <c r="G51" i="210"/>
  <c r="O55" i="210"/>
  <c r="L56" i="210"/>
  <c r="H60" i="210"/>
  <c r="E67" i="210"/>
  <c r="O68" i="210"/>
  <c r="K75" i="210"/>
  <c r="R85" i="210"/>
  <c r="H79" i="210"/>
  <c r="O93" i="210"/>
  <c r="C90" i="210"/>
  <c r="T34" i="210"/>
  <c r="K36" i="210"/>
  <c r="N37" i="210"/>
  <c r="F43" i="210"/>
  <c r="K47" i="210"/>
  <c r="K54" i="210"/>
  <c r="C55" i="210"/>
  <c r="R62" i="210"/>
  <c r="L67" i="210"/>
  <c r="G68" i="210"/>
  <c r="B78" i="210"/>
  <c r="Q83" i="210"/>
  <c r="D83" i="210"/>
  <c r="G85" i="210"/>
  <c r="B90" i="210"/>
  <c r="T40" i="210"/>
  <c r="R75" i="210"/>
  <c r="T94" i="210"/>
  <c r="F33" i="210"/>
  <c r="D57" i="210"/>
  <c r="M80" i="210"/>
  <c r="T97" i="210"/>
  <c r="F94" i="210"/>
  <c r="P39" i="210"/>
  <c r="R65" i="210"/>
  <c r="O89" i="210"/>
  <c r="U89" i="210"/>
  <c r="O98" i="210"/>
  <c r="S44" i="210"/>
  <c r="N70" i="210"/>
  <c r="K93" i="210"/>
  <c r="M95" i="210"/>
  <c r="G52" i="210"/>
  <c r="C76" i="210"/>
  <c r="T90" i="210"/>
  <c r="N98" i="210"/>
  <c r="L32" i="210"/>
  <c r="J58" i="210"/>
  <c r="T80" i="210"/>
  <c r="L96" i="210"/>
  <c r="S40" i="210"/>
  <c r="K66" i="210"/>
  <c r="H92" i="210"/>
  <c r="E91" i="210"/>
  <c r="E46" i="210"/>
  <c r="G74" i="210"/>
  <c r="S96" i="210"/>
  <c r="U96" i="210"/>
  <c r="R99" i="210"/>
  <c r="T44" i="210"/>
  <c r="H58" i="210"/>
  <c r="S66" i="210"/>
  <c r="P75" i="210"/>
  <c r="C81" i="210"/>
  <c r="P92" i="210"/>
  <c r="C31" i="210"/>
  <c r="K41" i="210"/>
  <c r="U46" i="210"/>
  <c r="E52" i="210"/>
  <c r="E56" i="210"/>
  <c r="G75" i="210"/>
  <c r="J84" i="210"/>
  <c r="O91" i="210"/>
  <c r="M33" i="210"/>
  <c r="I35" i="210"/>
  <c r="R48" i="210"/>
  <c r="R56" i="210"/>
  <c r="T60" i="210"/>
  <c r="B74" i="210"/>
  <c r="M77" i="210"/>
  <c r="Q89" i="210"/>
  <c r="L36" i="210"/>
  <c r="I36" i="210"/>
  <c r="N45" i="210"/>
  <c r="I51" i="210"/>
  <c r="S56" i="210"/>
  <c r="S67" i="210"/>
  <c r="G72" i="210"/>
  <c r="D72" i="210"/>
  <c r="T84" i="210"/>
  <c r="H94" i="210"/>
  <c r="B36" i="210"/>
  <c r="P44" i="210"/>
  <c r="P48" i="210"/>
  <c r="Q51" i="210"/>
  <c r="E53" i="210"/>
  <c r="E58" i="210"/>
  <c r="C68" i="210"/>
  <c r="F65" i="210"/>
  <c r="Q75" i="210"/>
  <c r="L72" i="210"/>
  <c r="K82" i="210"/>
  <c r="U76" i="210"/>
  <c r="P94" i="210"/>
  <c r="O34" i="210"/>
  <c r="K37" i="210"/>
  <c r="Q43" i="210"/>
  <c r="O47" i="210"/>
  <c r="D46" i="210"/>
  <c r="O59" i="210"/>
  <c r="H62" i="210"/>
  <c r="C63" i="210"/>
  <c r="U69" i="210"/>
  <c r="H78" i="210"/>
  <c r="C78" i="210"/>
  <c r="J88" i="210"/>
  <c r="E85" i="210"/>
  <c r="O97" i="210"/>
  <c r="S92" i="210"/>
  <c r="E32" i="210"/>
  <c r="H39" i="210"/>
  <c r="G43" i="210"/>
  <c r="R45" i="210"/>
  <c r="C50" i="210"/>
  <c r="P53" i="210"/>
  <c r="S57" i="210"/>
  <c r="J65" i="210"/>
  <c r="E62" i="210"/>
  <c r="O73" i="210"/>
  <c r="H69" i="210"/>
  <c r="R80" i="210"/>
  <c r="T85" i="210"/>
  <c r="G89" i="210"/>
  <c r="J95" i="210"/>
  <c r="Q44" i="210"/>
  <c r="D76" i="210"/>
  <c r="L97" i="210"/>
  <c r="S36" i="210"/>
  <c r="B63" i="210"/>
  <c r="O85" i="210"/>
  <c r="L89" i="210"/>
  <c r="N97" i="210"/>
  <c r="T99" i="210"/>
  <c r="U40" i="210"/>
  <c r="D65" i="210"/>
  <c r="I96" i="210"/>
  <c r="M92" i="210"/>
  <c r="O48" i="210"/>
  <c r="G66" i="210"/>
  <c r="C98" i="210"/>
  <c r="E98" i="210"/>
  <c r="I98" i="210"/>
  <c r="T52" i="210"/>
  <c r="I88" i="210"/>
  <c r="L93" i="210"/>
  <c r="P60" i="210"/>
  <c r="N80" i="210"/>
  <c r="E72" i="210"/>
  <c r="N92" i="210"/>
  <c r="H42" i="210"/>
  <c r="E65" i="210"/>
  <c r="J98" i="210"/>
  <c r="U93" i="210"/>
  <c r="R47" i="210"/>
  <c r="B73" i="210"/>
  <c r="P85" i="210"/>
  <c r="M99" i="210"/>
  <c r="N96" i="210"/>
  <c r="J31" i="210"/>
  <c r="I32" i="210"/>
  <c r="Q50" i="210"/>
  <c r="I56" i="210"/>
  <c r="T62" i="210"/>
  <c r="O70" i="210"/>
  <c r="S83" i="210"/>
  <c r="Q92" i="210"/>
  <c r="T38" i="210"/>
  <c r="O49" i="210"/>
  <c r="O57" i="210"/>
  <c r="C67" i="210"/>
  <c r="B69" i="210"/>
  <c r="B87" i="210"/>
  <c r="H93" i="210"/>
  <c r="E36" i="210"/>
  <c r="O40" i="210"/>
  <c r="C46" i="210"/>
  <c r="C59" i="210"/>
  <c r="U60" i="210"/>
  <c r="R76" i="210"/>
  <c r="D87" i="210"/>
  <c r="B94" i="210"/>
  <c r="D31" i="210"/>
  <c r="O33" i="210"/>
  <c r="I34" i="210"/>
  <c r="O46" i="210"/>
  <c r="K53" i="210"/>
  <c r="H61" i="210"/>
  <c r="L66" i="210"/>
  <c r="H77" i="210"/>
  <c r="I82" i="210"/>
  <c r="M84" i="210"/>
  <c r="P87" i="210"/>
  <c r="Q38" i="210"/>
  <c r="S43" i="210"/>
  <c r="Q48" i="210"/>
  <c r="B53" i="210"/>
  <c r="I58" i="210"/>
  <c r="I63" i="210"/>
  <c r="L61" i="210"/>
  <c r="F69" i="210"/>
  <c r="Q79" i="210"/>
  <c r="T77" i="210"/>
  <c r="C85" i="210"/>
  <c r="F83" i="210"/>
  <c r="Q90" i="210"/>
  <c r="P32" i="210"/>
  <c r="L37" i="210"/>
  <c r="J42" i="210"/>
  <c r="T43" i="210"/>
  <c r="I52" i="210"/>
  <c r="P56" i="210"/>
  <c r="H66" i="210"/>
  <c r="K68" i="210"/>
  <c r="N61" i="210"/>
  <c r="I72" i="210"/>
  <c r="T72" i="210"/>
  <c r="C80" i="210"/>
  <c r="U87" i="210"/>
  <c r="H95" i="210"/>
  <c r="K95" i="210"/>
  <c r="N32" i="210"/>
  <c r="Q39" i="210"/>
  <c r="T41" i="210"/>
  <c r="F47" i="210"/>
  <c r="F52" i="210"/>
  <c r="F58" i="210"/>
  <c r="T56" i="210"/>
  <c r="B68" i="210"/>
  <c r="U64" i="210"/>
  <c r="J70" i="210"/>
  <c r="C73" i="210"/>
  <c r="J83" i="210"/>
  <c r="E80" i="210"/>
  <c r="G90" i="210"/>
  <c r="B98" i="210"/>
  <c r="J50" i="210"/>
  <c r="B89" i="210"/>
  <c r="C89" i="210"/>
  <c r="F96" i="210"/>
  <c r="K99" i="210"/>
  <c r="E38" i="210"/>
  <c r="L62" i="210"/>
  <c r="I92" i="210"/>
  <c r="E92" i="210"/>
  <c r="C42" i="210"/>
  <c r="N66" i="210"/>
  <c r="C92" i="210"/>
  <c r="E95" i="210"/>
  <c r="L99" i="210"/>
  <c r="N52" i="210"/>
  <c r="K73" i="210"/>
  <c r="L90" i="210"/>
  <c r="F97" i="210"/>
  <c r="P99" i="210"/>
  <c r="R55" i="210"/>
  <c r="S88" i="210"/>
  <c r="D96" i="210"/>
  <c r="C38" i="210"/>
  <c r="S63" i="210"/>
  <c r="P81" i="210"/>
  <c r="U90" i="210"/>
  <c r="N43" i="210"/>
  <c r="R69" i="210"/>
  <c r="C96" i="210"/>
  <c r="M96" i="210"/>
  <c r="I99" i="210"/>
  <c r="I53" i="210"/>
  <c r="L73" i="210"/>
  <c r="T91" i="210"/>
  <c r="F92" i="210"/>
  <c r="C41" i="210"/>
  <c r="C48" i="210"/>
  <c r="S55" i="210"/>
  <c r="L65" i="210"/>
  <c r="R78" i="210"/>
  <c r="T83" i="210"/>
  <c r="Q96" i="210"/>
  <c r="T35" i="210"/>
  <c r="J45" i="210"/>
  <c r="Q60" i="210"/>
  <c r="S69" i="210"/>
  <c r="B71" i="210"/>
  <c r="S86" i="210"/>
  <c r="H97" i="210"/>
  <c r="I42" i="210"/>
  <c r="O53" i="210"/>
  <c r="L55" i="210"/>
  <c r="U68" i="210"/>
  <c r="C77" i="210"/>
  <c r="M76" i="210"/>
  <c r="S91" i="210"/>
  <c r="P35" i="210"/>
  <c r="R41" i="210"/>
  <c r="H48" i="210"/>
  <c r="D54" i="210"/>
  <c r="L50" i="210"/>
  <c r="E61" i="210"/>
  <c r="I75" i="210"/>
  <c r="E78" i="210"/>
  <c r="M75" i="210"/>
  <c r="J94" i="210"/>
  <c r="C37" i="210"/>
  <c r="M44" i="210"/>
  <c r="R46" i="210"/>
  <c r="C51" i="210"/>
  <c r="J57" i="210"/>
  <c r="I67" i="210"/>
  <c r="D64" i="210"/>
  <c r="N74" i="210"/>
  <c r="B72" i="210"/>
  <c r="M72" i="210"/>
  <c r="F79" i="210"/>
  <c r="F87" i="210"/>
  <c r="Q94" i="210"/>
  <c r="P36" i="210"/>
  <c r="D40" i="210"/>
  <c r="C44" i="210"/>
  <c r="T42" i="210"/>
  <c r="D50" i="210"/>
  <c r="Q58" i="210"/>
  <c r="E59" i="210"/>
  <c r="E55" i="210"/>
  <c r="N69" i="210"/>
  <c r="I76" i="210"/>
  <c r="L75" i="210"/>
  <c r="K85" i="210"/>
  <c r="M79" i="210"/>
  <c r="U74" i="210"/>
  <c r="N36" i="210"/>
  <c r="S37" i="210"/>
  <c r="P45" i="210"/>
  <c r="D42" i="210"/>
  <c r="L47" i="210"/>
  <c r="G56" i="210"/>
  <c r="L59" i="210"/>
  <c r="K63" i="210"/>
  <c r="M67" i="210"/>
  <c r="P74" i="210"/>
  <c r="K78" i="210"/>
  <c r="B86" i="210"/>
  <c r="U82" i="210"/>
  <c r="H80" i="210"/>
  <c r="K90" i="210"/>
  <c r="J51" i="210"/>
  <c r="O81" i="210"/>
  <c r="U91" i="210"/>
  <c r="B43" i="210"/>
  <c r="N62" i="210"/>
  <c r="K91" i="210"/>
  <c r="U94" i="210"/>
  <c r="L43" i="210"/>
  <c r="H75" i="210"/>
  <c r="S97" i="210"/>
  <c r="U97" i="210"/>
  <c r="F90" i="210"/>
  <c r="S54" i="210"/>
  <c r="I84" i="210"/>
  <c r="D93" i="210"/>
  <c r="S99" i="210"/>
  <c r="P33" i="210"/>
  <c r="H67" i="210"/>
  <c r="M88" i="210"/>
  <c r="T98" i="210"/>
  <c r="N91" i="210"/>
  <c r="Q99" i="210"/>
  <c r="F91" i="210"/>
  <c r="O43" i="210"/>
  <c r="M62" i="210"/>
  <c r="R95" i="210"/>
  <c r="M93" i="210"/>
  <c r="I50" i="210"/>
  <c r="G69" i="210"/>
  <c r="H84" i="210"/>
  <c r="E99" i="210"/>
  <c r="F95" i="210"/>
  <c r="O56" i="210"/>
  <c r="J86" i="210"/>
  <c r="L94" i="210"/>
  <c r="M38" i="210"/>
  <c r="S50" i="210"/>
  <c r="L57" i="210"/>
  <c r="M65" i="210"/>
  <c r="C71" i="210"/>
  <c r="U80" i="210"/>
  <c r="R98" i="210"/>
  <c r="E33" i="210"/>
  <c r="F39" i="210"/>
  <c r="J48" i="210"/>
  <c r="C56" i="210"/>
  <c r="L68" i="210"/>
  <c r="R73" i="210"/>
  <c r="D84" i="210"/>
  <c r="B91" i="210"/>
  <c r="H35" i="210"/>
  <c r="I33" i="210"/>
  <c r="Q54" i="210"/>
  <c r="P68" i="210"/>
  <c r="P59" i="210"/>
  <c r="L74" i="210"/>
  <c r="E74" i="210"/>
  <c r="K94" i="210"/>
  <c r="B33" i="210"/>
  <c r="O38" i="210"/>
  <c r="I48" i="210"/>
  <c r="N56" i="210"/>
  <c r="Q62" i="210"/>
  <c r="U63" i="210"/>
  <c r="I79" i="210"/>
  <c r="J82" i="210"/>
  <c r="N82" i="210"/>
  <c r="B97" i="210"/>
  <c r="L31" i="210"/>
  <c r="D34" i="210"/>
  <c r="S39" i="210"/>
  <c r="F42" i="210"/>
  <c r="S46" i="210"/>
  <c r="S53" i="210"/>
  <c r="H53" i="210"/>
  <c r="B62" i="210"/>
  <c r="T66" i="210"/>
  <c r="N78" i="210"/>
  <c r="J77" i="210"/>
  <c r="Q82" i="210"/>
  <c r="L82" i="210"/>
  <c r="G84" i="210"/>
  <c r="I89" i="210"/>
  <c r="J36" i="210"/>
  <c r="M37" i="210"/>
  <c r="E42" i="210"/>
  <c r="B47" i="210"/>
  <c r="J53" i="210"/>
  <c r="B55" i="210"/>
  <c r="Q67" i="210"/>
  <c r="T61" i="210"/>
  <c r="F71" i="210"/>
  <c r="J72" i="210"/>
  <c r="D78" i="210"/>
  <c r="C88" i="210"/>
  <c r="N87" i="210"/>
  <c r="I91" i="210"/>
  <c r="G35" i="210"/>
  <c r="K40" i="210"/>
  <c r="R42" i="210"/>
  <c r="G48" i="210"/>
  <c r="O45" i="210"/>
  <c r="H57" i="210"/>
  <c r="P62" i="210"/>
  <c r="C66" i="210"/>
  <c r="F62" i="210"/>
  <c r="U59" i="210"/>
  <c r="B70" i="210"/>
  <c r="K80" i="210"/>
  <c r="M85" i="210"/>
  <c r="P91" i="210"/>
  <c r="S95" i="210"/>
  <c r="E51" i="210"/>
  <c r="H87" i="210"/>
  <c r="M94" i="210"/>
  <c r="N47" i="210"/>
  <c r="H71" i="210"/>
  <c r="K97" i="210"/>
  <c r="M97" i="210"/>
  <c r="K50" i="210"/>
  <c r="P70" i="210"/>
  <c r="D90" i="210"/>
  <c r="N90" i="210"/>
  <c r="G99" i="210"/>
  <c r="O31" i="210"/>
  <c r="Q59" i="210"/>
  <c r="C86" i="210"/>
  <c r="T95" i="210"/>
  <c r="J38" i="210"/>
  <c r="C61" i="210"/>
  <c r="O94" i="210"/>
  <c r="M90" i="210"/>
  <c r="O99" i="210"/>
  <c r="M45" i="210"/>
  <c r="F76" i="210"/>
  <c r="S94" i="210"/>
  <c r="E96" i="210"/>
  <c r="N94" i="210"/>
  <c r="L46" i="210"/>
  <c r="R70" i="210"/>
  <c r="L91" i="210"/>
  <c r="N99" i="210"/>
  <c r="M32" i="210"/>
  <c r="C58" i="210"/>
  <c r="D86" i="210"/>
  <c r="D97" i="210"/>
  <c r="P42" i="210"/>
  <c r="T47" i="210"/>
  <c r="D60" i="210"/>
  <c r="F63" i="210"/>
  <c r="D71" i="210"/>
  <c r="M83" i="210"/>
  <c r="K96" i="210"/>
  <c r="O36" i="210"/>
  <c r="H43" i="210"/>
  <c r="D47" i="210"/>
  <c r="S58" i="210"/>
  <c r="U65" i="210"/>
  <c r="C74" i="210"/>
  <c r="T86" i="210"/>
  <c r="K32" i="210"/>
  <c r="U43" i="210"/>
  <c r="J52" i="210"/>
  <c r="I70" i="210"/>
  <c r="N73" i="210"/>
  <c r="D77" i="210"/>
  <c r="U75" i="210"/>
  <c r="R35" i="210"/>
  <c r="H44" i="210"/>
  <c r="J46" i="210"/>
  <c r="F54" i="210"/>
  <c r="Q66" i="210"/>
  <c r="M66" i="210"/>
  <c r="R71" i="210"/>
  <c r="B85" i="210"/>
  <c r="N86" i="210"/>
  <c r="J89" i="210"/>
  <c r="T36" i="210"/>
  <c r="D37" i="210"/>
  <c r="Q34" i="210"/>
  <c r="K49" i="210"/>
  <c r="L54" i="210"/>
  <c r="C57" i="210"/>
  <c r="R64" i="210"/>
  <c r="M61" i="210"/>
  <c r="O72" i="210"/>
  <c r="G64" i="210"/>
  <c r="B80" i="210"/>
  <c r="D85" i="210"/>
  <c r="G88" i="210"/>
  <c r="R94" i="210"/>
  <c r="K33" i="210"/>
  <c r="F37" i="210"/>
  <c r="U44" i="210"/>
  <c r="R49" i="210"/>
  <c r="C54" i="210"/>
  <c r="R57" i="210"/>
  <c r="M58" i="210"/>
  <c r="D67" i="210"/>
  <c r="F75" i="210"/>
  <c r="B75" i="210"/>
  <c r="I83" i="210"/>
  <c r="D80" i="210"/>
  <c r="O80" i="210"/>
  <c r="R89" i="210"/>
  <c r="G31" i="210"/>
  <c r="T37" i="210"/>
  <c r="J41" i="210"/>
  <c r="G45" i="210"/>
  <c r="Q52" i="210"/>
  <c r="I55" i="210"/>
  <c r="E60" i="210"/>
  <c r="S68" i="210"/>
  <c r="F66" i="210"/>
  <c r="Q76" i="210"/>
  <c r="D73" i="210"/>
  <c r="C83" i="210"/>
  <c r="F80" i="210"/>
  <c r="P95" i="210"/>
  <c r="F60" i="210"/>
  <c r="S90" i="210"/>
  <c r="E97" i="210"/>
  <c r="S47" i="210"/>
  <c r="J78" i="210"/>
  <c r="T89" i="210"/>
  <c r="D89" i="210"/>
  <c r="Q98" i="210"/>
  <c r="C52" i="210"/>
  <c r="I80" i="210"/>
  <c r="T92" i="210"/>
  <c r="J99" i="210"/>
  <c r="O35" i="210"/>
  <c r="H63" i="210"/>
  <c r="U85" i="210"/>
  <c r="L98" i="210"/>
  <c r="H99" i="210"/>
  <c r="U56" i="210"/>
  <c r="B93" i="210"/>
  <c r="E93" i="210"/>
  <c r="I46" i="210"/>
  <c r="I77" i="210"/>
  <c r="S98" i="210"/>
  <c r="U98" i="210"/>
  <c r="P79" i="210"/>
  <c r="N58" i="210"/>
  <c r="R83" i="210"/>
  <c r="D94" i="210"/>
  <c r="Q68" i="210"/>
  <c r="N88" i="210"/>
  <c r="P84" i="210"/>
  <c r="M89" i="210"/>
  <c r="B99" i="210"/>
  <c r="L35" i="210"/>
  <c r="J43" i="210"/>
  <c r="J54" i="210"/>
  <c r="I65" i="210"/>
  <c r="F67" i="210"/>
  <c r="D79" i="210"/>
  <c r="F85" i="210"/>
  <c r="B35" i="210"/>
  <c r="G41" i="210"/>
  <c r="M49" i="210"/>
  <c r="H64" i="210"/>
  <c r="M68" i="210"/>
  <c r="L71" i="210"/>
  <c r="M86" i="210"/>
  <c r="C35" i="210"/>
  <c r="E47" i="210"/>
  <c r="T53" i="210"/>
  <c r="J61" i="210"/>
  <c r="O75" i="210"/>
  <c r="U72" i="210"/>
  <c r="G83" i="210"/>
  <c r="I38" i="210"/>
  <c r="K43" i="210"/>
  <c r="M50" i="210"/>
  <c r="Q57" i="210"/>
  <c r="B67" i="210"/>
  <c r="N68" i="210"/>
  <c r="C72" i="210"/>
  <c r="S84" i="210"/>
  <c r="P82" i="210"/>
  <c r="G34" i="210"/>
  <c r="Q35" i="210"/>
  <c r="F46" i="210"/>
  <c r="F51" i="210"/>
  <c r="F57" i="210"/>
  <c r="D56" i="210"/>
  <c r="J67" i="210"/>
  <c r="E64" i="210"/>
  <c r="G67" i="210"/>
  <c r="K72" i="210"/>
  <c r="R82" i="210"/>
  <c r="U78" i="210"/>
  <c r="E89" i="210"/>
  <c r="J97" i="210"/>
  <c r="C36" i="210"/>
  <c r="F41" i="210"/>
  <c r="D44" i="210"/>
  <c r="C47" i="210"/>
  <c r="D52" i="210"/>
  <c r="K57" i="210"/>
  <c r="J62" i="210"/>
  <c r="T69" i="210"/>
  <c r="G73" i="210"/>
  <c r="R77" i="210"/>
  <c r="I87" i="210"/>
  <c r="L85" i="210"/>
  <c r="O84" i="210"/>
  <c r="J92" i="210"/>
  <c r="B34" i="210"/>
  <c r="U37" i="210"/>
  <c r="K44" i="210"/>
  <c r="Q49" i="210"/>
  <c r="R53" i="210"/>
  <c r="I59" i="210"/>
  <c r="I64" i="210"/>
  <c r="D62" i="210"/>
  <c r="F70" i="210"/>
  <c r="O66" i="210"/>
  <c r="L78" i="210"/>
  <c r="S85" i="210"/>
  <c r="F84" i="210"/>
  <c r="Q91" i="210"/>
  <c r="U31" i="210"/>
  <c r="U57" i="210"/>
  <c r="K89" i="210"/>
  <c r="U99" i="210"/>
  <c r="Q97" i="210"/>
  <c r="B31" i="210"/>
  <c r="B54" i="210"/>
  <c r="T78" i="210"/>
  <c r="L92" i="210"/>
  <c r="F98" i="210"/>
  <c r="Q55" i="210"/>
  <c r="K83" i="210"/>
  <c r="L95" i="210"/>
  <c r="I40" i="210"/>
  <c r="J68" i="210"/>
  <c r="O90" i="210"/>
  <c r="E90" i="210"/>
  <c r="F99" i="210"/>
  <c r="U42" i="210"/>
  <c r="F72" i="210"/>
  <c r="C94" i="210"/>
  <c r="U95" i="210"/>
  <c r="F93" i="210"/>
  <c r="T48" i="210"/>
  <c r="S78" i="210"/>
  <c r="D91" i="210"/>
  <c r="D99" i="210"/>
  <c r="D35" i="210"/>
  <c r="K55" i="210"/>
  <c r="L83" i="210"/>
  <c r="T96" i="210"/>
  <c r="D38" i="210"/>
  <c r="C69" i="210"/>
  <c r="H96" i="210"/>
  <c r="M91" i="210"/>
  <c r="CT22" i="210"/>
  <c r="DA76" i="210"/>
  <c r="CW69" i="210"/>
  <c r="CQ33" i="210"/>
  <c r="DF99" i="210"/>
  <c r="CX72" i="210"/>
  <c r="CP47" i="210"/>
  <c r="CU24" i="210"/>
  <c r="DD89" i="210"/>
  <c r="CQ66" i="210"/>
  <c r="CQ38" i="210"/>
  <c r="DC97" i="210"/>
  <c r="CX79" i="210"/>
  <c r="DH51" i="210"/>
  <c r="DG30" i="210"/>
  <c r="DH90" i="210"/>
  <c r="DB72" i="210"/>
  <c r="DC40" i="210"/>
  <c r="CS25" i="210"/>
  <c r="CS83" i="210"/>
  <c r="DI55" i="210"/>
  <c r="CU33" i="210"/>
  <c r="DF21" i="210"/>
  <c r="CV69" i="210"/>
  <c r="DG49" i="210"/>
  <c r="CV19" i="210"/>
  <c r="CW91" i="210"/>
  <c r="DH62" i="210"/>
  <c r="DH40" i="210"/>
  <c r="CU23" i="210"/>
  <c r="DB89" i="210"/>
  <c r="DE99" i="210"/>
  <c r="CZ98" i="210"/>
  <c r="DD80" i="210"/>
  <c r="CV93" i="210"/>
  <c r="CT85" i="210"/>
  <c r="DH83" i="210"/>
  <c r="CX84" i="210"/>
  <c r="CZ72" i="210"/>
  <c r="CP72" i="210"/>
  <c r="DC73" i="210"/>
  <c r="DI67" i="210"/>
  <c r="CY68" i="210"/>
  <c r="DE64" i="210"/>
  <c r="CY55" i="210"/>
  <c r="CT57" i="210"/>
  <c r="CW52" i="210"/>
  <c r="DF46" i="210"/>
  <c r="DB43" i="210"/>
  <c r="DD39" i="210"/>
  <c r="CY40" i="210"/>
  <c r="DF35" i="210"/>
  <c r="DE28" i="210"/>
  <c r="DH30" i="210"/>
  <c r="CV22" i="210"/>
  <c r="DA24" i="210"/>
  <c r="CY23" i="210"/>
  <c r="CS95" i="210"/>
  <c r="DG95" i="210"/>
  <c r="CW94" i="210"/>
  <c r="DC84" i="210"/>
  <c r="DI79" i="210"/>
  <c r="CY80" i="210"/>
  <c r="DI75" i="210"/>
  <c r="DC67" i="210"/>
  <c r="DD73" i="210"/>
  <c r="DB65" i="210"/>
  <c r="DH64" i="210"/>
  <c r="CX63" i="210"/>
  <c r="DH56" i="210"/>
  <c r="CV56" i="210"/>
  <c r="DH47" i="210"/>
  <c r="CQ49" i="210"/>
  <c r="CT49" i="210"/>
  <c r="CX43" i="210"/>
  <c r="DI37" i="210"/>
  <c r="DD37" i="210"/>
  <c r="DB33" i="210"/>
  <c r="DB29" i="210"/>
  <c r="CP27" i="210"/>
  <c r="CT24" i="210"/>
  <c r="DH21" i="210"/>
  <c r="CX20" i="210"/>
  <c r="CZ92" i="210"/>
  <c r="CX93" i="210"/>
  <c r="CU94" i="210"/>
  <c r="DA87" i="210"/>
  <c r="CS70" i="210"/>
  <c r="DI74" i="210"/>
  <c r="DG76" i="210"/>
  <c r="DE74" i="210"/>
  <c r="CT75" i="210"/>
  <c r="DI61" i="210"/>
  <c r="CY62" i="210"/>
  <c r="CV65" i="210"/>
  <c r="CX55" i="210"/>
  <c r="DH50" i="210"/>
  <c r="CU54" i="210"/>
  <c r="CR44" i="210"/>
  <c r="DA42" i="210"/>
  <c r="CU41" i="210"/>
  <c r="CP38" i="210"/>
  <c r="DD34" i="210"/>
  <c r="CW28" i="210"/>
  <c r="DG29" i="210"/>
  <c r="DC25" i="210"/>
  <c r="DA99" i="210"/>
  <c r="DB97" i="210"/>
  <c r="CS89" i="210"/>
  <c r="DG89" i="210"/>
  <c r="DD95" i="210"/>
  <c r="DB87" i="210"/>
  <c r="CZ85" i="210"/>
  <c r="CP86" i="210"/>
  <c r="CR74" i="210"/>
  <c r="DF73" i="210"/>
  <c r="CU76" i="210"/>
  <c r="DA69" i="210"/>
  <c r="CS57" i="210"/>
  <c r="CW67" i="210"/>
  <c r="CQ57" i="210"/>
  <c r="CS53" i="210"/>
  <c r="DE54" i="210"/>
  <c r="CX48" i="210"/>
  <c r="DC44" i="210"/>
  <c r="DE42" i="210"/>
  <c r="DH36" i="210"/>
  <c r="DG31" i="210"/>
  <c r="DA32" i="210"/>
  <c r="DA27" i="210"/>
  <c r="DD24" i="210"/>
  <c r="DE20" i="210"/>
  <c r="CQ25" i="210"/>
  <c r="DI96" i="210"/>
  <c r="CY97" i="210"/>
  <c r="DE96" i="210"/>
  <c r="CU87" i="210"/>
  <c r="DA81" i="210"/>
  <c r="CQ82" i="210"/>
  <c r="DE80" i="210"/>
  <c r="DG70" i="210"/>
  <c r="CV76" i="210"/>
  <c r="CT68" i="210"/>
  <c r="CZ66" i="210"/>
  <c r="CP65" i="210"/>
  <c r="CZ58" i="210"/>
  <c r="CV53" i="210"/>
  <c r="DG50" i="210"/>
  <c r="CZ49" i="210"/>
  <c r="CU46" i="210"/>
  <c r="CQ41" i="210"/>
  <c r="DA39" i="210"/>
  <c r="CW36" i="210"/>
  <c r="DE26" i="210"/>
  <c r="CU27" i="210"/>
  <c r="DF28" i="210"/>
  <c r="DB95" i="210"/>
  <c r="CZ23" i="210"/>
  <c r="CP22" i="210"/>
  <c r="CR94" i="210"/>
  <c r="CP95" i="210"/>
  <c r="DC96" i="210"/>
  <c r="CV78" i="210"/>
  <c r="CZ79" i="210"/>
  <c r="CW80" i="210"/>
  <c r="CP73" i="210"/>
  <c r="DB77" i="210"/>
  <c r="CR66" i="210"/>
  <c r="CW66" i="210"/>
  <c r="CP57" i="210"/>
  <c r="CY50" i="210"/>
  <c r="DC49" i="210"/>
  <c r="CT37" i="210"/>
  <c r="CU34" i="210"/>
  <c r="CQ26" i="210"/>
  <c r="DE95" i="210"/>
  <c r="DI80" i="210"/>
  <c r="DE79" i="210"/>
  <c r="CV75" i="210"/>
  <c r="DH65" i="210"/>
  <c r="DH57" i="210"/>
  <c r="CQ50" i="210"/>
  <c r="CS47" i="210"/>
  <c r="DF36" i="210"/>
  <c r="DH28" i="210"/>
  <c r="AB22" i="210"/>
  <c r="AA23" i="210"/>
  <c r="AH22" i="210"/>
  <c r="AE99" i="210"/>
  <c r="AO21" i="210"/>
  <c r="Y95" i="210"/>
  <c r="AM25" i="210"/>
  <c r="AK99" i="210"/>
  <c r="AC24" i="210"/>
  <c r="AO93" i="210"/>
  <c r="AF90" i="210"/>
  <c r="AM92" i="210"/>
  <c r="AL93" i="210"/>
  <c r="AC95" i="210"/>
  <c r="AR95" i="210"/>
  <c r="AI82" i="210"/>
  <c r="AQ89" i="210"/>
  <c r="AK79" i="210"/>
  <c r="AM84" i="210"/>
  <c r="AR87" i="210"/>
  <c r="AL73" i="210"/>
  <c r="AJ71" i="210"/>
  <c r="AH71" i="210"/>
  <c r="Y61" i="210"/>
  <c r="AD64" i="210"/>
  <c r="AI67" i="210"/>
  <c r="AF53" i="210"/>
  <c r="AO53" i="210"/>
  <c r="AH53" i="210"/>
  <c r="AI47" i="210"/>
  <c r="AN45" i="210"/>
  <c r="AK41" i="210"/>
  <c r="AK37" i="210"/>
  <c r="AQ35" i="210"/>
  <c r="AE35" i="210"/>
  <c r="AN31" i="210"/>
  <c r="DE15" i="210"/>
  <c r="DA15" i="210"/>
  <c r="CW15" i="210"/>
  <c r="DB15" i="210"/>
  <c r="DC15" i="210"/>
  <c r="DH15" i="210"/>
  <c r="CY15" i="210"/>
  <c r="CV15" i="210"/>
  <c r="CX15" i="210"/>
  <c r="DG15" i="210"/>
  <c r="CZ15" i="210"/>
  <c r="DD15" i="210"/>
  <c r="DG16" i="210"/>
  <c r="DE17" i="210"/>
  <c r="CZ16" i="210"/>
  <c r="DH18" i="210"/>
  <c r="CW18" i="210"/>
  <c r="DA17" i="210"/>
  <c r="CY18" i="210"/>
  <c r="CW16" i="210"/>
  <c r="CY17" i="210"/>
  <c r="DC16" i="210"/>
  <c r="DE16" i="210"/>
  <c r="DG17" i="210"/>
  <c r="DB16" i="210"/>
  <c r="DB17" i="210"/>
  <c r="DD16" i="210"/>
  <c r="DD18" i="210"/>
  <c r="CV16" i="210"/>
  <c r="DC18" i="210"/>
  <c r="CX16" i="210"/>
  <c r="CZ17" i="210"/>
  <c r="DB18" i="210"/>
  <c r="CZ18" i="210"/>
  <c r="CV17" i="210"/>
  <c r="DH16" i="210"/>
  <c r="DF16" i="210"/>
  <c r="DH17" i="210"/>
  <c r="DF18" i="210"/>
  <c r="DF17" i="210"/>
  <c r="CX17" i="210"/>
  <c r="CX18" i="210"/>
  <c r="CW17" i="210"/>
  <c r="CY16" i="210"/>
  <c r="DG18" i="210"/>
  <c r="CV18" i="210"/>
  <c r="DE18" i="210"/>
  <c r="DD17" i="210"/>
  <c r="DA18" i="210"/>
  <c r="DA16" i="210"/>
  <c r="DC17" i="210"/>
  <c r="BL16" i="210"/>
  <c r="BF17" i="210"/>
  <c r="BE18" i="210"/>
  <c r="BJ18" i="210"/>
  <c r="BH16" i="210"/>
  <c r="BJ15" i="210"/>
  <c r="BE17" i="210"/>
  <c r="BH17" i="210"/>
  <c r="BF18" i="210"/>
  <c r="BK16" i="210"/>
  <c r="BD16" i="210"/>
  <c r="BD18" i="210"/>
  <c r="BG17" i="210"/>
  <c r="BM16" i="210"/>
  <c r="BI16" i="210"/>
  <c r="BD15" i="210"/>
  <c r="BD17" i="210"/>
  <c r="BC18" i="210"/>
  <c r="BN15" i="210"/>
  <c r="BI15" i="210"/>
  <c r="BN18" i="210"/>
  <c r="BN17" i="210"/>
  <c r="BI17" i="210"/>
  <c r="BI18" i="210"/>
  <c r="BF15" i="210"/>
  <c r="BF16" i="210"/>
  <c r="BG15" i="210"/>
  <c r="BN16" i="210"/>
  <c r="BJ16" i="210"/>
  <c r="BC16" i="210"/>
  <c r="BJ17" i="210"/>
  <c r="BC17" i="210"/>
  <c r="BE16" i="210"/>
  <c r="BG16" i="210"/>
  <c r="BM17" i="210"/>
  <c r="BC15" i="210"/>
  <c r="BH15" i="210"/>
  <c r="BB15" i="210"/>
  <c r="BK15" i="210"/>
  <c r="BL18" i="210"/>
  <c r="BG18" i="210"/>
  <c r="BB17" i="210"/>
  <c r="BM15" i="210"/>
  <c r="BL17" i="210"/>
  <c r="BK18" i="210"/>
  <c r="BB18" i="210"/>
  <c r="BE15" i="210"/>
  <c r="BB16" i="210"/>
  <c r="BM18" i="210"/>
  <c r="BK17" i="210"/>
  <c r="BH18" i="210"/>
  <c r="AQ15" i="210"/>
  <c r="AG15" i="210"/>
  <c r="AH15" i="210"/>
  <c r="AP15" i="210"/>
  <c r="AL15" i="210"/>
  <c r="R101" i="210"/>
  <c r="S107" i="210"/>
  <c r="P100" i="210"/>
  <c r="O107" i="210"/>
  <c r="P106" i="210"/>
  <c r="S110" i="210"/>
  <c r="T16" i="210"/>
  <c r="Q103" i="210"/>
  <c r="R108" i="210"/>
  <c r="S17" i="210"/>
  <c r="R102" i="210"/>
  <c r="T109" i="210"/>
  <c r="P104" i="210"/>
  <c r="R100" i="210"/>
  <c r="O109" i="210"/>
  <c r="P108" i="210"/>
  <c r="Q108" i="210"/>
  <c r="O101" i="210"/>
  <c r="S109" i="210"/>
  <c r="T17" i="210"/>
  <c r="Q102" i="210"/>
  <c r="P112" i="210"/>
  <c r="Q100" i="210"/>
  <c r="T108" i="210"/>
  <c r="Q101" i="210"/>
  <c r="Q17" i="210"/>
  <c r="Q16" i="210"/>
  <c r="T103" i="210"/>
  <c r="P111" i="210"/>
  <c r="T101" i="210"/>
  <c r="Q110" i="210"/>
  <c r="S111" i="210"/>
  <c r="O111" i="210"/>
  <c r="O112" i="210"/>
  <c r="T110" i="210"/>
  <c r="S104" i="210"/>
  <c r="O106" i="210"/>
  <c r="O16" i="210"/>
  <c r="P105" i="210"/>
  <c r="R112" i="210"/>
  <c r="O17" i="210"/>
  <c r="P103" i="210"/>
  <c r="R104" i="210"/>
  <c r="R16" i="210"/>
  <c r="S103" i="210"/>
  <c r="S101" i="210"/>
  <c r="P110" i="210"/>
  <c r="R17" i="210"/>
  <c r="S102" i="210"/>
  <c r="T100" i="210"/>
  <c r="P16" i="210"/>
  <c r="O104" i="210"/>
  <c r="Q107" i="210"/>
  <c r="R106" i="210"/>
  <c r="T107" i="210"/>
  <c r="S100" i="210"/>
  <c r="P109" i="210"/>
  <c r="T105" i="210"/>
  <c r="Q112" i="210"/>
  <c r="R111" i="210"/>
  <c r="P102" i="210"/>
  <c r="Q105" i="210"/>
  <c r="S108" i="210"/>
  <c r="R109" i="210"/>
  <c r="Q111" i="210"/>
  <c r="T106" i="210"/>
  <c r="O105" i="210"/>
  <c r="P17" i="210"/>
  <c r="O103" i="210"/>
  <c r="Q104" i="210"/>
  <c r="T112" i="210"/>
  <c r="S16" i="210"/>
  <c r="R103" i="210"/>
  <c r="S106" i="210"/>
  <c r="O110" i="210"/>
  <c r="T102" i="210"/>
  <c r="O102" i="210"/>
  <c r="R110" i="210"/>
  <c r="P107" i="210"/>
  <c r="P101" i="210"/>
  <c r="Q106" i="210"/>
  <c r="S105" i="210"/>
  <c r="T104" i="210"/>
  <c r="O108" i="210"/>
  <c r="Q109" i="210"/>
  <c r="R107" i="210"/>
  <c r="R105" i="210"/>
  <c r="O100" i="210"/>
  <c r="S112" i="210"/>
  <c r="T111" i="210"/>
  <c r="K110" i="210"/>
  <c r="K107" i="210"/>
  <c r="K112" i="210"/>
  <c r="K103" i="210"/>
  <c r="K108" i="210"/>
  <c r="K101" i="210"/>
  <c r="K106" i="210"/>
  <c r="K102" i="210"/>
  <c r="K105" i="210"/>
  <c r="K109" i="210"/>
  <c r="K104" i="210"/>
  <c r="K111" i="210"/>
  <c r="K16" i="210"/>
  <c r="K17" i="210"/>
  <c r="K100" i="210"/>
  <c r="AM15" i="210"/>
  <c r="AE15" i="210"/>
  <c r="AF15" i="210"/>
  <c r="AI15" i="210"/>
  <c r="AJ15" i="210"/>
  <c r="AN15" i="210"/>
  <c r="M110" i="210"/>
  <c r="I103" i="210"/>
  <c r="J112" i="210"/>
  <c r="M106" i="210"/>
  <c r="J104" i="210"/>
  <c r="L16" i="210"/>
  <c r="H102" i="210"/>
  <c r="I105" i="210"/>
  <c r="L103" i="210"/>
  <c r="L105" i="210"/>
  <c r="H111" i="210"/>
  <c r="N110" i="210"/>
  <c r="M100" i="210"/>
  <c r="M104" i="210"/>
  <c r="H108" i="210"/>
  <c r="N101" i="210"/>
  <c r="N105" i="210"/>
  <c r="H105" i="210"/>
  <c r="N112" i="210"/>
  <c r="I104" i="210"/>
  <c r="M112" i="210"/>
  <c r="N17" i="210"/>
  <c r="N106" i="210"/>
  <c r="J17" i="210"/>
  <c r="M101" i="210"/>
  <c r="J100" i="210"/>
  <c r="H106" i="210"/>
  <c r="J108" i="210"/>
  <c r="H17" i="210"/>
  <c r="J105" i="210"/>
  <c r="L107" i="210"/>
  <c r="I16" i="210"/>
  <c r="N108" i="210"/>
  <c r="H101" i="210"/>
  <c r="M109" i="210"/>
  <c r="N103" i="210"/>
  <c r="M102" i="210"/>
  <c r="L112" i="210"/>
  <c r="M17" i="210"/>
  <c r="L102" i="210"/>
  <c r="I100" i="210"/>
  <c r="M103" i="210"/>
  <c r="I108" i="210"/>
  <c r="J101" i="210"/>
  <c r="J106" i="210"/>
  <c r="L104" i="210"/>
  <c r="H109" i="210"/>
  <c r="I102" i="210"/>
  <c r="J107" i="210"/>
  <c r="L108" i="210"/>
  <c r="H107" i="210"/>
  <c r="L106" i="210"/>
  <c r="H112" i="210"/>
  <c r="I17" i="210"/>
  <c r="L17" i="210"/>
  <c r="L100" i="210"/>
  <c r="N104" i="210"/>
  <c r="L101" i="210"/>
  <c r="I106" i="210"/>
  <c r="N102" i="210"/>
  <c r="M16" i="210"/>
  <c r="L110" i="210"/>
  <c r="M107" i="210"/>
  <c r="I107" i="210"/>
  <c r="N111" i="210"/>
  <c r="I101" i="210"/>
  <c r="J111" i="210"/>
  <c r="H16" i="210"/>
  <c r="I109" i="210"/>
  <c r="N107" i="210"/>
  <c r="M108" i="210"/>
  <c r="I111" i="210"/>
  <c r="M105" i="210"/>
  <c r="M111" i="210"/>
  <c r="N109" i="210"/>
  <c r="I110" i="210"/>
  <c r="J109" i="210"/>
  <c r="J110" i="210"/>
  <c r="N100" i="210"/>
  <c r="H104" i="210"/>
  <c r="L109" i="210"/>
  <c r="H103" i="210"/>
  <c r="I112" i="210"/>
  <c r="H100" i="210"/>
  <c r="L111" i="210"/>
  <c r="N16" i="210"/>
  <c r="J102" i="210"/>
  <c r="J103" i="210"/>
  <c r="H110" i="210"/>
  <c r="CU15" i="210"/>
  <c r="CR17" i="210"/>
  <c r="CT15" i="210"/>
  <c r="DI17" i="210"/>
  <c r="CS17" i="210"/>
  <c r="CT17" i="210"/>
  <c r="CQ15" i="210"/>
  <c r="DF15" i="210"/>
  <c r="CS15" i="210"/>
  <c r="CU17" i="210"/>
  <c r="DI15" i="210"/>
  <c r="CP15" i="210"/>
  <c r="CQ17" i="210"/>
  <c r="CP17" i="210"/>
  <c r="CR15" i="210"/>
  <c r="CE19" i="151"/>
  <c r="CE20" i="151" s="1"/>
  <c r="CE21" i="151" s="1"/>
  <c r="BC19" i="151"/>
  <c r="AK18" i="151"/>
  <c r="AK20" i="151"/>
  <c r="AM18" i="151"/>
  <c r="AN18" i="151" s="1"/>
  <c r="AO18" i="151" s="1"/>
  <c r="AM20" i="151"/>
  <c r="AN20" i="151" s="1"/>
  <c r="AL18" i="151"/>
  <c r="AK19" i="151"/>
  <c r="AL19" i="151"/>
  <c r="AL21" i="151"/>
  <c r="AK21" i="151"/>
  <c r="AM19" i="151"/>
  <c r="AN19" i="151" s="1"/>
  <c r="AM21" i="151"/>
  <c r="AN21" i="151" s="1"/>
  <c r="AL20" i="151"/>
  <c r="BC22" i="151"/>
  <c r="AX16" i="210"/>
  <c r="AC18" i="210"/>
  <c r="Y18" i="210"/>
  <c r="AZ16" i="210"/>
  <c r="BA16" i="210"/>
  <c r="CR16" i="210"/>
  <c r="DI16" i="210"/>
  <c r="AW16" i="210"/>
  <c r="BO16" i="210"/>
  <c r="AR18" i="210"/>
  <c r="Z18" i="210"/>
  <c r="CP16" i="210"/>
  <c r="CQ16" i="210"/>
  <c r="CT16" i="210"/>
  <c r="CS16" i="210"/>
  <c r="CP18" i="210"/>
  <c r="CU16" i="210"/>
  <c r="AY16" i="210"/>
  <c r="AV16" i="210"/>
  <c r="AB18" i="210"/>
  <c r="AD18" i="210"/>
  <c r="AA18" i="210"/>
  <c r="CQ18" i="210"/>
  <c r="CT18" i="210"/>
  <c r="CU18" i="210"/>
  <c r="DI18" i="210"/>
  <c r="CR18" i="210"/>
  <c r="CS18" i="210"/>
  <c r="AY15" i="210"/>
  <c r="E101" i="210"/>
  <c r="D102" i="210"/>
  <c r="F103" i="210"/>
  <c r="U106" i="210"/>
  <c r="C100" i="210"/>
  <c r="E109" i="210"/>
  <c r="D16" i="210"/>
  <c r="D101" i="210"/>
  <c r="AX18" i="210"/>
  <c r="AY18" i="210"/>
  <c r="AY17" i="210"/>
  <c r="AX15" i="210"/>
  <c r="BA18" i="210"/>
  <c r="AV15" i="210"/>
  <c r="AW15" i="210"/>
  <c r="BL15" i="210"/>
  <c r="AZ15" i="210"/>
  <c r="AV17" i="210"/>
  <c r="AZ18" i="210"/>
  <c r="BA15" i="210"/>
  <c r="AW17" i="210"/>
  <c r="BO17" i="210"/>
  <c r="BA17" i="210"/>
  <c r="AX17" i="210"/>
  <c r="AV18" i="210"/>
  <c r="BO18" i="210"/>
  <c r="AZ17" i="210"/>
  <c r="BO15" i="210"/>
  <c r="AW18" i="210"/>
  <c r="E105" i="210"/>
  <c r="U110" i="210"/>
  <c r="F100" i="210"/>
  <c r="U103" i="210"/>
  <c r="D18" i="210"/>
  <c r="F111" i="210"/>
  <c r="C102" i="210"/>
  <c r="E17" i="210"/>
  <c r="B15" i="210"/>
  <c r="G106" i="210"/>
  <c r="N15" i="210"/>
  <c r="G16" i="210"/>
  <c r="U111" i="210"/>
  <c r="F108" i="210"/>
  <c r="E104" i="210"/>
  <c r="F15" i="210"/>
  <c r="C112" i="210"/>
  <c r="D17" i="210"/>
  <c r="F18" i="210"/>
  <c r="E106" i="210"/>
  <c r="J15" i="210"/>
  <c r="E18" i="210"/>
  <c r="D109" i="210"/>
  <c r="E102" i="210"/>
  <c r="D105" i="210"/>
  <c r="U102" i="210"/>
  <c r="U104" i="210"/>
  <c r="D100" i="210"/>
  <c r="U15" i="210"/>
  <c r="B16" i="210"/>
  <c r="C15" i="210"/>
  <c r="G104" i="210"/>
  <c r="B18" i="210"/>
  <c r="F105" i="210"/>
  <c r="D106" i="210"/>
  <c r="U112" i="210"/>
  <c r="G109" i="210"/>
  <c r="U17" i="210"/>
  <c r="U108" i="210"/>
  <c r="U105" i="210"/>
  <c r="U109" i="210"/>
  <c r="D104" i="210"/>
  <c r="E107" i="210"/>
  <c r="G107" i="210"/>
  <c r="G108" i="210"/>
  <c r="D110" i="210"/>
  <c r="C103" i="210"/>
  <c r="F102" i="210"/>
  <c r="C107" i="210"/>
  <c r="E111" i="210"/>
  <c r="C110" i="210"/>
  <c r="C101" i="210"/>
  <c r="F16" i="210"/>
  <c r="U16" i="210"/>
  <c r="G18" i="210"/>
  <c r="C111" i="210"/>
  <c r="C104" i="210"/>
  <c r="C108" i="210"/>
  <c r="G103" i="210"/>
  <c r="G102" i="210"/>
  <c r="D107" i="210"/>
  <c r="E16" i="210"/>
  <c r="D108" i="210"/>
  <c r="C16" i="210"/>
  <c r="E15" i="210"/>
  <c r="D15" i="210"/>
  <c r="D103" i="210"/>
  <c r="B17" i="210"/>
  <c r="U101" i="210"/>
  <c r="F109" i="210"/>
  <c r="G105" i="210"/>
  <c r="F106" i="210"/>
  <c r="G15" i="210"/>
  <c r="F110" i="210"/>
  <c r="C18" i="210"/>
  <c r="U100" i="210"/>
  <c r="C109" i="210"/>
  <c r="E103" i="210"/>
  <c r="G100" i="210"/>
  <c r="E100" i="210"/>
  <c r="F104" i="210"/>
  <c r="G112" i="210"/>
  <c r="G111" i="210"/>
  <c r="F107" i="210"/>
  <c r="D112" i="210"/>
  <c r="C106" i="210"/>
  <c r="C105" i="210"/>
  <c r="U107" i="210"/>
  <c r="C17" i="210"/>
  <c r="U18" i="210"/>
  <c r="E110" i="210"/>
  <c r="Y16" i="210"/>
  <c r="AO15" i="210"/>
  <c r="AB17" i="210"/>
  <c r="AD17" i="210"/>
  <c r="AD16" i="210"/>
  <c r="AC17" i="210"/>
  <c r="AB15" i="210"/>
  <c r="AC16" i="210"/>
  <c r="Y17" i="210"/>
  <c r="AA17" i="210"/>
  <c r="AR15" i="210"/>
  <c r="AD15" i="210"/>
  <c r="AC15" i="210"/>
  <c r="AR16" i="210"/>
  <c r="Z15" i="210"/>
  <c r="Y15" i="210"/>
  <c r="AA16" i="210"/>
  <c r="AR17" i="210"/>
  <c r="AA15" i="210"/>
  <c r="AB16" i="210"/>
  <c r="AK15" i="210"/>
  <c r="Z17" i="210"/>
  <c r="Z16" i="210"/>
  <c r="E108" i="210"/>
  <c r="F112" i="210"/>
  <c r="G101" i="210"/>
  <c r="F101" i="210"/>
  <c r="G110" i="210"/>
  <c r="E112" i="210"/>
  <c r="D111" i="210"/>
  <c r="G17" i="210"/>
  <c r="F17" i="210"/>
  <c r="BC24" i="151"/>
  <c r="BC50" i="151"/>
  <c r="BC51" i="151"/>
  <c r="BC69" i="151"/>
  <c r="BC39" i="151"/>
  <c r="BC71" i="151"/>
  <c r="BC35" i="151"/>
  <c r="BC59" i="151"/>
  <c r="BC63" i="151"/>
  <c r="BC29" i="151"/>
  <c r="BC42" i="151"/>
  <c r="BC21" i="151"/>
  <c r="BC66" i="151"/>
  <c r="BC26" i="151"/>
  <c r="BC28" i="151"/>
  <c r="BC20" i="151"/>
  <c r="BC52" i="151"/>
  <c r="BC64" i="151"/>
  <c r="BC60" i="151"/>
  <c r="BC27" i="151"/>
  <c r="BC32" i="151"/>
  <c r="BC25" i="151"/>
  <c r="BC30" i="151"/>
  <c r="BC23" i="151"/>
  <c r="BC31" i="151"/>
  <c r="BC57" i="151"/>
  <c r="BC72" i="151"/>
  <c r="BC56" i="151"/>
  <c r="BC43" i="151"/>
  <c r="BC48" i="151"/>
  <c r="BC37" i="151"/>
  <c r="BC55" i="151"/>
  <c r="BC65" i="151"/>
  <c r="BC53" i="151"/>
  <c r="BC40" i="151"/>
  <c r="BC44" i="151"/>
  <c r="BC58" i="151"/>
  <c r="BC62" i="151"/>
  <c r="BC68" i="151"/>
  <c r="BC41" i="151"/>
  <c r="BC70" i="151"/>
  <c r="BC67" i="151"/>
  <c r="BC61" i="151"/>
  <c r="BC45" i="151"/>
  <c r="BC38" i="151"/>
  <c r="BC47" i="151"/>
  <c r="BC54" i="151"/>
  <c r="BC34" i="151"/>
  <c r="BC36" i="151"/>
  <c r="BC33" i="151"/>
  <c r="BC46" i="151"/>
  <c r="BC73" i="151"/>
  <c r="BC49" i="151"/>
  <c r="AO21" i="151" l="1"/>
  <c r="AO20" i="151"/>
  <c r="AO19" i="151"/>
  <c r="AR48" i="150"/>
  <c r="AW47" i="150"/>
  <c r="AU42" i="150"/>
  <c r="AV37" i="150"/>
  <c r="AW59" i="150"/>
  <c r="AV61" i="150"/>
  <c r="BA29" i="150"/>
  <c r="AR20" i="150"/>
  <c r="AR55" i="150"/>
  <c r="AS61" i="150"/>
  <c r="BA27" i="150"/>
  <c r="AY23" i="150"/>
  <c r="AW57" i="150"/>
  <c r="Y71" i="151"/>
  <c r="X72" i="151"/>
  <c r="X52" i="151"/>
  <c r="Y45" i="151"/>
  <c r="W58" i="151"/>
  <c r="W39" i="151"/>
  <c r="Y35" i="151"/>
  <c r="Z35" i="151" s="1"/>
  <c r="Y23" i="151"/>
  <c r="Z23" i="151" s="1"/>
  <c r="Y59" i="151"/>
  <c r="X53" i="151"/>
  <c r="X50" i="151"/>
  <c r="Y47" i="151"/>
  <c r="W73" i="151"/>
  <c r="W49" i="151"/>
  <c r="X42" i="151"/>
  <c r="Y37" i="151"/>
  <c r="Y18" i="151"/>
  <c r="Z18" i="151" s="1"/>
  <c r="W41" i="151"/>
  <c r="W47" i="151"/>
  <c r="W53" i="151"/>
  <c r="Y20" i="151"/>
  <c r="Z20" i="151" s="1"/>
  <c r="W71" i="151"/>
  <c r="W66" i="151"/>
  <c r="W72" i="151"/>
  <c r="X25" i="151"/>
  <c r="Y34" i="151"/>
  <c r="Z34" i="151" s="1"/>
  <c r="W30" i="151"/>
  <c r="X41" i="151"/>
  <c r="W37" i="151"/>
  <c r="X46" i="151"/>
  <c r="Y19" i="151"/>
  <c r="Z19" i="151" s="1"/>
  <c r="X58" i="151"/>
  <c r="X69" i="151"/>
  <c r="W61" i="151"/>
  <c r="X47" i="151"/>
  <c r="W42" i="151"/>
  <c r="Y65" i="151"/>
  <c r="Y36" i="151"/>
  <c r="W29" i="151"/>
  <c r="X32" i="151"/>
  <c r="Y33" i="151"/>
  <c r="Z33" i="151" s="1"/>
  <c r="X59" i="151"/>
  <c r="X31" i="151"/>
  <c r="X73" i="151"/>
  <c r="X40" i="151"/>
  <c r="W18" i="151"/>
  <c r="W33" i="151"/>
  <c r="W24" i="151"/>
  <c r="W54" i="151"/>
  <c r="X43" i="151"/>
  <c r="W65" i="151"/>
  <c r="X28" i="151"/>
  <c r="W51" i="151"/>
  <c r="X20" i="151"/>
  <c r="W32" i="151"/>
  <c r="Y44" i="151"/>
  <c r="Y42" i="151"/>
  <c r="Y49" i="151"/>
  <c r="Y53" i="151"/>
  <c r="W70" i="151"/>
  <c r="X36" i="151"/>
  <c r="W21" i="151"/>
  <c r="Y48" i="151"/>
  <c r="Y67" i="151"/>
  <c r="X24" i="151"/>
  <c r="W60" i="151"/>
  <c r="Y32" i="151"/>
  <c r="Z32" i="151" s="1"/>
  <c r="W44" i="151"/>
  <c r="W22" i="151"/>
  <c r="W43" i="151"/>
  <c r="Y57" i="151"/>
  <c r="W57" i="151"/>
  <c r="W48" i="151"/>
  <c r="W26" i="151"/>
  <c r="X29" i="151"/>
  <c r="Y73" i="151"/>
  <c r="X23" i="151"/>
  <c r="Y62" i="151"/>
  <c r="X37" i="151"/>
  <c r="W45" i="151"/>
  <c r="Y27" i="151"/>
  <c r="Z27" i="151" s="1"/>
  <c r="W40" i="151"/>
  <c r="Y58" i="151"/>
  <c r="Y21" i="151"/>
  <c r="Z21" i="151" s="1"/>
  <c r="Y60" i="151"/>
  <c r="Y24" i="151"/>
  <c r="Z24" i="151" s="1"/>
  <c r="X33" i="151"/>
  <c r="Y28" i="151"/>
  <c r="Z28" i="151" s="1"/>
  <c r="Y56" i="151"/>
  <c r="Y40" i="151"/>
  <c r="Y72" i="151"/>
  <c r="Y29" i="151"/>
  <c r="Z29" i="151" s="1"/>
  <c r="W31" i="151"/>
  <c r="X51" i="151"/>
  <c r="Y50" i="151"/>
  <c r="X62" i="151"/>
  <c r="X19" i="151"/>
  <c r="Y66" i="151"/>
  <c r="W62" i="151"/>
  <c r="Y46" i="151"/>
  <c r="W34" i="151"/>
  <c r="X22" i="151"/>
  <c r="Y41" i="151"/>
  <c r="X26" i="151"/>
  <c r="X68" i="151"/>
  <c r="W35" i="151"/>
  <c r="X57" i="151"/>
  <c r="W27" i="151"/>
  <c r="X55" i="151"/>
  <c r="X44" i="151"/>
  <c r="X67" i="151"/>
  <c r="X34" i="151"/>
  <c r="Y39" i="151"/>
  <c r="W67" i="151"/>
  <c r="X71" i="151"/>
  <c r="Y51" i="151"/>
  <c r="X39" i="151"/>
  <c r="X61" i="151"/>
  <c r="W64" i="151"/>
  <c r="W46" i="151"/>
  <c r="Y68" i="151"/>
  <c r="X54" i="151"/>
  <c r="W69" i="151"/>
  <c r="X21" i="151"/>
  <c r="X30" i="151"/>
  <c r="Y26" i="151"/>
  <c r="Z26" i="151" s="1"/>
  <c r="Y69" i="151"/>
  <c r="X49" i="151"/>
  <c r="X27" i="151"/>
  <c r="W36" i="151"/>
  <c r="Y30" i="151"/>
  <c r="Z30" i="151" s="1"/>
  <c r="X38" i="151"/>
  <c r="W63" i="151"/>
  <c r="X65" i="151"/>
  <c r="W52" i="151"/>
  <c r="Y22" i="151"/>
  <c r="Z22" i="151" s="1"/>
  <c r="Y70" i="151"/>
  <c r="Y52" i="151"/>
  <c r="Y38" i="151"/>
  <c r="Y31" i="151"/>
  <c r="Z31" i="151" s="1"/>
  <c r="W20" i="151"/>
  <c r="X63" i="151"/>
  <c r="W19" i="151"/>
  <c r="W55" i="151"/>
  <c r="X45" i="151"/>
  <c r="X56" i="151"/>
  <c r="W68" i="151"/>
  <c r="X18" i="151"/>
  <c r="W50" i="151"/>
  <c r="Y55" i="151"/>
  <c r="W38" i="151"/>
  <c r="W28" i="151"/>
  <c r="X70" i="151"/>
  <c r="Y61" i="151"/>
  <c r="Y43" i="151"/>
  <c r="Y25" i="151"/>
  <c r="Z25" i="151" s="1"/>
  <c r="X48" i="151"/>
  <c r="Y63" i="151"/>
  <c r="W56" i="151"/>
  <c r="W59" i="151"/>
  <c r="X66" i="151"/>
  <c r="Y64" i="151"/>
  <c r="Y54" i="151"/>
  <c r="W25" i="151"/>
  <c r="X64" i="151"/>
  <c r="X35" i="151"/>
  <c r="X60" i="151"/>
  <c r="W23" i="151"/>
  <c r="AT40" i="150"/>
  <c r="AR30" i="150"/>
  <c r="AZ42" i="150"/>
  <c r="AY28" i="150"/>
  <c r="AS48" i="150"/>
  <c r="AW65" i="150"/>
  <c r="AT36" i="150"/>
  <c r="AU68" i="150"/>
  <c r="AT71" i="150"/>
  <c r="AW19" i="150"/>
  <c r="AX72" i="150"/>
  <c r="AZ33" i="150"/>
  <c r="AR44" i="150"/>
  <c r="AX28" i="150"/>
  <c r="AR47" i="150"/>
  <c r="AY42" i="150"/>
  <c r="AU20" i="150"/>
  <c r="AY49" i="150"/>
  <c r="AU57" i="150"/>
  <c r="AY58" i="150"/>
  <c r="AY31" i="150"/>
  <c r="AR18" i="150"/>
  <c r="AZ64" i="150"/>
  <c r="AS21" i="150"/>
  <c r="AS24" i="150"/>
  <c r="AS32" i="150"/>
  <c r="AW31" i="150"/>
  <c r="AV56" i="150"/>
  <c r="AR34" i="150"/>
  <c r="AV19" i="150"/>
  <c r="AR32" i="150"/>
  <c r="AT65" i="150"/>
  <c r="AY53" i="150"/>
  <c r="AS67" i="150"/>
  <c r="BA62" i="150"/>
  <c r="AR23" i="150"/>
  <c r="AT25" i="150"/>
  <c r="AX52" i="150"/>
  <c r="BA42" i="150"/>
  <c r="AW30" i="150"/>
  <c r="AX64" i="150"/>
  <c r="AV53" i="150"/>
  <c r="AV57" i="150"/>
  <c r="AX18" i="150"/>
  <c r="AS72" i="150"/>
  <c r="BA69" i="150"/>
  <c r="BA60" i="150"/>
  <c r="AV60" i="150"/>
  <c r="AR49" i="150"/>
  <c r="AT42" i="150"/>
  <c r="AS69" i="150"/>
  <c r="AU63" i="150"/>
  <c r="AV51" i="150"/>
  <c r="AU32" i="150"/>
  <c r="AS27" i="150"/>
  <c r="AZ24" i="150"/>
  <c r="AV54" i="150"/>
  <c r="AZ36" i="150"/>
  <c r="AR70" i="150"/>
  <c r="AU34" i="150"/>
  <c r="AW45" i="150"/>
  <c r="AY72" i="150"/>
  <c r="AW18" i="150"/>
  <c r="AT55" i="150"/>
  <c r="AZ51" i="150"/>
  <c r="AW64" i="150"/>
  <c r="AT45" i="150"/>
  <c r="AY18" i="150"/>
  <c r="AY69" i="150"/>
  <c r="AW32" i="150"/>
  <c r="AU60" i="150"/>
  <c r="BA57" i="150"/>
  <c r="AU45" i="150"/>
  <c r="AW71" i="150"/>
  <c r="AZ71" i="150"/>
  <c r="BA53" i="150"/>
  <c r="AS19" i="150"/>
  <c r="AR69" i="150"/>
  <c r="AZ72" i="150"/>
  <c r="AS36" i="150"/>
  <c r="AY43" i="150"/>
  <c r="AZ30" i="150"/>
  <c r="AT21" i="150"/>
  <c r="AU19" i="150"/>
  <c r="AS30" i="150"/>
  <c r="AT64" i="150"/>
  <c r="AU37" i="150"/>
  <c r="AR65" i="150"/>
  <c r="AX63" i="150"/>
  <c r="AY48" i="150"/>
  <c r="AV59" i="150"/>
  <c r="AS26" i="150"/>
  <c r="AW73" i="150"/>
  <c r="AY62" i="150"/>
  <c r="AX48" i="150"/>
  <c r="BA25" i="150"/>
  <c r="AR53" i="150"/>
  <c r="BA41" i="150"/>
  <c r="AZ47" i="150"/>
  <c r="AV72" i="150"/>
  <c r="AX29" i="150"/>
  <c r="AX30" i="150"/>
  <c r="AZ21" i="150"/>
  <c r="AZ38" i="150"/>
  <c r="AW40" i="150"/>
  <c r="AW34" i="150"/>
  <c r="AR61" i="150"/>
  <c r="AU69" i="150"/>
  <c r="AV41" i="150"/>
  <c r="AZ54" i="150"/>
  <c r="AT27" i="150"/>
  <c r="AV67" i="150"/>
  <c r="AX33" i="150"/>
  <c r="AV44" i="150"/>
  <c r="BA68" i="150"/>
  <c r="AV25" i="150"/>
  <c r="AY20" i="150"/>
  <c r="AW50" i="150"/>
  <c r="AR64" i="150"/>
  <c r="AU41" i="150"/>
  <c r="AX27" i="150"/>
  <c r="AY34" i="150"/>
  <c r="AX66" i="150"/>
  <c r="AV65" i="150"/>
  <c r="AX23" i="150"/>
  <c r="AV50" i="150"/>
  <c r="BA72" i="150"/>
  <c r="AW22" i="150"/>
  <c r="AZ60" i="150"/>
  <c r="AZ37" i="150"/>
  <c r="AW20" i="150"/>
  <c r="AY27" i="150"/>
  <c r="AT69" i="150"/>
  <c r="AY29" i="150"/>
  <c r="AZ50" i="150"/>
  <c r="AY25" i="150"/>
  <c r="AW56" i="150"/>
  <c r="AZ41" i="150"/>
  <c r="AV18" i="150"/>
  <c r="AS40" i="150"/>
  <c r="AS68" i="150"/>
  <c r="AV55" i="150"/>
  <c r="AS63" i="150"/>
  <c r="AT39" i="150"/>
  <c r="AW25" i="150"/>
  <c r="AW68" i="150"/>
  <c r="AW62" i="150"/>
  <c r="AW39" i="150"/>
  <c r="AT31" i="150"/>
  <c r="AW53" i="150"/>
  <c r="AS42" i="150"/>
  <c r="AU30" i="150"/>
  <c r="AZ56" i="150"/>
  <c r="AR26" i="150"/>
  <c r="AW52" i="150"/>
  <c r="AU18" i="150"/>
  <c r="AS45" i="150"/>
  <c r="AY45" i="150"/>
  <c r="AW43" i="150"/>
  <c r="AZ63" i="150"/>
  <c r="AX22" i="150"/>
  <c r="AS70" i="150"/>
  <c r="AS50" i="150"/>
  <c r="AX50" i="150"/>
  <c r="AX24" i="150"/>
  <c r="AY22" i="150"/>
  <c r="BA23" i="150"/>
  <c r="AX47" i="150"/>
  <c r="AR35" i="150"/>
  <c r="BA48" i="150"/>
  <c r="AR63" i="150"/>
  <c r="AR33" i="150"/>
  <c r="AV42" i="150"/>
  <c r="AS34" i="150"/>
  <c r="AW69" i="150"/>
  <c r="AR68" i="150"/>
  <c r="AU56" i="150"/>
  <c r="AS57" i="150"/>
  <c r="AU47" i="150"/>
  <c r="AT47" i="150"/>
  <c r="AS58" i="150"/>
  <c r="AY32" i="150"/>
  <c r="AZ49" i="150"/>
  <c r="AU35" i="150"/>
  <c r="AU29" i="150"/>
  <c r="BA40" i="150"/>
  <c r="AV39" i="150"/>
  <c r="AX37" i="150"/>
  <c r="AU52" i="150"/>
  <c r="AZ23" i="150"/>
  <c r="AR25" i="150"/>
  <c r="AR36" i="150"/>
  <c r="AX51" i="150"/>
  <c r="AW29" i="150"/>
  <c r="AY24" i="150"/>
  <c r="AZ57" i="150"/>
  <c r="AX43" i="150"/>
  <c r="AV63" i="150"/>
  <c r="AX73" i="150"/>
  <c r="AZ19" i="150"/>
  <c r="AW27" i="150"/>
  <c r="AU28" i="150"/>
  <c r="BA50" i="150"/>
  <c r="AU25" i="150"/>
  <c r="AX26" i="150"/>
  <c r="AR50" i="150"/>
  <c r="AT22" i="150"/>
  <c r="AU31" i="150"/>
  <c r="AW26" i="150"/>
  <c r="AX19" i="150"/>
  <c r="AV22" i="150"/>
  <c r="AZ68" i="150"/>
  <c r="AX44" i="150"/>
  <c r="AR39" i="150"/>
  <c r="AT72" i="150"/>
  <c r="BA34" i="150"/>
  <c r="AS54" i="150"/>
  <c r="AU64" i="150"/>
  <c r="AS52" i="150"/>
  <c r="AR71" i="150"/>
  <c r="AY38" i="150"/>
  <c r="AS29" i="150"/>
  <c r="AX58" i="150"/>
  <c r="BA70" i="150"/>
  <c r="AY35" i="150"/>
  <c r="AR21" i="150"/>
  <c r="AX32" i="150"/>
  <c r="AU73" i="150"/>
  <c r="AU49" i="150"/>
  <c r="AZ46" i="150"/>
  <c r="AV62" i="150"/>
  <c r="AW70" i="150"/>
  <c r="AT35" i="150"/>
  <c r="AV52" i="150"/>
  <c r="AS60" i="150"/>
  <c r="AX45" i="150"/>
  <c r="AZ58" i="150"/>
  <c r="AT63" i="150"/>
  <c r="AU43" i="150"/>
  <c r="BA28" i="150"/>
  <c r="AX56" i="150"/>
  <c r="AX36" i="150"/>
  <c r="AR54" i="150"/>
  <c r="AV71" i="150"/>
  <c r="AX60" i="150"/>
  <c r="AX39" i="150"/>
  <c r="AZ34" i="150"/>
  <c r="AZ32" i="150"/>
  <c r="AZ31" i="150"/>
  <c r="AR43" i="150"/>
  <c r="AW55" i="150"/>
  <c r="AW24" i="150"/>
  <c r="AR67" i="150"/>
  <c r="BA67" i="150"/>
  <c r="AS53" i="150"/>
  <c r="AX49" i="150"/>
  <c r="AS33" i="150"/>
  <c r="AS71" i="150"/>
  <c r="AT24" i="150"/>
  <c r="BA54" i="150"/>
  <c r="AV31" i="150"/>
  <c r="BA59" i="150"/>
  <c r="AY65" i="150"/>
  <c r="AT67" i="150"/>
  <c r="AY56" i="150"/>
  <c r="AU50" i="150"/>
  <c r="BA33" i="150"/>
  <c r="AV36" i="150"/>
  <c r="AY46" i="150"/>
  <c r="AU40" i="150"/>
  <c r="AR52" i="150"/>
  <c r="AS65" i="150"/>
  <c r="AZ62" i="150"/>
  <c r="AU54" i="150"/>
  <c r="AS35" i="150"/>
  <c r="AR56" i="150"/>
  <c r="AW61" i="150"/>
  <c r="AR46" i="150"/>
  <c r="BA61" i="150"/>
  <c r="AT29" i="150"/>
  <c r="AZ70" i="150"/>
  <c r="AZ27" i="150"/>
  <c r="BA49" i="150"/>
  <c r="AZ45" i="150"/>
  <c r="AU33" i="150"/>
  <c r="AU24" i="150"/>
  <c r="AZ25" i="150"/>
  <c r="AX31" i="150"/>
  <c r="AT57" i="150"/>
  <c r="BA24" i="150"/>
  <c r="AR27" i="150"/>
  <c r="AS73" i="150"/>
  <c r="AV70" i="150"/>
  <c r="AW23" i="150"/>
  <c r="AS37" i="150"/>
  <c r="AS38" i="150"/>
  <c r="BA52" i="150"/>
  <c r="AY21" i="150"/>
  <c r="AT43" i="150"/>
  <c r="AR40" i="150"/>
  <c r="AZ40" i="150"/>
  <c r="AT59" i="150"/>
  <c r="AZ44" i="150"/>
  <c r="AT52" i="150"/>
  <c r="AZ39" i="150"/>
  <c r="AR57" i="150"/>
  <c r="AR51" i="150"/>
  <c r="AT62" i="150"/>
  <c r="AS39" i="150"/>
  <c r="AR42" i="150"/>
  <c r="AX41" i="150"/>
  <c r="AT73" i="150"/>
  <c r="AX21" i="150"/>
  <c r="AY51" i="150"/>
  <c r="AT44" i="150"/>
  <c r="AR38" i="150"/>
  <c r="AX67" i="150"/>
  <c r="AU21" i="150"/>
  <c r="AY64" i="150"/>
  <c r="AV43" i="150"/>
  <c r="AR66" i="150"/>
  <c r="BA56" i="150"/>
  <c r="AW48" i="150"/>
  <c r="AS46" i="150"/>
  <c r="AZ59" i="150"/>
  <c r="AS28" i="150"/>
  <c r="AT46" i="150"/>
  <c r="AV48" i="150"/>
  <c r="AW67" i="150"/>
  <c r="AU38" i="150"/>
  <c r="AS44" i="150"/>
  <c r="AR73" i="150"/>
  <c r="AY70" i="150"/>
  <c r="AY52" i="150"/>
  <c r="AR28" i="150"/>
  <c r="AW66" i="150"/>
  <c r="AW33" i="150"/>
  <c r="AR37" i="150"/>
  <c r="BA22" i="150"/>
  <c r="AY60" i="150"/>
  <c r="AY68" i="150"/>
  <c r="AV23" i="150"/>
  <c r="AX42" i="150"/>
  <c r="BB42" i="150" s="1"/>
  <c r="AX62" i="150"/>
  <c r="AT68" i="150"/>
  <c r="BA38" i="150"/>
  <c r="AT20" i="150"/>
  <c r="AV49" i="150"/>
  <c r="AW41" i="150"/>
  <c r="BA39" i="150"/>
  <c r="AW28" i="150"/>
  <c r="AV47" i="150"/>
  <c r="AY71" i="150"/>
  <c r="BA26" i="150"/>
  <c r="AU62" i="150"/>
  <c r="AZ35" i="150"/>
  <c r="AX55" i="150"/>
  <c r="AW36" i="150"/>
  <c r="AY40" i="150"/>
  <c r="AV64" i="150"/>
  <c r="AS47" i="150"/>
  <c r="AX54" i="150"/>
  <c r="AY33" i="150"/>
  <c r="AV34" i="150"/>
  <c r="AV29" i="150"/>
  <c r="AS66" i="150"/>
  <c r="BA31" i="150"/>
  <c r="AS18" i="150"/>
  <c r="AZ61" i="150"/>
  <c r="AU55" i="150"/>
  <c r="AV26" i="150"/>
  <c r="AU66" i="150"/>
  <c r="AW49" i="150"/>
  <c r="AT66" i="150"/>
  <c r="AX53" i="150"/>
  <c r="AS25" i="150"/>
  <c r="AT30" i="150"/>
  <c r="AR24" i="150"/>
  <c r="AX40" i="150"/>
  <c r="AY19" i="150"/>
  <c r="BA64" i="150"/>
  <c r="AW63" i="150"/>
  <c r="AY57" i="150"/>
  <c r="AU72" i="150"/>
  <c r="AX59" i="150"/>
  <c r="AW60" i="150"/>
  <c r="BA66" i="150"/>
  <c r="BB66" i="150" s="1"/>
  <c r="BA45" i="150"/>
  <c r="BA43" i="150"/>
  <c r="AT61" i="150"/>
  <c r="AV45" i="150"/>
  <c r="AV58" i="150"/>
  <c r="BA20" i="150"/>
  <c r="AR29" i="150"/>
  <c r="AS23" i="150"/>
  <c r="AY66" i="150"/>
  <c r="AX68" i="150"/>
  <c r="AW44" i="150"/>
  <c r="AU71" i="150"/>
  <c r="AW37" i="150"/>
  <c r="AR60" i="150"/>
  <c r="AT50" i="150"/>
  <c r="AR31" i="150"/>
  <c r="AV40" i="150"/>
  <c r="AT51" i="150"/>
  <c r="AT32" i="150"/>
  <c r="AW51" i="150"/>
  <c r="AZ43" i="150"/>
  <c r="BA18" i="150"/>
  <c r="AW42" i="150"/>
  <c r="AT37" i="150"/>
  <c r="AT38" i="150"/>
  <c r="AS20" i="150"/>
  <c r="AX71" i="150"/>
  <c r="BA51" i="150"/>
  <c r="AR45" i="150"/>
  <c r="AT56" i="150"/>
  <c r="AT26" i="150"/>
  <c r="BA63" i="150"/>
  <c r="AR41" i="150"/>
  <c r="AU61" i="150"/>
  <c r="AZ66" i="150"/>
  <c r="AS55" i="150"/>
  <c r="AY73" i="150"/>
  <c r="AV28" i="150"/>
  <c r="AU65" i="150"/>
  <c r="AT70" i="150"/>
  <c r="AR58" i="150"/>
  <c r="AS22" i="150"/>
  <c r="AT58" i="150"/>
  <c r="BA44" i="150"/>
  <c r="AT41" i="150"/>
  <c r="BA19" i="150"/>
  <c r="AX57" i="150"/>
  <c r="AU23" i="150"/>
  <c r="AS41" i="150"/>
  <c r="AX70" i="150"/>
  <c r="AV66" i="150"/>
  <c r="AZ48" i="150"/>
  <c r="AW58" i="150"/>
  <c r="AY39" i="150"/>
  <c r="AU53" i="150"/>
  <c r="AY44" i="150"/>
  <c r="AS43" i="150"/>
  <c r="AU26" i="150"/>
  <c r="AY26" i="150"/>
  <c r="AU36" i="150"/>
  <c r="AU48" i="150"/>
  <c r="AW21" i="150"/>
  <c r="BA35" i="150"/>
  <c r="AX35" i="150"/>
  <c r="AY50" i="150"/>
  <c r="AZ28" i="150"/>
  <c r="BA32" i="150"/>
  <c r="AT49" i="150"/>
  <c r="AZ29" i="150"/>
  <c r="AV68" i="150"/>
  <c r="AS59" i="150"/>
  <c r="AV32" i="150"/>
  <c r="AV24" i="150"/>
  <c r="AT28" i="150"/>
  <c r="AZ73" i="150"/>
  <c r="AT23" i="150"/>
  <c r="BA36" i="150"/>
  <c r="AY59" i="150"/>
  <c r="AZ53" i="150"/>
  <c r="AZ69" i="150"/>
  <c r="AX20" i="150"/>
  <c r="BA47" i="150"/>
  <c r="AW54" i="150"/>
  <c r="AZ18" i="150"/>
  <c r="AU27" i="150"/>
  <c r="AY37" i="150"/>
  <c r="BA55" i="150"/>
  <c r="AR59" i="150"/>
  <c r="AZ22" i="150"/>
  <c r="AZ65" i="150"/>
  <c r="AW72" i="150"/>
  <c r="AU22" i="150"/>
  <c r="AW35" i="150"/>
  <c r="AZ20" i="150"/>
  <c r="AV21" i="150"/>
  <c r="AS51" i="150"/>
  <c r="AY67" i="150"/>
  <c r="BA30" i="150"/>
  <c r="AS49" i="150"/>
  <c r="AY36" i="150"/>
  <c r="AR19" i="150"/>
  <c r="AT54" i="150"/>
  <c r="AR72" i="150"/>
  <c r="AY30" i="150"/>
  <c r="AY55" i="150"/>
  <c r="AV33" i="150"/>
  <c r="AT19" i="150"/>
  <c r="AY54" i="150"/>
  <c r="AV38" i="150"/>
  <c r="AS31" i="150"/>
  <c r="AT18" i="150"/>
  <c r="AY61" i="150"/>
  <c r="AU70" i="150"/>
  <c r="AS62" i="150"/>
  <c r="AT53" i="150"/>
  <c r="AX34" i="150"/>
  <c r="AT60" i="150"/>
  <c r="BA65" i="150"/>
  <c r="AW46" i="150"/>
  <c r="BA71" i="150"/>
  <c r="AY63" i="150"/>
  <c r="AV35" i="150"/>
  <c r="AV69" i="150"/>
  <c r="AT33" i="150"/>
  <c r="AX69" i="150"/>
  <c r="AZ52" i="150"/>
  <c r="AU51" i="150"/>
  <c r="AV20" i="150"/>
  <c r="AU46" i="150"/>
  <c r="BA46" i="150"/>
  <c r="BA58" i="150"/>
  <c r="AU67" i="150"/>
  <c r="AT34" i="150"/>
  <c r="AV27" i="150"/>
  <c r="AT48" i="150"/>
  <c r="AV73" i="150"/>
  <c r="AV46" i="150"/>
  <c r="AX46" i="150"/>
  <c r="BB46" i="150" s="1"/>
  <c r="AY47" i="150"/>
  <c r="AS64" i="150"/>
  <c r="AU59" i="150"/>
  <c r="AS56" i="150"/>
  <c r="AR22" i="150"/>
  <c r="BA37" i="150"/>
  <c r="AW38" i="150"/>
  <c r="BA21" i="150"/>
  <c r="AX61" i="150"/>
  <c r="AX25" i="150"/>
  <c r="AZ26" i="150"/>
  <c r="AX38" i="150"/>
  <c r="AU39" i="150"/>
  <c r="BA73" i="150"/>
  <c r="AZ55" i="150"/>
  <c r="AZ67" i="150"/>
  <c r="AU44" i="150"/>
  <c r="AR62" i="150"/>
  <c r="AV30" i="150"/>
  <c r="AY41" i="150"/>
  <c r="AU58" i="150"/>
  <c r="AX65" i="150"/>
  <c r="CE22" i="151"/>
  <c r="J58" i="151" l="1"/>
  <c r="I34" i="151"/>
  <c r="AK35" i="151"/>
  <c r="AL62" i="151"/>
  <c r="BN29" i="151"/>
  <c r="AM35" i="151"/>
  <c r="AN35" i="151" s="1"/>
  <c r="J69" i="151"/>
  <c r="J19" i="151"/>
  <c r="AL65" i="151"/>
  <c r="AM59" i="151"/>
  <c r="AN59" i="151" s="1"/>
  <c r="K55" i="151"/>
  <c r="L55" i="151" s="1"/>
  <c r="J42" i="151"/>
  <c r="AK45" i="151"/>
  <c r="AL69" i="151"/>
  <c r="AK32" i="151"/>
  <c r="BN27" i="151"/>
  <c r="AM44" i="151"/>
  <c r="AN44" i="151" s="1"/>
  <c r="K52" i="151"/>
  <c r="L52" i="151" s="1"/>
  <c r="AK42" i="151"/>
  <c r="J33" i="151"/>
  <c r="AK53" i="151"/>
  <c r="K59" i="151"/>
  <c r="L59" i="151" s="1"/>
  <c r="AK52" i="151"/>
  <c r="I39" i="151"/>
  <c r="K62" i="151"/>
  <c r="L62" i="151" s="1"/>
  <c r="J24" i="151"/>
  <c r="AM53" i="151"/>
  <c r="AN53" i="151" s="1"/>
  <c r="AK54" i="151"/>
  <c r="J66" i="151"/>
  <c r="AL39" i="151"/>
  <c r="J54" i="151"/>
  <c r="I46" i="151"/>
  <c r="AL40" i="151"/>
  <c r="I54" i="151"/>
  <c r="AM36" i="151"/>
  <c r="AN36" i="151" s="1"/>
  <c r="I41" i="151"/>
  <c r="K64" i="151"/>
  <c r="L64" i="151" s="1"/>
  <c r="I20" i="151"/>
  <c r="I38" i="151"/>
  <c r="K35" i="151"/>
  <c r="L35" i="151" s="1"/>
  <c r="J41" i="151"/>
  <c r="AK44" i="151"/>
  <c r="K68" i="151"/>
  <c r="L68" i="151" s="1"/>
  <c r="J34" i="151"/>
  <c r="AK67" i="151"/>
  <c r="J62" i="151"/>
  <c r="AK59" i="151"/>
  <c r="I36" i="151"/>
  <c r="AL71" i="151"/>
  <c r="I30" i="151"/>
  <c r="AK40" i="151"/>
  <c r="K32" i="151"/>
  <c r="L32" i="151" s="1"/>
  <c r="I72" i="151"/>
  <c r="J39" i="151"/>
  <c r="J25" i="151"/>
  <c r="K51" i="151"/>
  <c r="L51" i="151" s="1"/>
  <c r="AK25" i="151"/>
  <c r="AK29" i="151"/>
  <c r="AM57" i="151"/>
  <c r="AN57" i="151" s="1"/>
  <c r="BO25" i="151"/>
  <c r="BP25" i="151" s="1"/>
  <c r="BN23" i="151"/>
  <c r="J44" i="151"/>
  <c r="AL45" i="151"/>
  <c r="AL50" i="151"/>
  <c r="AK47" i="151"/>
  <c r="AL63" i="151"/>
  <c r="AK28" i="151"/>
  <c r="AK62" i="151"/>
  <c r="AL66" i="151"/>
  <c r="J56" i="151"/>
  <c r="AK72" i="151"/>
  <c r="J32" i="151"/>
  <c r="I44" i="151"/>
  <c r="AK60" i="151"/>
  <c r="AL53" i="151"/>
  <c r="J68" i="151"/>
  <c r="K49" i="151"/>
  <c r="L49" i="151" s="1"/>
  <c r="AM39" i="151"/>
  <c r="AN39" i="151" s="1"/>
  <c r="J23" i="151"/>
  <c r="J49" i="151"/>
  <c r="AK38" i="151"/>
  <c r="AM46" i="151"/>
  <c r="AN46" i="151" s="1"/>
  <c r="K20" i="151"/>
  <c r="L20" i="151" s="1"/>
  <c r="I24" i="151"/>
  <c r="J65" i="151"/>
  <c r="J52" i="151"/>
  <c r="AK31" i="151"/>
  <c r="J29" i="151"/>
  <c r="AK69" i="151"/>
  <c r="AM58" i="151"/>
  <c r="AN58" i="151" s="1"/>
  <c r="AK61" i="151"/>
  <c r="AM28" i="151"/>
  <c r="AN28" i="151" s="1"/>
  <c r="K18" i="151"/>
  <c r="L18" i="151" s="1"/>
  <c r="M18" i="151" s="1"/>
  <c r="J43" i="151"/>
  <c r="I43" i="151"/>
  <c r="AM61" i="151"/>
  <c r="AN61" i="151" s="1"/>
  <c r="I50" i="151"/>
  <c r="AM49" i="151"/>
  <c r="AN49" i="151" s="1"/>
  <c r="J20" i="151"/>
  <c r="AM63" i="151"/>
  <c r="AN63" i="151" s="1"/>
  <c r="AL64" i="151"/>
  <c r="AL73" i="151"/>
  <c r="K66" i="151"/>
  <c r="L66" i="151" s="1"/>
  <c r="J27" i="151"/>
  <c r="AK46" i="151"/>
  <c r="AM60" i="151"/>
  <c r="AN60" i="151" s="1"/>
  <c r="AM43" i="151"/>
  <c r="AN43" i="151" s="1"/>
  <c r="AM50" i="151"/>
  <c r="AN50" i="151" s="1"/>
  <c r="AM34" i="151"/>
  <c r="AN34" i="151" s="1"/>
  <c r="I58" i="151"/>
  <c r="I61" i="151"/>
  <c r="I27" i="151"/>
  <c r="J28" i="151"/>
  <c r="AK39" i="151"/>
  <c r="J72" i="151"/>
  <c r="AK24" i="151"/>
  <c r="AK66" i="151"/>
  <c r="I62" i="151"/>
  <c r="AL68" i="151"/>
  <c r="J46" i="151"/>
  <c r="AK50" i="151"/>
  <c r="K25" i="151"/>
  <c r="L25" i="151" s="1"/>
  <c r="I28" i="151"/>
  <c r="AK36" i="151"/>
  <c r="K23" i="151"/>
  <c r="L23" i="151" s="1"/>
  <c r="AK43" i="151"/>
  <c r="K42" i="151"/>
  <c r="L42" i="151" s="1"/>
  <c r="AL61" i="151"/>
  <c r="AM67" i="151"/>
  <c r="AN67" i="151" s="1"/>
  <c r="AL38" i="151"/>
  <c r="AM41" i="151"/>
  <c r="AN41" i="151" s="1"/>
  <c r="AM26" i="151"/>
  <c r="AN26" i="151" s="1"/>
  <c r="AK27" i="151"/>
  <c r="K54" i="151"/>
  <c r="L54" i="151" s="1"/>
  <c r="AK49" i="151"/>
  <c r="K57" i="151"/>
  <c r="L57" i="151" s="1"/>
  <c r="AM65" i="151"/>
  <c r="AN65" i="151" s="1"/>
  <c r="AK57" i="151"/>
  <c r="J26" i="151"/>
  <c r="K44" i="151"/>
  <c r="L44" i="151" s="1"/>
  <c r="AM70" i="151"/>
  <c r="AN70" i="151" s="1"/>
  <c r="K38" i="151"/>
  <c r="L38" i="151" s="1"/>
  <c r="J50" i="151"/>
  <c r="AL72" i="151"/>
  <c r="AL48" i="151"/>
  <c r="AK71" i="151"/>
  <c r="AM66" i="151"/>
  <c r="AN66" i="151" s="1"/>
  <c r="AM64" i="151"/>
  <c r="AN64" i="151" s="1"/>
  <c r="AK63" i="151"/>
  <c r="I63" i="151"/>
  <c r="J70" i="151"/>
  <c r="AM32" i="151"/>
  <c r="AN32" i="151" s="1"/>
  <c r="AL52" i="151"/>
  <c r="J61" i="151"/>
  <c r="AM51" i="151"/>
  <c r="AN51" i="151" s="1"/>
  <c r="J45" i="151"/>
  <c r="K26" i="151"/>
  <c r="L26" i="151" s="1"/>
  <c r="I57" i="151"/>
  <c r="AM54" i="151"/>
  <c r="AN54" i="151" s="1"/>
  <c r="I59" i="151"/>
  <c r="AM31" i="151"/>
  <c r="AN31" i="151" s="1"/>
  <c r="I69" i="151"/>
  <c r="J37" i="151"/>
  <c r="I33" i="151"/>
  <c r="AM27" i="151"/>
  <c r="AN27" i="151" s="1"/>
  <c r="J47" i="151"/>
  <c r="AL57" i="151"/>
  <c r="K33" i="151"/>
  <c r="L33" i="151" s="1"/>
  <c r="I19" i="151"/>
  <c r="AM45" i="151"/>
  <c r="AN45" i="151" s="1"/>
  <c r="I21" i="151"/>
  <c r="AL55" i="151"/>
  <c r="K40" i="151"/>
  <c r="L40" i="151" s="1"/>
  <c r="K72" i="151"/>
  <c r="L72" i="151" s="1"/>
  <c r="AK55" i="151"/>
  <c r="AL51" i="151"/>
  <c r="AM52" i="151"/>
  <c r="AN52" i="151" s="1"/>
  <c r="J57" i="151"/>
  <c r="AK33" i="151"/>
  <c r="K47" i="151"/>
  <c r="L47" i="151" s="1"/>
  <c r="K50" i="151"/>
  <c r="L50" i="151" s="1"/>
  <c r="I53" i="151"/>
  <c r="K27" i="151"/>
  <c r="L27" i="151" s="1"/>
  <c r="K65" i="151"/>
  <c r="L65" i="151" s="1"/>
  <c r="K28" i="151"/>
  <c r="L28" i="151" s="1"/>
  <c r="K58" i="151"/>
  <c r="L58" i="151" s="1"/>
  <c r="J40" i="151"/>
  <c r="K45" i="151"/>
  <c r="L45" i="151" s="1"/>
  <c r="K29" i="151"/>
  <c r="L29" i="151" s="1"/>
  <c r="AK56" i="151"/>
  <c r="AL43" i="151"/>
  <c r="AM48" i="151"/>
  <c r="AN48" i="151" s="1"/>
  <c r="AM33" i="151"/>
  <c r="AN33" i="151" s="1"/>
  <c r="K63" i="151"/>
  <c r="L63" i="151" s="1"/>
  <c r="K71" i="151"/>
  <c r="L71" i="151" s="1"/>
  <c r="I67" i="151"/>
  <c r="AL70" i="151"/>
  <c r="AM73" i="151"/>
  <c r="AN73" i="151" s="1"/>
  <c r="I68" i="151"/>
  <c r="AL47" i="151"/>
  <c r="K48" i="151"/>
  <c r="L48" i="151" s="1"/>
  <c r="BN70" i="151"/>
  <c r="BN24" i="151"/>
  <c r="BO29" i="151"/>
  <c r="BP29" i="151" s="1"/>
  <c r="BN32" i="151"/>
  <c r="J64" i="151"/>
  <c r="K41" i="151"/>
  <c r="L41" i="151" s="1"/>
  <c r="J22" i="151"/>
  <c r="I26" i="151"/>
  <c r="AL44" i="151"/>
  <c r="I56" i="151"/>
  <c r="AL67" i="151"/>
  <c r="J36" i="151"/>
  <c r="J38" i="151"/>
  <c r="J67" i="151"/>
  <c r="AK48" i="151"/>
  <c r="AL41" i="151"/>
  <c r="AM30" i="151"/>
  <c r="AN30" i="151" s="1"/>
  <c r="I37" i="151"/>
  <c r="AM40" i="151"/>
  <c r="AN40" i="151" s="1"/>
  <c r="I45" i="151"/>
  <c r="J59" i="151"/>
  <c r="AL59" i="151"/>
  <c r="AL37" i="151"/>
  <c r="AM68" i="151"/>
  <c r="AN68" i="151" s="1"/>
  <c r="I23" i="151"/>
  <c r="AM22" i="151"/>
  <c r="AN22" i="151" s="1"/>
  <c r="AO22" i="151" s="1"/>
  <c r="K60" i="151"/>
  <c r="L60" i="151" s="1"/>
  <c r="AK34" i="151"/>
  <c r="K67" i="151"/>
  <c r="L67" i="151" s="1"/>
  <c r="J53" i="151"/>
  <c r="AK22" i="151"/>
  <c r="AL42" i="151"/>
  <c r="K46" i="151"/>
  <c r="L46" i="151" s="1"/>
  <c r="AM71" i="151"/>
  <c r="AN71" i="151" s="1"/>
  <c r="I40" i="151"/>
  <c r="J30" i="151"/>
  <c r="K19" i="151"/>
  <c r="L19" i="151" s="1"/>
  <c r="AK68" i="151"/>
  <c r="AK30" i="151"/>
  <c r="I49" i="151"/>
  <c r="I66" i="151"/>
  <c r="AM72" i="151"/>
  <c r="AN72" i="151" s="1"/>
  <c r="I48" i="151"/>
  <c r="I22" i="151"/>
  <c r="K34" i="151"/>
  <c r="L34" i="151" s="1"/>
  <c r="J55" i="151"/>
  <c r="K30" i="151"/>
  <c r="L30" i="151" s="1"/>
  <c r="AM37" i="151"/>
  <c r="AN37" i="151" s="1"/>
  <c r="I25" i="151"/>
  <c r="K43" i="151"/>
  <c r="L43" i="151" s="1"/>
  <c r="I52" i="151"/>
  <c r="AK23" i="151"/>
  <c r="AK70" i="151"/>
  <c r="K39" i="151"/>
  <c r="L39" i="151" s="1"/>
  <c r="K31" i="151"/>
  <c r="L31" i="151" s="1"/>
  <c r="I60" i="151"/>
  <c r="AK51" i="151"/>
  <c r="AM38" i="151"/>
  <c r="AN38" i="151" s="1"/>
  <c r="J73" i="151"/>
  <c r="J71" i="151"/>
  <c r="AM42" i="151"/>
  <c r="AN42" i="151" s="1"/>
  <c r="I47" i="151"/>
  <c r="I18" i="151"/>
  <c r="K24" i="151"/>
  <c r="L24" i="151" s="1"/>
  <c r="AL58" i="151"/>
  <c r="AM25" i="151"/>
  <c r="AN25" i="151" s="1"/>
  <c r="I35" i="151"/>
  <c r="J60" i="151"/>
  <c r="I31" i="151"/>
  <c r="AL49" i="151"/>
  <c r="AM29" i="151"/>
  <c r="AN29" i="151" s="1"/>
  <c r="K69" i="151"/>
  <c r="L69" i="151" s="1"/>
  <c r="AK65" i="151"/>
  <c r="AK26" i="151"/>
  <c r="J51" i="151"/>
  <c r="J48" i="151"/>
  <c r="J18" i="151"/>
  <c r="K22" i="151"/>
  <c r="L22" i="151" s="1"/>
  <c r="AK58" i="151"/>
  <c r="K70" i="151"/>
  <c r="L70" i="151" s="1"/>
  <c r="AL46" i="151"/>
  <c r="I55" i="151"/>
  <c r="I65" i="151"/>
  <c r="I73" i="151"/>
  <c r="AK73" i="151"/>
  <c r="K36" i="151"/>
  <c r="L36" i="151" s="1"/>
  <c r="AM23" i="151"/>
  <c r="AN23" i="151" s="1"/>
  <c r="I51" i="151"/>
  <c r="AM24" i="151"/>
  <c r="AN24" i="151" s="1"/>
  <c r="K73" i="151"/>
  <c r="L73" i="151" s="1"/>
  <c r="K37" i="151"/>
  <c r="L37" i="151" s="1"/>
  <c r="AM55" i="151"/>
  <c r="AN55" i="151" s="1"/>
  <c r="AK41" i="151"/>
  <c r="I70" i="151"/>
  <c r="K61" i="151"/>
  <c r="L61" i="151" s="1"/>
  <c r="AM47" i="151"/>
  <c r="AN47" i="151" s="1"/>
  <c r="I32" i="151"/>
  <c r="K21" i="151"/>
  <c r="L21" i="151" s="1"/>
  <c r="AK64" i="151"/>
  <c r="J21" i="151"/>
  <c r="K56" i="151"/>
  <c r="L56" i="151" s="1"/>
  <c r="I42" i="151"/>
  <c r="AM56" i="151"/>
  <c r="AN56" i="151" s="1"/>
  <c r="AL54" i="151"/>
  <c r="J35" i="151"/>
  <c r="J31" i="151"/>
  <c r="AL60" i="151"/>
  <c r="AM62" i="151"/>
  <c r="AN62" i="151" s="1"/>
  <c r="I29" i="151"/>
  <c r="AK37" i="151"/>
  <c r="J63" i="151"/>
  <c r="I71" i="151"/>
  <c r="AM69" i="151"/>
  <c r="AN69" i="151" s="1"/>
  <c r="AL56" i="151"/>
  <c r="K53" i="151"/>
  <c r="L53" i="151" s="1"/>
  <c r="I64" i="151"/>
  <c r="BO32" i="151"/>
  <c r="BP32" i="151" s="1"/>
  <c r="BM50" i="151"/>
  <c r="BO24" i="151"/>
  <c r="BP24" i="151" s="1"/>
  <c r="BN28" i="151"/>
  <c r="BO31" i="151"/>
  <c r="BP31" i="151" s="1"/>
  <c r="BO50" i="151"/>
  <c r="BO26" i="151"/>
  <c r="BP26" i="151" s="1"/>
  <c r="BN25" i="151"/>
  <c r="BO22" i="151"/>
  <c r="BP22" i="151" s="1"/>
  <c r="BM29" i="151"/>
  <c r="BO28" i="151"/>
  <c r="BP28" i="151" s="1"/>
  <c r="BN31" i="151"/>
  <c r="BO30" i="151"/>
  <c r="BP30" i="151" s="1"/>
  <c r="BN21" i="151"/>
  <c r="BO27" i="151"/>
  <c r="BP27" i="151" s="1"/>
  <c r="BM23" i="151"/>
  <c r="BO23" i="151"/>
  <c r="BP23" i="151" s="1"/>
  <c r="BN22" i="151"/>
  <c r="BM28" i="151"/>
  <c r="BN30" i="151"/>
  <c r="BM26" i="151"/>
  <c r="BM24" i="151"/>
  <c r="BO21" i="151"/>
  <c r="BP21" i="151" s="1"/>
  <c r="BN26" i="151"/>
  <c r="BO38" i="151"/>
  <c r="BN40" i="151"/>
  <c r="BN59" i="151"/>
  <c r="BN47" i="151"/>
  <c r="BM62" i="151"/>
  <c r="BM21" i="151"/>
  <c r="BN69" i="151"/>
  <c r="BM22" i="151"/>
  <c r="BO39" i="151"/>
  <c r="BM30" i="151"/>
  <c r="BO63" i="151"/>
  <c r="BM32" i="151"/>
  <c r="BM59" i="151"/>
  <c r="BM25" i="151"/>
  <c r="BO57" i="151"/>
  <c r="BM31" i="151"/>
  <c r="BM42" i="151"/>
  <c r="BN60" i="151"/>
  <c r="BM27" i="151"/>
  <c r="BO60" i="151"/>
  <c r="BO73" i="151"/>
  <c r="BN43" i="151"/>
  <c r="BN66" i="151"/>
  <c r="BO67" i="151"/>
  <c r="BN61" i="151"/>
  <c r="BM48" i="151"/>
  <c r="BO45" i="151"/>
  <c r="BN33" i="151"/>
  <c r="BM60" i="151"/>
  <c r="BN51" i="151"/>
  <c r="BO58" i="151"/>
  <c r="BN50" i="151"/>
  <c r="BM54" i="151"/>
  <c r="BM64" i="151"/>
  <c r="BO18" i="151"/>
  <c r="BP18" i="151" s="1"/>
  <c r="BQ18" i="151" s="1"/>
  <c r="BO53" i="151"/>
  <c r="BN62" i="151"/>
  <c r="BO44" i="151"/>
  <c r="BM72" i="151"/>
  <c r="BO42" i="151"/>
  <c r="BO36" i="151"/>
  <c r="BO56" i="151"/>
  <c r="BN64" i="151"/>
  <c r="BO62" i="151"/>
  <c r="BO54" i="151"/>
  <c r="BN35" i="151"/>
  <c r="BO47" i="151"/>
  <c r="BM73" i="151"/>
  <c r="BO19" i="151"/>
  <c r="BP19" i="151" s="1"/>
  <c r="BN39" i="151"/>
  <c r="BN18" i="151"/>
  <c r="BN72" i="151"/>
  <c r="BO64" i="151"/>
  <c r="BN38" i="151"/>
  <c r="BM66" i="151"/>
  <c r="BN55" i="151"/>
  <c r="BM70" i="151"/>
  <c r="BO34" i="151"/>
  <c r="BP34" i="151" s="1"/>
  <c r="BN48" i="151"/>
  <c r="BM37" i="151"/>
  <c r="BM38" i="151"/>
  <c r="BM34" i="151"/>
  <c r="BM41" i="151"/>
  <c r="BM40" i="151"/>
  <c r="BN46" i="151"/>
  <c r="BO37" i="151"/>
  <c r="BO71" i="151"/>
  <c r="BN54" i="151"/>
  <c r="BN49" i="151"/>
  <c r="BM44" i="151"/>
  <c r="BN71" i="151"/>
  <c r="BN34" i="151"/>
  <c r="BO65" i="151"/>
  <c r="BN68" i="151"/>
  <c r="BM36" i="151"/>
  <c r="BN63" i="151"/>
  <c r="BM65" i="151"/>
  <c r="BN42" i="151"/>
  <c r="BM71" i="151"/>
  <c r="BM56" i="151"/>
  <c r="BM18" i="151"/>
  <c r="BM63" i="151"/>
  <c r="BN36" i="151"/>
  <c r="BM47" i="151"/>
  <c r="BN37" i="151"/>
  <c r="BO61" i="151"/>
  <c r="BO51" i="151"/>
  <c r="BM35" i="151"/>
  <c r="BM45" i="151"/>
  <c r="BN19" i="151"/>
  <c r="BM49" i="151"/>
  <c r="BN53" i="151"/>
  <c r="BM52" i="151"/>
  <c r="BM67" i="151"/>
  <c r="BO59" i="151"/>
  <c r="BM51" i="151"/>
  <c r="BO66" i="151"/>
  <c r="BO49" i="151"/>
  <c r="BM39" i="151"/>
  <c r="BM57" i="151"/>
  <c r="BN58" i="151"/>
  <c r="BN20" i="151"/>
  <c r="BM19" i="151"/>
  <c r="BN57" i="151"/>
  <c r="BO20" i="151"/>
  <c r="BP20" i="151" s="1"/>
  <c r="BO72" i="151"/>
  <c r="BN41" i="151"/>
  <c r="BO46" i="151"/>
  <c r="BO35" i="151"/>
  <c r="BP35" i="151" s="1"/>
  <c r="BN65" i="151"/>
  <c r="BO43" i="151"/>
  <c r="BO69" i="151"/>
  <c r="BN44" i="151"/>
  <c r="BM68" i="151"/>
  <c r="BN45" i="151"/>
  <c r="BO68" i="151"/>
  <c r="BN73" i="151"/>
  <c r="BO41" i="151"/>
  <c r="BO70" i="151"/>
  <c r="BM46" i="151"/>
  <c r="BM20" i="151"/>
  <c r="BN52" i="151"/>
  <c r="BN67" i="151"/>
  <c r="BM58" i="151"/>
  <c r="BM53" i="151"/>
  <c r="BO48" i="151"/>
  <c r="BN56" i="151"/>
  <c r="BM69" i="151"/>
  <c r="BM61" i="151"/>
  <c r="BO55" i="151"/>
  <c r="BO52" i="151"/>
  <c r="BO40" i="151"/>
  <c r="BM43" i="151"/>
  <c r="BM33" i="151"/>
  <c r="BM55" i="151"/>
  <c r="BO33" i="151"/>
  <c r="BP33" i="151" s="1"/>
  <c r="BB29" i="150"/>
  <c r="BB27" i="150"/>
  <c r="BB51" i="150"/>
  <c r="BB53" i="150"/>
  <c r="BB64" i="150"/>
  <c r="BB26" i="150"/>
  <c r="BB63" i="150"/>
  <c r="BB45" i="150"/>
  <c r="BB23" i="150"/>
  <c r="BB72" i="150"/>
  <c r="BB18" i="150"/>
  <c r="BB73" i="150"/>
  <c r="BB61" i="150"/>
  <c r="BB58" i="150"/>
  <c r="BB60" i="150"/>
  <c r="BB56" i="150"/>
  <c r="BB22" i="150"/>
  <c r="BB33" i="150"/>
  <c r="BB20" i="150"/>
  <c r="BB65" i="150"/>
  <c r="BB54" i="150"/>
  <c r="BB44" i="150"/>
  <c r="AA19" i="151"/>
  <c r="BB43" i="150"/>
  <c r="BB47" i="150"/>
  <c r="BB70" i="150"/>
  <c r="BB57" i="150"/>
  <c r="BB24" i="150"/>
  <c r="BB55" i="150"/>
  <c r="BB31" i="150"/>
  <c r="BB36" i="150"/>
  <c r="BB19" i="150"/>
  <c r="BB25" i="150"/>
  <c r="BB37" i="150"/>
  <c r="BB34" i="150"/>
  <c r="BB40" i="150"/>
  <c r="BB49" i="150"/>
  <c r="BB68" i="150"/>
  <c r="BB62" i="150"/>
  <c r="BB41" i="150"/>
  <c r="BB38" i="150"/>
  <c r="BB32" i="150"/>
  <c r="BB52" i="150"/>
  <c r="BB28" i="150"/>
  <c r="AA21" i="151"/>
  <c r="BB69" i="150"/>
  <c r="AA22" i="151"/>
  <c r="BB50" i="150"/>
  <c r="BB21" i="150"/>
  <c r="AA25" i="151"/>
  <c r="AA32" i="151"/>
  <c r="AA34" i="151"/>
  <c r="AA28" i="151"/>
  <c r="AA27" i="151"/>
  <c r="AA33" i="151"/>
  <c r="AA18" i="151"/>
  <c r="AA48" i="151"/>
  <c r="AA67" i="151"/>
  <c r="AA53" i="151"/>
  <c r="AA66" i="151"/>
  <c r="AA73" i="151"/>
  <c r="AA55" i="151"/>
  <c r="AA45" i="151"/>
  <c r="AA46" i="151"/>
  <c r="AA40" i="151"/>
  <c r="AA42" i="151"/>
  <c r="AA65" i="151"/>
  <c r="AA39" i="151"/>
  <c r="AA37" i="151"/>
  <c r="AA57" i="151"/>
  <c r="AA68" i="151"/>
  <c r="AA44" i="151"/>
  <c r="AA36" i="151"/>
  <c r="AA60" i="151"/>
  <c r="AA63" i="151"/>
  <c r="AA54" i="151"/>
  <c r="AA69" i="151"/>
  <c r="AA71" i="151"/>
  <c r="AA47" i="151"/>
  <c r="AA59" i="151"/>
  <c r="AA56" i="151"/>
  <c r="AA43" i="151"/>
  <c r="AA70" i="151"/>
  <c r="AA72" i="151"/>
  <c r="AA62" i="151"/>
  <c r="AA52" i="151"/>
  <c r="AA38" i="151"/>
  <c r="AA49" i="151"/>
  <c r="AA64" i="151"/>
  <c r="AA61" i="151"/>
  <c r="AA58" i="151"/>
  <c r="AA41" i="151"/>
  <c r="AA51" i="151"/>
  <c r="AA50" i="151"/>
  <c r="AA23" i="151"/>
  <c r="AA26" i="151"/>
  <c r="AA24" i="151"/>
  <c r="AA35" i="151"/>
  <c r="AA31" i="151"/>
  <c r="AA29" i="151"/>
  <c r="AA20" i="151"/>
  <c r="AA30" i="151"/>
  <c r="BB71" i="150"/>
  <c r="BB59" i="150"/>
  <c r="BB67" i="150"/>
  <c r="BB39" i="150"/>
  <c r="BB30" i="150"/>
  <c r="BB35" i="150"/>
  <c r="BB48" i="150"/>
  <c r="CE23" i="151"/>
  <c r="M36" i="151" l="1"/>
  <c r="M48" i="151"/>
  <c r="AO61" i="151"/>
  <c r="AO24" i="151"/>
  <c r="M19" i="151"/>
  <c r="M30" i="151"/>
  <c r="M67" i="151"/>
  <c r="M42" i="151"/>
  <c r="M33" i="151"/>
  <c r="AO43" i="151"/>
  <c r="AO30" i="151"/>
  <c r="AO31" i="151"/>
  <c r="AO44" i="151"/>
  <c r="AO71" i="151"/>
  <c r="M25" i="151"/>
  <c r="M64" i="151"/>
  <c r="M20" i="151"/>
  <c r="M21" i="151"/>
  <c r="AO38" i="151"/>
  <c r="AO37" i="151"/>
  <c r="AO48" i="151"/>
  <c r="M72" i="151"/>
  <c r="M57" i="151"/>
  <c r="AO56" i="151"/>
  <c r="M32" i="151"/>
  <c r="AO67" i="151"/>
  <c r="M50" i="151"/>
  <c r="AO35" i="151"/>
  <c r="AO39" i="151"/>
  <c r="AO49" i="151"/>
  <c r="AO54" i="151"/>
  <c r="AO55" i="151"/>
  <c r="M22" i="151"/>
  <c r="M69" i="151"/>
  <c r="M43" i="151"/>
  <c r="M63" i="151"/>
  <c r="M65" i="151"/>
  <c r="AO64" i="151"/>
  <c r="M38" i="151"/>
  <c r="AO34" i="151"/>
  <c r="M66" i="151"/>
  <c r="M53" i="151"/>
  <c r="M61" i="151"/>
  <c r="AO29" i="151"/>
  <c r="AO40" i="151"/>
  <c r="AO70" i="151"/>
  <c r="M40" i="151"/>
  <c r="M29" i="151"/>
  <c r="M59" i="151"/>
  <c r="AO58" i="151"/>
  <c r="M34" i="151"/>
  <c r="AO66" i="151"/>
  <c r="M71" i="151"/>
  <c r="AO36" i="151"/>
  <c r="M52" i="151"/>
  <c r="M35" i="151"/>
  <c r="AO62" i="151"/>
  <c r="AO47" i="151"/>
  <c r="M73" i="151"/>
  <c r="M70" i="151"/>
  <c r="AO25" i="151"/>
  <c r="M24" i="151"/>
  <c r="M39" i="151"/>
  <c r="AO72" i="151"/>
  <c r="AO68" i="151"/>
  <c r="M41" i="151"/>
  <c r="AO73" i="151"/>
  <c r="M45" i="151"/>
  <c r="M58" i="151"/>
  <c r="M47" i="151"/>
  <c r="AO45" i="151"/>
  <c r="AO32" i="151"/>
  <c r="M44" i="151"/>
  <c r="M54" i="151"/>
  <c r="AO26" i="151"/>
  <c r="AO69" i="151"/>
  <c r="M56" i="151"/>
  <c r="M37" i="151"/>
  <c r="AO23" i="151"/>
  <c r="M49" i="151"/>
  <c r="M51" i="151"/>
  <c r="AO53" i="151"/>
  <c r="M31" i="151"/>
  <c r="M60" i="151"/>
  <c r="M23" i="151"/>
  <c r="AO65" i="151"/>
  <c r="M26" i="151"/>
  <c r="AO27" i="151"/>
  <c r="AO52" i="151"/>
  <c r="M28" i="151"/>
  <c r="AO33" i="151"/>
  <c r="M62" i="151"/>
  <c r="M55" i="151"/>
  <c r="AO59" i="151"/>
  <c r="AO28" i="151"/>
  <c r="AO46" i="151"/>
  <c r="AO57" i="151"/>
  <c r="AO50" i="151"/>
  <c r="AO60" i="151"/>
  <c r="AO63" i="151"/>
  <c r="AO42" i="151"/>
  <c r="M46" i="151"/>
  <c r="AO41" i="151"/>
  <c r="AO51" i="151"/>
  <c r="M27" i="151"/>
  <c r="M68" i="151"/>
  <c r="BQ20" i="151"/>
  <c r="BQ69" i="151"/>
  <c r="BQ28" i="151"/>
  <c r="BQ21" i="151"/>
  <c r="BQ48" i="151"/>
  <c r="BQ19" i="151"/>
  <c r="BQ41" i="151"/>
  <c r="BQ43" i="151"/>
  <c r="BQ25" i="151"/>
  <c r="BQ22" i="151"/>
  <c r="BQ30" i="151"/>
  <c r="BQ29" i="151"/>
  <c r="BQ54" i="151"/>
  <c r="BQ49" i="151"/>
  <c r="BQ46" i="151"/>
  <c r="BQ67" i="151"/>
  <c r="BQ38" i="151"/>
  <c r="BQ36" i="151"/>
  <c r="BQ70" i="151"/>
  <c r="BQ58" i="151"/>
  <c r="BQ59" i="151"/>
  <c r="BQ56" i="151"/>
  <c r="BQ39" i="151"/>
  <c r="BQ62" i="151"/>
  <c r="BQ57" i="151"/>
  <c r="BQ61" i="151"/>
  <c r="BQ55" i="151"/>
  <c r="BQ32" i="151"/>
  <c r="BQ27" i="151"/>
  <c r="BQ35" i="151"/>
  <c r="BQ34" i="151"/>
  <c r="BQ26" i="151"/>
  <c r="BQ23" i="151"/>
  <c r="BQ31" i="151"/>
  <c r="BQ63" i="151"/>
  <c r="BQ40" i="151"/>
  <c r="BQ51" i="151"/>
  <c r="BQ50" i="151"/>
  <c r="BQ52" i="151"/>
  <c r="BQ72" i="151"/>
  <c r="BQ45" i="151"/>
  <c r="BQ53" i="151"/>
  <c r="BQ71" i="151"/>
  <c r="BQ65" i="151"/>
  <c r="BQ68" i="151"/>
  <c r="BQ73" i="151"/>
  <c r="BQ60" i="151"/>
  <c r="BQ64" i="151"/>
  <c r="BQ37" i="151"/>
  <c r="BQ42" i="151"/>
  <c r="BQ47" i="151"/>
  <c r="BQ44" i="151"/>
  <c r="BQ66" i="151"/>
  <c r="BQ24" i="151"/>
  <c r="BQ33" i="151"/>
  <c r="V29" i="150"/>
  <c r="Y22" i="150"/>
  <c r="P67" i="150"/>
  <c r="W45" i="150"/>
  <c r="Y20" i="150"/>
  <c r="W56" i="150"/>
  <c r="U52" i="150"/>
  <c r="U39" i="150"/>
  <c r="R24" i="150"/>
  <c r="S31" i="150"/>
  <c r="Y69" i="150"/>
  <c r="X47" i="150"/>
  <c r="P50" i="150"/>
  <c r="S26" i="150"/>
  <c r="P42" i="150"/>
  <c r="S58" i="150"/>
  <c r="S59" i="150"/>
  <c r="V20" i="150"/>
  <c r="W40" i="150"/>
  <c r="W44" i="150"/>
  <c r="T58" i="150"/>
  <c r="Q65" i="150"/>
  <c r="V59" i="150"/>
  <c r="T25" i="150"/>
  <c r="Q18" i="150"/>
  <c r="P35" i="150"/>
  <c r="Y59" i="150"/>
  <c r="U49" i="150"/>
  <c r="R40" i="150"/>
  <c r="T39" i="150"/>
  <c r="P72" i="150"/>
  <c r="Q73" i="150"/>
  <c r="Y64" i="150"/>
  <c r="V54" i="150"/>
  <c r="X46" i="150"/>
  <c r="Y36" i="150"/>
  <c r="R43" i="150"/>
  <c r="X48" i="150"/>
  <c r="R29" i="150"/>
  <c r="Y25" i="150"/>
  <c r="Q41" i="150"/>
  <c r="W53" i="150"/>
  <c r="W25" i="150"/>
  <c r="U36" i="150"/>
  <c r="P38" i="150"/>
  <c r="V53" i="150"/>
  <c r="X42" i="150"/>
  <c r="X43" i="150"/>
  <c r="P28" i="150"/>
  <c r="Q56" i="150"/>
  <c r="W37" i="150"/>
  <c r="S61" i="150"/>
  <c r="T73" i="150"/>
  <c r="U62" i="150"/>
  <c r="X66" i="150"/>
  <c r="W49" i="150"/>
  <c r="Y47" i="150"/>
  <c r="S40" i="150"/>
  <c r="V43" i="150"/>
  <c r="Y62" i="150"/>
  <c r="Y21" i="150"/>
  <c r="R46" i="150"/>
  <c r="R64" i="150"/>
  <c r="V18" i="150"/>
  <c r="Y34" i="150"/>
  <c r="P54" i="150"/>
  <c r="Y32" i="150"/>
  <c r="W69" i="150"/>
  <c r="U27" i="150"/>
  <c r="W54" i="150"/>
  <c r="V52" i="150"/>
  <c r="W29" i="150"/>
  <c r="S49" i="150"/>
  <c r="Y46" i="150"/>
  <c r="R37" i="150"/>
  <c r="R45" i="150"/>
  <c r="X53" i="150"/>
  <c r="W42" i="150"/>
  <c r="W59" i="150"/>
  <c r="W28" i="150"/>
  <c r="V45" i="150"/>
  <c r="S34" i="150"/>
  <c r="V58" i="150"/>
  <c r="X36" i="150"/>
  <c r="S51" i="150"/>
  <c r="R54" i="150"/>
  <c r="S35" i="150"/>
  <c r="Y61" i="150"/>
  <c r="Q23" i="150"/>
  <c r="R49" i="150"/>
  <c r="R39" i="150"/>
  <c r="W18" i="150"/>
  <c r="V66" i="150"/>
  <c r="V27" i="150"/>
  <c r="S56" i="150"/>
  <c r="P65" i="150"/>
  <c r="X65" i="150"/>
  <c r="Y71" i="150"/>
  <c r="Q24" i="150"/>
  <c r="Y56" i="150"/>
  <c r="U59" i="150"/>
  <c r="P43" i="150"/>
  <c r="U29" i="150"/>
  <c r="S36" i="150"/>
  <c r="V70" i="150"/>
  <c r="Q55" i="150"/>
  <c r="U58" i="150"/>
  <c r="P34" i="150"/>
  <c r="Y50" i="150"/>
  <c r="V32" i="150"/>
  <c r="W47" i="150"/>
  <c r="Q48" i="150"/>
  <c r="V23" i="150"/>
  <c r="R23" i="150"/>
  <c r="U53" i="150"/>
  <c r="Y58" i="150"/>
  <c r="S65" i="150"/>
  <c r="U70" i="150"/>
  <c r="S71" i="150"/>
  <c r="Q27" i="150"/>
  <c r="X27" i="150"/>
  <c r="Q36" i="150"/>
  <c r="P62" i="150"/>
  <c r="Y18" i="150"/>
  <c r="R26" i="150"/>
  <c r="R48" i="150"/>
  <c r="Y67" i="150"/>
  <c r="T51" i="150"/>
  <c r="X26" i="150"/>
  <c r="R61" i="150"/>
  <c r="W64" i="150"/>
  <c r="Y23" i="150"/>
  <c r="S30" i="150"/>
  <c r="X56" i="150"/>
  <c r="X62" i="150"/>
  <c r="R47" i="150"/>
  <c r="Q66" i="150"/>
  <c r="P23" i="150"/>
  <c r="T67" i="150"/>
  <c r="R31" i="150"/>
  <c r="T27" i="150"/>
  <c r="U38" i="150"/>
  <c r="P27" i="150"/>
  <c r="S42" i="150"/>
  <c r="U19" i="150"/>
  <c r="V51" i="150"/>
  <c r="U54" i="150"/>
  <c r="U40" i="150"/>
  <c r="Q51" i="150"/>
  <c r="Q52" i="150"/>
  <c r="U48" i="150"/>
  <c r="P61" i="150"/>
  <c r="V71" i="150"/>
  <c r="P64" i="150"/>
  <c r="Y35" i="150"/>
  <c r="Q34" i="150"/>
  <c r="S37" i="150"/>
  <c r="P25" i="150"/>
  <c r="Q61" i="150"/>
  <c r="W19" i="150"/>
  <c r="T34" i="150"/>
  <c r="X37" i="150"/>
  <c r="W68" i="150"/>
  <c r="Q43" i="150"/>
  <c r="S27" i="150"/>
  <c r="V63" i="150"/>
  <c r="R62" i="150"/>
  <c r="Q32" i="150"/>
  <c r="S19" i="150"/>
  <c r="T21" i="150"/>
  <c r="P40" i="150"/>
  <c r="R70" i="150"/>
  <c r="R55" i="150"/>
  <c r="Q40" i="150"/>
  <c r="Y19" i="150"/>
  <c r="R34" i="150"/>
  <c r="Q26" i="150"/>
  <c r="Y28" i="150"/>
  <c r="U44" i="150"/>
  <c r="X18" i="150"/>
  <c r="S44" i="150"/>
  <c r="V67" i="150"/>
  <c r="V33" i="150"/>
  <c r="Y41" i="150"/>
  <c r="Y49" i="150"/>
  <c r="P57" i="150"/>
  <c r="U57" i="150"/>
  <c r="Y39" i="150"/>
  <c r="Q25" i="150"/>
  <c r="U30" i="150"/>
  <c r="Y43" i="150"/>
  <c r="S46" i="150"/>
  <c r="P22" i="150"/>
  <c r="T65" i="150"/>
  <c r="U23" i="150"/>
  <c r="V26" i="150"/>
  <c r="S50" i="150"/>
  <c r="Q45" i="150"/>
  <c r="P69" i="150"/>
  <c r="S29" i="150"/>
  <c r="X31" i="150"/>
  <c r="U26" i="150"/>
  <c r="U56" i="150"/>
  <c r="U25" i="150"/>
  <c r="X22" i="150"/>
  <c r="R35" i="150"/>
  <c r="T23" i="150"/>
  <c r="R73" i="150"/>
  <c r="R20" i="150"/>
  <c r="X38" i="150"/>
  <c r="T55" i="150"/>
  <c r="V41" i="150"/>
  <c r="W48" i="150"/>
  <c r="Y60" i="150"/>
  <c r="S72" i="150"/>
  <c r="U50" i="150"/>
  <c r="U24" i="150"/>
  <c r="U20" i="150"/>
  <c r="S39" i="150"/>
  <c r="R36" i="150"/>
  <c r="W22" i="150"/>
  <c r="R68" i="150"/>
  <c r="T19" i="150"/>
  <c r="R25" i="150"/>
  <c r="X44" i="150"/>
  <c r="S20" i="150"/>
  <c r="T53" i="150"/>
  <c r="P32" i="150"/>
  <c r="U22" i="150"/>
  <c r="S23" i="150"/>
  <c r="W51" i="150"/>
  <c r="Q30" i="150"/>
  <c r="Q54" i="150"/>
  <c r="W21" i="150"/>
  <c r="U33" i="150"/>
  <c r="Q72" i="150"/>
  <c r="T47" i="150"/>
  <c r="T72" i="150"/>
  <c r="R38" i="150"/>
  <c r="X25" i="150"/>
  <c r="P18" i="150"/>
  <c r="X33" i="150"/>
  <c r="P45" i="150"/>
  <c r="X69" i="150"/>
  <c r="W43" i="150"/>
  <c r="X54" i="150"/>
  <c r="V49" i="150"/>
  <c r="V19" i="150"/>
  <c r="Y70" i="150"/>
  <c r="V24" i="150"/>
  <c r="U47" i="150"/>
  <c r="T69" i="150"/>
  <c r="P52" i="150"/>
  <c r="V68" i="150"/>
  <c r="R63" i="150"/>
  <c r="Q46" i="150"/>
  <c r="T20" i="150"/>
  <c r="W33" i="150"/>
  <c r="U67" i="150"/>
  <c r="P44" i="150"/>
  <c r="V39" i="150"/>
  <c r="Q44" i="150"/>
  <c r="S45" i="150"/>
  <c r="X57" i="150"/>
  <c r="X29" i="150"/>
  <c r="T50" i="150"/>
  <c r="U46" i="150"/>
  <c r="U35" i="150"/>
  <c r="U45" i="150"/>
  <c r="P19" i="150"/>
  <c r="Y29" i="150"/>
  <c r="U43" i="150"/>
  <c r="U42" i="150"/>
  <c r="P24" i="150"/>
  <c r="S68" i="150"/>
  <c r="U28" i="150"/>
  <c r="Q67" i="150"/>
  <c r="U31" i="150"/>
  <c r="X55" i="150"/>
  <c r="X72" i="150"/>
  <c r="Q20" i="150"/>
  <c r="T33" i="150"/>
  <c r="P73" i="150"/>
  <c r="R42" i="150"/>
  <c r="Q22" i="150"/>
  <c r="R60" i="150"/>
  <c r="U21" i="150"/>
  <c r="T45" i="150"/>
  <c r="W41" i="150"/>
  <c r="Q38" i="150"/>
  <c r="X71" i="150"/>
  <c r="P21" i="150"/>
  <c r="Q19" i="150"/>
  <c r="P51" i="150"/>
  <c r="R72" i="150"/>
  <c r="P59" i="150"/>
  <c r="X35" i="150"/>
  <c r="T28" i="150"/>
  <c r="W62" i="150"/>
  <c r="W66" i="150"/>
  <c r="V57" i="150"/>
  <c r="R27" i="150"/>
  <c r="U71" i="150"/>
  <c r="V40" i="150"/>
  <c r="P60" i="150"/>
  <c r="T48" i="150"/>
  <c r="R41" i="150"/>
  <c r="V65" i="150"/>
  <c r="V47" i="150"/>
  <c r="Y27" i="150"/>
  <c r="T24" i="150"/>
  <c r="T35" i="150"/>
  <c r="P63" i="150"/>
  <c r="Q64" i="150"/>
  <c r="U41" i="150"/>
  <c r="P48" i="150"/>
  <c r="R66" i="150"/>
  <c r="P58" i="150"/>
  <c r="W52" i="150"/>
  <c r="S66" i="150"/>
  <c r="W35" i="150"/>
  <c r="V72" i="150"/>
  <c r="T52" i="150"/>
  <c r="W72" i="150"/>
  <c r="Y48" i="150"/>
  <c r="X59" i="150"/>
  <c r="R59" i="150"/>
  <c r="R52" i="150"/>
  <c r="Q70" i="150"/>
  <c r="T32" i="150"/>
  <c r="Q47" i="150"/>
  <c r="W20" i="150"/>
  <c r="R33" i="150"/>
  <c r="P30" i="150"/>
  <c r="X49" i="150"/>
  <c r="V21" i="150"/>
  <c r="W57" i="150"/>
  <c r="Y31" i="150"/>
  <c r="V46" i="150"/>
  <c r="R65" i="150"/>
  <c r="W63" i="150"/>
  <c r="Q59" i="150"/>
  <c r="R58" i="150"/>
  <c r="V31" i="150"/>
  <c r="U64" i="150"/>
  <c r="R32" i="150"/>
  <c r="X64" i="150"/>
  <c r="T64" i="150"/>
  <c r="R56" i="150"/>
  <c r="X60" i="150"/>
  <c r="Q39" i="150"/>
  <c r="T70" i="150"/>
  <c r="S41" i="150"/>
  <c r="Y26" i="150"/>
  <c r="R30" i="150"/>
  <c r="V42" i="150"/>
  <c r="Y42" i="150"/>
  <c r="T22" i="150"/>
  <c r="Q29" i="150"/>
  <c r="W46" i="150"/>
  <c r="Y68" i="150"/>
  <c r="U51" i="150"/>
  <c r="V56" i="150"/>
  <c r="T61" i="150"/>
  <c r="T63" i="150"/>
  <c r="W50" i="150"/>
  <c r="S47" i="150"/>
  <c r="S69" i="150"/>
  <c r="V34" i="150"/>
  <c r="Z34" i="150" s="1"/>
  <c r="P29" i="150"/>
  <c r="Y30" i="150"/>
  <c r="S52" i="150"/>
  <c r="Y54" i="150"/>
  <c r="W67" i="150"/>
  <c r="R44" i="150"/>
  <c r="P39" i="150"/>
  <c r="P66" i="150"/>
  <c r="W23" i="150"/>
  <c r="Q71" i="150"/>
  <c r="V25" i="150"/>
  <c r="T62" i="150"/>
  <c r="W61" i="150"/>
  <c r="U69" i="150"/>
  <c r="Y57" i="150"/>
  <c r="T40" i="150"/>
  <c r="U55" i="150"/>
  <c r="S73" i="150"/>
  <c r="V30" i="150"/>
  <c r="S63" i="150"/>
  <c r="Q50" i="150"/>
  <c r="S28" i="150"/>
  <c r="W39" i="150"/>
  <c r="Y33" i="150"/>
  <c r="P47" i="150"/>
  <c r="Q35" i="150"/>
  <c r="P33" i="150"/>
  <c r="W26" i="150"/>
  <c r="S24" i="150"/>
  <c r="P41" i="150"/>
  <c r="X70" i="150"/>
  <c r="U37" i="150"/>
  <c r="V55" i="150"/>
  <c r="P68" i="150"/>
  <c r="P37" i="150"/>
  <c r="X40" i="150"/>
  <c r="Y63" i="150"/>
  <c r="X73" i="150"/>
  <c r="T26" i="150"/>
  <c r="U61" i="150"/>
  <c r="V60" i="150"/>
  <c r="R53" i="150"/>
  <c r="T30" i="150"/>
  <c r="V37" i="150"/>
  <c r="S32" i="150"/>
  <c r="T31" i="150"/>
  <c r="T42" i="150"/>
  <c r="Q63" i="150"/>
  <c r="X39" i="150"/>
  <c r="S22" i="150"/>
  <c r="V38" i="150"/>
  <c r="T60" i="150"/>
  <c r="Q62" i="150"/>
  <c r="V44" i="150"/>
  <c r="V48" i="150"/>
  <c r="Y51" i="150"/>
  <c r="U18" i="150"/>
  <c r="V28" i="150"/>
  <c r="U66" i="150"/>
  <c r="Y24" i="150"/>
  <c r="Q58" i="150"/>
  <c r="X68" i="150"/>
  <c r="Q57" i="150"/>
  <c r="W73" i="150"/>
  <c r="V35" i="150"/>
  <c r="T29" i="150"/>
  <c r="R50" i="150"/>
  <c r="U68" i="150"/>
  <c r="T38" i="150"/>
  <c r="U32" i="150"/>
  <c r="W58" i="150"/>
  <c r="S64" i="150"/>
  <c r="W27" i="150"/>
  <c r="T71" i="150"/>
  <c r="Y65" i="150"/>
  <c r="T18" i="150"/>
  <c r="T56" i="150"/>
  <c r="R18" i="150"/>
  <c r="X58" i="150"/>
  <c r="S54" i="150"/>
  <c r="R67" i="150"/>
  <c r="X34" i="150"/>
  <c r="X32" i="150"/>
  <c r="S21" i="150"/>
  <c r="X50" i="150"/>
  <c r="V64" i="150"/>
  <c r="X41" i="150"/>
  <c r="Q49" i="150"/>
  <c r="X61" i="150"/>
  <c r="T37" i="150"/>
  <c r="Q31" i="150"/>
  <c r="V69" i="150"/>
  <c r="W24" i="150"/>
  <c r="Q53" i="150"/>
  <c r="P70" i="150"/>
  <c r="S43" i="150"/>
  <c r="S62" i="150"/>
  <c r="T46" i="150"/>
  <c r="Q37" i="150"/>
  <c r="R28" i="150"/>
  <c r="W36" i="150"/>
  <c r="R51" i="150"/>
  <c r="R22" i="150"/>
  <c r="S33" i="150"/>
  <c r="S53" i="150"/>
  <c r="P55" i="150"/>
  <c r="X20" i="150"/>
  <c r="Y72" i="150"/>
  <c r="T49" i="150"/>
  <c r="P36" i="150"/>
  <c r="Y66" i="150"/>
  <c r="P26" i="150"/>
  <c r="U72" i="150"/>
  <c r="U73" i="150"/>
  <c r="U34" i="150"/>
  <c r="V36" i="150"/>
  <c r="Y53" i="150"/>
  <c r="S18" i="150"/>
  <c r="V73" i="150"/>
  <c r="X23" i="150"/>
  <c r="Q21" i="150"/>
  <c r="X30" i="150"/>
  <c r="Y55" i="150"/>
  <c r="W60" i="150"/>
  <c r="X24" i="150"/>
  <c r="V22" i="150"/>
  <c r="X19" i="150"/>
  <c r="P53" i="150"/>
  <c r="T66" i="150"/>
  <c r="X51" i="150"/>
  <c r="W70" i="150"/>
  <c r="R69" i="150"/>
  <c r="P46" i="150"/>
  <c r="T54" i="150"/>
  <c r="T41" i="150"/>
  <c r="R57" i="150"/>
  <c r="W55" i="150"/>
  <c r="S25" i="150"/>
  <c r="U63" i="150"/>
  <c r="X21" i="150"/>
  <c r="T59" i="150"/>
  <c r="P49" i="150"/>
  <c r="S70" i="150"/>
  <c r="Y38" i="150"/>
  <c r="W71" i="150"/>
  <c r="Y73" i="150"/>
  <c r="S38" i="150"/>
  <c r="W30" i="150"/>
  <c r="S57" i="150"/>
  <c r="P56" i="150"/>
  <c r="Q69" i="150"/>
  <c r="W65" i="150"/>
  <c r="Y40" i="150"/>
  <c r="X28" i="150"/>
  <c r="Q60" i="150"/>
  <c r="R71" i="150"/>
  <c r="U60" i="150"/>
  <c r="X67" i="150"/>
  <c r="S67" i="150"/>
  <c r="W32" i="150"/>
  <c r="R21" i="150"/>
  <c r="S60" i="150"/>
  <c r="V62" i="150"/>
  <c r="Z62" i="150" s="1"/>
  <c r="S48" i="150"/>
  <c r="T43" i="150"/>
  <c r="X63" i="150"/>
  <c r="V61" i="150"/>
  <c r="Z61" i="150" s="1"/>
  <c r="T36" i="150"/>
  <c r="Y52" i="150"/>
  <c r="Y37" i="150"/>
  <c r="P20" i="150"/>
  <c r="R19" i="150"/>
  <c r="Q28" i="150"/>
  <c r="W31" i="150"/>
  <c r="U65" i="150"/>
  <c r="Q33" i="150"/>
  <c r="T44" i="150"/>
  <c r="Q42" i="150"/>
  <c r="Y45" i="150"/>
  <c r="S55" i="150"/>
  <c r="X52" i="150"/>
  <c r="P31" i="150"/>
  <c r="W34" i="150"/>
  <c r="P71" i="150"/>
  <c r="W38" i="150"/>
  <c r="Q68" i="150"/>
  <c r="Y44" i="150"/>
  <c r="X45" i="150"/>
  <c r="T57" i="150"/>
  <c r="V50" i="150"/>
  <c r="T68" i="150"/>
  <c r="CE24" i="151"/>
  <c r="CE25" i="151" s="1"/>
  <c r="CE26" i="151" s="1"/>
  <c r="E52" i="150" l="1"/>
  <c r="I68" i="150"/>
  <c r="I60" i="150"/>
  <c r="C69" i="150"/>
  <c r="H51" i="150"/>
  <c r="H55" i="150"/>
  <c r="J72" i="150"/>
  <c r="H61" i="150"/>
  <c r="H20" i="150"/>
  <c r="I23" i="150"/>
  <c r="I51" i="150"/>
  <c r="E58" i="150"/>
  <c r="C46" i="150"/>
  <c r="AJ42" i="150"/>
  <c r="J18" i="150"/>
  <c r="C52" i="150"/>
  <c r="E32" i="150"/>
  <c r="K41" i="150"/>
  <c r="K71" i="150"/>
  <c r="G47" i="150"/>
  <c r="K61" i="150"/>
  <c r="G36" i="150"/>
  <c r="B55" i="150"/>
  <c r="G32" i="150"/>
  <c r="K49" i="150"/>
  <c r="K18" i="150"/>
  <c r="BN20" i="150"/>
  <c r="D69" i="150"/>
  <c r="C35" i="150"/>
  <c r="K24" i="150"/>
  <c r="F45" i="150"/>
  <c r="F27" i="150"/>
  <c r="C47" i="150"/>
  <c r="I22" i="150"/>
  <c r="E19" i="150"/>
  <c r="G49" i="150"/>
  <c r="H67" i="150"/>
  <c r="C68" i="150"/>
  <c r="C34" i="150"/>
  <c r="B38" i="150"/>
  <c r="D68" i="150"/>
  <c r="I39" i="150"/>
  <c r="G44" i="150"/>
  <c r="G62" i="150"/>
  <c r="G29" i="150"/>
  <c r="F23" i="150"/>
  <c r="D50" i="150"/>
  <c r="C31" i="150"/>
  <c r="C45" i="150"/>
  <c r="B23" i="150"/>
  <c r="G34" i="150"/>
  <c r="AK18" i="150"/>
  <c r="E73" i="150"/>
  <c r="G27" i="150"/>
  <c r="J56" i="150"/>
  <c r="G39" i="150"/>
  <c r="J50" i="150"/>
  <c r="G31" i="150"/>
  <c r="J63" i="150"/>
  <c r="J26" i="150"/>
  <c r="K38" i="150"/>
  <c r="I55" i="150"/>
  <c r="B66" i="150"/>
  <c r="G50" i="150"/>
  <c r="F25" i="150"/>
  <c r="I52" i="150"/>
  <c r="F48" i="150"/>
  <c r="D59" i="150"/>
  <c r="I34" i="150"/>
  <c r="J35" i="150"/>
  <c r="F31" i="150"/>
  <c r="J69" i="150"/>
  <c r="F44" i="150"/>
  <c r="D48" i="150"/>
  <c r="F67" i="150"/>
  <c r="G60" i="150"/>
  <c r="B32" i="150"/>
  <c r="J33" i="150"/>
  <c r="D35" i="150"/>
  <c r="I44" i="150"/>
  <c r="I28" i="150"/>
  <c r="K52" i="150"/>
  <c r="C48" i="150"/>
  <c r="C70" i="150"/>
  <c r="I41" i="150"/>
  <c r="B33" i="150"/>
  <c r="E71" i="150"/>
  <c r="G56" i="150"/>
  <c r="E35" i="150"/>
  <c r="G57" i="150"/>
  <c r="I73" i="150"/>
  <c r="B40" i="150"/>
  <c r="F59" i="150"/>
  <c r="J60" i="150"/>
  <c r="E18" i="150"/>
  <c r="E34" i="150"/>
  <c r="C22" i="150"/>
  <c r="F46" i="150"/>
  <c r="H66" i="150"/>
  <c r="B59" i="150"/>
  <c r="I66" i="150"/>
  <c r="D61" i="150"/>
  <c r="G59" i="150"/>
  <c r="I47" i="150"/>
  <c r="I65" i="150"/>
  <c r="J70" i="150"/>
  <c r="J44" i="150"/>
  <c r="E49" i="150"/>
  <c r="D40" i="150"/>
  <c r="K40" i="150"/>
  <c r="G42" i="150"/>
  <c r="D22" i="150"/>
  <c r="I37" i="150"/>
  <c r="E29" i="150"/>
  <c r="B37" i="150"/>
  <c r="C24" i="150"/>
  <c r="G46" i="150"/>
  <c r="E25" i="150"/>
  <c r="B53" i="150"/>
  <c r="B54" i="150"/>
  <c r="B36" i="150"/>
  <c r="H35" i="150"/>
  <c r="K60" i="150"/>
  <c r="B51" i="150"/>
  <c r="K66" i="150"/>
  <c r="H69" i="150"/>
  <c r="I62" i="150"/>
  <c r="D21" i="150"/>
  <c r="K34" i="150"/>
  <c r="D64" i="150"/>
  <c r="E41" i="150"/>
  <c r="H43" i="150"/>
  <c r="K33" i="150"/>
  <c r="J45" i="150"/>
  <c r="E60" i="150"/>
  <c r="E39" i="150"/>
  <c r="AM71" i="150"/>
  <c r="AK25" i="150"/>
  <c r="B27" i="150"/>
  <c r="E55" i="150"/>
  <c r="I35" i="150"/>
  <c r="K64" i="150"/>
  <c r="J31" i="150"/>
  <c r="C40" i="150"/>
  <c r="B61" i="150"/>
  <c r="C23" i="150"/>
  <c r="J46" i="150"/>
  <c r="C32" i="150"/>
  <c r="I40" i="150"/>
  <c r="B65" i="150"/>
  <c r="C60" i="150"/>
  <c r="J66" i="150"/>
  <c r="J73" i="150"/>
  <c r="F64" i="150"/>
  <c r="K22" i="150"/>
  <c r="B18" i="150"/>
  <c r="H40" i="150"/>
  <c r="D33" i="150"/>
  <c r="H42" i="150"/>
  <c r="K37" i="150"/>
  <c r="D67" i="150"/>
  <c r="C38" i="150"/>
  <c r="B71" i="150"/>
  <c r="B48" i="150"/>
  <c r="K19" i="150"/>
  <c r="H33" i="150"/>
  <c r="H39" i="150"/>
  <c r="D60" i="150"/>
  <c r="H47" i="150"/>
  <c r="B49" i="150"/>
  <c r="G38" i="150"/>
  <c r="F28" i="150"/>
  <c r="H26" i="150"/>
  <c r="D57" i="150"/>
  <c r="E27" i="150"/>
  <c r="J48" i="150"/>
  <c r="J67" i="150"/>
  <c r="D36" i="150"/>
  <c r="D47" i="150"/>
  <c r="D43" i="150"/>
  <c r="G26" i="150"/>
  <c r="I32" i="150"/>
  <c r="D34" i="150"/>
  <c r="E40" i="150"/>
  <c r="D55" i="150"/>
  <c r="J23" i="150"/>
  <c r="D66" i="150"/>
  <c r="AG50" i="150"/>
  <c r="C37" i="150"/>
  <c r="E21" i="150"/>
  <c r="H46" i="150"/>
  <c r="G72" i="150"/>
  <c r="F49" i="150"/>
  <c r="G70" i="150"/>
  <c r="I56" i="150"/>
  <c r="D65" i="150"/>
  <c r="K26" i="150"/>
  <c r="L26" i="150" s="1"/>
  <c r="E64" i="150"/>
  <c r="B21" i="150"/>
  <c r="F51" i="150"/>
  <c r="B63" i="150"/>
  <c r="F39" i="150"/>
  <c r="D53" i="150"/>
  <c r="F65" i="150"/>
  <c r="E23" i="150"/>
  <c r="F33" i="150"/>
  <c r="B29" i="150"/>
  <c r="F60" i="150"/>
  <c r="F38" i="150"/>
  <c r="J20" i="150"/>
  <c r="F61" i="150"/>
  <c r="J27" i="150"/>
  <c r="G71" i="150"/>
  <c r="G19" i="150"/>
  <c r="E70" i="150"/>
  <c r="I43" i="150"/>
  <c r="C67" i="150"/>
  <c r="E68" i="150"/>
  <c r="J25" i="150"/>
  <c r="F54" i="150"/>
  <c r="E30" i="150"/>
  <c r="J65" i="150"/>
  <c r="H24" i="150"/>
  <c r="K62" i="150"/>
  <c r="E33" i="150"/>
  <c r="B45" i="150"/>
  <c r="H45" i="150"/>
  <c r="H54" i="150"/>
  <c r="G63" i="150"/>
  <c r="K31" i="150"/>
  <c r="C56" i="150"/>
  <c r="D19" i="150"/>
  <c r="D41" i="150"/>
  <c r="F53" i="150"/>
  <c r="J47" i="150"/>
  <c r="H37" i="150"/>
  <c r="J53" i="150"/>
  <c r="C53" i="150"/>
  <c r="H27" i="150"/>
  <c r="C49" i="150"/>
  <c r="K29" i="150"/>
  <c r="B52" i="150"/>
  <c r="G41" i="150"/>
  <c r="F32" i="150"/>
  <c r="K55" i="150"/>
  <c r="C20" i="150"/>
  <c r="I53" i="150"/>
  <c r="K27" i="150"/>
  <c r="B67" i="150"/>
  <c r="I42" i="150"/>
  <c r="H73" i="150"/>
  <c r="H21" i="150"/>
  <c r="H31" i="150"/>
  <c r="J52" i="150"/>
  <c r="C25" i="150"/>
  <c r="K73" i="150"/>
  <c r="B19" i="150"/>
  <c r="E51" i="150"/>
  <c r="D23" i="150"/>
  <c r="J62" i="150"/>
  <c r="C62" i="150"/>
  <c r="F62" i="150"/>
  <c r="F63" i="150"/>
  <c r="K63" i="150"/>
  <c r="B31" i="150"/>
  <c r="AG32" i="150"/>
  <c r="AH22" i="150"/>
  <c r="AF56" i="150"/>
  <c r="AE52" i="150"/>
  <c r="B70" i="150"/>
  <c r="I36" i="150"/>
  <c r="D20" i="150"/>
  <c r="F34" i="150"/>
  <c r="F18" i="150"/>
  <c r="B42" i="150"/>
  <c r="C51" i="150"/>
  <c r="E67" i="150"/>
  <c r="G54" i="150"/>
  <c r="I38" i="150"/>
  <c r="G35" i="150"/>
  <c r="AK26" i="150"/>
  <c r="AH43" i="150"/>
  <c r="AH41" i="150"/>
  <c r="AL56" i="150"/>
  <c r="AD47" i="150"/>
  <c r="AD58" i="150"/>
  <c r="AJ21" i="150"/>
  <c r="AH46" i="150"/>
  <c r="AH61" i="150"/>
  <c r="AK66" i="150"/>
  <c r="AH32" i="150"/>
  <c r="AH37" i="150"/>
  <c r="AG53" i="150"/>
  <c r="AE60" i="150"/>
  <c r="AD32" i="150"/>
  <c r="AK40" i="150"/>
  <c r="AD34" i="150"/>
  <c r="AF29" i="150"/>
  <c r="AK41" i="150"/>
  <c r="AM29" i="150"/>
  <c r="E69" i="150"/>
  <c r="G68" i="150"/>
  <c r="D42" i="150"/>
  <c r="K58" i="150"/>
  <c r="C59" i="150"/>
  <c r="F57" i="150"/>
  <c r="B25" i="150"/>
  <c r="K35" i="150"/>
  <c r="F40" i="150"/>
  <c r="K20" i="150"/>
  <c r="F50" i="150"/>
  <c r="D45" i="150"/>
  <c r="I50" i="150"/>
  <c r="B20" i="150"/>
  <c r="G58" i="150"/>
  <c r="F72" i="150"/>
  <c r="B69" i="150"/>
  <c r="D32" i="150"/>
  <c r="K70" i="150"/>
  <c r="J40" i="150"/>
  <c r="D44" i="150"/>
  <c r="I24" i="150"/>
  <c r="G24" i="150"/>
  <c r="C64" i="150"/>
  <c r="H64" i="150"/>
  <c r="B60" i="150"/>
  <c r="B64" i="150"/>
  <c r="H50" i="150"/>
  <c r="B68" i="150"/>
  <c r="D31" i="150"/>
  <c r="F66" i="150"/>
  <c r="E36" i="150"/>
  <c r="D38" i="150"/>
  <c r="E45" i="150"/>
  <c r="D54" i="150"/>
  <c r="I70" i="150"/>
  <c r="C57" i="150"/>
  <c r="J59" i="150"/>
  <c r="C18" i="150"/>
  <c r="D63" i="150"/>
  <c r="E20" i="150"/>
  <c r="H48" i="150"/>
  <c r="J38" i="150"/>
  <c r="G61" i="150"/>
  <c r="H38" i="150"/>
  <c r="J49" i="150"/>
  <c r="J51" i="150"/>
  <c r="I33" i="150"/>
  <c r="C28" i="150"/>
  <c r="C42" i="150"/>
  <c r="J22" i="150"/>
  <c r="J37" i="150"/>
  <c r="K59" i="150"/>
  <c r="I59" i="150"/>
  <c r="I67" i="150"/>
  <c r="J28" i="150"/>
  <c r="E65" i="150"/>
  <c r="K57" i="150"/>
  <c r="E66" i="150"/>
  <c r="F37" i="150"/>
  <c r="E72" i="150"/>
  <c r="D52" i="150"/>
  <c r="J39" i="150"/>
  <c r="H72" i="150"/>
  <c r="F58" i="150"/>
  <c r="H19" i="150"/>
  <c r="H60" i="150"/>
  <c r="L60" i="150" s="1"/>
  <c r="E50" i="150"/>
  <c r="F56" i="150"/>
  <c r="E38" i="150"/>
  <c r="H65" i="150"/>
  <c r="H53" i="150"/>
  <c r="K46" i="150"/>
  <c r="J21" i="150"/>
  <c r="G55" i="150"/>
  <c r="K56" i="150"/>
  <c r="I69" i="150"/>
  <c r="B72" i="150"/>
  <c r="F26" i="150"/>
  <c r="G22" i="150"/>
  <c r="K43" i="150"/>
  <c r="K69" i="150"/>
  <c r="L69" i="150" s="1"/>
  <c r="K65" i="150"/>
  <c r="K51" i="150"/>
  <c r="D27" i="150"/>
  <c r="D73" i="150"/>
  <c r="D29" i="150"/>
  <c r="I19" i="150"/>
  <c r="H36" i="150"/>
  <c r="C61" i="150"/>
  <c r="I25" i="150"/>
  <c r="G48" i="150"/>
  <c r="E22" i="150"/>
  <c r="D30" i="150"/>
  <c r="I58" i="150"/>
  <c r="K54" i="150"/>
  <c r="F42" i="150"/>
  <c r="I72" i="150"/>
  <c r="G40" i="150"/>
  <c r="C29" i="150"/>
  <c r="G45" i="150"/>
  <c r="B28" i="150"/>
  <c r="G73" i="150"/>
  <c r="B50" i="150"/>
  <c r="B30" i="150"/>
  <c r="J29" i="150"/>
  <c r="K44" i="150"/>
  <c r="C66" i="150"/>
  <c r="H52" i="150"/>
  <c r="C50" i="150"/>
  <c r="C58" i="150"/>
  <c r="B41" i="150"/>
  <c r="H23" i="150"/>
  <c r="I64" i="150"/>
  <c r="E42" i="150"/>
  <c r="F30" i="150"/>
  <c r="F55" i="150"/>
  <c r="G20" i="150"/>
  <c r="B46" i="150"/>
  <c r="J36" i="150"/>
  <c r="E61" i="150"/>
  <c r="D24" i="150"/>
  <c r="E62" i="150"/>
  <c r="E24" i="150"/>
  <c r="E63" i="150"/>
  <c r="H49" i="150"/>
  <c r="H68" i="150"/>
  <c r="F22" i="150"/>
  <c r="C21" i="150"/>
  <c r="E56" i="150"/>
  <c r="H59" i="150"/>
  <c r="L59" i="150" s="1"/>
  <c r="G37" i="150"/>
  <c r="H25" i="150"/>
  <c r="C72" i="150"/>
  <c r="C65" i="150"/>
  <c r="AE36" i="150"/>
  <c r="AF55" i="150"/>
  <c r="AD73" i="150"/>
  <c r="AJ27" i="150"/>
  <c r="AM34" i="150"/>
  <c r="AD70" i="150"/>
  <c r="AE61" i="150"/>
  <c r="AK69" i="150"/>
  <c r="AG25" i="150"/>
  <c r="AK19" i="150"/>
  <c r="F73" i="150"/>
  <c r="F24" i="150"/>
  <c r="B22" i="150"/>
  <c r="C73" i="150"/>
  <c r="D25" i="150"/>
  <c r="B44" i="150"/>
  <c r="E57" i="150"/>
  <c r="H62" i="150"/>
  <c r="G65" i="150"/>
  <c r="J71" i="150"/>
  <c r="E53" i="150"/>
  <c r="G64" i="150"/>
  <c r="J41" i="150"/>
  <c r="G30" i="150"/>
  <c r="C41" i="150"/>
  <c r="J55" i="150"/>
  <c r="K28" i="150"/>
  <c r="K42" i="150"/>
  <c r="J30" i="150"/>
  <c r="J61" i="150"/>
  <c r="C44" i="150"/>
  <c r="J54" i="150"/>
  <c r="K39" i="150"/>
  <c r="K23" i="150"/>
  <c r="G66" i="150"/>
  <c r="H71" i="150"/>
  <c r="L71" i="150" s="1"/>
  <c r="I63" i="150"/>
  <c r="I30" i="150"/>
  <c r="E54" i="150"/>
  <c r="K36" i="150"/>
  <c r="K68" i="150"/>
  <c r="D70" i="150"/>
  <c r="G51" i="150"/>
  <c r="F35" i="150"/>
  <c r="I20" i="150"/>
  <c r="B35" i="150"/>
  <c r="B73" i="150"/>
  <c r="F71" i="150"/>
  <c r="F70" i="150"/>
  <c r="I45" i="150"/>
  <c r="E48" i="150"/>
  <c r="E26" i="150"/>
  <c r="I54" i="150"/>
  <c r="J19" i="150"/>
  <c r="J64" i="150"/>
  <c r="G23" i="150"/>
  <c r="J43" i="150"/>
  <c r="E43" i="150"/>
  <c r="I49" i="150"/>
  <c r="B43" i="150"/>
  <c r="H56" i="150"/>
  <c r="L56" i="150" s="1"/>
  <c r="C39" i="150"/>
  <c r="BL26" i="150"/>
  <c r="H34" i="150"/>
  <c r="G69" i="150"/>
  <c r="AJ45" i="150"/>
  <c r="C27" i="150"/>
  <c r="K50" i="150"/>
  <c r="B62" i="150"/>
  <c r="K48" i="150"/>
  <c r="D58" i="150"/>
  <c r="C19" i="150"/>
  <c r="H44" i="150"/>
  <c r="B39" i="150"/>
  <c r="K47" i="150"/>
  <c r="H63" i="150"/>
  <c r="C71" i="150"/>
  <c r="J24" i="150"/>
  <c r="F41" i="150"/>
  <c r="E44" i="150"/>
  <c r="I31" i="150"/>
  <c r="K25" i="150"/>
  <c r="G43" i="150"/>
  <c r="J57" i="150"/>
  <c r="I57" i="150"/>
  <c r="H70" i="150"/>
  <c r="G67" i="150"/>
  <c r="F36" i="150"/>
  <c r="K32" i="150"/>
  <c r="E46" i="150"/>
  <c r="J68" i="150"/>
  <c r="I29" i="150"/>
  <c r="E31" i="150"/>
  <c r="F19" i="150"/>
  <c r="J34" i="150"/>
  <c r="K53" i="150"/>
  <c r="D49" i="150"/>
  <c r="E59" i="150"/>
  <c r="G52" i="150"/>
  <c r="I46" i="150"/>
  <c r="D51" i="150"/>
  <c r="B34" i="150"/>
  <c r="K72" i="150"/>
  <c r="C55" i="150"/>
  <c r="C36" i="150"/>
  <c r="G21" i="150"/>
  <c r="C43" i="150"/>
  <c r="D56" i="150"/>
  <c r="H22" i="150"/>
  <c r="H32" i="150"/>
  <c r="D28" i="150"/>
  <c r="J32" i="150"/>
  <c r="D46" i="150"/>
  <c r="D37" i="150"/>
  <c r="D18" i="150"/>
  <c r="E28" i="150"/>
  <c r="E37" i="150"/>
  <c r="F43" i="150"/>
  <c r="B58" i="150"/>
  <c r="D62" i="150"/>
  <c r="D39" i="150"/>
  <c r="D26" i="150"/>
  <c r="G18" i="150"/>
  <c r="I27" i="150"/>
  <c r="B57" i="150"/>
  <c r="K67" i="150"/>
  <c r="L67" i="150" s="1"/>
  <c r="F69" i="150"/>
  <c r="H18" i="150"/>
  <c r="B47" i="150"/>
  <c r="F52" i="150"/>
  <c r="I48" i="150"/>
  <c r="C33" i="150"/>
  <c r="D72" i="150"/>
  <c r="H30" i="150"/>
  <c r="C26" i="150"/>
  <c r="E47" i="150"/>
  <c r="I18" i="150"/>
  <c r="H57" i="150"/>
  <c r="I61" i="150"/>
  <c r="B26" i="150"/>
  <c r="C54" i="150"/>
  <c r="K45" i="150"/>
  <c r="L45" i="150" s="1"/>
  <c r="C63" i="150"/>
  <c r="I26" i="150"/>
  <c r="H58" i="150"/>
  <c r="D71" i="150"/>
  <c r="H28" i="150"/>
  <c r="L28" i="150" s="1"/>
  <c r="B56" i="150"/>
  <c r="F21" i="150"/>
  <c r="G28" i="150"/>
  <c r="J58" i="150"/>
  <c r="G33" i="150"/>
  <c r="H29" i="150"/>
  <c r="F47" i="150"/>
  <c r="J42" i="150"/>
  <c r="F29" i="150"/>
  <c r="F20" i="150"/>
  <c r="G53" i="150"/>
  <c r="I21" i="150"/>
  <c r="H41" i="150"/>
  <c r="B24" i="150"/>
  <c r="AE49" i="150"/>
  <c r="AF50" i="150"/>
  <c r="AL73" i="150"/>
  <c r="AM27" i="150"/>
  <c r="AG34" i="150"/>
  <c r="AM68" i="150"/>
  <c r="AK50" i="150"/>
  <c r="AJ60" i="150"/>
  <c r="AE59" i="150"/>
  <c r="AH45" i="150"/>
  <c r="AJ55" i="150"/>
  <c r="AD26" i="150"/>
  <c r="AL54" i="150"/>
  <c r="AL20" i="150"/>
  <c r="AF60" i="150"/>
  <c r="AE66" i="150"/>
  <c r="AL51" i="150"/>
  <c r="AM19" i="150"/>
  <c r="AF33" i="150"/>
  <c r="AM50" i="150"/>
  <c r="AE44" i="150"/>
  <c r="AF51" i="150"/>
  <c r="AF26" i="150"/>
  <c r="AK43" i="150"/>
  <c r="AD19" i="150"/>
  <c r="AG58" i="150"/>
  <c r="AG44" i="150"/>
  <c r="AK56" i="150"/>
  <c r="AK27" i="150"/>
  <c r="AJ37" i="150"/>
  <c r="AF54" i="150"/>
  <c r="AD21" i="150"/>
  <c r="AI63" i="150"/>
  <c r="AL26" i="150"/>
  <c r="AK57" i="150"/>
  <c r="AH55" i="150"/>
  <c r="AK30" i="150"/>
  <c r="AH18" i="150"/>
  <c r="BO35" i="150"/>
  <c r="AL47" i="150"/>
  <c r="AI52" i="150"/>
  <c r="AD53" i="150"/>
  <c r="AM48" i="150"/>
  <c r="AI32" i="150"/>
  <c r="AM43" i="150"/>
  <c r="AI26" i="150"/>
  <c r="AD22" i="150"/>
  <c r="AE46" i="150"/>
  <c r="AH62" i="150"/>
  <c r="AF24" i="150"/>
  <c r="AE39" i="150"/>
  <c r="AL28" i="150"/>
  <c r="AI30" i="150"/>
  <c r="AL50" i="150"/>
  <c r="AE21" i="150"/>
  <c r="AE35" i="150"/>
  <c r="AE70" i="150"/>
  <c r="AE33" i="150"/>
  <c r="AD23" i="150"/>
  <c r="AF63" i="150"/>
  <c r="AK24" i="150"/>
  <c r="AG51" i="150"/>
  <c r="AG36" i="150"/>
  <c r="AM62" i="150"/>
  <c r="AJ64" i="150"/>
  <c r="AM55" i="150"/>
  <c r="AI35" i="150"/>
  <c r="AH70" i="150"/>
  <c r="AK52" i="150"/>
  <c r="AD25" i="150"/>
  <c r="AF62" i="150"/>
  <c r="AJ25" i="150"/>
  <c r="AK35" i="150"/>
  <c r="AM37" i="150"/>
  <c r="AM61" i="150"/>
  <c r="AJ58" i="150"/>
  <c r="AJ62" i="150"/>
  <c r="AG55" i="150"/>
  <c r="AD61" i="150"/>
  <c r="AH25" i="150"/>
  <c r="AH52" i="150"/>
  <c r="AH69" i="150"/>
  <c r="AJ52" i="150"/>
  <c r="AD62" i="150"/>
  <c r="AJ30" i="150"/>
  <c r="AM53" i="150"/>
  <c r="AJ29" i="150"/>
  <c r="AK38" i="150"/>
  <c r="AJ38" i="150"/>
  <c r="AJ28" i="150"/>
  <c r="AG26" i="150"/>
  <c r="AL39" i="150"/>
  <c r="AE73" i="150"/>
  <c r="AJ41" i="150"/>
  <c r="AE58" i="150"/>
  <c r="AK23" i="150"/>
  <c r="AM40" i="150"/>
  <c r="AJ46" i="150"/>
  <c r="AJ67" i="150"/>
  <c r="AJ39" i="150"/>
  <c r="AH53" i="150"/>
  <c r="AG28" i="150"/>
  <c r="AL19" i="150"/>
  <c r="AJ53" i="150"/>
  <c r="AD51" i="150"/>
  <c r="AJ49" i="150"/>
  <c r="AK28" i="150"/>
  <c r="AJ20" i="150"/>
  <c r="AI41" i="150"/>
  <c r="AD71" i="150"/>
  <c r="AG38" i="150"/>
  <c r="AI66" i="150"/>
  <c r="AM21" i="150"/>
  <c r="AG48" i="150"/>
  <c r="AJ57" i="150"/>
  <c r="AG65" i="150"/>
  <c r="AH36" i="150"/>
  <c r="K21" i="150"/>
  <c r="L21" i="150" s="1"/>
  <c r="K30" i="150"/>
  <c r="F68" i="150"/>
  <c r="C30" i="150"/>
  <c r="G25" i="150"/>
  <c r="I71" i="150"/>
  <c r="AM56" i="150"/>
  <c r="BK28" i="150"/>
  <c r="AH20" i="150"/>
  <c r="AI29" i="150"/>
  <c r="BH58" i="150"/>
  <c r="AI67" i="150"/>
  <c r="AJ48" i="150"/>
  <c r="AE69" i="150"/>
  <c r="AM41" i="150"/>
  <c r="AD63" i="150"/>
  <c r="AL48" i="150"/>
  <c r="AD65" i="150"/>
  <c r="AI55" i="150"/>
  <c r="AM52" i="150"/>
  <c r="AM65" i="150"/>
  <c r="AM20" i="150"/>
  <c r="AF32" i="150"/>
  <c r="AK65" i="150"/>
  <c r="AF57" i="150"/>
  <c r="AI64" i="150"/>
  <c r="AJ66" i="150"/>
  <c r="AH59" i="150"/>
  <c r="AG18" i="150"/>
  <c r="AM59" i="150"/>
  <c r="AE56" i="150"/>
  <c r="AE51" i="150"/>
  <c r="AH71" i="150"/>
  <c r="AK54" i="150"/>
  <c r="AK21" i="150"/>
  <c r="AH34" i="150"/>
  <c r="AD27" i="150"/>
  <c r="AF73" i="150"/>
  <c r="AE67" i="150"/>
  <c r="AH68" i="150"/>
  <c r="AL68" i="150"/>
  <c r="AH33" i="150"/>
  <c r="AK31" i="150"/>
  <c r="AF68" i="150"/>
  <c r="AK68" i="150"/>
  <c r="AE29" i="150"/>
  <c r="AF40" i="150"/>
  <c r="AG42" i="150"/>
  <c r="AF39" i="150"/>
  <c r="AL37" i="150"/>
  <c r="AM30" i="150"/>
  <c r="AF48" i="150"/>
  <c r="AH65" i="150"/>
  <c r="AL60" i="150"/>
  <c r="AL49" i="150"/>
  <c r="AD68" i="150"/>
  <c r="AM60" i="150"/>
  <c r="AJ36" i="150"/>
  <c r="AF31" i="150"/>
  <c r="AF30" i="150"/>
  <c r="AI50" i="150"/>
  <c r="AG54" i="150"/>
  <c r="AL27" i="150"/>
  <c r="AK22" i="150"/>
  <c r="AF47" i="150"/>
  <c r="AF61" i="150"/>
  <c r="AF20" i="150"/>
  <c r="AD37" i="150"/>
  <c r="AM25" i="150"/>
  <c r="AL33" i="150"/>
  <c r="AG61" i="150"/>
  <c r="AI37" i="150"/>
  <c r="AK47" i="150"/>
  <c r="AI51" i="150"/>
  <c r="AG49" i="150"/>
  <c r="AI56" i="150"/>
  <c r="AJ23" i="150"/>
  <c r="AL21" i="150"/>
  <c r="AE45" i="150"/>
  <c r="AI20" i="150"/>
  <c r="AI24" i="150"/>
  <c r="AG59" i="150"/>
  <c r="AJ69" i="150"/>
  <c r="AK71" i="150"/>
  <c r="AG35" i="150"/>
  <c r="AJ72" i="150"/>
  <c r="AM58" i="150"/>
  <c r="AL63" i="150"/>
  <c r="AM22" i="150"/>
  <c r="AH60" i="150"/>
  <c r="AF27" i="150"/>
  <c r="AM47" i="150"/>
  <c r="AM36" i="150"/>
  <c r="AL72" i="150"/>
  <c r="AE27" i="150"/>
  <c r="AH44" i="150"/>
  <c r="AH66" i="150"/>
  <c r="AE37" i="150"/>
  <c r="AD67" i="150"/>
  <c r="AM26" i="150"/>
  <c r="AK46" i="150"/>
  <c r="AI19" i="150"/>
  <c r="AL29" i="150"/>
  <c r="AH23" i="150"/>
  <c r="AD56" i="150"/>
  <c r="AL40" i="150"/>
  <c r="AG19" i="150"/>
  <c r="AD18" i="150"/>
  <c r="AG60" i="150"/>
  <c r="AF18" i="150"/>
  <c r="AF64" i="150"/>
  <c r="AD49" i="150"/>
  <c r="AL62" i="150"/>
  <c r="AD50" i="150"/>
  <c r="AG71" i="150"/>
  <c r="AG66" i="150"/>
  <c r="AJ70" i="150"/>
  <c r="AI25" i="150"/>
  <c r="AF23" i="150"/>
  <c r="AD24" i="150"/>
  <c r="AF52" i="150"/>
  <c r="AM23" i="150"/>
  <c r="AG56" i="150"/>
  <c r="AE71" i="150"/>
  <c r="AD28" i="150"/>
  <c r="AH58" i="150"/>
  <c r="AD69" i="150"/>
  <c r="AF35" i="150"/>
  <c r="AD57" i="150"/>
  <c r="AI36" i="150"/>
  <c r="AI72" i="150"/>
  <c r="AI58" i="150"/>
  <c r="AM67" i="150"/>
  <c r="AM44" i="150"/>
  <c r="AK39" i="150"/>
  <c r="AD52" i="150"/>
  <c r="AG46" i="150"/>
  <c r="AH27" i="150"/>
  <c r="AE68" i="150"/>
  <c r="AL41" i="150"/>
  <c r="AL66" i="150"/>
  <c r="AI23" i="150"/>
  <c r="AF22" i="150"/>
  <c r="AI28" i="150"/>
  <c r="AD55" i="150"/>
  <c r="AK58" i="150"/>
  <c r="AE40" i="150"/>
  <c r="AG62" i="150"/>
  <c r="AD66" i="150"/>
  <c r="AJ33" i="150"/>
  <c r="AF25" i="150"/>
  <c r="AL58" i="150"/>
  <c r="AK55" i="150"/>
  <c r="AI68" i="150"/>
  <c r="AE30" i="150"/>
  <c r="AK64" i="150"/>
  <c r="AD46" i="150"/>
  <c r="AE64" i="150"/>
  <c r="AI49" i="150"/>
  <c r="AE43" i="150"/>
  <c r="AE28" i="150"/>
  <c r="AE53" i="150"/>
  <c r="AJ32" i="150"/>
  <c r="AM33" i="150"/>
  <c r="AH31" i="150"/>
  <c r="AH39" i="150"/>
  <c r="AG45" i="150"/>
  <c r="AJ24" i="150"/>
  <c r="AJ61" i="150"/>
  <c r="AF46" i="150"/>
  <c r="AG67" i="150"/>
  <c r="AK20" i="150"/>
  <c r="AK63" i="150"/>
  <c r="AH19" i="150"/>
  <c r="AM57" i="150"/>
  <c r="AL46" i="150"/>
  <c r="AK33" i="150"/>
  <c r="AH73" i="150"/>
  <c r="AH63" i="150"/>
  <c r="AJ34" i="150"/>
  <c r="AH38" i="150"/>
  <c r="AD72" i="150"/>
  <c r="AM39" i="150"/>
  <c r="AN39" i="150" s="1"/>
  <c r="AD31" i="150"/>
  <c r="AE42" i="150"/>
  <c r="AG41" i="150"/>
  <c r="AM64" i="150"/>
  <c r="AG23" i="150"/>
  <c r="AI22" i="150"/>
  <c r="AF44" i="150"/>
  <c r="AK62" i="150"/>
  <c r="AI54" i="150"/>
  <c r="AM63" i="150"/>
  <c r="AF72" i="150"/>
  <c r="AE19" i="150"/>
  <c r="AF37" i="150"/>
  <c r="AF71" i="150"/>
  <c r="AJ63" i="150"/>
  <c r="AH30" i="150"/>
  <c r="AK44" i="150"/>
  <c r="AE57" i="150"/>
  <c r="AK49" i="150"/>
  <c r="AE24" i="150"/>
  <c r="AF38" i="150"/>
  <c r="AE20" i="150"/>
  <c r="AM69" i="150"/>
  <c r="AG69" i="150"/>
  <c r="AK37" i="150"/>
  <c r="AI53" i="150"/>
  <c r="AL71" i="150"/>
  <c r="AF69" i="150"/>
  <c r="AJ47" i="150"/>
  <c r="AN47" i="150" s="1"/>
  <c r="AK72" i="150"/>
  <c r="AG72" i="150"/>
  <c r="AL53" i="150"/>
  <c r="AJ73" i="150"/>
  <c r="AK53" i="150"/>
  <c r="AD45" i="150"/>
  <c r="AJ56" i="150"/>
  <c r="AK59" i="150"/>
  <c r="AM45" i="150"/>
  <c r="AG29" i="150"/>
  <c r="AJ35" i="150"/>
  <c r="AG24" i="150"/>
  <c r="AG68" i="150"/>
  <c r="AD40" i="150"/>
  <c r="AD59" i="150"/>
  <c r="AH72" i="150"/>
  <c r="AG39" i="150"/>
  <c r="AF21" i="150"/>
  <c r="AM66" i="150"/>
  <c r="AK51" i="150"/>
  <c r="AH64" i="150"/>
  <c r="AJ54" i="150"/>
  <c r="AI57" i="150"/>
  <c r="AD41" i="150"/>
  <c r="AK61" i="150"/>
  <c r="AI31" i="150"/>
  <c r="AJ65" i="150"/>
  <c r="AL38" i="150"/>
  <c r="AL70" i="150"/>
  <c r="AL64" i="150"/>
  <c r="AI47" i="150"/>
  <c r="AI42" i="150"/>
  <c r="AF43" i="150"/>
  <c r="AH54" i="150"/>
  <c r="AJ44" i="150"/>
  <c r="AH49" i="150"/>
  <c r="AK42" i="150"/>
  <c r="AL44" i="150"/>
  <c r="AG47" i="150"/>
  <c r="AF67" i="150"/>
  <c r="AE32" i="150"/>
  <c r="AG52" i="150"/>
  <c r="AD35" i="150"/>
  <c r="AL59" i="150"/>
  <c r="AH42" i="150"/>
  <c r="AF34" i="150"/>
  <c r="AE65" i="150"/>
  <c r="AH21" i="150"/>
  <c r="AE54" i="150"/>
  <c r="AE25" i="150"/>
  <c r="AI40" i="150"/>
  <c r="AI27" i="150"/>
  <c r="AF59" i="150"/>
  <c r="AH67" i="150"/>
  <c r="AD33" i="150"/>
  <c r="AG21" i="150"/>
  <c r="AJ59" i="150"/>
  <c r="AG20" i="150"/>
  <c r="AH48" i="150"/>
  <c r="AK32" i="150"/>
  <c r="AK60" i="150"/>
  <c r="AM70" i="150"/>
  <c r="AL36" i="150"/>
  <c r="AJ68" i="150"/>
  <c r="AK67" i="150"/>
  <c r="AH35" i="150"/>
  <c r="AD44" i="150"/>
  <c r="AM35" i="150"/>
  <c r="AJ18" i="150"/>
  <c r="AL65" i="150"/>
  <c r="AD38" i="150"/>
  <c r="AF65" i="150"/>
  <c r="AL52" i="150"/>
  <c r="AM32" i="150"/>
  <c r="AK48" i="150"/>
  <c r="AI59" i="150"/>
  <c r="AH40" i="150"/>
  <c r="AI73" i="150"/>
  <c r="AI60" i="150"/>
  <c r="AJ71" i="150"/>
  <c r="AN71" i="150" s="1"/>
  <c r="AJ51" i="150"/>
  <c r="AG33" i="150"/>
  <c r="AI21" i="150"/>
  <c r="AG73" i="150"/>
  <c r="AH28" i="150"/>
  <c r="AF28" i="150"/>
  <c r="AF45" i="150"/>
  <c r="AD64" i="150"/>
  <c r="AJ50" i="150"/>
  <c r="AI45" i="150"/>
  <c r="AG30" i="150"/>
  <c r="AE55" i="150"/>
  <c r="AL18" i="150"/>
  <c r="AM28" i="150"/>
  <c r="AM18" i="150"/>
  <c r="AF49" i="150"/>
  <c r="AL57" i="150"/>
  <c r="AL22" i="150"/>
  <c r="AI34" i="150"/>
  <c r="AE23" i="150"/>
  <c r="AI71" i="150"/>
  <c r="AE31" i="150"/>
  <c r="AE47" i="150"/>
  <c r="AL24" i="150"/>
  <c r="AH56" i="150"/>
  <c r="AE63" i="150"/>
  <c r="AL42" i="150"/>
  <c r="AJ26" i="150"/>
  <c r="AE26" i="150"/>
  <c r="AE48" i="150"/>
  <c r="AG64" i="150"/>
  <c r="AG63" i="150"/>
  <c r="AF19" i="150"/>
  <c r="AI18" i="150"/>
  <c r="AJ19" i="150"/>
  <c r="AH51" i="150"/>
  <c r="AD20" i="150"/>
  <c r="AF36" i="150"/>
  <c r="AE72" i="150"/>
  <c r="AL69" i="150"/>
  <c r="AE18" i="150"/>
  <c r="AL32" i="150"/>
  <c r="AG40" i="150"/>
  <c r="AD42" i="150"/>
  <c r="AJ31" i="150"/>
  <c r="AI69" i="150"/>
  <c r="AL67" i="150"/>
  <c r="AG27" i="150"/>
  <c r="AD60" i="150"/>
  <c r="AF42" i="150"/>
  <c r="AD36" i="150"/>
  <c r="AI62" i="150"/>
  <c r="AE34" i="150"/>
  <c r="AL35" i="150"/>
  <c r="AL25" i="150"/>
  <c r="AF66" i="150"/>
  <c r="AG70" i="150"/>
  <c r="AH57" i="150"/>
  <c r="AG31" i="150"/>
  <c r="AK36" i="150"/>
  <c r="AM42" i="150"/>
  <c r="AN42" i="150" s="1"/>
  <c r="AK70" i="150"/>
  <c r="AK73" i="150"/>
  <c r="AM51" i="150"/>
  <c r="AD54" i="150"/>
  <c r="AK34" i="150"/>
  <c r="AI46" i="150"/>
  <c r="AG22" i="150"/>
  <c r="AE62" i="150"/>
  <c r="AJ43" i="150"/>
  <c r="AN43" i="150" s="1"/>
  <c r="AM72" i="150"/>
  <c r="AG43" i="150"/>
  <c r="AK29" i="150"/>
  <c r="AM24" i="150"/>
  <c r="AE50" i="150"/>
  <c r="AI65" i="150"/>
  <c r="AM38" i="150"/>
  <c r="AH50" i="150"/>
  <c r="AL55" i="150"/>
  <c r="AF53" i="150"/>
  <c r="AI39" i="150"/>
  <c r="AG57" i="150"/>
  <c r="AI44" i="150"/>
  <c r="AJ22" i="150"/>
  <c r="AM54" i="150"/>
  <c r="AG37" i="150"/>
  <c r="AD48" i="150"/>
  <c r="AI33" i="150"/>
  <c r="AM73" i="150"/>
  <c r="AI61" i="150"/>
  <c r="AI70" i="150"/>
  <c r="AI48" i="150"/>
  <c r="AE38" i="150"/>
  <c r="AE41" i="150"/>
  <c r="AM49" i="150"/>
  <c r="AD29" i="150"/>
  <c r="AF58" i="150"/>
  <c r="AL34" i="150"/>
  <c r="AL30" i="150"/>
  <c r="AD30" i="150"/>
  <c r="AI43" i="150"/>
  <c r="AD43" i="150"/>
  <c r="AH29" i="150"/>
  <c r="AE22" i="150"/>
  <c r="AL45" i="150"/>
  <c r="AF70" i="150"/>
  <c r="AI38" i="150"/>
  <c r="AH47" i="150"/>
  <c r="AH24" i="150"/>
  <c r="AL23" i="150"/>
  <c r="AM31" i="150"/>
  <c r="AL31" i="150"/>
  <c r="AL43" i="150"/>
  <c r="AF41" i="150"/>
  <c r="AH26" i="150"/>
  <c r="AM46" i="150"/>
  <c r="AJ40" i="150"/>
  <c r="AL61" i="150"/>
  <c r="AD39" i="150"/>
  <c r="AK45" i="150"/>
  <c r="BI20" i="150"/>
  <c r="BL62" i="150"/>
  <c r="BJ24" i="150"/>
  <c r="BH45" i="150"/>
  <c r="BH64" i="150"/>
  <c r="BL44" i="150"/>
  <c r="BN48" i="150"/>
  <c r="BM26" i="150"/>
  <c r="BL71" i="150"/>
  <c r="BG64" i="150"/>
  <c r="BN43" i="150"/>
  <c r="BH56" i="150"/>
  <c r="BG52" i="150"/>
  <c r="BH71" i="150"/>
  <c r="BN60" i="150"/>
  <c r="BG55" i="150"/>
  <c r="BI46" i="150"/>
  <c r="BG58" i="150"/>
  <c r="BH68" i="150"/>
  <c r="BF43" i="150"/>
  <c r="BG71" i="150"/>
  <c r="BI70" i="150"/>
  <c r="BM25" i="150"/>
  <c r="BO66" i="150"/>
  <c r="BM45" i="150"/>
  <c r="BN58" i="150"/>
  <c r="BF53" i="150"/>
  <c r="BH61" i="150"/>
  <c r="BK18" i="150"/>
  <c r="BN34" i="150"/>
  <c r="BG45" i="150"/>
  <c r="BI48" i="150"/>
  <c r="BL41" i="150"/>
  <c r="BN25" i="150"/>
  <c r="BG49" i="150"/>
  <c r="BO65" i="150"/>
  <c r="BL67" i="150"/>
  <c r="BK71" i="150"/>
  <c r="BM28" i="150"/>
  <c r="BF64" i="150"/>
  <c r="BL48" i="150"/>
  <c r="BO70" i="150"/>
  <c r="BJ73" i="150"/>
  <c r="BH49" i="150"/>
  <c r="BI51" i="150"/>
  <c r="BL28" i="150"/>
  <c r="BO59" i="150"/>
  <c r="BF69" i="150"/>
  <c r="BF33" i="150"/>
  <c r="BI27" i="150"/>
  <c r="BH65" i="150"/>
  <c r="BI73" i="150"/>
  <c r="BK68" i="150"/>
  <c r="BK55" i="150"/>
  <c r="BI18" i="150"/>
  <c r="BN42" i="150"/>
  <c r="BI38" i="150"/>
  <c r="BM56" i="150"/>
  <c r="BN55" i="150"/>
  <c r="BN69" i="150"/>
  <c r="BM20" i="150"/>
  <c r="BM50" i="150"/>
  <c r="BL47" i="150"/>
  <c r="BF42" i="150"/>
  <c r="BJ18" i="150"/>
  <c r="BH53" i="150"/>
  <c r="BF72" i="150"/>
  <c r="BN36" i="150"/>
  <c r="BG63" i="150"/>
  <c r="BG37" i="150"/>
  <c r="BK30" i="150"/>
  <c r="BH46" i="150"/>
  <c r="BI25" i="150"/>
  <c r="BJ71" i="150"/>
  <c r="BF34" i="150"/>
  <c r="BO33" i="150"/>
  <c r="BK58" i="150"/>
  <c r="BM36" i="150"/>
  <c r="BF19" i="150"/>
  <c r="BO34" i="150"/>
  <c r="BJ23" i="150"/>
  <c r="BO41" i="150"/>
  <c r="BF18" i="150"/>
  <c r="BF68" i="150"/>
  <c r="BL70" i="150"/>
  <c r="BL40" i="150"/>
  <c r="BK37" i="150"/>
  <c r="BM19" i="150"/>
  <c r="BJ66" i="150"/>
  <c r="BF54" i="150"/>
  <c r="BN31" i="150"/>
  <c r="BF41" i="150"/>
  <c r="BJ59" i="150"/>
  <c r="BK70" i="150"/>
  <c r="BJ40" i="150"/>
  <c r="BJ47" i="150"/>
  <c r="BH50" i="150"/>
  <c r="BO28" i="150"/>
  <c r="BL32" i="150"/>
  <c r="BN52" i="150"/>
  <c r="BH32" i="150"/>
  <c r="BL63" i="150"/>
  <c r="BF31" i="150"/>
  <c r="BI53" i="150"/>
  <c r="BF37" i="150"/>
  <c r="BO40" i="150"/>
  <c r="BF29" i="150"/>
  <c r="BH73" i="150"/>
  <c r="BH39" i="150"/>
  <c r="BI68" i="150"/>
  <c r="BN46" i="150"/>
  <c r="BF52" i="150"/>
  <c r="BM61" i="150"/>
  <c r="BJ41" i="150"/>
  <c r="BH66" i="150"/>
  <c r="BN51" i="150"/>
  <c r="BM70" i="150"/>
  <c r="BN19" i="150"/>
  <c r="BK73" i="150"/>
  <c r="BG66" i="150"/>
  <c r="BN24" i="150"/>
  <c r="BK50" i="150"/>
  <c r="BK67" i="150"/>
  <c r="BL49" i="150"/>
  <c r="BK60" i="150"/>
  <c r="BK36" i="150"/>
  <c r="BI42" i="150"/>
  <c r="BJ39" i="150"/>
  <c r="BF67" i="150"/>
  <c r="BJ57" i="150"/>
  <c r="BH23" i="150"/>
  <c r="BK27" i="150"/>
  <c r="BK29" i="150"/>
  <c r="BO27" i="150"/>
  <c r="BK66" i="150"/>
  <c r="BK41" i="150"/>
  <c r="BI44" i="150"/>
  <c r="BI37" i="150"/>
  <c r="BJ54" i="150"/>
  <c r="BK31" i="150"/>
  <c r="BL54" i="150"/>
  <c r="BO71" i="150"/>
  <c r="BM72" i="150"/>
  <c r="BI22" i="150"/>
  <c r="BI52" i="150"/>
  <c r="BN64" i="150"/>
  <c r="BK38" i="150"/>
  <c r="BK45" i="150"/>
  <c r="BH48" i="150"/>
  <c r="BJ63" i="150"/>
  <c r="BM57" i="150"/>
  <c r="BG26" i="150"/>
  <c r="BF63" i="150"/>
  <c r="BG42" i="150"/>
  <c r="BH37" i="150"/>
  <c r="BG28" i="150"/>
  <c r="BM59" i="150"/>
  <c r="BH38" i="150"/>
  <c r="BI24" i="150"/>
  <c r="BJ65" i="150"/>
  <c r="BK61" i="150"/>
  <c r="BH41" i="150"/>
  <c r="BG30" i="150"/>
  <c r="BL50" i="150"/>
  <c r="BJ49" i="150"/>
  <c r="BI32" i="150"/>
  <c r="BK24" i="150"/>
  <c r="BG23" i="150"/>
  <c r="BM71" i="150"/>
  <c r="BG48" i="150"/>
  <c r="BH35" i="150"/>
  <c r="BG44" i="150"/>
  <c r="BG39" i="150"/>
  <c r="BJ62" i="150"/>
  <c r="BL60" i="150"/>
  <c r="BG73" i="150"/>
  <c r="BO58" i="150"/>
  <c r="BI71" i="150"/>
  <c r="BL51" i="150"/>
  <c r="BN59" i="150"/>
  <c r="BO19" i="150"/>
  <c r="BL33" i="150"/>
  <c r="BO42" i="150"/>
  <c r="BK32" i="150"/>
  <c r="BH44" i="150"/>
  <c r="BO24" i="150"/>
  <c r="BO73" i="150"/>
  <c r="BH31" i="150"/>
  <c r="BH42" i="150"/>
  <c r="BO32" i="150"/>
  <c r="BL45" i="150"/>
  <c r="BK20" i="150"/>
  <c r="BN72" i="150"/>
  <c r="BJ67" i="150"/>
  <c r="BL20" i="150"/>
  <c r="BK48" i="150"/>
  <c r="BJ21" i="150"/>
  <c r="BK46" i="150"/>
  <c r="BM40" i="150"/>
  <c r="BM51" i="150"/>
  <c r="BI39" i="150"/>
  <c r="BH19" i="150"/>
  <c r="BF61" i="150"/>
  <c r="BO50" i="150"/>
  <c r="BM62" i="150"/>
  <c r="BJ43" i="150"/>
  <c r="BF35" i="150"/>
  <c r="BF57" i="150"/>
  <c r="BI61" i="150"/>
  <c r="BK42" i="150"/>
  <c r="BJ32" i="150"/>
  <c r="BN73" i="150"/>
  <c r="BF44" i="150"/>
  <c r="BL23" i="150"/>
  <c r="BM43" i="150"/>
  <c r="BG41" i="150"/>
  <c r="BL35" i="150"/>
  <c r="BH18" i="150"/>
  <c r="BG33" i="150"/>
  <c r="BJ36" i="150"/>
  <c r="BK23" i="150"/>
  <c r="BI60" i="150"/>
  <c r="BN44" i="150"/>
  <c r="BM54" i="150"/>
  <c r="BN57" i="150"/>
  <c r="BM34" i="150"/>
  <c r="BM69" i="150"/>
  <c r="BN28" i="150"/>
  <c r="BL27" i="150"/>
  <c r="BK69" i="150"/>
  <c r="BI72" i="150"/>
  <c r="BJ60" i="150"/>
  <c r="BI59" i="150"/>
  <c r="BJ26" i="150"/>
  <c r="BL55" i="150"/>
  <c r="BL34" i="150"/>
  <c r="BM24" i="150"/>
  <c r="BF55" i="150"/>
  <c r="BJ28" i="150"/>
  <c r="BN54" i="150"/>
  <c r="BL42" i="150"/>
  <c r="BM27" i="150"/>
  <c r="BL22" i="150"/>
  <c r="BO26" i="150"/>
  <c r="BN53" i="150"/>
  <c r="BH22" i="150"/>
  <c r="BF47" i="150"/>
  <c r="BG67" i="150"/>
  <c r="BF62" i="150"/>
  <c r="BI28" i="150"/>
  <c r="BG20" i="150"/>
  <c r="BF71" i="150"/>
  <c r="BL65" i="150"/>
  <c r="BO44" i="150"/>
  <c r="BO36" i="150"/>
  <c r="BK49" i="150"/>
  <c r="BF56" i="150"/>
  <c r="BG34" i="150"/>
  <c r="BN70" i="150"/>
  <c r="BI67" i="150"/>
  <c r="BH36" i="150"/>
  <c r="BJ31" i="150"/>
  <c r="BG36" i="150"/>
  <c r="BL43" i="150"/>
  <c r="BK40" i="150"/>
  <c r="BF20" i="150"/>
  <c r="BO64" i="150"/>
  <c r="BH28" i="150"/>
  <c r="BI64" i="150"/>
  <c r="BF36" i="150"/>
  <c r="BK65" i="150"/>
  <c r="BK44" i="150"/>
  <c r="BI65" i="150"/>
  <c r="BJ38" i="150"/>
  <c r="BH62" i="150"/>
  <c r="BG32" i="150"/>
  <c r="BL39" i="150"/>
  <c r="BK72" i="150"/>
  <c r="BJ69" i="150"/>
  <c r="BH30" i="150"/>
  <c r="BG61" i="150"/>
  <c r="BN26" i="150"/>
  <c r="BN66" i="150"/>
  <c r="BI57" i="150"/>
  <c r="BF38" i="150"/>
  <c r="BJ30" i="150"/>
  <c r="BM35" i="150"/>
  <c r="BO57" i="150"/>
  <c r="BK26" i="150"/>
  <c r="BL56" i="150"/>
  <c r="BH20" i="150"/>
  <c r="BF73" i="150"/>
  <c r="BN37" i="150"/>
  <c r="BK51" i="150"/>
  <c r="BH51" i="150"/>
  <c r="BH40" i="150"/>
  <c r="BH29" i="150"/>
  <c r="BG69" i="150"/>
  <c r="BM48" i="150"/>
  <c r="BM47" i="150"/>
  <c r="BI26" i="150"/>
  <c r="BM38" i="150"/>
  <c r="BO67" i="150"/>
  <c r="BM67" i="150"/>
  <c r="BL38" i="150"/>
  <c r="BO45" i="150"/>
  <c r="BG46" i="150"/>
  <c r="BO55" i="150"/>
  <c r="BO54" i="150"/>
  <c r="BG56" i="150"/>
  <c r="BF50" i="150"/>
  <c r="BK25" i="150"/>
  <c r="BF45" i="150"/>
  <c r="BO62" i="150"/>
  <c r="BN27" i="150"/>
  <c r="BM64" i="150"/>
  <c r="BF70" i="150"/>
  <c r="BJ61" i="150"/>
  <c r="BI35" i="150"/>
  <c r="BO48" i="150"/>
  <c r="BF27" i="150"/>
  <c r="BL73" i="150"/>
  <c r="BI45" i="150"/>
  <c r="BN39" i="150"/>
  <c r="BG25" i="150"/>
  <c r="BM23" i="150"/>
  <c r="BJ55" i="150"/>
  <c r="BJ46" i="150"/>
  <c r="BI29" i="150"/>
  <c r="BG22" i="150"/>
  <c r="BO47" i="150"/>
  <c r="BM33" i="150"/>
  <c r="BJ20" i="150"/>
  <c r="BM53" i="150"/>
  <c r="BO30" i="150"/>
  <c r="BL64" i="150"/>
  <c r="BO31" i="150"/>
  <c r="BN56" i="150"/>
  <c r="BG35" i="150"/>
  <c r="BJ72" i="150"/>
  <c r="BI55" i="150"/>
  <c r="BJ33" i="150"/>
  <c r="BG65" i="150"/>
  <c r="BF46" i="150"/>
  <c r="BI36" i="150"/>
  <c r="BH47" i="150"/>
  <c r="BF26" i="150"/>
  <c r="BG29" i="150"/>
  <c r="BM18" i="150"/>
  <c r="BK57" i="150"/>
  <c r="BL37" i="150"/>
  <c r="BN45" i="150"/>
  <c r="BL29" i="150"/>
  <c r="BG21" i="150"/>
  <c r="BH57" i="150"/>
  <c r="BI21" i="150"/>
  <c r="BO49" i="150"/>
  <c r="BM44" i="150"/>
  <c r="BI34" i="150"/>
  <c r="BO56" i="150"/>
  <c r="BO68" i="150"/>
  <c r="BJ48" i="150"/>
  <c r="BI23" i="150"/>
  <c r="BN61" i="150"/>
  <c r="BM60" i="150"/>
  <c r="BJ22" i="150"/>
  <c r="BJ53" i="150"/>
  <c r="BG68" i="150"/>
  <c r="BI66" i="150"/>
  <c r="BJ56" i="150"/>
  <c r="BH24" i="150"/>
  <c r="BG40" i="150"/>
  <c r="BL19" i="150"/>
  <c r="BP19" i="150" s="1"/>
  <c r="BN63" i="150"/>
  <c r="BG38" i="150"/>
  <c r="BK35" i="150"/>
  <c r="BF21" i="150"/>
  <c r="BN62" i="150"/>
  <c r="BH33" i="150"/>
  <c r="BM31" i="150"/>
  <c r="BJ44" i="150"/>
  <c r="BH43" i="150"/>
  <c r="BN30" i="150"/>
  <c r="BO51" i="150"/>
  <c r="BJ35" i="150"/>
  <c r="BH26" i="150"/>
  <c r="BO43" i="150"/>
  <c r="BN33" i="150"/>
  <c r="BO29" i="150"/>
  <c r="BL31" i="150"/>
  <c r="BI30" i="150"/>
  <c r="BM29" i="150"/>
  <c r="BI19" i="150"/>
  <c r="BG50" i="150"/>
  <c r="BN68" i="150"/>
  <c r="BO60" i="150"/>
  <c r="BN47" i="150"/>
  <c r="BN18" i="150"/>
  <c r="BF25" i="150"/>
  <c r="BF24" i="150"/>
  <c r="BL18" i="150"/>
  <c r="BK33" i="150"/>
  <c r="BF32" i="150"/>
  <c r="BF23" i="150"/>
  <c r="BM39" i="150"/>
  <c r="BG62" i="150"/>
  <c r="BJ51" i="150"/>
  <c r="BJ45" i="150"/>
  <c r="BK21" i="150"/>
  <c r="BK19" i="150"/>
  <c r="BK52" i="150"/>
  <c r="BO37" i="150"/>
  <c r="BG59" i="150"/>
  <c r="BH25" i="150"/>
  <c r="BM21" i="150"/>
  <c r="BJ68" i="150"/>
  <c r="BF40" i="150"/>
  <c r="BK53" i="150"/>
  <c r="BI62" i="150"/>
  <c r="BF49" i="150"/>
  <c r="BO53" i="150"/>
  <c r="BL72" i="150"/>
  <c r="BK56" i="150"/>
  <c r="BO23" i="150"/>
  <c r="BH63" i="150"/>
  <c r="BJ42" i="150"/>
  <c r="BH21" i="150"/>
  <c r="BM32" i="150"/>
  <c r="BF22" i="150"/>
  <c r="BH59" i="150"/>
  <c r="BN32" i="150"/>
  <c r="BM22" i="150"/>
  <c r="BO52" i="150"/>
  <c r="BM41" i="150"/>
  <c r="BK59" i="150"/>
  <c r="BN23" i="150"/>
  <c r="BO22" i="150"/>
  <c r="BM42" i="150"/>
  <c r="BK64" i="150"/>
  <c r="BH52" i="150"/>
  <c r="BI54" i="150"/>
  <c r="BN49" i="150"/>
  <c r="BI63" i="150"/>
  <c r="BM37" i="150"/>
  <c r="BN29" i="150"/>
  <c r="BL24" i="150"/>
  <c r="BM65" i="150"/>
  <c r="BH54" i="150"/>
  <c r="BM55" i="150"/>
  <c r="BL61" i="150"/>
  <c r="BF30" i="150"/>
  <c r="BH67" i="150"/>
  <c r="BH70" i="150"/>
  <c r="BN50" i="150"/>
  <c r="BM58" i="150"/>
  <c r="BN35" i="150"/>
  <c r="BJ34" i="150"/>
  <c r="BN22" i="150"/>
  <c r="BF28" i="150"/>
  <c r="BG43" i="150"/>
  <c r="BG72" i="150"/>
  <c r="BG60" i="150"/>
  <c r="BI58" i="150"/>
  <c r="BK34" i="150"/>
  <c r="BI47" i="150"/>
  <c r="BF58" i="150"/>
  <c r="BJ58" i="150"/>
  <c r="BJ25" i="150"/>
  <c r="BI40" i="150"/>
  <c r="BN38" i="150"/>
  <c r="BL68" i="150"/>
  <c r="BO39" i="150"/>
  <c r="BG51" i="150"/>
  <c r="BL36" i="150"/>
  <c r="BF65" i="150"/>
  <c r="BG19" i="150"/>
  <c r="BL69" i="150"/>
  <c r="BK22" i="150"/>
  <c r="BF48" i="150"/>
  <c r="BL57" i="150"/>
  <c r="BP57" i="150" s="1"/>
  <c r="BH55" i="150"/>
  <c r="BG53" i="150"/>
  <c r="BO21" i="150"/>
  <c r="BL58" i="150"/>
  <c r="BJ50" i="150"/>
  <c r="BG31" i="150"/>
  <c r="BJ37" i="150"/>
  <c r="BO25" i="150"/>
  <c r="BH27" i="150"/>
  <c r="BM49" i="150"/>
  <c r="BM46" i="150"/>
  <c r="BO46" i="150"/>
  <c r="BK54" i="150"/>
  <c r="BN40" i="150"/>
  <c r="BI31" i="150"/>
  <c r="BL53" i="150"/>
  <c r="BF66" i="150"/>
  <c r="BO61" i="150"/>
  <c r="BN71" i="150"/>
  <c r="BJ29" i="150"/>
  <c r="BH60" i="150"/>
  <c r="BG27" i="150"/>
  <c r="BF60" i="150"/>
  <c r="BL30" i="150"/>
  <c r="BI69" i="150"/>
  <c r="BM30" i="150"/>
  <c r="BM66" i="150"/>
  <c r="BK39" i="150"/>
  <c r="BF39" i="150"/>
  <c r="BL21" i="150"/>
  <c r="BI50" i="150"/>
  <c r="BJ70" i="150"/>
  <c r="BK62" i="150"/>
  <c r="BF59" i="150"/>
  <c r="BM63" i="150"/>
  <c r="BG24" i="150"/>
  <c r="BJ27" i="150"/>
  <c r="BO38" i="150"/>
  <c r="BG70" i="150"/>
  <c r="BI43" i="150"/>
  <c r="BO69" i="150"/>
  <c r="BM52" i="150"/>
  <c r="BL59" i="150"/>
  <c r="BP59" i="150" s="1"/>
  <c r="BJ64" i="150"/>
  <c r="BI49" i="150"/>
  <c r="BM68" i="150"/>
  <c r="BG57" i="150"/>
  <c r="BO63" i="150"/>
  <c r="BP63" i="150" s="1"/>
  <c r="BK47" i="150"/>
  <c r="BH72" i="150"/>
  <c r="BL66" i="150"/>
  <c r="BN67" i="150"/>
  <c r="BG18" i="150"/>
  <c r="BJ52" i="150"/>
  <c r="BO20" i="150"/>
  <c r="BN41" i="150"/>
  <c r="BO72" i="150"/>
  <c r="BI33" i="150"/>
  <c r="BN21" i="150"/>
  <c r="BL46" i="150"/>
  <c r="BP46" i="150" s="1"/>
  <c r="BI56" i="150"/>
  <c r="BG54" i="150"/>
  <c r="BL52" i="150"/>
  <c r="BN65" i="150"/>
  <c r="BM73" i="150"/>
  <c r="BH69" i="150"/>
  <c r="BJ19" i="150"/>
  <c r="BL25" i="150"/>
  <c r="BK43" i="150"/>
  <c r="BH34" i="150"/>
  <c r="BO18" i="150"/>
  <c r="BK63" i="150"/>
  <c r="BF51" i="150"/>
  <c r="BI41" i="150"/>
  <c r="BG47" i="150"/>
  <c r="Z69" i="150"/>
  <c r="Z47" i="150"/>
  <c r="Z21" i="150"/>
  <c r="Z64" i="150"/>
  <c r="Z60" i="150"/>
  <c r="Z28" i="150"/>
  <c r="Z46" i="150"/>
  <c r="Z22" i="150"/>
  <c r="Z48" i="150"/>
  <c r="Z35" i="150"/>
  <c r="Z32" i="150"/>
  <c r="Z58" i="150"/>
  <c r="Z50" i="150"/>
  <c r="Z49" i="150"/>
  <c r="Z31" i="150"/>
  <c r="L53" i="150"/>
  <c r="Z25" i="150"/>
  <c r="Z30" i="150"/>
  <c r="Z19" i="150"/>
  <c r="L35" i="150"/>
  <c r="Z41" i="150"/>
  <c r="Z73" i="150"/>
  <c r="Z68" i="150"/>
  <c r="Z38" i="150"/>
  <c r="Z42" i="150"/>
  <c r="Z26" i="150"/>
  <c r="Z56" i="150"/>
  <c r="L34" i="150"/>
  <c r="Z40" i="150"/>
  <c r="Z18" i="150"/>
  <c r="Z44" i="150"/>
  <c r="Z33" i="150"/>
  <c r="Z67" i="150"/>
  <c r="Z52" i="150"/>
  <c r="Z59" i="150"/>
  <c r="Z63" i="150"/>
  <c r="Z27" i="150"/>
  <c r="Z53" i="150"/>
  <c r="L38" i="150"/>
  <c r="Z37" i="150"/>
  <c r="Z57" i="150"/>
  <c r="Z39" i="150"/>
  <c r="Z66" i="150"/>
  <c r="Z65" i="150"/>
  <c r="Z36" i="150"/>
  <c r="Z43" i="150"/>
  <c r="L66" i="150"/>
  <c r="Z55" i="150"/>
  <c r="Z72" i="150"/>
  <c r="Z24" i="150"/>
  <c r="Z51" i="150"/>
  <c r="Z71" i="150"/>
  <c r="Z54" i="150"/>
  <c r="Z20" i="150"/>
  <c r="Z23" i="150"/>
  <c r="Z70" i="150"/>
  <c r="Z45" i="150"/>
  <c r="Z29" i="150"/>
  <c r="CE27" i="151"/>
  <c r="CE28" i="151" s="1"/>
  <c r="L72" i="150" l="1"/>
  <c r="BP67" i="150"/>
  <c r="L70" i="150"/>
  <c r="AN21" i="150"/>
  <c r="L42" i="150"/>
  <c r="BP24" i="150"/>
  <c r="BP42" i="150"/>
  <c r="BP34" i="150"/>
  <c r="AN26" i="150"/>
  <c r="L73" i="150"/>
  <c r="L37" i="150"/>
  <c r="L61" i="150"/>
  <c r="AN50" i="150"/>
  <c r="BP20" i="150"/>
  <c r="AN56" i="150"/>
  <c r="L58" i="150"/>
  <c r="AN19" i="150"/>
  <c r="AN65" i="150"/>
  <c r="BP68" i="150"/>
  <c r="AN53" i="150"/>
  <c r="BP29" i="150"/>
  <c r="BP25" i="150"/>
  <c r="BP33" i="150"/>
  <c r="BP52" i="150"/>
  <c r="L22" i="150"/>
  <c r="L39" i="150"/>
  <c r="L49" i="150"/>
  <c r="L51" i="150"/>
  <c r="L20" i="150"/>
  <c r="L24" i="150"/>
  <c r="AN33" i="150"/>
  <c r="L19" i="150"/>
  <c r="L57" i="150"/>
  <c r="L43" i="150"/>
  <c r="L40" i="150"/>
  <c r="L18" i="150"/>
  <c r="L41" i="150"/>
  <c r="L55" i="150"/>
  <c r="AN52" i="150"/>
  <c r="AN45" i="150"/>
  <c r="L47" i="150"/>
  <c r="L33" i="150"/>
  <c r="AN51" i="150"/>
  <c r="BP44" i="150"/>
  <c r="AN73" i="150"/>
  <c r="AN23" i="150"/>
  <c r="AN20" i="150"/>
  <c r="AN46" i="150"/>
  <c r="AN34" i="150"/>
  <c r="L50" i="150"/>
  <c r="AN29" i="150"/>
  <c r="L54" i="150"/>
  <c r="L62" i="150"/>
  <c r="L52" i="150"/>
  <c r="L64" i="150"/>
  <c r="AN68" i="150"/>
  <c r="L63" i="150"/>
  <c r="L48" i="150"/>
  <c r="L31" i="150"/>
  <c r="AN54" i="150"/>
  <c r="AN24" i="150"/>
  <c r="AN72" i="150"/>
  <c r="AN36" i="150"/>
  <c r="AN67" i="150"/>
  <c r="AN30" i="150"/>
  <c r="L30" i="150"/>
  <c r="L25" i="150"/>
  <c r="L68" i="150"/>
  <c r="L23" i="150"/>
  <c r="L36" i="150"/>
  <c r="L29" i="150"/>
  <c r="L27" i="150"/>
  <c r="L46" i="150"/>
  <c r="BP35" i="150"/>
  <c r="AN40" i="150"/>
  <c r="AN38" i="150"/>
  <c r="AN59" i="150"/>
  <c r="AN44" i="150"/>
  <c r="AN64" i="150"/>
  <c r="AN57" i="150"/>
  <c r="AN61" i="150"/>
  <c r="AN48" i="150"/>
  <c r="AN27" i="150"/>
  <c r="L44" i="150"/>
  <c r="L65" i="150"/>
  <c r="AN31" i="150"/>
  <c r="AN69" i="150"/>
  <c r="AN66" i="150"/>
  <c r="AN28" i="150"/>
  <c r="AN58" i="150"/>
  <c r="AN63" i="150"/>
  <c r="AN18" i="150"/>
  <c r="AN35" i="150"/>
  <c r="AN32" i="150"/>
  <c r="AN70" i="150"/>
  <c r="AN22" i="150"/>
  <c r="AN49" i="150"/>
  <c r="AN41" i="150"/>
  <c r="AN25" i="150"/>
  <c r="AN37" i="150"/>
  <c r="AN60" i="150"/>
  <c r="L32" i="150"/>
  <c r="BP26" i="150"/>
  <c r="AN62" i="150"/>
  <c r="AN55" i="150"/>
  <c r="BP64" i="150"/>
  <c r="BP28" i="150"/>
  <c r="BP31" i="150"/>
  <c r="BP56" i="150"/>
  <c r="BP23" i="150"/>
  <c r="BP50" i="150"/>
  <c r="BP62" i="150"/>
  <c r="BP72" i="150"/>
  <c r="BP66" i="150"/>
  <c r="BP43" i="150"/>
  <c r="BP49" i="150"/>
  <c r="BP65" i="150"/>
  <c r="BP27" i="150"/>
  <c r="BP70" i="150"/>
  <c r="BP39" i="150"/>
  <c r="BP47" i="150"/>
  <c r="BP41" i="150"/>
  <c r="BP37" i="150"/>
  <c r="BP51" i="150"/>
  <c r="BP71" i="150"/>
  <c r="BP53" i="150"/>
  <c r="BP30" i="150"/>
  <c r="BP22" i="150"/>
  <c r="BP55" i="150"/>
  <c r="BP45" i="150"/>
  <c r="BP73" i="150"/>
  <c r="BP60" i="150"/>
  <c r="BP54" i="150"/>
  <c r="BP32" i="150"/>
  <c r="BP48" i="150"/>
  <c r="BP58" i="150"/>
  <c r="BP38" i="150"/>
  <c r="BP21" i="150"/>
  <c r="BP36" i="150"/>
  <c r="BP40" i="150"/>
  <c r="BP61" i="150"/>
  <c r="BP69" i="150"/>
  <c r="BP18" i="150"/>
  <c r="CE29" i="151"/>
  <c r="CE30" i="151" s="1"/>
  <c r="CE31" i="151" l="1"/>
  <c r="CE32" i="151" s="1"/>
  <c r="CE33" i="151" s="1"/>
  <c r="CE34" i="151" s="1"/>
  <c r="CE35" i="151" s="1"/>
  <c r="CE36" i="151" s="1"/>
  <c r="CE37" i="151" s="1"/>
  <c r="CE38" i="151" s="1"/>
  <c r="CE39" i="151" s="1"/>
  <c r="CE40" i="151" s="1"/>
  <c r="CE41" i="151" s="1"/>
  <c r="CE42" i="151" s="1"/>
  <c r="CE43" i="151" s="1"/>
  <c r="CE44" i="151" s="1"/>
  <c r="CE45" i="151" s="1"/>
  <c r="CE46" i="151" s="1"/>
  <c r="CE47" i="151" s="1"/>
  <c r="CE48" i="151" s="1"/>
  <c r="CE49" i="151" s="1"/>
  <c r="CE50" i="151" s="1"/>
  <c r="CE51" i="151" s="1"/>
  <c r="CE52" i="151" s="1"/>
  <c r="CE53" i="151" s="1"/>
  <c r="CE54" i="151" s="1"/>
  <c r="CE55" i="151" s="1"/>
  <c r="CE56" i="151" s="1"/>
  <c r="CE57" i="151" s="1"/>
  <c r="CE58" i="151" s="1"/>
  <c r="CE59" i="151" s="1"/>
  <c r="CE60" i="151" s="1"/>
  <c r="CE61" i="151" s="1"/>
  <c r="CE62" i="151" s="1"/>
  <c r="CE63" i="151" s="1"/>
  <c r="CE64" i="151" s="1"/>
  <c r="CE65" i="151" s="1"/>
  <c r="CE66" i="151" s="1"/>
  <c r="CE67" i="151" s="1"/>
  <c r="CE68" i="151" s="1"/>
  <c r="CE69" i="151" s="1"/>
  <c r="CE70" i="151" s="1"/>
  <c r="CE71" i="151" s="1"/>
  <c r="CE72" i="151" s="1"/>
  <c r="CE73" i="151" s="1"/>
  <c r="BZ69" i="150" l="1"/>
  <c r="BX29" i="150"/>
  <c r="BX38" i="150"/>
  <c r="BT41" i="150"/>
  <c r="BW26" i="150"/>
  <c r="BW69" i="150"/>
  <c r="CA38" i="150"/>
  <c r="BT18" i="150"/>
  <c r="CA61" i="150"/>
  <c r="BT35" i="150"/>
  <c r="BX21" i="150"/>
  <c r="BW38" i="150"/>
  <c r="BY39" i="150"/>
  <c r="BT28" i="150"/>
  <c r="BX70" i="150"/>
  <c r="BY52" i="150"/>
  <c r="BV33" i="150"/>
  <c r="CA62" i="150"/>
  <c r="BZ72" i="150"/>
  <c r="BW70" i="150"/>
  <c r="BX49" i="150"/>
  <c r="BV24" i="150"/>
  <c r="BV34" i="150"/>
  <c r="CA51" i="150"/>
  <c r="BX44" i="150"/>
  <c r="BV62" i="150"/>
  <c r="BX22" i="150"/>
  <c r="CB63" i="150"/>
  <c r="BW28" i="150"/>
  <c r="BU18" i="150"/>
  <c r="BY59" i="150"/>
  <c r="BW40" i="150"/>
  <c r="BW35" i="150"/>
  <c r="BT30" i="150"/>
  <c r="BU69" i="150"/>
  <c r="CB51" i="150"/>
  <c r="BX63" i="150"/>
  <c r="BX56" i="150"/>
  <c r="BX25" i="150"/>
  <c r="BT67" i="150"/>
  <c r="BU34" i="150"/>
  <c r="CC30" i="150"/>
  <c r="CC43" i="150"/>
  <c r="CC31" i="150"/>
  <c r="BX73" i="150"/>
  <c r="BU45" i="150"/>
  <c r="BZ20" i="150"/>
  <c r="CB71" i="150"/>
  <c r="BT43" i="150"/>
  <c r="BX47" i="150"/>
  <c r="BZ61" i="150"/>
  <c r="BV53" i="150"/>
  <c r="CC25" i="150"/>
  <c r="BW31" i="150"/>
  <c r="BW72" i="150"/>
  <c r="BX66" i="150"/>
  <c r="BX46" i="150"/>
  <c r="CB59" i="150"/>
  <c r="CC38" i="150"/>
  <c r="BW57" i="150"/>
  <c r="BZ65" i="150"/>
  <c r="BT50" i="150"/>
  <c r="BX28" i="150"/>
  <c r="BZ50" i="150"/>
  <c r="CA71" i="150"/>
  <c r="BT49" i="150"/>
  <c r="CA22" i="150"/>
  <c r="CB73" i="150"/>
  <c r="BV23" i="150"/>
  <c r="BV42" i="150"/>
  <c r="BX54" i="150"/>
  <c r="BT31" i="150"/>
  <c r="BU42" i="150"/>
  <c r="BW59" i="150"/>
  <c r="BY27" i="150"/>
  <c r="BZ40" i="150"/>
  <c r="BX53" i="150"/>
  <c r="BW67" i="150"/>
  <c r="BT55" i="150"/>
  <c r="BU66" i="150"/>
  <c r="BV20" i="150"/>
  <c r="CB61" i="150"/>
  <c r="BZ68" i="150"/>
  <c r="BU19" i="150"/>
  <c r="CC28" i="150"/>
  <c r="CC63" i="150"/>
  <c r="CC44" i="150"/>
  <c r="BV18" i="150"/>
  <c r="BT39" i="150"/>
  <c r="BY23" i="150"/>
  <c r="BY28" i="150"/>
  <c r="BZ59" i="150"/>
  <c r="BU37" i="150"/>
  <c r="BY51" i="150"/>
  <c r="CB52" i="150"/>
  <c r="BV55" i="150"/>
  <c r="CA25" i="150"/>
  <c r="BY34" i="150"/>
  <c r="BX72" i="150"/>
  <c r="BT56" i="150"/>
  <c r="CB48" i="150"/>
  <c r="BT36" i="150"/>
  <c r="CB20" i="150"/>
  <c r="BU32" i="150"/>
  <c r="BX69" i="150"/>
  <c r="BY33" i="150"/>
  <c r="CA57" i="150"/>
  <c r="BY45" i="150"/>
  <c r="CB25" i="150"/>
  <c r="CB31" i="150"/>
  <c r="BW33" i="150"/>
  <c r="BY40" i="150"/>
  <c r="BT20" i="150"/>
  <c r="BX64" i="150"/>
  <c r="BV19" i="150"/>
  <c r="CC23" i="150"/>
  <c r="BU56" i="150"/>
  <c r="BU65" i="150"/>
  <c r="BZ29" i="150"/>
  <c r="BY20" i="150"/>
  <c r="BX45" i="150"/>
  <c r="CC24" i="150"/>
  <c r="BY47" i="150"/>
  <c r="BZ53" i="150"/>
  <c r="BZ19" i="150"/>
  <c r="CA41" i="150"/>
  <c r="BY68" i="150"/>
  <c r="CA68" i="150"/>
  <c r="BV26" i="150"/>
  <c r="BW68" i="150"/>
  <c r="BZ48" i="150"/>
  <c r="BY29" i="150"/>
  <c r="BU20" i="150"/>
  <c r="CA60" i="150"/>
  <c r="BU63" i="150"/>
  <c r="BW27" i="150"/>
  <c r="BW41" i="150"/>
  <c r="BT53" i="150"/>
  <c r="CA59" i="150"/>
  <c r="CB41" i="150"/>
  <c r="CA58" i="150"/>
  <c r="CC53" i="150"/>
  <c r="CC62" i="150"/>
  <c r="BU72" i="150"/>
  <c r="BW54" i="150"/>
  <c r="CA20" i="150"/>
  <c r="BY36" i="150"/>
  <c r="BV71" i="150"/>
  <c r="BT48" i="150"/>
  <c r="BZ18" i="150"/>
  <c r="CC57" i="150"/>
  <c r="CC55" i="150"/>
  <c r="CC29" i="150"/>
  <c r="BV45" i="150"/>
  <c r="BU41" i="150"/>
  <c r="BY49" i="150"/>
  <c r="BW34" i="150"/>
  <c r="BY63" i="150"/>
  <c r="CC60" i="150"/>
  <c r="BY73" i="150"/>
  <c r="BW19" i="150"/>
  <c r="BT45" i="150"/>
  <c r="BV28" i="150"/>
  <c r="BU68" i="150"/>
  <c r="BZ38" i="150"/>
  <c r="CA34" i="150"/>
  <c r="CA32" i="150"/>
  <c r="CB22" i="150"/>
  <c r="BV32" i="150"/>
  <c r="BY56" i="150"/>
  <c r="CB53" i="150"/>
  <c r="BX34" i="150"/>
  <c r="BY25" i="150"/>
  <c r="CB46" i="150"/>
  <c r="BV21" i="150"/>
  <c r="CB18" i="150"/>
  <c r="BX19" i="150"/>
  <c r="BX71" i="150"/>
  <c r="CC21" i="150"/>
  <c r="BW42" i="150"/>
  <c r="BT71" i="150"/>
  <c r="BZ41" i="150"/>
  <c r="BU55" i="150"/>
  <c r="CB55" i="150"/>
  <c r="BZ37" i="150"/>
  <c r="BV46" i="150"/>
  <c r="BV31" i="150"/>
  <c r="BY65" i="150"/>
  <c r="CC22" i="150"/>
  <c r="BU40" i="150"/>
  <c r="CB50" i="150"/>
  <c r="BY35" i="150"/>
  <c r="BU29" i="150"/>
  <c r="BY19" i="150"/>
  <c r="BW21" i="150"/>
  <c r="BU35" i="150"/>
  <c r="CB65" i="150"/>
  <c r="CB40" i="150"/>
  <c r="CB21" i="150"/>
  <c r="BV50" i="150"/>
  <c r="BW58" i="150"/>
  <c r="BX30" i="150"/>
  <c r="BT61" i="150"/>
  <c r="BZ42" i="150"/>
  <c r="BZ24" i="150"/>
  <c r="CC46" i="150"/>
  <c r="CA70" i="150"/>
  <c r="BT21" i="150"/>
  <c r="CC18" i="150"/>
  <c r="BT46" i="150"/>
  <c r="BZ39" i="150"/>
  <c r="CB43" i="150"/>
  <c r="BX41" i="150"/>
  <c r="CB64" i="150"/>
  <c r="CA27" i="150"/>
  <c r="BW18" i="150"/>
  <c r="CC52" i="150"/>
  <c r="BX52" i="150"/>
  <c r="BX55" i="150"/>
  <c r="BY66" i="150"/>
  <c r="BW66" i="150"/>
  <c r="BW29" i="150"/>
  <c r="CB54" i="150"/>
  <c r="CB39" i="150"/>
  <c r="CB72" i="150"/>
  <c r="BY46" i="150"/>
  <c r="CC68" i="150"/>
  <c r="BZ64" i="150"/>
  <c r="BZ55" i="150"/>
  <c r="CA48" i="150"/>
  <c r="CB70" i="150"/>
  <c r="CA24" i="150"/>
  <c r="BV35" i="150"/>
  <c r="BZ49" i="150"/>
  <c r="BT69" i="150"/>
  <c r="BZ52" i="150"/>
  <c r="BZ70" i="150"/>
  <c r="CB24" i="150"/>
  <c r="BT29" i="150"/>
  <c r="BY21" i="150"/>
  <c r="CA35" i="150"/>
  <c r="BV52" i="150"/>
  <c r="BV48" i="150"/>
  <c r="BW23" i="150"/>
  <c r="BT57" i="150"/>
  <c r="CB28" i="150"/>
  <c r="CC19" i="150"/>
  <c r="BX26" i="150"/>
  <c r="BY69" i="150"/>
  <c r="CB69" i="150"/>
  <c r="BT52" i="150"/>
  <c r="BT26" i="150"/>
  <c r="BV68" i="150"/>
  <c r="CB42" i="150"/>
  <c r="CA65" i="150"/>
  <c r="BT59" i="150"/>
  <c r="BW64" i="150"/>
  <c r="BU22" i="150"/>
  <c r="BZ57" i="150"/>
  <c r="BZ23" i="150"/>
  <c r="CD23" i="150" s="1"/>
  <c r="BT22" i="150"/>
  <c r="BW60" i="150"/>
  <c r="BT54" i="150"/>
  <c r="CA43" i="150"/>
  <c r="CA67" i="150"/>
  <c r="BY32" i="150"/>
  <c r="BU44" i="150"/>
  <c r="BW43" i="150"/>
  <c r="BY22" i="150"/>
  <c r="BU27" i="150"/>
  <c r="BY67" i="150"/>
  <c r="BW22" i="150"/>
  <c r="CA47" i="150"/>
  <c r="BT40" i="150"/>
  <c r="BV54" i="150"/>
  <c r="CC69" i="150"/>
  <c r="BZ27" i="150"/>
  <c r="BX40" i="150"/>
  <c r="BV22" i="150"/>
  <c r="BV47" i="150"/>
  <c r="BX31" i="150"/>
  <c r="BX62" i="150"/>
  <c r="CA42" i="150"/>
  <c r="CB33" i="150"/>
  <c r="BV49" i="150"/>
  <c r="BU33" i="150"/>
  <c r="CC67" i="150"/>
  <c r="BY41" i="150"/>
  <c r="CA19" i="150"/>
  <c r="BX39" i="150"/>
  <c r="BZ43" i="150"/>
  <c r="BW53" i="150"/>
  <c r="BU23" i="150"/>
  <c r="BU49" i="150"/>
  <c r="CB45" i="150"/>
  <c r="BW56" i="150"/>
  <c r="CB27" i="150"/>
  <c r="BY44" i="150"/>
  <c r="BY61" i="150"/>
  <c r="BY60" i="150"/>
  <c r="BW62" i="150"/>
  <c r="BV67" i="150"/>
  <c r="CB34" i="150"/>
  <c r="BV70" i="150"/>
  <c r="BY70" i="150"/>
  <c r="CC66" i="150"/>
  <c r="BZ71" i="150"/>
  <c r="BT70" i="150"/>
  <c r="BV58" i="150"/>
  <c r="BU38" i="150"/>
  <c r="CA52" i="150"/>
  <c r="BZ35" i="150"/>
  <c r="BU39" i="150"/>
  <c r="BW52" i="150"/>
  <c r="CA54" i="150"/>
  <c r="BU48" i="150"/>
  <c r="CA66" i="150"/>
  <c r="BV61" i="150"/>
  <c r="BX61" i="150"/>
  <c r="BZ22" i="150"/>
  <c r="BY62" i="150"/>
  <c r="CB56" i="150"/>
  <c r="BV69" i="150"/>
  <c r="BT72" i="150"/>
  <c r="BZ44" i="150"/>
  <c r="BU24" i="150"/>
  <c r="BU26" i="150"/>
  <c r="CC73" i="150"/>
  <c r="BZ56" i="150"/>
  <c r="CC59" i="150"/>
  <c r="BW36" i="150"/>
  <c r="BV56" i="150"/>
  <c r="BX36" i="150"/>
  <c r="BT42" i="150"/>
  <c r="BZ58" i="150"/>
  <c r="CA18" i="150"/>
  <c r="BW37" i="150"/>
  <c r="BX51" i="150"/>
  <c r="BV25" i="150"/>
  <c r="BW44" i="150"/>
  <c r="CA29" i="150"/>
  <c r="BU36" i="150"/>
  <c r="CA63" i="150"/>
  <c r="CB62" i="150"/>
  <c r="BW61" i="150"/>
  <c r="CA73" i="150"/>
  <c r="CC48" i="150"/>
  <c r="BT32" i="150"/>
  <c r="CB38" i="150"/>
  <c r="BY38" i="150"/>
  <c r="BW20" i="150"/>
  <c r="BU61" i="150"/>
  <c r="CA26" i="150"/>
  <c r="CC56" i="150"/>
  <c r="BY55" i="150"/>
  <c r="BT58" i="150"/>
  <c r="CA31" i="150"/>
  <c r="BX20" i="150"/>
  <c r="CC58" i="150"/>
  <c r="BU21" i="150"/>
  <c r="BW71" i="150"/>
  <c r="CA50" i="150"/>
  <c r="CB29" i="150"/>
  <c r="CC50" i="150"/>
  <c r="BT24" i="150"/>
  <c r="BV73" i="150"/>
  <c r="BT63" i="150"/>
  <c r="BZ25" i="150"/>
  <c r="BX24" i="150"/>
  <c r="BU60" i="150"/>
  <c r="BT65" i="150"/>
  <c r="BY24" i="150"/>
  <c r="CC33" i="150"/>
  <c r="BV44" i="150"/>
  <c r="BY64" i="150"/>
  <c r="CB37" i="150"/>
  <c r="BY58" i="150"/>
  <c r="BT19" i="150"/>
  <c r="BY50" i="150"/>
  <c r="CC32" i="150"/>
  <c r="CA23" i="150"/>
  <c r="BZ30" i="150"/>
  <c r="BZ51" i="150"/>
  <c r="BU71" i="150"/>
  <c r="BY54" i="150"/>
  <c r="BU53" i="150"/>
  <c r="CB26" i="150"/>
  <c r="CA45" i="150"/>
  <c r="CA36" i="150"/>
  <c r="BZ34" i="150"/>
  <c r="BX35" i="150"/>
  <c r="BU58" i="150"/>
  <c r="BV72" i="150"/>
  <c r="BZ36" i="150"/>
  <c r="BT44" i="150"/>
  <c r="BW45" i="150"/>
  <c r="CB58" i="150"/>
  <c r="BX18" i="150"/>
  <c r="CC51" i="150"/>
  <c r="CA21" i="150"/>
  <c r="CC65" i="150"/>
  <c r="BY42" i="150"/>
  <c r="CA40" i="150"/>
  <c r="CA55" i="150"/>
  <c r="BW55" i="150"/>
  <c r="BU67" i="150"/>
  <c r="BU62" i="150"/>
  <c r="CC72" i="150"/>
  <c r="BU47" i="150"/>
  <c r="BT33" i="150"/>
  <c r="CA30" i="150"/>
  <c r="BZ26" i="150"/>
  <c r="BU73" i="150"/>
  <c r="BY57" i="150"/>
  <c r="BU25" i="150"/>
  <c r="BZ32" i="150"/>
  <c r="BX57" i="150"/>
  <c r="BX33" i="150"/>
  <c r="BX65" i="150"/>
  <c r="BX50" i="150"/>
  <c r="CC71" i="150"/>
  <c r="BU30" i="150"/>
  <c r="BW51" i="150"/>
  <c r="CB32" i="150"/>
  <c r="BX67" i="150"/>
  <c r="BT47" i="150"/>
  <c r="CB68" i="150"/>
  <c r="BZ60" i="150"/>
  <c r="CC47" i="150"/>
  <c r="BW50" i="150"/>
  <c r="CC36" i="150"/>
  <c r="BZ47" i="150"/>
  <c r="CC49" i="150"/>
  <c r="BV41" i="150"/>
  <c r="BW46" i="150"/>
  <c r="BX48" i="150"/>
  <c r="CC26" i="150"/>
  <c r="BX37" i="150"/>
  <c r="BY43" i="150"/>
  <c r="BX59" i="150"/>
  <c r="BZ21" i="150"/>
  <c r="BV39" i="150"/>
  <c r="CA44" i="150"/>
  <c r="BT73" i="150"/>
  <c r="BZ67" i="150"/>
  <c r="BY18" i="150"/>
  <c r="BW48" i="150"/>
  <c r="BU70" i="150"/>
  <c r="BU57" i="150"/>
  <c r="CC20" i="150"/>
  <c r="CC45" i="150"/>
  <c r="BU28" i="150"/>
  <c r="BZ63" i="150"/>
  <c r="BY48" i="150"/>
  <c r="CB57" i="150"/>
  <c r="CB30" i="150"/>
  <c r="CC37" i="150"/>
  <c r="BV51" i="150"/>
  <c r="BV29" i="150"/>
  <c r="BT23" i="150"/>
  <c r="BW47" i="150"/>
  <c r="BZ66" i="150"/>
  <c r="CA69" i="150"/>
  <c r="CB23" i="150"/>
  <c r="CB35" i="150"/>
  <c r="CC40" i="150"/>
  <c r="CC42" i="150"/>
  <c r="BT68" i="150"/>
  <c r="CA39" i="150"/>
  <c r="CC54" i="150"/>
  <c r="CA49" i="150"/>
  <c r="BX32" i="150"/>
  <c r="BU31" i="150"/>
  <c r="BV37" i="150"/>
  <c r="BT37" i="150"/>
  <c r="CC41" i="150"/>
  <c r="BT38" i="150"/>
  <c r="CB60" i="150"/>
  <c r="BV57" i="150"/>
  <c r="CA28" i="150"/>
  <c r="BT51" i="150"/>
  <c r="BU51" i="150"/>
  <c r="BZ46" i="150"/>
  <c r="BY72" i="150"/>
  <c r="BU59" i="150"/>
  <c r="BY53" i="150"/>
  <c r="BW32" i="150"/>
  <c r="BX68" i="150"/>
  <c r="BU64" i="150"/>
  <c r="CB49" i="150"/>
  <c r="BX27" i="150"/>
  <c r="BT60" i="150"/>
  <c r="BX43" i="150"/>
  <c r="BV63" i="150"/>
  <c r="CC35" i="150"/>
  <c r="BT25" i="150"/>
  <c r="BW73" i="150"/>
  <c r="CB67" i="150"/>
  <c r="CB47" i="150"/>
  <c r="BX42" i="150"/>
  <c r="CC39" i="150"/>
  <c r="BZ62" i="150"/>
  <c r="CC27" i="150"/>
  <c r="BW65" i="150"/>
  <c r="CA37" i="150"/>
  <c r="BV30" i="150"/>
  <c r="BT62" i="150"/>
  <c r="BT64" i="150"/>
  <c r="BV64" i="150"/>
  <c r="BY71" i="150"/>
  <c r="BZ31" i="150"/>
  <c r="BV27" i="150"/>
  <c r="CB19" i="150"/>
  <c r="CA56" i="150"/>
  <c r="BT66" i="150"/>
  <c r="BV40" i="150"/>
  <c r="BW25" i="150"/>
  <c r="BW39" i="150"/>
  <c r="BZ73" i="150"/>
  <c r="BU50" i="150"/>
  <c r="BW63" i="150"/>
  <c r="BZ28" i="150"/>
  <c r="BZ45" i="150"/>
  <c r="BV38" i="150"/>
  <c r="BT34" i="150"/>
  <c r="BZ54" i="150"/>
  <c r="BX60" i="150"/>
  <c r="BV60" i="150"/>
  <c r="CC64" i="150"/>
  <c r="CA33" i="150"/>
  <c r="CB44" i="150"/>
  <c r="CA46" i="150"/>
  <c r="BU54" i="150"/>
  <c r="BV43" i="150"/>
  <c r="CA72" i="150"/>
  <c r="BU46" i="150"/>
  <c r="CA64" i="150"/>
  <c r="BU43" i="150"/>
  <c r="BY30" i="150"/>
  <c r="BW24" i="150"/>
  <c r="CC70" i="150"/>
  <c r="CB36" i="150"/>
  <c r="BY31" i="150"/>
  <c r="BX58" i="150"/>
  <c r="BX23" i="150"/>
  <c r="BZ33" i="150"/>
  <c r="BY26" i="150"/>
  <c r="BV36" i="150"/>
  <c r="CB66" i="150"/>
  <c r="BV65" i="150"/>
  <c r="BV66" i="150"/>
  <c r="BT27" i="150"/>
  <c r="BU52" i="150"/>
  <c r="BY37" i="150"/>
  <c r="BW49" i="150"/>
  <c r="BW30" i="150"/>
  <c r="CC61" i="150"/>
  <c r="BV59" i="150"/>
  <c r="CA53" i="150"/>
  <c r="CC34" i="150"/>
  <c r="CD25" i="150" l="1"/>
  <c r="CD22" i="150"/>
  <c r="CD21" i="150"/>
  <c r="CD33" i="150"/>
  <c r="CD28" i="150"/>
  <c r="CD31" i="150"/>
  <c r="CD32" i="150"/>
  <c r="CD30" i="150"/>
  <c r="CD24" i="150"/>
  <c r="CD35" i="150"/>
  <c r="CD29" i="150"/>
  <c r="CD20" i="150"/>
  <c r="CD34" i="150"/>
  <c r="CD18" i="150"/>
  <c r="CD27" i="150"/>
  <c r="CD19" i="150"/>
  <c r="CD26" i="150"/>
  <c r="CE27" i="150" l="1"/>
  <c r="CE19" i="150"/>
  <c r="CE28" i="150"/>
  <c r="CE26" i="150"/>
  <c r="CE34" i="150"/>
  <c r="CE33" i="150"/>
  <c r="CE24" i="150"/>
  <c r="CE21" i="150"/>
  <c r="CE23" i="150"/>
  <c r="CE53" i="150"/>
  <c r="CE47" i="150"/>
  <c r="CE71" i="150"/>
  <c r="CE44" i="150"/>
  <c r="CE69" i="150"/>
  <c r="CE51" i="150"/>
  <c r="CE58" i="150"/>
  <c r="CE43" i="150"/>
  <c r="CE66" i="150"/>
  <c r="CE45" i="150"/>
  <c r="CE42" i="150"/>
  <c r="CE62" i="150"/>
  <c r="CE59" i="150"/>
  <c r="CE57" i="150"/>
  <c r="CE70" i="150"/>
  <c r="CE64" i="150"/>
  <c r="CE68" i="150"/>
  <c r="CE48" i="150"/>
  <c r="CE38" i="150"/>
  <c r="CE55" i="150"/>
  <c r="CE40" i="150"/>
  <c r="CE72" i="150"/>
  <c r="CE65" i="150"/>
  <c r="CE49" i="150"/>
  <c r="CE54" i="150"/>
  <c r="CE39" i="150"/>
  <c r="CE41" i="150"/>
  <c r="CE67" i="150"/>
  <c r="CE73" i="150"/>
  <c r="CE60" i="150"/>
  <c r="CE37" i="150"/>
  <c r="CE46" i="150"/>
  <c r="CE50" i="150"/>
  <c r="CE56" i="150"/>
  <c r="CE63" i="150"/>
  <c r="CE52" i="150"/>
  <c r="CE61" i="150"/>
  <c r="CE36" i="150"/>
  <c r="CE30" i="150"/>
  <c r="CE25" i="150"/>
  <c r="CE20" i="150"/>
  <c r="CE29" i="150"/>
  <c r="CE35" i="150"/>
  <c r="CE31" i="150"/>
  <c r="CE32" i="150"/>
  <c r="CE22" i="150"/>
  <c r="T136" i="205" l="1"/>
  <c r="AD129" i="208" s="1"/>
  <c r="AD7" i="208"/>
  <c r="AB7" i="208" l="1"/>
  <c r="AK7" i="208" s="1"/>
  <c r="AA7" i="208"/>
  <c r="AB129" i="208"/>
  <c r="AL129" i="208" s="1"/>
  <c r="AA129" i="208"/>
  <c r="AL7" i="208" l="1"/>
  <c r="AH7" i="208" s="1"/>
  <c r="AI114" i="208"/>
  <c r="AS114" i="208" s="1"/>
  <c r="AT114" i="208" s="1"/>
  <c r="AI120" i="208"/>
  <c r="AS120" i="208" s="1"/>
  <c r="AT120" i="208" s="1"/>
  <c r="AI121" i="208"/>
  <c r="AS121" i="208" s="1"/>
  <c r="AT121" i="208" s="1"/>
  <c r="AI111" i="208"/>
  <c r="AS111" i="208" s="1"/>
  <c r="AT111" i="208" s="1"/>
  <c r="AI119" i="208"/>
  <c r="AS119" i="208" s="1"/>
  <c r="AT119" i="208" s="1"/>
  <c r="AI115" i="208"/>
  <c r="AS115" i="208" s="1"/>
  <c r="AT115" i="208" s="1"/>
  <c r="AI118" i="208"/>
  <c r="AS118" i="208" s="1"/>
  <c r="AT118" i="208" s="1"/>
  <c r="AI112" i="208"/>
  <c r="AS112" i="208" s="1"/>
  <c r="AT112" i="208" s="1"/>
  <c r="AI122" i="208"/>
  <c r="AS122" i="208" s="1"/>
  <c r="AT122" i="208" s="1"/>
  <c r="AI113" i="208"/>
  <c r="AS113" i="208" s="1"/>
  <c r="AT113" i="208" s="1"/>
  <c r="AI117" i="208"/>
  <c r="AS117" i="208" s="1"/>
  <c r="AT117" i="208" s="1"/>
  <c r="AI123" i="208"/>
  <c r="AS123" i="208" s="1"/>
  <c r="AT123" i="208" s="1"/>
  <c r="AI110" i="208"/>
  <c r="AS110" i="208" s="1"/>
  <c r="AT110" i="208" s="1"/>
  <c r="AI108" i="208"/>
  <c r="AS108" i="208" s="1"/>
  <c r="AT108" i="208" s="1"/>
  <c r="AI101" i="208"/>
  <c r="AS101" i="208" s="1"/>
  <c r="AT101" i="208" s="1"/>
  <c r="AI116" i="208"/>
  <c r="AS116" i="208" s="1"/>
  <c r="AT116" i="208" s="1"/>
  <c r="AI91" i="208"/>
  <c r="AS91" i="208" s="1"/>
  <c r="AT91" i="208" s="1"/>
  <c r="AI95" i="208"/>
  <c r="AS95" i="208" s="1"/>
  <c r="AT95" i="208" s="1"/>
  <c r="AI102" i="208"/>
  <c r="AS102" i="208" s="1"/>
  <c r="AT102" i="208" s="1"/>
  <c r="AK129" i="208"/>
  <c r="AI32" i="208"/>
  <c r="AS32" i="208" s="1"/>
  <c r="AT32" i="208" s="1"/>
  <c r="AI37" i="208"/>
  <c r="AS37" i="208" s="1"/>
  <c r="AT37" i="208" s="1"/>
  <c r="AI29" i="208"/>
  <c r="AS29" i="208" s="1"/>
  <c r="AT29" i="208" s="1"/>
  <c r="AI39" i="208"/>
  <c r="AS39" i="208" s="1"/>
  <c r="AT39" i="208" s="1"/>
  <c r="AI30" i="208"/>
  <c r="AS30" i="208" s="1"/>
  <c r="AT30" i="208" s="1"/>
  <c r="AI28" i="208"/>
  <c r="AS28" i="208" s="1"/>
  <c r="AT28" i="208" s="1"/>
  <c r="AN14" i="208"/>
  <c r="AI38" i="208"/>
  <c r="AS38" i="208" s="1"/>
  <c r="AT38" i="208" s="1"/>
  <c r="AI40" i="208"/>
  <c r="AS40" i="208" s="1"/>
  <c r="AT40" i="208" s="1"/>
  <c r="AI36" i="208"/>
  <c r="AS36" i="208" s="1"/>
  <c r="AT36" i="208" s="1"/>
  <c r="AI33" i="208"/>
  <c r="AS33" i="208" s="1"/>
  <c r="AT33" i="208" s="1"/>
  <c r="AI42" i="208"/>
  <c r="AS42" i="208" s="1"/>
  <c r="AT42" i="208" s="1"/>
  <c r="AI35" i="208"/>
  <c r="AS35" i="208" s="1"/>
  <c r="AT35" i="208" s="1"/>
  <c r="AI34" i="208"/>
  <c r="AS34" i="208" s="1"/>
  <c r="AT34" i="208" s="1"/>
  <c r="AI31" i="208"/>
  <c r="AS31" i="208" s="1"/>
  <c r="AT31" i="208" s="1"/>
  <c r="AI43" i="208"/>
  <c r="AS43" i="208" s="1"/>
  <c r="AT43" i="208" s="1"/>
  <c r="AI46" i="208"/>
  <c r="AS46" i="208" s="1"/>
  <c r="AT46" i="208" s="1"/>
  <c r="AI83" i="208"/>
  <c r="AS83" i="208" s="1"/>
  <c r="AT83" i="208" s="1"/>
  <c r="AI51" i="208"/>
  <c r="AS51" i="208" s="1"/>
  <c r="AT51" i="208" s="1"/>
  <c r="AI76" i="208"/>
  <c r="AS76" i="208" s="1"/>
  <c r="AT76" i="208" s="1"/>
  <c r="AI8" i="208"/>
  <c r="AS8" i="208" s="1"/>
  <c r="AT8" i="208" s="1"/>
  <c r="AI59" i="208"/>
  <c r="AS59" i="208" s="1"/>
  <c r="AT59" i="208" s="1"/>
  <c r="AI54" i="208"/>
  <c r="AS54" i="208" s="1"/>
  <c r="AT54" i="208" s="1"/>
  <c r="AI7" i="208"/>
  <c r="AS7" i="208" s="1"/>
  <c r="DC14" i="211"/>
  <c r="AI106" i="208"/>
  <c r="AS106" i="208" s="1"/>
  <c r="AT106" i="208" s="1"/>
  <c r="AI56" i="208"/>
  <c r="AS56" i="208" s="1"/>
  <c r="AT56" i="208" s="1"/>
  <c r="AI94" i="208"/>
  <c r="AS94" i="208" s="1"/>
  <c r="AT94" i="208" s="1"/>
  <c r="AI74" i="208"/>
  <c r="AS74" i="208" s="1"/>
  <c r="AT74" i="208" s="1"/>
  <c r="AI92" i="208"/>
  <c r="AS92" i="208" s="1"/>
  <c r="AT92" i="208" s="1"/>
  <c r="AI99" i="208"/>
  <c r="AS99" i="208" s="1"/>
  <c r="AT99" i="208" s="1"/>
  <c r="AI57" i="208"/>
  <c r="AS57" i="208" s="1"/>
  <c r="AT57" i="208" s="1"/>
  <c r="AI47" i="208"/>
  <c r="AS47" i="208" s="1"/>
  <c r="AT47" i="208" s="1"/>
  <c r="AI97" i="208"/>
  <c r="AS97" i="208" s="1"/>
  <c r="AT97" i="208" s="1"/>
  <c r="AI9" i="208"/>
  <c r="AS9" i="208" s="1"/>
  <c r="AT9" i="208" s="1"/>
  <c r="AI78" i="208"/>
  <c r="AS78" i="208" s="1"/>
  <c r="AT78" i="208" s="1"/>
  <c r="AI69" i="208"/>
  <c r="AS69" i="208" s="1"/>
  <c r="AT69" i="208" s="1"/>
  <c r="AI96" i="208"/>
  <c r="AS96" i="208" s="1"/>
  <c r="AT96" i="208" s="1"/>
  <c r="AI82" i="208"/>
  <c r="AS82" i="208" s="1"/>
  <c r="AT82" i="208" s="1"/>
  <c r="AI88" i="208"/>
  <c r="AS88" i="208" s="1"/>
  <c r="AT88" i="208" s="1"/>
  <c r="AI60" i="208"/>
  <c r="AS60" i="208" s="1"/>
  <c r="AT60" i="208" s="1"/>
  <c r="AI105" i="208"/>
  <c r="AS105" i="208" s="1"/>
  <c r="AT105" i="208" s="1"/>
  <c r="AI71" i="208"/>
  <c r="AS71" i="208" s="1"/>
  <c r="AT71" i="208" s="1"/>
  <c r="AI48" i="208"/>
  <c r="AS48" i="208" s="1"/>
  <c r="AT48" i="208" s="1"/>
  <c r="AI70" i="208"/>
  <c r="AS70" i="208" s="1"/>
  <c r="AT70" i="208" s="1"/>
  <c r="AI55" i="208"/>
  <c r="AS55" i="208" s="1"/>
  <c r="AT55" i="208" s="1"/>
  <c r="AI41" i="208"/>
  <c r="AS41" i="208" s="1"/>
  <c r="AT41" i="208" s="1"/>
  <c r="AI90" i="208"/>
  <c r="AS90" i="208" s="1"/>
  <c r="AT90" i="208" s="1"/>
  <c r="AI73" i="208"/>
  <c r="AS73" i="208" s="1"/>
  <c r="AT73" i="208" s="1"/>
  <c r="AI61" i="208"/>
  <c r="AS61" i="208" s="1"/>
  <c r="AT61" i="208" s="1"/>
  <c r="AI53" i="208"/>
  <c r="AS53" i="208" s="1"/>
  <c r="AT53" i="208" s="1"/>
  <c r="AI10" i="208"/>
  <c r="AS10" i="208" s="1"/>
  <c r="AT10" i="208" s="1"/>
  <c r="AI49" i="208"/>
  <c r="AS49" i="208" s="1"/>
  <c r="AT49" i="208" s="1"/>
  <c r="AI68" i="208"/>
  <c r="AS68" i="208" s="1"/>
  <c r="AT68" i="208" s="1"/>
  <c r="AI45" i="208"/>
  <c r="AS45" i="208" s="1"/>
  <c r="AT45" i="208" s="1"/>
  <c r="AI79" i="208"/>
  <c r="AS79" i="208" s="1"/>
  <c r="AT79" i="208" s="1"/>
  <c r="AI58" i="208"/>
  <c r="AS58" i="208" s="1"/>
  <c r="AT58" i="208" s="1"/>
  <c r="AI80" i="208"/>
  <c r="AS80" i="208" s="1"/>
  <c r="AT80" i="208" s="1"/>
  <c r="AI52" i="208"/>
  <c r="AS52" i="208" s="1"/>
  <c r="AT52" i="208" s="1"/>
  <c r="AI104" i="208"/>
  <c r="AS104" i="208" s="1"/>
  <c r="AT104" i="208" s="1"/>
  <c r="AI84" i="208"/>
  <c r="AS84" i="208" s="1"/>
  <c r="AT84" i="208" s="1"/>
  <c r="AI65" i="208"/>
  <c r="AS65" i="208" s="1"/>
  <c r="AT65" i="208" s="1"/>
  <c r="AI103" i="208"/>
  <c r="AS103" i="208" s="1"/>
  <c r="AT103" i="208" s="1"/>
  <c r="AI62" i="208"/>
  <c r="AS62" i="208" s="1"/>
  <c r="AT62" i="208" s="1"/>
  <c r="AI63" i="208"/>
  <c r="AS63" i="208" s="1"/>
  <c r="AT63" i="208" s="1"/>
  <c r="AI86" i="208"/>
  <c r="AS86" i="208" s="1"/>
  <c r="AT86" i="208" s="1"/>
  <c r="AI66" i="208"/>
  <c r="AS66" i="208" s="1"/>
  <c r="AT66" i="208" s="1"/>
  <c r="AI85" i="208"/>
  <c r="AS85" i="208" s="1"/>
  <c r="AT85" i="208" s="1"/>
  <c r="AI72" i="208"/>
  <c r="AS72" i="208" s="1"/>
  <c r="AT72" i="208" s="1"/>
  <c r="AI87" i="208"/>
  <c r="AS87" i="208" s="1"/>
  <c r="AT87" i="208" s="1"/>
  <c r="AI77" i="208"/>
  <c r="AS77" i="208" s="1"/>
  <c r="AT77" i="208" s="1"/>
  <c r="AI93" i="208"/>
  <c r="AS93" i="208" s="1"/>
  <c r="AT93" i="208" s="1"/>
  <c r="AI89" i="208"/>
  <c r="AS89" i="208" s="1"/>
  <c r="AT89" i="208" s="1"/>
  <c r="AI98" i="208"/>
  <c r="AS98" i="208" s="1"/>
  <c r="AT98" i="208" s="1"/>
  <c r="AI107" i="208"/>
  <c r="AS107" i="208" s="1"/>
  <c r="AT107" i="208" s="1"/>
  <c r="AI64" i="208"/>
  <c r="AS64" i="208" s="1"/>
  <c r="AT64" i="208" s="1"/>
  <c r="AI67" i="208"/>
  <c r="AS67" i="208" s="1"/>
  <c r="AT67" i="208" s="1"/>
  <c r="AI100" i="208"/>
  <c r="AS100" i="208" s="1"/>
  <c r="AT100" i="208" s="1"/>
  <c r="AI109" i="208"/>
  <c r="AS109" i="208" s="1"/>
  <c r="AT109" i="208" s="1"/>
  <c r="AI50" i="208"/>
  <c r="AS50" i="208" s="1"/>
  <c r="AT50" i="208" s="1"/>
  <c r="AI44" i="208"/>
  <c r="AS44" i="208" s="1"/>
  <c r="AT44" i="208" s="1"/>
  <c r="AI81" i="208"/>
  <c r="AS81" i="208" s="1"/>
  <c r="AT81" i="208" s="1"/>
  <c r="AI75" i="208"/>
  <c r="AS75" i="208" s="1"/>
  <c r="AT75" i="208" s="1"/>
  <c r="AU118" i="208" l="1"/>
  <c r="AV118" i="208"/>
  <c r="AU108" i="208"/>
  <c r="AV108" i="208"/>
  <c r="AV115" i="208"/>
  <c r="AU115" i="208"/>
  <c r="AV101" i="208"/>
  <c r="AU101" i="208"/>
  <c r="AV110" i="208"/>
  <c r="AU110" i="208"/>
  <c r="AV119" i="208"/>
  <c r="AU119" i="208"/>
  <c r="AU123" i="208"/>
  <c r="AV123" i="208"/>
  <c r="AV111" i="208"/>
  <c r="AU111" i="208"/>
  <c r="AV112" i="208"/>
  <c r="AU112" i="208"/>
  <c r="AV102" i="208"/>
  <c r="AU102" i="208"/>
  <c r="AU117" i="208"/>
  <c r="AV117" i="208"/>
  <c r="AU121" i="208"/>
  <c r="AV121" i="208"/>
  <c r="AU95" i="208"/>
  <c r="AV95" i="208"/>
  <c r="AU113" i="208"/>
  <c r="AV113" i="208"/>
  <c r="AU120" i="208"/>
  <c r="AV120" i="208"/>
  <c r="AV116" i="208"/>
  <c r="AU116" i="208"/>
  <c r="AV91" i="208"/>
  <c r="AU91" i="208"/>
  <c r="AU122" i="208"/>
  <c r="AV122" i="208"/>
  <c r="AV114" i="208"/>
  <c r="AU114" i="208"/>
  <c r="AV38" i="208"/>
  <c r="AU38" i="208"/>
  <c r="AV31" i="208"/>
  <c r="AU31" i="208"/>
  <c r="AV43" i="208"/>
  <c r="AU43" i="208"/>
  <c r="AV34" i="208"/>
  <c r="AU34" i="208"/>
  <c r="AV28" i="208"/>
  <c r="AU28" i="208"/>
  <c r="AV35" i="208"/>
  <c r="AU35" i="208"/>
  <c r="AU30" i="208"/>
  <c r="AV30" i="208"/>
  <c r="AV42" i="208"/>
  <c r="AU42" i="208"/>
  <c r="AV39" i="208"/>
  <c r="AU39" i="208"/>
  <c r="AV33" i="208"/>
  <c r="AU33" i="208"/>
  <c r="AV29" i="208"/>
  <c r="AU29" i="208"/>
  <c r="AV36" i="208"/>
  <c r="AU36" i="208"/>
  <c r="AU37" i="208"/>
  <c r="AV37" i="208"/>
  <c r="AV40" i="208"/>
  <c r="AU40" i="208"/>
  <c r="AV32" i="208"/>
  <c r="AU32" i="208"/>
  <c r="AV79" i="208"/>
  <c r="AU79" i="208"/>
  <c r="AT7" i="208"/>
  <c r="AS4" i="208"/>
  <c r="AV109" i="208"/>
  <c r="AU109" i="208"/>
  <c r="AV77" i="208"/>
  <c r="AU77" i="208"/>
  <c r="AV103" i="208"/>
  <c r="AU103" i="208"/>
  <c r="AV45" i="208"/>
  <c r="AU45" i="208"/>
  <c r="AU41" i="208"/>
  <c r="AV41" i="208"/>
  <c r="AV82" i="208"/>
  <c r="AU82" i="208"/>
  <c r="AV99" i="208"/>
  <c r="AU99" i="208"/>
  <c r="AV54" i="208"/>
  <c r="AU54" i="208"/>
  <c r="AV50" i="208"/>
  <c r="AU50" i="208"/>
  <c r="AU90" i="208"/>
  <c r="AV90" i="208"/>
  <c r="AU100" i="208"/>
  <c r="AV100" i="208"/>
  <c r="AV87" i="208"/>
  <c r="AU87" i="208"/>
  <c r="AV65" i="208"/>
  <c r="AU65" i="208"/>
  <c r="AV68" i="208"/>
  <c r="AU68" i="208"/>
  <c r="AV55" i="208"/>
  <c r="AU55" i="208"/>
  <c r="AU96" i="208"/>
  <c r="AV96" i="208"/>
  <c r="AU92" i="208"/>
  <c r="AV92" i="208"/>
  <c r="AU59" i="208"/>
  <c r="AV59" i="208"/>
  <c r="AU88" i="208"/>
  <c r="AV88" i="208"/>
  <c r="AU67" i="208"/>
  <c r="AV67" i="208"/>
  <c r="AV72" i="208"/>
  <c r="AU72" i="208"/>
  <c r="AU84" i="208"/>
  <c r="AV84" i="208"/>
  <c r="AU49" i="208"/>
  <c r="AV49" i="208"/>
  <c r="AU70" i="208"/>
  <c r="AV70" i="208"/>
  <c r="AU69" i="208"/>
  <c r="AV69" i="208"/>
  <c r="AU74" i="208"/>
  <c r="AV74" i="208"/>
  <c r="AU8" i="208"/>
  <c r="AV8" i="208"/>
  <c r="AU57" i="208"/>
  <c r="AV57" i="208"/>
  <c r="AV64" i="208"/>
  <c r="AU64" i="208"/>
  <c r="AV85" i="208"/>
  <c r="AU85" i="208"/>
  <c r="AV104" i="208"/>
  <c r="AU104" i="208"/>
  <c r="AU10" i="208"/>
  <c r="AV10" i="208"/>
  <c r="AU48" i="208"/>
  <c r="AV48" i="208"/>
  <c r="AU78" i="208"/>
  <c r="AV78" i="208"/>
  <c r="AU94" i="208"/>
  <c r="AV94" i="208"/>
  <c r="AV76" i="208"/>
  <c r="AU76" i="208"/>
  <c r="AV93" i="208"/>
  <c r="AU93" i="208"/>
  <c r="AU75" i="208"/>
  <c r="AV75" i="208"/>
  <c r="AU107" i="208"/>
  <c r="AV107" i="208"/>
  <c r="AU66" i="208"/>
  <c r="AV66" i="208"/>
  <c r="AV52" i="208"/>
  <c r="AU52" i="208"/>
  <c r="AV53" i="208"/>
  <c r="AU53" i="208"/>
  <c r="AV71" i="208"/>
  <c r="AU71" i="208"/>
  <c r="AV9" i="208"/>
  <c r="AU9" i="208"/>
  <c r="AU56" i="208"/>
  <c r="AV56" i="208"/>
  <c r="AU51" i="208"/>
  <c r="AV51" i="208"/>
  <c r="AV62" i="208"/>
  <c r="AU62" i="208"/>
  <c r="AV81" i="208"/>
  <c r="AU81" i="208"/>
  <c r="AU98" i="208"/>
  <c r="AV98" i="208"/>
  <c r="AU86" i="208"/>
  <c r="AV86" i="208"/>
  <c r="AU80" i="208"/>
  <c r="AV80" i="208"/>
  <c r="AV61" i="208"/>
  <c r="AU61" i="208"/>
  <c r="AV105" i="208"/>
  <c r="AU105" i="208"/>
  <c r="AU97" i="208"/>
  <c r="AV97" i="208"/>
  <c r="AV106" i="208"/>
  <c r="AU106" i="208"/>
  <c r="AV83" i="208"/>
  <c r="AU83" i="208"/>
  <c r="AV44" i="208"/>
  <c r="AU44" i="208"/>
  <c r="AV89" i="208"/>
  <c r="AU89" i="208"/>
  <c r="AV63" i="208"/>
  <c r="AU63" i="208"/>
  <c r="AU58" i="208"/>
  <c r="AV58" i="208"/>
  <c r="AU73" i="208"/>
  <c r="AV73" i="208"/>
  <c r="AU60" i="208"/>
  <c r="AV60" i="208"/>
  <c r="AU47" i="208"/>
  <c r="AV47" i="208"/>
  <c r="DD120" i="211"/>
  <c r="DD150" i="211"/>
  <c r="DD106" i="211"/>
  <c r="DD126" i="211"/>
  <c r="DD99" i="211"/>
  <c r="DD81" i="211"/>
  <c r="DD21" i="211"/>
  <c r="DD33" i="211"/>
  <c r="DD96" i="211"/>
  <c r="DD94" i="211"/>
  <c r="DD47" i="211"/>
  <c r="DD45" i="211"/>
  <c r="DD59" i="211"/>
  <c r="DD125" i="211"/>
  <c r="DD83" i="211"/>
  <c r="DD90" i="211"/>
  <c r="DD160" i="211"/>
  <c r="DD22" i="211"/>
  <c r="DD27" i="211"/>
  <c r="DD151" i="211"/>
  <c r="DD109" i="211"/>
  <c r="DD129" i="211"/>
  <c r="DD144" i="211"/>
  <c r="DD102" i="211"/>
  <c r="DD139" i="211"/>
  <c r="DD73" i="211"/>
  <c r="DD18" i="211"/>
  <c r="DD64" i="211"/>
  <c r="DD104" i="211"/>
  <c r="DD88" i="211"/>
  <c r="DD60" i="211"/>
  <c r="DD95" i="211"/>
  <c r="DD118" i="211"/>
  <c r="DD56" i="211"/>
  <c r="DD127" i="211"/>
  <c r="DD32" i="211"/>
  <c r="DD35" i="211"/>
  <c r="DD42" i="211"/>
  <c r="DD87" i="211"/>
  <c r="DD70" i="211"/>
  <c r="DD134" i="211"/>
  <c r="DD133" i="211"/>
  <c r="DD20" i="211"/>
  <c r="DD30" i="211"/>
  <c r="DD44" i="211"/>
  <c r="DD89" i="211"/>
  <c r="DD82" i="211"/>
  <c r="DD41" i="211"/>
  <c r="DD137" i="211"/>
  <c r="DD75" i="211"/>
  <c r="DD115" i="211"/>
  <c r="DD136" i="211"/>
  <c r="DD97" i="211"/>
  <c r="DD77" i="211"/>
  <c r="DD124" i="211"/>
  <c r="DD107" i="211"/>
  <c r="DD122" i="211"/>
  <c r="DD34" i="211"/>
  <c r="DD31" i="211"/>
  <c r="DD38" i="211"/>
  <c r="DD43" i="211"/>
  <c r="DD74" i="211"/>
  <c r="DD46" i="211"/>
  <c r="DD113" i="211"/>
  <c r="DD140" i="211"/>
  <c r="DD142" i="211"/>
  <c r="DD76" i="211"/>
  <c r="DD119" i="211"/>
  <c r="DD79" i="211"/>
  <c r="DD37" i="211"/>
  <c r="DD130" i="211"/>
  <c r="DD26" i="211"/>
  <c r="DD145" i="211"/>
  <c r="DD72" i="211"/>
  <c r="DD55" i="211"/>
  <c r="DD23" i="211"/>
  <c r="DD105" i="211"/>
  <c r="DD116" i="211"/>
  <c r="DD149" i="211"/>
  <c r="DD71" i="211"/>
  <c r="DD85" i="211"/>
  <c r="DD110" i="211"/>
  <c r="DD65" i="211"/>
  <c r="DD50" i="211"/>
  <c r="DD131" i="211"/>
  <c r="DD24" i="211"/>
  <c r="DD111" i="211"/>
  <c r="DD138" i="211"/>
  <c r="DD84" i="211"/>
  <c r="DD29" i="211"/>
  <c r="DD53" i="211"/>
  <c r="DD19" i="211"/>
  <c r="DD54" i="211"/>
  <c r="DD57" i="211"/>
  <c r="DD108" i="211"/>
  <c r="DD25" i="211"/>
  <c r="DD86" i="211"/>
  <c r="DD66" i="211"/>
  <c r="DD114" i="211"/>
  <c r="DD63" i="211"/>
  <c r="DD158" i="211"/>
  <c r="DD121" i="211"/>
  <c r="DD91" i="211"/>
  <c r="DD16" i="211"/>
  <c r="DD92" i="211"/>
  <c r="DD28" i="211"/>
  <c r="DD157" i="211"/>
  <c r="DD52" i="211"/>
  <c r="DD100" i="211"/>
  <c r="DD141" i="211"/>
  <c r="DD143" i="211"/>
  <c r="DD159" i="211"/>
  <c r="DD103" i="211"/>
  <c r="DD132" i="211"/>
  <c r="DD148" i="211"/>
  <c r="DD146" i="211"/>
  <c r="DD112" i="211"/>
  <c r="DD117" i="211"/>
  <c r="DD61" i="211"/>
  <c r="DD62" i="211"/>
  <c r="DD51" i="211"/>
  <c r="DD98" i="211"/>
  <c r="DD40" i="211"/>
  <c r="DD101" i="211"/>
  <c r="DD36" i="211"/>
  <c r="DD58" i="211"/>
  <c r="DD155" i="211"/>
  <c r="DD68" i="211"/>
  <c r="DD156" i="211"/>
  <c r="DD93" i="211"/>
  <c r="DD153" i="211"/>
  <c r="DD14" i="211"/>
  <c r="DD154" i="211"/>
  <c r="DD67" i="211"/>
  <c r="DD123" i="211"/>
  <c r="DD48" i="211"/>
  <c r="DD147" i="211"/>
  <c r="DD49" i="211"/>
  <c r="DD17" i="211"/>
  <c r="DD15" i="211"/>
  <c r="DD80" i="211"/>
  <c r="DD39" i="211"/>
  <c r="DD152" i="211"/>
  <c r="DD69" i="211"/>
  <c r="DD78" i="211"/>
  <c r="DD135" i="211"/>
  <c r="DD128" i="211"/>
  <c r="AV46" i="208"/>
  <c r="AU46" i="208"/>
  <c r="K56" i="211" l="1"/>
  <c r="H40" i="211"/>
  <c r="I44" i="211"/>
  <c r="K48" i="211"/>
  <c r="I34" i="211"/>
  <c r="J76" i="211"/>
  <c r="G95" i="211"/>
  <c r="D71" i="211"/>
  <c r="B37" i="211"/>
  <c r="L85" i="211"/>
  <c r="L14" i="211"/>
  <c r="K69" i="211"/>
  <c r="C73" i="211"/>
  <c r="B31" i="211"/>
  <c r="E61" i="211"/>
  <c r="C47" i="211"/>
  <c r="C16" i="211"/>
  <c r="J75" i="211"/>
  <c r="K68" i="211"/>
  <c r="G46" i="211"/>
  <c r="G28" i="211"/>
  <c r="G98" i="211"/>
  <c r="E42" i="211"/>
  <c r="E93" i="211"/>
  <c r="L72" i="211"/>
  <c r="I40" i="211"/>
  <c r="L81" i="211"/>
  <c r="J26" i="211"/>
  <c r="F32" i="211"/>
  <c r="J93" i="211"/>
  <c r="F47" i="211"/>
  <c r="K70" i="211"/>
  <c r="E36" i="211"/>
  <c r="L70" i="211"/>
  <c r="E14" i="211"/>
  <c r="K30" i="211"/>
  <c r="L58" i="211"/>
  <c r="E50" i="211"/>
  <c r="E34" i="211"/>
  <c r="I90" i="211"/>
  <c r="E54" i="211"/>
  <c r="E89" i="211"/>
  <c r="J66" i="211"/>
  <c r="L32" i="211"/>
  <c r="E51" i="211"/>
  <c r="E27" i="211"/>
  <c r="D83" i="211"/>
  <c r="L64" i="211"/>
  <c r="G65" i="211"/>
  <c r="C85" i="211"/>
  <c r="D24" i="211"/>
  <c r="H31" i="211"/>
  <c r="J55" i="211"/>
  <c r="K32" i="211"/>
  <c r="D46" i="211"/>
  <c r="D30" i="211"/>
  <c r="E55" i="211"/>
  <c r="G90" i="211"/>
  <c r="I82" i="211"/>
  <c r="L34" i="211"/>
  <c r="L21" i="211"/>
  <c r="B52" i="211"/>
  <c r="H70" i="211"/>
  <c r="E24" i="211"/>
  <c r="D17" i="211"/>
  <c r="F20" i="211"/>
  <c r="E63" i="211"/>
  <c r="H49" i="211"/>
  <c r="J79" i="211"/>
  <c r="L52" i="211"/>
  <c r="G59" i="211"/>
  <c r="E74" i="211"/>
  <c r="E97" i="211"/>
  <c r="G77" i="211"/>
  <c r="E69" i="211"/>
  <c r="H87" i="211"/>
  <c r="F36" i="211"/>
  <c r="B20" i="211"/>
  <c r="C80" i="211"/>
  <c r="F76" i="211"/>
  <c r="H21" i="211"/>
  <c r="B18" i="211"/>
  <c r="F52" i="211"/>
  <c r="J82" i="211"/>
  <c r="C19" i="211"/>
  <c r="F59" i="211"/>
  <c r="B38" i="211"/>
  <c r="I72" i="211"/>
  <c r="F79" i="211"/>
  <c r="F24" i="211"/>
  <c r="D67" i="211"/>
  <c r="C84" i="211"/>
  <c r="H83" i="211"/>
  <c r="L50" i="211"/>
  <c r="G63" i="211"/>
  <c r="D59" i="211"/>
  <c r="L93" i="211"/>
  <c r="E67" i="211"/>
  <c r="F92" i="211"/>
  <c r="D61" i="211"/>
  <c r="G58" i="211"/>
  <c r="G25" i="211"/>
  <c r="K91" i="211"/>
  <c r="E71" i="211"/>
  <c r="K22" i="211"/>
  <c r="K73" i="211"/>
  <c r="K96" i="211"/>
  <c r="G64" i="211"/>
  <c r="L88" i="211"/>
  <c r="L19" i="211"/>
  <c r="L92" i="211"/>
  <c r="E49" i="211"/>
  <c r="L82" i="211"/>
  <c r="G97" i="211"/>
  <c r="G34" i="211"/>
  <c r="C42" i="211"/>
  <c r="G74" i="211"/>
  <c r="F25" i="211"/>
  <c r="F44" i="211"/>
  <c r="E81" i="211"/>
  <c r="J54" i="211"/>
  <c r="F77" i="211"/>
  <c r="E25" i="211"/>
  <c r="H27" i="211"/>
  <c r="B19" i="211"/>
  <c r="E39" i="211"/>
  <c r="I78" i="211"/>
  <c r="K85" i="211"/>
  <c r="H62" i="211"/>
  <c r="G96" i="211"/>
  <c r="C30" i="211"/>
  <c r="F56" i="211"/>
  <c r="C15" i="211"/>
  <c r="G49" i="211"/>
  <c r="I27" i="211"/>
  <c r="G36" i="211"/>
  <c r="K29" i="211"/>
  <c r="J35" i="211"/>
  <c r="D44" i="211"/>
  <c r="I59" i="211"/>
  <c r="C58" i="211"/>
  <c r="J23" i="211"/>
  <c r="K46" i="211"/>
  <c r="F38" i="211"/>
  <c r="E87" i="211"/>
  <c r="K82" i="211"/>
  <c r="L89" i="211"/>
  <c r="E98" i="211"/>
  <c r="D90" i="211"/>
  <c r="J18" i="211"/>
  <c r="K37" i="211"/>
  <c r="J17" i="211"/>
  <c r="F46" i="211"/>
  <c r="G43" i="211"/>
  <c r="I98" i="211"/>
  <c r="E72" i="211"/>
  <c r="E15" i="211"/>
  <c r="J85" i="211"/>
  <c r="K78" i="211"/>
  <c r="G44" i="211"/>
  <c r="C27" i="211"/>
  <c r="C22" i="211"/>
  <c r="D14" i="211"/>
  <c r="K72" i="211"/>
  <c r="K65" i="211"/>
  <c r="F70" i="211"/>
  <c r="L31" i="211"/>
  <c r="H52" i="211"/>
  <c r="F68" i="211"/>
  <c r="G37" i="211"/>
  <c r="B60" i="211"/>
  <c r="K86" i="211"/>
  <c r="L77" i="211"/>
  <c r="H59" i="211"/>
  <c r="B65" i="211"/>
  <c r="F16" i="211"/>
  <c r="B53" i="211"/>
  <c r="E70" i="211"/>
  <c r="L29" i="211"/>
  <c r="E46" i="211"/>
  <c r="J21" i="211"/>
  <c r="L45" i="211"/>
  <c r="C75" i="211"/>
  <c r="E16" i="211"/>
  <c r="C32" i="211"/>
  <c r="I20" i="211"/>
  <c r="G62" i="211"/>
  <c r="I36" i="211"/>
  <c r="G75" i="211"/>
  <c r="G71" i="211"/>
  <c r="I66" i="211"/>
  <c r="D77" i="211"/>
  <c r="L22" i="211"/>
  <c r="I42" i="211"/>
  <c r="G84" i="211"/>
  <c r="B14" i="211"/>
  <c r="F63" i="211"/>
  <c r="G17" i="211"/>
  <c r="C25" i="211"/>
  <c r="L75" i="211"/>
  <c r="D58" i="211"/>
  <c r="K38" i="211"/>
  <c r="G69" i="211"/>
  <c r="F75" i="211"/>
  <c r="K80" i="211"/>
  <c r="L67" i="211"/>
  <c r="H94" i="211"/>
  <c r="F18" i="211"/>
  <c r="J32" i="211"/>
  <c r="C76" i="211"/>
  <c r="G91" i="211"/>
  <c r="F21" i="211"/>
  <c r="E82" i="211"/>
  <c r="L28" i="211"/>
  <c r="K97" i="211"/>
  <c r="E59" i="211"/>
  <c r="F91" i="211"/>
  <c r="H26" i="211"/>
  <c r="K27" i="211"/>
  <c r="G73" i="211"/>
  <c r="H78" i="211"/>
  <c r="K19" i="211"/>
  <c r="D53" i="211"/>
  <c r="C62" i="211"/>
  <c r="J62" i="211"/>
  <c r="E85" i="211"/>
  <c r="H22" i="211"/>
  <c r="I81" i="211"/>
  <c r="D16" i="211"/>
  <c r="F81" i="211"/>
  <c r="J41" i="211"/>
  <c r="B48" i="211"/>
  <c r="I41" i="211"/>
  <c r="G51" i="211"/>
  <c r="G38" i="211"/>
  <c r="J81" i="211"/>
  <c r="C87" i="211"/>
  <c r="H82" i="211"/>
  <c r="G31" i="211"/>
  <c r="F29" i="211"/>
  <c r="L15" i="211"/>
  <c r="B36" i="211"/>
  <c r="D87" i="211"/>
  <c r="I17" i="211"/>
  <c r="B23" i="211"/>
  <c r="B34" i="211"/>
  <c r="E20" i="211"/>
  <c r="G47" i="211"/>
  <c r="D33" i="211"/>
  <c r="K66" i="211"/>
  <c r="G79" i="211"/>
  <c r="L17" i="211"/>
  <c r="K60" i="211"/>
  <c r="F61" i="211"/>
  <c r="I76" i="211"/>
  <c r="D64" i="211"/>
  <c r="K47" i="211"/>
  <c r="D94" i="211"/>
  <c r="I68" i="211"/>
  <c r="G18" i="211"/>
  <c r="K53" i="211"/>
  <c r="J57" i="211"/>
  <c r="G54" i="211"/>
  <c r="F67" i="211"/>
  <c r="L55" i="211"/>
  <c r="I75" i="211"/>
  <c r="J40" i="211"/>
  <c r="J58" i="211"/>
  <c r="I97" i="211"/>
  <c r="C51" i="211"/>
  <c r="J31" i="211"/>
  <c r="J45" i="211"/>
  <c r="D73" i="211"/>
  <c r="G61" i="211"/>
  <c r="L36" i="211"/>
  <c r="J44" i="211"/>
  <c r="F66" i="211"/>
  <c r="C90" i="211"/>
  <c r="H92" i="211"/>
  <c r="L18" i="211"/>
  <c r="J70" i="211"/>
  <c r="K59" i="211"/>
  <c r="L39" i="211"/>
  <c r="E37" i="211"/>
  <c r="C41" i="211"/>
  <c r="C64" i="211"/>
  <c r="J69" i="211"/>
  <c r="D84" i="211"/>
  <c r="H54" i="211"/>
  <c r="L51" i="211"/>
  <c r="K45" i="211"/>
  <c r="K28" i="211"/>
  <c r="B46" i="211"/>
  <c r="C35" i="211"/>
  <c r="I14" i="211"/>
  <c r="D69" i="211"/>
  <c r="J67" i="211"/>
  <c r="F93" i="211"/>
  <c r="I47" i="211"/>
  <c r="K92" i="211"/>
  <c r="C83" i="211"/>
  <c r="D95" i="211"/>
  <c r="C72" i="211"/>
  <c r="K24" i="211"/>
  <c r="K51" i="211"/>
  <c r="D88" i="211"/>
  <c r="E58" i="211"/>
  <c r="L60" i="211"/>
  <c r="F31" i="211"/>
  <c r="G53" i="211"/>
  <c r="J42" i="211"/>
  <c r="J92" i="211"/>
  <c r="D32" i="211"/>
  <c r="L68" i="211"/>
  <c r="L16" i="211"/>
  <c r="H23" i="211"/>
  <c r="E76" i="211"/>
  <c r="H75" i="211"/>
  <c r="K43" i="211"/>
  <c r="H60" i="211"/>
  <c r="F23" i="211"/>
  <c r="J34" i="211"/>
  <c r="D60" i="211"/>
  <c r="B27" i="211"/>
  <c r="F88" i="211"/>
  <c r="C91" i="211"/>
  <c r="C33" i="211"/>
  <c r="C95" i="211"/>
  <c r="I39" i="211"/>
  <c r="J73" i="211"/>
  <c r="B55" i="211"/>
  <c r="L49" i="211"/>
  <c r="J48" i="211"/>
  <c r="G67" i="211"/>
  <c r="I28" i="211"/>
  <c r="B50" i="211"/>
  <c r="L86" i="211"/>
  <c r="K33" i="211"/>
  <c r="H30" i="211"/>
  <c r="K76" i="211"/>
  <c r="E56" i="211"/>
  <c r="B24" i="211"/>
  <c r="F74" i="211"/>
  <c r="C70" i="211"/>
  <c r="G30" i="211"/>
  <c r="G93" i="211"/>
  <c r="F17" i="211"/>
  <c r="J25" i="211"/>
  <c r="G88" i="211"/>
  <c r="G70" i="211"/>
  <c r="I74" i="211"/>
  <c r="K67" i="211"/>
  <c r="L76" i="211"/>
  <c r="I16" i="211"/>
  <c r="D23" i="211"/>
  <c r="L69" i="211"/>
  <c r="C77" i="211"/>
  <c r="G39" i="211"/>
  <c r="B47" i="211"/>
  <c r="J96" i="211"/>
  <c r="G89" i="211"/>
  <c r="E22" i="211"/>
  <c r="D79" i="211"/>
  <c r="D78" i="211"/>
  <c r="B66" i="211"/>
  <c r="D62" i="211"/>
  <c r="F28" i="211"/>
  <c r="I25" i="211"/>
  <c r="B49" i="211"/>
  <c r="D36" i="211"/>
  <c r="G83" i="211"/>
  <c r="L91" i="211"/>
  <c r="I55" i="211"/>
  <c r="H28" i="211"/>
  <c r="K84" i="211"/>
  <c r="H44" i="211"/>
  <c r="K14" i="211"/>
  <c r="E44" i="211"/>
  <c r="G72" i="211"/>
  <c r="H86" i="211"/>
  <c r="K23" i="211"/>
  <c r="G26" i="211"/>
  <c r="D37" i="211"/>
  <c r="B42" i="211"/>
  <c r="F45" i="211"/>
  <c r="I58" i="211"/>
  <c r="H79" i="211"/>
  <c r="E65" i="211"/>
  <c r="J64" i="211"/>
  <c r="C79" i="211"/>
  <c r="F80" i="211"/>
  <c r="C28" i="211"/>
  <c r="K64" i="211"/>
  <c r="D57" i="211"/>
  <c r="J52" i="211"/>
  <c r="I18" i="211"/>
  <c r="L35" i="211"/>
  <c r="C88" i="211"/>
  <c r="C96" i="211"/>
  <c r="J36" i="211"/>
  <c r="F95" i="211"/>
  <c r="F94" i="211"/>
  <c r="D97" i="211"/>
  <c r="K75" i="211"/>
  <c r="E57" i="211"/>
  <c r="H45" i="211"/>
  <c r="F64" i="211"/>
  <c r="L48" i="211"/>
  <c r="E62" i="211"/>
  <c r="B57" i="211"/>
  <c r="F40" i="211"/>
  <c r="E80" i="211"/>
  <c r="I56" i="211"/>
  <c r="J19" i="211"/>
  <c r="F50" i="211"/>
  <c r="C18" i="211"/>
  <c r="L33" i="211"/>
  <c r="D91" i="211"/>
  <c r="B33" i="211"/>
  <c r="F51" i="211"/>
  <c r="J65" i="211"/>
  <c r="K81" i="211"/>
  <c r="I87" i="211"/>
  <c r="H96" i="211"/>
  <c r="G81" i="211"/>
  <c r="I52" i="211"/>
  <c r="D98" i="211"/>
  <c r="C55" i="211"/>
  <c r="G23" i="211"/>
  <c r="K54" i="211"/>
  <c r="G16" i="211"/>
  <c r="G27" i="211"/>
  <c r="F30" i="211"/>
  <c r="J47" i="211"/>
  <c r="F78" i="211"/>
  <c r="F82" i="211"/>
  <c r="L90" i="211"/>
  <c r="E79" i="211"/>
  <c r="H67" i="211"/>
  <c r="I31" i="211"/>
  <c r="J51" i="211"/>
  <c r="F83" i="211"/>
  <c r="L54" i="211"/>
  <c r="G82" i="211"/>
  <c r="G22" i="211"/>
  <c r="K49" i="211"/>
  <c r="B63" i="211"/>
  <c r="D75" i="211"/>
  <c r="G60" i="211"/>
  <c r="I50" i="211"/>
  <c r="J16" i="211"/>
  <c r="I94" i="211"/>
  <c r="G80" i="211"/>
  <c r="K61" i="211"/>
  <c r="I22" i="211"/>
  <c r="E53" i="211"/>
  <c r="I48" i="211"/>
  <c r="L20" i="211"/>
  <c r="F87" i="211"/>
  <c r="F39" i="211"/>
  <c r="I61" i="211"/>
  <c r="J86" i="211"/>
  <c r="F42" i="211"/>
  <c r="J63" i="211"/>
  <c r="I80" i="211"/>
  <c r="J46" i="211"/>
  <c r="B62" i="211"/>
  <c r="H80" i="211"/>
  <c r="G20" i="211"/>
  <c r="B44" i="211"/>
  <c r="K17" i="211"/>
  <c r="L95" i="211"/>
  <c r="F22" i="211"/>
  <c r="K95" i="211"/>
  <c r="E21" i="211"/>
  <c r="L42" i="211"/>
  <c r="H58" i="211"/>
  <c r="H39" i="211"/>
  <c r="H63" i="211"/>
  <c r="J28" i="211"/>
  <c r="H57" i="211"/>
  <c r="I54" i="211"/>
  <c r="C17" i="211"/>
  <c r="K41" i="211"/>
  <c r="C44" i="211"/>
  <c r="I88" i="211"/>
  <c r="C92" i="211"/>
  <c r="I46" i="211"/>
  <c r="L61" i="211"/>
  <c r="J24" i="211"/>
  <c r="J49" i="211"/>
  <c r="I24" i="211"/>
  <c r="E41" i="211"/>
  <c r="I21" i="211"/>
  <c r="H47" i="211"/>
  <c r="C24" i="211"/>
  <c r="L57" i="211"/>
  <c r="L87" i="211"/>
  <c r="E92" i="211"/>
  <c r="F15" i="211"/>
  <c r="B32" i="211"/>
  <c r="D66" i="211"/>
  <c r="F65" i="211"/>
  <c r="H84" i="211"/>
  <c r="J88" i="211"/>
  <c r="B45" i="211"/>
  <c r="E96" i="211"/>
  <c r="D96" i="211"/>
  <c r="I45" i="211"/>
  <c r="K52" i="211"/>
  <c r="F84" i="211"/>
  <c r="D28" i="211"/>
  <c r="H56" i="211"/>
  <c r="C65" i="211"/>
  <c r="I60" i="211"/>
  <c r="J53" i="211"/>
  <c r="J30" i="211"/>
  <c r="L37" i="211"/>
  <c r="J71" i="211"/>
  <c r="H43" i="211"/>
  <c r="L97" i="211"/>
  <c r="D26" i="211"/>
  <c r="D19" i="211"/>
  <c r="C59" i="211"/>
  <c r="C23" i="211"/>
  <c r="D49" i="211"/>
  <c r="H69" i="211"/>
  <c r="E30" i="211"/>
  <c r="K20" i="211"/>
  <c r="B17" i="211"/>
  <c r="F53" i="211"/>
  <c r="G32" i="211"/>
  <c r="J29" i="211"/>
  <c r="H33" i="211"/>
  <c r="G55" i="211"/>
  <c r="L79" i="211"/>
  <c r="L38" i="211"/>
  <c r="C36" i="211"/>
  <c r="H17" i="211"/>
  <c r="I26" i="211"/>
  <c r="E60" i="211"/>
  <c r="E94" i="211"/>
  <c r="H37" i="211"/>
  <c r="H25" i="211"/>
  <c r="F49" i="211"/>
  <c r="C89" i="211"/>
  <c r="L24" i="211"/>
  <c r="C21" i="211"/>
  <c r="K15" i="211"/>
  <c r="I62" i="211"/>
  <c r="K39" i="211"/>
  <c r="K40" i="211"/>
  <c r="D56" i="211"/>
  <c r="G29" i="211"/>
  <c r="J87" i="211"/>
  <c r="H29" i="211"/>
  <c r="C98" i="211"/>
  <c r="F35" i="211"/>
  <c r="I70" i="211"/>
  <c r="L94" i="211"/>
  <c r="J97" i="211"/>
  <c r="H42" i="211"/>
  <c r="D47" i="211"/>
  <c r="F34" i="211"/>
  <c r="J60" i="211"/>
  <c r="F33" i="211"/>
  <c r="H68" i="211"/>
  <c r="J59" i="211"/>
  <c r="D25" i="211"/>
  <c r="L23" i="211"/>
  <c r="J39" i="211"/>
  <c r="L41" i="211"/>
  <c r="I73" i="211"/>
  <c r="E84" i="211"/>
  <c r="J38" i="211"/>
  <c r="F98" i="211"/>
  <c r="G52" i="211"/>
  <c r="I86" i="211"/>
  <c r="B40" i="211"/>
  <c r="J33" i="211"/>
  <c r="J27" i="211"/>
  <c r="D35" i="211"/>
  <c r="K36" i="211"/>
  <c r="J50" i="211"/>
  <c r="E38" i="211"/>
  <c r="C26" i="211"/>
  <c r="E91" i="211"/>
  <c r="K21" i="211"/>
  <c r="H32" i="211"/>
  <c r="C81" i="211"/>
  <c r="J77" i="211"/>
  <c r="D31" i="211"/>
  <c r="D15" i="211"/>
  <c r="G42" i="211"/>
  <c r="E35" i="211"/>
  <c r="F73" i="211"/>
  <c r="C40" i="211"/>
  <c r="D85" i="211"/>
  <c r="D86" i="211"/>
  <c r="E47" i="211"/>
  <c r="D54" i="211"/>
  <c r="B51" i="211"/>
  <c r="F58" i="211"/>
  <c r="C69" i="211"/>
  <c r="L98" i="211"/>
  <c r="J68" i="211"/>
  <c r="K87" i="211"/>
  <c r="I65" i="211"/>
  <c r="K90" i="211"/>
  <c r="H89" i="211"/>
  <c r="E19" i="211"/>
  <c r="C46" i="211"/>
  <c r="K77" i="211"/>
  <c r="B64" i="211"/>
  <c r="E83" i="211"/>
  <c r="B58" i="211"/>
  <c r="J56" i="211"/>
  <c r="C71" i="211"/>
  <c r="J74" i="211"/>
  <c r="L27" i="211"/>
  <c r="J15" i="211"/>
  <c r="K35" i="211"/>
  <c r="D20" i="211"/>
  <c r="K79" i="211"/>
  <c r="H73" i="211"/>
  <c r="J78" i="211"/>
  <c r="H34" i="211"/>
  <c r="D52" i="211"/>
  <c r="I79" i="211"/>
  <c r="H55" i="211"/>
  <c r="E64" i="211"/>
  <c r="L84" i="211"/>
  <c r="E26" i="211"/>
  <c r="F54" i="211"/>
  <c r="I30" i="211"/>
  <c r="G50" i="211"/>
  <c r="D45" i="211"/>
  <c r="C56" i="211"/>
  <c r="E18" i="211"/>
  <c r="D70" i="211"/>
  <c r="J83" i="211"/>
  <c r="J14" i="211"/>
  <c r="L74" i="211"/>
  <c r="H95" i="211"/>
  <c r="H81" i="211"/>
  <c r="I77" i="211"/>
  <c r="B35" i="211"/>
  <c r="L66" i="211"/>
  <c r="I53" i="211"/>
  <c r="E31" i="211"/>
  <c r="L83" i="211"/>
  <c r="I57" i="211"/>
  <c r="C66" i="211"/>
  <c r="F26" i="211"/>
  <c r="C86" i="211"/>
  <c r="I29" i="211"/>
  <c r="L40" i="211"/>
  <c r="K55" i="211"/>
  <c r="C37" i="211"/>
  <c r="D43" i="211"/>
  <c r="H88" i="211"/>
  <c r="H24" i="211"/>
  <c r="E90" i="211"/>
  <c r="L65" i="211"/>
  <c r="K88" i="211"/>
  <c r="D92" i="211"/>
  <c r="F43" i="211"/>
  <c r="B28" i="211"/>
  <c r="K50" i="211"/>
  <c r="E86" i="211"/>
  <c r="K42" i="211"/>
  <c r="K44" i="211"/>
  <c r="B30" i="211"/>
  <c r="G85" i="211"/>
  <c r="L56" i="211"/>
  <c r="C78" i="211"/>
  <c r="D41" i="211"/>
  <c r="I96" i="211"/>
  <c r="E29" i="211"/>
  <c r="L96" i="211"/>
  <c r="L30" i="211"/>
  <c r="J90" i="211"/>
  <c r="D50" i="211"/>
  <c r="H48" i="211"/>
  <c r="I23" i="211"/>
  <c r="G41" i="211"/>
  <c r="D72" i="211"/>
  <c r="H85" i="211"/>
  <c r="E95" i="211"/>
  <c r="I84" i="211"/>
  <c r="D82" i="211"/>
  <c r="C20" i="211"/>
  <c r="H51" i="211"/>
  <c r="D48" i="211"/>
  <c r="F85" i="211"/>
  <c r="H90" i="211"/>
  <c r="I33" i="211"/>
  <c r="F71" i="211"/>
  <c r="K89" i="211"/>
  <c r="D74" i="211"/>
  <c r="J84" i="211"/>
  <c r="B61" i="211"/>
  <c r="E40" i="211"/>
  <c r="C67" i="211"/>
  <c r="C43" i="211"/>
  <c r="G45" i="211"/>
  <c r="H50" i="211"/>
  <c r="D55" i="211"/>
  <c r="E48" i="211"/>
  <c r="K26" i="211"/>
  <c r="B25" i="211"/>
  <c r="J61" i="211"/>
  <c r="I71" i="211"/>
  <c r="G57" i="211"/>
  <c r="L71" i="211"/>
  <c r="K25" i="211"/>
  <c r="H18" i="211"/>
  <c r="C14" i="211"/>
  <c r="J89" i="211"/>
  <c r="H20" i="211"/>
  <c r="L46" i="211"/>
  <c r="K93" i="211"/>
  <c r="I38" i="211"/>
  <c r="C45" i="211"/>
  <c r="G15" i="211"/>
  <c r="C97" i="211"/>
  <c r="H14" i="211"/>
  <c r="D81" i="211"/>
  <c r="E17" i="211"/>
  <c r="H38" i="211"/>
  <c r="C50" i="211"/>
  <c r="H53" i="211"/>
  <c r="H66" i="211"/>
  <c r="L44" i="211"/>
  <c r="I95" i="211"/>
  <c r="E73" i="211"/>
  <c r="C38" i="211"/>
  <c r="F89" i="211"/>
  <c r="J94" i="211"/>
  <c r="F62" i="211"/>
  <c r="G92" i="211"/>
  <c r="I49" i="211"/>
  <c r="F37" i="211"/>
  <c r="F90" i="211"/>
  <c r="D18" i="211"/>
  <c r="I89" i="211"/>
  <c r="J91" i="211"/>
  <c r="I91" i="211"/>
  <c r="E88" i="211"/>
  <c r="F97" i="211"/>
  <c r="E32" i="211"/>
  <c r="J22" i="211"/>
  <c r="B59" i="211"/>
  <c r="C29" i="211"/>
  <c r="K16" i="211"/>
  <c r="G19" i="211"/>
  <c r="G66" i="211"/>
  <c r="D39" i="211"/>
  <c r="C48" i="211"/>
  <c r="D21" i="211"/>
  <c r="K98" i="211"/>
  <c r="C93" i="211"/>
  <c r="I85" i="211"/>
  <c r="L80" i="211"/>
  <c r="I43" i="211"/>
  <c r="D38" i="211"/>
  <c r="E66" i="211"/>
  <c r="K63" i="211"/>
  <c r="C39" i="211"/>
  <c r="H64" i="211"/>
  <c r="F86" i="211"/>
  <c r="D65" i="211"/>
  <c r="I37" i="211"/>
  <c r="H71" i="211"/>
  <c r="G78" i="211"/>
  <c r="B21" i="211"/>
  <c r="D29" i="211"/>
  <c r="D22" i="211"/>
  <c r="J98" i="211"/>
  <c r="L78" i="211"/>
  <c r="J37" i="211"/>
  <c r="B43" i="211"/>
  <c r="E52" i="211"/>
  <c r="K71" i="211"/>
  <c r="B68" i="211"/>
  <c r="E23" i="211"/>
  <c r="D68" i="211"/>
  <c r="H98" i="211"/>
  <c r="H46" i="211"/>
  <c r="D34" i="211"/>
  <c r="I93" i="211"/>
  <c r="I64" i="211"/>
  <c r="C94" i="211"/>
  <c r="L47" i="211"/>
  <c r="E68" i="211"/>
  <c r="C52" i="211"/>
  <c r="I69" i="211"/>
  <c r="E78" i="211"/>
  <c r="C31" i="211"/>
  <c r="G33" i="211"/>
  <c r="H16" i="211"/>
  <c r="D27" i="211"/>
  <c r="B41" i="211"/>
  <c r="K18" i="211"/>
  <c r="E43" i="211"/>
  <c r="H74" i="211"/>
  <c r="G14" i="211"/>
  <c r="H76" i="211"/>
  <c r="D42" i="211"/>
  <c r="J95" i="211"/>
  <c r="I51" i="211"/>
  <c r="F72" i="211"/>
  <c r="E75" i="211"/>
  <c r="I19" i="211"/>
  <c r="D63" i="211"/>
  <c r="F96" i="211"/>
  <c r="F57" i="211"/>
  <c r="E77" i="211"/>
  <c r="K83" i="211"/>
  <c r="L62" i="211"/>
  <c r="H91" i="211"/>
  <c r="H65" i="211"/>
  <c r="H77" i="211"/>
  <c r="B39" i="211"/>
  <c r="C74" i="211"/>
  <c r="G76" i="211"/>
  <c r="H72" i="211"/>
  <c r="G35" i="211"/>
  <c r="F69" i="211"/>
  <c r="B67" i="211"/>
  <c r="B15" i="211"/>
  <c r="G40" i="211"/>
  <c r="I32" i="211"/>
  <c r="D76" i="211"/>
  <c r="G87" i="211"/>
  <c r="F14" i="211"/>
  <c r="G94" i="211"/>
  <c r="H41" i="211"/>
  <c r="G56" i="211"/>
  <c r="B29" i="211"/>
  <c r="H97" i="211"/>
  <c r="E45" i="211"/>
  <c r="C68" i="211"/>
  <c r="I83" i="211"/>
  <c r="J20" i="211"/>
  <c r="K31" i="211"/>
  <c r="C49" i="211"/>
  <c r="J72" i="211"/>
  <c r="H35" i="211"/>
  <c r="C60" i="211"/>
  <c r="C34" i="211"/>
  <c r="I92" i="211"/>
  <c r="K57" i="211"/>
  <c r="I63" i="211"/>
  <c r="C53" i="211"/>
  <c r="K62" i="211"/>
  <c r="F41" i="211"/>
  <c r="H61" i="211"/>
  <c r="L73" i="211"/>
  <c r="B16" i="211"/>
  <c r="J80" i="211"/>
  <c r="K94" i="211"/>
  <c r="H15" i="211"/>
  <c r="B56" i="211"/>
  <c r="L63" i="211"/>
  <c r="F48" i="211"/>
  <c r="L53" i="211"/>
  <c r="F55" i="211"/>
  <c r="H19" i="211"/>
  <c r="D89" i="211"/>
  <c r="G21" i="211"/>
  <c r="L25" i="211"/>
  <c r="K34" i="211"/>
  <c r="B69" i="211"/>
  <c r="H93" i="211"/>
  <c r="B54" i="211"/>
  <c r="C63" i="211"/>
  <c r="D40" i="211"/>
  <c r="B22" i="211"/>
  <c r="C54" i="211"/>
  <c r="K74" i="211"/>
  <c r="D80" i="211"/>
  <c r="G86" i="211"/>
  <c r="F27" i="211"/>
  <c r="D93" i="211"/>
  <c r="I67" i="211"/>
  <c r="G68" i="211"/>
  <c r="E33" i="211"/>
  <c r="D51" i="211"/>
  <c r="C82" i="211"/>
  <c r="L26" i="211"/>
  <c r="H36" i="211"/>
  <c r="F19" i="211"/>
  <c r="C57" i="211"/>
  <c r="I15" i="211"/>
  <c r="K58" i="211"/>
  <c r="C61" i="211"/>
  <c r="I35" i="211"/>
  <c r="F60" i="211"/>
  <c r="B26" i="211"/>
  <c r="J43" i="211"/>
  <c r="G48" i="211"/>
  <c r="G24" i="211"/>
  <c r="E28" i="211"/>
  <c r="L43" i="211"/>
  <c r="L59" i="211"/>
  <c r="AN9" i="208"/>
  <c r="AU7" i="208"/>
  <c r="AO9" i="208" s="1"/>
  <c r="AV7" i="208"/>
  <c r="AT4" i="208"/>
</calcChain>
</file>

<file path=xl/sharedStrings.xml><?xml version="1.0" encoding="utf-8"?>
<sst xmlns="http://schemas.openxmlformats.org/spreadsheetml/2006/main" count="2110" uniqueCount="256">
  <si>
    <t>Índice!A1</t>
  </si>
  <si>
    <t>Desportos gímnicos - Trampolins</t>
  </si>
  <si>
    <t>Nome</t>
  </si>
  <si>
    <t>Esc.</t>
  </si>
  <si>
    <t>nº</t>
  </si>
  <si>
    <t>Escola</t>
  </si>
  <si>
    <t>CLDE</t>
  </si>
  <si>
    <t>Sexo</t>
  </si>
  <si>
    <t>Nível</t>
  </si>
  <si>
    <t>Série 1</t>
  </si>
  <si>
    <t>Série 2</t>
  </si>
  <si>
    <t>Série 3</t>
  </si>
  <si>
    <t>Trampolins</t>
  </si>
  <si>
    <t>Tapete</t>
  </si>
  <si>
    <t>Salto 1</t>
  </si>
  <si>
    <t>Salto 2</t>
  </si>
  <si>
    <t>Salto 3</t>
  </si>
  <si>
    <t>2º encontro</t>
  </si>
  <si>
    <t>TAPETE</t>
  </si>
  <si>
    <t>3º encontro</t>
  </si>
  <si>
    <t>Mini-trampolim</t>
  </si>
  <si>
    <t>mini</t>
  </si>
  <si>
    <t>tapete</t>
  </si>
  <si>
    <t>Class.</t>
  </si>
  <si>
    <t>Média</t>
  </si>
  <si>
    <t>Mini-trampolim - Salto 3</t>
  </si>
  <si>
    <t>Nivel</t>
  </si>
  <si>
    <t>DIF.</t>
  </si>
  <si>
    <t>ESAG</t>
  </si>
  <si>
    <t/>
  </si>
  <si>
    <t>Soma</t>
  </si>
  <si>
    <t>Mini-trampolim - Salto 2</t>
  </si>
  <si>
    <t>Mini-trampolim - Salto 1</t>
  </si>
  <si>
    <t>Total 
Série 1</t>
  </si>
  <si>
    <t>Class</t>
  </si>
  <si>
    <t>Ordem de passagem
Trampolins</t>
  </si>
  <si>
    <t xml:space="preserve">Ordem </t>
  </si>
  <si>
    <t>Nome dos gínastas</t>
  </si>
  <si>
    <t>Género</t>
  </si>
  <si>
    <t>fem</t>
  </si>
  <si>
    <t>mas</t>
  </si>
  <si>
    <t>Prova</t>
  </si>
  <si>
    <t>EBS Cerco</t>
  </si>
  <si>
    <t>Beatriz Moreira</t>
  </si>
  <si>
    <t>Ana Silva</t>
  </si>
  <si>
    <t>Juiz de execução 2</t>
  </si>
  <si>
    <t>João Santos</t>
  </si>
  <si>
    <t>S.Pedro do Sul</t>
  </si>
  <si>
    <t>Juiz de execução 3</t>
  </si>
  <si>
    <t>Telma</t>
  </si>
  <si>
    <t>ES Canelas</t>
  </si>
  <si>
    <t>Juiz de execução 4</t>
  </si>
  <si>
    <t>Afonso Costa</t>
  </si>
  <si>
    <t>ES D. Sancho II</t>
  </si>
  <si>
    <t>Juiz de execução 5</t>
  </si>
  <si>
    <t>Marta Leandro</t>
  </si>
  <si>
    <t>AE Duarte Pacheco</t>
  </si>
  <si>
    <t>Juiz Tumbling - 5</t>
  </si>
  <si>
    <t>AE Eng Duarte Pacheco</t>
  </si>
  <si>
    <t>NOTA</t>
  </si>
  <si>
    <t>Juiz Tumbling - 4</t>
  </si>
  <si>
    <t>ES D.Sancho II</t>
  </si>
  <si>
    <t>Juiz Tumbling - 3</t>
  </si>
  <si>
    <t>Telma Soares</t>
  </si>
  <si>
    <t>EB Canelas</t>
  </si>
  <si>
    <t>Juiz Tumbling - 2</t>
  </si>
  <si>
    <t>Juiz Tumbling - 1</t>
  </si>
  <si>
    <t>joao vieira</t>
  </si>
  <si>
    <t>ramada</t>
  </si>
  <si>
    <t>PCT</t>
  </si>
  <si>
    <t>MINI</t>
  </si>
  <si>
    <t>Beatriz Dias</t>
  </si>
  <si>
    <t>pct</t>
  </si>
  <si>
    <t>Total 
Tapete</t>
  </si>
  <si>
    <t>nota</t>
  </si>
  <si>
    <t>dif</t>
  </si>
  <si>
    <t>nota final</t>
  </si>
  <si>
    <t>Tumbling</t>
  </si>
  <si>
    <t>mas. 1</t>
  </si>
  <si>
    <t>fem.1</t>
  </si>
  <si>
    <t>mas. 2</t>
  </si>
  <si>
    <t>fem.2</t>
  </si>
  <si>
    <t>mas. 3</t>
  </si>
  <si>
    <t>fem.3</t>
  </si>
  <si>
    <t>ALUNOS PARTICIPANTES</t>
  </si>
  <si>
    <t>MAS</t>
  </si>
  <si>
    <t>Ana Vasconcelos</t>
  </si>
  <si>
    <t>Bruno Guedes</t>
  </si>
  <si>
    <t>EB Maria Manuela Sá</t>
  </si>
  <si>
    <t>Eduarda Peixoto</t>
  </si>
  <si>
    <t>Ana Azevedo</t>
  </si>
  <si>
    <t>João Soares</t>
  </si>
  <si>
    <t>Sofia Alves</t>
  </si>
  <si>
    <t>Alexandre Magalhães</t>
  </si>
  <si>
    <t>Daniela Francisca</t>
  </si>
  <si>
    <t>Tiago Fernandes</t>
  </si>
  <si>
    <t>Prova Combinada de Trampolins</t>
  </si>
  <si>
    <t>Nível 1 - Feminino</t>
  </si>
  <si>
    <t>Nível 1 - Masculino</t>
  </si>
  <si>
    <t>Nível 2 - Feminino</t>
  </si>
  <si>
    <t>Nível 2 - Masculino</t>
  </si>
  <si>
    <t>Nível 3 - Feminino</t>
  </si>
  <si>
    <t>Nível 3 - Masculino</t>
  </si>
  <si>
    <t>NIVEL 1 - FEMININO</t>
  </si>
  <si>
    <t>NIVEL 1 - MASCULINO</t>
  </si>
  <si>
    <t>NIVEL 2 - FEMININO</t>
  </si>
  <si>
    <t>NIVEL 2 MASCULINO</t>
  </si>
  <si>
    <t>NIVEL 3 - FEMININO</t>
  </si>
  <si>
    <t>NIVEL 3 MASCULINO</t>
  </si>
  <si>
    <t>Mini-Trampolim</t>
  </si>
  <si>
    <t>Nota</t>
  </si>
  <si>
    <t>NOME</t>
  </si>
  <si>
    <t>escola</t>
  </si>
  <si>
    <t>SEXO</t>
  </si>
  <si>
    <t>ESCALÃO</t>
  </si>
  <si>
    <t>salto1</t>
  </si>
  <si>
    <t>santo 2</t>
  </si>
  <si>
    <t>salto 3</t>
  </si>
  <si>
    <t>tumbling</t>
  </si>
  <si>
    <t>MARCA</t>
  </si>
  <si>
    <t>CLASS.</t>
  </si>
  <si>
    <t>NIVEL 1 - FETapeteNO</t>
  </si>
  <si>
    <t>NIVEL 2 - FETapeteNO</t>
  </si>
  <si>
    <t>NIVEL 3 - FETapeteNO</t>
  </si>
  <si>
    <t>DED</t>
  </si>
  <si>
    <t>exe</t>
  </si>
  <si>
    <t>ded</t>
  </si>
  <si>
    <t>Apuramento Regional</t>
  </si>
  <si>
    <t>Classificações do</t>
  </si>
  <si>
    <t>Total</t>
  </si>
  <si>
    <t>Class. Final</t>
  </si>
  <si>
    <t>José Emanuel Rocha - Versão1.0</t>
  </si>
  <si>
    <t>Pts</t>
  </si>
  <si>
    <t>Ana Mafalda Vieira</t>
  </si>
  <si>
    <t>Agrupamento de escolas de Águas Santas</t>
  </si>
  <si>
    <t>Diogo Nogueira</t>
  </si>
  <si>
    <t>EB 2,3 Maria Manuela de Sá</t>
  </si>
  <si>
    <t>Maria Inês Moreira</t>
  </si>
  <si>
    <t>Joel Brandão</t>
  </si>
  <si>
    <t>Colégio de Gaia</t>
  </si>
  <si>
    <t>Patrícia Gomes</t>
  </si>
  <si>
    <t>Cristóvão Machado</t>
  </si>
  <si>
    <t>Agrupamento de Escolas de Canelas</t>
  </si>
  <si>
    <t>João Monteiro</t>
  </si>
  <si>
    <t>Cristiana Carvalho</t>
  </si>
  <si>
    <t>Lucas Marques da Silva</t>
  </si>
  <si>
    <t>Sara Serafim</t>
  </si>
  <si>
    <t>Ricardo Ribeiro</t>
  </si>
  <si>
    <t>Maria Osório</t>
  </si>
  <si>
    <t>Filipe Camarinha</t>
  </si>
  <si>
    <t>EB23 Sophia de Mello Breyner</t>
  </si>
  <si>
    <t>Daniela Costa</t>
  </si>
  <si>
    <t>António Ferrer</t>
  </si>
  <si>
    <t>Andreia Lopes</t>
  </si>
  <si>
    <t>João Sousa</t>
  </si>
  <si>
    <t>Ana Beatriz Moreira</t>
  </si>
  <si>
    <t>José Feijão</t>
  </si>
  <si>
    <t>Rafaela Costa</t>
  </si>
  <si>
    <t>Tiago Purificação</t>
  </si>
  <si>
    <t>Hugo Santos</t>
  </si>
  <si>
    <t>Claúdia Marques</t>
  </si>
  <si>
    <t>Luis Filipe Rocha</t>
  </si>
  <si>
    <t>Ana Carolina Dias</t>
  </si>
  <si>
    <t>Mário Guedes</t>
  </si>
  <si>
    <t>Sara Martins</t>
  </si>
  <si>
    <t>Ricardo Cardoso</t>
  </si>
  <si>
    <t>Belinda Shutter</t>
  </si>
  <si>
    <t>Daniel Cunha</t>
  </si>
  <si>
    <t>Escola Básica da Ponte</t>
  </si>
  <si>
    <t>Bárbara Pais</t>
  </si>
  <si>
    <t>Xavier cruz</t>
  </si>
  <si>
    <t>Daniela Martins</t>
  </si>
  <si>
    <t>João Pinheiro</t>
  </si>
  <si>
    <t>Inês Brito</t>
  </si>
  <si>
    <t>Vasco Verdeal</t>
  </si>
  <si>
    <t>Márcia Inês Pereira Macedo</t>
  </si>
  <si>
    <t>Leonardo Teixeira Monteiro</t>
  </si>
  <si>
    <t>Ana Rita Rocha</t>
  </si>
  <si>
    <t>Rui Filipe</t>
  </si>
  <si>
    <t>Joana Teixeira</t>
  </si>
  <si>
    <t>Gervásio Manuel Pinto Andrade</t>
  </si>
  <si>
    <t>Diana Ribeiro</t>
  </si>
  <si>
    <t>Pedro Araújo</t>
  </si>
  <si>
    <t>Jéssica Antunes Moreira</t>
  </si>
  <si>
    <t>Sérgio Carvalho</t>
  </si>
  <si>
    <t>Mara Filipa Braga Sá</t>
  </si>
  <si>
    <t>Miguel Oliveira</t>
  </si>
  <si>
    <t>Naomi Zangger</t>
  </si>
  <si>
    <t>Cátia Guimarães</t>
  </si>
  <si>
    <t>Débora Sousa</t>
  </si>
  <si>
    <t>Joana Filipa Faria Gonçalves</t>
  </si>
  <si>
    <t>Carla Silva</t>
  </si>
  <si>
    <t>Mariana Santos</t>
  </si>
  <si>
    <t>Catarina Ferreira Rocha</t>
  </si>
  <si>
    <t>Nádia Coelho</t>
  </si>
  <si>
    <t>Menú</t>
  </si>
  <si>
    <t>Data:</t>
  </si>
  <si>
    <t>Prova:</t>
  </si>
  <si>
    <t>Mini</t>
  </si>
  <si>
    <t>Fem</t>
  </si>
  <si>
    <t>Mas</t>
  </si>
  <si>
    <t>PCTN</t>
  </si>
  <si>
    <t>PCTT</t>
  </si>
  <si>
    <t>PCTM</t>
  </si>
  <si>
    <t>Soretio</t>
  </si>
  <si>
    <t>C.P.</t>
  </si>
  <si>
    <t>N. Referência</t>
  </si>
  <si>
    <t>Ordenação - Trampolins</t>
  </si>
  <si>
    <t>INSTRUÇÕES</t>
  </si>
  <si>
    <t>Caso haja mais que um painel de ajuizamento em simultâneo, cada painel deve ter um programa de pontuação independente.</t>
  </si>
  <si>
    <t xml:space="preserve">As classificações são calculadas automaticamente consoante o seu nível, sexo e especialidade. </t>
  </si>
  <si>
    <t>1 - No menu, colocar a data da prova por extenso (ex:12 de janeiro de 2019) e o nome da prova (Ex:1º encontro).</t>
  </si>
  <si>
    <t xml:space="preserve"> Nesta folha devem realizar a ordenação dos grupos por nível, especialidade e género</t>
  </si>
  <si>
    <t>Colocar o número da ordem de passagem</t>
  </si>
  <si>
    <t>Colocar o nome da escola o mais abreviado possível</t>
  </si>
  <si>
    <t>A designação deve ser a mais curta possível (siglas)</t>
  </si>
  <si>
    <t xml:space="preserve">No caso de utilizarem a ficha de inscrição que se encontra na plataforma, só têm de selecionar os nomes dos ginastas, escola clde/dsr, grupo, sexo e nível de cada escola, que se encontra </t>
  </si>
  <si>
    <t>na folha "lista dos grupos" e colar como VALORES na fola da ordenação</t>
  </si>
  <si>
    <t>a não desconfigurar a folha da "Ordem de passagem" e desta forma não danificar as fórmulas das outras páginas.</t>
  </si>
  <si>
    <t>No caso de faltar alguém, no local do número de ordem podem colocar "falta", pois isso vai identificar na folha de ajuizamento os que faltam, facilitando a leitura para quem coloca os dados.</t>
  </si>
  <si>
    <t>c) colocar as notas dos juizes de execução do 1º ao 3º ou ao 5º</t>
  </si>
  <si>
    <t>atenção o juiz em questão no sentido de retificar a nota.</t>
  </si>
  <si>
    <t>5 - A folha das "Classificações" é preenchida automaticamente, consoante se vai preenchendo a folha do ajuizamento.</t>
  </si>
  <si>
    <t>BOM TRABALHO</t>
  </si>
  <si>
    <t>Este programa de pontuação foi concebido no sentido de facilitar a organização das provas para que no final das mesmas sejam afixados todos os resultados em tempo útil.</t>
  </si>
  <si>
    <t>2 - Na folha de "Ordenação" devem colocar todas as informações necessárias para o programa de pontuação e executar todas as operações para realizar a ordem de passagem. Podem utilizar a informação proveniente</t>
  </si>
  <si>
    <t xml:space="preserve"> das fichas de inscrição, copiando a informação existente e colando como VALORES (CTRL+V)</t>
  </si>
  <si>
    <t xml:space="preserve"> Posteriormente essa informação deve ser colocada na ordem de passagem.</t>
  </si>
  <si>
    <t>Colocar o género. Este tem de ser obrigatoriamente "fem" ou "mas"</t>
  </si>
  <si>
    <r>
      <t xml:space="preserve">3 - Depois de ordenarem os alunos, só têm que copiar a ordenação realizada e colar como VALORES na folha da "Ordem de passagem". </t>
    </r>
    <r>
      <rPr>
        <b/>
        <sz val="11"/>
        <color theme="1"/>
        <rFont val="Times New Roman"/>
        <family val="1"/>
      </rPr>
      <t xml:space="preserve">O "colar" tem de ser como "VALORES", de forma </t>
    </r>
  </si>
  <si>
    <t>4 - Nas folhas de "Ajuizamento" proceder da seguinte forma:</t>
  </si>
  <si>
    <t>b) colocar as notas do CP, isto é a nota de referência, as deduções e a dificuldade.</t>
  </si>
  <si>
    <t>a) colocar o nome do Chefe de Painel (CP), dos alunos juizes e respetivas escolas em cada folha de ajuizamento. A colocação dos nomes dos alunos juízes é fundamental para que o programa funcione</t>
  </si>
  <si>
    <r>
      <t xml:space="preserve">d) se uma nota de um juiz ficar a </t>
    </r>
    <r>
      <rPr>
        <b/>
        <sz val="11"/>
        <color rgb="FFFF0000"/>
        <rFont val="Times New Roman"/>
        <family val="1"/>
      </rPr>
      <t>vermelho,</t>
    </r>
    <r>
      <rPr>
        <b/>
        <sz val="11"/>
        <color rgb="FFFFC000"/>
        <rFont val="Times New Roman"/>
        <family val="1"/>
      </rPr>
      <t xml:space="preserve"> </t>
    </r>
    <r>
      <rPr>
        <sz val="11"/>
        <color theme="1"/>
        <rFont val="Times New Roman"/>
        <family val="1"/>
      </rPr>
      <t xml:space="preserve">significa que a nota desse juiz tem mais de </t>
    </r>
    <r>
      <rPr>
        <b/>
        <sz val="11"/>
        <color theme="1"/>
        <rFont val="Times New Roman"/>
        <family val="1"/>
      </rPr>
      <t>1,5</t>
    </r>
    <r>
      <rPr>
        <sz val="11"/>
        <color theme="1"/>
        <rFont val="Times New Roman"/>
        <family val="1"/>
      </rPr>
      <t xml:space="preserve"> pontos acima ou abaixo da nota de referência do chefe de painel. Isto significa que o CP deverá chamar à</t>
    </r>
  </si>
  <si>
    <t>e) caso se coloque "falta" na ordem de passagem a linha do aluno fica a laranja. Mesmo colocando notas nesse aluno, nunca aparecerá a nota final enquanto estiver falta na sua ordem  de passagem.</t>
  </si>
  <si>
    <t>Total 
Série 3</t>
  </si>
  <si>
    <t>Total 
Série 2</t>
  </si>
  <si>
    <t>f) caso um aluno, não realize um dos aparelhos, a linha desse aluno ficará vermelha e aparece a informação de que este aluno "não faz o aparelho"</t>
  </si>
  <si>
    <t>No final da competição, só tem de conferir se o número de alunos inscritos é o mesmo que se encontra na folha da "Ordem de passagem" e imprimir todas, ou as páginas onde existem classificações e afixar.</t>
  </si>
  <si>
    <t>Uma vez que nas "combos" das provas podem escolher o "PCTT", "PCTN", "PCTM", este ficheiro está preparado para a realização de Regionais.</t>
  </si>
  <si>
    <t>Na eventualidade de faltar um juiz, o 3 ou o 5, a nota do CP deve ser colocada na nota do juiz de execução 3 ou 5.</t>
  </si>
  <si>
    <t>No mesmo painel de ajuizamento, com o mesmo programa de pontuação, é possível fazer o ajuizamento do nível 1, 2 3, independentemente do género e especialidade.</t>
  </si>
  <si>
    <r>
      <t>Colocar os 1</t>
    </r>
    <r>
      <rPr>
        <vertAlign val="superscript"/>
        <sz val="11"/>
        <color theme="1"/>
        <rFont val="Times New Roman"/>
        <family val="1"/>
      </rPr>
      <t>os</t>
    </r>
    <r>
      <rPr>
        <sz val="11"/>
        <color theme="1"/>
        <rFont val="Times New Roman"/>
        <family val="1"/>
      </rPr>
      <t xml:space="preserve"> e últimos nomes dos alunos.</t>
    </r>
  </si>
  <si>
    <t>Colocar o nível do grupo em questão. 
1, 2 ou 3</t>
  </si>
  <si>
    <t>Colocar a especialidade através da combo</t>
  </si>
  <si>
    <r>
      <t xml:space="preserve"> corretamente, pois é isto que vai definir com quantos juizes a prova vai decorrer, isto é com 3 ou com 5. A Prova NUNCA pode ser feita com 2 ou 4 juizes. </t>
    </r>
    <r>
      <rPr>
        <sz val="11"/>
        <color rgb="FFFF0000"/>
        <rFont val="Times New Roman"/>
        <family val="1"/>
      </rPr>
      <t>A falta do nome do juiz vai fazer com que os</t>
    </r>
  </si>
  <si>
    <t>cálculos das notas não estejam corretos.</t>
  </si>
  <si>
    <t>dfghjk</t>
  </si>
  <si>
    <t>minipct</t>
  </si>
  <si>
    <t>Exe</t>
  </si>
  <si>
    <t>Ded</t>
  </si>
  <si>
    <t>Dif</t>
  </si>
  <si>
    <t>exe pura</t>
  </si>
  <si>
    <t>salto 1</t>
  </si>
  <si>
    <t>salto 2</t>
  </si>
  <si>
    <t>José Emanuel Rocha - 2011-2019 - versão-21jan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</si>
</sst>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00&quot;mts&quot;"/>
    <numFmt numFmtId="165" formatCode="0.0"/>
    <numFmt numFmtId="166" formatCode="0.000000"/>
    <numFmt numFmtId="167" formatCode="0.000"/>
    <numFmt numFmtId="168" formatCode="0.0000"/>
  </numFmts>
  <fonts count="122" x14ac:knownFonts="1">
    <font>
      <sz val="11"/>
      <color theme="1"/>
      <name val="Calibri"/>
      <family val="2"/>
      <scheme val="minor"/>
    </font>
    <font>
      <sz val="12"/>
      <color theme="1"/>
      <name val="Times New Roman"/>
      <family val="2"/>
    </font>
    <font>
      <sz val="12"/>
      <color theme="1"/>
      <name val="Times New Roman"/>
      <family val="2"/>
    </font>
    <font>
      <sz val="12"/>
      <color theme="1"/>
      <name val="Times New Roman"/>
      <family val="2"/>
    </font>
    <font>
      <sz val="12"/>
      <color theme="1"/>
      <name val="Times New Roman"/>
      <family val="1"/>
    </font>
    <font>
      <sz val="11"/>
      <color theme="1"/>
      <name val="Times New Roman"/>
      <family val="1"/>
    </font>
    <font>
      <b/>
      <sz val="12"/>
      <color theme="1"/>
      <name val="Times New Roman"/>
      <family val="1"/>
    </font>
    <font>
      <b/>
      <sz val="12"/>
      <name val="Times New Roman"/>
      <family val="1"/>
    </font>
    <font>
      <b/>
      <sz val="12"/>
      <color theme="0"/>
      <name val="Times New Roman"/>
      <family val="1"/>
    </font>
    <font>
      <sz val="12"/>
      <name val="Times New Roman"/>
      <family val="1"/>
    </font>
    <font>
      <sz val="10"/>
      <name val="Arial"/>
      <family val="2"/>
    </font>
    <font>
      <sz val="16"/>
      <color theme="1"/>
      <name val="Times New Roman"/>
      <family val="1"/>
    </font>
    <font>
      <b/>
      <sz val="22"/>
      <color theme="1"/>
      <name val="Times New Roman"/>
      <family val="1"/>
    </font>
    <font>
      <sz val="9"/>
      <color theme="1"/>
      <name val="Times New Roman"/>
      <family val="1"/>
    </font>
    <font>
      <sz val="8"/>
      <color theme="1"/>
      <name val="Times New Roman"/>
      <family val="1"/>
    </font>
    <font>
      <b/>
      <sz val="24"/>
      <color theme="1"/>
      <name val="Times New Roman"/>
      <family val="1"/>
    </font>
    <font>
      <b/>
      <sz val="48"/>
      <color theme="1"/>
      <name val="Times New Roman"/>
      <family val="1"/>
    </font>
    <font>
      <sz val="10"/>
      <name val="Arial"/>
      <family val="2"/>
    </font>
    <font>
      <b/>
      <sz val="28"/>
      <color theme="1"/>
      <name val="Times New Roman"/>
      <family val="1"/>
    </font>
    <font>
      <b/>
      <sz val="16"/>
      <color theme="1"/>
      <name val="Times New Roman"/>
      <family val="1"/>
    </font>
    <font>
      <b/>
      <sz val="16"/>
      <name val="Times New Roman"/>
      <family val="1"/>
    </font>
    <font>
      <b/>
      <sz val="18"/>
      <color theme="0"/>
      <name val="Times New Roman"/>
      <family val="1"/>
    </font>
    <font>
      <b/>
      <sz val="18"/>
      <name val="Times New Roman"/>
      <family val="1"/>
    </font>
    <font>
      <b/>
      <sz val="28"/>
      <color theme="0"/>
      <name val="Times New Roman"/>
      <family val="1"/>
    </font>
    <font>
      <sz val="11"/>
      <color theme="1"/>
      <name val="Calibri"/>
      <family val="2"/>
      <scheme val="minor"/>
    </font>
    <font>
      <u/>
      <sz val="11"/>
      <color theme="10"/>
      <name val="Calibri"/>
      <family val="2"/>
    </font>
    <font>
      <sz val="11"/>
      <color theme="1"/>
      <name val="Arabic Typesetting"/>
      <family val="4"/>
    </font>
    <font>
      <b/>
      <sz val="22"/>
      <color theme="1"/>
      <name val="Arabic Typesetting"/>
      <family val="4"/>
    </font>
    <font>
      <sz val="16"/>
      <color theme="1"/>
      <name val="Arabic Typesetting"/>
      <family val="4"/>
    </font>
    <font>
      <b/>
      <sz val="24"/>
      <color theme="0"/>
      <name val="Arabic Typesetting"/>
      <family val="4"/>
    </font>
    <font>
      <b/>
      <sz val="24"/>
      <color theme="1"/>
      <name val="Arabic Typesetting"/>
      <family val="4"/>
    </font>
    <font>
      <b/>
      <sz val="11"/>
      <color theme="1"/>
      <name val="Arabic Typesetting"/>
      <family val="4"/>
    </font>
    <font>
      <sz val="11"/>
      <name val="Arabic Typesetting"/>
      <family val="4"/>
    </font>
    <font>
      <b/>
      <sz val="24"/>
      <color indexed="8"/>
      <name val="Arabic Typesetting"/>
      <family val="4"/>
    </font>
    <font>
      <b/>
      <sz val="24"/>
      <name val="Arabic Typesetting"/>
      <family val="4"/>
    </font>
    <font>
      <sz val="18"/>
      <color theme="1"/>
      <name val="Arabic Typesetting"/>
      <family val="4"/>
    </font>
    <font>
      <sz val="20"/>
      <color theme="1"/>
      <name val="Arabic Typesetting"/>
      <family val="4"/>
    </font>
    <font>
      <b/>
      <sz val="36"/>
      <color theme="0"/>
      <name val="Arabic Typesetting"/>
      <family val="4"/>
    </font>
    <font>
      <b/>
      <sz val="14"/>
      <color theme="1"/>
      <name val="Arabic Typesetting"/>
      <family val="4"/>
    </font>
    <font>
      <b/>
      <sz val="16"/>
      <color theme="1"/>
      <name val="Arabic Typesetting"/>
      <family val="4"/>
    </font>
    <font>
      <b/>
      <sz val="18"/>
      <color theme="1"/>
      <name val="Arabic Typesetting"/>
      <family val="4"/>
    </font>
    <font>
      <b/>
      <sz val="18"/>
      <color theme="0"/>
      <name val="Arabic Typesetting"/>
      <family val="4"/>
    </font>
    <font>
      <b/>
      <sz val="28"/>
      <color theme="1"/>
      <name val="Arabic Typesetting"/>
      <family val="4"/>
    </font>
    <font>
      <sz val="18"/>
      <color theme="0"/>
      <name val="Arabic Typesetting"/>
      <family val="4"/>
    </font>
    <font>
      <b/>
      <sz val="18"/>
      <name val="Arabic Typesetting"/>
      <family val="4"/>
    </font>
    <font>
      <b/>
      <sz val="16"/>
      <name val="Arabic Typesetting"/>
      <family val="4"/>
    </font>
    <font>
      <u/>
      <sz val="11"/>
      <color theme="0"/>
      <name val="Arabic Typesetting"/>
      <family val="4"/>
    </font>
    <font>
      <sz val="22"/>
      <color theme="1"/>
      <name val="Arabic Typesetting"/>
      <family val="4"/>
    </font>
    <font>
      <sz val="14"/>
      <color theme="1"/>
      <name val="Arabic Typesetting"/>
      <family val="4"/>
    </font>
    <font>
      <sz val="8"/>
      <color theme="1"/>
      <name val="Arabic Typesetting"/>
      <family val="4"/>
    </font>
    <font>
      <sz val="26"/>
      <color theme="1"/>
      <name val="Arabic Typesetting"/>
      <family val="4"/>
    </font>
    <font>
      <sz val="24"/>
      <color theme="1"/>
      <name val="Arabic Typesetting"/>
      <family val="4"/>
    </font>
    <font>
      <b/>
      <sz val="26"/>
      <color theme="0"/>
      <name val="Arabic Typesetting"/>
      <family val="4"/>
    </font>
    <font>
      <sz val="14"/>
      <color rgb="FFFF0000"/>
      <name val="Arabic Typesetting"/>
      <family val="4"/>
    </font>
    <font>
      <sz val="16"/>
      <name val="Times New Roman"/>
      <family val="1"/>
    </font>
    <font>
      <b/>
      <sz val="18"/>
      <color theme="1"/>
      <name val="Times New Roman"/>
      <family val="1"/>
    </font>
    <font>
      <sz val="36"/>
      <color theme="1"/>
      <name val="Times New Roman"/>
      <family val="1"/>
    </font>
    <font>
      <b/>
      <sz val="36"/>
      <color theme="5" tint="-0.249977111117893"/>
      <name val="Times New Roman"/>
      <family val="1"/>
    </font>
    <font>
      <b/>
      <sz val="36"/>
      <color theme="1"/>
      <name val="Times New Roman"/>
      <family val="1"/>
    </font>
    <font>
      <b/>
      <sz val="36"/>
      <color theme="0"/>
      <name val="Times New Roman"/>
      <family val="1"/>
    </font>
    <font>
      <sz val="36"/>
      <color theme="1" tint="4.9989318521683403E-2"/>
      <name val="Times New Roman"/>
      <family val="1"/>
    </font>
    <font>
      <sz val="22"/>
      <color theme="0"/>
      <name val="Times New Roman"/>
      <family val="1"/>
    </font>
    <font>
      <sz val="22"/>
      <name val="Times New Roman"/>
      <family val="1"/>
    </font>
    <font>
      <sz val="22"/>
      <color theme="1"/>
      <name val="Times New Roman"/>
      <family val="1"/>
    </font>
    <font>
      <sz val="14"/>
      <color theme="1" tint="4.9989318521683403E-2"/>
      <name val="Times New Roman"/>
      <family val="1"/>
    </font>
    <font>
      <b/>
      <sz val="14"/>
      <color theme="1" tint="4.9989318521683403E-2"/>
      <name val="Times New Roman"/>
      <family val="1"/>
    </font>
    <font>
      <sz val="14"/>
      <name val="Times New Roman"/>
      <family val="1"/>
    </font>
    <font>
      <sz val="14"/>
      <color theme="1"/>
      <name val="Times New Roman"/>
      <family val="1"/>
    </font>
    <font>
      <b/>
      <sz val="14"/>
      <color theme="1"/>
      <name val="Times New Roman"/>
      <family val="1"/>
    </font>
    <font>
      <b/>
      <sz val="16"/>
      <color theme="4" tint="-0.499984740745262"/>
      <name val="Times New Roman"/>
      <family val="1"/>
    </font>
    <font>
      <sz val="14"/>
      <color rgb="FF000000"/>
      <name val="Arabic Typesetting"/>
      <family val="4"/>
    </font>
    <font>
      <u/>
      <sz val="36"/>
      <color theme="0"/>
      <name val="Times New Roman"/>
      <family val="1"/>
    </font>
    <font>
      <b/>
      <sz val="30"/>
      <color theme="1"/>
      <name val="Times New Roman"/>
      <family val="1"/>
    </font>
    <font>
      <sz val="30"/>
      <color theme="1"/>
      <name val="Times New Roman"/>
      <family val="1"/>
    </font>
    <font>
      <b/>
      <sz val="14"/>
      <color theme="5" tint="-0.249977111117893"/>
      <name val="Times New Roman"/>
      <family val="1"/>
    </font>
    <font>
      <b/>
      <sz val="14"/>
      <color theme="0"/>
      <name val="Times New Roman"/>
      <family val="1"/>
    </font>
    <font>
      <sz val="72"/>
      <color theme="1"/>
      <name val="Arabic Typesetting"/>
      <family val="4"/>
    </font>
    <font>
      <b/>
      <sz val="11"/>
      <color theme="1"/>
      <name val="Times New Roman"/>
      <family val="1"/>
    </font>
    <font>
      <b/>
      <sz val="20"/>
      <color theme="1"/>
      <name val="Times New Roman"/>
      <family val="1"/>
    </font>
    <font>
      <sz val="12"/>
      <color theme="1"/>
      <name val="Calibri"/>
      <family val="2"/>
      <scheme val="minor"/>
    </font>
    <font>
      <b/>
      <sz val="16"/>
      <color theme="0"/>
      <name val="Times New Roman"/>
      <family val="1"/>
    </font>
    <font>
      <sz val="28"/>
      <color theme="1"/>
      <name val="Times New Roman"/>
      <family val="1"/>
    </font>
    <font>
      <sz val="16"/>
      <color theme="4" tint="-0.499984740745262"/>
      <name val="Times New Roman"/>
      <family val="1"/>
    </font>
    <font>
      <sz val="16"/>
      <color theme="1" tint="4.9989318521683403E-2"/>
      <name val="Times New Roman"/>
      <family val="1"/>
    </font>
    <font>
      <sz val="16"/>
      <color theme="0"/>
      <name val="Times New Roman"/>
      <family val="1"/>
    </font>
    <font>
      <b/>
      <sz val="16"/>
      <color rgb="FF002060"/>
      <name val="Times New Roman"/>
      <family val="1"/>
    </font>
    <font>
      <u/>
      <sz val="11"/>
      <color theme="10"/>
      <name val="Calibri"/>
      <family val="2"/>
      <scheme val="minor"/>
    </font>
    <font>
      <b/>
      <sz val="28"/>
      <name val="Times New Roman"/>
      <family val="1"/>
    </font>
    <font>
      <b/>
      <sz val="26"/>
      <color theme="4" tint="-0.499984740745262"/>
      <name val="Times New Roman"/>
      <family val="1"/>
    </font>
    <font>
      <sz val="60"/>
      <name val="Times New Roman"/>
      <family val="1"/>
    </font>
    <font>
      <u/>
      <sz val="11"/>
      <color theme="0"/>
      <name val="Times New Roman"/>
      <family val="1"/>
    </font>
    <font>
      <sz val="26"/>
      <color theme="1"/>
      <name val="Times New Roman"/>
      <family val="1"/>
    </font>
    <font>
      <u/>
      <sz val="11"/>
      <color theme="10"/>
      <name val="Times New Roman"/>
      <family val="1"/>
    </font>
    <font>
      <b/>
      <sz val="24"/>
      <color theme="0"/>
      <name val="Times New Roman"/>
      <family val="1"/>
    </font>
    <font>
      <b/>
      <sz val="14"/>
      <name val="Times New Roman"/>
      <family val="1"/>
    </font>
    <font>
      <sz val="18"/>
      <name val="Times New Roman"/>
      <family val="1"/>
    </font>
    <font>
      <b/>
      <sz val="24"/>
      <color indexed="8"/>
      <name val="Times New Roman"/>
      <family val="1"/>
    </font>
    <font>
      <b/>
      <sz val="18"/>
      <color rgb="FF002060"/>
      <name val="Times New Roman"/>
      <family val="1"/>
    </font>
    <font>
      <sz val="18"/>
      <color theme="1"/>
      <name val="Times New Roman"/>
      <family val="1"/>
    </font>
    <font>
      <b/>
      <sz val="14"/>
      <color rgb="FF002060"/>
      <name val="Times New Roman"/>
      <family val="1"/>
    </font>
    <font>
      <b/>
      <sz val="11"/>
      <color indexed="8"/>
      <name val="Times New Roman"/>
      <family val="1"/>
    </font>
    <font>
      <sz val="16"/>
      <color indexed="8"/>
      <name val="Times New Roman"/>
      <family val="1"/>
    </font>
    <font>
      <sz val="16"/>
      <color indexed="10"/>
      <name val="Times New Roman"/>
      <family val="1"/>
    </font>
    <font>
      <sz val="11"/>
      <name val="Times New Roman"/>
      <family val="1"/>
    </font>
    <font>
      <sz val="20"/>
      <color theme="1"/>
      <name val="Times New Roman"/>
      <family val="1"/>
    </font>
    <font>
      <b/>
      <sz val="24"/>
      <color theme="4" tint="-0.499984740745262"/>
      <name val="Times New Roman"/>
      <family val="1"/>
    </font>
    <font>
      <b/>
      <sz val="16"/>
      <color theme="5" tint="-0.249977111117893"/>
      <name val="Times New Roman"/>
      <family val="1"/>
    </font>
    <font>
      <b/>
      <sz val="36"/>
      <color theme="3" tint="-0.499984740745262"/>
      <name val="Times New Roman"/>
      <family val="1"/>
    </font>
    <font>
      <b/>
      <sz val="14"/>
      <color indexed="8"/>
      <name val="Times New Roman"/>
      <family val="1"/>
    </font>
    <font>
      <sz val="18"/>
      <color theme="1"/>
      <name val="Arabic Typesetting"/>
      <family val="4"/>
    </font>
    <font>
      <u/>
      <sz val="11"/>
      <name val="Times New Roman"/>
      <family val="1"/>
    </font>
    <font>
      <b/>
      <sz val="22"/>
      <color theme="3" tint="-0.499984740745262"/>
      <name val="Times New Roman"/>
      <family val="1"/>
    </font>
    <font>
      <sz val="36"/>
      <color theme="0"/>
      <name val="Times New Roman"/>
      <family val="1"/>
    </font>
    <font>
      <u/>
      <sz val="18"/>
      <color theme="10"/>
      <name val="Times New Roman"/>
      <family val="1"/>
    </font>
    <font>
      <b/>
      <sz val="10"/>
      <color theme="3" tint="-0.499984740745262"/>
      <name val="Times New Roman"/>
      <family val="1"/>
    </font>
    <font>
      <sz val="14"/>
      <color theme="0"/>
      <name val="Times New Roman"/>
      <family val="1"/>
    </font>
    <font>
      <sz val="14"/>
      <color theme="3" tint="-0.499984740745262"/>
      <name val="Times New Roman"/>
      <family val="1"/>
    </font>
    <font>
      <vertAlign val="superscript"/>
      <sz val="11"/>
      <color theme="1"/>
      <name val="Times New Roman"/>
      <family val="1"/>
    </font>
    <font>
      <b/>
      <sz val="11"/>
      <color rgb="FFFF0000"/>
      <name val="Times New Roman"/>
      <family val="1"/>
    </font>
    <font>
      <b/>
      <sz val="11"/>
      <color rgb="FFFFC000"/>
      <name val="Times New Roman"/>
      <family val="1"/>
    </font>
    <font>
      <sz val="11"/>
      <color rgb="FFFF0000"/>
      <name val="Times New Roman"/>
      <family val="1"/>
    </font>
    <font>
      <sz val="22"/>
      <color theme="1" tint="4.9989318521683403E-2"/>
      <name val="Times New Roman"/>
      <family val="1"/>
    </font>
  </fonts>
  <fills count="28">
    <fill>
      <patternFill patternType="none"/>
    </fill>
    <fill>
      <patternFill patternType="gray125"/>
    </fill>
    <fill>
      <patternFill patternType="solid">
        <fgColor rgb="FFFF000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3BDE7"/>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indexed="46"/>
        <bgColor indexed="64"/>
      </patternFill>
    </fill>
    <fill>
      <patternFill patternType="solid">
        <fgColor indexed="47"/>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rgb="FFFFCCFF"/>
        <bgColor indexed="64"/>
      </patternFill>
    </fill>
    <fill>
      <patternFill patternType="solid">
        <fgColor theme="4" tint="0.39997558519241921"/>
        <bgColor indexed="64"/>
      </patternFill>
    </fill>
    <fill>
      <patternFill patternType="solid">
        <fgColor rgb="FFFFCC99"/>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0070C0"/>
        <bgColor indexed="64"/>
      </patternFill>
    </fill>
    <fill>
      <patternFill patternType="solid">
        <fgColor theme="6" tint="0.59999389629810485"/>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thick">
        <color theme="0"/>
      </top>
      <bottom/>
      <diagonal/>
    </border>
    <border>
      <left style="thick">
        <color theme="0"/>
      </left>
      <right/>
      <top/>
      <bottom style="thick">
        <color theme="0"/>
      </bottom>
      <diagonal/>
    </border>
    <border>
      <left/>
      <right/>
      <top/>
      <bottom style="thick">
        <color theme="0"/>
      </bottom>
      <diagonal/>
    </border>
    <border>
      <left style="thick">
        <color theme="0"/>
      </left>
      <right/>
      <top style="thick">
        <color theme="0"/>
      </top>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style="thin">
        <color theme="5" tint="-0.499984740745262"/>
      </bottom>
      <diagonal/>
    </border>
    <border>
      <left style="thin">
        <color theme="0"/>
      </left>
      <right style="thin">
        <color theme="0"/>
      </right>
      <top style="thin">
        <color theme="0"/>
      </top>
      <bottom/>
      <diagonal/>
    </border>
    <border>
      <left style="dashed">
        <color indexed="64"/>
      </left>
      <right style="dashed">
        <color indexed="64"/>
      </right>
      <top style="dashed">
        <color indexed="64"/>
      </top>
      <bottom style="dashed">
        <color indexed="64"/>
      </bottom>
      <diagonal/>
    </border>
    <border>
      <left/>
      <right/>
      <top style="thin">
        <color indexed="64"/>
      </top>
      <bottom style="thick">
        <color theme="0"/>
      </bottom>
      <diagonal/>
    </border>
    <border>
      <left/>
      <right/>
      <top style="thick">
        <color theme="0"/>
      </top>
      <bottom style="thin">
        <color indexed="64"/>
      </bottom>
      <diagonal/>
    </border>
    <border>
      <left style="thick">
        <color theme="0"/>
      </left>
      <right/>
      <top style="thin">
        <color indexed="64"/>
      </top>
      <bottom style="thick">
        <color theme="0"/>
      </bottom>
      <diagonal/>
    </border>
    <border>
      <left style="thick">
        <color theme="0"/>
      </left>
      <right/>
      <top style="thick">
        <color theme="0"/>
      </top>
      <bottom style="thin">
        <color indexed="64"/>
      </bottom>
      <diagonal/>
    </border>
    <border>
      <left style="thick">
        <color theme="0"/>
      </left>
      <right style="thick">
        <color theme="0"/>
      </right>
      <top style="thin">
        <color indexed="64"/>
      </top>
      <bottom style="thick">
        <color theme="0"/>
      </bottom>
      <diagonal/>
    </border>
    <border>
      <left style="thick">
        <color theme="0"/>
      </left>
      <right style="thick">
        <color theme="0"/>
      </right>
      <top style="thick">
        <color theme="0"/>
      </top>
      <bottom style="thin">
        <color indexed="64"/>
      </bottom>
      <diagonal/>
    </border>
    <border>
      <left/>
      <right/>
      <top/>
      <bottom style="thin">
        <color theme="5" tint="-0.499984740745262"/>
      </bottom>
      <diagonal/>
    </border>
    <border>
      <left style="thin">
        <color theme="0"/>
      </left>
      <right/>
      <top style="thin">
        <color theme="0"/>
      </top>
      <bottom style="thin">
        <color theme="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right style="thin">
        <color theme="5" tint="-0.499984740745262"/>
      </right>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style="thin">
        <color theme="0"/>
      </left>
      <right style="thin">
        <color theme="0"/>
      </right>
      <top style="thin">
        <color auto="1"/>
      </top>
      <bottom style="thin">
        <color theme="0"/>
      </bottom>
      <diagonal/>
    </border>
    <border>
      <left/>
      <right style="medium">
        <color indexed="64"/>
      </right>
      <top/>
      <bottom/>
      <diagonal/>
    </border>
    <border>
      <left/>
      <right style="medium">
        <color indexed="64"/>
      </right>
      <top/>
      <bottom style="medium">
        <color indexed="64"/>
      </bottom>
      <diagonal/>
    </border>
    <border>
      <left style="thin">
        <color theme="0"/>
      </left>
      <right style="thin">
        <color theme="0"/>
      </right>
      <top/>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5" tint="-0.499984740745262"/>
      </top>
      <bottom style="thin">
        <color theme="5" tint="-0.499984740745262"/>
      </bottom>
      <diagonal/>
    </border>
    <border>
      <left style="thin">
        <color theme="0"/>
      </left>
      <right/>
      <top style="thin">
        <color auto="1"/>
      </top>
      <bottom/>
      <diagonal/>
    </border>
    <border>
      <left/>
      <right style="thin">
        <color theme="0"/>
      </right>
      <top style="thin">
        <color auto="1"/>
      </top>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theme="5" tint="-0.499984740745262"/>
      </right>
      <top/>
      <bottom/>
      <diagonal/>
    </border>
    <border>
      <left style="thin">
        <color theme="5" tint="-0.499984740745262"/>
      </left>
      <right style="thin">
        <color theme="5" tint="-0.499984740745262"/>
      </right>
      <top/>
      <bottom/>
      <diagonal/>
    </border>
    <border>
      <left style="thin">
        <color theme="5" tint="-0.499984740745262"/>
      </left>
      <right/>
      <top/>
      <bottom/>
      <diagonal/>
    </border>
    <border>
      <left style="thin">
        <color theme="0"/>
      </left>
      <right/>
      <top style="thin">
        <color theme="0"/>
      </top>
      <bottom/>
      <diagonal/>
    </border>
    <border>
      <left style="thin">
        <color theme="0"/>
      </left>
      <right/>
      <top/>
      <bottom/>
      <diagonal/>
    </border>
    <border>
      <left/>
      <right style="thin">
        <color theme="0"/>
      </right>
      <top/>
      <bottom/>
      <diagonal/>
    </border>
  </borders>
  <cellStyleXfs count="27">
    <xf numFmtId="0" fontId="0" fillId="0" borderId="0"/>
    <xf numFmtId="0" fontId="10" fillId="0" borderId="0"/>
    <xf numFmtId="0" fontId="17" fillId="0" borderId="0"/>
    <xf numFmtId="0" fontId="10" fillId="0" borderId="0"/>
    <xf numFmtId="0" fontId="3" fillId="0" borderId="0"/>
    <xf numFmtId="0" fontId="24" fillId="0" borderId="0"/>
    <xf numFmtId="0" fontId="25" fillId="0" borderId="0" applyNumberFormat="0" applyFill="0" applyBorder="0" applyAlignment="0" applyProtection="0">
      <alignment vertical="top"/>
      <protection locked="0"/>
    </xf>
    <xf numFmtId="0" fontId="2"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applyNumberFormat="0" applyFill="0" applyBorder="0" applyAlignment="0" applyProtection="0"/>
  </cellStyleXfs>
  <cellXfs count="842">
    <xf numFmtId="0" fontId="0" fillId="0" borderId="0" xfId="0"/>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top"/>
      <protection hidden="1"/>
    </xf>
    <xf numFmtId="0" fontId="5" fillId="0" borderId="0" xfId="0" applyFont="1" applyAlignment="1" applyProtection="1">
      <alignment horizontal="center"/>
      <protection hidden="1"/>
    </xf>
    <xf numFmtId="0" fontId="15" fillId="0" borderId="0" xfId="0" applyFont="1" applyFill="1" applyBorder="1" applyAlignment="1" applyProtection="1">
      <alignment vertical="center"/>
      <protection hidden="1"/>
    </xf>
    <xf numFmtId="14" fontId="5" fillId="0" borderId="0" xfId="0" applyNumberFormat="1" applyFont="1" applyBorder="1" applyAlignment="1" applyProtection="1">
      <alignment vertical="center"/>
      <protection hidden="1"/>
    </xf>
    <xf numFmtId="0" fontId="4" fillId="0" borderId="0" xfId="0" applyFont="1" applyAlignment="1" applyProtection="1">
      <alignment horizontal="left" wrapText="1"/>
      <protection hidden="1"/>
    </xf>
    <xf numFmtId="0" fontId="4" fillId="0" borderId="0" xfId="0" applyFont="1" applyAlignment="1" applyProtection="1">
      <alignment wrapText="1"/>
      <protection hidden="1"/>
    </xf>
    <xf numFmtId="0" fontId="4" fillId="0" borderId="0" xfId="0" applyFont="1" applyFill="1" applyAlignment="1" applyProtection="1">
      <alignment wrapText="1"/>
      <protection hidden="1"/>
    </xf>
    <xf numFmtId="0" fontId="6" fillId="0" borderId="0" xfId="0" applyFont="1" applyFill="1" applyBorder="1" applyAlignment="1" applyProtection="1">
      <alignment horizontal="center" vertical="center" wrapText="1"/>
      <protection hidden="1"/>
    </xf>
    <xf numFmtId="0" fontId="4" fillId="0" borderId="0" xfId="0" applyFont="1" applyAlignment="1" applyProtection="1">
      <alignment horizontal="center" wrapText="1"/>
      <protection hidden="1"/>
    </xf>
    <xf numFmtId="0" fontId="7" fillId="0" borderId="2" xfId="0" applyFont="1" applyFill="1" applyBorder="1" applyAlignment="1" applyProtection="1">
      <alignment horizontal="left" vertical="center" wrapText="1"/>
      <protection hidden="1"/>
    </xf>
    <xf numFmtId="0" fontId="6" fillId="0" borderId="2" xfId="0" applyFont="1" applyFill="1" applyBorder="1" applyAlignment="1" applyProtection="1">
      <alignment horizontal="left" vertical="center" wrapText="1"/>
      <protection hidden="1"/>
    </xf>
    <xf numFmtId="0" fontId="7" fillId="0" borderId="2" xfId="0" applyFont="1" applyFill="1" applyBorder="1" applyAlignment="1" applyProtection="1">
      <alignment horizontal="center" vertical="center" wrapText="1"/>
      <protection hidden="1"/>
    </xf>
    <xf numFmtId="164" fontId="6" fillId="0" borderId="2" xfId="0" applyNumberFormat="1"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wrapText="1"/>
      <protection hidden="1"/>
    </xf>
    <xf numFmtId="0" fontId="7" fillId="0" borderId="6" xfId="0" applyFont="1" applyFill="1" applyBorder="1" applyAlignment="1" applyProtection="1">
      <alignment horizontal="left" vertical="center" wrapText="1"/>
      <protection hidden="1"/>
    </xf>
    <xf numFmtId="0" fontId="6" fillId="0" borderId="6" xfId="0" applyFont="1" applyFill="1" applyBorder="1" applyAlignment="1" applyProtection="1">
      <alignment horizontal="left" vertical="center" wrapText="1"/>
      <protection hidden="1"/>
    </xf>
    <xf numFmtId="0" fontId="7" fillId="0" borderId="6" xfId="0" applyFont="1" applyFill="1" applyBorder="1" applyAlignment="1" applyProtection="1">
      <alignment horizontal="center" vertical="center" wrapText="1"/>
      <protection hidden="1"/>
    </xf>
    <xf numFmtId="0" fontId="4" fillId="0" borderId="0" xfId="0" applyFont="1" applyFill="1" applyBorder="1" applyAlignment="1" applyProtection="1">
      <alignment wrapText="1"/>
      <protection hidden="1"/>
    </xf>
    <xf numFmtId="0" fontId="8" fillId="2" borderId="1" xfId="0" applyFont="1" applyFill="1" applyBorder="1" applyAlignment="1" applyProtection="1">
      <alignment horizontal="left" vertical="center" wrapText="1"/>
      <protection hidden="1"/>
    </xf>
    <xf numFmtId="0" fontId="8" fillId="2" borderId="1" xfId="0" applyFont="1" applyFill="1" applyBorder="1" applyAlignment="1" applyProtection="1">
      <alignment horizontal="center" vertical="center" wrapText="1"/>
      <protection hidden="1"/>
    </xf>
    <xf numFmtId="1" fontId="8" fillId="2" borderId="1" xfId="0" applyNumberFormat="1" applyFont="1" applyFill="1" applyBorder="1" applyAlignment="1" applyProtection="1">
      <alignment horizontal="center" vertical="center" wrapText="1"/>
      <protection hidden="1"/>
    </xf>
    <xf numFmtId="1" fontId="8" fillId="0" borderId="0" xfId="0" applyNumberFormat="1" applyFont="1" applyFill="1" applyBorder="1" applyAlignment="1" applyProtection="1">
      <alignment horizontal="center" vertical="center" wrapText="1"/>
      <protection hidden="1"/>
    </xf>
    <xf numFmtId="1" fontId="9" fillId="0" borderId="1" xfId="0" applyNumberFormat="1" applyFont="1" applyFill="1" applyBorder="1" applyAlignment="1" applyProtection="1">
      <alignment horizontal="center" vertical="center" wrapText="1"/>
      <protection hidden="1"/>
    </xf>
    <xf numFmtId="1" fontId="9" fillId="0" borderId="0" xfId="0" applyNumberFormat="1" applyFont="1" applyFill="1" applyBorder="1" applyAlignment="1" applyProtection="1">
      <alignment horizontal="center" vertical="center" wrapText="1"/>
      <protection hidden="1"/>
    </xf>
    <xf numFmtId="0" fontId="4" fillId="0" borderId="1" xfId="0" applyFont="1" applyFill="1" applyBorder="1" applyAlignment="1" applyProtection="1">
      <alignment horizontal="left" vertical="center" wrapText="1"/>
      <protection hidden="1"/>
    </xf>
    <xf numFmtId="0" fontId="4" fillId="0" borderId="5"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left" vertical="center" wrapText="1"/>
      <protection hidden="1"/>
    </xf>
    <xf numFmtId="1" fontId="9" fillId="0" borderId="5" xfId="0" applyNumberFormat="1" applyFont="1" applyFill="1" applyBorder="1" applyAlignment="1" applyProtection="1">
      <alignment horizontal="center" vertical="center" wrapText="1"/>
      <protection hidden="1"/>
    </xf>
    <xf numFmtId="0" fontId="4" fillId="0" borderId="5" xfId="0" applyFont="1" applyFill="1" applyBorder="1" applyAlignment="1" applyProtection="1">
      <alignment horizontal="left" vertical="center" wrapText="1"/>
      <protection hidden="1"/>
    </xf>
    <xf numFmtId="0" fontId="9" fillId="0" borderId="1" xfId="0" applyFont="1" applyFill="1" applyBorder="1" applyAlignment="1" applyProtection="1">
      <alignment horizontal="left" vertical="center" wrapText="1"/>
      <protection hidden="1"/>
    </xf>
    <xf numFmtId="0" fontId="9" fillId="0" borderId="1" xfId="0" applyFont="1" applyFill="1" applyBorder="1" applyAlignment="1" applyProtection="1">
      <alignment horizontal="center" vertical="center" wrapText="1"/>
      <protection hidden="1"/>
    </xf>
    <xf numFmtId="0" fontId="9" fillId="0" borderId="5" xfId="0" applyFont="1" applyFill="1" applyBorder="1" applyAlignment="1" applyProtection="1">
      <alignment horizontal="left" vertical="center" wrapText="1"/>
      <protection hidden="1"/>
    </xf>
    <xf numFmtId="0" fontId="9" fillId="0" borderId="5" xfId="0" applyFont="1" applyFill="1" applyBorder="1" applyAlignment="1" applyProtection="1">
      <alignment horizontal="center" vertical="center" wrapText="1"/>
      <protection hidden="1"/>
    </xf>
    <xf numFmtId="0" fontId="15" fillId="0" borderId="0" xfId="0" applyFont="1" applyBorder="1" applyAlignment="1" applyProtection="1">
      <alignment vertical="top"/>
      <protection hidden="1"/>
    </xf>
    <xf numFmtId="0" fontId="18" fillId="0" borderId="0" xfId="0" applyFont="1" applyBorder="1" applyAlignment="1" applyProtection="1">
      <alignment vertical="center"/>
      <protection hidden="1"/>
    </xf>
    <xf numFmtId="0" fontId="5" fillId="0" borderId="0" xfId="0" applyFont="1" applyFill="1" applyAlignment="1" applyProtection="1">
      <alignment vertical="center"/>
      <protection hidden="1"/>
    </xf>
    <xf numFmtId="0" fontId="18" fillId="0" borderId="0" xfId="0" applyFont="1" applyFill="1" applyBorder="1" applyAlignment="1" applyProtection="1">
      <alignment vertical="center"/>
      <protection hidden="1"/>
    </xf>
    <xf numFmtId="0" fontId="15" fillId="0" borderId="0" xfId="0" applyFont="1" applyFill="1" applyBorder="1" applyAlignment="1" applyProtection="1">
      <alignment vertical="top"/>
      <protection hidden="1"/>
    </xf>
    <xf numFmtId="14" fontId="5" fillId="0" borderId="0" xfId="0" applyNumberFormat="1" applyFont="1" applyFill="1" applyBorder="1" applyAlignment="1" applyProtection="1">
      <alignment vertical="center"/>
      <protection hidden="1"/>
    </xf>
    <xf numFmtId="0" fontId="4" fillId="0" borderId="1" xfId="0" applyFont="1" applyFill="1" applyBorder="1" applyAlignment="1" applyProtection="1">
      <alignment horizontal="center" vertical="center" wrapText="1"/>
      <protection hidden="1"/>
    </xf>
    <xf numFmtId="2" fontId="8" fillId="2" borderId="1" xfId="0" applyNumberFormat="1" applyFont="1" applyFill="1" applyBorder="1" applyAlignment="1" applyProtection="1">
      <alignment horizontal="center" vertical="center" wrapText="1"/>
      <protection hidden="1"/>
    </xf>
    <xf numFmtId="2" fontId="9" fillId="0" borderId="1" xfId="0" applyNumberFormat="1" applyFont="1" applyFill="1" applyBorder="1" applyAlignment="1" applyProtection="1">
      <alignment horizontal="center" vertical="center" wrapText="1"/>
      <protection hidden="1"/>
    </xf>
    <xf numFmtId="2" fontId="4" fillId="0" borderId="5" xfId="0" applyNumberFormat="1" applyFont="1" applyFill="1" applyBorder="1" applyAlignment="1" applyProtection="1">
      <alignment horizontal="center" vertical="center" wrapText="1"/>
      <protection hidden="1"/>
    </xf>
    <xf numFmtId="1" fontId="7" fillId="0" borderId="1" xfId="0" applyNumberFormat="1" applyFont="1" applyFill="1" applyBorder="1" applyAlignment="1" applyProtection="1">
      <alignment horizontal="center" vertical="center" wrapText="1"/>
      <protection hidden="1"/>
    </xf>
    <xf numFmtId="0" fontId="7" fillId="0" borderId="1" xfId="0" applyFont="1" applyFill="1" applyBorder="1" applyAlignment="1" applyProtection="1">
      <alignment horizontal="left" vertical="center" wrapText="1"/>
      <protection hidden="1"/>
    </xf>
    <xf numFmtId="0" fontId="7" fillId="0" borderId="1" xfId="0" applyFont="1" applyFill="1" applyBorder="1" applyAlignment="1" applyProtection="1">
      <alignment horizontal="center" vertical="center" wrapText="1"/>
      <protection hidden="1"/>
    </xf>
    <xf numFmtId="2" fontId="7" fillId="0" borderId="1" xfId="0" applyNumberFormat="1" applyFont="1" applyFill="1" applyBorder="1" applyAlignment="1" applyProtection="1">
      <alignment horizontal="center" vertical="center" wrapText="1"/>
      <protection hidden="1"/>
    </xf>
    <xf numFmtId="0" fontId="15" fillId="6" borderId="2" xfId="0" applyFont="1" applyFill="1" applyBorder="1" applyAlignment="1" applyProtection="1">
      <alignment vertical="center"/>
      <protection hidden="1"/>
    </xf>
    <xf numFmtId="1" fontId="7" fillId="6" borderId="1" xfId="0" applyNumberFormat="1" applyFont="1" applyFill="1" applyBorder="1" applyAlignment="1" applyProtection="1">
      <alignment horizontal="center" vertical="center" wrapText="1"/>
      <protection hidden="1"/>
    </xf>
    <xf numFmtId="0" fontId="12" fillId="6" borderId="1" xfId="0" applyNumberFormat="1" applyFont="1" applyFill="1" applyBorder="1" applyAlignment="1" applyProtection="1">
      <alignment horizontal="center" vertical="center"/>
      <protection hidden="1"/>
    </xf>
    <xf numFmtId="0" fontId="16" fillId="0" borderId="0" xfId="0" applyFont="1" applyBorder="1" applyAlignment="1" applyProtection="1">
      <alignment vertical="center"/>
      <protection hidden="1"/>
    </xf>
    <xf numFmtId="2" fontId="6" fillId="0" borderId="1" xfId="0" applyNumberFormat="1" applyFont="1" applyFill="1" applyBorder="1" applyAlignment="1" applyProtection="1">
      <alignment horizontal="center" vertical="center" wrapText="1"/>
      <protection hidden="1"/>
    </xf>
    <xf numFmtId="1" fontId="6" fillId="0" borderId="1" xfId="0" applyNumberFormat="1" applyFont="1" applyFill="1" applyBorder="1" applyAlignment="1" applyProtection="1">
      <alignment horizontal="center" vertical="center" wrapText="1"/>
      <protection hidden="1"/>
    </xf>
    <xf numFmtId="0" fontId="15" fillId="3" borderId="2" xfId="0" applyFont="1" applyFill="1" applyBorder="1" applyAlignment="1" applyProtection="1">
      <alignment vertical="center"/>
      <protection hidden="1"/>
    </xf>
    <xf numFmtId="0" fontId="15" fillId="6" borderId="15" xfId="0" applyFont="1" applyFill="1" applyBorder="1" applyAlignment="1" applyProtection="1">
      <alignment vertical="center"/>
      <protection hidden="1"/>
    </xf>
    <xf numFmtId="0" fontId="5" fillId="0" borderId="2" xfId="0" applyFont="1" applyBorder="1" applyAlignment="1" applyProtection="1">
      <alignment vertical="center"/>
      <protection hidden="1"/>
    </xf>
    <xf numFmtId="0" fontId="5" fillId="3" borderId="2" xfId="0" applyFont="1" applyFill="1" applyBorder="1" applyAlignment="1" applyProtection="1">
      <alignment vertical="center"/>
      <protection hidden="1"/>
    </xf>
    <xf numFmtId="0" fontId="5" fillId="3" borderId="15" xfId="0" applyFont="1" applyFill="1" applyBorder="1" applyAlignment="1" applyProtection="1">
      <alignment vertical="center"/>
      <protection hidden="1"/>
    </xf>
    <xf numFmtId="0" fontId="21" fillId="2" borderId="1" xfId="0" applyFont="1" applyFill="1" applyBorder="1" applyAlignment="1" applyProtection="1">
      <alignment horizontal="left" vertical="center" wrapText="1"/>
      <protection hidden="1"/>
    </xf>
    <xf numFmtId="0" fontId="21" fillId="2" borderId="1" xfId="0" applyFont="1" applyFill="1" applyBorder="1" applyAlignment="1" applyProtection="1">
      <alignment horizontal="center" vertical="center" wrapText="1"/>
      <protection hidden="1"/>
    </xf>
    <xf numFmtId="1" fontId="21" fillId="2" borderId="1" xfId="0" applyNumberFormat="1" applyFont="1" applyFill="1" applyBorder="1" applyAlignment="1" applyProtection="1">
      <alignment horizontal="center" vertical="center" wrapText="1"/>
      <protection hidden="1"/>
    </xf>
    <xf numFmtId="1" fontId="9" fillId="0" borderId="0" xfId="0" applyNumberFormat="1" applyFont="1" applyFill="1" applyBorder="1" applyAlignment="1" applyProtection="1">
      <alignment horizontal="center" wrapText="1"/>
      <protection hidden="1"/>
    </xf>
    <xf numFmtId="0" fontId="4" fillId="0" borderId="1" xfId="0" applyFont="1" applyFill="1" applyBorder="1" applyAlignment="1" applyProtection="1">
      <alignment horizontal="left" wrapText="1"/>
      <protection hidden="1"/>
    </xf>
    <xf numFmtId="0" fontId="4" fillId="0" borderId="1" xfId="0" applyFont="1" applyFill="1" applyBorder="1" applyAlignment="1" applyProtection="1">
      <alignment horizontal="center" wrapText="1"/>
      <protection hidden="1"/>
    </xf>
    <xf numFmtId="1" fontId="7" fillId="6" borderId="1" xfId="0" applyNumberFormat="1" applyFont="1" applyFill="1" applyBorder="1" applyAlignment="1" applyProtection="1">
      <alignment horizontal="center" wrapText="1"/>
      <protection hidden="1"/>
    </xf>
    <xf numFmtId="0" fontId="12" fillId="6" borderId="1" xfId="0" applyNumberFormat="1" applyFont="1" applyFill="1" applyBorder="1" applyAlignment="1" applyProtection="1">
      <alignment horizontal="center"/>
      <protection hidden="1"/>
    </xf>
    <xf numFmtId="0" fontId="9" fillId="0" borderId="1" xfId="0" applyFont="1" applyFill="1" applyBorder="1" applyAlignment="1" applyProtection="1">
      <alignment horizontal="left" wrapText="1"/>
      <protection hidden="1"/>
    </xf>
    <xf numFmtId="0" fontId="9" fillId="0" borderId="1" xfId="0" applyFont="1" applyFill="1" applyBorder="1" applyAlignment="1" applyProtection="1">
      <alignment horizontal="center" wrapText="1"/>
      <protection hidden="1"/>
    </xf>
    <xf numFmtId="1" fontId="9" fillId="0" borderId="1" xfId="0" applyNumberFormat="1" applyFont="1" applyFill="1" applyBorder="1" applyAlignment="1" applyProtection="1">
      <alignment horizontal="center" wrapText="1"/>
      <protection hidden="1"/>
    </xf>
    <xf numFmtId="0" fontId="15" fillId="0" borderId="0" xfId="0" applyFont="1" applyFill="1" applyBorder="1" applyAlignment="1" applyProtection="1">
      <alignment horizontal="center"/>
      <protection hidden="1"/>
    </xf>
    <xf numFmtId="0" fontId="6" fillId="0" borderId="0" xfId="0" applyFont="1" applyFill="1" applyBorder="1" applyAlignment="1" applyProtection="1">
      <alignment horizontal="center" wrapText="1"/>
      <protection hidden="1"/>
    </xf>
    <xf numFmtId="1" fontId="8" fillId="0" borderId="0" xfId="0" applyNumberFormat="1" applyFont="1" applyFill="1" applyBorder="1" applyAlignment="1" applyProtection="1">
      <alignment horizontal="center" wrapText="1"/>
      <protection hidden="1"/>
    </xf>
    <xf numFmtId="0" fontId="5" fillId="0" borderId="0" xfId="0" applyFont="1" applyAlignment="1" applyProtection="1">
      <protection hidden="1"/>
    </xf>
    <xf numFmtId="0" fontId="18" fillId="0" borderId="0" xfId="0" applyFont="1" applyFill="1" applyBorder="1" applyAlignment="1" applyProtection="1">
      <protection hidden="1"/>
    </xf>
    <xf numFmtId="0" fontId="15" fillId="0" borderId="0" xfId="0" applyFont="1" applyFill="1" applyBorder="1" applyAlignment="1" applyProtection="1">
      <protection hidden="1"/>
    </xf>
    <xf numFmtId="0" fontId="22" fillId="10" borderId="1" xfId="0" applyFont="1" applyFill="1" applyBorder="1" applyAlignment="1" applyProtection="1">
      <alignment horizontal="left" wrapText="1"/>
      <protection hidden="1"/>
    </xf>
    <xf numFmtId="0" fontId="22" fillId="10" borderId="1" xfId="0" applyFont="1" applyFill="1" applyBorder="1" applyAlignment="1" applyProtection="1">
      <alignment horizontal="center" wrapText="1"/>
      <protection hidden="1"/>
    </xf>
    <xf numFmtId="0" fontId="19" fillId="10" borderId="1" xfId="0" applyNumberFormat="1" applyFont="1" applyFill="1" applyBorder="1" applyAlignment="1" applyProtection="1">
      <alignment horizontal="center"/>
      <protection hidden="1"/>
    </xf>
    <xf numFmtId="0" fontId="20" fillId="10" borderId="1" xfId="0" applyFont="1" applyFill="1" applyBorder="1" applyAlignment="1" applyProtection="1">
      <alignment horizontal="left" wrapText="1"/>
      <protection hidden="1"/>
    </xf>
    <xf numFmtId="0" fontId="20" fillId="10" borderId="1" xfId="0" applyFont="1" applyFill="1" applyBorder="1" applyAlignment="1" applyProtection="1">
      <alignment horizontal="center" wrapText="1"/>
      <protection hidden="1"/>
    </xf>
    <xf numFmtId="1" fontId="20" fillId="10" borderId="1" xfId="0" applyNumberFormat="1" applyFont="1" applyFill="1" applyBorder="1" applyAlignment="1" applyProtection="1">
      <alignment horizontal="center" wrapText="1"/>
      <protection hidden="1"/>
    </xf>
    <xf numFmtId="0" fontId="20" fillId="10" borderId="1" xfId="0" applyNumberFormat="1" applyFont="1" applyFill="1" applyBorder="1" applyAlignment="1" applyProtection="1">
      <alignment horizontal="center"/>
      <protection hidden="1"/>
    </xf>
    <xf numFmtId="0" fontId="22" fillId="10" borderId="1" xfId="0" applyFont="1" applyFill="1" applyBorder="1" applyAlignment="1" applyProtection="1">
      <alignment horizontal="left" vertical="center" wrapText="1"/>
      <protection hidden="1"/>
    </xf>
    <xf numFmtId="0" fontId="22" fillId="10" borderId="1" xfId="0" applyFont="1" applyFill="1" applyBorder="1" applyAlignment="1" applyProtection="1">
      <alignment horizontal="center" vertical="center" wrapText="1"/>
      <protection hidden="1"/>
    </xf>
    <xf numFmtId="0" fontId="23" fillId="2" borderId="1" xfId="0" applyNumberFormat="1" applyFont="1" applyFill="1" applyBorder="1" applyAlignment="1" applyProtection="1">
      <alignment horizontal="center" vertical="center"/>
      <protection hidden="1"/>
    </xf>
    <xf numFmtId="0" fontId="20" fillId="10" borderId="1" xfId="0" applyFont="1" applyFill="1" applyBorder="1" applyAlignment="1" applyProtection="1">
      <alignment horizontal="left" vertical="center" wrapText="1"/>
      <protection hidden="1"/>
    </xf>
    <xf numFmtId="0" fontId="20" fillId="10" borderId="1" xfId="0" applyFont="1" applyFill="1" applyBorder="1" applyAlignment="1" applyProtection="1">
      <alignment horizontal="center" vertical="center" wrapText="1"/>
      <protection hidden="1"/>
    </xf>
    <xf numFmtId="0" fontId="18" fillId="0" borderId="0" xfId="0" applyFont="1" applyBorder="1" applyAlignment="1" applyProtection="1">
      <protection hidden="1"/>
    </xf>
    <xf numFmtId="0" fontId="12" fillId="0" borderId="0" xfId="0" applyFont="1" applyAlignment="1" applyProtection="1">
      <protection hidden="1"/>
    </xf>
    <xf numFmtId="0" fontId="15" fillId="0" borderId="0" xfId="0" applyFont="1" applyBorder="1" applyAlignment="1" applyProtection="1">
      <protection hidden="1"/>
    </xf>
    <xf numFmtId="0" fontId="11" fillId="0" borderId="0" xfId="0" applyFont="1" applyAlignment="1" applyProtection="1">
      <protection hidden="1"/>
    </xf>
    <xf numFmtId="165" fontId="21" fillId="2" borderId="1" xfId="0" applyNumberFormat="1" applyFont="1" applyFill="1" applyBorder="1" applyAlignment="1" applyProtection="1">
      <alignment horizontal="center" vertical="center" wrapText="1"/>
      <protection hidden="1"/>
    </xf>
    <xf numFmtId="165" fontId="22" fillId="10" borderId="1" xfId="0" applyNumberFormat="1" applyFont="1" applyFill="1" applyBorder="1" applyAlignment="1" applyProtection="1">
      <alignment horizontal="center" vertical="center" wrapText="1"/>
      <protection hidden="1"/>
    </xf>
    <xf numFmtId="0" fontId="13" fillId="0" borderId="0" xfId="0" applyFont="1" applyBorder="1" applyAlignment="1" applyProtection="1">
      <alignment vertical="center"/>
      <protection hidden="1"/>
    </xf>
    <xf numFmtId="0" fontId="15" fillId="0" borderId="0" xfId="0" applyFont="1" applyFill="1" applyBorder="1" applyAlignment="1" applyProtection="1">
      <alignment horizontal="center" vertical="center"/>
      <protection hidden="1"/>
    </xf>
    <xf numFmtId="0" fontId="11" fillId="0" borderId="0" xfId="0" applyFont="1" applyBorder="1" applyAlignment="1" applyProtection="1">
      <alignment horizontal="center" vertical="center"/>
      <protection hidden="1"/>
    </xf>
    <xf numFmtId="0" fontId="26" fillId="0" borderId="0" xfId="0" applyFont="1" applyAlignment="1" applyProtection="1">
      <alignment vertical="center"/>
      <protection hidden="1"/>
    </xf>
    <xf numFmtId="0" fontId="26" fillId="0" borderId="0" xfId="0" applyFont="1" applyAlignment="1">
      <alignment vertical="center"/>
    </xf>
    <xf numFmtId="0" fontId="27" fillId="0" borderId="0" xfId="0" applyFont="1" applyAlignment="1" applyProtection="1">
      <alignment vertical="center"/>
      <protection hidden="1"/>
    </xf>
    <xf numFmtId="0" fontId="28" fillId="0" borderId="0" xfId="0" applyFont="1" applyAlignment="1" applyProtection="1">
      <alignment vertical="top"/>
      <protection hidden="1"/>
    </xf>
    <xf numFmtId="0" fontId="26" fillId="0" borderId="0" xfId="0" applyFont="1" applyFill="1" applyBorder="1" applyAlignment="1" applyProtection="1">
      <alignment vertical="center"/>
      <protection hidden="1"/>
    </xf>
    <xf numFmtId="0" fontId="28" fillId="0" borderId="0" xfId="0" applyFont="1" applyBorder="1" applyAlignment="1" applyProtection="1">
      <alignment horizontal="center" vertical="center"/>
      <protection hidden="1"/>
    </xf>
    <xf numFmtId="0" fontId="29" fillId="10" borderId="0" xfId="0" applyFont="1" applyFill="1" applyBorder="1" applyAlignment="1" applyProtection="1">
      <alignment vertical="center"/>
      <protection hidden="1"/>
    </xf>
    <xf numFmtId="0" fontId="30" fillId="0" borderId="0" xfId="0" applyFont="1" applyFill="1" applyBorder="1" applyAlignment="1">
      <alignment horizontal="center" vertical="center"/>
    </xf>
    <xf numFmtId="0" fontId="30" fillId="0" borderId="2" xfId="0" applyFont="1" applyFill="1" applyBorder="1" applyAlignment="1">
      <alignment horizontal="center" vertical="center"/>
    </xf>
    <xf numFmtId="0" fontId="26" fillId="0" borderId="0" xfId="0" applyFont="1" applyFill="1" applyBorder="1" applyAlignment="1">
      <alignment vertical="center"/>
    </xf>
    <xf numFmtId="0" fontId="30" fillId="0" borderId="0" xfId="0" applyFont="1" applyFill="1" applyBorder="1" applyAlignment="1" applyProtection="1">
      <alignment horizontal="center" vertical="center"/>
      <protection hidden="1"/>
    </xf>
    <xf numFmtId="0" fontId="31" fillId="0" borderId="0" xfId="0" applyFont="1" applyAlignment="1">
      <alignment horizontal="center" vertical="center"/>
    </xf>
    <xf numFmtId="0" fontId="33" fillId="0" borderId="2" xfId="0" applyFont="1" applyFill="1" applyBorder="1" applyAlignment="1" applyProtection="1">
      <alignment horizontal="center" vertical="center"/>
      <protection hidden="1"/>
    </xf>
    <xf numFmtId="0" fontId="26" fillId="0" borderId="0" xfId="0" applyFont="1" applyProtection="1">
      <protection hidden="1"/>
    </xf>
    <xf numFmtId="0" fontId="26" fillId="0" borderId="0" xfId="0" applyFont="1" applyAlignment="1">
      <alignment horizontal="center" vertical="center"/>
    </xf>
    <xf numFmtId="0" fontId="26" fillId="0" borderId="0" xfId="0" applyFont="1" applyAlignment="1" applyProtection="1">
      <alignment horizontal="center"/>
      <protection hidden="1"/>
    </xf>
    <xf numFmtId="0" fontId="26" fillId="0" borderId="0" xfId="0" applyFont="1" applyAlignment="1" applyProtection="1">
      <alignment horizontal="left"/>
      <protection hidden="1"/>
    </xf>
    <xf numFmtId="0" fontId="26" fillId="0" borderId="0" xfId="0" applyFont="1" applyFill="1" applyBorder="1" applyAlignment="1" applyProtection="1">
      <alignment horizontal="center"/>
      <protection hidden="1"/>
    </xf>
    <xf numFmtId="0" fontId="32" fillId="0" borderId="0" xfId="0" applyFont="1" applyFill="1" applyAlignment="1">
      <alignment horizontal="center" vertical="center"/>
    </xf>
    <xf numFmtId="0" fontId="26" fillId="0" borderId="0" xfId="0" applyFont="1" applyAlignment="1">
      <alignment horizontal="left" vertical="center"/>
    </xf>
    <xf numFmtId="0" fontId="39" fillId="0" borderId="0" xfId="0" applyFont="1" applyFill="1" applyBorder="1" applyAlignment="1" applyProtection="1">
      <alignment horizontal="center" vertical="center"/>
      <protection hidden="1"/>
    </xf>
    <xf numFmtId="0" fontId="40" fillId="0" borderId="0" xfId="0" applyFont="1" applyFill="1" applyBorder="1" applyAlignment="1">
      <alignment horizontal="center" vertical="center"/>
    </xf>
    <xf numFmtId="0" fontId="40" fillId="0" borderId="0" xfId="0" applyFont="1" applyFill="1" applyBorder="1" applyAlignment="1" applyProtection="1">
      <alignment horizontal="center" vertical="center"/>
      <protection hidden="1"/>
    </xf>
    <xf numFmtId="0" fontId="35" fillId="0" borderId="0" xfId="0" applyFont="1" applyAlignment="1">
      <alignment horizontal="center" vertical="center"/>
    </xf>
    <xf numFmtId="0" fontId="30" fillId="0" borderId="0" xfId="0" applyFont="1" applyFill="1" applyBorder="1" applyAlignment="1" applyProtection="1">
      <alignment horizontal="left" vertical="center"/>
      <protection hidden="1"/>
    </xf>
    <xf numFmtId="0" fontId="30" fillId="0" borderId="2" xfId="0" applyFont="1" applyFill="1" applyBorder="1" applyAlignment="1" applyProtection="1">
      <alignment horizontal="center" vertical="center"/>
      <protection hidden="1"/>
    </xf>
    <xf numFmtId="0" fontId="35" fillId="5" borderId="1" xfId="0" applyNumberFormat="1" applyFont="1" applyFill="1" applyBorder="1" applyAlignment="1">
      <alignment horizontal="center" vertical="center"/>
    </xf>
    <xf numFmtId="0" fontId="39" fillId="0" borderId="7" xfId="0" applyFont="1" applyFill="1" applyBorder="1" applyAlignment="1" applyProtection="1">
      <alignment horizontal="center" vertical="center"/>
      <protection hidden="1"/>
    </xf>
    <xf numFmtId="0" fontId="35" fillId="0" borderId="0" xfId="0" applyFont="1" applyAlignment="1">
      <alignment vertical="center"/>
    </xf>
    <xf numFmtId="0" fontId="40" fillId="0" borderId="7" xfId="0" applyFont="1" applyFill="1" applyBorder="1" applyAlignment="1">
      <alignment horizontal="center" vertical="center"/>
    </xf>
    <xf numFmtId="0" fontId="40" fillId="0" borderId="7" xfId="0" applyFont="1" applyFill="1" applyBorder="1" applyAlignment="1" applyProtection="1">
      <alignment horizontal="center" vertical="center"/>
      <protection hidden="1"/>
    </xf>
    <xf numFmtId="0" fontId="46" fillId="0" borderId="0" xfId="6" applyFont="1" applyAlignment="1" applyProtection="1">
      <alignment vertical="center"/>
    </xf>
    <xf numFmtId="0" fontId="48" fillId="10" borderId="3" xfId="0" applyNumberFormat="1" applyFont="1" applyFill="1" applyBorder="1" applyAlignment="1" applyProtection="1">
      <alignment horizontal="center"/>
      <protection hidden="1"/>
    </xf>
    <xf numFmtId="0" fontId="48" fillId="10" borderId="3" xfId="0" applyNumberFormat="1" applyFont="1" applyFill="1" applyBorder="1" applyAlignment="1" applyProtection="1">
      <alignment horizontal="left"/>
      <protection hidden="1"/>
    </xf>
    <xf numFmtId="0" fontId="38" fillId="0" borderId="0" xfId="0" applyFont="1" applyFill="1" applyBorder="1" applyAlignment="1">
      <alignment horizontal="center" vertical="center"/>
    </xf>
    <xf numFmtId="0" fontId="38" fillId="0" borderId="0" xfId="0" applyFont="1" applyFill="1" applyBorder="1" applyAlignment="1" applyProtection="1">
      <alignment horizontal="center" vertical="center"/>
      <protection hidden="1"/>
    </xf>
    <xf numFmtId="165" fontId="48" fillId="13" borderId="1" xfId="0" applyNumberFormat="1" applyFont="1" applyFill="1" applyBorder="1" applyAlignment="1" applyProtection="1">
      <alignment horizontal="center" vertical="center"/>
      <protection locked="0"/>
    </xf>
    <xf numFmtId="0" fontId="48" fillId="0" borderId="0" xfId="0" applyFont="1" applyFill="1" applyBorder="1" applyAlignment="1">
      <alignment vertical="center"/>
    </xf>
    <xf numFmtId="0" fontId="48" fillId="0" borderId="7" xfId="0" applyNumberFormat="1" applyFont="1" applyFill="1" applyBorder="1" applyAlignment="1" applyProtection="1">
      <alignment horizontal="center"/>
      <protection hidden="1"/>
    </xf>
    <xf numFmtId="0" fontId="48" fillId="0" borderId="0" xfId="0" applyFont="1" applyProtection="1">
      <protection hidden="1"/>
    </xf>
    <xf numFmtId="0" fontId="48" fillId="0" borderId="0" xfId="0" applyFont="1" applyAlignment="1" applyProtection="1">
      <alignment horizontal="center"/>
      <protection hidden="1"/>
    </xf>
    <xf numFmtId="0" fontId="48" fillId="0" borderId="0" xfId="0" applyFont="1" applyAlignment="1" applyProtection="1">
      <alignment horizontal="left"/>
      <protection hidden="1"/>
    </xf>
    <xf numFmtId="0" fontId="48" fillId="0" borderId="0" xfId="0" applyFont="1" applyFill="1" applyBorder="1" applyAlignment="1" applyProtection="1">
      <alignment horizontal="center"/>
      <protection hidden="1"/>
    </xf>
    <xf numFmtId="0" fontId="48" fillId="0" borderId="0" xfId="0" applyFont="1" applyAlignment="1" applyProtection="1">
      <alignment horizontal="center" vertical="center"/>
      <protection locked="0"/>
    </xf>
    <xf numFmtId="0" fontId="48" fillId="0" borderId="0" xfId="0" applyFont="1" applyAlignment="1">
      <alignment horizontal="center" vertical="center"/>
    </xf>
    <xf numFmtId="0" fontId="26" fillId="0" borderId="0" xfId="0" applyFont="1" applyAlignment="1" applyProtection="1">
      <alignment horizontal="left" vertical="center"/>
      <protection hidden="1"/>
    </xf>
    <xf numFmtId="0" fontId="27" fillId="0" borderId="0" xfId="0" applyFont="1" applyAlignment="1" applyProtection="1">
      <alignment horizontal="left" vertical="center"/>
      <protection hidden="1"/>
    </xf>
    <xf numFmtId="0" fontId="36" fillId="0" borderId="0" xfId="0" applyFont="1" applyBorder="1" applyAlignment="1" applyProtection="1">
      <alignment vertical="center"/>
      <protection hidden="1"/>
    </xf>
    <xf numFmtId="0" fontId="28" fillId="0" borderId="0" xfId="0" applyFont="1" applyAlignment="1" applyProtection="1">
      <alignment horizontal="left" vertical="top"/>
      <protection hidden="1"/>
    </xf>
    <xf numFmtId="0" fontId="49" fillId="0" borderId="0" xfId="0" applyFont="1" applyBorder="1" applyAlignment="1" applyProtection="1">
      <alignment vertical="center"/>
      <protection hidden="1"/>
    </xf>
    <xf numFmtId="0" fontId="49" fillId="0" borderId="0" xfId="0" applyFont="1" applyBorder="1" applyAlignment="1" applyProtection="1">
      <alignment horizontal="left" vertical="center"/>
      <protection hidden="1"/>
    </xf>
    <xf numFmtId="0" fontId="39" fillId="0" borderId="0" xfId="0" applyFont="1" applyFill="1" applyBorder="1" applyAlignment="1">
      <alignment horizontal="center" vertical="center"/>
    </xf>
    <xf numFmtId="0" fontId="39" fillId="0" borderId="7" xfId="0" applyFont="1" applyFill="1" applyBorder="1" applyAlignment="1">
      <alignment horizontal="center" vertical="center"/>
    </xf>
    <xf numFmtId="0" fontId="48" fillId="10" borderId="3" xfId="0" applyNumberFormat="1" applyFont="1" applyFill="1" applyBorder="1" applyAlignment="1" applyProtection="1">
      <alignment horizontal="center" vertical="center"/>
      <protection hidden="1"/>
    </xf>
    <xf numFmtId="0" fontId="48" fillId="10" borderId="3" xfId="0" applyNumberFormat="1" applyFont="1" applyFill="1" applyBorder="1" applyAlignment="1" applyProtection="1">
      <alignment horizontal="left" vertical="center"/>
      <protection hidden="1"/>
    </xf>
    <xf numFmtId="165" fontId="48" fillId="7" borderId="11" xfId="0" applyNumberFormat="1" applyFont="1" applyFill="1" applyBorder="1" applyAlignment="1" applyProtection="1">
      <alignment horizontal="center" vertical="center"/>
      <protection locked="0"/>
    </xf>
    <xf numFmtId="165" fontId="48" fillId="13" borderId="11" xfId="0" applyNumberFormat="1" applyFont="1" applyFill="1" applyBorder="1" applyAlignment="1" applyProtection="1">
      <alignment horizontal="center" vertical="center"/>
      <protection locked="0"/>
    </xf>
    <xf numFmtId="0" fontId="48" fillId="0" borderId="7" xfId="0" applyNumberFormat="1" applyFont="1" applyFill="1" applyBorder="1" applyAlignment="1" applyProtection="1">
      <alignment horizontal="center" vertical="center"/>
      <protection hidden="1"/>
    </xf>
    <xf numFmtId="0" fontId="48" fillId="0" borderId="0" xfId="0" applyFont="1" applyAlignment="1" applyProtection="1">
      <alignment vertical="center"/>
      <protection hidden="1"/>
    </xf>
    <xf numFmtId="0" fontId="48" fillId="0" borderId="0" xfId="0" applyFont="1" applyAlignment="1" applyProtection="1">
      <alignment horizontal="center" vertical="center"/>
      <protection hidden="1"/>
    </xf>
    <xf numFmtId="0" fontId="48" fillId="0" borderId="0" xfId="0" applyFont="1" applyAlignment="1" applyProtection="1">
      <alignment horizontal="left" vertical="center"/>
      <protection hidden="1"/>
    </xf>
    <xf numFmtId="0" fontId="48" fillId="0" borderId="0" xfId="0" applyFont="1" applyFill="1" applyBorder="1" applyAlignment="1" applyProtection="1">
      <alignment horizontal="center" vertical="center"/>
      <protection hidden="1"/>
    </xf>
    <xf numFmtId="0" fontId="35" fillId="0" borderId="0" xfId="0" applyFont="1" applyAlignment="1">
      <alignment horizontal="left" vertical="center"/>
    </xf>
    <xf numFmtId="0" fontId="26" fillId="0" borderId="0" xfId="0" applyFont="1"/>
    <xf numFmtId="0" fontId="30" fillId="4" borderId="4" xfId="0" applyFont="1" applyFill="1" applyBorder="1" applyAlignment="1">
      <alignment horizontal="center" vertical="center"/>
    </xf>
    <xf numFmtId="0" fontId="30" fillId="5" borderId="1" xfId="0" applyFont="1" applyFill="1" applyBorder="1" applyAlignment="1">
      <alignment horizontal="center" vertical="center"/>
    </xf>
    <xf numFmtId="0" fontId="30" fillId="0" borderId="0" xfId="0" applyFont="1" applyAlignment="1">
      <alignment horizontal="center" vertical="center"/>
    </xf>
    <xf numFmtId="0" fontId="40" fillId="0" borderId="0" xfId="0" applyFont="1" applyFill="1" applyAlignment="1" applyProtection="1">
      <alignment horizontal="center" vertical="center"/>
      <protection locked="0"/>
    </xf>
    <xf numFmtId="0" fontId="30" fillId="0" borderId="0" xfId="0" applyFont="1" applyAlignment="1" applyProtection="1">
      <alignment horizontal="center" vertical="center"/>
      <protection locked="0"/>
    </xf>
    <xf numFmtId="0" fontId="40" fillId="0" borderId="13" xfId="0" applyFont="1" applyFill="1" applyBorder="1" applyAlignment="1" applyProtection="1">
      <alignment horizontal="center" vertical="center"/>
      <protection locked="0"/>
    </xf>
    <xf numFmtId="0" fontId="40" fillId="0" borderId="3" xfId="0" applyFont="1" applyFill="1" applyBorder="1" applyAlignment="1" applyProtection="1">
      <alignment horizontal="center" vertical="center"/>
      <protection locked="0"/>
    </xf>
    <xf numFmtId="0" fontId="40" fillId="0" borderId="1" xfId="0" applyFont="1" applyFill="1" applyBorder="1" applyAlignment="1" applyProtection="1">
      <alignment horizontal="center" vertical="center"/>
      <protection locked="0"/>
    </xf>
    <xf numFmtId="0" fontId="40" fillId="0" borderId="1" xfId="0" applyFont="1" applyFill="1" applyBorder="1" applyAlignment="1" applyProtection="1">
      <alignment horizontal="center" vertical="center" wrapText="1"/>
      <protection locked="0"/>
    </xf>
    <xf numFmtId="0" fontId="35" fillId="0" borderId="0" xfId="0" applyNumberFormat="1" applyFont="1" applyFill="1" applyBorder="1" applyAlignment="1" applyProtection="1">
      <alignment vertical="center" wrapText="1"/>
      <protection locked="0"/>
    </xf>
    <xf numFmtId="0" fontId="35" fillId="0" borderId="3" xfId="0" applyNumberFormat="1" applyFont="1" applyBorder="1" applyAlignment="1">
      <alignment horizontal="left" vertical="center"/>
    </xf>
    <xf numFmtId="165" fontId="35" fillId="0" borderId="1" xfId="0" applyNumberFormat="1" applyFont="1" applyBorder="1" applyAlignment="1">
      <alignment horizontal="center" vertical="center"/>
    </xf>
    <xf numFmtId="0" fontId="35" fillId="0" borderId="0" xfId="0" applyNumberFormat="1" applyFont="1" applyAlignment="1">
      <alignment vertical="center"/>
    </xf>
    <xf numFmtId="0" fontId="47" fillId="0" borderId="1" xfId="0" applyNumberFormat="1" applyFont="1" applyBorder="1" applyAlignment="1">
      <alignment horizontal="center" vertical="center"/>
    </xf>
    <xf numFmtId="0" fontId="47" fillId="0" borderId="1" xfId="0" applyNumberFormat="1" applyFont="1" applyBorder="1" applyAlignment="1">
      <alignment horizontal="center" vertical="center" wrapText="1"/>
    </xf>
    <xf numFmtId="0" fontId="51" fillId="0" borderId="1" xfId="0" applyNumberFormat="1" applyFont="1" applyBorder="1" applyAlignment="1">
      <alignment horizontal="center" wrapText="1"/>
    </xf>
    <xf numFmtId="0" fontId="37" fillId="9" borderId="14" xfId="0" applyFont="1" applyFill="1" applyBorder="1" applyAlignment="1" applyProtection="1">
      <alignment vertical="center"/>
      <protection hidden="1"/>
    </xf>
    <xf numFmtId="0" fontId="37" fillId="9" borderId="13" xfId="0" applyFont="1" applyFill="1" applyBorder="1" applyAlignment="1" applyProtection="1">
      <alignment vertical="center"/>
      <protection hidden="1"/>
    </xf>
    <xf numFmtId="0" fontId="37" fillId="9" borderId="2" xfId="0" applyFont="1" applyFill="1" applyBorder="1" applyAlignment="1" applyProtection="1">
      <alignment vertical="center"/>
      <protection hidden="1"/>
    </xf>
    <xf numFmtId="0" fontId="37" fillId="9" borderId="15" xfId="0" applyFont="1" applyFill="1" applyBorder="1" applyAlignment="1" applyProtection="1">
      <alignment vertical="center"/>
      <protection hidden="1"/>
    </xf>
    <xf numFmtId="0" fontId="29" fillId="9" borderId="36" xfId="0" applyFont="1" applyFill="1" applyBorder="1" applyAlignment="1" applyProtection="1">
      <alignment horizontal="center" vertical="center"/>
      <protection hidden="1"/>
    </xf>
    <xf numFmtId="0" fontId="29" fillId="9" borderId="37" xfId="0" applyFont="1" applyFill="1" applyBorder="1" applyAlignment="1" applyProtection="1">
      <alignment horizontal="center" vertical="center"/>
      <protection hidden="1"/>
    </xf>
    <xf numFmtId="0" fontId="53" fillId="10" borderId="3" xfId="0" applyNumberFormat="1" applyFont="1" applyFill="1" applyBorder="1" applyAlignment="1" applyProtection="1">
      <alignment horizontal="left" vertical="center"/>
      <protection hidden="1"/>
    </xf>
    <xf numFmtId="0" fontId="53" fillId="10" borderId="3" xfId="0" applyNumberFormat="1" applyFont="1" applyFill="1" applyBorder="1" applyAlignment="1" applyProtection="1">
      <alignment horizontal="center" vertical="center"/>
      <protection hidden="1"/>
    </xf>
    <xf numFmtId="0" fontId="42" fillId="0" borderId="0" xfId="6" applyFont="1" applyBorder="1" applyAlignment="1" applyProtection="1">
      <alignment vertical="center"/>
      <protection hidden="1"/>
    </xf>
    <xf numFmtId="0" fontId="4"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4" fontId="4" fillId="0" borderId="0" xfId="0" applyNumberFormat="1" applyFont="1" applyAlignment="1" applyProtection="1">
      <alignment horizontal="center" vertical="center" wrapText="1"/>
      <protection hidden="1"/>
    </xf>
    <xf numFmtId="0" fontId="5" fillId="0" borderId="0" xfId="0" applyFont="1" applyAlignment="1" applyProtection="1">
      <alignment horizontal="left" vertical="center"/>
      <protection hidden="1"/>
    </xf>
    <xf numFmtId="0" fontId="56" fillId="0" borderId="0" xfId="0" applyFont="1" applyAlignment="1" applyProtection="1">
      <alignment vertical="center"/>
      <protection hidden="1"/>
    </xf>
    <xf numFmtId="0" fontId="58" fillId="0" borderId="0" xfId="0" applyFont="1" applyFill="1" applyBorder="1" applyAlignment="1" applyProtection="1">
      <alignment vertical="center"/>
      <protection hidden="1"/>
    </xf>
    <xf numFmtId="0" fontId="58" fillId="0" borderId="0" xfId="0" applyFont="1" applyFill="1" applyBorder="1" applyAlignment="1" applyProtection="1">
      <alignment horizontal="center" vertical="center"/>
      <protection hidden="1"/>
    </xf>
    <xf numFmtId="0" fontId="56" fillId="0" borderId="0" xfId="0" applyFont="1" applyAlignment="1" applyProtection="1">
      <alignment vertical="center" wrapText="1"/>
      <protection hidden="1"/>
    </xf>
    <xf numFmtId="0" fontId="56" fillId="0" borderId="0" xfId="0" applyFont="1" applyFill="1" applyAlignment="1" applyProtection="1">
      <alignment vertical="center" wrapText="1"/>
      <protection hidden="1"/>
    </xf>
    <xf numFmtId="0" fontId="6" fillId="0" borderId="0" xfId="0" applyFont="1" applyFill="1" applyBorder="1" applyAlignment="1" applyProtection="1">
      <alignment horizontal="left" vertical="center" wrapText="1"/>
      <protection hidden="1"/>
    </xf>
    <xf numFmtId="0" fontId="7" fillId="0" borderId="0" xfId="0" applyFont="1" applyFill="1" applyBorder="1" applyAlignment="1" applyProtection="1">
      <alignment horizontal="center" vertical="center" wrapText="1"/>
      <protection hidden="1"/>
    </xf>
    <xf numFmtId="164" fontId="6" fillId="0" borderId="0" xfId="0" applyNumberFormat="1" applyFont="1" applyFill="1" applyBorder="1" applyAlignment="1" applyProtection="1">
      <alignment horizontal="center" vertical="center" wrapText="1"/>
      <protection hidden="1"/>
    </xf>
    <xf numFmtId="0" fontId="6" fillId="0" borderId="6" xfId="0" applyFont="1" applyFill="1" applyBorder="1" applyAlignment="1" applyProtection="1">
      <alignment horizontal="center" vertical="center" wrapText="1"/>
      <protection hidden="1"/>
    </xf>
    <xf numFmtId="164" fontId="6" fillId="0" borderId="6" xfId="0" applyNumberFormat="1" applyFont="1" applyFill="1" applyBorder="1" applyAlignment="1" applyProtection="1">
      <alignment horizontal="center" vertical="center" wrapText="1"/>
      <protection hidden="1"/>
    </xf>
    <xf numFmtId="1" fontId="62" fillId="0" borderId="0"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wrapText="1"/>
      <protection hidden="1"/>
    </xf>
    <xf numFmtId="0" fontId="63" fillId="0" borderId="1" xfId="0" applyFont="1" applyFill="1" applyBorder="1" applyAlignment="1" applyProtection="1">
      <alignment vertical="center" wrapText="1"/>
      <protection hidden="1"/>
    </xf>
    <xf numFmtId="0" fontId="63" fillId="0" borderId="1" xfId="0" applyFont="1" applyFill="1" applyBorder="1" applyAlignment="1" applyProtection="1">
      <alignment horizontal="center" vertical="center" wrapText="1"/>
      <protection hidden="1"/>
    </xf>
    <xf numFmtId="0" fontId="12" fillId="0" borderId="1" xfId="0" applyFont="1" applyFill="1" applyBorder="1" applyAlignment="1" applyProtection="1">
      <alignment horizontal="center" vertical="center" wrapText="1"/>
      <protection hidden="1"/>
    </xf>
    <xf numFmtId="1" fontId="63" fillId="0" borderId="1" xfId="0" applyNumberFormat="1" applyFont="1" applyFill="1" applyBorder="1" applyAlignment="1" applyProtection="1">
      <alignment horizontal="center" vertical="center" wrapText="1"/>
      <protection hidden="1"/>
    </xf>
    <xf numFmtId="0" fontId="63" fillId="0" borderId="0" xfId="0" applyFont="1" applyAlignment="1" applyProtection="1">
      <alignment wrapText="1"/>
      <protection hidden="1"/>
    </xf>
    <xf numFmtId="0" fontId="63" fillId="0" borderId="0" xfId="0" applyFont="1" applyFill="1" applyBorder="1" applyAlignment="1" applyProtection="1">
      <alignment vertical="center"/>
      <protection hidden="1"/>
    </xf>
    <xf numFmtId="0" fontId="63" fillId="0" borderId="0" xfId="0" applyFont="1" applyFill="1" applyBorder="1" applyAlignment="1" applyProtection="1">
      <alignment vertical="top"/>
      <protection hidden="1"/>
    </xf>
    <xf numFmtId="1" fontId="61" fillId="0" borderId="0" xfId="0" applyNumberFormat="1" applyFont="1" applyFill="1" applyBorder="1" applyAlignment="1" applyProtection="1">
      <alignment horizontal="center" vertical="center" wrapText="1"/>
      <protection hidden="1"/>
    </xf>
    <xf numFmtId="0" fontId="62" fillId="0" borderId="0" xfId="0" applyFont="1" applyFill="1" applyBorder="1" applyAlignment="1" applyProtection="1">
      <alignment horizontal="left" vertical="center" wrapText="1"/>
      <protection hidden="1"/>
    </xf>
    <xf numFmtId="0" fontId="62" fillId="0" borderId="0"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left" vertical="center" wrapText="1"/>
      <protection hidden="1"/>
    </xf>
    <xf numFmtId="0" fontId="63" fillId="0" borderId="0" xfId="0" applyFont="1" applyAlignment="1" applyProtection="1">
      <alignment horizontal="center" wrapText="1"/>
      <protection hidden="1"/>
    </xf>
    <xf numFmtId="0" fontId="63" fillId="0" borderId="0" xfId="0" applyFont="1" applyAlignment="1" applyProtection="1">
      <alignment vertical="center"/>
      <protection hidden="1"/>
    </xf>
    <xf numFmtId="0" fontId="63" fillId="0" borderId="0" xfId="0" applyFont="1" applyFill="1" applyBorder="1" applyAlignment="1" applyProtection="1">
      <alignment horizontal="left" vertical="top"/>
      <protection hidden="1"/>
    </xf>
    <xf numFmtId="0" fontId="63" fillId="0" borderId="0" xfId="0" applyFont="1" applyFill="1" applyBorder="1" applyAlignment="1" applyProtection="1">
      <alignment horizontal="center" vertical="top"/>
      <protection hidden="1"/>
    </xf>
    <xf numFmtId="0" fontId="63" fillId="0" borderId="0" xfId="0" applyFont="1" applyFill="1" applyBorder="1" applyAlignment="1" applyProtection="1">
      <alignment horizontal="left" vertical="center"/>
      <protection hidden="1"/>
    </xf>
    <xf numFmtId="0" fontId="11" fillId="0" borderId="0" xfId="0" applyFont="1" applyFill="1" applyBorder="1" applyAlignment="1" applyProtection="1">
      <alignment wrapText="1"/>
      <protection hidden="1"/>
    </xf>
    <xf numFmtId="0" fontId="54" fillId="0" borderId="0" xfId="0" applyFont="1" applyFill="1" applyBorder="1" applyAlignment="1" applyProtection="1">
      <alignment horizontal="left" vertical="center" wrapText="1"/>
      <protection hidden="1"/>
    </xf>
    <xf numFmtId="0" fontId="54" fillId="0" borderId="0" xfId="0" applyFont="1" applyFill="1" applyBorder="1" applyAlignment="1" applyProtection="1">
      <alignment horizontal="center" vertical="center" wrapText="1"/>
      <protection hidden="1"/>
    </xf>
    <xf numFmtId="1" fontId="54" fillId="0" borderId="0" xfId="0" applyNumberFormat="1" applyFont="1" applyFill="1" applyBorder="1" applyAlignment="1" applyProtection="1">
      <alignment horizontal="center" vertical="center" wrapText="1"/>
      <protection hidden="1"/>
    </xf>
    <xf numFmtId="0" fontId="11" fillId="0" borderId="0" xfId="0" applyFont="1" applyFill="1" applyBorder="1" applyAlignment="1" applyProtection="1">
      <alignment horizontal="left" vertical="center" wrapText="1"/>
      <protection hidden="1"/>
    </xf>
    <xf numFmtId="0" fontId="11" fillId="0" borderId="0" xfId="0" applyFont="1" applyFill="1" applyBorder="1" applyAlignment="1" applyProtection="1">
      <alignment horizontal="center" vertical="center" wrapText="1"/>
      <protection hidden="1"/>
    </xf>
    <xf numFmtId="0" fontId="11" fillId="0" borderId="1" xfId="0" applyFont="1" applyFill="1" applyBorder="1" applyAlignment="1" applyProtection="1">
      <alignment horizontal="center" vertical="center" wrapText="1"/>
      <protection hidden="1"/>
    </xf>
    <xf numFmtId="0" fontId="19" fillId="0" borderId="1" xfId="0" applyFont="1" applyFill="1" applyBorder="1" applyAlignment="1" applyProtection="1">
      <alignment horizontal="center" vertical="center" wrapText="1"/>
      <protection hidden="1"/>
    </xf>
    <xf numFmtId="1" fontId="11" fillId="0" borderId="1" xfId="0" applyNumberFormat="1" applyFont="1" applyFill="1" applyBorder="1" applyAlignment="1" applyProtection="1">
      <alignment horizontal="center" vertical="center" wrapText="1"/>
      <protection hidden="1"/>
    </xf>
    <xf numFmtId="0" fontId="11" fillId="0" borderId="0" xfId="0" applyFont="1" applyAlignment="1" applyProtection="1">
      <alignment wrapText="1"/>
      <protection hidden="1"/>
    </xf>
    <xf numFmtId="0" fontId="11" fillId="0" borderId="1" xfId="0" applyFont="1" applyFill="1" applyBorder="1" applyAlignment="1" applyProtection="1">
      <alignment vertical="center" wrapText="1"/>
      <protection hidden="1"/>
    </xf>
    <xf numFmtId="0" fontId="11" fillId="0" borderId="0" xfId="0" applyFont="1" applyFill="1" applyBorder="1" applyAlignment="1" applyProtection="1">
      <alignment horizontal="left" wrapText="1"/>
      <protection hidden="1"/>
    </xf>
    <xf numFmtId="0" fontId="11" fillId="0" borderId="0" xfId="0" applyFont="1" applyFill="1" applyBorder="1" applyAlignment="1" applyProtection="1">
      <alignment horizontal="center" wrapText="1"/>
      <protection hidden="1"/>
    </xf>
    <xf numFmtId="0" fontId="11" fillId="0" borderId="0" xfId="0" applyFont="1" applyBorder="1" applyAlignment="1" applyProtection="1">
      <alignment wrapText="1"/>
      <protection hidden="1"/>
    </xf>
    <xf numFmtId="0" fontId="4" fillId="0" borderId="0" xfId="0" applyFont="1" applyFill="1" applyBorder="1" applyAlignment="1" applyProtection="1">
      <alignment horizontal="left" wrapText="1"/>
      <protection hidden="1"/>
    </xf>
    <xf numFmtId="0" fontId="4" fillId="0" borderId="0" xfId="0" applyFont="1" applyFill="1" applyBorder="1" applyAlignment="1" applyProtection="1">
      <alignment horizontal="center" wrapText="1"/>
      <protection hidden="1"/>
    </xf>
    <xf numFmtId="0" fontId="4" fillId="0" borderId="0" xfId="0" applyFont="1" applyFill="1" applyBorder="1" applyAlignment="1" applyProtection="1">
      <alignment vertical="center" wrapText="1"/>
      <protection hidden="1"/>
    </xf>
    <xf numFmtId="0" fontId="4" fillId="0" borderId="0" xfId="0" applyFont="1" applyFill="1" applyBorder="1" applyAlignment="1" applyProtection="1">
      <alignment horizontal="center" vertical="center" wrapText="1"/>
      <protection hidden="1"/>
    </xf>
    <xf numFmtId="1" fontId="4" fillId="0" borderId="0" xfId="0" applyNumberFormat="1" applyFont="1" applyFill="1" applyBorder="1" applyAlignment="1" applyProtection="1">
      <alignment horizontal="center" vertical="center" wrapText="1"/>
      <protection hidden="1"/>
    </xf>
    <xf numFmtId="0" fontId="4" fillId="0" borderId="0" xfId="0" applyFont="1" applyBorder="1" applyAlignment="1" applyProtection="1">
      <alignment wrapText="1"/>
      <protection hidden="1"/>
    </xf>
    <xf numFmtId="0" fontId="4" fillId="0" borderId="0" xfId="0" applyFont="1" applyBorder="1" applyAlignment="1" applyProtection="1">
      <alignment vertical="center" wrapText="1"/>
      <protection hidden="1"/>
    </xf>
    <xf numFmtId="0" fontId="4" fillId="0" borderId="0" xfId="0" applyFont="1" applyBorder="1" applyAlignment="1" applyProtection="1">
      <alignment horizontal="center" vertical="center" wrapText="1"/>
      <protection hidden="1"/>
    </xf>
    <xf numFmtId="164" fontId="4" fillId="0" borderId="0" xfId="0" applyNumberFormat="1" applyFont="1" applyBorder="1" applyAlignment="1" applyProtection="1">
      <alignment horizontal="center" vertical="center" wrapText="1"/>
      <protection hidden="1"/>
    </xf>
    <xf numFmtId="0" fontId="69" fillId="0" borderId="0" xfId="0" applyFont="1" applyAlignment="1" applyProtection="1">
      <alignment wrapText="1"/>
      <protection hidden="1"/>
    </xf>
    <xf numFmtId="0" fontId="69" fillId="3" borderId="31" xfId="0" applyFont="1" applyFill="1" applyBorder="1" applyAlignment="1" applyProtection="1">
      <alignment horizontal="left" vertical="center" wrapText="1"/>
      <protection hidden="1"/>
    </xf>
    <xf numFmtId="0" fontId="69" fillId="3" borderId="31" xfId="0" applyFont="1" applyFill="1" applyBorder="1" applyAlignment="1" applyProtection="1">
      <alignment horizontal="center" vertical="center" wrapText="1"/>
      <protection hidden="1"/>
    </xf>
    <xf numFmtId="2" fontId="69" fillId="3" borderId="31" xfId="0" applyNumberFormat="1" applyFont="1" applyFill="1" applyBorder="1" applyAlignment="1" applyProtection="1">
      <alignment horizontal="center" vertical="center" wrapText="1"/>
      <protection hidden="1"/>
    </xf>
    <xf numFmtId="1" fontId="69" fillId="3" borderId="31" xfId="0" applyNumberFormat="1" applyFont="1" applyFill="1" applyBorder="1" applyAlignment="1" applyProtection="1">
      <alignment horizontal="center" vertical="center" wrapText="1"/>
      <protection hidden="1"/>
    </xf>
    <xf numFmtId="1" fontId="69" fillId="0" borderId="0" xfId="0" applyNumberFormat="1" applyFont="1" applyFill="1" applyBorder="1" applyAlignment="1" applyProtection="1">
      <alignment horizontal="center" vertical="center" wrapText="1"/>
      <protection hidden="1"/>
    </xf>
    <xf numFmtId="0" fontId="69" fillId="17" borderId="31" xfId="0" applyFont="1" applyFill="1" applyBorder="1" applyAlignment="1" applyProtection="1">
      <alignment horizontal="left" vertical="center" wrapText="1"/>
      <protection hidden="1"/>
    </xf>
    <xf numFmtId="0" fontId="69" fillId="17" borderId="31" xfId="0" applyFont="1" applyFill="1" applyBorder="1" applyAlignment="1" applyProtection="1">
      <alignment horizontal="center" vertical="center" wrapText="1"/>
      <protection hidden="1"/>
    </xf>
    <xf numFmtId="2" fontId="69" fillId="17" borderId="31" xfId="0" applyNumberFormat="1" applyFont="1" applyFill="1" applyBorder="1" applyAlignment="1" applyProtection="1">
      <alignment horizontal="center" vertical="center" wrapText="1"/>
      <protection hidden="1"/>
    </xf>
    <xf numFmtId="0" fontId="69" fillId="0" borderId="0" xfId="0" applyFont="1" applyFill="1" applyAlignment="1" applyProtection="1">
      <alignment wrapText="1"/>
      <protection hidden="1"/>
    </xf>
    <xf numFmtId="0" fontId="69" fillId="0" borderId="1" xfId="0" applyFont="1" applyFill="1" applyBorder="1" applyAlignment="1" applyProtection="1">
      <alignment vertical="center" wrapText="1"/>
      <protection hidden="1"/>
    </xf>
    <xf numFmtId="0" fontId="69" fillId="0" borderId="1" xfId="0" applyFont="1" applyFill="1" applyBorder="1" applyAlignment="1" applyProtection="1">
      <alignment horizontal="center" vertical="center" wrapText="1"/>
      <protection hidden="1"/>
    </xf>
    <xf numFmtId="1" fontId="69" fillId="0" borderId="1" xfId="0" applyNumberFormat="1" applyFont="1" applyFill="1" applyBorder="1" applyAlignment="1" applyProtection="1">
      <alignment horizontal="center" vertical="center" wrapText="1"/>
      <protection hidden="1"/>
    </xf>
    <xf numFmtId="0" fontId="69" fillId="0" borderId="4" xfId="0" applyFont="1" applyFill="1" applyBorder="1" applyAlignment="1" applyProtection="1">
      <alignment vertical="center" wrapText="1"/>
      <protection hidden="1"/>
    </xf>
    <xf numFmtId="0" fontId="69" fillId="0" borderId="4" xfId="0" applyFont="1" applyFill="1" applyBorder="1" applyAlignment="1" applyProtection="1">
      <alignment horizontal="center" vertical="center" wrapText="1"/>
      <protection hidden="1"/>
    </xf>
    <xf numFmtId="1" fontId="69" fillId="0" borderId="4" xfId="0" applyNumberFormat="1" applyFont="1" applyFill="1" applyBorder="1" applyAlignment="1" applyProtection="1">
      <alignment horizontal="center" vertical="center" wrapText="1"/>
      <protection hidden="1"/>
    </xf>
    <xf numFmtId="0" fontId="69" fillId="16" borderId="31" xfId="0" applyFont="1" applyFill="1" applyBorder="1" applyAlignment="1" applyProtection="1">
      <alignment horizontal="left" vertical="center" wrapText="1"/>
      <protection hidden="1"/>
    </xf>
    <xf numFmtId="0" fontId="69" fillId="16" borderId="31" xfId="0" applyFont="1" applyFill="1" applyBorder="1" applyAlignment="1" applyProtection="1">
      <alignment horizontal="center" vertical="center" wrapText="1"/>
      <protection hidden="1"/>
    </xf>
    <xf numFmtId="2" fontId="69" fillId="16" borderId="31" xfId="0" applyNumberFormat="1" applyFont="1" applyFill="1" applyBorder="1" applyAlignment="1" applyProtection="1">
      <alignment horizontal="center" vertical="center" wrapText="1"/>
      <protection hidden="1"/>
    </xf>
    <xf numFmtId="165" fontId="70" fillId="13" borderId="1" xfId="0" applyNumberFormat="1" applyFont="1" applyFill="1" applyBorder="1" applyAlignment="1" applyProtection="1">
      <alignment horizontal="center" vertical="center"/>
      <protection locked="0"/>
    </xf>
    <xf numFmtId="0" fontId="71" fillId="0" borderId="0" xfId="6" applyFont="1" applyAlignment="1" applyProtection="1">
      <alignment vertical="center"/>
    </xf>
    <xf numFmtId="0" fontId="58" fillId="0" borderId="0" xfId="0" applyFont="1" applyBorder="1" applyAlignment="1" applyProtection="1">
      <alignment vertical="center"/>
      <protection hidden="1"/>
    </xf>
    <xf numFmtId="0" fontId="56" fillId="0" borderId="0" xfId="0" applyFont="1" applyAlignment="1" applyProtection="1">
      <alignment horizontal="center" vertical="center" wrapText="1"/>
      <protection hidden="1"/>
    </xf>
    <xf numFmtId="164" fontId="56" fillId="0" borderId="0" xfId="0" applyNumberFormat="1" applyFont="1" applyAlignment="1" applyProtection="1">
      <alignment horizontal="center" vertical="center" wrapText="1"/>
      <protection hidden="1"/>
    </xf>
    <xf numFmtId="0" fontId="56" fillId="0" borderId="0" xfId="0" applyFont="1" applyAlignment="1" applyProtection="1">
      <alignment wrapText="1"/>
      <protection hidden="1"/>
    </xf>
    <xf numFmtId="0" fontId="72" fillId="0" borderId="0" xfId="0" applyFont="1" applyFill="1" applyBorder="1" applyAlignment="1" applyProtection="1">
      <alignment vertical="center"/>
      <protection hidden="1"/>
    </xf>
    <xf numFmtId="0" fontId="72" fillId="0" borderId="0" xfId="0" applyFont="1" applyFill="1" applyBorder="1" applyAlignment="1" applyProtection="1">
      <alignment vertical="top"/>
      <protection hidden="1"/>
    </xf>
    <xf numFmtId="0" fontId="75" fillId="0" borderId="0" xfId="0" applyFont="1" applyAlignment="1" applyProtection="1">
      <alignment horizontal="center" wrapText="1"/>
      <protection hidden="1"/>
    </xf>
    <xf numFmtId="0" fontId="75" fillId="0" borderId="0" xfId="0" applyFont="1" applyFill="1" applyAlignment="1" applyProtection="1">
      <alignment horizontal="center" wrapText="1"/>
      <protection hidden="1"/>
    </xf>
    <xf numFmtId="0" fontId="75" fillId="0" borderId="0" xfId="0" applyFont="1" applyFill="1" applyBorder="1" applyAlignment="1" applyProtection="1">
      <alignment horizontal="center" wrapText="1"/>
      <protection hidden="1"/>
    </xf>
    <xf numFmtId="0" fontId="75" fillId="0" borderId="0" xfId="0" applyFont="1" applyFill="1" applyBorder="1" applyAlignment="1" applyProtection="1">
      <alignment horizontal="center" vertical="center"/>
      <protection hidden="1"/>
    </xf>
    <xf numFmtId="0" fontId="75" fillId="0" borderId="0" xfId="0" applyFont="1" applyFill="1" applyAlignment="1" applyProtection="1">
      <alignment horizontal="center" vertical="center" wrapText="1"/>
      <protection hidden="1"/>
    </xf>
    <xf numFmtId="0" fontId="65" fillId="3" borderId="1" xfId="0" applyFont="1" applyFill="1" applyBorder="1" applyAlignment="1" applyProtection="1">
      <alignment horizontal="center" wrapText="1"/>
      <protection hidden="1"/>
    </xf>
    <xf numFmtId="164" fontId="65" fillId="3" borderId="1" xfId="0" applyNumberFormat="1" applyFont="1" applyFill="1" applyBorder="1" applyAlignment="1" applyProtection="1">
      <alignment horizontal="center" wrapText="1"/>
      <protection hidden="1"/>
    </xf>
    <xf numFmtId="0" fontId="68" fillId="3" borderId="1" xfId="0" applyFont="1" applyFill="1" applyBorder="1" applyAlignment="1">
      <alignment horizontal="center" vertical="center" wrapText="1"/>
    </xf>
    <xf numFmtId="0" fontId="81" fillId="0" borderId="0" xfId="0" applyFont="1" applyAlignment="1" applyProtection="1">
      <alignment vertical="center" wrapText="1"/>
      <protection hidden="1"/>
    </xf>
    <xf numFmtId="0" fontId="81" fillId="0" borderId="0" xfId="0" applyFont="1" applyAlignment="1" applyProtection="1">
      <alignment horizontal="center" vertical="center" wrapText="1"/>
      <protection hidden="1"/>
    </xf>
    <xf numFmtId="164" fontId="81" fillId="0" borderId="0" xfId="0" applyNumberFormat="1" applyFont="1" applyAlignment="1" applyProtection="1">
      <alignment horizontal="center" vertical="center" wrapText="1"/>
      <protection hidden="1"/>
    </xf>
    <xf numFmtId="0" fontId="81" fillId="0" borderId="0" xfId="0" applyFont="1" applyAlignment="1" applyProtection="1">
      <alignment wrapText="1"/>
      <protection hidden="1"/>
    </xf>
    <xf numFmtId="0" fontId="81" fillId="0" borderId="0" xfId="0" applyFont="1" applyAlignment="1" applyProtection="1">
      <alignment vertical="center"/>
      <protection hidden="1"/>
    </xf>
    <xf numFmtId="0" fontId="18" fillId="0" borderId="0" xfId="0" applyFont="1" applyBorder="1" applyAlignment="1" applyProtection="1">
      <alignment vertical="top"/>
      <protection hidden="1"/>
    </xf>
    <xf numFmtId="0" fontId="18" fillId="0" borderId="0" xfId="0" applyFont="1" applyFill="1" applyBorder="1" applyAlignment="1" applyProtection="1">
      <alignment vertical="top"/>
      <protection hidden="1"/>
    </xf>
    <xf numFmtId="0" fontId="0" fillId="0" borderId="0" xfId="0"/>
    <xf numFmtId="0" fontId="73" fillId="0" borderId="0" xfId="0" applyFont="1" applyAlignment="1" applyProtection="1">
      <alignment horizontal="center" vertical="center"/>
      <protection hidden="1"/>
    </xf>
    <xf numFmtId="0" fontId="4" fillId="0" borderId="0" xfId="0" applyFont="1" applyFill="1" applyAlignment="1" applyProtection="1">
      <alignment horizontal="center" wrapText="1"/>
      <protection hidden="1"/>
    </xf>
    <xf numFmtId="0" fontId="56" fillId="0" borderId="0" xfId="0" applyFont="1" applyAlignment="1" applyProtection="1">
      <alignment horizontal="center" vertical="center"/>
      <protection hidden="1"/>
    </xf>
    <xf numFmtId="0" fontId="56" fillId="0" borderId="0" xfId="0" applyFont="1" applyFill="1" applyAlignment="1" applyProtection="1">
      <alignment horizontal="center" vertical="center" wrapText="1"/>
      <protection hidden="1"/>
    </xf>
    <xf numFmtId="0" fontId="74" fillId="19" borderId="1" xfId="0" applyFont="1" applyFill="1" applyBorder="1" applyAlignment="1" applyProtection="1">
      <alignment horizontal="center" vertical="center" wrapText="1"/>
      <protection hidden="1"/>
    </xf>
    <xf numFmtId="0" fontId="83" fillId="0" borderId="31" xfId="0" applyFont="1" applyFill="1" applyBorder="1" applyAlignment="1" applyProtection="1">
      <alignment horizontal="left" vertical="center" wrapText="1"/>
      <protection hidden="1"/>
    </xf>
    <xf numFmtId="0" fontId="83" fillId="0" borderId="31" xfId="0" applyFont="1" applyFill="1" applyBorder="1" applyAlignment="1" applyProtection="1">
      <alignment horizontal="center" vertical="center" wrapText="1"/>
      <protection hidden="1"/>
    </xf>
    <xf numFmtId="2" fontId="83" fillId="0" borderId="31" xfId="0" applyNumberFormat="1" applyFont="1" applyFill="1" applyBorder="1" applyAlignment="1" applyProtection="1">
      <alignment horizontal="center" vertical="center" wrapText="1"/>
      <protection hidden="1"/>
    </xf>
    <xf numFmtId="1" fontId="83" fillId="0" borderId="31" xfId="0" applyNumberFormat="1" applyFont="1" applyFill="1" applyBorder="1" applyAlignment="1" applyProtection="1">
      <alignment horizontal="center" vertical="center" wrapText="1"/>
      <protection hidden="1"/>
    </xf>
    <xf numFmtId="1" fontId="83" fillId="0" borderId="0" xfId="0" applyNumberFormat="1" applyFont="1" applyFill="1" applyBorder="1" applyAlignment="1" applyProtection="1">
      <alignment horizontal="center" vertical="center" wrapText="1"/>
      <protection hidden="1"/>
    </xf>
    <xf numFmtId="0" fontId="83" fillId="0" borderId="0" xfId="0" applyFont="1" applyFill="1" applyAlignment="1" applyProtection="1">
      <alignment wrapText="1"/>
      <protection hidden="1"/>
    </xf>
    <xf numFmtId="0" fontId="83" fillId="0" borderId="5" xfId="0" applyFont="1" applyFill="1" applyBorder="1" applyAlignment="1" applyProtection="1">
      <alignment vertical="center" wrapText="1"/>
      <protection hidden="1"/>
    </xf>
    <xf numFmtId="0" fontId="83" fillId="0" borderId="5" xfId="0" applyFont="1" applyFill="1" applyBorder="1" applyAlignment="1" applyProtection="1">
      <alignment horizontal="center" vertical="center" wrapText="1"/>
      <protection hidden="1"/>
    </xf>
    <xf numFmtId="0" fontId="83" fillId="0" borderId="1" xfId="0" applyFont="1" applyFill="1" applyBorder="1" applyAlignment="1" applyProtection="1">
      <alignment horizontal="center" vertical="center" wrapText="1"/>
      <protection hidden="1"/>
    </xf>
    <xf numFmtId="1" fontId="83" fillId="0" borderId="5" xfId="0" applyNumberFormat="1" applyFont="1" applyFill="1" applyBorder="1" applyAlignment="1" applyProtection="1">
      <alignment horizontal="center" vertical="center" wrapText="1"/>
      <protection hidden="1"/>
    </xf>
    <xf numFmtId="0" fontId="83" fillId="0" borderId="1" xfId="0" applyFont="1" applyFill="1" applyBorder="1" applyAlignment="1" applyProtection="1">
      <alignment vertical="center" wrapText="1"/>
      <protection hidden="1"/>
    </xf>
    <xf numFmtId="1" fontId="83" fillId="0" borderId="1" xfId="0" applyNumberFormat="1" applyFont="1" applyFill="1" applyBorder="1" applyAlignment="1" applyProtection="1">
      <alignment horizontal="center" vertical="center" wrapText="1"/>
      <protection hidden="1"/>
    </xf>
    <xf numFmtId="0" fontId="11" fillId="0" borderId="0" xfId="0" applyFont="1" applyFill="1" applyAlignment="1" applyProtection="1">
      <alignment wrapText="1"/>
      <protection hidden="1"/>
    </xf>
    <xf numFmtId="0" fontId="11" fillId="0" borderId="0" xfId="0" applyFont="1" applyFill="1" applyBorder="1" applyAlignment="1" applyProtection="1">
      <alignment vertical="center"/>
      <protection hidden="1"/>
    </xf>
    <xf numFmtId="0" fontId="11" fillId="0" borderId="0" xfId="0" applyFont="1" applyFill="1" applyBorder="1" applyAlignment="1" applyProtection="1">
      <alignment vertical="top"/>
      <protection hidden="1"/>
    </xf>
    <xf numFmtId="1" fontId="84" fillId="0" borderId="0" xfId="0" applyNumberFormat="1"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top"/>
      <protection hidden="1"/>
    </xf>
    <xf numFmtId="0" fontId="82" fillId="0" borderId="31" xfId="0" applyFont="1" applyFill="1" applyBorder="1" applyAlignment="1" applyProtection="1">
      <alignment horizontal="center" vertical="center" wrapText="1"/>
      <protection hidden="1"/>
    </xf>
    <xf numFmtId="0" fontId="82" fillId="0" borderId="31" xfId="0" applyFont="1" applyFill="1" applyBorder="1" applyAlignment="1" applyProtection="1">
      <alignment horizontal="left" vertical="center" wrapText="1"/>
      <protection hidden="1"/>
    </xf>
    <xf numFmtId="0" fontId="11" fillId="0" borderId="0" xfId="0" applyFont="1" applyFill="1" applyAlignment="1" applyProtection="1">
      <alignment horizontal="center" wrapText="1"/>
      <protection hidden="1"/>
    </xf>
    <xf numFmtId="0" fontId="11" fillId="0" borderId="0" xfId="0" applyFont="1" applyFill="1" applyAlignment="1" applyProtection="1">
      <alignment vertical="center"/>
      <protection hidden="1"/>
    </xf>
    <xf numFmtId="1" fontId="88" fillId="16" borderId="31" xfId="0" applyNumberFormat="1" applyFont="1" applyFill="1" applyBorder="1" applyAlignment="1" applyProtection="1">
      <alignment horizontal="center" vertical="center" wrapText="1"/>
      <protection hidden="1"/>
    </xf>
    <xf numFmtId="0" fontId="35" fillId="0" borderId="3" xfId="0" applyNumberFormat="1" applyFont="1" applyFill="1" applyBorder="1" applyAlignment="1">
      <alignment horizontal="left" vertical="center"/>
    </xf>
    <xf numFmtId="0" fontId="89" fillId="0" borderId="0" xfId="6" applyFont="1" applyBorder="1" applyAlignment="1" applyProtection="1">
      <alignment vertical="center"/>
      <protection hidden="1"/>
    </xf>
    <xf numFmtId="0" fontId="5" fillId="0" borderId="0" xfId="0" applyFont="1" applyAlignment="1">
      <alignment vertical="center"/>
    </xf>
    <xf numFmtId="0" fontId="90" fillId="0" borderId="0" xfId="6" applyFont="1" applyAlignment="1" applyProtection="1">
      <alignment vertical="center"/>
    </xf>
    <xf numFmtId="0" fontId="5" fillId="0" borderId="0" xfId="0" applyFont="1" applyFill="1" applyBorder="1" applyAlignment="1" applyProtection="1">
      <alignment vertical="center"/>
      <protection hidden="1"/>
    </xf>
    <xf numFmtId="0" fontId="93" fillId="10" borderId="0" xfId="0" applyFont="1" applyFill="1" applyBorder="1" applyAlignment="1" applyProtection="1">
      <alignment vertical="center"/>
      <protection hidden="1"/>
    </xf>
    <xf numFmtId="0" fontId="15" fillId="0" borderId="0" xfId="0" applyFont="1" applyFill="1" applyBorder="1" applyAlignment="1" applyProtection="1">
      <alignment horizontal="left" vertical="center"/>
      <protection hidden="1"/>
    </xf>
    <xf numFmtId="0" fontId="15" fillId="0" borderId="2" xfId="0" applyFont="1" applyFill="1" applyBorder="1" applyAlignment="1" applyProtection="1">
      <alignment horizontal="center" vertical="center"/>
      <protection hidden="1"/>
    </xf>
    <xf numFmtId="0" fontId="96" fillId="0" borderId="0" xfId="0" applyFont="1" applyFill="1" applyBorder="1" applyAlignment="1" applyProtection="1">
      <alignment horizontal="center" vertical="center"/>
      <protection hidden="1"/>
    </xf>
    <xf numFmtId="0" fontId="95" fillId="0" borderId="16" xfId="0" applyFont="1" applyFill="1" applyBorder="1" applyAlignment="1" applyProtection="1">
      <alignment horizontal="center" vertical="center" wrapText="1"/>
      <protection hidden="1"/>
    </xf>
    <xf numFmtId="0" fontId="98" fillId="0" borderId="0" xfId="0" applyFont="1" applyAlignment="1">
      <alignment vertical="center"/>
    </xf>
    <xf numFmtId="0" fontId="55" fillId="0" borderId="7" xfId="0" applyFont="1" applyFill="1" applyBorder="1" applyAlignment="1">
      <alignment horizontal="center" vertical="center"/>
    </xf>
    <xf numFmtId="0" fontId="55" fillId="0" borderId="0" xfId="0" applyFont="1" applyAlignment="1">
      <alignment horizontal="center" vertical="center"/>
    </xf>
    <xf numFmtId="0" fontId="96" fillId="0" borderId="2"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77" fillId="0" borderId="16" xfId="0" applyFont="1" applyFill="1" applyBorder="1" applyAlignment="1" applyProtection="1">
      <alignment horizontal="center" vertical="center"/>
      <protection hidden="1"/>
    </xf>
    <xf numFmtId="0" fontId="98" fillId="0" borderId="0" xfId="0" applyFont="1" applyProtection="1">
      <protection hidden="1"/>
    </xf>
    <xf numFmtId="0" fontId="98" fillId="0" borderId="0" xfId="0" applyFont="1" applyAlignment="1" applyProtection="1">
      <alignment horizontal="left"/>
      <protection hidden="1"/>
    </xf>
    <xf numFmtId="0" fontId="98" fillId="0" borderId="0" xfId="0" applyFont="1" applyFill="1" applyBorder="1" applyAlignment="1" applyProtection="1">
      <alignment horizontal="center"/>
      <protection hidden="1"/>
    </xf>
    <xf numFmtId="0" fontId="98" fillId="0" borderId="0" xfId="0" applyFont="1" applyAlignment="1">
      <alignment horizontal="center" vertical="center"/>
    </xf>
    <xf numFmtId="0" fontId="98" fillId="0" borderId="1" xfId="0" applyFont="1" applyBorder="1" applyAlignment="1" applyProtection="1">
      <alignment horizontal="center"/>
      <protection hidden="1"/>
    </xf>
    <xf numFmtId="0" fontId="5" fillId="0" borderId="0" xfId="0" applyFont="1" applyAlignment="1" applyProtection="1">
      <alignment horizontal="left"/>
      <protection hidden="1"/>
    </xf>
    <xf numFmtId="0" fontId="5" fillId="0" borderId="0" xfId="0" applyFont="1" applyFill="1" applyBorder="1" applyAlignment="1" applyProtection="1">
      <alignment horizontal="center"/>
      <protection hidden="1"/>
    </xf>
    <xf numFmtId="0" fontId="5" fillId="0" borderId="0" xfId="0" applyFont="1" applyAlignment="1">
      <alignment horizontal="center" vertical="center"/>
    </xf>
    <xf numFmtId="0" fontId="5" fillId="0" borderId="0" xfId="0" applyFont="1" applyProtection="1">
      <protection hidden="1"/>
    </xf>
    <xf numFmtId="0" fontId="5" fillId="0" borderId="0" xfId="0" applyFont="1" applyAlignment="1">
      <alignment horizontal="left" vertical="center"/>
    </xf>
    <xf numFmtId="0" fontId="5" fillId="0" borderId="0" xfId="0" applyFont="1" applyFill="1" applyBorder="1" applyProtection="1">
      <protection hidden="1"/>
    </xf>
    <xf numFmtId="0" fontId="11" fillId="10" borderId="3" xfId="0" applyNumberFormat="1" applyFont="1" applyFill="1" applyBorder="1" applyAlignment="1" applyProtection="1">
      <alignment horizontal="center"/>
      <protection hidden="1"/>
    </xf>
    <xf numFmtId="0" fontId="11" fillId="0" borderId="7" xfId="0" applyNumberFormat="1" applyFont="1" applyFill="1" applyBorder="1" applyAlignment="1" applyProtection="1">
      <alignment horizontal="center"/>
      <protection hidden="1"/>
    </xf>
    <xf numFmtId="2" fontId="11" fillId="5" borderId="1" xfId="0" applyNumberFormat="1" applyFont="1" applyFill="1" applyBorder="1" applyAlignment="1" applyProtection="1">
      <alignment horizontal="center" vertical="center"/>
      <protection hidden="1"/>
    </xf>
    <xf numFmtId="2" fontId="80" fillId="9" borderId="1" xfId="0" applyNumberFormat="1" applyFont="1" applyFill="1" applyBorder="1" applyAlignment="1" applyProtection="1">
      <alignment horizontal="center" vertical="center"/>
      <protection hidden="1"/>
    </xf>
    <xf numFmtId="0" fontId="11" fillId="0" borderId="0" xfId="0" applyFont="1" applyFill="1" applyBorder="1" applyAlignment="1">
      <alignment vertical="center"/>
    </xf>
    <xf numFmtId="0" fontId="11" fillId="0" borderId="0" xfId="0" applyFont="1" applyProtection="1">
      <protection hidden="1"/>
    </xf>
    <xf numFmtId="0" fontId="5" fillId="0" borderId="0" xfId="0" applyFont="1" applyFill="1" applyBorder="1" applyAlignment="1">
      <alignment vertical="center"/>
    </xf>
    <xf numFmtId="0" fontId="81" fillId="0" borderId="0" xfId="0" applyFont="1" applyAlignment="1">
      <alignment vertical="center"/>
    </xf>
    <xf numFmtId="0" fontId="104" fillId="0" borderId="0" xfId="0" applyFont="1" applyAlignment="1">
      <alignment vertical="center"/>
    </xf>
    <xf numFmtId="0" fontId="78" fillId="0" borderId="0" xfId="0" applyFont="1" applyAlignment="1">
      <alignment horizontal="center" vertical="center"/>
    </xf>
    <xf numFmtId="0" fontId="104" fillId="0" borderId="0" xfId="0" applyFont="1" applyFill="1" applyBorder="1" applyAlignment="1">
      <alignment vertical="center"/>
    </xf>
    <xf numFmtId="0" fontId="104" fillId="0" borderId="0" xfId="0" applyFont="1" applyAlignment="1" applyProtection="1">
      <alignment vertical="center"/>
      <protection hidden="1"/>
    </xf>
    <xf numFmtId="0" fontId="104" fillId="0" borderId="0" xfId="0" applyFont="1" applyAlignment="1" applyProtection="1">
      <alignment horizontal="center" vertical="center"/>
      <protection hidden="1"/>
    </xf>
    <xf numFmtId="0" fontId="104" fillId="0" borderId="0" xfId="0" applyFont="1" applyAlignment="1" applyProtection="1">
      <alignment horizontal="left" vertical="center"/>
      <protection hidden="1"/>
    </xf>
    <xf numFmtId="165" fontId="35" fillId="0" borderId="0" xfId="0" applyNumberFormat="1" applyFont="1" applyAlignment="1">
      <alignment vertical="center"/>
    </xf>
    <xf numFmtId="1" fontId="105" fillId="16" borderId="31" xfId="0" applyNumberFormat="1" applyFont="1" applyFill="1" applyBorder="1" applyAlignment="1" applyProtection="1">
      <alignment horizontal="center" vertical="center" wrapText="1"/>
      <protection hidden="1"/>
    </xf>
    <xf numFmtId="0" fontId="67" fillId="0" borderId="0" xfId="0" applyFont="1" applyAlignment="1" applyProtection="1">
      <alignment vertical="center"/>
      <protection hidden="1"/>
    </xf>
    <xf numFmtId="0" fontId="67" fillId="0" borderId="0" xfId="0" applyFont="1" applyAlignment="1" applyProtection="1">
      <alignment horizontal="center" vertical="center"/>
      <protection hidden="1"/>
    </xf>
    <xf numFmtId="0" fontId="74" fillId="19" borderId="11" xfId="0" applyFont="1" applyFill="1" applyBorder="1" applyAlignment="1" applyProtection="1">
      <alignment horizontal="center" vertical="center" wrapText="1"/>
      <protection hidden="1"/>
    </xf>
    <xf numFmtId="0" fontId="68" fillId="0" borderId="0" xfId="0" applyFont="1" applyBorder="1" applyAlignment="1" applyProtection="1">
      <alignment vertical="top"/>
      <protection hidden="1"/>
    </xf>
    <xf numFmtId="0" fontId="68" fillId="0" borderId="0" xfId="0" applyFont="1" applyFill="1" applyBorder="1" applyAlignment="1" applyProtection="1">
      <alignment vertical="top"/>
      <protection hidden="1"/>
    </xf>
    <xf numFmtId="0" fontId="40" fillId="4" borderId="1" xfId="0" applyFont="1" applyFill="1" applyBorder="1" applyAlignment="1">
      <alignment horizontal="center" vertical="center"/>
    </xf>
    <xf numFmtId="0" fontId="40" fillId="5" borderId="1" xfId="0" applyFont="1" applyFill="1" applyBorder="1" applyAlignment="1">
      <alignment horizontal="center" vertical="center" wrapText="1"/>
    </xf>
    <xf numFmtId="0" fontId="55" fillId="0" borderId="40" xfId="0" applyFont="1" applyFill="1" applyBorder="1" applyAlignment="1">
      <alignment vertical="center"/>
    </xf>
    <xf numFmtId="0" fontId="98" fillId="0" borderId="3" xfId="0" applyFont="1" applyBorder="1" applyAlignment="1" applyProtection="1">
      <alignment horizontal="center"/>
      <protection hidden="1"/>
    </xf>
    <xf numFmtId="0" fontId="5" fillId="0" borderId="0" xfId="0" applyFont="1" applyFill="1" applyBorder="1" applyAlignment="1">
      <alignment horizontal="left" vertical="center"/>
    </xf>
    <xf numFmtId="0" fontId="54" fillId="0" borderId="1" xfId="5" applyNumberFormat="1" applyFont="1" applyFill="1" applyBorder="1" applyAlignment="1" applyProtection="1">
      <alignment horizontal="left" vertical="center"/>
      <protection locked="0"/>
    </xf>
    <xf numFmtId="0" fontId="54" fillId="0" borderId="1" xfId="5" applyFont="1" applyFill="1" applyBorder="1" applyAlignment="1" applyProtection="1">
      <alignment horizontal="center" vertical="center"/>
      <protection locked="0"/>
    </xf>
    <xf numFmtId="0" fontId="30" fillId="4" borderId="13" xfId="0" applyFont="1" applyFill="1" applyBorder="1" applyAlignment="1">
      <alignment horizontal="center" vertical="center"/>
    </xf>
    <xf numFmtId="0" fontId="35" fillId="21" borderId="3" xfId="0" applyNumberFormat="1" applyFont="1" applyFill="1" applyBorder="1" applyAlignment="1">
      <alignment horizontal="left" vertical="center"/>
    </xf>
    <xf numFmtId="165" fontId="35" fillId="21" borderId="1" xfId="0" applyNumberFormat="1" applyFont="1" applyFill="1" applyBorder="1" applyAlignment="1">
      <alignment horizontal="center" vertical="center"/>
    </xf>
    <xf numFmtId="2" fontId="35" fillId="0" borderId="0" xfId="0" applyNumberFormat="1" applyFont="1" applyAlignment="1">
      <alignment vertical="center"/>
    </xf>
    <xf numFmtId="0" fontId="108" fillId="14" borderId="1" xfId="0" applyFont="1" applyFill="1" applyBorder="1" applyAlignment="1">
      <alignment horizontal="center" vertical="center"/>
    </xf>
    <xf numFmtId="2" fontId="102" fillId="15" borderId="1" xfId="0" applyNumberFormat="1" applyFont="1" applyFill="1" applyBorder="1" applyAlignment="1" applyProtection="1">
      <alignment horizontal="center" vertical="center"/>
      <protection locked="0"/>
    </xf>
    <xf numFmtId="0" fontId="49" fillId="0" borderId="0" xfId="0" applyFont="1" applyBorder="1" applyAlignment="1" applyProtection="1">
      <alignment horizontal="center" vertical="center"/>
      <protection hidden="1"/>
    </xf>
    <xf numFmtId="0" fontId="11" fillId="0" borderId="0" xfId="0" applyFont="1" applyFill="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0" fontId="16" fillId="0" borderId="0" xfId="0" applyFont="1" applyBorder="1" applyAlignment="1" applyProtection="1">
      <alignment horizontal="center"/>
      <protection hidden="1"/>
    </xf>
    <xf numFmtId="0" fontId="14" fillId="0" borderId="0" xfId="0" applyFont="1" applyBorder="1" applyAlignment="1" applyProtection="1">
      <alignment horizontal="center" vertical="center"/>
      <protection hidden="1"/>
    </xf>
    <xf numFmtId="0" fontId="30" fillId="5" borderId="0" xfId="0" applyFont="1" applyFill="1" applyBorder="1" applyAlignment="1">
      <alignment horizontal="center" vertical="center"/>
    </xf>
    <xf numFmtId="0" fontId="40" fillId="0" borderId="0" xfId="0" applyFont="1" applyFill="1" applyBorder="1" applyAlignment="1" applyProtection="1">
      <alignment horizontal="center" vertical="center"/>
      <protection locked="0"/>
    </xf>
    <xf numFmtId="0" fontId="35" fillId="5" borderId="0" xfId="0" applyNumberFormat="1" applyFont="1" applyFill="1" applyBorder="1" applyAlignment="1">
      <alignment horizontal="center" vertical="center"/>
    </xf>
    <xf numFmtId="0" fontId="40" fillId="0" borderId="5" xfId="0" applyFont="1" applyFill="1" applyBorder="1" applyAlignment="1" applyProtection="1">
      <alignment horizontal="center" vertical="center"/>
      <protection locked="0"/>
    </xf>
    <xf numFmtId="165" fontId="35" fillId="0" borderId="0" xfId="0" applyNumberFormat="1" applyFont="1" applyAlignment="1">
      <alignment horizontal="center" vertical="center"/>
    </xf>
    <xf numFmtId="166" fontId="35" fillId="5" borderId="0" xfId="0" applyNumberFormat="1" applyFont="1" applyFill="1" applyBorder="1" applyAlignment="1">
      <alignment horizontal="center" vertical="center"/>
    </xf>
    <xf numFmtId="167" fontId="109" fillId="0" borderId="1" xfId="0" applyNumberFormat="1" applyFont="1" applyBorder="1" applyAlignment="1">
      <alignment horizontal="center" vertical="center"/>
    </xf>
    <xf numFmtId="167" fontId="109" fillId="5" borderId="1" xfId="0" applyNumberFormat="1" applyFont="1" applyFill="1" applyBorder="1" applyAlignment="1">
      <alignment horizontal="center" vertical="center"/>
    </xf>
    <xf numFmtId="168" fontId="11" fillId="0" borderId="1" xfId="0" applyNumberFormat="1" applyFont="1" applyFill="1" applyBorder="1" applyAlignment="1" applyProtection="1">
      <alignment horizontal="center" vertical="center" wrapText="1"/>
      <protection hidden="1"/>
    </xf>
    <xf numFmtId="0" fontId="98" fillId="0" borderId="0" xfId="0" applyFont="1" applyAlignment="1" applyProtection="1">
      <alignment horizontal="center" vertical="center"/>
      <protection locked="0"/>
    </xf>
    <xf numFmtId="0" fontId="18" fillId="0" borderId="0" xfId="0" applyFont="1" applyBorder="1" applyAlignment="1" applyProtection="1">
      <alignment horizontal="center" vertical="center"/>
      <protection hidden="1"/>
    </xf>
    <xf numFmtId="0" fontId="11" fillId="0" borderId="0" xfId="0" applyFont="1" applyFill="1" applyBorder="1" applyAlignment="1" applyProtection="1">
      <alignment horizontal="center" vertical="center"/>
      <protection hidden="1"/>
    </xf>
    <xf numFmtId="0" fontId="75" fillId="18" borderId="23"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wrapText="1"/>
      <protection hidden="1"/>
    </xf>
    <xf numFmtId="0" fontId="16" fillId="0" borderId="0" xfId="0" applyFont="1" applyBorder="1" applyAlignment="1" applyProtection="1">
      <alignment horizontal="center" vertical="center"/>
      <protection hidden="1"/>
    </xf>
    <xf numFmtId="0" fontId="58" fillId="0" borderId="0" xfId="0" applyFont="1" applyBorder="1" applyAlignment="1" applyProtection="1">
      <alignment horizontal="center" vertical="center"/>
      <protection hidden="1"/>
    </xf>
    <xf numFmtId="0" fontId="72" fillId="0" borderId="0" xfId="0" applyFont="1" applyBorder="1" applyAlignment="1" applyProtection="1">
      <alignment vertical="center"/>
      <protection hidden="1"/>
    </xf>
    <xf numFmtId="0" fontId="98" fillId="0" borderId="0" xfId="0" applyFont="1" applyAlignment="1" applyProtection="1">
      <alignment vertical="center"/>
      <protection hidden="1"/>
    </xf>
    <xf numFmtId="0" fontId="55" fillId="0" borderId="0" xfId="0" applyFont="1" applyAlignment="1" applyProtection="1">
      <alignment horizontal="center" vertical="center"/>
      <protection hidden="1"/>
    </xf>
    <xf numFmtId="0" fontId="98" fillId="0" borderId="0" xfId="0" applyFont="1" applyAlignment="1" applyProtection="1">
      <alignment horizontal="center" vertical="center"/>
      <protection hidden="1"/>
    </xf>
    <xf numFmtId="0" fontId="11" fillId="10" borderId="3" xfId="0" applyNumberFormat="1" applyFont="1" applyFill="1" applyBorder="1" applyAlignment="1" applyProtection="1">
      <alignment horizontal="left"/>
      <protection hidden="1"/>
    </xf>
    <xf numFmtId="0" fontId="103" fillId="0" borderId="0" xfId="0" applyFont="1" applyFill="1" applyAlignment="1" applyProtection="1">
      <alignment horizontal="center" vertical="center"/>
      <protection hidden="1"/>
    </xf>
    <xf numFmtId="0" fontId="72" fillId="0" borderId="0" xfId="0" applyFont="1" applyBorder="1" applyAlignment="1" applyProtection="1">
      <alignment horizontal="center" vertical="center"/>
      <protection hidden="1"/>
    </xf>
    <xf numFmtId="0" fontId="76" fillId="0" borderId="0" xfId="0" applyFont="1" applyAlignment="1">
      <alignment horizontal="center" vertical="center"/>
    </xf>
    <xf numFmtId="0" fontId="30" fillId="4" borderId="11" xfId="0" applyFont="1" applyFill="1" applyBorder="1" applyAlignment="1">
      <alignment horizontal="center" vertical="center"/>
    </xf>
    <xf numFmtId="0" fontId="30" fillId="4" borderId="6" xfId="0" applyFont="1" applyFill="1" applyBorder="1" applyAlignment="1">
      <alignment horizontal="center" vertical="center"/>
    </xf>
    <xf numFmtId="0" fontId="30" fillId="4" borderId="3" xfId="0" applyFont="1" applyFill="1" applyBorder="1" applyAlignment="1">
      <alignment horizontal="center" vertical="center"/>
    </xf>
    <xf numFmtId="0" fontId="30" fillId="4" borderId="1" xfId="0" applyFont="1" applyFill="1" applyBorder="1" applyAlignment="1">
      <alignment horizontal="center" vertical="center"/>
    </xf>
    <xf numFmtId="0" fontId="64" fillId="10" borderId="0" xfId="0" applyFont="1" applyFill="1" applyBorder="1" applyAlignment="1" applyProtection="1">
      <alignment horizontal="center" vertical="center"/>
      <protection hidden="1"/>
    </xf>
    <xf numFmtId="0" fontId="98" fillId="0" borderId="0" xfId="0" applyFont="1" applyAlignment="1" applyProtection="1">
      <alignment horizontal="center"/>
      <protection hidden="1"/>
    </xf>
    <xf numFmtId="165" fontId="11" fillId="7" borderId="11" xfId="0" applyNumberFormat="1" applyFont="1" applyFill="1" applyBorder="1" applyAlignment="1" applyProtection="1">
      <alignment horizontal="center" vertical="center"/>
      <protection locked="0"/>
    </xf>
    <xf numFmtId="165" fontId="11" fillId="13" borderId="11" xfId="0" applyNumberFormat="1" applyFont="1" applyFill="1" applyBorder="1" applyAlignment="1" applyProtection="1">
      <alignment horizontal="center" vertical="center"/>
      <protection locked="0"/>
    </xf>
    <xf numFmtId="165" fontId="11" fillId="13" borderId="3" xfId="0" applyNumberFormat="1" applyFont="1" applyFill="1" applyBorder="1" applyAlignment="1" applyProtection="1">
      <alignment horizontal="center" vertical="center"/>
      <protection locked="0"/>
    </xf>
    <xf numFmtId="0" fontId="55" fillId="0" borderId="40" xfId="0" applyFont="1" applyFill="1" applyBorder="1" applyAlignment="1">
      <alignment horizontal="center" vertical="center"/>
    </xf>
    <xf numFmtId="0" fontId="64" fillId="10" borderId="0" xfId="0" applyFont="1" applyFill="1" applyBorder="1" applyAlignment="1">
      <alignment horizontal="center" vertical="center"/>
    </xf>
    <xf numFmtId="0" fontId="16" fillId="0" borderId="0" xfId="0" applyFont="1" applyBorder="1" applyAlignment="1" applyProtection="1">
      <alignment horizontal="center" vertical="center"/>
      <protection hidden="1"/>
    </xf>
    <xf numFmtId="0" fontId="72" fillId="0" borderId="0" xfId="0" applyFont="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0" fontId="11" fillId="0" borderId="2" xfId="0" applyFont="1" applyBorder="1" applyAlignment="1" applyProtection="1">
      <alignment horizontal="center" vertical="center"/>
      <protection hidden="1"/>
    </xf>
    <xf numFmtId="0" fontId="64" fillId="10" borderId="0" xfId="0" applyFont="1" applyFill="1" applyBorder="1" applyAlignment="1" applyProtection="1">
      <alignment horizontal="center" vertical="center"/>
      <protection hidden="1"/>
    </xf>
    <xf numFmtId="0" fontId="94" fillId="7" borderId="1" xfId="0" applyFont="1" applyFill="1" applyBorder="1" applyAlignment="1" applyProtection="1">
      <alignment horizontal="center" vertical="center"/>
      <protection hidden="1"/>
    </xf>
    <xf numFmtId="0" fontId="98" fillId="0" borderId="0" xfId="0" applyFont="1" applyAlignment="1" applyProtection="1">
      <alignment horizontal="center"/>
      <protection hidden="1"/>
    </xf>
    <xf numFmtId="0" fontId="54" fillId="7" borderId="4" xfId="0" applyFont="1" applyFill="1" applyBorder="1" applyAlignment="1" applyProtection="1">
      <alignment horizontal="center" vertical="center" shrinkToFit="1"/>
      <protection locked="0"/>
    </xf>
    <xf numFmtId="0" fontId="55" fillId="0" borderId="40" xfId="0" applyFont="1" applyFill="1" applyBorder="1" applyAlignment="1">
      <alignment horizontal="center" vertical="center"/>
    </xf>
    <xf numFmtId="0" fontId="64" fillId="10" borderId="0" xfId="0" applyFont="1" applyFill="1" applyBorder="1" applyAlignment="1">
      <alignment horizontal="center" vertical="center"/>
    </xf>
    <xf numFmtId="0" fontId="110" fillId="0" borderId="0" xfId="6" applyFont="1" applyAlignment="1" applyProtection="1">
      <alignment horizontal="center" vertical="center" wrapText="1"/>
      <protection hidden="1"/>
    </xf>
    <xf numFmtId="0" fontId="92" fillId="0" borderId="0" xfId="6" applyFont="1" applyAlignment="1" applyProtection="1">
      <alignment horizontal="center" vertical="center" wrapText="1"/>
      <protection hidden="1"/>
    </xf>
    <xf numFmtId="0" fontId="113" fillId="0" borderId="0" xfId="6" applyFont="1" applyAlignment="1" applyProtection="1">
      <alignment horizontal="center" vertical="center" wrapText="1"/>
      <protection hidden="1"/>
    </xf>
    <xf numFmtId="0" fontId="114" fillId="0" borderId="0" xfId="6" applyFont="1" applyAlignment="1" applyProtection="1">
      <alignment horizontal="center" vertical="center" wrapText="1"/>
      <protection hidden="1"/>
    </xf>
    <xf numFmtId="0" fontId="115" fillId="18" borderId="60" xfId="6" applyFont="1" applyFill="1" applyBorder="1" applyAlignment="1" applyProtection="1">
      <alignment horizontal="right" vertical="center" wrapText="1"/>
      <protection hidden="1"/>
    </xf>
    <xf numFmtId="0" fontId="0" fillId="0" borderId="0" xfId="0" applyFill="1" applyBorder="1"/>
    <xf numFmtId="0" fontId="114" fillId="0" borderId="0" xfId="6" applyFont="1" applyFill="1" applyBorder="1" applyAlignment="1" applyProtection="1">
      <alignment horizontal="center" vertical="center" wrapText="1"/>
      <protection hidden="1"/>
    </xf>
    <xf numFmtId="0" fontId="8" fillId="0" borderId="0" xfId="6" applyFont="1" applyFill="1" applyBorder="1" applyAlignment="1" applyProtection="1">
      <alignment horizontal="center" vertical="center" wrapText="1"/>
      <protection hidden="1"/>
    </xf>
    <xf numFmtId="0" fontId="92" fillId="10" borderId="0" xfId="6" applyFont="1" applyFill="1" applyAlignment="1" applyProtection="1">
      <alignment horizontal="center" vertical="center" wrapText="1"/>
      <protection hidden="1"/>
    </xf>
    <xf numFmtId="0" fontId="113" fillId="10" borderId="0" xfId="6" applyFont="1" applyFill="1" applyAlignment="1" applyProtection="1">
      <alignment horizontal="center" vertical="center" wrapText="1"/>
      <protection hidden="1"/>
    </xf>
    <xf numFmtId="0" fontId="114" fillId="10" borderId="0" xfId="6" applyFont="1" applyFill="1" applyBorder="1" applyAlignment="1" applyProtection="1">
      <alignment horizontal="center" vertical="center" wrapText="1"/>
      <protection hidden="1"/>
    </xf>
    <xf numFmtId="0" fontId="114" fillId="10" borderId="0" xfId="6" applyFont="1" applyFill="1" applyAlignment="1" applyProtection="1">
      <alignment horizontal="center" vertical="center" wrapText="1"/>
      <protection hidden="1"/>
    </xf>
    <xf numFmtId="0" fontId="110" fillId="10" borderId="0" xfId="6" applyFont="1" applyFill="1" applyAlignment="1" applyProtection="1">
      <alignment horizontal="center" vertical="center" wrapText="1"/>
      <protection hidden="1"/>
    </xf>
    <xf numFmtId="0" fontId="92" fillId="10" borderId="0" xfId="6" applyFont="1" applyFill="1" applyBorder="1" applyAlignment="1" applyProtection="1">
      <alignment horizontal="center" vertical="center" wrapText="1"/>
      <protection hidden="1"/>
    </xf>
    <xf numFmtId="0" fontId="18" fillId="16" borderId="0" xfId="0" applyFont="1" applyFill="1" applyBorder="1" applyAlignment="1" applyProtection="1">
      <alignment vertical="center"/>
      <protection hidden="1"/>
    </xf>
    <xf numFmtId="0" fontId="18" fillId="16" borderId="0" xfId="0" applyFont="1" applyFill="1" applyBorder="1" applyAlignment="1" applyProtection="1">
      <alignment horizontal="left" vertical="center"/>
      <protection hidden="1"/>
    </xf>
    <xf numFmtId="0" fontId="81" fillId="16" borderId="0" xfId="0" applyFont="1" applyFill="1" applyAlignment="1" applyProtection="1">
      <alignment vertical="top"/>
      <protection hidden="1"/>
    </xf>
    <xf numFmtId="0" fontId="81" fillId="16" borderId="0" xfId="0" applyFont="1" applyFill="1" applyAlignment="1" applyProtection="1">
      <alignment vertical="center"/>
      <protection hidden="1"/>
    </xf>
    <xf numFmtId="0" fontId="81" fillId="16" borderId="0" xfId="0" applyFont="1" applyFill="1" applyAlignment="1" applyProtection="1">
      <alignment horizontal="left" vertical="center"/>
      <protection hidden="1"/>
    </xf>
    <xf numFmtId="0" fontId="18" fillId="16" borderId="0" xfId="0" applyFont="1" applyFill="1" applyBorder="1" applyAlignment="1" applyProtection="1">
      <alignment vertical="top"/>
      <protection hidden="1"/>
    </xf>
    <xf numFmtId="0" fontId="13" fillId="0" borderId="43" xfId="0" applyFont="1" applyFill="1" applyBorder="1" applyAlignment="1" applyProtection="1">
      <alignment horizontal="left" vertical="center"/>
      <protection hidden="1"/>
    </xf>
    <xf numFmtId="0" fontId="78" fillId="0" borderId="43" xfId="0" applyFont="1" applyFill="1" applyBorder="1" applyAlignment="1" applyProtection="1">
      <alignment vertical="center"/>
      <protection hidden="1"/>
    </xf>
    <xf numFmtId="0" fontId="87" fillId="22" borderId="0" xfId="6" applyFont="1" applyFill="1" applyBorder="1" applyAlignment="1" applyProtection="1">
      <alignment vertical="center"/>
      <protection hidden="1"/>
    </xf>
    <xf numFmtId="0" fontId="89" fillId="22" borderId="0" xfId="6" applyFont="1" applyFill="1" applyBorder="1" applyAlignment="1" applyProtection="1">
      <alignment vertical="center"/>
      <protection hidden="1"/>
    </xf>
    <xf numFmtId="14" fontId="67" fillId="0" borderId="2" xfId="0" applyNumberFormat="1" applyFont="1" applyBorder="1" applyAlignment="1" applyProtection="1">
      <protection hidden="1"/>
    </xf>
    <xf numFmtId="165" fontId="98" fillId="0" borderId="1" xfId="0" applyNumberFormat="1" applyFont="1" applyFill="1" applyBorder="1" applyAlignment="1" applyProtection="1">
      <alignment vertical="center"/>
      <protection locked="0"/>
    </xf>
    <xf numFmtId="165" fontId="98" fillId="0" borderId="1" xfId="0" applyNumberFormat="1" applyFont="1" applyFill="1" applyBorder="1" applyAlignment="1" applyProtection="1">
      <alignment horizontal="center" vertical="center"/>
      <protection locked="0"/>
    </xf>
    <xf numFmtId="0" fontId="98" fillId="0" borderId="0" xfId="0" applyFont="1" applyFill="1" applyAlignment="1" applyProtection="1">
      <alignment horizontal="center" vertical="center"/>
      <protection locked="0"/>
    </xf>
    <xf numFmtId="165" fontId="98" fillId="0" borderId="0" xfId="0" applyNumberFormat="1" applyFont="1" applyFill="1" applyBorder="1" applyAlignment="1" applyProtection="1">
      <alignment horizontal="center" vertical="center"/>
      <protection locked="0"/>
    </xf>
    <xf numFmtId="0" fontId="98" fillId="0" borderId="5" xfId="0" applyFont="1" applyFill="1" applyBorder="1" applyAlignment="1" applyProtection="1">
      <alignment horizontal="center" vertical="center"/>
      <protection locked="0"/>
    </xf>
    <xf numFmtId="0" fontId="94" fillId="23" borderId="1" xfId="0" applyFont="1" applyFill="1" applyBorder="1" applyAlignment="1" applyProtection="1">
      <alignment horizontal="center" vertical="center"/>
      <protection hidden="1"/>
    </xf>
    <xf numFmtId="0" fontId="54" fillId="23" borderId="4" xfId="0" applyFont="1" applyFill="1" applyBorder="1" applyAlignment="1" applyProtection="1">
      <alignment horizontal="center" vertical="center" shrinkToFit="1"/>
      <protection locked="0"/>
    </xf>
    <xf numFmtId="0" fontId="54" fillId="7" borderId="10" xfId="0" applyFont="1" applyFill="1" applyBorder="1" applyAlignment="1" applyProtection="1">
      <alignment horizontal="center" vertical="center" shrinkToFit="1"/>
      <protection locked="0"/>
    </xf>
    <xf numFmtId="0" fontId="100" fillId="0" borderId="0" xfId="0" applyFont="1" applyFill="1" applyBorder="1" applyAlignment="1" applyProtection="1">
      <alignment horizontal="center" vertical="center"/>
      <protection hidden="1"/>
    </xf>
    <xf numFmtId="0" fontId="97" fillId="0" borderId="1" xfId="0" applyFont="1" applyFill="1" applyBorder="1" applyAlignment="1" applyProtection="1">
      <alignment horizontal="center" vertical="center"/>
      <protection hidden="1"/>
    </xf>
    <xf numFmtId="0" fontId="99" fillId="0" borderId="1" xfId="0" applyFont="1" applyFill="1" applyBorder="1" applyAlignment="1" applyProtection="1">
      <alignment horizontal="center" wrapText="1"/>
      <protection hidden="1"/>
    </xf>
    <xf numFmtId="0" fontId="75" fillId="2" borderId="1" xfId="0" applyFont="1" applyFill="1" applyBorder="1" applyAlignment="1">
      <alignment horizontal="center" vertical="center"/>
    </xf>
    <xf numFmtId="165" fontId="11" fillId="7" borderId="6" xfId="0" applyNumberFormat="1" applyFont="1" applyFill="1" applyBorder="1" applyAlignment="1" applyProtection="1">
      <alignment horizontal="center" vertical="center"/>
      <protection locked="0"/>
    </xf>
    <xf numFmtId="165" fontId="101" fillId="0" borderId="1" xfId="0" applyNumberFormat="1" applyFont="1" applyBorder="1" applyAlignment="1" applyProtection="1">
      <alignment horizontal="center" vertical="center"/>
      <protection locked="0"/>
    </xf>
    <xf numFmtId="165" fontId="11" fillId="0" borderId="1" xfId="0" applyNumberFormat="1" applyFont="1" applyFill="1" applyBorder="1" applyAlignment="1" applyProtection="1">
      <alignment horizontal="center" vertical="center"/>
      <protection locked="0"/>
    </xf>
    <xf numFmtId="0" fontId="18" fillId="24" borderId="0" xfId="0" applyFont="1" applyFill="1" applyBorder="1" applyAlignment="1" applyProtection="1">
      <alignment vertical="center"/>
      <protection hidden="1"/>
    </xf>
    <xf numFmtId="0" fontId="18" fillId="24" borderId="0" xfId="0" applyFont="1" applyFill="1" applyBorder="1" applyAlignment="1" applyProtection="1">
      <alignment horizontal="left" vertical="center"/>
      <protection hidden="1"/>
    </xf>
    <xf numFmtId="0" fontId="81" fillId="24" borderId="0" xfId="0" applyFont="1" applyFill="1" applyAlignment="1" applyProtection="1">
      <alignment vertical="top"/>
      <protection hidden="1"/>
    </xf>
    <xf numFmtId="0" fontId="81" fillId="24" borderId="0" xfId="0" applyFont="1" applyFill="1" applyAlignment="1" applyProtection="1">
      <alignment vertical="center"/>
      <protection hidden="1"/>
    </xf>
    <xf numFmtId="0" fontId="81" fillId="24" borderId="0" xfId="0" applyFont="1" applyFill="1" applyAlignment="1" applyProtection="1">
      <alignment horizontal="left" vertical="center"/>
      <protection hidden="1"/>
    </xf>
    <xf numFmtId="0" fontId="18" fillId="24" borderId="0" xfId="0" applyFont="1" applyFill="1" applyBorder="1" applyAlignment="1" applyProtection="1">
      <alignment vertical="top"/>
      <protection hidden="1"/>
    </xf>
    <xf numFmtId="0" fontId="67" fillId="24" borderId="0" xfId="0" applyFont="1" applyFill="1" applyAlignment="1" applyProtection="1">
      <alignment vertical="top"/>
      <protection hidden="1"/>
    </xf>
    <xf numFmtId="0" fontId="67" fillId="24" borderId="0" xfId="0" applyFont="1" applyFill="1" applyAlignment="1" applyProtection="1">
      <alignment horizontal="left" vertical="top"/>
      <protection hidden="1"/>
    </xf>
    <xf numFmtId="0" fontId="92" fillId="0" borderId="2" xfId="6" applyFont="1" applyBorder="1" applyAlignment="1" applyProtection="1">
      <alignment vertical="center"/>
      <protection hidden="1"/>
    </xf>
    <xf numFmtId="0" fontId="91" fillId="0" borderId="0" xfId="0" applyFont="1" applyBorder="1" applyAlignment="1" applyProtection="1">
      <alignment vertical="center"/>
      <protection hidden="1"/>
    </xf>
    <xf numFmtId="0" fontId="11" fillId="0" borderId="2" xfId="0" applyFont="1" applyBorder="1" applyAlignment="1" applyProtection="1">
      <alignment vertical="center"/>
      <protection hidden="1"/>
    </xf>
    <xf numFmtId="0" fontId="16" fillId="0" borderId="0" xfId="0" applyFont="1" applyAlignment="1">
      <alignment vertical="center"/>
    </xf>
    <xf numFmtId="0" fontId="98" fillId="0" borderId="11" xfId="0" applyFont="1" applyFill="1" applyBorder="1" applyAlignment="1" applyProtection="1">
      <alignment horizontal="center" vertical="center"/>
      <protection hidden="1"/>
    </xf>
    <xf numFmtId="165" fontId="98" fillId="0" borderId="1" xfId="0" applyNumberFormat="1" applyFont="1" applyFill="1" applyBorder="1" applyAlignment="1" applyProtection="1">
      <alignment vertical="center"/>
      <protection hidden="1"/>
    </xf>
    <xf numFmtId="165" fontId="98" fillId="0" borderId="11" xfId="0" applyNumberFormat="1" applyFont="1" applyFill="1" applyBorder="1" applyAlignment="1" applyProtection="1">
      <alignment horizontal="center" vertical="center"/>
      <protection hidden="1"/>
    </xf>
    <xf numFmtId="0" fontId="98" fillId="0" borderId="0" xfId="0" applyFont="1" applyFill="1" applyAlignment="1" applyProtection="1">
      <alignment horizontal="center" vertical="center"/>
      <protection hidden="1"/>
    </xf>
    <xf numFmtId="165" fontId="98" fillId="0" borderId="0" xfId="0" applyNumberFormat="1" applyFont="1" applyFill="1" applyBorder="1" applyAlignment="1" applyProtection="1">
      <alignment horizontal="center" vertical="center"/>
      <protection hidden="1"/>
    </xf>
    <xf numFmtId="0" fontId="5" fillId="0" borderId="0" xfId="0" applyFont="1" applyFill="1" applyAlignment="1" applyProtection="1">
      <alignment horizontal="center" vertical="center"/>
      <protection hidden="1"/>
    </xf>
    <xf numFmtId="0" fontId="95" fillId="0" borderId="1" xfId="0" applyFont="1" applyFill="1" applyBorder="1" applyAlignment="1" applyProtection="1">
      <alignment horizontal="center" vertical="center" wrapText="1"/>
      <protection hidden="1"/>
    </xf>
    <xf numFmtId="0" fontId="55" fillId="0" borderId="1" xfId="0" applyFont="1" applyFill="1" applyBorder="1" applyAlignment="1" applyProtection="1">
      <alignment horizontal="center" vertical="center"/>
      <protection hidden="1"/>
    </xf>
    <xf numFmtId="0" fontId="94" fillId="7" borderId="4" xfId="0" applyFont="1" applyFill="1" applyBorder="1" applyAlignment="1" applyProtection="1">
      <alignment horizontal="center" vertical="center"/>
      <protection hidden="1"/>
    </xf>
    <xf numFmtId="0" fontId="94" fillId="13" borderId="4" xfId="0" applyFont="1" applyFill="1" applyBorder="1" applyAlignment="1" applyProtection="1">
      <alignment horizontal="center" vertical="center"/>
      <protection hidden="1"/>
    </xf>
    <xf numFmtId="0" fontId="11" fillId="0" borderId="0" xfId="0" applyFont="1" applyBorder="1" applyAlignment="1" applyProtection="1">
      <alignment vertical="center"/>
      <protection hidden="1"/>
    </xf>
    <xf numFmtId="0" fontId="64" fillId="10" borderId="0" xfId="0" applyFont="1" applyFill="1" applyBorder="1" applyAlignment="1">
      <alignment vertical="center"/>
    </xf>
    <xf numFmtId="0" fontId="64" fillId="10" borderId="0" xfId="0" applyFont="1" applyFill="1" applyBorder="1" applyAlignment="1" applyProtection="1">
      <alignment vertical="center"/>
      <protection hidden="1"/>
    </xf>
    <xf numFmtId="0" fontId="98" fillId="0" borderId="0" xfId="0" applyFont="1" applyAlignment="1" applyProtection="1">
      <protection hidden="1"/>
    </xf>
    <xf numFmtId="165" fontId="11" fillId="7" borderId="11" xfId="0" applyNumberFormat="1" applyFont="1" applyFill="1" applyBorder="1" applyAlignment="1" applyProtection="1">
      <alignment horizontal="center" vertical="center"/>
      <protection locked="0"/>
    </xf>
    <xf numFmtId="165" fontId="11" fillId="13" borderId="11" xfId="0" applyNumberFormat="1" applyFont="1" applyFill="1" applyBorder="1" applyAlignment="1" applyProtection="1">
      <alignment horizontal="center" vertical="center"/>
      <protection locked="0"/>
    </xf>
    <xf numFmtId="165" fontId="11" fillId="13" borderId="3" xfId="0" applyNumberFormat="1" applyFont="1" applyFill="1" applyBorder="1" applyAlignment="1" applyProtection="1">
      <alignment horizontal="center" vertical="center"/>
      <protection locked="0"/>
    </xf>
    <xf numFmtId="165" fontId="11" fillId="7" borderId="6" xfId="0" applyNumberFormat="1" applyFont="1" applyFill="1" applyBorder="1" applyAlignment="1" applyProtection="1">
      <alignment horizontal="center" vertical="center"/>
      <protection locked="0"/>
    </xf>
    <xf numFmtId="0" fontId="72" fillId="0" borderId="0" xfId="0" applyFont="1" applyBorder="1" applyAlignment="1" applyProtection="1">
      <alignment horizontal="center" vertical="center"/>
      <protection hidden="1"/>
    </xf>
    <xf numFmtId="0" fontId="18" fillId="0" borderId="0" xfId="0" applyFont="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0" fontId="18" fillId="25" borderId="0" xfId="0" applyFont="1" applyFill="1" applyBorder="1" applyAlignment="1" applyProtection="1">
      <alignment vertical="center"/>
      <protection hidden="1"/>
    </xf>
    <xf numFmtId="0" fontId="18" fillId="25" borderId="0" xfId="0" applyFont="1" applyFill="1" applyBorder="1" applyAlignment="1" applyProtection="1">
      <alignment horizontal="left" vertical="center"/>
      <protection hidden="1"/>
    </xf>
    <xf numFmtId="0" fontId="81" fillId="25" borderId="0" xfId="0" applyFont="1" applyFill="1" applyAlignment="1" applyProtection="1">
      <alignment vertical="top"/>
      <protection hidden="1"/>
    </xf>
    <xf numFmtId="0" fontId="81" fillId="25" borderId="0" xfId="0" applyFont="1" applyFill="1" applyAlignment="1" applyProtection="1">
      <alignment vertical="center"/>
      <protection hidden="1"/>
    </xf>
    <xf numFmtId="0" fontId="81" fillId="25" borderId="0" xfId="0" applyFont="1" applyFill="1" applyAlignment="1" applyProtection="1">
      <alignment horizontal="left" vertical="center"/>
      <protection hidden="1"/>
    </xf>
    <xf numFmtId="0" fontId="18" fillId="25" borderId="0" xfId="0" applyFont="1" applyFill="1" applyBorder="1" applyAlignment="1" applyProtection="1">
      <alignment vertical="top"/>
      <protection hidden="1"/>
    </xf>
    <xf numFmtId="0" fontId="67" fillId="25" borderId="0" xfId="0" applyFont="1" applyFill="1" applyAlignment="1" applyProtection="1">
      <alignment horizontal="left" vertical="top"/>
      <protection hidden="1"/>
    </xf>
    <xf numFmtId="0" fontId="114" fillId="23" borderId="0" xfId="6" applyFont="1" applyFill="1" applyAlignment="1" applyProtection="1">
      <alignment horizontal="center" vertical="center" wrapText="1"/>
      <protection hidden="1"/>
    </xf>
    <xf numFmtId="0" fontId="110" fillId="23" borderId="0" xfId="6" applyFont="1" applyFill="1" applyAlignment="1" applyProtection="1">
      <alignment vertical="center" wrapText="1"/>
      <protection hidden="1"/>
    </xf>
    <xf numFmtId="0" fontId="5" fillId="0" borderId="0" xfId="0" applyFont="1"/>
    <xf numFmtId="0" fontId="5" fillId="23" borderId="10" xfId="0" applyFont="1" applyFill="1" applyBorder="1"/>
    <xf numFmtId="0" fontId="5" fillId="23" borderId="8" xfId="0" applyFont="1" applyFill="1" applyBorder="1"/>
    <xf numFmtId="0" fontId="5" fillId="23" borderId="0" xfId="0" applyFont="1" applyFill="1" applyBorder="1"/>
    <xf numFmtId="0" fontId="5" fillId="23" borderId="7" xfId="0" applyFont="1" applyFill="1" applyBorder="1"/>
    <xf numFmtId="0" fontId="5" fillId="23" borderId="9" xfId="0" applyFont="1" applyFill="1" applyBorder="1"/>
    <xf numFmtId="0" fontId="5" fillId="23" borderId="2" xfId="0" applyFont="1" applyFill="1" applyBorder="1"/>
    <xf numFmtId="0" fontId="5" fillId="23" borderId="15" xfId="0" applyFont="1" applyFill="1" applyBorder="1"/>
    <xf numFmtId="0" fontId="5" fillId="0" borderId="10" xfId="0" applyFont="1" applyBorder="1"/>
    <xf numFmtId="0" fontId="5" fillId="0" borderId="8" xfId="0" applyFont="1" applyBorder="1"/>
    <xf numFmtId="0" fontId="5" fillId="0" borderId="0" xfId="0" applyFont="1" applyBorder="1"/>
    <xf numFmtId="0" fontId="5" fillId="0" borderId="7" xfId="0" applyFont="1" applyBorder="1"/>
    <xf numFmtId="0" fontId="5" fillId="0" borderId="0" xfId="0" applyFont="1" applyBorder="1" applyAlignment="1">
      <alignment wrapText="1"/>
    </xf>
    <xf numFmtId="0" fontId="5" fillId="0" borderId="9" xfId="0" applyFont="1" applyBorder="1"/>
    <xf numFmtId="0" fontId="5" fillId="0" borderId="2" xfId="0" applyFont="1" applyBorder="1"/>
    <xf numFmtId="0" fontId="5" fillId="0" borderId="15" xfId="0" applyFont="1" applyBorder="1"/>
    <xf numFmtId="0" fontId="5" fillId="23" borderId="14" xfId="0" applyFont="1" applyFill="1" applyBorder="1"/>
    <xf numFmtId="0" fontId="5" fillId="23" borderId="13" xfId="0" applyFont="1" applyFill="1" applyBorder="1"/>
    <xf numFmtId="0" fontId="5" fillId="0" borderId="14" xfId="0" applyFont="1" applyBorder="1"/>
    <xf numFmtId="0" fontId="5" fillId="0" borderId="13" xfId="0" applyFont="1" applyBorder="1"/>
    <xf numFmtId="0" fontId="5" fillId="23" borderId="0" xfId="0" applyFont="1" applyFill="1"/>
    <xf numFmtId="0" fontId="5" fillId="0" borderId="0" xfId="0" applyFont="1" applyBorder="1" applyAlignment="1"/>
    <xf numFmtId="0" fontId="5" fillId="0" borderId="0" xfId="0" applyFont="1" applyBorder="1" applyAlignment="1">
      <alignment vertical="top" wrapText="1"/>
    </xf>
    <xf numFmtId="2" fontId="80" fillId="9" borderId="11" xfId="0" applyNumberFormat="1" applyFont="1" applyFill="1" applyBorder="1" applyAlignment="1" applyProtection="1">
      <alignment horizontal="center" vertical="center"/>
      <protection hidden="1"/>
    </xf>
    <xf numFmtId="0" fontId="5" fillId="0" borderId="0" xfId="0" applyFont="1" applyBorder="1" applyAlignment="1">
      <alignment vertical="center"/>
    </xf>
    <xf numFmtId="0" fontId="5" fillId="0" borderId="0" xfId="0" applyFont="1" applyBorder="1" applyAlignment="1" applyProtection="1">
      <alignment vertical="center"/>
      <protection hidden="1"/>
    </xf>
    <xf numFmtId="0" fontId="98" fillId="0" borderId="0" xfId="0" applyFont="1" applyBorder="1" applyProtection="1">
      <protection hidden="1"/>
    </xf>
    <xf numFmtId="0" fontId="5" fillId="0" borderId="0" xfId="0" applyFont="1" applyBorder="1" applyProtection="1">
      <protection hidden="1"/>
    </xf>
    <xf numFmtId="0" fontId="5" fillId="0" borderId="0" xfId="0" applyFont="1" applyBorder="1" applyAlignment="1">
      <alignment horizontal="center" vertical="center"/>
    </xf>
    <xf numFmtId="0" fontId="98" fillId="0" borderId="0" xfId="0" applyFont="1" applyBorder="1" applyAlignment="1" applyProtection="1">
      <alignment vertical="center"/>
      <protection hidden="1"/>
    </xf>
    <xf numFmtId="0" fontId="55" fillId="0" borderId="0" xfId="0" applyFont="1" applyBorder="1" applyAlignment="1" applyProtection="1">
      <alignment horizontal="center" vertical="center"/>
      <protection hidden="1"/>
    </xf>
    <xf numFmtId="0" fontId="11" fillId="0" borderId="0" xfId="0" applyFont="1" applyBorder="1" applyProtection="1">
      <protection hidden="1"/>
    </xf>
    <xf numFmtId="0" fontId="5" fillId="0" borderId="0" xfId="0" applyFont="1" applyBorder="1" applyAlignment="1" applyProtection="1">
      <alignment horizontal="center" vertical="center"/>
      <protection hidden="1"/>
    </xf>
    <xf numFmtId="0" fontId="11" fillId="0" borderId="1" xfId="0" applyFont="1" applyFill="1" applyBorder="1" applyAlignment="1" applyProtection="1">
      <alignment horizontal="center" vertical="center"/>
      <protection locked="0"/>
    </xf>
    <xf numFmtId="0" fontId="54" fillId="0" borderId="1" xfId="5" applyNumberFormat="1" applyFont="1" applyFill="1" applyBorder="1" applyAlignment="1" applyProtection="1">
      <alignment horizontal="center" vertical="center"/>
      <protection locked="0"/>
    </xf>
    <xf numFmtId="0" fontId="68" fillId="3" borderId="1" xfId="0" applyFont="1" applyFill="1" applyBorder="1" applyAlignment="1" applyProtection="1">
      <alignment horizontal="center" vertical="center" wrapText="1"/>
      <protection locked="0"/>
    </xf>
    <xf numFmtId="0" fontId="104" fillId="0" borderId="0" xfId="0" applyFont="1" applyAlignment="1" applyProtection="1">
      <alignment vertical="center"/>
      <protection locked="0"/>
    </xf>
    <xf numFmtId="0" fontId="5" fillId="0" borderId="0" xfId="0" applyFont="1" applyAlignment="1" applyProtection="1">
      <alignment horizontal="left" vertical="center"/>
      <protection locked="0"/>
    </xf>
    <xf numFmtId="0" fontId="78" fillId="0" borderId="0" xfId="0" applyFont="1" applyAlignment="1" applyProtection="1">
      <alignment horizontal="center" vertical="center"/>
      <protection locked="0"/>
    </xf>
    <xf numFmtId="0" fontId="104" fillId="0" borderId="0" xfId="0" applyFont="1" applyFill="1" applyBorder="1" applyAlignment="1" applyProtection="1">
      <alignment vertical="center"/>
      <protection locked="0"/>
    </xf>
    <xf numFmtId="0" fontId="92" fillId="27" borderId="0" xfId="6" applyFont="1" applyFill="1" applyAlignment="1" applyProtection="1">
      <alignment horizontal="center" vertical="center" wrapText="1"/>
      <protection hidden="1"/>
    </xf>
    <xf numFmtId="0" fontId="113" fillId="27" borderId="0" xfId="6" applyFont="1" applyFill="1" applyAlignment="1" applyProtection="1">
      <alignment horizontal="center" vertical="center" wrapText="1"/>
      <protection hidden="1"/>
    </xf>
    <xf numFmtId="0" fontId="54" fillId="7" borderId="1" xfId="0" applyFont="1" applyFill="1" applyBorder="1" applyAlignment="1" applyProtection="1">
      <alignment horizontal="center" vertical="center" shrinkToFit="1"/>
      <protection locked="0"/>
    </xf>
    <xf numFmtId="0" fontId="54" fillId="13" borderId="1" xfId="0" applyFont="1" applyFill="1" applyBorder="1" applyAlignment="1" applyProtection="1">
      <alignment horizontal="center" vertical="center" shrinkToFit="1"/>
      <protection locked="0"/>
    </xf>
    <xf numFmtId="0" fontId="60" fillId="0" borderId="9" xfId="0" applyFont="1" applyBorder="1" applyAlignment="1" applyProtection="1">
      <alignment horizontal="center"/>
      <protection hidden="1"/>
    </xf>
    <xf numFmtId="0" fontId="60" fillId="0" borderId="2" xfId="0" applyFont="1" applyBorder="1" applyAlignment="1" applyProtection="1">
      <alignment horizontal="center"/>
      <protection hidden="1"/>
    </xf>
    <xf numFmtId="0" fontId="60" fillId="0" borderId="15" xfId="0" applyFont="1" applyBorder="1" applyAlignment="1" applyProtection="1">
      <alignment horizontal="center"/>
      <protection hidden="1"/>
    </xf>
    <xf numFmtId="0" fontId="63" fillId="0" borderId="0" xfId="0" applyFont="1" applyFill="1" applyBorder="1" applyAlignment="1" applyProtection="1">
      <alignment horizontal="center" wrapText="1"/>
      <protection hidden="1"/>
    </xf>
    <xf numFmtId="0" fontId="30" fillId="4" borderId="11" xfId="0" applyFont="1" applyFill="1" applyBorder="1" applyAlignment="1">
      <alignment horizontal="center" vertical="center"/>
    </xf>
    <xf numFmtId="0" fontId="30" fillId="4" borderId="6" xfId="0" applyFont="1" applyFill="1" applyBorder="1" applyAlignment="1">
      <alignment horizontal="center" vertical="center"/>
    </xf>
    <xf numFmtId="0" fontId="30" fillId="4" borderId="1" xfId="0" applyFont="1" applyFill="1" applyBorder="1" applyAlignment="1">
      <alignment horizontal="center" vertical="center"/>
    </xf>
    <xf numFmtId="0" fontId="75" fillId="18" borderId="30" xfId="0" applyFont="1" applyFill="1" applyBorder="1" applyAlignment="1" applyProtection="1">
      <alignment horizontal="center" vertical="center" wrapText="1"/>
      <protection hidden="1"/>
    </xf>
    <xf numFmtId="0" fontId="80" fillId="18" borderId="23" xfId="0" applyFont="1" applyFill="1" applyBorder="1" applyAlignment="1" applyProtection="1">
      <alignment horizontal="center" vertical="center" wrapText="1"/>
      <protection hidden="1"/>
    </xf>
    <xf numFmtId="0" fontId="30" fillId="4" borderId="3" xfId="0" applyFont="1" applyFill="1" applyBorder="1" applyAlignment="1">
      <alignment horizontal="center" vertical="center"/>
    </xf>
    <xf numFmtId="0" fontId="106" fillId="20" borderId="1" xfId="0" applyFont="1" applyFill="1" applyBorder="1" applyAlignment="1" applyProtection="1">
      <alignment horizontal="center" vertical="center" wrapText="1"/>
      <protection hidden="1"/>
    </xf>
    <xf numFmtId="0" fontId="30" fillId="4" borderId="11" xfId="0" applyFont="1" applyFill="1" applyBorder="1" applyAlignment="1">
      <alignment vertical="center"/>
    </xf>
    <xf numFmtId="0" fontId="30" fillId="4" borderId="6" xfId="0" applyFont="1" applyFill="1" applyBorder="1" applyAlignment="1">
      <alignment vertical="center"/>
    </xf>
    <xf numFmtId="0" fontId="30" fillId="4" borderId="3" xfId="0" applyFont="1" applyFill="1" applyBorder="1" applyAlignment="1">
      <alignment vertical="center"/>
    </xf>
    <xf numFmtId="0" fontId="106" fillId="20" borderId="5" xfId="0" applyFont="1" applyFill="1" applyBorder="1" applyAlignment="1" applyProtection="1">
      <alignment horizontal="center" vertical="center" wrapText="1"/>
      <protection hidden="1"/>
    </xf>
    <xf numFmtId="0" fontId="75" fillId="18" borderId="23" xfId="0" applyFont="1" applyFill="1" applyBorder="1" applyAlignment="1" applyProtection="1">
      <alignment horizontal="center" wrapText="1"/>
      <protection hidden="1"/>
    </xf>
    <xf numFmtId="0" fontId="67" fillId="0" borderId="0" xfId="0" applyFont="1" applyAlignment="1" applyProtection="1">
      <protection hidden="1"/>
    </xf>
    <xf numFmtId="0" fontId="67" fillId="16" borderId="0" xfId="0" applyFont="1" applyFill="1" applyAlignment="1" applyProtection="1">
      <protection hidden="1"/>
    </xf>
    <xf numFmtId="0" fontId="68" fillId="0" borderId="0" xfId="0" applyFont="1" applyBorder="1" applyAlignment="1" applyProtection="1">
      <protection hidden="1"/>
    </xf>
    <xf numFmtId="0" fontId="68" fillId="0" borderId="0" xfId="0" applyFont="1" applyFill="1" applyBorder="1" applyAlignment="1" applyProtection="1">
      <protection hidden="1"/>
    </xf>
    <xf numFmtId="165" fontId="35" fillId="0" borderId="0" xfId="0" applyNumberFormat="1" applyFont="1" applyBorder="1" applyAlignment="1">
      <alignment horizontal="center" vertical="center"/>
    </xf>
    <xf numFmtId="0" fontId="74" fillId="20" borderId="27" xfId="0" applyFont="1" applyFill="1" applyBorder="1" applyAlignment="1" applyProtection="1">
      <alignment horizontal="center" vertical="center" wrapText="1"/>
      <protection hidden="1"/>
    </xf>
    <xf numFmtId="0" fontId="75" fillId="18" borderId="30" xfId="0" applyFont="1" applyFill="1" applyBorder="1" applyAlignment="1" applyProtection="1">
      <alignment vertical="center" wrapText="1"/>
      <protection hidden="1"/>
    </xf>
    <xf numFmtId="0" fontId="67" fillId="0" borderId="0" xfId="0" applyFont="1" applyAlignment="1" applyProtection="1">
      <alignment horizontal="left" vertical="center"/>
      <protection hidden="1"/>
    </xf>
    <xf numFmtId="0" fontId="68" fillId="0" borderId="0" xfId="0" applyFont="1" applyBorder="1" applyAlignment="1" applyProtection="1">
      <alignment horizontal="left" vertical="top"/>
      <protection hidden="1"/>
    </xf>
    <xf numFmtId="0" fontId="68" fillId="0" borderId="0" xfId="0" applyFont="1" applyFill="1" applyBorder="1" applyAlignment="1" applyProtection="1">
      <alignment horizontal="left" vertical="top"/>
      <protection hidden="1"/>
    </xf>
    <xf numFmtId="2" fontId="11" fillId="0" borderId="0" xfId="0" applyNumberFormat="1" applyFont="1" applyProtection="1">
      <protection hidden="1"/>
    </xf>
    <xf numFmtId="0" fontId="5" fillId="0" borderId="0" xfId="0" applyFont="1" applyBorder="1" applyAlignment="1">
      <alignment horizontal="left"/>
    </xf>
    <xf numFmtId="0" fontId="5" fillId="0" borderId="7" xfId="0" applyFont="1" applyBorder="1" applyAlignment="1">
      <alignment horizontal="left"/>
    </xf>
    <xf numFmtId="0" fontId="91" fillId="23" borderId="0" xfId="0" applyFont="1" applyFill="1" applyAlignment="1">
      <alignment horizontal="center" vertical="center"/>
    </xf>
    <xf numFmtId="0" fontId="5" fillId="0" borderId="0" xfId="0" applyFont="1" applyBorder="1" applyAlignment="1">
      <alignment horizontal="center" vertical="top" wrapText="1"/>
    </xf>
    <xf numFmtId="0" fontId="5" fillId="23" borderId="14" xfId="0" applyFont="1" applyFill="1" applyBorder="1"/>
    <xf numFmtId="0" fontId="5" fillId="23" borderId="0" xfId="0" applyFont="1" applyFill="1"/>
    <xf numFmtId="0" fontId="120" fillId="0" borderId="0" xfId="0" applyFont="1" applyBorder="1" applyAlignment="1">
      <alignment horizontal="left"/>
    </xf>
    <xf numFmtId="0" fontId="120" fillId="0" borderId="7" xfId="0" applyFont="1" applyBorder="1" applyAlignment="1">
      <alignment horizontal="left"/>
    </xf>
    <xf numFmtId="0" fontId="5" fillId="0" borderId="14" xfId="0" applyFont="1" applyBorder="1" applyAlignment="1">
      <alignment horizontal="left"/>
    </xf>
    <xf numFmtId="0" fontId="5" fillId="0" borderId="13" xfId="0" applyFont="1" applyBorder="1" applyAlignment="1">
      <alignment horizontal="left"/>
    </xf>
    <xf numFmtId="0" fontId="5" fillId="0" borderId="0" xfId="0" applyFont="1" applyBorder="1" applyAlignment="1">
      <alignment horizontal="center" wrapText="1"/>
    </xf>
    <xf numFmtId="0" fontId="5" fillId="0" borderId="0" xfId="0" applyFont="1" applyBorder="1" applyAlignment="1">
      <alignment horizontal="center" vertical="center" wrapText="1"/>
    </xf>
    <xf numFmtId="0" fontId="5" fillId="23" borderId="0" xfId="0" applyFont="1" applyFill="1" applyBorder="1"/>
    <xf numFmtId="0" fontId="5" fillId="23" borderId="7" xfId="0" applyFont="1" applyFill="1" applyBorder="1"/>
    <xf numFmtId="0" fontId="77" fillId="23" borderId="0" xfId="0" applyFont="1" applyFill="1" applyBorder="1"/>
    <xf numFmtId="0" fontId="77" fillId="23" borderId="7" xfId="0" applyFont="1" applyFill="1" applyBorder="1"/>
    <xf numFmtId="0" fontId="5" fillId="23" borderId="14" xfId="0" applyFont="1" applyFill="1" applyBorder="1" applyAlignment="1">
      <alignment horizontal="left"/>
    </xf>
    <xf numFmtId="0" fontId="5" fillId="23" borderId="13" xfId="0" applyFont="1" applyFill="1" applyBorder="1" applyAlignment="1">
      <alignment horizontal="left"/>
    </xf>
    <xf numFmtId="0" fontId="93" fillId="26" borderId="0" xfId="0" applyFont="1" applyFill="1" applyAlignment="1">
      <alignment horizontal="center" vertical="center"/>
    </xf>
    <xf numFmtId="0" fontId="5" fillId="0" borderId="0" xfId="0" applyFont="1"/>
    <xf numFmtId="0" fontId="110" fillId="23" borderId="0" xfId="6" applyFont="1" applyFill="1" applyAlignment="1" applyProtection="1">
      <alignment horizontal="center" vertical="center" wrapText="1"/>
      <protection hidden="1"/>
    </xf>
    <xf numFmtId="0" fontId="14" fillId="10" borderId="0" xfId="0" applyFont="1" applyFill="1" applyBorder="1" applyAlignment="1" applyProtection="1">
      <alignment horizontal="right"/>
      <protection hidden="1"/>
    </xf>
    <xf numFmtId="0" fontId="111" fillId="27" borderId="0" xfId="6" applyFont="1" applyFill="1" applyAlignment="1" applyProtection="1">
      <alignment horizontal="center" vertical="center" wrapText="1"/>
      <protection hidden="1"/>
    </xf>
    <xf numFmtId="0" fontId="116" fillId="4" borderId="0" xfId="6" applyFont="1" applyFill="1" applyBorder="1" applyAlignment="1" applyProtection="1">
      <alignment horizontal="left" vertical="center" wrapText="1"/>
      <protection locked="0"/>
    </xf>
    <xf numFmtId="0" fontId="110" fillId="27" borderId="0" xfId="6" applyFont="1" applyFill="1" applyBorder="1" applyAlignment="1" applyProtection="1">
      <alignment horizontal="center" vertical="center" wrapText="1"/>
      <protection hidden="1"/>
    </xf>
    <xf numFmtId="0" fontId="112" fillId="18" borderId="61" xfId="6" applyFont="1" applyFill="1" applyBorder="1" applyAlignment="1" applyProtection="1">
      <alignment horizontal="center" vertical="center" wrapText="1"/>
      <protection hidden="1"/>
    </xf>
    <xf numFmtId="0" fontId="112" fillId="18" borderId="0" xfId="6" applyFont="1" applyFill="1" applyBorder="1" applyAlignment="1" applyProtection="1">
      <alignment horizontal="center" vertical="center" wrapText="1"/>
      <protection hidden="1"/>
    </xf>
    <xf numFmtId="0" fontId="18" fillId="22" borderId="0" xfId="0" applyFont="1" applyFill="1" applyAlignment="1">
      <alignment horizontal="center" vertical="center" wrapText="1"/>
    </xf>
    <xf numFmtId="0" fontId="18" fillId="22" borderId="0" xfId="0" applyFont="1" applyFill="1" applyAlignment="1">
      <alignment horizontal="center" vertical="center"/>
    </xf>
    <xf numFmtId="0" fontId="81" fillId="22" borderId="0" xfId="0" applyFont="1" applyFill="1" applyAlignment="1">
      <alignment horizontal="center" vertical="center"/>
    </xf>
    <xf numFmtId="14" fontId="67" fillId="0" borderId="43" xfId="0" applyNumberFormat="1" applyFont="1" applyFill="1" applyBorder="1" applyAlignment="1" applyProtection="1">
      <alignment horizontal="right" vertical="center"/>
      <protection locked="0"/>
    </xf>
    <xf numFmtId="0" fontId="18" fillId="16" borderId="0" xfId="0" applyFont="1" applyFill="1" applyAlignment="1">
      <alignment horizontal="center" vertical="center" wrapText="1"/>
    </xf>
    <xf numFmtId="0" fontId="18" fillId="16" borderId="0" xfId="0" applyFont="1" applyFill="1" applyAlignment="1">
      <alignment horizontal="center" vertical="center"/>
    </xf>
    <xf numFmtId="0" fontId="91" fillId="16" borderId="0" xfId="0" applyFont="1" applyFill="1" applyAlignment="1">
      <alignment horizontal="center"/>
    </xf>
    <xf numFmtId="165" fontId="11" fillId="7" borderId="11" xfId="0" applyNumberFormat="1" applyFont="1" applyFill="1" applyBorder="1" applyAlignment="1" applyProtection="1">
      <alignment horizontal="center" vertical="center"/>
      <protection locked="0"/>
    </xf>
    <xf numFmtId="165" fontId="11" fillId="7" borderId="3" xfId="0" applyNumberFormat="1" applyFont="1" applyFill="1" applyBorder="1" applyAlignment="1" applyProtection="1">
      <alignment horizontal="center" vertical="center"/>
      <protection locked="0"/>
    </xf>
    <xf numFmtId="165" fontId="11" fillId="13" borderId="11" xfId="0" applyNumberFormat="1" applyFont="1" applyFill="1" applyBorder="1" applyAlignment="1" applyProtection="1">
      <alignment horizontal="center" vertical="center"/>
      <protection locked="0"/>
    </xf>
    <xf numFmtId="165" fontId="11" fillId="13" borderId="3" xfId="0" applyNumberFormat="1" applyFont="1" applyFill="1" applyBorder="1" applyAlignment="1" applyProtection="1">
      <alignment horizontal="center" vertical="center"/>
      <protection locked="0"/>
    </xf>
    <xf numFmtId="165" fontId="11" fillId="7" borderId="6" xfId="0" applyNumberFormat="1" applyFont="1" applyFill="1" applyBorder="1" applyAlignment="1" applyProtection="1">
      <alignment horizontal="center" vertical="center"/>
      <protection locked="0"/>
    </xf>
    <xf numFmtId="0" fontId="64" fillId="10" borderId="0" xfId="0" applyFont="1" applyFill="1" applyBorder="1" applyAlignment="1">
      <alignment horizontal="center" vertical="center"/>
    </xf>
    <xf numFmtId="0" fontId="68" fillId="8" borderId="4" xfId="0" applyFont="1" applyFill="1" applyBorder="1" applyAlignment="1">
      <alignment horizontal="center" vertical="center"/>
    </xf>
    <xf numFmtId="0" fontId="68" fillId="8" borderId="5" xfId="0" applyFont="1" applyFill="1" applyBorder="1" applyAlignment="1">
      <alignment horizontal="center" vertical="center"/>
    </xf>
    <xf numFmtId="0" fontId="59" fillId="9" borderId="10" xfId="0" applyFont="1" applyFill="1" applyBorder="1" applyAlignment="1" applyProtection="1">
      <alignment horizontal="center" vertical="center"/>
      <protection hidden="1"/>
    </xf>
    <xf numFmtId="0" fontId="59" fillId="9" borderId="14" xfId="0" applyFont="1" applyFill="1" applyBorder="1" applyAlignment="1" applyProtection="1">
      <alignment horizontal="center" vertical="center"/>
      <protection hidden="1"/>
    </xf>
    <xf numFmtId="0" fontId="59" fillId="9" borderId="2" xfId="0" applyFont="1" applyFill="1" applyBorder="1" applyAlignment="1" applyProtection="1">
      <alignment horizontal="center" vertical="center"/>
      <protection hidden="1"/>
    </xf>
    <xf numFmtId="0" fontId="55" fillId="0" borderId="14" xfId="0" applyFont="1" applyFill="1" applyBorder="1" applyAlignment="1">
      <alignment horizontal="center" vertical="center"/>
    </xf>
    <xf numFmtId="0" fontId="55" fillId="0" borderId="0" xfId="0" applyFont="1" applyFill="1" applyBorder="1" applyAlignment="1">
      <alignment horizontal="center" vertical="center"/>
    </xf>
    <xf numFmtId="0" fontId="85" fillId="0" borderId="1" xfId="0" applyFont="1" applyFill="1" applyBorder="1" applyAlignment="1" applyProtection="1">
      <alignment horizontal="center" vertical="center" shrinkToFit="1"/>
      <protection locked="0"/>
    </xf>
    <xf numFmtId="0" fontId="55" fillId="0" borderId="52" xfId="0" applyFont="1" applyFill="1" applyBorder="1" applyAlignment="1">
      <alignment horizontal="center" vertical="center"/>
    </xf>
    <xf numFmtId="0" fontId="55" fillId="0" borderId="40" xfId="0" applyFont="1" applyFill="1" applyBorder="1" applyAlignment="1">
      <alignment horizontal="center" vertical="center"/>
    </xf>
    <xf numFmtId="0" fontId="55" fillId="0" borderId="53" xfId="0" applyFont="1" applyFill="1" applyBorder="1" applyAlignment="1">
      <alignment horizontal="center" vertical="center"/>
    </xf>
    <xf numFmtId="0" fontId="75" fillId="9" borderId="62" xfId="0" applyFont="1" applyFill="1" applyBorder="1" applyAlignment="1">
      <alignment horizontal="center" vertical="center" wrapText="1"/>
    </xf>
    <xf numFmtId="0" fontId="75" fillId="9" borderId="63" xfId="0" applyFont="1" applyFill="1" applyBorder="1" applyAlignment="1">
      <alignment horizontal="center" vertical="center" wrapText="1"/>
    </xf>
    <xf numFmtId="14" fontId="67" fillId="0" borderId="0" xfId="0" applyNumberFormat="1" applyFont="1" applyBorder="1" applyAlignment="1" applyProtection="1">
      <alignment horizontal="right"/>
      <protection hidden="1"/>
    </xf>
    <xf numFmtId="0" fontId="16" fillId="0" borderId="0" xfId="0" applyFont="1" applyAlignment="1">
      <alignment horizontal="center" vertical="center"/>
    </xf>
    <xf numFmtId="0" fontId="91" fillId="0" borderId="0" xfId="0" applyFont="1" applyBorder="1" applyAlignment="1" applyProtection="1">
      <alignment horizontal="center" vertical="center"/>
      <protection hidden="1"/>
    </xf>
    <xf numFmtId="0" fontId="92" fillId="0" borderId="2" xfId="6" applyFont="1" applyBorder="1" applyAlignment="1" applyProtection="1">
      <alignment horizontal="center" vertical="center"/>
      <protection hidden="1"/>
    </xf>
    <xf numFmtId="0" fontId="11" fillId="0" borderId="2" xfId="0" applyFont="1" applyBorder="1" applyAlignment="1" applyProtection="1">
      <alignment horizontal="center" vertical="center"/>
      <protection hidden="1"/>
    </xf>
    <xf numFmtId="0" fontId="66" fillId="7" borderId="11" xfId="0" applyFont="1" applyFill="1" applyBorder="1" applyAlignment="1" applyProtection="1">
      <alignment horizontal="center" vertical="center" shrinkToFit="1"/>
      <protection locked="0"/>
    </xf>
    <xf numFmtId="0" fontId="66" fillId="7" borderId="3" xfId="0" applyFont="1" applyFill="1" applyBorder="1" applyAlignment="1" applyProtection="1">
      <alignment horizontal="center" vertical="center" shrinkToFit="1"/>
      <protection locked="0"/>
    </xf>
    <xf numFmtId="0" fontId="66" fillId="23" borderId="11" xfId="0" applyFont="1" applyFill="1" applyBorder="1" applyAlignment="1" applyProtection="1">
      <alignment horizontal="center" vertical="center" shrinkToFit="1"/>
      <protection locked="0"/>
    </xf>
    <xf numFmtId="0" fontId="66" fillId="23" borderId="3" xfId="0" applyFont="1" applyFill="1" applyBorder="1" applyAlignment="1" applyProtection="1">
      <alignment horizontal="center" vertical="center" shrinkToFit="1"/>
      <protection locked="0"/>
    </xf>
    <xf numFmtId="0" fontId="66" fillId="7" borderId="6" xfId="0" applyFont="1" applyFill="1" applyBorder="1" applyAlignment="1" applyProtection="1">
      <alignment horizontal="center" vertical="center" shrinkToFit="1"/>
      <protection locked="0"/>
    </xf>
    <xf numFmtId="0" fontId="98" fillId="0" borderId="5" xfId="0" applyFont="1" applyBorder="1" applyAlignment="1" applyProtection="1">
      <alignment horizontal="center" vertical="center"/>
      <protection locked="0"/>
    </xf>
    <xf numFmtId="0" fontId="98" fillId="0" borderId="1" xfId="0" applyFont="1" applyBorder="1" applyAlignment="1" applyProtection="1">
      <alignment horizontal="center" vertical="center"/>
      <protection locked="0"/>
    </xf>
    <xf numFmtId="165" fontId="98" fillId="0" borderId="1" xfId="0" applyNumberFormat="1" applyFont="1" applyBorder="1" applyAlignment="1" applyProtection="1">
      <alignment horizontal="center" vertical="center"/>
      <protection locked="0"/>
    </xf>
    <xf numFmtId="2" fontId="98" fillId="0" borderId="1" xfId="0" applyNumberFormat="1" applyFont="1" applyBorder="1" applyAlignment="1" applyProtection="1">
      <alignment horizontal="center" vertical="center"/>
      <protection locked="0"/>
    </xf>
    <xf numFmtId="0" fontId="75" fillId="9" borderId="17" xfId="0" applyFont="1" applyFill="1" applyBorder="1" applyAlignment="1">
      <alignment horizontal="center" vertical="center" wrapText="1"/>
    </xf>
    <xf numFmtId="0" fontId="75" fillId="9" borderId="18" xfId="0" applyFont="1" applyFill="1" applyBorder="1" applyAlignment="1">
      <alignment horizontal="center" vertical="center" wrapText="1"/>
    </xf>
    <xf numFmtId="0" fontId="68" fillId="8" borderId="4" xfId="0" applyFont="1" applyFill="1" applyBorder="1" applyAlignment="1" applyProtection="1">
      <alignment horizontal="center" vertical="center"/>
      <protection hidden="1"/>
    </xf>
    <xf numFmtId="0" fontId="68" fillId="8" borderId="5" xfId="0" applyFont="1" applyFill="1" applyBorder="1" applyAlignment="1" applyProtection="1">
      <alignment horizontal="center" vertical="center"/>
      <protection hidden="1"/>
    </xf>
    <xf numFmtId="0" fontId="68" fillId="8" borderId="4" xfId="0" applyFont="1" applyFill="1" applyBorder="1" applyAlignment="1" applyProtection="1">
      <alignment vertical="center"/>
      <protection hidden="1"/>
    </xf>
    <xf numFmtId="0" fontId="68" fillId="8" borderId="5" xfId="0" applyFont="1" applyFill="1" applyBorder="1" applyAlignment="1" applyProtection="1">
      <alignment vertical="center"/>
      <protection hidden="1"/>
    </xf>
    <xf numFmtId="165" fontId="67" fillId="7" borderId="11" xfId="0" applyNumberFormat="1" applyFont="1" applyFill="1" applyBorder="1" applyAlignment="1" applyProtection="1">
      <alignment horizontal="center" vertical="center"/>
      <protection locked="0"/>
    </xf>
    <xf numFmtId="165" fontId="67" fillId="7" borderId="3" xfId="0" applyNumberFormat="1" applyFont="1" applyFill="1" applyBorder="1" applyAlignment="1" applyProtection="1">
      <alignment horizontal="center" vertical="center"/>
      <protection locked="0"/>
    </xf>
    <xf numFmtId="165" fontId="67" fillId="13" borderId="11" xfId="0" applyNumberFormat="1" applyFont="1" applyFill="1" applyBorder="1" applyAlignment="1" applyProtection="1">
      <alignment horizontal="center" vertical="center"/>
      <protection locked="0"/>
    </xf>
    <xf numFmtId="165" fontId="67" fillId="13" borderId="3" xfId="0" applyNumberFormat="1"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hidden="1"/>
    </xf>
    <xf numFmtId="0" fontId="55" fillId="0" borderId="52" xfId="0" applyFont="1" applyFill="1" applyBorder="1" applyAlignment="1" applyProtection="1">
      <alignment horizontal="center" vertical="center"/>
      <protection hidden="1"/>
    </xf>
    <xf numFmtId="0" fontId="55" fillId="0" borderId="40" xfId="0" applyFont="1" applyFill="1" applyBorder="1" applyAlignment="1" applyProtection="1">
      <alignment horizontal="center" vertical="center"/>
      <protection hidden="1"/>
    </xf>
    <xf numFmtId="0" fontId="55" fillId="0" borderId="53" xfId="0" applyFont="1" applyFill="1" applyBorder="1" applyAlignment="1" applyProtection="1">
      <alignment horizontal="center" vertical="center"/>
      <protection hidden="1"/>
    </xf>
    <xf numFmtId="0" fontId="75" fillId="9" borderId="41" xfId="0" applyFont="1" applyFill="1" applyBorder="1" applyAlignment="1" applyProtection="1">
      <alignment horizontal="center" vertical="center" wrapText="1"/>
      <protection hidden="1"/>
    </xf>
    <xf numFmtId="0" fontId="75" fillId="9" borderId="42" xfId="0" applyFont="1" applyFill="1" applyBorder="1" applyAlignment="1" applyProtection="1">
      <alignment horizontal="center" vertical="center" wrapText="1"/>
      <protection hidden="1"/>
    </xf>
    <xf numFmtId="2" fontId="98" fillId="0" borderId="11" xfId="0" applyNumberFormat="1" applyFont="1" applyBorder="1" applyAlignment="1" applyProtection="1">
      <alignment horizontal="center" vertical="center"/>
      <protection hidden="1"/>
    </xf>
    <xf numFmtId="2" fontId="98" fillId="0" borderId="3" xfId="0" applyNumberFormat="1" applyFont="1" applyBorder="1" applyAlignment="1" applyProtection="1">
      <alignment horizontal="center" vertical="center"/>
      <protection hidden="1"/>
    </xf>
    <xf numFmtId="165" fontId="98" fillId="0" borderId="11" xfId="0" applyNumberFormat="1" applyFont="1" applyBorder="1" applyAlignment="1" applyProtection="1">
      <alignment horizontal="center" vertical="center"/>
      <protection hidden="1"/>
    </xf>
    <xf numFmtId="165" fontId="98" fillId="0" borderId="3" xfId="0" applyNumberFormat="1" applyFont="1" applyBorder="1" applyAlignment="1" applyProtection="1">
      <alignment horizontal="center" vertical="center"/>
      <protection hidden="1"/>
    </xf>
    <xf numFmtId="0" fontId="98" fillId="0" borderId="11" xfId="0" applyFont="1" applyBorder="1" applyAlignment="1" applyProtection="1">
      <alignment horizontal="center" vertical="center"/>
      <protection hidden="1"/>
    </xf>
    <xf numFmtId="0" fontId="98" fillId="0" borderId="3" xfId="0" applyFont="1" applyBorder="1" applyAlignment="1" applyProtection="1">
      <alignment horizontal="center" vertical="center"/>
      <protection hidden="1"/>
    </xf>
    <xf numFmtId="0" fontId="98" fillId="0" borderId="6" xfId="0" applyFont="1" applyBorder="1" applyAlignment="1" applyProtection="1">
      <alignment horizontal="center" vertical="center"/>
      <protection hidden="1"/>
    </xf>
    <xf numFmtId="0" fontId="106" fillId="20" borderId="50" xfId="0" applyFont="1" applyFill="1" applyBorder="1" applyAlignment="1" applyProtection="1">
      <alignment horizontal="center" vertical="center" wrapText="1"/>
      <protection hidden="1"/>
    </xf>
    <xf numFmtId="0" fontId="106" fillId="20" borderId="57" xfId="0" applyFont="1" applyFill="1" applyBorder="1" applyAlignment="1" applyProtection="1">
      <alignment horizontal="center" vertical="center" wrapText="1"/>
      <protection hidden="1"/>
    </xf>
    <xf numFmtId="0" fontId="106" fillId="20" borderId="49" xfId="0" applyFont="1" applyFill="1" applyBorder="1" applyAlignment="1" applyProtection="1">
      <alignment horizontal="center" vertical="center" wrapText="1"/>
      <protection hidden="1"/>
    </xf>
    <xf numFmtId="0" fontId="58" fillId="24" borderId="0" xfId="0" applyFont="1" applyFill="1" applyBorder="1" applyAlignment="1" applyProtection="1">
      <alignment horizontal="center" vertical="center"/>
      <protection hidden="1"/>
    </xf>
    <xf numFmtId="14" fontId="19" fillId="24" borderId="38" xfId="0" applyNumberFormat="1" applyFont="1" applyFill="1" applyBorder="1" applyAlignment="1" applyProtection="1">
      <alignment horizontal="right" vertical="center"/>
      <protection hidden="1"/>
    </xf>
    <xf numFmtId="0" fontId="18" fillId="24" borderId="0" xfId="0" applyFont="1" applyFill="1" applyBorder="1" applyAlignment="1" applyProtection="1">
      <alignment horizontal="center" vertical="center"/>
      <protection hidden="1"/>
    </xf>
    <xf numFmtId="0" fontId="80" fillId="18" borderId="23" xfId="0" applyFont="1" applyFill="1" applyBorder="1" applyAlignment="1" applyProtection="1">
      <alignment horizontal="center" vertical="center" wrapText="1"/>
      <protection hidden="1"/>
    </xf>
    <xf numFmtId="0" fontId="80" fillId="18" borderId="30" xfId="0" applyFont="1" applyFill="1" applyBorder="1" applyAlignment="1" applyProtection="1">
      <alignment horizontal="center" vertical="center" wrapText="1"/>
      <protection hidden="1"/>
    </xf>
    <xf numFmtId="164" fontId="106" fillId="20" borderId="27" xfId="0" applyNumberFormat="1" applyFont="1" applyFill="1" applyBorder="1" applyAlignment="1" applyProtection="1">
      <alignment horizontal="center" vertical="center" wrapText="1"/>
      <protection hidden="1"/>
    </xf>
    <xf numFmtId="0" fontId="74" fillId="20" borderId="50" xfId="0" applyFont="1" applyFill="1" applyBorder="1" applyAlignment="1" applyProtection="1">
      <alignment horizontal="center" vertical="center" wrapText="1"/>
      <protection hidden="1"/>
    </xf>
    <xf numFmtId="0" fontId="106" fillId="20" borderId="27" xfId="0" applyFont="1" applyFill="1" applyBorder="1" applyAlignment="1" applyProtection="1">
      <alignment horizontal="center" vertical="center" wrapText="1"/>
      <protection hidden="1"/>
    </xf>
    <xf numFmtId="0" fontId="106" fillId="20" borderId="28" xfId="0" applyFont="1" applyFill="1" applyBorder="1" applyAlignment="1" applyProtection="1">
      <alignment horizontal="center" vertical="center" wrapText="1"/>
      <protection hidden="1"/>
    </xf>
    <xf numFmtId="0" fontId="106" fillId="20" borderId="29" xfId="0" applyFont="1" applyFill="1" applyBorder="1" applyAlignment="1" applyProtection="1">
      <alignment horizontal="center" vertical="center" wrapText="1"/>
      <protection hidden="1"/>
    </xf>
    <xf numFmtId="0" fontId="60" fillId="0" borderId="1" xfId="0" applyFont="1" applyBorder="1" applyAlignment="1" applyProtection="1">
      <alignment horizontal="center"/>
      <protection hidden="1"/>
    </xf>
    <xf numFmtId="0" fontId="57" fillId="0" borderId="49" xfId="0" applyFont="1" applyFill="1" applyBorder="1" applyAlignment="1" applyProtection="1">
      <alignment horizontal="center" vertical="center"/>
      <protection hidden="1"/>
    </xf>
    <xf numFmtId="0" fontId="57" fillId="0" borderId="27" xfId="0" applyFont="1" applyFill="1" applyBorder="1" applyAlignment="1" applyProtection="1">
      <alignment horizontal="center" vertical="center"/>
      <protection hidden="1"/>
    </xf>
    <xf numFmtId="0" fontId="57" fillId="0" borderId="50" xfId="0" applyFont="1" applyFill="1" applyBorder="1" applyAlignment="1" applyProtection="1">
      <alignment horizontal="center" vertical="center"/>
      <protection hidden="1"/>
    </xf>
    <xf numFmtId="0" fontId="107" fillId="0" borderId="51" xfId="0" applyFont="1" applyFill="1" applyBorder="1" applyAlignment="1" applyProtection="1">
      <alignment horizontal="center" vertical="center"/>
      <protection hidden="1"/>
    </xf>
    <xf numFmtId="0" fontId="107" fillId="0" borderId="23" xfId="0" applyFont="1" applyFill="1" applyBorder="1" applyAlignment="1" applyProtection="1">
      <alignment horizontal="center" vertical="center"/>
      <protection hidden="1"/>
    </xf>
    <xf numFmtId="0" fontId="75" fillId="18" borderId="23" xfId="0" applyFont="1" applyFill="1" applyBorder="1" applyAlignment="1" applyProtection="1">
      <alignment horizontal="center" vertical="center" wrapText="1"/>
      <protection hidden="1"/>
    </xf>
    <xf numFmtId="0" fontId="75" fillId="18" borderId="30" xfId="0" applyFont="1" applyFill="1" applyBorder="1" applyAlignment="1" applyProtection="1">
      <alignment horizontal="center" vertical="center" wrapText="1"/>
      <protection hidden="1"/>
    </xf>
    <xf numFmtId="164" fontId="75" fillId="18" borderId="23" xfId="0" applyNumberFormat="1" applyFont="1" applyFill="1" applyBorder="1" applyAlignment="1" applyProtection="1">
      <alignment horizontal="center" vertical="center" wrapText="1"/>
      <protection hidden="1"/>
    </xf>
    <xf numFmtId="164" fontId="75" fillId="18" borderId="30" xfId="0" applyNumberFormat="1" applyFont="1" applyFill="1" applyBorder="1" applyAlignment="1" applyProtection="1">
      <alignment horizontal="center" vertical="center" wrapText="1"/>
      <protection hidden="1"/>
    </xf>
    <xf numFmtId="0" fontId="80" fillId="18" borderId="39" xfId="0" applyFont="1" applyFill="1" applyBorder="1" applyAlignment="1" applyProtection="1">
      <alignment horizontal="center" vertical="center" wrapText="1"/>
      <protection hidden="1"/>
    </xf>
    <xf numFmtId="0" fontId="80" fillId="18" borderId="55" xfId="0" applyFont="1" applyFill="1" applyBorder="1" applyAlignment="1" applyProtection="1">
      <alignment horizontal="center" vertical="center" wrapText="1"/>
      <protection hidden="1"/>
    </xf>
    <xf numFmtId="0" fontId="80" fillId="18" borderId="56" xfId="0" applyFont="1" applyFill="1" applyBorder="1" applyAlignment="1" applyProtection="1">
      <alignment horizontal="center" vertical="center" wrapText="1"/>
      <protection hidden="1"/>
    </xf>
    <xf numFmtId="0" fontId="121" fillId="0" borderId="1" xfId="0" applyFont="1" applyBorder="1" applyAlignment="1" applyProtection="1">
      <alignment horizontal="center" vertical="center"/>
      <protection hidden="1"/>
    </xf>
    <xf numFmtId="0" fontId="60" fillId="0" borderId="10" xfId="0" applyFont="1" applyBorder="1" applyAlignment="1" applyProtection="1">
      <alignment horizontal="center"/>
      <protection hidden="1"/>
    </xf>
    <xf numFmtId="0" fontId="60" fillId="0" borderId="14" xfId="0" applyFont="1" applyBorder="1" applyAlignment="1" applyProtection="1">
      <alignment horizontal="center"/>
      <protection hidden="1"/>
    </xf>
    <xf numFmtId="0" fontId="60" fillId="0" borderId="13" xfId="0" applyFont="1" applyBorder="1" applyAlignment="1" applyProtection="1">
      <alignment horizontal="center"/>
      <protection hidden="1"/>
    </xf>
    <xf numFmtId="0" fontId="60" fillId="0" borderId="9" xfId="0" applyFont="1" applyBorder="1" applyAlignment="1" applyProtection="1">
      <alignment horizontal="center"/>
      <protection hidden="1"/>
    </xf>
    <xf numFmtId="0" fontId="60" fillId="0" borderId="2" xfId="0" applyFont="1" applyBorder="1" applyAlignment="1" applyProtection="1">
      <alignment horizontal="center"/>
      <protection hidden="1"/>
    </xf>
    <xf numFmtId="0" fontId="60" fillId="0" borderId="15" xfId="0" applyFont="1" applyBorder="1" applyAlignment="1" applyProtection="1">
      <alignment horizontal="center"/>
      <protection hidden="1"/>
    </xf>
    <xf numFmtId="0" fontId="75" fillId="18" borderId="54" xfId="0" applyFont="1" applyFill="1" applyBorder="1" applyAlignment="1" applyProtection="1">
      <alignment horizontal="center" vertical="center" wrapText="1"/>
      <protection hidden="1"/>
    </xf>
    <xf numFmtId="0" fontId="106" fillId="20" borderId="46" xfId="0" applyFont="1" applyFill="1" applyBorder="1" applyAlignment="1" applyProtection="1">
      <alignment horizontal="center" vertical="center" wrapText="1"/>
      <protection hidden="1"/>
    </xf>
    <xf numFmtId="0" fontId="106" fillId="20" borderId="64" xfId="0" applyFont="1" applyFill="1" applyBorder="1" applyAlignment="1" applyProtection="1">
      <alignment horizontal="center" vertical="center" wrapText="1"/>
      <protection hidden="1"/>
    </xf>
    <xf numFmtId="0" fontId="106" fillId="20" borderId="48" xfId="0" applyFont="1" applyFill="1" applyBorder="1" applyAlignment="1" applyProtection="1">
      <alignment horizontal="center" vertical="center" wrapText="1"/>
      <protection hidden="1"/>
    </xf>
    <xf numFmtId="0" fontId="106" fillId="20" borderId="65" xfId="0" applyFont="1" applyFill="1" applyBorder="1" applyAlignment="1" applyProtection="1">
      <alignment horizontal="center" vertical="center" wrapText="1"/>
      <protection hidden="1"/>
    </xf>
    <xf numFmtId="0" fontId="106" fillId="20" borderId="11" xfId="0" applyFont="1" applyFill="1" applyBorder="1" applyAlignment="1" applyProtection="1">
      <alignment horizontal="center" vertical="center" wrapText="1"/>
      <protection hidden="1"/>
    </xf>
    <xf numFmtId="0" fontId="106" fillId="20" borderId="6" xfId="0" applyFont="1" applyFill="1" applyBorder="1" applyAlignment="1" applyProtection="1">
      <alignment horizontal="center" vertical="center" wrapText="1"/>
      <protection hidden="1"/>
    </xf>
    <xf numFmtId="0" fontId="106" fillId="20" borderId="3" xfId="0" applyFont="1" applyFill="1" applyBorder="1" applyAlignment="1" applyProtection="1">
      <alignment horizontal="center" vertical="center" wrapText="1"/>
      <protection hidden="1"/>
    </xf>
    <xf numFmtId="0" fontId="58" fillId="16" borderId="0" xfId="0" applyFont="1" applyFill="1" applyBorder="1" applyAlignment="1" applyProtection="1">
      <alignment horizontal="center" vertical="center"/>
      <protection hidden="1"/>
    </xf>
    <xf numFmtId="0" fontId="72" fillId="16" borderId="0" xfId="0" applyFont="1" applyFill="1" applyBorder="1" applyAlignment="1" applyProtection="1">
      <alignment horizontal="center" vertical="center"/>
      <protection hidden="1"/>
    </xf>
    <xf numFmtId="14" fontId="19" fillId="16" borderId="38" xfId="0" applyNumberFormat="1" applyFont="1" applyFill="1" applyBorder="1" applyAlignment="1" applyProtection="1">
      <alignment horizontal="right"/>
      <protection hidden="1"/>
    </xf>
    <xf numFmtId="0" fontId="107" fillId="0" borderId="58" xfId="0" applyFont="1" applyFill="1" applyBorder="1" applyAlignment="1" applyProtection="1">
      <alignment horizontal="center" vertical="center"/>
      <protection hidden="1"/>
    </xf>
    <xf numFmtId="0" fontId="107" fillId="0" borderId="14" xfId="0" applyFont="1" applyFill="1" applyBorder="1" applyAlignment="1" applyProtection="1">
      <alignment horizontal="center" vertical="center"/>
      <protection hidden="1"/>
    </xf>
    <xf numFmtId="0" fontId="107" fillId="0" borderId="59" xfId="0" applyFont="1" applyFill="1" applyBorder="1" applyAlignment="1" applyProtection="1">
      <alignment horizontal="center" vertical="center"/>
      <protection hidden="1"/>
    </xf>
    <xf numFmtId="0" fontId="107" fillId="0" borderId="24" xfId="0" applyFont="1" applyFill="1" applyBorder="1" applyAlignment="1" applyProtection="1">
      <alignment horizontal="center" vertical="center"/>
      <protection hidden="1"/>
    </xf>
    <xf numFmtId="0" fontId="107" fillId="0" borderId="25" xfId="0" applyFont="1" applyFill="1" applyBorder="1" applyAlignment="1" applyProtection="1">
      <alignment horizontal="center" vertical="center"/>
      <protection hidden="1"/>
    </xf>
    <xf numFmtId="0" fontId="107" fillId="0" borderId="26" xfId="0" applyFont="1" applyFill="1" applyBorder="1" applyAlignment="1" applyProtection="1">
      <alignment horizontal="center" vertical="center"/>
      <protection hidden="1"/>
    </xf>
    <xf numFmtId="0" fontId="80" fillId="18" borderId="54" xfId="0" applyFont="1" applyFill="1" applyBorder="1" applyAlignment="1" applyProtection="1">
      <alignment horizontal="center" vertical="center" wrapText="1"/>
      <protection hidden="1"/>
    </xf>
    <xf numFmtId="164" fontId="106" fillId="20" borderId="28" xfId="0" applyNumberFormat="1" applyFont="1" applyFill="1" applyBorder="1" applyAlignment="1" applyProtection="1">
      <alignment horizontal="center" vertical="center" wrapText="1"/>
      <protection hidden="1"/>
    </xf>
    <xf numFmtId="164" fontId="106" fillId="20" borderId="65" xfId="0" applyNumberFormat="1" applyFont="1" applyFill="1" applyBorder="1" applyAlignment="1" applyProtection="1">
      <alignment horizontal="center" vertical="center" wrapText="1"/>
      <protection hidden="1"/>
    </xf>
    <xf numFmtId="164" fontId="106" fillId="20" borderId="29" xfId="0" applyNumberFormat="1" applyFont="1" applyFill="1" applyBorder="1" applyAlignment="1" applyProtection="1">
      <alignment horizontal="center" vertical="center" wrapText="1"/>
      <protection hidden="1"/>
    </xf>
    <xf numFmtId="0" fontId="74" fillId="20" borderId="44" xfId="0" applyFont="1" applyFill="1" applyBorder="1" applyAlignment="1" applyProtection="1">
      <alignment horizontal="center" vertical="center" wrapText="1"/>
      <protection hidden="1"/>
    </xf>
    <xf numFmtId="0" fontId="74" fillId="20" borderId="66" xfId="0" applyFont="1" applyFill="1" applyBorder="1" applyAlignment="1" applyProtection="1">
      <alignment horizontal="center" vertical="center" wrapText="1"/>
      <protection hidden="1"/>
    </xf>
    <xf numFmtId="0" fontId="74" fillId="20" borderId="47" xfId="0" applyFont="1" applyFill="1" applyBorder="1" applyAlignment="1" applyProtection="1">
      <alignment horizontal="center" vertical="center" wrapText="1"/>
      <protection hidden="1"/>
    </xf>
    <xf numFmtId="164" fontId="75" fillId="18" borderId="54" xfId="0" applyNumberFormat="1" applyFont="1" applyFill="1" applyBorder="1" applyAlignment="1" applyProtection="1">
      <alignment horizontal="center" vertical="center" wrapText="1"/>
      <protection hidden="1"/>
    </xf>
    <xf numFmtId="0" fontId="106" fillId="20" borderId="1" xfId="0" applyFont="1" applyFill="1" applyBorder="1" applyAlignment="1" applyProtection="1">
      <alignment horizontal="center" vertical="center" wrapText="1"/>
      <protection hidden="1"/>
    </xf>
    <xf numFmtId="0" fontId="18" fillId="16" borderId="0" xfId="0" applyFont="1" applyFill="1" applyBorder="1" applyAlignment="1" applyProtection="1">
      <alignment horizontal="center" vertical="center"/>
      <protection hidden="1"/>
    </xf>
    <xf numFmtId="0" fontId="57" fillId="0" borderId="45" xfId="0" applyFont="1" applyFill="1" applyBorder="1" applyAlignment="1" applyProtection="1">
      <alignment horizontal="center" vertical="center"/>
      <protection hidden="1"/>
    </xf>
    <xf numFmtId="0" fontId="57" fillId="0" borderId="38" xfId="0" applyFont="1" applyFill="1" applyBorder="1" applyAlignment="1" applyProtection="1">
      <alignment horizontal="center" vertical="center"/>
      <protection hidden="1"/>
    </xf>
    <xf numFmtId="0" fontId="57" fillId="0" borderId="0" xfId="0" applyFont="1" applyFill="1" applyBorder="1" applyAlignment="1" applyProtection="1">
      <alignment horizontal="center" vertical="center"/>
      <protection hidden="1"/>
    </xf>
    <xf numFmtId="0" fontId="107" fillId="0" borderId="0" xfId="0" applyFont="1" applyFill="1" applyBorder="1" applyAlignment="1" applyProtection="1">
      <alignment horizontal="center" vertical="center"/>
      <protection hidden="1"/>
    </xf>
    <xf numFmtId="0" fontId="107" fillId="0" borderId="69" xfId="0" applyFont="1" applyFill="1" applyBorder="1" applyAlignment="1" applyProtection="1">
      <alignment horizontal="center" vertical="center"/>
      <protection hidden="1"/>
    </xf>
    <xf numFmtId="14" fontId="19" fillId="16" borderId="2" xfId="0" applyNumberFormat="1" applyFont="1" applyFill="1" applyBorder="1" applyAlignment="1" applyProtection="1">
      <alignment horizontal="right"/>
      <protection hidden="1"/>
    </xf>
    <xf numFmtId="0" fontId="106" fillId="20" borderId="44" xfId="0" applyFont="1" applyFill="1" applyBorder="1" applyAlignment="1" applyProtection="1">
      <alignment horizontal="center" vertical="center" wrapText="1"/>
      <protection hidden="1"/>
    </xf>
    <xf numFmtId="0" fontId="106" fillId="20" borderId="66" xfId="0" applyFont="1" applyFill="1" applyBorder="1" applyAlignment="1" applyProtection="1">
      <alignment horizontal="center" vertical="center" wrapText="1"/>
      <protection hidden="1"/>
    </xf>
    <xf numFmtId="0" fontId="106" fillId="20" borderId="47" xfId="0" applyFont="1" applyFill="1" applyBorder="1" applyAlignment="1" applyProtection="1">
      <alignment horizontal="center" vertical="center" wrapText="1"/>
      <protection hidden="1"/>
    </xf>
    <xf numFmtId="164" fontId="106" fillId="20" borderId="46" xfId="0" applyNumberFormat="1" applyFont="1" applyFill="1" applyBorder="1" applyAlignment="1" applyProtection="1">
      <alignment horizontal="center" vertical="center" wrapText="1"/>
      <protection hidden="1"/>
    </xf>
    <xf numFmtId="164" fontId="106" fillId="20" borderId="64" xfId="0" applyNumberFormat="1" applyFont="1" applyFill="1" applyBorder="1" applyAlignment="1" applyProtection="1">
      <alignment horizontal="center" vertical="center" wrapText="1"/>
      <protection hidden="1"/>
    </xf>
    <xf numFmtId="0" fontId="80" fillId="18" borderId="67" xfId="0" applyFont="1" applyFill="1" applyBorder="1" applyAlignment="1" applyProtection="1">
      <alignment horizontal="center" vertical="center" wrapText="1"/>
      <protection hidden="1"/>
    </xf>
    <xf numFmtId="0" fontId="80" fillId="18" borderId="68" xfId="0" applyFont="1" applyFill="1" applyBorder="1" applyAlignment="1" applyProtection="1">
      <alignment horizontal="center" vertical="center" wrapText="1"/>
      <protection hidden="1"/>
    </xf>
    <xf numFmtId="164" fontId="80" fillId="18" borderId="23" xfId="0" applyNumberFormat="1" applyFont="1" applyFill="1" applyBorder="1" applyAlignment="1" applyProtection="1">
      <alignment horizontal="center" vertical="center" wrapText="1"/>
      <protection hidden="1"/>
    </xf>
    <xf numFmtId="14" fontId="19" fillId="25" borderId="38" xfId="0" applyNumberFormat="1" applyFont="1" applyFill="1" applyBorder="1" applyAlignment="1" applyProtection="1">
      <alignment horizontal="right" vertical="center"/>
      <protection hidden="1"/>
    </xf>
    <xf numFmtId="0" fontId="18" fillId="25" borderId="0" xfId="0" applyFont="1" applyFill="1" applyBorder="1" applyAlignment="1" applyProtection="1">
      <alignment horizontal="center" vertical="center"/>
      <protection hidden="1"/>
    </xf>
    <xf numFmtId="0" fontId="58" fillId="25" borderId="0" xfId="0" applyFont="1" applyFill="1" applyBorder="1" applyAlignment="1" applyProtection="1">
      <alignment horizontal="center" vertical="center"/>
      <protection hidden="1"/>
    </xf>
    <xf numFmtId="0" fontId="72" fillId="25"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right" vertical="center"/>
      <protection hidden="1"/>
    </xf>
    <xf numFmtId="0" fontId="63"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164" fontId="63" fillId="0" borderId="0" xfId="0" applyNumberFormat="1" applyFont="1" applyFill="1" applyBorder="1" applyAlignment="1" applyProtection="1">
      <alignment horizontal="center" vertical="center" wrapText="1"/>
      <protection hidden="1"/>
    </xf>
    <xf numFmtId="0" fontId="40" fillId="4" borderId="1" xfId="0" applyFont="1" applyFill="1" applyBorder="1" applyAlignment="1">
      <alignment horizontal="center" vertical="center" wrapText="1"/>
    </xf>
    <xf numFmtId="0" fontId="76" fillId="0" borderId="0" xfId="0" applyFont="1" applyAlignment="1">
      <alignment horizontal="center" vertical="center"/>
    </xf>
    <xf numFmtId="0" fontId="30" fillId="4" borderId="11" xfId="0" applyFont="1" applyFill="1" applyBorder="1" applyAlignment="1">
      <alignment horizontal="center" vertical="center"/>
    </xf>
    <xf numFmtId="0" fontId="30" fillId="4" borderId="6" xfId="0" applyFont="1" applyFill="1" applyBorder="1" applyAlignment="1">
      <alignment horizontal="center" vertical="center"/>
    </xf>
    <xf numFmtId="0" fontId="30" fillId="4" borderId="3" xfId="0" applyFont="1" applyFill="1" applyBorder="1" applyAlignment="1">
      <alignment horizontal="center" vertical="center"/>
    </xf>
    <xf numFmtId="0" fontId="30" fillId="4" borderId="1" xfId="0" applyFont="1" applyFill="1" applyBorder="1" applyAlignment="1">
      <alignment horizontal="center" vertical="center"/>
    </xf>
    <xf numFmtId="0" fontId="45" fillId="7" borderId="10" xfId="0" applyFont="1" applyFill="1" applyBorder="1" applyAlignment="1" applyProtection="1">
      <alignment horizontal="center" vertical="center"/>
      <protection hidden="1"/>
    </xf>
    <xf numFmtId="0" fontId="45" fillId="7" borderId="8" xfId="0" applyFont="1" applyFill="1" applyBorder="1" applyAlignment="1" applyProtection="1">
      <alignment horizontal="center" vertical="center"/>
      <protection hidden="1"/>
    </xf>
    <xf numFmtId="0" fontId="45" fillId="7" borderId="9" xfId="0" applyFont="1" applyFill="1" applyBorder="1" applyAlignment="1" applyProtection="1">
      <alignment horizontal="center" vertical="center"/>
      <protection hidden="1"/>
    </xf>
    <xf numFmtId="0" fontId="39" fillId="7" borderId="1" xfId="0" applyFont="1" applyFill="1" applyBorder="1" applyAlignment="1">
      <alignment horizontal="center" vertical="center"/>
    </xf>
    <xf numFmtId="0" fontId="26" fillId="0" borderId="2" xfId="0" applyFont="1" applyBorder="1" applyAlignment="1" applyProtection="1">
      <alignment horizontal="center" vertical="center"/>
      <protection hidden="1"/>
    </xf>
    <xf numFmtId="0" fontId="45" fillId="13" borderId="10" xfId="0" applyFont="1" applyFill="1" applyBorder="1" applyAlignment="1" applyProtection="1">
      <alignment horizontal="center" vertical="center"/>
      <protection hidden="1"/>
    </xf>
    <xf numFmtId="0" fontId="45" fillId="13" borderId="8" xfId="0" applyFont="1" applyFill="1" applyBorder="1" applyAlignment="1" applyProtection="1">
      <alignment horizontal="center" vertical="center"/>
      <protection hidden="1"/>
    </xf>
    <xf numFmtId="0" fontId="45" fillId="13" borderId="9" xfId="0" applyFont="1" applyFill="1" applyBorder="1" applyAlignment="1" applyProtection="1">
      <alignment horizontal="center" vertical="center"/>
      <protection hidden="1"/>
    </xf>
    <xf numFmtId="0" fontId="42" fillId="0" borderId="0" xfId="6" applyFont="1" applyBorder="1" applyAlignment="1" applyProtection="1">
      <alignment horizontal="center" vertical="center"/>
      <protection hidden="1"/>
    </xf>
    <xf numFmtId="0" fontId="43" fillId="9" borderId="21" xfId="0" applyFont="1" applyFill="1" applyBorder="1" applyAlignment="1">
      <alignment horizontal="center" vertical="center"/>
    </xf>
    <xf numFmtId="0" fontId="43" fillId="9" borderId="19" xfId="0" applyFont="1" applyFill="1" applyBorder="1" applyAlignment="1">
      <alignment horizontal="center" vertical="center"/>
    </xf>
    <xf numFmtId="0" fontId="39" fillId="7" borderId="4" xfId="0" applyFont="1" applyFill="1" applyBorder="1" applyAlignment="1">
      <alignment horizontal="center" vertical="center"/>
    </xf>
    <xf numFmtId="0" fontId="39" fillId="7" borderId="12" xfId="0" applyFont="1" applyFill="1" applyBorder="1" applyAlignment="1">
      <alignment horizontal="center" vertical="center"/>
    </xf>
    <xf numFmtId="0" fontId="39" fillId="7" borderId="5" xfId="0" applyFont="1" applyFill="1" applyBorder="1" applyAlignment="1">
      <alignment horizontal="center" vertical="center"/>
    </xf>
    <xf numFmtId="0" fontId="50" fillId="0" borderId="0" xfId="0" applyFont="1" applyBorder="1" applyAlignment="1" applyProtection="1">
      <alignment horizontal="center" vertical="center"/>
      <protection hidden="1"/>
    </xf>
    <xf numFmtId="14" fontId="48" fillId="0" borderId="0" xfId="0" applyNumberFormat="1" applyFont="1" applyBorder="1" applyAlignment="1" applyProtection="1">
      <alignment horizontal="center" vertical="center"/>
      <protection hidden="1"/>
    </xf>
    <xf numFmtId="0" fontId="37" fillId="9" borderId="10" xfId="0" applyFont="1" applyFill="1" applyBorder="1" applyAlignment="1" applyProtection="1">
      <alignment horizontal="center" vertical="center"/>
      <protection hidden="1"/>
    </xf>
    <xf numFmtId="0" fontId="37" fillId="9" borderId="14" xfId="0" applyFont="1" applyFill="1" applyBorder="1" applyAlignment="1" applyProtection="1">
      <alignment horizontal="center" vertical="center"/>
      <protection hidden="1"/>
    </xf>
    <xf numFmtId="0" fontId="37" fillId="9" borderId="9" xfId="0" applyFont="1" applyFill="1" applyBorder="1" applyAlignment="1" applyProtection="1">
      <alignment horizontal="center" vertical="center"/>
      <protection hidden="1"/>
    </xf>
    <xf numFmtId="0" fontId="37" fillId="9" borderId="2" xfId="0" applyFont="1" applyFill="1" applyBorder="1" applyAlignment="1" applyProtection="1">
      <alignment horizontal="center" vertical="center"/>
      <protection hidden="1"/>
    </xf>
    <xf numFmtId="0" fontId="52" fillId="9" borderId="34" xfId="0" applyFont="1" applyFill="1" applyBorder="1" applyAlignment="1" applyProtection="1">
      <alignment horizontal="center" vertical="center"/>
      <protection hidden="1"/>
    </xf>
    <xf numFmtId="0" fontId="52" fillId="9" borderId="32" xfId="0" applyFont="1" applyFill="1" applyBorder="1" applyAlignment="1" applyProtection="1">
      <alignment horizontal="center" vertical="center"/>
      <protection hidden="1"/>
    </xf>
    <xf numFmtId="0" fontId="52" fillId="9" borderId="35" xfId="0" applyFont="1" applyFill="1" applyBorder="1" applyAlignment="1" applyProtection="1">
      <alignment horizontal="center" vertical="center"/>
      <protection hidden="1"/>
    </xf>
    <xf numFmtId="0" fontId="52" fillId="9" borderId="33" xfId="0" applyFont="1" applyFill="1" applyBorder="1" applyAlignment="1" applyProtection="1">
      <alignment horizontal="center" vertical="center"/>
      <protection hidden="1"/>
    </xf>
    <xf numFmtId="0" fontId="43" fillId="9" borderId="0" xfId="0" applyFont="1" applyFill="1" applyAlignment="1">
      <alignment horizontal="center" vertical="center"/>
    </xf>
    <xf numFmtId="0" fontId="40" fillId="8" borderId="1" xfId="0" applyFont="1" applyFill="1" applyBorder="1" applyAlignment="1">
      <alignment horizontal="center" vertical="center"/>
    </xf>
    <xf numFmtId="0" fontId="34" fillId="0" borderId="0" xfId="6" applyFont="1" applyBorder="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49" fillId="0" borderId="0" xfId="0" applyFont="1" applyBorder="1" applyAlignment="1" applyProtection="1">
      <alignment horizontal="center" vertical="center"/>
      <protection hidden="1"/>
    </xf>
    <xf numFmtId="0" fontId="41" fillId="9" borderId="20" xfId="0" applyFont="1" applyFill="1" applyBorder="1" applyAlignment="1" applyProtection="1">
      <alignment horizontal="center" vertical="center"/>
      <protection hidden="1"/>
    </xf>
    <xf numFmtId="0" fontId="41" fillId="9" borderId="21" xfId="0" applyFont="1" applyFill="1" applyBorder="1" applyAlignment="1" applyProtection="1">
      <alignment horizontal="center" vertical="center"/>
      <protection hidden="1"/>
    </xf>
    <xf numFmtId="0" fontId="41" fillId="9" borderId="22" xfId="0" applyFont="1" applyFill="1" applyBorder="1" applyAlignment="1" applyProtection="1">
      <alignment horizontal="center" vertical="center"/>
      <protection hidden="1"/>
    </xf>
    <xf numFmtId="0" fontId="41" fillId="9" borderId="19" xfId="0" applyFont="1" applyFill="1" applyBorder="1" applyAlignment="1" applyProtection="1">
      <alignment horizontal="center" vertical="center"/>
      <protection hidden="1"/>
    </xf>
    <xf numFmtId="14" fontId="48" fillId="0" borderId="0" xfId="0" applyNumberFormat="1" applyFont="1" applyBorder="1" applyAlignment="1" applyProtection="1">
      <alignment horizontal="right" vertical="center"/>
      <protection hidden="1"/>
    </xf>
    <xf numFmtId="0" fontId="44" fillId="13" borderId="1" xfId="0" applyFont="1" applyFill="1" applyBorder="1" applyAlignment="1" applyProtection="1">
      <alignment horizontal="center" vertical="center"/>
      <protection hidden="1"/>
    </xf>
    <xf numFmtId="0" fontId="40" fillId="8" borderId="4" xfId="0" applyFont="1" applyFill="1" applyBorder="1" applyAlignment="1">
      <alignment horizontal="center" vertical="center"/>
    </xf>
    <xf numFmtId="0" fontId="40" fillId="8" borderId="12" xfId="0" applyFont="1" applyFill="1" applyBorder="1" applyAlignment="1">
      <alignment horizontal="center" vertical="center"/>
    </xf>
    <xf numFmtId="0" fontId="40" fillId="8" borderId="5" xfId="0" applyFont="1" applyFill="1" applyBorder="1" applyAlignment="1">
      <alignment horizontal="center" vertical="center"/>
    </xf>
    <xf numFmtId="0" fontId="14" fillId="0" borderId="0" xfId="0" applyFont="1" applyBorder="1" applyAlignment="1" applyProtection="1">
      <alignment horizontal="center" vertical="center"/>
      <protection hidden="1"/>
    </xf>
    <xf numFmtId="0" fontId="15" fillId="6" borderId="0" xfId="0" applyFont="1" applyFill="1" applyBorder="1" applyAlignment="1" applyProtection="1">
      <alignment horizontal="center" vertical="center"/>
      <protection hidden="1"/>
    </xf>
    <xf numFmtId="0" fontId="15" fillId="6" borderId="1" xfId="0" applyFont="1" applyFill="1" applyBorder="1" applyAlignment="1" applyProtection="1">
      <alignment horizontal="center" vertical="center" textRotation="90"/>
      <protection hidden="1"/>
    </xf>
    <xf numFmtId="0" fontId="15" fillId="6" borderId="1" xfId="0" applyFont="1" applyFill="1" applyBorder="1" applyAlignment="1" applyProtection="1">
      <alignment horizontal="center" vertical="center" textRotation="90" wrapText="1"/>
      <protection hidden="1"/>
    </xf>
    <xf numFmtId="0" fontId="15" fillId="3" borderId="0" xfId="0" applyFont="1" applyFill="1" applyBorder="1" applyAlignment="1" applyProtection="1">
      <alignment horizontal="center" vertical="center"/>
      <protection hidden="1"/>
    </xf>
    <xf numFmtId="0" fontId="15" fillId="3" borderId="7" xfId="0" applyFont="1" applyFill="1" applyBorder="1" applyAlignment="1" applyProtection="1">
      <alignment horizontal="center" vertical="center"/>
      <protection hidden="1"/>
    </xf>
    <xf numFmtId="0" fontId="6" fillId="11" borderId="1" xfId="0" applyFont="1" applyFill="1" applyBorder="1" applyAlignment="1" applyProtection="1">
      <alignment horizontal="center" vertical="center" wrapText="1"/>
      <protection hidden="1"/>
    </xf>
    <xf numFmtId="164" fontId="6" fillId="12" borderId="1" xfId="0" applyNumberFormat="1" applyFont="1" applyFill="1" applyBorder="1" applyAlignment="1" applyProtection="1">
      <alignment horizontal="center" vertical="center" wrapText="1"/>
      <protection hidden="1"/>
    </xf>
    <xf numFmtId="0" fontId="6" fillId="12" borderId="1" xfId="0" applyFont="1" applyFill="1" applyBorder="1" applyAlignment="1" applyProtection="1">
      <alignment horizontal="center" vertical="center" wrapText="1"/>
      <protection hidden="1"/>
    </xf>
    <xf numFmtId="0" fontId="6" fillId="12" borderId="11" xfId="0" applyFont="1" applyFill="1" applyBorder="1" applyAlignment="1" applyProtection="1">
      <alignment horizontal="center" vertical="center" wrapText="1"/>
      <protection hidden="1"/>
    </xf>
    <xf numFmtId="0" fontId="15" fillId="6" borderId="7" xfId="0" applyFont="1" applyFill="1" applyBorder="1" applyAlignment="1" applyProtection="1">
      <alignment horizontal="center" vertical="center"/>
      <protection hidden="1"/>
    </xf>
    <xf numFmtId="0" fontId="15" fillId="3" borderId="2" xfId="0" applyFont="1" applyFill="1" applyBorder="1" applyAlignment="1" applyProtection="1">
      <alignment horizontal="center" vertical="center"/>
      <protection hidden="1"/>
    </xf>
    <xf numFmtId="0" fontId="6" fillId="6" borderId="4" xfId="0" applyFont="1" applyFill="1" applyBorder="1" applyAlignment="1" applyProtection="1">
      <alignment horizontal="center" vertical="center" wrapText="1"/>
      <protection hidden="1"/>
    </xf>
    <xf numFmtId="0" fontId="6" fillId="6" borderId="5" xfId="0" applyFont="1" applyFill="1" applyBorder="1" applyAlignment="1" applyProtection="1">
      <alignment horizontal="center" vertical="center" wrapText="1"/>
      <protection hidden="1"/>
    </xf>
    <xf numFmtId="0" fontId="15" fillId="0" borderId="0" xfId="0" applyFont="1" applyBorder="1" applyAlignment="1" applyProtection="1">
      <alignment horizontal="center" vertical="center"/>
      <protection hidden="1"/>
    </xf>
    <xf numFmtId="0" fontId="15" fillId="12" borderId="1" xfId="0" applyFont="1" applyFill="1" applyBorder="1" applyAlignment="1" applyProtection="1">
      <alignment horizontal="center" vertical="center"/>
      <protection hidden="1"/>
    </xf>
    <xf numFmtId="0" fontId="15" fillId="12" borderId="11" xfId="0" applyFont="1" applyFill="1" applyBorder="1" applyAlignment="1" applyProtection="1">
      <alignment horizontal="center" vertical="center"/>
      <protection hidden="1"/>
    </xf>
    <xf numFmtId="0" fontId="15" fillId="11" borderId="1" xfId="0" applyFont="1" applyFill="1" applyBorder="1" applyAlignment="1" applyProtection="1">
      <alignment horizontal="center" vertical="center"/>
      <protection hidden="1"/>
    </xf>
    <xf numFmtId="0" fontId="15" fillId="0" borderId="0" xfId="0" applyFont="1" applyBorder="1" applyAlignment="1" applyProtection="1">
      <alignment horizontal="left" vertical="center"/>
      <protection hidden="1"/>
    </xf>
    <xf numFmtId="0" fontId="16" fillId="0" borderId="0" xfId="0" applyFont="1" applyBorder="1" applyAlignment="1" applyProtection="1">
      <alignment horizontal="center" vertical="center"/>
      <protection hidden="1"/>
    </xf>
    <xf numFmtId="0" fontId="6" fillId="6" borderId="1" xfId="0" applyFont="1" applyFill="1" applyBorder="1" applyAlignment="1" applyProtection="1">
      <alignment horizontal="center" vertical="center" wrapText="1"/>
      <protection hidden="1"/>
    </xf>
    <xf numFmtId="0" fontId="13" fillId="0" borderId="2" xfId="0" applyFont="1" applyBorder="1" applyAlignment="1" applyProtection="1">
      <alignment horizontal="center" vertical="center"/>
      <protection hidden="1"/>
    </xf>
    <xf numFmtId="0" fontId="15" fillId="0" borderId="0" xfId="0" applyFont="1" applyBorder="1" applyAlignment="1" applyProtection="1">
      <alignment horizontal="right" vertical="center"/>
      <protection hidden="1"/>
    </xf>
    <xf numFmtId="0" fontId="6" fillId="0" borderId="0" xfId="0" applyFont="1" applyBorder="1" applyAlignment="1" applyProtection="1">
      <alignment horizontal="center"/>
      <protection hidden="1"/>
    </xf>
    <xf numFmtId="164" fontId="6" fillId="11" borderId="1" xfId="0" applyNumberFormat="1"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16" fillId="0" borderId="0" xfId="0" applyFont="1" applyBorder="1" applyAlignment="1" applyProtection="1">
      <alignment horizontal="center"/>
      <protection hidden="1"/>
    </xf>
    <xf numFmtId="0" fontId="15" fillId="0" borderId="0" xfId="0" applyFont="1" applyBorder="1" applyAlignment="1" applyProtection="1">
      <alignment horizontal="right"/>
      <protection hidden="1"/>
    </xf>
    <xf numFmtId="0" fontId="15" fillId="0" borderId="0" xfId="0" applyFont="1" applyBorder="1" applyAlignment="1" applyProtection="1">
      <alignment horizontal="center"/>
      <protection hidden="1"/>
    </xf>
    <xf numFmtId="0" fontId="6" fillId="6" borderId="1" xfId="0" applyFont="1" applyFill="1" applyBorder="1" applyAlignment="1" applyProtection="1">
      <alignment horizontal="center" wrapText="1"/>
      <protection hidden="1"/>
    </xf>
    <xf numFmtId="0" fontId="6" fillId="3" borderId="4" xfId="0" applyFont="1" applyFill="1" applyBorder="1" applyAlignment="1" applyProtection="1">
      <alignment horizontal="center" wrapText="1"/>
      <protection hidden="1"/>
    </xf>
    <xf numFmtId="0" fontId="6" fillId="3" borderId="5" xfId="0" applyFont="1" applyFill="1" applyBorder="1" applyAlignment="1" applyProtection="1">
      <alignment horizontal="center" wrapText="1"/>
      <protection hidden="1"/>
    </xf>
    <xf numFmtId="0" fontId="6" fillId="3" borderId="1" xfId="0" applyFont="1" applyFill="1" applyBorder="1" applyAlignment="1" applyProtection="1">
      <alignment horizontal="center" wrapText="1"/>
      <protection hidden="1"/>
    </xf>
    <xf numFmtId="0" fontId="15" fillId="6" borderId="0" xfId="0" applyFont="1" applyFill="1" applyBorder="1" applyAlignment="1" applyProtection="1">
      <alignment horizontal="center"/>
      <protection hidden="1"/>
    </xf>
    <xf numFmtId="0" fontId="15" fillId="6" borderId="2" xfId="0" applyFont="1" applyFill="1" applyBorder="1" applyAlignment="1" applyProtection="1">
      <alignment horizontal="center"/>
      <protection hidden="1"/>
    </xf>
    <xf numFmtId="0" fontId="15" fillId="3" borderId="0" xfId="0" applyFont="1" applyFill="1" applyBorder="1" applyAlignment="1" applyProtection="1">
      <alignment horizontal="center"/>
      <protection hidden="1"/>
    </xf>
    <xf numFmtId="0" fontId="15" fillId="3" borderId="2" xfId="0" applyFont="1" applyFill="1" applyBorder="1" applyAlignment="1" applyProtection="1">
      <alignment horizontal="center"/>
      <protection hidden="1"/>
    </xf>
    <xf numFmtId="0" fontId="13" fillId="0" borderId="2" xfId="0" applyFont="1" applyBorder="1" applyAlignment="1" applyProtection="1">
      <alignment horizontal="center"/>
      <protection hidden="1"/>
    </xf>
    <xf numFmtId="164" fontId="6" fillId="6" borderId="1" xfId="0" applyNumberFormat="1" applyFont="1" applyFill="1" applyBorder="1" applyAlignment="1" applyProtection="1">
      <alignment horizontal="center" wrapText="1"/>
      <protection hidden="1"/>
    </xf>
    <xf numFmtId="164" fontId="6" fillId="6" borderId="1" xfId="0" applyNumberFormat="1" applyFont="1" applyFill="1" applyBorder="1" applyAlignment="1" applyProtection="1">
      <alignment horizontal="center" vertical="center" wrapText="1"/>
      <protection hidden="1"/>
    </xf>
    <xf numFmtId="0" fontId="6" fillId="0" borderId="0" xfId="0" applyFont="1" applyBorder="1" applyAlignment="1" applyProtection="1">
      <alignment horizontal="center" vertical="center"/>
      <protection hidden="1"/>
    </xf>
    <xf numFmtId="0" fontId="15" fillId="6" borderId="2" xfId="0" applyFont="1" applyFill="1" applyBorder="1" applyAlignment="1" applyProtection="1">
      <alignment horizontal="center" vertical="center"/>
      <protection hidden="1"/>
    </xf>
    <xf numFmtId="0" fontId="13" fillId="0" borderId="0" xfId="0" applyFont="1" applyBorder="1" applyAlignment="1" applyProtection="1">
      <alignment horizontal="center" vertical="center"/>
      <protection hidden="1"/>
    </xf>
  </cellXfs>
  <cellStyles count="27">
    <cellStyle name="Hiperligação" xfId="6" builtinId="8"/>
    <cellStyle name="Hiperligação 2" xfId="26" xr:uid="{00000000-0005-0000-0000-000001000000}"/>
    <cellStyle name="Normal" xfId="0" builtinId="0"/>
    <cellStyle name="Normal 10" xfId="19" xr:uid="{00000000-0005-0000-0000-000003000000}"/>
    <cellStyle name="Normal 10 2" xfId="25" xr:uid="{00000000-0005-0000-0000-000004000000}"/>
    <cellStyle name="Normal 11" xfId="7" xr:uid="{00000000-0005-0000-0000-000005000000}"/>
    <cellStyle name="Normal 11 2" xfId="12" xr:uid="{00000000-0005-0000-0000-000006000000}"/>
    <cellStyle name="Normal 2" xfId="1" xr:uid="{00000000-0005-0000-0000-000007000000}"/>
    <cellStyle name="Normal 2 2" xfId="5" xr:uid="{00000000-0005-0000-0000-000008000000}"/>
    <cellStyle name="Normal 2 3" xfId="9" xr:uid="{00000000-0005-0000-0000-000009000000}"/>
    <cellStyle name="Normal 3" xfId="2" xr:uid="{00000000-0005-0000-0000-00000A000000}"/>
    <cellStyle name="Normal 3 2" xfId="3" xr:uid="{00000000-0005-0000-0000-00000B000000}"/>
    <cellStyle name="Normal 3 3" xfId="10" xr:uid="{00000000-0005-0000-0000-00000C000000}"/>
    <cellStyle name="Normal 3 4" xfId="15" xr:uid="{00000000-0005-0000-0000-00000D000000}"/>
    <cellStyle name="Normal 3_Folha2" xfId="11" xr:uid="{00000000-0005-0000-0000-00000E000000}"/>
    <cellStyle name="Normal 4" xfId="4" xr:uid="{00000000-0005-0000-0000-00000F000000}"/>
    <cellStyle name="Normal 4 2" xfId="13" xr:uid="{00000000-0005-0000-0000-000010000000}"/>
    <cellStyle name="Normal 5" xfId="14" xr:uid="{00000000-0005-0000-0000-000011000000}"/>
    <cellStyle name="Normal 5 2" xfId="20" xr:uid="{00000000-0005-0000-0000-000012000000}"/>
    <cellStyle name="Normal 6" xfId="8" xr:uid="{00000000-0005-0000-0000-000013000000}"/>
    <cellStyle name="Normal 6 2" xfId="21" xr:uid="{00000000-0005-0000-0000-000014000000}"/>
    <cellStyle name="Normal 7" xfId="16" xr:uid="{00000000-0005-0000-0000-000015000000}"/>
    <cellStyle name="Normal 7 2" xfId="22" xr:uid="{00000000-0005-0000-0000-000016000000}"/>
    <cellStyle name="Normal 8" xfId="17" xr:uid="{00000000-0005-0000-0000-000017000000}"/>
    <cellStyle name="Normal 8 2" xfId="23" xr:uid="{00000000-0005-0000-0000-000018000000}"/>
    <cellStyle name="Normal 9" xfId="18" xr:uid="{00000000-0005-0000-0000-000019000000}"/>
    <cellStyle name="Normal 9 2" xfId="24" xr:uid="{00000000-0005-0000-0000-00001A000000}"/>
  </cellStyles>
  <dxfs count="24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theme="0"/>
      </font>
      <fill>
        <patternFill>
          <bgColor rgb="FFFF0000"/>
        </patternFill>
      </fill>
    </dxf>
    <dxf>
      <fill>
        <patternFill>
          <bgColor rgb="FFFFC000"/>
        </patternFill>
      </fill>
    </dxf>
    <dxf>
      <font>
        <color theme="0"/>
      </font>
    </dxf>
    <dxf>
      <fill>
        <patternFill>
          <bgColor rgb="FFFFC000"/>
        </patternFill>
      </fill>
    </dxf>
    <dxf>
      <fill>
        <patternFill>
          <bgColor rgb="FFFF0000"/>
        </patternFill>
      </fill>
    </dxf>
    <dxf>
      <font>
        <color theme="0"/>
      </font>
    </dxf>
    <dxf>
      <font>
        <color theme="0" tint="-0.14996795556505021"/>
      </font>
    </dxf>
    <dxf>
      <font>
        <color theme="0"/>
      </font>
    </dxf>
    <dxf>
      <font>
        <color theme="0" tint="-0.14996795556505021"/>
      </font>
    </dxf>
    <dxf>
      <font>
        <color theme="0" tint="-0.14996795556505021"/>
      </font>
    </dxf>
    <dxf>
      <fill>
        <patternFill>
          <bgColor rgb="FFFF0000"/>
        </patternFill>
      </fill>
    </dxf>
    <dxf>
      <font>
        <color theme="0" tint="-0.14996795556505021"/>
      </font>
    </dxf>
    <dxf>
      <font>
        <color theme="0"/>
      </font>
    </dxf>
    <dxf>
      <font>
        <color theme="0" tint="-0.14996795556505021"/>
      </font>
    </dxf>
    <dxf>
      <fill>
        <patternFill>
          <bgColor rgb="FFFF0000"/>
        </patternFill>
      </fill>
    </dxf>
    <dxf>
      <font>
        <color theme="0"/>
      </font>
    </dxf>
    <dxf>
      <font>
        <color theme="0" tint="-0.14996795556505021"/>
      </font>
    </dxf>
    <dxf>
      <font>
        <color theme="0"/>
      </font>
    </dxf>
    <dxf>
      <font>
        <color theme="0"/>
      </font>
    </dxf>
    <dxf>
      <font>
        <color theme="0"/>
      </font>
    </dxf>
    <dxf>
      <font>
        <color theme="0"/>
      </font>
    </dxf>
    <dxf>
      <fill>
        <patternFill>
          <bgColor rgb="FFFF0000"/>
        </patternFill>
      </fill>
    </dxf>
    <dxf>
      <font>
        <color theme="0"/>
      </font>
    </dxf>
    <dxf>
      <font>
        <color theme="0"/>
      </font>
    </dxf>
    <dxf>
      <font>
        <color theme="0"/>
      </font>
    </dxf>
    <dxf>
      <font>
        <color theme="0"/>
      </font>
    </dxf>
    <dxf>
      <font>
        <color theme="0"/>
      </font>
    </dxf>
    <dxf>
      <font>
        <color theme="0"/>
      </font>
    </dxf>
    <dxf>
      <font>
        <color theme="0" tint="-0.14996795556505021"/>
      </font>
    </dxf>
    <dxf>
      <font>
        <b/>
        <i val="0"/>
        <color theme="0"/>
      </font>
      <fill>
        <patternFill>
          <bgColor rgb="FFFF0000"/>
        </patternFill>
      </fill>
    </dxf>
    <dxf>
      <fill>
        <patternFill>
          <bgColor rgb="FFFFC000"/>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color theme="0"/>
      </font>
    </dxf>
    <dxf>
      <fill>
        <patternFill>
          <bgColor rgb="FFFFC000"/>
        </patternFill>
      </fill>
    </dxf>
    <dxf>
      <fill>
        <patternFill>
          <bgColor rgb="FFFF0000"/>
        </patternFill>
      </fill>
    </dxf>
    <dxf>
      <font>
        <color theme="0"/>
      </font>
    </dxf>
    <dxf>
      <font>
        <color theme="0"/>
      </font>
    </dxf>
    <dxf>
      <fill>
        <patternFill>
          <bgColor rgb="FFFF0000"/>
        </patternFill>
      </fill>
    </dxf>
    <dxf>
      <fill>
        <patternFill>
          <bgColor rgb="FFFF0000"/>
        </patternFill>
      </fill>
    </dxf>
    <dxf>
      <font>
        <color theme="0"/>
      </font>
    </dxf>
    <dxf>
      <font>
        <color theme="0" tint="-0.14996795556505021"/>
      </font>
    </dxf>
    <dxf>
      <fill>
        <patternFill>
          <bgColor rgb="FFFF0000"/>
        </patternFill>
      </fill>
    </dxf>
    <dxf>
      <font>
        <color theme="0"/>
      </font>
    </dxf>
    <dxf>
      <font>
        <color theme="0"/>
      </font>
    </dxf>
    <dxf>
      <font>
        <color theme="0"/>
      </font>
    </dxf>
    <dxf>
      <font>
        <color theme="0"/>
      </font>
    </dxf>
    <dxf>
      <font>
        <color theme="0"/>
      </font>
    </dxf>
    <dxf>
      <font>
        <color theme="0"/>
      </font>
    </dxf>
    <dxf>
      <font>
        <color theme="0" tint="-0.14996795556505021"/>
      </font>
    </dxf>
    <dxf>
      <font>
        <color theme="0"/>
      </font>
    </dxf>
    <dxf>
      <font>
        <color theme="0" tint="-0.14996795556505021"/>
      </font>
    </dxf>
    <dxf>
      <font>
        <color theme="0"/>
      </font>
    </dxf>
    <dxf>
      <font>
        <color theme="0"/>
      </font>
    </dxf>
    <dxf>
      <font>
        <color theme="0"/>
      </font>
    </dxf>
    <dxf>
      <font>
        <color theme="0"/>
      </font>
    </dxf>
    <dxf>
      <font>
        <color theme="0" tint="-0.14996795556505021"/>
      </font>
    </dxf>
    <dxf>
      <font>
        <b/>
        <i val="0"/>
        <color theme="0"/>
      </font>
      <fill>
        <patternFill>
          <bgColor rgb="FFFF0000"/>
        </patternFill>
      </fill>
    </dxf>
    <dxf>
      <fill>
        <patternFill>
          <bgColor rgb="FFFFC000"/>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ill>
        <patternFill>
          <bgColor rgb="FFFFC000"/>
        </patternFill>
      </fill>
    </dxf>
    <dxf>
      <font>
        <b/>
        <i val="0"/>
        <color theme="0"/>
      </font>
      <fill>
        <patternFill>
          <bgColor rgb="FFFF0000"/>
        </patternFill>
      </fill>
    </dxf>
    <dxf>
      <font>
        <b/>
        <i val="0"/>
        <color theme="0"/>
      </font>
      <fill>
        <patternFill>
          <bgColor rgb="FFFF0000"/>
        </patternFill>
      </fill>
    </dxf>
    <dxf>
      <fill>
        <patternFill>
          <bgColor rgb="FFFFC000"/>
        </patternFill>
      </fill>
    </dxf>
    <dxf>
      <font>
        <color theme="0"/>
      </font>
    </dxf>
    <dxf>
      <font>
        <b/>
        <i val="0"/>
        <color theme="0"/>
      </font>
      <fill>
        <patternFill>
          <bgColor rgb="FFFF0000"/>
        </patternFill>
      </fill>
    </dxf>
    <dxf>
      <fill>
        <patternFill>
          <bgColor rgb="FFFFC000"/>
        </patternFill>
      </fill>
    </dxf>
    <dxf>
      <font>
        <color theme="0"/>
      </font>
    </dxf>
    <dxf>
      <fill>
        <patternFill>
          <bgColor rgb="FFFFC000"/>
        </patternFill>
      </fill>
    </dxf>
    <dxf>
      <fill>
        <patternFill>
          <bgColor rgb="FFFF0000"/>
        </patternFill>
      </fill>
    </dxf>
    <dxf>
      <font>
        <color theme="0" tint="-0.14996795556505021"/>
      </font>
    </dxf>
    <dxf>
      <font>
        <color theme="0"/>
      </font>
    </dxf>
    <dxf>
      <fill>
        <patternFill>
          <bgColor rgb="FFFF0000"/>
        </patternFill>
      </fill>
    </dxf>
    <dxf>
      <font>
        <color theme="0" tint="-0.14996795556505021"/>
      </font>
    </dxf>
    <dxf>
      <fill>
        <patternFill>
          <bgColor rgb="FFFF0000"/>
        </patternFill>
      </fill>
    </dxf>
    <dxf>
      <font>
        <color theme="0"/>
      </font>
    </dxf>
    <dxf>
      <font>
        <color theme="0" tint="-0.14996795556505021"/>
      </font>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theme="0"/>
      </font>
      <fill>
        <patternFill>
          <bgColor rgb="FFFF0000"/>
        </patternFill>
      </fill>
    </dxf>
    <dxf>
      <fill>
        <patternFill>
          <bgColor rgb="FFFFC000"/>
        </patternFill>
      </fill>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b/>
        <i val="0"/>
        <color theme="0"/>
      </font>
      <fill>
        <patternFill>
          <bgColor rgb="FFFF0000"/>
        </patternFill>
      </fill>
    </dxf>
    <dxf>
      <fill>
        <patternFill>
          <bgColor rgb="FFFFC000"/>
        </patternFill>
      </fill>
    </dxf>
    <dxf>
      <font>
        <color theme="0"/>
      </font>
    </dxf>
    <dxf>
      <font>
        <color theme="0"/>
      </font>
    </dxf>
    <dxf>
      <font>
        <color theme="0"/>
      </font>
    </dxf>
    <dxf>
      <fill>
        <patternFill>
          <bgColor rgb="FFFFC000"/>
        </patternFill>
      </fill>
    </dxf>
    <dxf>
      <fill>
        <patternFill>
          <bgColor rgb="FFFF0000"/>
        </patternFill>
      </fill>
    </dxf>
    <dxf>
      <font>
        <color theme="0"/>
      </font>
    </dxf>
    <dxf>
      <font>
        <color theme="0" tint="-0.14996795556505021"/>
      </font>
    </dxf>
    <dxf>
      <font>
        <color theme="0"/>
      </font>
    </dxf>
    <dxf>
      <font>
        <color theme="0"/>
      </font>
    </dxf>
    <dxf>
      <fill>
        <patternFill>
          <bgColor rgb="FFFF0000"/>
        </patternFill>
      </fill>
    </dxf>
    <dxf>
      <font>
        <color theme="0" tint="-0.14996795556505021"/>
      </font>
    </dxf>
    <dxf>
      <font>
        <color theme="0" tint="-0.14996795556505021"/>
      </font>
    </dxf>
    <dxf>
      <fill>
        <patternFill>
          <bgColor rgb="FFFF0000"/>
        </patternFill>
      </fill>
    </dxf>
    <dxf>
      <font>
        <color theme="0"/>
      </font>
    </dxf>
    <dxf>
      <font>
        <color theme="0" tint="-0.14996795556505021"/>
      </font>
    </dxf>
    <dxf>
      <fill>
        <patternFill>
          <bgColor rgb="FFFF0000"/>
        </patternFill>
      </fill>
    </dxf>
    <dxf>
      <font>
        <color theme="0" tint="-0.14996795556505021"/>
      </font>
    </dxf>
    <dxf>
      <font>
        <color theme="0"/>
      </font>
    </dxf>
    <dxf>
      <font>
        <color theme="0"/>
      </font>
    </dxf>
    <dxf>
      <font>
        <color theme="0"/>
      </font>
    </dxf>
    <dxf>
      <font>
        <color theme="0"/>
      </font>
    </dxf>
    <dxf>
      <font>
        <color theme="0"/>
      </font>
    </dxf>
    <dxf>
      <font>
        <color theme="0"/>
      </font>
    </dxf>
    <dxf>
      <fill>
        <patternFill patternType="gray0625">
          <fgColor theme="0" tint="-0.499984740745262"/>
          <bgColor rgb="FFFAC294"/>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gray0625">
          <fgColor theme="0" tint="-0.499984740745262"/>
          <bgColor rgb="FFFAC294"/>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gray0625">
          <fgColor theme="0" tint="-0.499984740745262"/>
          <bgColor rgb="FFFAC294"/>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ont>
        <color auto="1"/>
      </font>
      <fill>
        <patternFill>
          <fgColor rgb="FFFF0000"/>
          <bgColor rgb="FFFF0000"/>
        </patternFill>
      </fill>
    </dxf>
  </dxfs>
  <tableStyles count="0" defaultTableStyle="TableStyleMedium9" defaultPivotStyle="PivotStyleLight16"/>
  <colors>
    <mruColors>
      <color rgb="FFFF99FF"/>
      <color rgb="FFFFCC99"/>
      <color rgb="FFFF9900"/>
      <color rgb="FFFFCC00"/>
      <color rgb="FFFFCC66"/>
      <color rgb="FFFFCCFF"/>
      <color rgb="FFFF6699"/>
      <color rgb="FFFFFF99"/>
      <color rgb="FFFAC294"/>
      <color rgb="FFF3BD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drawing10.xml.rels><?xml version="1.0" encoding="UTF-8" standalone="yes"?>
<Relationships xmlns="http://schemas.openxmlformats.org/package/2006/relationships"><Relationship Id="rId8" Type="http://schemas.openxmlformats.org/officeDocument/2006/relationships/hyperlink" Target="#'Class. Final PCT'!A1"/><Relationship Id="rId3" Type="http://schemas.openxmlformats.org/officeDocument/2006/relationships/hyperlink" Target="#ordena&#231;&#227;o!A1"/><Relationship Id="rId7" Type="http://schemas.openxmlformats.org/officeDocument/2006/relationships/hyperlink" Target="#tapete!A1"/><Relationship Id="rId12" Type="http://schemas.openxmlformats.org/officeDocument/2006/relationships/image" Target="../media/image10.png"/><Relationship Id="rId2" Type="http://schemas.openxmlformats.org/officeDocument/2006/relationships/hyperlink" Target="#instru&#231;&#245;es!A1"/><Relationship Id="rId1" Type="http://schemas.openxmlformats.org/officeDocument/2006/relationships/hyperlink" Target="#'ordem de passagem'!A1"/><Relationship Id="rId6" Type="http://schemas.openxmlformats.org/officeDocument/2006/relationships/hyperlink" Target="#'mini - salto 1'!A1"/><Relationship Id="rId11" Type="http://schemas.openxmlformats.org/officeDocument/2006/relationships/image" Target="../media/image17.png"/><Relationship Id="rId5" Type="http://schemas.openxmlformats.org/officeDocument/2006/relationships/hyperlink" Target="#'mini - salto 3'!A1"/><Relationship Id="rId10" Type="http://schemas.openxmlformats.org/officeDocument/2006/relationships/hyperlink" Target="#men&#250;!A1"/><Relationship Id="rId4" Type="http://schemas.openxmlformats.org/officeDocument/2006/relationships/hyperlink" Target="#'mini - salto 2'!A1"/><Relationship Id="rId9" Type="http://schemas.openxmlformats.org/officeDocument/2006/relationships/hyperlink" Target="#'Class. Final Tapete'!A1"/></Relationships>
</file>

<file path=xl/drawings/_rels/drawing11.xml.rels><?xml version="1.0" encoding="UTF-8" standalone="yes"?>
<Relationships xmlns="http://schemas.openxmlformats.org/package/2006/relationships"><Relationship Id="rId8" Type="http://schemas.openxmlformats.org/officeDocument/2006/relationships/hyperlink" Target="#'mini - salto 1'!A1"/><Relationship Id="rId3" Type="http://schemas.openxmlformats.org/officeDocument/2006/relationships/hyperlink" Target="#'ordem de passagem'!A1"/><Relationship Id="rId7" Type="http://schemas.openxmlformats.org/officeDocument/2006/relationships/hyperlink" Target="#'mini - salto 3'!A1"/><Relationship Id="rId12" Type="http://schemas.openxmlformats.org/officeDocument/2006/relationships/hyperlink" Target="#men&#250;!A1"/><Relationship Id="rId2" Type="http://schemas.openxmlformats.org/officeDocument/2006/relationships/image" Target="../media/image10.png"/><Relationship Id="rId1" Type="http://schemas.openxmlformats.org/officeDocument/2006/relationships/image" Target="../media/image17.png"/><Relationship Id="rId6" Type="http://schemas.openxmlformats.org/officeDocument/2006/relationships/hyperlink" Target="#'mini - salto 2'!A1"/><Relationship Id="rId11" Type="http://schemas.openxmlformats.org/officeDocument/2006/relationships/hyperlink" Target="#'Class. Final Tapete'!A1"/><Relationship Id="rId5" Type="http://schemas.openxmlformats.org/officeDocument/2006/relationships/hyperlink" Target="#ordena&#231;&#227;o!A1"/><Relationship Id="rId10" Type="http://schemas.openxmlformats.org/officeDocument/2006/relationships/hyperlink" Target="#'Class. Final Mini'!A1"/><Relationship Id="rId4" Type="http://schemas.openxmlformats.org/officeDocument/2006/relationships/hyperlink" Target="#instru&#231;&#245;es!A1"/><Relationship Id="rId9" Type="http://schemas.openxmlformats.org/officeDocument/2006/relationships/hyperlink" Target="#tapete!A1"/></Relationships>
</file>

<file path=xl/drawings/_rels/drawing12.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hyperlink" Target="#&#205;ndice!A1"/><Relationship Id="rId1"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hyperlink" Target="#&#205;ndice!A1"/><Relationship Id="rId1" Type="http://schemas.openxmlformats.org/officeDocument/2006/relationships/image" Target="../media/image18.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hyperlink" Target="#&#205;ndice!A1"/><Relationship Id="rId1" Type="http://schemas.openxmlformats.org/officeDocument/2006/relationships/image" Target="../media/image18.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hyperlink" Target="#&#205;ndice!A1"/><Relationship Id="rId1" Type="http://schemas.openxmlformats.org/officeDocument/2006/relationships/image" Target="../media/image18.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hyperlink" Target="#&#205;ndice!A1"/><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hyperlink" Target="#&#205;ndice!A1"/><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hyperlink" Target="#&#205;ndice!A1"/><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hyperlink" Target="#&#205;ndice!A1"/><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8" Type="http://schemas.openxmlformats.org/officeDocument/2006/relationships/hyperlink" Target="#'mini - salto 3'!A1"/><Relationship Id="rId13" Type="http://schemas.openxmlformats.org/officeDocument/2006/relationships/hyperlink" Target="#'Class. Final PCT'!A1"/><Relationship Id="rId3" Type="http://schemas.openxmlformats.org/officeDocument/2006/relationships/hyperlink" Target="#'ordem de passagem'!A1"/><Relationship Id="rId7" Type="http://schemas.openxmlformats.org/officeDocument/2006/relationships/hyperlink" Target="#'mini - salto 2'!A1"/><Relationship Id="rId12" Type="http://schemas.openxmlformats.org/officeDocument/2006/relationships/hyperlink" Target="#'Class. Final Tapete'!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8.emf"/><Relationship Id="rId11" Type="http://schemas.openxmlformats.org/officeDocument/2006/relationships/hyperlink" Target="#'Class. Final Mini'!A1"/><Relationship Id="rId5" Type="http://schemas.openxmlformats.org/officeDocument/2006/relationships/hyperlink" Target="#ordena&#231;&#227;o!A1"/><Relationship Id="rId10" Type="http://schemas.openxmlformats.org/officeDocument/2006/relationships/hyperlink" Target="#tapete!A1"/><Relationship Id="rId4" Type="http://schemas.openxmlformats.org/officeDocument/2006/relationships/hyperlink" Target="#instru&#231;&#245;es!A1"/><Relationship Id="rId9" Type="http://schemas.openxmlformats.org/officeDocument/2006/relationships/hyperlink" Target="#'mini - salto 1'!A1"/></Relationships>
</file>

<file path=xl/drawings/_rels/drawing20.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hyperlink" Target="#&#205;ndice!A1"/><Relationship Id="rId1" Type="http://schemas.openxmlformats.org/officeDocument/2006/relationships/image" Target="../media/image18.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8" Type="http://schemas.openxmlformats.org/officeDocument/2006/relationships/hyperlink" Target="#tapete!A1"/><Relationship Id="rId3" Type="http://schemas.openxmlformats.org/officeDocument/2006/relationships/hyperlink" Target="#'ordem de passagem'!A1"/><Relationship Id="rId7" Type="http://schemas.openxmlformats.org/officeDocument/2006/relationships/hyperlink" Target="#'mini - salto 1'!A1"/><Relationship Id="rId12" Type="http://schemas.openxmlformats.org/officeDocument/2006/relationships/hyperlink" Target="#men&#250;!A1"/><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hyperlink" Target="#'mini - salto 3'!A1"/><Relationship Id="rId11" Type="http://schemas.openxmlformats.org/officeDocument/2006/relationships/hyperlink" Target="#'Class. Final Tapete'!A1"/><Relationship Id="rId5" Type="http://schemas.openxmlformats.org/officeDocument/2006/relationships/hyperlink" Target="#'mini - salto 2'!A1"/><Relationship Id="rId10" Type="http://schemas.openxmlformats.org/officeDocument/2006/relationships/hyperlink" Target="#'Class. Final PCT'!A1"/><Relationship Id="rId4" Type="http://schemas.openxmlformats.org/officeDocument/2006/relationships/hyperlink" Target="#Instru&#231;&#245;es!A1"/><Relationship Id="rId9" Type="http://schemas.openxmlformats.org/officeDocument/2006/relationships/hyperlink" Target="#'Class. Final Mini'!A1"/></Relationships>
</file>

<file path=xl/drawings/_rels/drawing4.xml.rels><?xml version="1.0" encoding="UTF-8" standalone="yes"?>
<Relationships xmlns="http://schemas.openxmlformats.org/package/2006/relationships"><Relationship Id="rId8" Type="http://schemas.openxmlformats.org/officeDocument/2006/relationships/hyperlink" Target="#tapete!A1"/><Relationship Id="rId3" Type="http://schemas.openxmlformats.org/officeDocument/2006/relationships/hyperlink" Target="#Instru&#231;&#245;es!A1"/><Relationship Id="rId7" Type="http://schemas.openxmlformats.org/officeDocument/2006/relationships/hyperlink" Target="#'mini - salto 1'!A1"/><Relationship Id="rId12" Type="http://schemas.openxmlformats.org/officeDocument/2006/relationships/hyperlink" Target="#men&#250;!A1"/><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hyperlink" Target="#'mini - salto 3'!A1"/><Relationship Id="rId11" Type="http://schemas.openxmlformats.org/officeDocument/2006/relationships/hyperlink" Target="#'Class. Final Tapete'!A1"/><Relationship Id="rId5" Type="http://schemas.openxmlformats.org/officeDocument/2006/relationships/hyperlink" Target="#'mini - salto 2'!A1"/><Relationship Id="rId10" Type="http://schemas.openxmlformats.org/officeDocument/2006/relationships/hyperlink" Target="#'Class. Final PCT'!A1"/><Relationship Id="rId4" Type="http://schemas.openxmlformats.org/officeDocument/2006/relationships/hyperlink" Target="#ordena&#231;&#227;o!A1"/><Relationship Id="rId9" Type="http://schemas.openxmlformats.org/officeDocument/2006/relationships/hyperlink" Target="#'Class. Final Mini'!A1"/></Relationships>
</file>

<file path=xl/drawings/_rels/drawing5.xml.rels><?xml version="1.0" encoding="UTF-8" standalone="yes"?>
<Relationships xmlns="http://schemas.openxmlformats.org/package/2006/relationships"><Relationship Id="rId8" Type="http://schemas.openxmlformats.org/officeDocument/2006/relationships/hyperlink" Target="#'Class. Final Mini'!A1"/><Relationship Id="rId3" Type="http://schemas.openxmlformats.org/officeDocument/2006/relationships/hyperlink" Target="#instru&#231;&#245;es!A1"/><Relationship Id="rId7" Type="http://schemas.openxmlformats.org/officeDocument/2006/relationships/hyperlink" Target="#tapete!A1"/><Relationship Id="rId12" Type="http://schemas.openxmlformats.org/officeDocument/2006/relationships/image" Target="../media/image13.png"/><Relationship Id="rId2" Type="http://schemas.openxmlformats.org/officeDocument/2006/relationships/hyperlink" Target="#'ordem de passagem'!A1"/><Relationship Id="rId1" Type="http://schemas.openxmlformats.org/officeDocument/2006/relationships/image" Target="../media/image12.png"/><Relationship Id="rId6" Type="http://schemas.openxmlformats.org/officeDocument/2006/relationships/hyperlink" Target="#'mini - salto 3'!A1"/><Relationship Id="rId11" Type="http://schemas.openxmlformats.org/officeDocument/2006/relationships/hyperlink" Target="#men&#250;!A1"/><Relationship Id="rId5" Type="http://schemas.openxmlformats.org/officeDocument/2006/relationships/hyperlink" Target="#'mini - salto 2'!A1"/><Relationship Id="rId10" Type="http://schemas.openxmlformats.org/officeDocument/2006/relationships/hyperlink" Target="#'Class. Final Tapete'!A1"/><Relationship Id="rId4" Type="http://schemas.openxmlformats.org/officeDocument/2006/relationships/hyperlink" Target="#ordena&#231;&#227;o!A1"/><Relationship Id="rId9" Type="http://schemas.openxmlformats.org/officeDocument/2006/relationships/hyperlink" Target="#'Class. Final PCT'!A1"/></Relationships>
</file>

<file path=xl/drawings/_rels/drawing6.xml.rels><?xml version="1.0" encoding="UTF-8" standalone="yes"?>
<Relationships xmlns="http://schemas.openxmlformats.org/package/2006/relationships"><Relationship Id="rId8" Type="http://schemas.openxmlformats.org/officeDocument/2006/relationships/hyperlink" Target="#'Class. Final PCT'!A1"/><Relationship Id="rId3" Type="http://schemas.openxmlformats.org/officeDocument/2006/relationships/hyperlink" Target="#instru&#231;&#245;es!A1"/><Relationship Id="rId7" Type="http://schemas.openxmlformats.org/officeDocument/2006/relationships/hyperlink" Target="#'Class. Final Mini'!A1"/><Relationship Id="rId12" Type="http://schemas.openxmlformats.org/officeDocument/2006/relationships/hyperlink" Target="#tapete!A1"/><Relationship Id="rId2" Type="http://schemas.openxmlformats.org/officeDocument/2006/relationships/hyperlink" Target="#'ordem de passagem'!A1"/><Relationship Id="rId1" Type="http://schemas.openxmlformats.org/officeDocument/2006/relationships/image" Target="../media/image14.png"/><Relationship Id="rId6" Type="http://schemas.openxmlformats.org/officeDocument/2006/relationships/hyperlink" Target="#'mini - salto 1'!A1"/><Relationship Id="rId11" Type="http://schemas.openxmlformats.org/officeDocument/2006/relationships/image" Target="../media/image13.png"/><Relationship Id="rId5" Type="http://schemas.openxmlformats.org/officeDocument/2006/relationships/hyperlink" Target="#'mini - salto 3'!A1"/><Relationship Id="rId10" Type="http://schemas.openxmlformats.org/officeDocument/2006/relationships/hyperlink" Target="#men&#250;!A1"/><Relationship Id="rId4" Type="http://schemas.openxmlformats.org/officeDocument/2006/relationships/hyperlink" Target="#ordena&#231;&#227;o!A1"/><Relationship Id="rId9" Type="http://schemas.openxmlformats.org/officeDocument/2006/relationships/hyperlink" Target="#'Class. Final Tapete'!A1"/></Relationships>
</file>

<file path=xl/drawings/_rels/drawing7.xml.rels><?xml version="1.0" encoding="UTF-8" standalone="yes"?>
<Relationships xmlns="http://schemas.openxmlformats.org/package/2006/relationships"><Relationship Id="rId8" Type="http://schemas.openxmlformats.org/officeDocument/2006/relationships/hyperlink" Target="#'Class. Final Mini'!A1"/><Relationship Id="rId3" Type="http://schemas.openxmlformats.org/officeDocument/2006/relationships/hyperlink" Target="#instru&#231;&#245;es!A1"/><Relationship Id="rId7" Type="http://schemas.openxmlformats.org/officeDocument/2006/relationships/hyperlink" Target="#tapete!A1"/><Relationship Id="rId12" Type="http://schemas.openxmlformats.org/officeDocument/2006/relationships/image" Target="../media/image13.png"/><Relationship Id="rId2" Type="http://schemas.openxmlformats.org/officeDocument/2006/relationships/hyperlink" Target="#'ordem de passagem'!A1"/><Relationship Id="rId1" Type="http://schemas.openxmlformats.org/officeDocument/2006/relationships/image" Target="../media/image15.png"/><Relationship Id="rId6" Type="http://schemas.openxmlformats.org/officeDocument/2006/relationships/hyperlink" Target="#'mini - salto 1'!A1"/><Relationship Id="rId11" Type="http://schemas.openxmlformats.org/officeDocument/2006/relationships/hyperlink" Target="#men&#250;!A1"/><Relationship Id="rId5" Type="http://schemas.openxmlformats.org/officeDocument/2006/relationships/hyperlink" Target="#'mini - salto 2'!A1"/><Relationship Id="rId10" Type="http://schemas.openxmlformats.org/officeDocument/2006/relationships/hyperlink" Target="#'Class. Final Tapete'!A1"/><Relationship Id="rId4" Type="http://schemas.openxmlformats.org/officeDocument/2006/relationships/hyperlink" Target="#ordena&#231;&#227;o!A1"/><Relationship Id="rId9" Type="http://schemas.openxmlformats.org/officeDocument/2006/relationships/hyperlink" Target="#'Class. Final PCT'!A1"/></Relationships>
</file>

<file path=xl/drawings/_rels/drawing8.xml.rels><?xml version="1.0" encoding="UTF-8" standalone="yes"?>
<Relationships xmlns="http://schemas.openxmlformats.org/package/2006/relationships"><Relationship Id="rId8" Type="http://schemas.openxmlformats.org/officeDocument/2006/relationships/hyperlink" Target="#'Class. Final PCT'!A1"/><Relationship Id="rId3" Type="http://schemas.openxmlformats.org/officeDocument/2006/relationships/hyperlink" Target="#ordena&#231;&#227;o!A1"/><Relationship Id="rId7" Type="http://schemas.openxmlformats.org/officeDocument/2006/relationships/hyperlink" Target="#'Class. Final Mini'!A1"/><Relationship Id="rId12" Type="http://schemas.openxmlformats.org/officeDocument/2006/relationships/image" Target="../media/image13.png"/><Relationship Id="rId2" Type="http://schemas.openxmlformats.org/officeDocument/2006/relationships/hyperlink" Target="#instru&#231;&#245;es!A1"/><Relationship Id="rId1" Type="http://schemas.openxmlformats.org/officeDocument/2006/relationships/hyperlink" Target="#'ordem de passagem'!A1"/><Relationship Id="rId6" Type="http://schemas.openxmlformats.org/officeDocument/2006/relationships/hyperlink" Target="#'mini - salto 1'!A1"/><Relationship Id="rId11" Type="http://schemas.openxmlformats.org/officeDocument/2006/relationships/image" Target="../media/image16.png"/><Relationship Id="rId5" Type="http://schemas.openxmlformats.org/officeDocument/2006/relationships/hyperlink" Target="#'mini - salto 3'!A1"/><Relationship Id="rId10" Type="http://schemas.openxmlformats.org/officeDocument/2006/relationships/hyperlink" Target="#men&#250;!A1"/><Relationship Id="rId4" Type="http://schemas.openxmlformats.org/officeDocument/2006/relationships/hyperlink" Target="#'mini - salto 2'!A1"/><Relationship Id="rId9" Type="http://schemas.openxmlformats.org/officeDocument/2006/relationships/hyperlink" Target="#'Class. Final Tapete'!A1"/></Relationships>
</file>

<file path=xl/drawings/_rels/drawing9.xml.rels><?xml version="1.0" encoding="UTF-8" standalone="yes"?>
<Relationships xmlns="http://schemas.openxmlformats.org/package/2006/relationships"><Relationship Id="rId8" Type="http://schemas.openxmlformats.org/officeDocument/2006/relationships/hyperlink" Target="#'mini - salto 1'!A1"/><Relationship Id="rId13" Type="http://schemas.openxmlformats.org/officeDocument/2006/relationships/hyperlink" Target="#men&#250;!A1"/><Relationship Id="rId3" Type="http://schemas.openxmlformats.org/officeDocument/2006/relationships/hyperlink" Target="#'ordem de passagem'!A1"/><Relationship Id="rId7" Type="http://schemas.openxmlformats.org/officeDocument/2006/relationships/hyperlink" Target="#'mini - salto 3'!A1"/><Relationship Id="rId12" Type="http://schemas.openxmlformats.org/officeDocument/2006/relationships/hyperlink" Target="#'Class. Final Tapete'!A1"/><Relationship Id="rId2" Type="http://schemas.openxmlformats.org/officeDocument/2006/relationships/image" Target="../media/image10.png"/><Relationship Id="rId1" Type="http://schemas.openxmlformats.org/officeDocument/2006/relationships/image" Target="../media/image17.png"/><Relationship Id="rId6" Type="http://schemas.openxmlformats.org/officeDocument/2006/relationships/hyperlink" Target="#'mini - salto 2'!A1"/><Relationship Id="rId11" Type="http://schemas.openxmlformats.org/officeDocument/2006/relationships/hyperlink" Target="#'Class. Final PCT'!A1"/><Relationship Id="rId5" Type="http://schemas.openxmlformats.org/officeDocument/2006/relationships/hyperlink" Target="#ordena&#231;&#227;o!A1"/><Relationship Id="rId10" Type="http://schemas.openxmlformats.org/officeDocument/2006/relationships/hyperlink" Target="#'Class. Final Mini'!A1"/><Relationship Id="rId4" Type="http://schemas.openxmlformats.org/officeDocument/2006/relationships/hyperlink" Target="#instru&#231;&#245;es!A1"/><Relationship Id="rId9" Type="http://schemas.openxmlformats.org/officeDocument/2006/relationships/hyperlink" Target="#tapete!A1"/></Relationships>
</file>

<file path=xl/drawings/drawing1.xml><?xml version="1.0" encoding="utf-8"?>
<xdr:wsDr xmlns:xdr="http://schemas.openxmlformats.org/drawingml/2006/spreadsheetDrawing" xmlns:a="http://schemas.openxmlformats.org/drawingml/2006/main">
  <xdr:twoCellAnchor editAs="oneCell">
    <xdr:from>
      <xdr:col>2</xdr:col>
      <xdr:colOff>167640</xdr:colOff>
      <xdr:row>43</xdr:row>
      <xdr:rowOff>106680</xdr:rowOff>
    </xdr:from>
    <xdr:to>
      <xdr:col>20</xdr:col>
      <xdr:colOff>76200</xdr:colOff>
      <xdr:row>62</xdr:row>
      <xdr:rowOff>106680</xdr:rowOff>
    </xdr:to>
    <xdr:pic>
      <xdr:nvPicPr>
        <xdr:cNvPr id="33" name="Imagem 32">
          <a:extLst>
            <a:ext uri="{FF2B5EF4-FFF2-40B4-BE49-F238E27FC236}">
              <a16:creationId xmlns:a16="http://schemas.microsoft.com/office/drawing/2014/main" id="{B76675AB-CAEA-4259-9086-4577A8FEE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2520" y="8511540"/>
          <a:ext cx="10881360" cy="3329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17</xdr:row>
      <xdr:rowOff>236411</xdr:rowOff>
    </xdr:from>
    <xdr:to>
      <xdr:col>17</xdr:col>
      <xdr:colOff>68580</xdr:colOff>
      <xdr:row>23</xdr:row>
      <xdr:rowOff>38100</xdr:rowOff>
    </xdr:to>
    <xdr:pic>
      <xdr:nvPicPr>
        <xdr:cNvPr id="19" name="Imagem 18">
          <a:extLst>
            <a:ext uri="{FF2B5EF4-FFF2-40B4-BE49-F238E27FC236}">
              <a16:creationId xmlns:a16="http://schemas.microsoft.com/office/drawing/2014/main" id="{1CED609A-9D1D-422C-8D06-E7E68D03CA8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6172"/>
        <a:stretch/>
      </xdr:blipFill>
      <xdr:spPr bwMode="auto">
        <a:xfrm>
          <a:off x="304800" y="3825431"/>
          <a:ext cx="9852660" cy="1104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20171</xdr:colOff>
      <xdr:row>0</xdr:row>
      <xdr:rowOff>24206</xdr:rowOff>
    </xdr:from>
    <xdr:to>
      <xdr:col>21</xdr:col>
      <xdr:colOff>7620</xdr:colOff>
      <xdr:row>0</xdr:row>
      <xdr:rowOff>580465</xdr:rowOff>
    </xdr:to>
    <xdr:sp macro="" textlink="">
      <xdr:nvSpPr>
        <xdr:cNvPr id="3" name="Retângulo: Canto Simples Cortado 2">
          <a:hlinkClick xmlns:r="http://schemas.openxmlformats.org/officeDocument/2006/relationships" r:id="rId3"/>
          <a:extLst>
            <a:ext uri="{FF2B5EF4-FFF2-40B4-BE49-F238E27FC236}">
              <a16:creationId xmlns:a16="http://schemas.microsoft.com/office/drawing/2014/main" id="{F3BB9B25-7565-4528-A055-C8301E3F8347}"/>
            </a:ext>
          </a:extLst>
        </xdr:cNvPr>
        <xdr:cNvSpPr/>
      </xdr:nvSpPr>
      <xdr:spPr>
        <a:xfrm>
          <a:off x="20171" y="24206"/>
          <a:ext cx="12613789" cy="556259"/>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oneCellAnchor>
    <xdr:from>
      <xdr:col>1</xdr:col>
      <xdr:colOff>19275</xdr:colOff>
      <xdr:row>11</xdr:row>
      <xdr:rowOff>59167</xdr:rowOff>
    </xdr:from>
    <xdr:ext cx="7016180" cy="268493"/>
    <xdr:pic>
      <xdr:nvPicPr>
        <xdr:cNvPr id="4" name="Imagem 3">
          <a:extLst>
            <a:ext uri="{FF2B5EF4-FFF2-40B4-BE49-F238E27FC236}">
              <a16:creationId xmlns:a16="http://schemas.microsoft.com/office/drawing/2014/main" id="{3215B6B4-9D83-4420-98DE-3301B85AE1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4555" y="2596627"/>
          <a:ext cx="7016180" cy="2684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465718</xdr:colOff>
      <xdr:row>11</xdr:row>
      <xdr:rowOff>24204</xdr:rowOff>
    </xdr:from>
    <xdr:to>
      <xdr:col>10</xdr:col>
      <xdr:colOff>427618</xdr:colOff>
      <xdr:row>11</xdr:row>
      <xdr:rowOff>150158</xdr:rowOff>
    </xdr:to>
    <xdr:cxnSp macro="">
      <xdr:nvCxnSpPr>
        <xdr:cNvPr id="5" name="Conexão reta unidirecional 4">
          <a:extLst>
            <a:ext uri="{FF2B5EF4-FFF2-40B4-BE49-F238E27FC236}">
              <a16:creationId xmlns:a16="http://schemas.microsoft.com/office/drawing/2014/main" id="{CDC4F095-2D1D-450D-8341-9A37DDB87441}"/>
            </a:ext>
          </a:extLst>
        </xdr:cNvPr>
        <xdr:cNvCxnSpPr/>
      </xdr:nvCxnSpPr>
      <xdr:spPr>
        <a:xfrm flipH="1">
          <a:off x="5677798" y="2561664"/>
          <a:ext cx="571500" cy="125954"/>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580016</xdr:colOff>
      <xdr:row>11</xdr:row>
      <xdr:rowOff>7620</xdr:rowOff>
    </xdr:from>
    <xdr:to>
      <xdr:col>5</xdr:col>
      <xdr:colOff>541916</xdr:colOff>
      <xdr:row>11</xdr:row>
      <xdr:rowOff>137160</xdr:rowOff>
    </xdr:to>
    <xdr:cxnSp macro="">
      <xdr:nvCxnSpPr>
        <xdr:cNvPr id="6" name="Conexão reta unidirecional 5">
          <a:extLst>
            <a:ext uri="{FF2B5EF4-FFF2-40B4-BE49-F238E27FC236}">
              <a16:creationId xmlns:a16="http://schemas.microsoft.com/office/drawing/2014/main" id="{60110A78-5916-468C-998B-DF69B5099540}"/>
            </a:ext>
          </a:extLst>
        </xdr:cNvPr>
        <xdr:cNvCxnSpPr/>
      </xdr:nvCxnSpPr>
      <xdr:spPr>
        <a:xfrm flipH="1">
          <a:off x="2744096" y="2545080"/>
          <a:ext cx="571500" cy="12954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510540</xdr:colOff>
      <xdr:row>18</xdr:row>
      <xdr:rowOff>114300</xdr:rowOff>
    </xdr:from>
    <xdr:to>
      <xdr:col>2</xdr:col>
      <xdr:colOff>26894</xdr:colOff>
      <xdr:row>24</xdr:row>
      <xdr:rowOff>80682</xdr:rowOff>
    </xdr:to>
    <xdr:cxnSp macro="">
      <xdr:nvCxnSpPr>
        <xdr:cNvPr id="7" name="Conexão reta unidirecional 6">
          <a:extLst>
            <a:ext uri="{FF2B5EF4-FFF2-40B4-BE49-F238E27FC236}">
              <a16:creationId xmlns:a16="http://schemas.microsoft.com/office/drawing/2014/main" id="{DBA1165F-5BBC-41D5-9488-573B89A72005}"/>
            </a:ext>
          </a:extLst>
        </xdr:cNvPr>
        <xdr:cNvCxnSpPr/>
      </xdr:nvCxnSpPr>
      <xdr:spPr>
        <a:xfrm>
          <a:off x="845820" y="4130040"/>
          <a:ext cx="125954" cy="1193202"/>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502920</xdr:colOff>
      <xdr:row>18</xdr:row>
      <xdr:rowOff>114300</xdr:rowOff>
    </xdr:from>
    <xdr:to>
      <xdr:col>5</xdr:col>
      <xdr:colOff>53341</xdr:colOff>
      <xdr:row>24</xdr:row>
      <xdr:rowOff>73959</xdr:rowOff>
    </xdr:to>
    <xdr:cxnSp macro="">
      <xdr:nvCxnSpPr>
        <xdr:cNvPr id="9" name="Conexão reta unidirecional 8">
          <a:extLst>
            <a:ext uri="{FF2B5EF4-FFF2-40B4-BE49-F238E27FC236}">
              <a16:creationId xmlns:a16="http://schemas.microsoft.com/office/drawing/2014/main" id="{DA516C21-A0F1-4483-B434-B98D314CC7DB}"/>
            </a:ext>
          </a:extLst>
        </xdr:cNvPr>
        <xdr:cNvCxnSpPr/>
      </xdr:nvCxnSpPr>
      <xdr:spPr>
        <a:xfrm>
          <a:off x="2667000" y="4130040"/>
          <a:ext cx="160021" cy="1186479"/>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335280</xdr:colOff>
      <xdr:row>18</xdr:row>
      <xdr:rowOff>121920</xdr:rowOff>
    </xdr:from>
    <xdr:to>
      <xdr:col>11</xdr:col>
      <xdr:colOff>23758</xdr:colOff>
      <xdr:row>24</xdr:row>
      <xdr:rowOff>69477</xdr:rowOff>
    </xdr:to>
    <xdr:cxnSp macro="">
      <xdr:nvCxnSpPr>
        <xdr:cNvPr id="10" name="Conexão reta unidirecional 9">
          <a:extLst>
            <a:ext uri="{FF2B5EF4-FFF2-40B4-BE49-F238E27FC236}">
              <a16:creationId xmlns:a16="http://schemas.microsoft.com/office/drawing/2014/main" id="{C1FEB572-4C65-4F31-A5E7-597030576503}"/>
            </a:ext>
          </a:extLst>
        </xdr:cNvPr>
        <xdr:cNvCxnSpPr/>
      </xdr:nvCxnSpPr>
      <xdr:spPr>
        <a:xfrm>
          <a:off x="6156960" y="4137660"/>
          <a:ext cx="298078" cy="1174377"/>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9861</xdr:colOff>
      <xdr:row>17</xdr:row>
      <xdr:rowOff>367553</xdr:rowOff>
    </xdr:from>
    <xdr:to>
      <xdr:col>17</xdr:col>
      <xdr:colOff>320040</xdr:colOff>
      <xdr:row>20</xdr:row>
      <xdr:rowOff>7620</xdr:rowOff>
    </xdr:to>
    <xdr:cxnSp macro="">
      <xdr:nvCxnSpPr>
        <xdr:cNvPr id="11" name="Conexão reta unidirecional 10">
          <a:extLst>
            <a:ext uri="{FF2B5EF4-FFF2-40B4-BE49-F238E27FC236}">
              <a16:creationId xmlns:a16="http://schemas.microsoft.com/office/drawing/2014/main" id="{ED1B8AB8-89A8-407B-9EAE-A197FDF980B7}"/>
            </a:ext>
          </a:extLst>
        </xdr:cNvPr>
        <xdr:cNvCxnSpPr/>
      </xdr:nvCxnSpPr>
      <xdr:spPr>
        <a:xfrm>
          <a:off x="10098741" y="3956573"/>
          <a:ext cx="310179" cy="417307"/>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99060</xdr:colOff>
      <xdr:row>18</xdr:row>
      <xdr:rowOff>106680</xdr:rowOff>
    </xdr:from>
    <xdr:to>
      <xdr:col>13</xdr:col>
      <xdr:colOff>205740</xdr:colOff>
      <xdr:row>24</xdr:row>
      <xdr:rowOff>30480</xdr:rowOff>
    </xdr:to>
    <xdr:cxnSp macro="">
      <xdr:nvCxnSpPr>
        <xdr:cNvPr id="12" name="Conexão reta unidirecional 11">
          <a:extLst>
            <a:ext uri="{FF2B5EF4-FFF2-40B4-BE49-F238E27FC236}">
              <a16:creationId xmlns:a16="http://schemas.microsoft.com/office/drawing/2014/main" id="{1D70248E-5875-475D-AD1D-0FDC307E215E}"/>
            </a:ext>
          </a:extLst>
        </xdr:cNvPr>
        <xdr:cNvCxnSpPr/>
      </xdr:nvCxnSpPr>
      <xdr:spPr>
        <a:xfrm>
          <a:off x="7749540" y="4122420"/>
          <a:ext cx="106680" cy="115062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548640</xdr:colOff>
      <xdr:row>18</xdr:row>
      <xdr:rowOff>76200</xdr:rowOff>
    </xdr:from>
    <xdr:to>
      <xdr:col>14</xdr:col>
      <xdr:colOff>607808</xdr:colOff>
      <xdr:row>24</xdr:row>
      <xdr:rowOff>71717</xdr:rowOff>
    </xdr:to>
    <xdr:cxnSp macro="">
      <xdr:nvCxnSpPr>
        <xdr:cNvPr id="13" name="Conexão reta unidirecional 12">
          <a:extLst>
            <a:ext uri="{FF2B5EF4-FFF2-40B4-BE49-F238E27FC236}">
              <a16:creationId xmlns:a16="http://schemas.microsoft.com/office/drawing/2014/main" id="{EBB3C61D-608B-4CF6-9835-725F44067127}"/>
            </a:ext>
          </a:extLst>
        </xdr:cNvPr>
        <xdr:cNvCxnSpPr/>
      </xdr:nvCxnSpPr>
      <xdr:spPr>
        <a:xfrm>
          <a:off x="8808720" y="4091940"/>
          <a:ext cx="59168" cy="1222337"/>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457200</xdr:colOff>
      <xdr:row>17</xdr:row>
      <xdr:rowOff>83820</xdr:rowOff>
    </xdr:from>
    <xdr:to>
      <xdr:col>15</xdr:col>
      <xdr:colOff>464820</xdr:colOff>
      <xdr:row>17</xdr:row>
      <xdr:rowOff>335280</xdr:rowOff>
    </xdr:to>
    <xdr:cxnSp macro="">
      <xdr:nvCxnSpPr>
        <xdr:cNvPr id="14" name="Conexão reta unidirecional 13">
          <a:extLst>
            <a:ext uri="{FF2B5EF4-FFF2-40B4-BE49-F238E27FC236}">
              <a16:creationId xmlns:a16="http://schemas.microsoft.com/office/drawing/2014/main" id="{69212D92-26D9-48B4-A778-988F25454EE6}"/>
            </a:ext>
          </a:extLst>
        </xdr:cNvPr>
        <xdr:cNvCxnSpPr/>
      </xdr:nvCxnSpPr>
      <xdr:spPr>
        <a:xfrm flipH="1" flipV="1">
          <a:off x="9326880" y="3672840"/>
          <a:ext cx="7620" cy="25146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2</xdr:col>
      <xdr:colOff>152400</xdr:colOff>
      <xdr:row>31</xdr:row>
      <xdr:rowOff>53340</xdr:rowOff>
    </xdr:from>
    <xdr:to>
      <xdr:col>15</xdr:col>
      <xdr:colOff>358140</xdr:colOff>
      <xdr:row>38</xdr:row>
      <xdr:rowOff>129540</xdr:rowOff>
    </xdr:to>
    <xdr:pic>
      <xdr:nvPicPr>
        <xdr:cNvPr id="32" name="Imagem 31">
          <a:extLst>
            <a:ext uri="{FF2B5EF4-FFF2-40B4-BE49-F238E27FC236}">
              <a16:creationId xmlns:a16="http://schemas.microsoft.com/office/drawing/2014/main" id="{DB862F0A-35D6-4D8A-85D6-201E901A9D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7280" y="6530340"/>
          <a:ext cx="8130540" cy="1303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449580</xdr:colOff>
      <xdr:row>33</xdr:row>
      <xdr:rowOff>125505</xdr:rowOff>
    </xdr:from>
    <xdr:to>
      <xdr:col>15</xdr:col>
      <xdr:colOff>365760</xdr:colOff>
      <xdr:row>38</xdr:row>
      <xdr:rowOff>137160</xdr:rowOff>
    </xdr:to>
    <xdr:sp macro="" textlink="">
      <xdr:nvSpPr>
        <xdr:cNvPr id="16" name="Retângulo 15">
          <a:extLst>
            <a:ext uri="{FF2B5EF4-FFF2-40B4-BE49-F238E27FC236}">
              <a16:creationId xmlns:a16="http://schemas.microsoft.com/office/drawing/2014/main" id="{6FEA41E0-E179-4CCA-87E9-216C0D1D33E8}"/>
            </a:ext>
          </a:extLst>
        </xdr:cNvPr>
        <xdr:cNvSpPr/>
      </xdr:nvSpPr>
      <xdr:spPr>
        <a:xfrm>
          <a:off x="1394460" y="6953025"/>
          <a:ext cx="7840980" cy="887955"/>
        </a:xfrm>
        <a:prstGeom prst="rect">
          <a:avLst/>
        </a:prstGeom>
        <a:solidFill>
          <a:schemeClr val="bg2">
            <a:alpha val="38000"/>
          </a:schemeClr>
        </a:solidFill>
        <a:ln>
          <a:solidFill>
            <a:schemeClr val="tx2">
              <a:alpha val="88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1</xdr:col>
      <xdr:colOff>83820</xdr:colOff>
      <xdr:row>43</xdr:row>
      <xdr:rowOff>76200</xdr:rowOff>
    </xdr:from>
    <xdr:to>
      <xdr:col>2</xdr:col>
      <xdr:colOff>121920</xdr:colOff>
      <xdr:row>60</xdr:row>
      <xdr:rowOff>144780</xdr:rowOff>
    </xdr:to>
    <xdr:cxnSp macro="">
      <xdr:nvCxnSpPr>
        <xdr:cNvPr id="42" name="Conexão: Curva 41">
          <a:extLst>
            <a:ext uri="{FF2B5EF4-FFF2-40B4-BE49-F238E27FC236}">
              <a16:creationId xmlns:a16="http://schemas.microsoft.com/office/drawing/2014/main" id="{7645A2B7-D168-47CB-AE0E-25D6FE07548D}"/>
            </a:ext>
          </a:extLst>
        </xdr:cNvPr>
        <xdr:cNvCxnSpPr/>
      </xdr:nvCxnSpPr>
      <xdr:spPr>
        <a:xfrm rot="16200000" flipH="1">
          <a:off x="-781050" y="9681210"/>
          <a:ext cx="3048000" cy="647700"/>
        </a:xfrm>
        <a:prstGeom prst="curvedConnector3">
          <a:avLst>
            <a:gd name="adj1" fmla="val 101250"/>
          </a:avLst>
        </a:prstGeom>
        <a:ln>
          <a:solidFill>
            <a:srgbClr val="FF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2</xdr:col>
      <xdr:colOff>426720</xdr:colOff>
      <xdr:row>78</xdr:row>
      <xdr:rowOff>69050</xdr:rowOff>
    </xdr:from>
    <xdr:to>
      <xdr:col>18</xdr:col>
      <xdr:colOff>299062</xdr:colOff>
      <xdr:row>90</xdr:row>
      <xdr:rowOff>129540</xdr:rowOff>
    </xdr:to>
    <xdr:pic>
      <xdr:nvPicPr>
        <xdr:cNvPr id="49" name="Imagem 48">
          <a:extLst>
            <a:ext uri="{FF2B5EF4-FFF2-40B4-BE49-F238E27FC236}">
              <a16:creationId xmlns:a16="http://schemas.microsoft.com/office/drawing/2014/main" id="{76685815-3F4C-4B75-ACEA-F60FA920F59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1600" y="14608010"/>
          <a:ext cx="9625942" cy="2163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457075</xdr:colOff>
      <xdr:row>76</xdr:row>
      <xdr:rowOff>82513</xdr:rowOff>
    </xdr:from>
    <xdr:to>
      <xdr:col>2</xdr:col>
      <xdr:colOff>175135</xdr:colOff>
      <xdr:row>90</xdr:row>
      <xdr:rowOff>167157</xdr:rowOff>
    </xdr:to>
    <xdr:sp macro="" textlink="">
      <xdr:nvSpPr>
        <xdr:cNvPr id="54" name="Seta: Curvada Para a Direita 53">
          <a:extLst>
            <a:ext uri="{FF2B5EF4-FFF2-40B4-BE49-F238E27FC236}">
              <a16:creationId xmlns:a16="http://schemas.microsoft.com/office/drawing/2014/main" id="{82644DF3-E50E-4015-97CC-838C5660A294}"/>
            </a:ext>
          </a:extLst>
        </xdr:cNvPr>
        <xdr:cNvSpPr/>
      </xdr:nvSpPr>
      <xdr:spPr>
        <a:xfrm rot="21006865">
          <a:off x="792355" y="14270953"/>
          <a:ext cx="327660" cy="2538284"/>
        </a:xfrm>
        <a:prstGeom prst="curvedRightArrow">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solidFill>
              <a:schemeClr val="tx1"/>
            </a:solidFill>
          </a:endParaRPr>
        </a:p>
      </xdr:txBody>
    </xdr:sp>
    <xdr:clientData/>
  </xdr:twoCellAnchor>
  <xdr:twoCellAnchor>
    <xdr:from>
      <xdr:col>1</xdr:col>
      <xdr:colOff>559265</xdr:colOff>
      <xdr:row>77</xdr:row>
      <xdr:rowOff>72250</xdr:rowOff>
    </xdr:from>
    <xdr:to>
      <xdr:col>2</xdr:col>
      <xdr:colOff>221696</xdr:colOff>
      <xdr:row>87</xdr:row>
      <xdr:rowOff>127342</xdr:rowOff>
    </xdr:to>
    <xdr:sp macro="" textlink="">
      <xdr:nvSpPr>
        <xdr:cNvPr id="55" name="Seta: Curvada Para a Direita 54">
          <a:extLst>
            <a:ext uri="{FF2B5EF4-FFF2-40B4-BE49-F238E27FC236}">
              <a16:creationId xmlns:a16="http://schemas.microsoft.com/office/drawing/2014/main" id="{1ACDE4F4-BADF-4B20-84AB-1B696045EC59}"/>
            </a:ext>
          </a:extLst>
        </xdr:cNvPr>
        <xdr:cNvSpPr/>
      </xdr:nvSpPr>
      <xdr:spPr>
        <a:xfrm rot="20766458">
          <a:off x="894545" y="14435950"/>
          <a:ext cx="272031" cy="1807692"/>
        </a:xfrm>
        <a:prstGeom prst="curved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1911931</xdr:colOff>
      <xdr:row>0</xdr:row>
      <xdr:rowOff>0</xdr:rowOff>
    </xdr:from>
    <xdr:to>
      <xdr:col>3</xdr:col>
      <xdr:colOff>1289247</xdr:colOff>
      <xdr:row>0</xdr:row>
      <xdr:rowOff>617220</xdr:rowOff>
    </xdr:to>
    <xdr:sp macro="" textlink="">
      <xdr:nvSpPr>
        <xdr:cNvPr id="20" name="Retângulo: Canto Simples Cortado 19">
          <a:hlinkClick xmlns:r="http://schemas.openxmlformats.org/officeDocument/2006/relationships" r:id="rId1"/>
          <a:extLst>
            <a:ext uri="{FF2B5EF4-FFF2-40B4-BE49-F238E27FC236}">
              <a16:creationId xmlns:a16="http://schemas.microsoft.com/office/drawing/2014/main" id="{EE675668-8DDD-4C4E-BE33-2D19DB3A0E72}"/>
            </a:ext>
          </a:extLst>
        </xdr:cNvPr>
        <xdr:cNvSpPr/>
      </xdr:nvSpPr>
      <xdr:spPr>
        <a:xfrm>
          <a:off x="2125291" y="0"/>
          <a:ext cx="2112896"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20</xdr:col>
      <xdr:colOff>523198</xdr:colOff>
      <xdr:row>0</xdr:row>
      <xdr:rowOff>25401</xdr:rowOff>
    </xdr:from>
    <xdr:to>
      <xdr:col>25</xdr:col>
      <xdr:colOff>515049</xdr:colOff>
      <xdr:row>0</xdr:row>
      <xdr:rowOff>635001</xdr:rowOff>
    </xdr:to>
    <xdr:sp macro="" textlink="">
      <xdr:nvSpPr>
        <xdr:cNvPr id="21" name="Retângulo: Canto Simples Cortado 20">
          <a:hlinkClick xmlns:r="http://schemas.openxmlformats.org/officeDocument/2006/relationships" r:id="rId2"/>
          <a:extLst>
            <a:ext uri="{FF2B5EF4-FFF2-40B4-BE49-F238E27FC236}">
              <a16:creationId xmlns:a16="http://schemas.microsoft.com/office/drawing/2014/main" id="{EA239A31-68F2-48F4-BD0D-87C014CA9143}"/>
            </a:ext>
          </a:extLst>
        </xdr:cNvPr>
        <xdr:cNvSpPr/>
      </xdr:nvSpPr>
      <xdr:spPr>
        <a:xfrm>
          <a:off x="12742907" y="25401"/>
          <a:ext cx="2083887"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2</xdr:col>
      <xdr:colOff>1884218</xdr:colOff>
      <xdr:row>0</xdr:row>
      <xdr:rowOff>609601</xdr:rowOff>
    </xdr:to>
    <xdr:sp macro="" textlink="">
      <xdr:nvSpPr>
        <xdr:cNvPr id="22" name="Retângulo: Canto Simples Cortado 21">
          <a:hlinkClick xmlns:r="http://schemas.openxmlformats.org/officeDocument/2006/relationships" r:id="rId3"/>
          <a:extLst>
            <a:ext uri="{FF2B5EF4-FFF2-40B4-BE49-F238E27FC236}">
              <a16:creationId xmlns:a16="http://schemas.microsoft.com/office/drawing/2014/main" id="{E58FBA37-F068-4B14-9FB8-1E3C0D903BFF}"/>
            </a:ext>
          </a:extLst>
        </xdr:cNvPr>
        <xdr:cNvSpPr/>
      </xdr:nvSpPr>
      <xdr:spPr>
        <a:xfrm>
          <a:off x="0" y="1"/>
          <a:ext cx="2092036"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3</xdr:col>
      <xdr:colOff>2549241</xdr:colOff>
      <xdr:row>0</xdr:row>
      <xdr:rowOff>13855</xdr:rowOff>
    </xdr:from>
    <xdr:to>
      <xdr:col>4</xdr:col>
      <xdr:colOff>692727</xdr:colOff>
      <xdr:row>0</xdr:row>
      <xdr:rowOff>622539</xdr:rowOff>
    </xdr:to>
    <xdr:sp macro="" textlink="">
      <xdr:nvSpPr>
        <xdr:cNvPr id="23" name="Retângulo: Canto Simples Cortado 22">
          <a:hlinkClick xmlns:r="http://schemas.openxmlformats.org/officeDocument/2006/relationships" r:id="rId4"/>
          <a:extLst>
            <a:ext uri="{FF2B5EF4-FFF2-40B4-BE49-F238E27FC236}">
              <a16:creationId xmlns:a16="http://schemas.microsoft.com/office/drawing/2014/main" id="{8046C764-EE5A-4D4E-ACDE-29483A118662}"/>
            </a:ext>
          </a:extLst>
        </xdr:cNvPr>
        <xdr:cNvSpPr/>
      </xdr:nvSpPr>
      <xdr:spPr>
        <a:xfrm>
          <a:off x="5498181" y="13855"/>
          <a:ext cx="1260066"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4</xdr:col>
      <xdr:colOff>720435</xdr:colOff>
      <xdr:row>0</xdr:row>
      <xdr:rowOff>8467</xdr:rowOff>
    </xdr:from>
    <xdr:to>
      <xdr:col>4</xdr:col>
      <xdr:colOff>2053551</xdr:colOff>
      <xdr:row>0</xdr:row>
      <xdr:rowOff>614283</xdr:rowOff>
    </xdr:to>
    <xdr:sp macro="" textlink="">
      <xdr:nvSpPr>
        <xdr:cNvPr id="24" name="Retângulo: Canto Simples Cortado 23">
          <a:hlinkClick xmlns:r="http://schemas.openxmlformats.org/officeDocument/2006/relationships" r:id="rId5"/>
          <a:extLst>
            <a:ext uri="{FF2B5EF4-FFF2-40B4-BE49-F238E27FC236}">
              <a16:creationId xmlns:a16="http://schemas.microsoft.com/office/drawing/2014/main" id="{94BBD2BF-5338-4072-AB08-9C4F566AA409}"/>
            </a:ext>
          </a:extLst>
        </xdr:cNvPr>
        <xdr:cNvSpPr/>
      </xdr:nvSpPr>
      <xdr:spPr>
        <a:xfrm>
          <a:off x="6785955" y="8467"/>
          <a:ext cx="1333116"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3</xdr:col>
      <xdr:colOff>1302326</xdr:colOff>
      <xdr:row>0</xdr:row>
      <xdr:rowOff>13854</xdr:rowOff>
    </xdr:from>
    <xdr:to>
      <xdr:col>3</xdr:col>
      <xdr:colOff>2523449</xdr:colOff>
      <xdr:row>0</xdr:row>
      <xdr:rowOff>622538</xdr:rowOff>
    </xdr:to>
    <xdr:sp macro="" textlink="">
      <xdr:nvSpPr>
        <xdr:cNvPr id="25" name="Retângulo: Canto Simples Cortado 24">
          <a:hlinkClick xmlns:r="http://schemas.openxmlformats.org/officeDocument/2006/relationships" r:id="rId6"/>
          <a:extLst>
            <a:ext uri="{FF2B5EF4-FFF2-40B4-BE49-F238E27FC236}">
              <a16:creationId xmlns:a16="http://schemas.microsoft.com/office/drawing/2014/main" id="{A39CC20D-BD8A-4BD9-8FC5-D1F0BB8BA7B6}"/>
            </a:ext>
          </a:extLst>
        </xdr:cNvPr>
        <xdr:cNvSpPr/>
      </xdr:nvSpPr>
      <xdr:spPr>
        <a:xfrm>
          <a:off x="4251266" y="13854"/>
          <a:ext cx="1221123"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4</xdr:col>
      <xdr:colOff>2078182</xdr:colOff>
      <xdr:row>0</xdr:row>
      <xdr:rowOff>17432</xdr:rowOff>
    </xdr:from>
    <xdr:to>
      <xdr:col>6</xdr:col>
      <xdr:colOff>651164</xdr:colOff>
      <xdr:row>0</xdr:row>
      <xdr:rowOff>622805</xdr:rowOff>
    </xdr:to>
    <xdr:sp macro="" textlink="">
      <xdr:nvSpPr>
        <xdr:cNvPr id="26" name="Retângulo: Canto Simples Cortado 25">
          <a:hlinkClick xmlns:r="http://schemas.openxmlformats.org/officeDocument/2006/relationships" r:id="rId7"/>
          <a:extLst>
            <a:ext uri="{FF2B5EF4-FFF2-40B4-BE49-F238E27FC236}">
              <a16:creationId xmlns:a16="http://schemas.microsoft.com/office/drawing/2014/main" id="{2B83DBBD-FC56-40F0-98D9-03D22E00FA54}"/>
            </a:ext>
          </a:extLst>
        </xdr:cNvPr>
        <xdr:cNvSpPr/>
      </xdr:nvSpPr>
      <xdr:spPr>
        <a:xfrm flipH="1">
          <a:off x="8143702" y="17432"/>
          <a:ext cx="1445722"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13</xdr:col>
      <xdr:colOff>742032</xdr:colOff>
      <xdr:row>0</xdr:row>
      <xdr:rowOff>27710</xdr:rowOff>
    </xdr:from>
    <xdr:to>
      <xdr:col>20</xdr:col>
      <xdr:colOff>495485</xdr:colOff>
      <xdr:row>0</xdr:row>
      <xdr:rowOff>633526</xdr:rowOff>
    </xdr:to>
    <xdr:sp macro="" textlink="">
      <xdr:nvSpPr>
        <xdr:cNvPr id="28" name="Retângulo: Canto Simples Cortado 27">
          <a:hlinkClick xmlns:r="http://schemas.openxmlformats.org/officeDocument/2006/relationships" r:id="rId8"/>
          <a:extLst>
            <a:ext uri="{FF2B5EF4-FFF2-40B4-BE49-F238E27FC236}">
              <a16:creationId xmlns:a16="http://schemas.microsoft.com/office/drawing/2014/main" id="{F0CDD410-56B4-4D08-9C53-8A30A3F7CB61}"/>
            </a:ext>
          </a:extLst>
        </xdr:cNvPr>
        <xdr:cNvSpPr/>
      </xdr:nvSpPr>
      <xdr:spPr>
        <a:xfrm>
          <a:off x="11285341" y="27710"/>
          <a:ext cx="1429853"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7</xdr:col>
      <xdr:colOff>1</xdr:colOff>
      <xdr:row>0</xdr:row>
      <xdr:rowOff>25401</xdr:rowOff>
    </xdr:from>
    <xdr:to>
      <xdr:col>13</xdr:col>
      <xdr:colOff>565580</xdr:colOff>
      <xdr:row>0</xdr:row>
      <xdr:rowOff>624115</xdr:rowOff>
    </xdr:to>
    <xdr:sp macro="" textlink="">
      <xdr:nvSpPr>
        <xdr:cNvPr id="29" name="Retângulo: Canto Simples Cortado 28">
          <a:hlinkClick xmlns:r="http://schemas.openxmlformats.org/officeDocument/2006/relationships" r:id="rId9"/>
          <a:extLst>
            <a:ext uri="{FF2B5EF4-FFF2-40B4-BE49-F238E27FC236}">
              <a16:creationId xmlns:a16="http://schemas.microsoft.com/office/drawing/2014/main" id="{FAFA25D3-CB1C-43E4-8318-93B062307606}"/>
            </a:ext>
          </a:extLst>
        </xdr:cNvPr>
        <xdr:cNvSpPr/>
      </xdr:nvSpPr>
      <xdr:spPr>
        <a:xfrm>
          <a:off x="9952183" y="25401"/>
          <a:ext cx="3959942"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25</xdr:col>
      <xdr:colOff>534606</xdr:colOff>
      <xdr:row>0</xdr:row>
      <xdr:rowOff>8467</xdr:rowOff>
    </xdr:from>
    <xdr:to>
      <xdr:col>26</xdr:col>
      <xdr:colOff>1191480</xdr:colOff>
      <xdr:row>0</xdr:row>
      <xdr:rowOff>643467</xdr:rowOff>
    </xdr:to>
    <xdr:sp macro="" textlink="">
      <xdr:nvSpPr>
        <xdr:cNvPr id="30" name="Retângulo: Canto Simples Cortado 29">
          <a:hlinkClick xmlns:r="http://schemas.openxmlformats.org/officeDocument/2006/relationships" r:id="rId10"/>
          <a:extLst>
            <a:ext uri="{FF2B5EF4-FFF2-40B4-BE49-F238E27FC236}">
              <a16:creationId xmlns:a16="http://schemas.microsoft.com/office/drawing/2014/main" id="{E5D51470-43D1-4423-AA4E-32CE8DABC9A0}"/>
            </a:ext>
          </a:extLst>
        </xdr:cNvPr>
        <xdr:cNvSpPr/>
      </xdr:nvSpPr>
      <xdr:spPr>
        <a:xfrm>
          <a:off x="14846351" y="8467"/>
          <a:ext cx="3358511"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oneCellAnchor>
    <xdr:from>
      <xdr:col>2</xdr:col>
      <xdr:colOff>289693</xdr:colOff>
      <xdr:row>1</xdr:row>
      <xdr:rowOff>168836</xdr:rowOff>
    </xdr:from>
    <xdr:ext cx="2304098" cy="1640914"/>
    <xdr:pic>
      <xdr:nvPicPr>
        <xdr:cNvPr id="31" name="Imagem 30">
          <a:extLst>
            <a:ext uri="{FF2B5EF4-FFF2-40B4-BE49-F238E27FC236}">
              <a16:creationId xmlns:a16="http://schemas.microsoft.com/office/drawing/2014/main" id="{5AD5C52B-1B6D-48AF-8005-55B622C137E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3053" y="824156"/>
          <a:ext cx="2304098" cy="1640914"/>
        </a:xfrm>
        <a:prstGeom prst="roundRect">
          <a:avLst>
            <a:gd name="adj" fmla="val 8594"/>
          </a:avLst>
        </a:prstGeom>
        <a:noFill/>
        <a:ln>
          <a:noFill/>
        </a:ln>
        <a:effectLst/>
      </xdr:spPr>
    </xdr:pic>
    <xdr:clientData/>
  </xdr:oneCellAnchor>
  <xdr:oneCellAnchor>
    <xdr:from>
      <xdr:col>16</xdr:col>
      <xdr:colOff>346429</xdr:colOff>
      <xdr:row>2</xdr:row>
      <xdr:rowOff>23916</xdr:rowOff>
    </xdr:from>
    <xdr:ext cx="2755747" cy="1382484"/>
    <xdr:pic>
      <xdr:nvPicPr>
        <xdr:cNvPr id="32" name="Imagem 31">
          <a:extLst>
            <a:ext uri="{FF2B5EF4-FFF2-40B4-BE49-F238E27FC236}">
              <a16:creationId xmlns:a16="http://schemas.microsoft.com/office/drawing/2014/main" id="{C1F1E46A-53B5-450A-BF92-C859E657DF2E}"/>
            </a:ext>
          </a:extLst>
        </xdr:cNvPr>
        <xdr:cNvPicPr>
          <a:picLocks noChangeAspect="1"/>
        </xdr:cNvPicPr>
      </xdr:nvPicPr>
      <xdr:blipFill>
        <a:blip xmlns:r="http://schemas.openxmlformats.org/officeDocument/2006/relationships" r:embed="rId12"/>
        <a:stretch>
          <a:fillRect/>
        </a:stretch>
      </xdr:blipFill>
      <xdr:spPr>
        <a:xfrm>
          <a:off x="15390156" y="855189"/>
          <a:ext cx="2755747" cy="1382484"/>
        </a:xfrm>
        <a:prstGeom prst="rect">
          <a:avLst/>
        </a:prstGeom>
      </xdr:spPr>
    </xdr:pic>
    <xdr:clientData/>
  </xdr:oneCellAnchor>
  <xdr:oneCellAnchor>
    <xdr:from>
      <xdr:col>25</xdr:col>
      <xdr:colOff>289693</xdr:colOff>
      <xdr:row>1</xdr:row>
      <xdr:rowOff>168836</xdr:rowOff>
    </xdr:from>
    <xdr:ext cx="2304098" cy="1640914"/>
    <xdr:pic>
      <xdr:nvPicPr>
        <xdr:cNvPr id="33" name="Imagem 32">
          <a:extLst>
            <a:ext uri="{FF2B5EF4-FFF2-40B4-BE49-F238E27FC236}">
              <a16:creationId xmlns:a16="http://schemas.microsoft.com/office/drawing/2014/main" id="{B5AA27DC-9E8B-43D6-99B0-A2ECC9DA2B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9243" y="816536"/>
          <a:ext cx="2304098" cy="1640914"/>
        </a:xfrm>
        <a:prstGeom prst="roundRect">
          <a:avLst>
            <a:gd name="adj" fmla="val 8594"/>
          </a:avLst>
        </a:prstGeom>
        <a:noFill/>
        <a:ln>
          <a:noFill/>
        </a:ln>
        <a:effectLst/>
      </xdr:spPr>
    </xdr:pic>
    <xdr:clientData/>
  </xdr:oneCellAnchor>
  <xdr:oneCellAnchor>
    <xdr:from>
      <xdr:col>40</xdr:col>
      <xdr:colOff>66</xdr:colOff>
      <xdr:row>2</xdr:row>
      <xdr:rowOff>47007</xdr:rowOff>
    </xdr:from>
    <xdr:ext cx="2755747" cy="1382484"/>
    <xdr:pic>
      <xdr:nvPicPr>
        <xdr:cNvPr id="34" name="Imagem 33">
          <a:extLst>
            <a:ext uri="{FF2B5EF4-FFF2-40B4-BE49-F238E27FC236}">
              <a16:creationId xmlns:a16="http://schemas.microsoft.com/office/drawing/2014/main" id="{4EA7E6CD-605F-4A6E-B6EF-2C5CE4FFB2AD}"/>
            </a:ext>
          </a:extLst>
        </xdr:cNvPr>
        <xdr:cNvPicPr>
          <a:picLocks noChangeAspect="1"/>
        </xdr:cNvPicPr>
      </xdr:nvPicPr>
      <xdr:blipFill>
        <a:blip xmlns:r="http://schemas.openxmlformats.org/officeDocument/2006/relationships" r:embed="rId12"/>
        <a:stretch>
          <a:fillRect/>
        </a:stretch>
      </xdr:blipFill>
      <xdr:spPr>
        <a:xfrm>
          <a:off x="34116884" y="878280"/>
          <a:ext cx="2755747" cy="1382484"/>
        </a:xfrm>
        <a:prstGeom prst="rect">
          <a:avLst/>
        </a:prstGeom>
      </xdr:spPr>
    </xdr:pic>
    <xdr:clientData/>
  </xdr:oneCellAnchor>
  <xdr:oneCellAnchor>
    <xdr:from>
      <xdr:col>48</xdr:col>
      <xdr:colOff>289693</xdr:colOff>
      <xdr:row>1</xdr:row>
      <xdr:rowOff>168836</xdr:rowOff>
    </xdr:from>
    <xdr:ext cx="2304098" cy="1640914"/>
    <xdr:pic>
      <xdr:nvPicPr>
        <xdr:cNvPr id="35" name="Imagem 34">
          <a:extLst>
            <a:ext uri="{FF2B5EF4-FFF2-40B4-BE49-F238E27FC236}">
              <a16:creationId xmlns:a16="http://schemas.microsoft.com/office/drawing/2014/main" id="{06CBE790-03F0-43DD-9A38-76102E9C95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9243" y="816536"/>
          <a:ext cx="2304098" cy="1640914"/>
        </a:xfrm>
        <a:prstGeom prst="roundRect">
          <a:avLst>
            <a:gd name="adj" fmla="val 8594"/>
          </a:avLst>
        </a:prstGeom>
        <a:noFill/>
        <a:ln>
          <a:noFill/>
        </a:ln>
        <a:effectLst/>
      </xdr:spPr>
    </xdr:pic>
    <xdr:clientData/>
  </xdr:oneCellAnchor>
  <xdr:oneCellAnchor>
    <xdr:from>
      <xdr:col>60</xdr:col>
      <xdr:colOff>473429</xdr:colOff>
      <xdr:row>2</xdr:row>
      <xdr:rowOff>81644</xdr:rowOff>
    </xdr:from>
    <xdr:ext cx="2755747" cy="1382484"/>
    <xdr:pic>
      <xdr:nvPicPr>
        <xdr:cNvPr id="36" name="Imagem 35">
          <a:extLst>
            <a:ext uri="{FF2B5EF4-FFF2-40B4-BE49-F238E27FC236}">
              <a16:creationId xmlns:a16="http://schemas.microsoft.com/office/drawing/2014/main" id="{30BADB0C-CD63-4734-B72E-6EB3A5B027F0}"/>
            </a:ext>
          </a:extLst>
        </xdr:cNvPr>
        <xdr:cNvPicPr>
          <a:picLocks noChangeAspect="1"/>
        </xdr:cNvPicPr>
      </xdr:nvPicPr>
      <xdr:blipFill>
        <a:blip xmlns:r="http://schemas.openxmlformats.org/officeDocument/2006/relationships" r:embed="rId12"/>
        <a:stretch>
          <a:fillRect/>
        </a:stretch>
      </xdr:blipFill>
      <xdr:spPr>
        <a:xfrm>
          <a:off x="11065229" y="900794"/>
          <a:ext cx="2755747" cy="1382484"/>
        </a:xfrm>
        <a:prstGeom prst="rect">
          <a:avLst/>
        </a:prstGeom>
      </xdr:spPr>
    </xdr:pic>
    <xdr:clientData/>
  </xdr:oneCellAnchor>
  <xdr:oneCellAnchor>
    <xdr:from>
      <xdr:col>71</xdr:col>
      <xdr:colOff>289693</xdr:colOff>
      <xdr:row>1</xdr:row>
      <xdr:rowOff>168836</xdr:rowOff>
    </xdr:from>
    <xdr:ext cx="2304098" cy="1640914"/>
    <xdr:pic>
      <xdr:nvPicPr>
        <xdr:cNvPr id="37" name="Imagem 36">
          <a:extLst>
            <a:ext uri="{FF2B5EF4-FFF2-40B4-BE49-F238E27FC236}">
              <a16:creationId xmlns:a16="http://schemas.microsoft.com/office/drawing/2014/main" id="{988DB449-59F1-450E-929C-F80C21B001D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9243" y="816536"/>
          <a:ext cx="2304098" cy="1640914"/>
        </a:xfrm>
        <a:prstGeom prst="roundRect">
          <a:avLst>
            <a:gd name="adj" fmla="val 8594"/>
          </a:avLst>
        </a:prstGeom>
        <a:noFill/>
        <a:ln>
          <a:noFill/>
        </a:ln>
        <a:effectLst/>
      </xdr:spPr>
    </xdr:pic>
    <xdr:clientData/>
  </xdr:oneCellAnchor>
  <xdr:oneCellAnchor>
    <xdr:from>
      <xdr:col>86</xdr:col>
      <xdr:colOff>16229</xdr:colOff>
      <xdr:row>1</xdr:row>
      <xdr:rowOff>157844</xdr:rowOff>
    </xdr:from>
    <xdr:ext cx="2755747" cy="1382484"/>
    <xdr:pic>
      <xdr:nvPicPr>
        <xdr:cNvPr id="38" name="Imagem 37">
          <a:extLst>
            <a:ext uri="{FF2B5EF4-FFF2-40B4-BE49-F238E27FC236}">
              <a16:creationId xmlns:a16="http://schemas.microsoft.com/office/drawing/2014/main" id="{00B3A423-BA16-40B2-9A9E-23B2387C7C9B}"/>
            </a:ext>
          </a:extLst>
        </xdr:cNvPr>
        <xdr:cNvPicPr>
          <a:picLocks noChangeAspect="1"/>
        </xdr:cNvPicPr>
      </xdr:nvPicPr>
      <xdr:blipFill>
        <a:blip xmlns:r="http://schemas.openxmlformats.org/officeDocument/2006/relationships" r:embed="rId12"/>
        <a:stretch>
          <a:fillRect/>
        </a:stretch>
      </xdr:blipFill>
      <xdr:spPr>
        <a:xfrm>
          <a:off x="71517229" y="818244"/>
          <a:ext cx="2755747" cy="1382484"/>
        </a:xfrm>
        <a:prstGeom prst="rect">
          <a:avLst/>
        </a:prstGeom>
      </xdr:spPr>
    </xdr:pic>
    <xdr:clientData/>
  </xdr:oneCellAnchor>
  <xdr:oneCellAnchor>
    <xdr:from>
      <xdr:col>94</xdr:col>
      <xdr:colOff>289693</xdr:colOff>
      <xdr:row>1</xdr:row>
      <xdr:rowOff>168836</xdr:rowOff>
    </xdr:from>
    <xdr:ext cx="2304098" cy="1640914"/>
    <xdr:pic>
      <xdr:nvPicPr>
        <xdr:cNvPr id="39" name="Imagem 38">
          <a:extLst>
            <a:ext uri="{FF2B5EF4-FFF2-40B4-BE49-F238E27FC236}">
              <a16:creationId xmlns:a16="http://schemas.microsoft.com/office/drawing/2014/main" id="{D14A4F43-24C2-47D4-B32C-2454397C5C8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9243" y="816536"/>
          <a:ext cx="2304098" cy="1640914"/>
        </a:xfrm>
        <a:prstGeom prst="roundRect">
          <a:avLst>
            <a:gd name="adj" fmla="val 8594"/>
          </a:avLst>
        </a:prstGeom>
        <a:noFill/>
        <a:ln>
          <a:noFill/>
        </a:ln>
        <a:effectLst/>
      </xdr:spPr>
    </xdr:pic>
    <xdr:clientData/>
  </xdr:oneCellAnchor>
  <xdr:oneCellAnchor>
    <xdr:from>
      <xdr:col>108</xdr:col>
      <xdr:colOff>568679</xdr:colOff>
      <xdr:row>1</xdr:row>
      <xdr:rowOff>161019</xdr:rowOff>
    </xdr:from>
    <xdr:ext cx="2755747" cy="1382484"/>
    <xdr:pic>
      <xdr:nvPicPr>
        <xdr:cNvPr id="40" name="Imagem 39">
          <a:extLst>
            <a:ext uri="{FF2B5EF4-FFF2-40B4-BE49-F238E27FC236}">
              <a16:creationId xmlns:a16="http://schemas.microsoft.com/office/drawing/2014/main" id="{3622DBA6-1B74-4930-85F6-EC9C1D9BB284}"/>
            </a:ext>
          </a:extLst>
        </xdr:cNvPr>
        <xdr:cNvPicPr>
          <a:picLocks noChangeAspect="1"/>
        </xdr:cNvPicPr>
      </xdr:nvPicPr>
      <xdr:blipFill>
        <a:blip xmlns:r="http://schemas.openxmlformats.org/officeDocument/2006/relationships" r:embed="rId12"/>
        <a:stretch>
          <a:fillRect/>
        </a:stretch>
      </xdr:blipFill>
      <xdr:spPr>
        <a:xfrm>
          <a:off x="89849679" y="811894"/>
          <a:ext cx="2755747" cy="1382484"/>
        </a:xfrm>
        <a:prstGeom prst="rect">
          <a:avLst/>
        </a:prstGeom>
      </xdr:spPr>
    </xdr:pic>
    <xdr:clientData/>
  </xdr:oneCellAnchor>
  <xdr:oneCellAnchor>
    <xdr:from>
      <xdr:col>117</xdr:col>
      <xdr:colOff>289693</xdr:colOff>
      <xdr:row>1</xdr:row>
      <xdr:rowOff>168836</xdr:rowOff>
    </xdr:from>
    <xdr:ext cx="2304098" cy="1640914"/>
    <xdr:pic>
      <xdr:nvPicPr>
        <xdr:cNvPr id="41" name="Imagem 40">
          <a:extLst>
            <a:ext uri="{FF2B5EF4-FFF2-40B4-BE49-F238E27FC236}">
              <a16:creationId xmlns:a16="http://schemas.microsoft.com/office/drawing/2014/main" id="{5C749D25-C292-48A1-BAFB-241C1E1FD2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9243" y="816536"/>
          <a:ext cx="2304098" cy="1640914"/>
        </a:xfrm>
        <a:prstGeom prst="roundRect">
          <a:avLst>
            <a:gd name="adj" fmla="val 8594"/>
          </a:avLst>
        </a:prstGeom>
        <a:noFill/>
        <a:ln>
          <a:noFill/>
        </a:ln>
        <a:effectLst/>
      </xdr:spPr>
    </xdr:pic>
    <xdr:clientData/>
  </xdr:oneCellAnchor>
  <xdr:oneCellAnchor>
    <xdr:from>
      <xdr:col>132</xdr:col>
      <xdr:colOff>455286</xdr:colOff>
      <xdr:row>1</xdr:row>
      <xdr:rowOff>136072</xdr:rowOff>
    </xdr:from>
    <xdr:ext cx="2755747" cy="1382484"/>
    <xdr:pic>
      <xdr:nvPicPr>
        <xdr:cNvPr id="42" name="Imagem 41">
          <a:extLst>
            <a:ext uri="{FF2B5EF4-FFF2-40B4-BE49-F238E27FC236}">
              <a16:creationId xmlns:a16="http://schemas.microsoft.com/office/drawing/2014/main" id="{9C4BB739-F128-4A87-A2A3-076EB9D4BE70}"/>
            </a:ext>
          </a:extLst>
        </xdr:cNvPr>
        <xdr:cNvPicPr>
          <a:picLocks noChangeAspect="1"/>
        </xdr:cNvPicPr>
      </xdr:nvPicPr>
      <xdr:blipFill>
        <a:blip xmlns:r="http://schemas.openxmlformats.org/officeDocument/2006/relationships" r:embed="rId12"/>
        <a:stretch>
          <a:fillRect/>
        </a:stretch>
      </xdr:blipFill>
      <xdr:spPr>
        <a:xfrm>
          <a:off x="108577643" y="789215"/>
          <a:ext cx="2755747" cy="138248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289693</xdr:colOff>
      <xdr:row>1</xdr:row>
      <xdr:rowOff>168836</xdr:rowOff>
    </xdr:from>
    <xdr:ext cx="2304098" cy="1640914"/>
    <xdr:pic>
      <xdr:nvPicPr>
        <xdr:cNvPr id="20" name="Imagem 19">
          <a:extLst>
            <a:ext uri="{FF2B5EF4-FFF2-40B4-BE49-F238E27FC236}">
              <a16:creationId xmlns:a16="http://schemas.microsoft.com/office/drawing/2014/main" id="{E9F6852C-D373-4BE1-99AF-16E1AAF2E2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3053" y="824156"/>
          <a:ext cx="2304098" cy="1640914"/>
        </a:xfrm>
        <a:prstGeom prst="roundRect">
          <a:avLst>
            <a:gd name="adj" fmla="val 8594"/>
          </a:avLst>
        </a:prstGeom>
        <a:noFill/>
        <a:ln>
          <a:noFill/>
        </a:ln>
        <a:effectLst/>
      </xdr:spPr>
    </xdr:pic>
    <xdr:clientData/>
  </xdr:oneCellAnchor>
  <xdr:oneCellAnchor>
    <xdr:from>
      <xdr:col>8</xdr:col>
      <xdr:colOff>0</xdr:colOff>
      <xdr:row>2</xdr:row>
      <xdr:rowOff>95498</xdr:rowOff>
    </xdr:from>
    <xdr:ext cx="2755747" cy="1382484"/>
    <xdr:pic>
      <xdr:nvPicPr>
        <xdr:cNvPr id="21" name="Imagem 20">
          <a:extLst>
            <a:ext uri="{FF2B5EF4-FFF2-40B4-BE49-F238E27FC236}">
              <a16:creationId xmlns:a16="http://schemas.microsoft.com/office/drawing/2014/main" id="{72DF120F-F6C8-4CA2-9F53-736C8EE33C7B}"/>
            </a:ext>
          </a:extLst>
        </xdr:cNvPr>
        <xdr:cNvPicPr>
          <a:picLocks noChangeAspect="1"/>
        </xdr:cNvPicPr>
      </xdr:nvPicPr>
      <xdr:blipFill>
        <a:blip xmlns:r="http://schemas.openxmlformats.org/officeDocument/2006/relationships" r:embed="rId2"/>
        <a:stretch>
          <a:fillRect/>
        </a:stretch>
      </xdr:blipFill>
      <xdr:spPr>
        <a:xfrm>
          <a:off x="11252266" y="455716"/>
          <a:ext cx="2755747" cy="1382484"/>
        </a:xfrm>
        <a:prstGeom prst="rect">
          <a:avLst/>
        </a:prstGeom>
      </xdr:spPr>
    </xdr:pic>
    <xdr:clientData/>
  </xdr:oneCellAnchor>
  <xdr:oneCellAnchor>
    <xdr:from>
      <xdr:col>14</xdr:col>
      <xdr:colOff>289693</xdr:colOff>
      <xdr:row>1</xdr:row>
      <xdr:rowOff>168836</xdr:rowOff>
    </xdr:from>
    <xdr:ext cx="2304098" cy="1640914"/>
    <xdr:pic>
      <xdr:nvPicPr>
        <xdr:cNvPr id="22" name="Imagem 21">
          <a:extLst>
            <a:ext uri="{FF2B5EF4-FFF2-40B4-BE49-F238E27FC236}">
              <a16:creationId xmlns:a16="http://schemas.microsoft.com/office/drawing/2014/main" id="{B5C10AB6-EC41-438D-B55B-2B2D20EBAC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0638" y="362800"/>
          <a:ext cx="2304098" cy="1640914"/>
        </a:xfrm>
        <a:prstGeom prst="roundRect">
          <a:avLst>
            <a:gd name="adj" fmla="val 8594"/>
          </a:avLst>
        </a:prstGeom>
        <a:noFill/>
        <a:ln>
          <a:noFill/>
        </a:ln>
        <a:effectLst/>
      </xdr:spPr>
    </xdr:pic>
    <xdr:clientData/>
  </xdr:oneCellAnchor>
  <xdr:oneCellAnchor>
    <xdr:from>
      <xdr:col>20</xdr:col>
      <xdr:colOff>0</xdr:colOff>
      <xdr:row>2</xdr:row>
      <xdr:rowOff>95498</xdr:rowOff>
    </xdr:from>
    <xdr:ext cx="2755747" cy="1382484"/>
    <xdr:pic>
      <xdr:nvPicPr>
        <xdr:cNvPr id="23" name="Imagem 22">
          <a:extLst>
            <a:ext uri="{FF2B5EF4-FFF2-40B4-BE49-F238E27FC236}">
              <a16:creationId xmlns:a16="http://schemas.microsoft.com/office/drawing/2014/main" id="{F6FB8D3E-33CC-4343-896C-0724C4D495D7}"/>
            </a:ext>
          </a:extLst>
        </xdr:cNvPr>
        <xdr:cNvPicPr>
          <a:picLocks noChangeAspect="1"/>
        </xdr:cNvPicPr>
      </xdr:nvPicPr>
      <xdr:blipFill>
        <a:blip xmlns:r="http://schemas.openxmlformats.org/officeDocument/2006/relationships" r:embed="rId2"/>
        <a:stretch>
          <a:fillRect/>
        </a:stretch>
      </xdr:blipFill>
      <xdr:spPr>
        <a:xfrm>
          <a:off x="11252266" y="455716"/>
          <a:ext cx="2755747" cy="1382484"/>
        </a:xfrm>
        <a:prstGeom prst="rect">
          <a:avLst/>
        </a:prstGeom>
      </xdr:spPr>
    </xdr:pic>
    <xdr:clientData/>
  </xdr:oneCellAnchor>
  <xdr:oneCellAnchor>
    <xdr:from>
      <xdr:col>26</xdr:col>
      <xdr:colOff>289693</xdr:colOff>
      <xdr:row>1</xdr:row>
      <xdr:rowOff>168836</xdr:rowOff>
    </xdr:from>
    <xdr:ext cx="2304098" cy="1640914"/>
    <xdr:pic>
      <xdr:nvPicPr>
        <xdr:cNvPr id="24" name="Imagem 23">
          <a:extLst>
            <a:ext uri="{FF2B5EF4-FFF2-40B4-BE49-F238E27FC236}">
              <a16:creationId xmlns:a16="http://schemas.microsoft.com/office/drawing/2014/main" id="{A8E83E95-5C54-4451-B3B3-30669AC789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0638" y="362800"/>
          <a:ext cx="2304098" cy="1640914"/>
        </a:xfrm>
        <a:prstGeom prst="roundRect">
          <a:avLst>
            <a:gd name="adj" fmla="val 8594"/>
          </a:avLst>
        </a:prstGeom>
        <a:noFill/>
        <a:ln>
          <a:noFill/>
        </a:ln>
        <a:effectLst/>
      </xdr:spPr>
    </xdr:pic>
    <xdr:clientData/>
  </xdr:oneCellAnchor>
  <xdr:oneCellAnchor>
    <xdr:from>
      <xdr:col>32</xdr:col>
      <xdr:colOff>0</xdr:colOff>
      <xdr:row>2</xdr:row>
      <xdr:rowOff>95498</xdr:rowOff>
    </xdr:from>
    <xdr:ext cx="2755747" cy="1382484"/>
    <xdr:pic>
      <xdr:nvPicPr>
        <xdr:cNvPr id="25" name="Imagem 24">
          <a:extLst>
            <a:ext uri="{FF2B5EF4-FFF2-40B4-BE49-F238E27FC236}">
              <a16:creationId xmlns:a16="http://schemas.microsoft.com/office/drawing/2014/main" id="{9DE1AB74-EC10-404C-9364-0026F70B0B92}"/>
            </a:ext>
          </a:extLst>
        </xdr:cNvPr>
        <xdr:cNvPicPr>
          <a:picLocks noChangeAspect="1"/>
        </xdr:cNvPicPr>
      </xdr:nvPicPr>
      <xdr:blipFill>
        <a:blip xmlns:r="http://schemas.openxmlformats.org/officeDocument/2006/relationships" r:embed="rId2"/>
        <a:stretch>
          <a:fillRect/>
        </a:stretch>
      </xdr:blipFill>
      <xdr:spPr>
        <a:xfrm>
          <a:off x="11252266" y="455716"/>
          <a:ext cx="2755747" cy="1382484"/>
        </a:xfrm>
        <a:prstGeom prst="rect">
          <a:avLst/>
        </a:prstGeom>
      </xdr:spPr>
    </xdr:pic>
    <xdr:clientData/>
  </xdr:oneCellAnchor>
  <xdr:oneCellAnchor>
    <xdr:from>
      <xdr:col>38</xdr:col>
      <xdr:colOff>289693</xdr:colOff>
      <xdr:row>1</xdr:row>
      <xdr:rowOff>168836</xdr:rowOff>
    </xdr:from>
    <xdr:ext cx="2304098" cy="1640914"/>
    <xdr:pic>
      <xdr:nvPicPr>
        <xdr:cNvPr id="26" name="Imagem 25">
          <a:extLst>
            <a:ext uri="{FF2B5EF4-FFF2-40B4-BE49-F238E27FC236}">
              <a16:creationId xmlns:a16="http://schemas.microsoft.com/office/drawing/2014/main" id="{DB192284-5321-4670-BB98-E8C0D78B8C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0638" y="362800"/>
          <a:ext cx="2304098" cy="1640914"/>
        </a:xfrm>
        <a:prstGeom prst="roundRect">
          <a:avLst>
            <a:gd name="adj" fmla="val 8594"/>
          </a:avLst>
        </a:prstGeom>
        <a:noFill/>
        <a:ln>
          <a:noFill/>
        </a:ln>
        <a:effectLst/>
      </xdr:spPr>
    </xdr:pic>
    <xdr:clientData/>
  </xdr:oneCellAnchor>
  <xdr:oneCellAnchor>
    <xdr:from>
      <xdr:col>44</xdr:col>
      <xdr:colOff>0</xdr:colOff>
      <xdr:row>2</xdr:row>
      <xdr:rowOff>95498</xdr:rowOff>
    </xdr:from>
    <xdr:ext cx="2755747" cy="1382484"/>
    <xdr:pic>
      <xdr:nvPicPr>
        <xdr:cNvPr id="27" name="Imagem 26">
          <a:extLst>
            <a:ext uri="{FF2B5EF4-FFF2-40B4-BE49-F238E27FC236}">
              <a16:creationId xmlns:a16="http://schemas.microsoft.com/office/drawing/2014/main" id="{40E378AB-4D57-4CA3-8B64-8AA36FC9FB5C}"/>
            </a:ext>
          </a:extLst>
        </xdr:cNvPr>
        <xdr:cNvPicPr>
          <a:picLocks noChangeAspect="1"/>
        </xdr:cNvPicPr>
      </xdr:nvPicPr>
      <xdr:blipFill>
        <a:blip xmlns:r="http://schemas.openxmlformats.org/officeDocument/2006/relationships" r:embed="rId2"/>
        <a:stretch>
          <a:fillRect/>
        </a:stretch>
      </xdr:blipFill>
      <xdr:spPr>
        <a:xfrm>
          <a:off x="11252266" y="455716"/>
          <a:ext cx="2755747" cy="1382484"/>
        </a:xfrm>
        <a:prstGeom prst="rect">
          <a:avLst/>
        </a:prstGeom>
      </xdr:spPr>
    </xdr:pic>
    <xdr:clientData/>
  </xdr:oneCellAnchor>
  <xdr:oneCellAnchor>
    <xdr:from>
      <xdr:col>50</xdr:col>
      <xdr:colOff>289693</xdr:colOff>
      <xdr:row>1</xdr:row>
      <xdr:rowOff>168836</xdr:rowOff>
    </xdr:from>
    <xdr:ext cx="2304098" cy="1640914"/>
    <xdr:pic>
      <xdr:nvPicPr>
        <xdr:cNvPr id="28" name="Imagem 27">
          <a:extLst>
            <a:ext uri="{FF2B5EF4-FFF2-40B4-BE49-F238E27FC236}">
              <a16:creationId xmlns:a16="http://schemas.microsoft.com/office/drawing/2014/main" id="{4021A81A-4528-4BA1-9DA4-05B5433F49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0638" y="362800"/>
          <a:ext cx="2304098" cy="1640914"/>
        </a:xfrm>
        <a:prstGeom prst="roundRect">
          <a:avLst>
            <a:gd name="adj" fmla="val 8594"/>
          </a:avLst>
        </a:prstGeom>
        <a:noFill/>
        <a:ln>
          <a:noFill/>
        </a:ln>
        <a:effectLst/>
      </xdr:spPr>
    </xdr:pic>
    <xdr:clientData/>
  </xdr:oneCellAnchor>
  <xdr:oneCellAnchor>
    <xdr:from>
      <xdr:col>56</xdr:col>
      <xdr:colOff>0</xdr:colOff>
      <xdr:row>2</xdr:row>
      <xdr:rowOff>95498</xdr:rowOff>
    </xdr:from>
    <xdr:ext cx="2755747" cy="1382484"/>
    <xdr:pic>
      <xdr:nvPicPr>
        <xdr:cNvPr id="29" name="Imagem 28">
          <a:extLst>
            <a:ext uri="{FF2B5EF4-FFF2-40B4-BE49-F238E27FC236}">
              <a16:creationId xmlns:a16="http://schemas.microsoft.com/office/drawing/2014/main" id="{02D5D4D3-564E-470E-83EF-72C53CDBB8D0}"/>
            </a:ext>
          </a:extLst>
        </xdr:cNvPr>
        <xdr:cNvPicPr>
          <a:picLocks noChangeAspect="1"/>
        </xdr:cNvPicPr>
      </xdr:nvPicPr>
      <xdr:blipFill>
        <a:blip xmlns:r="http://schemas.openxmlformats.org/officeDocument/2006/relationships" r:embed="rId2"/>
        <a:stretch>
          <a:fillRect/>
        </a:stretch>
      </xdr:blipFill>
      <xdr:spPr>
        <a:xfrm>
          <a:off x="11252266" y="455716"/>
          <a:ext cx="2755747" cy="1382484"/>
        </a:xfrm>
        <a:prstGeom prst="rect">
          <a:avLst/>
        </a:prstGeom>
      </xdr:spPr>
    </xdr:pic>
    <xdr:clientData/>
  </xdr:oneCellAnchor>
  <xdr:oneCellAnchor>
    <xdr:from>
      <xdr:col>62</xdr:col>
      <xdr:colOff>289693</xdr:colOff>
      <xdr:row>1</xdr:row>
      <xdr:rowOff>168836</xdr:rowOff>
    </xdr:from>
    <xdr:ext cx="2304098" cy="1640914"/>
    <xdr:pic>
      <xdr:nvPicPr>
        <xdr:cNvPr id="30" name="Imagem 29">
          <a:extLst>
            <a:ext uri="{FF2B5EF4-FFF2-40B4-BE49-F238E27FC236}">
              <a16:creationId xmlns:a16="http://schemas.microsoft.com/office/drawing/2014/main" id="{4A0A7760-D271-4275-B826-043BF41D17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0638" y="362800"/>
          <a:ext cx="2304098" cy="1640914"/>
        </a:xfrm>
        <a:prstGeom prst="roundRect">
          <a:avLst>
            <a:gd name="adj" fmla="val 8594"/>
          </a:avLst>
        </a:prstGeom>
        <a:noFill/>
        <a:ln>
          <a:noFill/>
        </a:ln>
        <a:effectLst/>
      </xdr:spPr>
    </xdr:pic>
    <xdr:clientData/>
  </xdr:oneCellAnchor>
  <xdr:oneCellAnchor>
    <xdr:from>
      <xdr:col>68</xdr:col>
      <xdr:colOff>0</xdr:colOff>
      <xdr:row>2</xdr:row>
      <xdr:rowOff>95498</xdr:rowOff>
    </xdr:from>
    <xdr:ext cx="2755747" cy="1382484"/>
    <xdr:pic>
      <xdr:nvPicPr>
        <xdr:cNvPr id="31" name="Imagem 30">
          <a:extLst>
            <a:ext uri="{FF2B5EF4-FFF2-40B4-BE49-F238E27FC236}">
              <a16:creationId xmlns:a16="http://schemas.microsoft.com/office/drawing/2014/main" id="{C66CD413-E6CF-4F33-9552-2AF2D6EBB756}"/>
            </a:ext>
          </a:extLst>
        </xdr:cNvPr>
        <xdr:cNvPicPr>
          <a:picLocks noChangeAspect="1"/>
        </xdr:cNvPicPr>
      </xdr:nvPicPr>
      <xdr:blipFill>
        <a:blip xmlns:r="http://schemas.openxmlformats.org/officeDocument/2006/relationships" r:embed="rId2"/>
        <a:stretch>
          <a:fillRect/>
        </a:stretch>
      </xdr:blipFill>
      <xdr:spPr>
        <a:xfrm>
          <a:off x="11252266" y="455716"/>
          <a:ext cx="2755747" cy="1382484"/>
        </a:xfrm>
        <a:prstGeom prst="rect">
          <a:avLst/>
        </a:prstGeom>
      </xdr:spPr>
    </xdr:pic>
    <xdr:clientData/>
  </xdr:oneCellAnchor>
  <xdr:twoCellAnchor>
    <xdr:from>
      <xdr:col>2</xdr:col>
      <xdr:colOff>1911931</xdr:colOff>
      <xdr:row>0</xdr:row>
      <xdr:rowOff>0</xdr:rowOff>
    </xdr:from>
    <xdr:to>
      <xdr:col>3</xdr:col>
      <xdr:colOff>1289247</xdr:colOff>
      <xdr:row>0</xdr:row>
      <xdr:rowOff>617220</xdr:rowOff>
    </xdr:to>
    <xdr:sp macro="" textlink="">
      <xdr:nvSpPr>
        <xdr:cNvPr id="32" name="Retângulo: Canto Simples Cortado 31">
          <a:hlinkClick xmlns:r="http://schemas.openxmlformats.org/officeDocument/2006/relationships" r:id="rId3"/>
          <a:extLst>
            <a:ext uri="{FF2B5EF4-FFF2-40B4-BE49-F238E27FC236}">
              <a16:creationId xmlns:a16="http://schemas.microsoft.com/office/drawing/2014/main" id="{C8CA3A52-FE36-44D2-989C-C4A11773AD06}"/>
            </a:ext>
          </a:extLst>
        </xdr:cNvPr>
        <xdr:cNvSpPr/>
      </xdr:nvSpPr>
      <xdr:spPr>
        <a:xfrm>
          <a:off x="2125291" y="0"/>
          <a:ext cx="2112896"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9</xdr:col>
      <xdr:colOff>801843</xdr:colOff>
      <xdr:row>0</xdr:row>
      <xdr:rowOff>25401</xdr:rowOff>
    </xdr:from>
    <xdr:to>
      <xdr:col>12</xdr:col>
      <xdr:colOff>265546</xdr:colOff>
      <xdr:row>0</xdr:row>
      <xdr:rowOff>635001</xdr:rowOff>
    </xdr:to>
    <xdr:sp macro="" textlink="">
      <xdr:nvSpPr>
        <xdr:cNvPr id="33" name="Retângulo: Canto Simples Cortado 32">
          <a:hlinkClick xmlns:r="http://schemas.openxmlformats.org/officeDocument/2006/relationships" r:id="rId4"/>
          <a:extLst>
            <a:ext uri="{FF2B5EF4-FFF2-40B4-BE49-F238E27FC236}">
              <a16:creationId xmlns:a16="http://schemas.microsoft.com/office/drawing/2014/main" id="{1437E7C2-582F-45C3-A05B-FE7CF1766DE7}"/>
            </a:ext>
          </a:extLst>
        </xdr:cNvPr>
        <xdr:cNvSpPr/>
      </xdr:nvSpPr>
      <xdr:spPr>
        <a:xfrm>
          <a:off x="13005388" y="25401"/>
          <a:ext cx="1334067"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2</xdr:col>
      <xdr:colOff>1884218</xdr:colOff>
      <xdr:row>0</xdr:row>
      <xdr:rowOff>609601</xdr:rowOff>
    </xdr:to>
    <xdr:sp macro="" textlink="">
      <xdr:nvSpPr>
        <xdr:cNvPr id="34" name="Retângulo: Canto Simples Cortado 33">
          <a:hlinkClick xmlns:r="http://schemas.openxmlformats.org/officeDocument/2006/relationships" r:id="rId5"/>
          <a:extLst>
            <a:ext uri="{FF2B5EF4-FFF2-40B4-BE49-F238E27FC236}">
              <a16:creationId xmlns:a16="http://schemas.microsoft.com/office/drawing/2014/main" id="{B7F267F9-9A1D-43C6-B26F-887E1742A470}"/>
            </a:ext>
          </a:extLst>
        </xdr:cNvPr>
        <xdr:cNvSpPr/>
      </xdr:nvSpPr>
      <xdr:spPr>
        <a:xfrm>
          <a:off x="0" y="1"/>
          <a:ext cx="2097578"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3</xdr:col>
      <xdr:colOff>2549241</xdr:colOff>
      <xdr:row>0</xdr:row>
      <xdr:rowOff>13855</xdr:rowOff>
    </xdr:from>
    <xdr:to>
      <xdr:col>4</xdr:col>
      <xdr:colOff>692727</xdr:colOff>
      <xdr:row>0</xdr:row>
      <xdr:rowOff>622539</xdr:rowOff>
    </xdr:to>
    <xdr:sp macro="" textlink="">
      <xdr:nvSpPr>
        <xdr:cNvPr id="35" name="Retângulo: Canto Simples Cortado 34">
          <a:hlinkClick xmlns:r="http://schemas.openxmlformats.org/officeDocument/2006/relationships" r:id="rId6"/>
          <a:extLst>
            <a:ext uri="{FF2B5EF4-FFF2-40B4-BE49-F238E27FC236}">
              <a16:creationId xmlns:a16="http://schemas.microsoft.com/office/drawing/2014/main" id="{11121C46-7B13-4035-A64F-E84F8AD1D73F}"/>
            </a:ext>
          </a:extLst>
        </xdr:cNvPr>
        <xdr:cNvSpPr/>
      </xdr:nvSpPr>
      <xdr:spPr>
        <a:xfrm>
          <a:off x="5498181" y="13855"/>
          <a:ext cx="1260066"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4</xdr:col>
      <xdr:colOff>720435</xdr:colOff>
      <xdr:row>0</xdr:row>
      <xdr:rowOff>8467</xdr:rowOff>
    </xdr:from>
    <xdr:to>
      <xdr:col>4</xdr:col>
      <xdr:colOff>2053551</xdr:colOff>
      <xdr:row>0</xdr:row>
      <xdr:rowOff>614283</xdr:rowOff>
    </xdr:to>
    <xdr:sp macro="" textlink="">
      <xdr:nvSpPr>
        <xdr:cNvPr id="36" name="Retângulo: Canto Simples Cortado 35">
          <a:hlinkClick xmlns:r="http://schemas.openxmlformats.org/officeDocument/2006/relationships" r:id="rId7"/>
          <a:extLst>
            <a:ext uri="{FF2B5EF4-FFF2-40B4-BE49-F238E27FC236}">
              <a16:creationId xmlns:a16="http://schemas.microsoft.com/office/drawing/2014/main" id="{25E9FD93-3247-4759-A09B-F26683F40797}"/>
            </a:ext>
          </a:extLst>
        </xdr:cNvPr>
        <xdr:cNvSpPr/>
      </xdr:nvSpPr>
      <xdr:spPr>
        <a:xfrm>
          <a:off x="6785955" y="8467"/>
          <a:ext cx="1333116"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3</xdr:col>
      <xdr:colOff>1302326</xdr:colOff>
      <xdr:row>0</xdr:row>
      <xdr:rowOff>13854</xdr:rowOff>
    </xdr:from>
    <xdr:to>
      <xdr:col>3</xdr:col>
      <xdr:colOff>2523449</xdr:colOff>
      <xdr:row>0</xdr:row>
      <xdr:rowOff>622538</xdr:rowOff>
    </xdr:to>
    <xdr:sp macro="" textlink="">
      <xdr:nvSpPr>
        <xdr:cNvPr id="37" name="Retângulo: Canto Simples Cortado 36">
          <a:hlinkClick xmlns:r="http://schemas.openxmlformats.org/officeDocument/2006/relationships" r:id="rId8"/>
          <a:extLst>
            <a:ext uri="{FF2B5EF4-FFF2-40B4-BE49-F238E27FC236}">
              <a16:creationId xmlns:a16="http://schemas.microsoft.com/office/drawing/2014/main" id="{4825557B-C33F-4C25-B037-3E67EB62FC63}"/>
            </a:ext>
          </a:extLst>
        </xdr:cNvPr>
        <xdr:cNvSpPr/>
      </xdr:nvSpPr>
      <xdr:spPr>
        <a:xfrm>
          <a:off x="4251266" y="13854"/>
          <a:ext cx="1221123"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4</xdr:col>
      <xdr:colOff>2078182</xdr:colOff>
      <xdr:row>0</xdr:row>
      <xdr:rowOff>17432</xdr:rowOff>
    </xdr:from>
    <xdr:to>
      <xdr:col>6</xdr:col>
      <xdr:colOff>651164</xdr:colOff>
      <xdr:row>0</xdr:row>
      <xdr:rowOff>622805</xdr:rowOff>
    </xdr:to>
    <xdr:sp macro="" textlink="">
      <xdr:nvSpPr>
        <xdr:cNvPr id="38" name="Retângulo: Canto Simples Cortado 37">
          <a:hlinkClick xmlns:r="http://schemas.openxmlformats.org/officeDocument/2006/relationships" r:id="rId9"/>
          <a:extLst>
            <a:ext uri="{FF2B5EF4-FFF2-40B4-BE49-F238E27FC236}">
              <a16:creationId xmlns:a16="http://schemas.microsoft.com/office/drawing/2014/main" id="{FA46C9E4-6B03-491A-BB8D-60A84FAD441C}"/>
            </a:ext>
          </a:extLst>
        </xdr:cNvPr>
        <xdr:cNvSpPr/>
      </xdr:nvSpPr>
      <xdr:spPr>
        <a:xfrm flipH="1">
          <a:off x="8143702" y="17432"/>
          <a:ext cx="1445722"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7</xdr:col>
      <xdr:colOff>0</xdr:colOff>
      <xdr:row>0</xdr:row>
      <xdr:rowOff>17432</xdr:rowOff>
    </xdr:from>
    <xdr:to>
      <xdr:col>8</xdr:col>
      <xdr:colOff>473362</xdr:colOff>
      <xdr:row>0</xdr:row>
      <xdr:rowOff>622805</xdr:rowOff>
    </xdr:to>
    <xdr:sp macro="" textlink="">
      <xdr:nvSpPr>
        <xdr:cNvPr id="39" name="Retângulo: Canto Simples Cortado 38">
          <a:hlinkClick xmlns:r="http://schemas.openxmlformats.org/officeDocument/2006/relationships" r:id="rId10"/>
          <a:extLst>
            <a:ext uri="{FF2B5EF4-FFF2-40B4-BE49-F238E27FC236}">
              <a16:creationId xmlns:a16="http://schemas.microsoft.com/office/drawing/2014/main" id="{91CE7C39-0184-413D-A192-2B7BBD717E56}"/>
            </a:ext>
          </a:extLst>
        </xdr:cNvPr>
        <xdr:cNvSpPr/>
      </xdr:nvSpPr>
      <xdr:spPr>
        <a:xfrm>
          <a:off x="9871364" y="17432"/>
          <a:ext cx="1639453"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8</xdr:col>
      <xdr:colOff>531086</xdr:colOff>
      <xdr:row>0</xdr:row>
      <xdr:rowOff>25401</xdr:rowOff>
    </xdr:from>
    <xdr:to>
      <xdr:col>9</xdr:col>
      <xdr:colOff>750450</xdr:colOff>
      <xdr:row>0</xdr:row>
      <xdr:rowOff>624115</xdr:rowOff>
    </xdr:to>
    <xdr:sp macro="" textlink="">
      <xdr:nvSpPr>
        <xdr:cNvPr id="41" name="Retângulo: Canto Simples Cortado 40">
          <a:hlinkClick xmlns:r="http://schemas.openxmlformats.org/officeDocument/2006/relationships" r:id="rId11"/>
          <a:extLst>
            <a:ext uri="{FF2B5EF4-FFF2-40B4-BE49-F238E27FC236}">
              <a16:creationId xmlns:a16="http://schemas.microsoft.com/office/drawing/2014/main" id="{D7E48F15-4472-459C-94BF-483C2213874D}"/>
            </a:ext>
          </a:extLst>
        </xdr:cNvPr>
        <xdr:cNvSpPr/>
      </xdr:nvSpPr>
      <xdr:spPr>
        <a:xfrm>
          <a:off x="11568541" y="25401"/>
          <a:ext cx="1385454"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14</xdr:col>
      <xdr:colOff>18479</xdr:colOff>
      <xdr:row>0</xdr:row>
      <xdr:rowOff>27710</xdr:rowOff>
    </xdr:from>
    <xdr:to>
      <xdr:col>15</xdr:col>
      <xdr:colOff>376391</xdr:colOff>
      <xdr:row>1</xdr:row>
      <xdr:rowOff>11546</xdr:rowOff>
    </xdr:to>
    <xdr:sp macro="" textlink="">
      <xdr:nvSpPr>
        <xdr:cNvPr id="42" name="Retângulo: Canto Simples Cortado 41">
          <a:hlinkClick xmlns:r="http://schemas.openxmlformats.org/officeDocument/2006/relationships" r:id="rId12"/>
          <a:extLst>
            <a:ext uri="{FF2B5EF4-FFF2-40B4-BE49-F238E27FC236}">
              <a16:creationId xmlns:a16="http://schemas.microsoft.com/office/drawing/2014/main" id="{5159BF06-147A-430D-A234-E081BA3D8E5D}"/>
            </a:ext>
          </a:extLst>
        </xdr:cNvPr>
        <xdr:cNvSpPr/>
      </xdr:nvSpPr>
      <xdr:spPr>
        <a:xfrm>
          <a:off x="14369479" y="27710"/>
          <a:ext cx="3117276" cy="641927"/>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219075</xdr:colOff>
      <xdr:row>5</xdr:row>
      <xdr:rowOff>0</xdr:rowOff>
    </xdr:to>
    <xdr:pic>
      <xdr:nvPicPr>
        <xdr:cNvPr id="5" name="Imagem 4" descr="desporto escolar.jpg">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742950" cy="86843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85725</xdr:colOff>
      <xdr:row>0</xdr:row>
      <xdr:rowOff>152400</xdr:rowOff>
    </xdr:from>
    <xdr:to>
      <xdr:col>1</xdr:col>
      <xdr:colOff>971550</xdr:colOff>
      <xdr:row>5</xdr:row>
      <xdr:rowOff>19050</xdr:rowOff>
    </xdr:to>
    <xdr:pic>
      <xdr:nvPicPr>
        <xdr:cNvPr id="6" name="Imagem 5" descr="mini-trampolim.jpg">
          <a:hlinkClick xmlns:r="http://schemas.openxmlformats.org/officeDocument/2006/relationships" r:id="rId2"/>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cstate="print"/>
        <a:stretch>
          <a:fillRect/>
        </a:stretch>
      </xdr:blipFill>
      <xdr:spPr>
        <a:xfrm>
          <a:off x="85725" y="152400"/>
          <a:ext cx="1133475" cy="8953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219075</xdr:colOff>
      <xdr:row>5</xdr:row>
      <xdr:rowOff>0</xdr:rowOff>
    </xdr:to>
    <xdr:pic>
      <xdr:nvPicPr>
        <xdr:cNvPr id="5" name="Imagem 4" descr="desporto escolar.jpg">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742950" cy="86843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85725</xdr:colOff>
      <xdr:row>0</xdr:row>
      <xdr:rowOff>152400</xdr:rowOff>
    </xdr:from>
    <xdr:to>
      <xdr:col>1</xdr:col>
      <xdr:colOff>971550</xdr:colOff>
      <xdr:row>5</xdr:row>
      <xdr:rowOff>19050</xdr:rowOff>
    </xdr:to>
    <xdr:pic>
      <xdr:nvPicPr>
        <xdr:cNvPr id="6" name="Imagem 5" descr="mini-trampolim.jpg">
          <a:hlinkClick xmlns:r="http://schemas.openxmlformats.org/officeDocument/2006/relationships" r:id="rId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cstate="print"/>
        <a:stretch>
          <a:fillRect/>
        </a:stretch>
      </xdr:blipFill>
      <xdr:spPr>
        <a:xfrm>
          <a:off x="85725" y="152400"/>
          <a:ext cx="1133475" cy="8953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219075</xdr:colOff>
      <xdr:row>5</xdr:row>
      <xdr:rowOff>0</xdr:rowOff>
    </xdr:to>
    <xdr:pic>
      <xdr:nvPicPr>
        <xdr:cNvPr id="5" name="Imagem 4" descr="desporto escolar.jpg">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742950" cy="86843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85725</xdr:colOff>
      <xdr:row>0</xdr:row>
      <xdr:rowOff>152400</xdr:rowOff>
    </xdr:from>
    <xdr:to>
      <xdr:col>1</xdr:col>
      <xdr:colOff>971550</xdr:colOff>
      <xdr:row>5</xdr:row>
      <xdr:rowOff>19050</xdr:rowOff>
    </xdr:to>
    <xdr:pic>
      <xdr:nvPicPr>
        <xdr:cNvPr id="6" name="Imagem 5" descr="mini-trampolim.jpg">
          <a:hlinkClick xmlns:r="http://schemas.openxmlformats.org/officeDocument/2006/relationships" r:id="rId2"/>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cstate="print"/>
        <a:stretch>
          <a:fillRect/>
        </a:stretch>
      </xdr:blipFill>
      <xdr:spPr>
        <a:xfrm>
          <a:off x="85725" y="152400"/>
          <a:ext cx="1133475" cy="8953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219075</xdr:colOff>
      <xdr:row>5</xdr:row>
      <xdr:rowOff>0</xdr:rowOff>
    </xdr:to>
    <xdr:pic>
      <xdr:nvPicPr>
        <xdr:cNvPr id="4" name="Imagem 3" descr="desporto escolar.jp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742950" cy="86843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85725</xdr:colOff>
      <xdr:row>0</xdr:row>
      <xdr:rowOff>152400</xdr:rowOff>
    </xdr:from>
    <xdr:to>
      <xdr:col>1</xdr:col>
      <xdr:colOff>971550</xdr:colOff>
      <xdr:row>5</xdr:row>
      <xdr:rowOff>19050</xdr:rowOff>
    </xdr:to>
    <xdr:pic>
      <xdr:nvPicPr>
        <xdr:cNvPr id="5" name="Imagem 4" descr="mini-trampolim.jpg">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cstate="print"/>
        <a:stretch>
          <a:fillRect/>
        </a:stretch>
      </xdr:blipFill>
      <xdr:spPr>
        <a:xfrm>
          <a:off x="85725" y="152400"/>
          <a:ext cx="1133475" cy="8953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923925</xdr:colOff>
      <xdr:row>0</xdr:row>
      <xdr:rowOff>161925</xdr:rowOff>
    </xdr:from>
    <xdr:to>
      <xdr:col>2</xdr:col>
      <xdr:colOff>219075</xdr:colOff>
      <xdr:row>5</xdr:row>
      <xdr:rowOff>0</xdr:rowOff>
    </xdr:to>
    <xdr:pic>
      <xdr:nvPicPr>
        <xdr:cNvPr id="6" name="Imagem 5" descr="desporto escolar.jpg">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742950" cy="86843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361950</xdr:colOff>
      <xdr:row>5</xdr:row>
      <xdr:rowOff>152400</xdr:rowOff>
    </xdr:to>
    <xdr:pic>
      <xdr:nvPicPr>
        <xdr:cNvPr id="2" name="Imagem 1" descr="desporto escolar.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1171575" y="171449"/>
          <a:ext cx="892420" cy="866775"/>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85725</xdr:colOff>
      <xdr:row>0</xdr:row>
      <xdr:rowOff>152400</xdr:rowOff>
    </xdr:from>
    <xdr:to>
      <xdr:col>1</xdr:col>
      <xdr:colOff>933450</xdr:colOff>
      <xdr:row>5</xdr:row>
      <xdr:rowOff>161925</xdr:rowOff>
    </xdr:to>
    <xdr:pic>
      <xdr:nvPicPr>
        <xdr:cNvPr id="3" name="Imagem 2" descr="mini-trampolim.jpg">
          <a:hlinkClick xmlns:r="http://schemas.openxmlformats.org/officeDocument/2006/relationships" r:id="rId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3" cstate="print"/>
        <a:stretch>
          <a:fillRect/>
        </a:stretch>
      </xdr:blipFill>
      <xdr:spPr>
        <a:xfrm>
          <a:off x="85725" y="154322"/>
          <a:ext cx="1095375" cy="893428"/>
        </a:xfrm>
        <a:prstGeom prst="roundRect">
          <a:avLst>
            <a:gd name="adj" fmla="val 8594"/>
          </a:avLst>
        </a:prstGeom>
        <a:solidFill>
          <a:srgbClr val="FFFFFF">
            <a:shade val="85000"/>
          </a:srgbClr>
        </a:solidFill>
        <a:ln>
          <a:noFill/>
        </a:ln>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361950</xdr:colOff>
      <xdr:row>5</xdr:row>
      <xdr:rowOff>152400</xdr:rowOff>
    </xdr:to>
    <xdr:pic>
      <xdr:nvPicPr>
        <xdr:cNvPr id="4" name="Imagem 3" descr="desporto escolar.jpg">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885825" cy="866775"/>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85725</xdr:colOff>
      <xdr:row>0</xdr:row>
      <xdr:rowOff>152400</xdr:rowOff>
    </xdr:from>
    <xdr:to>
      <xdr:col>1</xdr:col>
      <xdr:colOff>933450</xdr:colOff>
      <xdr:row>5</xdr:row>
      <xdr:rowOff>161925</xdr:rowOff>
    </xdr:to>
    <xdr:pic>
      <xdr:nvPicPr>
        <xdr:cNvPr id="5" name="Imagem 4" descr="mini-trampolim.jpg">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stretch>
          <a:fillRect/>
        </a:stretch>
      </xdr:blipFill>
      <xdr:spPr>
        <a:xfrm>
          <a:off x="85725" y="152400"/>
          <a:ext cx="1095375" cy="885825"/>
        </a:xfrm>
        <a:prstGeom prst="roundRect">
          <a:avLst>
            <a:gd name="adj" fmla="val 8594"/>
          </a:avLst>
        </a:prstGeom>
        <a:solidFill>
          <a:srgbClr val="FFFFFF">
            <a:shade val="85000"/>
          </a:srgbClr>
        </a:solidFill>
        <a:ln>
          <a:noFill/>
        </a:ln>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361950</xdr:colOff>
      <xdr:row>5</xdr:row>
      <xdr:rowOff>152400</xdr:rowOff>
    </xdr:to>
    <xdr:pic>
      <xdr:nvPicPr>
        <xdr:cNvPr id="4" name="Imagem 3" descr="desporto escolar.jpg">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885825" cy="866775"/>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85725</xdr:colOff>
      <xdr:row>0</xdr:row>
      <xdr:rowOff>152400</xdr:rowOff>
    </xdr:from>
    <xdr:to>
      <xdr:col>1</xdr:col>
      <xdr:colOff>933450</xdr:colOff>
      <xdr:row>5</xdr:row>
      <xdr:rowOff>161925</xdr:rowOff>
    </xdr:to>
    <xdr:pic>
      <xdr:nvPicPr>
        <xdr:cNvPr id="5" name="Imagem 4" descr="mini-trampolim.jpg">
          <a:hlinkClick xmlns:r="http://schemas.openxmlformats.org/officeDocument/2006/relationships" r:id="rId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stretch>
          <a:fillRect/>
        </a:stretch>
      </xdr:blipFill>
      <xdr:spPr>
        <a:xfrm>
          <a:off x="85725" y="152400"/>
          <a:ext cx="1095375" cy="885825"/>
        </a:xfrm>
        <a:prstGeom prst="roundRect">
          <a:avLst>
            <a:gd name="adj" fmla="val 8594"/>
          </a:avLst>
        </a:prstGeom>
        <a:solidFill>
          <a:srgbClr val="FFFFFF">
            <a:shade val="85000"/>
          </a:srgbClr>
        </a:solidFill>
        <a:ln>
          <a:noFill/>
        </a:ln>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361950</xdr:colOff>
      <xdr:row>5</xdr:row>
      <xdr:rowOff>152400</xdr:rowOff>
    </xdr:to>
    <xdr:pic>
      <xdr:nvPicPr>
        <xdr:cNvPr id="4" name="Imagem 3" descr="desporto escolar.jpg">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885825" cy="866775"/>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85725</xdr:colOff>
      <xdr:row>0</xdr:row>
      <xdr:rowOff>152400</xdr:rowOff>
    </xdr:from>
    <xdr:to>
      <xdr:col>1</xdr:col>
      <xdr:colOff>933450</xdr:colOff>
      <xdr:row>5</xdr:row>
      <xdr:rowOff>161925</xdr:rowOff>
    </xdr:to>
    <xdr:pic>
      <xdr:nvPicPr>
        <xdr:cNvPr id="5" name="Imagem 4" descr="mini-trampolim.jpg">
          <a:hlinkClick xmlns:r="http://schemas.openxmlformats.org/officeDocument/2006/relationships" r:id="rId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stretch>
          <a:fillRect/>
        </a:stretch>
      </xdr:blipFill>
      <xdr:spPr>
        <a:xfrm>
          <a:off x="85725" y="152400"/>
          <a:ext cx="1095375" cy="885825"/>
        </a:xfrm>
        <a:prstGeom prst="roundRect">
          <a:avLst>
            <a:gd name="adj" fmla="val 8594"/>
          </a:avLst>
        </a:prstGeom>
        <a:solidFill>
          <a:srgbClr val="FFFFFF">
            <a:shade val="85000"/>
          </a:srgbClr>
        </a:solidFill>
        <a:ln>
          <a:noFill/>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474784</xdr:colOff>
      <xdr:row>4</xdr:row>
      <xdr:rowOff>54541</xdr:rowOff>
    </xdr:from>
    <xdr:to>
      <xdr:col>4</xdr:col>
      <xdr:colOff>744883</xdr:colOff>
      <xdr:row>6</xdr:row>
      <xdr:rowOff>816384</xdr:rowOff>
    </xdr:to>
    <xdr:pic>
      <xdr:nvPicPr>
        <xdr:cNvPr id="3" name="Imagem 2">
          <a:extLst>
            <a:ext uri="{FF2B5EF4-FFF2-40B4-BE49-F238E27FC236}">
              <a16:creationId xmlns:a16="http://schemas.microsoft.com/office/drawing/2014/main" id="{F1B6133F-E32F-4E60-ADDF-FBD35CE60A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569" y="1033418"/>
          <a:ext cx="2608852" cy="1857951"/>
        </a:xfrm>
        <a:prstGeom prst="rect">
          <a:avLst/>
        </a:prstGeom>
      </xdr:spPr>
    </xdr:pic>
    <xdr:clientData/>
  </xdr:twoCellAnchor>
  <xdr:twoCellAnchor editAs="oneCell">
    <xdr:from>
      <xdr:col>1</xdr:col>
      <xdr:colOff>276816</xdr:colOff>
      <xdr:row>0</xdr:row>
      <xdr:rowOff>39195</xdr:rowOff>
    </xdr:from>
    <xdr:to>
      <xdr:col>6</xdr:col>
      <xdr:colOff>157623</xdr:colOff>
      <xdr:row>0</xdr:row>
      <xdr:rowOff>630620</xdr:rowOff>
    </xdr:to>
    <xdr:pic>
      <xdr:nvPicPr>
        <xdr:cNvPr id="4" name="Imagem 3">
          <a:extLst>
            <a:ext uri="{FF2B5EF4-FFF2-40B4-BE49-F238E27FC236}">
              <a16:creationId xmlns:a16="http://schemas.microsoft.com/office/drawing/2014/main" id="{6B3CBA20-1D67-48E5-AA0C-3017F47D45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0601" y="39195"/>
          <a:ext cx="3028453" cy="591425"/>
        </a:xfrm>
        <a:prstGeom prst="rect">
          <a:avLst/>
        </a:prstGeom>
      </xdr:spPr>
    </xdr:pic>
    <xdr:clientData/>
  </xdr:twoCellAnchor>
  <xdr:twoCellAnchor>
    <xdr:from>
      <xdr:col>8</xdr:col>
      <xdr:colOff>8533</xdr:colOff>
      <xdr:row>4</xdr:row>
      <xdr:rowOff>10510</xdr:rowOff>
    </xdr:from>
    <xdr:to>
      <xdr:col>9</xdr:col>
      <xdr:colOff>1012271</xdr:colOff>
      <xdr:row>5</xdr:row>
      <xdr:rowOff>41029</xdr:rowOff>
    </xdr:to>
    <xdr:sp macro="" textlink="">
      <xdr:nvSpPr>
        <xdr:cNvPr id="5" name="Retângulo: Canto Simples Cortado 4">
          <a:hlinkClick xmlns:r="http://schemas.openxmlformats.org/officeDocument/2006/relationships" r:id="rId3"/>
          <a:extLst>
            <a:ext uri="{FF2B5EF4-FFF2-40B4-BE49-F238E27FC236}">
              <a16:creationId xmlns:a16="http://schemas.microsoft.com/office/drawing/2014/main" id="{E0E0A32F-A124-453B-ACCD-6C7B3E8275BD}"/>
            </a:ext>
          </a:extLst>
        </xdr:cNvPr>
        <xdr:cNvSpPr/>
      </xdr:nvSpPr>
      <xdr:spPr>
        <a:xfrm>
          <a:off x="3951055" y="997797"/>
          <a:ext cx="2037407" cy="1050936"/>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11</xdr:col>
      <xdr:colOff>1690029</xdr:colOff>
      <xdr:row>4</xdr:row>
      <xdr:rowOff>737139</xdr:rowOff>
    </xdr:from>
    <xdr:to>
      <xdr:col>13</xdr:col>
      <xdr:colOff>1127759</xdr:colOff>
      <xdr:row>7</xdr:row>
      <xdr:rowOff>46894</xdr:rowOff>
    </xdr:to>
    <xdr:sp macro="" textlink="">
      <xdr:nvSpPr>
        <xdr:cNvPr id="6" name="Retângulo: Canto Simples Cortado 5">
          <a:hlinkClick xmlns:r="http://schemas.openxmlformats.org/officeDocument/2006/relationships" r:id="rId4"/>
          <a:extLst>
            <a:ext uri="{FF2B5EF4-FFF2-40B4-BE49-F238E27FC236}">
              <a16:creationId xmlns:a16="http://schemas.microsoft.com/office/drawing/2014/main" id="{5C64F38B-667A-447C-B4DB-868028663C23}"/>
            </a:ext>
          </a:extLst>
        </xdr:cNvPr>
        <xdr:cNvSpPr/>
      </xdr:nvSpPr>
      <xdr:spPr>
        <a:xfrm>
          <a:off x="7808889" y="1720119"/>
          <a:ext cx="1556090" cy="1428115"/>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8</xdr:col>
      <xdr:colOff>13788</xdr:colOff>
      <xdr:row>5</xdr:row>
      <xdr:rowOff>70338</xdr:rowOff>
    </xdr:from>
    <xdr:to>
      <xdr:col>9</xdr:col>
      <xdr:colOff>1017526</xdr:colOff>
      <xdr:row>7</xdr:row>
      <xdr:rowOff>50325</xdr:rowOff>
    </xdr:to>
    <xdr:sp macro="" textlink="">
      <xdr:nvSpPr>
        <xdr:cNvPr id="9" name="Retângulo: Canto Simples Cortado 8">
          <a:hlinkClick xmlns:r="http://schemas.openxmlformats.org/officeDocument/2006/relationships" r:id="rId5"/>
          <a:extLst>
            <a:ext uri="{FF2B5EF4-FFF2-40B4-BE49-F238E27FC236}">
              <a16:creationId xmlns:a16="http://schemas.microsoft.com/office/drawing/2014/main" id="{D10B628A-5794-41DD-8072-4A99564404B1}"/>
            </a:ext>
          </a:extLst>
        </xdr:cNvPr>
        <xdr:cNvSpPr/>
      </xdr:nvSpPr>
      <xdr:spPr>
        <a:xfrm>
          <a:off x="3956310" y="2078042"/>
          <a:ext cx="2037407" cy="1079918"/>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editAs="oneCell">
    <xdr:from>
      <xdr:col>3</xdr:col>
      <xdr:colOff>91169</xdr:colOff>
      <xdr:row>10</xdr:row>
      <xdr:rowOff>12080</xdr:rowOff>
    </xdr:from>
    <xdr:to>
      <xdr:col>13</xdr:col>
      <xdr:colOff>1550399</xdr:colOff>
      <xdr:row>14</xdr:row>
      <xdr:rowOff>13985</xdr:rowOff>
    </xdr:to>
    <xdr:pic>
      <xdr:nvPicPr>
        <xdr:cNvPr id="10" name="Imagem 9">
          <a:extLst>
            <a:ext uri="{FF2B5EF4-FFF2-40B4-BE49-F238E27FC236}">
              <a16:creationId xmlns:a16="http://schemas.microsoft.com/office/drawing/2014/main" id="{1DA77A06-F64C-41FD-B508-7C2BB77CF8C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37089" y="3326780"/>
          <a:ext cx="8050530" cy="1350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89198</xdr:colOff>
      <xdr:row>4</xdr:row>
      <xdr:rowOff>731472</xdr:rowOff>
    </xdr:from>
    <xdr:to>
      <xdr:col>11</xdr:col>
      <xdr:colOff>1563271</xdr:colOff>
      <xdr:row>6</xdr:row>
      <xdr:rowOff>334100</xdr:rowOff>
    </xdr:to>
    <xdr:sp macro="" textlink="">
      <xdr:nvSpPr>
        <xdr:cNvPr id="13" name="Retângulo: Canto Simples Cortado 12">
          <a:hlinkClick xmlns:r="http://schemas.openxmlformats.org/officeDocument/2006/relationships" r:id="rId7"/>
          <a:extLst>
            <a:ext uri="{FF2B5EF4-FFF2-40B4-BE49-F238E27FC236}">
              <a16:creationId xmlns:a16="http://schemas.microsoft.com/office/drawing/2014/main" id="{C3479C4A-9C09-4727-8F64-18F009B66F50}"/>
            </a:ext>
          </a:extLst>
        </xdr:cNvPr>
        <xdr:cNvSpPr/>
      </xdr:nvSpPr>
      <xdr:spPr>
        <a:xfrm>
          <a:off x="6108998" y="1714452"/>
          <a:ext cx="1573133" cy="699908"/>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Ajuizamento </a:t>
          </a:r>
        </a:p>
        <a:p>
          <a:pPr algn="ctr"/>
          <a:r>
            <a:rPr lang="pt-PT" sz="1800" b="1">
              <a:latin typeface="Times New Roman" panose="02020603050405020304" pitchFamily="18" charset="0"/>
              <a:cs typeface="Times New Roman" panose="02020603050405020304" pitchFamily="18" charset="0"/>
            </a:rPr>
            <a:t>Salto 2</a:t>
          </a:r>
        </a:p>
      </xdr:txBody>
    </xdr:sp>
    <xdr:clientData/>
  </xdr:twoCellAnchor>
  <xdr:twoCellAnchor>
    <xdr:from>
      <xdr:col>10</xdr:col>
      <xdr:colOff>95060</xdr:colOff>
      <xdr:row>6</xdr:row>
      <xdr:rowOff>368056</xdr:rowOff>
    </xdr:from>
    <xdr:to>
      <xdr:col>11</xdr:col>
      <xdr:colOff>1569133</xdr:colOff>
      <xdr:row>7</xdr:row>
      <xdr:rowOff>46885</xdr:rowOff>
    </xdr:to>
    <xdr:sp macro="" textlink="">
      <xdr:nvSpPr>
        <xdr:cNvPr id="19" name="Retângulo: Canto Simples Cortado 18">
          <a:hlinkClick xmlns:r="http://schemas.openxmlformats.org/officeDocument/2006/relationships" r:id="rId8"/>
          <a:extLst>
            <a:ext uri="{FF2B5EF4-FFF2-40B4-BE49-F238E27FC236}">
              <a16:creationId xmlns:a16="http://schemas.microsoft.com/office/drawing/2014/main" id="{824C8FD5-C376-43D7-9B77-89F48197A812}"/>
            </a:ext>
          </a:extLst>
        </xdr:cNvPr>
        <xdr:cNvSpPr/>
      </xdr:nvSpPr>
      <xdr:spPr>
        <a:xfrm>
          <a:off x="6114860" y="2448316"/>
          <a:ext cx="1573133" cy="699909"/>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Ajuizamento </a:t>
          </a:r>
        </a:p>
        <a:p>
          <a:pPr algn="ctr"/>
          <a:r>
            <a:rPr lang="pt-PT" sz="1800" b="1">
              <a:latin typeface="Times New Roman" panose="02020603050405020304" pitchFamily="18" charset="0"/>
              <a:cs typeface="Times New Roman" panose="02020603050405020304" pitchFamily="18" charset="0"/>
            </a:rPr>
            <a:t>Salto 3</a:t>
          </a:r>
        </a:p>
      </xdr:txBody>
    </xdr:sp>
    <xdr:clientData/>
  </xdr:twoCellAnchor>
  <xdr:twoCellAnchor>
    <xdr:from>
      <xdr:col>10</xdr:col>
      <xdr:colOff>89198</xdr:colOff>
      <xdr:row>3</xdr:row>
      <xdr:rowOff>28086</xdr:rowOff>
    </xdr:from>
    <xdr:to>
      <xdr:col>11</xdr:col>
      <xdr:colOff>1563271</xdr:colOff>
      <xdr:row>4</xdr:row>
      <xdr:rowOff>697514</xdr:rowOff>
    </xdr:to>
    <xdr:sp macro="" textlink="">
      <xdr:nvSpPr>
        <xdr:cNvPr id="20" name="Retângulo: Canto Simples Cortado 19">
          <a:hlinkClick xmlns:r="http://schemas.openxmlformats.org/officeDocument/2006/relationships" r:id="rId9"/>
          <a:extLst>
            <a:ext uri="{FF2B5EF4-FFF2-40B4-BE49-F238E27FC236}">
              <a16:creationId xmlns:a16="http://schemas.microsoft.com/office/drawing/2014/main" id="{3A5568FC-B4B0-447C-B0B7-429710AB8F40}"/>
            </a:ext>
          </a:extLst>
        </xdr:cNvPr>
        <xdr:cNvSpPr/>
      </xdr:nvSpPr>
      <xdr:spPr>
        <a:xfrm>
          <a:off x="6108998" y="980586"/>
          <a:ext cx="1573133" cy="699908"/>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Ajuizamento </a:t>
          </a:r>
        </a:p>
        <a:p>
          <a:pPr algn="ctr"/>
          <a:r>
            <a:rPr lang="pt-PT" sz="1800" b="1">
              <a:latin typeface="Times New Roman" panose="02020603050405020304" pitchFamily="18" charset="0"/>
              <a:cs typeface="Times New Roman" panose="02020603050405020304" pitchFamily="18" charset="0"/>
            </a:rPr>
            <a:t>Salto 1</a:t>
          </a:r>
        </a:p>
      </xdr:txBody>
    </xdr:sp>
    <xdr:clientData/>
  </xdr:twoCellAnchor>
  <xdr:twoCellAnchor>
    <xdr:from>
      <xdr:col>11</xdr:col>
      <xdr:colOff>1670055</xdr:colOff>
      <xdr:row>4</xdr:row>
      <xdr:rowOff>4643</xdr:rowOff>
    </xdr:from>
    <xdr:to>
      <xdr:col>13</xdr:col>
      <xdr:colOff>1121897</xdr:colOff>
      <xdr:row>4</xdr:row>
      <xdr:rowOff>703379</xdr:rowOff>
    </xdr:to>
    <xdr:sp macro="" textlink="">
      <xdr:nvSpPr>
        <xdr:cNvPr id="21" name="Retângulo: Canto Simples Cortado 20">
          <a:hlinkClick xmlns:r="http://schemas.openxmlformats.org/officeDocument/2006/relationships" r:id="rId10"/>
          <a:extLst>
            <a:ext uri="{FF2B5EF4-FFF2-40B4-BE49-F238E27FC236}">
              <a16:creationId xmlns:a16="http://schemas.microsoft.com/office/drawing/2014/main" id="{1206E9CE-DC64-4ACA-8281-F21DC0AD3957}"/>
            </a:ext>
          </a:extLst>
        </xdr:cNvPr>
        <xdr:cNvSpPr/>
      </xdr:nvSpPr>
      <xdr:spPr>
        <a:xfrm>
          <a:off x="7788915" y="987623"/>
          <a:ext cx="1570202" cy="698736"/>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Ajuizamento </a:t>
          </a:r>
        </a:p>
        <a:p>
          <a:pPr algn="ctr"/>
          <a:r>
            <a:rPr lang="pt-PT" sz="1800" b="1">
              <a:latin typeface="Times New Roman" panose="02020603050405020304" pitchFamily="18" charset="0"/>
              <a:cs typeface="Times New Roman" panose="02020603050405020304" pitchFamily="18" charset="0"/>
            </a:rPr>
            <a:t>Tapete</a:t>
          </a:r>
        </a:p>
      </xdr:txBody>
    </xdr:sp>
    <xdr:clientData/>
  </xdr:twoCellAnchor>
  <xdr:twoCellAnchor>
    <xdr:from>
      <xdr:col>13</xdr:col>
      <xdr:colOff>1228678</xdr:colOff>
      <xdr:row>4</xdr:row>
      <xdr:rowOff>4643</xdr:rowOff>
    </xdr:from>
    <xdr:to>
      <xdr:col>15</xdr:col>
      <xdr:colOff>1184613</xdr:colOff>
      <xdr:row>4</xdr:row>
      <xdr:rowOff>703379</xdr:rowOff>
    </xdr:to>
    <xdr:sp macro="" textlink="">
      <xdr:nvSpPr>
        <xdr:cNvPr id="22" name="Retângulo: Canto Simples Cortado 21">
          <a:hlinkClick xmlns:r="http://schemas.openxmlformats.org/officeDocument/2006/relationships" r:id="rId11"/>
          <a:extLst>
            <a:ext uri="{FF2B5EF4-FFF2-40B4-BE49-F238E27FC236}">
              <a16:creationId xmlns:a16="http://schemas.microsoft.com/office/drawing/2014/main" id="{FD3BEC5D-214F-4985-93A3-F0CE00CABD8E}"/>
            </a:ext>
          </a:extLst>
        </xdr:cNvPr>
        <xdr:cNvSpPr/>
      </xdr:nvSpPr>
      <xdr:spPr>
        <a:xfrm>
          <a:off x="9465898" y="987623"/>
          <a:ext cx="2074295" cy="698736"/>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Classificações</a:t>
          </a:r>
        </a:p>
        <a:p>
          <a:pPr algn="ctr"/>
          <a:r>
            <a:rPr lang="pt-PT" sz="1800" b="1">
              <a:latin typeface="Times New Roman" panose="02020603050405020304" pitchFamily="18" charset="0"/>
              <a:cs typeface="Times New Roman" panose="02020603050405020304" pitchFamily="18" charset="0"/>
            </a:rPr>
            <a:t>Mini-trampolim</a:t>
          </a:r>
        </a:p>
      </xdr:txBody>
    </xdr:sp>
    <xdr:clientData/>
  </xdr:twoCellAnchor>
  <xdr:twoCellAnchor>
    <xdr:from>
      <xdr:col>13</xdr:col>
      <xdr:colOff>1228679</xdr:colOff>
      <xdr:row>4</xdr:row>
      <xdr:rowOff>737337</xdr:rowOff>
    </xdr:from>
    <xdr:to>
      <xdr:col>15</xdr:col>
      <xdr:colOff>1184614</xdr:colOff>
      <xdr:row>6</xdr:row>
      <xdr:rowOff>339965</xdr:rowOff>
    </xdr:to>
    <xdr:sp macro="" textlink="">
      <xdr:nvSpPr>
        <xdr:cNvPr id="23" name="Retângulo: Canto Simples Cortado 22">
          <a:hlinkClick xmlns:r="http://schemas.openxmlformats.org/officeDocument/2006/relationships" r:id="rId12"/>
          <a:extLst>
            <a:ext uri="{FF2B5EF4-FFF2-40B4-BE49-F238E27FC236}">
              <a16:creationId xmlns:a16="http://schemas.microsoft.com/office/drawing/2014/main" id="{D5EE9FC7-B847-4438-B5ED-E4D01EC28DB5}"/>
            </a:ext>
          </a:extLst>
        </xdr:cNvPr>
        <xdr:cNvSpPr/>
      </xdr:nvSpPr>
      <xdr:spPr>
        <a:xfrm>
          <a:off x="9465899" y="1720317"/>
          <a:ext cx="2074295" cy="699908"/>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Classificações</a:t>
          </a:r>
        </a:p>
        <a:p>
          <a:pPr algn="ctr"/>
          <a:r>
            <a:rPr lang="pt-PT" sz="1800" b="1">
              <a:latin typeface="Times New Roman" panose="02020603050405020304" pitchFamily="18" charset="0"/>
              <a:cs typeface="Times New Roman" panose="02020603050405020304" pitchFamily="18" charset="0"/>
            </a:rPr>
            <a:t>Tapete</a:t>
          </a:r>
        </a:p>
      </xdr:txBody>
    </xdr:sp>
    <xdr:clientData/>
  </xdr:twoCellAnchor>
  <xdr:twoCellAnchor>
    <xdr:from>
      <xdr:col>13</xdr:col>
      <xdr:colOff>1228679</xdr:colOff>
      <xdr:row>6</xdr:row>
      <xdr:rowOff>373157</xdr:rowOff>
    </xdr:from>
    <xdr:to>
      <xdr:col>15</xdr:col>
      <xdr:colOff>1184614</xdr:colOff>
      <xdr:row>7</xdr:row>
      <xdr:rowOff>51986</xdr:rowOff>
    </xdr:to>
    <xdr:sp macro="" textlink="">
      <xdr:nvSpPr>
        <xdr:cNvPr id="24" name="Retângulo: Canto Simples Cortado 23">
          <a:hlinkClick xmlns:r="http://schemas.openxmlformats.org/officeDocument/2006/relationships" r:id="rId13"/>
          <a:extLst>
            <a:ext uri="{FF2B5EF4-FFF2-40B4-BE49-F238E27FC236}">
              <a16:creationId xmlns:a16="http://schemas.microsoft.com/office/drawing/2014/main" id="{4952E69F-EC46-4175-8A32-CFC8C9B83C1D}"/>
            </a:ext>
          </a:extLst>
        </xdr:cNvPr>
        <xdr:cNvSpPr/>
      </xdr:nvSpPr>
      <xdr:spPr>
        <a:xfrm>
          <a:off x="9465899" y="2453417"/>
          <a:ext cx="2074295" cy="699909"/>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Classificações</a:t>
          </a:r>
        </a:p>
        <a:p>
          <a:pPr algn="ctr"/>
          <a:r>
            <a:rPr lang="pt-PT" sz="1800" b="1">
              <a:latin typeface="Times New Roman" panose="02020603050405020304" pitchFamily="18" charset="0"/>
              <a:cs typeface="Times New Roman" panose="02020603050405020304" pitchFamily="18" charset="0"/>
            </a:rPr>
            <a:t>PCT</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361950</xdr:colOff>
      <xdr:row>5</xdr:row>
      <xdr:rowOff>152400</xdr:rowOff>
    </xdr:to>
    <xdr:pic>
      <xdr:nvPicPr>
        <xdr:cNvPr id="4" name="Imagem 3" descr="desporto escolar.jpg">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885825" cy="866775"/>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85725</xdr:colOff>
      <xdr:row>0</xdr:row>
      <xdr:rowOff>152400</xdr:rowOff>
    </xdr:from>
    <xdr:to>
      <xdr:col>1</xdr:col>
      <xdr:colOff>933450</xdr:colOff>
      <xdr:row>5</xdr:row>
      <xdr:rowOff>161925</xdr:rowOff>
    </xdr:to>
    <xdr:pic>
      <xdr:nvPicPr>
        <xdr:cNvPr id="5" name="Imagem 4" descr="mini-trampolim.jpg">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stretch>
          <a:fillRect/>
        </a:stretch>
      </xdr:blipFill>
      <xdr:spPr>
        <a:xfrm>
          <a:off x="85725" y="152400"/>
          <a:ext cx="1095375" cy="885825"/>
        </a:xfrm>
        <a:prstGeom prst="roundRect">
          <a:avLst>
            <a:gd name="adj" fmla="val 8594"/>
          </a:avLst>
        </a:prstGeom>
        <a:solidFill>
          <a:srgbClr val="FFFFFF">
            <a:shade val="85000"/>
          </a:srgbClr>
        </a:solidFill>
        <a:ln>
          <a:noFill/>
        </a:ln>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923925</xdr:colOff>
      <xdr:row>4</xdr:row>
      <xdr:rowOff>238125</xdr:rowOff>
    </xdr:from>
    <xdr:to>
      <xdr:col>1</xdr:col>
      <xdr:colOff>3057525</xdr:colOff>
      <xdr:row>12</xdr:row>
      <xdr:rowOff>66675</xdr:rowOff>
    </xdr:to>
    <xdr:pic>
      <xdr:nvPicPr>
        <xdr:cNvPr id="2" name="Imagem 1" descr="mini-trampolim.jpg">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stretch>
          <a:fillRect/>
        </a:stretch>
      </xdr:blipFill>
      <xdr:spPr>
        <a:xfrm>
          <a:off x="1146601"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2943225</xdr:colOff>
      <xdr:row>5</xdr:row>
      <xdr:rowOff>133350</xdr:rowOff>
    </xdr:from>
    <xdr:to>
      <xdr:col>1</xdr:col>
      <xdr:colOff>4305300</xdr:colOff>
      <xdr:row>12</xdr:row>
      <xdr:rowOff>152400</xdr:rowOff>
    </xdr:to>
    <xdr:pic>
      <xdr:nvPicPr>
        <xdr:cNvPr id="3" name="Imagem 2" descr="desporto escolar.jpg">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cstate="print"/>
        <a:stretch>
          <a:fillRect/>
        </a:stretch>
      </xdr:blipFill>
      <xdr:spPr>
        <a:xfrm>
          <a:off x="3159661"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1133475</xdr:colOff>
      <xdr:row>7</xdr:row>
      <xdr:rowOff>142875</xdr:rowOff>
    </xdr:from>
    <xdr:to>
      <xdr:col>29</xdr:col>
      <xdr:colOff>1133475</xdr:colOff>
      <xdr:row>11</xdr:row>
      <xdr:rowOff>123825</xdr:rowOff>
    </xdr:to>
    <xdr:pic>
      <xdr:nvPicPr>
        <xdr:cNvPr id="15" name="Imagem 14" descr="desporto escolar.jpg">
          <a:extLst>
            <a:ext uri="{FF2B5EF4-FFF2-40B4-BE49-F238E27FC236}">
              <a16:creationId xmlns:a16="http://schemas.microsoft.com/office/drawing/2014/main" id="{00000000-0008-0000-2F00-00000F000000}"/>
            </a:ext>
          </a:extLst>
        </xdr:cNvPr>
        <xdr:cNvPicPr>
          <a:picLocks noChangeAspect="1"/>
        </xdr:cNvPicPr>
      </xdr:nvPicPr>
      <xdr:blipFill>
        <a:blip xmlns:r="http://schemas.openxmlformats.org/officeDocument/2006/relationships" r:embed="rId2" cstate="print"/>
        <a:stretch>
          <a:fillRect/>
        </a:stretch>
      </xdr:blipFill>
      <xdr:spPr>
        <a:xfrm>
          <a:off x="29939198"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85</xdr:row>
      <xdr:rowOff>142875</xdr:rowOff>
    </xdr:from>
    <xdr:to>
      <xdr:col>29</xdr:col>
      <xdr:colOff>0</xdr:colOff>
      <xdr:row>131</xdr:row>
      <xdr:rowOff>171450</xdr:rowOff>
    </xdr:to>
    <xdr:pic>
      <xdr:nvPicPr>
        <xdr:cNvPr id="16" name="Imagem 15" descr="desporto escolar.jpg">
          <a:extLst>
            <a:ext uri="{FF2B5EF4-FFF2-40B4-BE49-F238E27FC236}">
              <a16:creationId xmlns:a16="http://schemas.microsoft.com/office/drawing/2014/main" id="{00000000-0008-0000-2F00-000010000000}"/>
            </a:ext>
          </a:extLst>
        </xdr:cNvPr>
        <xdr:cNvPicPr>
          <a:picLocks noChangeAspect="1"/>
        </xdr:cNvPicPr>
      </xdr:nvPicPr>
      <xdr:blipFill>
        <a:blip xmlns:r="http://schemas.openxmlformats.org/officeDocument/2006/relationships" r:embed="rId2" cstate="print"/>
        <a:stretch>
          <a:fillRect/>
        </a:stretch>
      </xdr:blipFill>
      <xdr:spPr>
        <a:xfrm>
          <a:off x="28803600"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94</xdr:row>
      <xdr:rowOff>0</xdr:rowOff>
    </xdr:from>
    <xdr:to>
      <xdr:col>29</xdr:col>
      <xdr:colOff>0</xdr:colOff>
      <xdr:row>131</xdr:row>
      <xdr:rowOff>171450</xdr:rowOff>
    </xdr:to>
    <xdr:pic>
      <xdr:nvPicPr>
        <xdr:cNvPr id="17" name="Imagem 16" descr="desporto escolar.jpg">
          <a:extLst>
            <a:ext uri="{FF2B5EF4-FFF2-40B4-BE49-F238E27FC236}">
              <a16:creationId xmlns:a16="http://schemas.microsoft.com/office/drawing/2014/main" id="{00000000-0008-0000-2F00-000011000000}"/>
            </a:ext>
          </a:extLst>
        </xdr:cNvPr>
        <xdr:cNvPicPr>
          <a:picLocks noChangeAspect="1"/>
        </xdr:cNvPicPr>
      </xdr:nvPicPr>
      <xdr:blipFill>
        <a:blip xmlns:r="http://schemas.openxmlformats.org/officeDocument/2006/relationships" r:embed="rId2" cstate="print"/>
        <a:stretch>
          <a:fillRect/>
        </a:stretch>
      </xdr:blipFill>
      <xdr:spPr>
        <a:xfrm>
          <a:off x="28803600"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1133475</xdr:colOff>
      <xdr:row>7</xdr:row>
      <xdr:rowOff>142875</xdr:rowOff>
    </xdr:from>
    <xdr:to>
      <xdr:col>43</xdr:col>
      <xdr:colOff>1133475</xdr:colOff>
      <xdr:row>11</xdr:row>
      <xdr:rowOff>123825</xdr:rowOff>
    </xdr:to>
    <xdr:pic>
      <xdr:nvPicPr>
        <xdr:cNvPr id="18" name="Imagem 17" descr="desporto escolar.jpg">
          <a:extLst>
            <a:ext uri="{FF2B5EF4-FFF2-40B4-BE49-F238E27FC236}">
              <a16:creationId xmlns:a16="http://schemas.microsoft.com/office/drawing/2014/main" id="{00000000-0008-0000-2F00-000012000000}"/>
            </a:ext>
          </a:extLst>
        </xdr:cNvPr>
        <xdr:cNvPicPr>
          <a:picLocks noChangeAspect="1"/>
        </xdr:cNvPicPr>
      </xdr:nvPicPr>
      <xdr:blipFill>
        <a:blip xmlns:r="http://schemas.openxmlformats.org/officeDocument/2006/relationships" r:embed="rId2" cstate="print"/>
        <a:stretch>
          <a:fillRect/>
        </a:stretch>
      </xdr:blipFill>
      <xdr:spPr>
        <a:xfrm>
          <a:off x="42331223"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85</xdr:row>
      <xdr:rowOff>142875</xdr:rowOff>
    </xdr:from>
    <xdr:to>
      <xdr:col>29</xdr:col>
      <xdr:colOff>0</xdr:colOff>
      <xdr:row>131</xdr:row>
      <xdr:rowOff>171450</xdr:rowOff>
    </xdr:to>
    <xdr:pic>
      <xdr:nvPicPr>
        <xdr:cNvPr id="19" name="Imagem 18" descr="desporto escolar.jpg">
          <a:extLst>
            <a:ext uri="{FF2B5EF4-FFF2-40B4-BE49-F238E27FC236}">
              <a16:creationId xmlns:a16="http://schemas.microsoft.com/office/drawing/2014/main" id="{00000000-0008-0000-2F00-000013000000}"/>
            </a:ext>
          </a:extLst>
        </xdr:cNvPr>
        <xdr:cNvPicPr>
          <a:picLocks noChangeAspect="1"/>
        </xdr:cNvPicPr>
      </xdr:nvPicPr>
      <xdr:blipFill>
        <a:blip xmlns:r="http://schemas.openxmlformats.org/officeDocument/2006/relationships" r:embed="rId2" cstate="print"/>
        <a:stretch>
          <a:fillRect/>
        </a:stretch>
      </xdr:blipFill>
      <xdr:spPr>
        <a:xfrm>
          <a:off x="28803600"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94</xdr:row>
      <xdr:rowOff>0</xdr:rowOff>
    </xdr:from>
    <xdr:to>
      <xdr:col>29</xdr:col>
      <xdr:colOff>0</xdr:colOff>
      <xdr:row>131</xdr:row>
      <xdr:rowOff>171450</xdr:rowOff>
    </xdr:to>
    <xdr:pic>
      <xdr:nvPicPr>
        <xdr:cNvPr id="20" name="Imagem 19" descr="desporto escolar.jpg">
          <a:extLst>
            <a:ext uri="{FF2B5EF4-FFF2-40B4-BE49-F238E27FC236}">
              <a16:creationId xmlns:a16="http://schemas.microsoft.com/office/drawing/2014/main" id="{00000000-0008-0000-2F00-000014000000}"/>
            </a:ext>
          </a:extLst>
        </xdr:cNvPr>
        <xdr:cNvPicPr>
          <a:picLocks noChangeAspect="1"/>
        </xdr:cNvPicPr>
      </xdr:nvPicPr>
      <xdr:blipFill>
        <a:blip xmlns:r="http://schemas.openxmlformats.org/officeDocument/2006/relationships" r:embed="rId2" cstate="print"/>
        <a:stretch>
          <a:fillRect/>
        </a:stretch>
      </xdr:blipFill>
      <xdr:spPr>
        <a:xfrm>
          <a:off x="28803600"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7</xdr:row>
      <xdr:rowOff>142875</xdr:rowOff>
    </xdr:from>
    <xdr:to>
      <xdr:col>57</xdr:col>
      <xdr:colOff>1133475</xdr:colOff>
      <xdr:row>11</xdr:row>
      <xdr:rowOff>123825</xdr:rowOff>
    </xdr:to>
    <xdr:pic>
      <xdr:nvPicPr>
        <xdr:cNvPr id="25" name="Imagem 24" descr="desporto escolar.jpg">
          <a:extLst>
            <a:ext uri="{FF2B5EF4-FFF2-40B4-BE49-F238E27FC236}">
              <a16:creationId xmlns:a16="http://schemas.microsoft.com/office/drawing/2014/main" id="{00000000-0008-0000-2F00-000019000000}"/>
            </a:ext>
          </a:extLst>
        </xdr:cNvPr>
        <xdr:cNvPicPr>
          <a:picLocks noChangeAspect="1"/>
        </xdr:cNvPicPr>
      </xdr:nvPicPr>
      <xdr:blipFill>
        <a:blip xmlns:r="http://schemas.openxmlformats.org/officeDocument/2006/relationships" r:embed="rId2" cstate="print"/>
        <a:stretch>
          <a:fillRect/>
        </a:stretch>
      </xdr:blipFill>
      <xdr:spPr>
        <a:xfrm>
          <a:off x="54751823"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85</xdr:row>
      <xdr:rowOff>142875</xdr:rowOff>
    </xdr:from>
    <xdr:to>
      <xdr:col>57</xdr:col>
      <xdr:colOff>0</xdr:colOff>
      <xdr:row>131</xdr:row>
      <xdr:rowOff>171450</xdr:rowOff>
    </xdr:to>
    <xdr:pic>
      <xdr:nvPicPr>
        <xdr:cNvPr id="26" name="Imagem 25" descr="desporto escolar.jpg">
          <a:extLst>
            <a:ext uri="{FF2B5EF4-FFF2-40B4-BE49-F238E27FC236}">
              <a16:creationId xmlns:a16="http://schemas.microsoft.com/office/drawing/2014/main" id="{00000000-0008-0000-2F00-00001A000000}"/>
            </a:ext>
          </a:extLst>
        </xdr:cNvPr>
        <xdr:cNvPicPr>
          <a:picLocks noChangeAspect="1"/>
        </xdr:cNvPicPr>
      </xdr:nvPicPr>
      <xdr:blipFill>
        <a:blip xmlns:r="http://schemas.openxmlformats.org/officeDocument/2006/relationships" r:embed="rId2" cstate="print"/>
        <a:stretch>
          <a:fillRect/>
        </a:stretch>
      </xdr:blipFill>
      <xdr:spPr>
        <a:xfrm>
          <a:off x="53616225"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94</xdr:row>
      <xdr:rowOff>0</xdr:rowOff>
    </xdr:from>
    <xdr:to>
      <xdr:col>57</xdr:col>
      <xdr:colOff>0</xdr:colOff>
      <xdr:row>131</xdr:row>
      <xdr:rowOff>171450</xdr:rowOff>
    </xdr:to>
    <xdr:pic>
      <xdr:nvPicPr>
        <xdr:cNvPr id="27" name="Imagem 26" descr="desporto escolar.jpg">
          <a:extLst>
            <a:ext uri="{FF2B5EF4-FFF2-40B4-BE49-F238E27FC236}">
              <a16:creationId xmlns:a16="http://schemas.microsoft.com/office/drawing/2014/main" id="{00000000-0008-0000-2F00-00001B000000}"/>
            </a:ext>
          </a:extLst>
        </xdr:cNvPr>
        <xdr:cNvPicPr>
          <a:picLocks noChangeAspect="1"/>
        </xdr:cNvPicPr>
      </xdr:nvPicPr>
      <xdr:blipFill>
        <a:blip xmlns:r="http://schemas.openxmlformats.org/officeDocument/2006/relationships" r:embed="rId2" cstate="print"/>
        <a:stretch>
          <a:fillRect/>
        </a:stretch>
      </xdr:blipFill>
      <xdr:spPr>
        <a:xfrm>
          <a:off x="53616225"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7</xdr:row>
      <xdr:rowOff>142875</xdr:rowOff>
    </xdr:from>
    <xdr:to>
      <xdr:col>71</xdr:col>
      <xdr:colOff>1133475</xdr:colOff>
      <xdr:row>11</xdr:row>
      <xdr:rowOff>123825</xdr:rowOff>
    </xdr:to>
    <xdr:pic>
      <xdr:nvPicPr>
        <xdr:cNvPr id="28" name="Imagem 27" descr="desporto escolar.jpg">
          <a:extLst>
            <a:ext uri="{FF2B5EF4-FFF2-40B4-BE49-F238E27FC236}">
              <a16:creationId xmlns:a16="http://schemas.microsoft.com/office/drawing/2014/main" id="{00000000-0008-0000-2F00-00001C000000}"/>
            </a:ext>
          </a:extLst>
        </xdr:cNvPr>
        <xdr:cNvPicPr>
          <a:picLocks noChangeAspect="1"/>
        </xdr:cNvPicPr>
      </xdr:nvPicPr>
      <xdr:blipFill>
        <a:blip xmlns:r="http://schemas.openxmlformats.org/officeDocument/2006/relationships" r:embed="rId2" cstate="print"/>
        <a:stretch>
          <a:fillRect/>
        </a:stretch>
      </xdr:blipFill>
      <xdr:spPr>
        <a:xfrm>
          <a:off x="66934298"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85</xdr:row>
      <xdr:rowOff>142875</xdr:rowOff>
    </xdr:from>
    <xdr:to>
      <xdr:col>57</xdr:col>
      <xdr:colOff>0</xdr:colOff>
      <xdr:row>131</xdr:row>
      <xdr:rowOff>171450</xdr:rowOff>
    </xdr:to>
    <xdr:pic>
      <xdr:nvPicPr>
        <xdr:cNvPr id="29" name="Imagem 28" descr="desporto escolar.jpg">
          <a:extLst>
            <a:ext uri="{FF2B5EF4-FFF2-40B4-BE49-F238E27FC236}">
              <a16:creationId xmlns:a16="http://schemas.microsoft.com/office/drawing/2014/main" id="{00000000-0008-0000-2F00-00001D000000}"/>
            </a:ext>
          </a:extLst>
        </xdr:cNvPr>
        <xdr:cNvPicPr>
          <a:picLocks noChangeAspect="1"/>
        </xdr:cNvPicPr>
      </xdr:nvPicPr>
      <xdr:blipFill>
        <a:blip xmlns:r="http://schemas.openxmlformats.org/officeDocument/2006/relationships" r:embed="rId2" cstate="print"/>
        <a:stretch>
          <a:fillRect/>
        </a:stretch>
      </xdr:blipFill>
      <xdr:spPr>
        <a:xfrm>
          <a:off x="53616225"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94</xdr:row>
      <xdr:rowOff>0</xdr:rowOff>
    </xdr:from>
    <xdr:to>
      <xdr:col>57</xdr:col>
      <xdr:colOff>0</xdr:colOff>
      <xdr:row>131</xdr:row>
      <xdr:rowOff>171450</xdr:rowOff>
    </xdr:to>
    <xdr:pic>
      <xdr:nvPicPr>
        <xdr:cNvPr id="30" name="Imagem 29" descr="desporto escolar.jpg">
          <a:extLst>
            <a:ext uri="{FF2B5EF4-FFF2-40B4-BE49-F238E27FC236}">
              <a16:creationId xmlns:a16="http://schemas.microsoft.com/office/drawing/2014/main" id="{00000000-0008-0000-2F00-00001E000000}"/>
            </a:ext>
          </a:extLst>
        </xdr:cNvPr>
        <xdr:cNvPicPr>
          <a:picLocks noChangeAspect="1"/>
        </xdr:cNvPicPr>
      </xdr:nvPicPr>
      <xdr:blipFill>
        <a:blip xmlns:r="http://schemas.openxmlformats.org/officeDocument/2006/relationships" r:embed="rId2" cstate="print"/>
        <a:stretch>
          <a:fillRect/>
        </a:stretch>
      </xdr:blipFill>
      <xdr:spPr>
        <a:xfrm>
          <a:off x="53616225"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7</xdr:row>
      <xdr:rowOff>142875</xdr:rowOff>
    </xdr:from>
    <xdr:to>
      <xdr:col>57</xdr:col>
      <xdr:colOff>1133475</xdr:colOff>
      <xdr:row>11</xdr:row>
      <xdr:rowOff>123825</xdr:rowOff>
    </xdr:to>
    <xdr:pic>
      <xdr:nvPicPr>
        <xdr:cNvPr id="31" name="Imagem 30" descr="desporto escolar.jpg">
          <a:extLst>
            <a:ext uri="{FF2B5EF4-FFF2-40B4-BE49-F238E27FC236}">
              <a16:creationId xmlns:a16="http://schemas.microsoft.com/office/drawing/2014/main" id="{00000000-0008-0000-2F00-00001F000000}"/>
            </a:ext>
          </a:extLst>
        </xdr:cNvPr>
        <xdr:cNvPicPr>
          <a:picLocks noChangeAspect="1"/>
        </xdr:cNvPicPr>
      </xdr:nvPicPr>
      <xdr:blipFill>
        <a:blip xmlns:r="http://schemas.openxmlformats.org/officeDocument/2006/relationships" r:embed="rId2" cstate="print"/>
        <a:stretch>
          <a:fillRect/>
        </a:stretch>
      </xdr:blipFill>
      <xdr:spPr>
        <a:xfrm>
          <a:off x="54751823"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7</xdr:row>
      <xdr:rowOff>142875</xdr:rowOff>
    </xdr:from>
    <xdr:to>
      <xdr:col>71</xdr:col>
      <xdr:colOff>1133475</xdr:colOff>
      <xdr:row>11</xdr:row>
      <xdr:rowOff>123825</xdr:rowOff>
    </xdr:to>
    <xdr:pic>
      <xdr:nvPicPr>
        <xdr:cNvPr id="32" name="Imagem 31" descr="desporto escolar.jpg">
          <a:extLst>
            <a:ext uri="{FF2B5EF4-FFF2-40B4-BE49-F238E27FC236}">
              <a16:creationId xmlns:a16="http://schemas.microsoft.com/office/drawing/2014/main" id="{00000000-0008-0000-2F00-000020000000}"/>
            </a:ext>
          </a:extLst>
        </xdr:cNvPr>
        <xdr:cNvPicPr>
          <a:picLocks noChangeAspect="1"/>
        </xdr:cNvPicPr>
      </xdr:nvPicPr>
      <xdr:blipFill>
        <a:blip xmlns:r="http://schemas.openxmlformats.org/officeDocument/2006/relationships" r:embed="rId2" cstate="print"/>
        <a:stretch>
          <a:fillRect/>
        </a:stretch>
      </xdr:blipFill>
      <xdr:spPr>
        <a:xfrm>
          <a:off x="66934298"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8</xdr:row>
      <xdr:rowOff>142875</xdr:rowOff>
    </xdr:from>
    <xdr:to>
      <xdr:col>57</xdr:col>
      <xdr:colOff>1133475</xdr:colOff>
      <xdr:row>13</xdr:row>
      <xdr:rowOff>85725</xdr:rowOff>
    </xdr:to>
    <xdr:pic>
      <xdr:nvPicPr>
        <xdr:cNvPr id="33" name="Imagem 32" descr="desporto escolar.jpg">
          <a:extLst>
            <a:ext uri="{FF2B5EF4-FFF2-40B4-BE49-F238E27FC236}">
              <a16:creationId xmlns:a16="http://schemas.microsoft.com/office/drawing/2014/main" id="{00000000-0008-0000-2F00-000021000000}"/>
            </a:ext>
          </a:extLst>
        </xdr:cNvPr>
        <xdr:cNvPicPr>
          <a:picLocks noChangeAspect="1"/>
        </xdr:cNvPicPr>
      </xdr:nvPicPr>
      <xdr:blipFill>
        <a:blip xmlns:r="http://schemas.openxmlformats.org/officeDocument/2006/relationships" r:embed="rId2" cstate="print"/>
        <a:stretch>
          <a:fillRect/>
        </a:stretch>
      </xdr:blipFill>
      <xdr:spPr>
        <a:xfrm>
          <a:off x="54751823" y="2602116"/>
          <a:ext cx="1052" cy="8997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8</xdr:row>
      <xdr:rowOff>142875</xdr:rowOff>
    </xdr:from>
    <xdr:to>
      <xdr:col>71</xdr:col>
      <xdr:colOff>1133475</xdr:colOff>
      <xdr:row>13</xdr:row>
      <xdr:rowOff>85725</xdr:rowOff>
    </xdr:to>
    <xdr:pic>
      <xdr:nvPicPr>
        <xdr:cNvPr id="34" name="Imagem 33" descr="desporto escolar.jpg">
          <a:extLst>
            <a:ext uri="{FF2B5EF4-FFF2-40B4-BE49-F238E27FC236}">
              <a16:creationId xmlns:a16="http://schemas.microsoft.com/office/drawing/2014/main" id="{00000000-0008-0000-2F00-000022000000}"/>
            </a:ext>
          </a:extLst>
        </xdr:cNvPr>
        <xdr:cNvPicPr>
          <a:picLocks noChangeAspect="1"/>
        </xdr:cNvPicPr>
      </xdr:nvPicPr>
      <xdr:blipFill>
        <a:blip xmlns:r="http://schemas.openxmlformats.org/officeDocument/2006/relationships" r:embed="rId2" cstate="print"/>
        <a:stretch>
          <a:fillRect/>
        </a:stretch>
      </xdr:blipFill>
      <xdr:spPr>
        <a:xfrm>
          <a:off x="66934298" y="2602116"/>
          <a:ext cx="1052" cy="8997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15</xdr:col>
      <xdr:colOff>923925</xdr:colOff>
      <xdr:row>4</xdr:row>
      <xdr:rowOff>238125</xdr:rowOff>
    </xdr:from>
    <xdr:to>
      <xdr:col>15</xdr:col>
      <xdr:colOff>3057525</xdr:colOff>
      <xdr:row>12</xdr:row>
      <xdr:rowOff>66675</xdr:rowOff>
    </xdr:to>
    <xdr:pic>
      <xdr:nvPicPr>
        <xdr:cNvPr id="36" name="Imagem 35" descr="mini-trampolim.jpg">
          <a:extLst>
            <a:ext uri="{FF2B5EF4-FFF2-40B4-BE49-F238E27FC236}">
              <a16:creationId xmlns:a16="http://schemas.microsoft.com/office/drawing/2014/main" id="{00000000-0008-0000-2F00-000024000000}"/>
            </a:ext>
          </a:extLst>
        </xdr:cNvPr>
        <xdr:cNvPicPr>
          <a:picLocks noChangeAspect="1"/>
        </xdr:cNvPicPr>
      </xdr:nvPicPr>
      <xdr:blipFill>
        <a:blip xmlns:r="http://schemas.openxmlformats.org/officeDocument/2006/relationships" r:embed="rId1" cstate="print"/>
        <a:stretch>
          <a:fillRect/>
        </a:stretch>
      </xdr:blipFill>
      <xdr:spPr>
        <a:xfrm>
          <a:off x="1146601"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15</xdr:col>
      <xdr:colOff>2943225</xdr:colOff>
      <xdr:row>5</xdr:row>
      <xdr:rowOff>133350</xdr:rowOff>
    </xdr:from>
    <xdr:to>
      <xdr:col>15</xdr:col>
      <xdr:colOff>4305300</xdr:colOff>
      <xdr:row>12</xdr:row>
      <xdr:rowOff>152400</xdr:rowOff>
    </xdr:to>
    <xdr:pic>
      <xdr:nvPicPr>
        <xdr:cNvPr id="37" name="Imagem 36" descr="desporto escolar.jpg">
          <a:extLst>
            <a:ext uri="{FF2B5EF4-FFF2-40B4-BE49-F238E27FC236}">
              <a16:creationId xmlns:a16="http://schemas.microsoft.com/office/drawing/2014/main" id="{00000000-0008-0000-2F00-000025000000}"/>
            </a:ext>
          </a:extLst>
        </xdr:cNvPr>
        <xdr:cNvPicPr>
          <a:picLocks noChangeAspect="1"/>
        </xdr:cNvPicPr>
      </xdr:nvPicPr>
      <xdr:blipFill>
        <a:blip xmlns:r="http://schemas.openxmlformats.org/officeDocument/2006/relationships" r:embed="rId2" cstate="print"/>
        <a:stretch>
          <a:fillRect/>
        </a:stretch>
      </xdr:blipFill>
      <xdr:spPr>
        <a:xfrm>
          <a:off x="3159661"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923925</xdr:colOff>
      <xdr:row>4</xdr:row>
      <xdr:rowOff>238125</xdr:rowOff>
    </xdr:from>
    <xdr:to>
      <xdr:col>29</xdr:col>
      <xdr:colOff>3057525</xdr:colOff>
      <xdr:row>12</xdr:row>
      <xdr:rowOff>66675</xdr:rowOff>
    </xdr:to>
    <xdr:pic>
      <xdr:nvPicPr>
        <xdr:cNvPr id="38" name="Imagem 37" descr="mini-trampolim.jpg">
          <a:extLst>
            <a:ext uri="{FF2B5EF4-FFF2-40B4-BE49-F238E27FC236}">
              <a16:creationId xmlns:a16="http://schemas.microsoft.com/office/drawing/2014/main" id="{00000000-0008-0000-2F00-000026000000}"/>
            </a:ext>
          </a:extLst>
        </xdr:cNvPr>
        <xdr:cNvPicPr>
          <a:picLocks noChangeAspect="1"/>
        </xdr:cNvPicPr>
      </xdr:nvPicPr>
      <xdr:blipFill>
        <a:blip xmlns:r="http://schemas.openxmlformats.org/officeDocument/2006/relationships" r:embed="rId1" cstate="print"/>
        <a:stretch>
          <a:fillRect/>
        </a:stretch>
      </xdr:blipFill>
      <xdr:spPr>
        <a:xfrm>
          <a:off x="1146601"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2943225</xdr:colOff>
      <xdr:row>5</xdr:row>
      <xdr:rowOff>133350</xdr:rowOff>
    </xdr:from>
    <xdr:to>
      <xdr:col>29</xdr:col>
      <xdr:colOff>4305300</xdr:colOff>
      <xdr:row>12</xdr:row>
      <xdr:rowOff>152400</xdr:rowOff>
    </xdr:to>
    <xdr:pic>
      <xdr:nvPicPr>
        <xdr:cNvPr id="39" name="Imagem 38" descr="desporto escolar.jpg">
          <a:extLst>
            <a:ext uri="{FF2B5EF4-FFF2-40B4-BE49-F238E27FC236}">
              <a16:creationId xmlns:a16="http://schemas.microsoft.com/office/drawing/2014/main" id="{00000000-0008-0000-2F00-000027000000}"/>
            </a:ext>
          </a:extLst>
        </xdr:cNvPr>
        <xdr:cNvPicPr>
          <a:picLocks noChangeAspect="1"/>
        </xdr:cNvPicPr>
      </xdr:nvPicPr>
      <xdr:blipFill>
        <a:blip xmlns:r="http://schemas.openxmlformats.org/officeDocument/2006/relationships" r:embed="rId2" cstate="print"/>
        <a:stretch>
          <a:fillRect/>
        </a:stretch>
      </xdr:blipFill>
      <xdr:spPr>
        <a:xfrm>
          <a:off x="3159661"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1133475</xdr:colOff>
      <xdr:row>7</xdr:row>
      <xdr:rowOff>142875</xdr:rowOff>
    </xdr:from>
    <xdr:to>
      <xdr:col>43</xdr:col>
      <xdr:colOff>1133475</xdr:colOff>
      <xdr:row>11</xdr:row>
      <xdr:rowOff>123825</xdr:rowOff>
    </xdr:to>
    <xdr:pic>
      <xdr:nvPicPr>
        <xdr:cNvPr id="40" name="Imagem 39" descr="desporto escolar.jpg">
          <a:extLst>
            <a:ext uri="{FF2B5EF4-FFF2-40B4-BE49-F238E27FC236}">
              <a16:creationId xmlns:a16="http://schemas.microsoft.com/office/drawing/2014/main" id="{00000000-0008-0000-2F00-000028000000}"/>
            </a:ext>
          </a:extLst>
        </xdr:cNvPr>
        <xdr:cNvPicPr>
          <a:picLocks noChangeAspect="1"/>
        </xdr:cNvPicPr>
      </xdr:nvPicPr>
      <xdr:blipFill>
        <a:blip xmlns:r="http://schemas.openxmlformats.org/officeDocument/2006/relationships" r:embed="rId2" cstate="print"/>
        <a:stretch>
          <a:fillRect/>
        </a:stretch>
      </xdr:blipFill>
      <xdr:spPr>
        <a:xfrm>
          <a:off x="35020786" y="2383041"/>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923925</xdr:colOff>
      <xdr:row>4</xdr:row>
      <xdr:rowOff>238125</xdr:rowOff>
    </xdr:from>
    <xdr:to>
      <xdr:col>43</xdr:col>
      <xdr:colOff>3057525</xdr:colOff>
      <xdr:row>12</xdr:row>
      <xdr:rowOff>66675</xdr:rowOff>
    </xdr:to>
    <xdr:pic>
      <xdr:nvPicPr>
        <xdr:cNvPr id="41" name="Imagem 40" descr="mini-trampolim.jpg">
          <a:extLst>
            <a:ext uri="{FF2B5EF4-FFF2-40B4-BE49-F238E27FC236}">
              <a16:creationId xmlns:a16="http://schemas.microsoft.com/office/drawing/2014/main" id="{00000000-0008-0000-2F00-000029000000}"/>
            </a:ext>
          </a:extLst>
        </xdr:cNvPr>
        <xdr:cNvPicPr>
          <a:picLocks noChangeAspect="1"/>
        </xdr:cNvPicPr>
      </xdr:nvPicPr>
      <xdr:blipFill>
        <a:blip xmlns:r="http://schemas.openxmlformats.org/officeDocument/2006/relationships" r:embed="rId1" cstate="print"/>
        <a:stretch>
          <a:fillRect/>
        </a:stretch>
      </xdr:blipFill>
      <xdr:spPr>
        <a:xfrm>
          <a:off x="34817476"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2943225</xdr:colOff>
      <xdr:row>5</xdr:row>
      <xdr:rowOff>133350</xdr:rowOff>
    </xdr:from>
    <xdr:to>
      <xdr:col>43</xdr:col>
      <xdr:colOff>4305300</xdr:colOff>
      <xdr:row>12</xdr:row>
      <xdr:rowOff>152400</xdr:rowOff>
    </xdr:to>
    <xdr:pic>
      <xdr:nvPicPr>
        <xdr:cNvPr id="42" name="Imagem 41" descr="desporto escolar.jpg">
          <a:extLst>
            <a:ext uri="{FF2B5EF4-FFF2-40B4-BE49-F238E27FC236}">
              <a16:creationId xmlns:a16="http://schemas.microsoft.com/office/drawing/2014/main" id="{00000000-0008-0000-2F00-00002A000000}"/>
            </a:ext>
          </a:extLst>
        </xdr:cNvPr>
        <xdr:cNvPicPr>
          <a:picLocks noChangeAspect="1"/>
        </xdr:cNvPicPr>
      </xdr:nvPicPr>
      <xdr:blipFill>
        <a:blip xmlns:r="http://schemas.openxmlformats.org/officeDocument/2006/relationships" r:embed="rId2" cstate="print"/>
        <a:stretch>
          <a:fillRect/>
        </a:stretch>
      </xdr:blipFill>
      <xdr:spPr>
        <a:xfrm>
          <a:off x="36830536"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7</xdr:row>
      <xdr:rowOff>142875</xdr:rowOff>
    </xdr:from>
    <xdr:to>
      <xdr:col>57</xdr:col>
      <xdr:colOff>1133475</xdr:colOff>
      <xdr:row>11</xdr:row>
      <xdr:rowOff>123825</xdr:rowOff>
    </xdr:to>
    <xdr:pic>
      <xdr:nvPicPr>
        <xdr:cNvPr id="43" name="Imagem 42" descr="desporto escolar.jpg">
          <a:extLst>
            <a:ext uri="{FF2B5EF4-FFF2-40B4-BE49-F238E27FC236}">
              <a16:creationId xmlns:a16="http://schemas.microsoft.com/office/drawing/2014/main" id="{00000000-0008-0000-2F00-00002B000000}"/>
            </a:ext>
          </a:extLst>
        </xdr:cNvPr>
        <xdr:cNvPicPr>
          <a:picLocks noChangeAspect="1"/>
        </xdr:cNvPicPr>
      </xdr:nvPicPr>
      <xdr:blipFill>
        <a:blip xmlns:r="http://schemas.openxmlformats.org/officeDocument/2006/relationships" r:embed="rId2" cstate="print"/>
        <a:stretch>
          <a:fillRect/>
        </a:stretch>
      </xdr:blipFill>
      <xdr:spPr>
        <a:xfrm>
          <a:off x="35020786" y="2383041"/>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923925</xdr:colOff>
      <xdr:row>4</xdr:row>
      <xdr:rowOff>238125</xdr:rowOff>
    </xdr:from>
    <xdr:to>
      <xdr:col>57</xdr:col>
      <xdr:colOff>3057525</xdr:colOff>
      <xdr:row>12</xdr:row>
      <xdr:rowOff>66675</xdr:rowOff>
    </xdr:to>
    <xdr:pic>
      <xdr:nvPicPr>
        <xdr:cNvPr id="44" name="Imagem 43" descr="mini-trampolim.jpg">
          <a:extLst>
            <a:ext uri="{FF2B5EF4-FFF2-40B4-BE49-F238E27FC236}">
              <a16:creationId xmlns:a16="http://schemas.microsoft.com/office/drawing/2014/main" id="{00000000-0008-0000-2F00-00002C000000}"/>
            </a:ext>
          </a:extLst>
        </xdr:cNvPr>
        <xdr:cNvPicPr>
          <a:picLocks noChangeAspect="1"/>
        </xdr:cNvPicPr>
      </xdr:nvPicPr>
      <xdr:blipFill>
        <a:blip xmlns:r="http://schemas.openxmlformats.org/officeDocument/2006/relationships" r:embed="rId1" cstate="print"/>
        <a:stretch>
          <a:fillRect/>
        </a:stretch>
      </xdr:blipFill>
      <xdr:spPr>
        <a:xfrm>
          <a:off x="34817476"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2943225</xdr:colOff>
      <xdr:row>5</xdr:row>
      <xdr:rowOff>133350</xdr:rowOff>
    </xdr:from>
    <xdr:to>
      <xdr:col>57</xdr:col>
      <xdr:colOff>4305300</xdr:colOff>
      <xdr:row>12</xdr:row>
      <xdr:rowOff>152400</xdr:rowOff>
    </xdr:to>
    <xdr:pic>
      <xdr:nvPicPr>
        <xdr:cNvPr id="45" name="Imagem 44" descr="desporto escolar.jpg">
          <a:extLst>
            <a:ext uri="{FF2B5EF4-FFF2-40B4-BE49-F238E27FC236}">
              <a16:creationId xmlns:a16="http://schemas.microsoft.com/office/drawing/2014/main" id="{00000000-0008-0000-2F00-00002D000000}"/>
            </a:ext>
          </a:extLst>
        </xdr:cNvPr>
        <xdr:cNvPicPr>
          <a:picLocks noChangeAspect="1"/>
        </xdr:cNvPicPr>
      </xdr:nvPicPr>
      <xdr:blipFill>
        <a:blip xmlns:r="http://schemas.openxmlformats.org/officeDocument/2006/relationships" r:embed="rId2" cstate="print"/>
        <a:stretch>
          <a:fillRect/>
        </a:stretch>
      </xdr:blipFill>
      <xdr:spPr>
        <a:xfrm>
          <a:off x="36830536"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7</xdr:row>
      <xdr:rowOff>142875</xdr:rowOff>
    </xdr:from>
    <xdr:to>
      <xdr:col>71</xdr:col>
      <xdr:colOff>1133475</xdr:colOff>
      <xdr:row>11</xdr:row>
      <xdr:rowOff>123825</xdr:rowOff>
    </xdr:to>
    <xdr:pic>
      <xdr:nvPicPr>
        <xdr:cNvPr id="46" name="Imagem 45" descr="desporto escolar.jpg">
          <a:extLst>
            <a:ext uri="{FF2B5EF4-FFF2-40B4-BE49-F238E27FC236}">
              <a16:creationId xmlns:a16="http://schemas.microsoft.com/office/drawing/2014/main" id="{00000000-0008-0000-2F00-00002E000000}"/>
            </a:ext>
          </a:extLst>
        </xdr:cNvPr>
        <xdr:cNvPicPr>
          <a:picLocks noChangeAspect="1"/>
        </xdr:cNvPicPr>
      </xdr:nvPicPr>
      <xdr:blipFill>
        <a:blip xmlns:r="http://schemas.openxmlformats.org/officeDocument/2006/relationships" r:embed="rId2" cstate="print"/>
        <a:stretch>
          <a:fillRect/>
        </a:stretch>
      </xdr:blipFill>
      <xdr:spPr>
        <a:xfrm>
          <a:off x="35020786" y="2383041"/>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923925</xdr:colOff>
      <xdr:row>4</xdr:row>
      <xdr:rowOff>238125</xdr:rowOff>
    </xdr:from>
    <xdr:to>
      <xdr:col>71</xdr:col>
      <xdr:colOff>3057525</xdr:colOff>
      <xdr:row>12</xdr:row>
      <xdr:rowOff>66675</xdr:rowOff>
    </xdr:to>
    <xdr:pic>
      <xdr:nvPicPr>
        <xdr:cNvPr id="47" name="Imagem 46" descr="mini-trampolim.jpg">
          <a:extLst>
            <a:ext uri="{FF2B5EF4-FFF2-40B4-BE49-F238E27FC236}">
              <a16:creationId xmlns:a16="http://schemas.microsoft.com/office/drawing/2014/main" id="{00000000-0008-0000-2F00-00002F000000}"/>
            </a:ext>
          </a:extLst>
        </xdr:cNvPr>
        <xdr:cNvPicPr>
          <a:picLocks noChangeAspect="1"/>
        </xdr:cNvPicPr>
      </xdr:nvPicPr>
      <xdr:blipFill>
        <a:blip xmlns:r="http://schemas.openxmlformats.org/officeDocument/2006/relationships" r:embed="rId1" cstate="print"/>
        <a:stretch>
          <a:fillRect/>
        </a:stretch>
      </xdr:blipFill>
      <xdr:spPr>
        <a:xfrm>
          <a:off x="34817476"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2943225</xdr:colOff>
      <xdr:row>5</xdr:row>
      <xdr:rowOff>133350</xdr:rowOff>
    </xdr:from>
    <xdr:to>
      <xdr:col>71</xdr:col>
      <xdr:colOff>4305300</xdr:colOff>
      <xdr:row>12</xdr:row>
      <xdr:rowOff>152400</xdr:rowOff>
    </xdr:to>
    <xdr:pic>
      <xdr:nvPicPr>
        <xdr:cNvPr id="48" name="Imagem 47" descr="desporto escolar.jpg">
          <a:extLst>
            <a:ext uri="{FF2B5EF4-FFF2-40B4-BE49-F238E27FC236}">
              <a16:creationId xmlns:a16="http://schemas.microsoft.com/office/drawing/2014/main" id="{00000000-0008-0000-2F00-000030000000}"/>
            </a:ext>
          </a:extLst>
        </xdr:cNvPr>
        <xdr:cNvPicPr>
          <a:picLocks noChangeAspect="1"/>
        </xdr:cNvPicPr>
      </xdr:nvPicPr>
      <xdr:blipFill>
        <a:blip xmlns:r="http://schemas.openxmlformats.org/officeDocument/2006/relationships" r:embed="rId2" cstate="print"/>
        <a:stretch>
          <a:fillRect/>
        </a:stretch>
      </xdr:blipFill>
      <xdr:spPr>
        <a:xfrm>
          <a:off x="36830536"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19050</xdr:colOff>
      <xdr:row>6</xdr:row>
      <xdr:rowOff>57150</xdr:rowOff>
    </xdr:from>
    <xdr:to>
      <xdr:col>1</xdr:col>
      <xdr:colOff>1085850</xdr:colOff>
      <xdr:row>10</xdr:row>
      <xdr:rowOff>161925</xdr:rowOff>
    </xdr:to>
    <xdr:pic>
      <xdr:nvPicPr>
        <xdr:cNvPr id="2" name="Imagem 1" descr="mini-trampolim.jpg">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tretch>
          <a:fillRect/>
        </a:stretch>
      </xdr:blipFill>
      <xdr:spPr>
        <a:xfrm>
          <a:off x="236963" y="2137903"/>
          <a:ext cx="1067962" cy="8681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1133475</xdr:colOff>
      <xdr:row>7</xdr:row>
      <xdr:rowOff>142875</xdr:rowOff>
    </xdr:from>
    <xdr:to>
      <xdr:col>1</xdr:col>
      <xdr:colOff>1885950</xdr:colOff>
      <xdr:row>11</xdr:row>
      <xdr:rowOff>123825</xdr:rowOff>
    </xdr:to>
    <xdr:pic>
      <xdr:nvPicPr>
        <xdr:cNvPr id="3" name="Imagem 2" descr="desporto escolar.jpg">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345148" y="241161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15</xdr:col>
      <xdr:colOff>19050</xdr:colOff>
      <xdr:row>6</xdr:row>
      <xdr:rowOff>57150</xdr:rowOff>
    </xdr:from>
    <xdr:to>
      <xdr:col>15</xdr:col>
      <xdr:colOff>1085850</xdr:colOff>
      <xdr:row>10</xdr:row>
      <xdr:rowOff>161925</xdr:rowOff>
    </xdr:to>
    <xdr:pic>
      <xdr:nvPicPr>
        <xdr:cNvPr id="4" name="Imagem 3" descr="mini-trampolim.jpg">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cstate="print"/>
        <a:stretch>
          <a:fillRect/>
        </a:stretch>
      </xdr:blipFill>
      <xdr:spPr>
        <a:xfrm>
          <a:off x="11524088" y="2137903"/>
          <a:ext cx="1067962" cy="8681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15</xdr:col>
      <xdr:colOff>1133475</xdr:colOff>
      <xdr:row>7</xdr:row>
      <xdr:rowOff>142875</xdr:rowOff>
    </xdr:from>
    <xdr:to>
      <xdr:col>15</xdr:col>
      <xdr:colOff>1885950</xdr:colOff>
      <xdr:row>11</xdr:row>
      <xdr:rowOff>123825</xdr:rowOff>
    </xdr:to>
    <xdr:pic>
      <xdr:nvPicPr>
        <xdr:cNvPr id="5" name="Imagem 4" descr="desporto escolar.jpg">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2" cstate="print"/>
        <a:stretch>
          <a:fillRect/>
        </a:stretch>
      </xdr:blipFill>
      <xdr:spPr>
        <a:xfrm>
          <a:off x="12632273" y="241161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1133475</xdr:colOff>
      <xdr:row>7</xdr:row>
      <xdr:rowOff>142875</xdr:rowOff>
    </xdr:from>
    <xdr:to>
      <xdr:col>29</xdr:col>
      <xdr:colOff>1133475</xdr:colOff>
      <xdr:row>11</xdr:row>
      <xdr:rowOff>123825</xdr:rowOff>
    </xdr:to>
    <xdr:pic>
      <xdr:nvPicPr>
        <xdr:cNvPr id="17" name="Imagem 16" descr="desporto escolar.jpg">
          <a:extLst>
            <a:ext uri="{FF2B5EF4-FFF2-40B4-BE49-F238E27FC236}">
              <a16:creationId xmlns:a16="http://schemas.microsoft.com/office/drawing/2014/main" id="{00000000-0008-0000-3000-000011000000}"/>
            </a:ext>
          </a:extLst>
        </xdr:cNvPr>
        <xdr:cNvPicPr>
          <a:picLocks noChangeAspect="1"/>
        </xdr:cNvPicPr>
      </xdr:nvPicPr>
      <xdr:blipFill>
        <a:blip xmlns:r="http://schemas.openxmlformats.org/officeDocument/2006/relationships" r:embed="rId2" cstate="print"/>
        <a:stretch>
          <a:fillRect/>
        </a:stretch>
      </xdr:blipFill>
      <xdr:spPr>
        <a:xfrm>
          <a:off x="1343416" y="24306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85</xdr:row>
      <xdr:rowOff>142875</xdr:rowOff>
    </xdr:from>
    <xdr:to>
      <xdr:col>29</xdr:col>
      <xdr:colOff>0</xdr:colOff>
      <xdr:row>131</xdr:row>
      <xdr:rowOff>171450</xdr:rowOff>
    </xdr:to>
    <xdr:pic>
      <xdr:nvPicPr>
        <xdr:cNvPr id="19" name="Imagem 18" descr="desporto escolar.jpg">
          <a:extLst>
            <a:ext uri="{FF2B5EF4-FFF2-40B4-BE49-F238E27FC236}">
              <a16:creationId xmlns:a16="http://schemas.microsoft.com/office/drawing/2014/main" id="{00000000-0008-0000-3000-000013000000}"/>
            </a:ext>
          </a:extLst>
        </xdr:cNvPr>
        <xdr:cNvPicPr>
          <a:picLocks noChangeAspect="1"/>
        </xdr:cNvPicPr>
      </xdr:nvPicPr>
      <xdr:blipFill>
        <a:blip xmlns:r="http://schemas.openxmlformats.org/officeDocument/2006/relationships" r:embed="rId2" cstate="print"/>
        <a:stretch>
          <a:fillRect/>
        </a:stretch>
      </xdr:blipFill>
      <xdr:spPr>
        <a:xfrm>
          <a:off x="1343416" y="19333211"/>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94</xdr:row>
      <xdr:rowOff>0</xdr:rowOff>
    </xdr:from>
    <xdr:to>
      <xdr:col>29</xdr:col>
      <xdr:colOff>0</xdr:colOff>
      <xdr:row>131</xdr:row>
      <xdr:rowOff>171450</xdr:rowOff>
    </xdr:to>
    <xdr:pic>
      <xdr:nvPicPr>
        <xdr:cNvPr id="21" name="Imagem 20" descr="desporto escolar.jpg">
          <a:extLst>
            <a:ext uri="{FF2B5EF4-FFF2-40B4-BE49-F238E27FC236}">
              <a16:creationId xmlns:a16="http://schemas.microsoft.com/office/drawing/2014/main" id="{00000000-0008-0000-3000-000015000000}"/>
            </a:ext>
          </a:extLst>
        </xdr:cNvPr>
        <xdr:cNvPicPr>
          <a:picLocks noChangeAspect="1"/>
        </xdr:cNvPicPr>
      </xdr:nvPicPr>
      <xdr:blipFill>
        <a:blip xmlns:r="http://schemas.openxmlformats.org/officeDocument/2006/relationships" r:embed="rId2" cstate="print"/>
        <a:stretch>
          <a:fillRect/>
        </a:stretch>
      </xdr:blipFill>
      <xdr:spPr>
        <a:xfrm>
          <a:off x="1343416" y="27230302"/>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1133475</xdr:colOff>
      <xdr:row>7</xdr:row>
      <xdr:rowOff>142875</xdr:rowOff>
    </xdr:from>
    <xdr:to>
      <xdr:col>43</xdr:col>
      <xdr:colOff>1133475</xdr:colOff>
      <xdr:row>11</xdr:row>
      <xdr:rowOff>123825</xdr:rowOff>
    </xdr:to>
    <xdr:pic>
      <xdr:nvPicPr>
        <xdr:cNvPr id="23" name="Imagem 22" descr="desporto escolar.jpg">
          <a:extLst>
            <a:ext uri="{FF2B5EF4-FFF2-40B4-BE49-F238E27FC236}">
              <a16:creationId xmlns:a16="http://schemas.microsoft.com/office/drawing/2014/main" id="{00000000-0008-0000-3000-000017000000}"/>
            </a:ext>
          </a:extLst>
        </xdr:cNvPr>
        <xdr:cNvPicPr>
          <a:picLocks noChangeAspect="1"/>
        </xdr:cNvPicPr>
      </xdr:nvPicPr>
      <xdr:blipFill>
        <a:blip xmlns:r="http://schemas.openxmlformats.org/officeDocument/2006/relationships" r:embed="rId2" cstate="print"/>
        <a:stretch>
          <a:fillRect/>
        </a:stretch>
      </xdr:blipFill>
      <xdr:spPr>
        <a:xfrm>
          <a:off x="1343416" y="24306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85</xdr:row>
      <xdr:rowOff>142875</xdr:rowOff>
    </xdr:from>
    <xdr:to>
      <xdr:col>29</xdr:col>
      <xdr:colOff>0</xdr:colOff>
      <xdr:row>131</xdr:row>
      <xdr:rowOff>171450</xdr:rowOff>
    </xdr:to>
    <xdr:pic>
      <xdr:nvPicPr>
        <xdr:cNvPr id="25" name="Imagem 24" descr="desporto escolar.jpg">
          <a:extLst>
            <a:ext uri="{FF2B5EF4-FFF2-40B4-BE49-F238E27FC236}">
              <a16:creationId xmlns:a16="http://schemas.microsoft.com/office/drawing/2014/main" id="{00000000-0008-0000-3000-000019000000}"/>
            </a:ext>
          </a:extLst>
        </xdr:cNvPr>
        <xdr:cNvPicPr>
          <a:picLocks noChangeAspect="1"/>
        </xdr:cNvPicPr>
      </xdr:nvPicPr>
      <xdr:blipFill>
        <a:blip xmlns:r="http://schemas.openxmlformats.org/officeDocument/2006/relationships" r:embed="rId2" cstate="print"/>
        <a:stretch>
          <a:fillRect/>
        </a:stretch>
      </xdr:blipFill>
      <xdr:spPr>
        <a:xfrm>
          <a:off x="1343416" y="19333211"/>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94</xdr:row>
      <xdr:rowOff>0</xdr:rowOff>
    </xdr:from>
    <xdr:to>
      <xdr:col>29</xdr:col>
      <xdr:colOff>0</xdr:colOff>
      <xdr:row>131</xdr:row>
      <xdr:rowOff>171450</xdr:rowOff>
    </xdr:to>
    <xdr:pic>
      <xdr:nvPicPr>
        <xdr:cNvPr id="27" name="Imagem 26" descr="desporto escolar.jpg">
          <a:extLst>
            <a:ext uri="{FF2B5EF4-FFF2-40B4-BE49-F238E27FC236}">
              <a16:creationId xmlns:a16="http://schemas.microsoft.com/office/drawing/2014/main" id="{00000000-0008-0000-3000-00001B000000}"/>
            </a:ext>
          </a:extLst>
        </xdr:cNvPr>
        <xdr:cNvPicPr>
          <a:picLocks noChangeAspect="1"/>
        </xdr:cNvPicPr>
      </xdr:nvPicPr>
      <xdr:blipFill>
        <a:blip xmlns:r="http://schemas.openxmlformats.org/officeDocument/2006/relationships" r:embed="rId2" cstate="print"/>
        <a:stretch>
          <a:fillRect/>
        </a:stretch>
      </xdr:blipFill>
      <xdr:spPr>
        <a:xfrm>
          <a:off x="1343416" y="27230302"/>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19050</xdr:colOff>
      <xdr:row>6</xdr:row>
      <xdr:rowOff>57150</xdr:rowOff>
    </xdr:from>
    <xdr:to>
      <xdr:col>29</xdr:col>
      <xdr:colOff>1085850</xdr:colOff>
      <xdr:row>10</xdr:row>
      <xdr:rowOff>161925</xdr:rowOff>
    </xdr:to>
    <xdr:pic>
      <xdr:nvPicPr>
        <xdr:cNvPr id="33" name="Imagem 32" descr="mini-trampolim.jpg">
          <a:extLst>
            <a:ext uri="{FF2B5EF4-FFF2-40B4-BE49-F238E27FC236}">
              <a16:creationId xmlns:a16="http://schemas.microsoft.com/office/drawing/2014/main" id="{00000000-0008-0000-3000-000021000000}"/>
            </a:ext>
          </a:extLst>
        </xdr:cNvPr>
        <xdr:cNvPicPr>
          <a:picLocks noChangeAspect="1"/>
        </xdr:cNvPicPr>
      </xdr:nvPicPr>
      <xdr:blipFill>
        <a:blip xmlns:r="http://schemas.openxmlformats.org/officeDocument/2006/relationships" r:embed="rId1" cstate="print"/>
        <a:stretch>
          <a:fillRect/>
        </a:stretch>
      </xdr:blipFill>
      <xdr:spPr>
        <a:xfrm>
          <a:off x="256013" y="18349453"/>
          <a:ext cx="1067962" cy="8681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1133475</xdr:colOff>
      <xdr:row>7</xdr:row>
      <xdr:rowOff>142875</xdr:rowOff>
    </xdr:from>
    <xdr:to>
      <xdr:col>29</xdr:col>
      <xdr:colOff>1885950</xdr:colOff>
      <xdr:row>11</xdr:row>
      <xdr:rowOff>123825</xdr:rowOff>
    </xdr:to>
    <xdr:pic>
      <xdr:nvPicPr>
        <xdr:cNvPr id="34" name="Imagem 33" descr="desporto escolar.jpg">
          <a:extLst>
            <a:ext uri="{FF2B5EF4-FFF2-40B4-BE49-F238E27FC236}">
              <a16:creationId xmlns:a16="http://schemas.microsoft.com/office/drawing/2014/main" id="{00000000-0008-0000-3000-000022000000}"/>
            </a:ext>
          </a:extLst>
        </xdr:cNvPr>
        <xdr:cNvPicPr>
          <a:picLocks noChangeAspect="1"/>
        </xdr:cNvPicPr>
      </xdr:nvPicPr>
      <xdr:blipFill>
        <a:blip xmlns:r="http://schemas.openxmlformats.org/officeDocument/2006/relationships" r:embed="rId2" cstate="print"/>
        <a:stretch>
          <a:fillRect/>
        </a:stretch>
      </xdr:blipFill>
      <xdr:spPr>
        <a:xfrm>
          <a:off x="27195998" y="23925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19050</xdr:colOff>
      <xdr:row>6</xdr:row>
      <xdr:rowOff>57150</xdr:rowOff>
    </xdr:from>
    <xdr:to>
      <xdr:col>43</xdr:col>
      <xdr:colOff>1085850</xdr:colOff>
      <xdr:row>10</xdr:row>
      <xdr:rowOff>161925</xdr:rowOff>
    </xdr:to>
    <xdr:pic>
      <xdr:nvPicPr>
        <xdr:cNvPr id="35" name="Imagem 34" descr="mini-trampolim.jpg">
          <a:extLst>
            <a:ext uri="{FF2B5EF4-FFF2-40B4-BE49-F238E27FC236}">
              <a16:creationId xmlns:a16="http://schemas.microsoft.com/office/drawing/2014/main" id="{00000000-0008-0000-3000-000023000000}"/>
            </a:ext>
          </a:extLst>
        </xdr:cNvPr>
        <xdr:cNvPicPr>
          <a:picLocks noChangeAspect="1"/>
        </xdr:cNvPicPr>
      </xdr:nvPicPr>
      <xdr:blipFill>
        <a:blip xmlns:r="http://schemas.openxmlformats.org/officeDocument/2006/relationships" r:embed="rId1" cstate="print"/>
        <a:stretch>
          <a:fillRect/>
        </a:stretch>
      </xdr:blipFill>
      <xdr:spPr>
        <a:xfrm>
          <a:off x="41532601" y="2109328"/>
          <a:ext cx="1067962" cy="8681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1133475</xdr:colOff>
      <xdr:row>7</xdr:row>
      <xdr:rowOff>142875</xdr:rowOff>
    </xdr:from>
    <xdr:to>
      <xdr:col>43</xdr:col>
      <xdr:colOff>1885950</xdr:colOff>
      <xdr:row>11</xdr:row>
      <xdr:rowOff>123825</xdr:rowOff>
    </xdr:to>
    <xdr:pic>
      <xdr:nvPicPr>
        <xdr:cNvPr id="36" name="Imagem 35" descr="desporto escolar.jpg">
          <a:extLst>
            <a:ext uri="{FF2B5EF4-FFF2-40B4-BE49-F238E27FC236}">
              <a16:creationId xmlns:a16="http://schemas.microsoft.com/office/drawing/2014/main" id="{00000000-0008-0000-3000-000024000000}"/>
            </a:ext>
          </a:extLst>
        </xdr:cNvPr>
        <xdr:cNvPicPr>
          <a:picLocks noChangeAspect="1"/>
        </xdr:cNvPicPr>
      </xdr:nvPicPr>
      <xdr:blipFill>
        <a:blip xmlns:r="http://schemas.openxmlformats.org/officeDocument/2006/relationships" r:embed="rId2" cstate="print"/>
        <a:stretch>
          <a:fillRect/>
        </a:stretch>
      </xdr:blipFill>
      <xdr:spPr>
        <a:xfrm>
          <a:off x="41673998" y="23925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7</xdr:row>
      <xdr:rowOff>142875</xdr:rowOff>
    </xdr:from>
    <xdr:to>
      <xdr:col>57</xdr:col>
      <xdr:colOff>1133475</xdr:colOff>
      <xdr:row>11</xdr:row>
      <xdr:rowOff>123825</xdr:rowOff>
    </xdr:to>
    <xdr:pic>
      <xdr:nvPicPr>
        <xdr:cNvPr id="46" name="Imagem 45" descr="desporto escolar.jpg">
          <a:extLst>
            <a:ext uri="{FF2B5EF4-FFF2-40B4-BE49-F238E27FC236}">
              <a16:creationId xmlns:a16="http://schemas.microsoft.com/office/drawing/2014/main" id="{00000000-0008-0000-3000-00002E000000}"/>
            </a:ext>
          </a:extLst>
        </xdr:cNvPr>
        <xdr:cNvPicPr>
          <a:picLocks noChangeAspect="1"/>
        </xdr:cNvPicPr>
      </xdr:nvPicPr>
      <xdr:blipFill>
        <a:blip xmlns:r="http://schemas.openxmlformats.org/officeDocument/2006/relationships" r:embed="rId2" cstate="print"/>
        <a:stretch>
          <a:fillRect/>
        </a:stretch>
      </xdr:blipFill>
      <xdr:spPr>
        <a:xfrm>
          <a:off x="28072298" y="239256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85</xdr:row>
      <xdr:rowOff>142875</xdr:rowOff>
    </xdr:from>
    <xdr:to>
      <xdr:col>57</xdr:col>
      <xdr:colOff>0</xdr:colOff>
      <xdr:row>131</xdr:row>
      <xdr:rowOff>171450</xdr:rowOff>
    </xdr:to>
    <xdr:pic>
      <xdr:nvPicPr>
        <xdr:cNvPr id="47" name="Imagem 46" descr="desporto escolar.jpg">
          <a:extLst>
            <a:ext uri="{FF2B5EF4-FFF2-40B4-BE49-F238E27FC236}">
              <a16:creationId xmlns:a16="http://schemas.microsoft.com/office/drawing/2014/main" id="{00000000-0008-0000-3000-00002F000000}"/>
            </a:ext>
          </a:extLst>
        </xdr:cNvPr>
        <xdr:cNvPicPr>
          <a:picLocks noChangeAspect="1"/>
        </xdr:cNvPicPr>
      </xdr:nvPicPr>
      <xdr:blipFill>
        <a:blip xmlns:r="http://schemas.openxmlformats.org/officeDocument/2006/relationships" r:embed="rId2" cstate="print"/>
        <a:stretch>
          <a:fillRect/>
        </a:stretch>
      </xdr:blipFill>
      <xdr:spPr>
        <a:xfrm>
          <a:off x="26936700" y="17754600"/>
          <a:ext cx="1052" cy="7473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94</xdr:row>
      <xdr:rowOff>0</xdr:rowOff>
    </xdr:from>
    <xdr:to>
      <xdr:col>57</xdr:col>
      <xdr:colOff>0</xdr:colOff>
      <xdr:row>131</xdr:row>
      <xdr:rowOff>171450</xdr:rowOff>
    </xdr:to>
    <xdr:pic>
      <xdr:nvPicPr>
        <xdr:cNvPr id="49" name="Imagem 48" descr="desporto escolar.jpg">
          <a:extLst>
            <a:ext uri="{FF2B5EF4-FFF2-40B4-BE49-F238E27FC236}">
              <a16:creationId xmlns:a16="http://schemas.microsoft.com/office/drawing/2014/main" id="{00000000-0008-0000-3000-000031000000}"/>
            </a:ext>
          </a:extLst>
        </xdr:cNvPr>
        <xdr:cNvPicPr>
          <a:picLocks noChangeAspect="1"/>
        </xdr:cNvPicPr>
      </xdr:nvPicPr>
      <xdr:blipFill>
        <a:blip xmlns:r="http://schemas.openxmlformats.org/officeDocument/2006/relationships" r:embed="rId2" cstate="print"/>
        <a:stretch>
          <a:fillRect/>
        </a:stretch>
      </xdr:blipFill>
      <xdr:spPr>
        <a:xfrm>
          <a:off x="26936700" y="17754600"/>
          <a:ext cx="1052" cy="7473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7</xdr:row>
      <xdr:rowOff>142875</xdr:rowOff>
    </xdr:from>
    <xdr:to>
      <xdr:col>71</xdr:col>
      <xdr:colOff>1133475</xdr:colOff>
      <xdr:row>11</xdr:row>
      <xdr:rowOff>123825</xdr:rowOff>
    </xdr:to>
    <xdr:pic>
      <xdr:nvPicPr>
        <xdr:cNvPr id="50" name="Imagem 49" descr="desporto escolar.jpg">
          <a:extLst>
            <a:ext uri="{FF2B5EF4-FFF2-40B4-BE49-F238E27FC236}">
              <a16:creationId xmlns:a16="http://schemas.microsoft.com/office/drawing/2014/main" id="{00000000-0008-0000-3000-000032000000}"/>
            </a:ext>
          </a:extLst>
        </xdr:cNvPr>
        <xdr:cNvPicPr>
          <a:picLocks noChangeAspect="1"/>
        </xdr:cNvPicPr>
      </xdr:nvPicPr>
      <xdr:blipFill>
        <a:blip xmlns:r="http://schemas.openxmlformats.org/officeDocument/2006/relationships" r:embed="rId2" cstate="print"/>
        <a:stretch>
          <a:fillRect/>
        </a:stretch>
      </xdr:blipFill>
      <xdr:spPr>
        <a:xfrm>
          <a:off x="42550298" y="239256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85</xdr:row>
      <xdr:rowOff>142875</xdr:rowOff>
    </xdr:from>
    <xdr:to>
      <xdr:col>57</xdr:col>
      <xdr:colOff>0</xdr:colOff>
      <xdr:row>131</xdr:row>
      <xdr:rowOff>171450</xdr:rowOff>
    </xdr:to>
    <xdr:pic>
      <xdr:nvPicPr>
        <xdr:cNvPr id="51" name="Imagem 50" descr="desporto escolar.jpg">
          <a:extLst>
            <a:ext uri="{FF2B5EF4-FFF2-40B4-BE49-F238E27FC236}">
              <a16:creationId xmlns:a16="http://schemas.microsoft.com/office/drawing/2014/main" id="{00000000-0008-0000-3000-000033000000}"/>
            </a:ext>
          </a:extLst>
        </xdr:cNvPr>
        <xdr:cNvPicPr>
          <a:picLocks noChangeAspect="1"/>
        </xdr:cNvPicPr>
      </xdr:nvPicPr>
      <xdr:blipFill>
        <a:blip xmlns:r="http://schemas.openxmlformats.org/officeDocument/2006/relationships" r:embed="rId2" cstate="print"/>
        <a:stretch>
          <a:fillRect/>
        </a:stretch>
      </xdr:blipFill>
      <xdr:spPr>
        <a:xfrm>
          <a:off x="26936700" y="17754600"/>
          <a:ext cx="1052" cy="7473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94</xdr:row>
      <xdr:rowOff>0</xdr:rowOff>
    </xdr:from>
    <xdr:to>
      <xdr:col>57</xdr:col>
      <xdr:colOff>0</xdr:colOff>
      <xdr:row>131</xdr:row>
      <xdr:rowOff>171450</xdr:rowOff>
    </xdr:to>
    <xdr:pic>
      <xdr:nvPicPr>
        <xdr:cNvPr id="53" name="Imagem 52" descr="desporto escolar.jpg">
          <a:extLst>
            <a:ext uri="{FF2B5EF4-FFF2-40B4-BE49-F238E27FC236}">
              <a16:creationId xmlns:a16="http://schemas.microsoft.com/office/drawing/2014/main" id="{00000000-0008-0000-3000-000035000000}"/>
            </a:ext>
          </a:extLst>
        </xdr:cNvPr>
        <xdr:cNvPicPr>
          <a:picLocks noChangeAspect="1"/>
        </xdr:cNvPicPr>
      </xdr:nvPicPr>
      <xdr:blipFill>
        <a:blip xmlns:r="http://schemas.openxmlformats.org/officeDocument/2006/relationships" r:embed="rId2" cstate="print"/>
        <a:stretch>
          <a:fillRect/>
        </a:stretch>
      </xdr:blipFill>
      <xdr:spPr>
        <a:xfrm>
          <a:off x="26936700" y="17754600"/>
          <a:ext cx="1052" cy="7473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7</xdr:row>
      <xdr:rowOff>142875</xdr:rowOff>
    </xdr:from>
    <xdr:to>
      <xdr:col>57</xdr:col>
      <xdr:colOff>1133475</xdr:colOff>
      <xdr:row>11</xdr:row>
      <xdr:rowOff>123825</xdr:rowOff>
    </xdr:to>
    <xdr:pic>
      <xdr:nvPicPr>
        <xdr:cNvPr id="55" name="Imagem 54" descr="desporto escolar.jpg">
          <a:extLst>
            <a:ext uri="{FF2B5EF4-FFF2-40B4-BE49-F238E27FC236}">
              <a16:creationId xmlns:a16="http://schemas.microsoft.com/office/drawing/2014/main" id="{00000000-0008-0000-3000-000037000000}"/>
            </a:ext>
          </a:extLst>
        </xdr:cNvPr>
        <xdr:cNvPicPr>
          <a:picLocks noChangeAspect="1"/>
        </xdr:cNvPicPr>
      </xdr:nvPicPr>
      <xdr:blipFill>
        <a:blip xmlns:r="http://schemas.openxmlformats.org/officeDocument/2006/relationships" r:embed="rId2" cstate="print"/>
        <a:stretch>
          <a:fillRect/>
        </a:stretch>
      </xdr:blipFill>
      <xdr:spPr>
        <a:xfrm>
          <a:off x="28072298" y="23925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7</xdr:row>
      <xdr:rowOff>142875</xdr:rowOff>
    </xdr:from>
    <xdr:to>
      <xdr:col>71</xdr:col>
      <xdr:colOff>1133475</xdr:colOff>
      <xdr:row>11</xdr:row>
      <xdr:rowOff>123825</xdr:rowOff>
    </xdr:to>
    <xdr:pic>
      <xdr:nvPicPr>
        <xdr:cNvPr id="57" name="Imagem 56" descr="desporto escolar.jpg">
          <a:extLst>
            <a:ext uri="{FF2B5EF4-FFF2-40B4-BE49-F238E27FC236}">
              <a16:creationId xmlns:a16="http://schemas.microsoft.com/office/drawing/2014/main" id="{00000000-0008-0000-3000-000039000000}"/>
            </a:ext>
          </a:extLst>
        </xdr:cNvPr>
        <xdr:cNvPicPr>
          <a:picLocks noChangeAspect="1"/>
        </xdr:cNvPicPr>
      </xdr:nvPicPr>
      <xdr:blipFill>
        <a:blip xmlns:r="http://schemas.openxmlformats.org/officeDocument/2006/relationships" r:embed="rId2" cstate="print"/>
        <a:stretch>
          <a:fillRect/>
        </a:stretch>
      </xdr:blipFill>
      <xdr:spPr>
        <a:xfrm>
          <a:off x="42550298" y="23925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8</xdr:row>
      <xdr:rowOff>142875</xdr:rowOff>
    </xdr:from>
    <xdr:to>
      <xdr:col>57</xdr:col>
      <xdr:colOff>1133475</xdr:colOff>
      <xdr:row>13</xdr:row>
      <xdr:rowOff>85725</xdr:rowOff>
    </xdr:to>
    <xdr:pic>
      <xdr:nvPicPr>
        <xdr:cNvPr id="59" name="Imagem 58" descr="desporto escolar.jpg">
          <a:extLst>
            <a:ext uri="{FF2B5EF4-FFF2-40B4-BE49-F238E27FC236}">
              <a16:creationId xmlns:a16="http://schemas.microsoft.com/office/drawing/2014/main" id="{00000000-0008-0000-3000-00003B000000}"/>
            </a:ext>
          </a:extLst>
        </xdr:cNvPr>
        <xdr:cNvPicPr>
          <a:picLocks noChangeAspect="1"/>
        </xdr:cNvPicPr>
      </xdr:nvPicPr>
      <xdr:blipFill>
        <a:blip xmlns:r="http://schemas.openxmlformats.org/officeDocument/2006/relationships" r:embed="rId2" cstate="print"/>
        <a:stretch>
          <a:fillRect/>
        </a:stretch>
      </xdr:blipFill>
      <xdr:spPr>
        <a:xfrm>
          <a:off x="28072298" y="9669666"/>
          <a:ext cx="753527" cy="8997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8</xdr:row>
      <xdr:rowOff>142875</xdr:rowOff>
    </xdr:from>
    <xdr:to>
      <xdr:col>71</xdr:col>
      <xdr:colOff>1133475</xdr:colOff>
      <xdr:row>13</xdr:row>
      <xdr:rowOff>85725</xdr:rowOff>
    </xdr:to>
    <xdr:pic>
      <xdr:nvPicPr>
        <xdr:cNvPr id="61" name="Imagem 60" descr="desporto escolar.jpg">
          <a:extLst>
            <a:ext uri="{FF2B5EF4-FFF2-40B4-BE49-F238E27FC236}">
              <a16:creationId xmlns:a16="http://schemas.microsoft.com/office/drawing/2014/main" id="{00000000-0008-0000-3000-00003D000000}"/>
            </a:ext>
          </a:extLst>
        </xdr:cNvPr>
        <xdr:cNvPicPr>
          <a:picLocks noChangeAspect="1"/>
        </xdr:cNvPicPr>
      </xdr:nvPicPr>
      <xdr:blipFill>
        <a:blip xmlns:r="http://schemas.openxmlformats.org/officeDocument/2006/relationships" r:embed="rId2" cstate="print"/>
        <a:stretch>
          <a:fillRect/>
        </a:stretch>
      </xdr:blipFill>
      <xdr:spPr>
        <a:xfrm>
          <a:off x="42550298" y="9669666"/>
          <a:ext cx="753527" cy="8997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206828</xdr:colOff>
      <xdr:row>1</xdr:row>
      <xdr:rowOff>71544</xdr:rowOff>
    </xdr:from>
    <xdr:to>
      <xdr:col>2</xdr:col>
      <xdr:colOff>1355533</xdr:colOff>
      <xdr:row>6</xdr:row>
      <xdr:rowOff>21771</xdr:rowOff>
    </xdr:to>
    <xdr:pic>
      <xdr:nvPicPr>
        <xdr:cNvPr id="2" name="Imagem 1">
          <a:extLst>
            <a:ext uri="{FF2B5EF4-FFF2-40B4-BE49-F238E27FC236}">
              <a16:creationId xmlns:a16="http://schemas.microsoft.com/office/drawing/2014/main" id="{F4219E41-DFF0-4B23-9D29-DB0FC5E3C6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468" y="246804"/>
          <a:ext cx="1933565" cy="1382786"/>
        </a:xfrm>
        <a:prstGeom prst="roundRect">
          <a:avLst>
            <a:gd name="adj" fmla="val 8594"/>
          </a:avLst>
        </a:prstGeom>
        <a:noFill/>
        <a:ln>
          <a:noFill/>
        </a:ln>
        <a:effectLst/>
      </xdr:spPr>
    </xdr:pic>
    <xdr:clientData/>
  </xdr:twoCellAnchor>
  <xdr:twoCellAnchor editAs="oneCell">
    <xdr:from>
      <xdr:col>4</xdr:col>
      <xdr:colOff>887555</xdr:colOff>
      <xdr:row>1</xdr:row>
      <xdr:rowOff>60959</xdr:rowOff>
    </xdr:from>
    <xdr:to>
      <xdr:col>7</xdr:col>
      <xdr:colOff>526801</xdr:colOff>
      <xdr:row>5</xdr:row>
      <xdr:rowOff>50073</xdr:rowOff>
    </xdr:to>
    <xdr:pic>
      <xdr:nvPicPr>
        <xdr:cNvPr id="3" name="Imagem 2">
          <a:extLst>
            <a:ext uri="{FF2B5EF4-FFF2-40B4-BE49-F238E27FC236}">
              <a16:creationId xmlns:a16="http://schemas.microsoft.com/office/drawing/2014/main" id="{31E12424-2FBE-4006-9E05-B3639A5F47C9}"/>
            </a:ext>
          </a:extLst>
        </xdr:cNvPr>
        <xdr:cNvPicPr>
          <a:picLocks noChangeAspect="1"/>
        </xdr:cNvPicPr>
      </xdr:nvPicPr>
      <xdr:blipFill>
        <a:blip xmlns:r="http://schemas.openxmlformats.org/officeDocument/2006/relationships" r:embed="rId2"/>
        <a:stretch>
          <a:fillRect/>
        </a:stretch>
      </xdr:blipFill>
      <xdr:spPr>
        <a:xfrm>
          <a:off x="8324675" y="716279"/>
          <a:ext cx="2664386" cy="1330234"/>
        </a:xfrm>
        <a:prstGeom prst="rect">
          <a:avLst/>
        </a:prstGeom>
      </xdr:spPr>
    </xdr:pic>
    <xdr:clientData/>
  </xdr:twoCellAnchor>
  <xdr:twoCellAnchor>
    <xdr:from>
      <xdr:col>0</xdr:col>
      <xdr:colOff>0</xdr:colOff>
      <xdr:row>0</xdr:row>
      <xdr:rowOff>0</xdr:rowOff>
    </xdr:from>
    <xdr:to>
      <xdr:col>2</xdr:col>
      <xdr:colOff>1096107</xdr:colOff>
      <xdr:row>0</xdr:row>
      <xdr:rowOff>617220</xdr:rowOff>
    </xdr:to>
    <xdr:sp macro="" textlink="">
      <xdr:nvSpPr>
        <xdr:cNvPr id="4" name="Retângulo: Canto Simples Cortado 3">
          <a:hlinkClick xmlns:r="http://schemas.openxmlformats.org/officeDocument/2006/relationships" r:id="rId3"/>
          <a:extLst>
            <a:ext uri="{FF2B5EF4-FFF2-40B4-BE49-F238E27FC236}">
              <a16:creationId xmlns:a16="http://schemas.microsoft.com/office/drawing/2014/main" id="{D3A0DB27-E513-4CD2-95DD-64CD6DF146E4}"/>
            </a:ext>
          </a:extLst>
        </xdr:cNvPr>
        <xdr:cNvSpPr/>
      </xdr:nvSpPr>
      <xdr:spPr>
        <a:xfrm>
          <a:off x="0" y="0"/>
          <a:ext cx="2051538"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a:t>
          </a:r>
        </a:p>
        <a:p>
          <a:pPr algn="ctr"/>
          <a:r>
            <a:rPr lang="pt-PT" sz="1600" b="1">
              <a:latin typeface="Times New Roman" panose="02020603050405020304" pitchFamily="18" charset="0"/>
              <a:cs typeface="Times New Roman" panose="02020603050405020304" pitchFamily="18" charset="0"/>
            </a:rPr>
            <a:t>passagem</a:t>
          </a:r>
        </a:p>
      </xdr:txBody>
    </xdr:sp>
    <xdr:clientData/>
  </xdr:twoCellAnchor>
  <xdr:twoCellAnchor>
    <xdr:from>
      <xdr:col>9</xdr:col>
      <xdr:colOff>310369</xdr:colOff>
      <xdr:row>0</xdr:row>
      <xdr:rowOff>0</xdr:rowOff>
    </xdr:from>
    <xdr:to>
      <xdr:col>11</xdr:col>
      <xdr:colOff>388620</xdr:colOff>
      <xdr:row>0</xdr:row>
      <xdr:rowOff>609600</xdr:rowOff>
    </xdr:to>
    <xdr:sp macro="" textlink="">
      <xdr:nvSpPr>
        <xdr:cNvPr id="5" name="Retângulo: Canto Simples Cortado 4">
          <a:hlinkClick xmlns:r="http://schemas.openxmlformats.org/officeDocument/2006/relationships" r:id="rId4"/>
          <a:extLst>
            <a:ext uri="{FF2B5EF4-FFF2-40B4-BE49-F238E27FC236}">
              <a16:creationId xmlns:a16="http://schemas.microsoft.com/office/drawing/2014/main" id="{9ACE9BA0-B533-4DC3-97C1-C6F6AAB2C3EE}"/>
            </a:ext>
          </a:extLst>
        </xdr:cNvPr>
        <xdr:cNvSpPr/>
      </xdr:nvSpPr>
      <xdr:spPr>
        <a:xfrm>
          <a:off x="11549869" y="0"/>
          <a:ext cx="1327931"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2</xdr:col>
      <xdr:colOff>2418007</xdr:colOff>
      <xdr:row>0</xdr:row>
      <xdr:rowOff>0</xdr:rowOff>
    </xdr:from>
    <xdr:to>
      <xdr:col>3</xdr:col>
      <xdr:colOff>262839</xdr:colOff>
      <xdr:row>0</xdr:row>
      <xdr:rowOff>608684</xdr:rowOff>
    </xdr:to>
    <xdr:sp macro="" textlink="">
      <xdr:nvSpPr>
        <xdr:cNvPr id="7" name="Retângulo: Canto Simples Cortado 6">
          <a:hlinkClick xmlns:r="http://schemas.openxmlformats.org/officeDocument/2006/relationships" r:id="rId5"/>
          <a:extLst>
            <a:ext uri="{FF2B5EF4-FFF2-40B4-BE49-F238E27FC236}">
              <a16:creationId xmlns:a16="http://schemas.microsoft.com/office/drawing/2014/main" id="{E846F31F-3081-43FC-99AE-02C05875B87A}"/>
            </a:ext>
          </a:extLst>
        </xdr:cNvPr>
        <xdr:cNvSpPr/>
      </xdr:nvSpPr>
      <xdr:spPr>
        <a:xfrm>
          <a:off x="3370507" y="0"/>
          <a:ext cx="1273832"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3</xdr:col>
      <xdr:colOff>290261</xdr:colOff>
      <xdr:row>0</xdr:row>
      <xdr:rowOff>0</xdr:rowOff>
    </xdr:from>
    <xdr:to>
      <xdr:col>3</xdr:col>
      <xdr:colOff>1564093</xdr:colOff>
      <xdr:row>0</xdr:row>
      <xdr:rowOff>605816</xdr:rowOff>
    </xdr:to>
    <xdr:sp macro="" textlink="">
      <xdr:nvSpPr>
        <xdr:cNvPr id="8" name="Retângulo: Canto Simples Cortado 7">
          <a:hlinkClick xmlns:r="http://schemas.openxmlformats.org/officeDocument/2006/relationships" r:id="rId6"/>
          <a:extLst>
            <a:ext uri="{FF2B5EF4-FFF2-40B4-BE49-F238E27FC236}">
              <a16:creationId xmlns:a16="http://schemas.microsoft.com/office/drawing/2014/main" id="{81EE4FFA-B8B9-40A9-88EB-381B21758411}"/>
            </a:ext>
          </a:extLst>
        </xdr:cNvPr>
        <xdr:cNvSpPr/>
      </xdr:nvSpPr>
      <xdr:spPr>
        <a:xfrm>
          <a:off x="4671761" y="0"/>
          <a:ext cx="1273832"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2</xdr:col>
      <xdr:colOff>1116602</xdr:colOff>
      <xdr:row>0</xdr:row>
      <xdr:rowOff>0</xdr:rowOff>
    </xdr:from>
    <xdr:to>
      <xdr:col>2</xdr:col>
      <xdr:colOff>2390434</xdr:colOff>
      <xdr:row>0</xdr:row>
      <xdr:rowOff>608684</xdr:rowOff>
    </xdr:to>
    <xdr:sp macro="" textlink="">
      <xdr:nvSpPr>
        <xdr:cNvPr id="9" name="Retângulo: Canto Simples Cortado 8">
          <a:hlinkClick xmlns:r="http://schemas.openxmlformats.org/officeDocument/2006/relationships" r:id="rId7"/>
          <a:extLst>
            <a:ext uri="{FF2B5EF4-FFF2-40B4-BE49-F238E27FC236}">
              <a16:creationId xmlns:a16="http://schemas.microsoft.com/office/drawing/2014/main" id="{EA90E003-82F0-43BF-8E90-DE76905D9E20}"/>
            </a:ext>
          </a:extLst>
        </xdr:cNvPr>
        <xdr:cNvSpPr/>
      </xdr:nvSpPr>
      <xdr:spPr>
        <a:xfrm>
          <a:off x="2069102" y="0"/>
          <a:ext cx="1273832"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3</xdr:col>
      <xdr:colOff>1586761</xdr:colOff>
      <xdr:row>0</xdr:row>
      <xdr:rowOff>0</xdr:rowOff>
    </xdr:from>
    <xdr:to>
      <xdr:col>3</xdr:col>
      <xdr:colOff>2859562</xdr:colOff>
      <xdr:row>0</xdr:row>
      <xdr:rowOff>605373</xdr:rowOff>
    </xdr:to>
    <xdr:sp macro="" textlink="">
      <xdr:nvSpPr>
        <xdr:cNvPr id="10" name="Retângulo: Canto Simples Cortado 9">
          <a:hlinkClick xmlns:r="http://schemas.openxmlformats.org/officeDocument/2006/relationships" r:id="rId8"/>
          <a:extLst>
            <a:ext uri="{FF2B5EF4-FFF2-40B4-BE49-F238E27FC236}">
              <a16:creationId xmlns:a16="http://schemas.microsoft.com/office/drawing/2014/main" id="{0736B67F-547A-46CA-89D9-601FB75FD515}"/>
            </a:ext>
          </a:extLst>
        </xdr:cNvPr>
        <xdr:cNvSpPr/>
      </xdr:nvSpPr>
      <xdr:spPr>
        <a:xfrm>
          <a:off x="5968261" y="0"/>
          <a:ext cx="1272801"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3</xdr:col>
      <xdr:colOff>2889201</xdr:colOff>
      <xdr:row>0</xdr:row>
      <xdr:rowOff>0</xdr:rowOff>
    </xdr:from>
    <xdr:to>
      <xdr:col>5</xdr:col>
      <xdr:colOff>178518</xdr:colOff>
      <xdr:row>0</xdr:row>
      <xdr:rowOff>605373</xdr:rowOff>
    </xdr:to>
    <xdr:sp macro="" textlink="">
      <xdr:nvSpPr>
        <xdr:cNvPr id="11" name="Retângulo: Canto Simples Cortado 10">
          <a:hlinkClick xmlns:r="http://schemas.openxmlformats.org/officeDocument/2006/relationships" r:id="rId9"/>
          <a:extLst>
            <a:ext uri="{FF2B5EF4-FFF2-40B4-BE49-F238E27FC236}">
              <a16:creationId xmlns:a16="http://schemas.microsoft.com/office/drawing/2014/main" id="{CA6B2A57-B8DD-4A5C-BAF4-6DC0B8497903}"/>
            </a:ext>
          </a:extLst>
        </xdr:cNvPr>
        <xdr:cNvSpPr/>
      </xdr:nvSpPr>
      <xdr:spPr>
        <a:xfrm>
          <a:off x="7270701" y="0"/>
          <a:ext cx="1503177"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6</xdr:col>
      <xdr:colOff>386585</xdr:colOff>
      <xdr:row>0</xdr:row>
      <xdr:rowOff>0</xdr:rowOff>
    </xdr:from>
    <xdr:to>
      <xdr:col>9</xdr:col>
      <xdr:colOff>236220</xdr:colOff>
      <xdr:row>0</xdr:row>
      <xdr:rowOff>605816</xdr:rowOff>
    </xdr:to>
    <xdr:sp macro="" textlink="">
      <xdr:nvSpPr>
        <xdr:cNvPr id="12" name="Retângulo: Canto Simples Cortado 11">
          <a:hlinkClick xmlns:r="http://schemas.openxmlformats.org/officeDocument/2006/relationships" r:id="rId10"/>
          <a:extLst>
            <a:ext uri="{FF2B5EF4-FFF2-40B4-BE49-F238E27FC236}">
              <a16:creationId xmlns:a16="http://schemas.microsoft.com/office/drawing/2014/main" id="{A29990D5-689F-4A70-A7F8-C922D580D765}"/>
            </a:ext>
          </a:extLst>
        </xdr:cNvPr>
        <xdr:cNvSpPr/>
      </xdr:nvSpPr>
      <xdr:spPr>
        <a:xfrm>
          <a:off x="10140185" y="0"/>
          <a:ext cx="1335535"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5</xdr:col>
      <xdr:colOff>205740</xdr:colOff>
      <xdr:row>0</xdr:row>
      <xdr:rowOff>0</xdr:rowOff>
    </xdr:from>
    <xdr:to>
      <xdr:col>6</xdr:col>
      <xdr:colOff>373380</xdr:colOff>
      <xdr:row>0</xdr:row>
      <xdr:rowOff>598714</xdr:rowOff>
    </xdr:to>
    <xdr:sp macro="" textlink="">
      <xdr:nvSpPr>
        <xdr:cNvPr id="13" name="Retângulo: Canto Simples Cortado 12">
          <a:hlinkClick xmlns:r="http://schemas.openxmlformats.org/officeDocument/2006/relationships" r:id="rId11"/>
          <a:extLst>
            <a:ext uri="{FF2B5EF4-FFF2-40B4-BE49-F238E27FC236}">
              <a16:creationId xmlns:a16="http://schemas.microsoft.com/office/drawing/2014/main" id="{7F40F4D0-3E37-4402-A3CD-8924D1293415}"/>
            </a:ext>
          </a:extLst>
        </xdr:cNvPr>
        <xdr:cNvSpPr/>
      </xdr:nvSpPr>
      <xdr:spPr>
        <a:xfrm>
          <a:off x="8801100" y="0"/>
          <a:ext cx="1325880"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9</xdr:col>
      <xdr:colOff>313764</xdr:colOff>
      <xdr:row>0</xdr:row>
      <xdr:rowOff>645459</xdr:rowOff>
    </xdr:from>
    <xdr:to>
      <xdr:col>11</xdr:col>
      <xdr:colOff>421340</xdr:colOff>
      <xdr:row>5</xdr:row>
      <xdr:rowOff>53789</xdr:rowOff>
    </xdr:to>
    <xdr:sp macro="" textlink="">
      <xdr:nvSpPr>
        <xdr:cNvPr id="14" name="Retângulo: Canto Simples Cortado 13">
          <a:hlinkClick xmlns:r="http://schemas.openxmlformats.org/officeDocument/2006/relationships" r:id="rId12"/>
          <a:extLst>
            <a:ext uri="{FF2B5EF4-FFF2-40B4-BE49-F238E27FC236}">
              <a16:creationId xmlns:a16="http://schemas.microsoft.com/office/drawing/2014/main" id="{7B99F220-7D9D-424E-A53A-2A9D40DDF71D}"/>
            </a:ext>
          </a:extLst>
        </xdr:cNvPr>
        <xdr:cNvSpPr/>
      </xdr:nvSpPr>
      <xdr:spPr>
        <a:xfrm>
          <a:off x="11564470" y="645459"/>
          <a:ext cx="1362635" cy="1407459"/>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xdr:from>
      <xdr:col>15</xdr:col>
      <xdr:colOff>446313</xdr:colOff>
      <xdr:row>0</xdr:row>
      <xdr:rowOff>0</xdr:rowOff>
    </xdr:from>
    <xdr:to>
      <xdr:col>26</xdr:col>
      <xdr:colOff>206829</xdr:colOff>
      <xdr:row>45</xdr:row>
      <xdr:rowOff>22761</xdr:rowOff>
    </xdr:to>
    <xdr:sp macro="" textlink="">
      <xdr:nvSpPr>
        <xdr:cNvPr id="15" name="Explosão: 8 Pontos 14">
          <a:extLst>
            <a:ext uri="{FF2B5EF4-FFF2-40B4-BE49-F238E27FC236}">
              <a16:creationId xmlns:a16="http://schemas.microsoft.com/office/drawing/2014/main" id="{289D381F-5695-4EAD-AA1B-3FAC48337663}"/>
            </a:ext>
          </a:extLst>
        </xdr:cNvPr>
        <xdr:cNvSpPr/>
      </xdr:nvSpPr>
      <xdr:spPr>
        <a:xfrm>
          <a:off x="13530942" y="0"/>
          <a:ext cx="6585858" cy="10549247"/>
        </a:xfrm>
        <a:prstGeom prst="irregularSeal1">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2400">
              <a:solidFill>
                <a:schemeClr val="bg1"/>
              </a:solidFill>
            </a:rPr>
            <a:t>Esta folha serve para prepar e organizar a ordem de passagem. </a:t>
          </a:r>
        </a:p>
        <a:p>
          <a:pPr algn="ctr"/>
          <a:r>
            <a:rPr lang="pt-PT" sz="2400">
              <a:solidFill>
                <a:schemeClr val="bg1"/>
              </a:solidFill>
            </a:rPr>
            <a:t>Aqui, podem digitar, apagar,</a:t>
          </a:r>
          <a:r>
            <a:rPr lang="pt-PT" sz="2400" baseline="0">
              <a:solidFill>
                <a:schemeClr val="bg1"/>
              </a:solidFill>
            </a:rPr>
            <a:t> ordenar e colar dados das fichas de inscrição (DESDE QUE "COLEM" COMO VALORES).</a:t>
          </a:r>
          <a:r>
            <a:rPr lang="pt-PT" sz="1050" baseline="0">
              <a:solidFill>
                <a:schemeClr val="bg1"/>
              </a:solidFill>
            </a:rPr>
            <a:t> </a:t>
          </a:r>
          <a:endParaRPr lang="pt-PT" sz="2400">
            <a:solidFill>
              <a:schemeClr val="bg1"/>
            </a:solidFill>
          </a:endParaRPr>
        </a:p>
        <a:p>
          <a:pPr algn="l"/>
          <a:endParaRPr lang="pt-PT" sz="1100">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206828</xdr:colOff>
      <xdr:row>1</xdr:row>
      <xdr:rowOff>71544</xdr:rowOff>
    </xdr:from>
    <xdr:to>
      <xdr:col>2</xdr:col>
      <xdr:colOff>1355533</xdr:colOff>
      <xdr:row>6</xdr:row>
      <xdr:rowOff>21771</xdr:rowOff>
    </xdr:to>
    <xdr:pic>
      <xdr:nvPicPr>
        <xdr:cNvPr id="5" name="Imagem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114" y="245715"/>
          <a:ext cx="1932476" cy="1376255"/>
        </a:xfrm>
        <a:prstGeom prst="roundRect">
          <a:avLst>
            <a:gd name="adj" fmla="val 8594"/>
          </a:avLst>
        </a:prstGeom>
        <a:noFill/>
        <a:ln>
          <a:noFill/>
        </a:ln>
        <a:effectLst/>
      </xdr:spPr>
    </xdr:pic>
    <xdr:clientData/>
  </xdr:twoCellAnchor>
  <xdr:twoCellAnchor editAs="oneCell">
    <xdr:from>
      <xdr:col>4</xdr:col>
      <xdr:colOff>844012</xdr:colOff>
      <xdr:row>1</xdr:row>
      <xdr:rowOff>43542</xdr:rowOff>
    </xdr:from>
    <xdr:to>
      <xdr:col>7</xdr:col>
      <xdr:colOff>483258</xdr:colOff>
      <xdr:row>5</xdr:row>
      <xdr:rowOff>32656</xdr:rowOff>
    </xdr:to>
    <xdr:pic>
      <xdr:nvPicPr>
        <xdr:cNvPr id="8" name="Imagem 7">
          <a:extLst>
            <a:ext uri="{FF2B5EF4-FFF2-40B4-BE49-F238E27FC236}">
              <a16:creationId xmlns:a16="http://schemas.microsoft.com/office/drawing/2014/main" id="{2DF68D71-8725-45B2-8869-EB95BF4DD362}"/>
            </a:ext>
          </a:extLst>
        </xdr:cNvPr>
        <xdr:cNvPicPr>
          <a:picLocks noChangeAspect="1"/>
        </xdr:cNvPicPr>
      </xdr:nvPicPr>
      <xdr:blipFill>
        <a:blip xmlns:r="http://schemas.openxmlformats.org/officeDocument/2006/relationships" r:embed="rId2"/>
        <a:stretch>
          <a:fillRect/>
        </a:stretch>
      </xdr:blipFill>
      <xdr:spPr>
        <a:xfrm>
          <a:off x="8278955" y="696685"/>
          <a:ext cx="2654589" cy="1328057"/>
        </a:xfrm>
        <a:prstGeom prst="rect">
          <a:avLst/>
        </a:prstGeom>
      </xdr:spPr>
    </xdr:pic>
    <xdr:clientData/>
  </xdr:twoCellAnchor>
  <xdr:twoCellAnchor>
    <xdr:from>
      <xdr:col>9</xdr:col>
      <xdr:colOff>272269</xdr:colOff>
      <xdr:row>0</xdr:row>
      <xdr:rowOff>0</xdr:rowOff>
    </xdr:from>
    <xdr:to>
      <xdr:col>11</xdr:col>
      <xdr:colOff>350520</xdr:colOff>
      <xdr:row>0</xdr:row>
      <xdr:rowOff>609600</xdr:rowOff>
    </xdr:to>
    <xdr:sp macro="" textlink="">
      <xdr:nvSpPr>
        <xdr:cNvPr id="10" name="Retângulo: Canto Simples Cortado 9">
          <a:hlinkClick xmlns:r="http://schemas.openxmlformats.org/officeDocument/2006/relationships" r:id="rId3"/>
          <a:extLst>
            <a:ext uri="{FF2B5EF4-FFF2-40B4-BE49-F238E27FC236}">
              <a16:creationId xmlns:a16="http://schemas.microsoft.com/office/drawing/2014/main" id="{B2506A0B-A51B-4DB9-B60F-4092DA4ACDAA}"/>
            </a:ext>
          </a:extLst>
        </xdr:cNvPr>
        <xdr:cNvSpPr/>
      </xdr:nvSpPr>
      <xdr:spPr>
        <a:xfrm>
          <a:off x="11511769" y="0"/>
          <a:ext cx="1327931"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2</xdr:col>
      <xdr:colOff>1090350</xdr:colOff>
      <xdr:row>0</xdr:row>
      <xdr:rowOff>609601</xdr:rowOff>
    </xdr:to>
    <xdr:sp macro="" textlink="">
      <xdr:nvSpPr>
        <xdr:cNvPr id="11" name="Retângulo: Canto Simples Cortado 10">
          <a:hlinkClick xmlns:r="http://schemas.openxmlformats.org/officeDocument/2006/relationships" r:id="rId4"/>
          <a:extLst>
            <a:ext uri="{FF2B5EF4-FFF2-40B4-BE49-F238E27FC236}">
              <a16:creationId xmlns:a16="http://schemas.microsoft.com/office/drawing/2014/main" id="{582A9F80-92F8-4F01-A4C2-B11A7F832313}"/>
            </a:ext>
          </a:extLst>
        </xdr:cNvPr>
        <xdr:cNvSpPr/>
      </xdr:nvSpPr>
      <xdr:spPr>
        <a:xfrm>
          <a:off x="0" y="1"/>
          <a:ext cx="2037407"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2</xdr:col>
      <xdr:colOff>2418007</xdr:colOff>
      <xdr:row>0</xdr:row>
      <xdr:rowOff>0</xdr:rowOff>
    </xdr:from>
    <xdr:to>
      <xdr:col>3</xdr:col>
      <xdr:colOff>262839</xdr:colOff>
      <xdr:row>0</xdr:row>
      <xdr:rowOff>608684</xdr:rowOff>
    </xdr:to>
    <xdr:sp macro="" textlink="">
      <xdr:nvSpPr>
        <xdr:cNvPr id="12" name="Retângulo: Canto Simples Cortado 11">
          <a:hlinkClick xmlns:r="http://schemas.openxmlformats.org/officeDocument/2006/relationships" r:id="rId5"/>
          <a:extLst>
            <a:ext uri="{FF2B5EF4-FFF2-40B4-BE49-F238E27FC236}">
              <a16:creationId xmlns:a16="http://schemas.microsoft.com/office/drawing/2014/main" id="{B52283AD-DD71-426A-9E42-24006B5510F0}"/>
            </a:ext>
          </a:extLst>
        </xdr:cNvPr>
        <xdr:cNvSpPr/>
      </xdr:nvSpPr>
      <xdr:spPr>
        <a:xfrm>
          <a:off x="3369193" y="0"/>
          <a:ext cx="1276460"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3</xdr:col>
      <xdr:colOff>290261</xdr:colOff>
      <xdr:row>0</xdr:row>
      <xdr:rowOff>0</xdr:rowOff>
    </xdr:from>
    <xdr:to>
      <xdr:col>3</xdr:col>
      <xdr:colOff>1564093</xdr:colOff>
      <xdr:row>0</xdr:row>
      <xdr:rowOff>605816</xdr:rowOff>
    </xdr:to>
    <xdr:sp macro="" textlink="">
      <xdr:nvSpPr>
        <xdr:cNvPr id="13" name="Retângulo: Canto Simples Cortado 12">
          <a:hlinkClick xmlns:r="http://schemas.openxmlformats.org/officeDocument/2006/relationships" r:id="rId6"/>
          <a:extLst>
            <a:ext uri="{FF2B5EF4-FFF2-40B4-BE49-F238E27FC236}">
              <a16:creationId xmlns:a16="http://schemas.microsoft.com/office/drawing/2014/main" id="{22B8F89F-5165-40C3-99D5-9A4A61339978}"/>
            </a:ext>
          </a:extLst>
        </xdr:cNvPr>
        <xdr:cNvSpPr/>
      </xdr:nvSpPr>
      <xdr:spPr>
        <a:xfrm>
          <a:off x="4673075" y="0"/>
          <a:ext cx="1273832"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2</xdr:col>
      <xdr:colOff>1116602</xdr:colOff>
      <xdr:row>0</xdr:row>
      <xdr:rowOff>0</xdr:rowOff>
    </xdr:from>
    <xdr:to>
      <xdr:col>2</xdr:col>
      <xdr:colOff>2390434</xdr:colOff>
      <xdr:row>0</xdr:row>
      <xdr:rowOff>608684</xdr:rowOff>
    </xdr:to>
    <xdr:sp macro="" textlink="">
      <xdr:nvSpPr>
        <xdr:cNvPr id="14" name="Retângulo: Canto Simples Cortado 13">
          <a:hlinkClick xmlns:r="http://schemas.openxmlformats.org/officeDocument/2006/relationships" r:id="rId7"/>
          <a:extLst>
            <a:ext uri="{FF2B5EF4-FFF2-40B4-BE49-F238E27FC236}">
              <a16:creationId xmlns:a16="http://schemas.microsoft.com/office/drawing/2014/main" id="{BE41D5D2-012B-4518-849D-0B002642D067}"/>
            </a:ext>
          </a:extLst>
        </xdr:cNvPr>
        <xdr:cNvSpPr/>
      </xdr:nvSpPr>
      <xdr:spPr>
        <a:xfrm>
          <a:off x="2067788" y="0"/>
          <a:ext cx="1273832"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3</xdr:col>
      <xdr:colOff>1586761</xdr:colOff>
      <xdr:row>0</xdr:row>
      <xdr:rowOff>0</xdr:rowOff>
    </xdr:from>
    <xdr:to>
      <xdr:col>3</xdr:col>
      <xdr:colOff>2859562</xdr:colOff>
      <xdr:row>0</xdr:row>
      <xdr:rowOff>605373</xdr:rowOff>
    </xdr:to>
    <xdr:sp macro="" textlink="">
      <xdr:nvSpPr>
        <xdr:cNvPr id="15" name="Retângulo: Canto Simples Cortado 14">
          <a:hlinkClick xmlns:r="http://schemas.openxmlformats.org/officeDocument/2006/relationships" r:id="rId8"/>
          <a:extLst>
            <a:ext uri="{FF2B5EF4-FFF2-40B4-BE49-F238E27FC236}">
              <a16:creationId xmlns:a16="http://schemas.microsoft.com/office/drawing/2014/main" id="{035FEF72-A5F8-4F39-899A-12EFDC6EC15B}"/>
            </a:ext>
          </a:extLst>
        </xdr:cNvPr>
        <xdr:cNvSpPr/>
      </xdr:nvSpPr>
      <xdr:spPr>
        <a:xfrm>
          <a:off x="5969575" y="0"/>
          <a:ext cx="1272801"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3</xdr:col>
      <xdr:colOff>2889201</xdr:colOff>
      <xdr:row>0</xdr:row>
      <xdr:rowOff>0</xdr:rowOff>
    </xdr:from>
    <xdr:to>
      <xdr:col>5</xdr:col>
      <xdr:colOff>178518</xdr:colOff>
      <xdr:row>0</xdr:row>
      <xdr:rowOff>605373</xdr:rowOff>
    </xdr:to>
    <xdr:sp macro="" textlink="">
      <xdr:nvSpPr>
        <xdr:cNvPr id="16" name="Retângulo: Canto Simples Cortado 15">
          <a:hlinkClick xmlns:r="http://schemas.openxmlformats.org/officeDocument/2006/relationships" r:id="rId9"/>
          <a:extLst>
            <a:ext uri="{FF2B5EF4-FFF2-40B4-BE49-F238E27FC236}">
              <a16:creationId xmlns:a16="http://schemas.microsoft.com/office/drawing/2014/main" id="{1AD1A25E-F7CC-4DC4-BA5F-5195B3A8F192}"/>
            </a:ext>
          </a:extLst>
        </xdr:cNvPr>
        <xdr:cNvSpPr/>
      </xdr:nvSpPr>
      <xdr:spPr>
        <a:xfrm>
          <a:off x="7270701" y="0"/>
          <a:ext cx="1503177"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6</xdr:col>
      <xdr:colOff>386585</xdr:colOff>
      <xdr:row>0</xdr:row>
      <xdr:rowOff>0</xdr:rowOff>
    </xdr:from>
    <xdr:to>
      <xdr:col>9</xdr:col>
      <xdr:colOff>236220</xdr:colOff>
      <xdr:row>0</xdr:row>
      <xdr:rowOff>605816</xdr:rowOff>
    </xdr:to>
    <xdr:sp macro="" textlink="">
      <xdr:nvSpPr>
        <xdr:cNvPr id="17" name="Retângulo: Canto Simples Cortado 16">
          <a:hlinkClick xmlns:r="http://schemas.openxmlformats.org/officeDocument/2006/relationships" r:id="rId10"/>
          <a:extLst>
            <a:ext uri="{FF2B5EF4-FFF2-40B4-BE49-F238E27FC236}">
              <a16:creationId xmlns:a16="http://schemas.microsoft.com/office/drawing/2014/main" id="{8FD178FC-4EDB-403B-BADE-4334B4DE0447}"/>
            </a:ext>
          </a:extLst>
        </xdr:cNvPr>
        <xdr:cNvSpPr/>
      </xdr:nvSpPr>
      <xdr:spPr>
        <a:xfrm>
          <a:off x="10140185" y="0"/>
          <a:ext cx="1335535"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5</xdr:col>
      <xdr:colOff>205740</xdr:colOff>
      <xdr:row>0</xdr:row>
      <xdr:rowOff>0</xdr:rowOff>
    </xdr:from>
    <xdr:to>
      <xdr:col>6</xdr:col>
      <xdr:colOff>373380</xdr:colOff>
      <xdr:row>0</xdr:row>
      <xdr:rowOff>598714</xdr:rowOff>
    </xdr:to>
    <xdr:sp macro="" textlink="">
      <xdr:nvSpPr>
        <xdr:cNvPr id="45" name="Retângulo: Canto Simples Cortado 44">
          <a:hlinkClick xmlns:r="http://schemas.openxmlformats.org/officeDocument/2006/relationships" r:id="rId11"/>
          <a:extLst>
            <a:ext uri="{FF2B5EF4-FFF2-40B4-BE49-F238E27FC236}">
              <a16:creationId xmlns:a16="http://schemas.microsoft.com/office/drawing/2014/main" id="{0ACD376A-82D3-4CD5-9005-B27BC76F094F}"/>
            </a:ext>
          </a:extLst>
        </xdr:cNvPr>
        <xdr:cNvSpPr/>
      </xdr:nvSpPr>
      <xdr:spPr>
        <a:xfrm>
          <a:off x="8801100" y="0"/>
          <a:ext cx="1325880"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9</xdr:col>
      <xdr:colOff>266700</xdr:colOff>
      <xdr:row>1</xdr:row>
      <xdr:rowOff>0</xdr:rowOff>
    </xdr:from>
    <xdr:to>
      <xdr:col>11</xdr:col>
      <xdr:colOff>379655</xdr:colOff>
      <xdr:row>5</xdr:row>
      <xdr:rowOff>66339</xdr:rowOff>
    </xdr:to>
    <xdr:sp macro="" textlink="">
      <xdr:nvSpPr>
        <xdr:cNvPr id="18" name="Retângulo: Canto Simples Cortado 17">
          <a:hlinkClick xmlns:r="http://schemas.openxmlformats.org/officeDocument/2006/relationships" r:id="rId12"/>
          <a:extLst>
            <a:ext uri="{FF2B5EF4-FFF2-40B4-BE49-F238E27FC236}">
              <a16:creationId xmlns:a16="http://schemas.microsoft.com/office/drawing/2014/main" id="{9000F49E-3E3D-4FA8-B278-2AAC288DF5A3}"/>
            </a:ext>
          </a:extLst>
        </xdr:cNvPr>
        <xdr:cNvSpPr/>
      </xdr:nvSpPr>
      <xdr:spPr>
        <a:xfrm>
          <a:off x="11506200" y="655320"/>
          <a:ext cx="1362635" cy="1407459"/>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346573</xdr:colOff>
      <xdr:row>1</xdr:row>
      <xdr:rowOff>9562</xdr:rowOff>
    </xdr:from>
    <xdr:to>
      <xdr:col>2</xdr:col>
      <xdr:colOff>604137</xdr:colOff>
      <xdr:row>8</xdr:row>
      <xdr:rowOff>39261</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8440" y="661495"/>
          <a:ext cx="2300520" cy="1638366"/>
        </a:xfrm>
        <a:prstGeom prst="roundRect">
          <a:avLst>
            <a:gd name="adj" fmla="val 8594"/>
          </a:avLst>
        </a:prstGeom>
        <a:noFill/>
        <a:ln>
          <a:noFill/>
        </a:ln>
        <a:effectLst/>
      </xdr:spPr>
    </xdr:pic>
    <xdr:clientData/>
  </xdr:twoCellAnchor>
  <xdr:twoCellAnchor>
    <xdr:from>
      <xdr:col>1</xdr:col>
      <xdr:colOff>1730189</xdr:colOff>
      <xdr:row>0</xdr:row>
      <xdr:rowOff>0</xdr:rowOff>
    </xdr:from>
    <xdr:to>
      <xdr:col>3</xdr:col>
      <xdr:colOff>42334</xdr:colOff>
      <xdr:row>0</xdr:row>
      <xdr:rowOff>617220</xdr:rowOff>
    </xdr:to>
    <xdr:sp macro="" textlink="">
      <xdr:nvSpPr>
        <xdr:cNvPr id="4" name="Retângulo: Canto Simples Cortado 3">
          <a:hlinkClick xmlns:r="http://schemas.openxmlformats.org/officeDocument/2006/relationships" r:id="rId2"/>
          <a:extLst>
            <a:ext uri="{FF2B5EF4-FFF2-40B4-BE49-F238E27FC236}">
              <a16:creationId xmlns:a16="http://schemas.microsoft.com/office/drawing/2014/main" id="{5B8A9FE4-D229-40CB-B6E1-19B2E230EE0D}"/>
            </a:ext>
          </a:extLst>
        </xdr:cNvPr>
        <xdr:cNvSpPr/>
      </xdr:nvSpPr>
      <xdr:spPr>
        <a:xfrm>
          <a:off x="2268071" y="0"/>
          <a:ext cx="2229722"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16</xdr:col>
      <xdr:colOff>203200</xdr:colOff>
      <xdr:row>0</xdr:row>
      <xdr:rowOff>11546</xdr:rowOff>
    </xdr:from>
    <xdr:to>
      <xdr:col>17</xdr:col>
      <xdr:colOff>770467</xdr:colOff>
      <xdr:row>0</xdr:row>
      <xdr:rowOff>621146</xdr:rowOff>
    </xdr:to>
    <xdr:sp macro="" textlink="">
      <xdr:nvSpPr>
        <xdr:cNvPr id="5" name="Retângulo: Canto Simples Cortado 4">
          <a:hlinkClick xmlns:r="http://schemas.openxmlformats.org/officeDocument/2006/relationships" r:id="rId3"/>
          <a:extLst>
            <a:ext uri="{FF2B5EF4-FFF2-40B4-BE49-F238E27FC236}">
              <a16:creationId xmlns:a16="http://schemas.microsoft.com/office/drawing/2014/main" id="{B6B7EA35-EBB1-49E2-960D-1A54853867C0}"/>
            </a:ext>
          </a:extLst>
        </xdr:cNvPr>
        <xdr:cNvSpPr/>
      </xdr:nvSpPr>
      <xdr:spPr>
        <a:xfrm>
          <a:off x="12783127" y="11546"/>
          <a:ext cx="1564795"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1</xdr:col>
      <xdr:colOff>1691452</xdr:colOff>
      <xdr:row>0</xdr:row>
      <xdr:rowOff>609601</xdr:rowOff>
    </xdr:to>
    <xdr:sp macro="" textlink="">
      <xdr:nvSpPr>
        <xdr:cNvPr id="6" name="Retângulo: Canto Simples Cortado 5">
          <a:hlinkClick xmlns:r="http://schemas.openxmlformats.org/officeDocument/2006/relationships" r:id="rId4"/>
          <a:extLst>
            <a:ext uri="{FF2B5EF4-FFF2-40B4-BE49-F238E27FC236}">
              <a16:creationId xmlns:a16="http://schemas.microsoft.com/office/drawing/2014/main" id="{9AD5D226-604D-42F2-90CE-C0ED9B479C60}"/>
            </a:ext>
          </a:extLst>
        </xdr:cNvPr>
        <xdr:cNvSpPr/>
      </xdr:nvSpPr>
      <xdr:spPr>
        <a:xfrm>
          <a:off x="0" y="1"/>
          <a:ext cx="2232472"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3</xdr:col>
      <xdr:colOff>82055</xdr:colOff>
      <xdr:row>0</xdr:row>
      <xdr:rowOff>8467</xdr:rowOff>
    </xdr:from>
    <xdr:to>
      <xdr:col>4</xdr:col>
      <xdr:colOff>376517</xdr:colOff>
      <xdr:row>0</xdr:row>
      <xdr:rowOff>617151</xdr:rowOff>
    </xdr:to>
    <xdr:sp macro="" textlink="">
      <xdr:nvSpPr>
        <xdr:cNvPr id="7" name="Retângulo: Canto Simples Cortado 6">
          <a:hlinkClick xmlns:r="http://schemas.openxmlformats.org/officeDocument/2006/relationships" r:id="rId5"/>
          <a:extLst>
            <a:ext uri="{FF2B5EF4-FFF2-40B4-BE49-F238E27FC236}">
              <a16:creationId xmlns:a16="http://schemas.microsoft.com/office/drawing/2014/main" id="{795B84BB-28EA-4E26-B64D-FE044DD9D388}"/>
            </a:ext>
          </a:extLst>
        </xdr:cNvPr>
        <xdr:cNvSpPr/>
      </xdr:nvSpPr>
      <xdr:spPr>
        <a:xfrm>
          <a:off x="4187890" y="8467"/>
          <a:ext cx="1352298"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4</xdr:col>
      <xdr:colOff>403412</xdr:colOff>
      <xdr:row>0</xdr:row>
      <xdr:rowOff>22322</xdr:rowOff>
    </xdr:from>
    <xdr:to>
      <xdr:col>6</xdr:col>
      <xdr:colOff>321734</xdr:colOff>
      <xdr:row>0</xdr:row>
      <xdr:rowOff>628138</xdr:rowOff>
    </xdr:to>
    <xdr:sp macro="" textlink="">
      <xdr:nvSpPr>
        <xdr:cNvPr id="8" name="Retângulo: Canto Simples Cortado 7">
          <a:hlinkClick xmlns:r="http://schemas.openxmlformats.org/officeDocument/2006/relationships" r:id="rId6"/>
          <a:extLst>
            <a:ext uri="{FF2B5EF4-FFF2-40B4-BE49-F238E27FC236}">
              <a16:creationId xmlns:a16="http://schemas.microsoft.com/office/drawing/2014/main" id="{9A35554A-DAB3-4292-92FB-EB7FA43C97D3}"/>
            </a:ext>
          </a:extLst>
        </xdr:cNvPr>
        <xdr:cNvSpPr/>
      </xdr:nvSpPr>
      <xdr:spPr>
        <a:xfrm>
          <a:off x="5557303" y="22322"/>
          <a:ext cx="1303776"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6</xdr:col>
      <xdr:colOff>358579</xdr:colOff>
      <xdr:row>0</xdr:row>
      <xdr:rowOff>17432</xdr:rowOff>
    </xdr:from>
    <xdr:to>
      <xdr:col>8</xdr:col>
      <xdr:colOff>803555</xdr:colOff>
      <xdr:row>0</xdr:row>
      <xdr:rowOff>622805</xdr:rowOff>
    </xdr:to>
    <xdr:sp macro="" textlink="">
      <xdr:nvSpPr>
        <xdr:cNvPr id="10" name="Retângulo: Canto Simples Cortado 9">
          <a:hlinkClick xmlns:r="http://schemas.openxmlformats.org/officeDocument/2006/relationships" r:id="rId7"/>
          <a:extLst>
            <a:ext uri="{FF2B5EF4-FFF2-40B4-BE49-F238E27FC236}">
              <a16:creationId xmlns:a16="http://schemas.microsoft.com/office/drawing/2014/main" id="{D206B1D6-A635-4B77-9EBE-D9E57FEA166E}"/>
            </a:ext>
          </a:extLst>
        </xdr:cNvPr>
        <xdr:cNvSpPr/>
      </xdr:nvSpPr>
      <xdr:spPr>
        <a:xfrm>
          <a:off x="7244288" y="17432"/>
          <a:ext cx="1331667"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8</xdr:col>
      <xdr:colOff>851647</xdr:colOff>
      <xdr:row>0</xdr:row>
      <xdr:rowOff>17432</xdr:rowOff>
    </xdr:from>
    <xdr:to>
      <xdr:col>12</xdr:col>
      <xdr:colOff>51517</xdr:colOff>
      <xdr:row>0</xdr:row>
      <xdr:rowOff>622805</xdr:rowOff>
    </xdr:to>
    <xdr:sp macro="" textlink="">
      <xdr:nvSpPr>
        <xdr:cNvPr id="11" name="Retângulo: Canto Simples Cortado 10">
          <a:hlinkClick xmlns:r="http://schemas.openxmlformats.org/officeDocument/2006/relationships" r:id="rId8"/>
          <a:extLst>
            <a:ext uri="{FF2B5EF4-FFF2-40B4-BE49-F238E27FC236}">
              <a16:creationId xmlns:a16="http://schemas.microsoft.com/office/drawing/2014/main" id="{458B664F-867B-4E8B-B98A-BA0607F43C06}"/>
            </a:ext>
          </a:extLst>
        </xdr:cNvPr>
        <xdr:cNvSpPr/>
      </xdr:nvSpPr>
      <xdr:spPr>
        <a:xfrm>
          <a:off x="8130988" y="17432"/>
          <a:ext cx="1781705"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14</xdr:col>
      <xdr:colOff>107186</xdr:colOff>
      <xdr:row>0</xdr:row>
      <xdr:rowOff>11546</xdr:rowOff>
    </xdr:from>
    <xdr:to>
      <xdr:col>16</xdr:col>
      <xdr:colOff>160867</xdr:colOff>
      <xdr:row>0</xdr:row>
      <xdr:rowOff>617362</xdr:rowOff>
    </xdr:to>
    <xdr:sp macro="" textlink="">
      <xdr:nvSpPr>
        <xdr:cNvPr id="12" name="Retângulo: Canto Simples Cortado 11">
          <a:hlinkClick xmlns:r="http://schemas.openxmlformats.org/officeDocument/2006/relationships" r:id="rId9"/>
          <a:extLst>
            <a:ext uri="{FF2B5EF4-FFF2-40B4-BE49-F238E27FC236}">
              <a16:creationId xmlns:a16="http://schemas.microsoft.com/office/drawing/2014/main" id="{5E682652-B537-4AFB-9DC0-E3E2CB97AE38}"/>
            </a:ext>
          </a:extLst>
        </xdr:cNvPr>
        <xdr:cNvSpPr/>
      </xdr:nvSpPr>
      <xdr:spPr>
        <a:xfrm>
          <a:off x="11398641" y="11546"/>
          <a:ext cx="1342153"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12</xdr:col>
      <xdr:colOff>84671</xdr:colOff>
      <xdr:row>0</xdr:row>
      <xdr:rowOff>25401</xdr:rowOff>
    </xdr:from>
    <xdr:to>
      <xdr:col>14</xdr:col>
      <xdr:colOff>84668</xdr:colOff>
      <xdr:row>0</xdr:row>
      <xdr:rowOff>624115</xdr:rowOff>
    </xdr:to>
    <xdr:sp macro="" textlink="">
      <xdr:nvSpPr>
        <xdr:cNvPr id="13" name="Retângulo: Canto Simples Cortado 12">
          <a:hlinkClick xmlns:r="http://schemas.openxmlformats.org/officeDocument/2006/relationships" r:id="rId10"/>
          <a:extLst>
            <a:ext uri="{FF2B5EF4-FFF2-40B4-BE49-F238E27FC236}">
              <a16:creationId xmlns:a16="http://schemas.microsoft.com/office/drawing/2014/main" id="{AAE2B85E-3941-4B18-81DA-57578AFFBDE3}"/>
            </a:ext>
          </a:extLst>
        </xdr:cNvPr>
        <xdr:cNvSpPr/>
      </xdr:nvSpPr>
      <xdr:spPr>
        <a:xfrm>
          <a:off x="9663011" y="25401"/>
          <a:ext cx="1257297"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17</xdr:col>
      <xdr:colOff>795867</xdr:colOff>
      <xdr:row>0</xdr:row>
      <xdr:rowOff>8467</xdr:rowOff>
    </xdr:from>
    <xdr:to>
      <xdr:col>30</xdr:col>
      <xdr:colOff>135466</xdr:colOff>
      <xdr:row>0</xdr:row>
      <xdr:rowOff>643467</xdr:rowOff>
    </xdr:to>
    <xdr:sp macro="" textlink="">
      <xdr:nvSpPr>
        <xdr:cNvPr id="14" name="Retângulo: Canto Simples Cortado 13">
          <a:hlinkClick xmlns:r="http://schemas.openxmlformats.org/officeDocument/2006/relationships" r:id="rId11"/>
          <a:extLst>
            <a:ext uri="{FF2B5EF4-FFF2-40B4-BE49-F238E27FC236}">
              <a16:creationId xmlns:a16="http://schemas.microsoft.com/office/drawing/2014/main" id="{C639557D-466D-4B54-A262-EFE0A6AD1DCA}"/>
            </a:ext>
          </a:extLst>
        </xdr:cNvPr>
        <xdr:cNvSpPr/>
      </xdr:nvSpPr>
      <xdr:spPr>
        <a:xfrm>
          <a:off x="14257867" y="8467"/>
          <a:ext cx="2362199"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editAs="oneCell">
    <xdr:from>
      <xdr:col>17</xdr:col>
      <xdr:colOff>277906</xdr:colOff>
      <xdr:row>0</xdr:row>
      <xdr:rowOff>618565</xdr:rowOff>
    </xdr:from>
    <xdr:to>
      <xdr:col>29</xdr:col>
      <xdr:colOff>527714</xdr:colOff>
      <xdr:row>6</xdr:row>
      <xdr:rowOff>136737</xdr:rowOff>
    </xdr:to>
    <xdr:pic>
      <xdr:nvPicPr>
        <xdr:cNvPr id="2" name="Imagem 1">
          <a:extLst>
            <a:ext uri="{FF2B5EF4-FFF2-40B4-BE49-F238E27FC236}">
              <a16:creationId xmlns:a16="http://schemas.microsoft.com/office/drawing/2014/main" id="{33290194-06A2-49EB-B28F-B1523D8517AF}"/>
            </a:ext>
          </a:extLst>
        </xdr:cNvPr>
        <xdr:cNvPicPr>
          <a:picLocks noChangeAspect="1"/>
        </xdr:cNvPicPr>
      </xdr:nvPicPr>
      <xdr:blipFill>
        <a:blip xmlns:r="http://schemas.openxmlformats.org/officeDocument/2006/relationships" r:embed="rId12"/>
        <a:stretch>
          <a:fillRect/>
        </a:stretch>
      </xdr:blipFill>
      <xdr:spPr>
        <a:xfrm>
          <a:off x="13716000" y="618565"/>
          <a:ext cx="2670279" cy="13290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346573</xdr:colOff>
      <xdr:row>1</xdr:row>
      <xdr:rowOff>9562</xdr:rowOff>
    </xdr:from>
    <xdr:to>
      <xdr:col>2</xdr:col>
      <xdr:colOff>579687</xdr:colOff>
      <xdr:row>8</xdr:row>
      <xdr:rowOff>8781</xdr:rowOff>
    </xdr:to>
    <xdr:pic>
      <xdr:nvPicPr>
        <xdr:cNvPr id="3" name="Imagem 2">
          <a:extLst>
            <a:ext uri="{FF2B5EF4-FFF2-40B4-BE49-F238E27FC236}">
              <a16:creationId xmlns:a16="http://schemas.microsoft.com/office/drawing/2014/main" id="{C8858B8F-1C75-48D1-9645-FE2E718AA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7593" y="664882"/>
          <a:ext cx="2298827" cy="1637519"/>
        </a:xfrm>
        <a:prstGeom prst="roundRect">
          <a:avLst>
            <a:gd name="adj" fmla="val 8594"/>
          </a:avLst>
        </a:prstGeom>
        <a:noFill/>
        <a:ln>
          <a:noFill/>
        </a:ln>
        <a:effectLst/>
      </xdr:spPr>
    </xdr:pic>
    <xdr:clientData/>
  </xdr:twoCellAnchor>
  <xdr:twoCellAnchor>
    <xdr:from>
      <xdr:col>1</xdr:col>
      <xdr:colOff>1717964</xdr:colOff>
      <xdr:row>0</xdr:row>
      <xdr:rowOff>0</xdr:rowOff>
    </xdr:from>
    <xdr:to>
      <xdr:col>3</xdr:col>
      <xdr:colOff>42334</xdr:colOff>
      <xdr:row>0</xdr:row>
      <xdr:rowOff>617220</xdr:rowOff>
    </xdr:to>
    <xdr:sp macro="" textlink="">
      <xdr:nvSpPr>
        <xdr:cNvPr id="5" name="Retângulo: Canto Simples Cortado 4">
          <a:hlinkClick xmlns:r="http://schemas.openxmlformats.org/officeDocument/2006/relationships" r:id="rId2"/>
          <a:extLst>
            <a:ext uri="{FF2B5EF4-FFF2-40B4-BE49-F238E27FC236}">
              <a16:creationId xmlns:a16="http://schemas.microsoft.com/office/drawing/2014/main" id="{05A3C686-4B17-44C6-97BA-9E4B19271DA8}"/>
            </a:ext>
          </a:extLst>
        </xdr:cNvPr>
        <xdr:cNvSpPr/>
      </xdr:nvSpPr>
      <xdr:spPr>
        <a:xfrm>
          <a:off x="2258291" y="0"/>
          <a:ext cx="2259061"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16</xdr:col>
      <xdr:colOff>203200</xdr:colOff>
      <xdr:row>0</xdr:row>
      <xdr:rowOff>11546</xdr:rowOff>
    </xdr:from>
    <xdr:to>
      <xdr:col>17</xdr:col>
      <xdr:colOff>770467</xdr:colOff>
      <xdr:row>0</xdr:row>
      <xdr:rowOff>621146</xdr:rowOff>
    </xdr:to>
    <xdr:sp macro="" textlink="">
      <xdr:nvSpPr>
        <xdr:cNvPr id="6" name="Retângulo: Canto Simples Cortado 5">
          <a:hlinkClick xmlns:r="http://schemas.openxmlformats.org/officeDocument/2006/relationships" r:id="rId3"/>
          <a:extLst>
            <a:ext uri="{FF2B5EF4-FFF2-40B4-BE49-F238E27FC236}">
              <a16:creationId xmlns:a16="http://schemas.microsoft.com/office/drawing/2014/main" id="{E7578C42-0C9F-470A-85B9-7C93EDBF2D62}"/>
            </a:ext>
          </a:extLst>
        </xdr:cNvPr>
        <xdr:cNvSpPr/>
      </xdr:nvSpPr>
      <xdr:spPr>
        <a:xfrm>
          <a:off x="12783127" y="11546"/>
          <a:ext cx="1564795"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1</xdr:col>
      <xdr:colOff>1691452</xdr:colOff>
      <xdr:row>0</xdr:row>
      <xdr:rowOff>609601</xdr:rowOff>
    </xdr:to>
    <xdr:sp macro="" textlink="">
      <xdr:nvSpPr>
        <xdr:cNvPr id="7" name="Retângulo: Canto Simples Cortado 6">
          <a:hlinkClick xmlns:r="http://schemas.openxmlformats.org/officeDocument/2006/relationships" r:id="rId4"/>
          <a:extLst>
            <a:ext uri="{FF2B5EF4-FFF2-40B4-BE49-F238E27FC236}">
              <a16:creationId xmlns:a16="http://schemas.microsoft.com/office/drawing/2014/main" id="{8C434360-C6FA-4CBD-ADFC-5B287D6C5C75}"/>
            </a:ext>
          </a:extLst>
        </xdr:cNvPr>
        <xdr:cNvSpPr/>
      </xdr:nvSpPr>
      <xdr:spPr>
        <a:xfrm>
          <a:off x="0" y="1"/>
          <a:ext cx="2232472"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4</xdr:col>
      <xdr:colOff>403412</xdr:colOff>
      <xdr:row>0</xdr:row>
      <xdr:rowOff>8467</xdr:rowOff>
    </xdr:from>
    <xdr:to>
      <xdr:col>6</xdr:col>
      <xdr:colOff>321734</xdr:colOff>
      <xdr:row>0</xdr:row>
      <xdr:rowOff>614283</xdr:rowOff>
    </xdr:to>
    <xdr:sp macro="" textlink="">
      <xdr:nvSpPr>
        <xdr:cNvPr id="9" name="Retângulo: Canto Simples Cortado 8">
          <a:hlinkClick xmlns:r="http://schemas.openxmlformats.org/officeDocument/2006/relationships" r:id="rId5"/>
          <a:extLst>
            <a:ext uri="{FF2B5EF4-FFF2-40B4-BE49-F238E27FC236}">
              <a16:creationId xmlns:a16="http://schemas.microsoft.com/office/drawing/2014/main" id="{1CB3EE41-2811-4468-828C-9D0AF7C1345E}"/>
            </a:ext>
          </a:extLst>
        </xdr:cNvPr>
        <xdr:cNvSpPr/>
      </xdr:nvSpPr>
      <xdr:spPr>
        <a:xfrm>
          <a:off x="5569772" y="8467"/>
          <a:ext cx="1305162"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3</xdr:col>
      <xdr:colOff>70043</xdr:colOff>
      <xdr:row>0</xdr:row>
      <xdr:rowOff>4849</xdr:rowOff>
    </xdr:from>
    <xdr:to>
      <xdr:col>4</xdr:col>
      <xdr:colOff>365760</xdr:colOff>
      <xdr:row>0</xdr:row>
      <xdr:rowOff>613533</xdr:rowOff>
    </xdr:to>
    <xdr:sp macro="" textlink="">
      <xdr:nvSpPr>
        <xdr:cNvPr id="10" name="Retângulo: Canto Simples Cortado 9">
          <a:hlinkClick xmlns:r="http://schemas.openxmlformats.org/officeDocument/2006/relationships" r:id="rId6"/>
          <a:extLst>
            <a:ext uri="{FF2B5EF4-FFF2-40B4-BE49-F238E27FC236}">
              <a16:creationId xmlns:a16="http://schemas.microsoft.com/office/drawing/2014/main" id="{FD8F506C-93CB-4EED-AB20-634CF317D9CE}"/>
            </a:ext>
          </a:extLst>
        </xdr:cNvPr>
        <xdr:cNvSpPr/>
      </xdr:nvSpPr>
      <xdr:spPr>
        <a:xfrm>
          <a:off x="4177223" y="4849"/>
          <a:ext cx="1354897"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8</xdr:col>
      <xdr:colOff>851647</xdr:colOff>
      <xdr:row>0</xdr:row>
      <xdr:rowOff>17432</xdr:rowOff>
    </xdr:from>
    <xdr:to>
      <xdr:col>12</xdr:col>
      <xdr:colOff>51517</xdr:colOff>
      <xdr:row>0</xdr:row>
      <xdr:rowOff>622805</xdr:rowOff>
    </xdr:to>
    <xdr:sp macro="" textlink="">
      <xdr:nvSpPr>
        <xdr:cNvPr id="12" name="Retângulo: Canto Simples Cortado 11">
          <a:hlinkClick xmlns:r="http://schemas.openxmlformats.org/officeDocument/2006/relationships" r:id="rId7"/>
          <a:extLst>
            <a:ext uri="{FF2B5EF4-FFF2-40B4-BE49-F238E27FC236}">
              <a16:creationId xmlns:a16="http://schemas.microsoft.com/office/drawing/2014/main" id="{701C199B-4F98-4452-B299-3F40ED491F93}"/>
            </a:ext>
          </a:extLst>
        </xdr:cNvPr>
        <xdr:cNvSpPr/>
      </xdr:nvSpPr>
      <xdr:spPr>
        <a:xfrm>
          <a:off x="8304007" y="17432"/>
          <a:ext cx="1790670"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14</xdr:col>
      <xdr:colOff>107186</xdr:colOff>
      <xdr:row>0</xdr:row>
      <xdr:rowOff>11546</xdr:rowOff>
    </xdr:from>
    <xdr:to>
      <xdr:col>16</xdr:col>
      <xdr:colOff>160867</xdr:colOff>
      <xdr:row>0</xdr:row>
      <xdr:rowOff>617362</xdr:rowOff>
    </xdr:to>
    <xdr:sp macro="" textlink="">
      <xdr:nvSpPr>
        <xdr:cNvPr id="13" name="Retângulo: Canto Simples Cortado 12">
          <a:hlinkClick xmlns:r="http://schemas.openxmlformats.org/officeDocument/2006/relationships" r:id="rId8"/>
          <a:extLst>
            <a:ext uri="{FF2B5EF4-FFF2-40B4-BE49-F238E27FC236}">
              <a16:creationId xmlns:a16="http://schemas.microsoft.com/office/drawing/2014/main" id="{8CBE706C-C58B-4B76-87BC-2DE22AE9E113}"/>
            </a:ext>
          </a:extLst>
        </xdr:cNvPr>
        <xdr:cNvSpPr/>
      </xdr:nvSpPr>
      <xdr:spPr>
        <a:xfrm>
          <a:off x="11398641" y="11546"/>
          <a:ext cx="1342153"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12</xdr:col>
      <xdr:colOff>84671</xdr:colOff>
      <xdr:row>0</xdr:row>
      <xdr:rowOff>25401</xdr:rowOff>
    </xdr:from>
    <xdr:to>
      <xdr:col>14</xdr:col>
      <xdr:colOff>84668</xdr:colOff>
      <xdr:row>0</xdr:row>
      <xdr:rowOff>624115</xdr:rowOff>
    </xdr:to>
    <xdr:sp macro="" textlink="">
      <xdr:nvSpPr>
        <xdr:cNvPr id="14" name="Retângulo: Canto Simples Cortado 13">
          <a:hlinkClick xmlns:r="http://schemas.openxmlformats.org/officeDocument/2006/relationships" r:id="rId9"/>
          <a:extLst>
            <a:ext uri="{FF2B5EF4-FFF2-40B4-BE49-F238E27FC236}">
              <a16:creationId xmlns:a16="http://schemas.microsoft.com/office/drawing/2014/main" id="{197DB0C8-903F-4436-A253-9D507BFF590E}"/>
            </a:ext>
          </a:extLst>
        </xdr:cNvPr>
        <xdr:cNvSpPr/>
      </xdr:nvSpPr>
      <xdr:spPr>
        <a:xfrm>
          <a:off x="10127831" y="25401"/>
          <a:ext cx="1295397"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17</xdr:col>
      <xdr:colOff>795867</xdr:colOff>
      <xdr:row>0</xdr:row>
      <xdr:rowOff>8467</xdr:rowOff>
    </xdr:from>
    <xdr:to>
      <xdr:col>30</xdr:col>
      <xdr:colOff>135466</xdr:colOff>
      <xdr:row>0</xdr:row>
      <xdr:rowOff>643467</xdr:rowOff>
    </xdr:to>
    <xdr:sp macro="" textlink="">
      <xdr:nvSpPr>
        <xdr:cNvPr id="15" name="Retângulo: Canto Simples Cortado 14">
          <a:hlinkClick xmlns:r="http://schemas.openxmlformats.org/officeDocument/2006/relationships" r:id="rId10"/>
          <a:extLst>
            <a:ext uri="{FF2B5EF4-FFF2-40B4-BE49-F238E27FC236}">
              <a16:creationId xmlns:a16="http://schemas.microsoft.com/office/drawing/2014/main" id="{3D2348DE-14E0-49ED-8126-B4C58254E8EA}"/>
            </a:ext>
          </a:extLst>
        </xdr:cNvPr>
        <xdr:cNvSpPr/>
      </xdr:nvSpPr>
      <xdr:spPr>
        <a:xfrm>
          <a:off x="14428047" y="8467"/>
          <a:ext cx="8056879"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editAs="oneCell">
    <xdr:from>
      <xdr:col>17</xdr:col>
      <xdr:colOff>277906</xdr:colOff>
      <xdr:row>0</xdr:row>
      <xdr:rowOff>618565</xdr:rowOff>
    </xdr:from>
    <xdr:to>
      <xdr:col>29</xdr:col>
      <xdr:colOff>536721</xdr:colOff>
      <xdr:row>6</xdr:row>
      <xdr:rowOff>190077</xdr:rowOff>
    </xdr:to>
    <xdr:pic>
      <xdr:nvPicPr>
        <xdr:cNvPr id="16" name="Imagem 15">
          <a:extLst>
            <a:ext uri="{FF2B5EF4-FFF2-40B4-BE49-F238E27FC236}">
              <a16:creationId xmlns:a16="http://schemas.microsoft.com/office/drawing/2014/main" id="{D648A313-32C1-4425-9720-3EA07033E56D}"/>
            </a:ext>
          </a:extLst>
        </xdr:cNvPr>
        <xdr:cNvPicPr>
          <a:picLocks noChangeAspect="1"/>
        </xdr:cNvPicPr>
      </xdr:nvPicPr>
      <xdr:blipFill>
        <a:blip xmlns:r="http://schemas.openxmlformats.org/officeDocument/2006/relationships" r:embed="rId11"/>
        <a:stretch>
          <a:fillRect/>
        </a:stretch>
      </xdr:blipFill>
      <xdr:spPr>
        <a:xfrm>
          <a:off x="13910086" y="618565"/>
          <a:ext cx="2672969" cy="1324112"/>
        </a:xfrm>
        <a:prstGeom prst="rect">
          <a:avLst/>
        </a:prstGeom>
      </xdr:spPr>
    </xdr:pic>
    <xdr:clientData/>
  </xdr:twoCellAnchor>
  <xdr:twoCellAnchor>
    <xdr:from>
      <xdr:col>6</xdr:col>
      <xdr:colOff>360218</xdr:colOff>
      <xdr:row>0</xdr:row>
      <xdr:rowOff>13855</xdr:rowOff>
    </xdr:from>
    <xdr:to>
      <xdr:col>8</xdr:col>
      <xdr:colOff>817419</xdr:colOff>
      <xdr:row>0</xdr:row>
      <xdr:rowOff>619228</xdr:rowOff>
    </xdr:to>
    <xdr:sp macro="" textlink="">
      <xdr:nvSpPr>
        <xdr:cNvPr id="17" name="Retângulo: Canto Simples Cortado 16">
          <a:hlinkClick xmlns:r="http://schemas.openxmlformats.org/officeDocument/2006/relationships" r:id="rId12"/>
          <a:extLst>
            <a:ext uri="{FF2B5EF4-FFF2-40B4-BE49-F238E27FC236}">
              <a16:creationId xmlns:a16="http://schemas.microsoft.com/office/drawing/2014/main" id="{5947B1AE-36CD-4FF3-BEF5-D90562C6BF14}"/>
            </a:ext>
          </a:extLst>
        </xdr:cNvPr>
        <xdr:cNvSpPr/>
      </xdr:nvSpPr>
      <xdr:spPr>
        <a:xfrm>
          <a:off x="6899563" y="13855"/>
          <a:ext cx="1343892"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346573</xdr:colOff>
      <xdr:row>1</xdr:row>
      <xdr:rowOff>9562</xdr:rowOff>
    </xdr:from>
    <xdr:to>
      <xdr:col>2</xdr:col>
      <xdr:colOff>562023</xdr:colOff>
      <xdr:row>7</xdr:row>
      <xdr:rowOff>245001</xdr:rowOff>
    </xdr:to>
    <xdr:pic>
      <xdr:nvPicPr>
        <xdr:cNvPr id="3" name="Imagem 2">
          <a:extLst>
            <a:ext uri="{FF2B5EF4-FFF2-40B4-BE49-F238E27FC236}">
              <a16:creationId xmlns:a16="http://schemas.microsoft.com/office/drawing/2014/main" id="{59D975FF-5E99-49BC-A042-5CD6A0BEE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7593" y="664882"/>
          <a:ext cx="2298827" cy="1607039"/>
        </a:xfrm>
        <a:prstGeom prst="roundRect">
          <a:avLst>
            <a:gd name="adj" fmla="val 8594"/>
          </a:avLst>
        </a:prstGeom>
        <a:noFill/>
        <a:ln>
          <a:noFill/>
        </a:ln>
        <a:effectLst/>
      </xdr:spPr>
    </xdr:pic>
    <xdr:clientData/>
  </xdr:twoCellAnchor>
  <xdr:twoCellAnchor>
    <xdr:from>
      <xdr:col>1</xdr:col>
      <xdr:colOff>1745673</xdr:colOff>
      <xdr:row>0</xdr:row>
      <xdr:rowOff>0</xdr:rowOff>
    </xdr:from>
    <xdr:to>
      <xdr:col>3</xdr:col>
      <xdr:colOff>42334</xdr:colOff>
      <xdr:row>0</xdr:row>
      <xdr:rowOff>617220</xdr:rowOff>
    </xdr:to>
    <xdr:sp macro="" textlink="">
      <xdr:nvSpPr>
        <xdr:cNvPr id="4" name="Retângulo: Canto Simples Cortado 3">
          <a:hlinkClick xmlns:r="http://schemas.openxmlformats.org/officeDocument/2006/relationships" r:id="rId2"/>
          <a:extLst>
            <a:ext uri="{FF2B5EF4-FFF2-40B4-BE49-F238E27FC236}">
              <a16:creationId xmlns:a16="http://schemas.microsoft.com/office/drawing/2014/main" id="{9F70C79A-4F51-4EA1-B4F6-E80F3473EAE7}"/>
            </a:ext>
          </a:extLst>
        </xdr:cNvPr>
        <xdr:cNvSpPr/>
      </xdr:nvSpPr>
      <xdr:spPr>
        <a:xfrm>
          <a:off x="2286000" y="0"/>
          <a:ext cx="2051243"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16</xdr:col>
      <xdr:colOff>203200</xdr:colOff>
      <xdr:row>0</xdr:row>
      <xdr:rowOff>14515</xdr:rowOff>
    </xdr:from>
    <xdr:to>
      <xdr:col>17</xdr:col>
      <xdr:colOff>770467</xdr:colOff>
      <xdr:row>0</xdr:row>
      <xdr:rowOff>608239</xdr:rowOff>
    </xdr:to>
    <xdr:sp macro="" textlink="">
      <xdr:nvSpPr>
        <xdr:cNvPr id="6" name="Retângulo: Canto Simples Cortado 5">
          <a:hlinkClick xmlns:r="http://schemas.openxmlformats.org/officeDocument/2006/relationships" r:id="rId3"/>
          <a:extLst>
            <a:ext uri="{FF2B5EF4-FFF2-40B4-BE49-F238E27FC236}">
              <a16:creationId xmlns:a16="http://schemas.microsoft.com/office/drawing/2014/main" id="{B87F2E92-8347-4006-99AB-39F2FE8FA062}"/>
            </a:ext>
          </a:extLst>
        </xdr:cNvPr>
        <xdr:cNvSpPr/>
      </xdr:nvSpPr>
      <xdr:spPr>
        <a:xfrm>
          <a:off x="12830629" y="14515"/>
          <a:ext cx="1568752" cy="593724"/>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1</xdr:col>
      <xdr:colOff>1691452</xdr:colOff>
      <xdr:row>0</xdr:row>
      <xdr:rowOff>609601</xdr:rowOff>
    </xdr:to>
    <xdr:sp macro="" textlink="">
      <xdr:nvSpPr>
        <xdr:cNvPr id="7" name="Retângulo: Canto Simples Cortado 6">
          <a:hlinkClick xmlns:r="http://schemas.openxmlformats.org/officeDocument/2006/relationships" r:id="rId4"/>
          <a:extLst>
            <a:ext uri="{FF2B5EF4-FFF2-40B4-BE49-F238E27FC236}">
              <a16:creationId xmlns:a16="http://schemas.microsoft.com/office/drawing/2014/main" id="{C0CC7BB2-BD2C-445F-9A79-F5444DA1AC07}"/>
            </a:ext>
          </a:extLst>
        </xdr:cNvPr>
        <xdr:cNvSpPr/>
      </xdr:nvSpPr>
      <xdr:spPr>
        <a:xfrm>
          <a:off x="0" y="1"/>
          <a:ext cx="2232472"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4</xdr:col>
      <xdr:colOff>358280</xdr:colOff>
      <xdr:row>0</xdr:row>
      <xdr:rowOff>9525</xdr:rowOff>
    </xdr:from>
    <xdr:to>
      <xdr:col>6</xdr:col>
      <xdr:colOff>328892</xdr:colOff>
      <xdr:row>0</xdr:row>
      <xdr:rowOff>618209</xdr:rowOff>
    </xdr:to>
    <xdr:sp macro="" textlink="">
      <xdr:nvSpPr>
        <xdr:cNvPr id="8" name="Retângulo: Canto Simples Cortado 7">
          <a:hlinkClick xmlns:r="http://schemas.openxmlformats.org/officeDocument/2006/relationships" r:id="rId5"/>
          <a:extLst>
            <a:ext uri="{FF2B5EF4-FFF2-40B4-BE49-F238E27FC236}">
              <a16:creationId xmlns:a16="http://schemas.microsoft.com/office/drawing/2014/main" id="{AB67EBCC-5D86-4E8D-BE82-D4B5E8980CC2}"/>
            </a:ext>
          </a:extLst>
        </xdr:cNvPr>
        <xdr:cNvSpPr/>
      </xdr:nvSpPr>
      <xdr:spPr>
        <a:xfrm>
          <a:off x="5530355" y="9525"/>
          <a:ext cx="1351737"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3</xdr:col>
      <xdr:colOff>70909</xdr:colOff>
      <xdr:row>0</xdr:row>
      <xdr:rowOff>9525</xdr:rowOff>
    </xdr:from>
    <xdr:to>
      <xdr:col>4</xdr:col>
      <xdr:colOff>314326</xdr:colOff>
      <xdr:row>0</xdr:row>
      <xdr:rowOff>618209</xdr:rowOff>
    </xdr:to>
    <xdr:sp macro="" textlink="">
      <xdr:nvSpPr>
        <xdr:cNvPr id="10" name="Retângulo: Canto Simples Cortado 9">
          <a:hlinkClick xmlns:r="http://schemas.openxmlformats.org/officeDocument/2006/relationships" r:id="rId6"/>
          <a:extLst>
            <a:ext uri="{FF2B5EF4-FFF2-40B4-BE49-F238E27FC236}">
              <a16:creationId xmlns:a16="http://schemas.microsoft.com/office/drawing/2014/main" id="{96D43CD2-6CEC-40B7-9BF1-F8F420995B13}"/>
            </a:ext>
          </a:extLst>
        </xdr:cNvPr>
        <xdr:cNvSpPr/>
      </xdr:nvSpPr>
      <xdr:spPr>
        <a:xfrm>
          <a:off x="4185709" y="9525"/>
          <a:ext cx="1300692"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6</xdr:col>
      <xdr:colOff>386297</xdr:colOff>
      <xdr:row>0</xdr:row>
      <xdr:rowOff>17432</xdr:rowOff>
    </xdr:from>
    <xdr:to>
      <xdr:col>8</xdr:col>
      <xdr:colOff>803564</xdr:colOff>
      <xdr:row>0</xdr:row>
      <xdr:rowOff>622805</xdr:rowOff>
    </xdr:to>
    <xdr:sp macro="" textlink="">
      <xdr:nvSpPr>
        <xdr:cNvPr id="11" name="Retângulo: Canto Simples Cortado 10">
          <a:hlinkClick xmlns:r="http://schemas.openxmlformats.org/officeDocument/2006/relationships" r:id="rId7"/>
          <a:extLst>
            <a:ext uri="{FF2B5EF4-FFF2-40B4-BE49-F238E27FC236}">
              <a16:creationId xmlns:a16="http://schemas.microsoft.com/office/drawing/2014/main" id="{9655C2C6-B96D-45AA-ABA0-2F5FA479DBD9}"/>
            </a:ext>
          </a:extLst>
        </xdr:cNvPr>
        <xdr:cNvSpPr/>
      </xdr:nvSpPr>
      <xdr:spPr>
        <a:xfrm>
          <a:off x="6925642" y="17432"/>
          <a:ext cx="1303958"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8</xdr:col>
      <xdr:colOff>851647</xdr:colOff>
      <xdr:row>0</xdr:row>
      <xdr:rowOff>17432</xdr:rowOff>
    </xdr:from>
    <xdr:to>
      <xdr:col>12</xdr:col>
      <xdr:colOff>51517</xdr:colOff>
      <xdr:row>0</xdr:row>
      <xdr:rowOff>622805</xdr:rowOff>
    </xdr:to>
    <xdr:sp macro="" textlink="">
      <xdr:nvSpPr>
        <xdr:cNvPr id="12" name="Retângulo: Canto Simples Cortado 11">
          <a:hlinkClick xmlns:r="http://schemas.openxmlformats.org/officeDocument/2006/relationships" r:id="rId8"/>
          <a:extLst>
            <a:ext uri="{FF2B5EF4-FFF2-40B4-BE49-F238E27FC236}">
              <a16:creationId xmlns:a16="http://schemas.microsoft.com/office/drawing/2014/main" id="{E037BE5D-9235-4D39-B7B9-495EAA171D0E}"/>
            </a:ext>
          </a:extLst>
        </xdr:cNvPr>
        <xdr:cNvSpPr/>
      </xdr:nvSpPr>
      <xdr:spPr>
        <a:xfrm>
          <a:off x="8304007" y="17432"/>
          <a:ext cx="1790670"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14</xdr:col>
      <xdr:colOff>107186</xdr:colOff>
      <xdr:row>0</xdr:row>
      <xdr:rowOff>11546</xdr:rowOff>
    </xdr:from>
    <xdr:to>
      <xdr:col>16</xdr:col>
      <xdr:colOff>160867</xdr:colOff>
      <xdr:row>0</xdr:row>
      <xdr:rowOff>617362</xdr:rowOff>
    </xdr:to>
    <xdr:sp macro="" textlink="">
      <xdr:nvSpPr>
        <xdr:cNvPr id="13" name="Retângulo: Canto Simples Cortado 12">
          <a:hlinkClick xmlns:r="http://schemas.openxmlformats.org/officeDocument/2006/relationships" r:id="rId9"/>
          <a:extLst>
            <a:ext uri="{FF2B5EF4-FFF2-40B4-BE49-F238E27FC236}">
              <a16:creationId xmlns:a16="http://schemas.microsoft.com/office/drawing/2014/main" id="{923B6504-D79E-40ED-9128-1AED5E5FC94A}"/>
            </a:ext>
          </a:extLst>
        </xdr:cNvPr>
        <xdr:cNvSpPr/>
      </xdr:nvSpPr>
      <xdr:spPr>
        <a:xfrm>
          <a:off x="11445746" y="11546"/>
          <a:ext cx="1349081"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12</xdr:col>
      <xdr:colOff>84671</xdr:colOff>
      <xdr:row>0</xdr:row>
      <xdr:rowOff>26762</xdr:rowOff>
    </xdr:from>
    <xdr:to>
      <xdr:col>14</xdr:col>
      <xdr:colOff>84668</xdr:colOff>
      <xdr:row>0</xdr:row>
      <xdr:rowOff>625476</xdr:rowOff>
    </xdr:to>
    <xdr:sp macro="" textlink="">
      <xdr:nvSpPr>
        <xdr:cNvPr id="14" name="Retângulo: Canto Simples Cortado 13">
          <a:hlinkClick xmlns:r="http://schemas.openxmlformats.org/officeDocument/2006/relationships" r:id="rId10"/>
          <a:extLst>
            <a:ext uri="{FF2B5EF4-FFF2-40B4-BE49-F238E27FC236}">
              <a16:creationId xmlns:a16="http://schemas.microsoft.com/office/drawing/2014/main" id="{D98F2689-BE85-43DD-9ADC-261DD4815A64}"/>
            </a:ext>
          </a:extLst>
        </xdr:cNvPr>
        <xdr:cNvSpPr/>
      </xdr:nvSpPr>
      <xdr:spPr>
        <a:xfrm>
          <a:off x="10121300" y="26762"/>
          <a:ext cx="1295397"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17</xdr:col>
      <xdr:colOff>795867</xdr:colOff>
      <xdr:row>0</xdr:row>
      <xdr:rowOff>8467</xdr:rowOff>
    </xdr:from>
    <xdr:to>
      <xdr:col>30</xdr:col>
      <xdr:colOff>135466</xdr:colOff>
      <xdr:row>0</xdr:row>
      <xdr:rowOff>643467</xdr:rowOff>
    </xdr:to>
    <xdr:sp macro="" textlink="">
      <xdr:nvSpPr>
        <xdr:cNvPr id="15" name="Retângulo: Canto Simples Cortado 14">
          <a:hlinkClick xmlns:r="http://schemas.openxmlformats.org/officeDocument/2006/relationships" r:id="rId11"/>
          <a:extLst>
            <a:ext uri="{FF2B5EF4-FFF2-40B4-BE49-F238E27FC236}">
              <a16:creationId xmlns:a16="http://schemas.microsoft.com/office/drawing/2014/main" id="{08CB9CCB-4E60-453D-9F17-ECEA3578E9D0}"/>
            </a:ext>
          </a:extLst>
        </xdr:cNvPr>
        <xdr:cNvSpPr/>
      </xdr:nvSpPr>
      <xdr:spPr>
        <a:xfrm>
          <a:off x="14428047" y="8467"/>
          <a:ext cx="2364739"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editAs="oneCell">
    <xdr:from>
      <xdr:col>17</xdr:col>
      <xdr:colOff>277906</xdr:colOff>
      <xdr:row>0</xdr:row>
      <xdr:rowOff>618565</xdr:rowOff>
    </xdr:from>
    <xdr:to>
      <xdr:col>29</xdr:col>
      <xdr:colOff>540531</xdr:colOff>
      <xdr:row>7</xdr:row>
      <xdr:rowOff>7197</xdr:rowOff>
    </xdr:to>
    <xdr:pic>
      <xdr:nvPicPr>
        <xdr:cNvPr id="16" name="Imagem 15">
          <a:extLst>
            <a:ext uri="{FF2B5EF4-FFF2-40B4-BE49-F238E27FC236}">
              <a16:creationId xmlns:a16="http://schemas.microsoft.com/office/drawing/2014/main" id="{B8456AC8-39A4-4E28-8121-783569F9F26B}"/>
            </a:ext>
          </a:extLst>
        </xdr:cNvPr>
        <xdr:cNvPicPr>
          <a:picLocks noChangeAspect="1"/>
        </xdr:cNvPicPr>
      </xdr:nvPicPr>
      <xdr:blipFill>
        <a:blip xmlns:r="http://schemas.openxmlformats.org/officeDocument/2006/relationships" r:embed="rId12"/>
        <a:stretch>
          <a:fillRect/>
        </a:stretch>
      </xdr:blipFill>
      <xdr:spPr>
        <a:xfrm>
          <a:off x="13910086" y="618565"/>
          <a:ext cx="2681976" cy="13774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1360714</xdr:colOff>
      <xdr:row>0</xdr:row>
      <xdr:rowOff>0</xdr:rowOff>
    </xdr:from>
    <xdr:to>
      <xdr:col>2</xdr:col>
      <xdr:colOff>1219200</xdr:colOff>
      <xdr:row>0</xdr:row>
      <xdr:rowOff>617220</xdr:rowOff>
    </xdr:to>
    <xdr:sp macro="" textlink="">
      <xdr:nvSpPr>
        <xdr:cNvPr id="24" name="Retângulo: Canto Simples Cortado 23">
          <a:hlinkClick xmlns:r="http://schemas.openxmlformats.org/officeDocument/2006/relationships" r:id="rId1"/>
          <a:extLst>
            <a:ext uri="{FF2B5EF4-FFF2-40B4-BE49-F238E27FC236}">
              <a16:creationId xmlns:a16="http://schemas.microsoft.com/office/drawing/2014/main" id="{546B24FC-58E4-45D7-8D36-0485A02CACCE}"/>
            </a:ext>
          </a:extLst>
        </xdr:cNvPr>
        <xdr:cNvSpPr/>
      </xdr:nvSpPr>
      <xdr:spPr>
        <a:xfrm>
          <a:off x="2057400" y="0"/>
          <a:ext cx="1545771"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15</xdr:col>
      <xdr:colOff>18142</xdr:colOff>
      <xdr:row>0</xdr:row>
      <xdr:rowOff>11546</xdr:rowOff>
    </xdr:from>
    <xdr:to>
      <xdr:col>17</xdr:col>
      <xdr:colOff>291495</xdr:colOff>
      <xdr:row>0</xdr:row>
      <xdr:rowOff>621146</xdr:rowOff>
    </xdr:to>
    <xdr:sp macro="" textlink="">
      <xdr:nvSpPr>
        <xdr:cNvPr id="25" name="Retângulo: Canto Simples Cortado 24">
          <a:hlinkClick xmlns:r="http://schemas.openxmlformats.org/officeDocument/2006/relationships" r:id="rId2"/>
          <a:extLst>
            <a:ext uri="{FF2B5EF4-FFF2-40B4-BE49-F238E27FC236}">
              <a16:creationId xmlns:a16="http://schemas.microsoft.com/office/drawing/2014/main" id="{4B44E0C8-0757-42F1-8EB5-E80768A09932}"/>
            </a:ext>
          </a:extLst>
        </xdr:cNvPr>
        <xdr:cNvSpPr/>
      </xdr:nvSpPr>
      <xdr:spPr>
        <a:xfrm>
          <a:off x="12014199" y="11546"/>
          <a:ext cx="1688496"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1</xdr:col>
      <xdr:colOff>1328057</xdr:colOff>
      <xdr:row>0</xdr:row>
      <xdr:rowOff>609601</xdr:rowOff>
    </xdr:to>
    <xdr:sp macro="" textlink="">
      <xdr:nvSpPr>
        <xdr:cNvPr id="26" name="Retângulo: Canto Simples Cortado 25">
          <a:hlinkClick xmlns:r="http://schemas.openxmlformats.org/officeDocument/2006/relationships" r:id="rId3"/>
          <a:extLst>
            <a:ext uri="{FF2B5EF4-FFF2-40B4-BE49-F238E27FC236}">
              <a16:creationId xmlns:a16="http://schemas.microsoft.com/office/drawing/2014/main" id="{2486BB3A-EA55-448E-9FBE-FEBCE7A7AE52}"/>
            </a:ext>
          </a:extLst>
        </xdr:cNvPr>
        <xdr:cNvSpPr/>
      </xdr:nvSpPr>
      <xdr:spPr>
        <a:xfrm>
          <a:off x="0" y="1"/>
          <a:ext cx="2024743"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4</xdr:col>
      <xdr:colOff>130630</xdr:colOff>
      <xdr:row>0</xdr:row>
      <xdr:rowOff>8467</xdr:rowOff>
    </xdr:from>
    <xdr:to>
      <xdr:col>6</xdr:col>
      <xdr:colOff>430948</xdr:colOff>
      <xdr:row>0</xdr:row>
      <xdr:rowOff>617151</xdr:rowOff>
    </xdr:to>
    <xdr:sp macro="" textlink="">
      <xdr:nvSpPr>
        <xdr:cNvPr id="27" name="Retângulo: Canto Simples Cortado 26">
          <a:hlinkClick xmlns:r="http://schemas.openxmlformats.org/officeDocument/2006/relationships" r:id="rId4"/>
          <a:extLst>
            <a:ext uri="{FF2B5EF4-FFF2-40B4-BE49-F238E27FC236}">
              <a16:creationId xmlns:a16="http://schemas.microsoft.com/office/drawing/2014/main" id="{30444C08-ECE8-4216-BE80-EC77C0FC35BA}"/>
            </a:ext>
          </a:extLst>
        </xdr:cNvPr>
        <xdr:cNvSpPr/>
      </xdr:nvSpPr>
      <xdr:spPr>
        <a:xfrm>
          <a:off x="4909459" y="8467"/>
          <a:ext cx="1280032"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6</xdr:col>
      <xdr:colOff>468083</xdr:colOff>
      <xdr:row>0</xdr:row>
      <xdr:rowOff>22322</xdr:rowOff>
    </xdr:from>
    <xdr:to>
      <xdr:col>8</xdr:col>
      <xdr:colOff>816426</xdr:colOff>
      <xdr:row>0</xdr:row>
      <xdr:rowOff>628138</xdr:rowOff>
    </xdr:to>
    <xdr:sp macro="" textlink="">
      <xdr:nvSpPr>
        <xdr:cNvPr id="28" name="Retângulo: Canto Simples Cortado 27">
          <a:hlinkClick xmlns:r="http://schemas.openxmlformats.org/officeDocument/2006/relationships" r:id="rId5"/>
          <a:extLst>
            <a:ext uri="{FF2B5EF4-FFF2-40B4-BE49-F238E27FC236}">
              <a16:creationId xmlns:a16="http://schemas.microsoft.com/office/drawing/2014/main" id="{B7816C4C-CA36-494F-AB07-634FC677C718}"/>
            </a:ext>
          </a:extLst>
        </xdr:cNvPr>
        <xdr:cNvSpPr/>
      </xdr:nvSpPr>
      <xdr:spPr>
        <a:xfrm>
          <a:off x="6226626" y="22322"/>
          <a:ext cx="1219200"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2</xdr:col>
      <xdr:colOff>1262744</xdr:colOff>
      <xdr:row>0</xdr:row>
      <xdr:rowOff>10886</xdr:rowOff>
    </xdr:from>
    <xdr:to>
      <xdr:col>4</xdr:col>
      <xdr:colOff>97972</xdr:colOff>
      <xdr:row>0</xdr:row>
      <xdr:rowOff>619570</xdr:rowOff>
    </xdr:to>
    <xdr:sp macro="" textlink="">
      <xdr:nvSpPr>
        <xdr:cNvPr id="29" name="Retângulo: Canto Simples Cortado 28">
          <a:hlinkClick xmlns:r="http://schemas.openxmlformats.org/officeDocument/2006/relationships" r:id="rId6"/>
          <a:extLst>
            <a:ext uri="{FF2B5EF4-FFF2-40B4-BE49-F238E27FC236}">
              <a16:creationId xmlns:a16="http://schemas.microsoft.com/office/drawing/2014/main" id="{94FB2A8D-11D9-4A29-AB24-FFDCC08731CD}"/>
            </a:ext>
          </a:extLst>
        </xdr:cNvPr>
        <xdr:cNvSpPr/>
      </xdr:nvSpPr>
      <xdr:spPr>
        <a:xfrm>
          <a:off x="3646715" y="10886"/>
          <a:ext cx="1230086"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8</xdr:col>
      <xdr:colOff>849085</xdr:colOff>
      <xdr:row>0</xdr:row>
      <xdr:rowOff>28318</xdr:rowOff>
    </xdr:from>
    <xdr:to>
      <xdr:col>10</xdr:col>
      <xdr:colOff>976802</xdr:colOff>
      <xdr:row>0</xdr:row>
      <xdr:rowOff>633691</xdr:rowOff>
    </xdr:to>
    <xdr:sp macro="" textlink="">
      <xdr:nvSpPr>
        <xdr:cNvPr id="31" name="Retângulo: Canto Simples Cortado 30">
          <a:hlinkClick xmlns:r="http://schemas.openxmlformats.org/officeDocument/2006/relationships" r:id="rId7"/>
          <a:extLst>
            <a:ext uri="{FF2B5EF4-FFF2-40B4-BE49-F238E27FC236}">
              <a16:creationId xmlns:a16="http://schemas.microsoft.com/office/drawing/2014/main" id="{EC27D610-D44C-4CF1-867D-BE67C6FC86D9}"/>
            </a:ext>
          </a:extLst>
        </xdr:cNvPr>
        <xdr:cNvSpPr/>
      </xdr:nvSpPr>
      <xdr:spPr>
        <a:xfrm>
          <a:off x="7478485" y="28318"/>
          <a:ext cx="1542860"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12</xdr:col>
      <xdr:colOff>1043357</xdr:colOff>
      <xdr:row>0</xdr:row>
      <xdr:rowOff>11546</xdr:rowOff>
    </xdr:from>
    <xdr:to>
      <xdr:col>14</xdr:col>
      <xdr:colOff>1097037</xdr:colOff>
      <xdr:row>0</xdr:row>
      <xdr:rowOff>617362</xdr:rowOff>
    </xdr:to>
    <xdr:sp macro="" textlink="">
      <xdr:nvSpPr>
        <xdr:cNvPr id="32" name="Retângulo: Canto Simples Cortado 31">
          <a:hlinkClick xmlns:r="http://schemas.openxmlformats.org/officeDocument/2006/relationships" r:id="rId8"/>
          <a:extLst>
            <a:ext uri="{FF2B5EF4-FFF2-40B4-BE49-F238E27FC236}">
              <a16:creationId xmlns:a16="http://schemas.microsoft.com/office/drawing/2014/main" id="{5AA3C371-90F7-4DF9-9502-D7C05B1308DB}"/>
            </a:ext>
          </a:extLst>
        </xdr:cNvPr>
        <xdr:cNvSpPr/>
      </xdr:nvSpPr>
      <xdr:spPr>
        <a:xfrm>
          <a:off x="10503043" y="11546"/>
          <a:ext cx="1468823"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10</xdr:col>
      <xdr:colOff>1020842</xdr:colOff>
      <xdr:row>0</xdr:row>
      <xdr:rowOff>25401</xdr:rowOff>
    </xdr:from>
    <xdr:to>
      <xdr:col>12</xdr:col>
      <xdr:colOff>1020839</xdr:colOff>
      <xdr:row>0</xdr:row>
      <xdr:rowOff>624115</xdr:rowOff>
    </xdr:to>
    <xdr:sp macro="" textlink="">
      <xdr:nvSpPr>
        <xdr:cNvPr id="33" name="Retângulo: Canto Simples Cortado 32">
          <a:hlinkClick xmlns:r="http://schemas.openxmlformats.org/officeDocument/2006/relationships" r:id="rId9"/>
          <a:extLst>
            <a:ext uri="{FF2B5EF4-FFF2-40B4-BE49-F238E27FC236}">
              <a16:creationId xmlns:a16="http://schemas.microsoft.com/office/drawing/2014/main" id="{2F813B8E-357E-471A-841E-F2F725343469}"/>
            </a:ext>
          </a:extLst>
        </xdr:cNvPr>
        <xdr:cNvSpPr/>
      </xdr:nvSpPr>
      <xdr:spPr>
        <a:xfrm>
          <a:off x="9065385" y="25401"/>
          <a:ext cx="1415140"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17</xdr:col>
      <xdr:colOff>315685</xdr:colOff>
      <xdr:row>0</xdr:row>
      <xdr:rowOff>8467</xdr:rowOff>
    </xdr:from>
    <xdr:to>
      <xdr:col>23</xdr:col>
      <xdr:colOff>560005</xdr:colOff>
      <xdr:row>0</xdr:row>
      <xdr:rowOff>643467</xdr:rowOff>
    </xdr:to>
    <xdr:sp macro="" textlink="">
      <xdr:nvSpPr>
        <xdr:cNvPr id="34" name="Retângulo: Canto Simples Cortado 33">
          <a:hlinkClick xmlns:r="http://schemas.openxmlformats.org/officeDocument/2006/relationships" r:id="rId10"/>
          <a:extLst>
            <a:ext uri="{FF2B5EF4-FFF2-40B4-BE49-F238E27FC236}">
              <a16:creationId xmlns:a16="http://schemas.microsoft.com/office/drawing/2014/main" id="{0CD5CCA7-5789-4F9D-BC6D-064CC83CB4C2}"/>
            </a:ext>
          </a:extLst>
        </xdr:cNvPr>
        <xdr:cNvSpPr/>
      </xdr:nvSpPr>
      <xdr:spPr>
        <a:xfrm>
          <a:off x="13726885" y="8467"/>
          <a:ext cx="2519434"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editAs="oneCell">
    <xdr:from>
      <xdr:col>1</xdr:col>
      <xdr:colOff>346573</xdr:colOff>
      <xdr:row>1</xdr:row>
      <xdr:rowOff>9562</xdr:rowOff>
    </xdr:from>
    <xdr:to>
      <xdr:col>2</xdr:col>
      <xdr:colOff>431097</xdr:colOff>
      <xdr:row>7</xdr:row>
      <xdr:rowOff>245001</xdr:rowOff>
    </xdr:to>
    <xdr:pic>
      <xdr:nvPicPr>
        <xdr:cNvPr id="35" name="Imagem 34">
          <a:extLst>
            <a:ext uri="{FF2B5EF4-FFF2-40B4-BE49-F238E27FC236}">
              <a16:creationId xmlns:a16="http://schemas.microsoft.com/office/drawing/2014/main" id="{A88493D1-A913-4F2F-83E7-235965871C3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87593" y="664882"/>
          <a:ext cx="2295017" cy="1576559"/>
        </a:xfrm>
        <a:prstGeom prst="roundRect">
          <a:avLst>
            <a:gd name="adj" fmla="val 8594"/>
          </a:avLst>
        </a:prstGeom>
        <a:noFill/>
        <a:ln>
          <a:noFill/>
        </a:ln>
        <a:effectLst/>
      </xdr:spPr>
    </xdr:pic>
    <xdr:clientData/>
  </xdr:twoCellAnchor>
  <xdr:twoCellAnchor editAs="oneCell">
    <xdr:from>
      <xdr:col>17</xdr:col>
      <xdr:colOff>236341</xdr:colOff>
      <xdr:row>0</xdr:row>
      <xdr:rowOff>618565</xdr:rowOff>
    </xdr:from>
    <xdr:to>
      <xdr:col>23</xdr:col>
      <xdr:colOff>649982</xdr:colOff>
      <xdr:row>7</xdr:row>
      <xdr:rowOff>7197</xdr:rowOff>
    </xdr:to>
    <xdr:pic>
      <xdr:nvPicPr>
        <xdr:cNvPr id="36" name="Imagem 35">
          <a:extLst>
            <a:ext uri="{FF2B5EF4-FFF2-40B4-BE49-F238E27FC236}">
              <a16:creationId xmlns:a16="http://schemas.microsoft.com/office/drawing/2014/main" id="{0D8D5708-5203-44EA-B4F8-9921BF4FB131}"/>
            </a:ext>
          </a:extLst>
        </xdr:cNvPr>
        <xdr:cNvPicPr>
          <a:picLocks noChangeAspect="1"/>
        </xdr:cNvPicPr>
      </xdr:nvPicPr>
      <xdr:blipFill>
        <a:blip xmlns:r="http://schemas.openxmlformats.org/officeDocument/2006/relationships" r:embed="rId12"/>
        <a:stretch>
          <a:fillRect/>
        </a:stretch>
      </xdr:blipFill>
      <xdr:spPr>
        <a:xfrm>
          <a:off x="13883068" y="618565"/>
          <a:ext cx="2699641" cy="13975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16</xdr:col>
      <xdr:colOff>289693</xdr:colOff>
      <xdr:row>1</xdr:row>
      <xdr:rowOff>168836</xdr:rowOff>
    </xdr:from>
    <xdr:ext cx="2304098" cy="1640914"/>
    <xdr:pic>
      <xdr:nvPicPr>
        <xdr:cNvPr id="29" name="Imagem 28">
          <a:extLst>
            <a:ext uri="{FF2B5EF4-FFF2-40B4-BE49-F238E27FC236}">
              <a16:creationId xmlns:a16="http://schemas.microsoft.com/office/drawing/2014/main" id="{2B3DDE91-991A-40E2-902F-E05A2D6791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9243" y="359336"/>
          <a:ext cx="2304098" cy="1640914"/>
        </a:xfrm>
        <a:prstGeom prst="roundRect">
          <a:avLst>
            <a:gd name="adj" fmla="val 8594"/>
          </a:avLst>
        </a:prstGeom>
        <a:noFill/>
        <a:ln>
          <a:noFill/>
        </a:ln>
        <a:effectLst/>
      </xdr:spPr>
    </xdr:pic>
    <xdr:clientData/>
  </xdr:oneCellAnchor>
  <xdr:oneCellAnchor>
    <xdr:from>
      <xdr:col>22</xdr:col>
      <xdr:colOff>418588</xdr:colOff>
      <xdr:row>2</xdr:row>
      <xdr:rowOff>50470</xdr:rowOff>
    </xdr:from>
    <xdr:ext cx="2755747" cy="1382484"/>
    <xdr:pic>
      <xdr:nvPicPr>
        <xdr:cNvPr id="30" name="Imagem 29">
          <a:extLst>
            <a:ext uri="{FF2B5EF4-FFF2-40B4-BE49-F238E27FC236}">
              <a16:creationId xmlns:a16="http://schemas.microsoft.com/office/drawing/2014/main" id="{5FD5BE8C-D819-4CBB-96AE-8484CEBEF5A8}"/>
            </a:ext>
          </a:extLst>
        </xdr:cNvPr>
        <xdr:cNvPicPr>
          <a:picLocks noChangeAspect="1"/>
        </xdr:cNvPicPr>
      </xdr:nvPicPr>
      <xdr:blipFill>
        <a:blip xmlns:r="http://schemas.openxmlformats.org/officeDocument/2006/relationships" r:embed="rId2"/>
        <a:stretch>
          <a:fillRect/>
        </a:stretch>
      </xdr:blipFill>
      <xdr:spPr>
        <a:xfrm>
          <a:off x="25206679" y="881743"/>
          <a:ext cx="2755747" cy="1382484"/>
        </a:xfrm>
        <a:prstGeom prst="rect">
          <a:avLst/>
        </a:prstGeom>
      </xdr:spPr>
    </xdr:pic>
    <xdr:clientData/>
  </xdr:oneCellAnchor>
  <xdr:oneCellAnchor>
    <xdr:from>
      <xdr:col>2</xdr:col>
      <xdr:colOff>289693</xdr:colOff>
      <xdr:row>1</xdr:row>
      <xdr:rowOff>168836</xdr:rowOff>
    </xdr:from>
    <xdr:ext cx="2304098" cy="1640914"/>
    <xdr:pic>
      <xdr:nvPicPr>
        <xdr:cNvPr id="41" name="Imagem 40">
          <a:extLst>
            <a:ext uri="{FF2B5EF4-FFF2-40B4-BE49-F238E27FC236}">
              <a16:creationId xmlns:a16="http://schemas.microsoft.com/office/drawing/2014/main" id="{A71C16B9-C27A-4646-A205-CE95F4A109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46264" y="364779"/>
          <a:ext cx="2304098" cy="1640914"/>
        </a:xfrm>
        <a:prstGeom prst="roundRect">
          <a:avLst>
            <a:gd name="adj" fmla="val 8594"/>
          </a:avLst>
        </a:prstGeom>
        <a:noFill/>
        <a:ln>
          <a:noFill/>
        </a:ln>
        <a:effectLst/>
      </xdr:spPr>
    </xdr:pic>
    <xdr:clientData/>
  </xdr:oneCellAnchor>
  <xdr:oneCellAnchor>
    <xdr:from>
      <xdr:col>8</xdr:col>
      <xdr:colOff>545588</xdr:colOff>
      <xdr:row>2</xdr:row>
      <xdr:rowOff>119746</xdr:rowOff>
    </xdr:from>
    <xdr:ext cx="2755747" cy="1382484"/>
    <xdr:pic>
      <xdr:nvPicPr>
        <xdr:cNvPr id="42" name="Imagem 41">
          <a:extLst>
            <a:ext uri="{FF2B5EF4-FFF2-40B4-BE49-F238E27FC236}">
              <a16:creationId xmlns:a16="http://schemas.microsoft.com/office/drawing/2014/main" id="{0394AB5D-7644-4BA0-8C5C-6DB3E8DAE0B7}"/>
            </a:ext>
          </a:extLst>
        </xdr:cNvPr>
        <xdr:cNvPicPr>
          <a:picLocks noChangeAspect="1"/>
        </xdr:cNvPicPr>
      </xdr:nvPicPr>
      <xdr:blipFill>
        <a:blip xmlns:r="http://schemas.openxmlformats.org/officeDocument/2006/relationships" r:embed="rId2"/>
        <a:stretch>
          <a:fillRect/>
        </a:stretch>
      </xdr:blipFill>
      <xdr:spPr>
        <a:xfrm>
          <a:off x="11144315" y="951019"/>
          <a:ext cx="2755747" cy="1382484"/>
        </a:xfrm>
        <a:prstGeom prst="rect">
          <a:avLst/>
        </a:prstGeom>
      </xdr:spPr>
    </xdr:pic>
    <xdr:clientData/>
  </xdr:oneCellAnchor>
  <xdr:oneCellAnchor>
    <xdr:from>
      <xdr:col>30</xdr:col>
      <xdr:colOff>289693</xdr:colOff>
      <xdr:row>1</xdr:row>
      <xdr:rowOff>168836</xdr:rowOff>
    </xdr:from>
    <xdr:ext cx="2304098" cy="1640914"/>
    <xdr:pic>
      <xdr:nvPicPr>
        <xdr:cNvPr id="43" name="Imagem 42">
          <a:extLst>
            <a:ext uri="{FF2B5EF4-FFF2-40B4-BE49-F238E27FC236}">
              <a16:creationId xmlns:a16="http://schemas.microsoft.com/office/drawing/2014/main" id="{5D54020D-A400-48C8-BAEB-0D4DF93825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46264" y="364779"/>
          <a:ext cx="2304098" cy="1640914"/>
        </a:xfrm>
        <a:prstGeom prst="roundRect">
          <a:avLst>
            <a:gd name="adj" fmla="val 8594"/>
          </a:avLst>
        </a:prstGeom>
        <a:noFill/>
        <a:ln>
          <a:noFill/>
        </a:ln>
        <a:effectLst/>
      </xdr:spPr>
    </xdr:pic>
    <xdr:clientData/>
  </xdr:oneCellAnchor>
  <xdr:oneCellAnchor>
    <xdr:from>
      <xdr:col>36</xdr:col>
      <xdr:colOff>418588</xdr:colOff>
      <xdr:row>2</xdr:row>
      <xdr:rowOff>50471</xdr:rowOff>
    </xdr:from>
    <xdr:ext cx="2755747" cy="1382484"/>
    <xdr:pic>
      <xdr:nvPicPr>
        <xdr:cNvPr id="44" name="Imagem 43">
          <a:extLst>
            <a:ext uri="{FF2B5EF4-FFF2-40B4-BE49-F238E27FC236}">
              <a16:creationId xmlns:a16="http://schemas.microsoft.com/office/drawing/2014/main" id="{93B52A79-0341-4B6F-9E80-8537AC9D5EF1}"/>
            </a:ext>
          </a:extLst>
        </xdr:cNvPr>
        <xdr:cNvPicPr>
          <a:picLocks noChangeAspect="1"/>
        </xdr:cNvPicPr>
      </xdr:nvPicPr>
      <xdr:blipFill>
        <a:blip xmlns:r="http://schemas.openxmlformats.org/officeDocument/2006/relationships" r:embed="rId2"/>
        <a:stretch>
          <a:fillRect/>
        </a:stretch>
      </xdr:blipFill>
      <xdr:spPr>
        <a:xfrm>
          <a:off x="39211315" y="881744"/>
          <a:ext cx="2755747" cy="1382484"/>
        </a:xfrm>
        <a:prstGeom prst="rect">
          <a:avLst/>
        </a:prstGeom>
      </xdr:spPr>
    </xdr:pic>
    <xdr:clientData/>
  </xdr:oneCellAnchor>
  <xdr:oneCellAnchor>
    <xdr:from>
      <xdr:col>44</xdr:col>
      <xdr:colOff>289693</xdr:colOff>
      <xdr:row>1</xdr:row>
      <xdr:rowOff>168836</xdr:rowOff>
    </xdr:from>
    <xdr:ext cx="2304098" cy="1640914"/>
    <xdr:pic>
      <xdr:nvPicPr>
        <xdr:cNvPr id="45" name="Imagem 44">
          <a:extLst>
            <a:ext uri="{FF2B5EF4-FFF2-40B4-BE49-F238E27FC236}">
              <a16:creationId xmlns:a16="http://schemas.microsoft.com/office/drawing/2014/main" id="{9E74EB92-309C-49BA-9FC8-EA9506F55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46264" y="364779"/>
          <a:ext cx="2304098" cy="1640914"/>
        </a:xfrm>
        <a:prstGeom prst="roundRect">
          <a:avLst>
            <a:gd name="adj" fmla="val 8594"/>
          </a:avLst>
        </a:prstGeom>
        <a:noFill/>
        <a:ln>
          <a:noFill/>
        </a:ln>
        <a:effectLst/>
      </xdr:spPr>
    </xdr:pic>
    <xdr:clientData/>
  </xdr:oneCellAnchor>
  <xdr:oneCellAnchor>
    <xdr:from>
      <xdr:col>50</xdr:col>
      <xdr:colOff>487861</xdr:colOff>
      <xdr:row>2</xdr:row>
      <xdr:rowOff>85108</xdr:rowOff>
    </xdr:from>
    <xdr:ext cx="2755747" cy="1382484"/>
    <xdr:pic>
      <xdr:nvPicPr>
        <xdr:cNvPr id="46" name="Imagem 45">
          <a:extLst>
            <a:ext uri="{FF2B5EF4-FFF2-40B4-BE49-F238E27FC236}">
              <a16:creationId xmlns:a16="http://schemas.microsoft.com/office/drawing/2014/main" id="{1861FC35-BCC9-48AC-874E-68CB1285D092}"/>
            </a:ext>
          </a:extLst>
        </xdr:cNvPr>
        <xdr:cNvPicPr>
          <a:picLocks noChangeAspect="1"/>
        </xdr:cNvPicPr>
      </xdr:nvPicPr>
      <xdr:blipFill>
        <a:blip xmlns:r="http://schemas.openxmlformats.org/officeDocument/2006/relationships" r:embed="rId2"/>
        <a:stretch>
          <a:fillRect/>
        </a:stretch>
      </xdr:blipFill>
      <xdr:spPr>
        <a:xfrm>
          <a:off x="53539225" y="916381"/>
          <a:ext cx="2755747" cy="1382484"/>
        </a:xfrm>
        <a:prstGeom prst="rect">
          <a:avLst/>
        </a:prstGeom>
      </xdr:spPr>
    </xdr:pic>
    <xdr:clientData/>
  </xdr:oneCellAnchor>
  <xdr:oneCellAnchor>
    <xdr:from>
      <xdr:col>58</xdr:col>
      <xdr:colOff>289693</xdr:colOff>
      <xdr:row>1</xdr:row>
      <xdr:rowOff>168836</xdr:rowOff>
    </xdr:from>
    <xdr:ext cx="2304098" cy="1640914"/>
    <xdr:pic>
      <xdr:nvPicPr>
        <xdr:cNvPr id="47" name="Imagem 46">
          <a:extLst>
            <a:ext uri="{FF2B5EF4-FFF2-40B4-BE49-F238E27FC236}">
              <a16:creationId xmlns:a16="http://schemas.microsoft.com/office/drawing/2014/main" id="{D97F340E-FD15-49A0-ABCE-C2212DC85B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46264" y="364779"/>
          <a:ext cx="2304098" cy="1640914"/>
        </a:xfrm>
        <a:prstGeom prst="roundRect">
          <a:avLst>
            <a:gd name="adj" fmla="val 8594"/>
          </a:avLst>
        </a:prstGeom>
        <a:noFill/>
        <a:ln>
          <a:noFill/>
        </a:ln>
        <a:effectLst/>
      </xdr:spPr>
    </xdr:pic>
    <xdr:clientData/>
  </xdr:oneCellAnchor>
  <xdr:oneCellAnchor>
    <xdr:from>
      <xdr:col>64</xdr:col>
      <xdr:colOff>464770</xdr:colOff>
      <xdr:row>2</xdr:row>
      <xdr:rowOff>108199</xdr:rowOff>
    </xdr:from>
    <xdr:ext cx="2755747" cy="1382484"/>
    <xdr:pic>
      <xdr:nvPicPr>
        <xdr:cNvPr id="48" name="Imagem 47">
          <a:extLst>
            <a:ext uri="{FF2B5EF4-FFF2-40B4-BE49-F238E27FC236}">
              <a16:creationId xmlns:a16="http://schemas.microsoft.com/office/drawing/2014/main" id="{CB42A044-A098-4E83-A941-AB346F596187}"/>
            </a:ext>
          </a:extLst>
        </xdr:cNvPr>
        <xdr:cNvPicPr>
          <a:picLocks noChangeAspect="1"/>
        </xdr:cNvPicPr>
      </xdr:nvPicPr>
      <xdr:blipFill>
        <a:blip xmlns:r="http://schemas.openxmlformats.org/officeDocument/2006/relationships" r:embed="rId2"/>
        <a:stretch>
          <a:fillRect/>
        </a:stretch>
      </xdr:blipFill>
      <xdr:spPr>
        <a:xfrm>
          <a:off x="67555406" y="939472"/>
          <a:ext cx="2755747" cy="1382484"/>
        </a:xfrm>
        <a:prstGeom prst="rect">
          <a:avLst/>
        </a:prstGeom>
      </xdr:spPr>
    </xdr:pic>
    <xdr:clientData/>
  </xdr:oneCellAnchor>
  <xdr:oneCellAnchor>
    <xdr:from>
      <xdr:col>72</xdr:col>
      <xdr:colOff>289693</xdr:colOff>
      <xdr:row>1</xdr:row>
      <xdr:rowOff>168836</xdr:rowOff>
    </xdr:from>
    <xdr:ext cx="2304098" cy="1640914"/>
    <xdr:pic>
      <xdr:nvPicPr>
        <xdr:cNvPr id="49" name="Imagem 48">
          <a:extLst>
            <a:ext uri="{FF2B5EF4-FFF2-40B4-BE49-F238E27FC236}">
              <a16:creationId xmlns:a16="http://schemas.microsoft.com/office/drawing/2014/main" id="{76A5A60F-8DEA-4776-B0CD-1F751057C5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46264" y="364779"/>
          <a:ext cx="2304098" cy="1640914"/>
        </a:xfrm>
        <a:prstGeom prst="roundRect">
          <a:avLst>
            <a:gd name="adj" fmla="val 8594"/>
          </a:avLst>
        </a:prstGeom>
        <a:noFill/>
        <a:ln>
          <a:noFill/>
        </a:ln>
        <a:effectLst/>
      </xdr:spPr>
    </xdr:pic>
    <xdr:clientData/>
  </xdr:oneCellAnchor>
  <xdr:oneCellAnchor>
    <xdr:from>
      <xdr:col>78</xdr:col>
      <xdr:colOff>360860</xdr:colOff>
      <xdr:row>2</xdr:row>
      <xdr:rowOff>73562</xdr:rowOff>
    </xdr:from>
    <xdr:ext cx="2755747" cy="1382484"/>
    <xdr:pic>
      <xdr:nvPicPr>
        <xdr:cNvPr id="50" name="Imagem 49">
          <a:extLst>
            <a:ext uri="{FF2B5EF4-FFF2-40B4-BE49-F238E27FC236}">
              <a16:creationId xmlns:a16="http://schemas.microsoft.com/office/drawing/2014/main" id="{BE39CFC8-BB8E-459A-858C-41468BE61DCD}"/>
            </a:ext>
          </a:extLst>
        </xdr:cNvPr>
        <xdr:cNvPicPr>
          <a:picLocks noChangeAspect="1"/>
        </xdr:cNvPicPr>
      </xdr:nvPicPr>
      <xdr:blipFill>
        <a:blip xmlns:r="http://schemas.openxmlformats.org/officeDocument/2006/relationships" r:embed="rId2"/>
        <a:stretch>
          <a:fillRect/>
        </a:stretch>
      </xdr:blipFill>
      <xdr:spPr>
        <a:xfrm>
          <a:off x="81687042" y="904835"/>
          <a:ext cx="2755747" cy="1382484"/>
        </a:xfrm>
        <a:prstGeom prst="rect">
          <a:avLst/>
        </a:prstGeom>
      </xdr:spPr>
    </xdr:pic>
    <xdr:clientData/>
  </xdr:oneCellAnchor>
  <xdr:twoCellAnchor>
    <xdr:from>
      <xdr:col>2</xdr:col>
      <xdr:colOff>1911931</xdr:colOff>
      <xdr:row>0</xdr:row>
      <xdr:rowOff>0</xdr:rowOff>
    </xdr:from>
    <xdr:to>
      <xdr:col>3</xdr:col>
      <xdr:colOff>1289247</xdr:colOff>
      <xdr:row>0</xdr:row>
      <xdr:rowOff>617220</xdr:rowOff>
    </xdr:to>
    <xdr:sp macro="" textlink="">
      <xdr:nvSpPr>
        <xdr:cNvPr id="14" name="Retângulo: Canto Simples Cortado 13">
          <a:hlinkClick xmlns:r="http://schemas.openxmlformats.org/officeDocument/2006/relationships" r:id="rId3"/>
          <a:extLst>
            <a:ext uri="{FF2B5EF4-FFF2-40B4-BE49-F238E27FC236}">
              <a16:creationId xmlns:a16="http://schemas.microsoft.com/office/drawing/2014/main" id="{8104AFC1-DF21-4D69-B2A7-98C7E9BDEEC2}"/>
            </a:ext>
          </a:extLst>
        </xdr:cNvPr>
        <xdr:cNvSpPr/>
      </xdr:nvSpPr>
      <xdr:spPr>
        <a:xfrm>
          <a:off x="2119749" y="0"/>
          <a:ext cx="2106662"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16</xdr:col>
      <xdr:colOff>2438400</xdr:colOff>
      <xdr:row>0</xdr:row>
      <xdr:rowOff>25401</xdr:rowOff>
    </xdr:from>
    <xdr:to>
      <xdr:col>17</xdr:col>
      <xdr:colOff>1814946</xdr:colOff>
      <xdr:row>0</xdr:row>
      <xdr:rowOff>635001</xdr:rowOff>
    </xdr:to>
    <xdr:sp macro="" textlink="">
      <xdr:nvSpPr>
        <xdr:cNvPr id="15" name="Retângulo: Canto Simples Cortado 14">
          <a:hlinkClick xmlns:r="http://schemas.openxmlformats.org/officeDocument/2006/relationships" r:id="rId4"/>
          <a:extLst>
            <a:ext uri="{FF2B5EF4-FFF2-40B4-BE49-F238E27FC236}">
              <a16:creationId xmlns:a16="http://schemas.microsoft.com/office/drawing/2014/main" id="{206DDC9F-17AD-487A-A605-D472CBAC22CC}"/>
            </a:ext>
          </a:extLst>
        </xdr:cNvPr>
        <xdr:cNvSpPr/>
      </xdr:nvSpPr>
      <xdr:spPr>
        <a:xfrm>
          <a:off x="14173200" y="25401"/>
          <a:ext cx="2078182"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2</xdr:col>
      <xdr:colOff>1884218</xdr:colOff>
      <xdr:row>0</xdr:row>
      <xdr:rowOff>609601</xdr:rowOff>
    </xdr:to>
    <xdr:sp macro="" textlink="">
      <xdr:nvSpPr>
        <xdr:cNvPr id="16" name="Retângulo: Canto Simples Cortado 15">
          <a:hlinkClick xmlns:r="http://schemas.openxmlformats.org/officeDocument/2006/relationships" r:id="rId5"/>
          <a:extLst>
            <a:ext uri="{FF2B5EF4-FFF2-40B4-BE49-F238E27FC236}">
              <a16:creationId xmlns:a16="http://schemas.microsoft.com/office/drawing/2014/main" id="{1FFB34E1-A1CB-4251-AC5C-20CEB8483D0E}"/>
            </a:ext>
          </a:extLst>
        </xdr:cNvPr>
        <xdr:cNvSpPr/>
      </xdr:nvSpPr>
      <xdr:spPr>
        <a:xfrm>
          <a:off x="0" y="1"/>
          <a:ext cx="2092036"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3</xdr:col>
      <xdr:colOff>2549241</xdr:colOff>
      <xdr:row>0</xdr:row>
      <xdr:rowOff>13855</xdr:rowOff>
    </xdr:from>
    <xdr:to>
      <xdr:col>4</xdr:col>
      <xdr:colOff>692727</xdr:colOff>
      <xdr:row>0</xdr:row>
      <xdr:rowOff>622539</xdr:rowOff>
    </xdr:to>
    <xdr:sp macro="" textlink="">
      <xdr:nvSpPr>
        <xdr:cNvPr id="17" name="Retângulo: Canto Simples Cortado 16">
          <a:hlinkClick xmlns:r="http://schemas.openxmlformats.org/officeDocument/2006/relationships" r:id="rId6"/>
          <a:extLst>
            <a:ext uri="{FF2B5EF4-FFF2-40B4-BE49-F238E27FC236}">
              <a16:creationId xmlns:a16="http://schemas.microsoft.com/office/drawing/2014/main" id="{6806B569-651B-4BAA-963D-66EF14CF0A00}"/>
            </a:ext>
          </a:extLst>
        </xdr:cNvPr>
        <xdr:cNvSpPr/>
      </xdr:nvSpPr>
      <xdr:spPr>
        <a:xfrm>
          <a:off x="5486405" y="13855"/>
          <a:ext cx="1260758"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4</xdr:col>
      <xdr:colOff>720435</xdr:colOff>
      <xdr:row>0</xdr:row>
      <xdr:rowOff>8467</xdr:rowOff>
    </xdr:from>
    <xdr:to>
      <xdr:col>4</xdr:col>
      <xdr:colOff>2053551</xdr:colOff>
      <xdr:row>0</xdr:row>
      <xdr:rowOff>614283</xdr:rowOff>
    </xdr:to>
    <xdr:sp macro="" textlink="">
      <xdr:nvSpPr>
        <xdr:cNvPr id="18" name="Retângulo: Canto Simples Cortado 17">
          <a:hlinkClick xmlns:r="http://schemas.openxmlformats.org/officeDocument/2006/relationships" r:id="rId7"/>
          <a:extLst>
            <a:ext uri="{FF2B5EF4-FFF2-40B4-BE49-F238E27FC236}">
              <a16:creationId xmlns:a16="http://schemas.microsoft.com/office/drawing/2014/main" id="{B6969402-21D7-4AED-9922-4B8C2008DA9B}"/>
            </a:ext>
          </a:extLst>
        </xdr:cNvPr>
        <xdr:cNvSpPr/>
      </xdr:nvSpPr>
      <xdr:spPr>
        <a:xfrm>
          <a:off x="6774871" y="8467"/>
          <a:ext cx="1333116"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3</xdr:col>
      <xdr:colOff>1302326</xdr:colOff>
      <xdr:row>0</xdr:row>
      <xdr:rowOff>13854</xdr:rowOff>
    </xdr:from>
    <xdr:to>
      <xdr:col>3</xdr:col>
      <xdr:colOff>2523449</xdr:colOff>
      <xdr:row>0</xdr:row>
      <xdr:rowOff>622538</xdr:rowOff>
    </xdr:to>
    <xdr:sp macro="" textlink="">
      <xdr:nvSpPr>
        <xdr:cNvPr id="19" name="Retângulo: Canto Simples Cortado 18">
          <a:hlinkClick xmlns:r="http://schemas.openxmlformats.org/officeDocument/2006/relationships" r:id="rId8"/>
          <a:extLst>
            <a:ext uri="{FF2B5EF4-FFF2-40B4-BE49-F238E27FC236}">
              <a16:creationId xmlns:a16="http://schemas.microsoft.com/office/drawing/2014/main" id="{CB647CC0-ACA8-4D8C-8821-22B5F6494EC7}"/>
            </a:ext>
          </a:extLst>
        </xdr:cNvPr>
        <xdr:cNvSpPr/>
      </xdr:nvSpPr>
      <xdr:spPr>
        <a:xfrm>
          <a:off x="4239490" y="13854"/>
          <a:ext cx="1221123"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4</xdr:col>
      <xdr:colOff>2078182</xdr:colOff>
      <xdr:row>0</xdr:row>
      <xdr:rowOff>17432</xdr:rowOff>
    </xdr:from>
    <xdr:to>
      <xdr:col>6</xdr:col>
      <xdr:colOff>651164</xdr:colOff>
      <xdr:row>0</xdr:row>
      <xdr:rowOff>622805</xdr:rowOff>
    </xdr:to>
    <xdr:sp macro="" textlink="">
      <xdr:nvSpPr>
        <xdr:cNvPr id="20" name="Retângulo: Canto Simples Cortado 19">
          <a:hlinkClick xmlns:r="http://schemas.openxmlformats.org/officeDocument/2006/relationships" r:id="rId9"/>
          <a:extLst>
            <a:ext uri="{FF2B5EF4-FFF2-40B4-BE49-F238E27FC236}">
              <a16:creationId xmlns:a16="http://schemas.microsoft.com/office/drawing/2014/main" id="{98456842-7C16-4DDF-B840-83FE0FC656A2}"/>
            </a:ext>
          </a:extLst>
        </xdr:cNvPr>
        <xdr:cNvSpPr/>
      </xdr:nvSpPr>
      <xdr:spPr>
        <a:xfrm flipH="1">
          <a:off x="8132618" y="17432"/>
          <a:ext cx="1440873"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6</xdr:col>
      <xdr:colOff>678872</xdr:colOff>
      <xdr:row>0</xdr:row>
      <xdr:rowOff>17432</xdr:rowOff>
    </xdr:from>
    <xdr:to>
      <xdr:col>12</xdr:col>
      <xdr:colOff>623453</xdr:colOff>
      <xdr:row>0</xdr:row>
      <xdr:rowOff>622805</xdr:rowOff>
    </xdr:to>
    <xdr:sp macro="" textlink="">
      <xdr:nvSpPr>
        <xdr:cNvPr id="21" name="Retângulo: Canto Simples Cortado 20">
          <a:hlinkClick xmlns:r="http://schemas.openxmlformats.org/officeDocument/2006/relationships" r:id="rId10"/>
          <a:extLst>
            <a:ext uri="{FF2B5EF4-FFF2-40B4-BE49-F238E27FC236}">
              <a16:creationId xmlns:a16="http://schemas.microsoft.com/office/drawing/2014/main" id="{BF0D12F1-EC9A-4F2E-B3FC-271A62DDF047}"/>
            </a:ext>
          </a:extLst>
        </xdr:cNvPr>
        <xdr:cNvSpPr/>
      </xdr:nvSpPr>
      <xdr:spPr>
        <a:xfrm>
          <a:off x="9601199" y="17432"/>
          <a:ext cx="1551709"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16</xdr:col>
      <xdr:colOff>966164</xdr:colOff>
      <xdr:row>0</xdr:row>
      <xdr:rowOff>27710</xdr:rowOff>
    </xdr:from>
    <xdr:to>
      <xdr:col>16</xdr:col>
      <xdr:colOff>2410687</xdr:colOff>
      <xdr:row>0</xdr:row>
      <xdr:rowOff>633526</xdr:rowOff>
    </xdr:to>
    <xdr:sp macro="" textlink="">
      <xdr:nvSpPr>
        <xdr:cNvPr id="22" name="Retângulo: Canto Simples Cortado 21">
          <a:hlinkClick xmlns:r="http://schemas.openxmlformats.org/officeDocument/2006/relationships" r:id="rId11"/>
          <a:extLst>
            <a:ext uri="{FF2B5EF4-FFF2-40B4-BE49-F238E27FC236}">
              <a16:creationId xmlns:a16="http://schemas.microsoft.com/office/drawing/2014/main" id="{166F2BC0-9B4D-4032-8480-51E8B2B53B60}"/>
            </a:ext>
          </a:extLst>
        </xdr:cNvPr>
        <xdr:cNvSpPr/>
      </xdr:nvSpPr>
      <xdr:spPr>
        <a:xfrm>
          <a:off x="12700964" y="27710"/>
          <a:ext cx="1444523"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12</xdr:col>
      <xdr:colOff>666564</xdr:colOff>
      <xdr:row>0</xdr:row>
      <xdr:rowOff>25401</xdr:rowOff>
    </xdr:from>
    <xdr:to>
      <xdr:col>16</xdr:col>
      <xdr:colOff>942111</xdr:colOff>
      <xdr:row>0</xdr:row>
      <xdr:rowOff>624115</xdr:rowOff>
    </xdr:to>
    <xdr:sp macro="" textlink="">
      <xdr:nvSpPr>
        <xdr:cNvPr id="23" name="Retângulo: Canto Simples Cortado 22">
          <a:hlinkClick xmlns:r="http://schemas.openxmlformats.org/officeDocument/2006/relationships" r:id="rId12"/>
          <a:extLst>
            <a:ext uri="{FF2B5EF4-FFF2-40B4-BE49-F238E27FC236}">
              <a16:creationId xmlns:a16="http://schemas.microsoft.com/office/drawing/2014/main" id="{B02E0566-F50F-467D-A1B5-051CF1C32152}"/>
            </a:ext>
          </a:extLst>
        </xdr:cNvPr>
        <xdr:cNvSpPr/>
      </xdr:nvSpPr>
      <xdr:spPr>
        <a:xfrm>
          <a:off x="11196019" y="25401"/>
          <a:ext cx="1480892"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17</xdr:col>
      <xdr:colOff>1870364</xdr:colOff>
      <xdr:row>0</xdr:row>
      <xdr:rowOff>8467</xdr:rowOff>
    </xdr:from>
    <xdr:to>
      <xdr:col>18</xdr:col>
      <xdr:colOff>1773383</xdr:colOff>
      <xdr:row>0</xdr:row>
      <xdr:rowOff>643467</xdr:rowOff>
    </xdr:to>
    <xdr:sp macro="" textlink="">
      <xdr:nvSpPr>
        <xdr:cNvPr id="24" name="Retângulo: Canto Simples Cortado 23">
          <a:hlinkClick xmlns:r="http://schemas.openxmlformats.org/officeDocument/2006/relationships" r:id="rId13"/>
          <a:extLst>
            <a:ext uri="{FF2B5EF4-FFF2-40B4-BE49-F238E27FC236}">
              <a16:creationId xmlns:a16="http://schemas.microsoft.com/office/drawing/2014/main" id="{49EED78C-E08D-4824-BFFE-11DF6BA89E42}"/>
            </a:ext>
          </a:extLst>
        </xdr:cNvPr>
        <xdr:cNvSpPr/>
      </xdr:nvSpPr>
      <xdr:spPr>
        <a:xfrm>
          <a:off x="16306800" y="8467"/>
          <a:ext cx="2964874"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aemineduc-my.sharepoint.com/personal/emanuel_rocha_dgeste_mec_pt1/Documents/2%20-%20coordena&#231;&#227;o%20nacional%20da%20modalidade/doc.%20coordena&#231;&#227;o/4%20-%20programas%20de%20pontua&#231;&#227;o/2%20-%20classifica&#231;&#245;es%20-%20acrob&#225;tica%20-%20n&#237;vel%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menú"/>
      <sheetName val="Classificação Final"/>
      <sheetName val="Classificação geral"/>
      <sheetName val="ajuizamento"/>
      <sheetName val="INSCRIÇÃO"/>
      <sheetName val="ordenação"/>
      <sheetName val="ordem de passagem"/>
    </sheetNames>
    <sheetDataSet>
      <sheetData sheetId="0"/>
      <sheetData sheetId="1"/>
      <sheetData sheetId="2"/>
      <sheetData sheetId="3"/>
      <sheetData sheetId="4"/>
      <sheetData sheetId="5"/>
      <sheetData sheetId="6"/>
      <sheetData sheetId="7">
        <row r="11">
          <cell r="M11" t="str">
            <v>Fim</v>
          </cell>
          <cell r="N11" t="str">
            <v>par</v>
          </cell>
          <cell r="O11">
            <v>3</v>
          </cell>
        </row>
        <row r="12">
          <cell r="M12" t="str">
            <v>Mas</v>
          </cell>
          <cell r="N12" t="str">
            <v>trio</v>
          </cell>
        </row>
        <row r="13">
          <cell r="M13" t="str">
            <v>Misto</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2AE32-81AA-460E-88A2-3AB663CA2C22}">
  <dimension ref="A1:U98"/>
  <sheetViews>
    <sheetView showGridLines="0" view="pageBreakPreview" zoomScale="130" zoomScaleNormal="85" zoomScaleSheetLayoutView="130" workbookViewId="0">
      <pane ySplit="3" topLeftCell="A4" activePane="bottomLeft" state="frozen"/>
      <selection pane="bottomLeft"/>
    </sheetView>
  </sheetViews>
  <sheetFormatPr defaultColWidth="8.88671875" defaultRowHeight="13.8" x14ac:dyDescent="0.25"/>
  <cols>
    <col min="1" max="1" width="4.88671875" style="509" customWidth="1"/>
    <col min="2" max="9" width="8.88671875" style="509"/>
    <col min="10" max="10" width="8.88671875" style="509" customWidth="1"/>
    <col min="11" max="14" width="8.88671875" style="509"/>
    <col min="15" max="15" width="8.88671875" style="509" customWidth="1"/>
    <col min="16" max="17" width="8.88671875" style="509"/>
    <col min="18" max="18" width="8.88671875" style="509" customWidth="1"/>
    <col min="19" max="19" width="8.88671875" style="509"/>
    <col min="20" max="20" width="8.88671875" style="509" customWidth="1"/>
    <col min="21" max="21" width="12.21875" style="509" customWidth="1"/>
    <col min="22" max="16384" width="8.88671875" style="509"/>
  </cols>
  <sheetData>
    <row r="1" spans="1:21" ht="48" customHeight="1" x14ac:dyDescent="0.25"/>
    <row r="2" spans="1:21" ht="10.95" customHeight="1" x14ac:dyDescent="0.25"/>
    <row r="3" spans="1:21" ht="39.6" customHeight="1" x14ac:dyDescent="0.25">
      <c r="A3" s="598" t="s">
        <v>208</v>
      </c>
      <c r="B3" s="598"/>
      <c r="C3" s="598"/>
      <c r="D3" s="598"/>
      <c r="E3" s="598"/>
      <c r="F3" s="598"/>
      <c r="G3" s="598"/>
      <c r="H3" s="598"/>
      <c r="I3" s="598"/>
      <c r="J3" s="598"/>
      <c r="K3" s="598"/>
      <c r="L3" s="598"/>
      <c r="M3" s="598"/>
      <c r="N3" s="598"/>
      <c r="O3" s="598"/>
      <c r="P3" s="598"/>
      <c r="Q3" s="598"/>
      <c r="R3" s="598"/>
      <c r="S3" s="598"/>
      <c r="T3" s="598"/>
      <c r="U3" s="598"/>
    </row>
    <row r="5" spans="1:21" x14ac:dyDescent="0.25">
      <c r="A5" s="599" t="s">
        <v>224</v>
      </c>
      <c r="B5" s="599"/>
      <c r="C5" s="599"/>
      <c r="D5" s="599"/>
      <c r="E5" s="599"/>
      <c r="F5" s="599"/>
      <c r="G5" s="599"/>
      <c r="H5" s="599"/>
      <c r="I5" s="599"/>
      <c r="J5" s="599"/>
      <c r="K5" s="599"/>
      <c r="L5" s="599"/>
      <c r="M5" s="599"/>
      <c r="N5" s="599"/>
      <c r="O5" s="599"/>
      <c r="P5" s="599"/>
      <c r="Q5" s="599"/>
      <c r="R5" s="599"/>
      <c r="S5" s="599"/>
      <c r="T5" s="599"/>
      <c r="U5" s="599"/>
    </row>
    <row r="6" spans="1:21" x14ac:dyDescent="0.25">
      <c r="A6" s="599" t="s">
        <v>241</v>
      </c>
      <c r="B6" s="599"/>
      <c r="C6" s="599"/>
      <c r="D6" s="599"/>
      <c r="E6" s="599"/>
      <c r="F6" s="599"/>
      <c r="G6" s="599"/>
      <c r="H6" s="599"/>
      <c r="I6" s="599"/>
      <c r="J6" s="599"/>
      <c r="K6" s="599"/>
      <c r="L6" s="599"/>
      <c r="M6" s="599"/>
      <c r="N6" s="599"/>
      <c r="O6" s="599"/>
      <c r="P6" s="599"/>
      <c r="Q6" s="599"/>
      <c r="R6" s="599"/>
      <c r="S6" s="599"/>
      <c r="T6" s="599"/>
      <c r="U6" s="599"/>
    </row>
    <row r="7" spans="1:21" x14ac:dyDescent="0.25">
      <c r="A7" s="599" t="s">
        <v>209</v>
      </c>
      <c r="B7" s="599"/>
      <c r="C7" s="599"/>
      <c r="D7" s="599"/>
      <c r="E7" s="599"/>
      <c r="F7" s="599"/>
      <c r="G7" s="599"/>
      <c r="H7" s="599"/>
      <c r="I7" s="599"/>
      <c r="J7" s="599"/>
      <c r="K7" s="599"/>
      <c r="L7" s="599"/>
      <c r="M7" s="599"/>
      <c r="N7" s="599"/>
      <c r="O7" s="599"/>
      <c r="P7" s="599"/>
      <c r="Q7" s="599"/>
      <c r="R7" s="599"/>
      <c r="S7" s="599"/>
      <c r="T7" s="599"/>
      <c r="U7" s="599"/>
    </row>
    <row r="8" spans="1:21" x14ac:dyDescent="0.25">
      <c r="A8" s="599" t="s">
        <v>210</v>
      </c>
      <c r="B8" s="599"/>
      <c r="C8" s="599"/>
      <c r="D8" s="599"/>
      <c r="E8" s="599"/>
      <c r="F8" s="599"/>
      <c r="G8" s="599"/>
      <c r="H8" s="599"/>
      <c r="I8" s="599"/>
      <c r="J8" s="599"/>
      <c r="K8" s="599"/>
      <c r="L8" s="599"/>
      <c r="M8" s="599"/>
      <c r="N8" s="599"/>
      <c r="O8" s="599"/>
      <c r="P8" s="599"/>
      <c r="Q8" s="599"/>
      <c r="R8" s="599"/>
      <c r="S8" s="599"/>
      <c r="T8" s="599"/>
      <c r="U8" s="599"/>
    </row>
    <row r="9" spans="1:21" x14ac:dyDescent="0.25">
      <c r="A9" s="509" t="s">
        <v>239</v>
      </c>
    </row>
    <row r="11" spans="1:21" ht="18.600000000000001" customHeight="1" x14ac:dyDescent="0.25">
      <c r="A11" s="510"/>
      <c r="B11" s="596" t="s">
        <v>211</v>
      </c>
      <c r="C11" s="596"/>
      <c r="D11" s="596"/>
      <c r="E11" s="596"/>
      <c r="F11" s="596"/>
      <c r="G11" s="596"/>
      <c r="H11" s="596"/>
      <c r="I11" s="596"/>
      <c r="J11" s="596"/>
      <c r="K11" s="596"/>
      <c r="L11" s="596"/>
      <c r="M11" s="596"/>
      <c r="N11" s="596"/>
      <c r="O11" s="596"/>
      <c r="P11" s="596"/>
      <c r="Q11" s="596"/>
      <c r="R11" s="596"/>
      <c r="S11" s="596"/>
      <c r="T11" s="596"/>
      <c r="U11" s="597"/>
    </row>
    <row r="12" spans="1:21" x14ac:dyDescent="0.25">
      <c r="A12" s="511"/>
      <c r="B12" s="512"/>
      <c r="C12" s="512"/>
      <c r="D12" s="512"/>
      <c r="E12" s="512"/>
      <c r="F12" s="512"/>
      <c r="G12" s="512"/>
      <c r="H12" s="512"/>
      <c r="I12" s="512"/>
      <c r="J12" s="512"/>
      <c r="K12" s="512"/>
      <c r="L12" s="512"/>
      <c r="M12" s="512"/>
      <c r="N12" s="512"/>
      <c r="O12" s="512"/>
      <c r="P12" s="512"/>
      <c r="Q12" s="512"/>
      <c r="R12" s="512"/>
      <c r="S12" s="512"/>
      <c r="T12" s="512"/>
      <c r="U12" s="513"/>
    </row>
    <row r="13" spans="1:21" x14ac:dyDescent="0.25">
      <c r="A13" s="514"/>
      <c r="B13" s="515"/>
      <c r="C13" s="515"/>
      <c r="D13" s="515"/>
      <c r="E13" s="515"/>
      <c r="F13" s="515"/>
      <c r="G13" s="515"/>
      <c r="H13" s="515"/>
      <c r="I13" s="515"/>
      <c r="J13" s="515"/>
      <c r="K13" s="515"/>
      <c r="L13" s="515"/>
      <c r="M13" s="515"/>
      <c r="N13" s="515"/>
      <c r="O13" s="515"/>
      <c r="P13" s="515"/>
      <c r="Q13" s="515"/>
      <c r="R13" s="515"/>
      <c r="S13" s="515"/>
      <c r="T13" s="515"/>
      <c r="U13" s="516"/>
    </row>
    <row r="14" spans="1:21" x14ac:dyDescent="0.25">
      <c r="A14" s="517"/>
      <c r="B14" s="588" t="s">
        <v>225</v>
      </c>
      <c r="C14" s="588"/>
      <c r="D14" s="588"/>
      <c r="E14" s="588"/>
      <c r="F14" s="588"/>
      <c r="G14" s="588"/>
      <c r="H14" s="588"/>
      <c r="I14" s="588"/>
      <c r="J14" s="588"/>
      <c r="K14" s="588"/>
      <c r="L14" s="588"/>
      <c r="M14" s="588"/>
      <c r="N14" s="588"/>
      <c r="O14" s="588"/>
      <c r="P14" s="588"/>
      <c r="Q14" s="588"/>
      <c r="R14" s="588"/>
      <c r="S14" s="588"/>
      <c r="T14" s="588"/>
      <c r="U14" s="589"/>
    </row>
    <row r="15" spans="1:21" ht="13.8" customHeight="1" x14ac:dyDescent="0.25">
      <c r="B15" s="509" t="s">
        <v>226</v>
      </c>
      <c r="S15" s="531"/>
    </row>
    <row r="16" spans="1:21" ht="13.8" customHeight="1" x14ac:dyDescent="0.25">
      <c r="A16" s="518"/>
      <c r="B16" s="530" t="s">
        <v>212</v>
      </c>
      <c r="C16" s="519"/>
      <c r="D16" s="519"/>
      <c r="E16" s="519"/>
      <c r="F16" s="519"/>
      <c r="G16" s="519"/>
      <c r="H16" s="519"/>
      <c r="I16" s="519"/>
      <c r="J16" s="519"/>
      <c r="K16" s="519"/>
      <c r="L16" s="519"/>
      <c r="O16" s="583" t="s">
        <v>228</v>
      </c>
      <c r="P16" s="583"/>
      <c r="Q16" s="583"/>
      <c r="R16" s="583"/>
      <c r="S16" s="531"/>
    </row>
    <row r="17" spans="1:21" x14ac:dyDescent="0.25">
      <c r="A17" s="518"/>
      <c r="B17" s="519" t="s">
        <v>227</v>
      </c>
      <c r="C17" s="519"/>
      <c r="D17" s="519"/>
      <c r="E17" s="519"/>
      <c r="F17" s="519"/>
      <c r="G17" s="519"/>
      <c r="H17" s="519"/>
      <c r="I17" s="519"/>
      <c r="J17" s="519"/>
      <c r="K17" s="519"/>
      <c r="L17" s="519"/>
      <c r="O17" s="583"/>
      <c r="P17" s="583"/>
      <c r="Q17" s="583"/>
      <c r="R17" s="583"/>
      <c r="S17" s="531"/>
    </row>
    <row r="18" spans="1:21" ht="33.6" customHeight="1" x14ac:dyDescent="0.25">
      <c r="A18" s="518"/>
      <c r="C18" s="519"/>
      <c r="D18" s="519"/>
      <c r="E18" s="519"/>
      <c r="F18" s="519"/>
      <c r="G18" s="519"/>
      <c r="H18" s="519"/>
      <c r="I18" s="519"/>
      <c r="J18" s="519"/>
      <c r="K18" s="519"/>
      <c r="L18" s="519"/>
      <c r="M18" s="519"/>
      <c r="N18" s="519"/>
      <c r="O18" s="583"/>
      <c r="P18" s="583"/>
      <c r="Q18" s="583"/>
      <c r="R18" s="583"/>
      <c r="S18" s="531"/>
    </row>
    <row r="19" spans="1:21" x14ac:dyDescent="0.25">
      <c r="A19" s="518"/>
      <c r="B19" s="519"/>
      <c r="C19" s="519"/>
      <c r="D19" s="519"/>
      <c r="E19" s="519"/>
      <c r="F19" s="519"/>
      <c r="G19" s="519"/>
      <c r="H19" s="519"/>
      <c r="I19" s="519"/>
      <c r="J19" s="519"/>
      <c r="K19" s="519"/>
      <c r="L19" s="519"/>
      <c r="M19" s="519"/>
      <c r="N19" s="519"/>
      <c r="O19" s="519"/>
      <c r="P19" s="519"/>
      <c r="Q19" s="531"/>
      <c r="R19" s="531"/>
      <c r="S19" s="531"/>
    </row>
    <row r="20" spans="1:21" x14ac:dyDescent="0.25">
      <c r="A20" s="518"/>
      <c r="B20" s="519"/>
      <c r="C20" s="519"/>
      <c r="D20" s="519"/>
      <c r="E20" s="519"/>
      <c r="F20" s="519"/>
      <c r="G20" s="519"/>
      <c r="H20" s="519"/>
      <c r="I20" s="519"/>
      <c r="J20" s="519"/>
      <c r="K20" s="519"/>
      <c r="L20" s="519"/>
      <c r="M20" s="519"/>
      <c r="N20" s="519"/>
      <c r="O20" s="519"/>
      <c r="P20" s="519"/>
      <c r="Q20" s="519"/>
      <c r="R20" s="591" t="s">
        <v>243</v>
      </c>
      <c r="S20" s="591"/>
    </row>
    <row r="21" spans="1:21" x14ac:dyDescent="0.25">
      <c r="A21" s="518"/>
      <c r="B21" s="519"/>
      <c r="C21" s="519"/>
      <c r="D21" s="519"/>
      <c r="E21" s="519"/>
      <c r="F21" s="519"/>
      <c r="G21" s="519"/>
      <c r="H21" s="519"/>
      <c r="I21" s="519"/>
      <c r="J21" s="519"/>
      <c r="K21" s="519"/>
      <c r="L21" s="519"/>
      <c r="M21" s="519"/>
      <c r="N21" s="519"/>
      <c r="O21" s="519"/>
      <c r="P21" s="519"/>
      <c r="Q21" s="519"/>
      <c r="R21" s="591"/>
      <c r="S21" s="591"/>
    </row>
    <row r="22" spans="1:21" x14ac:dyDescent="0.25">
      <c r="A22" s="518"/>
      <c r="B22" s="519"/>
      <c r="C22" s="519"/>
      <c r="D22" s="519"/>
      <c r="E22" s="519"/>
      <c r="F22" s="519"/>
      <c r="G22" s="519"/>
      <c r="H22" s="519"/>
      <c r="I22" s="519"/>
      <c r="J22" s="519"/>
      <c r="K22" s="519"/>
      <c r="L22" s="519"/>
      <c r="M22" s="519"/>
      <c r="N22" s="519"/>
      <c r="O22" s="519"/>
      <c r="P22" s="519"/>
      <c r="Q22" s="519"/>
      <c r="R22" s="591"/>
      <c r="S22" s="591"/>
    </row>
    <row r="23" spans="1:21" x14ac:dyDescent="0.25">
      <c r="A23" s="518"/>
      <c r="B23" s="519"/>
      <c r="C23" s="519"/>
      <c r="D23" s="519"/>
      <c r="E23" s="519"/>
      <c r="F23" s="519"/>
      <c r="G23" s="519"/>
      <c r="H23" s="519"/>
      <c r="I23" s="519"/>
      <c r="J23" s="519"/>
      <c r="K23" s="519"/>
      <c r="L23" s="519"/>
      <c r="M23" s="519"/>
      <c r="N23" s="519"/>
      <c r="O23" s="519"/>
      <c r="P23" s="519"/>
      <c r="Q23" s="519"/>
      <c r="R23" s="591"/>
      <c r="S23" s="591"/>
    </row>
    <row r="24" spans="1:21" x14ac:dyDescent="0.25">
      <c r="A24" s="518"/>
      <c r="B24" s="519"/>
      <c r="C24" s="519"/>
      <c r="D24" s="519"/>
      <c r="E24" s="519"/>
      <c r="F24" s="519"/>
      <c r="G24" s="519"/>
      <c r="H24" s="519"/>
      <c r="I24" s="519"/>
      <c r="J24" s="519"/>
      <c r="K24" s="519"/>
      <c r="L24" s="519"/>
      <c r="M24" s="519"/>
      <c r="N24" s="519"/>
      <c r="O24" s="519"/>
      <c r="P24" s="519"/>
      <c r="Q24" s="519"/>
      <c r="R24" s="591"/>
      <c r="S24" s="591"/>
    </row>
    <row r="25" spans="1:21" ht="14.4" customHeight="1" x14ac:dyDescent="0.25">
      <c r="A25" s="518"/>
      <c r="B25" s="583" t="s">
        <v>213</v>
      </c>
      <c r="C25" s="583"/>
      <c r="D25" s="519"/>
      <c r="E25" s="583" t="s">
        <v>242</v>
      </c>
      <c r="F25" s="583"/>
      <c r="G25" s="583"/>
      <c r="H25" s="583"/>
      <c r="I25" s="583"/>
      <c r="J25" s="583" t="s">
        <v>214</v>
      </c>
      <c r="K25" s="583"/>
      <c r="L25" s="583"/>
      <c r="M25" s="583" t="s">
        <v>215</v>
      </c>
      <c r="N25" s="583"/>
      <c r="O25" s="590" t="s">
        <v>244</v>
      </c>
      <c r="P25" s="590"/>
      <c r="Q25" s="590"/>
      <c r="U25" s="520"/>
    </row>
    <row r="26" spans="1:21" x14ac:dyDescent="0.25">
      <c r="A26" s="518"/>
      <c r="B26" s="583"/>
      <c r="C26" s="583"/>
      <c r="D26" s="519"/>
      <c r="E26" s="583"/>
      <c r="F26" s="583"/>
      <c r="G26" s="583"/>
      <c r="H26" s="583"/>
      <c r="I26" s="583"/>
      <c r="J26" s="583"/>
      <c r="K26" s="583"/>
      <c r="L26" s="583"/>
      <c r="M26" s="583"/>
      <c r="N26" s="583"/>
      <c r="O26" s="590"/>
      <c r="P26" s="590"/>
      <c r="Q26" s="590"/>
      <c r="U26" s="520"/>
    </row>
    <row r="27" spans="1:21" x14ac:dyDescent="0.25">
      <c r="A27" s="518"/>
      <c r="B27" s="583"/>
      <c r="C27" s="583"/>
      <c r="D27" s="519"/>
      <c r="E27" s="583"/>
      <c r="F27" s="583"/>
      <c r="G27" s="583"/>
      <c r="H27" s="583"/>
      <c r="I27" s="583"/>
      <c r="J27" s="583"/>
      <c r="K27" s="583"/>
      <c r="L27" s="583"/>
      <c r="M27" s="583"/>
      <c r="N27" s="583"/>
      <c r="O27" s="590"/>
      <c r="P27" s="590"/>
      <c r="Q27" s="590"/>
      <c r="U27" s="520"/>
    </row>
    <row r="28" spans="1:21" x14ac:dyDescent="0.25">
      <c r="A28" s="518"/>
      <c r="B28" s="583"/>
      <c r="C28" s="583"/>
      <c r="D28" s="519"/>
      <c r="E28" s="583"/>
      <c r="F28" s="583"/>
      <c r="G28" s="583"/>
      <c r="H28" s="583"/>
      <c r="I28" s="583"/>
      <c r="J28" s="519"/>
      <c r="K28" s="531"/>
      <c r="L28" s="531"/>
      <c r="M28" s="531"/>
      <c r="N28" s="531"/>
      <c r="O28" s="531"/>
      <c r="P28" s="531"/>
      <c r="Q28" s="519"/>
      <c r="U28" s="520"/>
    </row>
    <row r="29" spans="1:21" x14ac:dyDescent="0.25">
      <c r="A29" s="518"/>
      <c r="B29" s="583"/>
      <c r="C29" s="583"/>
      <c r="D29" s="519"/>
      <c r="E29" s="519"/>
      <c r="F29" s="519"/>
      <c r="G29" s="519"/>
      <c r="H29" s="519"/>
      <c r="I29" s="519"/>
      <c r="J29" s="519"/>
      <c r="K29" s="519"/>
      <c r="L29" s="519"/>
      <c r="M29" s="519"/>
      <c r="N29" s="519"/>
      <c r="O29" s="519"/>
      <c r="P29" s="519"/>
      <c r="Q29" s="519"/>
      <c r="U29" s="520"/>
    </row>
    <row r="30" spans="1:21" x14ac:dyDescent="0.25">
      <c r="A30" s="518"/>
      <c r="B30" s="580" t="s">
        <v>216</v>
      </c>
      <c r="C30" s="580"/>
      <c r="D30" s="580"/>
      <c r="E30" s="580"/>
      <c r="F30" s="580"/>
      <c r="G30" s="580"/>
      <c r="H30" s="580"/>
      <c r="I30" s="580"/>
      <c r="J30" s="580"/>
      <c r="K30" s="580"/>
      <c r="L30" s="580"/>
      <c r="M30" s="580"/>
      <c r="N30" s="580"/>
      <c r="O30" s="580"/>
      <c r="P30" s="580"/>
      <c r="Q30" s="580"/>
      <c r="R30" s="580"/>
      <c r="S30" s="580"/>
      <c r="T30" s="521"/>
      <c r="U30" s="520"/>
    </row>
    <row r="31" spans="1:21" x14ac:dyDescent="0.25">
      <c r="A31" s="518"/>
      <c r="B31" s="580" t="s">
        <v>217</v>
      </c>
      <c r="C31" s="580"/>
      <c r="D31" s="580"/>
      <c r="E31" s="580"/>
      <c r="F31" s="580"/>
      <c r="G31" s="580"/>
      <c r="H31" s="580"/>
      <c r="I31" s="580"/>
      <c r="J31" s="580"/>
      <c r="K31" s="580"/>
      <c r="L31" s="580"/>
      <c r="M31" s="580"/>
      <c r="N31" s="580"/>
      <c r="O31" s="580"/>
      <c r="P31" s="580"/>
      <c r="Q31" s="580"/>
      <c r="R31" s="580"/>
      <c r="S31" s="580"/>
      <c r="T31" s="519"/>
      <c r="U31" s="520"/>
    </row>
    <row r="32" spans="1:21" x14ac:dyDescent="0.25">
      <c r="A32" s="518"/>
      <c r="B32" s="519"/>
      <c r="C32" s="519"/>
      <c r="D32" s="519"/>
      <c r="E32" s="519"/>
      <c r="F32" s="519"/>
      <c r="G32" s="519"/>
      <c r="H32" s="519"/>
      <c r="I32" s="519"/>
      <c r="J32" s="519"/>
      <c r="K32" s="519"/>
      <c r="L32" s="519"/>
      <c r="M32" s="519"/>
      <c r="N32" s="519"/>
      <c r="O32" s="519"/>
      <c r="P32" s="519"/>
      <c r="Q32" s="519"/>
      <c r="R32" s="519"/>
      <c r="S32" s="519"/>
      <c r="T32" s="519"/>
      <c r="U32" s="520"/>
    </row>
    <row r="33" spans="1:21" x14ac:dyDescent="0.25">
      <c r="A33" s="518"/>
      <c r="B33" s="519"/>
      <c r="C33" s="519"/>
      <c r="D33" s="519"/>
      <c r="E33" s="519"/>
      <c r="F33" s="519"/>
      <c r="G33" s="519"/>
      <c r="H33" s="519"/>
      <c r="I33" s="519"/>
      <c r="J33" s="519"/>
      <c r="K33" s="519"/>
      <c r="L33" s="519"/>
      <c r="M33" s="519"/>
      <c r="N33" s="519"/>
      <c r="O33" s="519"/>
      <c r="P33" s="519"/>
      <c r="Q33" s="519"/>
      <c r="R33" s="519"/>
      <c r="S33" s="519"/>
      <c r="T33" s="519"/>
      <c r="U33" s="520"/>
    </row>
    <row r="34" spans="1:21" x14ac:dyDescent="0.25">
      <c r="A34" s="518"/>
      <c r="B34" s="519"/>
      <c r="C34" s="519"/>
      <c r="D34" s="519"/>
      <c r="E34" s="519"/>
      <c r="F34" s="519"/>
      <c r="G34" s="519"/>
      <c r="H34" s="519"/>
      <c r="I34" s="519"/>
      <c r="J34" s="519"/>
      <c r="K34" s="519"/>
      <c r="L34" s="519"/>
      <c r="M34" s="519"/>
      <c r="N34" s="519"/>
      <c r="O34" s="519"/>
      <c r="P34" s="519"/>
      <c r="Q34" s="519"/>
      <c r="R34" s="519"/>
      <c r="S34" s="519"/>
      <c r="T34" s="519"/>
      <c r="U34" s="520"/>
    </row>
    <row r="35" spans="1:21" x14ac:dyDescent="0.25">
      <c r="A35" s="518"/>
      <c r="B35" s="519"/>
      <c r="C35" s="519"/>
      <c r="D35" s="519"/>
      <c r="E35" s="519"/>
      <c r="F35" s="519"/>
      <c r="G35" s="519"/>
      <c r="H35" s="519"/>
      <c r="I35" s="519"/>
      <c r="J35" s="519"/>
      <c r="K35" s="519"/>
      <c r="L35" s="519"/>
      <c r="M35" s="519"/>
      <c r="N35" s="519"/>
      <c r="O35" s="519"/>
      <c r="P35" s="519"/>
      <c r="Q35" s="519"/>
      <c r="R35" s="519"/>
      <c r="S35" s="519"/>
      <c r="T35" s="519"/>
      <c r="U35" s="520"/>
    </row>
    <row r="36" spans="1:21" x14ac:dyDescent="0.25">
      <c r="A36" s="518"/>
      <c r="B36" s="519"/>
      <c r="C36" s="519"/>
      <c r="D36" s="519"/>
      <c r="E36" s="519"/>
      <c r="F36" s="519"/>
      <c r="G36" s="519"/>
      <c r="H36" s="519"/>
      <c r="I36" s="519"/>
      <c r="J36" s="519"/>
      <c r="K36" s="519"/>
      <c r="L36" s="519"/>
      <c r="M36" s="519"/>
      <c r="N36" s="519"/>
      <c r="O36" s="519"/>
      <c r="P36" s="519"/>
      <c r="Q36" s="519"/>
      <c r="R36" s="519"/>
      <c r="S36" s="519"/>
      <c r="T36" s="519"/>
      <c r="U36" s="520"/>
    </row>
    <row r="37" spans="1:21" x14ac:dyDescent="0.25">
      <c r="A37" s="518"/>
      <c r="B37" s="519"/>
      <c r="C37" s="519"/>
      <c r="D37" s="519"/>
      <c r="E37" s="519"/>
      <c r="F37" s="519"/>
      <c r="G37" s="519"/>
      <c r="H37" s="519"/>
      <c r="I37" s="519"/>
      <c r="J37" s="519"/>
      <c r="K37" s="519"/>
      <c r="L37" s="519"/>
      <c r="M37" s="519"/>
      <c r="N37" s="519"/>
      <c r="O37" s="519"/>
      <c r="P37" s="519"/>
      <c r="Q37" s="519"/>
      <c r="R37" s="519"/>
      <c r="S37" s="519"/>
      <c r="T37" s="519"/>
      <c r="U37" s="520"/>
    </row>
    <row r="38" spans="1:21" x14ac:dyDescent="0.25">
      <c r="A38" s="518"/>
      <c r="B38" s="519"/>
      <c r="C38" s="519"/>
      <c r="D38" s="519"/>
      <c r="E38" s="519"/>
      <c r="F38" s="519"/>
      <c r="G38" s="519"/>
      <c r="H38" s="519"/>
      <c r="I38" s="519"/>
      <c r="J38" s="519"/>
      <c r="K38" s="519"/>
      <c r="L38" s="519"/>
      <c r="M38" s="519"/>
      <c r="N38" s="519"/>
      <c r="O38" s="519"/>
      <c r="P38" s="519"/>
      <c r="Q38" s="519"/>
      <c r="R38" s="519"/>
      <c r="S38" s="519"/>
      <c r="T38" s="519"/>
      <c r="U38" s="520"/>
    </row>
    <row r="39" spans="1:21" x14ac:dyDescent="0.25">
      <c r="A39" s="522"/>
      <c r="B39" s="523"/>
      <c r="C39" s="523"/>
      <c r="D39" s="523"/>
      <c r="E39" s="523"/>
      <c r="F39" s="523"/>
      <c r="G39" s="523"/>
      <c r="H39" s="523"/>
      <c r="I39" s="523"/>
      <c r="J39" s="523"/>
      <c r="K39" s="523"/>
      <c r="L39" s="523"/>
      <c r="M39" s="523"/>
      <c r="N39" s="523"/>
      <c r="O39" s="523"/>
      <c r="P39" s="523"/>
      <c r="Q39" s="523"/>
      <c r="R39" s="523"/>
      <c r="S39" s="523"/>
      <c r="T39" s="523"/>
      <c r="U39" s="524"/>
    </row>
    <row r="40" spans="1:21" x14ac:dyDescent="0.25">
      <c r="A40" s="510"/>
      <c r="B40" s="525"/>
      <c r="C40" s="525"/>
      <c r="D40" s="525"/>
      <c r="E40" s="525"/>
      <c r="F40" s="525"/>
      <c r="G40" s="525"/>
      <c r="H40" s="525"/>
      <c r="I40" s="525"/>
      <c r="J40" s="525"/>
      <c r="K40" s="525"/>
      <c r="L40" s="525"/>
      <c r="M40" s="525"/>
      <c r="N40" s="525"/>
      <c r="O40" s="525"/>
      <c r="P40" s="525"/>
      <c r="Q40" s="525"/>
      <c r="R40" s="525"/>
      <c r="S40" s="525"/>
      <c r="T40" s="525"/>
      <c r="U40" s="526"/>
    </row>
    <row r="41" spans="1:21" x14ac:dyDescent="0.25">
      <c r="A41" s="511"/>
      <c r="B41" s="592" t="s">
        <v>229</v>
      </c>
      <c r="C41" s="592"/>
      <c r="D41" s="592"/>
      <c r="E41" s="592"/>
      <c r="F41" s="592"/>
      <c r="G41" s="592"/>
      <c r="H41" s="592"/>
      <c r="I41" s="592"/>
      <c r="J41" s="592"/>
      <c r="K41" s="592"/>
      <c r="L41" s="592"/>
      <c r="M41" s="592"/>
      <c r="N41" s="592"/>
      <c r="O41" s="592"/>
      <c r="P41" s="592"/>
      <c r="Q41" s="592"/>
      <c r="R41" s="592"/>
      <c r="S41" s="592"/>
      <c r="T41" s="592"/>
      <c r="U41" s="593"/>
    </row>
    <row r="42" spans="1:21" x14ac:dyDescent="0.25">
      <c r="A42" s="511"/>
      <c r="B42" s="594" t="s">
        <v>218</v>
      </c>
      <c r="C42" s="594"/>
      <c r="D42" s="594"/>
      <c r="E42" s="594"/>
      <c r="F42" s="594"/>
      <c r="G42" s="594"/>
      <c r="H42" s="594"/>
      <c r="I42" s="594"/>
      <c r="J42" s="594"/>
      <c r="K42" s="594"/>
      <c r="L42" s="594"/>
      <c r="M42" s="594"/>
      <c r="N42" s="594"/>
      <c r="O42" s="594"/>
      <c r="P42" s="594"/>
      <c r="Q42" s="594"/>
      <c r="R42" s="594"/>
      <c r="S42" s="594"/>
      <c r="T42" s="594"/>
      <c r="U42" s="595"/>
    </row>
    <row r="43" spans="1:21" x14ac:dyDescent="0.25">
      <c r="A43" s="511"/>
      <c r="B43" s="592" t="s">
        <v>219</v>
      </c>
      <c r="C43" s="592"/>
      <c r="D43" s="592"/>
      <c r="E43" s="592"/>
      <c r="F43" s="592"/>
      <c r="G43" s="592"/>
      <c r="H43" s="592"/>
      <c r="I43" s="592"/>
      <c r="J43" s="592"/>
      <c r="K43" s="592"/>
      <c r="L43" s="592"/>
      <c r="M43" s="592"/>
      <c r="N43" s="592"/>
      <c r="O43" s="592"/>
      <c r="P43" s="592"/>
      <c r="Q43" s="592"/>
      <c r="R43" s="592"/>
      <c r="S43" s="592"/>
      <c r="T43" s="592"/>
      <c r="U43" s="593"/>
    </row>
    <row r="44" spans="1:21" x14ac:dyDescent="0.25">
      <c r="A44" s="511"/>
      <c r="B44" s="512"/>
      <c r="C44" s="512"/>
      <c r="D44" s="512"/>
      <c r="E44" s="512"/>
      <c r="F44" s="512"/>
      <c r="G44" s="512"/>
      <c r="H44" s="512"/>
      <c r="I44" s="512"/>
      <c r="J44" s="512"/>
      <c r="K44" s="512"/>
      <c r="L44" s="512"/>
      <c r="M44" s="512"/>
      <c r="N44" s="512"/>
      <c r="O44" s="512"/>
      <c r="P44" s="512"/>
      <c r="Q44" s="512"/>
      <c r="R44" s="512"/>
      <c r="S44" s="512"/>
      <c r="T44" s="512"/>
      <c r="U44" s="513"/>
    </row>
    <row r="45" spans="1:21" x14ac:dyDescent="0.25">
      <c r="A45" s="511"/>
      <c r="B45" s="512"/>
      <c r="C45" s="512"/>
      <c r="D45" s="512"/>
      <c r="E45" s="512"/>
      <c r="F45" s="512"/>
      <c r="G45" s="512"/>
      <c r="H45" s="512"/>
      <c r="I45" s="512"/>
      <c r="J45" s="512"/>
      <c r="K45" s="512"/>
      <c r="L45" s="512"/>
      <c r="M45" s="512"/>
      <c r="N45" s="512"/>
      <c r="O45" s="512"/>
      <c r="P45" s="512"/>
      <c r="Q45" s="512"/>
      <c r="R45" s="512"/>
      <c r="S45" s="512"/>
      <c r="T45" s="512"/>
      <c r="U45" s="513"/>
    </row>
    <row r="46" spans="1:21" x14ac:dyDescent="0.25">
      <c r="A46" s="511"/>
      <c r="B46" s="512"/>
      <c r="C46" s="512"/>
      <c r="D46" s="512"/>
      <c r="E46" s="512"/>
      <c r="F46" s="512"/>
      <c r="G46" s="512"/>
      <c r="H46" s="512"/>
      <c r="I46" s="512"/>
      <c r="J46" s="512"/>
      <c r="K46" s="512"/>
      <c r="L46" s="512"/>
      <c r="M46" s="512"/>
      <c r="N46" s="512"/>
      <c r="O46" s="512"/>
      <c r="P46" s="512"/>
      <c r="Q46" s="512"/>
      <c r="R46" s="512"/>
      <c r="S46" s="512"/>
      <c r="T46" s="512"/>
      <c r="U46" s="513"/>
    </row>
    <row r="47" spans="1:21" x14ac:dyDescent="0.25">
      <c r="A47" s="511"/>
      <c r="B47" s="512"/>
      <c r="C47" s="512"/>
      <c r="D47" s="512"/>
      <c r="E47" s="512"/>
      <c r="F47" s="512"/>
      <c r="G47" s="512"/>
      <c r="H47" s="512"/>
      <c r="I47" s="512"/>
      <c r="J47" s="512"/>
      <c r="K47" s="512"/>
      <c r="L47" s="512"/>
      <c r="M47" s="512"/>
      <c r="N47" s="512"/>
      <c r="O47" s="512"/>
      <c r="P47" s="512"/>
      <c r="Q47" s="512"/>
      <c r="R47" s="512"/>
      <c r="S47" s="512"/>
      <c r="T47" s="512"/>
      <c r="U47" s="513"/>
    </row>
    <row r="48" spans="1:21" x14ac:dyDescent="0.25">
      <c r="A48" s="511"/>
      <c r="B48" s="512"/>
      <c r="C48" s="512"/>
      <c r="D48" s="512"/>
      <c r="E48" s="512"/>
      <c r="F48" s="512"/>
      <c r="G48" s="512"/>
      <c r="H48" s="512"/>
      <c r="I48" s="512"/>
      <c r="J48" s="512"/>
      <c r="K48" s="512"/>
      <c r="L48" s="512"/>
      <c r="M48" s="512"/>
      <c r="N48" s="512"/>
      <c r="O48" s="512"/>
      <c r="P48" s="512"/>
      <c r="Q48" s="512"/>
      <c r="R48" s="512"/>
      <c r="S48" s="512"/>
      <c r="T48" s="512"/>
      <c r="U48" s="513"/>
    </row>
    <row r="49" spans="1:21" x14ac:dyDescent="0.25">
      <c r="A49" s="511"/>
      <c r="B49" s="512"/>
      <c r="C49" s="512"/>
      <c r="D49" s="512"/>
      <c r="E49" s="512"/>
      <c r="F49" s="512"/>
      <c r="G49" s="512"/>
      <c r="H49" s="512"/>
      <c r="I49" s="512"/>
      <c r="J49" s="512"/>
      <c r="K49" s="512"/>
      <c r="L49" s="512"/>
      <c r="M49" s="512"/>
      <c r="N49" s="512"/>
      <c r="O49" s="512"/>
      <c r="P49" s="512"/>
      <c r="Q49" s="512"/>
      <c r="R49" s="512"/>
      <c r="S49" s="512"/>
      <c r="T49" s="512"/>
      <c r="U49" s="513"/>
    </row>
    <row r="50" spans="1:21" x14ac:dyDescent="0.25">
      <c r="A50" s="511"/>
      <c r="B50" s="512"/>
      <c r="C50" s="512"/>
      <c r="D50" s="512"/>
      <c r="E50" s="512"/>
      <c r="F50" s="512"/>
      <c r="G50" s="512"/>
      <c r="H50" s="512"/>
      <c r="I50" s="512"/>
      <c r="J50" s="512"/>
      <c r="K50" s="512"/>
      <c r="L50" s="512"/>
      <c r="M50" s="512"/>
      <c r="N50" s="512"/>
      <c r="O50" s="512"/>
      <c r="P50" s="512"/>
      <c r="Q50" s="512"/>
      <c r="R50" s="512"/>
      <c r="S50" s="512"/>
      <c r="T50" s="512"/>
      <c r="U50" s="513"/>
    </row>
    <row r="51" spans="1:21" x14ac:dyDescent="0.25">
      <c r="A51" s="511"/>
      <c r="B51" s="512"/>
      <c r="C51" s="512"/>
      <c r="D51" s="512"/>
      <c r="E51" s="512"/>
      <c r="F51" s="512"/>
      <c r="G51" s="512"/>
      <c r="H51" s="512"/>
      <c r="I51" s="512"/>
      <c r="J51" s="512"/>
      <c r="K51" s="512"/>
      <c r="L51" s="512"/>
      <c r="M51" s="512"/>
      <c r="N51" s="512"/>
      <c r="O51" s="512"/>
      <c r="P51" s="512"/>
      <c r="Q51" s="512"/>
      <c r="R51" s="512"/>
      <c r="S51" s="512"/>
      <c r="T51" s="512"/>
      <c r="U51" s="513"/>
    </row>
    <row r="52" spans="1:21" x14ac:dyDescent="0.25">
      <c r="A52" s="511"/>
      <c r="B52" s="512"/>
      <c r="C52" s="512"/>
      <c r="D52" s="512"/>
      <c r="E52" s="512"/>
      <c r="F52" s="512"/>
      <c r="G52" s="512"/>
      <c r="H52" s="512"/>
      <c r="I52" s="512"/>
      <c r="J52" s="512"/>
      <c r="K52" s="512"/>
      <c r="L52" s="512"/>
      <c r="M52" s="512"/>
      <c r="N52" s="512"/>
      <c r="O52" s="512"/>
      <c r="P52" s="512"/>
      <c r="Q52" s="512"/>
      <c r="R52" s="512"/>
      <c r="S52" s="512"/>
      <c r="T52" s="512"/>
      <c r="U52" s="513"/>
    </row>
    <row r="53" spans="1:21" x14ac:dyDescent="0.25">
      <c r="A53" s="511"/>
      <c r="B53" s="512"/>
      <c r="C53" s="512"/>
      <c r="D53" s="512"/>
      <c r="E53" s="512"/>
      <c r="F53" s="512"/>
      <c r="G53" s="512"/>
      <c r="H53" s="512"/>
      <c r="I53" s="512"/>
      <c r="J53" s="512"/>
      <c r="K53" s="512"/>
      <c r="L53" s="512"/>
      <c r="M53" s="512"/>
      <c r="N53" s="512"/>
      <c r="O53" s="512"/>
      <c r="P53" s="512"/>
      <c r="Q53" s="512"/>
      <c r="R53" s="512"/>
      <c r="S53" s="512"/>
      <c r="T53" s="512"/>
      <c r="U53" s="513"/>
    </row>
    <row r="54" spans="1:21" x14ac:dyDescent="0.25">
      <c r="A54" s="511"/>
      <c r="B54" s="512"/>
      <c r="C54" s="512"/>
      <c r="D54" s="512"/>
      <c r="E54" s="512"/>
      <c r="F54" s="512"/>
      <c r="G54" s="512"/>
      <c r="H54" s="512"/>
      <c r="I54" s="512"/>
      <c r="J54" s="512"/>
      <c r="K54" s="512"/>
      <c r="L54" s="512"/>
      <c r="M54" s="512"/>
      <c r="N54" s="512"/>
      <c r="O54" s="512"/>
      <c r="P54" s="512"/>
      <c r="Q54" s="512"/>
      <c r="R54" s="512"/>
      <c r="S54" s="512"/>
      <c r="T54" s="512"/>
      <c r="U54" s="513"/>
    </row>
    <row r="55" spans="1:21" x14ac:dyDescent="0.25">
      <c r="A55" s="511"/>
      <c r="B55" s="512"/>
      <c r="C55" s="512"/>
      <c r="D55" s="512"/>
      <c r="E55" s="512"/>
      <c r="F55" s="512"/>
      <c r="G55" s="512"/>
      <c r="H55" s="512"/>
      <c r="I55" s="512"/>
      <c r="J55" s="512"/>
      <c r="K55" s="512"/>
      <c r="L55" s="512"/>
      <c r="M55" s="512"/>
      <c r="N55" s="512"/>
      <c r="O55" s="512"/>
      <c r="P55" s="512"/>
      <c r="Q55" s="512"/>
      <c r="R55" s="512"/>
      <c r="S55" s="512"/>
      <c r="T55" s="512"/>
      <c r="U55" s="513"/>
    </row>
    <row r="56" spans="1:21" x14ac:dyDescent="0.25">
      <c r="A56" s="511"/>
      <c r="B56" s="512"/>
      <c r="C56" s="512"/>
      <c r="D56" s="512"/>
      <c r="E56" s="512"/>
      <c r="F56" s="512"/>
      <c r="G56" s="512"/>
      <c r="H56" s="512"/>
      <c r="I56" s="512"/>
      <c r="J56" s="512"/>
      <c r="K56" s="512"/>
      <c r="L56" s="512"/>
      <c r="M56" s="512"/>
      <c r="N56" s="512"/>
      <c r="O56" s="512"/>
      <c r="P56" s="512"/>
      <c r="Q56" s="512"/>
      <c r="R56" s="512"/>
      <c r="S56" s="512"/>
      <c r="T56" s="512"/>
      <c r="U56" s="513"/>
    </row>
    <row r="57" spans="1:21" x14ac:dyDescent="0.25">
      <c r="A57" s="511"/>
      <c r="B57" s="512"/>
      <c r="C57" s="512"/>
      <c r="D57" s="512"/>
      <c r="E57" s="512"/>
      <c r="F57" s="512"/>
      <c r="G57" s="512"/>
      <c r="H57" s="512"/>
      <c r="I57" s="512"/>
      <c r="J57" s="512"/>
      <c r="K57" s="512"/>
      <c r="L57" s="512"/>
      <c r="M57" s="512"/>
      <c r="N57" s="512"/>
      <c r="O57" s="512"/>
      <c r="P57" s="512"/>
      <c r="Q57" s="512"/>
      <c r="R57" s="512"/>
      <c r="S57" s="512"/>
      <c r="T57" s="512"/>
      <c r="U57" s="513"/>
    </row>
    <row r="58" spans="1:21" x14ac:dyDescent="0.25">
      <c r="A58" s="511"/>
      <c r="B58" s="512"/>
      <c r="C58" s="512"/>
      <c r="D58" s="512"/>
      <c r="E58" s="512"/>
      <c r="F58" s="512"/>
      <c r="G58" s="512"/>
      <c r="H58" s="512"/>
      <c r="I58" s="512"/>
      <c r="J58" s="512"/>
      <c r="K58" s="512"/>
      <c r="L58" s="512"/>
      <c r="M58" s="512"/>
      <c r="N58" s="512"/>
      <c r="O58" s="512"/>
      <c r="P58" s="512"/>
      <c r="Q58" s="512"/>
      <c r="R58" s="512"/>
      <c r="S58" s="512"/>
      <c r="T58" s="512"/>
      <c r="U58" s="513"/>
    </row>
    <row r="59" spans="1:21" x14ac:dyDescent="0.25">
      <c r="A59" s="511"/>
      <c r="B59" s="512"/>
      <c r="C59" s="512"/>
      <c r="D59" s="512"/>
      <c r="E59" s="512"/>
      <c r="F59" s="512"/>
      <c r="G59" s="512"/>
      <c r="H59" s="512"/>
      <c r="I59" s="512"/>
      <c r="J59" s="512"/>
      <c r="K59" s="512"/>
      <c r="L59" s="512"/>
      <c r="M59" s="512"/>
      <c r="N59" s="512"/>
      <c r="O59" s="512"/>
      <c r="P59" s="512"/>
      <c r="Q59" s="512"/>
      <c r="R59" s="512"/>
      <c r="S59" s="512"/>
      <c r="T59" s="512"/>
      <c r="U59" s="513"/>
    </row>
    <row r="60" spans="1:21" x14ac:dyDescent="0.25">
      <c r="A60" s="511"/>
      <c r="B60" s="512"/>
      <c r="C60" s="512"/>
      <c r="D60" s="512"/>
      <c r="E60" s="512"/>
      <c r="F60" s="512"/>
      <c r="G60" s="512"/>
      <c r="H60" s="512"/>
      <c r="I60" s="512"/>
      <c r="J60" s="512"/>
      <c r="K60" s="512"/>
      <c r="L60" s="512"/>
      <c r="M60" s="512"/>
      <c r="N60" s="512"/>
      <c r="O60" s="512"/>
      <c r="P60" s="512"/>
      <c r="Q60" s="512"/>
      <c r="R60" s="512"/>
      <c r="S60" s="512"/>
      <c r="T60" s="512"/>
      <c r="U60" s="513"/>
    </row>
    <row r="61" spans="1:21" x14ac:dyDescent="0.25">
      <c r="A61" s="511"/>
      <c r="B61" s="512"/>
      <c r="C61" s="512"/>
      <c r="D61" s="512"/>
      <c r="E61" s="512"/>
      <c r="F61" s="512"/>
      <c r="G61" s="512"/>
      <c r="H61" s="512"/>
      <c r="I61" s="512"/>
      <c r="J61" s="512"/>
      <c r="K61" s="512"/>
      <c r="L61" s="512"/>
      <c r="M61" s="512"/>
      <c r="N61" s="512"/>
      <c r="O61" s="512"/>
      <c r="P61" s="512"/>
      <c r="Q61" s="512"/>
      <c r="R61" s="512"/>
      <c r="S61" s="512"/>
      <c r="T61" s="512"/>
      <c r="U61" s="513"/>
    </row>
    <row r="62" spans="1:21" x14ac:dyDescent="0.25">
      <c r="A62" s="511"/>
      <c r="B62" s="512"/>
      <c r="C62" s="512"/>
      <c r="D62" s="512"/>
      <c r="E62" s="512"/>
      <c r="F62" s="512"/>
      <c r="G62" s="512"/>
      <c r="H62" s="512"/>
      <c r="I62" s="512"/>
      <c r="J62" s="512"/>
      <c r="K62" s="512"/>
      <c r="L62" s="512"/>
      <c r="M62" s="512"/>
      <c r="N62" s="512"/>
      <c r="O62" s="512"/>
      <c r="P62" s="512"/>
      <c r="Q62" s="512"/>
      <c r="R62" s="512"/>
      <c r="S62" s="512"/>
      <c r="T62" s="512"/>
      <c r="U62" s="513"/>
    </row>
    <row r="63" spans="1:21" x14ac:dyDescent="0.25">
      <c r="A63" s="511"/>
      <c r="B63" s="512"/>
      <c r="C63" s="512"/>
      <c r="D63" s="512"/>
      <c r="E63" s="512"/>
      <c r="F63" s="512"/>
      <c r="G63" s="512"/>
      <c r="H63" s="512"/>
      <c r="I63" s="512"/>
      <c r="J63" s="512"/>
      <c r="K63" s="512"/>
      <c r="L63" s="512"/>
      <c r="M63" s="512"/>
      <c r="N63" s="512"/>
      <c r="O63" s="512"/>
      <c r="P63" s="512"/>
      <c r="Q63" s="512"/>
      <c r="R63" s="512"/>
      <c r="S63" s="512"/>
      <c r="T63" s="512"/>
      <c r="U63" s="513"/>
    </row>
    <row r="64" spans="1:21" x14ac:dyDescent="0.25">
      <c r="A64" s="511"/>
      <c r="B64" s="512"/>
      <c r="C64" s="512"/>
      <c r="D64" s="512"/>
      <c r="E64" s="512"/>
      <c r="F64" s="512"/>
      <c r="G64" s="512"/>
      <c r="H64" s="512"/>
      <c r="I64" s="512"/>
      <c r="J64" s="512"/>
      <c r="K64" s="512"/>
      <c r="L64" s="512"/>
      <c r="M64" s="512"/>
      <c r="N64" s="512"/>
      <c r="O64" s="512"/>
      <c r="P64" s="512"/>
      <c r="Q64" s="512"/>
      <c r="R64" s="512"/>
      <c r="S64" s="512"/>
      <c r="T64" s="512"/>
      <c r="U64" s="513"/>
    </row>
    <row r="65" spans="1:21" x14ac:dyDescent="0.25">
      <c r="A65" s="511"/>
      <c r="B65" s="512"/>
      <c r="C65" s="512"/>
      <c r="D65" s="512"/>
      <c r="E65" s="512"/>
      <c r="F65" s="512"/>
      <c r="G65" s="512"/>
      <c r="H65" s="512"/>
      <c r="I65" s="512"/>
      <c r="J65" s="512"/>
      <c r="K65" s="512"/>
      <c r="L65" s="512"/>
      <c r="M65" s="512"/>
      <c r="N65" s="512"/>
      <c r="O65" s="512"/>
      <c r="P65" s="512"/>
      <c r="Q65" s="512"/>
      <c r="R65" s="512"/>
      <c r="S65" s="512"/>
      <c r="T65" s="512"/>
      <c r="U65" s="513"/>
    </row>
    <row r="66" spans="1:21" x14ac:dyDescent="0.25">
      <c r="A66" s="514"/>
      <c r="B66" s="515"/>
      <c r="C66" s="515"/>
      <c r="D66" s="515"/>
      <c r="E66" s="515"/>
      <c r="F66" s="515"/>
      <c r="G66" s="515"/>
      <c r="H66" s="515"/>
      <c r="I66" s="515"/>
      <c r="J66" s="515"/>
      <c r="K66" s="515"/>
      <c r="L66" s="515"/>
      <c r="M66" s="515"/>
      <c r="N66" s="515"/>
      <c r="O66" s="515"/>
      <c r="P66" s="515"/>
      <c r="Q66" s="515"/>
      <c r="R66" s="515"/>
      <c r="S66" s="515"/>
      <c r="T66" s="515"/>
      <c r="U66" s="516"/>
    </row>
    <row r="67" spans="1:21" x14ac:dyDescent="0.25">
      <c r="A67" s="517"/>
      <c r="B67" s="527"/>
      <c r="C67" s="527"/>
      <c r="D67" s="527"/>
      <c r="E67" s="527"/>
      <c r="F67" s="527"/>
      <c r="G67" s="527"/>
      <c r="H67" s="527"/>
      <c r="I67" s="527"/>
      <c r="J67" s="527"/>
      <c r="K67" s="527"/>
      <c r="L67" s="527"/>
      <c r="M67" s="527"/>
      <c r="N67" s="527"/>
      <c r="O67" s="527"/>
      <c r="P67" s="527"/>
      <c r="Q67" s="527"/>
      <c r="R67" s="527"/>
      <c r="S67" s="527"/>
      <c r="T67" s="527"/>
      <c r="U67" s="528"/>
    </row>
    <row r="68" spans="1:21" x14ac:dyDescent="0.25">
      <c r="A68" s="518"/>
      <c r="B68" s="580" t="s">
        <v>230</v>
      </c>
      <c r="C68" s="580"/>
      <c r="D68" s="580"/>
      <c r="E68" s="580"/>
      <c r="F68" s="580"/>
      <c r="G68" s="580"/>
      <c r="H68" s="580"/>
      <c r="I68" s="580"/>
      <c r="J68" s="580"/>
      <c r="K68" s="580"/>
      <c r="L68" s="580"/>
      <c r="M68" s="580"/>
      <c r="N68" s="580"/>
      <c r="O68" s="580"/>
      <c r="P68" s="580"/>
      <c r="Q68" s="580"/>
      <c r="R68" s="580"/>
      <c r="S68" s="580"/>
      <c r="T68" s="580"/>
      <c r="U68" s="581"/>
    </row>
    <row r="69" spans="1:21" x14ac:dyDescent="0.25">
      <c r="A69" s="518"/>
      <c r="B69" s="519"/>
      <c r="C69" s="580" t="s">
        <v>232</v>
      </c>
      <c r="D69" s="580"/>
      <c r="E69" s="580"/>
      <c r="F69" s="580"/>
      <c r="G69" s="580"/>
      <c r="H69" s="580"/>
      <c r="I69" s="580"/>
      <c r="J69" s="580"/>
      <c r="K69" s="580"/>
      <c r="L69" s="580"/>
      <c r="M69" s="580"/>
      <c r="N69" s="580"/>
      <c r="O69" s="580"/>
      <c r="P69" s="580"/>
      <c r="Q69" s="580"/>
      <c r="R69" s="580"/>
      <c r="S69" s="580"/>
      <c r="T69" s="580"/>
      <c r="U69" s="581"/>
    </row>
    <row r="70" spans="1:21" x14ac:dyDescent="0.25">
      <c r="A70" s="518"/>
      <c r="B70" s="519"/>
      <c r="C70" s="580" t="s">
        <v>245</v>
      </c>
      <c r="D70" s="580"/>
      <c r="E70" s="580"/>
      <c r="F70" s="580"/>
      <c r="G70" s="580"/>
      <c r="H70" s="580"/>
      <c r="I70" s="580"/>
      <c r="J70" s="580"/>
      <c r="K70" s="580"/>
      <c r="L70" s="580"/>
      <c r="M70" s="580"/>
      <c r="N70" s="580"/>
      <c r="O70" s="580"/>
      <c r="P70" s="580"/>
      <c r="Q70" s="580"/>
      <c r="R70" s="580"/>
      <c r="S70" s="580"/>
      <c r="T70" s="580"/>
      <c r="U70" s="581"/>
    </row>
    <row r="71" spans="1:21" x14ac:dyDescent="0.25">
      <c r="A71" s="518"/>
      <c r="B71" s="519"/>
      <c r="C71" s="586" t="s">
        <v>246</v>
      </c>
      <c r="D71" s="586"/>
      <c r="E71" s="586"/>
      <c r="F71" s="586"/>
      <c r="G71" s="586"/>
      <c r="H71" s="586"/>
      <c r="I71" s="586"/>
      <c r="J71" s="586"/>
      <c r="K71" s="586"/>
      <c r="L71" s="586"/>
      <c r="M71" s="586"/>
      <c r="N71" s="586"/>
      <c r="O71" s="586"/>
      <c r="P71" s="586"/>
      <c r="Q71" s="586"/>
      <c r="R71" s="586"/>
      <c r="S71" s="586"/>
      <c r="T71" s="586"/>
      <c r="U71" s="587"/>
    </row>
    <row r="72" spans="1:21" x14ac:dyDescent="0.25">
      <c r="A72" s="518"/>
      <c r="B72" s="519"/>
      <c r="C72" s="580" t="s">
        <v>240</v>
      </c>
      <c r="D72" s="580"/>
      <c r="E72" s="580"/>
      <c r="F72" s="580"/>
      <c r="G72" s="580"/>
      <c r="H72" s="580"/>
      <c r="I72" s="580"/>
      <c r="J72" s="580"/>
      <c r="K72" s="580"/>
      <c r="L72" s="580"/>
      <c r="M72" s="580"/>
      <c r="N72" s="580"/>
      <c r="O72" s="580"/>
      <c r="P72" s="580"/>
      <c r="Q72" s="580"/>
      <c r="R72" s="580"/>
      <c r="S72" s="580"/>
      <c r="T72" s="580"/>
      <c r="U72" s="581"/>
    </row>
    <row r="73" spans="1:21" x14ac:dyDescent="0.25">
      <c r="A73" s="518"/>
      <c r="B73" s="519"/>
      <c r="C73" s="580" t="s">
        <v>231</v>
      </c>
      <c r="D73" s="580"/>
      <c r="E73" s="580"/>
      <c r="F73" s="580"/>
      <c r="G73" s="580"/>
      <c r="H73" s="580"/>
      <c r="I73" s="580"/>
      <c r="J73" s="580"/>
      <c r="K73" s="580"/>
      <c r="L73" s="580"/>
      <c r="M73" s="580"/>
      <c r="N73" s="580"/>
      <c r="O73" s="580"/>
      <c r="P73" s="580"/>
      <c r="Q73" s="580"/>
      <c r="R73" s="580"/>
      <c r="S73" s="580"/>
      <c r="T73" s="580"/>
      <c r="U73" s="581"/>
    </row>
    <row r="74" spans="1:21" x14ac:dyDescent="0.25">
      <c r="A74" s="518"/>
      <c r="B74" s="519"/>
      <c r="C74" s="580" t="s">
        <v>220</v>
      </c>
      <c r="D74" s="580"/>
      <c r="E74" s="580"/>
      <c r="F74" s="580"/>
      <c r="G74" s="580"/>
      <c r="H74" s="580"/>
      <c r="I74" s="580"/>
      <c r="J74" s="580"/>
      <c r="K74" s="580"/>
      <c r="L74" s="580"/>
      <c r="M74" s="580"/>
      <c r="N74" s="580"/>
      <c r="O74" s="580"/>
      <c r="P74" s="580"/>
      <c r="Q74" s="580"/>
      <c r="R74" s="580"/>
      <c r="S74" s="580"/>
      <c r="T74" s="580"/>
      <c r="U74" s="581"/>
    </row>
    <row r="75" spans="1:21" x14ac:dyDescent="0.25">
      <c r="A75" s="518"/>
      <c r="B75" s="519"/>
      <c r="C75" s="580" t="s">
        <v>233</v>
      </c>
      <c r="D75" s="580"/>
      <c r="E75" s="580"/>
      <c r="F75" s="580"/>
      <c r="G75" s="580"/>
      <c r="H75" s="580"/>
      <c r="I75" s="580"/>
      <c r="J75" s="580"/>
      <c r="K75" s="580"/>
      <c r="L75" s="580"/>
      <c r="M75" s="580"/>
      <c r="N75" s="580"/>
      <c r="O75" s="580"/>
      <c r="P75" s="580"/>
      <c r="Q75" s="580"/>
      <c r="R75" s="580"/>
      <c r="S75" s="580"/>
      <c r="T75" s="580"/>
      <c r="U75" s="581"/>
    </row>
    <row r="76" spans="1:21" x14ac:dyDescent="0.25">
      <c r="A76" s="518"/>
      <c r="B76" s="519"/>
      <c r="C76" s="580" t="s">
        <v>221</v>
      </c>
      <c r="D76" s="580"/>
      <c r="E76" s="580"/>
      <c r="F76" s="580"/>
      <c r="G76" s="580"/>
      <c r="H76" s="580"/>
      <c r="I76" s="580"/>
      <c r="J76" s="580"/>
      <c r="K76" s="580"/>
      <c r="L76" s="580"/>
      <c r="M76" s="580"/>
      <c r="N76" s="580"/>
      <c r="O76" s="580"/>
      <c r="P76" s="580"/>
      <c r="Q76" s="580"/>
      <c r="R76" s="580"/>
      <c r="S76" s="580"/>
      <c r="T76" s="580"/>
      <c r="U76" s="581"/>
    </row>
    <row r="77" spans="1:21" x14ac:dyDescent="0.25">
      <c r="A77" s="518"/>
      <c r="B77" s="519"/>
      <c r="C77" s="580" t="s">
        <v>234</v>
      </c>
      <c r="D77" s="580"/>
      <c r="E77" s="580"/>
      <c r="F77" s="580"/>
      <c r="G77" s="580"/>
      <c r="H77" s="580"/>
      <c r="I77" s="580"/>
      <c r="J77" s="580"/>
      <c r="K77" s="580"/>
      <c r="L77" s="580"/>
      <c r="M77" s="580"/>
      <c r="N77" s="580"/>
      <c r="O77" s="580"/>
      <c r="P77" s="580"/>
      <c r="Q77" s="580"/>
      <c r="R77" s="580"/>
      <c r="S77" s="580"/>
      <c r="T77" s="580"/>
      <c r="U77" s="581"/>
    </row>
    <row r="78" spans="1:21" x14ac:dyDescent="0.25">
      <c r="A78" s="518"/>
      <c r="B78" s="519"/>
      <c r="C78" s="580" t="s">
        <v>237</v>
      </c>
      <c r="D78" s="580"/>
      <c r="E78" s="580"/>
      <c r="F78" s="580"/>
      <c r="G78" s="580"/>
      <c r="H78" s="580"/>
      <c r="I78" s="580"/>
      <c r="J78" s="580"/>
      <c r="K78" s="580"/>
      <c r="L78" s="580"/>
      <c r="M78" s="580"/>
      <c r="N78" s="580"/>
      <c r="O78" s="580"/>
      <c r="P78" s="580"/>
      <c r="Q78" s="580"/>
      <c r="R78" s="580"/>
      <c r="S78" s="580"/>
      <c r="T78" s="580"/>
      <c r="U78" s="581"/>
    </row>
    <row r="79" spans="1:21" x14ac:dyDescent="0.25">
      <c r="A79" s="518"/>
      <c r="B79" s="519"/>
      <c r="C79" s="519"/>
      <c r="D79" s="519"/>
      <c r="E79" s="519"/>
      <c r="F79" s="519"/>
      <c r="G79" s="519"/>
      <c r="H79" s="519"/>
      <c r="I79" s="519"/>
      <c r="J79" s="519"/>
      <c r="K79" s="519"/>
      <c r="L79" s="519"/>
      <c r="M79" s="519"/>
      <c r="N79" s="519"/>
      <c r="O79" s="519"/>
      <c r="P79" s="519"/>
      <c r="Q79" s="519"/>
      <c r="R79" s="519"/>
      <c r="S79" s="519"/>
      <c r="T79" s="519"/>
      <c r="U79" s="520"/>
    </row>
    <row r="80" spans="1:21" x14ac:dyDescent="0.25">
      <c r="A80" s="518"/>
      <c r="B80" s="519"/>
      <c r="C80" s="519"/>
      <c r="D80" s="519"/>
      <c r="E80" s="519"/>
      <c r="F80" s="519"/>
      <c r="G80" s="519"/>
      <c r="H80" s="519"/>
      <c r="I80" s="519"/>
      <c r="J80" s="519"/>
      <c r="K80" s="519"/>
      <c r="L80" s="519"/>
      <c r="M80" s="519"/>
      <c r="N80" s="519"/>
      <c r="O80" s="519"/>
      <c r="P80" s="519"/>
      <c r="Q80" s="519"/>
      <c r="R80" s="519"/>
      <c r="S80" s="519"/>
      <c r="T80" s="519"/>
      <c r="U80" s="520"/>
    </row>
    <row r="81" spans="1:21" x14ac:dyDescent="0.25">
      <c r="A81" s="518"/>
      <c r="B81" s="519"/>
      <c r="C81" s="519"/>
      <c r="D81" s="519"/>
      <c r="E81" s="519"/>
      <c r="F81" s="519"/>
      <c r="G81" s="519"/>
      <c r="H81" s="519"/>
      <c r="I81" s="519"/>
      <c r="J81" s="519"/>
      <c r="K81" s="519"/>
      <c r="L81" s="519"/>
      <c r="M81" s="519"/>
      <c r="N81" s="519"/>
      <c r="O81" s="519"/>
      <c r="P81" s="519"/>
      <c r="Q81" s="519"/>
      <c r="R81" s="519"/>
      <c r="S81" s="519"/>
      <c r="T81" s="519"/>
      <c r="U81" s="520"/>
    </row>
    <row r="82" spans="1:21" x14ac:dyDescent="0.25">
      <c r="A82" s="518"/>
      <c r="B82" s="519"/>
      <c r="C82" s="519"/>
      <c r="D82" s="519"/>
      <c r="E82" s="519"/>
      <c r="F82" s="519"/>
      <c r="G82" s="519"/>
      <c r="H82" s="519"/>
      <c r="I82" s="519"/>
      <c r="J82" s="519"/>
      <c r="K82" s="519"/>
      <c r="L82" s="519"/>
      <c r="M82" s="519"/>
      <c r="N82" s="519"/>
      <c r="O82" s="519"/>
      <c r="P82" s="519"/>
      <c r="Q82" s="519"/>
      <c r="R82" s="519"/>
      <c r="S82" s="519"/>
      <c r="T82" s="519"/>
      <c r="U82" s="520"/>
    </row>
    <row r="83" spans="1:21" x14ac:dyDescent="0.25">
      <c r="A83" s="518"/>
      <c r="B83" s="519"/>
      <c r="C83" s="519"/>
      <c r="D83" s="519"/>
      <c r="E83" s="519"/>
      <c r="F83" s="519"/>
      <c r="G83" s="519"/>
      <c r="H83" s="519"/>
      <c r="I83" s="519"/>
      <c r="J83" s="519"/>
      <c r="K83" s="519"/>
      <c r="L83" s="519"/>
      <c r="M83" s="519"/>
      <c r="N83" s="519"/>
      <c r="O83" s="519"/>
      <c r="P83" s="519"/>
      <c r="Q83" s="519"/>
      <c r="R83" s="519"/>
      <c r="S83" s="519"/>
      <c r="T83" s="519"/>
      <c r="U83" s="520"/>
    </row>
    <row r="84" spans="1:21" x14ac:dyDescent="0.25">
      <c r="A84" s="518"/>
      <c r="B84" s="519"/>
      <c r="C84" s="519"/>
      <c r="D84" s="519"/>
      <c r="E84" s="519"/>
      <c r="F84" s="519"/>
      <c r="G84" s="519"/>
      <c r="H84" s="519"/>
      <c r="I84" s="519"/>
      <c r="J84" s="519"/>
      <c r="K84" s="519"/>
      <c r="L84" s="519"/>
      <c r="M84" s="519"/>
      <c r="N84" s="519"/>
      <c r="O84" s="519"/>
      <c r="P84" s="519"/>
      <c r="Q84" s="519"/>
      <c r="R84" s="519"/>
      <c r="S84" s="519"/>
      <c r="T84" s="519"/>
      <c r="U84" s="520"/>
    </row>
    <row r="85" spans="1:21" x14ac:dyDescent="0.25">
      <c r="A85" s="518"/>
      <c r="B85" s="519"/>
      <c r="C85" s="519"/>
      <c r="D85" s="519"/>
      <c r="E85" s="519"/>
      <c r="F85" s="519"/>
      <c r="G85" s="519"/>
      <c r="H85" s="519"/>
      <c r="I85" s="519"/>
      <c r="J85" s="519"/>
      <c r="K85" s="519"/>
      <c r="L85" s="519"/>
      <c r="M85" s="519"/>
      <c r="N85" s="519"/>
      <c r="O85" s="519"/>
      <c r="P85" s="519"/>
      <c r="Q85" s="519"/>
      <c r="R85" s="519"/>
      <c r="S85" s="519"/>
      <c r="T85" s="519"/>
      <c r="U85" s="520"/>
    </row>
    <row r="86" spans="1:21" x14ac:dyDescent="0.25">
      <c r="A86" s="518"/>
      <c r="B86" s="519"/>
      <c r="C86" s="519"/>
      <c r="D86" s="519"/>
      <c r="E86" s="519"/>
      <c r="F86" s="519"/>
      <c r="G86" s="519"/>
      <c r="H86" s="519"/>
      <c r="I86" s="519"/>
      <c r="J86" s="519"/>
      <c r="K86" s="519"/>
      <c r="L86" s="519"/>
      <c r="M86" s="519"/>
      <c r="N86" s="519"/>
      <c r="O86" s="519"/>
      <c r="P86" s="519"/>
      <c r="Q86" s="519"/>
      <c r="R86" s="519"/>
      <c r="S86" s="519"/>
      <c r="T86" s="519"/>
      <c r="U86" s="520"/>
    </row>
    <row r="87" spans="1:21" x14ac:dyDescent="0.25">
      <c r="A87" s="518"/>
      <c r="B87" s="519"/>
      <c r="C87" s="519"/>
      <c r="D87" s="519"/>
      <c r="E87" s="519"/>
      <c r="F87" s="519"/>
      <c r="G87" s="519"/>
      <c r="H87" s="519"/>
      <c r="I87" s="519"/>
      <c r="J87" s="519"/>
      <c r="K87" s="519"/>
      <c r="L87" s="519"/>
      <c r="M87" s="519"/>
      <c r="N87" s="519"/>
      <c r="O87" s="519"/>
      <c r="P87" s="519"/>
      <c r="Q87" s="519"/>
      <c r="R87" s="519"/>
      <c r="S87" s="519"/>
      <c r="T87" s="519"/>
      <c r="U87" s="520"/>
    </row>
    <row r="88" spans="1:21" x14ac:dyDescent="0.25">
      <c r="A88" s="518"/>
      <c r="B88" s="519"/>
      <c r="C88" s="519"/>
      <c r="D88" s="519"/>
      <c r="E88" s="519"/>
      <c r="F88" s="519"/>
      <c r="G88" s="519"/>
      <c r="H88" s="519"/>
      <c r="I88" s="519"/>
      <c r="J88" s="519"/>
      <c r="K88" s="519"/>
      <c r="L88" s="519"/>
      <c r="M88" s="519"/>
      <c r="N88" s="519"/>
      <c r="O88" s="519"/>
      <c r="P88" s="519"/>
      <c r="Q88" s="519"/>
      <c r="R88" s="519"/>
      <c r="S88" s="519"/>
      <c r="T88" s="519"/>
      <c r="U88" s="520"/>
    </row>
    <row r="89" spans="1:21" x14ac:dyDescent="0.25">
      <c r="A89" s="518"/>
      <c r="B89" s="519"/>
      <c r="C89" s="519"/>
      <c r="D89" s="519"/>
      <c r="E89" s="519"/>
      <c r="F89" s="519"/>
      <c r="G89" s="519"/>
      <c r="H89" s="519"/>
      <c r="I89" s="519"/>
      <c r="J89" s="519"/>
      <c r="K89" s="519"/>
      <c r="L89" s="519"/>
      <c r="M89" s="519"/>
      <c r="N89" s="519"/>
      <c r="O89" s="519"/>
      <c r="P89" s="519"/>
      <c r="Q89" s="519"/>
      <c r="R89" s="519"/>
      <c r="S89" s="519"/>
      <c r="T89" s="519"/>
      <c r="U89" s="520"/>
    </row>
    <row r="90" spans="1:21" x14ac:dyDescent="0.25">
      <c r="A90" s="518"/>
      <c r="B90" s="519"/>
      <c r="C90" s="519"/>
      <c r="D90" s="519"/>
      <c r="E90" s="519"/>
      <c r="F90" s="519"/>
      <c r="G90" s="519"/>
      <c r="H90" s="519"/>
      <c r="I90" s="519"/>
      <c r="J90" s="519"/>
      <c r="K90" s="519"/>
      <c r="L90" s="519"/>
      <c r="M90" s="519"/>
      <c r="N90" s="519"/>
      <c r="O90" s="519"/>
      <c r="P90" s="519"/>
      <c r="Q90" s="519"/>
      <c r="R90" s="519"/>
      <c r="S90" s="519"/>
      <c r="T90" s="519"/>
      <c r="U90" s="520"/>
    </row>
    <row r="91" spans="1:21" x14ac:dyDescent="0.25">
      <c r="A91" s="522"/>
      <c r="B91" s="523"/>
      <c r="C91" s="523"/>
      <c r="D91" s="523"/>
      <c r="E91" s="523"/>
      <c r="F91" s="523"/>
      <c r="G91" s="523"/>
      <c r="H91" s="523"/>
      <c r="I91" s="523"/>
      <c r="J91" s="523"/>
      <c r="K91" s="523"/>
      <c r="L91" s="523"/>
      <c r="M91" s="523"/>
      <c r="N91" s="523"/>
      <c r="O91" s="523"/>
      <c r="P91" s="523"/>
      <c r="Q91" s="523"/>
      <c r="R91" s="523"/>
      <c r="S91" s="523"/>
      <c r="T91" s="523"/>
      <c r="U91" s="524"/>
    </row>
    <row r="92" spans="1:21" x14ac:dyDescent="0.25">
      <c r="A92" s="529"/>
      <c r="B92" s="584" t="s">
        <v>222</v>
      </c>
      <c r="C92" s="584"/>
      <c r="D92" s="584"/>
      <c r="E92" s="584"/>
      <c r="F92" s="584"/>
      <c r="G92" s="584"/>
      <c r="H92" s="584"/>
      <c r="I92" s="584"/>
      <c r="J92" s="584"/>
      <c r="K92" s="584"/>
      <c r="L92" s="584"/>
      <c r="M92" s="584"/>
      <c r="N92" s="584"/>
      <c r="O92" s="584"/>
      <c r="P92" s="584"/>
      <c r="Q92" s="584"/>
      <c r="R92" s="584"/>
      <c r="S92" s="584"/>
      <c r="T92" s="584"/>
      <c r="U92" s="584"/>
    </row>
    <row r="93" spans="1:21" x14ac:dyDescent="0.25">
      <c r="A93" s="529"/>
      <c r="B93" s="585" t="s">
        <v>238</v>
      </c>
      <c r="C93" s="585"/>
      <c r="D93" s="585"/>
      <c r="E93" s="585"/>
      <c r="F93" s="585"/>
      <c r="G93" s="585"/>
      <c r="H93" s="585"/>
      <c r="I93" s="585"/>
      <c r="J93" s="585"/>
      <c r="K93" s="585"/>
      <c r="L93" s="585"/>
      <c r="M93" s="585"/>
      <c r="N93" s="585"/>
      <c r="O93" s="585"/>
      <c r="P93" s="585"/>
      <c r="Q93" s="585"/>
      <c r="R93" s="585"/>
      <c r="S93" s="585"/>
      <c r="T93" s="585"/>
      <c r="U93" s="585"/>
    </row>
    <row r="94" spans="1:21" x14ac:dyDescent="0.25">
      <c r="A94" s="529"/>
      <c r="B94" s="529"/>
      <c r="C94" s="529"/>
      <c r="D94" s="529"/>
      <c r="E94" s="529"/>
      <c r="F94" s="529"/>
      <c r="G94" s="529"/>
      <c r="H94" s="529"/>
      <c r="I94" s="529"/>
      <c r="J94" s="529"/>
      <c r="K94" s="529"/>
      <c r="L94" s="529"/>
      <c r="M94" s="529"/>
      <c r="N94" s="529"/>
      <c r="O94" s="529"/>
      <c r="P94" s="529"/>
      <c r="Q94" s="529"/>
      <c r="R94" s="529"/>
      <c r="S94" s="529"/>
      <c r="T94" s="529"/>
      <c r="U94" s="529"/>
    </row>
    <row r="95" spans="1:21" x14ac:dyDescent="0.25">
      <c r="A95" s="529"/>
      <c r="B95" s="529"/>
      <c r="C95" s="529"/>
      <c r="D95" s="529"/>
      <c r="E95" s="529"/>
      <c r="F95" s="529"/>
      <c r="G95" s="529"/>
      <c r="H95" s="529"/>
      <c r="I95" s="529"/>
      <c r="J95" s="529"/>
      <c r="K95" s="529"/>
      <c r="L95" s="529"/>
      <c r="M95" s="529"/>
      <c r="N95" s="529"/>
      <c r="O95" s="529"/>
      <c r="P95" s="529"/>
      <c r="Q95" s="529"/>
      <c r="R95" s="529"/>
      <c r="S95" s="529"/>
      <c r="T95" s="529"/>
      <c r="U95" s="529"/>
    </row>
    <row r="96" spans="1:21" x14ac:dyDescent="0.25">
      <c r="A96" s="529"/>
      <c r="B96" s="582" t="s">
        <v>223</v>
      </c>
      <c r="C96" s="582"/>
      <c r="D96" s="582"/>
      <c r="E96" s="582"/>
      <c r="F96" s="582"/>
      <c r="G96" s="582"/>
      <c r="H96" s="582"/>
      <c r="I96" s="582"/>
      <c r="J96" s="582"/>
      <c r="K96" s="582"/>
      <c r="L96" s="582"/>
      <c r="M96" s="582"/>
      <c r="N96" s="582"/>
      <c r="O96" s="582"/>
      <c r="P96" s="582"/>
      <c r="Q96" s="582"/>
      <c r="R96" s="582"/>
      <c r="S96" s="582"/>
      <c r="T96" s="582"/>
      <c r="U96" s="582"/>
    </row>
    <row r="97" spans="1:21" x14ac:dyDescent="0.25">
      <c r="A97" s="529"/>
      <c r="B97" s="582"/>
      <c r="C97" s="582"/>
      <c r="D97" s="582"/>
      <c r="E97" s="582"/>
      <c r="F97" s="582"/>
      <c r="G97" s="582"/>
      <c r="H97" s="582"/>
      <c r="I97" s="582"/>
      <c r="J97" s="582"/>
      <c r="K97" s="582"/>
      <c r="L97" s="582"/>
      <c r="M97" s="582"/>
      <c r="N97" s="582"/>
      <c r="O97" s="582"/>
      <c r="P97" s="582"/>
      <c r="Q97" s="582"/>
      <c r="R97" s="582"/>
      <c r="S97" s="582"/>
      <c r="T97" s="582"/>
      <c r="U97" s="582"/>
    </row>
    <row r="98" spans="1:21" x14ac:dyDescent="0.25">
      <c r="A98" s="529"/>
      <c r="B98" s="582"/>
      <c r="C98" s="582"/>
      <c r="D98" s="582"/>
      <c r="E98" s="582"/>
      <c r="F98" s="582"/>
      <c r="G98" s="582"/>
      <c r="H98" s="582"/>
      <c r="I98" s="582"/>
      <c r="J98" s="582"/>
      <c r="K98" s="582"/>
      <c r="L98" s="582"/>
      <c r="M98" s="582"/>
      <c r="N98" s="582"/>
      <c r="O98" s="582"/>
      <c r="P98" s="582"/>
      <c r="Q98" s="582"/>
      <c r="R98" s="582"/>
      <c r="S98" s="582"/>
      <c r="T98" s="582"/>
      <c r="U98" s="582"/>
    </row>
  </sheetData>
  <sheetProtection algorithmName="SHA-512" hashValue="zoc8ACRY3swZFuVwshLecmR+9cXe7l8+uIUzxfpznp86LpvnYcS/kS4flITpO9bP0gak2z9ZMD3E9260rBJ1gQ==" saltValue="5yAxSXFVmq/etYP3Sv++bA==" spinCount="100000" sheet="1" objects="1" scenarios="1" selectLockedCells="1" autoFilter="0"/>
  <mergeCells count="33">
    <mergeCell ref="B11:U11"/>
    <mergeCell ref="A3:U3"/>
    <mergeCell ref="A5:U5"/>
    <mergeCell ref="A6:U6"/>
    <mergeCell ref="A7:U7"/>
    <mergeCell ref="A8:U8"/>
    <mergeCell ref="B30:S30"/>
    <mergeCell ref="B31:S31"/>
    <mergeCell ref="B41:U41"/>
    <mergeCell ref="B42:U42"/>
    <mergeCell ref="B43:U43"/>
    <mergeCell ref="B14:U14"/>
    <mergeCell ref="O25:Q27"/>
    <mergeCell ref="R20:S24"/>
    <mergeCell ref="B25:C29"/>
    <mergeCell ref="E25:I28"/>
    <mergeCell ref="O16:R18"/>
    <mergeCell ref="C76:U76"/>
    <mergeCell ref="B96:U98"/>
    <mergeCell ref="J25:L27"/>
    <mergeCell ref="M25:N27"/>
    <mergeCell ref="C75:U75"/>
    <mergeCell ref="C77:U77"/>
    <mergeCell ref="C78:U78"/>
    <mergeCell ref="B92:U92"/>
    <mergeCell ref="B93:U93"/>
    <mergeCell ref="C69:U69"/>
    <mergeCell ref="C70:U70"/>
    <mergeCell ref="C71:U71"/>
    <mergeCell ref="C72:U72"/>
    <mergeCell ref="C73:U73"/>
    <mergeCell ref="C74:U74"/>
    <mergeCell ref="B68:U68"/>
  </mergeCells>
  <printOptions horizontalCentered="1"/>
  <pageMargins left="0" right="0" top="0.39370078740157483" bottom="0.39370078740157483" header="0.31496062992125984" footer="0.31496062992125984"/>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B392"/>
  <sheetViews>
    <sheetView showGridLines="0" view="pageBreakPreview" zoomScale="55" zoomScaleSheetLayoutView="55" workbookViewId="0">
      <selection activeCell="ER20" sqref="ER19:LK20"/>
    </sheetView>
  </sheetViews>
  <sheetFormatPr defaultColWidth="9.109375" defaultRowHeight="15.6" x14ac:dyDescent="0.3"/>
  <cols>
    <col min="1" max="1" width="3.109375" style="9" customWidth="1"/>
    <col min="2" max="2" width="5.44140625" style="12" hidden="1" customWidth="1"/>
    <col min="3" max="3" width="39.88671875" style="8" customWidth="1"/>
    <col min="4" max="4" width="47.6640625" style="8" customWidth="1"/>
    <col min="5" max="5" width="32.109375" style="8" customWidth="1"/>
    <col min="6" max="7" width="9.88671875" style="9" customWidth="1"/>
    <col min="8" max="18" width="8.109375" style="9" customWidth="1"/>
    <col min="19" max="19" width="8.109375" style="9" hidden="1" customWidth="1"/>
    <col min="20" max="20" width="8.109375" style="9" customWidth="1"/>
    <col min="21" max="21" width="10.6640625" style="9" customWidth="1"/>
    <col min="22" max="22" width="9.88671875" style="9" customWidth="1"/>
    <col min="23" max="24" width="3.88671875" style="10" customWidth="1"/>
    <col min="25" max="25" width="4.88671875" style="288" hidden="1" customWidth="1"/>
    <col min="26" max="26" width="39.44140625" style="8" customWidth="1"/>
    <col min="27" max="27" width="47.88671875" style="8" customWidth="1"/>
    <col min="28" max="28" width="32.109375" style="8" customWidth="1"/>
    <col min="29" max="30" width="9.88671875" style="9" customWidth="1"/>
    <col min="31" max="41" width="8.109375" style="9" customWidth="1"/>
    <col min="42" max="42" width="8.109375" style="9" hidden="1" customWidth="1"/>
    <col min="43" max="43" width="8.109375" style="9" customWidth="1"/>
    <col min="44" max="44" width="13.109375" style="9" customWidth="1"/>
    <col min="45" max="45" width="10.5546875" style="9" customWidth="1"/>
    <col min="46" max="46" width="3.5546875" style="10" customWidth="1"/>
    <col min="47" max="47" width="3.109375" style="9" customWidth="1"/>
    <col min="48" max="48" width="4.88671875" style="10" hidden="1" customWidth="1"/>
    <col min="49" max="49" width="39.44140625" style="8" customWidth="1"/>
    <col min="50" max="50" width="48" style="8" customWidth="1"/>
    <col min="51" max="51" width="32.109375" style="12" customWidth="1"/>
    <col min="52" max="53" width="9.88671875" style="9" customWidth="1"/>
    <col min="54" max="64" width="8.21875" style="9" customWidth="1"/>
    <col min="65" max="65" width="8.21875" style="9" hidden="1" customWidth="1"/>
    <col min="66" max="66" width="8.21875" style="9" customWidth="1"/>
    <col min="67" max="67" width="13.88671875" style="9" customWidth="1"/>
    <col min="68" max="68" width="9.88671875" style="9" customWidth="1"/>
    <col min="69" max="70" width="3.88671875" style="10" customWidth="1"/>
    <col min="71" max="71" width="4.88671875" style="10" hidden="1" customWidth="1"/>
    <col min="72" max="72" width="39.44140625" style="8" customWidth="1"/>
    <col min="73" max="73" width="44.5546875" style="8" customWidth="1"/>
    <col min="74" max="74" width="32.109375" style="12" customWidth="1"/>
    <col min="75" max="76" width="11.44140625" style="9" customWidth="1"/>
    <col min="77" max="87" width="8" style="9" customWidth="1"/>
    <col min="88" max="88" width="8" style="9" hidden="1" customWidth="1"/>
    <col min="89" max="89" width="8" style="9" customWidth="1"/>
    <col min="90" max="90" width="14" style="9" customWidth="1"/>
    <col min="91" max="91" width="10.5546875" style="9" customWidth="1"/>
    <col min="92" max="92" width="2.5546875" style="10" customWidth="1"/>
    <col min="93" max="93" width="3.5546875" style="10" customWidth="1"/>
    <col min="94" max="94" width="4.88671875" style="288" hidden="1" customWidth="1"/>
    <col min="95" max="95" width="39.44140625" style="8" customWidth="1"/>
    <col min="96" max="96" width="44.6640625" style="8" customWidth="1"/>
    <col min="97" max="97" width="32" style="8" customWidth="1"/>
    <col min="98" max="110" width="8.109375" style="9" customWidth="1"/>
    <col min="111" max="111" width="8.109375" style="9" hidden="1" customWidth="1"/>
    <col min="112" max="112" width="8.109375" style="9" customWidth="1"/>
    <col min="113" max="113" width="13.109375" style="9" customWidth="1"/>
    <col min="114" max="114" width="10.5546875" style="9" customWidth="1"/>
    <col min="115" max="116" width="3.88671875" style="10" customWidth="1"/>
    <col min="117" max="117" width="4.88671875" style="288" hidden="1" customWidth="1"/>
    <col min="118" max="118" width="39.44140625" style="8" customWidth="1"/>
    <col min="119" max="119" width="44.6640625" style="8" customWidth="1"/>
    <col min="120" max="120" width="32.5546875" style="8" customWidth="1"/>
    <col min="121" max="121" width="9.88671875" style="9" customWidth="1"/>
    <col min="122" max="122" width="11.6640625" style="9" customWidth="1"/>
    <col min="123" max="135" width="8.109375" style="9" customWidth="1"/>
    <col min="136" max="136" width="13" style="9" customWidth="1"/>
    <col min="137" max="137" width="10.44140625" style="9" customWidth="1"/>
    <col min="138" max="150" width="3.5546875" style="10" customWidth="1"/>
    <col min="151" max="151" width="5.6640625" style="10" hidden="1" customWidth="1"/>
    <col min="152" max="152" width="10.5546875" style="189" hidden="1" customWidth="1"/>
    <col min="153" max="169" width="10.5546875" style="190" hidden="1" customWidth="1"/>
    <col min="170" max="170" width="10.5546875" style="191" hidden="1" customWidth="1"/>
    <col min="171" max="171" width="10.5546875" style="190" hidden="1" customWidth="1"/>
    <col min="172" max="172" width="10.5546875" style="9" hidden="1" customWidth="1"/>
    <col min="173" max="173" width="15.44140625" style="10" hidden="1" customWidth="1"/>
    <col min="174" max="174" width="10.5546875" style="189" hidden="1" customWidth="1"/>
    <col min="175" max="191" width="10.5546875" style="190" hidden="1" customWidth="1"/>
    <col min="192" max="192" width="10.5546875" style="191" hidden="1" customWidth="1"/>
    <col min="193" max="193" width="10.5546875" style="190" hidden="1" customWidth="1"/>
    <col min="194" max="194" width="10.5546875" style="9" hidden="1" customWidth="1"/>
    <col min="195" max="195" width="11.5546875" style="10" hidden="1" customWidth="1"/>
    <col min="196" max="206" width="10.5546875" style="9" hidden="1" customWidth="1"/>
    <col min="207" max="210" width="8.44140625" style="9" hidden="1" customWidth="1"/>
    <col min="211" max="216" width="10.5546875" style="9" hidden="1" customWidth="1"/>
    <col min="217" max="217" width="9.33203125" style="10" hidden="1" customWidth="1"/>
    <col min="218" max="236" width="10.5546875" style="9" hidden="1" customWidth="1"/>
    <col min="237" max="237" width="67.109375" style="9" hidden="1" customWidth="1"/>
    <col min="238" max="238" width="7.88671875" style="10" hidden="1" customWidth="1"/>
    <col min="239" max="259" width="10.5546875" style="9" hidden="1" customWidth="1"/>
    <col min="260" max="260" width="3.5546875" style="10" hidden="1" customWidth="1"/>
    <col min="261" max="287" width="10.5546875" style="9" hidden="1" customWidth="1"/>
    <col min="288" max="291" width="10.5546875" style="9" customWidth="1"/>
    <col min="292" max="16384" width="9.109375" style="9"/>
  </cols>
  <sheetData>
    <row r="1" spans="1:279" s="316" customFormat="1" ht="51.6" customHeight="1" x14ac:dyDescent="0.3">
      <c r="B1" s="337"/>
      <c r="D1" s="339"/>
      <c r="E1" s="339"/>
      <c r="F1" s="339"/>
      <c r="G1" s="337"/>
      <c r="H1" s="337"/>
      <c r="I1" s="337"/>
      <c r="J1" s="337"/>
      <c r="K1" s="337"/>
      <c r="L1" s="337"/>
      <c r="M1" s="337"/>
      <c r="N1" s="339"/>
      <c r="O1" s="339"/>
      <c r="P1" s="339"/>
      <c r="Q1" s="339"/>
    </row>
    <row r="2" spans="1:279" ht="13.5" customHeight="1" x14ac:dyDescent="0.3">
      <c r="X2" s="9"/>
      <c r="Y2" s="12"/>
      <c r="AV2" s="12"/>
      <c r="AY2" s="8"/>
      <c r="BR2" s="9"/>
      <c r="BS2" s="12"/>
      <c r="BV2" s="8"/>
      <c r="CO2" s="9"/>
      <c r="CP2" s="12"/>
      <c r="DL2" s="9"/>
      <c r="DM2" s="12"/>
    </row>
    <row r="3" spans="1:279" s="268" customFormat="1" ht="46.2" x14ac:dyDescent="0.8">
      <c r="A3" s="398"/>
      <c r="B3" s="398"/>
      <c r="C3" s="711" t="s">
        <v>20</v>
      </c>
      <c r="D3" s="712"/>
      <c r="E3" s="712"/>
      <c r="F3" s="712"/>
      <c r="G3" s="712"/>
      <c r="H3" s="712"/>
      <c r="I3" s="712"/>
      <c r="J3" s="712"/>
      <c r="K3" s="712"/>
      <c r="L3" s="712"/>
      <c r="M3" s="712"/>
      <c r="N3" s="712"/>
      <c r="O3" s="712"/>
      <c r="P3" s="712"/>
      <c r="Q3" s="712"/>
      <c r="R3" s="712"/>
      <c r="S3" s="712"/>
      <c r="T3" s="712"/>
      <c r="U3" s="712"/>
      <c r="V3" s="712"/>
      <c r="W3" s="265"/>
      <c r="X3" s="398"/>
      <c r="Y3" s="398"/>
      <c r="Z3" s="711" t="s">
        <v>20</v>
      </c>
      <c r="AA3" s="712"/>
      <c r="AB3" s="712"/>
      <c r="AC3" s="712"/>
      <c r="AD3" s="712"/>
      <c r="AE3" s="712"/>
      <c r="AF3" s="712"/>
      <c r="AG3" s="712"/>
      <c r="AH3" s="712"/>
      <c r="AI3" s="712"/>
      <c r="AJ3" s="712"/>
      <c r="AK3" s="712"/>
      <c r="AL3" s="712"/>
      <c r="AM3" s="712"/>
      <c r="AN3" s="712"/>
      <c r="AO3" s="712"/>
      <c r="AP3" s="712"/>
      <c r="AQ3" s="712"/>
      <c r="AR3" s="712"/>
      <c r="AS3" s="712"/>
      <c r="AT3" s="265"/>
      <c r="AU3" s="398"/>
      <c r="AV3" s="398"/>
      <c r="AW3" s="711" t="s">
        <v>20</v>
      </c>
      <c r="AX3" s="711"/>
      <c r="AY3" s="711"/>
      <c r="AZ3" s="711"/>
      <c r="BA3" s="711"/>
      <c r="BB3" s="711"/>
      <c r="BC3" s="711"/>
      <c r="BD3" s="711"/>
      <c r="BE3" s="711"/>
      <c r="BF3" s="711"/>
      <c r="BG3" s="711"/>
      <c r="BH3" s="711"/>
      <c r="BI3" s="711"/>
      <c r="BJ3" s="711"/>
      <c r="BK3" s="711"/>
      <c r="BL3" s="711"/>
      <c r="BM3" s="711"/>
      <c r="BN3" s="711"/>
      <c r="BO3" s="711"/>
      <c r="BP3" s="711"/>
      <c r="BQ3" s="265"/>
      <c r="BR3" s="398"/>
      <c r="BS3" s="398"/>
      <c r="BT3" s="711" t="s">
        <v>20</v>
      </c>
      <c r="BU3" s="711"/>
      <c r="BV3" s="711"/>
      <c r="BW3" s="711"/>
      <c r="BX3" s="711"/>
      <c r="BY3" s="711"/>
      <c r="BZ3" s="711"/>
      <c r="CA3" s="711"/>
      <c r="CB3" s="711"/>
      <c r="CC3" s="711"/>
      <c r="CD3" s="711"/>
      <c r="CE3" s="711"/>
      <c r="CF3" s="711"/>
      <c r="CG3" s="711"/>
      <c r="CH3" s="711"/>
      <c r="CI3" s="711"/>
      <c r="CJ3" s="711"/>
      <c r="CK3" s="711"/>
      <c r="CL3" s="711"/>
      <c r="CM3" s="711"/>
      <c r="CN3" s="265"/>
      <c r="CO3" s="398"/>
      <c r="CP3" s="398"/>
      <c r="CQ3" s="711" t="s">
        <v>20</v>
      </c>
      <c r="CR3" s="712"/>
      <c r="CS3" s="712"/>
      <c r="CT3" s="712"/>
      <c r="CU3" s="712"/>
      <c r="CV3" s="712"/>
      <c r="CW3" s="712"/>
      <c r="CX3" s="712"/>
      <c r="CY3" s="712"/>
      <c r="CZ3" s="712"/>
      <c r="DA3" s="712"/>
      <c r="DB3" s="712"/>
      <c r="DC3" s="712"/>
      <c r="DD3" s="712"/>
      <c r="DE3" s="712"/>
      <c r="DF3" s="712"/>
      <c r="DG3" s="712"/>
      <c r="DH3" s="712"/>
      <c r="DI3" s="712"/>
      <c r="DJ3" s="712"/>
      <c r="DK3" s="265"/>
      <c r="DL3" s="398"/>
      <c r="DM3" s="398"/>
      <c r="DN3" s="711" t="s">
        <v>20</v>
      </c>
      <c r="DO3" s="712"/>
      <c r="DP3" s="712"/>
      <c r="DQ3" s="712"/>
      <c r="DR3" s="712"/>
      <c r="DS3" s="712"/>
      <c r="DT3" s="712"/>
      <c r="DU3" s="712"/>
      <c r="DV3" s="712"/>
      <c r="DW3" s="712"/>
      <c r="DX3" s="712"/>
      <c r="DY3" s="712"/>
      <c r="DZ3" s="712"/>
      <c r="EA3" s="712"/>
      <c r="EB3" s="712"/>
      <c r="EC3" s="712"/>
      <c r="ED3" s="712"/>
      <c r="EE3" s="712"/>
      <c r="EF3" s="712"/>
      <c r="EG3" s="712"/>
      <c r="EH3" s="265"/>
      <c r="EI3" s="397"/>
      <c r="EJ3" s="397"/>
      <c r="EK3" s="397"/>
      <c r="EL3" s="397"/>
      <c r="EM3" s="397"/>
      <c r="EN3" s="397"/>
      <c r="EO3" s="397"/>
      <c r="EP3" s="397"/>
      <c r="EQ3" s="397"/>
      <c r="ER3" s="397"/>
      <c r="ES3" s="397"/>
      <c r="ET3" s="397"/>
      <c r="EU3" s="397"/>
      <c r="EV3" s="196"/>
      <c r="EW3" s="266"/>
      <c r="EX3" s="266"/>
      <c r="EY3" s="266"/>
      <c r="EZ3" s="266"/>
      <c r="FA3" s="266"/>
      <c r="FB3" s="266"/>
      <c r="FC3" s="266"/>
      <c r="FD3" s="266"/>
      <c r="FE3" s="266"/>
      <c r="FF3" s="266"/>
      <c r="FG3" s="266"/>
      <c r="FH3" s="266"/>
      <c r="FI3" s="266"/>
      <c r="FJ3" s="266"/>
      <c r="FK3" s="266"/>
      <c r="FL3" s="266"/>
      <c r="FM3" s="266"/>
      <c r="FN3" s="267"/>
      <c r="FO3" s="266"/>
      <c r="FQ3" s="397"/>
      <c r="FR3" s="196"/>
      <c r="FS3" s="266"/>
      <c r="FT3" s="266"/>
      <c r="FU3" s="266"/>
      <c r="FV3" s="266"/>
      <c r="FW3" s="266"/>
      <c r="FX3" s="266"/>
      <c r="FY3" s="266"/>
      <c r="FZ3" s="266"/>
      <c r="GA3" s="266"/>
      <c r="GB3" s="266"/>
      <c r="GC3" s="266"/>
      <c r="GD3" s="266"/>
      <c r="GE3" s="266"/>
      <c r="GF3" s="266"/>
      <c r="GG3" s="266"/>
      <c r="GH3" s="266"/>
      <c r="GI3" s="266"/>
      <c r="GJ3" s="267"/>
      <c r="GK3" s="266"/>
      <c r="GM3" s="397"/>
      <c r="HI3" s="397"/>
      <c r="ID3" s="397"/>
      <c r="IZ3" s="397"/>
    </row>
    <row r="4" spans="1:279" s="282" customFormat="1" ht="15.75" customHeight="1" x14ac:dyDescent="0.6">
      <c r="A4" s="38"/>
      <c r="B4" s="499"/>
      <c r="C4" s="441"/>
      <c r="D4" s="441"/>
      <c r="E4" s="442"/>
      <c r="F4" s="441"/>
      <c r="G4" s="441"/>
      <c r="H4" s="441"/>
      <c r="I4" s="441"/>
      <c r="J4" s="441"/>
      <c r="K4" s="441"/>
      <c r="L4" s="441"/>
      <c r="M4" s="441"/>
      <c r="N4" s="441"/>
      <c r="O4" s="441"/>
      <c r="P4" s="441"/>
      <c r="Q4" s="441"/>
      <c r="R4" s="441"/>
      <c r="S4" s="441"/>
      <c r="T4" s="441"/>
      <c r="U4" s="441"/>
      <c r="V4" s="441"/>
      <c r="W4" s="38"/>
      <c r="X4" s="38"/>
      <c r="Y4" s="499"/>
      <c r="Z4" s="441"/>
      <c r="AA4" s="441"/>
      <c r="AB4" s="442"/>
      <c r="AC4" s="441"/>
      <c r="AD4" s="441"/>
      <c r="AE4" s="441"/>
      <c r="AF4" s="441"/>
      <c r="AG4" s="441"/>
      <c r="AH4" s="441"/>
      <c r="AI4" s="441"/>
      <c r="AJ4" s="441"/>
      <c r="AK4" s="441"/>
      <c r="AL4" s="441"/>
      <c r="AM4" s="441"/>
      <c r="AN4" s="441"/>
      <c r="AO4" s="441"/>
      <c r="AP4" s="441"/>
      <c r="AQ4" s="441"/>
      <c r="AR4" s="441"/>
      <c r="AS4" s="441"/>
      <c r="AT4" s="38"/>
      <c r="AU4" s="38"/>
      <c r="AV4" s="499"/>
      <c r="AW4" s="441"/>
      <c r="AX4" s="441"/>
      <c r="AY4" s="442"/>
      <c r="AZ4" s="441"/>
      <c r="BA4" s="441"/>
      <c r="BB4" s="441"/>
      <c r="BC4" s="441"/>
      <c r="BD4" s="441"/>
      <c r="BE4" s="441"/>
      <c r="BF4" s="441"/>
      <c r="BG4" s="441"/>
      <c r="BH4" s="441"/>
      <c r="BI4" s="441"/>
      <c r="BJ4" s="441"/>
      <c r="BK4" s="441"/>
      <c r="BL4" s="441"/>
      <c r="BM4" s="441"/>
      <c r="BN4" s="441"/>
      <c r="BO4" s="441"/>
      <c r="BP4" s="441"/>
      <c r="BQ4" s="38"/>
      <c r="BR4" s="38"/>
      <c r="BS4" s="499"/>
      <c r="BT4" s="441"/>
      <c r="BU4" s="441"/>
      <c r="BV4" s="442"/>
      <c r="BW4" s="441"/>
      <c r="BX4" s="441"/>
      <c r="BY4" s="441"/>
      <c r="BZ4" s="441"/>
      <c r="CA4" s="441"/>
      <c r="CB4" s="441"/>
      <c r="CC4" s="441"/>
      <c r="CD4" s="441"/>
      <c r="CE4" s="441"/>
      <c r="CF4" s="441"/>
      <c r="CG4" s="441"/>
      <c r="CH4" s="441"/>
      <c r="CI4" s="441"/>
      <c r="CJ4" s="441"/>
      <c r="CK4" s="441"/>
      <c r="CL4" s="441"/>
      <c r="CM4" s="441"/>
      <c r="CN4" s="38"/>
      <c r="CO4" s="38"/>
      <c r="CP4" s="499"/>
      <c r="CQ4" s="441"/>
      <c r="CR4" s="441"/>
      <c r="CS4" s="442"/>
      <c r="CT4" s="441"/>
      <c r="CU4" s="441"/>
      <c r="CV4" s="441"/>
      <c r="CW4" s="441"/>
      <c r="CX4" s="441"/>
      <c r="CY4" s="441"/>
      <c r="CZ4" s="441"/>
      <c r="DA4" s="441"/>
      <c r="DB4" s="441"/>
      <c r="DC4" s="441"/>
      <c r="DD4" s="441"/>
      <c r="DE4" s="441"/>
      <c r="DF4" s="441"/>
      <c r="DG4" s="441"/>
      <c r="DH4" s="441"/>
      <c r="DI4" s="441"/>
      <c r="DJ4" s="441"/>
      <c r="DK4" s="38"/>
      <c r="DL4" s="38"/>
      <c r="DM4" s="499"/>
      <c r="DN4" s="441"/>
      <c r="DO4" s="441"/>
      <c r="DP4" s="442"/>
      <c r="DQ4" s="441"/>
      <c r="DR4" s="441"/>
      <c r="DS4" s="441"/>
      <c r="DT4" s="441"/>
      <c r="DU4" s="441"/>
      <c r="DV4" s="441"/>
      <c r="DW4" s="441"/>
      <c r="DX4" s="441"/>
      <c r="DY4" s="441"/>
      <c r="DZ4" s="441"/>
      <c r="EA4" s="441"/>
      <c r="EB4" s="441"/>
      <c r="EC4" s="441"/>
      <c r="ED4" s="441"/>
      <c r="EE4" s="441"/>
      <c r="EF4" s="441"/>
      <c r="EG4" s="441"/>
      <c r="EH4" s="38"/>
      <c r="EI4" s="498"/>
      <c r="EJ4" s="498"/>
      <c r="EK4" s="498"/>
      <c r="EL4" s="498"/>
      <c r="EM4" s="498"/>
      <c r="EN4" s="498"/>
      <c r="EO4" s="498"/>
      <c r="EP4" s="390"/>
      <c r="EQ4" s="390"/>
      <c r="ER4" s="390"/>
      <c r="ES4" s="390"/>
      <c r="ET4" s="390"/>
      <c r="EU4" s="396"/>
      <c r="EV4" s="279"/>
      <c r="EW4" s="280"/>
      <c r="EX4" s="280"/>
      <c r="EY4" s="280"/>
      <c r="EZ4" s="280"/>
      <c r="FA4" s="280"/>
      <c r="FB4" s="280"/>
      <c r="FC4" s="280"/>
      <c r="FD4" s="280"/>
      <c r="FE4" s="280"/>
      <c r="FF4" s="280"/>
      <c r="FG4" s="280"/>
      <c r="FH4" s="280"/>
      <c r="FI4" s="280"/>
      <c r="FJ4" s="280"/>
      <c r="FK4" s="280"/>
      <c r="FL4" s="280"/>
      <c r="FM4" s="280"/>
      <c r="FN4" s="281"/>
      <c r="FO4" s="280"/>
      <c r="FQ4" s="396"/>
      <c r="FR4" s="279"/>
      <c r="FS4" s="280"/>
      <c r="FT4" s="280"/>
      <c r="FU4" s="280"/>
      <c r="FV4" s="280"/>
      <c r="FW4" s="280"/>
      <c r="FX4" s="280"/>
      <c r="FY4" s="280"/>
      <c r="FZ4" s="280"/>
      <c r="GA4" s="280"/>
      <c r="GB4" s="280"/>
      <c r="GC4" s="280"/>
      <c r="GD4" s="280"/>
      <c r="GE4" s="280"/>
      <c r="GF4" s="280"/>
      <c r="GG4" s="280"/>
      <c r="GH4" s="280"/>
      <c r="GI4" s="280"/>
      <c r="GJ4" s="281"/>
      <c r="GK4" s="280"/>
      <c r="GM4" s="396"/>
      <c r="HI4" s="396"/>
      <c r="ID4" s="396"/>
      <c r="IZ4" s="396"/>
    </row>
    <row r="5" spans="1:279" s="283" customFormat="1" ht="15" customHeight="1" x14ac:dyDescent="0.3">
      <c r="A5" s="264" t="s">
        <v>0</v>
      </c>
      <c r="B5" s="497"/>
      <c r="C5" s="729" t="str">
        <f>"Classificações do "&amp;menú!$J$3</f>
        <v xml:space="preserve">Classificações do </v>
      </c>
      <c r="D5" s="729"/>
      <c r="E5" s="729"/>
      <c r="F5" s="729"/>
      <c r="G5" s="729"/>
      <c r="H5" s="729"/>
      <c r="I5" s="729"/>
      <c r="J5" s="729"/>
      <c r="K5" s="729"/>
      <c r="L5" s="729"/>
      <c r="M5" s="729"/>
      <c r="N5" s="729"/>
      <c r="O5" s="729"/>
      <c r="P5" s="729"/>
      <c r="Q5" s="729"/>
      <c r="R5" s="729"/>
      <c r="S5" s="729"/>
      <c r="T5" s="729"/>
      <c r="U5" s="729"/>
      <c r="V5" s="729"/>
      <c r="W5" s="38"/>
      <c r="X5" s="264"/>
      <c r="Y5" s="497"/>
      <c r="Z5" s="729" t="str">
        <f>"Classificações do "&amp;menú!$J$3</f>
        <v xml:space="preserve">Classificações do </v>
      </c>
      <c r="AA5" s="729"/>
      <c r="AB5" s="729"/>
      <c r="AC5" s="729"/>
      <c r="AD5" s="729"/>
      <c r="AE5" s="729"/>
      <c r="AF5" s="729"/>
      <c r="AG5" s="729"/>
      <c r="AH5" s="729"/>
      <c r="AI5" s="729"/>
      <c r="AJ5" s="729"/>
      <c r="AK5" s="729"/>
      <c r="AL5" s="729"/>
      <c r="AM5" s="729"/>
      <c r="AN5" s="729"/>
      <c r="AO5" s="729"/>
      <c r="AP5" s="729"/>
      <c r="AQ5" s="729"/>
      <c r="AR5" s="729"/>
      <c r="AS5" s="729"/>
      <c r="AT5" s="40"/>
      <c r="AU5" s="264"/>
      <c r="AV5" s="497"/>
      <c r="AW5" s="729" t="str">
        <f>"Classificações do "&amp;menú!$J$3</f>
        <v xml:space="preserve">Classificações do </v>
      </c>
      <c r="AX5" s="729"/>
      <c r="AY5" s="729"/>
      <c r="AZ5" s="729"/>
      <c r="BA5" s="729"/>
      <c r="BB5" s="729"/>
      <c r="BC5" s="729"/>
      <c r="BD5" s="729"/>
      <c r="BE5" s="729"/>
      <c r="BF5" s="729"/>
      <c r="BG5" s="729"/>
      <c r="BH5" s="729"/>
      <c r="BI5" s="729"/>
      <c r="BJ5" s="729"/>
      <c r="BK5" s="729"/>
      <c r="BL5" s="729"/>
      <c r="BM5" s="729"/>
      <c r="BN5" s="729"/>
      <c r="BO5" s="729"/>
      <c r="BP5" s="729"/>
      <c r="BQ5" s="38"/>
      <c r="BR5" s="264"/>
      <c r="BS5" s="497"/>
      <c r="BT5" s="729" t="str">
        <f>"Classificações do "&amp;menú!$J$3</f>
        <v xml:space="preserve">Classificações do </v>
      </c>
      <c r="BU5" s="729"/>
      <c r="BV5" s="729"/>
      <c r="BW5" s="729"/>
      <c r="BX5" s="729"/>
      <c r="BY5" s="729"/>
      <c r="BZ5" s="729"/>
      <c r="CA5" s="729"/>
      <c r="CB5" s="729"/>
      <c r="CC5" s="729"/>
      <c r="CD5" s="729"/>
      <c r="CE5" s="729"/>
      <c r="CF5" s="729"/>
      <c r="CG5" s="729"/>
      <c r="CH5" s="729"/>
      <c r="CI5" s="729"/>
      <c r="CJ5" s="729"/>
      <c r="CK5" s="729"/>
      <c r="CL5" s="729"/>
      <c r="CM5" s="729"/>
      <c r="CN5" s="40"/>
      <c r="CO5" s="264"/>
      <c r="CP5" s="497"/>
      <c r="CQ5" s="729" t="str">
        <f>"Classificações do "&amp;menú!$J$3</f>
        <v xml:space="preserve">Classificações do </v>
      </c>
      <c r="CR5" s="729"/>
      <c r="CS5" s="729"/>
      <c r="CT5" s="729"/>
      <c r="CU5" s="729"/>
      <c r="CV5" s="729"/>
      <c r="CW5" s="729"/>
      <c r="CX5" s="729"/>
      <c r="CY5" s="729"/>
      <c r="CZ5" s="729"/>
      <c r="DA5" s="729"/>
      <c r="DB5" s="729"/>
      <c r="DC5" s="729"/>
      <c r="DD5" s="729"/>
      <c r="DE5" s="729"/>
      <c r="DF5" s="729"/>
      <c r="DG5" s="729"/>
      <c r="DH5" s="729"/>
      <c r="DI5" s="729"/>
      <c r="DJ5" s="729"/>
      <c r="DK5" s="40"/>
      <c r="DL5" s="264"/>
      <c r="DM5" s="497"/>
      <c r="DN5" s="729" t="str">
        <f>"Classificações do "&amp;menú!$J$3</f>
        <v xml:space="preserve">Classificações do </v>
      </c>
      <c r="DO5" s="729"/>
      <c r="DP5" s="729"/>
      <c r="DQ5" s="729"/>
      <c r="DR5" s="729"/>
      <c r="DS5" s="729"/>
      <c r="DT5" s="729"/>
      <c r="DU5" s="729"/>
      <c r="DV5" s="729"/>
      <c r="DW5" s="729"/>
      <c r="DX5" s="729"/>
      <c r="DY5" s="729"/>
      <c r="DZ5" s="729"/>
      <c r="EA5" s="729"/>
      <c r="EB5" s="729"/>
      <c r="EC5" s="729"/>
      <c r="ED5" s="729"/>
      <c r="EE5" s="729"/>
      <c r="EF5" s="729"/>
      <c r="EG5" s="729"/>
      <c r="EH5" s="40"/>
      <c r="EI5" s="40"/>
      <c r="EJ5" s="40"/>
      <c r="EK5" s="40"/>
      <c r="EL5" s="40"/>
      <c r="EM5" s="40"/>
      <c r="EN5" s="40"/>
      <c r="EO5" s="40"/>
      <c r="EP5" s="40"/>
      <c r="EQ5" s="40"/>
      <c r="ER5" s="40"/>
      <c r="ES5" s="40"/>
      <c r="ET5" s="40"/>
      <c r="EU5" s="269"/>
      <c r="FQ5" s="269"/>
      <c r="GM5" s="269"/>
      <c r="HI5" s="269"/>
      <c r="ID5" s="269"/>
      <c r="IZ5" s="269"/>
    </row>
    <row r="6" spans="1:279" s="283" customFormat="1" ht="15" customHeight="1" x14ac:dyDescent="0.3">
      <c r="B6" s="287"/>
      <c r="C6" s="729"/>
      <c r="D6" s="729"/>
      <c r="E6" s="729"/>
      <c r="F6" s="729"/>
      <c r="G6" s="729"/>
      <c r="H6" s="729"/>
      <c r="I6" s="729"/>
      <c r="J6" s="729"/>
      <c r="K6" s="729"/>
      <c r="L6" s="729"/>
      <c r="M6" s="729"/>
      <c r="N6" s="729"/>
      <c r="O6" s="729"/>
      <c r="P6" s="729"/>
      <c r="Q6" s="729"/>
      <c r="R6" s="729"/>
      <c r="S6" s="729"/>
      <c r="T6" s="729"/>
      <c r="U6" s="729"/>
      <c r="V6" s="729"/>
      <c r="W6" s="284"/>
      <c r="Y6" s="287"/>
      <c r="Z6" s="729"/>
      <c r="AA6" s="729"/>
      <c r="AB6" s="729"/>
      <c r="AC6" s="729"/>
      <c r="AD6" s="729"/>
      <c r="AE6" s="729"/>
      <c r="AF6" s="729"/>
      <c r="AG6" s="729"/>
      <c r="AH6" s="729"/>
      <c r="AI6" s="729"/>
      <c r="AJ6" s="729"/>
      <c r="AK6" s="729"/>
      <c r="AL6" s="729"/>
      <c r="AM6" s="729"/>
      <c r="AN6" s="729"/>
      <c r="AO6" s="729"/>
      <c r="AP6" s="729"/>
      <c r="AQ6" s="729"/>
      <c r="AR6" s="729"/>
      <c r="AS6" s="729"/>
      <c r="AT6" s="285"/>
      <c r="AV6" s="287"/>
      <c r="AW6" s="729"/>
      <c r="AX6" s="729"/>
      <c r="AY6" s="729"/>
      <c r="AZ6" s="729"/>
      <c r="BA6" s="729"/>
      <c r="BB6" s="729"/>
      <c r="BC6" s="729"/>
      <c r="BD6" s="729"/>
      <c r="BE6" s="729"/>
      <c r="BF6" s="729"/>
      <c r="BG6" s="729"/>
      <c r="BH6" s="729"/>
      <c r="BI6" s="729"/>
      <c r="BJ6" s="729"/>
      <c r="BK6" s="729"/>
      <c r="BL6" s="729"/>
      <c r="BM6" s="729"/>
      <c r="BN6" s="729"/>
      <c r="BO6" s="729"/>
      <c r="BP6" s="729"/>
      <c r="BQ6" s="284"/>
      <c r="BS6" s="287"/>
      <c r="BT6" s="729"/>
      <c r="BU6" s="729"/>
      <c r="BV6" s="729"/>
      <c r="BW6" s="729"/>
      <c r="BX6" s="729"/>
      <c r="BY6" s="729"/>
      <c r="BZ6" s="729"/>
      <c r="CA6" s="729"/>
      <c r="CB6" s="729"/>
      <c r="CC6" s="729"/>
      <c r="CD6" s="729"/>
      <c r="CE6" s="729"/>
      <c r="CF6" s="729"/>
      <c r="CG6" s="729"/>
      <c r="CH6" s="729"/>
      <c r="CI6" s="729"/>
      <c r="CJ6" s="729"/>
      <c r="CK6" s="729"/>
      <c r="CL6" s="729"/>
      <c r="CM6" s="729"/>
      <c r="CN6" s="285"/>
      <c r="CP6" s="287"/>
      <c r="CQ6" s="729"/>
      <c r="CR6" s="729"/>
      <c r="CS6" s="729"/>
      <c r="CT6" s="729"/>
      <c r="CU6" s="729"/>
      <c r="CV6" s="729"/>
      <c r="CW6" s="729"/>
      <c r="CX6" s="729"/>
      <c r="CY6" s="729"/>
      <c r="CZ6" s="729"/>
      <c r="DA6" s="729"/>
      <c r="DB6" s="729"/>
      <c r="DC6" s="729"/>
      <c r="DD6" s="729"/>
      <c r="DE6" s="729"/>
      <c r="DF6" s="729"/>
      <c r="DG6" s="729"/>
      <c r="DH6" s="729"/>
      <c r="DI6" s="729"/>
      <c r="DJ6" s="729"/>
      <c r="DK6" s="285"/>
      <c r="DM6" s="287"/>
      <c r="DN6" s="729"/>
      <c r="DO6" s="729"/>
      <c r="DP6" s="729"/>
      <c r="DQ6" s="729"/>
      <c r="DR6" s="729"/>
      <c r="DS6" s="729"/>
      <c r="DT6" s="729"/>
      <c r="DU6" s="729"/>
      <c r="DV6" s="729"/>
      <c r="DW6" s="729"/>
      <c r="DX6" s="729"/>
      <c r="DY6" s="729"/>
      <c r="DZ6" s="729"/>
      <c r="EA6" s="729"/>
      <c r="EB6" s="729"/>
      <c r="EC6" s="729"/>
      <c r="ED6" s="729"/>
      <c r="EE6" s="729"/>
      <c r="EF6" s="729"/>
      <c r="EG6" s="729"/>
      <c r="EH6" s="285"/>
      <c r="EI6" s="285"/>
      <c r="EJ6" s="285"/>
      <c r="EK6" s="285"/>
      <c r="EL6" s="285"/>
      <c r="EM6" s="285"/>
      <c r="EN6" s="285"/>
      <c r="EO6" s="285"/>
      <c r="EP6" s="285"/>
      <c r="EQ6" s="285"/>
      <c r="ER6" s="285"/>
      <c r="ES6" s="285"/>
      <c r="ET6" s="285"/>
      <c r="EU6" s="270"/>
      <c r="FQ6" s="270"/>
      <c r="GM6" s="270"/>
      <c r="HI6" s="270"/>
      <c r="ID6" s="270"/>
      <c r="IZ6" s="270"/>
    </row>
    <row r="7" spans="1:279" s="283" customFormat="1" ht="15" customHeight="1" x14ac:dyDescent="0.3">
      <c r="B7" s="1"/>
      <c r="C7" s="443"/>
      <c r="D7" s="444"/>
      <c r="E7" s="445"/>
      <c r="F7" s="444"/>
      <c r="G7" s="444"/>
      <c r="H7" s="444"/>
      <c r="I7" s="444"/>
      <c r="J7" s="444"/>
      <c r="K7" s="444"/>
      <c r="L7" s="444"/>
      <c r="M7" s="444"/>
      <c r="N7" s="444"/>
      <c r="O7" s="444"/>
      <c r="P7" s="444"/>
      <c r="Q7" s="444"/>
      <c r="R7" s="444"/>
      <c r="S7" s="446"/>
      <c r="T7" s="446"/>
      <c r="U7" s="446"/>
      <c r="V7" s="446"/>
      <c r="W7" s="284"/>
      <c r="Y7" s="1"/>
      <c r="Z7" s="443"/>
      <c r="AA7" s="444"/>
      <c r="AB7" s="445"/>
      <c r="AC7" s="444"/>
      <c r="AD7" s="444"/>
      <c r="AE7" s="444"/>
      <c r="AF7" s="444"/>
      <c r="AG7" s="444"/>
      <c r="AH7" s="444"/>
      <c r="AI7" s="444"/>
      <c r="AJ7" s="444"/>
      <c r="AK7" s="444"/>
      <c r="AL7" s="444"/>
      <c r="AM7" s="444"/>
      <c r="AN7" s="444"/>
      <c r="AO7" s="444"/>
      <c r="AP7" s="446"/>
      <c r="AQ7" s="446"/>
      <c r="AR7" s="446"/>
      <c r="AS7" s="446"/>
      <c r="AT7" s="285"/>
      <c r="AV7" s="1"/>
      <c r="AW7" s="443"/>
      <c r="AX7" s="444"/>
      <c r="AY7" s="445"/>
      <c r="AZ7" s="444"/>
      <c r="BA7" s="444"/>
      <c r="BB7" s="444"/>
      <c r="BC7" s="444"/>
      <c r="BD7" s="444"/>
      <c r="BE7" s="444"/>
      <c r="BF7" s="444"/>
      <c r="BG7" s="444"/>
      <c r="BH7" s="444"/>
      <c r="BI7" s="444"/>
      <c r="BJ7" s="444"/>
      <c r="BK7" s="444"/>
      <c r="BL7" s="444"/>
      <c r="BM7" s="446"/>
      <c r="BN7" s="446"/>
      <c r="BO7" s="446"/>
      <c r="BP7" s="446"/>
      <c r="BQ7" s="284"/>
      <c r="BS7" s="1"/>
      <c r="BT7" s="443"/>
      <c r="BU7" s="444"/>
      <c r="BV7" s="445"/>
      <c r="BW7" s="444"/>
      <c r="BX7" s="444"/>
      <c r="BY7" s="444"/>
      <c r="BZ7" s="444"/>
      <c r="CA7" s="444"/>
      <c r="CB7" s="444"/>
      <c r="CC7" s="444"/>
      <c r="CD7" s="444"/>
      <c r="CE7" s="444"/>
      <c r="CF7" s="444"/>
      <c r="CG7" s="444"/>
      <c r="CH7" s="444"/>
      <c r="CI7" s="444"/>
      <c r="CJ7" s="446"/>
      <c r="CK7" s="446"/>
      <c r="CL7" s="446"/>
      <c r="CM7" s="446"/>
      <c r="CN7" s="285"/>
      <c r="CP7" s="1"/>
      <c r="CQ7" s="443"/>
      <c r="CR7" s="444"/>
      <c r="CS7" s="445"/>
      <c r="CT7" s="444"/>
      <c r="CU7" s="444"/>
      <c r="CV7" s="444"/>
      <c r="CW7" s="444"/>
      <c r="CX7" s="444"/>
      <c r="CY7" s="444"/>
      <c r="CZ7" s="444"/>
      <c r="DA7" s="444"/>
      <c r="DB7" s="444"/>
      <c r="DC7" s="444"/>
      <c r="DD7" s="444"/>
      <c r="DE7" s="444"/>
      <c r="DF7" s="444"/>
      <c r="DG7" s="446"/>
      <c r="DH7" s="446"/>
      <c r="DI7" s="446"/>
      <c r="DJ7" s="446"/>
      <c r="DK7" s="285"/>
      <c r="DM7" s="1"/>
      <c r="DN7" s="443"/>
      <c r="DO7" s="444"/>
      <c r="DP7" s="445"/>
      <c r="DQ7" s="444"/>
      <c r="DR7" s="444"/>
      <c r="DS7" s="444"/>
      <c r="DT7" s="444"/>
      <c r="DU7" s="444"/>
      <c r="DV7" s="444"/>
      <c r="DW7" s="444"/>
      <c r="DX7" s="444"/>
      <c r="DY7" s="444"/>
      <c r="DZ7" s="444"/>
      <c r="EA7" s="444"/>
      <c r="EB7" s="444"/>
      <c r="EC7" s="444"/>
      <c r="ED7" s="446"/>
      <c r="EE7" s="446"/>
      <c r="EF7" s="446"/>
      <c r="EG7" s="446"/>
      <c r="EH7" s="285"/>
      <c r="EI7" s="285"/>
      <c r="EJ7" s="285"/>
      <c r="EK7" s="285"/>
      <c r="EL7" s="285"/>
      <c r="EM7" s="285"/>
      <c r="EN7" s="285"/>
      <c r="EO7" s="285"/>
      <c r="EP7" s="285"/>
      <c r="EQ7" s="285"/>
      <c r="ER7" s="285"/>
      <c r="ES7" s="285"/>
      <c r="ET7" s="285"/>
      <c r="EU7" s="41"/>
      <c r="FQ7" s="41"/>
      <c r="GM7" s="41"/>
      <c r="HI7" s="41"/>
      <c r="ID7" s="41"/>
      <c r="IZ7" s="41"/>
    </row>
    <row r="8" spans="1:279" s="569" customFormat="1" ht="31.95" customHeight="1" x14ac:dyDescent="0.35">
      <c r="C8" s="570" t="str">
        <f>menú!$M$9</f>
        <v>José Emanuel Rocha - 2011-2019 - versão-21jan</v>
      </c>
      <c r="D8" s="570"/>
      <c r="E8" s="570"/>
      <c r="F8" s="713">
        <f>menú!$C$3</f>
        <v>0</v>
      </c>
      <c r="G8" s="713"/>
      <c r="H8" s="713"/>
      <c r="I8" s="713"/>
      <c r="J8" s="713"/>
      <c r="K8" s="713"/>
      <c r="L8" s="713"/>
      <c r="M8" s="713"/>
      <c r="N8" s="713"/>
      <c r="O8" s="713"/>
      <c r="P8" s="713"/>
      <c r="Q8" s="713"/>
      <c r="R8" s="713"/>
      <c r="S8" s="713"/>
      <c r="T8" s="713"/>
      <c r="U8" s="713"/>
      <c r="V8" s="713"/>
      <c r="W8" s="571"/>
      <c r="Z8" s="570" t="str">
        <f>menú!$M$9</f>
        <v>José Emanuel Rocha - 2011-2019 - versão-21jan</v>
      </c>
      <c r="AA8" s="570"/>
      <c r="AB8" s="570"/>
      <c r="AC8" s="713">
        <f>menú!$C$3</f>
        <v>0</v>
      </c>
      <c r="AD8" s="713"/>
      <c r="AE8" s="713"/>
      <c r="AF8" s="713"/>
      <c r="AG8" s="713"/>
      <c r="AH8" s="713"/>
      <c r="AI8" s="713"/>
      <c r="AJ8" s="713"/>
      <c r="AK8" s="713"/>
      <c r="AL8" s="713"/>
      <c r="AM8" s="713"/>
      <c r="AN8" s="713"/>
      <c r="AO8" s="713"/>
      <c r="AP8" s="713"/>
      <c r="AQ8" s="713"/>
      <c r="AR8" s="713"/>
      <c r="AS8" s="713"/>
      <c r="AT8" s="572"/>
      <c r="AW8" s="570" t="str">
        <f>menú!$M$9</f>
        <v>José Emanuel Rocha - 2011-2019 - versão-21jan</v>
      </c>
      <c r="AX8" s="570"/>
      <c r="AY8" s="570"/>
      <c r="AZ8" s="713">
        <f>menú!$C$3</f>
        <v>0</v>
      </c>
      <c r="BA8" s="713"/>
      <c r="BB8" s="713"/>
      <c r="BC8" s="713"/>
      <c r="BD8" s="713"/>
      <c r="BE8" s="713"/>
      <c r="BF8" s="713"/>
      <c r="BG8" s="713"/>
      <c r="BH8" s="713"/>
      <c r="BI8" s="713"/>
      <c r="BJ8" s="713"/>
      <c r="BK8" s="713"/>
      <c r="BL8" s="713"/>
      <c r="BM8" s="713"/>
      <c r="BN8" s="713"/>
      <c r="BO8" s="713"/>
      <c r="BP8" s="713"/>
      <c r="BQ8" s="571"/>
      <c r="BT8" s="570" t="str">
        <f>menú!$M$9</f>
        <v>José Emanuel Rocha - 2011-2019 - versão-21jan</v>
      </c>
      <c r="BU8" s="570"/>
      <c r="BV8" s="570"/>
      <c r="BW8" s="735">
        <f>menú!$C$3</f>
        <v>0</v>
      </c>
      <c r="BX8" s="735"/>
      <c r="BY8" s="735"/>
      <c r="BZ8" s="735"/>
      <c r="CA8" s="735"/>
      <c r="CB8" s="735"/>
      <c r="CC8" s="735"/>
      <c r="CD8" s="735"/>
      <c r="CE8" s="735"/>
      <c r="CF8" s="735"/>
      <c r="CG8" s="735"/>
      <c r="CH8" s="735"/>
      <c r="CI8" s="735"/>
      <c r="CJ8" s="735"/>
      <c r="CK8" s="735"/>
      <c r="CL8" s="735"/>
      <c r="CM8" s="735"/>
      <c r="CN8" s="572"/>
      <c r="CQ8" s="570" t="str">
        <f>menú!$M$9</f>
        <v>José Emanuel Rocha - 2011-2019 - versão-21jan</v>
      </c>
      <c r="CR8" s="570"/>
      <c r="CS8" s="570"/>
      <c r="CT8" s="713">
        <f>menú!$C$3</f>
        <v>0</v>
      </c>
      <c r="CU8" s="713"/>
      <c r="CV8" s="713"/>
      <c r="CW8" s="713"/>
      <c r="CX8" s="713"/>
      <c r="CY8" s="713"/>
      <c r="CZ8" s="713"/>
      <c r="DA8" s="713"/>
      <c r="DB8" s="713"/>
      <c r="DC8" s="713"/>
      <c r="DD8" s="713"/>
      <c r="DE8" s="713"/>
      <c r="DF8" s="713"/>
      <c r="DG8" s="713"/>
      <c r="DH8" s="713"/>
      <c r="DI8" s="713"/>
      <c r="DJ8" s="713"/>
      <c r="DK8" s="572"/>
      <c r="DN8" s="570" t="str">
        <f>menú!$M$9</f>
        <v>José Emanuel Rocha - 2011-2019 - versão-21jan</v>
      </c>
      <c r="DO8" s="570"/>
      <c r="DP8" s="570"/>
      <c r="DQ8" s="713">
        <f>menú!$C$3</f>
        <v>0</v>
      </c>
      <c r="DR8" s="713"/>
      <c r="DS8" s="713"/>
      <c r="DT8" s="713"/>
      <c r="DU8" s="713"/>
      <c r="DV8" s="713"/>
      <c r="DW8" s="713"/>
      <c r="DX8" s="713"/>
      <c r="DY8" s="713"/>
      <c r="DZ8" s="713"/>
      <c r="EA8" s="713"/>
      <c r="EB8" s="713"/>
      <c r="EC8" s="713"/>
      <c r="ED8" s="713"/>
      <c r="EE8" s="713"/>
      <c r="EF8" s="713"/>
      <c r="EG8" s="713"/>
      <c r="EH8" s="572"/>
      <c r="EI8" s="572"/>
      <c r="EJ8" s="572"/>
      <c r="EK8" s="572"/>
      <c r="EL8" s="572"/>
      <c r="EM8" s="572"/>
      <c r="EN8" s="572"/>
      <c r="EO8" s="572"/>
      <c r="EP8" s="572"/>
      <c r="EQ8" s="572"/>
      <c r="ER8" s="572"/>
      <c r="ES8" s="572"/>
      <c r="ET8" s="572"/>
      <c r="EU8" s="572"/>
      <c r="FQ8" s="572"/>
      <c r="GM8" s="572"/>
      <c r="HI8" s="572"/>
      <c r="ID8" s="572"/>
      <c r="IZ8" s="572"/>
    </row>
    <row r="9" spans="1:279" s="193" customFormat="1" ht="18" customHeight="1" x14ac:dyDescent="0.3">
      <c r="B9" s="289"/>
      <c r="C9" s="730" t="s">
        <v>97</v>
      </c>
      <c r="D9" s="730"/>
      <c r="E9" s="730"/>
      <c r="F9" s="730"/>
      <c r="G9" s="730"/>
      <c r="H9" s="730"/>
      <c r="I9" s="730"/>
      <c r="J9" s="730"/>
      <c r="K9" s="730"/>
      <c r="L9" s="730"/>
      <c r="M9" s="730"/>
      <c r="N9" s="730"/>
      <c r="O9" s="730"/>
      <c r="P9" s="730"/>
      <c r="Q9" s="730"/>
      <c r="R9" s="730"/>
      <c r="S9" s="730"/>
      <c r="T9" s="730"/>
      <c r="U9" s="730"/>
      <c r="V9" s="730"/>
      <c r="W9" s="194"/>
      <c r="X9" s="194"/>
      <c r="Y9" s="195"/>
      <c r="Z9" s="714" t="s">
        <v>98</v>
      </c>
      <c r="AA9" s="715"/>
      <c r="AB9" s="715"/>
      <c r="AC9" s="715"/>
      <c r="AD9" s="715"/>
      <c r="AE9" s="715"/>
      <c r="AF9" s="715"/>
      <c r="AG9" s="715"/>
      <c r="AH9" s="715"/>
      <c r="AI9" s="715"/>
      <c r="AJ9" s="715"/>
      <c r="AK9" s="715"/>
      <c r="AL9" s="715"/>
      <c r="AM9" s="715"/>
      <c r="AN9" s="715"/>
      <c r="AO9" s="715"/>
      <c r="AP9" s="715"/>
      <c r="AQ9" s="715"/>
      <c r="AR9" s="715"/>
      <c r="AS9" s="716"/>
      <c r="AT9" s="195"/>
      <c r="AU9" s="196"/>
      <c r="AV9" s="194"/>
      <c r="AW9" s="730" t="s">
        <v>99</v>
      </c>
      <c r="AX9" s="730"/>
      <c r="AY9" s="730"/>
      <c r="AZ9" s="730"/>
      <c r="BA9" s="730"/>
      <c r="BB9" s="730"/>
      <c r="BC9" s="730"/>
      <c r="BD9" s="730"/>
      <c r="BE9" s="730"/>
      <c r="BF9" s="730"/>
      <c r="BG9" s="730"/>
      <c r="BH9" s="730"/>
      <c r="BI9" s="730"/>
      <c r="BJ9" s="730"/>
      <c r="BK9" s="730"/>
      <c r="BL9" s="730"/>
      <c r="BM9" s="730"/>
      <c r="BN9" s="730"/>
      <c r="BO9" s="730"/>
      <c r="BP9" s="730"/>
      <c r="BQ9" s="194"/>
      <c r="BR9" s="194"/>
      <c r="BS9" s="194"/>
      <c r="BT9" s="714" t="s">
        <v>100</v>
      </c>
      <c r="BU9" s="715"/>
      <c r="BV9" s="715"/>
      <c r="BW9" s="715"/>
      <c r="BX9" s="715"/>
      <c r="BY9" s="715"/>
      <c r="BZ9" s="715"/>
      <c r="CA9" s="715"/>
      <c r="CB9" s="715"/>
      <c r="CC9" s="715"/>
      <c r="CD9" s="715"/>
      <c r="CE9" s="715"/>
      <c r="CF9" s="715"/>
      <c r="CG9" s="715"/>
      <c r="CH9" s="715"/>
      <c r="CI9" s="715"/>
      <c r="CJ9" s="715"/>
      <c r="CK9" s="715"/>
      <c r="CL9" s="715"/>
      <c r="CM9" s="716"/>
      <c r="CN9" s="197"/>
      <c r="CO9" s="197"/>
      <c r="CP9" s="290"/>
      <c r="CQ9" s="730" t="s">
        <v>101</v>
      </c>
      <c r="CR9" s="730"/>
      <c r="CS9" s="730"/>
      <c r="CT9" s="730"/>
      <c r="CU9" s="730"/>
      <c r="CV9" s="730"/>
      <c r="CW9" s="730"/>
      <c r="CX9" s="730"/>
      <c r="CY9" s="730"/>
      <c r="CZ9" s="730"/>
      <c r="DA9" s="730"/>
      <c r="DB9" s="730"/>
      <c r="DC9" s="730"/>
      <c r="DD9" s="730"/>
      <c r="DE9" s="730"/>
      <c r="DF9" s="730"/>
      <c r="DG9" s="730"/>
      <c r="DH9" s="730"/>
      <c r="DI9" s="730"/>
      <c r="DJ9" s="730"/>
      <c r="DK9" s="197"/>
      <c r="DL9" s="197"/>
      <c r="DM9" s="290"/>
      <c r="DN9" s="714" t="s">
        <v>102</v>
      </c>
      <c r="DO9" s="715"/>
      <c r="DP9" s="715"/>
      <c r="DQ9" s="715"/>
      <c r="DR9" s="715"/>
      <c r="DS9" s="715"/>
      <c r="DT9" s="715"/>
      <c r="DU9" s="715"/>
      <c r="DV9" s="715"/>
      <c r="DW9" s="715"/>
      <c r="DX9" s="715"/>
      <c r="DY9" s="715"/>
      <c r="DZ9" s="715"/>
      <c r="EA9" s="715"/>
      <c r="EB9" s="715"/>
      <c r="EC9" s="715"/>
      <c r="ED9" s="715"/>
      <c r="EE9" s="715"/>
      <c r="EF9" s="715"/>
      <c r="EG9" s="716"/>
      <c r="EH9" s="197"/>
      <c r="EI9" s="197"/>
      <c r="EJ9" s="197"/>
      <c r="EK9" s="197"/>
      <c r="EL9" s="197"/>
      <c r="EM9" s="197"/>
      <c r="EN9" s="197"/>
      <c r="EO9" s="197"/>
      <c r="EP9" s="197"/>
      <c r="EQ9" s="197"/>
      <c r="ER9" s="197"/>
      <c r="ES9" s="197"/>
      <c r="ET9" s="197"/>
      <c r="EU9" s="197"/>
      <c r="FQ9" s="197"/>
      <c r="GM9" s="197"/>
      <c r="HI9" s="197"/>
      <c r="ID9" s="197"/>
      <c r="IZ9" s="197"/>
    </row>
    <row r="10" spans="1:279" s="193" customFormat="1" ht="18" customHeight="1" x14ac:dyDescent="0.3">
      <c r="B10" s="289"/>
      <c r="C10" s="731"/>
      <c r="D10" s="731"/>
      <c r="E10" s="731"/>
      <c r="F10" s="731"/>
      <c r="G10" s="731"/>
      <c r="H10" s="732"/>
      <c r="I10" s="732"/>
      <c r="J10" s="732"/>
      <c r="K10" s="732"/>
      <c r="L10" s="732"/>
      <c r="M10" s="732"/>
      <c r="N10" s="732"/>
      <c r="O10" s="732"/>
      <c r="P10" s="732"/>
      <c r="Q10" s="732"/>
      <c r="R10" s="732"/>
      <c r="S10" s="732"/>
      <c r="T10" s="732"/>
      <c r="U10" s="731"/>
      <c r="V10" s="731"/>
      <c r="W10" s="194"/>
      <c r="X10" s="194"/>
      <c r="Y10" s="195"/>
      <c r="Z10" s="717"/>
      <c r="AA10" s="718"/>
      <c r="AB10" s="718"/>
      <c r="AC10" s="718"/>
      <c r="AD10" s="718"/>
      <c r="AE10" s="733"/>
      <c r="AF10" s="733"/>
      <c r="AG10" s="733"/>
      <c r="AH10" s="733"/>
      <c r="AI10" s="733"/>
      <c r="AJ10" s="733"/>
      <c r="AK10" s="733"/>
      <c r="AL10" s="733"/>
      <c r="AM10" s="733"/>
      <c r="AN10" s="733"/>
      <c r="AO10" s="733"/>
      <c r="AP10" s="733"/>
      <c r="AQ10" s="733"/>
      <c r="AR10" s="733"/>
      <c r="AS10" s="734"/>
      <c r="AT10" s="195"/>
      <c r="AU10" s="196"/>
      <c r="AV10" s="194"/>
      <c r="AW10" s="731"/>
      <c r="AX10" s="731"/>
      <c r="AY10" s="731"/>
      <c r="AZ10" s="731"/>
      <c r="BA10" s="731"/>
      <c r="BB10" s="731"/>
      <c r="BC10" s="731"/>
      <c r="BD10" s="731"/>
      <c r="BE10" s="731"/>
      <c r="BF10" s="731"/>
      <c r="BG10" s="731"/>
      <c r="BH10" s="731"/>
      <c r="BI10" s="731"/>
      <c r="BJ10" s="731"/>
      <c r="BK10" s="731"/>
      <c r="BL10" s="731"/>
      <c r="BM10" s="731"/>
      <c r="BN10" s="731"/>
      <c r="BO10" s="731"/>
      <c r="BP10" s="731"/>
      <c r="BQ10" s="194"/>
      <c r="BR10" s="194"/>
      <c r="BS10" s="194"/>
      <c r="BT10" s="717"/>
      <c r="BU10" s="718"/>
      <c r="BV10" s="718"/>
      <c r="BW10" s="718"/>
      <c r="BX10" s="718"/>
      <c r="BY10" s="718"/>
      <c r="BZ10" s="718"/>
      <c r="CA10" s="718"/>
      <c r="CB10" s="718"/>
      <c r="CC10" s="718"/>
      <c r="CD10" s="718"/>
      <c r="CE10" s="718"/>
      <c r="CF10" s="718"/>
      <c r="CG10" s="718"/>
      <c r="CH10" s="718"/>
      <c r="CI10" s="718"/>
      <c r="CJ10" s="718"/>
      <c r="CK10" s="718"/>
      <c r="CL10" s="718"/>
      <c r="CM10" s="719"/>
      <c r="CN10" s="197"/>
      <c r="CO10" s="197"/>
      <c r="CP10" s="290"/>
      <c r="CQ10" s="731"/>
      <c r="CR10" s="731"/>
      <c r="CS10" s="731"/>
      <c r="CT10" s="731"/>
      <c r="CU10" s="731"/>
      <c r="CV10" s="731"/>
      <c r="CW10" s="731"/>
      <c r="CX10" s="731"/>
      <c r="CY10" s="731"/>
      <c r="CZ10" s="731"/>
      <c r="DA10" s="731"/>
      <c r="DB10" s="731"/>
      <c r="DC10" s="731"/>
      <c r="DD10" s="731"/>
      <c r="DE10" s="731"/>
      <c r="DF10" s="731"/>
      <c r="DG10" s="731"/>
      <c r="DH10" s="731"/>
      <c r="DI10" s="731"/>
      <c r="DJ10" s="731"/>
      <c r="DK10" s="194"/>
      <c r="DL10" s="194"/>
      <c r="DM10" s="195"/>
      <c r="DN10" s="717"/>
      <c r="DO10" s="718"/>
      <c r="DP10" s="718"/>
      <c r="DQ10" s="718"/>
      <c r="DR10" s="718"/>
      <c r="DS10" s="718"/>
      <c r="DT10" s="718"/>
      <c r="DU10" s="718"/>
      <c r="DV10" s="718"/>
      <c r="DW10" s="718"/>
      <c r="DX10" s="718"/>
      <c r="DY10" s="718"/>
      <c r="DZ10" s="718"/>
      <c r="EA10" s="718"/>
      <c r="EB10" s="718"/>
      <c r="EC10" s="718"/>
      <c r="ED10" s="718"/>
      <c r="EE10" s="718"/>
      <c r="EF10" s="718"/>
      <c r="EG10" s="719"/>
      <c r="EH10" s="197"/>
      <c r="EI10" s="197"/>
      <c r="EJ10" s="197"/>
      <c r="EK10" s="197"/>
      <c r="EL10" s="197"/>
      <c r="EM10" s="197"/>
      <c r="EN10" s="197"/>
      <c r="EO10" s="197"/>
      <c r="EP10" s="197"/>
      <c r="EQ10" s="197"/>
      <c r="ER10" s="197"/>
      <c r="ES10" s="197"/>
      <c r="ET10" s="197"/>
      <c r="EU10" s="197"/>
      <c r="EV10" s="697" t="s">
        <v>103</v>
      </c>
      <c r="EW10" s="698"/>
      <c r="EX10" s="698"/>
      <c r="EY10" s="698"/>
      <c r="EZ10" s="698"/>
      <c r="FA10" s="698"/>
      <c r="FB10" s="698"/>
      <c r="FC10" s="698"/>
      <c r="FD10" s="698"/>
      <c r="FE10" s="698"/>
      <c r="FF10" s="698"/>
      <c r="FG10" s="698"/>
      <c r="FH10" s="698"/>
      <c r="FI10" s="698"/>
      <c r="FJ10" s="698"/>
      <c r="FK10" s="698"/>
      <c r="FL10" s="698"/>
      <c r="FM10" s="698"/>
      <c r="FN10" s="698"/>
      <c r="FO10" s="699"/>
      <c r="FQ10" s="197"/>
      <c r="FR10" s="697" t="s">
        <v>104</v>
      </c>
      <c r="FS10" s="698"/>
      <c r="FT10" s="698"/>
      <c r="FU10" s="698"/>
      <c r="FV10" s="698"/>
      <c r="FW10" s="698"/>
      <c r="FX10" s="698"/>
      <c r="FY10" s="698"/>
      <c r="FZ10" s="698"/>
      <c r="GA10" s="698"/>
      <c r="GB10" s="698"/>
      <c r="GC10" s="698"/>
      <c r="GD10" s="698"/>
      <c r="GE10" s="698"/>
      <c r="GF10" s="698"/>
      <c r="GG10" s="698"/>
      <c r="GH10" s="698"/>
      <c r="GI10" s="698"/>
      <c r="GJ10" s="698"/>
      <c r="GK10" s="699"/>
      <c r="GM10" s="197"/>
      <c r="GN10" s="697" t="s">
        <v>105</v>
      </c>
      <c r="GO10" s="698"/>
      <c r="GP10" s="698"/>
      <c r="GQ10" s="698"/>
      <c r="GR10" s="698"/>
      <c r="GS10" s="698"/>
      <c r="GT10" s="698"/>
      <c r="GU10" s="698"/>
      <c r="GV10" s="698"/>
      <c r="GW10" s="698"/>
      <c r="GX10" s="698"/>
      <c r="GY10" s="698"/>
      <c r="GZ10" s="698"/>
      <c r="HA10" s="698"/>
      <c r="HB10" s="698"/>
      <c r="HC10" s="698"/>
      <c r="HD10" s="698"/>
      <c r="HE10" s="698"/>
      <c r="HF10" s="698"/>
      <c r="HG10" s="699"/>
      <c r="HI10" s="197"/>
      <c r="HJ10" s="697" t="s">
        <v>106</v>
      </c>
      <c r="HK10" s="698"/>
      <c r="HL10" s="698"/>
      <c r="HM10" s="698"/>
      <c r="HN10" s="698"/>
      <c r="HO10" s="698"/>
      <c r="HP10" s="698"/>
      <c r="HQ10" s="698"/>
      <c r="HR10" s="698"/>
      <c r="HS10" s="698"/>
      <c r="HT10" s="698"/>
      <c r="HU10" s="698"/>
      <c r="HV10" s="698"/>
      <c r="HW10" s="698"/>
      <c r="HX10" s="698"/>
      <c r="HY10" s="698"/>
      <c r="HZ10" s="698"/>
      <c r="IA10" s="698"/>
      <c r="IB10" s="699"/>
      <c r="ID10" s="197"/>
      <c r="IE10" s="697" t="s">
        <v>107</v>
      </c>
      <c r="IF10" s="698"/>
      <c r="IG10" s="698"/>
      <c r="IH10" s="698"/>
      <c r="II10" s="698"/>
      <c r="IJ10" s="698"/>
      <c r="IK10" s="698"/>
      <c r="IL10" s="698"/>
      <c r="IM10" s="698"/>
      <c r="IN10" s="698"/>
      <c r="IO10" s="698"/>
      <c r="IP10" s="698"/>
      <c r="IQ10" s="698"/>
      <c r="IR10" s="698"/>
      <c r="IS10" s="698"/>
      <c r="IT10" s="698"/>
      <c r="IU10" s="698"/>
      <c r="IV10" s="698"/>
      <c r="IW10" s="698"/>
      <c r="IX10" s="699"/>
      <c r="IZ10" s="197"/>
      <c r="JA10" s="697" t="s">
        <v>108</v>
      </c>
      <c r="JB10" s="698"/>
      <c r="JC10" s="698"/>
      <c r="JD10" s="698"/>
      <c r="JE10" s="698"/>
      <c r="JF10" s="698"/>
      <c r="JG10" s="698"/>
      <c r="JH10" s="698"/>
      <c r="JI10" s="698"/>
      <c r="JJ10" s="698"/>
      <c r="JK10" s="698"/>
      <c r="JL10" s="698"/>
      <c r="JM10" s="698"/>
      <c r="JN10" s="698"/>
      <c r="JO10" s="698"/>
      <c r="JP10" s="698"/>
      <c r="JQ10" s="698"/>
      <c r="JR10" s="698"/>
      <c r="JS10" s="699"/>
    </row>
    <row r="11" spans="1:279" s="271" customFormat="1" ht="23.25" customHeight="1" x14ac:dyDescent="0.3">
      <c r="C11" s="704" t="s">
        <v>2</v>
      </c>
      <c r="D11" s="681" t="s">
        <v>5</v>
      </c>
      <c r="E11" s="681" t="s">
        <v>6</v>
      </c>
      <c r="F11" s="681" t="s">
        <v>7</v>
      </c>
      <c r="G11" s="736" t="s">
        <v>8</v>
      </c>
      <c r="H11" s="708" t="s">
        <v>109</v>
      </c>
      <c r="I11" s="709"/>
      <c r="J11" s="709"/>
      <c r="K11" s="709"/>
      <c r="L11" s="709"/>
      <c r="M11" s="709"/>
      <c r="N11" s="709"/>
      <c r="O11" s="709"/>
      <c r="P11" s="709"/>
      <c r="Q11" s="709"/>
      <c r="R11" s="709"/>
      <c r="S11" s="709"/>
      <c r="T11" s="710"/>
      <c r="U11" s="739" t="s">
        <v>110</v>
      </c>
      <c r="V11" s="724" t="s">
        <v>23</v>
      </c>
      <c r="W11" s="272"/>
      <c r="X11" s="272"/>
      <c r="Y11" s="272"/>
      <c r="Z11" s="677" t="s">
        <v>2</v>
      </c>
      <c r="AA11" s="677" t="s">
        <v>5</v>
      </c>
      <c r="AB11" s="677" t="s">
        <v>6</v>
      </c>
      <c r="AC11" s="677" t="s">
        <v>7</v>
      </c>
      <c r="AD11" s="741" t="s">
        <v>8</v>
      </c>
      <c r="AE11" s="676" t="s">
        <v>109</v>
      </c>
      <c r="AF11" s="676"/>
      <c r="AG11" s="676"/>
      <c r="AH11" s="676"/>
      <c r="AI11" s="676"/>
      <c r="AJ11" s="676"/>
      <c r="AK11" s="676"/>
      <c r="AL11" s="676"/>
      <c r="AM11" s="676"/>
      <c r="AN11" s="676"/>
      <c r="AO11" s="676"/>
      <c r="AP11" s="676"/>
      <c r="AQ11" s="676"/>
      <c r="AR11" s="743" t="s">
        <v>110</v>
      </c>
      <c r="AS11" s="689" t="s">
        <v>23</v>
      </c>
      <c r="AT11" s="273"/>
      <c r="AV11" s="272"/>
      <c r="AW11" s="704" t="s">
        <v>2</v>
      </c>
      <c r="AX11" s="681" t="s">
        <v>5</v>
      </c>
      <c r="AY11" s="681" t="s">
        <v>6</v>
      </c>
      <c r="AZ11" s="681" t="s">
        <v>7</v>
      </c>
      <c r="BA11" s="681" t="s">
        <v>8</v>
      </c>
      <c r="BB11" s="708" t="s">
        <v>109</v>
      </c>
      <c r="BC11" s="709"/>
      <c r="BD11" s="709"/>
      <c r="BE11" s="709"/>
      <c r="BF11" s="709"/>
      <c r="BG11" s="709"/>
      <c r="BH11" s="709"/>
      <c r="BI11" s="709"/>
      <c r="BJ11" s="709"/>
      <c r="BK11" s="709"/>
      <c r="BL11" s="709"/>
      <c r="BM11" s="709"/>
      <c r="BN11" s="710"/>
      <c r="BO11" s="721" t="s">
        <v>110</v>
      </c>
      <c r="BP11" s="724" t="s">
        <v>23</v>
      </c>
      <c r="BQ11" s="272"/>
      <c r="BR11" s="272"/>
      <c r="BS11" s="272"/>
      <c r="BT11" s="677" t="s">
        <v>2</v>
      </c>
      <c r="BU11" s="677" t="s">
        <v>5</v>
      </c>
      <c r="BV11" s="677" t="s">
        <v>6</v>
      </c>
      <c r="BW11" s="677" t="s">
        <v>7</v>
      </c>
      <c r="BX11" s="677" t="s">
        <v>8</v>
      </c>
      <c r="BY11" s="676" t="s">
        <v>109</v>
      </c>
      <c r="BZ11" s="676"/>
      <c r="CA11" s="676"/>
      <c r="CB11" s="676"/>
      <c r="CC11" s="676"/>
      <c r="CD11" s="676"/>
      <c r="CE11" s="676"/>
      <c r="CF11" s="676"/>
      <c r="CG11" s="676"/>
      <c r="CH11" s="676"/>
      <c r="CI11" s="676"/>
      <c r="CJ11" s="676"/>
      <c r="CK11" s="676"/>
      <c r="CL11" s="692" t="s">
        <v>110</v>
      </c>
      <c r="CM11" s="690" t="s">
        <v>23</v>
      </c>
      <c r="CN11" s="272"/>
      <c r="CO11" s="272"/>
      <c r="CP11" s="272"/>
      <c r="CQ11" s="704" t="s">
        <v>2</v>
      </c>
      <c r="CR11" s="681" t="s">
        <v>5</v>
      </c>
      <c r="CS11" s="681" t="s">
        <v>6</v>
      </c>
      <c r="CT11" s="681" t="s">
        <v>7</v>
      </c>
      <c r="CU11" s="681" t="s">
        <v>8</v>
      </c>
      <c r="CV11" s="708" t="s">
        <v>109</v>
      </c>
      <c r="CW11" s="709"/>
      <c r="CX11" s="709"/>
      <c r="CY11" s="709"/>
      <c r="CZ11" s="709"/>
      <c r="DA11" s="709"/>
      <c r="DB11" s="709"/>
      <c r="DC11" s="709"/>
      <c r="DD11" s="709"/>
      <c r="DE11" s="709"/>
      <c r="DF11" s="709"/>
      <c r="DG11" s="709"/>
      <c r="DH11" s="710"/>
      <c r="DI11" s="721" t="s">
        <v>110</v>
      </c>
      <c r="DJ11" s="724" t="s">
        <v>23</v>
      </c>
      <c r="DK11" s="274"/>
      <c r="DL11" s="274"/>
      <c r="DM11" s="272"/>
      <c r="DN11" s="677" t="s">
        <v>2</v>
      </c>
      <c r="DO11" s="677" t="s">
        <v>5</v>
      </c>
      <c r="DP11" s="677" t="s">
        <v>6</v>
      </c>
      <c r="DQ11" s="677" t="s">
        <v>7</v>
      </c>
      <c r="DR11" s="677" t="s">
        <v>8</v>
      </c>
      <c r="DS11" s="676" t="s">
        <v>109</v>
      </c>
      <c r="DT11" s="676"/>
      <c r="DU11" s="676"/>
      <c r="DV11" s="676"/>
      <c r="DW11" s="676"/>
      <c r="DX11" s="676"/>
      <c r="DY11" s="676"/>
      <c r="DZ11" s="676"/>
      <c r="EA11" s="676"/>
      <c r="EB11" s="676"/>
      <c r="EC11" s="676"/>
      <c r="ED11" s="676"/>
      <c r="EE11" s="676"/>
      <c r="EF11" s="692" t="s">
        <v>110</v>
      </c>
      <c r="EG11" s="690" t="s">
        <v>23</v>
      </c>
      <c r="EH11" s="272"/>
      <c r="EI11" s="272"/>
      <c r="EJ11" s="272"/>
      <c r="EK11" s="272"/>
      <c r="EL11" s="272"/>
      <c r="EM11" s="272"/>
      <c r="EN11" s="272"/>
      <c r="EO11" s="272"/>
      <c r="EP11" s="272"/>
      <c r="EQ11" s="272"/>
      <c r="ER11" s="272"/>
      <c r="ES11" s="272"/>
      <c r="ET11" s="272"/>
      <c r="EU11" s="272"/>
      <c r="EV11" s="700"/>
      <c r="EW11" s="701"/>
      <c r="EX11" s="701"/>
      <c r="EY11" s="701"/>
      <c r="EZ11" s="701"/>
      <c r="FA11" s="701"/>
      <c r="FB11" s="701"/>
      <c r="FC11" s="701"/>
      <c r="FD11" s="701"/>
      <c r="FE11" s="701"/>
      <c r="FF11" s="701"/>
      <c r="FG11" s="701"/>
      <c r="FH11" s="701"/>
      <c r="FI11" s="701"/>
      <c r="FJ11" s="701"/>
      <c r="FK11" s="701"/>
      <c r="FL11" s="701"/>
      <c r="FM11" s="701"/>
      <c r="FN11" s="701"/>
      <c r="FO11" s="702"/>
      <c r="FQ11" s="272"/>
      <c r="FR11" s="700"/>
      <c r="FS11" s="701"/>
      <c r="FT11" s="701"/>
      <c r="FU11" s="701"/>
      <c r="FV11" s="701"/>
      <c r="FW11" s="701"/>
      <c r="FX11" s="701"/>
      <c r="FY11" s="701"/>
      <c r="FZ11" s="701"/>
      <c r="GA11" s="701"/>
      <c r="GB11" s="701"/>
      <c r="GC11" s="701"/>
      <c r="GD11" s="701"/>
      <c r="GE11" s="701"/>
      <c r="GF11" s="701"/>
      <c r="GG11" s="701"/>
      <c r="GH11" s="701"/>
      <c r="GI11" s="701"/>
      <c r="GJ11" s="701"/>
      <c r="GK11" s="702"/>
      <c r="GM11" s="272"/>
      <c r="GN11" s="700"/>
      <c r="GO11" s="701"/>
      <c r="GP11" s="701"/>
      <c r="GQ11" s="701"/>
      <c r="GR11" s="701"/>
      <c r="GS11" s="701"/>
      <c r="GT11" s="701"/>
      <c r="GU11" s="701"/>
      <c r="GV11" s="701"/>
      <c r="GW11" s="701"/>
      <c r="GX11" s="701"/>
      <c r="GY11" s="701"/>
      <c r="GZ11" s="701"/>
      <c r="HA11" s="701"/>
      <c r="HB11" s="701"/>
      <c r="HC11" s="701"/>
      <c r="HD11" s="701"/>
      <c r="HE11" s="701"/>
      <c r="HF11" s="701"/>
      <c r="HG11" s="702"/>
      <c r="HI11" s="272"/>
      <c r="HJ11" s="700"/>
      <c r="HK11" s="701"/>
      <c r="HL11" s="701"/>
      <c r="HM11" s="701"/>
      <c r="HN11" s="701"/>
      <c r="HO11" s="701"/>
      <c r="HP11" s="701"/>
      <c r="HQ11" s="701"/>
      <c r="HR11" s="701"/>
      <c r="HS11" s="701"/>
      <c r="HT11" s="701"/>
      <c r="HU11" s="701"/>
      <c r="HV11" s="701"/>
      <c r="HW11" s="701"/>
      <c r="HX11" s="701"/>
      <c r="HY11" s="701"/>
      <c r="HZ11" s="701"/>
      <c r="IA11" s="701"/>
      <c r="IB11" s="702"/>
      <c r="ID11" s="272"/>
      <c r="IE11" s="700"/>
      <c r="IF11" s="701"/>
      <c r="IG11" s="701"/>
      <c r="IH11" s="701"/>
      <c r="II11" s="701"/>
      <c r="IJ11" s="701"/>
      <c r="IK11" s="701"/>
      <c r="IL11" s="701"/>
      <c r="IM11" s="701"/>
      <c r="IN11" s="701"/>
      <c r="IO11" s="701"/>
      <c r="IP11" s="701"/>
      <c r="IQ11" s="701"/>
      <c r="IR11" s="701"/>
      <c r="IS11" s="701"/>
      <c r="IT11" s="701"/>
      <c r="IU11" s="701"/>
      <c r="IV11" s="701"/>
      <c r="IW11" s="701"/>
      <c r="IX11" s="702"/>
      <c r="IZ11" s="272"/>
      <c r="JA11" s="700"/>
      <c r="JB11" s="701"/>
      <c r="JC11" s="701"/>
      <c r="JD11" s="701"/>
      <c r="JE11" s="701"/>
      <c r="JF11" s="701"/>
      <c r="JG11" s="701"/>
      <c r="JH11" s="701"/>
      <c r="JI11" s="701"/>
      <c r="JJ11" s="701"/>
      <c r="JK11" s="701"/>
      <c r="JL11" s="701"/>
      <c r="JM11" s="701"/>
      <c r="JN11" s="701"/>
      <c r="JO11" s="701"/>
      <c r="JP11" s="701"/>
      <c r="JQ11" s="701"/>
      <c r="JR11" s="701"/>
      <c r="JS11" s="702"/>
    </row>
    <row r="12" spans="1:279" s="271" customFormat="1" ht="23.25" customHeight="1" x14ac:dyDescent="0.8">
      <c r="C12" s="705"/>
      <c r="D12" s="707"/>
      <c r="E12" s="707"/>
      <c r="F12" s="707"/>
      <c r="G12" s="737"/>
      <c r="H12" s="708" t="s">
        <v>14</v>
      </c>
      <c r="I12" s="709"/>
      <c r="J12" s="709"/>
      <c r="K12" s="710"/>
      <c r="L12" s="708" t="s">
        <v>15</v>
      </c>
      <c r="M12" s="709"/>
      <c r="N12" s="709"/>
      <c r="O12" s="710"/>
      <c r="P12" s="728" t="s">
        <v>16</v>
      </c>
      <c r="Q12" s="728"/>
      <c r="R12" s="728"/>
      <c r="S12" s="728"/>
      <c r="T12" s="728"/>
      <c r="U12" s="740"/>
      <c r="V12" s="725"/>
      <c r="W12" s="272"/>
      <c r="X12" s="272"/>
      <c r="Y12" s="272"/>
      <c r="Z12" s="720"/>
      <c r="AA12" s="720"/>
      <c r="AB12" s="720"/>
      <c r="AC12" s="720"/>
      <c r="AD12" s="742"/>
      <c r="AE12" s="676" t="s">
        <v>14</v>
      </c>
      <c r="AF12" s="676"/>
      <c r="AG12" s="676"/>
      <c r="AH12" s="676"/>
      <c r="AI12" s="676" t="s">
        <v>15</v>
      </c>
      <c r="AJ12" s="676"/>
      <c r="AK12" s="676"/>
      <c r="AL12" s="676"/>
      <c r="AM12" s="676" t="s">
        <v>16</v>
      </c>
      <c r="AN12" s="676"/>
      <c r="AO12" s="676"/>
      <c r="AP12" s="676"/>
      <c r="AQ12" s="676"/>
      <c r="AR12" s="743"/>
      <c r="AS12" s="689"/>
      <c r="AT12" s="273"/>
      <c r="AV12" s="272"/>
      <c r="AW12" s="705"/>
      <c r="AX12" s="707"/>
      <c r="AY12" s="707"/>
      <c r="AZ12" s="707"/>
      <c r="BA12" s="707"/>
      <c r="BB12" s="708" t="s">
        <v>14</v>
      </c>
      <c r="BC12" s="709"/>
      <c r="BD12" s="709"/>
      <c r="BE12" s="710"/>
      <c r="BF12" s="708" t="s">
        <v>15</v>
      </c>
      <c r="BG12" s="709"/>
      <c r="BH12" s="709"/>
      <c r="BI12" s="710"/>
      <c r="BJ12" s="728" t="s">
        <v>16</v>
      </c>
      <c r="BK12" s="728"/>
      <c r="BL12" s="728"/>
      <c r="BM12" s="728"/>
      <c r="BN12" s="728"/>
      <c r="BO12" s="722"/>
      <c r="BP12" s="725"/>
      <c r="BQ12" s="272"/>
      <c r="BR12" s="272"/>
      <c r="BS12" s="272"/>
      <c r="BT12" s="720"/>
      <c r="BU12" s="720"/>
      <c r="BV12" s="720"/>
      <c r="BW12" s="720"/>
      <c r="BX12" s="720"/>
      <c r="BY12" s="676" t="s">
        <v>14</v>
      </c>
      <c r="BZ12" s="676"/>
      <c r="CA12" s="676"/>
      <c r="CB12" s="676"/>
      <c r="CC12" s="676" t="s">
        <v>15</v>
      </c>
      <c r="CD12" s="676"/>
      <c r="CE12" s="676"/>
      <c r="CF12" s="676"/>
      <c r="CG12" s="676" t="s">
        <v>16</v>
      </c>
      <c r="CH12" s="676"/>
      <c r="CI12" s="676"/>
      <c r="CJ12" s="676"/>
      <c r="CK12" s="676"/>
      <c r="CL12" s="727"/>
      <c r="CM12" s="703"/>
      <c r="CN12" s="272"/>
      <c r="CO12" s="272"/>
      <c r="CP12" s="272"/>
      <c r="CQ12" s="705"/>
      <c r="CR12" s="707"/>
      <c r="CS12" s="707"/>
      <c r="CT12" s="707"/>
      <c r="CU12" s="707"/>
      <c r="CV12" s="708" t="s">
        <v>14</v>
      </c>
      <c r="CW12" s="709"/>
      <c r="CX12" s="709"/>
      <c r="CY12" s="710"/>
      <c r="CZ12" s="708" t="s">
        <v>15</v>
      </c>
      <c r="DA12" s="709"/>
      <c r="DB12" s="709"/>
      <c r="DC12" s="710"/>
      <c r="DD12" s="728" t="s">
        <v>16</v>
      </c>
      <c r="DE12" s="728"/>
      <c r="DF12" s="728"/>
      <c r="DG12" s="728"/>
      <c r="DH12" s="728"/>
      <c r="DI12" s="722"/>
      <c r="DJ12" s="725"/>
      <c r="DK12" s="274"/>
      <c r="DL12" s="274"/>
      <c r="DM12" s="272"/>
      <c r="DN12" s="720"/>
      <c r="DO12" s="720"/>
      <c r="DP12" s="720"/>
      <c r="DQ12" s="720"/>
      <c r="DR12" s="720"/>
      <c r="DS12" s="676" t="s">
        <v>14</v>
      </c>
      <c r="DT12" s="676"/>
      <c r="DU12" s="676"/>
      <c r="DV12" s="676"/>
      <c r="DW12" s="676" t="s">
        <v>15</v>
      </c>
      <c r="DX12" s="676"/>
      <c r="DY12" s="676"/>
      <c r="DZ12" s="676"/>
      <c r="EA12" s="676" t="s">
        <v>16</v>
      </c>
      <c r="EB12" s="676"/>
      <c r="EC12" s="676"/>
      <c r="ED12" s="676"/>
      <c r="EE12" s="676"/>
      <c r="EF12" s="727"/>
      <c r="EG12" s="703"/>
      <c r="EH12" s="272"/>
      <c r="EI12" s="272"/>
      <c r="EJ12" s="272"/>
      <c r="EK12" s="272"/>
      <c r="EL12" s="272"/>
      <c r="EM12" s="272"/>
      <c r="EN12" s="272"/>
      <c r="EO12" s="272"/>
      <c r="EP12" s="272"/>
      <c r="EQ12" s="272"/>
      <c r="ER12" s="272"/>
      <c r="ES12" s="272"/>
      <c r="ET12" s="272"/>
      <c r="EU12" s="272"/>
      <c r="EV12" s="553"/>
      <c r="EW12" s="554"/>
      <c r="EX12" s="554"/>
      <c r="EY12" s="554"/>
      <c r="EZ12" s="554"/>
      <c r="FA12" s="696" t="s">
        <v>253</v>
      </c>
      <c r="FB12" s="696"/>
      <c r="FC12" s="696"/>
      <c r="FD12" s="696"/>
      <c r="FE12" s="696" t="s">
        <v>254</v>
      </c>
      <c r="FF12" s="696"/>
      <c r="FG12" s="696"/>
      <c r="FH12" s="696"/>
      <c r="FI12" s="696" t="s">
        <v>117</v>
      </c>
      <c r="FJ12" s="696"/>
      <c r="FK12" s="696"/>
      <c r="FL12" s="696"/>
      <c r="FM12" s="554"/>
      <c r="FN12" s="554"/>
      <c r="FO12" s="555"/>
      <c r="FQ12" s="272"/>
      <c r="FR12" s="553"/>
      <c r="FS12" s="554"/>
      <c r="FT12" s="554"/>
      <c r="FU12" s="554"/>
      <c r="FV12" s="554"/>
      <c r="FW12" s="696" t="s">
        <v>253</v>
      </c>
      <c r="FX12" s="696"/>
      <c r="FY12" s="696"/>
      <c r="FZ12" s="696"/>
      <c r="GA12" s="696" t="s">
        <v>254</v>
      </c>
      <c r="GB12" s="696"/>
      <c r="GC12" s="696"/>
      <c r="GD12" s="696"/>
      <c r="GE12" s="696" t="s">
        <v>117</v>
      </c>
      <c r="GF12" s="696"/>
      <c r="GG12" s="696"/>
      <c r="GH12" s="696"/>
      <c r="GI12" s="554"/>
      <c r="GJ12" s="554"/>
      <c r="GK12" s="555"/>
      <c r="GM12" s="272"/>
      <c r="GN12" s="553"/>
      <c r="GO12" s="554"/>
      <c r="GP12" s="554"/>
      <c r="GQ12" s="554"/>
      <c r="GR12" s="554"/>
      <c r="GS12" s="696" t="s">
        <v>253</v>
      </c>
      <c r="GT12" s="696"/>
      <c r="GU12" s="696"/>
      <c r="GV12" s="696"/>
      <c r="GW12" s="696" t="s">
        <v>254</v>
      </c>
      <c r="GX12" s="696"/>
      <c r="GY12" s="696"/>
      <c r="GZ12" s="696"/>
      <c r="HA12" s="696" t="s">
        <v>117</v>
      </c>
      <c r="HB12" s="696"/>
      <c r="HC12" s="696"/>
      <c r="HD12" s="696"/>
      <c r="HE12" s="554"/>
      <c r="HF12" s="554"/>
      <c r="HG12" s="555"/>
      <c r="HI12" s="272"/>
      <c r="HJ12" s="553"/>
      <c r="HK12" s="554"/>
      <c r="HL12" s="554"/>
      <c r="HM12" s="554"/>
      <c r="HN12" s="554"/>
      <c r="HO12" s="696" t="s">
        <v>253</v>
      </c>
      <c r="HP12" s="696"/>
      <c r="HQ12" s="696"/>
      <c r="HR12" s="696"/>
      <c r="HS12" s="696" t="s">
        <v>254</v>
      </c>
      <c r="HT12" s="696"/>
      <c r="HU12" s="696"/>
      <c r="HV12" s="696"/>
      <c r="HW12" s="696" t="s">
        <v>117</v>
      </c>
      <c r="HX12" s="696"/>
      <c r="HY12" s="696"/>
      <c r="HZ12" s="696"/>
      <c r="IA12" s="554"/>
      <c r="IB12" s="555"/>
      <c r="ID12" s="272"/>
      <c r="IE12" s="553"/>
      <c r="IF12" s="554"/>
      <c r="IG12" s="554"/>
      <c r="IH12" s="554"/>
      <c r="II12" s="554"/>
      <c r="IJ12" s="696" t="s">
        <v>253</v>
      </c>
      <c r="IK12" s="696"/>
      <c r="IL12" s="696"/>
      <c r="IM12" s="696"/>
      <c r="IN12" s="696" t="s">
        <v>254</v>
      </c>
      <c r="IO12" s="696"/>
      <c r="IP12" s="696"/>
      <c r="IQ12" s="696"/>
      <c r="IR12" s="696" t="s">
        <v>117</v>
      </c>
      <c r="IS12" s="696"/>
      <c r="IT12" s="696"/>
      <c r="IU12" s="696"/>
      <c r="IV12" s="554"/>
      <c r="IW12" s="554"/>
      <c r="IX12" s="555"/>
      <c r="IZ12" s="272"/>
      <c r="JA12" s="553"/>
      <c r="JB12" s="554"/>
      <c r="JC12" s="554"/>
      <c r="JD12" s="554"/>
      <c r="JE12" s="554"/>
      <c r="JF12" s="696" t="s">
        <v>253</v>
      </c>
      <c r="JG12" s="696"/>
      <c r="JH12" s="696"/>
      <c r="JI12" s="696"/>
      <c r="JJ12" s="696" t="s">
        <v>254</v>
      </c>
      <c r="JK12" s="696"/>
      <c r="JL12" s="696"/>
      <c r="JM12" s="696"/>
      <c r="JN12" s="696" t="s">
        <v>117</v>
      </c>
      <c r="JO12" s="696"/>
      <c r="JP12" s="696"/>
      <c r="JQ12" s="696"/>
      <c r="JR12" s="554"/>
      <c r="JS12" s="555"/>
    </row>
    <row r="13" spans="1:279" s="271" customFormat="1" ht="23.25" customHeight="1" x14ac:dyDescent="0.3">
      <c r="B13" s="359" t="s">
        <v>4</v>
      </c>
      <c r="C13" s="706"/>
      <c r="D13" s="682"/>
      <c r="E13" s="682"/>
      <c r="F13" s="682"/>
      <c r="G13" s="738"/>
      <c r="H13" s="563" t="s">
        <v>249</v>
      </c>
      <c r="I13" s="563" t="s">
        <v>250</v>
      </c>
      <c r="J13" s="563" t="s">
        <v>251</v>
      </c>
      <c r="K13" s="563" t="s">
        <v>110</v>
      </c>
      <c r="L13" s="563" t="s">
        <v>249</v>
      </c>
      <c r="M13" s="563" t="s">
        <v>250</v>
      </c>
      <c r="N13" s="563" t="s">
        <v>251</v>
      </c>
      <c r="O13" s="563" t="s">
        <v>110</v>
      </c>
      <c r="P13" s="567" t="s">
        <v>249</v>
      </c>
      <c r="Q13" s="567" t="s">
        <v>250</v>
      </c>
      <c r="R13" s="567" t="s">
        <v>251</v>
      </c>
      <c r="T13" s="567" t="s">
        <v>110</v>
      </c>
      <c r="U13" s="723"/>
      <c r="V13" s="726"/>
      <c r="W13" s="273"/>
      <c r="X13" s="273"/>
      <c r="Y13" s="392" t="s">
        <v>4</v>
      </c>
      <c r="Z13" s="720"/>
      <c r="AA13" s="720"/>
      <c r="AB13" s="720"/>
      <c r="AC13" s="720"/>
      <c r="AD13" s="742"/>
      <c r="AE13" s="561" t="s">
        <v>249</v>
      </c>
      <c r="AF13" s="561" t="s">
        <v>250</v>
      </c>
      <c r="AG13" s="561" t="s">
        <v>251</v>
      </c>
      <c r="AH13" s="561" t="s">
        <v>110</v>
      </c>
      <c r="AI13" s="561" t="s">
        <v>249</v>
      </c>
      <c r="AJ13" s="561" t="s">
        <v>250</v>
      </c>
      <c r="AK13" s="561" t="s">
        <v>251</v>
      </c>
      <c r="AL13" s="561" t="s">
        <v>110</v>
      </c>
      <c r="AM13" s="561" t="s">
        <v>249</v>
      </c>
      <c r="AN13" s="561" t="s">
        <v>250</v>
      </c>
      <c r="AO13" s="561" t="s">
        <v>251</v>
      </c>
      <c r="AP13" s="568"/>
      <c r="AQ13" s="561" t="s">
        <v>110</v>
      </c>
      <c r="AR13" s="743"/>
      <c r="AS13" s="689"/>
      <c r="AT13" s="273"/>
      <c r="AV13" s="291" t="s">
        <v>4</v>
      </c>
      <c r="AW13" s="706"/>
      <c r="AX13" s="682"/>
      <c r="AY13" s="682"/>
      <c r="AZ13" s="682"/>
      <c r="BA13" s="682"/>
      <c r="BB13" s="563" t="s">
        <v>249</v>
      </c>
      <c r="BC13" s="563" t="s">
        <v>250</v>
      </c>
      <c r="BD13" s="563" t="s">
        <v>251</v>
      </c>
      <c r="BE13" s="563" t="s">
        <v>110</v>
      </c>
      <c r="BF13" s="563" t="s">
        <v>249</v>
      </c>
      <c r="BG13" s="563" t="s">
        <v>250</v>
      </c>
      <c r="BH13" s="563" t="s">
        <v>251</v>
      </c>
      <c r="BI13" s="563" t="s">
        <v>110</v>
      </c>
      <c r="BJ13" s="567" t="s">
        <v>249</v>
      </c>
      <c r="BK13" s="567" t="s">
        <v>250</v>
      </c>
      <c r="BL13" s="567" t="s">
        <v>251</v>
      </c>
      <c r="BN13" s="567" t="s">
        <v>110</v>
      </c>
      <c r="BO13" s="723"/>
      <c r="BP13" s="726"/>
      <c r="BQ13" s="273"/>
      <c r="BR13" s="273"/>
      <c r="BS13" s="392" t="s">
        <v>4</v>
      </c>
      <c r="BT13" s="720"/>
      <c r="BU13" s="720"/>
      <c r="BV13" s="720"/>
      <c r="BW13" s="720"/>
      <c r="BX13" s="720"/>
      <c r="BY13" s="561" t="s">
        <v>249</v>
      </c>
      <c r="BZ13" s="561" t="s">
        <v>250</v>
      </c>
      <c r="CA13" s="561" t="s">
        <v>251</v>
      </c>
      <c r="CB13" s="561" t="s">
        <v>110</v>
      </c>
      <c r="CC13" s="561" t="s">
        <v>249</v>
      </c>
      <c r="CD13" s="561" t="s">
        <v>250</v>
      </c>
      <c r="CE13" s="561" t="s">
        <v>251</v>
      </c>
      <c r="CF13" s="561" t="s">
        <v>110</v>
      </c>
      <c r="CG13" s="561" t="s">
        <v>249</v>
      </c>
      <c r="CH13" s="561" t="s">
        <v>250</v>
      </c>
      <c r="CI13" s="561" t="s">
        <v>251</v>
      </c>
      <c r="CJ13" s="568"/>
      <c r="CK13" s="561" t="s">
        <v>110</v>
      </c>
      <c r="CL13" s="727"/>
      <c r="CM13" s="703"/>
      <c r="CN13" s="272"/>
      <c r="CO13" s="272"/>
      <c r="CP13" s="291" t="s">
        <v>4</v>
      </c>
      <c r="CQ13" s="706"/>
      <c r="CR13" s="682"/>
      <c r="CS13" s="682"/>
      <c r="CT13" s="682"/>
      <c r="CU13" s="682"/>
      <c r="CV13" s="563" t="s">
        <v>249</v>
      </c>
      <c r="CW13" s="563" t="s">
        <v>250</v>
      </c>
      <c r="CX13" s="563" t="s">
        <v>251</v>
      </c>
      <c r="CY13" s="563" t="s">
        <v>110</v>
      </c>
      <c r="CZ13" s="563" t="s">
        <v>249</v>
      </c>
      <c r="DA13" s="563" t="s">
        <v>250</v>
      </c>
      <c r="DB13" s="563" t="s">
        <v>251</v>
      </c>
      <c r="DC13" s="563" t="s">
        <v>110</v>
      </c>
      <c r="DD13" s="567" t="s">
        <v>249</v>
      </c>
      <c r="DE13" s="567" t="s">
        <v>250</v>
      </c>
      <c r="DF13" s="567" t="s">
        <v>251</v>
      </c>
      <c r="DH13" s="567" t="s">
        <v>110</v>
      </c>
      <c r="DI13" s="723"/>
      <c r="DJ13" s="726"/>
      <c r="DK13" s="275"/>
      <c r="DL13" s="275"/>
      <c r="DM13" s="392" t="s">
        <v>4</v>
      </c>
      <c r="DN13" s="720"/>
      <c r="DO13" s="720"/>
      <c r="DP13" s="720"/>
      <c r="DQ13" s="720"/>
      <c r="DR13" s="720"/>
      <c r="DS13" s="561" t="s">
        <v>249</v>
      </c>
      <c r="DT13" s="561" t="s">
        <v>250</v>
      </c>
      <c r="DU13" s="561" t="s">
        <v>251</v>
      </c>
      <c r="DV13" s="561" t="s">
        <v>110</v>
      </c>
      <c r="DW13" s="561" t="s">
        <v>249</v>
      </c>
      <c r="DX13" s="561" t="s">
        <v>250</v>
      </c>
      <c r="DY13" s="561" t="s">
        <v>251</v>
      </c>
      <c r="DZ13" s="561" t="s">
        <v>110</v>
      </c>
      <c r="EA13" s="561" t="s">
        <v>249</v>
      </c>
      <c r="EB13" s="561" t="s">
        <v>250</v>
      </c>
      <c r="EC13" s="561" t="s">
        <v>251</v>
      </c>
      <c r="ED13" s="568"/>
      <c r="EE13" s="561" t="s">
        <v>110</v>
      </c>
      <c r="EF13" s="727"/>
      <c r="EG13" s="703"/>
      <c r="EH13" s="272"/>
      <c r="EI13" s="272"/>
      <c r="EJ13" s="272"/>
      <c r="EK13" s="272"/>
      <c r="EL13" s="272"/>
      <c r="EM13" s="272"/>
      <c r="EN13" s="272"/>
      <c r="EO13" s="272"/>
      <c r="EP13" s="272"/>
      <c r="EQ13" s="272"/>
      <c r="ER13" s="272"/>
      <c r="ES13" s="272"/>
      <c r="ET13" s="272"/>
      <c r="EU13" s="272"/>
      <c r="EV13" s="276" t="s">
        <v>111</v>
      </c>
      <c r="EW13" s="276" t="s">
        <v>112</v>
      </c>
      <c r="EX13" s="276" t="s">
        <v>6</v>
      </c>
      <c r="EY13" s="276" t="s">
        <v>113</v>
      </c>
      <c r="EZ13" s="276" t="s">
        <v>114</v>
      </c>
      <c r="FA13" s="276" t="s">
        <v>125</v>
      </c>
      <c r="FB13" s="276" t="s">
        <v>126</v>
      </c>
      <c r="FC13" s="276" t="s">
        <v>75</v>
      </c>
      <c r="FD13" s="276" t="s">
        <v>74</v>
      </c>
      <c r="FE13" s="276" t="s">
        <v>125</v>
      </c>
      <c r="FF13" s="276" t="s">
        <v>126</v>
      </c>
      <c r="FG13" s="276" t="s">
        <v>75</v>
      </c>
      <c r="FH13" s="276" t="s">
        <v>74</v>
      </c>
      <c r="FI13" s="276" t="s">
        <v>125</v>
      </c>
      <c r="FJ13" s="276" t="s">
        <v>126</v>
      </c>
      <c r="FK13" s="276" t="s">
        <v>75</v>
      </c>
      <c r="FL13" s="276" t="s">
        <v>74</v>
      </c>
      <c r="FM13" s="276" t="s">
        <v>118</v>
      </c>
      <c r="FN13" s="277" t="s">
        <v>119</v>
      </c>
      <c r="FO13" s="276" t="s">
        <v>120</v>
      </c>
      <c r="FQ13" s="272"/>
      <c r="FR13" s="276" t="s">
        <v>111</v>
      </c>
      <c r="FS13" s="276" t="s">
        <v>112</v>
      </c>
      <c r="FT13" s="276" t="s">
        <v>6</v>
      </c>
      <c r="FU13" s="276" t="s">
        <v>113</v>
      </c>
      <c r="FV13" s="276" t="s">
        <v>114</v>
      </c>
      <c r="FW13" s="276" t="s">
        <v>125</v>
      </c>
      <c r="FX13" s="276" t="s">
        <v>126</v>
      </c>
      <c r="FY13" s="276" t="s">
        <v>75</v>
      </c>
      <c r="FZ13" s="276" t="s">
        <v>74</v>
      </c>
      <c r="GA13" s="276" t="s">
        <v>125</v>
      </c>
      <c r="GB13" s="276" t="s">
        <v>126</v>
      </c>
      <c r="GC13" s="276" t="s">
        <v>75</v>
      </c>
      <c r="GD13" s="276" t="s">
        <v>74</v>
      </c>
      <c r="GE13" s="276" t="s">
        <v>125</v>
      </c>
      <c r="GF13" s="276" t="s">
        <v>126</v>
      </c>
      <c r="GG13" s="276" t="s">
        <v>75</v>
      </c>
      <c r="GH13" s="276" t="s">
        <v>74</v>
      </c>
      <c r="GI13" s="276" t="s">
        <v>118</v>
      </c>
      <c r="GJ13" s="277" t="s">
        <v>119</v>
      </c>
      <c r="GK13" s="276" t="s">
        <v>120</v>
      </c>
      <c r="GM13" s="272"/>
      <c r="GN13" s="276" t="s">
        <v>111</v>
      </c>
      <c r="GO13" s="276" t="s">
        <v>112</v>
      </c>
      <c r="GP13" s="276" t="s">
        <v>6</v>
      </c>
      <c r="GQ13" s="276" t="s">
        <v>113</v>
      </c>
      <c r="GR13" s="276" t="s">
        <v>114</v>
      </c>
      <c r="GS13" s="276" t="s">
        <v>125</v>
      </c>
      <c r="GT13" s="276" t="s">
        <v>126</v>
      </c>
      <c r="GU13" s="276" t="s">
        <v>75</v>
      </c>
      <c r="GV13" s="276" t="s">
        <v>74</v>
      </c>
      <c r="GW13" s="276" t="s">
        <v>125</v>
      </c>
      <c r="GX13" s="276" t="s">
        <v>126</v>
      </c>
      <c r="GY13" s="276" t="s">
        <v>75</v>
      </c>
      <c r="GZ13" s="276" t="s">
        <v>74</v>
      </c>
      <c r="HA13" s="276" t="s">
        <v>125</v>
      </c>
      <c r="HB13" s="276" t="s">
        <v>126</v>
      </c>
      <c r="HC13" s="276" t="s">
        <v>75</v>
      </c>
      <c r="HD13" s="276" t="s">
        <v>74</v>
      </c>
      <c r="HE13" s="276" t="s">
        <v>118</v>
      </c>
      <c r="HF13" s="277" t="s">
        <v>119</v>
      </c>
      <c r="HG13" s="276" t="s">
        <v>120</v>
      </c>
      <c r="HI13" s="272"/>
      <c r="HJ13" s="276" t="s">
        <v>111</v>
      </c>
      <c r="HK13" s="276" t="s">
        <v>112</v>
      </c>
      <c r="HL13" s="276" t="s">
        <v>6</v>
      </c>
      <c r="HM13" s="276" t="s">
        <v>113</v>
      </c>
      <c r="HN13" s="276" t="s">
        <v>114</v>
      </c>
      <c r="HO13" s="276" t="s">
        <v>125</v>
      </c>
      <c r="HP13" s="276" t="s">
        <v>126</v>
      </c>
      <c r="HQ13" s="276" t="s">
        <v>75</v>
      </c>
      <c r="HR13" s="276" t="s">
        <v>74</v>
      </c>
      <c r="HS13" s="276" t="s">
        <v>125</v>
      </c>
      <c r="HT13" s="276" t="s">
        <v>126</v>
      </c>
      <c r="HU13" s="276" t="s">
        <v>75</v>
      </c>
      <c r="HV13" s="276" t="s">
        <v>74</v>
      </c>
      <c r="HW13" s="276" t="s">
        <v>125</v>
      </c>
      <c r="HX13" s="276" t="s">
        <v>126</v>
      </c>
      <c r="HY13" s="276" t="s">
        <v>75</v>
      </c>
      <c r="HZ13" s="276" t="s">
        <v>74</v>
      </c>
      <c r="IA13" s="277" t="s">
        <v>119</v>
      </c>
      <c r="IB13" s="276" t="s">
        <v>120</v>
      </c>
      <c r="ID13" s="272"/>
      <c r="IE13" s="276" t="s">
        <v>111</v>
      </c>
      <c r="IF13" s="276" t="s">
        <v>112</v>
      </c>
      <c r="IG13" s="276" t="s">
        <v>6</v>
      </c>
      <c r="IH13" s="276" t="s">
        <v>113</v>
      </c>
      <c r="II13" s="276" t="s">
        <v>114</v>
      </c>
      <c r="IJ13" s="276" t="s">
        <v>125</v>
      </c>
      <c r="IK13" s="276" t="s">
        <v>126</v>
      </c>
      <c r="IL13" s="276" t="s">
        <v>75</v>
      </c>
      <c r="IM13" s="276" t="s">
        <v>74</v>
      </c>
      <c r="IN13" s="276" t="s">
        <v>125</v>
      </c>
      <c r="IO13" s="276" t="s">
        <v>126</v>
      </c>
      <c r="IP13" s="276" t="s">
        <v>75</v>
      </c>
      <c r="IQ13" s="276" t="s">
        <v>74</v>
      </c>
      <c r="IR13" s="276" t="s">
        <v>125</v>
      </c>
      <c r="IS13" s="276" t="s">
        <v>126</v>
      </c>
      <c r="IT13" s="276" t="s">
        <v>75</v>
      </c>
      <c r="IU13" s="276" t="s">
        <v>74</v>
      </c>
      <c r="IV13" s="276" t="s">
        <v>118</v>
      </c>
      <c r="IW13" s="277" t="s">
        <v>119</v>
      </c>
      <c r="IX13" s="276" t="s">
        <v>120</v>
      </c>
      <c r="IZ13" s="272"/>
      <c r="JA13" s="276" t="s">
        <v>111</v>
      </c>
      <c r="JB13" s="276" t="s">
        <v>112</v>
      </c>
      <c r="JC13" s="276" t="s">
        <v>6</v>
      </c>
      <c r="JD13" s="276" t="s">
        <v>113</v>
      </c>
      <c r="JE13" s="276" t="s">
        <v>114</v>
      </c>
      <c r="JF13" s="276" t="s">
        <v>125</v>
      </c>
      <c r="JG13" s="276" t="s">
        <v>126</v>
      </c>
      <c r="JH13" s="276" t="s">
        <v>75</v>
      </c>
      <c r="JI13" s="276" t="s">
        <v>74</v>
      </c>
      <c r="JJ13" s="276" t="s">
        <v>125</v>
      </c>
      <c r="JK13" s="276" t="s">
        <v>126</v>
      </c>
      <c r="JL13" s="276" t="s">
        <v>75</v>
      </c>
      <c r="JM13" s="276" t="s">
        <v>74</v>
      </c>
      <c r="JN13" s="276" t="s">
        <v>125</v>
      </c>
      <c r="JO13" s="276" t="s">
        <v>126</v>
      </c>
      <c r="JP13" s="276" t="s">
        <v>75</v>
      </c>
      <c r="JQ13" s="276" t="s">
        <v>74</v>
      </c>
      <c r="JR13" s="277" t="s">
        <v>119</v>
      </c>
      <c r="JS13" s="276" t="s">
        <v>120</v>
      </c>
    </row>
    <row r="14" spans="1:279" s="21" customFormat="1" ht="6.75" customHeight="1" x14ac:dyDescent="0.3">
      <c r="B14" s="236"/>
      <c r="C14" s="30"/>
      <c r="D14" s="198"/>
      <c r="E14" s="198"/>
      <c r="F14" s="199"/>
      <c r="G14" s="199"/>
      <c r="H14" s="199"/>
      <c r="I14" s="199"/>
      <c r="J14" s="199"/>
      <c r="K14" s="199"/>
      <c r="L14" s="199"/>
      <c r="M14" s="199"/>
      <c r="N14" s="199"/>
      <c r="O14" s="199"/>
      <c r="P14" s="199"/>
      <c r="Q14" s="199"/>
      <c r="R14" s="199"/>
      <c r="S14" s="199"/>
      <c r="T14" s="199"/>
      <c r="U14" s="200"/>
      <c r="V14" s="11"/>
      <c r="W14" s="11"/>
      <c r="X14" s="11"/>
      <c r="Y14" s="11"/>
      <c r="Z14" s="30"/>
      <c r="AA14" s="198"/>
      <c r="AB14" s="198"/>
      <c r="AC14" s="199"/>
      <c r="AD14" s="199"/>
      <c r="AE14" s="199"/>
      <c r="AF14" s="199"/>
      <c r="AG14" s="199"/>
      <c r="AH14" s="199"/>
      <c r="AI14" s="199"/>
      <c r="AJ14" s="199"/>
      <c r="AK14" s="199"/>
      <c r="AL14" s="199"/>
      <c r="AM14" s="199"/>
      <c r="AN14" s="199"/>
      <c r="AO14" s="199"/>
      <c r="AP14" s="199"/>
      <c r="AQ14" s="199"/>
      <c r="AR14" s="200"/>
      <c r="AS14" s="11"/>
      <c r="AT14" s="11"/>
      <c r="AV14" s="11"/>
      <c r="AY14" s="11"/>
      <c r="BV14" s="11"/>
      <c r="CP14" s="236"/>
      <c r="DK14" s="11"/>
      <c r="DL14" s="11"/>
      <c r="DM14" s="11"/>
      <c r="EH14" s="10"/>
      <c r="EI14" s="10"/>
      <c r="EJ14" s="10"/>
      <c r="EK14" s="10"/>
      <c r="EL14" s="10"/>
      <c r="EM14" s="10"/>
      <c r="EN14" s="10"/>
      <c r="EO14" s="10"/>
      <c r="EP14" s="10"/>
      <c r="EQ14" s="10"/>
      <c r="ER14" s="10"/>
      <c r="ES14" s="10"/>
      <c r="ET14" s="10"/>
      <c r="EU14" s="10"/>
      <c r="EV14" s="20"/>
      <c r="EW14" s="201"/>
      <c r="EX14" s="201"/>
      <c r="EY14" s="20"/>
      <c r="EZ14" s="20"/>
      <c r="FA14" s="20"/>
      <c r="FB14" s="20"/>
      <c r="FC14" s="20"/>
      <c r="FD14" s="20"/>
      <c r="FE14" s="20"/>
      <c r="FF14" s="20"/>
      <c r="FG14" s="20"/>
      <c r="FH14" s="20"/>
      <c r="FI14" s="20"/>
      <c r="FJ14" s="20"/>
      <c r="FK14" s="20"/>
      <c r="FL14" s="20"/>
      <c r="FM14" s="20"/>
      <c r="FN14" s="202"/>
      <c r="FO14" s="201"/>
      <c r="FQ14" s="10"/>
      <c r="FR14" s="20"/>
      <c r="FS14" s="201"/>
      <c r="FT14" s="201"/>
      <c r="FU14" s="20"/>
      <c r="FV14" s="20"/>
      <c r="FW14" s="20"/>
      <c r="FX14" s="20"/>
      <c r="FY14" s="20"/>
      <c r="FZ14" s="20"/>
      <c r="GA14" s="20"/>
      <c r="GB14" s="20"/>
      <c r="GC14" s="20"/>
      <c r="GD14" s="20"/>
      <c r="GE14" s="20"/>
      <c r="GF14" s="20"/>
      <c r="GG14" s="20"/>
      <c r="GH14" s="20"/>
      <c r="GI14" s="20"/>
      <c r="GJ14" s="202"/>
      <c r="GK14" s="201"/>
      <c r="GM14" s="10"/>
      <c r="GN14" s="20"/>
      <c r="GO14" s="201"/>
      <c r="GP14" s="201"/>
      <c r="GQ14" s="20"/>
      <c r="GR14" s="20"/>
      <c r="GS14" s="20"/>
      <c r="GT14" s="20"/>
      <c r="GU14" s="20"/>
      <c r="GV14" s="20"/>
      <c r="GW14" s="20"/>
      <c r="GX14" s="20"/>
      <c r="GY14" s="20"/>
      <c r="GZ14" s="20"/>
      <c r="HA14" s="20"/>
      <c r="HB14" s="20"/>
      <c r="HC14" s="20"/>
      <c r="HD14" s="20"/>
      <c r="HE14" s="20"/>
      <c r="HF14" s="202"/>
      <c r="HG14" s="201"/>
      <c r="HI14" s="10"/>
      <c r="HJ14" s="20"/>
      <c r="HK14" s="201"/>
      <c r="HL14" s="201"/>
      <c r="HM14" s="20"/>
      <c r="HN14" s="20"/>
      <c r="HO14" s="20"/>
      <c r="HP14" s="20"/>
      <c r="HQ14" s="20"/>
      <c r="HR14" s="20"/>
      <c r="HS14" s="20"/>
      <c r="HT14" s="20"/>
      <c r="HU14" s="20"/>
      <c r="HV14" s="20"/>
      <c r="HW14" s="20"/>
      <c r="HX14" s="20"/>
      <c r="HY14" s="20"/>
      <c r="HZ14" s="20"/>
      <c r="IA14" s="202"/>
      <c r="IB14" s="201"/>
      <c r="ID14" s="10"/>
      <c r="IE14" s="20"/>
      <c r="IF14" s="201"/>
      <c r="IG14" s="201"/>
      <c r="IH14" s="20"/>
      <c r="II14" s="20"/>
      <c r="IJ14" s="20"/>
      <c r="IK14" s="20"/>
      <c r="IL14" s="20"/>
      <c r="IM14" s="20"/>
      <c r="IN14" s="20"/>
      <c r="IO14" s="20"/>
      <c r="IP14" s="20"/>
      <c r="IQ14" s="20"/>
      <c r="IR14" s="20"/>
      <c r="IS14" s="20"/>
      <c r="IT14" s="20"/>
      <c r="IU14" s="20"/>
      <c r="IV14" s="20"/>
      <c r="IW14" s="202"/>
      <c r="IX14" s="201"/>
      <c r="IZ14" s="10"/>
      <c r="JA14" s="20"/>
      <c r="JB14" s="201"/>
      <c r="JC14" s="201"/>
      <c r="JD14" s="20"/>
      <c r="JE14" s="20"/>
      <c r="JF14" s="20"/>
      <c r="JG14" s="20"/>
      <c r="JH14" s="20"/>
      <c r="JI14" s="20"/>
      <c r="JJ14" s="20"/>
      <c r="JK14" s="20"/>
      <c r="JL14" s="20"/>
      <c r="JM14" s="20"/>
      <c r="JN14" s="20"/>
      <c r="JO14" s="20"/>
      <c r="JP14" s="20"/>
      <c r="JQ14" s="20"/>
      <c r="JR14" s="202"/>
      <c r="JS14" s="201"/>
    </row>
    <row r="15" spans="1:279" s="244" customFormat="1" ht="37.5" customHeight="1" x14ac:dyDescent="0.35">
      <c r="B15" s="246" t="str">
        <f>IFERROR(INDEX($EU$15:$EU$131,MATCH($V15,$FO$15:$FO$131,0)),"")</f>
        <v/>
      </c>
      <c r="C15" s="245" t="str">
        <f>IFERROR(INDEX($EV$15:$EV$161,MATCH($V15,$FO$15:$FO$161,0)),"")</f>
        <v/>
      </c>
      <c r="D15" s="245" t="str">
        <f>IFERROR(INDEX($EW$15:$EW$161,MATCH($V15,$FO$15:$FO$161,0)),"")</f>
        <v/>
      </c>
      <c r="E15" s="245" t="str">
        <f>IFERROR(INDEX($EX$15:$EX$161,MATCH($V15,$FO$15:$FO$161,0)),"")</f>
        <v/>
      </c>
      <c r="F15" s="246" t="str">
        <f>IFERROR(INDEX($EY$15:$EY$161,MATCH($V15,$FO$15:$FO$161,0)),"")</f>
        <v/>
      </c>
      <c r="G15" s="246" t="str">
        <f>IFERROR(INDEX($EZ$15:$EZ$161,MATCH($V15,$FO$15:$FO$161,0)),"")</f>
        <v/>
      </c>
      <c r="H15" s="247" t="str">
        <f>IFERROR(INDEX($FA$15:$FA$161,MATCH($V15,$FO$15:$FO$161,0)),"")</f>
        <v/>
      </c>
      <c r="I15" s="247" t="str">
        <f>IFERROR(INDEX($FB$15:$FB$161,MATCH($V15,$FO$15:$FO$161,0)),"")</f>
        <v/>
      </c>
      <c r="J15" s="247" t="str">
        <f>IFERROR(INDEX($FC$15:$FC$161,MATCH($V15,$FO$15:$FO$161,0)),"")</f>
        <v/>
      </c>
      <c r="K15" s="247" t="str">
        <f>IFERROR(INDEX($FD$15:$FD$161,MATCH($V15,$FO$15:$FO$161,0)),"")</f>
        <v/>
      </c>
      <c r="L15" s="247" t="str">
        <f>IFERROR(INDEX($FE$15:$FE$161,MATCH($V15,$FO$15:$FO$161,0)),"")</f>
        <v/>
      </c>
      <c r="M15" s="247" t="str">
        <f>IFERROR(INDEX($FF$15:$FF$161,MATCH($V15,$FO$15:$FO$161,0)),"")</f>
        <v/>
      </c>
      <c r="N15" s="247" t="str">
        <f>IFERROR(INDEX($FG$15:$FG$161,MATCH($V15,$FO$15:$FO$161,0)),"")</f>
        <v/>
      </c>
      <c r="O15" s="247" t="str">
        <f>IFERROR(INDEX($FH$15:$FH$161,MATCH($V15,$FO$15:$FO$161,0)),"")</f>
        <v/>
      </c>
      <c r="P15" s="247" t="str">
        <f>IFERROR(INDEX($FI$15:$FI$161,MATCH($V15,$FO$15:$FO$161,0)),"")</f>
        <v/>
      </c>
      <c r="Q15" s="247" t="str">
        <f>IFERROR(INDEX($FJ$15:$FJ$161,MATCH($V15,$FO$15:$FO$161,0)),"")</f>
        <v/>
      </c>
      <c r="R15" s="247" t="str">
        <f t="shared" ref="R15:S18" si="0">IFERROR(INDEX($FK$15:$FK$161,MATCH($V15,$FO$15:$FO$161,0)),"")</f>
        <v/>
      </c>
      <c r="S15" s="247" t="str">
        <f t="shared" si="0"/>
        <v/>
      </c>
      <c r="T15" s="247" t="str">
        <f>IFERROR(INDEX($FL$15:$FL$161,MATCH($V15,$FO$15:$FO$161,0)),"")</f>
        <v/>
      </c>
      <c r="U15" s="247" t="str">
        <f>IFERROR(INDEX($FN$15:$FN$161,MATCH($V15,$FO$15:$FO$161,0)),"")</f>
        <v/>
      </c>
      <c r="V15" s="248">
        <v>1</v>
      </c>
      <c r="W15" s="249"/>
      <c r="X15" s="249"/>
      <c r="Y15" s="246" t="str">
        <f>IFERROR(INDEX($FQ$15:$FQ$161,MATCH($AS15,$GK$15:$GK$161,0)),"")</f>
        <v/>
      </c>
      <c r="Z15" s="245" t="str">
        <f>IFERROR(INDEX($FR$15:$FR$161,MATCH($AS15,$GK$15:$GK$161,0)),"")</f>
        <v/>
      </c>
      <c r="AA15" s="245" t="str">
        <f>IFERROR(INDEX($FS$15:$FS$161,MATCH($AS15,$GK$15:$GK$161,0)),"")</f>
        <v/>
      </c>
      <c r="AB15" s="245" t="str">
        <f>IFERROR(INDEX($FT$15:$FT$161,MATCH($V15,$GK$15:$GK$161,0)),"")</f>
        <v/>
      </c>
      <c r="AC15" s="246" t="str">
        <f>IFERROR(INDEX($FU$15:$FU$161,MATCH($AS15,$GK$15:$GK$161,0)),"")</f>
        <v/>
      </c>
      <c r="AD15" s="246" t="str">
        <f>IFERROR(INDEX($FV$15:$FV$161,MATCH($AS15,$GK$15:$GK$161,0)),"")</f>
        <v/>
      </c>
      <c r="AE15" s="247" t="str">
        <f>IFERROR(INDEX($FW$15:$FW$161,MATCH($AS15,$GK$15:$GK$161,0)),"")</f>
        <v/>
      </c>
      <c r="AF15" s="247" t="str">
        <f>IFERROR(INDEX($FX$15:$FX$161,MATCH($AS15,$GK$15:$GK$161,0)),"")</f>
        <v/>
      </c>
      <c r="AG15" s="247" t="str">
        <f>IFERROR(INDEX($FY$15:$FY$161,MATCH($AS15,$GK$15:$GK$161,0)),"")</f>
        <v/>
      </c>
      <c r="AH15" s="247" t="str">
        <f>IFERROR(INDEX($FZ$15:$FZ$161,MATCH($AS15,$GK$15:$GK$161,0)),"")</f>
        <v/>
      </c>
      <c r="AI15" s="247" t="str">
        <f>IFERROR(INDEX($GA$15:$GA$161,MATCH($AS15,$GK$15:$GK$161,0)),"")</f>
        <v/>
      </c>
      <c r="AJ15" s="247" t="str">
        <f>IFERROR(INDEX($GB$15:$GB$161,MATCH($AS15,$GK$15:$GK$161,0)),"")</f>
        <v/>
      </c>
      <c r="AK15" s="247" t="str">
        <f>IFERROR(INDEX($GC$15:$GC$161,MATCH($AS15,$GK$15:$GK$161,0)),"")</f>
        <v/>
      </c>
      <c r="AL15" s="247" t="str">
        <f>IFERROR(INDEX($GD$15:$GD$161,MATCH($AS15,$GK$15:$GK$161,0)),"")</f>
        <v/>
      </c>
      <c r="AM15" s="247" t="str">
        <f>IFERROR(INDEX($GE$15:$GE$161,MATCH($AS15,$GK$15:$GK$161,0)),"")</f>
        <v/>
      </c>
      <c r="AN15" s="247" t="str">
        <f>IFERROR(INDEX($GF$15:$GF$161,MATCH($AS15,$GK$15:$GK$161,0)),"")</f>
        <v/>
      </c>
      <c r="AO15" s="247" t="str">
        <f t="shared" ref="AO15:AP18" si="1">IFERROR(INDEX($GG$15:$GG$161,MATCH($AS15,$GK$15:$GK$161,0)),"")</f>
        <v/>
      </c>
      <c r="AP15" s="247" t="str">
        <f t="shared" si="1"/>
        <v/>
      </c>
      <c r="AQ15" s="247" t="str">
        <f>IFERROR(INDEX($GH$15:$GH$161,MATCH($AS15,$GK$15:$GK$161,0)),"")</f>
        <v/>
      </c>
      <c r="AR15" s="247" t="str">
        <f>IFERROR(INDEX($GJ$15:$GJ$161,MATCH($AS15,$GK$15:$GK$161,0)),"")</f>
        <v/>
      </c>
      <c r="AS15" s="248">
        <v>1</v>
      </c>
      <c r="AT15" s="249"/>
      <c r="AV15" s="245" t="str">
        <f>IFERROR(INDEX($GM$15:$GM$161,MATCH($BP15,$HG$15:$HG$161,0)),"")</f>
        <v/>
      </c>
      <c r="AW15" s="250" t="str">
        <f>IFERROR(INDEX($GN$15:$GN$161,MATCH($BP15,$HG$15:$HG$161,0)),"")</f>
        <v/>
      </c>
      <c r="AX15" s="250" t="str">
        <f>IFERROR(INDEX($GO$15:$GO$161,MATCH($BP15,$HG$15:$HG$161,0)),"")</f>
        <v/>
      </c>
      <c r="AY15" s="251" t="str">
        <f>IFERROR(INDEX($GP$15:$GP$161,MATCH($V15,$HG$15:$HG$161,0)),"")</f>
        <v/>
      </c>
      <c r="AZ15" s="251" t="str">
        <f>IFERROR(INDEX($GQ$15:$GQ$161,MATCH($BP15,$HG$15:$HG$161,0)),"")</f>
        <v/>
      </c>
      <c r="BA15" s="251" t="str">
        <f>IFERROR(INDEX($GR$15:$GR$161,MATCH($BP15,$HG$15:$HG$161,0)),"")</f>
        <v/>
      </c>
      <c r="BB15" s="252" t="str">
        <f>IFERROR(INDEX($GS$15:$GS$161,MATCH($BP15,$HG$15:$HG$161,0)),"")</f>
        <v/>
      </c>
      <c r="BC15" s="252" t="str">
        <f>IFERROR(INDEX($GT$15:$GT$161,MATCH($BP15,$HG$15:$HG$161,0)),"")</f>
        <v/>
      </c>
      <c r="BD15" s="252" t="str">
        <f>IFERROR(INDEX($GU$15:$GU$161,MATCH($BP15,$HG$15:$HG$161,0)),"")</f>
        <v/>
      </c>
      <c r="BE15" s="252" t="str">
        <f>IFERROR(INDEX($GV$15:$GV$161,MATCH($BP15,$HG$15:$HG$161,0)),"")</f>
        <v/>
      </c>
      <c r="BF15" s="252" t="str">
        <f>IFERROR(INDEX($GW$15:$GW$161,MATCH($BP15,$HG$15:$HG$161,0)),"")</f>
        <v/>
      </c>
      <c r="BG15" s="252" t="str">
        <f>IFERROR(INDEX($GX$15:$GX$161,MATCH($BP15,$HG$15:$HG$161,0)),"")</f>
        <v/>
      </c>
      <c r="BH15" s="252" t="str">
        <f>IFERROR(INDEX($GY$15:$GY$161,MATCH($BP15,$HG$15:$HG$161,0)),"")</f>
        <v/>
      </c>
      <c r="BI15" s="252" t="str">
        <f>IFERROR(INDEX($GZ$15:$GZ$161,MATCH($BP15,$HG$15:$HG$161,0)),"")</f>
        <v/>
      </c>
      <c r="BJ15" s="252" t="str">
        <f>IFERROR(INDEX($HA$15:$HA$161,MATCH($BP15,$HG$15:$HG$161,0)),"")</f>
        <v/>
      </c>
      <c r="BK15" s="252" t="str">
        <f>IFERROR(INDEX($HB$15:$HB$161,MATCH($BP15,$HG$15:$HG$161,0)),"")</f>
        <v/>
      </c>
      <c r="BL15" s="252" t="str">
        <f t="shared" ref="BL15:BM18" si="2">IFERROR(INDEX($HC$15:$HC$161,MATCH($BP15,$HG$15:$HG$161,0)),"")</f>
        <v/>
      </c>
      <c r="BM15" s="252" t="str">
        <f t="shared" si="2"/>
        <v/>
      </c>
      <c r="BN15" s="252" t="str">
        <f>IFERROR(INDEX($HD$15:$HD$161,MATCH($BP15,$HG$15:$HG$161,0)),"")</f>
        <v/>
      </c>
      <c r="BO15" s="252" t="str">
        <f>IFERROR(INDEX($HF$15:$HF$161,MATCH($BP15,$HG$15:$HG$161,0)),"")</f>
        <v/>
      </c>
      <c r="BP15" s="356">
        <v>1</v>
      </c>
      <c r="BQ15" s="249"/>
      <c r="BR15" s="249"/>
      <c r="BS15" s="245" t="str">
        <f>IFERROR(INDEX($HI$15:$HI$161,MATCH($CM15,$IB$15:$IB$161,0)),"")</f>
        <v/>
      </c>
      <c r="BT15" s="245" t="str">
        <f>IFERROR(INDEX($HJ$15:$HJ$161,MATCH($CM15,$IB$15:$IB$161,0)),"")</f>
        <v/>
      </c>
      <c r="BU15" s="245" t="str">
        <f>IFERROR(INDEX($HK$15:$HK$161,MATCH($CM15,$IB$15:$IB$161,0)),"")</f>
        <v/>
      </c>
      <c r="BV15" s="246" t="str">
        <f>IFERROR(INDEX($HL$15:$HL$161,MATCH($V15,$IB$15:$IB$161,0)),"")</f>
        <v/>
      </c>
      <c r="BW15" s="246" t="str">
        <f>IFERROR(INDEX($HM$15:$HM$161,MATCH($CM15,$IB$15:$IB$161,0)),"")</f>
        <v/>
      </c>
      <c r="BX15" s="246" t="str">
        <f t="shared" ref="BX15:BY18" si="3">IFERROR(INDEX($HN$15:$HN$161,MATCH($CM15,$IB$15:$IB$161,0)),"")</f>
        <v/>
      </c>
      <c r="BY15" s="247" t="str">
        <f t="shared" si="3"/>
        <v/>
      </c>
      <c r="BZ15" s="247" t="str">
        <f>IFERROR(INDEX($HP$15:$HP$161,MATCH($CM15,$IB$15:$IB$161,0)),"")</f>
        <v/>
      </c>
      <c r="CA15" s="247" t="str">
        <f>IFERROR(INDEX($HQ$15:$HQ$161,MATCH($CM15,$IB$15:$IB$161,0)),"")</f>
        <v/>
      </c>
      <c r="CB15" s="247" t="str">
        <f>IFERROR(INDEX($HR$15:$HR$161,MATCH($CM15,$IB$15:$IB$161,0)),"")</f>
        <v/>
      </c>
      <c r="CC15" s="247" t="str">
        <f>IFERROR(INDEX($HS$15:$HS$161,MATCH($CM15,$IB$15:$IB$161,0)),"")</f>
        <v/>
      </c>
      <c r="CD15" s="247" t="str">
        <f>IFERROR(INDEX($HT$15:$HT$161,MATCH($CM15,$IB$15:$IB$161,0)),"")</f>
        <v/>
      </c>
      <c r="CE15" s="247" t="str">
        <f>IFERROR(INDEX($HU$15:$HU$161,MATCH($CM15,$IB$15:$IB$161,0)),"")</f>
        <v/>
      </c>
      <c r="CF15" s="247" t="str">
        <f>IFERROR(INDEX($HV$15:$HV$161,MATCH($CM15,$IB$15:$IB$161,0)),"")</f>
        <v/>
      </c>
      <c r="CG15" s="247" t="str">
        <f>IFERROR(INDEX($HW$15:$HW$161,MATCH($CM15,$IB$15:$IB$161,0)),"")</f>
        <v/>
      </c>
      <c r="CH15" s="247" t="str">
        <f>IFERROR(INDEX($HX$15:$HX$161,MATCH($CM15,$IB$15:$IB$161,0)),"")</f>
        <v/>
      </c>
      <c r="CI15" s="247" t="str">
        <f t="shared" ref="CI15:CJ18" si="4">IFERROR(INDEX($HY$15:$HY$161,MATCH($CM15,$IB$15:$IB$161,0)),"")</f>
        <v/>
      </c>
      <c r="CJ15" s="247" t="str">
        <f t="shared" si="4"/>
        <v/>
      </c>
      <c r="CK15" s="247" t="str">
        <f>IFERROR(INDEX($HZ$15:$HZ$161,MATCH($CM15,$IB$15:$IB$161,0)),"")</f>
        <v/>
      </c>
      <c r="CL15" s="247" t="str">
        <f>IFERROR(INDEX($IA$15:$IA$161,MATCH($CM15,$IB$15:$IB$161,0)),"")</f>
        <v/>
      </c>
      <c r="CM15" s="356">
        <v>1</v>
      </c>
      <c r="CN15" s="253"/>
      <c r="CO15" s="253"/>
      <c r="CP15" s="246" t="str">
        <f>IFERROR(INDEX($ID$15:$ID$161,MATCH($DJ15,$IX$15:$IX$161,0)),"")</f>
        <v/>
      </c>
      <c r="CQ15" s="260" t="str">
        <f>IFERROR(INDEX($IE$15:$IE$161,MATCH($DJ15,$IX$15:$IX$161,0)),"")</f>
        <v/>
      </c>
      <c r="CR15" s="260" t="str">
        <f>IFERROR(INDEX($IF$15:$IF$161,MATCH($DJ15,$IX$15:$IX$161,0)),"")</f>
        <v/>
      </c>
      <c r="CS15" s="260" t="str">
        <f>IFERROR(INDEX($IG$15:$IG$161,MATCH($DJ15,$IX$15:$IX$161,0)),"")</f>
        <v/>
      </c>
      <c r="CT15" s="261" t="str">
        <f>IFERROR(INDEX($IH$15:$IH$161,MATCH($DJ15,$IX$15:$IX$161,0)),"")</f>
        <v/>
      </c>
      <c r="CU15" s="261" t="str">
        <f>IFERROR(INDEX($II$15:$II$161,MATCH($DJ15,$IX$15:$IX$161,0)),"")</f>
        <v/>
      </c>
      <c r="CV15" s="262" t="str">
        <f>IFERROR(INDEX($IJ$15:$IJ$161,MATCH($DJ15,$IX$15:$IX$161,0)),"")</f>
        <v/>
      </c>
      <c r="CW15" s="262" t="str">
        <f>IFERROR(INDEX($IK$15:$IK$161,MATCH($DJ15,$IX$15:$IX$161,0)),"")</f>
        <v/>
      </c>
      <c r="CX15" s="262" t="str">
        <f>IFERROR(INDEX($IL$15:$IL$161,MATCH($DJ15,$IX$15:$IX$161,0)),"")</f>
        <v/>
      </c>
      <c r="CY15" s="262" t="str">
        <f>IFERROR(INDEX($IM$15:$IM$161,MATCH($DJ15,$IX$15:$IX$161,0)),"")</f>
        <v/>
      </c>
      <c r="CZ15" s="262" t="str">
        <f>IFERROR(INDEX($IN$15:$IN$161,MATCH($DJ15,$IX$15:$IX$161,0)),"")</f>
        <v/>
      </c>
      <c r="DA15" s="262" t="str">
        <f>IFERROR(INDEX($IO$15:$IO$161,MATCH($DJ15,$IX$15:$IX$161,0)),"")</f>
        <v/>
      </c>
      <c r="DB15" s="262" t="str">
        <f>IFERROR(INDEX($IP$15:$IP$161,MATCH($DJ15,$IX$15:$IX$161,0)),"")</f>
        <v/>
      </c>
      <c r="DC15" s="262" t="str">
        <f>IFERROR(INDEX($IQ$15:$IQ$161,MATCH($DJ15,$IX$15:$IX$161,0)),"")</f>
        <v/>
      </c>
      <c r="DD15" s="262" t="str">
        <f>IFERROR(INDEX($IR$15:$IR$161,MATCH($DJ15,$IX$15:$IX$161,0)),"")</f>
        <v/>
      </c>
      <c r="DE15" s="262" t="str">
        <f>IFERROR(INDEX($IS$15:$IS$161,MATCH($DJ15,$IX$15:$IX$161,0)),"")</f>
        <v/>
      </c>
      <c r="DF15" s="262" t="str">
        <f t="shared" ref="DF15:DG18" si="5">IFERROR(INDEX($IT$15:$IT$161,MATCH($DJ15,$IX$15:$IX$161,0)),"")</f>
        <v/>
      </c>
      <c r="DG15" s="262" t="str">
        <f t="shared" si="5"/>
        <v/>
      </c>
      <c r="DH15" s="262" t="str">
        <f>IFERROR(INDEX($IU$15:$IU$161,MATCH($DJ15,$IX$15:$IX$161,0)),"")</f>
        <v/>
      </c>
      <c r="DI15" s="262" t="str">
        <f>IFERROR(INDEX($IW$15:$IW$161,MATCH($DJ15,$IX$15:$IX$161,0)),"")</f>
        <v/>
      </c>
      <c r="DJ15" s="356">
        <v>1</v>
      </c>
      <c r="DK15" s="249"/>
      <c r="DL15" s="249"/>
      <c r="DM15" s="246" t="str">
        <f>IFERROR(INDEX($IZ$15:$IZ$161,MATCH($EG15,$JS$15:$JS$161,0)),"")</f>
        <v/>
      </c>
      <c r="DN15" s="260" t="str">
        <f>IFERROR(INDEX($JA$15:$JA$161,MATCH($EG15,$JS$15:$JS$161,0)),"")</f>
        <v/>
      </c>
      <c r="DO15" s="260" t="str">
        <f>IFERROR(INDEX($JB$15:$JB$161,MATCH($EG15,$JS$15:$JS$161,0)),"")</f>
        <v/>
      </c>
      <c r="DP15" s="260" t="str">
        <f>IFERROR(INDEX($JC$15:$JC$161,MATCH($EG15,$JS$15:$JS$161,0)),"")</f>
        <v/>
      </c>
      <c r="DQ15" s="261" t="str">
        <f>IFERROR(INDEX($JD$15:$JD$161,MATCH($EG15,$JS$15:$JS$161,0)),"")</f>
        <v/>
      </c>
      <c r="DR15" s="261" t="str">
        <f>IFERROR(INDEX($JE$15:$JE$161,MATCH($EG15,$JS$15:$JS$161,0)),"")</f>
        <v/>
      </c>
      <c r="DS15" s="262" t="str">
        <f>IFERROR(INDEX($JF$15:$JF$161,MATCH($EG15,$JS$15:$JS$161,0)),"")</f>
        <v/>
      </c>
      <c r="DT15" s="262" t="str">
        <f>IFERROR(INDEX($JG$15:$JG$161,MATCH($EG15,$JS$15:$JS$161,0)),"")</f>
        <v/>
      </c>
      <c r="DU15" s="262" t="str">
        <f>IFERROR(INDEX($JH$15:$JH$161,MATCH($EG15,$JS$15:$JS$161,0)),"")</f>
        <v/>
      </c>
      <c r="DV15" s="262" t="str">
        <f>IFERROR(INDEX($JI$15:$JI$161,MATCH($EG15,$JS$15:$JS$161,0)),"")</f>
        <v/>
      </c>
      <c r="DW15" s="262" t="str">
        <f>IFERROR(INDEX($JJ$15:$JJ$161,MATCH($EG15,$JS$15:$JS$161,0)),"")</f>
        <v/>
      </c>
      <c r="DX15" s="262" t="str">
        <f>IFERROR(INDEX($JK$15:$JK$161,MATCH($EG15,$JS$15:$JS$161,0)),"")</f>
        <v/>
      </c>
      <c r="DY15" s="262" t="str">
        <f>IFERROR(INDEX($JL$15:$JL$161,MATCH($EG15,$JS$15:$JS$161,0)),"")</f>
        <v/>
      </c>
      <c r="DZ15" s="262" t="str">
        <f>IFERROR(INDEX($JM$15:$JM$161,MATCH($EG15,$JS$15:$JS$161,0)),"")</f>
        <v/>
      </c>
      <c r="EA15" s="262" t="str">
        <f>IFERROR(INDEX($JN$15:$JN$161,MATCH($EG15,$JS$15:$JS$161,0)),"")</f>
        <v/>
      </c>
      <c r="EB15" s="262" t="str">
        <f>IFERROR(INDEX($JO$15:$JO$161,MATCH($EG15,$JS$15:$JS$161,0)),"")</f>
        <v/>
      </c>
      <c r="EC15" s="262" t="str">
        <f>IFERROR(INDEX($JP$15:$JP$161,MATCH($EG15,$JS$15:$JS$161,0)),"")</f>
        <v/>
      </c>
      <c r="ED15" s="262" t="str">
        <f t="shared" ref="ED15:ED30" si="6">IFERROR(INDEX($JO$15:$JO$161,MATCH($EG15,$JS$15:$JS$161,0)),"")</f>
        <v/>
      </c>
      <c r="EE15" s="262" t="str">
        <f>IFERROR(INDEX($JQ$15:$JQ$161,MATCH($EG15,$JS$15:$JS$161,0)),"")</f>
        <v/>
      </c>
      <c r="EF15" s="262" t="str">
        <f>IFERROR(INDEX($JR$15:$JR$161,MATCH($EG15,$JS$15:$JS$161,0)),"")</f>
        <v/>
      </c>
      <c r="EG15" s="313">
        <v>1</v>
      </c>
      <c r="EH15" s="253"/>
      <c r="EI15" s="253"/>
      <c r="EJ15" s="253"/>
      <c r="EK15" s="253"/>
      <c r="EL15" s="253"/>
      <c r="EM15" s="253"/>
      <c r="EN15" s="253"/>
      <c r="EO15" s="253"/>
      <c r="EP15" s="253"/>
      <c r="EQ15" s="253"/>
      <c r="ER15" s="253"/>
      <c r="ES15" s="253"/>
      <c r="ET15" s="253"/>
      <c r="EU15" s="254" t="str">
        <f>IFERROR(IF(AND('Classificação geral'!$H7="FEM",'Classificação geral'!$I7=1,'Classificação geral'!$F7="Mini"),'Classificação geral'!$A7,""),"")</f>
        <v/>
      </c>
      <c r="EV15" s="254" t="str">
        <f>IFERROR(IF(AND('Classificação geral'!$H7="FEM",'Classificação geral'!$I7=1,'Classificação geral'!F7="Mini"),'Classificação geral'!$B7,""),"")</f>
        <v/>
      </c>
      <c r="EW15" s="255" t="str">
        <f>IF($EV15='Classificação geral'!$B7,'Classificação geral'!$C7,"")</f>
        <v/>
      </c>
      <c r="EX15" s="255" t="str">
        <f>IF($EV15='Classificação geral'!$B7,'Classificação geral'!$D7,"")</f>
        <v/>
      </c>
      <c r="EY15" s="255" t="str">
        <f>IF($EV15='Classificação geral'!$B7,'Classificação geral'!$H7,"")</f>
        <v/>
      </c>
      <c r="EZ15" s="255" t="str">
        <f>IF($EY15='Classificação geral'!$H7,'Classificação geral'!$I7,"")</f>
        <v/>
      </c>
      <c r="FA15" s="255" t="str">
        <f>IF($EZ15='Classificação geral'!$I7,'Classificação geral'!$N7,"")</f>
        <v/>
      </c>
      <c r="FB15" s="255" t="str">
        <f>IF($EZ15='Classificação geral'!$I7,'Classificação geral'!$Q7,"")</f>
        <v/>
      </c>
      <c r="FC15" s="255" t="str">
        <f>IF($EZ15='Classificação geral'!$I7,'Classificação geral'!$R7,"")</f>
        <v/>
      </c>
      <c r="FD15" s="255" t="str">
        <f>IF($EZ15='Classificação geral'!$I7,'Classificação geral'!$J7,"")</f>
        <v/>
      </c>
      <c r="FE15" s="255" t="str">
        <f>IF($EZ15='Classificação geral'!$I7,'Classificação geral'!$S7,"")</f>
        <v/>
      </c>
      <c r="FF15" s="255" t="str">
        <f>IF($EZ15='Classificação geral'!$I7,'Classificação geral'!$U7,"")</f>
        <v/>
      </c>
      <c r="FG15" s="255" t="str">
        <f>IF($EZ15='Classificação geral'!$I7,'Classificação geral'!$V7,"")</f>
        <v/>
      </c>
      <c r="FH15" s="255" t="str">
        <f>IF($EZ15='Classificação geral'!$I7,'Classificação geral'!$K7,"")</f>
        <v/>
      </c>
      <c r="FI15" s="255" t="str">
        <f>IF($EZ15='Classificação geral'!$I7,'Classificação geral'!$W7,"")</f>
        <v/>
      </c>
      <c r="FJ15" s="255" t="str">
        <f>IF($EZ15='Classificação geral'!$I7,'Classificação geral'!$Y7,"")</f>
        <v/>
      </c>
      <c r="FK15" s="255" t="str">
        <f>IF($EZ15='Classificação geral'!$I7,'Classificação geral'!$Z7,"")</f>
        <v/>
      </c>
      <c r="FL15" s="255" t="str">
        <f>IF($EZ15='Classificação geral'!$I7,'Classificação geral'!$L7,"")</f>
        <v/>
      </c>
      <c r="FM15" s="255" t="str">
        <f>IF($EZ15='Classificação geral'!$I7,'Classificação geral'!$M7,"")</f>
        <v/>
      </c>
      <c r="FN15" s="255" t="str">
        <f>IF($EZ15='Classificação geral'!$I7,'Classificação geral'!$AG7,"")</f>
        <v/>
      </c>
      <c r="FO15" s="256" t="str">
        <f>IFERROR(RANK(FN15,FN:FN,0)+ COUNTIF($FN$13:FN14,FN15),"")</f>
        <v/>
      </c>
      <c r="FQ15" s="254" t="str">
        <f>IFERROR(IF(AND('Classificação geral'!$H7="mas",'Classificação geral'!$I7=1,'Classificação geral'!$F7="Mini"),'Classificação geral'!$A7,""),"")</f>
        <v/>
      </c>
      <c r="FR15" s="254" t="str">
        <f>IFERROR(IF(AND('Classificação geral'!$H7="mas",'Classificação geral'!$I7=1,'Classificação geral'!$F7="Mini"),'Classificação geral'!$B7,""),"")</f>
        <v/>
      </c>
      <c r="FS15" s="255" t="str">
        <f>IF($FR15='Classificação geral'!$B7,'Classificação geral'!$C7,"")</f>
        <v/>
      </c>
      <c r="FT15" s="255" t="str">
        <f>IF($FR15='Classificação geral'!$B7,'Classificação geral'!$D7,"")</f>
        <v/>
      </c>
      <c r="FU15" s="255" t="str">
        <f>IF($FR15='Classificação geral'!$B7,'Classificação geral'!$H7,"")</f>
        <v/>
      </c>
      <c r="FV15" s="254" t="str">
        <f>IFERROR(IF(AND($FU15="mas",'Classificação geral'!$I7=1),'Classificação geral'!I7,""),"")</f>
        <v/>
      </c>
      <c r="FW15" s="254" t="str">
        <f>IFERROR(IF(AND($FU15="mas",'Classificação geral'!$I7=1),'Classificação geral'!N7,""),"")</f>
        <v/>
      </c>
      <c r="FX15" s="254" t="str">
        <f>IFERROR(IF(AND($FU15="mas",'Classificação geral'!$I7=1),'Classificação geral'!Q7,""),"")</f>
        <v/>
      </c>
      <c r="FY15" s="254" t="str">
        <f>IFERROR(IF(AND($FU15="mas",'Classificação geral'!$I7=1),'Classificação geral'!R7,""),"")</f>
        <v/>
      </c>
      <c r="FZ15" s="254" t="str">
        <f>IFERROR(IF(AND($FU15="mas",'Classificação geral'!$I7=1),'Classificação geral'!J7,""),"")</f>
        <v/>
      </c>
      <c r="GA15" s="254" t="str">
        <f>IFERROR(IF(AND($FU15="mas",'Classificação geral'!$I7=1),'Classificação geral'!S7,""),"")</f>
        <v/>
      </c>
      <c r="GB15" s="254" t="str">
        <f>IFERROR(IF(AND($FU15="mas",'Classificação geral'!$I7=1),'Classificação geral'!U7,""),"")</f>
        <v/>
      </c>
      <c r="GC15" s="254" t="str">
        <f>IFERROR(IF(AND($FU15="mas",'Classificação geral'!$I7=1),'Classificação geral'!V7,""),"")</f>
        <v/>
      </c>
      <c r="GD15" s="254" t="str">
        <f>IFERROR(IF(AND($FU15="mas",'Classificação geral'!$I7=1),'Classificação geral'!K7,""),"")</f>
        <v/>
      </c>
      <c r="GE15" s="254" t="str">
        <f>IFERROR(IF(AND($FU15="mas",'Classificação geral'!$I7=1),'Classificação geral'!W7,""),"")</f>
        <v/>
      </c>
      <c r="GF15" s="254" t="str">
        <f>IFERROR(IF(AND($FU15="mas",'Classificação geral'!$I7=1),'Classificação geral'!Y7,""),"")</f>
        <v/>
      </c>
      <c r="GG15" s="254" t="str">
        <f>IFERROR(IF(AND($FU15="mas",'Classificação geral'!$I7=1),'Classificação geral'!Z7,""),"")</f>
        <v/>
      </c>
      <c r="GH15" s="254" t="str">
        <f>IFERROR(IF(AND($FU15="mas",'Classificação geral'!$I7=1),'Classificação geral'!L7,""),"")</f>
        <v/>
      </c>
      <c r="GI15" s="254" t="str">
        <f>IFERROR(IF(AND($FU15="mas",'Classificação geral'!$I7=1),'Classificação geral'!M7,""),"")</f>
        <v/>
      </c>
      <c r="GJ15" s="302" t="str">
        <f>IFERROR(IF(AND($FU15="mas",'Classificação geral'!$I7=1),'Classificação geral'!AG7,""),"")</f>
        <v/>
      </c>
      <c r="GK15" s="256" t="str">
        <f>IFERROR(RANK(GJ15,GJ:GJ,0)+ COUNTIF($GJ$13:GJ14,GJ15),"")</f>
        <v/>
      </c>
      <c r="GM15" s="254" t="str">
        <f>IFERROR(IF(AND('Classificação geral'!$H7="fem",'Classificação geral'!$I7=2,'Classificação geral'!$F7="Mini"),'Classificação geral'!$A7,""),"")</f>
        <v/>
      </c>
      <c r="GN15" s="254" t="str">
        <f>IFERROR(IF(AND('Classificação geral'!$H7="fem",'Classificação geral'!$I7=2,'Classificação geral'!$F7="Mini"),'Classificação geral'!$B7,""),"")</f>
        <v/>
      </c>
      <c r="GO15" s="255" t="str">
        <f>IF($GN15='Classificação geral'!$B7,'Classificação geral'!$C7,"")</f>
        <v/>
      </c>
      <c r="GP15" s="255" t="str">
        <f>IF($GN15='Classificação geral'!$B7,'Classificação geral'!$D7,"")</f>
        <v/>
      </c>
      <c r="GQ15" s="255" t="str">
        <f>IF($GN15='Classificação geral'!$B7,'Classificação geral'!$H7,"")</f>
        <v/>
      </c>
      <c r="GR15" s="254" t="str">
        <f>IFERROR(IF(AND($GQ15="fem",'Classificação geral'!$I7=2),'Classificação geral'!I7,""),"")</f>
        <v/>
      </c>
      <c r="GS15" s="254" t="str">
        <f>IFERROR(IF(AND($GQ15="fem",'Classificação geral'!$I7=2),'Classificação geral'!N7,""),"")</f>
        <v/>
      </c>
      <c r="GT15" s="254" t="str">
        <f>IFERROR(IF(AND($GQ15="fem",'Classificação geral'!$I7=2),'Classificação geral'!Q7,""),"")</f>
        <v/>
      </c>
      <c r="GU15" s="254" t="str">
        <f>IFERROR(IF(AND($GQ15="fem",'Classificação geral'!$I7=2),'Classificação geral'!R7,""),"")</f>
        <v/>
      </c>
      <c r="GV15" s="254" t="str">
        <f>IFERROR(IF(AND($GQ15="fem",'Classificação geral'!$I7=2),'Classificação geral'!J7,""),"")</f>
        <v/>
      </c>
      <c r="GW15" s="254" t="str">
        <f>IFERROR(IF(AND($GQ15="fem",'Classificação geral'!$I7=2),'Classificação geral'!S7,""),"")</f>
        <v/>
      </c>
      <c r="GX15" s="254" t="str">
        <f>IFERROR(IF(AND($GQ15="fem",'Classificação geral'!$I7=2),'Classificação geral'!U7,""),"")</f>
        <v/>
      </c>
      <c r="GY15" s="254" t="str">
        <f>IFERROR(IF(AND($GQ15="fem",'Classificação geral'!$I7=2),'Classificação geral'!V7,""),"")</f>
        <v/>
      </c>
      <c r="GZ15" s="254" t="str">
        <f>IFERROR(IF(AND($GQ15="fem",'Classificação geral'!$I7=2),'Classificação geral'!K7,""),"")</f>
        <v/>
      </c>
      <c r="HA15" s="254" t="str">
        <f>IFERROR(IF(AND($GQ15="fem",'Classificação geral'!$I7=2),'Classificação geral'!W7,""),"")</f>
        <v/>
      </c>
      <c r="HB15" s="254" t="str">
        <f>IFERROR(IF(AND($GQ15="fem",'Classificação geral'!$I7=2),'Classificação geral'!Y7,""),"")</f>
        <v/>
      </c>
      <c r="HC15" s="254" t="str">
        <f>IFERROR(IF(AND($GQ15="fem",'Classificação geral'!$I7=2),'Classificação geral'!Z7,""),"")</f>
        <v/>
      </c>
      <c r="HD15" s="254" t="str">
        <f>IFERROR(IF(AND($GQ15="fem",'Classificação geral'!$I7=2),'Classificação geral'!L7,""),"")</f>
        <v/>
      </c>
      <c r="HE15" s="254" t="str">
        <f>IFERROR(IF(AND($GQ15="fem",'Classificação geral'!$I7=2),'Classificação geral'!M7,""),"")</f>
        <v/>
      </c>
      <c r="HF15" s="254" t="str">
        <f>IFERROR(IF(AND($GQ15="fem",'Classificação geral'!$I7=2),'Classificação geral'!AG7,""),"")</f>
        <v/>
      </c>
      <c r="HG15" s="256" t="str">
        <f>IFERROR(RANK(HF15,HF:HF,0)+ COUNTIF(HF$13:$HF13,HF15),"")</f>
        <v/>
      </c>
      <c r="HI15" s="254" t="str">
        <f>IFERROR(IF(AND('Classificação geral'!$H7="mas",'Classificação geral'!$I7=2,'Classificação geral'!$F7="Mini"),'Classificação geral'!$A7,""),"")</f>
        <v/>
      </c>
      <c r="HJ15" s="254" t="str">
        <f>IFERROR(IF(AND('Classificação geral'!$H7="mas",'Classificação geral'!$I7=2,'Classificação geral'!$F7="Mini"),'Classificação geral'!$B7,""),"")</f>
        <v/>
      </c>
      <c r="HK15" s="255" t="str">
        <f>IF($HJ15='Classificação geral'!$B7,'Classificação geral'!$C7,"")</f>
        <v/>
      </c>
      <c r="HL15" s="255" t="str">
        <f>IF($HJ15='Classificação geral'!$B7,'Classificação geral'!$D7,"")</f>
        <v/>
      </c>
      <c r="HM15" s="255" t="str">
        <f>IF($HJ15='Classificação geral'!$B7,'Classificação geral'!$H7,"")</f>
        <v/>
      </c>
      <c r="HN15" s="254" t="str">
        <f>IFERROR(IF(AND($HM15="mas",'Classificação geral'!$I7=2),'Classificação geral'!I7,""),"")</f>
        <v/>
      </c>
      <c r="HO15" s="254" t="str">
        <f>IFERROR(IF(AND($HM15="mas",'Classificação geral'!$I7=2),'Classificação geral'!N7,""),"")</f>
        <v/>
      </c>
      <c r="HP15" s="254" t="str">
        <f>IFERROR(IF(AND($HM15="mas",'Classificação geral'!$I7=2),'Classificação geral'!Q7,""),"")</f>
        <v/>
      </c>
      <c r="HQ15" s="254" t="str">
        <f>IFERROR(IF(AND($HM15="mas",'Classificação geral'!$I7=2),'Classificação geral'!R7,""),"")</f>
        <v/>
      </c>
      <c r="HR15" s="254" t="str">
        <f>IFERROR(IF(AND($HM15="mas",'Classificação geral'!$I7=2),'Classificação geral'!J7,""),"")</f>
        <v/>
      </c>
      <c r="HS15" s="254" t="str">
        <f>IFERROR(IF(AND($HM15="mas",'Classificação geral'!$I7=2),'Classificação geral'!S7,""),"")</f>
        <v/>
      </c>
      <c r="HT15" s="254" t="str">
        <f>IFERROR(IF(AND($HM15="mas",'Classificação geral'!$I7=2),'Classificação geral'!U7,""),"")</f>
        <v/>
      </c>
      <c r="HU15" s="254" t="str">
        <f>IFERROR(IF(AND($HM15="mas",'Classificação geral'!$I7=2),'Classificação geral'!V7,""),"")</f>
        <v/>
      </c>
      <c r="HV15" s="254" t="str">
        <f>IFERROR(IF(AND($HM15="mas",'Classificação geral'!$I7=2),'Classificação geral'!J7,""),"")</f>
        <v/>
      </c>
      <c r="HW15" s="254" t="str">
        <f>IFERROR(IF(AND($HM15="mas",'Classificação geral'!$I7=2),'Classificação geral'!W7,""),"")</f>
        <v/>
      </c>
      <c r="HX15" s="254" t="str">
        <f>IFERROR(IF(AND($HM15="mas",'Classificação geral'!$I7=2),'Classificação geral'!Y7,""),"")</f>
        <v/>
      </c>
      <c r="HY15" s="254" t="str">
        <f>IFERROR(IF(AND($HM15="mas",'Classificação geral'!$I7=2),'Classificação geral'!Z7,""),"")</f>
        <v/>
      </c>
      <c r="HZ15" s="254" t="str">
        <f>IFERROR(IF(AND($HM15="mas",'Classificação geral'!$I7=2),'Classificação geral'!L7,""),"")</f>
        <v/>
      </c>
      <c r="IA15" s="254" t="str">
        <f>IFERROR(IF(AND($HM15="mas",'Classificação geral'!$I7=2),'Classificação geral'!$AG7,""),"")</f>
        <v/>
      </c>
      <c r="IB15" s="256" t="str">
        <f>IFERROR(RANK(IA15,IA:IA,0)+ COUNTIF($IA$13:IA$13,IA15),"")</f>
        <v/>
      </c>
      <c r="ID15" s="254" t="str">
        <f>IFERROR(IF(AND('Classificação geral'!$H7="fem",'Classificação geral'!$I7=3,'Classificação geral'!$F7="Mini"),'Classificação geral'!$A7,""),"")</f>
        <v/>
      </c>
      <c r="IE15" s="254" t="str">
        <f>IFERROR(IF(AND('Classificação geral'!$H7="fem",'Classificação geral'!$I7=3,'Classificação geral'!$F7="Mini"),'Classificação geral'!$B7,""),"")</f>
        <v/>
      </c>
      <c r="IF15" s="255" t="str">
        <f>IF($IE15='Classificação geral'!$B7,'Classificação geral'!$C7,"")</f>
        <v/>
      </c>
      <c r="IG15" s="255" t="str">
        <f>IF($IE15='Classificação geral'!$B7,'Classificação geral'!$D7,"")</f>
        <v/>
      </c>
      <c r="IH15" s="255" t="str">
        <f>IF($IE15='Classificação geral'!$B7,'Classificação geral'!$H7,"")</f>
        <v/>
      </c>
      <c r="II15" s="255" t="str">
        <f>IF($IH15='Classificação geral'!$H7,'Classificação geral'!$I7,"")</f>
        <v/>
      </c>
      <c r="IJ15" s="255" t="str">
        <f>IF($II15='Classificação geral'!$I7,'Classificação geral'!$N7,"")</f>
        <v/>
      </c>
      <c r="IK15" s="255" t="str">
        <f>IF($II15='Classificação geral'!$I7,'Classificação geral'!$Q7,"")</f>
        <v/>
      </c>
      <c r="IL15" s="255" t="str">
        <f>IF($II15='Classificação geral'!$I7,'Classificação geral'!$R7,"")</f>
        <v/>
      </c>
      <c r="IM15" s="255" t="str">
        <f>IF($II15='Classificação geral'!$I7,'Classificação geral'!$J7,"")</f>
        <v/>
      </c>
      <c r="IN15" s="255" t="str">
        <f>IF($II15='Classificação geral'!$I7,'Classificação geral'!$S7,"")</f>
        <v/>
      </c>
      <c r="IO15" s="255" t="str">
        <f>IF($II15='Classificação geral'!$I7,'Classificação geral'!$U7,"")</f>
        <v/>
      </c>
      <c r="IP15" s="255" t="str">
        <f>IF($II15='Classificação geral'!$I7,'Classificação geral'!$V7,"")</f>
        <v/>
      </c>
      <c r="IQ15" s="255" t="str">
        <f>IF($II15='Classificação geral'!$I7,'Classificação geral'!$K7,"")</f>
        <v/>
      </c>
      <c r="IR15" s="255" t="str">
        <f>IF($II15='Classificação geral'!$I7,'Classificação geral'!$W7,"")</f>
        <v/>
      </c>
      <c r="IS15" s="255" t="str">
        <f>IF($II15='Classificação geral'!$I7,'Classificação geral'!$Y7,"")</f>
        <v/>
      </c>
      <c r="IT15" s="255" t="str">
        <f>IF($II15='Classificação geral'!$I7,'Classificação geral'!$Z7,"")</f>
        <v/>
      </c>
      <c r="IU15" s="255" t="str">
        <f>IF($II15='Classificação geral'!$I7,'Classificação geral'!$L7,"")</f>
        <v/>
      </c>
      <c r="IV15" s="255" t="str">
        <f>IF($II15='Classificação geral'!$I7,'Classificação geral'!$M7,"")</f>
        <v/>
      </c>
      <c r="IW15" s="255" t="str">
        <f>IF($II15='Classificação geral'!$I7,'Classificação geral'!$AG7,"")</f>
        <v/>
      </c>
      <c r="IX15" s="256" t="str">
        <f>IFERROR(RANK(IW15,IW:IW,0)+ COUNTIF($IW$13:IW13,IW15),"")</f>
        <v/>
      </c>
      <c r="IZ15" s="254" t="str">
        <f>IFERROR(IF(AND('Classificação geral'!$H7="mas",'Classificação geral'!$I7=3,'Classificação geral'!$F7="Mini"),'Classificação geral'!$A7,""),"")</f>
        <v/>
      </c>
      <c r="JA15" s="254" t="str">
        <f>IFERROR(IF(AND('Classificação geral'!$H7="mas",'Classificação geral'!$I7=3,'Classificação geral'!$F7="Mini"),'Classificação geral'!$B7,""),"")</f>
        <v/>
      </c>
      <c r="JB15" s="255" t="str">
        <f>IF($JA15='Classificação geral'!$B7,'Classificação geral'!$C7,"")</f>
        <v/>
      </c>
      <c r="JC15" s="255" t="str">
        <f>IF($JA15='Classificação geral'!$B7,'Classificação geral'!$D7,"")</f>
        <v/>
      </c>
      <c r="JD15" s="255" t="str">
        <f>IF($JA15='Classificação geral'!$B7,'Classificação geral'!$H7,"")</f>
        <v/>
      </c>
      <c r="JE15" s="254" t="str">
        <f>IFERROR(IF(AND($JD15="mas",'Classificação geral'!$I7=3),'Classificação geral'!I7,""),"")</f>
        <v/>
      </c>
      <c r="JF15" s="254" t="str">
        <f>IFERROR(IF(AND($JD15="mas",'Classificação geral'!$I7=3),'Classificação geral'!N7,""),"")</f>
        <v/>
      </c>
      <c r="JG15" s="254" t="str">
        <f>IFERROR(IF(AND($JD15="mas",'Classificação geral'!$I7=3),'Classificação geral'!Q7,""),"")</f>
        <v/>
      </c>
      <c r="JH15" s="254" t="str">
        <f>IFERROR(IF(AND($JD15="mas",'Classificação geral'!$I7=3),'Classificação geral'!R7,""),"")</f>
        <v/>
      </c>
      <c r="JI15" s="254" t="str">
        <f>IFERROR(IF(AND($JD15="mas",'Classificação geral'!$I7=3),'Classificação geral'!J7,""),"")</f>
        <v/>
      </c>
      <c r="JJ15" s="254" t="str">
        <f>IFERROR(IF(AND($JD15="mas",'Classificação geral'!$I7=3),'Classificação geral'!S7,""),"")</f>
        <v/>
      </c>
      <c r="JK15" s="254" t="str">
        <f>IFERROR(IF(AND($JD15="mas",'Classificação geral'!$I7=3),'Classificação geral'!U7,""),"")</f>
        <v/>
      </c>
      <c r="JL15" s="254" t="str">
        <f>IFERROR(IF(AND($JD15="mas",'Classificação geral'!$I7=3),'Classificação geral'!V7,""),"")</f>
        <v/>
      </c>
      <c r="JM15" s="254" t="str">
        <f>IFERROR(IF(AND($JD15="mas",'Classificação geral'!$I7=3),'Classificação geral'!K7,""),"")</f>
        <v/>
      </c>
      <c r="JN15" s="254" t="str">
        <f>IFERROR(IF(AND($JD15="mas",'Classificação geral'!$I7=3),'Classificação geral'!W7,""),"")</f>
        <v/>
      </c>
      <c r="JO15" s="254" t="str">
        <f>IFERROR(IF(AND($JD15="mas",'Classificação geral'!$I7=3),'Classificação geral'!Y7,""),"")</f>
        <v/>
      </c>
      <c r="JP15" s="254" t="str">
        <f>IFERROR(IF(AND($JD15="mas",'Classificação geral'!$I7=3),'Classificação geral'!Z7,""),"")</f>
        <v/>
      </c>
      <c r="JQ15" s="254" t="str">
        <f>IFERROR(IF(AND($JD15="mas",'Classificação geral'!$I7=3),'Classificação geral'!L7,""),"")</f>
        <v/>
      </c>
      <c r="JR15" s="254" t="str">
        <f>IFERROR(IF(AND($JD15="mas",'Classificação geral'!$I7=3),'Classificação geral'!$AG7,""),"")</f>
        <v/>
      </c>
      <c r="JS15" s="256" t="str">
        <f>IFERROR(RANK(JR15,JR:JR,0)+ COUNTIF(JR$13:$JR13,JR15),"")</f>
        <v/>
      </c>
    </row>
    <row r="16" spans="1:279" s="244" customFormat="1" ht="37.5" customHeight="1" x14ac:dyDescent="0.35">
      <c r="B16" s="246" t="str">
        <f>IFERROR(INDEX($EU$15:$EU$131,MATCH($V16,$FO$15:$FO$131,0)),"")</f>
        <v/>
      </c>
      <c r="C16" s="245" t="str">
        <f>IFERROR(INDEX($EV$15:$EV$161,MATCH($V16,$FO$15:$FO$161,0)),"")</f>
        <v/>
      </c>
      <c r="D16" s="245" t="str">
        <f>IFERROR(INDEX($EW$15:$EW$161,MATCH($V16,$FO$15:$FO$161,0)),"")</f>
        <v/>
      </c>
      <c r="E16" s="245" t="str">
        <f>IFERROR(INDEX($EX$15:$EX$161,MATCH($V16,$FO$15:$FO$161,0)),"")</f>
        <v/>
      </c>
      <c r="F16" s="246" t="str">
        <f>IFERROR(INDEX($EY$15:$EY$161,MATCH($V16,$FO$15:$FO$161,0)),"")</f>
        <v/>
      </c>
      <c r="G16" s="246" t="str">
        <f>IFERROR(INDEX($EZ$15:$EZ$161,MATCH($V16,$FO$15:$FO$161,0)),"")</f>
        <v/>
      </c>
      <c r="H16" s="247" t="str">
        <f>IFERROR(INDEX($FA$15:$FA$161,MATCH($V16,$FO$15:$FO$161,0)),"")</f>
        <v/>
      </c>
      <c r="I16" s="247" t="str">
        <f>IFERROR(INDEX($FB$15:$FB$161,MATCH($V16,$FO$15:$FO$161,0)),"")</f>
        <v/>
      </c>
      <c r="J16" s="247" t="str">
        <f>IFERROR(INDEX($FC$15:$FC$161,MATCH($V16,$FO$15:$FO$161,0)),"")</f>
        <v/>
      </c>
      <c r="K16" s="247" t="str">
        <f>IFERROR(INDEX($FD$15:$FD$161,MATCH($V16,$FO$15:$FO$161,0)),"")</f>
        <v/>
      </c>
      <c r="L16" s="247" t="str">
        <f>IFERROR(INDEX($FE$15:$FE$161,MATCH($V16,$FO$15:$FO$161,0)),"")</f>
        <v/>
      </c>
      <c r="M16" s="247" t="str">
        <f>IFERROR(INDEX($FF$15:$FF$161,MATCH($V16,$FO$15:$FO$161,0)),"")</f>
        <v/>
      </c>
      <c r="N16" s="247" t="str">
        <f>IFERROR(INDEX($FG$15:$FG$161,MATCH($V16,$FO$15:$FO$161,0)),"")</f>
        <v/>
      </c>
      <c r="O16" s="247" t="str">
        <f>IFERROR(INDEX($FH$15:$FH$161,MATCH($V16,$FO$15:$FO$161,0)),"")</f>
        <v/>
      </c>
      <c r="P16" s="247" t="str">
        <f>IFERROR(INDEX($FI$15:$FI$161,MATCH($V16,$FO$15:$FO$161,0)),"")</f>
        <v/>
      </c>
      <c r="Q16" s="247" t="str">
        <f>IFERROR(INDEX($FJ$15:$FJ$161,MATCH($V16,$FO$15:$FO$161,0)),"")</f>
        <v/>
      </c>
      <c r="R16" s="247" t="str">
        <f t="shared" si="0"/>
        <v/>
      </c>
      <c r="S16" s="247" t="str">
        <f t="shared" si="0"/>
        <v/>
      </c>
      <c r="T16" s="247" t="str">
        <f>IFERROR(INDEX($FL$15:$FL$161,MATCH($V16,$FO$15:$FO$161,0)),"")</f>
        <v/>
      </c>
      <c r="U16" s="247" t="str">
        <f>IFERROR(INDEX($FN$15:$FN$161,MATCH($V16,$FO$15:$FO$161,0)),"")</f>
        <v/>
      </c>
      <c r="V16" s="248">
        <v>2</v>
      </c>
      <c r="W16" s="249"/>
      <c r="X16" s="249"/>
      <c r="Y16" s="246" t="str">
        <f>IFERROR(INDEX($FQ$15:$FQ$161,MATCH($AS16,$GK$15:$GK$161,0)),"")</f>
        <v/>
      </c>
      <c r="Z16" s="245" t="str">
        <f>IFERROR(INDEX($FR$15:$FR$161,MATCH($AS16,$GK$15:$GK$161,0)),"")</f>
        <v/>
      </c>
      <c r="AA16" s="245" t="str">
        <f>IFERROR(INDEX($FS$15:$FS$161,MATCH($AS16,$GK$15:$GK$161,0)),"")</f>
        <v/>
      </c>
      <c r="AB16" s="245" t="str">
        <f>IFERROR(INDEX($FT$15:$FT$161,MATCH($V16,$GK$15:$GK$161,0)),"")</f>
        <v/>
      </c>
      <c r="AC16" s="246" t="str">
        <f>IFERROR(INDEX($FU$15:$FU$161,MATCH($AS16,$GK$15:$GK$161,0)),"")</f>
        <v/>
      </c>
      <c r="AD16" s="246" t="str">
        <f>IFERROR(INDEX($FV$15:$FV$161,MATCH($AS16,$GK$15:$GK$161,0)),"")</f>
        <v/>
      </c>
      <c r="AE16" s="247" t="str">
        <f>IFERROR(INDEX($FW$15:$FW$161,MATCH($AS16,$GK$15:$GK$161,0)),"")</f>
        <v/>
      </c>
      <c r="AF16" s="247" t="str">
        <f>IFERROR(INDEX($FX$15:$FX$161,MATCH($AS16,$GK$15:$GK$161,0)),"")</f>
        <v/>
      </c>
      <c r="AG16" s="247" t="str">
        <f>IFERROR(INDEX($FY$15:$FY$161,MATCH($AS16,$GK$15:$GK$161,0)),"")</f>
        <v/>
      </c>
      <c r="AH16" s="247" t="str">
        <f>IFERROR(INDEX($FZ$15:$FZ$161,MATCH($AS16,$GK$15:$GK$161,0)),"")</f>
        <v/>
      </c>
      <c r="AI16" s="247" t="str">
        <f>IFERROR(INDEX($GA$15:$GA$161,MATCH($AS16,$GK$15:$GK$161,0)),"")</f>
        <v/>
      </c>
      <c r="AJ16" s="247" t="str">
        <f>IFERROR(INDEX($GB$15:$GB$161,MATCH($AS16,$GK$15:$GK$161,0)),"")</f>
        <v/>
      </c>
      <c r="AK16" s="247" t="str">
        <f>IFERROR(INDEX($GC$15:$GC$161,MATCH($AS16,$GK$15:$GK$161,0)),"")</f>
        <v/>
      </c>
      <c r="AL16" s="247" t="str">
        <f>IFERROR(INDEX($GD$15:$GD$161,MATCH($AS16,$GK$15:$GK$161,0)),"")</f>
        <v/>
      </c>
      <c r="AM16" s="247" t="str">
        <f>IFERROR(INDEX($GE$15:$GE$161,MATCH($AS16,$GK$15:$GK$161,0)),"")</f>
        <v/>
      </c>
      <c r="AN16" s="247" t="str">
        <f>IFERROR(INDEX($GF$15:$GF$161,MATCH($AS16,$GK$15:$GK$161,0)),"")</f>
        <v/>
      </c>
      <c r="AO16" s="247" t="str">
        <f t="shared" si="1"/>
        <v/>
      </c>
      <c r="AP16" s="247" t="str">
        <f t="shared" si="1"/>
        <v/>
      </c>
      <c r="AQ16" s="247" t="str">
        <f>IFERROR(INDEX($GH$15:$GH$161,MATCH($AS16,$GK$15:$GK$161,0)),"")</f>
        <v/>
      </c>
      <c r="AR16" s="247" t="str">
        <f>IFERROR(INDEX($GJ$15:$GJ$161,MATCH($AS16,$GK$15:$GK$161,0)),"")</f>
        <v/>
      </c>
      <c r="AS16" s="248">
        <v>2</v>
      </c>
      <c r="AT16" s="249"/>
      <c r="AV16" s="245" t="str">
        <f>IFERROR(INDEX($GM$15:$GM$161,MATCH($BP16,$HG$15:$HG$161,0)),"")</f>
        <v/>
      </c>
      <c r="AW16" s="250" t="str">
        <f>IFERROR(INDEX($GN$15:$GN$161,MATCH($BP16,$HG$15:$HG$161,0)),"")</f>
        <v/>
      </c>
      <c r="AX16" s="250" t="str">
        <f>IFERROR(INDEX($GO$15:$GO$161,MATCH($BP16,$HG$15:$HG$161,0)),"")</f>
        <v/>
      </c>
      <c r="AY16" s="251" t="str">
        <f>IFERROR(INDEX($GP$15:$GP$161,MATCH($V16,$HG$15:$HG$161,0)),"")</f>
        <v/>
      </c>
      <c r="AZ16" s="251" t="str">
        <f>IFERROR(INDEX($GQ$15:$GQ$161,MATCH($BP16,$HG$15:$HG$161,0)),"")</f>
        <v/>
      </c>
      <c r="BA16" s="251" t="str">
        <f>IFERROR(INDEX($GR$15:$GR$161,MATCH($BP16,$HG$15:$HG$161,0)),"")</f>
        <v/>
      </c>
      <c r="BB16" s="252" t="str">
        <f>IFERROR(INDEX($GS$15:$GS$161,MATCH($BP16,$HG$15:$HG$161,0)),"")</f>
        <v/>
      </c>
      <c r="BC16" s="252" t="str">
        <f>IFERROR(INDEX($GT$15:$GT$161,MATCH($BP16,$HG$15:$HG$161,0)),"")</f>
        <v/>
      </c>
      <c r="BD16" s="252" t="str">
        <f>IFERROR(INDEX($GU$15:$GU$161,MATCH($BP16,$HG$15:$HG$161,0)),"")</f>
        <v/>
      </c>
      <c r="BE16" s="252" t="str">
        <f>IFERROR(INDEX($GV$15:$GV$161,MATCH($BP16,$HG$15:$HG$161,0)),"")</f>
        <v/>
      </c>
      <c r="BF16" s="252" t="str">
        <f>IFERROR(INDEX($GW$15:$GW$161,MATCH($BP16,$HG$15:$HG$161,0)),"")</f>
        <v/>
      </c>
      <c r="BG16" s="252" t="str">
        <f>IFERROR(INDEX($GX$15:$GX$161,MATCH($BP16,$HG$15:$HG$161,0)),"")</f>
        <v/>
      </c>
      <c r="BH16" s="252" t="str">
        <f>IFERROR(INDEX($GY$15:$GY$161,MATCH($BP16,$HG$15:$HG$161,0)),"")</f>
        <v/>
      </c>
      <c r="BI16" s="252" t="str">
        <f>IFERROR(INDEX($GZ$15:$GZ$161,MATCH($BP16,$HG$15:$HG$161,0)),"")</f>
        <v/>
      </c>
      <c r="BJ16" s="252" t="str">
        <f>IFERROR(INDEX($HA$15:$HA$161,MATCH($BP16,$HG$15:$HG$161,0)),"")</f>
        <v/>
      </c>
      <c r="BK16" s="252" t="str">
        <f>IFERROR(INDEX($HB$15:$HB$161,MATCH($BP16,$HG$15:$HG$161,0)),"")</f>
        <v/>
      </c>
      <c r="BL16" s="252" t="str">
        <f t="shared" si="2"/>
        <v/>
      </c>
      <c r="BM16" s="252" t="str">
        <f t="shared" si="2"/>
        <v/>
      </c>
      <c r="BN16" s="252" t="str">
        <f>IFERROR(INDEX($HD$15:$HD$161,MATCH($BP16,$HG$15:$HG$161,0)),"")</f>
        <v/>
      </c>
      <c r="BO16" s="252" t="str">
        <f>IFERROR(INDEX($HF$15:$HF$161,MATCH($BP16,$HG$15:$HG$161,0)),"")</f>
        <v/>
      </c>
      <c r="BP16" s="356">
        <v>2</v>
      </c>
      <c r="BQ16" s="249"/>
      <c r="BR16" s="249"/>
      <c r="BS16" s="245" t="str">
        <f>IFERROR(INDEX($HI$15:$HI$161,MATCH($CM16,$IB$15:$IB$161,0)),"")</f>
        <v/>
      </c>
      <c r="BT16" s="245" t="str">
        <f>IFERROR(INDEX($HJ$15:$HJ$161,MATCH($CM16,$IB$15:$IB$161,0)),"")</f>
        <v/>
      </c>
      <c r="BU16" s="245" t="str">
        <f>IFERROR(INDEX($HK$15:$HK$161,MATCH($CM16,$IB$15:$IB$161,0)),"")</f>
        <v/>
      </c>
      <c r="BV16" s="246" t="str">
        <f>IFERROR(INDEX($HL$15:$HL$161,MATCH($V16,$IB$15:$IB$161,0)),"")</f>
        <v/>
      </c>
      <c r="BW16" s="246" t="str">
        <f>IFERROR(INDEX($HM$15:$HM$161,MATCH($CM16,$IB$15:$IB$161,0)),"")</f>
        <v/>
      </c>
      <c r="BX16" s="246" t="str">
        <f t="shared" si="3"/>
        <v/>
      </c>
      <c r="BY16" s="247" t="str">
        <f t="shared" si="3"/>
        <v/>
      </c>
      <c r="BZ16" s="247" t="str">
        <f>IFERROR(INDEX($HP$15:$HP$161,MATCH($CM16,$IB$15:$IB$161,0)),"")</f>
        <v/>
      </c>
      <c r="CA16" s="247" t="str">
        <f>IFERROR(INDEX($HQ$15:$HQ$161,MATCH($CM16,$IB$15:$IB$161,0)),"")</f>
        <v/>
      </c>
      <c r="CB16" s="247" t="str">
        <f>IFERROR(INDEX($HR$15:$HR$161,MATCH($CM16,$IB$15:$IB$161,0)),"")</f>
        <v/>
      </c>
      <c r="CC16" s="247" t="str">
        <f>IFERROR(INDEX($HS$15:$HS$161,MATCH($CM16,$IB$15:$IB$161,0)),"")</f>
        <v/>
      </c>
      <c r="CD16" s="247" t="str">
        <f>IFERROR(INDEX($HT$15:$HT$161,MATCH($CM16,$IB$15:$IB$161,0)),"")</f>
        <v/>
      </c>
      <c r="CE16" s="247" t="str">
        <f>IFERROR(INDEX($HU$15:$HU$161,MATCH($CM16,$IB$15:$IB$161,0)),"")</f>
        <v/>
      </c>
      <c r="CF16" s="247" t="str">
        <f>IFERROR(INDEX($HV$15:$HV$161,MATCH($CM16,$IB$15:$IB$161,0)),"")</f>
        <v/>
      </c>
      <c r="CG16" s="247" t="str">
        <f>IFERROR(INDEX($HW$15:$HW$161,MATCH($CM16,$IB$15:$IB$161,0)),"")</f>
        <v/>
      </c>
      <c r="CH16" s="247" t="str">
        <f>IFERROR(INDEX($HX$15:$HX$161,MATCH($CM16,$IB$15:$IB$161,0)),"")</f>
        <v/>
      </c>
      <c r="CI16" s="247" t="str">
        <f t="shared" si="4"/>
        <v/>
      </c>
      <c r="CJ16" s="247" t="str">
        <f t="shared" si="4"/>
        <v/>
      </c>
      <c r="CK16" s="247" t="str">
        <f>IFERROR(INDEX($HZ$15:$HZ$161,MATCH($CM16,$IB$15:$IB$161,0)),"")</f>
        <v/>
      </c>
      <c r="CL16" s="247" t="str">
        <f>IFERROR(INDEX($IA$15:$IA$161,MATCH($CM16,$IB$15:$IB$161,0)),"")</f>
        <v/>
      </c>
      <c r="CM16" s="356">
        <v>2</v>
      </c>
      <c r="CN16" s="253"/>
      <c r="CO16" s="253"/>
      <c r="CP16" s="246" t="str">
        <f>IFERROR(INDEX($ID$15:$ID$161,MATCH($DJ16,$IX$15:$IX$161,0)),"")</f>
        <v/>
      </c>
      <c r="CQ16" s="260" t="str">
        <f>IFERROR(INDEX($IE$15:$IE$161,MATCH($DJ16,$IX$15:$IX$161,0)),"")</f>
        <v/>
      </c>
      <c r="CR16" s="260" t="str">
        <f>IFERROR(INDEX($IF$15:$IF$161,MATCH($DJ16,$IX$15:$IX$161,0)),"")</f>
        <v/>
      </c>
      <c r="CS16" s="260" t="str">
        <f>IFERROR(INDEX($IG$15:$IG$161,MATCH($DJ16,$IX$15:$IX$161,0)),"")</f>
        <v/>
      </c>
      <c r="CT16" s="261" t="str">
        <f>IFERROR(INDEX($IH$15:$IH$161,MATCH($DJ16,$IX$15:$IX$161,0)),"")</f>
        <v/>
      </c>
      <c r="CU16" s="261" t="str">
        <f>IFERROR(INDEX($II$15:$II$161,MATCH($DJ16,$IX$15:$IX$161,0)),"")</f>
        <v/>
      </c>
      <c r="CV16" s="262" t="str">
        <f>IFERROR(INDEX($IJ$15:$IJ$161,MATCH($DJ16,$IX$15:$IX$161,0)),"")</f>
        <v/>
      </c>
      <c r="CW16" s="262" t="str">
        <f>IFERROR(INDEX($IK$15:$IK$161,MATCH($DJ16,$IX$15:$IX$161,0)),"")</f>
        <v/>
      </c>
      <c r="CX16" s="262" t="str">
        <f>IFERROR(INDEX($IL$15:$IL$161,MATCH($DJ16,$IX$15:$IX$161,0)),"")</f>
        <v/>
      </c>
      <c r="CY16" s="262" t="str">
        <f>IFERROR(INDEX($IM$15:$IM$161,MATCH($DJ16,$IX$15:$IX$161,0)),"")</f>
        <v/>
      </c>
      <c r="CZ16" s="262" t="str">
        <f>IFERROR(INDEX($IN$15:$IN$161,MATCH($DJ16,$IX$15:$IX$161,0)),"")</f>
        <v/>
      </c>
      <c r="DA16" s="262" t="str">
        <f>IFERROR(INDEX($IO$15:$IO$161,MATCH($DJ16,$IX$15:$IX$161,0)),"")</f>
        <v/>
      </c>
      <c r="DB16" s="262" t="str">
        <f>IFERROR(INDEX($IP$15:$IP$161,MATCH($DJ16,$IX$15:$IX$161,0)),"")</f>
        <v/>
      </c>
      <c r="DC16" s="262" t="str">
        <f>IFERROR(INDEX($IQ$15:$IQ$161,MATCH($DJ16,$IX$15:$IX$161,0)),"")</f>
        <v/>
      </c>
      <c r="DD16" s="262" t="str">
        <f>IFERROR(INDEX($IR$15:$IR$161,MATCH($DJ16,$IX$15:$IX$161,0)),"")</f>
        <v/>
      </c>
      <c r="DE16" s="262" t="str">
        <f>IFERROR(INDEX($IS$15:$IS$161,MATCH($DJ16,$IX$15:$IX$161,0)),"")</f>
        <v/>
      </c>
      <c r="DF16" s="262" t="str">
        <f t="shared" si="5"/>
        <v/>
      </c>
      <c r="DG16" s="262" t="str">
        <f t="shared" si="5"/>
        <v/>
      </c>
      <c r="DH16" s="262" t="str">
        <f>IFERROR(INDEX($IU$15:$IU$161,MATCH($DJ16,$IX$15:$IX$161,0)),"")</f>
        <v/>
      </c>
      <c r="DI16" s="262" t="str">
        <f>IFERROR(INDEX($IW$15:$IW$161,MATCH($DJ16,$IX$15:$IX$161,0)),"")</f>
        <v/>
      </c>
      <c r="DJ16" s="356">
        <v>2</v>
      </c>
      <c r="DK16" s="249"/>
      <c r="DL16" s="249"/>
      <c r="DM16" s="246" t="str">
        <f>IFERROR(INDEX($IZ$15:$IZ$161,MATCH($EG16,$JS$15:$JS$161,0)),"")</f>
        <v/>
      </c>
      <c r="DN16" s="260" t="str">
        <f>IFERROR(INDEX($JA$15:$JA$161,MATCH($EG16,$JS$15:$JS$161,0)),"")</f>
        <v/>
      </c>
      <c r="DO16" s="260" t="str">
        <f>IFERROR(INDEX($JB$15:$JB$161,MATCH($EG16,$JS$15:$JS$161,0)),"")</f>
        <v/>
      </c>
      <c r="DP16" s="260" t="str">
        <f>IFERROR(INDEX($JC$15:$JC$161,MATCH($EG16,$JS$15:$JS$161,0)),"")</f>
        <v/>
      </c>
      <c r="DQ16" s="261" t="str">
        <f>IFERROR(INDEX($JD$15:$JD$161,MATCH($EG16,$JS$15:$JS$161,0)),"")</f>
        <v/>
      </c>
      <c r="DR16" s="261" t="str">
        <f>IFERROR(INDEX($JE$15:$JE$161,MATCH($EG16,$JS$15:$JS$161,0)),"")</f>
        <v/>
      </c>
      <c r="DS16" s="262" t="str">
        <f t="shared" ref="DS16:DS79" si="7">IFERROR(INDEX($JF$15:$JF$161,MATCH($EG16,$JS$15:$JS$161,0)),"")</f>
        <v/>
      </c>
      <c r="DT16" s="262" t="str">
        <f t="shared" ref="DT16:DT79" si="8">IFERROR(INDEX($JG$15:$JG$161,MATCH($EG16,$JS$15:$JS$161,0)),"")</f>
        <v/>
      </c>
      <c r="DU16" s="262" t="str">
        <f t="shared" ref="DU16:DU79" si="9">IFERROR(INDEX($JH$15:$JH$161,MATCH($EG16,$JS$15:$JS$161,0)),"")</f>
        <v/>
      </c>
      <c r="DV16" s="262" t="str">
        <f t="shared" ref="DV16:DV79" si="10">IFERROR(INDEX($JI$15:$JI$161,MATCH($EG16,$JS$15:$JS$161,0)),"")</f>
        <v/>
      </c>
      <c r="DW16" s="262" t="str">
        <f t="shared" ref="DW16:DW79" si="11">IFERROR(INDEX($JJ$15:$JJ$161,MATCH($EG16,$JS$15:$JS$161,0)),"")</f>
        <v/>
      </c>
      <c r="DX16" s="262" t="str">
        <f t="shared" ref="DX16:DX79" si="12">IFERROR(INDEX($JK$15:$JK$161,MATCH($EG16,$JS$15:$JS$161,0)),"")</f>
        <v/>
      </c>
      <c r="DY16" s="262" t="str">
        <f t="shared" ref="DY16:DY79" si="13">IFERROR(INDEX($JL$15:$JL$161,MATCH($EG16,$JS$15:$JS$161,0)),"")</f>
        <v/>
      </c>
      <c r="DZ16" s="262" t="str">
        <f t="shared" ref="DZ16:DZ79" si="14">IFERROR(INDEX($JM$15:$JM$161,MATCH($EG16,$JS$15:$JS$161,0)),"")</f>
        <v/>
      </c>
      <c r="EA16" s="262" t="str">
        <f t="shared" ref="EA16:EA79" si="15">IFERROR(INDEX($JN$15:$JN$161,MATCH($EG16,$JS$15:$JS$161,0)),"")</f>
        <v/>
      </c>
      <c r="EB16" s="262" t="str">
        <f t="shared" ref="EB16:EB79" si="16">IFERROR(INDEX($JO$15:$JO$161,MATCH($EG16,$JS$15:$JS$161,0)),"")</f>
        <v/>
      </c>
      <c r="EC16" s="262" t="str">
        <f t="shared" ref="EC16:EC79" si="17">IFERROR(INDEX($JP$15:$JP$161,MATCH($EG16,$JS$15:$JS$161,0)),"")</f>
        <v/>
      </c>
      <c r="ED16" s="262" t="str">
        <f t="shared" si="6"/>
        <v/>
      </c>
      <c r="EE16" s="262" t="str">
        <f t="shared" ref="EE16:EE79" si="18">IFERROR(INDEX($JQ$15:$JQ$161,MATCH($EG16,$JS$15:$JS$161,0)),"")</f>
        <v/>
      </c>
      <c r="EF16" s="262" t="str">
        <f>IFERROR(INDEX($JR$15:$JR$161,MATCH($EG16,$JS$15:$JS$161,0)),"")</f>
        <v/>
      </c>
      <c r="EG16" s="313">
        <v>2</v>
      </c>
      <c r="EH16" s="253"/>
      <c r="EI16" s="253"/>
      <c r="EJ16" s="253"/>
      <c r="EK16" s="253"/>
      <c r="EL16" s="253"/>
      <c r="EM16" s="253"/>
      <c r="EN16" s="253"/>
      <c r="EO16" s="253"/>
      <c r="EP16" s="253"/>
      <c r="EQ16" s="253"/>
      <c r="ER16" s="253"/>
      <c r="ES16" s="253"/>
      <c r="ET16" s="253"/>
      <c r="EU16" s="254" t="str">
        <f>IFERROR(IF(AND('Classificação geral'!$H8="FEM",'Classificação geral'!$I8=1,'Classificação geral'!$F8="Mini"),'Classificação geral'!$A8,""),"")</f>
        <v/>
      </c>
      <c r="EV16" s="254" t="str">
        <f>IFERROR(IF(AND('Classificação geral'!$H8="FEM",'Classificação geral'!$I8=1,'Classificação geral'!F8="Mini"),'Classificação geral'!$B8,""),"")</f>
        <v/>
      </c>
      <c r="EW16" s="255" t="str">
        <f>IF($EV16='Classificação geral'!$B8,'Classificação geral'!$C8,"")</f>
        <v/>
      </c>
      <c r="EX16" s="255" t="str">
        <f>IF($EV16='Classificação geral'!$B8,'Classificação geral'!$D8,"")</f>
        <v/>
      </c>
      <c r="EY16" s="255" t="str">
        <f>IF($EV16='Classificação geral'!$B8,'Classificação geral'!$H8,"")</f>
        <v/>
      </c>
      <c r="EZ16" s="255" t="str">
        <f>IF($EY16='Classificação geral'!$H8,'Classificação geral'!$I8,"")</f>
        <v/>
      </c>
      <c r="FA16" s="255" t="str">
        <f>IF($EZ16='Classificação geral'!$I8,'Classificação geral'!$N8,"")</f>
        <v/>
      </c>
      <c r="FB16" s="255" t="str">
        <f>IF($EZ16='Classificação geral'!$I8,'Classificação geral'!$Q8,"")</f>
        <v/>
      </c>
      <c r="FC16" s="255" t="str">
        <f>IF($EZ16='Classificação geral'!$I8,'Classificação geral'!$R8,"")</f>
        <v/>
      </c>
      <c r="FD16" s="255" t="str">
        <f>IF($EZ16='Classificação geral'!$I8,'Classificação geral'!$J8,"")</f>
        <v/>
      </c>
      <c r="FE16" s="255" t="str">
        <f>IF($EZ16='Classificação geral'!$I8,'Classificação geral'!$S8,"")</f>
        <v/>
      </c>
      <c r="FF16" s="255" t="str">
        <f>IF($EZ16='Classificação geral'!$I8,'Classificação geral'!$U8,"")</f>
        <v/>
      </c>
      <c r="FG16" s="255" t="str">
        <f>IF($EZ16='Classificação geral'!$I8,'Classificação geral'!$V8,"")</f>
        <v/>
      </c>
      <c r="FH16" s="255" t="str">
        <f>IF($EZ16='Classificação geral'!$I8,'Classificação geral'!$K8,"")</f>
        <v/>
      </c>
      <c r="FI16" s="255" t="str">
        <f>IF($EZ16='Classificação geral'!$I8,'Classificação geral'!$W8,"")</f>
        <v/>
      </c>
      <c r="FJ16" s="255" t="str">
        <f>IF($EZ16='Classificação geral'!$I8,'Classificação geral'!$Y8,"")</f>
        <v/>
      </c>
      <c r="FK16" s="255" t="str">
        <f>IF($EZ16='Classificação geral'!$I8,'Classificação geral'!$Z8,"")</f>
        <v/>
      </c>
      <c r="FL16" s="255" t="str">
        <f>IF($EZ16='Classificação geral'!$I8,'Classificação geral'!$L8,"")</f>
        <v/>
      </c>
      <c r="FM16" s="255" t="str">
        <f>IF($EZ16='Classificação geral'!$I8,'Classificação geral'!$M8,"")</f>
        <v/>
      </c>
      <c r="FN16" s="255" t="str">
        <f>IF($EZ16='Classificação geral'!$I8,'Classificação geral'!$AG8,"")</f>
        <v/>
      </c>
      <c r="FO16" s="256" t="str">
        <f>IFERROR(RANK(FN16,FN:FN,0)+ COUNTIF($FN$13:FN15,FN16),"")</f>
        <v/>
      </c>
      <c r="FQ16" s="254" t="str">
        <f>IFERROR(IF(AND('Classificação geral'!$H8="mas",'Classificação geral'!$I8=1,'Classificação geral'!$F8="Mini"),'Classificação geral'!$A8,""),"")</f>
        <v/>
      </c>
      <c r="FR16" s="254" t="str">
        <f>IFERROR(IF(AND('Classificação geral'!$H8="mas",'Classificação geral'!$I8=1,'Classificação geral'!$F8="Mini"),'Classificação geral'!$B8,""),"")</f>
        <v/>
      </c>
      <c r="FS16" s="255" t="str">
        <f>IF($FR16='Classificação geral'!$B8,'Classificação geral'!$C8,"")</f>
        <v/>
      </c>
      <c r="FT16" s="255" t="str">
        <f>IF($FR16='Classificação geral'!$B8,'Classificação geral'!$D8,"")</f>
        <v/>
      </c>
      <c r="FU16" s="255" t="str">
        <f>IF($FR16='Classificação geral'!$B8,'Classificação geral'!$H8,"")</f>
        <v/>
      </c>
      <c r="FV16" s="254" t="str">
        <f>IFERROR(IF(AND($FU16="mas",'Classificação geral'!$I8=1),'Classificação geral'!I8,""),"")</f>
        <v/>
      </c>
      <c r="FW16" s="254" t="str">
        <f>IFERROR(IF(AND($FU16="mas",'Classificação geral'!$I8=1),'Classificação geral'!N8,""),"")</f>
        <v/>
      </c>
      <c r="FX16" s="254" t="str">
        <f>IFERROR(IF(AND($FU16="mas",'Classificação geral'!$I8=1),'Classificação geral'!Q8,""),"")</f>
        <v/>
      </c>
      <c r="FY16" s="254" t="str">
        <f>IFERROR(IF(AND($FU16="mas",'Classificação geral'!$I8=1),'Classificação geral'!R8,""),"")</f>
        <v/>
      </c>
      <c r="FZ16" s="254" t="str">
        <f>IFERROR(IF(AND($FU16="mas",'Classificação geral'!$I8=1),'Classificação geral'!J8,""),"")</f>
        <v/>
      </c>
      <c r="GA16" s="254" t="str">
        <f>IFERROR(IF(AND($FU16="mas",'Classificação geral'!$I8=1),'Classificação geral'!S8,""),"")</f>
        <v/>
      </c>
      <c r="GB16" s="254" t="str">
        <f>IFERROR(IF(AND($FU16="mas",'Classificação geral'!$I8=1),'Classificação geral'!U8,""),"")</f>
        <v/>
      </c>
      <c r="GC16" s="254" t="str">
        <f>IFERROR(IF(AND($FU16="mas",'Classificação geral'!$I8=1),'Classificação geral'!V8,""),"")</f>
        <v/>
      </c>
      <c r="GD16" s="254" t="str">
        <f>IFERROR(IF(AND($FU16="mas",'Classificação geral'!$I8=1),'Classificação geral'!K8,""),"")</f>
        <v/>
      </c>
      <c r="GE16" s="254" t="str">
        <f>IFERROR(IF(AND($FU16="mas",'Classificação geral'!$I8=1),'Classificação geral'!W8,""),"")</f>
        <v/>
      </c>
      <c r="GF16" s="254" t="str">
        <f>IFERROR(IF(AND($FU16="mas",'Classificação geral'!$I8=1),'Classificação geral'!Y8,""),"")</f>
        <v/>
      </c>
      <c r="GG16" s="254" t="str">
        <f>IFERROR(IF(AND($FU16="mas",'Classificação geral'!$I8=1),'Classificação geral'!Z8,""),"")</f>
        <v/>
      </c>
      <c r="GH16" s="254" t="str">
        <f>IFERROR(IF(AND($FU16="mas",'Classificação geral'!$I8=1),'Classificação geral'!L8,""),"")</f>
        <v/>
      </c>
      <c r="GI16" s="254" t="str">
        <f>IFERROR(IF(AND($FU16="mas",'Classificação geral'!$I8=1),'Classificação geral'!M8,""),"")</f>
        <v/>
      </c>
      <c r="GJ16" s="302" t="str">
        <f>IFERROR(IF(AND($FU16="mas",'Classificação geral'!$I8=1),'Classificação geral'!AG8,""),"")</f>
        <v/>
      </c>
      <c r="GK16" s="256" t="str">
        <f>IFERROR(RANK(GJ16,GJ:GJ,0)+ COUNTIF($GJ$13:GJ15,GJ16),"")</f>
        <v/>
      </c>
      <c r="GM16" s="254" t="str">
        <f>IFERROR(IF(AND('Classificação geral'!$H8="fem",'Classificação geral'!$I8=2,'Classificação geral'!$F8="Mini"),'Classificação geral'!$A8,""),"")</f>
        <v/>
      </c>
      <c r="GN16" s="254" t="str">
        <f>IFERROR(IF(AND('Classificação geral'!$H8="fem",'Classificação geral'!$I8=2,'Classificação geral'!$F8="Mini"),'Classificação geral'!$B8,""),"")</f>
        <v/>
      </c>
      <c r="GO16" s="255" t="str">
        <f>IF($GN16='Classificação geral'!$B8,'Classificação geral'!$C8,"")</f>
        <v/>
      </c>
      <c r="GP16" s="255" t="str">
        <f>IF($GN16='Classificação geral'!$B8,'Classificação geral'!$D8,"")</f>
        <v/>
      </c>
      <c r="GQ16" s="255" t="str">
        <f>IF($GN16='Classificação geral'!$B8,'Classificação geral'!$H8,"")</f>
        <v/>
      </c>
      <c r="GR16" s="254" t="str">
        <f>IFERROR(IF(AND($GQ16="fem",'Classificação geral'!$I8=2),'Classificação geral'!I8,""),"")</f>
        <v/>
      </c>
      <c r="GS16" s="254" t="str">
        <f>IFERROR(IF(AND($GQ16="fem",'Classificação geral'!$I8=2),'Classificação geral'!N8,""),"")</f>
        <v/>
      </c>
      <c r="GT16" s="254" t="str">
        <f>IFERROR(IF(AND($GQ16="fem",'Classificação geral'!$I8=2),'Classificação geral'!Q8,""),"")</f>
        <v/>
      </c>
      <c r="GU16" s="254" t="str">
        <f>IFERROR(IF(AND($GQ16="fem",'Classificação geral'!$I8=2),'Classificação geral'!R8,""),"")</f>
        <v/>
      </c>
      <c r="GV16" s="254" t="str">
        <f>IFERROR(IF(AND($GQ16="fem",'Classificação geral'!$I8=2),'Classificação geral'!J8,""),"")</f>
        <v/>
      </c>
      <c r="GW16" s="254" t="str">
        <f>IFERROR(IF(AND($GQ16="fem",'Classificação geral'!$I8=2),'Classificação geral'!S8,""),"")</f>
        <v/>
      </c>
      <c r="GX16" s="254" t="str">
        <f>IFERROR(IF(AND($GQ16="fem",'Classificação geral'!$I8=2),'Classificação geral'!U8,""),"")</f>
        <v/>
      </c>
      <c r="GY16" s="254" t="str">
        <f>IFERROR(IF(AND($GQ16="fem",'Classificação geral'!$I8=2),'Classificação geral'!V8,""),"")</f>
        <v/>
      </c>
      <c r="GZ16" s="254" t="str">
        <f>IFERROR(IF(AND($GQ16="fem",'Classificação geral'!$I8=2),'Classificação geral'!K8,""),"")</f>
        <v/>
      </c>
      <c r="HA16" s="254" t="str">
        <f>IFERROR(IF(AND($GQ16="fem",'Classificação geral'!$I8=2),'Classificação geral'!W8,""),"")</f>
        <v/>
      </c>
      <c r="HB16" s="254" t="str">
        <f>IFERROR(IF(AND($GQ16="fem",'Classificação geral'!$I8=2),'Classificação geral'!Y8,""),"")</f>
        <v/>
      </c>
      <c r="HC16" s="254" t="str">
        <f>IFERROR(IF(AND($GQ16="fem",'Classificação geral'!$I8=2),'Classificação geral'!Z8,""),"")</f>
        <v/>
      </c>
      <c r="HD16" s="254" t="str">
        <f>IFERROR(IF(AND($GQ16="fem",'Classificação geral'!$I8=2),'Classificação geral'!L8,""),"")</f>
        <v/>
      </c>
      <c r="HE16" s="254" t="str">
        <f>IFERROR(IF(AND($GQ16="fem",'Classificação geral'!$I8=2),'Classificação geral'!M8,""),"")</f>
        <v/>
      </c>
      <c r="HF16" s="254" t="str">
        <f>IFERROR(IF(AND($GQ16="fem",'Classificação geral'!$I8=2),'Classificação geral'!AG8,""),"")</f>
        <v/>
      </c>
      <c r="HG16" s="256" t="str">
        <f>IFERROR(RANK(HF16,HF:HF,0)+ COUNTIF(HF$13:$HF14,HF16),"")</f>
        <v/>
      </c>
      <c r="HI16" s="254" t="str">
        <f>IFERROR(IF(AND('Classificação geral'!$H8="mas",'Classificação geral'!$I8=2,'Classificação geral'!$F8="Mini"),'Classificação geral'!$A8,""),"")</f>
        <v/>
      </c>
      <c r="HJ16" s="254" t="str">
        <f>IFERROR(IF(AND('Classificação geral'!$H8="mas",'Classificação geral'!$I8=2,'Classificação geral'!$F8="Mini"),'Classificação geral'!$B8,""),"")</f>
        <v/>
      </c>
      <c r="HK16" s="255" t="str">
        <f>IF($HJ16='Classificação geral'!$B8,'Classificação geral'!$C8,"")</f>
        <v/>
      </c>
      <c r="HL16" s="255" t="str">
        <f>IF($HJ16='Classificação geral'!$B8,'Classificação geral'!$D8,"")</f>
        <v/>
      </c>
      <c r="HM16" s="255" t="str">
        <f>IF($HJ16='Classificação geral'!$B8,'Classificação geral'!$H8,"")</f>
        <v/>
      </c>
      <c r="HN16" s="254" t="str">
        <f>IFERROR(IF(AND($HM16="mas",'Classificação geral'!$I8=2),'Classificação geral'!I8,""),"")</f>
        <v/>
      </c>
      <c r="HO16" s="254" t="str">
        <f>IFERROR(IF(AND($HM16="mas",'Classificação geral'!$I8=2),'Classificação geral'!N8,""),"")</f>
        <v/>
      </c>
      <c r="HP16" s="254" t="str">
        <f>IFERROR(IF(AND($HM16="mas",'Classificação geral'!$I8=2),'Classificação geral'!Q8,""),"")</f>
        <v/>
      </c>
      <c r="HQ16" s="254" t="str">
        <f>IFERROR(IF(AND($HM16="mas",'Classificação geral'!$I8=2),'Classificação geral'!R8,""),"")</f>
        <v/>
      </c>
      <c r="HR16" s="254" t="str">
        <f>IFERROR(IF(AND($HM16="mas",'Classificação geral'!$I8=2),'Classificação geral'!J8,""),"")</f>
        <v/>
      </c>
      <c r="HS16" s="254" t="str">
        <f>IFERROR(IF(AND($HM16="mas",'Classificação geral'!$I8=2),'Classificação geral'!S8,""),"")</f>
        <v/>
      </c>
      <c r="HT16" s="254" t="str">
        <f>IFERROR(IF(AND($HM16="mas",'Classificação geral'!$I8=2),'Classificação geral'!U8,""),"")</f>
        <v/>
      </c>
      <c r="HU16" s="254" t="str">
        <f>IFERROR(IF(AND($HM16="mas",'Classificação geral'!$I8=2),'Classificação geral'!V8,""),"")</f>
        <v/>
      </c>
      <c r="HV16" s="254" t="str">
        <f>IFERROR(IF(AND($HM16="mas",'Classificação geral'!$I8=2),'Classificação geral'!J8,""),"")</f>
        <v/>
      </c>
      <c r="HW16" s="254" t="str">
        <f>IFERROR(IF(AND($HM16="mas",'Classificação geral'!$I8=2),'Classificação geral'!W8,""),"")</f>
        <v/>
      </c>
      <c r="HX16" s="254" t="str">
        <f>IFERROR(IF(AND($HM16="mas",'Classificação geral'!$I8=2),'Classificação geral'!Y8,""),"")</f>
        <v/>
      </c>
      <c r="HY16" s="254" t="str">
        <f>IFERROR(IF(AND($HM16="mas",'Classificação geral'!$I8=2),'Classificação geral'!Z8,""),"")</f>
        <v/>
      </c>
      <c r="HZ16" s="254" t="str">
        <f>IFERROR(IF(AND($HM16="mas",'Classificação geral'!$I8=2),'Classificação geral'!L8,""),"")</f>
        <v/>
      </c>
      <c r="IA16" s="254" t="str">
        <f>IFERROR(IF(AND($HM16="mas",'Classificação geral'!$I8=2),'Classificação geral'!$AG8,""),"")</f>
        <v/>
      </c>
      <c r="IB16" s="256" t="str">
        <f>IFERROR(RANK(IA16,IA:IA,0)+ COUNTIF($IA$13:IA$13,IA16),"")</f>
        <v/>
      </c>
      <c r="ID16" s="254" t="str">
        <f>IFERROR(IF(AND('Classificação geral'!$H8="fem",'Classificação geral'!$I8=3,'Classificação geral'!$F8="Mini"),'Classificação geral'!$A8,""),"")</f>
        <v/>
      </c>
      <c r="IE16" s="254" t="str">
        <f>IFERROR(IF(AND('Classificação geral'!$H8="fem",'Classificação geral'!$I8=3,'Classificação geral'!$F8="Mini"),'Classificação geral'!$B8,""),"")</f>
        <v/>
      </c>
      <c r="IF16" s="255" t="str">
        <f>IF($IE16='Classificação geral'!$B8,'Classificação geral'!$C8,"")</f>
        <v/>
      </c>
      <c r="IG16" s="255" t="str">
        <f>IF($IE16='Classificação geral'!$B8,'Classificação geral'!$D8,"")</f>
        <v/>
      </c>
      <c r="IH16" s="255" t="str">
        <f>IF($IE16='Classificação geral'!$B8,'Classificação geral'!$H8,"")</f>
        <v/>
      </c>
      <c r="II16" s="255" t="str">
        <f>IF($IH16='Classificação geral'!$H8,'Classificação geral'!$I8,"")</f>
        <v/>
      </c>
      <c r="IJ16" s="255" t="str">
        <f>IF($II16='Classificação geral'!$I8,'Classificação geral'!$N8,"")</f>
        <v/>
      </c>
      <c r="IK16" s="255" t="str">
        <f>IF($II16='Classificação geral'!$I8,'Classificação geral'!$Q8,"")</f>
        <v/>
      </c>
      <c r="IL16" s="255" t="str">
        <f>IF($II16='Classificação geral'!$I8,'Classificação geral'!$R8,"")</f>
        <v/>
      </c>
      <c r="IM16" s="255" t="str">
        <f>IF($II16='Classificação geral'!$I8,'Classificação geral'!$J8,"")</f>
        <v/>
      </c>
      <c r="IN16" s="255" t="str">
        <f>IF($II16='Classificação geral'!$I8,'Classificação geral'!$S8,"")</f>
        <v/>
      </c>
      <c r="IO16" s="255" t="str">
        <f>IF($II16='Classificação geral'!$I8,'Classificação geral'!$U8,"")</f>
        <v/>
      </c>
      <c r="IP16" s="255" t="str">
        <f>IF($II16='Classificação geral'!$I8,'Classificação geral'!$V8,"")</f>
        <v/>
      </c>
      <c r="IQ16" s="255" t="str">
        <f>IF($II16='Classificação geral'!$I8,'Classificação geral'!$K8,"")</f>
        <v/>
      </c>
      <c r="IR16" s="255" t="str">
        <f>IF($II16='Classificação geral'!$I8,'Classificação geral'!$W8,"")</f>
        <v/>
      </c>
      <c r="IS16" s="255" t="str">
        <f>IF($II16='Classificação geral'!$I8,'Classificação geral'!$Y8,"")</f>
        <v/>
      </c>
      <c r="IT16" s="255" t="str">
        <f>IF($II16='Classificação geral'!$I8,'Classificação geral'!$Z8,"")</f>
        <v/>
      </c>
      <c r="IU16" s="255" t="str">
        <f>IF($II16='Classificação geral'!$I8,'Classificação geral'!$L8,"")</f>
        <v/>
      </c>
      <c r="IV16" s="255" t="str">
        <f>IF($II16='Classificação geral'!$I8,'Classificação geral'!$M8,"")</f>
        <v/>
      </c>
      <c r="IW16" s="255" t="str">
        <f>IF($II16='Classificação geral'!$I8,'Classificação geral'!$AG8,"")</f>
        <v/>
      </c>
      <c r="IX16" s="256" t="str">
        <f>IFERROR(RANK(IW16,IW:IW,0)+ COUNTIF($IW$13:IW14,IW16),"")</f>
        <v/>
      </c>
      <c r="IZ16" s="254" t="str">
        <f>IFERROR(IF(AND('Classificação geral'!$H8="mas",'Classificação geral'!$I8=3,'Classificação geral'!$F8="Mini"),'Classificação geral'!$A8,""),"")</f>
        <v/>
      </c>
      <c r="JA16" s="254" t="str">
        <f>IFERROR(IF(AND('Classificação geral'!$H8="mas",'Classificação geral'!$I8=3,'Classificação geral'!$F8="Mini"),'Classificação geral'!$B8,""),"")</f>
        <v/>
      </c>
      <c r="JB16" s="255" t="str">
        <f>IF($JA16='Classificação geral'!$B8,'Classificação geral'!$C8,"")</f>
        <v/>
      </c>
      <c r="JC16" s="255" t="str">
        <f>IF($JA16='Classificação geral'!$B8,'Classificação geral'!$D8,"")</f>
        <v/>
      </c>
      <c r="JD16" s="255" t="str">
        <f>IF($JA16='Classificação geral'!$B8,'Classificação geral'!$H8,"")</f>
        <v/>
      </c>
      <c r="JE16" s="254" t="str">
        <f>IFERROR(IF(AND($JD16="mas",'Classificação geral'!$I8=3),'Classificação geral'!I8,""),"")</f>
        <v/>
      </c>
      <c r="JF16" s="254" t="str">
        <f>IFERROR(IF(AND($JD16="mas",'Classificação geral'!$I8=3),'Classificação geral'!N8,""),"")</f>
        <v/>
      </c>
      <c r="JG16" s="254" t="str">
        <f>IFERROR(IF(AND($JD16="mas",'Classificação geral'!$I8=3),'Classificação geral'!Q8,""),"")</f>
        <v/>
      </c>
      <c r="JH16" s="254" t="str">
        <f>IFERROR(IF(AND($JD16="mas",'Classificação geral'!$I8=3),'Classificação geral'!R8,""),"")</f>
        <v/>
      </c>
      <c r="JI16" s="254" t="str">
        <f>IFERROR(IF(AND($JD16="mas",'Classificação geral'!$I8=3),'Classificação geral'!J8,""),"")</f>
        <v/>
      </c>
      <c r="JJ16" s="254" t="str">
        <f>IFERROR(IF(AND($JD16="mas",'Classificação geral'!$I8=3),'Classificação geral'!S8,""),"")</f>
        <v/>
      </c>
      <c r="JK16" s="254" t="str">
        <f>IFERROR(IF(AND($JD16="mas",'Classificação geral'!$I8=3),'Classificação geral'!U8,""),"")</f>
        <v/>
      </c>
      <c r="JL16" s="254" t="str">
        <f>IFERROR(IF(AND($JD16="mas",'Classificação geral'!$I8=3),'Classificação geral'!V8,""),"")</f>
        <v/>
      </c>
      <c r="JM16" s="254" t="str">
        <f>IFERROR(IF(AND($JD16="mas",'Classificação geral'!$I8=3),'Classificação geral'!K8,""),"")</f>
        <v/>
      </c>
      <c r="JN16" s="254" t="str">
        <f>IFERROR(IF(AND($JD16="mas",'Classificação geral'!$I8=3),'Classificação geral'!W8,""),"")</f>
        <v/>
      </c>
      <c r="JO16" s="254" t="str">
        <f>IFERROR(IF(AND($JD16="mas",'Classificação geral'!$I8=3),'Classificação geral'!Y8,""),"")</f>
        <v/>
      </c>
      <c r="JP16" s="254" t="str">
        <f>IFERROR(IF(AND($JD16="mas",'Classificação geral'!$I8=3),'Classificação geral'!Z8,""),"")</f>
        <v/>
      </c>
      <c r="JQ16" s="254" t="str">
        <f>IFERROR(IF(AND($JD16="mas",'Classificação geral'!$I8=3),'Classificação geral'!L8,""),"")</f>
        <v/>
      </c>
      <c r="JR16" s="254" t="str">
        <f>IFERROR(IF(AND($JD16="mas",'Classificação geral'!$I8=3),'Classificação geral'!$AG8,""),"")</f>
        <v/>
      </c>
      <c r="JS16" s="256" t="str">
        <f>IFERROR(RANK(JR16,JR:JR,0)+ COUNTIF(JR$13:$JR14,JR16),"")</f>
        <v/>
      </c>
    </row>
    <row r="17" spans="1:279" s="244" customFormat="1" ht="37.5" customHeight="1" x14ac:dyDescent="0.35">
      <c r="B17" s="246" t="str">
        <f>IFERROR(INDEX($EU$15:$EU$131,MATCH($V17,$FO$15:$FO$131,0)),"")</f>
        <v/>
      </c>
      <c r="C17" s="245" t="str">
        <f>IFERROR(INDEX($EV$15:$EV$161,MATCH($V17,$FO$15:$FO$161,0)),"")</f>
        <v/>
      </c>
      <c r="D17" s="245" t="str">
        <f>IFERROR(INDEX($EW$15:$EW$161,MATCH($V17,$FO$15:$FO$161,0)),"")</f>
        <v/>
      </c>
      <c r="E17" s="245" t="str">
        <f>IFERROR(INDEX($EX$15:$EX$161,MATCH($V17,$FO$15:$FO$161,0)),"")</f>
        <v/>
      </c>
      <c r="F17" s="246" t="str">
        <f>IFERROR(INDEX($EY$15:$EY$161,MATCH($V17,$FO$15:$FO$161,0)),"")</f>
        <v/>
      </c>
      <c r="G17" s="246" t="str">
        <f>IFERROR(INDEX($EZ$15:$EZ$161,MATCH($V17,$FO$15:$FO$161,0)),"")</f>
        <v/>
      </c>
      <c r="H17" s="247" t="str">
        <f>IFERROR(INDEX($FA$15:$FA$161,MATCH($V17,$FO$15:$FO$161,0)),"")</f>
        <v/>
      </c>
      <c r="I17" s="247" t="str">
        <f>IFERROR(INDEX($FB$15:$FB$161,MATCH($V17,$FO$15:$FO$161,0)),"")</f>
        <v/>
      </c>
      <c r="J17" s="247" t="str">
        <f>IFERROR(INDEX($FC$15:$FC$161,MATCH($V17,$FO$15:$FO$161,0)),"")</f>
        <v/>
      </c>
      <c r="K17" s="247" t="str">
        <f>IFERROR(INDEX($FD$15:$FD$161,MATCH($V17,$FO$15:$FO$161,0)),"")</f>
        <v/>
      </c>
      <c r="L17" s="247" t="str">
        <f>IFERROR(INDEX($FE$15:$FE$161,MATCH($V17,$FO$15:$FO$161,0)),"")</f>
        <v/>
      </c>
      <c r="M17" s="247" t="str">
        <f>IFERROR(INDEX($FF$15:$FF$161,MATCH($V17,$FO$15:$FO$161,0)),"")</f>
        <v/>
      </c>
      <c r="N17" s="247" t="str">
        <f>IFERROR(INDEX($FG$15:$FG$161,MATCH($V17,$FO$15:$FO$161,0)),"")</f>
        <v/>
      </c>
      <c r="O17" s="247" t="str">
        <f>IFERROR(INDEX($FH$15:$FH$161,MATCH($V17,$FO$15:$FO$161,0)),"")</f>
        <v/>
      </c>
      <c r="P17" s="247" t="str">
        <f>IFERROR(INDEX($FI$15:$FI$161,MATCH($V17,$FO$15:$FO$161,0)),"")</f>
        <v/>
      </c>
      <c r="Q17" s="247" t="str">
        <f>IFERROR(INDEX($FJ$15:$FJ$161,MATCH($V17,$FO$15:$FO$161,0)),"")</f>
        <v/>
      </c>
      <c r="R17" s="247" t="str">
        <f t="shared" si="0"/>
        <v/>
      </c>
      <c r="S17" s="247" t="str">
        <f t="shared" si="0"/>
        <v/>
      </c>
      <c r="T17" s="247" t="str">
        <f>IFERROR(INDEX($FL$15:$FL$161,MATCH($V17,$FO$15:$FO$161,0)),"")</f>
        <v/>
      </c>
      <c r="U17" s="247" t="str">
        <f>IFERROR(INDEX($FN$15:$FN$161,MATCH($V17,$FO$15:$FO$161,0)),"")</f>
        <v/>
      </c>
      <c r="V17" s="248">
        <v>3</v>
      </c>
      <c r="W17" s="249"/>
      <c r="X17" s="249"/>
      <c r="Y17" s="246" t="str">
        <f>IFERROR(INDEX($FQ$15:$FQ$161,MATCH($AS17,$GK$15:$GK$161,0)),"")</f>
        <v/>
      </c>
      <c r="Z17" s="245" t="str">
        <f>IFERROR(INDEX($FR$15:$FR$161,MATCH($AS17,$GK$15:$GK$161,0)),"")</f>
        <v/>
      </c>
      <c r="AA17" s="245" t="str">
        <f>IFERROR(INDEX($FS$15:$FS$161,MATCH($AS17,$GK$15:$GK$161,0)),"")</f>
        <v/>
      </c>
      <c r="AB17" s="245" t="str">
        <f>IFERROR(INDEX($FT$15:$FT$161,MATCH($V17,$GK$15:$GK$161,0)),"")</f>
        <v/>
      </c>
      <c r="AC17" s="246" t="str">
        <f>IFERROR(INDEX($FU$15:$FU$161,MATCH($AS17,$GK$15:$GK$161,0)),"")</f>
        <v/>
      </c>
      <c r="AD17" s="246" t="str">
        <f>IFERROR(INDEX($FV$15:$FV$161,MATCH($AS17,$GK$15:$GK$161,0)),"")</f>
        <v/>
      </c>
      <c r="AE17" s="247" t="str">
        <f>IFERROR(INDEX($FW$15:$FW$161,MATCH($AS17,$GK$15:$GK$161,0)),"")</f>
        <v/>
      </c>
      <c r="AF17" s="247" t="str">
        <f>IFERROR(INDEX($FX$15:$FX$161,MATCH($AS17,$GK$15:$GK$161,0)),"")</f>
        <v/>
      </c>
      <c r="AG17" s="247" t="str">
        <f>IFERROR(INDEX($FY$15:$FY$161,MATCH($AS17,$GK$15:$GK$161,0)),"")</f>
        <v/>
      </c>
      <c r="AH17" s="247" t="str">
        <f>IFERROR(INDEX($FZ$15:$FZ$161,MATCH($AS17,$GK$15:$GK$161,0)),"")</f>
        <v/>
      </c>
      <c r="AI17" s="247" t="str">
        <f>IFERROR(INDEX($GA$15:$GA$161,MATCH($AS17,$GK$15:$GK$161,0)),"")</f>
        <v/>
      </c>
      <c r="AJ17" s="247" t="str">
        <f>IFERROR(INDEX($GB$15:$GB$161,MATCH($AS17,$GK$15:$GK$161,0)),"")</f>
        <v/>
      </c>
      <c r="AK17" s="247" t="str">
        <f>IFERROR(INDEX($GC$15:$GC$161,MATCH($AS17,$GK$15:$GK$161,0)),"")</f>
        <v/>
      </c>
      <c r="AL17" s="247" t="str">
        <f>IFERROR(INDEX($GD$15:$GD$161,MATCH($AS17,$GK$15:$GK$161,0)),"")</f>
        <v/>
      </c>
      <c r="AM17" s="247" t="str">
        <f>IFERROR(INDEX($GE$15:$GE$161,MATCH($AS17,$GK$15:$GK$161,0)),"")</f>
        <v/>
      </c>
      <c r="AN17" s="247" t="str">
        <f>IFERROR(INDEX($GF$15:$GF$161,MATCH($AS17,$GK$15:$GK$161,0)),"")</f>
        <v/>
      </c>
      <c r="AO17" s="247" t="str">
        <f t="shared" si="1"/>
        <v/>
      </c>
      <c r="AP17" s="247" t="str">
        <f t="shared" si="1"/>
        <v/>
      </c>
      <c r="AQ17" s="247" t="str">
        <f>IFERROR(INDEX($GH$15:$GH$161,MATCH($AS17,$GK$15:$GK$161,0)),"")</f>
        <v/>
      </c>
      <c r="AR17" s="247" t="str">
        <f>IFERROR(INDEX($GJ$15:$GJ$161,MATCH($AS17,$GK$15:$GK$161,0)),"")</f>
        <v/>
      </c>
      <c r="AS17" s="248">
        <v>3</v>
      </c>
      <c r="AT17" s="249"/>
      <c r="AV17" s="245" t="str">
        <f>IFERROR(INDEX($GM$15:$GM$161,MATCH($BP17,$HG$15:$HG$161,0)),"")</f>
        <v/>
      </c>
      <c r="AW17" s="250" t="str">
        <f>IFERROR(INDEX($GN$15:$GN$161,MATCH($BP17,$HG$15:$HG$161,0)),"")</f>
        <v/>
      </c>
      <c r="AX17" s="250" t="str">
        <f>IFERROR(INDEX($GO$15:$GO$161,MATCH($BP17,$HG$15:$HG$161,0)),"")</f>
        <v/>
      </c>
      <c r="AY17" s="251" t="str">
        <f>IFERROR(INDEX($GP$15:$GP$161,MATCH($V17,$HG$15:$HG$161,0)),"")</f>
        <v/>
      </c>
      <c r="AZ17" s="251" t="str">
        <f>IFERROR(INDEX($GQ$15:$GQ$161,MATCH($BP17,$HG$15:$HG$161,0)),"")</f>
        <v/>
      </c>
      <c r="BA17" s="251" t="str">
        <f>IFERROR(INDEX($GR$15:$GR$161,MATCH($BP17,$HG$15:$HG$161,0)),"")</f>
        <v/>
      </c>
      <c r="BB17" s="252" t="str">
        <f>IFERROR(INDEX($GS$15:$GS$161,MATCH($BP17,$HG$15:$HG$161,0)),"")</f>
        <v/>
      </c>
      <c r="BC17" s="252" t="str">
        <f>IFERROR(INDEX($GT$15:$GT$161,MATCH($BP17,$HG$15:$HG$161,0)),"")</f>
        <v/>
      </c>
      <c r="BD17" s="252" t="str">
        <f>IFERROR(INDEX($GU$15:$GU$161,MATCH($BP17,$HG$15:$HG$161,0)),"")</f>
        <v/>
      </c>
      <c r="BE17" s="252" t="str">
        <f>IFERROR(INDEX($GV$15:$GV$161,MATCH($BP17,$HG$15:$HG$161,0)),"")</f>
        <v/>
      </c>
      <c r="BF17" s="252" t="str">
        <f>IFERROR(INDEX($GW$15:$GW$161,MATCH($BP17,$HG$15:$HG$161,0)),"")</f>
        <v/>
      </c>
      <c r="BG17" s="252" t="str">
        <f>IFERROR(INDEX($GX$15:$GX$161,MATCH($BP17,$HG$15:$HG$161,0)),"")</f>
        <v/>
      </c>
      <c r="BH17" s="252" t="str">
        <f>IFERROR(INDEX($GY$15:$GY$161,MATCH($BP17,$HG$15:$HG$161,0)),"")</f>
        <v/>
      </c>
      <c r="BI17" s="252" t="str">
        <f>IFERROR(INDEX($GZ$15:$GZ$161,MATCH($BP17,$HG$15:$HG$161,0)),"")</f>
        <v/>
      </c>
      <c r="BJ17" s="252" t="str">
        <f>IFERROR(INDEX($HA$15:$HA$161,MATCH($BP17,$HG$15:$HG$161,0)),"")</f>
        <v/>
      </c>
      <c r="BK17" s="252" t="str">
        <f>IFERROR(INDEX($HB$15:$HB$161,MATCH($BP17,$HG$15:$HG$161,0)),"")</f>
        <v/>
      </c>
      <c r="BL17" s="252" t="str">
        <f t="shared" si="2"/>
        <v/>
      </c>
      <c r="BM17" s="252" t="str">
        <f t="shared" si="2"/>
        <v/>
      </c>
      <c r="BN17" s="252" t="str">
        <f>IFERROR(INDEX($HD$15:$HD$161,MATCH($BP17,$HG$15:$HG$161,0)),"")</f>
        <v/>
      </c>
      <c r="BO17" s="252" t="str">
        <f>IFERROR(INDEX($HF$15:$HF$161,MATCH($BP17,$HG$15:$HG$161,0)),"")</f>
        <v/>
      </c>
      <c r="BP17" s="356">
        <v>3</v>
      </c>
      <c r="BQ17" s="249"/>
      <c r="BR17" s="249"/>
      <c r="BS17" s="245" t="str">
        <f>IFERROR(INDEX($HI$15:$HI$161,MATCH($CM17,$IB$15:$IB$161,0)),"")</f>
        <v/>
      </c>
      <c r="BT17" s="245" t="str">
        <f>IFERROR(INDEX($HJ$15:$HJ$161,MATCH($CM17,$IB$15:$IB$161,0)),"")</f>
        <v/>
      </c>
      <c r="BU17" s="245" t="str">
        <f>IFERROR(INDEX($HK$15:$HK$161,MATCH($CM17,$IB$15:$IB$161,0)),"")</f>
        <v/>
      </c>
      <c r="BV17" s="246" t="str">
        <f>IFERROR(INDEX($HL$15:$HL$161,MATCH($V17,$IB$15:$IB$161,0)),"")</f>
        <v/>
      </c>
      <c r="BW17" s="246" t="str">
        <f>IFERROR(INDEX($HM$15:$HM$161,MATCH($CM17,$IB$15:$IB$161,0)),"")</f>
        <v/>
      </c>
      <c r="BX17" s="246" t="str">
        <f t="shared" si="3"/>
        <v/>
      </c>
      <c r="BY17" s="247" t="str">
        <f t="shared" si="3"/>
        <v/>
      </c>
      <c r="BZ17" s="247" t="str">
        <f>IFERROR(INDEX($HP$15:$HP$161,MATCH($CM17,$IB$15:$IB$161,0)),"")</f>
        <v/>
      </c>
      <c r="CA17" s="247" t="str">
        <f>IFERROR(INDEX($HQ$15:$HQ$161,MATCH($CM17,$IB$15:$IB$161,0)),"")</f>
        <v/>
      </c>
      <c r="CB17" s="247" t="str">
        <f>IFERROR(INDEX($HR$15:$HR$161,MATCH($CM17,$IB$15:$IB$161,0)),"")</f>
        <v/>
      </c>
      <c r="CC17" s="247" t="str">
        <f>IFERROR(INDEX($HS$15:$HS$161,MATCH($CM17,$IB$15:$IB$161,0)),"")</f>
        <v/>
      </c>
      <c r="CD17" s="247" t="str">
        <f>IFERROR(INDEX($HT$15:$HT$161,MATCH($CM17,$IB$15:$IB$161,0)),"")</f>
        <v/>
      </c>
      <c r="CE17" s="247" t="str">
        <f>IFERROR(INDEX($HU$15:$HU$161,MATCH($CM17,$IB$15:$IB$161,0)),"")</f>
        <v/>
      </c>
      <c r="CF17" s="247" t="str">
        <f>IFERROR(INDEX($HV$15:$HV$161,MATCH($CM17,$IB$15:$IB$161,0)),"")</f>
        <v/>
      </c>
      <c r="CG17" s="247" t="str">
        <f>IFERROR(INDEX($HW$15:$HW$161,MATCH($CM17,$IB$15:$IB$161,0)),"")</f>
        <v/>
      </c>
      <c r="CH17" s="247" t="str">
        <f>IFERROR(INDEX($HX$15:$HX$161,MATCH($CM17,$IB$15:$IB$161,0)),"")</f>
        <v/>
      </c>
      <c r="CI17" s="247" t="str">
        <f t="shared" si="4"/>
        <v/>
      </c>
      <c r="CJ17" s="247" t="str">
        <f t="shared" si="4"/>
        <v/>
      </c>
      <c r="CK17" s="247" t="str">
        <f>IFERROR(INDEX($HZ$15:$HZ$161,MATCH($CM17,$IB$15:$IB$161,0)),"")</f>
        <v/>
      </c>
      <c r="CL17" s="247" t="str">
        <f>IFERROR(INDEX($IA$15:$IA$161,MATCH($CM17,$IB$15:$IB$161,0)),"")</f>
        <v/>
      </c>
      <c r="CM17" s="356">
        <v>3</v>
      </c>
      <c r="CN17" s="253"/>
      <c r="CO17" s="253"/>
      <c r="CP17" s="246" t="str">
        <f>IFERROR(INDEX($ID$15:$ID$161,MATCH($DJ17,$IX$15:$IX$161,0)),"")</f>
        <v/>
      </c>
      <c r="CQ17" s="260" t="str">
        <f>IFERROR(INDEX($IE$15:$IE$161,MATCH($DJ17,$IX$15:$IX$161,0)),"")</f>
        <v/>
      </c>
      <c r="CR17" s="260" t="str">
        <f>IFERROR(INDEX($IF$15:$IF$161,MATCH($DJ17,$IX$15:$IX$161,0)),"")</f>
        <v/>
      </c>
      <c r="CS17" s="260" t="str">
        <f>IFERROR(INDEX($IG$15:$IG$161,MATCH($DJ17,$IX$15:$IX$161,0)),"")</f>
        <v/>
      </c>
      <c r="CT17" s="261" t="str">
        <f>IFERROR(INDEX($IH$15:$IH$161,MATCH($DJ17,$IX$15:$IX$161,0)),"")</f>
        <v/>
      </c>
      <c r="CU17" s="261" t="str">
        <f>IFERROR(INDEX($II$15:$II$161,MATCH($DJ17,$IX$15:$IX$161,0)),"")</f>
        <v/>
      </c>
      <c r="CV17" s="262" t="str">
        <f>IFERROR(INDEX($IJ$15:$IJ$161,MATCH($DJ17,$IX$15:$IX$161,0)),"")</f>
        <v/>
      </c>
      <c r="CW17" s="262" t="str">
        <f>IFERROR(INDEX($IK$15:$IK$161,MATCH($DJ17,$IX$15:$IX$161,0)),"")</f>
        <v/>
      </c>
      <c r="CX17" s="262" t="str">
        <f>IFERROR(INDEX($IL$15:$IL$161,MATCH($DJ17,$IX$15:$IX$161,0)),"")</f>
        <v/>
      </c>
      <c r="CY17" s="262" t="str">
        <f>IFERROR(INDEX($IM$15:$IM$161,MATCH($DJ17,$IX$15:$IX$161,0)),"")</f>
        <v/>
      </c>
      <c r="CZ17" s="262" t="str">
        <f>IFERROR(INDEX($IN$15:$IN$161,MATCH($DJ17,$IX$15:$IX$161,0)),"")</f>
        <v/>
      </c>
      <c r="DA17" s="262" t="str">
        <f>IFERROR(INDEX($IO$15:$IO$161,MATCH($DJ17,$IX$15:$IX$161,0)),"")</f>
        <v/>
      </c>
      <c r="DB17" s="262" t="str">
        <f>IFERROR(INDEX($IP$15:$IP$161,MATCH($DJ17,$IX$15:$IX$161,0)),"")</f>
        <v/>
      </c>
      <c r="DC17" s="262" t="str">
        <f>IFERROR(INDEX($IQ$15:$IQ$161,MATCH($DJ17,$IX$15:$IX$161,0)),"")</f>
        <v/>
      </c>
      <c r="DD17" s="262" t="str">
        <f>IFERROR(INDEX($IR$15:$IR$161,MATCH($DJ17,$IX$15:$IX$161,0)),"")</f>
        <v/>
      </c>
      <c r="DE17" s="262" t="str">
        <f>IFERROR(INDEX($IS$15:$IS$161,MATCH($DJ17,$IX$15:$IX$161,0)),"")</f>
        <v/>
      </c>
      <c r="DF17" s="262" t="str">
        <f t="shared" si="5"/>
        <v/>
      </c>
      <c r="DG17" s="262" t="str">
        <f t="shared" si="5"/>
        <v/>
      </c>
      <c r="DH17" s="262" t="str">
        <f>IFERROR(INDEX($IU$15:$IU$161,MATCH($DJ17,$IX$15:$IX$161,0)),"")</f>
        <v/>
      </c>
      <c r="DI17" s="262" t="str">
        <f>IFERROR(INDEX($IW$15:$IW$161,MATCH($DJ17,$IX$15:$IX$161,0)),"")</f>
        <v/>
      </c>
      <c r="DJ17" s="356">
        <v>3</v>
      </c>
      <c r="DK17" s="249"/>
      <c r="DL17" s="249"/>
      <c r="DM17" s="246" t="str">
        <f>IFERROR(INDEX($IZ$15:$IZ$161,MATCH($EG17,$JS$15:$JS$161,0)),"")</f>
        <v/>
      </c>
      <c r="DN17" s="260" t="str">
        <f>IFERROR(INDEX($JA$15:$JA$161,MATCH($EG17,$JS$15:$JS$161,0)),"")</f>
        <v/>
      </c>
      <c r="DO17" s="260" t="str">
        <f>IFERROR(INDEX($JB$15:$JB$161,MATCH($EG17,$JS$15:$JS$161,0)),"")</f>
        <v/>
      </c>
      <c r="DP17" s="260" t="str">
        <f>IFERROR(INDEX($JC$15:$JC$161,MATCH($EG17,$JS$15:$JS$161,0)),"")</f>
        <v/>
      </c>
      <c r="DQ17" s="261" t="str">
        <f>IFERROR(INDEX($JD$15:$JD$161,MATCH($EG17,$JS$15:$JS$161,0)),"")</f>
        <v/>
      </c>
      <c r="DR17" s="261" t="str">
        <f>IFERROR(INDEX($JE$15:$JE$161,MATCH($EG17,$JS$15:$JS$161,0)),"")</f>
        <v/>
      </c>
      <c r="DS17" s="262" t="str">
        <f t="shared" si="7"/>
        <v/>
      </c>
      <c r="DT17" s="262" t="str">
        <f t="shared" si="8"/>
        <v/>
      </c>
      <c r="DU17" s="262" t="str">
        <f t="shared" si="9"/>
        <v/>
      </c>
      <c r="DV17" s="262" t="str">
        <f t="shared" si="10"/>
        <v/>
      </c>
      <c r="DW17" s="262" t="str">
        <f t="shared" si="11"/>
        <v/>
      </c>
      <c r="DX17" s="262" t="str">
        <f t="shared" si="12"/>
        <v/>
      </c>
      <c r="DY17" s="262" t="str">
        <f t="shared" si="13"/>
        <v/>
      </c>
      <c r="DZ17" s="262" t="str">
        <f t="shared" si="14"/>
        <v/>
      </c>
      <c r="EA17" s="262" t="str">
        <f t="shared" si="15"/>
        <v/>
      </c>
      <c r="EB17" s="262" t="str">
        <f t="shared" si="16"/>
        <v/>
      </c>
      <c r="EC17" s="262" t="str">
        <f t="shared" si="17"/>
        <v/>
      </c>
      <c r="ED17" s="262" t="str">
        <f t="shared" si="6"/>
        <v/>
      </c>
      <c r="EE17" s="262" t="str">
        <f t="shared" si="18"/>
        <v/>
      </c>
      <c r="EF17" s="262" t="str">
        <f>IFERROR(INDEX($JR$15:$JR$161,MATCH($EG17,$JS$15:$JS$161,0)),"")</f>
        <v/>
      </c>
      <c r="EG17" s="313">
        <v>3</v>
      </c>
      <c r="EH17" s="253"/>
      <c r="EI17" s="253"/>
      <c r="EJ17" s="253"/>
      <c r="EK17" s="253"/>
      <c r="EL17" s="253"/>
      <c r="EM17" s="253"/>
      <c r="EN17" s="253"/>
      <c r="EO17" s="253"/>
      <c r="EP17" s="253"/>
      <c r="EQ17" s="253"/>
      <c r="ER17" s="253"/>
      <c r="ES17" s="253"/>
      <c r="ET17" s="253"/>
      <c r="EU17" s="254" t="str">
        <f>IFERROR(IF(AND('Classificação geral'!$H9="FEM",'Classificação geral'!$I9=1,'Classificação geral'!$F9="Mini"),'Classificação geral'!$A9,""),"")</f>
        <v/>
      </c>
      <c r="EV17" s="254" t="str">
        <f>IFERROR(IF(AND('Classificação geral'!$H9="FEM",'Classificação geral'!$I9=1,'Classificação geral'!F9="Mini"),'Classificação geral'!$B9,""),"")</f>
        <v/>
      </c>
      <c r="EW17" s="255" t="str">
        <f>IF($EV17='Classificação geral'!$B9,'Classificação geral'!$C9,"")</f>
        <v/>
      </c>
      <c r="EX17" s="255" t="str">
        <f>IF($EV17='Classificação geral'!$B9,'Classificação geral'!$D9,"")</f>
        <v/>
      </c>
      <c r="EY17" s="255" t="str">
        <f>IF($EV17='Classificação geral'!$B9,'Classificação geral'!$H9,"")</f>
        <v/>
      </c>
      <c r="EZ17" s="255" t="str">
        <f>IF($EY17='Classificação geral'!$H9,'Classificação geral'!$I9,"")</f>
        <v/>
      </c>
      <c r="FA17" s="255" t="str">
        <f>IF($EZ17='Classificação geral'!$I9,'Classificação geral'!$N9,"")</f>
        <v/>
      </c>
      <c r="FB17" s="255" t="str">
        <f>IF($EZ17='Classificação geral'!$I9,'Classificação geral'!$Q9,"")</f>
        <v/>
      </c>
      <c r="FC17" s="255" t="str">
        <f>IF($EZ17='Classificação geral'!$I9,'Classificação geral'!$R9,"")</f>
        <v/>
      </c>
      <c r="FD17" s="255" t="str">
        <f>IF($EZ17='Classificação geral'!$I9,'Classificação geral'!$J9,"")</f>
        <v/>
      </c>
      <c r="FE17" s="255" t="str">
        <f>IF($EZ17='Classificação geral'!$I9,'Classificação geral'!$S9,"")</f>
        <v/>
      </c>
      <c r="FF17" s="255" t="str">
        <f>IF($EZ17='Classificação geral'!$I9,'Classificação geral'!$U9,"")</f>
        <v/>
      </c>
      <c r="FG17" s="255" t="str">
        <f>IF($EZ17='Classificação geral'!$I9,'Classificação geral'!$V9,"")</f>
        <v/>
      </c>
      <c r="FH17" s="255" t="str">
        <f>IF($EZ17='Classificação geral'!$I9,'Classificação geral'!$K9,"")</f>
        <v/>
      </c>
      <c r="FI17" s="255" t="str">
        <f>IF($EZ17='Classificação geral'!$I9,'Classificação geral'!$W9,"")</f>
        <v/>
      </c>
      <c r="FJ17" s="255" t="str">
        <f>IF($EZ17='Classificação geral'!$I9,'Classificação geral'!$Y9,"")</f>
        <v/>
      </c>
      <c r="FK17" s="255" t="str">
        <f>IF($EZ17='Classificação geral'!$I9,'Classificação geral'!$Z9,"")</f>
        <v/>
      </c>
      <c r="FL17" s="255" t="str">
        <f>IF($EZ17='Classificação geral'!$I9,'Classificação geral'!$L9,"")</f>
        <v/>
      </c>
      <c r="FM17" s="255" t="str">
        <f>IF($EZ17='Classificação geral'!$I9,'Classificação geral'!$M9,"")</f>
        <v/>
      </c>
      <c r="FN17" s="255" t="str">
        <f>IF($EZ17='Classificação geral'!$I9,'Classificação geral'!$AG9,"")</f>
        <v/>
      </c>
      <c r="FO17" s="256" t="str">
        <f>IFERROR(RANK(FN17,FN:FN,0)+ COUNTIF($FN$13:FN16,FN17),"")</f>
        <v/>
      </c>
      <c r="FQ17" s="254" t="str">
        <f>IFERROR(IF(AND('Classificação geral'!$H9="mas",'Classificação geral'!$I9=1,'Classificação geral'!$F9="Mini"),'Classificação geral'!$A9,""),"")</f>
        <v/>
      </c>
      <c r="FR17" s="254" t="str">
        <f>IFERROR(IF(AND('Classificação geral'!$H9="mas",'Classificação geral'!$I9=1,'Classificação geral'!$F9="Mini"),'Classificação geral'!$B9,""),"")</f>
        <v/>
      </c>
      <c r="FS17" s="255" t="str">
        <f>IF($FR17='Classificação geral'!$B9,'Classificação geral'!$C9,"")</f>
        <v/>
      </c>
      <c r="FT17" s="255" t="str">
        <f>IF($FR17='Classificação geral'!$B9,'Classificação geral'!$D9,"")</f>
        <v/>
      </c>
      <c r="FU17" s="255" t="str">
        <f>IF($FR17='Classificação geral'!$B9,'Classificação geral'!$H9,"")</f>
        <v/>
      </c>
      <c r="FV17" s="254" t="str">
        <f>IFERROR(IF(AND($FU17="mas",'Classificação geral'!$I9=1),'Classificação geral'!I9,""),"")</f>
        <v/>
      </c>
      <c r="FW17" s="254" t="str">
        <f>IFERROR(IF(AND($FU17="mas",'Classificação geral'!$I9=1),'Classificação geral'!N9,""),"")</f>
        <v/>
      </c>
      <c r="FX17" s="254" t="str">
        <f>IFERROR(IF(AND($FU17="mas",'Classificação geral'!$I9=1),'Classificação geral'!Q9,""),"")</f>
        <v/>
      </c>
      <c r="FY17" s="254" t="str">
        <f>IFERROR(IF(AND($FU17="mas",'Classificação geral'!$I9=1),'Classificação geral'!R9,""),"")</f>
        <v/>
      </c>
      <c r="FZ17" s="254" t="str">
        <f>IFERROR(IF(AND($FU17="mas",'Classificação geral'!$I9=1),'Classificação geral'!J9,""),"")</f>
        <v/>
      </c>
      <c r="GA17" s="254" t="str">
        <f>IFERROR(IF(AND($FU17="mas",'Classificação geral'!$I9=1),'Classificação geral'!S9,""),"")</f>
        <v/>
      </c>
      <c r="GB17" s="254" t="str">
        <f>IFERROR(IF(AND($FU17="mas",'Classificação geral'!$I9=1),'Classificação geral'!U9,""),"")</f>
        <v/>
      </c>
      <c r="GC17" s="254" t="str">
        <f>IFERROR(IF(AND($FU17="mas",'Classificação geral'!$I9=1),'Classificação geral'!V9,""),"")</f>
        <v/>
      </c>
      <c r="GD17" s="254" t="str">
        <f>IFERROR(IF(AND($FU17="mas",'Classificação geral'!$I9=1),'Classificação geral'!K9,""),"")</f>
        <v/>
      </c>
      <c r="GE17" s="254" t="str">
        <f>IFERROR(IF(AND($FU17="mas",'Classificação geral'!$I9=1),'Classificação geral'!W9,""),"")</f>
        <v/>
      </c>
      <c r="GF17" s="254" t="str">
        <f>IFERROR(IF(AND($FU17="mas",'Classificação geral'!$I9=1),'Classificação geral'!Y9,""),"")</f>
        <v/>
      </c>
      <c r="GG17" s="254" t="str">
        <f>IFERROR(IF(AND($FU17="mas",'Classificação geral'!$I9=1),'Classificação geral'!Z9,""),"")</f>
        <v/>
      </c>
      <c r="GH17" s="254" t="str">
        <f>IFERROR(IF(AND($FU17="mas",'Classificação geral'!$I9=1),'Classificação geral'!L9,""),"")</f>
        <v/>
      </c>
      <c r="GI17" s="254" t="str">
        <f>IFERROR(IF(AND($FU17="mas",'Classificação geral'!$I9=1),'Classificação geral'!M9,""),"")</f>
        <v/>
      </c>
      <c r="GJ17" s="302" t="str">
        <f>IFERROR(IF(AND($FU17="mas",'Classificação geral'!$I9=1),'Classificação geral'!AG9,""),"")</f>
        <v/>
      </c>
      <c r="GK17" s="256" t="str">
        <f>IFERROR(RANK(GJ17,GJ:GJ,0)+ COUNTIF($GJ$13:GJ16,GJ17),"")</f>
        <v/>
      </c>
      <c r="GM17" s="254" t="str">
        <f>IFERROR(IF(AND('Classificação geral'!$H9="fem",'Classificação geral'!$I9=2,'Classificação geral'!$F9="Mini"),'Classificação geral'!$A9,""),"")</f>
        <v/>
      </c>
      <c r="GN17" s="254" t="str">
        <f>IFERROR(IF(AND('Classificação geral'!$H9="fem",'Classificação geral'!$I9=2,'Classificação geral'!$F9="Mini"),'Classificação geral'!$B9,""),"")</f>
        <v/>
      </c>
      <c r="GO17" s="255" t="str">
        <f>IF($GN17='Classificação geral'!$B9,'Classificação geral'!$C9,"")</f>
        <v/>
      </c>
      <c r="GP17" s="255" t="str">
        <f>IF($GN17='Classificação geral'!$B9,'Classificação geral'!$D9,"")</f>
        <v/>
      </c>
      <c r="GQ17" s="255" t="str">
        <f>IF($GN17='Classificação geral'!$B9,'Classificação geral'!$H9,"")</f>
        <v/>
      </c>
      <c r="GR17" s="254" t="str">
        <f>IFERROR(IF(AND($GQ17="fem",'Classificação geral'!$I9=2),'Classificação geral'!I9,""),"")</f>
        <v/>
      </c>
      <c r="GS17" s="254" t="str">
        <f>IFERROR(IF(AND($GQ17="fem",'Classificação geral'!$I9=2),'Classificação geral'!N9,""),"")</f>
        <v/>
      </c>
      <c r="GT17" s="254" t="str">
        <f>IFERROR(IF(AND($GQ17="fem",'Classificação geral'!$I9=2),'Classificação geral'!Q9,""),"")</f>
        <v/>
      </c>
      <c r="GU17" s="254" t="str">
        <f>IFERROR(IF(AND($GQ17="fem",'Classificação geral'!$I9=2),'Classificação geral'!R9,""),"")</f>
        <v/>
      </c>
      <c r="GV17" s="254" t="str">
        <f>IFERROR(IF(AND($GQ17="fem",'Classificação geral'!$I9=2),'Classificação geral'!J9,""),"")</f>
        <v/>
      </c>
      <c r="GW17" s="254" t="str">
        <f>IFERROR(IF(AND($GQ17="fem",'Classificação geral'!$I9=2),'Classificação geral'!S9,""),"")</f>
        <v/>
      </c>
      <c r="GX17" s="254" t="str">
        <f>IFERROR(IF(AND($GQ17="fem",'Classificação geral'!$I9=2),'Classificação geral'!U9,""),"")</f>
        <v/>
      </c>
      <c r="GY17" s="254" t="str">
        <f>IFERROR(IF(AND($GQ17="fem",'Classificação geral'!$I9=2),'Classificação geral'!V9,""),"")</f>
        <v/>
      </c>
      <c r="GZ17" s="254" t="str">
        <f>IFERROR(IF(AND($GQ17="fem",'Classificação geral'!$I9=2),'Classificação geral'!K9,""),"")</f>
        <v/>
      </c>
      <c r="HA17" s="254" t="str">
        <f>IFERROR(IF(AND($GQ17="fem",'Classificação geral'!$I9=2),'Classificação geral'!W9,""),"")</f>
        <v/>
      </c>
      <c r="HB17" s="254" t="str">
        <f>IFERROR(IF(AND($GQ17="fem",'Classificação geral'!$I9=2),'Classificação geral'!Y9,""),"")</f>
        <v/>
      </c>
      <c r="HC17" s="254" t="str">
        <f>IFERROR(IF(AND($GQ17="fem",'Classificação geral'!$I9=2),'Classificação geral'!Z9,""),"")</f>
        <v/>
      </c>
      <c r="HD17" s="254" t="str">
        <f>IFERROR(IF(AND($GQ17="fem",'Classificação geral'!$I9=2),'Classificação geral'!L9,""),"")</f>
        <v/>
      </c>
      <c r="HE17" s="254" t="str">
        <f>IFERROR(IF(AND($GQ17="fem",'Classificação geral'!$I9=2),'Classificação geral'!M9,""),"")</f>
        <v/>
      </c>
      <c r="HF17" s="254" t="str">
        <f>IFERROR(IF(AND($GQ17="fem",'Classificação geral'!$I9=2),'Classificação geral'!AG9,""),"")</f>
        <v/>
      </c>
      <c r="HG17" s="256" t="str">
        <f>IFERROR(RANK(HF17,HF:HF,0)+ COUNTIF(HF$13:$HF15,HF17),"")</f>
        <v/>
      </c>
      <c r="HI17" s="254" t="str">
        <f>IFERROR(IF(AND('Classificação geral'!$H9="mas",'Classificação geral'!$I9=2,'Classificação geral'!$F9="Mini"),'Classificação geral'!$A9,""),"")</f>
        <v/>
      </c>
      <c r="HJ17" s="254" t="str">
        <f>IFERROR(IF(AND('Classificação geral'!$H9="mas",'Classificação geral'!$I9=2,'Classificação geral'!$F9="Mini"),'Classificação geral'!$B9,""),"")</f>
        <v/>
      </c>
      <c r="HK17" s="255" t="str">
        <f>IF($HJ17='Classificação geral'!$B9,'Classificação geral'!$C9,"")</f>
        <v/>
      </c>
      <c r="HL17" s="255" t="str">
        <f>IF($HJ17='Classificação geral'!$B9,'Classificação geral'!$D9,"")</f>
        <v/>
      </c>
      <c r="HM17" s="255" t="str">
        <f>IF($HJ17='Classificação geral'!$B9,'Classificação geral'!$H9,"")</f>
        <v/>
      </c>
      <c r="HN17" s="254" t="str">
        <f>IFERROR(IF(AND($HM17="mas",'Classificação geral'!$I9=2),'Classificação geral'!I9,""),"")</f>
        <v/>
      </c>
      <c r="HO17" s="254" t="str">
        <f>IFERROR(IF(AND($HM17="mas",'Classificação geral'!$I9=2),'Classificação geral'!N9,""),"")</f>
        <v/>
      </c>
      <c r="HP17" s="254" t="str">
        <f>IFERROR(IF(AND($HM17="mas",'Classificação geral'!$I9=2),'Classificação geral'!Q9,""),"")</f>
        <v/>
      </c>
      <c r="HQ17" s="254" t="str">
        <f>IFERROR(IF(AND($HM17="mas",'Classificação geral'!$I9=2),'Classificação geral'!R9,""),"")</f>
        <v/>
      </c>
      <c r="HR17" s="254" t="str">
        <f>IFERROR(IF(AND($HM17="mas",'Classificação geral'!$I9=2),'Classificação geral'!J9,""),"")</f>
        <v/>
      </c>
      <c r="HS17" s="254" t="str">
        <f>IFERROR(IF(AND($HM17="mas",'Classificação geral'!$I9=2),'Classificação geral'!S9,""),"")</f>
        <v/>
      </c>
      <c r="HT17" s="254" t="str">
        <f>IFERROR(IF(AND($HM17="mas",'Classificação geral'!$I9=2),'Classificação geral'!U9,""),"")</f>
        <v/>
      </c>
      <c r="HU17" s="254" t="str">
        <f>IFERROR(IF(AND($HM17="mas",'Classificação geral'!$I9=2),'Classificação geral'!V9,""),"")</f>
        <v/>
      </c>
      <c r="HV17" s="254" t="str">
        <f>IFERROR(IF(AND($HM17="mas",'Classificação geral'!$I9=2),'Classificação geral'!J9,""),"")</f>
        <v/>
      </c>
      <c r="HW17" s="254" t="str">
        <f>IFERROR(IF(AND($HM17="mas",'Classificação geral'!$I9=2),'Classificação geral'!W9,""),"")</f>
        <v/>
      </c>
      <c r="HX17" s="254" t="str">
        <f>IFERROR(IF(AND($HM17="mas",'Classificação geral'!$I9=2),'Classificação geral'!Y9,""),"")</f>
        <v/>
      </c>
      <c r="HY17" s="254" t="str">
        <f>IFERROR(IF(AND($HM17="mas",'Classificação geral'!$I9=2),'Classificação geral'!Z9,""),"")</f>
        <v/>
      </c>
      <c r="HZ17" s="254" t="str">
        <f>IFERROR(IF(AND($HM17="mas",'Classificação geral'!$I9=2),'Classificação geral'!L9,""),"")</f>
        <v/>
      </c>
      <c r="IA17" s="254" t="str">
        <f>IFERROR(IF(AND($HM17="mas",'Classificação geral'!$I9=2),'Classificação geral'!$AG9,""),"")</f>
        <v/>
      </c>
      <c r="IB17" s="256" t="str">
        <f>IFERROR(RANK(IA17,IA:IA,0)+ COUNTIF($IA$13:IA$13,IA17),"")</f>
        <v/>
      </c>
      <c r="ID17" s="254" t="str">
        <f>IFERROR(IF(AND('Classificação geral'!$H9="fem",'Classificação geral'!$I9=3,'Classificação geral'!$F9="Mini"),'Classificação geral'!$A9,""),"")</f>
        <v/>
      </c>
      <c r="IE17" s="254" t="str">
        <f>IFERROR(IF(AND('Classificação geral'!$H9="fem",'Classificação geral'!$I9=3,'Classificação geral'!$F9="Mini"),'Classificação geral'!$B9,""),"")</f>
        <v/>
      </c>
      <c r="IF17" s="255" t="str">
        <f>IF($IE17='Classificação geral'!$B9,'Classificação geral'!$C9,"")</f>
        <v/>
      </c>
      <c r="IG17" s="255" t="str">
        <f>IF($IE17='Classificação geral'!$B9,'Classificação geral'!$D9,"")</f>
        <v/>
      </c>
      <c r="IH17" s="255" t="str">
        <f>IF($IE17='Classificação geral'!$B9,'Classificação geral'!$H9,"")</f>
        <v/>
      </c>
      <c r="II17" s="255" t="str">
        <f>IF($IH17='Classificação geral'!$H9,'Classificação geral'!$I9,"")</f>
        <v/>
      </c>
      <c r="IJ17" s="255" t="str">
        <f>IF($II17='Classificação geral'!$I9,'Classificação geral'!$N9,"")</f>
        <v/>
      </c>
      <c r="IK17" s="255" t="str">
        <f>IF($II17='Classificação geral'!$I9,'Classificação geral'!$Q9,"")</f>
        <v/>
      </c>
      <c r="IL17" s="255" t="str">
        <f>IF($II17='Classificação geral'!$I9,'Classificação geral'!$R9,"")</f>
        <v/>
      </c>
      <c r="IM17" s="255" t="str">
        <f>IF($II17='Classificação geral'!$I9,'Classificação geral'!$J9,"")</f>
        <v/>
      </c>
      <c r="IN17" s="255" t="str">
        <f>IF($II17='Classificação geral'!$I9,'Classificação geral'!$S9,"")</f>
        <v/>
      </c>
      <c r="IO17" s="255" t="str">
        <f>IF($II17='Classificação geral'!$I9,'Classificação geral'!$U9,"")</f>
        <v/>
      </c>
      <c r="IP17" s="255" t="str">
        <f>IF($II17='Classificação geral'!$I9,'Classificação geral'!$V9,"")</f>
        <v/>
      </c>
      <c r="IQ17" s="255" t="str">
        <f>IF($II17='Classificação geral'!$I9,'Classificação geral'!$K9,"")</f>
        <v/>
      </c>
      <c r="IR17" s="255" t="str">
        <f>IF($II17='Classificação geral'!$I9,'Classificação geral'!$W9,"")</f>
        <v/>
      </c>
      <c r="IS17" s="255" t="str">
        <f>IF($II17='Classificação geral'!$I9,'Classificação geral'!$Y9,"")</f>
        <v/>
      </c>
      <c r="IT17" s="255" t="str">
        <f>IF($II17='Classificação geral'!$I9,'Classificação geral'!$Z9,"")</f>
        <v/>
      </c>
      <c r="IU17" s="255" t="str">
        <f>IF($II17='Classificação geral'!$I9,'Classificação geral'!$L9,"")</f>
        <v/>
      </c>
      <c r="IV17" s="255" t="str">
        <f>IF($II17='Classificação geral'!$I9,'Classificação geral'!$M9,"")</f>
        <v/>
      </c>
      <c r="IW17" s="255" t="str">
        <f>IF($II17='Classificação geral'!$I9,'Classificação geral'!$AG9,"")</f>
        <v/>
      </c>
      <c r="IX17" s="256" t="str">
        <f>IFERROR(RANK(IW17,IW:IW,0)+ COUNTIF($IW$13:IW15,IW17),"")</f>
        <v/>
      </c>
      <c r="IZ17" s="254" t="str">
        <f>IFERROR(IF(AND('Classificação geral'!$H9="mas",'Classificação geral'!$I9=3,'Classificação geral'!$F9="Mini"),'Classificação geral'!$A9,""),"")</f>
        <v/>
      </c>
      <c r="JA17" s="254" t="str">
        <f>IFERROR(IF(AND('Classificação geral'!$H9="mas",'Classificação geral'!$I9=3,'Classificação geral'!$F9="Mini"),'Classificação geral'!$B9,""),"")</f>
        <v/>
      </c>
      <c r="JB17" s="255" t="str">
        <f>IF($JA17='Classificação geral'!$B9,'Classificação geral'!$C9,"")</f>
        <v/>
      </c>
      <c r="JC17" s="255" t="str">
        <f>IF($JA17='Classificação geral'!$B9,'Classificação geral'!$D9,"")</f>
        <v/>
      </c>
      <c r="JD17" s="255" t="str">
        <f>IF($JA17='Classificação geral'!$B9,'Classificação geral'!$H9,"")</f>
        <v/>
      </c>
      <c r="JE17" s="254" t="str">
        <f>IFERROR(IF(AND($JD17="mas",'Classificação geral'!$I9=3),'Classificação geral'!I9,""),"")</f>
        <v/>
      </c>
      <c r="JF17" s="254" t="str">
        <f>IFERROR(IF(AND($JD17="mas",'Classificação geral'!$I9=3),'Classificação geral'!N9,""),"")</f>
        <v/>
      </c>
      <c r="JG17" s="254" t="str">
        <f>IFERROR(IF(AND($JD17="mas",'Classificação geral'!$I9=3),'Classificação geral'!Q9,""),"")</f>
        <v/>
      </c>
      <c r="JH17" s="254" t="str">
        <f>IFERROR(IF(AND($JD17="mas",'Classificação geral'!$I9=3),'Classificação geral'!R9,""),"")</f>
        <v/>
      </c>
      <c r="JI17" s="254" t="str">
        <f>IFERROR(IF(AND($JD17="mas",'Classificação geral'!$I9=3),'Classificação geral'!J9,""),"")</f>
        <v/>
      </c>
      <c r="JJ17" s="254" t="str">
        <f>IFERROR(IF(AND($JD17="mas",'Classificação geral'!$I9=3),'Classificação geral'!S9,""),"")</f>
        <v/>
      </c>
      <c r="JK17" s="254" t="str">
        <f>IFERROR(IF(AND($JD17="mas",'Classificação geral'!$I9=3),'Classificação geral'!U9,""),"")</f>
        <v/>
      </c>
      <c r="JL17" s="254" t="str">
        <f>IFERROR(IF(AND($JD17="mas",'Classificação geral'!$I9=3),'Classificação geral'!V9,""),"")</f>
        <v/>
      </c>
      <c r="JM17" s="254" t="str">
        <f>IFERROR(IF(AND($JD17="mas",'Classificação geral'!$I9=3),'Classificação geral'!K9,""),"")</f>
        <v/>
      </c>
      <c r="JN17" s="254" t="str">
        <f>IFERROR(IF(AND($JD17="mas",'Classificação geral'!$I9=3),'Classificação geral'!W9,""),"")</f>
        <v/>
      </c>
      <c r="JO17" s="254" t="str">
        <f>IFERROR(IF(AND($JD17="mas",'Classificação geral'!$I9=3),'Classificação geral'!Y9,""),"")</f>
        <v/>
      </c>
      <c r="JP17" s="254" t="str">
        <f>IFERROR(IF(AND($JD17="mas",'Classificação geral'!$I9=3),'Classificação geral'!Z9,""),"")</f>
        <v/>
      </c>
      <c r="JQ17" s="254" t="str">
        <f>IFERROR(IF(AND($JD17="mas",'Classificação geral'!$I9=3),'Classificação geral'!L9,""),"")</f>
        <v/>
      </c>
      <c r="JR17" s="254" t="str">
        <f>IFERROR(IF(AND($JD17="mas",'Classificação geral'!$I9=3),'Classificação geral'!$AG9,""),"")</f>
        <v/>
      </c>
      <c r="JS17" s="256" t="str">
        <f>IFERROR(RANK(JR17,JR:JR,0)+ COUNTIF(JR$13:$JR15,JR17),"")</f>
        <v/>
      </c>
    </row>
    <row r="18" spans="1:279" s="297" customFormat="1" ht="27.75" customHeight="1" x14ac:dyDescent="0.4">
      <c r="B18" s="309" t="str">
        <f>IFERROR(INDEX($EU$15:$EU$131,MATCH($V18,$FO$15:$FO$131,0)),"")</f>
        <v/>
      </c>
      <c r="C18" s="292" t="str">
        <f>IFERROR(INDEX($EV$15:$EV$161,MATCH($V18,$FO$15:$FO$161,0)),"")</f>
        <v/>
      </c>
      <c r="D18" s="292" t="str">
        <f>IFERROR(INDEX($EW$15:$EW$161,MATCH($V18,$FO$15:$FO$161,0)),"")</f>
        <v/>
      </c>
      <c r="E18" s="292" t="str">
        <f>IFERROR(INDEX($EX$15:$EX$161,MATCH($V18,$FO$15:$FO$161,0)),"")</f>
        <v/>
      </c>
      <c r="F18" s="293" t="str">
        <f>IFERROR(INDEX($EY$15:$EY$161,MATCH($V18,$FO$15:$FO$161,0)),"")</f>
        <v/>
      </c>
      <c r="G18" s="293" t="str">
        <f>IFERROR(INDEX($EZ$15:$EZ$161,MATCH($V18,$FO$15:$FO$161,0)),"")</f>
        <v/>
      </c>
      <c r="H18" s="294" t="str">
        <f>IFERROR(INDEX($FA$15:$FA$161,MATCH($V18,$FO$15:$FO$161,0)),"")</f>
        <v/>
      </c>
      <c r="I18" s="294" t="str">
        <f>IFERROR(INDEX($FB$15:$FB$161,MATCH($V18,$FO$15:$FO$161,0)),"")</f>
        <v/>
      </c>
      <c r="J18" s="294" t="str">
        <f>IFERROR(INDEX($FC$15:$FC$161,MATCH($V18,$FO$15:$FO$161,0)),"")</f>
        <v/>
      </c>
      <c r="K18" s="294" t="str">
        <f>IFERROR(INDEX($FD$15:$FD$161,MATCH($V18,$FO$15:$FO$161,0)),"")</f>
        <v/>
      </c>
      <c r="L18" s="294" t="str">
        <f>IFERROR(INDEX($FE$15:$FE$161,MATCH($V18,$FO$15:$FO$161,0)),"")</f>
        <v/>
      </c>
      <c r="M18" s="294" t="str">
        <f>IFERROR(INDEX($FF$15:$FF$161,MATCH($V18,$FO$15:$FO$161,0)),"")</f>
        <v/>
      </c>
      <c r="N18" s="294" t="str">
        <f>IFERROR(INDEX($FG$15:$FG$161,MATCH($V18,$FO$15:$FO$161,0)),"")</f>
        <v/>
      </c>
      <c r="O18" s="294" t="str">
        <f>IFERROR(INDEX($FH$15:$FH$161,MATCH($V18,$FO$15:$FO$161,0)),"")</f>
        <v/>
      </c>
      <c r="P18" s="294" t="str">
        <f>IFERROR(INDEX($FI$15:$FI$161,MATCH($V18,$FO$15:$FO$161,0)),"")</f>
        <v/>
      </c>
      <c r="Q18" s="294" t="str">
        <f>IFERROR(INDEX($FJ$15:$FJ$161,MATCH($V18,$FO$15:$FO$161,0)),"")</f>
        <v/>
      </c>
      <c r="R18" s="294" t="str">
        <f t="shared" si="0"/>
        <v/>
      </c>
      <c r="S18" s="294" t="str">
        <f t="shared" si="0"/>
        <v/>
      </c>
      <c r="T18" s="294" t="str">
        <f>IFERROR(INDEX($FL$15:$FL$161,MATCH($V18,$FO$15:$FO$161,0)),"")</f>
        <v/>
      </c>
      <c r="U18" s="294" t="str">
        <f>IFERROR(INDEX($FN$15:$FN$161,MATCH($V18,$FO$15:$FO$161,0)),"")</f>
        <v/>
      </c>
      <c r="V18" s="295">
        <v>4</v>
      </c>
      <c r="W18" s="296"/>
      <c r="X18" s="296"/>
      <c r="Y18" s="309" t="str">
        <f>IFERROR(INDEX($FQ$15:$FQ$161,MATCH($AS18,$GK$15:$GK$161,0)),"")</f>
        <v/>
      </c>
      <c r="Z18" s="292" t="str">
        <f>IFERROR(INDEX($FR$15:$FR$161,MATCH($AS18,$GK$15:$GK$161,0)),"")</f>
        <v/>
      </c>
      <c r="AA18" s="292" t="str">
        <f>IFERROR(INDEX($FS$15:$FS$161,MATCH($AS18,$GK$15:$GK$161,0)),"")</f>
        <v/>
      </c>
      <c r="AB18" s="292" t="str">
        <f>IFERROR(INDEX($FT$15:$FT$161,MATCH($V18,$GK$15:$GK$161,0)),"")</f>
        <v/>
      </c>
      <c r="AC18" s="293" t="str">
        <f>IFERROR(INDEX($FU$15:$FU$161,MATCH($AS18,$GK$15:$GK$161,0)),"")</f>
        <v/>
      </c>
      <c r="AD18" s="293" t="str">
        <f>IFERROR(INDEX($FV$15:$FV$161,MATCH($AS18,$GK$15:$GK$161,0)),"")</f>
        <v/>
      </c>
      <c r="AE18" s="294" t="str">
        <f>IFERROR(INDEX($FW$15:$FW$161,MATCH($AS18,$GK$15:$GK$161,0)),"")</f>
        <v/>
      </c>
      <c r="AF18" s="294" t="str">
        <f>IFERROR(INDEX($FX$15:$FX$161,MATCH($AS18,$GK$15:$GK$161,0)),"")</f>
        <v/>
      </c>
      <c r="AG18" s="294" t="str">
        <f>IFERROR(INDEX($FY$15:$FY$161,MATCH($AS18,$GK$15:$GK$161,0)),"")</f>
        <v/>
      </c>
      <c r="AH18" s="294" t="str">
        <f>IFERROR(INDEX($FZ$15:$FZ$161,MATCH($AS18,$GK$15:$GK$161,0)),"")</f>
        <v/>
      </c>
      <c r="AI18" s="294" t="str">
        <f>IFERROR(INDEX($GA$15:$GA$161,MATCH($AS18,$GK$15:$GK$161,0)),"")</f>
        <v/>
      </c>
      <c r="AJ18" s="294" t="str">
        <f>IFERROR(INDEX($GB$15:$GB$161,MATCH($AS18,$GK$15:$GK$161,0)),"")</f>
        <v/>
      </c>
      <c r="AK18" s="294" t="str">
        <f>IFERROR(INDEX($GC$15:$GC$161,MATCH($AS18,$GK$15:$GK$161,0)),"")</f>
        <v/>
      </c>
      <c r="AL18" s="294" t="str">
        <f>IFERROR(INDEX($GD$15:$GD$161,MATCH($AS18,$GK$15:$GK$161,0)),"")</f>
        <v/>
      </c>
      <c r="AM18" s="294" t="str">
        <f>IFERROR(INDEX($GE$15:$GE$161,MATCH($AS18,$GK$15:$GK$161,0)),"")</f>
        <v/>
      </c>
      <c r="AN18" s="294" t="str">
        <f>IFERROR(INDEX($GF$15:$GF$161,MATCH($AS18,$GK$15:$GK$161,0)),"")</f>
        <v/>
      </c>
      <c r="AO18" s="294" t="str">
        <f t="shared" si="1"/>
        <v/>
      </c>
      <c r="AP18" s="294" t="str">
        <f t="shared" si="1"/>
        <v/>
      </c>
      <c r="AQ18" s="294" t="str">
        <f>IFERROR(INDEX($GH$15:$GH$161,MATCH($AS18,$GK$15:$GK$161,0)),"")</f>
        <v/>
      </c>
      <c r="AR18" s="294" t="str">
        <f>IFERROR(INDEX($GJ$15:$GJ$161,MATCH($AS18,$GK$15:$GK$161,0)),"")</f>
        <v/>
      </c>
      <c r="AS18" s="295">
        <v>4</v>
      </c>
      <c r="AT18" s="296"/>
      <c r="AV18" s="310" t="str">
        <f>IFERROR(INDEX($GM$15:$GM$161,MATCH($BP18,$HG$15:$HG$161,0)),"")</f>
        <v/>
      </c>
      <c r="AW18" s="292" t="str">
        <f>IFERROR(INDEX($GN$15:$GN$161,MATCH($BP18,$HG$15:$HG$161,0)),"")</f>
        <v/>
      </c>
      <c r="AX18" s="292" t="str">
        <f>IFERROR(INDEX($GO$15:$GO$161,MATCH($BP18,$HG$15:$HG$161,0)),"")</f>
        <v/>
      </c>
      <c r="AY18" s="293" t="str">
        <f>IFERROR(INDEX($GP$15:$GP$161,MATCH($V18,$HG$15:$HG$161,0)),"")</f>
        <v/>
      </c>
      <c r="AZ18" s="293" t="str">
        <f>IFERROR(INDEX($GQ$15:$GQ$161,MATCH($BP18,$HG$15:$HG$161,0)),"")</f>
        <v/>
      </c>
      <c r="BA18" s="293" t="str">
        <f>IFERROR(INDEX($GR$15:$GR$161,MATCH($BP18,$HG$15:$HG$161,0)),"")</f>
        <v/>
      </c>
      <c r="BB18" s="294" t="str">
        <f>IFERROR(INDEX($GS$15:$GS$161,MATCH($BP18,$HG$15:$HG$161,0)),"")</f>
        <v/>
      </c>
      <c r="BC18" s="294" t="str">
        <f>IFERROR(INDEX($GT$15:$GT$161,MATCH($BP18,$HG$15:$HG$161,0)),"")</f>
        <v/>
      </c>
      <c r="BD18" s="294" t="str">
        <f>IFERROR(INDEX($GU$15:$GU$161,MATCH($BP18,$HG$15:$HG$161,0)),"")</f>
        <v/>
      </c>
      <c r="BE18" s="294" t="str">
        <f>IFERROR(INDEX($GV$15:$GV$161,MATCH($BP18,$HG$15:$HG$161,0)),"")</f>
        <v/>
      </c>
      <c r="BF18" s="294" t="str">
        <f>IFERROR(INDEX($GW$15:$GW$161,MATCH($BP18,$HG$15:$HG$161,0)),"")</f>
        <v/>
      </c>
      <c r="BG18" s="294" t="str">
        <f>IFERROR(INDEX($GX$15:$GX$161,MATCH($BP18,$HG$15:$HG$161,0)),"")</f>
        <v/>
      </c>
      <c r="BH18" s="294" t="str">
        <f>IFERROR(INDEX($GY$15:$GY$161,MATCH($BP18,$HG$15:$HG$161,0)),"")</f>
        <v/>
      </c>
      <c r="BI18" s="294" t="str">
        <f>IFERROR(INDEX($GZ$15:$GZ$161,MATCH($BP18,$HG$15:$HG$161,0)),"")</f>
        <v/>
      </c>
      <c r="BJ18" s="294" t="str">
        <f>IFERROR(INDEX($HA$15:$HA$161,MATCH($BP18,$HG$15:$HG$161,0)),"")</f>
        <v/>
      </c>
      <c r="BK18" s="294" t="str">
        <f>IFERROR(INDEX($HB$15:$HB$161,MATCH($BP18,$HG$15:$HG$161,0)),"")</f>
        <v/>
      </c>
      <c r="BL18" s="294" t="str">
        <f t="shared" si="2"/>
        <v/>
      </c>
      <c r="BM18" s="294" t="str">
        <f t="shared" si="2"/>
        <v/>
      </c>
      <c r="BN18" s="294" t="str">
        <f>IFERROR(INDEX($HD$15:$HD$161,MATCH($BP18,$HG$15:$HG$161,0)),"")</f>
        <v/>
      </c>
      <c r="BO18" s="294" t="str">
        <f>IFERROR(INDEX($HF$15:$HF$161,MATCH($BP18,$HG$15:$HG$161,0)),"")</f>
        <v/>
      </c>
      <c r="BP18" s="295">
        <v>4</v>
      </c>
      <c r="BQ18" s="296"/>
      <c r="BR18" s="296"/>
      <c r="BS18" s="310" t="str">
        <f>IFERROR(INDEX($HI$15:$HI$161,MATCH($CM18,$IB$15:$IB$161,0)),"")</f>
        <v/>
      </c>
      <c r="BT18" s="292" t="str">
        <f>IFERROR(INDEX($HJ$15:$HJ$161,MATCH($CM18,$IB$15:$IB$161,0)),"")</f>
        <v/>
      </c>
      <c r="BU18" s="292" t="str">
        <f>IFERROR(INDEX($HK$15:$HK$161,MATCH($CM18,$IB$15:$IB$161,0)),"")</f>
        <v/>
      </c>
      <c r="BV18" s="293" t="str">
        <f>IFERROR(INDEX($HL$15:$HL$161,MATCH($V18,$IB$15:$IB$161,0)),"")</f>
        <v/>
      </c>
      <c r="BW18" s="293" t="str">
        <f>IFERROR(INDEX($HM$15:$HM$161,MATCH($CM18,$IB$15:$IB$161,0)),"")</f>
        <v/>
      </c>
      <c r="BX18" s="293" t="str">
        <f t="shared" si="3"/>
        <v/>
      </c>
      <c r="BY18" s="294" t="str">
        <f t="shared" si="3"/>
        <v/>
      </c>
      <c r="BZ18" s="294" t="str">
        <f>IFERROR(INDEX($HP$15:$HP$161,MATCH($CM18,$IB$15:$IB$161,0)),"")</f>
        <v/>
      </c>
      <c r="CA18" s="294" t="str">
        <f>IFERROR(INDEX($HQ$15:$HQ$161,MATCH($CM18,$IB$15:$IB$161,0)),"")</f>
        <v/>
      </c>
      <c r="CB18" s="294" t="str">
        <f>IFERROR(INDEX($HR$15:$HR$161,MATCH($CM18,$IB$15:$IB$161,0)),"")</f>
        <v/>
      </c>
      <c r="CC18" s="294" t="str">
        <f>IFERROR(INDEX($HS$15:$HS$161,MATCH($CM18,$IB$15:$IB$161,0)),"")</f>
        <v/>
      </c>
      <c r="CD18" s="294" t="str">
        <f>IFERROR(INDEX($HT$15:$HT$161,MATCH($CM18,$IB$15:$IB$161,0)),"")</f>
        <v/>
      </c>
      <c r="CE18" s="294" t="str">
        <f>IFERROR(INDEX($HU$15:$HU$161,MATCH($CM18,$IB$15:$IB$161,0)),"")</f>
        <v/>
      </c>
      <c r="CF18" s="294" t="str">
        <f>IFERROR(INDEX($HV$15:$HV$161,MATCH($CM18,$IB$15:$IB$161,0)),"")</f>
        <v/>
      </c>
      <c r="CG18" s="294" t="str">
        <f>IFERROR(INDEX($HW$15:$HW$161,MATCH($CM18,$IB$15:$IB$161,0)),"")</f>
        <v/>
      </c>
      <c r="CH18" s="294" t="str">
        <f>IFERROR(INDEX($HX$15:$HX$161,MATCH($CM18,$IB$15:$IB$161,0)),"")</f>
        <v/>
      </c>
      <c r="CI18" s="294" t="str">
        <f t="shared" si="4"/>
        <v/>
      </c>
      <c r="CJ18" s="294" t="str">
        <f t="shared" si="4"/>
        <v/>
      </c>
      <c r="CK18" s="294" t="str">
        <f>IFERROR(INDEX($HZ$15:$HZ$161,MATCH($CM18,$IB$15:$IB$161,0)),"")</f>
        <v/>
      </c>
      <c r="CL18" s="294" t="str">
        <f>IFERROR(INDEX($IA$15:$IA$161,MATCH($CM18,$IB$15:$IB$161,0)),"")</f>
        <v/>
      </c>
      <c r="CM18" s="295">
        <v>4</v>
      </c>
      <c r="CP18" s="309" t="str">
        <f>IFERROR(INDEX($ID$15:$ID$161,MATCH($DJ18,$IX$15:$IX$161,0)),"")</f>
        <v/>
      </c>
      <c r="CQ18" s="292" t="str">
        <f>IFERROR(INDEX($IE$15:$IE$161,MATCH($DJ18,$IX$15:$IX$161,0)),"")</f>
        <v/>
      </c>
      <c r="CR18" s="292" t="str">
        <f>IFERROR(INDEX($IF$15:$IF$161,MATCH($DJ18,$IX$15:$IX$161,0)),"")</f>
        <v/>
      </c>
      <c r="CS18" s="292" t="str">
        <f>IFERROR(INDEX($IG$15:$IG$161,MATCH($DJ18,$IX$15:$IX$161,0)),"")</f>
        <v/>
      </c>
      <c r="CT18" s="293" t="str">
        <f>IFERROR(INDEX($IH$15:$IH$161,MATCH($DJ18,$IX$15:$IX$161,0)),"")</f>
        <v/>
      </c>
      <c r="CU18" s="293" t="str">
        <f>IFERROR(INDEX($II$15:$II$161,MATCH($DJ18,$IX$15:$IX$161,0)),"")</f>
        <v/>
      </c>
      <c r="CV18" s="294" t="str">
        <f>IFERROR(INDEX($IJ$15:$IJ$161,MATCH($DJ18,$IX$15:$IX$161,0)),"")</f>
        <v/>
      </c>
      <c r="CW18" s="294" t="str">
        <f>IFERROR(INDEX($IK$15:$IK$161,MATCH($DJ18,$IX$15:$IX$161,0)),"")</f>
        <v/>
      </c>
      <c r="CX18" s="294" t="str">
        <f>IFERROR(INDEX($IL$15:$IL$161,MATCH($DJ18,$IX$15:$IX$161,0)),"")</f>
        <v/>
      </c>
      <c r="CY18" s="294" t="str">
        <f>IFERROR(INDEX($IM$15:$IM$161,MATCH($DJ18,$IX$15:$IX$161,0)),"")</f>
        <v/>
      </c>
      <c r="CZ18" s="294" t="str">
        <f>IFERROR(INDEX($IN$15:$IN$161,MATCH($DJ18,$IX$15:$IX$161,0)),"")</f>
        <v/>
      </c>
      <c r="DA18" s="294" t="str">
        <f>IFERROR(INDEX($IO$15:$IO$161,MATCH($DJ18,$IX$15:$IX$161,0)),"")</f>
        <v/>
      </c>
      <c r="DB18" s="294" t="str">
        <f>IFERROR(INDEX($IP$15:$IP$161,MATCH($DJ18,$IX$15:$IX$161,0)),"")</f>
        <v/>
      </c>
      <c r="DC18" s="294" t="str">
        <f>IFERROR(INDEX($IQ$15:$IQ$161,MATCH($DJ18,$IX$15:$IX$161,0)),"")</f>
        <v/>
      </c>
      <c r="DD18" s="294" t="str">
        <f>IFERROR(INDEX($IR$15:$IR$161,MATCH($DJ18,$IX$15:$IX$161,0)),"")</f>
        <v/>
      </c>
      <c r="DE18" s="294" t="str">
        <f>IFERROR(INDEX($IS$15:$IS$161,MATCH($DJ18,$IX$15:$IX$161,0)),"")</f>
        <v/>
      </c>
      <c r="DF18" s="294" t="str">
        <f t="shared" si="5"/>
        <v/>
      </c>
      <c r="DG18" s="294" t="str">
        <f t="shared" si="5"/>
        <v/>
      </c>
      <c r="DH18" s="294" t="str">
        <f>IFERROR(INDEX($IU$15:$IU$161,MATCH($DJ18,$IX$15:$IX$161,0)),"")</f>
        <v/>
      </c>
      <c r="DI18" s="294" t="str">
        <f>IFERROR(INDEX($IW$15:$IW$161,MATCH($DJ18,$IX$15:$IX$161,0)),"")</f>
        <v/>
      </c>
      <c r="DJ18" s="295">
        <v>4</v>
      </c>
      <c r="DK18" s="296"/>
      <c r="DL18" s="296"/>
      <c r="DM18" s="309" t="str">
        <f>IFERROR(INDEX($IZ$15:$IZ$161,MATCH($EG18,$JS$15:$JS$161,0)),"")</f>
        <v/>
      </c>
      <c r="DN18" s="292" t="str">
        <f>IFERROR(INDEX($JA$15:$JA$161,MATCH($EG18,$JS$15:$JS$161,0)),"")</f>
        <v/>
      </c>
      <c r="DO18" s="292" t="str">
        <f>IFERROR(INDEX($JB$15:$JB$161,MATCH($EG18,$JS$15:$JS$161,0)),"")</f>
        <v/>
      </c>
      <c r="DP18" s="292" t="str">
        <f>IFERROR(INDEX($JC$15:$JC$161,MATCH($EG18,$JS$15:$JS$161,0)),"")</f>
        <v/>
      </c>
      <c r="DQ18" s="293" t="str">
        <f>IFERROR(INDEX($JD$15:$JD$161,MATCH($EG18,$JS$15:$JS$161,0)),"")</f>
        <v/>
      </c>
      <c r="DR18" s="293" t="str">
        <f>IFERROR(INDEX($JE$15:$JE$161,MATCH($EG18,$JS$15:$JS$161,0)),"")</f>
        <v/>
      </c>
      <c r="DS18" s="293" t="str">
        <f t="shared" si="7"/>
        <v/>
      </c>
      <c r="DT18" s="293" t="str">
        <f t="shared" si="8"/>
        <v/>
      </c>
      <c r="DU18" s="294" t="str">
        <f t="shared" si="9"/>
        <v/>
      </c>
      <c r="DV18" s="294" t="str">
        <f t="shared" si="10"/>
        <v/>
      </c>
      <c r="DW18" s="294" t="str">
        <f t="shared" si="11"/>
        <v/>
      </c>
      <c r="DX18" s="294" t="str">
        <f t="shared" si="12"/>
        <v/>
      </c>
      <c r="DY18" s="294" t="str">
        <f t="shared" si="13"/>
        <v/>
      </c>
      <c r="DZ18" s="294" t="str">
        <f t="shared" si="14"/>
        <v/>
      </c>
      <c r="EA18" s="294" t="str">
        <f t="shared" si="15"/>
        <v/>
      </c>
      <c r="EB18" s="294" t="str">
        <f t="shared" si="16"/>
        <v/>
      </c>
      <c r="EC18" s="294" t="str">
        <f t="shared" si="17"/>
        <v/>
      </c>
      <c r="ED18" s="294" t="str">
        <f t="shared" si="6"/>
        <v/>
      </c>
      <c r="EE18" s="294" t="str">
        <f t="shared" si="18"/>
        <v/>
      </c>
      <c r="EF18" s="294" t="str">
        <f>IFERROR(INDEX($JR$15:$JR$161,MATCH($EG18,$JS$15:$JS$161,0)),"")</f>
        <v/>
      </c>
      <c r="EG18" s="295">
        <v>4</v>
      </c>
      <c r="EU18" s="254" t="str">
        <f>IFERROR(IF(AND('Classificação geral'!$H10="FEM",'Classificação geral'!$I10=1,'Classificação geral'!$F10="Mini"),'Classificação geral'!$A10,""),"")</f>
        <v/>
      </c>
      <c r="EV18" s="254" t="str">
        <f>IFERROR(IF(AND('Classificação geral'!$H10="FEM",'Classificação geral'!$I10=1,'Classificação geral'!F10="Mini"),'Classificação geral'!$B10,""),"")</f>
        <v/>
      </c>
      <c r="EW18" s="255" t="str">
        <f>IF($EV18='Classificação geral'!$B10,'Classificação geral'!$C10,"")</f>
        <v/>
      </c>
      <c r="EX18" s="255" t="str">
        <f>IF($EV18='Classificação geral'!$B10,'Classificação geral'!$D10,"")</f>
        <v/>
      </c>
      <c r="EY18" s="255" t="str">
        <f>IF($EV18='Classificação geral'!$B10,'Classificação geral'!$H10,"")</f>
        <v/>
      </c>
      <c r="EZ18" s="255" t="str">
        <f>IF($EY18='Classificação geral'!$H10,'Classificação geral'!$I10,"")</f>
        <v/>
      </c>
      <c r="FA18" s="255" t="str">
        <f>IF($EZ18='Classificação geral'!$I10,'Classificação geral'!$N10,"")</f>
        <v/>
      </c>
      <c r="FB18" s="255" t="str">
        <f>IF($EZ18='Classificação geral'!$I10,'Classificação geral'!$Q10,"")</f>
        <v/>
      </c>
      <c r="FC18" s="255" t="str">
        <f>IF($EZ18='Classificação geral'!$I10,'Classificação geral'!$R10,"")</f>
        <v/>
      </c>
      <c r="FD18" s="255" t="str">
        <f>IF($EZ18='Classificação geral'!$I10,'Classificação geral'!$J10,"")</f>
        <v/>
      </c>
      <c r="FE18" s="255" t="str">
        <f>IF($EZ18='Classificação geral'!$I10,'Classificação geral'!$S10,"")</f>
        <v/>
      </c>
      <c r="FF18" s="255" t="str">
        <f>IF($EZ18='Classificação geral'!$I10,'Classificação geral'!$U10,"")</f>
        <v/>
      </c>
      <c r="FG18" s="255" t="str">
        <f>IF($EZ18='Classificação geral'!$I10,'Classificação geral'!$V10,"")</f>
        <v/>
      </c>
      <c r="FH18" s="255" t="str">
        <f>IF($EZ18='Classificação geral'!$I10,'Classificação geral'!$K10,"")</f>
        <v/>
      </c>
      <c r="FI18" s="255" t="str">
        <f>IF($EZ18='Classificação geral'!$I10,'Classificação geral'!$W10,"")</f>
        <v/>
      </c>
      <c r="FJ18" s="255" t="str">
        <f>IF($EZ18='Classificação geral'!$I10,'Classificação geral'!$Y10,"")</f>
        <v/>
      </c>
      <c r="FK18" s="255" t="str">
        <f>IF($EZ18='Classificação geral'!$I10,'Classificação geral'!$Z10,"")</f>
        <v/>
      </c>
      <c r="FL18" s="255" t="str">
        <f>IF($EZ18='Classificação geral'!$I10,'Classificação geral'!$L10,"")</f>
        <v/>
      </c>
      <c r="FM18" s="255" t="str">
        <f>IF($EZ18='Classificação geral'!$I10,'Classificação geral'!$M10,"")</f>
        <v/>
      </c>
      <c r="FN18" s="255" t="str">
        <f>IF($EZ18='Classificação geral'!$I10,'Classificação geral'!$AG10,"")</f>
        <v/>
      </c>
      <c r="FO18" s="256" t="str">
        <f>IFERROR(RANK(FN18,FN:FN,0)+ COUNTIF($FN$13:FN17,FN18),"")</f>
        <v/>
      </c>
      <c r="FP18" s="244"/>
      <c r="FQ18" s="254" t="str">
        <f>IFERROR(IF(AND('Classificação geral'!$H10="mas",'Classificação geral'!$I10=1,'Classificação geral'!$F10="Mini"),'Classificação geral'!$A10,""),"")</f>
        <v/>
      </c>
      <c r="FR18" s="254" t="str">
        <f>IFERROR(IF(AND('Classificação geral'!$H10="mas",'Classificação geral'!$I10=1,'Classificação geral'!$F10="Mini"),'Classificação geral'!$B10,""),"")</f>
        <v/>
      </c>
      <c r="FS18" s="255" t="str">
        <f>IF($FR18='Classificação geral'!$B10,'Classificação geral'!$C10,"")</f>
        <v/>
      </c>
      <c r="FT18" s="255" t="str">
        <f>IF($FR18='Classificação geral'!$B10,'Classificação geral'!$D10,"")</f>
        <v/>
      </c>
      <c r="FU18" s="255" t="str">
        <f>IF($FR18='Classificação geral'!$B10,'Classificação geral'!$H10,"")</f>
        <v/>
      </c>
      <c r="FV18" s="254" t="str">
        <f>IFERROR(IF(AND($FU18="mas",'Classificação geral'!$I10=1),'Classificação geral'!I10,""),"")</f>
        <v/>
      </c>
      <c r="FW18" s="254" t="str">
        <f>IFERROR(IF(AND($FU18="mas",'Classificação geral'!$I10=1),'Classificação geral'!N10,""),"")</f>
        <v/>
      </c>
      <c r="FX18" s="254" t="str">
        <f>IFERROR(IF(AND($FU18="mas",'Classificação geral'!$I10=1),'Classificação geral'!Q10,""),"")</f>
        <v/>
      </c>
      <c r="FY18" s="254" t="str">
        <f>IFERROR(IF(AND($FU18="mas",'Classificação geral'!$I10=1),'Classificação geral'!R10,""),"")</f>
        <v/>
      </c>
      <c r="FZ18" s="254" t="str">
        <f>IFERROR(IF(AND($FU18="mas",'Classificação geral'!$I10=1),'Classificação geral'!J10,""),"")</f>
        <v/>
      </c>
      <c r="GA18" s="254" t="str">
        <f>IFERROR(IF(AND($FU18="mas",'Classificação geral'!$I10=1),'Classificação geral'!S10,""),"")</f>
        <v/>
      </c>
      <c r="GB18" s="254" t="str">
        <f>IFERROR(IF(AND($FU18="mas",'Classificação geral'!$I10=1),'Classificação geral'!U10,""),"")</f>
        <v/>
      </c>
      <c r="GC18" s="254" t="str">
        <f>IFERROR(IF(AND($FU18="mas",'Classificação geral'!$I10=1),'Classificação geral'!V10,""),"")</f>
        <v/>
      </c>
      <c r="GD18" s="254" t="str">
        <f>IFERROR(IF(AND($FU18="mas",'Classificação geral'!$I10=1),'Classificação geral'!K10,""),"")</f>
        <v/>
      </c>
      <c r="GE18" s="254" t="str">
        <f>IFERROR(IF(AND($FU18="mas",'Classificação geral'!$I10=1),'Classificação geral'!W10,""),"")</f>
        <v/>
      </c>
      <c r="GF18" s="254" t="str">
        <f>IFERROR(IF(AND($FU18="mas",'Classificação geral'!$I10=1),'Classificação geral'!Y10,""),"")</f>
        <v/>
      </c>
      <c r="GG18" s="254" t="str">
        <f>IFERROR(IF(AND($FU18="mas",'Classificação geral'!$I10=1),'Classificação geral'!Z10,""),"")</f>
        <v/>
      </c>
      <c r="GH18" s="254" t="str">
        <f>IFERROR(IF(AND($FU18="mas",'Classificação geral'!$I10=1),'Classificação geral'!L10,""),"")</f>
        <v/>
      </c>
      <c r="GI18" s="254" t="str">
        <f>IFERROR(IF(AND($FU18="mas",'Classificação geral'!$I10=1),'Classificação geral'!M10,""),"")</f>
        <v/>
      </c>
      <c r="GJ18" s="302" t="str">
        <f>IFERROR(IF(AND($FU18="mas",'Classificação geral'!$I10=1),'Classificação geral'!AG10,""),"")</f>
        <v/>
      </c>
      <c r="GK18" s="256" t="str">
        <f>IFERROR(RANK(GJ18,GJ:GJ,0)+ COUNTIF($GJ$13:GJ17,GJ18),"")</f>
        <v/>
      </c>
      <c r="GL18" s="244"/>
      <c r="GM18" s="254" t="str">
        <f>IFERROR(IF(AND('Classificação geral'!$H10="fem",'Classificação geral'!$I10=2,'Classificação geral'!$F10="Mini"),'Classificação geral'!$A10,""),"")</f>
        <v/>
      </c>
      <c r="GN18" s="254" t="str">
        <f>IFERROR(IF(AND('Classificação geral'!$H10="fem",'Classificação geral'!$I10=2,'Classificação geral'!$F10="Mini"),'Classificação geral'!$B10,""),"")</f>
        <v/>
      </c>
      <c r="GO18" s="255" t="str">
        <f>IF($GN18='Classificação geral'!$B10,'Classificação geral'!$C10,"")</f>
        <v/>
      </c>
      <c r="GP18" s="255" t="str">
        <f>IF($GN18='Classificação geral'!$B10,'Classificação geral'!$D10,"")</f>
        <v/>
      </c>
      <c r="GQ18" s="255" t="str">
        <f>IF($GN18='Classificação geral'!$B10,'Classificação geral'!$H10,"")</f>
        <v/>
      </c>
      <c r="GR18" s="254" t="str">
        <f>IFERROR(IF(AND($GQ18="fem",'Classificação geral'!$I10=2),'Classificação geral'!I10,""),"")</f>
        <v/>
      </c>
      <c r="GS18" s="254" t="str">
        <f>IFERROR(IF(AND($GQ18="fem",'Classificação geral'!$I10=2),'Classificação geral'!N10,""),"")</f>
        <v/>
      </c>
      <c r="GT18" s="254" t="str">
        <f>IFERROR(IF(AND($GQ18="fem",'Classificação geral'!$I10=2),'Classificação geral'!Q10,""),"")</f>
        <v/>
      </c>
      <c r="GU18" s="254" t="str">
        <f>IFERROR(IF(AND($GQ18="fem",'Classificação geral'!$I10=2),'Classificação geral'!R10,""),"")</f>
        <v/>
      </c>
      <c r="GV18" s="254" t="str">
        <f>IFERROR(IF(AND($GQ18="fem",'Classificação geral'!$I10=2),'Classificação geral'!J10,""),"")</f>
        <v/>
      </c>
      <c r="GW18" s="254" t="str">
        <f>IFERROR(IF(AND($GQ18="fem",'Classificação geral'!$I10=2),'Classificação geral'!S10,""),"")</f>
        <v/>
      </c>
      <c r="GX18" s="254" t="str">
        <f>IFERROR(IF(AND($GQ18="fem",'Classificação geral'!$I10=2),'Classificação geral'!U10,""),"")</f>
        <v/>
      </c>
      <c r="GY18" s="254" t="str">
        <f>IFERROR(IF(AND($GQ18="fem",'Classificação geral'!$I10=2),'Classificação geral'!V10,""),"")</f>
        <v/>
      </c>
      <c r="GZ18" s="254" t="str">
        <f>IFERROR(IF(AND($GQ18="fem",'Classificação geral'!$I10=2),'Classificação geral'!K10,""),"")</f>
        <v/>
      </c>
      <c r="HA18" s="254" t="str">
        <f>IFERROR(IF(AND($GQ18="fem",'Classificação geral'!$I10=2),'Classificação geral'!W10,""),"")</f>
        <v/>
      </c>
      <c r="HB18" s="254" t="str">
        <f>IFERROR(IF(AND($GQ18="fem",'Classificação geral'!$I10=2),'Classificação geral'!Y10,""),"")</f>
        <v/>
      </c>
      <c r="HC18" s="254" t="str">
        <f>IFERROR(IF(AND($GQ18="fem",'Classificação geral'!$I10=2),'Classificação geral'!Z10,""),"")</f>
        <v/>
      </c>
      <c r="HD18" s="254" t="str">
        <f>IFERROR(IF(AND($GQ18="fem",'Classificação geral'!$I10=2),'Classificação geral'!L10,""),"")</f>
        <v/>
      </c>
      <c r="HE18" s="254" t="str">
        <f>IFERROR(IF(AND($GQ18="fem",'Classificação geral'!$I10=2),'Classificação geral'!M10,""),"")</f>
        <v/>
      </c>
      <c r="HF18" s="254" t="str">
        <f>IFERROR(IF(AND($GQ18="fem",'Classificação geral'!$I10=2),'Classificação geral'!AG10,""),"")</f>
        <v/>
      </c>
      <c r="HG18" s="256" t="str">
        <f>IFERROR(RANK(HF18,HF:HF,0)+ COUNTIF(HF$13:$HF16,HF18),"")</f>
        <v/>
      </c>
      <c r="HH18" s="244"/>
      <c r="HI18" s="254" t="str">
        <f>IFERROR(IF(AND('Classificação geral'!$H10="mas",'Classificação geral'!$I10=2,'Classificação geral'!$F10="Mini"),'Classificação geral'!$A10,""),"")</f>
        <v/>
      </c>
      <c r="HJ18" s="254" t="str">
        <f>IFERROR(IF(AND('Classificação geral'!$H10="mas",'Classificação geral'!$I10=2,'Classificação geral'!$F10="Mini"),'Classificação geral'!$B10,""),"")</f>
        <v/>
      </c>
      <c r="HK18" s="255" t="str">
        <f>IF($HJ18='Classificação geral'!$B10,'Classificação geral'!$C10,"")</f>
        <v/>
      </c>
      <c r="HL18" s="255" t="str">
        <f>IF($HJ18='Classificação geral'!$B10,'Classificação geral'!$D10,"")</f>
        <v/>
      </c>
      <c r="HM18" s="255" t="str">
        <f>IF($HJ18='Classificação geral'!$B10,'Classificação geral'!$H10,"")</f>
        <v/>
      </c>
      <c r="HN18" s="254" t="str">
        <f>IFERROR(IF(AND($HM18="mas",'Classificação geral'!$I10=2),'Classificação geral'!I10,""),"")</f>
        <v/>
      </c>
      <c r="HO18" s="254" t="str">
        <f>IFERROR(IF(AND($HM18="mas",'Classificação geral'!$I10=2),'Classificação geral'!N10,""),"")</f>
        <v/>
      </c>
      <c r="HP18" s="254" t="str">
        <f>IFERROR(IF(AND($HM18="mas",'Classificação geral'!$I10=2),'Classificação geral'!Q10,""),"")</f>
        <v/>
      </c>
      <c r="HQ18" s="254" t="str">
        <f>IFERROR(IF(AND($HM18="mas",'Classificação geral'!$I10=2),'Classificação geral'!R10,""),"")</f>
        <v/>
      </c>
      <c r="HR18" s="254" t="str">
        <f>IFERROR(IF(AND($HM18="mas",'Classificação geral'!$I10=2),'Classificação geral'!J10,""),"")</f>
        <v/>
      </c>
      <c r="HS18" s="254" t="str">
        <f>IFERROR(IF(AND($HM18="mas",'Classificação geral'!$I10=2),'Classificação geral'!S10,""),"")</f>
        <v/>
      </c>
      <c r="HT18" s="254" t="str">
        <f>IFERROR(IF(AND($HM18="mas",'Classificação geral'!$I10=2),'Classificação geral'!U10,""),"")</f>
        <v/>
      </c>
      <c r="HU18" s="254" t="str">
        <f>IFERROR(IF(AND($HM18="mas",'Classificação geral'!$I10=2),'Classificação geral'!V10,""),"")</f>
        <v/>
      </c>
      <c r="HV18" s="254" t="str">
        <f>IFERROR(IF(AND($HM18="mas",'Classificação geral'!$I10=2),'Classificação geral'!J10,""),"")</f>
        <v/>
      </c>
      <c r="HW18" s="254" t="str">
        <f>IFERROR(IF(AND($HM18="mas",'Classificação geral'!$I10=2),'Classificação geral'!W10,""),"")</f>
        <v/>
      </c>
      <c r="HX18" s="254" t="str">
        <f>IFERROR(IF(AND($HM18="mas",'Classificação geral'!$I10=2),'Classificação geral'!Y10,""),"")</f>
        <v/>
      </c>
      <c r="HY18" s="254" t="str">
        <f>IFERROR(IF(AND($HM18="mas",'Classificação geral'!$I10=2),'Classificação geral'!Z10,""),"")</f>
        <v/>
      </c>
      <c r="HZ18" s="254" t="str">
        <f>IFERROR(IF(AND($HM18="mas",'Classificação geral'!$I10=2),'Classificação geral'!L10,""),"")</f>
        <v/>
      </c>
      <c r="IA18" s="254" t="str">
        <f>IFERROR(IF(AND($HM18="mas",'Classificação geral'!$I10=2),'Classificação geral'!$AG10,""),"")</f>
        <v/>
      </c>
      <c r="IB18" s="256" t="str">
        <f>IFERROR(RANK(IA18,IA:IA,0)+ COUNTIF($IA$13:IA$13,IA18),"")</f>
        <v/>
      </c>
      <c r="IC18" s="244"/>
      <c r="ID18" s="254" t="str">
        <f>IFERROR(IF(AND('Classificação geral'!$H10="fem",'Classificação geral'!$I10=3,'Classificação geral'!$F10="Mini"),'Classificação geral'!$A10,""),"")</f>
        <v/>
      </c>
      <c r="IE18" s="254" t="str">
        <f>IFERROR(IF(AND('Classificação geral'!$H10="fem",'Classificação geral'!$I10=3,'Classificação geral'!$F10="Mini"),'Classificação geral'!$B10,""),"")</f>
        <v/>
      </c>
      <c r="IF18" s="255" t="str">
        <f>IF($IE18='Classificação geral'!$B10,'Classificação geral'!$C10,"")</f>
        <v/>
      </c>
      <c r="IG18" s="255" t="str">
        <f>IF($IE18='Classificação geral'!$B10,'Classificação geral'!$D10,"")</f>
        <v/>
      </c>
      <c r="IH18" s="255" t="str">
        <f>IF($IE18='Classificação geral'!$B10,'Classificação geral'!$H10,"")</f>
        <v/>
      </c>
      <c r="II18" s="255" t="str">
        <f>IF($IH18='Classificação geral'!$H10,'Classificação geral'!$I10,"")</f>
        <v/>
      </c>
      <c r="IJ18" s="255" t="str">
        <f>IF($II18='Classificação geral'!$I10,'Classificação geral'!$N10,"")</f>
        <v/>
      </c>
      <c r="IK18" s="255" t="str">
        <f>IF($II18='Classificação geral'!$I10,'Classificação geral'!$Q10,"")</f>
        <v/>
      </c>
      <c r="IL18" s="255" t="str">
        <f>IF($II18='Classificação geral'!$I10,'Classificação geral'!$R10,"")</f>
        <v/>
      </c>
      <c r="IM18" s="255" t="str">
        <f>IF($II18='Classificação geral'!$I10,'Classificação geral'!$J10,"")</f>
        <v/>
      </c>
      <c r="IN18" s="255" t="str">
        <f>IF($II18='Classificação geral'!$I10,'Classificação geral'!$S10,"")</f>
        <v/>
      </c>
      <c r="IO18" s="255" t="str">
        <f>IF($II18='Classificação geral'!$I10,'Classificação geral'!$U10,"")</f>
        <v/>
      </c>
      <c r="IP18" s="255" t="str">
        <f>IF($II18='Classificação geral'!$I10,'Classificação geral'!$V10,"")</f>
        <v/>
      </c>
      <c r="IQ18" s="255" t="str">
        <f>IF($II18='Classificação geral'!$I10,'Classificação geral'!$K10,"")</f>
        <v/>
      </c>
      <c r="IR18" s="255" t="str">
        <f>IF($II18='Classificação geral'!$I10,'Classificação geral'!$W10,"")</f>
        <v/>
      </c>
      <c r="IS18" s="255" t="str">
        <f>IF($II18='Classificação geral'!$I10,'Classificação geral'!$Y10,"")</f>
        <v/>
      </c>
      <c r="IT18" s="255" t="str">
        <f>IF($II18='Classificação geral'!$I10,'Classificação geral'!$Z10,"")</f>
        <v/>
      </c>
      <c r="IU18" s="255" t="str">
        <f>IF($II18='Classificação geral'!$I10,'Classificação geral'!$L10,"")</f>
        <v/>
      </c>
      <c r="IV18" s="255" t="str">
        <f>IF($II18='Classificação geral'!$I10,'Classificação geral'!$M10,"")</f>
        <v/>
      </c>
      <c r="IW18" s="255" t="str">
        <f>IF($II18='Classificação geral'!$I10,'Classificação geral'!$AG10,"")</f>
        <v/>
      </c>
      <c r="IX18" s="256" t="str">
        <f>IFERROR(RANK(IW18,IW:IW,0)+ COUNTIF($IW$13:IW16,IW18),"")</f>
        <v/>
      </c>
      <c r="IY18" s="244"/>
      <c r="IZ18" s="254" t="str">
        <f>IFERROR(IF(AND('Classificação geral'!$H10="mas",'Classificação geral'!$I10=3,'Classificação geral'!$F10="Mini"),'Classificação geral'!$A10,""),"")</f>
        <v/>
      </c>
      <c r="JA18" s="254" t="str">
        <f>IFERROR(IF(AND('Classificação geral'!$H10="mas",'Classificação geral'!$I10=3,'Classificação geral'!$F10="Mini"),'Classificação geral'!$B10,""),"")</f>
        <v/>
      </c>
      <c r="JB18" s="255" t="str">
        <f>IF($JA18='Classificação geral'!$B10,'Classificação geral'!$C10,"")</f>
        <v/>
      </c>
      <c r="JC18" s="255" t="str">
        <f>IF($JA18='Classificação geral'!$B10,'Classificação geral'!$D10,"")</f>
        <v/>
      </c>
      <c r="JD18" s="255" t="str">
        <f>IF($JA18='Classificação geral'!$B10,'Classificação geral'!$H10,"")</f>
        <v/>
      </c>
      <c r="JE18" s="254" t="str">
        <f>IFERROR(IF(AND($JD18="mas",'Classificação geral'!$I10=3),'Classificação geral'!I10,""),"")</f>
        <v/>
      </c>
      <c r="JF18" s="254" t="str">
        <f>IFERROR(IF(AND($JD18="mas",'Classificação geral'!$I10=3),'Classificação geral'!N10,""),"")</f>
        <v/>
      </c>
      <c r="JG18" s="254" t="str">
        <f>IFERROR(IF(AND($JD18="mas",'Classificação geral'!$I10=3),'Classificação geral'!Q10,""),"")</f>
        <v/>
      </c>
      <c r="JH18" s="254" t="str">
        <f>IFERROR(IF(AND($JD18="mas",'Classificação geral'!$I10=3),'Classificação geral'!R10,""),"")</f>
        <v/>
      </c>
      <c r="JI18" s="254" t="str">
        <f>IFERROR(IF(AND($JD18="mas",'Classificação geral'!$I10=3),'Classificação geral'!J10,""),"")</f>
        <v/>
      </c>
      <c r="JJ18" s="254" t="str">
        <f>IFERROR(IF(AND($JD18="mas",'Classificação geral'!$I10=3),'Classificação geral'!S10,""),"")</f>
        <v/>
      </c>
      <c r="JK18" s="254" t="str">
        <f>IFERROR(IF(AND($JD18="mas",'Classificação geral'!$I10=3),'Classificação geral'!U10,""),"")</f>
        <v/>
      </c>
      <c r="JL18" s="254" t="str">
        <f>IFERROR(IF(AND($JD18="mas",'Classificação geral'!$I10=3),'Classificação geral'!V10,""),"")</f>
        <v/>
      </c>
      <c r="JM18" s="254" t="str">
        <f>IFERROR(IF(AND($JD18="mas",'Classificação geral'!$I10=3),'Classificação geral'!K10,""),"")</f>
        <v/>
      </c>
      <c r="JN18" s="254" t="str">
        <f>IFERROR(IF(AND($JD18="mas",'Classificação geral'!$I10=3),'Classificação geral'!W10,""),"")</f>
        <v/>
      </c>
      <c r="JO18" s="254" t="str">
        <f>IFERROR(IF(AND($JD18="mas",'Classificação geral'!$I10=3),'Classificação geral'!Y10,""),"")</f>
        <v/>
      </c>
      <c r="JP18" s="254" t="str">
        <f>IFERROR(IF(AND($JD18="mas",'Classificação geral'!$I10=3),'Classificação geral'!Z10,""),"")</f>
        <v/>
      </c>
      <c r="JQ18" s="254" t="str">
        <f>IFERROR(IF(AND($JD18="mas",'Classificação geral'!$I10=3),'Classificação geral'!L10,""),"")</f>
        <v/>
      </c>
      <c r="JR18" s="254" t="str">
        <f>IFERROR(IF(AND($JD18="mas",'Classificação geral'!$I10=3),'Classificação geral'!$AG10,""),"")</f>
        <v/>
      </c>
      <c r="JS18" s="256" t="str">
        <f>IFERROR(RANK(JR18,JR:JR,0)+ COUNTIF(JR$13:$JR16,JR18),"")</f>
        <v/>
      </c>
    </row>
    <row r="19" spans="1:279" s="297" customFormat="1" ht="27.75" customHeight="1" x14ac:dyDescent="0.4">
      <c r="B19" s="309" t="str">
        <f t="shared" ref="B19:B82" si="19">IFERROR(INDEX($EU$15:$EU$131,MATCH($V19,$FO$15:$FO$131,0)),"")</f>
        <v/>
      </c>
      <c r="C19" s="292" t="str">
        <f t="shared" ref="C19:C82" si="20">IFERROR(INDEX($EV$15:$EV$161,MATCH($V19,$FO$15:$FO$161,0)),"")</f>
        <v/>
      </c>
      <c r="D19" s="292" t="str">
        <f t="shared" ref="D19:D82" si="21">IFERROR(INDEX($EW$15:$EW$161,MATCH($V19,$FO$15:$FO$161,0)),"")</f>
        <v/>
      </c>
      <c r="E19" s="292" t="str">
        <f t="shared" ref="E19:E82" si="22">IFERROR(INDEX($EX$15:$EX$161,MATCH($V19,$FO$15:$FO$161,0)),"")</f>
        <v/>
      </c>
      <c r="F19" s="293" t="str">
        <f t="shared" ref="F19:F82" si="23">IFERROR(INDEX($EY$15:$EY$161,MATCH($V19,$FO$15:$FO$161,0)),"")</f>
        <v/>
      </c>
      <c r="G19" s="293" t="str">
        <f t="shared" ref="G19:G82" si="24">IFERROR(INDEX($EZ$15:$EZ$161,MATCH($V19,$FO$15:$FO$161,0)),"")</f>
        <v/>
      </c>
      <c r="H19" s="294" t="str">
        <f t="shared" ref="H19:H82" si="25">IFERROR(INDEX($FA$15:$FA$161,MATCH($V19,$FO$15:$FO$161,0)),"")</f>
        <v/>
      </c>
      <c r="I19" s="294" t="str">
        <f t="shared" ref="I19:I82" si="26">IFERROR(INDEX($FB$15:$FB$161,MATCH($V19,$FO$15:$FO$161,0)),"")</f>
        <v/>
      </c>
      <c r="J19" s="294" t="str">
        <f t="shared" ref="J19:J82" si="27">IFERROR(INDEX($FC$15:$FC$161,MATCH($V19,$FO$15:$FO$161,0)),"")</f>
        <v/>
      </c>
      <c r="K19" s="294" t="str">
        <f t="shared" ref="K19:K82" si="28">IFERROR(INDEX($FD$15:$FD$161,MATCH($V19,$FO$15:$FO$161,0)),"")</f>
        <v/>
      </c>
      <c r="L19" s="294" t="str">
        <f t="shared" ref="L19:L82" si="29">IFERROR(INDEX($FE$15:$FE$161,MATCH($V19,$FO$15:$FO$161,0)),"")</f>
        <v/>
      </c>
      <c r="M19" s="294" t="str">
        <f t="shared" ref="M19:M82" si="30">IFERROR(INDEX($FF$15:$FF$161,MATCH($V19,$FO$15:$FO$161,0)),"")</f>
        <v/>
      </c>
      <c r="N19" s="294" t="str">
        <f t="shared" ref="N19:N82" si="31">IFERROR(INDEX($FG$15:$FG$161,MATCH($V19,$FO$15:$FO$161,0)),"")</f>
        <v/>
      </c>
      <c r="O19" s="294" t="str">
        <f t="shared" ref="O19:O82" si="32">IFERROR(INDEX($FH$15:$FH$161,MATCH($V19,$FO$15:$FO$161,0)),"")</f>
        <v/>
      </c>
      <c r="P19" s="294" t="str">
        <f t="shared" ref="P19:P82" si="33">IFERROR(INDEX($FI$15:$FI$161,MATCH($V19,$FO$15:$FO$161,0)),"")</f>
        <v/>
      </c>
      <c r="Q19" s="294" t="str">
        <f t="shared" ref="Q19:Q82" si="34">IFERROR(INDEX($FJ$15:$FJ$161,MATCH($V19,$FO$15:$FO$161,0)),"")</f>
        <v/>
      </c>
      <c r="R19" s="294" t="str">
        <f t="shared" ref="R19:S34" si="35">IFERROR(INDEX($FK$15:$FK$161,MATCH($V19,$FO$15:$FO$161,0)),"")</f>
        <v/>
      </c>
      <c r="S19" s="294" t="str">
        <f t="shared" si="35"/>
        <v/>
      </c>
      <c r="T19" s="294" t="str">
        <f t="shared" ref="T19:T82" si="36">IFERROR(INDEX($FL$15:$FL$161,MATCH($V19,$FO$15:$FO$161,0)),"")</f>
        <v/>
      </c>
      <c r="U19" s="294" t="str">
        <f t="shared" ref="U19:U82" si="37">IFERROR(INDEX($FN$15:$FN$161,MATCH($V19,$FO$15:$FO$161,0)),"")</f>
        <v/>
      </c>
      <c r="V19" s="295">
        <v>5</v>
      </c>
      <c r="W19" s="296"/>
      <c r="X19" s="296"/>
      <c r="Y19" s="309" t="str">
        <f t="shared" ref="Y19:Y82" si="38">IFERROR(INDEX($FQ$15:$FQ$161,MATCH($AS19,$GK$15:$GK$161,0)),"")</f>
        <v/>
      </c>
      <c r="Z19" s="292" t="str">
        <f t="shared" ref="Z19:Z82" si="39">IFERROR(INDEX($FR$15:$FR$161,MATCH($AS19,$GK$15:$GK$161,0)),"")</f>
        <v/>
      </c>
      <c r="AA19" s="292" t="str">
        <f t="shared" ref="AA19:AA82" si="40">IFERROR(INDEX($FS$15:$FS$161,MATCH($AS19,$GK$15:$GK$161,0)),"")</f>
        <v/>
      </c>
      <c r="AB19" s="292" t="str">
        <f t="shared" ref="AB19:AB82" si="41">IFERROR(INDEX($FT$15:$FT$161,MATCH($V19,$GK$15:$GK$161,0)),"")</f>
        <v/>
      </c>
      <c r="AC19" s="293" t="str">
        <f t="shared" ref="AC19:AC82" si="42">IFERROR(INDEX($FU$15:$FU$161,MATCH($AS19,$GK$15:$GK$161,0)),"")</f>
        <v/>
      </c>
      <c r="AD19" s="293" t="str">
        <f t="shared" ref="AD19:AD82" si="43">IFERROR(INDEX($FV$15:$FV$161,MATCH($AS19,$GK$15:$GK$161,0)),"")</f>
        <v/>
      </c>
      <c r="AE19" s="294" t="str">
        <f t="shared" ref="AE19:AE82" si="44">IFERROR(INDEX($FW$15:$FW$161,MATCH($AS19,$GK$15:$GK$161,0)),"")</f>
        <v/>
      </c>
      <c r="AF19" s="294" t="str">
        <f t="shared" ref="AF19:AF82" si="45">IFERROR(INDEX($FX$15:$FX$161,MATCH($AS19,$GK$15:$GK$161,0)),"")</f>
        <v/>
      </c>
      <c r="AG19" s="294" t="str">
        <f t="shared" ref="AG19:AG82" si="46">IFERROR(INDEX($FY$15:$FY$161,MATCH($AS19,$GK$15:$GK$161,0)),"")</f>
        <v/>
      </c>
      <c r="AH19" s="294" t="str">
        <f t="shared" ref="AH19:AH82" si="47">IFERROR(INDEX($FZ$15:$FZ$161,MATCH($AS19,$GK$15:$GK$161,0)),"")</f>
        <v/>
      </c>
      <c r="AI19" s="294" t="str">
        <f t="shared" ref="AI19:AI82" si="48">IFERROR(INDEX($GA$15:$GA$161,MATCH($AS19,$GK$15:$GK$161,0)),"")</f>
        <v/>
      </c>
      <c r="AJ19" s="294" t="str">
        <f t="shared" ref="AJ19:AJ82" si="49">IFERROR(INDEX($GB$15:$GB$161,MATCH($AS19,$GK$15:$GK$161,0)),"")</f>
        <v/>
      </c>
      <c r="AK19" s="294" t="str">
        <f t="shared" ref="AK19:AK82" si="50">IFERROR(INDEX($GC$15:$GC$161,MATCH($AS19,$GK$15:$GK$161,0)),"")</f>
        <v/>
      </c>
      <c r="AL19" s="294" t="str">
        <f t="shared" ref="AL19:AL82" si="51">IFERROR(INDEX($GD$15:$GD$161,MATCH($AS19,$GK$15:$GK$161,0)),"")</f>
        <v/>
      </c>
      <c r="AM19" s="294" t="str">
        <f t="shared" ref="AM19:AM82" si="52">IFERROR(INDEX($GE$15:$GE$161,MATCH($AS19,$GK$15:$GK$161,0)),"")</f>
        <v/>
      </c>
      <c r="AN19" s="294" t="str">
        <f t="shared" ref="AN19:AN82" si="53">IFERROR(INDEX($GF$15:$GF$161,MATCH($AS19,$GK$15:$GK$161,0)),"")</f>
        <v/>
      </c>
      <c r="AO19" s="294" t="str">
        <f t="shared" ref="AO19:AP34" si="54">IFERROR(INDEX($GG$15:$GG$161,MATCH($AS19,$GK$15:$GK$161,0)),"")</f>
        <v/>
      </c>
      <c r="AP19" s="294" t="str">
        <f t="shared" si="54"/>
        <v/>
      </c>
      <c r="AQ19" s="294" t="str">
        <f t="shared" ref="AQ19:AQ82" si="55">IFERROR(INDEX($GH$15:$GH$161,MATCH($AS19,$GK$15:$GK$161,0)),"")</f>
        <v/>
      </c>
      <c r="AR19" s="294" t="str">
        <f t="shared" ref="AR19:AR82" si="56">IFERROR(INDEX($GJ$15:$GJ$161,MATCH($AS19,$GK$15:$GK$161,0)),"")</f>
        <v/>
      </c>
      <c r="AS19" s="295">
        <v>5</v>
      </c>
      <c r="AT19" s="296"/>
      <c r="AV19" s="310" t="str">
        <f t="shared" ref="AV19:AV82" si="57">IFERROR(INDEX($GM$15:$GM$161,MATCH($BP19,$HG$15:$HG$161,0)),"")</f>
        <v/>
      </c>
      <c r="AW19" s="292" t="str">
        <f t="shared" ref="AW19:AW82" si="58">IFERROR(INDEX($GN$15:$GN$161,MATCH($BP19,$HG$15:$HG$161,0)),"")</f>
        <v/>
      </c>
      <c r="AX19" s="292" t="str">
        <f t="shared" ref="AX19:AX82" si="59">IFERROR(INDEX($GO$15:$GO$161,MATCH($BP19,$HG$15:$HG$161,0)),"")</f>
        <v/>
      </c>
      <c r="AY19" s="293" t="str">
        <f t="shared" ref="AY19:AY82" si="60">IFERROR(INDEX($GP$15:$GP$161,MATCH($V19,$HG$15:$HG$161,0)),"")</f>
        <v/>
      </c>
      <c r="AZ19" s="293" t="str">
        <f t="shared" ref="AZ19:AZ82" si="61">IFERROR(INDEX($GQ$15:$GQ$161,MATCH($BP19,$HG$15:$HG$161,0)),"")</f>
        <v/>
      </c>
      <c r="BA19" s="293" t="str">
        <f t="shared" ref="BA19:BA82" si="62">IFERROR(INDEX($GR$15:$GR$161,MATCH($BP19,$HG$15:$HG$161,0)),"")</f>
        <v/>
      </c>
      <c r="BB19" s="294" t="str">
        <f t="shared" ref="BB19:BB82" si="63">IFERROR(INDEX($GS$15:$GS$161,MATCH($BP19,$HG$15:$HG$161,0)),"")</f>
        <v/>
      </c>
      <c r="BC19" s="294" t="str">
        <f t="shared" ref="BC19:BC82" si="64">IFERROR(INDEX($GT$15:$GT$161,MATCH($BP19,$HG$15:$HG$161,0)),"")</f>
        <v/>
      </c>
      <c r="BD19" s="294" t="str">
        <f t="shared" ref="BD19:BD82" si="65">IFERROR(INDEX($GU$15:$GU$161,MATCH($BP19,$HG$15:$HG$161,0)),"")</f>
        <v/>
      </c>
      <c r="BE19" s="294" t="str">
        <f t="shared" ref="BE19:BE82" si="66">IFERROR(INDEX($GV$15:$GV$161,MATCH($BP19,$HG$15:$HG$161,0)),"")</f>
        <v/>
      </c>
      <c r="BF19" s="294" t="str">
        <f t="shared" ref="BF19:BF82" si="67">IFERROR(INDEX($GW$15:$GW$161,MATCH($BP19,$HG$15:$HG$161,0)),"")</f>
        <v/>
      </c>
      <c r="BG19" s="294" t="str">
        <f t="shared" ref="BG19:BG82" si="68">IFERROR(INDEX($GX$15:$GX$161,MATCH($BP19,$HG$15:$HG$161,0)),"")</f>
        <v/>
      </c>
      <c r="BH19" s="294" t="str">
        <f t="shared" ref="BH19:BH82" si="69">IFERROR(INDEX($GY$15:$GY$161,MATCH($BP19,$HG$15:$HG$161,0)),"")</f>
        <v/>
      </c>
      <c r="BI19" s="294" t="str">
        <f t="shared" ref="BI19:BI82" si="70">IFERROR(INDEX($GZ$15:$GZ$161,MATCH($BP19,$HG$15:$HG$161,0)),"")</f>
        <v/>
      </c>
      <c r="BJ19" s="294" t="str">
        <f t="shared" ref="BJ19:BJ82" si="71">IFERROR(INDEX($HA$15:$HA$161,MATCH($BP19,$HG$15:$HG$161,0)),"")</f>
        <v/>
      </c>
      <c r="BK19" s="294" t="str">
        <f t="shared" ref="BK19:BK82" si="72">IFERROR(INDEX($HB$15:$HB$161,MATCH($BP19,$HG$15:$HG$161,0)),"")</f>
        <v/>
      </c>
      <c r="BL19" s="294" t="str">
        <f t="shared" ref="BL19:BM34" si="73">IFERROR(INDEX($HC$15:$HC$161,MATCH($BP19,$HG$15:$HG$161,0)),"")</f>
        <v/>
      </c>
      <c r="BM19" s="294" t="str">
        <f t="shared" si="73"/>
        <v/>
      </c>
      <c r="BN19" s="294" t="str">
        <f t="shared" ref="BN19:BN82" si="74">IFERROR(INDEX($HD$15:$HD$161,MATCH($BP19,$HG$15:$HG$161,0)),"")</f>
        <v/>
      </c>
      <c r="BO19" s="294" t="str">
        <f t="shared" ref="BO19:BO82" si="75">IFERROR(INDEX($HF$15:$HF$161,MATCH($BP19,$HG$15:$HG$161,0)),"")</f>
        <v/>
      </c>
      <c r="BP19" s="295">
        <v>5</v>
      </c>
      <c r="BQ19" s="296"/>
      <c r="BR19" s="296"/>
      <c r="BS19" s="310" t="str">
        <f t="shared" ref="BS19:BS82" si="76">IFERROR(INDEX($HI$15:$HI$161,MATCH($CM19,$IB$15:$IB$161,0)),"")</f>
        <v/>
      </c>
      <c r="BT19" s="292" t="str">
        <f t="shared" ref="BT19:BT82" si="77">IFERROR(INDEX($HJ$15:$HJ$161,MATCH($CM19,$IB$15:$IB$161,0)),"")</f>
        <v/>
      </c>
      <c r="BU19" s="292" t="str">
        <f t="shared" ref="BU19:BU82" si="78">IFERROR(INDEX($HK$15:$HK$161,MATCH($CM19,$IB$15:$IB$161,0)),"")</f>
        <v/>
      </c>
      <c r="BV19" s="293" t="str">
        <f t="shared" ref="BV19:BV82" si="79">IFERROR(INDEX($HL$15:$HL$161,MATCH($V19,$IB$15:$IB$161,0)),"")</f>
        <v/>
      </c>
      <c r="BW19" s="293" t="str">
        <f t="shared" ref="BW19:BW82" si="80">IFERROR(INDEX($HM$15:$HM$161,MATCH($CM19,$IB$15:$IB$161,0)),"")</f>
        <v/>
      </c>
      <c r="BX19" s="293" t="str">
        <f t="shared" ref="BX19:BY34" si="81">IFERROR(INDEX($HN$15:$HN$161,MATCH($CM19,$IB$15:$IB$161,0)),"")</f>
        <v/>
      </c>
      <c r="BY19" s="294" t="str">
        <f t="shared" si="81"/>
        <v/>
      </c>
      <c r="BZ19" s="294" t="str">
        <f t="shared" ref="BZ19:BZ82" si="82">IFERROR(INDEX($HP$15:$HP$161,MATCH($CM19,$IB$15:$IB$161,0)),"")</f>
        <v/>
      </c>
      <c r="CA19" s="294" t="str">
        <f t="shared" ref="CA19:CA82" si="83">IFERROR(INDEX($HQ$15:$HQ$161,MATCH($CM19,$IB$15:$IB$161,0)),"")</f>
        <v/>
      </c>
      <c r="CB19" s="294" t="str">
        <f t="shared" ref="CB19:CB82" si="84">IFERROR(INDEX($HR$15:$HR$161,MATCH($CM19,$IB$15:$IB$161,0)),"")</f>
        <v/>
      </c>
      <c r="CC19" s="294" t="str">
        <f t="shared" ref="CC19:CC82" si="85">IFERROR(INDEX($HS$15:$HS$161,MATCH($CM19,$IB$15:$IB$161,0)),"")</f>
        <v/>
      </c>
      <c r="CD19" s="294" t="str">
        <f t="shared" ref="CD19:CD82" si="86">IFERROR(INDEX($HT$15:$HT$161,MATCH($CM19,$IB$15:$IB$161,0)),"")</f>
        <v/>
      </c>
      <c r="CE19" s="294" t="str">
        <f t="shared" ref="CE19:CE82" si="87">IFERROR(INDEX($HU$15:$HU$161,MATCH($CM19,$IB$15:$IB$161,0)),"")</f>
        <v/>
      </c>
      <c r="CF19" s="294" t="str">
        <f t="shared" ref="CF19:CF82" si="88">IFERROR(INDEX($HV$15:$HV$161,MATCH($CM19,$IB$15:$IB$161,0)),"")</f>
        <v/>
      </c>
      <c r="CG19" s="294" t="str">
        <f t="shared" ref="CG19:CG82" si="89">IFERROR(INDEX($HW$15:$HW$161,MATCH($CM19,$IB$15:$IB$161,0)),"")</f>
        <v/>
      </c>
      <c r="CH19" s="294" t="str">
        <f t="shared" ref="CH19:CH82" si="90">IFERROR(INDEX($HX$15:$HX$161,MATCH($CM19,$IB$15:$IB$161,0)),"")</f>
        <v/>
      </c>
      <c r="CI19" s="294" t="str">
        <f t="shared" ref="CI19:CJ34" si="91">IFERROR(INDEX($HY$15:$HY$161,MATCH($CM19,$IB$15:$IB$161,0)),"")</f>
        <v/>
      </c>
      <c r="CJ19" s="294" t="str">
        <f t="shared" si="91"/>
        <v/>
      </c>
      <c r="CK19" s="294" t="str">
        <f t="shared" ref="CK19:CK82" si="92">IFERROR(INDEX($HZ$15:$HZ$161,MATCH($CM19,$IB$15:$IB$161,0)),"")</f>
        <v/>
      </c>
      <c r="CL19" s="294" t="str">
        <f t="shared" ref="CL19:CL82" si="93">IFERROR(INDEX($IA$15:$IA$161,MATCH($CM19,$IB$15:$IB$161,0)),"")</f>
        <v/>
      </c>
      <c r="CM19" s="295">
        <v>5</v>
      </c>
      <c r="CP19" s="309" t="str">
        <f t="shared" ref="CP19:CP82" si="94">IFERROR(INDEX($ID$15:$ID$161,MATCH($DJ19,$IX$15:$IX$161,0)),"")</f>
        <v/>
      </c>
      <c r="CQ19" s="292" t="str">
        <f t="shared" ref="CQ19:CQ82" si="95">IFERROR(INDEX($IE$15:$IE$161,MATCH($DJ19,$IX$15:$IX$161,0)),"")</f>
        <v/>
      </c>
      <c r="CR19" s="292" t="str">
        <f t="shared" ref="CR19:CR82" si="96">IFERROR(INDEX($IF$15:$IF$161,MATCH($DJ19,$IX$15:$IX$161,0)),"")</f>
        <v/>
      </c>
      <c r="CS19" s="292" t="str">
        <f t="shared" ref="CS19:CS82" si="97">IFERROR(INDEX($IG$15:$IG$161,MATCH($DJ19,$IX$15:$IX$161,0)),"")</f>
        <v/>
      </c>
      <c r="CT19" s="293" t="str">
        <f t="shared" ref="CT19:CT82" si="98">IFERROR(INDEX($IH$15:$IH$161,MATCH($DJ19,$IX$15:$IX$161,0)),"")</f>
        <v/>
      </c>
      <c r="CU19" s="293" t="str">
        <f t="shared" ref="CU19:CU82" si="99">IFERROR(INDEX($II$15:$II$161,MATCH($DJ19,$IX$15:$IX$161,0)),"")</f>
        <v/>
      </c>
      <c r="CV19" s="294" t="str">
        <f t="shared" ref="CV19:CV82" si="100">IFERROR(INDEX($IJ$15:$IJ$161,MATCH($DJ19,$IX$15:$IX$161,0)),"")</f>
        <v/>
      </c>
      <c r="CW19" s="294" t="str">
        <f t="shared" ref="CW19:CW82" si="101">IFERROR(INDEX($IK$15:$IK$161,MATCH($DJ19,$IX$15:$IX$161,0)),"")</f>
        <v/>
      </c>
      <c r="CX19" s="294" t="str">
        <f t="shared" ref="CX19:CX82" si="102">IFERROR(INDEX($IL$15:$IL$161,MATCH($DJ19,$IX$15:$IX$161,0)),"")</f>
        <v/>
      </c>
      <c r="CY19" s="294" t="str">
        <f t="shared" ref="CY19:CY82" si="103">IFERROR(INDEX($IM$15:$IM$161,MATCH($DJ19,$IX$15:$IX$161,0)),"")</f>
        <v/>
      </c>
      <c r="CZ19" s="294" t="str">
        <f t="shared" ref="CZ19:CZ82" si="104">IFERROR(INDEX($IN$15:$IN$161,MATCH($DJ19,$IX$15:$IX$161,0)),"")</f>
        <v/>
      </c>
      <c r="DA19" s="294" t="str">
        <f t="shared" ref="DA19:DA82" si="105">IFERROR(INDEX($IO$15:$IO$161,MATCH($DJ19,$IX$15:$IX$161,0)),"")</f>
        <v/>
      </c>
      <c r="DB19" s="294" t="str">
        <f t="shared" ref="DB19:DB82" si="106">IFERROR(INDEX($IP$15:$IP$161,MATCH($DJ19,$IX$15:$IX$161,0)),"")</f>
        <v/>
      </c>
      <c r="DC19" s="294" t="str">
        <f t="shared" ref="DC19:DC82" si="107">IFERROR(INDEX($IQ$15:$IQ$161,MATCH($DJ19,$IX$15:$IX$161,0)),"")</f>
        <v/>
      </c>
      <c r="DD19" s="294" t="str">
        <f t="shared" ref="DD19:DD82" si="108">IFERROR(INDEX($IR$15:$IR$161,MATCH($DJ19,$IX$15:$IX$161,0)),"")</f>
        <v/>
      </c>
      <c r="DE19" s="294" t="str">
        <f t="shared" ref="DE19:DE82" si="109">IFERROR(INDEX($IS$15:$IS$161,MATCH($DJ19,$IX$15:$IX$161,0)),"")</f>
        <v/>
      </c>
      <c r="DF19" s="294" t="str">
        <f t="shared" ref="DF19:DG34" si="110">IFERROR(INDEX($IT$15:$IT$161,MATCH($DJ19,$IX$15:$IX$161,0)),"")</f>
        <v/>
      </c>
      <c r="DG19" s="294" t="str">
        <f t="shared" si="110"/>
        <v/>
      </c>
      <c r="DH19" s="294" t="str">
        <f t="shared" ref="DH19:DH82" si="111">IFERROR(INDEX($IU$15:$IU$161,MATCH($DJ19,$IX$15:$IX$161,0)),"")</f>
        <v/>
      </c>
      <c r="DI19" s="294" t="str">
        <f t="shared" ref="DI19:DI82" si="112">IFERROR(INDEX($IW$15:$IW$161,MATCH($DJ19,$IX$15:$IX$161,0)),"")</f>
        <v/>
      </c>
      <c r="DJ19" s="295">
        <v>5</v>
      </c>
      <c r="DK19" s="296"/>
      <c r="DL19" s="296"/>
      <c r="DM19" s="309" t="str">
        <f t="shared" ref="DM19:DM82" si="113">IFERROR(INDEX($IZ$15:$IZ$161,MATCH($EG19,$JS$15:$JS$161,0)),"")</f>
        <v/>
      </c>
      <c r="DN19" s="292" t="str">
        <f t="shared" ref="DN19:DN82" si="114">IFERROR(INDEX($JA$15:$JA$161,MATCH($EG19,$JS$15:$JS$161,0)),"")</f>
        <v/>
      </c>
      <c r="DO19" s="292" t="str">
        <f t="shared" ref="DO19:DO82" si="115">IFERROR(INDEX($JB$15:$JB$161,MATCH($EG19,$JS$15:$JS$161,0)),"")</f>
        <v/>
      </c>
      <c r="DP19" s="292" t="str">
        <f t="shared" ref="DP19:DP82" si="116">IFERROR(INDEX($JC$15:$JC$161,MATCH($EG19,$JS$15:$JS$161,0)),"")</f>
        <v/>
      </c>
      <c r="DQ19" s="293" t="str">
        <f t="shared" ref="DQ19:DQ82" si="117">IFERROR(INDEX($JD$15:$JD$161,MATCH($EG19,$JS$15:$JS$161,0)),"")</f>
        <v/>
      </c>
      <c r="DR19" s="293" t="str">
        <f t="shared" ref="DR19:DR82" si="118">IFERROR(INDEX($JE$15:$JE$161,MATCH($EG19,$JS$15:$JS$161,0)),"")</f>
        <v/>
      </c>
      <c r="DS19" s="293" t="str">
        <f t="shared" si="7"/>
        <v/>
      </c>
      <c r="DT19" s="293" t="str">
        <f t="shared" si="8"/>
        <v/>
      </c>
      <c r="DU19" s="294" t="str">
        <f t="shared" si="9"/>
        <v/>
      </c>
      <c r="DV19" s="294" t="str">
        <f t="shared" si="10"/>
        <v/>
      </c>
      <c r="DW19" s="294" t="str">
        <f t="shared" si="11"/>
        <v/>
      </c>
      <c r="DX19" s="294" t="str">
        <f t="shared" si="12"/>
        <v/>
      </c>
      <c r="DY19" s="294" t="str">
        <f t="shared" si="13"/>
        <v/>
      </c>
      <c r="DZ19" s="294" t="str">
        <f t="shared" si="14"/>
        <v/>
      </c>
      <c r="EA19" s="294" t="str">
        <f t="shared" si="15"/>
        <v/>
      </c>
      <c r="EB19" s="294" t="str">
        <f t="shared" si="16"/>
        <v/>
      </c>
      <c r="EC19" s="294" t="str">
        <f t="shared" si="17"/>
        <v/>
      </c>
      <c r="ED19" s="294" t="str">
        <f t="shared" si="6"/>
        <v/>
      </c>
      <c r="EE19" s="294" t="str">
        <f t="shared" si="18"/>
        <v/>
      </c>
      <c r="EF19" s="294" t="str">
        <f t="shared" ref="EF19:EF82" si="119">IFERROR(INDEX($JR$15:$JR$161,MATCH($EG19,$JS$15:$JS$161,0)),"")</f>
        <v/>
      </c>
      <c r="EG19" s="295">
        <v>5</v>
      </c>
      <c r="EU19" s="254" t="str">
        <f>IFERROR(IF(AND('Classificação geral'!$H11="FEM",'Classificação geral'!$I11=1,'Classificação geral'!$F11="Mini"),'Classificação geral'!$A11,""),"")</f>
        <v/>
      </c>
      <c r="EV19" s="254" t="str">
        <f>IFERROR(IF(AND('Classificação geral'!$H11="FEM",'Classificação geral'!$I11=1,'Classificação geral'!F11="Mini"),'Classificação geral'!$B11,""),"")</f>
        <v/>
      </c>
      <c r="EW19" s="255" t="str">
        <f>IF($EV19='Classificação geral'!$B11,'Classificação geral'!$C11,"")</f>
        <v/>
      </c>
      <c r="EX19" s="255" t="str">
        <f>IF($EV19='Classificação geral'!$B11,'Classificação geral'!$D11,"")</f>
        <v/>
      </c>
      <c r="EY19" s="255" t="str">
        <f>IF($EV19='Classificação geral'!$B11,'Classificação geral'!$H11,"")</f>
        <v/>
      </c>
      <c r="EZ19" s="255" t="str">
        <f>IF($EY19='Classificação geral'!$H11,'Classificação geral'!$I11,"")</f>
        <v/>
      </c>
      <c r="FA19" s="255" t="str">
        <f>IF($EZ19='Classificação geral'!$I11,'Classificação geral'!$N11,"")</f>
        <v/>
      </c>
      <c r="FB19" s="255" t="str">
        <f>IF($EZ19='Classificação geral'!$I11,'Classificação geral'!$Q11,"")</f>
        <v/>
      </c>
      <c r="FC19" s="255" t="str">
        <f>IF($EZ19='Classificação geral'!$I11,'Classificação geral'!$R11,"")</f>
        <v/>
      </c>
      <c r="FD19" s="255" t="str">
        <f>IF($EZ19='Classificação geral'!$I11,'Classificação geral'!$J11,"")</f>
        <v/>
      </c>
      <c r="FE19" s="255" t="str">
        <f>IF($EZ19='Classificação geral'!$I11,'Classificação geral'!$S11,"")</f>
        <v/>
      </c>
      <c r="FF19" s="255" t="str">
        <f>IF($EZ19='Classificação geral'!$I11,'Classificação geral'!$U11,"")</f>
        <v/>
      </c>
      <c r="FG19" s="255" t="str">
        <f>IF($EZ19='Classificação geral'!$I11,'Classificação geral'!$V11,"")</f>
        <v/>
      </c>
      <c r="FH19" s="255" t="str">
        <f>IF($EZ19='Classificação geral'!$I11,'Classificação geral'!$K11,"")</f>
        <v/>
      </c>
      <c r="FI19" s="255" t="str">
        <f>IF($EZ19='Classificação geral'!$I11,'Classificação geral'!$W11,"")</f>
        <v/>
      </c>
      <c r="FJ19" s="255" t="str">
        <f>IF($EZ19='Classificação geral'!$I11,'Classificação geral'!$Y11,"")</f>
        <v/>
      </c>
      <c r="FK19" s="255" t="str">
        <f>IF($EZ19='Classificação geral'!$I11,'Classificação geral'!$Z11,"")</f>
        <v/>
      </c>
      <c r="FL19" s="255" t="str">
        <f>IF($EZ19='Classificação geral'!$I11,'Classificação geral'!$L11,"")</f>
        <v/>
      </c>
      <c r="FM19" s="255" t="str">
        <f>IF($EZ19='Classificação geral'!$I11,'Classificação geral'!$M11,"")</f>
        <v/>
      </c>
      <c r="FN19" s="255" t="str">
        <f>IF($EZ19='Classificação geral'!$I11,'Classificação geral'!$AG11,"")</f>
        <v/>
      </c>
      <c r="FO19" s="256" t="str">
        <f>IFERROR(RANK(FN19,FN:FN,0)+ COUNTIF($FN$13:FN18,FN19),"")</f>
        <v/>
      </c>
      <c r="FP19" s="244"/>
      <c r="FQ19" s="254" t="str">
        <f>IFERROR(IF(AND('Classificação geral'!$H11="mas",'Classificação geral'!$I11=1,'Classificação geral'!$F11="Mini"),'Classificação geral'!$A11,""),"")</f>
        <v/>
      </c>
      <c r="FR19" s="254" t="str">
        <f>IFERROR(IF(AND('Classificação geral'!$H11="mas",'Classificação geral'!$I11=1,'Classificação geral'!$F11="Mini"),'Classificação geral'!$B11,""),"")</f>
        <v/>
      </c>
      <c r="FS19" s="255" t="str">
        <f>IF($FR19='Classificação geral'!$B11,'Classificação geral'!$C11,"")</f>
        <v/>
      </c>
      <c r="FT19" s="255" t="str">
        <f>IF($FR19='Classificação geral'!$B11,'Classificação geral'!$D11,"")</f>
        <v/>
      </c>
      <c r="FU19" s="255" t="str">
        <f>IF($FR19='Classificação geral'!$B11,'Classificação geral'!$H11,"")</f>
        <v/>
      </c>
      <c r="FV19" s="254" t="str">
        <f>IFERROR(IF(AND($FU19="mas",'Classificação geral'!$I11=1),'Classificação geral'!I11,""),"")</f>
        <v/>
      </c>
      <c r="FW19" s="254" t="str">
        <f>IFERROR(IF(AND($FU19="mas",'Classificação geral'!$I11=1),'Classificação geral'!N11,""),"")</f>
        <v/>
      </c>
      <c r="FX19" s="254" t="str">
        <f>IFERROR(IF(AND($FU19="mas",'Classificação geral'!$I11=1),'Classificação geral'!Q11,""),"")</f>
        <v/>
      </c>
      <c r="FY19" s="254" t="str">
        <f>IFERROR(IF(AND($FU19="mas",'Classificação geral'!$I11=1),'Classificação geral'!R11,""),"")</f>
        <v/>
      </c>
      <c r="FZ19" s="254" t="str">
        <f>IFERROR(IF(AND($FU19="mas",'Classificação geral'!$I11=1),'Classificação geral'!J11,""),"")</f>
        <v/>
      </c>
      <c r="GA19" s="254" t="str">
        <f>IFERROR(IF(AND($FU19="mas",'Classificação geral'!$I11=1),'Classificação geral'!S11,""),"")</f>
        <v/>
      </c>
      <c r="GB19" s="254" t="str">
        <f>IFERROR(IF(AND($FU19="mas",'Classificação geral'!$I11=1),'Classificação geral'!U11,""),"")</f>
        <v/>
      </c>
      <c r="GC19" s="254" t="str">
        <f>IFERROR(IF(AND($FU19="mas",'Classificação geral'!$I11=1),'Classificação geral'!V11,""),"")</f>
        <v/>
      </c>
      <c r="GD19" s="254" t="str">
        <f>IFERROR(IF(AND($FU19="mas",'Classificação geral'!$I11=1),'Classificação geral'!K11,""),"")</f>
        <v/>
      </c>
      <c r="GE19" s="254" t="str">
        <f>IFERROR(IF(AND($FU19="mas",'Classificação geral'!$I11=1),'Classificação geral'!W11,""),"")</f>
        <v/>
      </c>
      <c r="GF19" s="254" t="str">
        <f>IFERROR(IF(AND($FU19="mas",'Classificação geral'!$I11=1),'Classificação geral'!Y11,""),"")</f>
        <v/>
      </c>
      <c r="GG19" s="254" t="str">
        <f>IFERROR(IF(AND($FU19="mas",'Classificação geral'!$I11=1),'Classificação geral'!Z11,""),"")</f>
        <v/>
      </c>
      <c r="GH19" s="254" t="str">
        <f>IFERROR(IF(AND($FU19="mas",'Classificação geral'!$I11=1),'Classificação geral'!L11,""),"")</f>
        <v/>
      </c>
      <c r="GI19" s="254" t="str">
        <f>IFERROR(IF(AND($FU19="mas",'Classificação geral'!$I11=1),'Classificação geral'!M11,""),"")</f>
        <v/>
      </c>
      <c r="GJ19" s="302" t="str">
        <f>IFERROR(IF(AND($FU19="mas",'Classificação geral'!$I11=1),'Classificação geral'!AG11,""),"")</f>
        <v/>
      </c>
      <c r="GK19" s="256" t="str">
        <f>IFERROR(RANK(GJ19,GJ:GJ,0)+ COUNTIF($GJ$13:GJ18,GJ19),"")</f>
        <v/>
      </c>
      <c r="GL19" s="244"/>
      <c r="GM19" s="254" t="str">
        <f>IFERROR(IF(AND('Classificação geral'!$H11="fem",'Classificação geral'!$I11=2,'Classificação geral'!$F11="Mini"),'Classificação geral'!$A11,""),"")</f>
        <v/>
      </c>
      <c r="GN19" s="254" t="str">
        <f>IFERROR(IF(AND('Classificação geral'!$H11="fem",'Classificação geral'!$I11=2,'Classificação geral'!$F11="Mini"),'Classificação geral'!$B11,""),"")</f>
        <v/>
      </c>
      <c r="GO19" s="255" t="str">
        <f>IF($GN19='Classificação geral'!$B11,'Classificação geral'!$C11,"")</f>
        <v/>
      </c>
      <c r="GP19" s="255" t="str">
        <f>IF($GN19='Classificação geral'!$B11,'Classificação geral'!$D11,"")</f>
        <v/>
      </c>
      <c r="GQ19" s="255" t="str">
        <f>IF($GN19='Classificação geral'!$B11,'Classificação geral'!$H11,"")</f>
        <v/>
      </c>
      <c r="GR19" s="254" t="str">
        <f>IFERROR(IF(AND($GQ19="fem",'Classificação geral'!$I11=2),'Classificação geral'!I11,""),"")</f>
        <v/>
      </c>
      <c r="GS19" s="254" t="str">
        <f>IFERROR(IF(AND($GQ19="fem",'Classificação geral'!$I11=2),'Classificação geral'!N11,""),"")</f>
        <v/>
      </c>
      <c r="GT19" s="254" t="str">
        <f>IFERROR(IF(AND($GQ19="fem",'Classificação geral'!$I11=2),'Classificação geral'!Q11,""),"")</f>
        <v/>
      </c>
      <c r="GU19" s="254" t="str">
        <f>IFERROR(IF(AND($GQ19="fem",'Classificação geral'!$I11=2),'Classificação geral'!R11,""),"")</f>
        <v/>
      </c>
      <c r="GV19" s="254" t="str">
        <f>IFERROR(IF(AND($GQ19="fem",'Classificação geral'!$I11=2),'Classificação geral'!J11,""),"")</f>
        <v/>
      </c>
      <c r="GW19" s="254" t="str">
        <f>IFERROR(IF(AND($GQ19="fem",'Classificação geral'!$I11=2),'Classificação geral'!S11,""),"")</f>
        <v/>
      </c>
      <c r="GX19" s="254" t="str">
        <f>IFERROR(IF(AND($GQ19="fem",'Classificação geral'!$I11=2),'Classificação geral'!U11,""),"")</f>
        <v/>
      </c>
      <c r="GY19" s="254" t="str">
        <f>IFERROR(IF(AND($GQ19="fem",'Classificação geral'!$I11=2),'Classificação geral'!V11,""),"")</f>
        <v/>
      </c>
      <c r="GZ19" s="254" t="str">
        <f>IFERROR(IF(AND($GQ19="fem",'Classificação geral'!$I11=2),'Classificação geral'!K11,""),"")</f>
        <v/>
      </c>
      <c r="HA19" s="254" t="str">
        <f>IFERROR(IF(AND($GQ19="fem",'Classificação geral'!$I11=2),'Classificação geral'!W11,""),"")</f>
        <v/>
      </c>
      <c r="HB19" s="254" t="str">
        <f>IFERROR(IF(AND($GQ19="fem",'Classificação geral'!$I11=2),'Classificação geral'!Y11,""),"")</f>
        <v/>
      </c>
      <c r="HC19" s="254" t="str">
        <f>IFERROR(IF(AND($GQ19="fem",'Classificação geral'!$I11=2),'Classificação geral'!Z11,""),"")</f>
        <v/>
      </c>
      <c r="HD19" s="254" t="str">
        <f>IFERROR(IF(AND($GQ19="fem",'Classificação geral'!$I11=2),'Classificação geral'!L11,""),"")</f>
        <v/>
      </c>
      <c r="HE19" s="254" t="str">
        <f>IFERROR(IF(AND($GQ19="fem",'Classificação geral'!$I11=2),'Classificação geral'!M11,""),"")</f>
        <v/>
      </c>
      <c r="HF19" s="254" t="str">
        <f>IFERROR(IF(AND($GQ19="fem",'Classificação geral'!$I11=2),'Classificação geral'!AG11,""),"")</f>
        <v/>
      </c>
      <c r="HG19" s="256" t="str">
        <f>IFERROR(RANK(HF19,HF:HF,0)+ COUNTIF(HF$13:$HF17,HF19),"")</f>
        <v/>
      </c>
      <c r="HH19" s="244"/>
      <c r="HI19" s="254" t="str">
        <f>IFERROR(IF(AND('Classificação geral'!$H11="mas",'Classificação geral'!$I11=2,'Classificação geral'!$F11="Mini"),'Classificação geral'!$A11,""),"")</f>
        <v/>
      </c>
      <c r="HJ19" s="254" t="str">
        <f>IFERROR(IF(AND('Classificação geral'!$H11="mas",'Classificação geral'!$I11=2,'Classificação geral'!$F11="Mini"),'Classificação geral'!$B11,""),"")</f>
        <v/>
      </c>
      <c r="HK19" s="255" t="str">
        <f>IF($HJ19='Classificação geral'!$B11,'Classificação geral'!$C11,"")</f>
        <v/>
      </c>
      <c r="HL19" s="255" t="str">
        <f>IF($HJ19='Classificação geral'!$B11,'Classificação geral'!$D11,"")</f>
        <v/>
      </c>
      <c r="HM19" s="255" t="str">
        <f>IF($HJ19='Classificação geral'!$B11,'Classificação geral'!$H11,"")</f>
        <v/>
      </c>
      <c r="HN19" s="254" t="str">
        <f>IFERROR(IF(AND($HM19="mas",'Classificação geral'!$I11=2),'Classificação geral'!I11,""),"")</f>
        <v/>
      </c>
      <c r="HO19" s="254" t="str">
        <f>IFERROR(IF(AND($HM19="mas",'Classificação geral'!$I11=2),'Classificação geral'!N11,""),"")</f>
        <v/>
      </c>
      <c r="HP19" s="254" t="str">
        <f>IFERROR(IF(AND($HM19="mas",'Classificação geral'!$I11=2),'Classificação geral'!Q11,""),"")</f>
        <v/>
      </c>
      <c r="HQ19" s="254" t="str">
        <f>IFERROR(IF(AND($HM19="mas",'Classificação geral'!$I11=2),'Classificação geral'!R11,""),"")</f>
        <v/>
      </c>
      <c r="HR19" s="254" t="str">
        <f>IFERROR(IF(AND($HM19="mas",'Classificação geral'!$I11=2),'Classificação geral'!J11,""),"")</f>
        <v/>
      </c>
      <c r="HS19" s="254" t="str">
        <f>IFERROR(IF(AND($HM19="mas",'Classificação geral'!$I11=2),'Classificação geral'!S11,""),"")</f>
        <v/>
      </c>
      <c r="HT19" s="254" t="str">
        <f>IFERROR(IF(AND($HM19="mas",'Classificação geral'!$I11=2),'Classificação geral'!U11,""),"")</f>
        <v/>
      </c>
      <c r="HU19" s="254" t="str">
        <f>IFERROR(IF(AND($HM19="mas",'Classificação geral'!$I11=2),'Classificação geral'!V11,""),"")</f>
        <v/>
      </c>
      <c r="HV19" s="254" t="str">
        <f>IFERROR(IF(AND($HM19="mas",'Classificação geral'!$I11=2),'Classificação geral'!J11,""),"")</f>
        <v/>
      </c>
      <c r="HW19" s="254" t="str">
        <f>IFERROR(IF(AND($HM19="mas",'Classificação geral'!$I11=2),'Classificação geral'!W11,""),"")</f>
        <v/>
      </c>
      <c r="HX19" s="254" t="str">
        <f>IFERROR(IF(AND($HM19="mas",'Classificação geral'!$I11=2),'Classificação geral'!Y11,""),"")</f>
        <v/>
      </c>
      <c r="HY19" s="254" t="str">
        <f>IFERROR(IF(AND($HM19="mas",'Classificação geral'!$I11=2),'Classificação geral'!Z11,""),"")</f>
        <v/>
      </c>
      <c r="HZ19" s="254" t="str">
        <f>IFERROR(IF(AND($HM19="mas",'Classificação geral'!$I11=2),'Classificação geral'!L11,""),"")</f>
        <v/>
      </c>
      <c r="IA19" s="254" t="str">
        <f>IFERROR(IF(AND($HM19="mas",'Classificação geral'!$I11=2),'Classificação geral'!$AG11,""),"")</f>
        <v/>
      </c>
      <c r="IB19" s="256" t="str">
        <f>IFERROR(RANK(IA19,IA:IA,0)+ COUNTIF($IA$13:IA$13,IA19),"")</f>
        <v/>
      </c>
      <c r="IC19" s="244"/>
      <c r="ID19" s="254" t="str">
        <f>IFERROR(IF(AND('Classificação geral'!$H11="fem",'Classificação geral'!$I11=3,'Classificação geral'!$F11="Mini"),'Classificação geral'!$A11,""),"")</f>
        <v/>
      </c>
      <c r="IE19" s="254" t="str">
        <f>IFERROR(IF(AND('Classificação geral'!$H11="fem",'Classificação geral'!$I11=3,'Classificação geral'!$F11="Mini"),'Classificação geral'!$B11,""),"")</f>
        <v/>
      </c>
      <c r="IF19" s="255" t="str">
        <f>IF($IE19='Classificação geral'!$B11,'Classificação geral'!$C11,"")</f>
        <v/>
      </c>
      <c r="IG19" s="255" t="str">
        <f>IF($IE19='Classificação geral'!$B11,'Classificação geral'!$D11,"")</f>
        <v/>
      </c>
      <c r="IH19" s="255" t="str">
        <f>IF($IE19='Classificação geral'!$B11,'Classificação geral'!$H11,"")</f>
        <v/>
      </c>
      <c r="II19" s="255" t="str">
        <f>IF($IH19='Classificação geral'!$H11,'Classificação geral'!$I11,"")</f>
        <v/>
      </c>
      <c r="IJ19" s="255" t="str">
        <f>IF($II19='Classificação geral'!$I11,'Classificação geral'!$N11,"")</f>
        <v/>
      </c>
      <c r="IK19" s="255" t="str">
        <f>IF($II19='Classificação geral'!$I11,'Classificação geral'!$Q11,"")</f>
        <v/>
      </c>
      <c r="IL19" s="255" t="str">
        <f>IF($II19='Classificação geral'!$I11,'Classificação geral'!$R11,"")</f>
        <v/>
      </c>
      <c r="IM19" s="255" t="str">
        <f>IF($II19='Classificação geral'!$I11,'Classificação geral'!$J11,"")</f>
        <v/>
      </c>
      <c r="IN19" s="255" t="str">
        <f>IF($II19='Classificação geral'!$I11,'Classificação geral'!$S11,"")</f>
        <v/>
      </c>
      <c r="IO19" s="255" t="str">
        <f>IF($II19='Classificação geral'!$I11,'Classificação geral'!$U11,"")</f>
        <v/>
      </c>
      <c r="IP19" s="255" t="str">
        <f>IF($II19='Classificação geral'!$I11,'Classificação geral'!$V11,"")</f>
        <v/>
      </c>
      <c r="IQ19" s="255" t="str">
        <f>IF($II19='Classificação geral'!$I11,'Classificação geral'!$K11,"")</f>
        <v/>
      </c>
      <c r="IR19" s="255" t="str">
        <f>IF($II19='Classificação geral'!$I11,'Classificação geral'!$W11,"")</f>
        <v/>
      </c>
      <c r="IS19" s="255" t="str">
        <f>IF($II19='Classificação geral'!$I11,'Classificação geral'!$Y11,"")</f>
        <v/>
      </c>
      <c r="IT19" s="255" t="str">
        <f>IF($II19='Classificação geral'!$I11,'Classificação geral'!$Z11,"")</f>
        <v/>
      </c>
      <c r="IU19" s="255" t="str">
        <f>IF($II19='Classificação geral'!$I11,'Classificação geral'!$L11,"")</f>
        <v/>
      </c>
      <c r="IV19" s="255" t="str">
        <f>IF($II19='Classificação geral'!$I11,'Classificação geral'!$M11,"")</f>
        <v/>
      </c>
      <c r="IW19" s="255" t="str">
        <f>IF($II19='Classificação geral'!$I11,'Classificação geral'!$AG11,"")</f>
        <v/>
      </c>
      <c r="IX19" s="256" t="str">
        <f>IFERROR(RANK(IW19,IW:IW,0)+ COUNTIF($IW$13:IW17,IW19),"")</f>
        <v/>
      </c>
      <c r="IY19" s="244"/>
      <c r="IZ19" s="254" t="str">
        <f>IFERROR(IF(AND('Classificação geral'!$H11="mas",'Classificação geral'!$I11=3,'Classificação geral'!$F11="Mini"),'Classificação geral'!$A11,""),"")</f>
        <v/>
      </c>
      <c r="JA19" s="254" t="str">
        <f>IFERROR(IF(AND('Classificação geral'!$H11="mas",'Classificação geral'!$I11=3,'Classificação geral'!$F11="Mini"),'Classificação geral'!$B11,""),"")</f>
        <v/>
      </c>
      <c r="JB19" s="255" t="str">
        <f>IF($JA19='Classificação geral'!$B11,'Classificação geral'!$C11,"")</f>
        <v/>
      </c>
      <c r="JC19" s="255" t="str">
        <f>IF($JA19='Classificação geral'!$B11,'Classificação geral'!$D11,"")</f>
        <v/>
      </c>
      <c r="JD19" s="255" t="str">
        <f>IF($JA19='Classificação geral'!$B11,'Classificação geral'!$H11,"")</f>
        <v/>
      </c>
      <c r="JE19" s="254" t="str">
        <f>IFERROR(IF(AND($JD19="mas",'Classificação geral'!$I11=3),'Classificação geral'!I11,""),"")</f>
        <v/>
      </c>
      <c r="JF19" s="254" t="str">
        <f>IFERROR(IF(AND($JD19="mas",'Classificação geral'!$I11=3),'Classificação geral'!N11,""),"")</f>
        <v/>
      </c>
      <c r="JG19" s="254" t="str">
        <f>IFERROR(IF(AND($JD19="mas",'Classificação geral'!$I11=3),'Classificação geral'!Q11,""),"")</f>
        <v/>
      </c>
      <c r="JH19" s="254" t="str">
        <f>IFERROR(IF(AND($JD19="mas",'Classificação geral'!$I11=3),'Classificação geral'!R11,""),"")</f>
        <v/>
      </c>
      <c r="JI19" s="254" t="str">
        <f>IFERROR(IF(AND($JD19="mas",'Classificação geral'!$I11=3),'Classificação geral'!J11,""),"")</f>
        <v/>
      </c>
      <c r="JJ19" s="254" t="str">
        <f>IFERROR(IF(AND($JD19="mas",'Classificação geral'!$I11=3),'Classificação geral'!S11,""),"")</f>
        <v/>
      </c>
      <c r="JK19" s="254" t="str">
        <f>IFERROR(IF(AND($JD19="mas",'Classificação geral'!$I11=3),'Classificação geral'!U11,""),"")</f>
        <v/>
      </c>
      <c r="JL19" s="254" t="str">
        <f>IFERROR(IF(AND($JD19="mas",'Classificação geral'!$I11=3),'Classificação geral'!V11,""),"")</f>
        <v/>
      </c>
      <c r="JM19" s="254" t="str">
        <f>IFERROR(IF(AND($JD19="mas",'Classificação geral'!$I11=3),'Classificação geral'!K11,""),"")</f>
        <v/>
      </c>
      <c r="JN19" s="254" t="str">
        <f>IFERROR(IF(AND($JD19="mas",'Classificação geral'!$I11=3),'Classificação geral'!W11,""),"")</f>
        <v/>
      </c>
      <c r="JO19" s="254" t="str">
        <f>IFERROR(IF(AND($JD19="mas",'Classificação geral'!$I11=3),'Classificação geral'!Y11,""),"")</f>
        <v/>
      </c>
      <c r="JP19" s="254" t="str">
        <f>IFERROR(IF(AND($JD19="mas",'Classificação geral'!$I11=3),'Classificação geral'!Z11,""),"")</f>
        <v/>
      </c>
      <c r="JQ19" s="254" t="str">
        <f>IFERROR(IF(AND($JD19="mas",'Classificação geral'!$I11=3),'Classificação geral'!L11,""),"")</f>
        <v/>
      </c>
      <c r="JR19" s="254" t="str">
        <f>IFERROR(IF(AND($JD19="mas",'Classificação geral'!$I11=3),'Classificação geral'!$AG11,""),"")</f>
        <v/>
      </c>
      <c r="JS19" s="256" t="str">
        <f>IFERROR(RANK(JR19,JR:JR,0)+ COUNTIF(JR$13:$JR17,JR19),"")</f>
        <v/>
      </c>
    </row>
    <row r="20" spans="1:279" s="297" customFormat="1" ht="27.75" customHeight="1" x14ac:dyDescent="0.4">
      <c r="B20" s="309" t="str">
        <f t="shared" si="19"/>
        <v/>
      </c>
      <c r="C20" s="292" t="str">
        <f t="shared" si="20"/>
        <v/>
      </c>
      <c r="D20" s="292" t="str">
        <f t="shared" si="21"/>
        <v/>
      </c>
      <c r="E20" s="292" t="str">
        <f t="shared" si="22"/>
        <v/>
      </c>
      <c r="F20" s="293" t="str">
        <f t="shared" si="23"/>
        <v/>
      </c>
      <c r="G20" s="293" t="str">
        <f t="shared" si="24"/>
        <v/>
      </c>
      <c r="H20" s="294" t="str">
        <f t="shared" si="25"/>
        <v/>
      </c>
      <c r="I20" s="294" t="str">
        <f t="shared" si="26"/>
        <v/>
      </c>
      <c r="J20" s="294" t="str">
        <f t="shared" si="27"/>
        <v/>
      </c>
      <c r="K20" s="294" t="str">
        <f t="shared" si="28"/>
        <v/>
      </c>
      <c r="L20" s="294" t="str">
        <f t="shared" si="29"/>
        <v/>
      </c>
      <c r="M20" s="294" t="str">
        <f t="shared" si="30"/>
        <v/>
      </c>
      <c r="N20" s="294" t="str">
        <f t="shared" si="31"/>
        <v/>
      </c>
      <c r="O20" s="294" t="str">
        <f t="shared" si="32"/>
        <v/>
      </c>
      <c r="P20" s="294" t="str">
        <f t="shared" si="33"/>
        <v/>
      </c>
      <c r="Q20" s="294" t="str">
        <f t="shared" si="34"/>
        <v/>
      </c>
      <c r="R20" s="294" t="str">
        <f t="shared" si="35"/>
        <v/>
      </c>
      <c r="S20" s="294" t="str">
        <f t="shared" si="35"/>
        <v/>
      </c>
      <c r="T20" s="294" t="str">
        <f t="shared" si="36"/>
        <v/>
      </c>
      <c r="U20" s="294" t="str">
        <f t="shared" si="37"/>
        <v/>
      </c>
      <c r="V20" s="295">
        <v>6</v>
      </c>
      <c r="W20" s="296"/>
      <c r="X20" s="296"/>
      <c r="Y20" s="309" t="str">
        <f t="shared" si="38"/>
        <v/>
      </c>
      <c r="Z20" s="292" t="str">
        <f t="shared" si="39"/>
        <v/>
      </c>
      <c r="AA20" s="292" t="str">
        <f t="shared" si="40"/>
        <v/>
      </c>
      <c r="AB20" s="292" t="str">
        <f t="shared" si="41"/>
        <v/>
      </c>
      <c r="AC20" s="293" t="str">
        <f t="shared" si="42"/>
        <v/>
      </c>
      <c r="AD20" s="293" t="str">
        <f t="shared" si="43"/>
        <v/>
      </c>
      <c r="AE20" s="294" t="str">
        <f t="shared" si="44"/>
        <v/>
      </c>
      <c r="AF20" s="294" t="str">
        <f t="shared" si="45"/>
        <v/>
      </c>
      <c r="AG20" s="294" t="str">
        <f t="shared" si="46"/>
        <v/>
      </c>
      <c r="AH20" s="294" t="str">
        <f t="shared" si="47"/>
        <v/>
      </c>
      <c r="AI20" s="294" t="str">
        <f t="shared" si="48"/>
        <v/>
      </c>
      <c r="AJ20" s="294" t="str">
        <f t="shared" si="49"/>
        <v/>
      </c>
      <c r="AK20" s="294" t="str">
        <f t="shared" si="50"/>
        <v/>
      </c>
      <c r="AL20" s="294" t="str">
        <f t="shared" si="51"/>
        <v/>
      </c>
      <c r="AM20" s="294" t="str">
        <f t="shared" si="52"/>
        <v/>
      </c>
      <c r="AN20" s="294" t="str">
        <f t="shared" si="53"/>
        <v/>
      </c>
      <c r="AO20" s="294" t="str">
        <f t="shared" si="54"/>
        <v/>
      </c>
      <c r="AP20" s="294" t="str">
        <f t="shared" si="54"/>
        <v/>
      </c>
      <c r="AQ20" s="294" t="str">
        <f t="shared" si="55"/>
        <v/>
      </c>
      <c r="AR20" s="294" t="str">
        <f t="shared" si="56"/>
        <v/>
      </c>
      <c r="AS20" s="295">
        <v>6</v>
      </c>
      <c r="AT20" s="296"/>
      <c r="AV20" s="310" t="str">
        <f t="shared" si="57"/>
        <v/>
      </c>
      <c r="AW20" s="292" t="str">
        <f t="shared" si="58"/>
        <v/>
      </c>
      <c r="AX20" s="292" t="str">
        <f t="shared" si="59"/>
        <v/>
      </c>
      <c r="AY20" s="293" t="str">
        <f t="shared" si="60"/>
        <v/>
      </c>
      <c r="AZ20" s="293" t="str">
        <f t="shared" si="61"/>
        <v/>
      </c>
      <c r="BA20" s="293" t="str">
        <f t="shared" si="62"/>
        <v/>
      </c>
      <c r="BB20" s="294" t="str">
        <f t="shared" si="63"/>
        <v/>
      </c>
      <c r="BC20" s="294" t="str">
        <f t="shared" si="64"/>
        <v/>
      </c>
      <c r="BD20" s="294" t="str">
        <f t="shared" si="65"/>
        <v/>
      </c>
      <c r="BE20" s="294" t="str">
        <f t="shared" si="66"/>
        <v/>
      </c>
      <c r="BF20" s="294" t="str">
        <f t="shared" si="67"/>
        <v/>
      </c>
      <c r="BG20" s="294" t="str">
        <f t="shared" si="68"/>
        <v/>
      </c>
      <c r="BH20" s="294" t="str">
        <f t="shared" si="69"/>
        <v/>
      </c>
      <c r="BI20" s="294" t="str">
        <f t="shared" si="70"/>
        <v/>
      </c>
      <c r="BJ20" s="294" t="str">
        <f t="shared" si="71"/>
        <v/>
      </c>
      <c r="BK20" s="294" t="str">
        <f t="shared" si="72"/>
        <v/>
      </c>
      <c r="BL20" s="294" t="str">
        <f t="shared" si="73"/>
        <v/>
      </c>
      <c r="BM20" s="294" t="str">
        <f t="shared" si="73"/>
        <v/>
      </c>
      <c r="BN20" s="294" t="str">
        <f t="shared" si="74"/>
        <v/>
      </c>
      <c r="BO20" s="294" t="str">
        <f t="shared" si="75"/>
        <v/>
      </c>
      <c r="BP20" s="295">
        <v>6</v>
      </c>
      <c r="BQ20" s="296"/>
      <c r="BR20" s="296"/>
      <c r="BS20" s="310" t="str">
        <f t="shared" si="76"/>
        <v/>
      </c>
      <c r="BT20" s="292" t="str">
        <f t="shared" si="77"/>
        <v/>
      </c>
      <c r="BU20" s="292" t="str">
        <f t="shared" si="78"/>
        <v/>
      </c>
      <c r="BV20" s="293" t="str">
        <f t="shared" si="79"/>
        <v/>
      </c>
      <c r="BW20" s="293" t="str">
        <f t="shared" si="80"/>
        <v/>
      </c>
      <c r="BX20" s="293" t="str">
        <f t="shared" si="81"/>
        <v/>
      </c>
      <c r="BY20" s="294" t="str">
        <f t="shared" si="81"/>
        <v/>
      </c>
      <c r="BZ20" s="294" t="str">
        <f t="shared" si="82"/>
        <v/>
      </c>
      <c r="CA20" s="294" t="str">
        <f t="shared" si="83"/>
        <v/>
      </c>
      <c r="CB20" s="294" t="str">
        <f t="shared" si="84"/>
        <v/>
      </c>
      <c r="CC20" s="294" t="str">
        <f t="shared" si="85"/>
        <v/>
      </c>
      <c r="CD20" s="294" t="str">
        <f t="shared" si="86"/>
        <v/>
      </c>
      <c r="CE20" s="294" t="str">
        <f t="shared" si="87"/>
        <v/>
      </c>
      <c r="CF20" s="294" t="str">
        <f t="shared" si="88"/>
        <v/>
      </c>
      <c r="CG20" s="294" t="str">
        <f t="shared" si="89"/>
        <v/>
      </c>
      <c r="CH20" s="294" t="str">
        <f t="shared" si="90"/>
        <v/>
      </c>
      <c r="CI20" s="294" t="str">
        <f t="shared" si="91"/>
        <v/>
      </c>
      <c r="CJ20" s="294" t="str">
        <f t="shared" si="91"/>
        <v/>
      </c>
      <c r="CK20" s="294" t="str">
        <f t="shared" si="92"/>
        <v/>
      </c>
      <c r="CL20" s="294" t="str">
        <f t="shared" si="93"/>
        <v/>
      </c>
      <c r="CM20" s="295">
        <v>6</v>
      </c>
      <c r="CP20" s="309" t="str">
        <f t="shared" si="94"/>
        <v/>
      </c>
      <c r="CQ20" s="292" t="str">
        <f t="shared" si="95"/>
        <v/>
      </c>
      <c r="CR20" s="292" t="str">
        <f t="shared" si="96"/>
        <v/>
      </c>
      <c r="CS20" s="292" t="str">
        <f t="shared" si="97"/>
        <v/>
      </c>
      <c r="CT20" s="293" t="str">
        <f t="shared" si="98"/>
        <v/>
      </c>
      <c r="CU20" s="293" t="str">
        <f t="shared" si="99"/>
        <v/>
      </c>
      <c r="CV20" s="294" t="str">
        <f t="shared" si="100"/>
        <v/>
      </c>
      <c r="CW20" s="294" t="str">
        <f t="shared" si="101"/>
        <v/>
      </c>
      <c r="CX20" s="294" t="str">
        <f t="shared" si="102"/>
        <v/>
      </c>
      <c r="CY20" s="294" t="str">
        <f t="shared" si="103"/>
        <v/>
      </c>
      <c r="CZ20" s="294" t="str">
        <f t="shared" si="104"/>
        <v/>
      </c>
      <c r="DA20" s="294" t="str">
        <f t="shared" si="105"/>
        <v/>
      </c>
      <c r="DB20" s="294" t="str">
        <f t="shared" si="106"/>
        <v/>
      </c>
      <c r="DC20" s="294" t="str">
        <f t="shared" si="107"/>
        <v/>
      </c>
      <c r="DD20" s="294" t="str">
        <f t="shared" si="108"/>
        <v/>
      </c>
      <c r="DE20" s="294" t="str">
        <f t="shared" si="109"/>
        <v/>
      </c>
      <c r="DF20" s="294" t="str">
        <f t="shared" si="110"/>
        <v/>
      </c>
      <c r="DG20" s="294" t="str">
        <f t="shared" si="110"/>
        <v/>
      </c>
      <c r="DH20" s="294" t="str">
        <f t="shared" si="111"/>
        <v/>
      </c>
      <c r="DI20" s="294" t="str">
        <f t="shared" si="112"/>
        <v/>
      </c>
      <c r="DJ20" s="295">
        <v>6</v>
      </c>
      <c r="DK20" s="296"/>
      <c r="DL20" s="296"/>
      <c r="DM20" s="309" t="str">
        <f t="shared" si="113"/>
        <v/>
      </c>
      <c r="DN20" s="292" t="str">
        <f t="shared" si="114"/>
        <v/>
      </c>
      <c r="DO20" s="292" t="str">
        <f t="shared" si="115"/>
        <v/>
      </c>
      <c r="DP20" s="292" t="str">
        <f t="shared" si="116"/>
        <v/>
      </c>
      <c r="DQ20" s="293" t="str">
        <f t="shared" si="117"/>
        <v/>
      </c>
      <c r="DR20" s="293" t="str">
        <f t="shared" si="118"/>
        <v/>
      </c>
      <c r="DS20" s="293" t="str">
        <f t="shared" si="7"/>
        <v/>
      </c>
      <c r="DT20" s="293" t="str">
        <f t="shared" si="8"/>
        <v/>
      </c>
      <c r="DU20" s="294" t="str">
        <f t="shared" si="9"/>
        <v/>
      </c>
      <c r="DV20" s="294" t="str">
        <f t="shared" si="10"/>
        <v/>
      </c>
      <c r="DW20" s="294" t="str">
        <f t="shared" si="11"/>
        <v/>
      </c>
      <c r="DX20" s="294" t="str">
        <f t="shared" si="12"/>
        <v/>
      </c>
      <c r="DY20" s="294" t="str">
        <f t="shared" si="13"/>
        <v/>
      </c>
      <c r="DZ20" s="294" t="str">
        <f t="shared" si="14"/>
        <v/>
      </c>
      <c r="EA20" s="294" t="str">
        <f t="shared" si="15"/>
        <v/>
      </c>
      <c r="EB20" s="294" t="str">
        <f t="shared" si="16"/>
        <v/>
      </c>
      <c r="EC20" s="294" t="str">
        <f t="shared" si="17"/>
        <v/>
      </c>
      <c r="ED20" s="294" t="str">
        <f t="shared" si="6"/>
        <v/>
      </c>
      <c r="EE20" s="294" t="str">
        <f t="shared" si="18"/>
        <v/>
      </c>
      <c r="EF20" s="294" t="str">
        <f t="shared" si="119"/>
        <v/>
      </c>
      <c r="EG20" s="295">
        <v>6</v>
      </c>
      <c r="EU20" s="254" t="str">
        <f>IFERROR(IF(AND('Classificação geral'!$H12="FEM",'Classificação geral'!$I12=1,'Classificação geral'!$F12="Mini"),'Classificação geral'!$A12,""),"")</f>
        <v/>
      </c>
      <c r="EV20" s="254" t="str">
        <f>IFERROR(IF(AND('Classificação geral'!$H12="FEM",'Classificação geral'!$I12=1,'Classificação geral'!F12="Mini"),'Classificação geral'!$B12,""),"")</f>
        <v/>
      </c>
      <c r="EW20" s="255" t="str">
        <f>IF($EV20='Classificação geral'!$B12,'Classificação geral'!$C12,"")</f>
        <v/>
      </c>
      <c r="EX20" s="255" t="str">
        <f>IF($EV20='Classificação geral'!$B12,'Classificação geral'!$D12,"")</f>
        <v/>
      </c>
      <c r="EY20" s="255" t="str">
        <f>IF($EV20='Classificação geral'!$B12,'Classificação geral'!$H12,"")</f>
        <v/>
      </c>
      <c r="EZ20" s="255" t="str">
        <f>IF($EY20='Classificação geral'!$H12,'Classificação geral'!$I12,"")</f>
        <v/>
      </c>
      <c r="FA20" s="255" t="str">
        <f>IF($EZ20='Classificação geral'!$I12,'Classificação geral'!$N12,"")</f>
        <v/>
      </c>
      <c r="FB20" s="255" t="str">
        <f>IF($EZ20='Classificação geral'!$I12,'Classificação geral'!$Q12,"")</f>
        <v/>
      </c>
      <c r="FC20" s="255" t="str">
        <f>IF($EZ20='Classificação geral'!$I12,'Classificação geral'!$R12,"")</f>
        <v/>
      </c>
      <c r="FD20" s="255" t="str">
        <f>IF($EZ20='Classificação geral'!$I12,'Classificação geral'!$J12,"")</f>
        <v/>
      </c>
      <c r="FE20" s="255" t="str">
        <f>IF($EZ20='Classificação geral'!$I12,'Classificação geral'!$S12,"")</f>
        <v/>
      </c>
      <c r="FF20" s="255" t="str">
        <f>IF($EZ20='Classificação geral'!$I12,'Classificação geral'!$U12,"")</f>
        <v/>
      </c>
      <c r="FG20" s="255" t="str">
        <f>IF($EZ20='Classificação geral'!$I12,'Classificação geral'!$V12,"")</f>
        <v/>
      </c>
      <c r="FH20" s="255" t="str">
        <f>IF($EZ20='Classificação geral'!$I12,'Classificação geral'!$K12,"")</f>
        <v/>
      </c>
      <c r="FI20" s="255" t="str">
        <f>IF($EZ20='Classificação geral'!$I12,'Classificação geral'!$W12,"")</f>
        <v/>
      </c>
      <c r="FJ20" s="255" t="str">
        <f>IF($EZ20='Classificação geral'!$I12,'Classificação geral'!$Y12,"")</f>
        <v/>
      </c>
      <c r="FK20" s="255" t="str">
        <f>IF($EZ20='Classificação geral'!$I12,'Classificação geral'!$Z12,"")</f>
        <v/>
      </c>
      <c r="FL20" s="255" t="str">
        <f>IF($EZ20='Classificação geral'!$I12,'Classificação geral'!$L12,"")</f>
        <v/>
      </c>
      <c r="FM20" s="255" t="str">
        <f>IF($EZ20='Classificação geral'!$I12,'Classificação geral'!$M12,"")</f>
        <v/>
      </c>
      <c r="FN20" s="255" t="str">
        <f>IF($EZ20='Classificação geral'!$I12,'Classificação geral'!$AG12,"")</f>
        <v/>
      </c>
      <c r="FO20" s="256" t="str">
        <f>IFERROR(RANK(FN20,FN:FN,0)+ COUNTIF($FN$13:FN19,FN20),"")</f>
        <v/>
      </c>
      <c r="FP20" s="244"/>
      <c r="FQ20" s="254" t="str">
        <f>IFERROR(IF(AND('Classificação geral'!$H12="mas",'Classificação geral'!$I12=1,'Classificação geral'!$F12="Mini"),'Classificação geral'!$A12,""),"")</f>
        <v/>
      </c>
      <c r="FR20" s="254" t="str">
        <f>IFERROR(IF(AND('Classificação geral'!$H12="mas",'Classificação geral'!$I12=1,'Classificação geral'!$F12="Mini"),'Classificação geral'!$B12,""),"")</f>
        <v/>
      </c>
      <c r="FS20" s="255" t="str">
        <f>IF($FR20='Classificação geral'!$B12,'Classificação geral'!$C12,"")</f>
        <v/>
      </c>
      <c r="FT20" s="255" t="str">
        <f>IF($FR20='Classificação geral'!$B12,'Classificação geral'!$D12,"")</f>
        <v/>
      </c>
      <c r="FU20" s="255" t="str">
        <f>IF($FR20='Classificação geral'!$B12,'Classificação geral'!$H12,"")</f>
        <v/>
      </c>
      <c r="FV20" s="254" t="str">
        <f>IFERROR(IF(AND($FU20="mas",'Classificação geral'!$I12=1),'Classificação geral'!I12,""),"")</f>
        <v/>
      </c>
      <c r="FW20" s="254" t="str">
        <f>IFERROR(IF(AND($FU20="mas",'Classificação geral'!$I12=1),'Classificação geral'!N12,""),"")</f>
        <v/>
      </c>
      <c r="FX20" s="254" t="str">
        <f>IFERROR(IF(AND($FU20="mas",'Classificação geral'!$I12=1),'Classificação geral'!Q12,""),"")</f>
        <v/>
      </c>
      <c r="FY20" s="254" t="str">
        <f>IFERROR(IF(AND($FU20="mas",'Classificação geral'!$I12=1),'Classificação geral'!R12,""),"")</f>
        <v/>
      </c>
      <c r="FZ20" s="254" t="str">
        <f>IFERROR(IF(AND($FU20="mas",'Classificação geral'!$I12=1),'Classificação geral'!J12,""),"")</f>
        <v/>
      </c>
      <c r="GA20" s="254" t="str">
        <f>IFERROR(IF(AND($FU20="mas",'Classificação geral'!$I12=1),'Classificação geral'!S12,""),"")</f>
        <v/>
      </c>
      <c r="GB20" s="254" t="str">
        <f>IFERROR(IF(AND($FU20="mas",'Classificação geral'!$I12=1),'Classificação geral'!U12,""),"")</f>
        <v/>
      </c>
      <c r="GC20" s="254" t="str">
        <f>IFERROR(IF(AND($FU20="mas",'Classificação geral'!$I12=1),'Classificação geral'!V12,""),"")</f>
        <v/>
      </c>
      <c r="GD20" s="254" t="str">
        <f>IFERROR(IF(AND($FU20="mas",'Classificação geral'!$I12=1),'Classificação geral'!K12,""),"")</f>
        <v/>
      </c>
      <c r="GE20" s="254" t="str">
        <f>IFERROR(IF(AND($FU20="mas",'Classificação geral'!$I12=1),'Classificação geral'!W12,""),"")</f>
        <v/>
      </c>
      <c r="GF20" s="254" t="str">
        <f>IFERROR(IF(AND($FU20="mas",'Classificação geral'!$I12=1),'Classificação geral'!Y12,""),"")</f>
        <v/>
      </c>
      <c r="GG20" s="254" t="str">
        <f>IFERROR(IF(AND($FU20="mas",'Classificação geral'!$I12=1),'Classificação geral'!Z12,""),"")</f>
        <v/>
      </c>
      <c r="GH20" s="254" t="str">
        <f>IFERROR(IF(AND($FU20="mas",'Classificação geral'!$I12=1),'Classificação geral'!L12,""),"")</f>
        <v/>
      </c>
      <c r="GI20" s="254" t="str">
        <f>IFERROR(IF(AND($FU20="mas",'Classificação geral'!$I12=1),'Classificação geral'!M12,""),"")</f>
        <v/>
      </c>
      <c r="GJ20" s="302" t="str">
        <f>IFERROR(IF(AND($FU20="mas",'Classificação geral'!$I12=1),'Classificação geral'!AG12,""),"")</f>
        <v/>
      </c>
      <c r="GK20" s="256" t="str">
        <f>IFERROR(RANK(GJ20,GJ:GJ,0)+ COUNTIF($GJ$13:GJ19,GJ20),"")</f>
        <v/>
      </c>
      <c r="GL20" s="244"/>
      <c r="GM20" s="254" t="str">
        <f>IFERROR(IF(AND('Classificação geral'!$H12="fem",'Classificação geral'!$I12=2,'Classificação geral'!$F12="Mini"),'Classificação geral'!$A12,""),"")</f>
        <v/>
      </c>
      <c r="GN20" s="254" t="str">
        <f>IFERROR(IF(AND('Classificação geral'!$H12="fem",'Classificação geral'!$I12=2,'Classificação geral'!$F12="Mini"),'Classificação geral'!$B12,""),"")</f>
        <v/>
      </c>
      <c r="GO20" s="255" t="str">
        <f>IF($GN20='Classificação geral'!$B12,'Classificação geral'!$C12,"")</f>
        <v/>
      </c>
      <c r="GP20" s="255" t="str">
        <f>IF($GN20='Classificação geral'!$B12,'Classificação geral'!$D12,"")</f>
        <v/>
      </c>
      <c r="GQ20" s="255" t="str">
        <f>IF($GN20='Classificação geral'!$B12,'Classificação geral'!$H12,"")</f>
        <v/>
      </c>
      <c r="GR20" s="254" t="str">
        <f>IFERROR(IF(AND($GQ20="fem",'Classificação geral'!$I12=2),'Classificação geral'!I12,""),"")</f>
        <v/>
      </c>
      <c r="GS20" s="254" t="str">
        <f>IFERROR(IF(AND($GQ20="fem",'Classificação geral'!$I12=2),'Classificação geral'!N12,""),"")</f>
        <v/>
      </c>
      <c r="GT20" s="254" t="str">
        <f>IFERROR(IF(AND($GQ20="fem",'Classificação geral'!$I12=2),'Classificação geral'!Q12,""),"")</f>
        <v/>
      </c>
      <c r="GU20" s="254" t="str">
        <f>IFERROR(IF(AND($GQ20="fem",'Classificação geral'!$I12=2),'Classificação geral'!R12,""),"")</f>
        <v/>
      </c>
      <c r="GV20" s="254" t="str">
        <f>IFERROR(IF(AND($GQ20="fem",'Classificação geral'!$I12=2),'Classificação geral'!J12,""),"")</f>
        <v/>
      </c>
      <c r="GW20" s="254" t="str">
        <f>IFERROR(IF(AND($GQ20="fem",'Classificação geral'!$I12=2),'Classificação geral'!S12,""),"")</f>
        <v/>
      </c>
      <c r="GX20" s="254" t="str">
        <f>IFERROR(IF(AND($GQ20="fem",'Classificação geral'!$I12=2),'Classificação geral'!U12,""),"")</f>
        <v/>
      </c>
      <c r="GY20" s="254" t="str">
        <f>IFERROR(IF(AND($GQ20="fem",'Classificação geral'!$I12=2),'Classificação geral'!V12,""),"")</f>
        <v/>
      </c>
      <c r="GZ20" s="254" t="str">
        <f>IFERROR(IF(AND($GQ20="fem",'Classificação geral'!$I12=2),'Classificação geral'!K12,""),"")</f>
        <v/>
      </c>
      <c r="HA20" s="254" t="str">
        <f>IFERROR(IF(AND($GQ20="fem",'Classificação geral'!$I12=2),'Classificação geral'!W12,""),"")</f>
        <v/>
      </c>
      <c r="HB20" s="254" t="str">
        <f>IFERROR(IF(AND($GQ20="fem",'Classificação geral'!$I12=2),'Classificação geral'!Y12,""),"")</f>
        <v/>
      </c>
      <c r="HC20" s="254" t="str">
        <f>IFERROR(IF(AND($GQ20="fem",'Classificação geral'!$I12=2),'Classificação geral'!Z12,""),"")</f>
        <v/>
      </c>
      <c r="HD20" s="254" t="str">
        <f>IFERROR(IF(AND($GQ20="fem",'Classificação geral'!$I12=2),'Classificação geral'!L12,""),"")</f>
        <v/>
      </c>
      <c r="HE20" s="254" t="str">
        <f>IFERROR(IF(AND($GQ20="fem",'Classificação geral'!$I12=2),'Classificação geral'!M12,""),"")</f>
        <v/>
      </c>
      <c r="HF20" s="254" t="str">
        <f>IFERROR(IF(AND($GQ20="fem",'Classificação geral'!$I12=2),'Classificação geral'!AG12,""),"")</f>
        <v/>
      </c>
      <c r="HG20" s="256" t="str">
        <f>IFERROR(RANK(HF20,HF:HF,0)+ COUNTIF(HF$13:$HF18,HF20),"")</f>
        <v/>
      </c>
      <c r="HH20" s="244"/>
      <c r="HI20" s="254" t="str">
        <f>IFERROR(IF(AND('Classificação geral'!$H12="mas",'Classificação geral'!$I12=2,'Classificação geral'!$F12="Mini"),'Classificação geral'!$A12,""),"")</f>
        <v/>
      </c>
      <c r="HJ20" s="254" t="str">
        <f>IFERROR(IF(AND('Classificação geral'!$H12="mas",'Classificação geral'!$I12=2,'Classificação geral'!$F12="Mini"),'Classificação geral'!$B12,""),"")</f>
        <v/>
      </c>
      <c r="HK20" s="255" t="str">
        <f>IF($HJ20='Classificação geral'!$B12,'Classificação geral'!$C12,"")</f>
        <v/>
      </c>
      <c r="HL20" s="255" t="str">
        <f>IF($HJ20='Classificação geral'!$B12,'Classificação geral'!$D12,"")</f>
        <v/>
      </c>
      <c r="HM20" s="255" t="str">
        <f>IF($HJ20='Classificação geral'!$B12,'Classificação geral'!$H12,"")</f>
        <v/>
      </c>
      <c r="HN20" s="254" t="str">
        <f>IFERROR(IF(AND($HM20="mas",'Classificação geral'!$I12=2),'Classificação geral'!I12,""),"")</f>
        <v/>
      </c>
      <c r="HO20" s="254" t="str">
        <f>IFERROR(IF(AND($HM20="mas",'Classificação geral'!$I12=2),'Classificação geral'!N12,""),"")</f>
        <v/>
      </c>
      <c r="HP20" s="254" t="str">
        <f>IFERROR(IF(AND($HM20="mas",'Classificação geral'!$I12=2),'Classificação geral'!Q12,""),"")</f>
        <v/>
      </c>
      <c r="HQ20" s="254" t="str">
        <f>IFERROR(IF(AND($HM20="mas",'Classificação geral'!$I12=2),'Classificação geral'!R12,""),"")</f>
        <v/>
      </c>
      <c r="HR20" s="254" t="str">
        <f>IFERROR(IF(AND($HM20="mas",'Classificação geral'!$I12=2),'Classificação geral'!J12,""),"")</f>
        <v/>
      </c>
      <c r="HS20" s="254" t="str">
        <f>IFERROR(IF(AND($HM20="mas",'Classificação geral'!$I12=2),'Classificação geral'!S12,""),"")</f>
        <v/>
      </c>
      <c r="HT20" s="254" t="str">
        <f>IFERROR(IF(AND($HM20="mas",'Classificação geral'!$I12=2),'Classificação geral'!U12,""),"")</f>
        <v/>
      </c>
      <c r="HU20" s="254" t="str">
        <f>IFERROR(IF(AND($HM20="mas",'Classificação geral'!$I12=2),'Classificação geral'!V12,""),"")</f>
        <v/>
      </c>
      <c r="HV20" s="254" t="str">
        <f>IFERROR(IF(AND($HM20="mas",'Classificação geral'!$I12=2),'Classificação geral'!J12,""),"")</f>
        <v/>
      </c>
      <c r="HW20" s="254" t="str">
        <f>IFERROR(IF(AND($HM20="mas",'Classificação geral'!$I12=2),'Classificação geral'!W12,""),"")</f>
        <v/>
      </c>
      <c r="HX20" s="254" t="str">
        <f>IFERROR(IF(AND($HM20="mas",'Classificação geral'!$I12=2),'Classificação geral'!Y12,""),"")</f>
        <v/>
      </c>
      <c r="HY20" s="254" t="str">
        <f>IFERROR(IF(AND($HM20="mas",'Classificação geral'!$I12=2),'Classificação geral'!Z12,""),"")</f>
        <v/>
      </c>
      <c r="HZ20" s="254" t="str">
        <f>IFERROR(IF(AND($HM20="mas",'Classificação geral'!$I12=2),'Classificação geral'!L12,""),"")</f>
        <v/>
      </c>
      <c r="IA20" s="254" t="str">
        <f>IFERROR(IF(AND($HM20="mas",'Classificação geral'!$I12=2),'Classificação geral'!$AG12,""),"")</f>
        <v/>
      </c>
      <c r="IB20" s="256" t="str">
        <f>IFERROR(RANK(IA20,IA:IA,0)+ COUNTIF($IA$13:IA$13,IA20),"")</f>
        <v/>
      </c>
      <c r="IC20" s="244"/>
      <c r="ID20" s="254" t="str">
        <f>IFERROR(IF(AND('Classificação geral'!$H12="fem",'Classificação geral'!$I12=3,'Classificação geral'!$F12="Mini"),'Classificação geral'!$A12,""),"")</f>
        <v/>
      </c>
      <c r="IE20" s="254" t="str">
        <f>IFERROR(IF(AND('Classificação geral'!$H12="fem",'Classificação geral'!$I12=3,'Classificação geral'!$F12="Mini"),'Classificação geral'!$B12,""),"")</f>
        <v/>
      </c>
      <c r="IF20" s="255" t="str">
        <f>IF($IE20='Classificação geral'!$B12,'Classificação geral'!$C12,"")</f>
        <v/>
      </c>
      <c r="IG20" s="255" t="str">
        <f>IF($IE20='Classificação geral'!$B12,'Classificação geral'!$D12,"")</f>
        <v/>
      </c>
      <c r="IH20" s="255" t="str">
        <f>IF($IE20='Classificação geral'!$B12,'Classificação geral'!$H12,"")</f>
        <v/>
      </c>
      <c r="II20" s="255" t="str">
        <f>IF($IH20='Classificação geral'!$H12,'Classificação geral'!$I12,"")</f>
        <v/>
      </c>
      <c r="IJ20" s="255" t="str">
        <f>IF($II20='Classificação geral'!$I12,'Classificação geral'!$N12,"")</f>
        <v/>
      </c>
      <c r="IK20" s="255" t="str">
        <f>IF($II20='Classificação geral'!$I12,'Classificação geral'!$Q12,"")</f>
        <v/>
      </c>
      <c r="IL20" s="255" t="str">
        <f>IF($II20='Classificação geral'!$I12,'Classificação geral'!$R12,"")</f>
        <v/>
      </c>
      <c r="IM20" s="255" t="str">
        <f>IF($II20='Classificação geral'!$I12,'Classificação geral'!$J12,"")</f>
        <v/>
      </c>
      <c r="IN20" s="255" t="str">
        <f>IF($II20='Classificação geral'!$I12,'Classificação geral'!$S12,"")</f>
        <v/>
      </c>
      <c r="IO20" s="255" t="str">
        <f>IF($II20='Classificação geral'!$I12,'Classificação geral'!$U12,"")</f>
        <v/>
      </c>
      <c r="IP20" s="255" t="str">
        <f>IF($II20='Classificação geral'!$I12,'Classificação geral'!$V12,"")</f>
        <v/>
      </c>
      <c r="IQ20" s="255" t="str">
        <f>IF($II20='Classificação geral'!$I12,'Classificação geral'!$K12,"")</f>
        <v/>
      </c>
      <c r="IR20" s="255" t="str">
        <f>IF($II20='Classificação geral'!$I12,'Classificação geral'!$W12,"")</f>
        <v/>
      </c>
      <c r="IS20" s="255" t="str">
        <f>IF($II20='Classificação geral'!$I12,'Classificação geral'!$Y12,"")</f>
        <v/>
      </c>
      <c r="IT20" s="255" t="str">
        <f>IF($II20='Classificação geral'!$I12,'Classificação geral'!$Z12,"")</f>
        <v/>
      </c>
      <c r="IU20" s="255" t="str">
        <f>IF($II20='Classificação geral'!$I12,'Classificação geral'!$L12,"")</f>
        <v/>
      </c>
      <c r="IV20" s="255" t="str">
        <f>IF($II20='Classificação geral'!$I12,'Classificação geral'!$M12,"")</f>
        <v/>
      </c>
      <c r="IW20" s="255" t="str">
        <f>IF($II20='Classificação geral'!$I12,'Classificação geral'!$AG12,"")</f>
        <v/>
      </c>
      <c r="IX20" s="256" t="str">
        <f>IFERROR(RANK(IW20,IW:IW,0)+ COUNTIF($IW$13:IW18,IW20),"")</f>
        <v/>
      </c>
      <c r="IY20" s="244"/>
      <c r="IZ20" s="254" t="str">
        <f>IFERROR(IF(AND('Classificação geral'!$H12="mas",'Classificação geral'!$I12=3,'Classificação geral'!$F12="Mini"),'Classificação geral'!$A12,""),"")</f>
        <v/>
      </c>
      <c r="JA20" s="254" t="str">
        <f>IFERROR(IF(AND('Classificação geral'!$H12="mas",'Classificação geral'!$I12=3,'Classificação geral'!$F12="Mini"),'Classificação geral'!$B12,""),"")</f>
        <v/>
      </c>
      <c r="JB20" s="255" t="str">
        <f>IF($JA20='Classificação geral'!$B12,'Classificação geral'!$C12,"")</f>
        <v/>
      </c>
      <c r="JC20" s="255" t="str">
        <f>IF($JA20='Classificação geral'!$B12,'Classificação geral'!$D12,"")</f>
        <v/>
      </c>
      <c r="JD20" s="255" t="str">
        <f>IF($JA20='Classificação geral'!$B12,'Classificação geral'!$H12,"")</f>
        <v/>
      </c>
      <c r="JE20" s="254" t="str">
        <f>IFERROR(IF(AND($JD20="mas",'Classificação geral'!$I12=3),'Classificação geral'!I12,""),"")</f>
        <v/>
      </c>
      <c r="JF20" s="254" t="str">
        <f>IFERROR(IF(AND($JD20="mas",'Classificação geral'!$I12=3),'Classificação geral'!N12,""),"")</f>
        <v/>
      </c>
      <c r="JG20" s="254" t="str">
        <f>IFERROR(IF(AND($JD20="mas",'Classificação geral'!$I12=3),'Classificação geral'!Q12,""),"")</f>
        <v/>
      </c>
      <c r="JH20" s="254" t="str">
        <f>IFERROR(IF(AND($JD20="mas",'Classificação geral'!$I12=3),'Classificação geral'!R12,""),"")</f>
        <v/>
      </c>
      <c r="JI20" s="254" t="str">
        <f>IFERROR(IF(AND($JD20="mas",'Classificação geral'!$I12=3),'Classificação geral'!J12,""),"")</f>
        <v/>
      </c>
      <c r="JJ20" s="254" t="str">
        <f>IFERROR(IF(AND($JD20="mas",'Classificação geral'!$I12=3),'Classificação geral'!S12,""),"")</f>
        <v/>
      </c>
      <c r="JK20" s="254" t="str">
        <f>IFERROR(IF(AND($JD20="mas",'Classificação geral'!$I12=3),'Classificação geral'!U12,""),"")</f>
        <v/>
      </c>
      <c r="JL20" s="254" t="str">
        <f>IFERROR(IF(AND($JD20="mas",'Classificação geral'!$I12=3),'Classificação geral'!V12,""),"")</f>
        <v/>
      </c>
      <c r="JM20" s="254" t="str">
        <f>IFERROR(IF(AND($JD20="mas",'Classificação geral'!$I12=3),'Classificação geral'!K12,""),"")</f>
        <v/>
      </c>
      <c r="JN20" s="254" t="str">
        <f>IFERROR(IF(AND($JD20="mas",'Classificação geral'!$I12=3),'Classificação geral'!W12,""),"")</f>
        <v/>
      </c>
      <c r="JO20" s="254" t="str">
        <f>IFERROR(IF(AND($JD20="mas",'Classificação geral'!$I12=3),'Classificação geral'!Y12,""),"")</f>
        <v/>
      </c>
      <c r="JP20" s="254" t="str">
        <f>IFERROR(IF(AND($JD20="mas",'Classificação geral'!$I12=3),'Classificação geral'!Z12,""),"")</f>
        <v/>
      </c>
      <c r="JQ20" s="254" t="str">
        <f>IFERROR(IF(AND($JD20="mas",'Classificação geral'!$I12=3),'Classificação geral'!L12,""),"")</f>
        <v/>
      </c>
      <c r="JR20" s="254" t="str">
        <f>IFERROR(IF(AND($JD20="mas",'Classificação geral'!$I12=3),'Classificação geral'!$AG12,""),"")</f>
        <v/>
      </c>
      <c r="JS20" s="256" t="str">
        <f>IFERROR(RANK(JR20,JR:JR,0)+ COUNTIF(JR$13:$JR18,JR20),"")</f>
        <v/>
      </c>
    </row>
    <row r="21" spans="1:279" s="297" customFormat="1" ht="27.75" customHeight="1" x14ac:dyDescent="0.4">
      <c r="B21" s="309" t="str">
        <f t="shared" si="19"/>
        <v/>
      </c>
      <c r="C21" s="292" t="str">
        <f t="shared" si="20"/>
        <v/>
      </c>
      <c r="D21" s="292" t="str">
        <f t="shared" si="21"/>
        <v/>
      </c>
      <c r="E21" s="292" t="str">
        <f t="shared" si="22"/>
        <v/>
      </c>
      <c r="F21" s="293" t="str">
        <f t="shared" si="23"/>
        <v/>
      </c>
      <c r="G21" s="293" t="str">
        <f t="shared" si="24"/>
        <v/>
      </c>
      <c r="H21" s="294" t="str">
        <f t="shared" si="25"/>
        <v/>
      </c>
      <c r="I21" s="294" t="str">
        <f t="shared" si="26"/>
        <v/>
      </c>
      <c r="J21" s="294" t="str">
        <f t="shared" si="27"/>
        <v/>
      </c>
      <c r="K21" s="294" t="str">
        <f t="shared" si="28"/>
        <v/>
      </c>
      <c r="L21" s="294" t="str">
        <f t="shared" si="29"/>
        <v/>
      </c>
      <c r="M21" s="294" t="str">
        <f t="shared" si="30"/>
        <v/>
      </c>
      <c r="N21" s="294" t="str">
        <f t="shared" si="31"/>
        <v/>
      </c>
      <c r="O21" s="294" t="str">
        <f t="shared" si="32"/>
        <v/>
      </c>
      <c r="P21" s="294" t="str">
        <f t="shared" si="33"/>
        <v/>
      </c>
      <c r="Q21" s="294" t="str">
        <f t="shared" si="34"/>
        <v/>
      </c>
      <c r="R21" s="294" t="str">
        <f t="shared" si="35"/>
        <v/>
      </c>
      <c r="S21" s="294" t="str">
        <f t="shared" si="35"/>
        <v/>
      </c>
      <c r="T21" s="294" t="str">
        <f t="shared" si="36"/>
        <v/>
      </c>
      <c r="U21" s="294" t="str">
        <f t="shared" si="37"/>
        <v/>
      </c>
      <c r="V21" s="295">
        <v>7</v>
      </c>
      <c r="W21" s="296"/>
      <c r="X21" s="296"/>
      <c r="Y21" s="309" t="str">
        <f t="shared" si="38"/>
        <v/>
      </c>
      <c r="Z21" s="292" t="str">
        <f t="shared" si="39"/>
        <v/>
      </c>
      <c r="AA21" s="292" t="str">
        <f t="shared" si="40"/>
        <v/>
      </c>
      <c r="AB21" s="292" t="str">
        <f t="shared" si="41"/>
        <v/>
      </c>
      <c r="AC21" s="293" t="str">
        <f t="shared" si="42"/>
        <v/>
      </c>
      <c r="AD21" s="293" t="str">
        <f t="shared" si="43"/>
        <v/>
      </c>
      <c r="AE21" s="294" t="str">
        <f t="shared" si="44"/>
        <v/>
      </c>
      <c r="AF21" s="294" t="str">
        <f t="shared" si="45"/>
        <v/>
      </c>
      <c r="AG21" s="294" t="str">
        <f t="shared" si="46"/>
        <v/>
      </c>
      <c r="AH21" s="294" t="str">
        <f t="shared" si="47"/>
        <v/>
      </c>
      <c r="AI21" s="294" t="str">
        <f t="shared" si="48"/>
        <v/>
      </c>
      <c r="AJ21" s="294" t="str">
        <f t="shared" si="49"/>
        <v/>
      </c>
      <c r="AK21" s="294" t="str">
        <f t="shared" si="50"/>
        <v/>
      </c>
      <c r="AL21" s="294" t="str">
        <f t="shared" si="51"/>
        <v/>
      </c>
      <c r="AM21" s="294" t="str">
        <f t="shared" si="52"/>
        <v/>
      </c>
      <c r="AN21" s="294" t="str">
        <f t="shared" si="53"/>
        <v/>
      </c>
      <c r="AO21" s="294" t="str">
        <f t="shared" si="54"/>
        <v/>
      </c>
      <c r="AP21" s="294" t="str">
        <f t="shared" si="54"/>
        <v/>
      </c>
      <c r="AQ21" s="294" t="str">
        <f t="shared" si="55"/>
        <v/>
      </c>
      <c r="AR21" s="294" t="str">
        <f t="shared" si="56"/>
        <v/>
      </c>
      <c r="AS21" s="295">
        <v>7</v>
      </c>
      <c r="AT21" s="296"/>
      <c r="AV21" s="310" t="str">
        <f t="shared" si="57"/>
        <v/>
      </c>
      <c r="AW21" s="292" t="str">
        <f t="shared" si="58"/>
        <v/>
      </c>
      <c r="AX21" s="292" t="str">
        <f t="shared" si="59"/>
        <v/>
      </c>
      <c r="AY21" s="293" t="str">
        <f t="shared" si="60"/>
        <v/>
      </c>
      <c r="AZ21" s="293" t="str">
        <f t="shared" si="61"/>
        <v/>
      </c>
      <c r="BA21" s="293" t="str">
        <f t="shared" si="62"/>
        <v/>
      </c>
      <c r="BB21" s="294" t="str">
        <f t="shared" si="63"/>
        <v/>
      </c>
      <c r="BC21" s="294" t="str">
        <f t="shared" si="64"/>
        <v/>
      </c>
      <c r="BD21" s="294" t="str">
        <f t="shared" si="65"/>
        <v/>
      </c>
      <c r="BE21" s="294" t="str">
        <f t="shared" si="66"/>
        <v/>
      </c>
      <c r="BF21" s="294" t="str">
        <f t="shared" si="67"/>
        <v/>
      </c>
      <c r="BG21" s="294" t="str">
        <f t="shared" si="68"/>
        <v/>
      </c>
      <c r="BH21" s="294" t="str">
        <f t="shared" si="69"/>
        <v/>
      </c>
      <c r="BI21" s="294" t="str">
        <f t="shared" si="70"/>
        <v/>
      </c>
      <c r="BJ21" s="294" t="str">
        <f t="shared" si="71"/>
        <v/>
      </c>
      <c r="BK21" s="294" t="str">
        <f t="shared" si="72"/>
        <v/>
      </c>
      <c r="BL21" s="294" t="str">
        <f t="shared" si="73"/>
        <v/>
      </c>
      <c r="BM21" s="294" t="str">
        <f t="shared" si="73"/>
        <v/>
      </c>
      <c r="BN21" s="294" t="str">
        <f t="shared" si="74"/>
        <v/>
      </c>
      <c r="BO21" s="294" t="str">
        <f t="shared" si="75"/>
        <v/>
      </c>
      <c r="BP21" s="295">
        <v>7</v>
      </c>
      <c r="BQ21" s="296"/>
      <c r="BR21" s="296"/>
      <c r="BS21" s="310" t="str">
        <f t="shared" si="76"/>
        <v/>
      </c>
      <c r="BT21" s="292" t="str">
        <f t="shared" si="77"/>
        <v/>
      </c>
      <c r="BU21" s="292" t="str">
        <f t="shared" si="78"/>
        <v/>
      </c>
      <c r="BV21" s="293" t="str">
        <f t="shared" si="79"/>
        <v/>
      </c>
      <c r="BW21" s="293" t="str">
        <f t="shared" si="80"/>
        <v/>
      </c>
      <c r="BX21" s="293" t="str">
        <f t="shared" si="81"/>
        <v/>
      </c>
      <c r="BY21" s="294" t="str">
        <f t="shared" si="81"/>
        <v/>
      </c>
      <c r="BZ21" s="294" t="str">
        <f t="shared" si="82"/>
        <v/>
      </c>
      <c r="CA21" s="294" t="str">
        <f t="shared" si="83"/>
        <v/>
      </c>
      <c r="CB21" s="294" t="str">
        <f t="shared" si="84"/>
        <v/>
      </c>
      <c r="CC21" s="294" t="str">
        <f t="shared" si="85"/>
        <v/>
      </c>
      <c r="CD21" s="294" t="str">
        <f t="shared" si="86"/>
        <v/>
      </c>
      <c r="CE21" s="294" t="str">
        <f t="shared" si="87"/>
        <v/>
      </c>
      <c r="CF21" s="294" t="str">
        <f t="shared" si="88"/>
        <v/>
      </c>
      <c r="CG21" s="294" t="str">
        <f t="shared" si="89"/>
        <v/>
      </c>
      <c r="CH21" s="294" t="str">
        <f t="shared" si="90"/>
        <v/>
      </c>
      <c r="CI21" s="294" t="str">
        <f t="shared" si="91"/>
        <v/>
      </c>
      <c r="CJ21" s="294" t="str">
        <f t="shared" si="91"/>
        <v/>
      </c>
      <c r="CK21" s="294" t="str">
        <f t="shared" si="92"/>
        <v/>
      </c>
      <c r="CL21" s="294" t="str">
        <f t="shared" si="93"/>
        <v/>
      </c>
      <c r="CM21" s="295">
        <v>7</v>
      </c>
      <c r="CP21" s="309" t="str">
        <f t="shared" si="94"/>
        <v/>
      </c>
      <c r="CQ21" s="292" t="str">
        <f t="shared" si="95"/>
        <v/>
      </c>
      <c r="CR21" s="292" t="str">
        <f t="shared" si="96"/>
        <v/>
      </c>
      <c r="CS21" s="292" t="str">
        <f t="shared" si="97"/>
        <v/>
      </c>
      <c r="CT21" s="293" t="str">
        <f t="shared" si="98"/>
        <v/>
      </c>
      <c r="CU21" s="293" t="str">
        <f t="shared" si="99"/>
        <v/>
      </c>
      <c r="CV21" s="294" t="str">
        <f t="shared" si="100"/>
        <v/>
      </c>
      <c r="CW21" s="294" t="str">
        <f t="shared" si="101"/>
        <v/>
      </c>
      <c r="CX21" s="294" t="str">
        <f t="shared" si="102"/>
        <v/>
      </c>
      <c r="CY21" s="294" t="str">
        <f t="shared" si="103"/>
        <v/>
      </c>
      <c r="CZ21" s="294" t="str">
        <f t="shared" si="104"/>
        <v/>
      </c>
      <c r="DA21" s="294" t="str">
        <f t="shared" si="105"/>
        <v/>
      </c>
      <c r="DB21" s="294" t="str">
        <f t="shared" si="106"/>
        <v/>
      </c>
      <c r="DC21" s="294" t="str">
        <f t="shared" si="107"/>
        <v/>
      </c>
      <c r="DD21" s="294" t="str">
        <f t="shared" si="108"/>
        <v/>
      </c>
      <c r="DE21" s="294" t="str">
        <f t="shared" si="109"/>
        <v/>
      </c>
      <c r="DF21" s="294" t="str">
        <f t="shared" si="110"/>
        <v/>
      </c>
      <c r="DG21" s="294" t="str">
        <f t="shared" si="110"/>
        <v/>
      </c>
      <c r="DH21" s="294" t="str">
        <f t="shared" si="111"/>
        <v/>
      </c>
      <c r="DI21" s="294" t="str">
        <f t="shared" si="112"/>
        <v/>
      </c>
      <c r="DJ21" s="295">
        <v>7</v>
      </c>
      <c r="DK21" s="296"/>
      <c r="DL21" s="296"/>
      <c r="DM21" s="309" t="str">
        <f t="shared" si="113"/>
        <v/>
      </c>
      <c r="DN21" s="292" t="str">
        <f t="shared" si="114"/>
        <v/>
      </c>
      <c r="DO21" s="292" t="str">
        <f t="shared" si="115"/>
        <v/>
      </c>
      <c r="DP21" s="292" t="str">
        <f t="shared" si="116"/>
        <v/>
      </c>
      <c r="DQ21" s="293" t="str">
        <f t="shared" si="117"/>
        <v/>
      </c>
      <c r="DR21" s="293" t="str">
        <f t="shared" si="118"/>
        <v/>
      </c>
      <c r="DS21" s="293" t="str">
        <f t="shared" si="7"/>
        <v/>
      </c>
      <c r="DT21" s="293" t="str">
        <f t="shared" si="8"/>
        <v/>
      </c>
      <c r="DU21" s="294" t="str">
        <f t="shared" si="9"/>
        <v/>
      </c>
      <c r="DV21" s="294" t="str">
        <f t="shared" si="10"/>
        <v/>
      </c>
      <c r="DW21" s="294" t="str">
        <f t="shared" si="11"/>
        <v/>
      </c>
      <c r="DX21" s="294" t="str">
        <f t="shared" si="12"/>
        <v/>
      </c>
      <c r="DY21" s="294" t="str">
        <f t="shared" si="13"/>
        <v/>
      </c>
      <c r="DZ21" s="294" t="str">
        <f t="shared" si="14"/>
        <v/>
      </c>
      <c r="EA21" s="294" t="str">
        <f t="shared" si="15"/>
        <v/>
      </c>
      <c r="EB21" s="294" t="str">
        <f t="shared" si="16"/>
        <v/>
      </c>
      <c r="EC21" s="294" t="str">
        <f t="shared" si="17"/>
        <v/>
      </c>
      <c r="ED21" s="294" t="str">
        <f t="shared" si="6"/>
        <v/>
      </c>
      <c r="EE21" s="294" t="str">
        <f t="shared" si="18"/>
        <v/>
      </c>
      <c r="EF21" s="294" t="str">
        <f t="shared" si="119"/>
        <v/>
      </c>
      <c r="EG21" s="295">
        <v>7</v>
      </c>
      <c r="EU21" s="254" t="str">
        <f>IFERROR(IF(AND('Classificação geral'!$H13="FEM",'Classificação geral'!$I13=1,'Classificação geral'!$F13="Mini"),'Classificação geral'!$A13,""),"")</f>
        <v/>
      </c>
      <c r="EV21" s="254" t="str">
        <f>IFERROR(IF(AND('Classificação geral'!$H13="FEM",'Classificação geral'!$I13=1,'Classificação geral'!F13="Mini"),'Classificação geral'!$B13,""),"")</f>
        <v/>
      </c>
      <c r="EW21" s="255" t="str">
        <f>IF($EV21='Classificação geral'!$B13,'Classificação geral'!$C13,"")</f>
        <v/>
      </c>
      <c r="EX21" s="255" t="str">
        <f>IF($EV21='Classificação geral'!$B13,'Classificação geral'!$D13,"")</f>
        <v/>
      </c>
      <c r="EY21" s="255" t="str">
        <f>IF($EV21='Classificação geral'!$B13,'Classificação geral'!$H13,"")</f>
        <v/>
      </c>
      <c r="EZ21" s="255" t="str">
        <f>IF($EY21='Classificação geral'!$H13,'Classificação geral'!$I13,"")</f>
        <v/>
      </c>
      <c r="FA21" s="255" t="str">
        <f>IF($EZ21='Classificação geral'!$I13,'Classificação geral'!$N13,"")</f>
        <v/>
      </c>
      <c r="FB21" s="255" t="str">
        <f>IF($EZ21='Classificação geral'!$I13,'Classificação geral'!$Q13,"")</f>
        <v/>
      </c>
      <c r="FC21" s="255" t="str">
        <f>IF($EZ21='Classificação geral'!$I13,'Classificação geral'!$R13,"")</f>
        <v/>
      </c>
      <c r="FD21" s="255" t="str">
        <f>IF($EZ21='Classificação geral'!$I13,'Classificação geral'!$J13,"")</f>
        <v/>
      </c>
      <c r="FE21" s="255" t="str">
        <f>IF($EZ21='Classificação geral'!$I13,'Classificação geral'!$S13,"")</f>
        <v/>
      </c>
      <c r="FF21" s="255" t="str">
        <f>IF($EZ21='Classificação geral'!$I13,'Classificação geral'!$U13,"")</f>
        <v/>
      </c>
      <c r="FG21" s="255" t="str">
        <f>IF($EZ21='Classificação geral'!$I13,'Classificação geral'!$V13,"")</f>
        <v/>
      </c>
      <c r="FH21" s="255" t="str">
        <f>IF($EZ21='Classificação geral'!$I13,'Classificação geral'!$K13,"")</f>
        <v/>
      </c>
      <c r="FI21" s="255" t="str">
        <f>IF($EZ21='Classificação geral'!$I13,'Classificação geral'!$W13,"")</f>
        <v/>
      </c>
      <c r="FJ21" s="255" t="str">
        <f>IF($EZ21='Classificação geral'!$I13,'Classificação geral'!$Y13,"")</f>
        <v/>
      </c>
      <c r="FK21" s="255" t="str">
        <f>IF($EZ21='Classificação geral'!$I13,'Classificação geral'!$Z13,"")</f>
        <v/>
      </c>
      <c r="FL21" s="255" t="str">
        <f>IF($EZ21='Classificação geral'!$I13,'Classificação geral'!$L13,"")</f>
        <v/>
      </c>
      <c r="FM21" s="255" t="str">
        <f>IF($EZ21='Classificação geral'!$I13,'Classificação geral'!$M13,"")</f>
        <v/>
      </c>
      <c r="FN21" s="255" t="str">
        <f>IF($EZ21='Classificação geral'!$I13,'Classificação geral'!$AG13,"")</f>
        <v/>
      </c>
      <c r="FO21" s="256" t="str">
        <f>IFERROR(RANK(FN21,FN:FN,0)+ COUNTIF($FN$13:FN20,FN21),"")</f>
        <v/>
      </c>
      <c r="FP21" s="244"/>
      <c r="FQ21" s="254" t="str">
        <f>IFERROR(IF(AND('Classificação geral'!$H13="mas",'Classificação geral'!$I13=1,'Classificação geral'!$F13="Mini"),'Classificação geral'!$A13,""),"")</f>
        <v/>
      </c>
      <c r="FR21" s="254" t="str">
        <f>IFERROR(IF(AND('Classificação geral'!$H13="mas",'Classificação geral'!$I13=1,'Classificação geral'!$F13="Mini"),'Classificação geral'!$B13,""),"")</f>
        <v/>
      </c>
      <c r="FS21" s="255" t="str">
        <f>IF($FR21='Classificação geral'!$B13,'Classificação geral'!$C13,"")</f>
        <v/>
      </c>
      <c r="FT21" s="255" t="str">
        <f>IF($FR21='Classificação geral'!$B13,'Classificação geral'!$D13,"")</f>
        <v/>
      </c>
      <c r="FU21" s="255" t="str">
        <f>IF($FR21='Classificação geral'!$B13,'Classificação geral'!$H13,"")</f>
        <v/>
      </c>
      <c r="FV21" s="254" t="str">
        <f>IFERROR(IF(AND($FU21="mas",'Classificação geral'!$I13=1),'Classificação geral'!I13,""),"")</f>
        <v/>
      </c>
      <c r="FW21" s="254" t="str">
        <f>IFERROR(IF(AND($FU21="mas",'Classificação geral'!$I13=1),'Classificação geral'!N13,""),"")</f>
        <v/>
      </c>
      <c r="FX21" s="254" t="str">
        <f>IFERROR(IF(AND($FU21="mas",'Classificação geral'!$I13=1),'Classificação geral'!Q13,""),"")</f>
        <v/>
      </c>
      <c r="FY21" s="254" t="str">
        <f>IFERROR(IF(AND($FU21="mas",'Classificação geral'!$I13=1),'Classificação geral'!R13,""),"")</f>
        <v/>
      </c>
      <c r="FZ21" s="254" t="str">
        <f>IFERROR(IF(AND($FU21="mas",'Classificação geral'!$I13=1),'Classificação geral'!J13,""),"")</f>
        <v/>
      </c>
      <c r="GA21" s="254" t="str">
        <f>IFERROR(IF(AND($FU21="mas",'Classificação geral'!$I13=1),'Classificação geral'!S13,""),"")</f>
        <v/>
      </c>
      <c r="GB21" s="254" t="str">
        <f>IFERROR(IF(AND($FU21="mas",'Classificação geral'!$I13=1),'Classificação geral'!U13,""),"")</f>
        <v/>
      </c>
      <c r="GC21" s="254" t="str">
        <f>IFERROR(IF(AND($FU21="mas",'Classificação geral'!$I13=1),'Classificação geral'!V13,""),"")</f>
        <v/>
      </c>
      <c r="GD21" s="254" t="str">
        <f>IFERROR(IF(AND($FU21="mas",'Classificação geral'!$I13=1),'Classificação geral'!K13,""),"")</f>
        <v/>
      </c>
      <c r="GE21" s="254" t="str">
        <f>IFERROR(IF(AND($FU21="mas",'Classificação geral'!$I13=1),'Classificação geral'!W13,""),"")</f>
        <v/>
      </c>
      <c r="GF21" s="254" t="str">
        <f>IFERROR(IF(AND($FU21="mas",'Classificação geral'!$I13=1),'Classificação geral'!Y13,""),"")</f>
        <v/>
      </c>
      <c r="GG21" s="254" t="str">
        <f>IFERROR(IF(AND($FU21="mas",'Classificação geral'!$I13=1),'Classificação geral'!Z13,""),"")</f>
        <v/>
      </c>
      <c r="GH21" s="254" t="str">
        <f>IFERROR(IF(AND($FU21="mas",'Classificação geral'!$I13=1),'Classificação geral'!L13,""),"")</f>
        <v/>
      </c>
      <c r="GI21" s="254" t="str">
        <f>IFERROR(IF(AND($FU21="mas",'Classificação geral'!$I13=1),'Classificação geral'!M13,""),"")</f>
        <v/>
      </c>
      <c r="GJ21" s="302" t="str">
        <f>IFERROR(IF(AND($FU21="mas",'Classificação geral'!$I13=1),'Classificação geral'!AG13,""),"")</f>
        <v/>
      </c>
      <c r="GK21" s="256" t="str">
        <f>IFERROR(RANK(GJ21,GJ:GJ,0)+ COUNTIF($GJ$13:GJ20,GJ21),"")</f>
        <v/>
      </c>
      <c r="GL21" s="244"/>
      <c r="GM21" s="254" t="str">
        <f>IFERROR(IF(AND('Classificação geral'!$H13="fem",'Classificação geral'!$I13=2,'Classificação geral'!$F13="Mini"),'Classificação geral'!$A13,""),"")</f>
        <v/>
      </c>
      <c r="GN21" s="254" t="str">
        <f>IFERROR(IF(AND('Classificação geral'!$H13="fem",'Classificação geral'!$I13=2,'Classificação geral'!$F13="Mini"),'Classificação geral'!$B13,""),"")</f>
        <v/>
      </c>
      <c r="GO21" s="255" t="str">
        <f>IF($GN21='Classificação geral'!$B13,'Classificação geral'!$C13,"")</f>
        <v/>
      </c>
      <c r="GP21" s="255" t="str">
        <f>IF($GN21='Classificação geral'!$B13,'Classificação geral'!$D13,"")</f>
        <v/>
      </c>
      <c r="GQ21" s="255" t="str">
        <f>IF($GN21='Classificação geral'!$B13,'Classificação geral'!$H13,"")</f>
        <v/>
      </c>
      <c r="GR21" s="254" t="str">
        <f>IFERROR(IF(AND($GQ21="fem",'Classificação geral'!$I13=2),'Classificação geral'!I13,""),"")</f>
        <v/>
      </c>
      <c r="GS21" s="254" t="str">
        <f>IFERROR(IF(AND($GQ21="fem",'Classificação geral'!$I13=2),'Classificação geral'!N13,""),"")</f>
        <v/>
      </c>
      <c r="GT21" s="254" t="str">
        <f>IFERROR(IF(AND($GQ21="fem",'Classificação geral'!$I13=2),'Classificação geral'!Q13,""),"")</f>
        <v/>
      </c>
      <c r="GU21" s="254" t="str">
        <f>IFERROR(IF(AND($GQ21="fem",'Classificação geral'!$I13=2),'Classificação geral'!R13,""),"")</f>
        <v/>
      </c>
      <c r="GV21" s="254" t="str">
        <f>IFERROR(IF(AND($GQ21="fem",'Classificação geral'!$I13=2),'Classificação geral'!J13,""),"")</f>
        <v/>
      </c>
      <c r="GW21" s="254" t="str">
        <f>IFERROR(IF(AND($GQ21="fem",'Classificação geral'!$I13=2),'Classificação geral'!S13,""),"")</f>
        <v/>
      </c>
      <c r="GX21" s="254" t="str">
        <f>IFERROR(IF(AND($GQ21="fem",'Classificação geral'!$I13=2),'Classificação geral'!U13,""),"")</f>
        <v/>
      </c>
      <c r="GY21" s="254" t="str">
        <f>IFERROR(IF(AND($GQ21="fem",'Classificação geral'!$I13=2),'Classificação geral'!V13,""),"")</f>
        <v/>
      </c>
      <c r="GZ21" s="254" t="str">
        <f>IFERROR(IF(AND($GQ21="fem",'Classificação geral'!$I13=2),'Classificação geral'!K13,""),"")</f>
        <v/>
      </c>
      <c r="HA21" s="254" t="str">
        <f>IFERROR(IF(AND($GQ21="fem",'Classificação geral'!$I13=2),'Classificação geral'!W13,""),"")</f>
        <v/>
      </c>
      <c r="HB21" s="254" t="str">
        <f>IFERROR(IF(AND($GQ21="fem",'Classificação geral'!$I13=2),'Classificação geral'!Y13,""),"")</f>
        <v/>
      </c>
      <c r="HC21" s="254" t="str">
        <f>IFERROR(IF(AND($GQ21="fem",'Classificação geral'!$I13=2),'Classificação geral'!Z13,""),"")</f>
        <v/>
      </c>
      <c r="HD21" s="254" t="str">
        <f>IFERROR(IF(AND($GQ21="fem",'Classificação geral'!$I13=2),'Classificação geral'!L13,""),"")</f>
        <v/>
      </c>
      <c r="HE21" s="254" t="str">
        <f>IFERROR(IF(AND($GQ21="fem",'Classificação geral'!$I13=2),'Classificação geral'!M13,""),"")</f>
        <v/>
      </c>
      <c r="HF21" s="254" t="str">
        <f>IFERROR(IF(AND($GQ21="fem",'Classificação geral'!$I13=2),'Classificação geral'!AG13,""),"")</f>
        <v/>
      </c>
      <c r="HG21" s="256" t="str">
        <f>IFERROR(RANK(HF21,HF:HF,0)+ COUNTIF(HF$13:$HF19,HF21),"")</f>
        <v/>
      </c>
      <c r="HH21" s="244"/>
      <c r="HI21" s="254" t="str">
        <f>IFERROR(IF(AND('Classificação geral'!$H13="mas",'Classificação geral'!$I13=2,'Classificação geral'!$F13="Mini"),'Classificação geral'!$A13,""),"")</f>
        <v/>
      </c>
      <c r="HJ21" s="254" t="str">
        <f>IFERROR(IF(AND('Classificação geral'!$H13="mas",'Classificação geral'!$I13=2,'Classificação geral'!$F13="Mini"),'Classificação geral'!$B13,""),"")</f>
        <v/>
      </c>
      <c r="HK21" s="255" t="str">
        <f>IF($HJ21='Classificação geral'!$B13,'Classificação geral'!$C13,"")</f>
        <v/>
      </c>
      <c r="HL21" s="255" t="str">
        <f>IF($HJ21='Classificação geral'!$B13,'Classificação geral'!$D13,"")</f>
        <v/>
      </c>
      <c r="HM21" s="255" t="str">
        <f>IF($HJ21='Classificação geral'!$B13,'Classificação geral'!$H13,"")</f>
        <v/>
      </c>
      <c r="HN21" s="254" t="str">
        <f>IFERROR(IF(AND($HM21="mas",'Classificação geral'!$I13=2),'Classificação geral'!I13,""),"")</f>
        <v/>
      </c>
      <c r="HO21" s="254" t="str">
        <f>IFERROR(IF(AND($HM21="mas",'Classificação geral'!$I13=2),'Classificação geral'!N13,""),"")</f>
        <v/>
      </c>
      <c r="HP21" s="254" t="str">
        <f>IFERROR(IF(AND($HM21="mas",'Classificação geral'!$I13=2),'Classificação geral'!Q13,""),"")</f>
        <v/>
      </c>
      <c r="HQ21" s="254" t="str">
        <f>IFERROR(IF(AND($HM21="mas",'Classificação geral'!$I13=2),'Classificação geral'!R13,""),"")</f>
        <v/>
      </c>
      <c r="HR21" s="254" t="str">
        <f>IFERROR(IF(AND($HM21="mas",'Classificação geral'!$I13=2),'Classificação geral'!J13,""),"")</f>
        <v/>
      </c>
      <c r="HS21" s="254" t="str">
        <f>IFERROR(IF(AND($HM21="mas",'Classificação geral'!$I13=2),'Classificação geral'!S13,""),"")</f>
        <v/>
      </c>
      <c r="HT21" s="254" t="str">
        <f>IFERROR(IF(AND($HM21="mas",'Classificação geral'!$I13=2),'Classificação geral'!U13,""),"")</f>
        <v/>
      </c>
      <c r="HU21" s="254" t="str">
        <f>IFERROR(IF(AND($HM21="mas",'Classificação geral'!$I13=2),'Classificação geral'!V13,""),"")</f>
        <v/>
      </c>
      <c r="HV21" s="254" t="str">
        <f>IFERROR(IF(AND($HM21="mas",'Classificação geral'!$I13=2),'Classificação geral'!J13,""),"")</f>
        <v/>
      </c>
      <c r="HW21" s="254" t="str">
        <f>IFERROR(IF(AND($HM21="mas",'Classificação geral'!$I13=2),'Classificação geral'!W13,""),"")</f>
        <v/>
      </c>
      <c r="HX21" s="254" t="str">
        <f>IFERROR(IF(AND($HM21="mas",'Classificação geral'!$I13=2),'Classificação geral'!Y13,""),"")</f>
        <v/>
      </c>
      <c r="HY21" s="254" t="str">
        <f>IFERROR(IF(AND($HM21="mas",'Classificação geral'!$I13=2),'Classificação geral'!Z13,""),"")</f>
        <v/>
      </c>
      <c r="HZ21" s="254" t="str">
        <f>IFERROR(IF(AND($HM21="mas",'Classificação geral'!$I13=2),'Classificação geral'!L13,""),"")</f>
        <v/>
      </c>
      <c r="IA21" s="254" t="str">
        <f>IFERROR(IF(AND($HM21="mas",'Classificação geral'!$I13=2),'Classificação geral'!$AG13,""),"")</f>
        <v/>
      </c>
      <c r="IB21" s="256" t="str">
        <f>IFERROR(RANK(IA21,IA:IA,0)+ COUNTIF($IA$13:IA$13,IA21),"")</f>
        <v/>
      </c>
      <c r="IC21" s="244"/>
      <c r="ID21" s="254" t="str">
        <f>IFERROR(IF(AND('Classificação geral'!$H13="fem",'Classificação geral'!$I13=3,'Classificação geral'!$F13="Mini"),'Classificação geral'!$A13,""),"")</f>
        <v/>
      </c>
      <c r="IE21" s="254" t="str">
        <f>IFERROR(IF(AND('Classificação geral'!$H13="fem",'Classificação geral'!$I13=3,'Classificação geral'!$F13="Mini"),'Classificação geral'!$B13,""),"")</f>
        <v/>
      </c>
      <c r="IF21" s="255" t="str">
        <f>IF($IE21='Classificação geral'!$B13,'Classificação geral'!$C13,"")</f>
        <v/>
      </c>
      <c r="IG21" s="255" t="str">
        <f>IF($IE21='Classificação geral'!$B13,'Classificação geral'!$D13,"")</f>
        <v/>
      </c>
      <c r="IH21" s="255" t="str">
        <f>IF($IE21='Classificação geral'!$B13,'Classificação geral'!$H13,"")</f>
        <v/>
      </c>
      <c r="II21" s="255" t="str">
        <f>IF($IH21='Classificação geral'!$H13,'Classificação geral'!$I13,"")</f>
        <v/>
      </c>
      <c r="IJ21" s="255" t="str">
        <f>IF($II21='Classificação geral'!$I13,'Classificação geral'!$N13,"")</f>
        <v/>
      </c>
      <c r="IK21" s="255" t="str">
        <f>IF($II21='Classificação geral'!$I13,'Classificação geral'!$Q13,"")</f>
        <v/>
      </c>
      <c r="IL21" s="255" t="str">
        <f>IF($II21='Classificação geral'!$I13,'Classificação geral'!$R13,"")</f>
        <v/>
      </c>
      <c r="IM21" s="255" t="str">
        <f>IF($II21='Classificação geral'!$I13,'Classificação geral'!$J13,"")</f>
        <v/>
      </c>
      <c r="IN21" s="255" t="str">
        <f>IF($II21='Classificação geral'!$I13,'Classificação geral'!$S13,"")</f>
        <v/>
      </c>
      <c r="IO21" s="255" t="str">
        <f>IF($II21='Classificação geral'!$I13,'Classificação geral'!$U13,"")</f>
        <v/>
      </c>
      <c r="IP21" s="255" t="str">
        <f>IF($II21='Classificação geral'!$I13,'Classificação geral'!$V13,"")</f>
        <v/>
      </c>
      <c r="IQ21" s="255" t="str">
        <f>IF($II21='Classificação geral'!$I13,'Classificação geral'!$K13,"")</f>
        <v/>
      </c>
      <c r="IR21" s="255" t="str">
        <f>IF($II21='Classificação geral'!$I13,'Classificação geral'!$W13,"")</f>
        <v/>
      </c>
      <c r="IS21" s="255" t="str">
        <f>IF($II21='Classificação geral'!$I13,'Classificação geral'!$Y13,"")</f>
        <v/>
      </c>
      <c r="IT21" s="255" t="str">
        <f>IF($II21='Classificação geral'!$I13,'Classificação geral'!$Z13,"")</f>
        <v/>
      </c>
      <c r="IU21" s="255" t="str">
        <f>IF($II21='Classificação geral'!$I13,'Classificação geral'!$L13,"")</f>
        <v/>
      </c>
      <c r="IV21" s="255" t="str">
        <f>IF($II21='Classificação geral'!$I13,'Classificação geral'!$M13,"")</f>
        <v/>
      </c>
      <c r="IW21" s="255" t="str">
        <f>IF($II21='Classificação geral'!$I13,'Classificação geral'!$AG13,"")</f>
        <v/>
      </c>
      <c r="IX21" s="256" t="str">
        <f>IFERROR(RANK(IW21,IW:IW,0)+ COUNTIF($IW$13:IW19,IW21),"")</f>
        <v/>
      </c>
      <c r="IY21" s="244"/>
      <c r="IZ21" s="254" t="str">
        <f>IFERROR(IF(AND('Classificação geral'!$H13="mas",'Classificação geral'!$I13=3,'Classificação geral'!$F13="Mini"),'Classificação geral'!$A13,""),"")</f>
        <v/>
      </c>
      <c r="JA21" s="254" t="str">
        <f>IFERROR(IF(AND('Classificação geral'!$H13="mas",'Classificação geral'!$I13=3,'Classificação geral'!$F13="Mini"),'Classificação geral'!$B13,""),"")</f>
        <v/>
      </c>
      <c r="JB21" s="255" t="str">
        <f>IF($JA21='Classificação geral'!$B13,'Classificação geral'!$C13,"")</f>
        <v/>
      </c>
      <c r="JC21" s="255" t="str">
        <f>IF($JA21='Classificação geral'!$B13,'Classificação geral'!$D13,"")</f>
        <v/>
      </c>
      <c r="JD21" s="255" t="str">
        <f>IF($JA21='Classificação geral'!$B13,'Classificação geral'!$H13,"")</f>
        <v/>
      </c>
      <c r="JE21" s="254" t="str">
        <f>IFERROR(IF(AND($JD21="mas",'Classificação geral'!$I13=3),'Classificação geral'!I13,""),"")</f>
        <v/>
      </c>
      <c r="JF21" s="254" t="str">
        <f>IFERROR(IF(AND($JD21="mas",'Classificação geral'!$I13=3),'Classificação geral'!N13,""),"")</f>
        <v/>
      </c>
      <c r="JG21" s="254" t="str">
        <f>IFERROR(IF(AND($JD21="mas",'Classificação geral'!$I13=3),'Classificação geral'!Q13,""),"")</f>
        <v/>
      </c>
      <c r="JH21" s="254" t="str">
        <f>IFERROR(IF(AND($JD21="mas",'Classificação geral'!$I13=3),'Classificação geral'!R13,""),"")</f>
        <v/>
      </c>
      <c r="JI21" s="254" t="str">
        <f>IFERROR(IF(AND($JD21="mas",'Classificação geral'!$I13=3),'Classificação geral'!J13,""),"")</f>
        <v/>
      </c>
      <c r="JJ21" s="254" t="str">
        <f>IFERROR(IF(AND($JD21="mas",'Classificação geral'!$I13=3),'Classificação geral'!S13,""),"")</f>
        <v/>
      </c>
      <c r="JK21" s="254" t="str">
        <f>IFERROR(IF(AND($JD21="mas",'Classificação geral'!$I13=3),'Classificação geral'!U13,""),"")</f>
        <v/>
      </c>
      <c r="JL21" s="254" t="str">
        <f>IFERROR(IF(AND($JD21="mas",'Classificação geral'!$I13=3),'Classificação geral'!V13,""),"")</f>
        <v/>
      </c>
      <c r="JM21" s="254" t="str">
        <f>IFERROR(IF(AND($JD21="mas",'Classificação geral'!$I13=3),'Classificação geral'!K13,""),"")</f>
        <v/>
      </c>
      <c r="JN21" s="254" t="str">
        <f>IFERROR(IF(AND($JD21="mas",'Classificação geral'!$I13=3),'Classificação geral'!W13,""),"")</f>
        <v/>
      </c>
      <c r="JO21" s="254" t="str">
        <f>IFERROR(IF(AND($JD21="mas",'Classificação geral'!$I13=3),'Classificação geral'!Y13,""),"")</f>
        <v/>
      </c>
      <c r="JP21" s="254" t="str">
        <f>IFERROR(IF(AND($JD21="mas",'Classificação geral'!$I13=3),'Classificação geral'!Z13,""),"")</f>
        <v/>
      </c>
      <c r="JQ21" s="254" t="str">
        <f>IFERROR(IF(AND($JD21="mas",'Classificação geral'!$I13=3),'Classificação geral'!L13,""),"")</f>
        <v/>
      </c>
      <c r="JR21" s="254" t="str">
        <f>IFERROR(IF(AND($JD21="mas",'Classificação geral'!$I13=3),'Classificação geral'!$AG13,""),"")</f>
        <v/>
      </c>
      <c r="JS21" s="256" t="str">
        <f>IFERROR(RANK(JR21,JR:JR,0)+ COUNTIF(JR$13:$JR19,JR21),"")</f>
        <v/>
      </c>
    </row>
    <row r="22" spans="1:279" s="297" customFormat="1" ht="27.75" customHeight="1" x14ac:dyDescent="0.4">
      <c r="B22" s="309" t="str">
        <f t="shared" si="19"/>
        <v/>
      </c>
      <c r="C22" s="292" t="str">
        <f t="shared" si="20"/>
        <v/>
      </c>
      <c r="D22" s="292" t="str">
        <f t="shared" si="21"/>
        <v/>
      </c>
      <c r="E22" s="292" t="str">
        <f t="shared" si="22"/>
        <v/>
      </c>
      <c r="F22" s="293" t="str">
        <f t="shared" si="23"/>
        <v/>
      </c>
      <c r="G22" s="293" t="str">
        <f t="shared" si="24"/>
        <v/>
      </c>
      <c r="H22" s="294" t="str">
        <f t="shared" si="25"/>
        <v/>
      </c>
      <c r="I22" s="294" t="str">
        <f t="shared" si="26"/>
        <v/>
      </c>
      <c r="J22" s="294" t="str">
        <f t="shared" si="27"/>
        <v/>
      </c>
      <c r="K22" s="294" t="str">
        <f t="shared" si="28"/>
        <v/>
      </c>
      <c r="L22" s="294" t="str">
        <f t="shared" si="29"/>
        <v/>
      </c>
      <c r="M22" s="294" t="str">
        <f t="shared" si="30"/>
        <v/>
      </c>
      <c r="N22" s="294" t="str">
        <f t="shared" si="31"/>
        <v/>
      </c>
      <c r="O22" s="294" t="str">
        <f t="shared" si="32"/>
        <v/>
      </c>
      <c r="P22" s="294" t="str">
        <f t="shared" si="33"/>
        <v/>
      </c>
      <c r="Q22" s="294" t="str">
        <f t="shared" si="34"/>
        <v/>
      </c>
      <c r="R22" s="294" t="str">
        <f t="shared" si="35"/>
        <v/>
      </c>
      <c r="S22" s="294" t="str">
        <f t="shared" si="35"/>
        <v/>
      </c>
      <c r="T22" s="294" t="str">
        <f t="shared" si="36"/>
        <v/>
      </c>
      <c r="U22" s="294" t="str">
        <f t="shared" si="37"/>
        <v/>
      </c>
      <c r="V22" s="295">
        <v>8</v>
      </c>
      <c r="W22" s="296"/>
      <c r="X22" s="296"/>
      <c r="Y22" s="309" t="str">
        <f t="shared" si="38"/>
        <v/>
      </c>
      <c r="Z22" s="292" t="str">
        <f t="shared" si="39"/>
        <v/>
      </c>
      <c r="AA22" s="292" t="str">
        <f t="shared" si="40"/>
        <v/>
      </c>
      <c r="AB22" s="292" t="str">
        <f t="shared" si="41"/>
        <v/>
      </c>
      <c r="AC22" s="293" t="str">
        <f t="shared" si="42"/>
        <v/>
      </c>
      <c r="AD22" s="293" t="str">
        <f t="shared" si="43"/>
        <v/>
      </c>
      <c r="AE22" s="294" t="str">
        <f t="shared" si="44"/>
        <v/>
      </c>
      <c r="AF22" s="294" t="str">
        <f t="shared" si="45"/>
        <v/>
      </c>
      <c r="AG22" s="294" t="str">
        <f t="shared" si="46"/>
        <v/>
      </c>
      <c r="AH22" s="294" t="str">
        <f t="shared" si="47"/>
        <v/>
      </c>
      <c r="AI22" s="294" t="str">
        <f t="shared" si="48"/>
        <v/>
      </c>
      <c r="AJ22" s="294" t="str">
        <f t="shared" si="49"/>
        <v/>
      </c>
      <c r="AK22" s="294" t="str">
        <f t="shared" si="50"/>
        <v/>
      </c>
      <c r="AL22" s="294" t="str">
        <f t="shared" si="51"/>
        <v/>
      </c>
      <c r="AM22" s="294" t="str">
        <f t="shared" si="52"/>
        <v/>
      </c>
      <c r="AN22" s="294" t="str">
        <f t="shared" si="53"/>
        <v/>
      </c>
      <c r="AO22" s="294" t="str">
        <f t="shared" si="54"/>
        <v/>
      </c>
      <c r="AP22" s="294" t="str">
        <f t="shared" si="54"/>
        <v/>
      </c>
      <c r="AQ22" s="294" t="str">
        <f t="shared" si="55"/>
        <v/>
      </c>
      <c r="AR22" s="294" t="str">
        <f t="shared" si="56"/>
        <v/>
      </c>
      <c r="AS22" s="295">
        <v>8</v>
      </c>
      <c r="AT22" s="296"/>
      <c r="AV22" s="310" t="str">
        <f t="shared" si="57"/>
        <v/>
      </c>
      <c r="AW22" s="292" t="str">
        <f t="shared" si="58"/>
        <v/>
      </c>
      <c r="AX22" s="292" t="str">
        <f t="shared" si="59"/>
        <v/>
      </c>
      <c r="AY22" s="293" t="str">
        <f t="shared" si="60"/>
        <v/>
      </c>
      <c r="AZ22" s="293" t="str">
        <f t="shared" si="61"/>
        <v/>
      </c>
      <c r="BA22" s="293" t="str">
        <f t="shared" si="62"/>
        <v/>
      </c>
      <c r="BB22" s="294" t="str">
        <f t="shared" si="63"/>
        <v/>
      </c>
      <c r="BC22" s="294" t="str">
        <f t="shared" si="64"/>
        <v/>
      </c>
      <c r="BD22" s="294" t="str">
        <f t="shared" si="65"/>
        <v/>
      </c>
      <c r="BE22" s="294" t="str">
        <f t="shared" si="66"/>
        <v/>
      </c>
      <c r="BF22" s="294" t="str">
        <f t="shared" si="67"/>
        <v/>
      </c>
      <c r="BG22" s="294" t="str">
        <f t="shared" si="68"/>
        <v/>
      </c>
      <c r="BH22" s="294" t="str">
        <f t="shared" si="69"/>
        <v/>
      </c>
      <c r="BI22" s="294" t="str">
        <f t="shared" si="70"/>
        <v/>
      </c>
      <c r="BJ22" s="294" t="str">
        <f t="shared" si="71"/>
        <v/>
      </c>
      <c r="BK22" s="294" t="str">
        <f t="shared" si="72"/>
        <v/>
      </c>
      <c r="BL22" s="294" t="str">
        <f t="shared" si="73"/>
        <v/>
      </c>
      <c r="BM22" s="294" t="str">
        <f t="shared" si="73"/>
        <v/>
      </c>
      <c r="BN22" s="294" t="str">
        <f t="shared" si="74"/>
        <v/>
      </c>
      <c r="BO22" s="294" t="str">
        <f t="shared" si="75"/>
        <v/>
      </c>
      <c r="BP22" s="295">
        <v>8</v>
      </c>
      <c r="BQ22" s="296"/>
      <c r="BR22" s="296"/>
      <c r="BS22" s="310" t="str">
        <f t="shared" si="76"/>
        <v/>
      </c>
      <c r="BT22" s="292" t="str">
        <f t="shared" si="77"/>
        <v/>
      </c>
      <c r="BU22" s="292" t="str">
        <f t="shared" si="78"/>
        <v/>
      </c>
      <c r="BV22" s="293" t="str">
        <f t="shared" si="79"/>
        <v/>
      </c>
      <c r="BW22" s="293" t="str">
        <f t="shared" si="80"/>
        <v/>
      </c>
      <c r="BX22" s="293" t="str">
        <f t="shared" si="81"/>
        <v/>
      </c>
      <c r="BY22" s="294" t="str">
        <f t="shared" si="81"/>
        <v/>
      </c>
      <c r="BZ22" s="294" t="str">
        <f t="shared" si="82"/>
        <v/>
      </c>
      <c r="CA22" s="294" t="str">
        <f t="shared" si="83"/>
        <v/>
      </c>
      <c r="CB22" s="294" t="str">
        <f t="shared" si="84"/>
        <v/>
      </c>
      <c r="CC22" s="294" t="str">
        <f t="shared" si="85"/>
        <v/>
      </c>
      <c r="CD22" s="294" t="str">
        <f t="shared" si="86"/>
        <v/>
      </c>
      <c r="CE22" s="294" t="str">
        <f t="shared" si="87"/>
        <v/>
      </c>
      <c r="CF22" s="294" t="str">
        <f t="shared" si="88"/>
        <v/>
      </c>
      <c r="CG22" s="294" t="str">
        <f t="shared" si="89"/>
        <v/>
      </c>
      <c r="CH22" s="294" t="str">
        <f t="shared" si="90"/>
        <v/>
      </c>
      <c r="CI22" s="294" t="str">
        <f t="shared" si="91"/>
        <v/>
      </c>
      <c r="CJ22" s="294" t="str">
        <f t="shared" si="91"/>
        <v/>
      </c>
      <c r="CK22" s="294" t="str">
        <f t="shared" si="92"/>
        <v/>
      </c>
      <c r="CL22" s="294" t="str">
        <f t="shared" si="93"/>
        <v/>
      </c>
      <c r="CM22" s="295">
        <v>8</v>
      </c>
      <c r="CP22" s="309" t="str">
        <f t="shared" si="94"/>
        <v/>
      </c>
      <c r="CQ22" s="292" t="str">
        <f t="shared" si="95"/>
        <v/>
      </c>
      <c r="CR22" s="292" t="str">
        <f t="shared" si="96"/>
        <v/>
      </c>
      <c r="CS22" s="292" t="str">
        <f t="shared" si="97"/>
        <v/>
      </c>
      <c r="CT22" s="293" t="str">
        <f t="shared" si="98"/>
        <v/>
      </c>
      <c r="CU22" s="293" t="str">
        <f t="shared" si="99"/>
        <v/>
      </c>
      <c r="CV22" s="294" t="str">
        <f t="shared" si="100"/>
        <v/>
      </c>
      <c r="CW22" s="294" t="str">
        <f t="shared" si="101"/>
        <v/>
      </c>
      <c r="CX22" s="294" t="str">
        <f t="shared" si="102"/>
        <v/>
      </c>
      <c r="CY22" s="294" t="str">
        <f t="shared" si="103"/>
        <v/>
      </c>
      <c r="CZ22" s="294" t="str">
        <f t="shared" si="104"/>
        <v/>
      </c>
      <c r="DA22" s="294" t="str">
        <f t="shared" si="105"/>
        <v/>
      </c>
      <c r="DB22" s="294" t="str">
        <f t="shared" si="106"/>
        <v/>
      </c>
      <c r="DC22" s="294" t="str">
        <f t="shared" si="107"/>
        <v/>
      </c>
      <c r="DD22" s="294" t="str">
        <f t="shared" si="108"/>
        <v/>
      </c>
      <c r="DE22" s="294" t="str">
        <f t="shared" si="109"/>
        <v/>
      </c>
      <c r="DF22" s="294" t="str">
        <f t="shared" si="110"/>
        <v/>
      </c>
      <c r="DG22" s="294" t="str">
        <f t="shared" si="110"/>
        <v/>
      </c>
      <c r="DH22" s="294" t="str">
        <f t="shared" si="111"/>
        <v/>
      </c>
      <c r="DI22" s="294" t="str">
        <f t="shared" si="112"/>
        <v/>
      </c>
      <c r="DJ22" s="295">
        <v>8</v>
      </c>
      <c r="DK22" s="296"/>
      <c r="DL22" s="296"/>
      <c r="DM22" s="309" t="str">
        <f t="shared" si="113"/>
        <v/>
      </c>
      <c r="DN22" s="292" t="str">
        <f t="shared" si="114"/>
        <v/>
      </c>
      <c r="DO22" s="292" t="str">
        <f t="shared" si="115"/>
        <v/>
      </c>
      <c r="DP22" s="292" t="str">
        <f t="shared" si="116"/>
        <v/>
      </c>
      <c r="DQ22" s="293" t="str">
        <f t="shared" si="117"/>
        <v/>
      </c>
      <c r="DR22" s="293" t="str">
        <f t="shared" si="118"/>
        <v/>
      </c>
      <c r="DS22" s="293" t="str">
        <f t="shared" si="7"/>
        <v/>
      </c>
      <c r="DT22" s="293" t="str">
        <f t="shared" si="8"/>
        <v/>
      </c>
      <c r="DU22" s="294" t="str">
        <f t="shared" si="9"/>
        <v/>
      </c>
      <c r="DV22" s="294" t="str">
        <f t="shared" si="10"/>
        <v/>
      </c>
      <c r="DW22" s="294" t="str">
        <f t="shared" si="11"/>
        <v/>
      </c>
      <c r="DX22" s="294" t="str">
        <f t="shared" si="12"/>
        <v/>
      </c>
      <c r="DY22" s="294" t="str">
        <f t="shared" si="13"/>
        <v/>
      </c>
      <c r="DZ22" s="294" t="str">
        <f t="shared" si="14"/>
        <v/>
      </c>
      <c r="EA22" s="294" t="str">
        <f t="shared" si="15"/>
        <v/>
      </c>
      <c r="EB22" s="294" t="str">
        <f t="shared" si="16"/>
        <v/>
      </c>
      <c r="EC22" s="294" t="str">
        <f t="shared" si="17"/>
        <v/>
      </c>
      <c r="ED22" s="294" t="str">
        <f t="shared" si="6"/>
        <v/>
      </c>
      <c r="EE22" s="294" t="str">
        <f t="shared" si="18"/>
        <v/>
      </c>
      <c r="EF22" s="294" t="str">
        <f t="shared" si="119"/>
        <v/>
      </c>
      <c r="EG22" s="295">
        <v>8</v>
      </c>
      <c r="EU22" s="254" t="str">
        <f>IFERROR(IF(AND('Classificação geral'!$H14="FEM",'Classificação geral'!$I14=1,'Classificação geral'!$F14="Mini"),'Classificação geral'!$A14,""),"")</f>
        <v/>
      </c>
      <c r="EV22" s="254" t="str">
        <f>IFERROR(IF(AND('Classificação geral'!$H14="FEM",'Classificação geral'!$I14=1,'Classificação geral'!F14="Mini"),'Classificação geral'!$B14,""),"")</f>
        <v/>
      </c>
      <c r="EW22" s="255" t="str">
        <f>IF($EV22='Classificação geral'!$B14,'Classificação geral'!$C14,"")</f>
        <v/>
      </c>
      <c r="EX22" s="255" t="str">
        <f>IF($EV22='Classificação geral'!$B14,'Classificação geral'!$D14,"")</f>
        <v/>
      </c>
      <c r="EY22" s="255" t="str">
        <f>IF($EV22='Classificação geral'!$B14,'Classificação geral'!$H14,"")</f>
        <v/>
      </c>
      <c r="EZ22" s="255" t="str">
        <f>IF($EY22='Classificação geral'!$H14,'Classificação geral'!$I14,"")</f>
        <v/>
      </c>
      <c r="FA22" s="255" t="str">
        <f>IF($EZ22='Classificação geral'!$I14,'Classificação geral'!$N14,"")</f>
        <v/>
      </c>
      <c r="FB22" s="255" t="str">
        <f>IF($EZ22='Classificação geral'!$I14,'Classificação geral'!$Q14,"")</f>
        <v/>
      </c>
      <c r="FC22" s="255" t="str">
        <f>IF($EZ22='Classificação geral'!$I14,'Classificação geral'!$R14,"")</f>
        <v/>
      </c>
      <c r="FD22" s="255" t="str">
        <f>IF($EZ22='Classificação geral'!$I14,'Classificação geral'!$J14,"")</f>
        <v/>
      </c>
      <c r="FE22" s="255" t="str">
        <f>IF($EZ22='Classificação geral'!$I14,'Classificação geral'!$S14,"")</f>
        <v/>
      </c>
      <c r="FF22" s="255" t="str">
        <f>IF($EZ22='Classificação geral'!$I14,'Classificação geral'!$U14,"")</f>
        <v/>
      </c>
      <c r="FG22" s="255" t="str">
        <f>IF($EZ22='Classificação geral'!$I14,'Classificação geral'!$V14,"")</f>
        <v/>
      </c>
      <c r="FH22" s="255" t="str">
        <f>IF($EZ22='Classificação geral'!$I14,'Classificação geral'!$K14,"")</f>
        <v/>
      </c>
      <c r="FI22" s="255" t="str">
        <f>IF($EZ22='Classificação geral'!$I14,'Classificação geral'!$W14,"")</f>
        <v/>
      </c>
      <c r="FJ22" s="255" t="str">
        <f>IF($EZ22='Classificação geral'!$I14,'Classificação geral'!$Y14,"")</f>
        <v/>
      </c>
      <c r="FK22" s="255" t="str">
        <f>IF($EZ22='Classificação geral'!$I14,'Classificação geral'!$Z14,"")</f>
        <v/>
      </c>
      <c r="FL22" s="255" t="str">
        <f>IF($EZ22='Classificação geral'!$I14,'Classificação geral'!$L14,"")</f>
        <v/>
      </c>
      <c r="FM22" s="255" t="str">
        <f>IF($EZ22='Classificação geral'!$I14,'Classificação geral'!$M14,"")</f>
        <v/>
      </c>
      <c r="FN22" s="255" t="str">
        <f>IF($EZ22='Classificação geral'!$I14,'Classificação geral'!$AG14,"")</f>
        <v/>
      </c>
      <c r="FO22" s="256" t="str">
        <f>IFERROR(RANK(FN22,FN:FN,0)+ COUNTIF($FN$13:FN21,FN22),"")</f>
        <v/>
      </c>
      <c r="FP22" s="244"/>
      <c r="FQ22" s="254" t="str">
        <f>IFERROR(IF(AND('Classificação geral'!$H14="mas",'Classificação geral'!$I14=1,'Classificação geral'!$F14="Mini"),'Classificação geral'!$A14,""),"")</f>
        <v/>
      </c>
      <c r="FR22" s="254" t="str">
        <f>IFERROR(IF(AND('Classificação geral'!$H14="mas",'Classificação geral'!$I14=1,'Classificação geral'!$F14="Mini"),'Classificação geral'!$B14,""),"")</f>
        <v/>
      </c>
      <c r="FS22" s="255" t="str">
        <f>IF($FR22='Classificação geral'!$B14,'Classificação geral'!$C14,"")</f>
        <v/>
      </c>
      <c r="FT22" s="255" t="str">
        <f>IF($FR22='Classificação geral'!$B14,'Classificação geral'!$D14,"")</f>
        <v/>
      </c>
      <c r="FU22" s="255" t="str">
        <f>IF($FR22='Classificação geral'!$B14,'Classificação geral'!$H14,"")</f>
        <v/>
      </c>
      <c r="FV22" s="254" t="str">
        <f>IFERROR(IF(AND($FU22="mas",'Classificação geral'!$I14=1),'Classificação geral'!I14,""),"")</f>
        <v/>
      </c>
      <c r="FW22" s="254" t="str">
        <f>IFERROR(IF(AND($FU22="mas",'Classificação geral'!$I14=1),'Classificação geral'!N14,""),"")</f>
        <v/>
      </c>
      <c r="FX22" s="254" t="str">
        <f>IFERROR(IF(AND($FU22="mas",'Classificação geral'!$I14=1),'Classificação geral'!Q14,""),"")</f>
        <v/>
      </c>
      <c r="FY22" s="254" t="str">
        <f>IFERROR(IF(AND($FU22="mas",'Classificação geral'!$I14=1),'Classificação geral'!R14,""),"")</f>
        <v/>
      </c>
      <c r="FZ22" s="254" t="str">
        <f>IFERROR(IF(AND($FU22="mas",'Classificação geral'!$I14=1),'Classificação geral'!J14,""),"")</f>
        <v/>
      </c>
      <c r="GA22" s="254" t="str">
        <f>IFERROR(IF(AND($FU22="mas",'Classificação geral'!$I14=1),'Classificação geral'!S14,""),"")</f>
        <v/>
      </c>
      <c r="GB22" s="254" t="str">
        <f>IFERROR(IF(AND($FU22="mas",'Classificação geral'!$I14=1),'Classificação geral'!U14,""),"")</f>
        <v/>
      </c>
      <c r="GC22" s="254" t="str">
        <f>IFERROR(IF(AND($FU22="mas",'Classificação geral'!$I14=1),'Classificação geral'!V14,""),"")</f>
        <v/>
      </c>
      <c r="GD22" s="254" t="str">
        <f>IFERROR(IF(AND($FU22="mas",'Classificação geral'!$I14=1),'Classificação geral'!K14,""),"")</f>
        <v/>
      </c>
      <c r="GE22" s="254" t="str">
        <f>IFERROR(IF(AND($FU22="mas",'Classificação geral'!$I14=1),'Classificação geral'!W14,""),"")</f>
        <v/>
      </c>
      <c r="GF22" s="254" t="str">
        <f>IFERROR(IF(AND($FU22="mas",'Classificação geral'!$I14=1),'Classificação geral'!Y14,""),"")</f>
        <v/>
      </c>
      <c r="GG22" s="254" t="str">
        <f>IFERROR(IF(AND($FU22="mas",'Classificação geral'!$I14=1),'Classificação geral'!Z14,""),"")</f>
        <v/>
      </c>
      <c r="GH22" s="254" t="str">
        <f>IFERROR(IF(AND($FU22="mas",'Classificação geral'!$I14=1),'Classificação geral'!L14,""),"")</f>
        <v/>
      </c>
      <c r="GI22" s="254" t="str">
        <f>IFERROR(IF(AND($FU22="mas",'Classificação geral'!$I14=1),'Classificação geral'!M14,""),"")</f>
        <v/>
      </c>
      <c r="GJ22" s="302" t="str">
        <f>IFERROR(IF(AND($FU22="mas",'Classificação geral'!$I14=1),'Classificação geral'!AG14,""),"")</f>
        <v/>
      </c>
      <c r="GK22" s="256" t="str">
        <f>IFERROR(RANK(GJ22,GJ:GJ,0)+ COUNTIF($GJ$13:GJ21,GJ22),"")</f>
        <v/>
      </c>
      <c r="GL22" s="244"/>
      <c r="GM22" s="254" t="str">
        <f>IFERROR(IF(AND('Classificação geral'!$H14="fem",'Classificação geral'!$I14=2,'Classificação geral'!$F14="Mini"),'Classificação geral'!$A14,""),"")</f>
        <v/>
      </c>
      <c r="GN22" s="254" t="str">
        <f>IFERROR(IF(AND('Classificação geral'!$H14="fem",'Classificação geral'!$I14=2,'Classificação geral'!$F14="Mini"),'Classificação geral'!$B14,""),"")</f>
        <v/>
      </c>
      <c r="GO22" s="255" t="str">
        <f>IF($GN22='Classificação geral'!$B14,'Classificação geral'!$C14,"")</f>
        <v/>
      </c>
      <c r="GP22" s="255" t="str">
        <f>IF($GN22='Classificação geral'!$B14,'Classificação geral'!$D14,"")</f>
        <v/>
      </c>
      <c r="GQ22" s="255" t="str">
        <f>IF($GN22='Classificação geral'!$B14,'Classificação geral'!$H14,"")</f>
        <v/>
      </c>
      <c r="GR22" s="254" t="str">
        <f>IFERROR(IF(AND($GQ22="fem",'Classificação geral'!$I14=2),'Classificação geral'!I14,""),"")</f>
        <v/>
      </c>
      <c r="GS22" s="254" t="str">
        <f>IFERROR(IF(AND($GQ22="fem",'Classificação geral'!$I14=2),'Classificação geral'!N14,""),"")</f>
        <v/>
      </c>
      <c r="GT22" s="254" t="str">
        <f>IFERROR(IF(AND($GQ22="fem",'Classificação geral'!$I14=2),'Classificação geral'!Q14,""),"")</f>
        <v/>
      </c>
      <c r="GU22" s="254" t="str">
        <f>IFERROR(IF(AND($GQ22="fem",'Classificação geral'!$I14=2),'Classificação geral'!R14,""),"")</f>
        <v/>
      </c>
      <c r="GV22" s="254" t="str">
        <f>IFERROR(IF(AND($GQ22="fem",'Classificação geral'!$I14=2),'Classificação geral'!J14,""),"")</f>
        <v/>
      </c>
      <c r="GW22" s="254" t="str">
        <f>IFERROR(IF(AND($GQ22="fem",'Classificação geral'!$I14=2),'Classificação geral'!S14,""),"")</f>
        <v/>
      </c>
      <c r="GX22" s="254" t="str">
        <f>IFERROR(IF(AND($GQ22="fem",'Classificação geral'!$I14=2),'Classificação geral'!U14,""),"")</f>
        <v/>
      </c>
      <c r="GY22" s="254" t="str">
        <f>IFERROR(IF(AND($GQ22="fem",'Classificação geral'!$I14=2),'Classificação geral'!V14,""),"")</f>
        <v/>
      </c>
      <c r="GZ22" s="254" t="str">
        <f>IFERROR(IF(AND($GQ22="fem",'Classificação geral'!$I14=2),'Classificação geral'!K14,""),"")</f>
        <v/>
      </c>
      <c r="HA22" s="254" t="str">
        <f>IFERROR(IF(AND($GQ22="fem",'Classificação geral'!$I14=2),'Classificação geral'!W14,""),"")</f>
        <v/>
      </c>
      <c r="HB22" s="254" t="str">
        <f>IFERROR(IF(AND($GQ22="fem",'Classificação geral'!$I14=2),'Classificação geral'!Y14,""),"")</f>
        <v/>
      </c>
      <c r="HC22" s="254" t="str">
        <f>IFERROR(IF(AND($GQ22="fem",'Classificação geral'!$I14=2),'Classificação geral'!Z14,""),"")</f>
        <v/>
      </c>
      <c r="HD22" s="254" t="str">
        <f>IFERROR(IF(AND($GQ22="fem",'Classificação geral'!$I14=2),'Classificação geral'!L14,""),"")</f>
        <v/>
      </c>
      <c r="HE22" s="254" t="str">
        <f>IFERROR(IF(AND($GQ22="fem",'Classificação geral'!$I14=2),'Classificação geral'!M14,""),"")</f>
        <v/>
      </c>
      <c r="HF22" s="254" t="str">
        <f>IFERROR(IF(AND($GQ22="fem",'Classificação geral'!$I14=2),'Classificação geral'!AG14,""),"")</f>
        <v/>
      </c>
      <c r="HG22" s="256" t="str">
        <f>IFERROR(RANK(HF22,HF:HF,0)+ COUNTIF(HF$13:$HF20,HF22),"")</f>
        <v/>
      </c>
      <c r="HH22" s="244"/>
      <c r="HI22" s="254" t="str">
        <f>IFERROR(IF(AND('Classificação geral'!$H14="mas",'Classificação geral'!$I14=2,'Classificação geral'!$F14="Mini"),'Classificação geral'!$A14,""),"")</f>
        <v/>
      </c>
      <c r="HJ22" s="254" t="str">
        <f>IFERROR(IF(AND('Classificação geral'!$H14="mas",'Classificação geral'!$I14=2,'Classificação geral'!$F14="Mini"),'Classificação geral'!$B14,""),"")</f>
        <v/>
      </c>
      <c r="HK22" s="255" t="str">
        <f>IF($HJ22='Classificação geral'!$B14,'Classificação geral'!$C14,"")</f>
        <v/>
      </c>
      <c r="HL22" s="255" t="str">
        <f>IF($HJ22='Classificação geral'!$B14,'Classificação geral'!$D14,"")</f>
        <v/>
      </c>
      <c r="HM22" s="255" t="str">
        <f>IF($HJ22='Classificação geral'!$B14,'Classificação geral'!$H14,"")</f>
        <v/>
      </c>
      <c r="HN22" s="254" t="str">
        <f>IFERROR(IF(AND($HM22="mas",'Classificação geral'!$I14=2),'Classificação geral'!I14,""),"")</f>
        <v/>
      </c>
      <c r="HO22" s="254" t="str">
        <f>IFERROR(IF(AND($HM22="mas",'Classificação geral'!$I14=2),'Classificação geral'!N14,""),"")</f>
        <v/>
      </c>
      <c r="HP22" s="254" t="str">
        <f>IFERROR(IF(AND($HM22="mas",'Classificação geral'!$I14=2),'Classificação geral'!Q14,""),"")</f>
        <v/>
      </c>
      <c r="HQ22" s="254" t="str">
        <f>IFERROR(IF(AND($HM22="mas",'Classificação geral'!$I14=2),'Classificação geral'!R14,""),"")</f>
        <v/>
      </c>
      <c r="HR22" s="254" t="str">
        <f>IFERROR(IF(AND($HM22="mas",'Classificação geral'!$I14=2),'Classificação geral'!J14,""),"")</f>
        <v/>
      </c>
      <c r="HS22" s="254" t="str">
        <f>IFERROR(IF(AND($HM22="mas",'Classificação geral'!$I14=2),'Classificação geral'!S14,""),"")</f>
        <v/>
      </c>
      <c r="HT22" s="254" t="str">
        <f>IFERROR(IF(AND($HM22="mas",'Classificação geral'!$I14=2),'Classificação geral'!U14,""),"")</f>
        <v/>
      </c>
      <c r="HU22" s="254" t="str">
        <f>IFERROR(IF(AND($HM22="mas",'Classificação geral'!$I14=2),'Classificação geral'!V14,""),"")</f>
        <v/>
      </c>
      <c r="HV22" s="254" t="str">
        <f>IFERROR(IF(AND($HM22="mas",'Classificação geral'!$I14=2),'Classificação geral'!J14,""),"")</f>
        <v/>
      </c>
      <c r="HW22" s="254" t="str">
        <f>IFERROR(IF(AND($HM22="mas",'Classificação geral'!$I14=2),'Classificação geral'!W14,""),"")</f>
        <v/>
      </c>
      <c r="HX22" s="254" t="str">
        <f>IFERROR(IF(AND($HM22="mas",'Classificação geral'!$I14=2),'Classificação geral'!Y14,""),"")</f>
        <v/>
      </c>
      <c r="HY22" s="254" t="str">
        <f>IFERROR(IF(AND($HM22="mas",'Classificação geral'!$I14=2),'Classificação geral'!Z14,""),"")</f>
        <v/>
      </c>
      <c r="HZ22" s="254" t="str">
        <f>IFERROR(IF(AND($HM22="mas",'Classificação geral'!$I14=2),'Classificação geral'!L14,""),"")</f>
        <v/>
      </c>
      <c r="IA22" s="254" t="str">
        <f>IFERROR(IF(AND($HM22="mas",'Classificação geral'!$I14=2),'Classificação geral'!$AG14,""),"")</f>
        <v/>
      </c>
      <c r="IB22" s="256" t="str">
        <f>IFERROR(RANK(IA22,IA:IA,0)+ COUNTIF($IA$13:IA$13,IA22),"")</f>
        <v/>
      </c>
      <c r="IC22" s="244"/>
      <c r="ID22" s="254" t="str">
        <f>IFERROR(IF(AND('Classificação geral'!$H14="fem",'Classificação geral'!$I14=3,'Classificação geral'!$F14="Mini"),'Classificação geral'!$A14,""),"")</f>
        <v/>
      </c>
      <c r="IE22" s="254" t="str">
        <f>IFERROR(IF(AND('Classificação geral'!$H14="fem",'Classificação geral'!$I14=3,'Classificação geral'!$F14="Mini"),'Classificação geral'!$B14,""),"")</f>
        <v/>
      </c>
      <c r="IF22" s="255" t="str">
        <f>IF($IE22='Classificação geral'!$B14,'Classificação geral'!$C14,"")</f>
        <v/>
      </c>
      <c r="IG22" s="255" t="str">
        <f>IF($IE22='Classificação geral'!$B14,'Classificação geral'!$D14,"")</f>
        <v/>
      </c>
      <c r="IH22" s="255" t="str">
        <f>IF($IE22='Classificação geral'!$B14,'Classificação geral'!$H14,"")</f>
        <v/>
      </c>
      <c r="II22" s="255" t="str">
        <f>IF($IH22='Classificação geral'!$H14,'Classificação geral'!$I14,"")</f>
        <v/>
      </c>
      <c r="IJ22" s="255" t="str">
        <f>IF($II22='Classificação geral'!$I14,'Classificação geral'!$N14,"")</f>
        <v/>
      </c>
      <c r="IK22" s="255" t="str">
        <f>IF($II22='Classificação geral'!$I14,'Classificação geral'!$Q14,"")</f>
        <v/>
      </c>
      <c r="IL22" s="255" t="str">
        <f>IF($II22='Classificação geral'!$I14,'Classificação geral'!$R14,"")</f>
        <v/>
      </c>
      <c r="IM22" s="255" t="str">
        <f>IF($II22='Classificação geral'!$I14,'Classificação geral'!$J14,"")</f>
        <v/>
      </c>
      <c r="IN22" s="255" t="str">
        <f>IF($II22='Classificação geral'!$I14,'Classificação geral'!$S14,"")</f>
        <v/>
      </c>
      <c r="IO22" s="255" t="str">
        <f>IF($II22='Classificação geral'!$I14,'Classificação geral'!$U14,"")</f>
        <v/>
      </c>
      <c r="IP22" s="255" t="str">
        <f>IF($II22='Classificação geral'!$I14,'Classificação geral'!$V14,"")</f>
        <v/>
      </c>
      <c r="IQ22" s="255" t="str">
        <f>IF($II22='Classificação geral'!$I14,'Classificação geral'!$K14,"")</f>
        <v/>
      </c>
      <c r="IR22" s="255" t="str">
        <f>IF($II22='Classificação geral'!$I14,'Classificação geral'!$W14,"")</f>
        <v/>
      </c>
      <c r="IS22" s="255" t="str">
        <f>IF($II22='Classificação geral'!$I14,'Classificação geral'!$Y14,"")</f>
        <v/>
      </c>
      <c r="IT22" s="255" t="str">
        <f>IF($II22='Classificação geral'!$I14,'Classificação geral'!$Z14,"")</f>
        <v/>
      </c>
      <c r="IU22" s="255" t="str">
        <f>IF($II22='Classificação geral'!$I14,'Classificação geral'!$L14,"")</f>
        <v/>
      </c>
      <c r="IV22" s="255" t="str">
        <f>IF($II22='Classificação geral'!$I14,'Classificação geral'!$M14,"")</f>
        <v/>
      </c>
      <c r="IW22" s="255" t="str">
        <f>IF($II22='Classificação geral'!$I14,'Classificação geral'!$AG14,"")</f>
        <v/>
      </c>
      <c r="IX22" s="256" t="str">
        <f>IFERROR(RANK(IW22,IW:IW,0)+ COUNTIF($IW$13:IW20,IW22),"")</f>
        <v/>
      </c>
      <c r="IY22" s="244"/>
      <c r="IZ22" s="254" t="str">
        <f>IFERROR(IF(AND('Classificação geral'!$H14="mas",'Classificação geral'!$I14=3,'Classificação geral'!$F14="Mini"),'Classificação geral'!$A14,""),"")</f>
        <v/>
      </c>
      <c r="JA22" s="254" t="str">
        <f>IFERROR(IF(AND('Classificação geral'!$H14="mas",'Classificação geral'!$I14=3,'Classificação geral'!$F14="Mini"),'Classificação geral'!$B14,""),"")</f>
        <v/>
      </c>
      <c r="JB22" s="255" t="str">
        <f>IF($JA22='Classificação geral'!$B14,'Classificação geral'!$C14,"")</f>
        <v/>
      </c>
      <c r="JC22" s="255" t="str">
        <f>IF($JA22='Classificação geral'!$B14,'Classificação geral'!$D14,"")</f>
        <v/>
      </c>
      <c r="JD22" s="255" t="str">
        <f>IF($JA22='Classificação geral'!$B14,'Classificação geral'!$H14,"")</f>
        <v/>
      </c>
      <c r="JE22" s="254" t="str">
        <f>IFERROR(IF(AND($JD22="mas",'Classificação geral'!$I14=3),'Classificação geral'!I14,""),"")</f>
        <v/>
      </c>
      <c r="JF22" s="254" t="str">
        <f>IFERROR(IF(AND($JD22="mas",'Classificação geral'!$I14=3),'Classificação geral'!N14,""),"")</f>
        <v/>
      </c>
      <c r="JG22" s="254" t="str">
        <f>IFERROR(IF(AND($JD22="mas",'Classificação geral'!$I14=3),'Classificação geral'!Q14,""),"")</f>
        <v/>
      </c>
      <c r="JH22" s="254" t="str">
        <f>IFERROR(IF(AND($JD22="mas",'Classificação geral'!$I14=3),'Classificação geral'!R14,""),"")</f>
        <v/>
      </c>
      <c r="JI22" s="254" t="str">
        <f>IFERROR(IF(AND($JD22="mas",'Classificação geral'!$I14=3),'Classificação geral'!J14,""),"")</f>
        <v/>
      </c>
      <c r="JJ22" s="254" t="str">
        <f>IFERROR(IF(AND($JD22="mas",'Classificação geral'!$I14=3),'Classificação geral'!S14,""),"")</f>
        <v/>
      </c>
      <c r="JK22" s="254" t="str">
        <f>IFERROR(IF(AND($JD22="mas",'Classificação geral'!$I14=3),'Classificação geral'!U14,""),"")</f>
        <v/>
      </c>
      <c r="JL22" s="254" t="str">
        <f>IFERROR(IF(AND($JD22="mas",'Classificação geral'!$I14=3),'Classificação geral'!V14,""),"")</f>
        <v/>
      </c>
      <c r="JM22" s="254" t="str">
        <f>IFERROR(IF(AND($JD22="mas",'Classificação geral'!$I14=3),'Classificação geral'!K14,""),"")</f>
        <v/>
      </c>
      <c r="JN22" s="254" t="str">
        <f>IFERROR(IF(AND($JD22="mas",'Classificação geral'!$I14=3),'Classificação geral'!W14,""),"")</f>
        <v/>
      </c>
      <c r="JO22" s="254" t="str">
        <f>IFERROR(IF(AND($JD22="mas",'Classificação geral'!$I14=3),'Classificação geral'!Y14,""),"")</f>
        <v/>
      </c>
      <c r="JP22" s="254" t="str">
        <f>IFERROR(IF(AND($JD22="mas",'Classificação geral'!$I14=3),'Classificação geral'!Z14,""),"")</f>
        <v/>
      </c>
      <c r="JQ22" s="254" t="str">
        <f>IFERROR(IF(AND($JD22="mas",'Classificação geral'!$I14=3),'Classificação geral'!L14,""),"")</f>
        <v/>
      </c>
      <c r="JR22" s="254" t="str">
        <f>IFERROR(IF(AND($JD22="mas",'Classificação geral'!$I14=3),'Classificação geral'!$AG14,""),"")</f>
        <v/>
      </c>
      <c r="JS22" s="256" t="str">
        <f>IFERROR(RANK(JR22,JR:JR,0)+ COUNTIF(JR$13:$JR20,JR22),"")</f>
        <v/>
      </c>
    </row>
    <row r="23" spans="1:279" s="297" customFormat="1" ht="27.75" customHeight="1" x14ac:dyDescent="0.4">
      <c r="B23" s="309" t="str">
        <f t="shared" si="19"/>
        <v/>
      </c>
      <c r="C23" s="292" t="str">
        <f t="shared" si="20"/>
        <v/>
      </c>
      <c r="D23" s="292" t="str">
        <f t="shared" si="21"/>
        <v/>
      </c>
      <c r="E23" s="292" t="str">
        <f t="shared" si="22"/>
        <v/>
      </c>
      <c r="F23" s="293" t="str">
        <f t="shared" si="23"/>
        <v/>
      </c>
      <c r="G23" s="293" t="str">
        <f t="shared" si="24"/>
        <v/>
      </c>
      <c r="H23" s="294" t="str">
        <f t="shared" si="25"/>
        <v/>
      </c>
      <c r="I23" s="294" t="str">
        <f t="shared" si="26"/>
        <v/>
      </c>
      <c r="J23" s="294" t="str">
        <f t="shared" si="27"/>
        <v/>
      </c>
      <c r="K23" s="294" t="str">
        <f t="shared" si="28"/>
        <v/>
      </c>
      <c r="L23" s="294" t="str">
        <f t="shared" si="29"/>
        <v/>
      </c>
      <c r="M23" s="294" t="str">
        <f t="shared" si="30"/>
        <v/>
      </c>
      <c r="N23" s="294" t="str">
        <f t="shared" si="31"/>
        <v/>
      </c>
      <c r="O23" s="294" t="str">
        <f t="shared" si="32"/>
        <v/>
      </c>
      <c r="P23" s="294" t="str">
        <f t="shared" si="33"/>
        <v/>
      </c>
      <c r="Q23" s="294" t="str">
        <f t="shared" si="34"/>
        <v/>
      </c>
      <c r="R23" s="294" t="str">
        <f t="shared" si="35"/>
        <v/>
      </c>
      <c r="S23" s="294" t="str">
        <f t="shared" si="35"/>
        <v/>
      </c>
      <c r="T23" s="294" t="str">
        <f t="shared" si="36"/>
        <v/>
      </c>
      <c r="U23" s="294" t="str">
        <f t="shared" si="37"/>
        <v/>
      </c>
      <c r="V23" s="295">
        <v>9</v>
      </c>
      <c r="W23" s="296"/>
      <c r="X23" s="296"/>
      <c r="Y23" s="309" t="str">
        <f t="shared" si="38"/>
        <v/>
      </c>
      <c r="Z23" s="292" t="str">
        <f t="shared" si="39"/>
        <v/>
      </c>
      <c r="AA23" s="292" t="str">
        <f t="shared" si="40"/>
        <v/>
      </c>
      <c r="AB23" s="292" t="str">
        <f t="shared" si="41"/>
        <v/>
      </c>
      <c r="AC23" s="293" t="str">
        <f t="shared" si="42"/>
        <v/>
      </c>
      <c r="AD23" s="293" t="str">
        <f t="shared" si="43"/>
        <v/>
      </c>
      <c r="AE23" s="294" t="str">
        <f t="shared" si="44"/>
        <v/>
      </c>
      <c r="AF23" s="294" t="str">
        <f t="shared" si="45"/>
        <v/>
      </c>
      <c r="AG23" s="294" t="str">
        <f t="shared" si="46"/>
        <v/>
      </c>
      <c r="AH23" s="294" t="str">
        <f t="shared" si="47"/>
        <v/>
      </c>
      <c r="AI23" s="294" t="str">
        <f t="shared" si="48"/>
        <v/>
      </c>
      <c r="AJ23" s="294" t="str">
        <f t="shared" si="49"/>
        <v/>
      </c>
      <c r="AK23" s="294" t="str">
        <f t="shared" si="50"/>
        <v/>
      </c>
      <c r="AL23" s="294" t="str">
        <f t="shared" si="51"/>
        <v/>
      </c>
      <c r="AM23" s="294" t="str">
        <f t="shared" si="52"/>
        <v/>
      </c>
      <c r="AN23" s="294" t="str">
        <f t="shared" si="53"/>
        <v/>
      </c>
      <c r="AO23" s="294" t="str">
        <f t="shared" si="54"/>
        <v/>
      </c>
      <c r="AP23" s="294" t="str">
        <f t="shared" si="54"/>
        <v/>
      </c>
      <c r="AQ23" s="294" t="str">
        <f t="shared" si="55"/>
        <v/>
      </c>
      <c r="AR23" s="294" t="str">
        <f t="shared" si="56"/>
        <v/>
      </c>
      <c r="AS23" s="295">
        <v>9</v>
      </c>
      <c r="AT23" s="296"/>
      <c r="AV23" s="310" t="str">
        <f t="shared" si="57"/>
        <v/>
      </c>
      <c r="AW23" s="292" t="str">
        <f t="shared" si="58"/>
        <v/>
      </c>
      <c r="AX23" s="292" t="str">
        <f t="shared" si="59"/>
        <v/>
      </c>
      <c r="AY23" s="293" t="str">
        <f t="shared" si="60"/>
        <v/>
      </c>
      <c r="AZ23" s="293" t="str">
        <f t="shared" si="61"/>
        <v/>
      </c>
      <c r="BA23" s="293" t="str">
        <f t="shared" si="62"/>
        <v/>
      </c>
      <c r="BB23" s="294" t="str">
        <f t="shared" si="63"/>
        <v/>
      </c>
      <c r="BC23" s="294" t="str">
        <f t="shared" si="64"/>
        <v/>
      </c>
      <c r="BD23" s="294" t="str">
        <f t="shared" si="65"/>
        <v/>
      </c>
      <c r="BE23" s="294" t="str">
        <f t="shared" si="66"/>
        <v/>
      </c>
      <c r="BF23" s="294" t="str">
        <f t="shared" si="67"/>
        <v/>
      </c>
      <c r="BG23" s="294" t="str">
        <f t="shared" si="68"/>
        <v/>
      </c>
      <c r="BH23" s="294" t="str">
        <f t="shared" si="69"/>
        <v/>
      </c>
      <c r="BI23" s="294" t="str">
        <f t="shared" si="70"/>
        <v/>
      </c>
      <c r="BJ23" s="294" t="str">
        <f t="shared" si="71"/>
        <v/>
      </c>
      <c r="BK23" s="294" t="str">
        <f t="shared" si="72"/>
        <v/>
      </c>
      <c r="BL23" s="294" t="str">
        <f t="shared" si="73"/>
        <v/>
      </c>
      <c r="BM23" s="294" t="str">
        <f t="shared" si="73"/>
        <v/>
      </c>
      <c r="BN23" s="294" t="str">
        <f t="shared" si="74"/>
        <v/>
      </c>
      <c r="BO23" s="294" t="str">
        <f t="shared" si="75"/>
        <v/>
      </c>
      <c r="BP23" s="295">
        <v>9</v>
      </c>
      <c r="BQ23" s="296"/>
      <c r="BR23" s="296"/>
      <c r="BS23" s="310" t="str">
        <f t="shared" si="76"/>
        <v/>
      </c>
      <c r="BT23" s="292" t="str">
        <f t="shared" si="77"/>
        <v/>
      </c>
      <c r="BU23" s="292" t="str">
        <f t="shared" si="78"/>
        <v/>
      </c>
      <c r="BV23" s="293" t="str">
        <f t="shared" si="79"/>
        <v/>
      </c>
      <c r="BW23" s="293" t="str">
        <f t="shared" si="80"/>
        <v/>
      </c>
      <c r="BX23" s="293" t="str">
        <f t="shared" si="81"/>
        <v/>
      </c>
      <c r="BY23" s="294" t="str">
        <f t="shared" si="81"/>
        <v/>
      </c>
      <c r="BZ23" s="294" t="str">
        <f t="shared" si="82"/>
        <v/>
      </c>
      <c r="CA23" s="294" t="str">
        <f t="shared" si="83"/>
        <v/>
      </c>
      <c r="CB23" s="294" t="str">
        <f t="shared" si="84"/>
        <v/>
      </c>
      <c r="CC23" s="294" t="str">
        <f t="shared" si="85"/>
        <v/>
      </c>
      <c r="CD23" s="294" t="str">
        <f t="shared" si="86"/>
        <v/>
      </c>
      <c r="CE23" s="294" t="str">
        <f t="shared" si="87"/>
        <v/>
      </c>
      <c r="CF23" s="294" t="str">
        <f t="shared" si="88"/>
        <v/>
      </c>
      <c r="CG23" s="294" t="str">
        <f t="shared" si="89"/>
        <v/>
      </c>
      <c r="CH23" s="294" t="str">
        <f t="shared" si="90"/>
        <v/>
      </c>
      <c r="CI23" s="294" t="str">
        <f t="shared" si="91"/>
        <v/>
      </c>
      <c r="CJ23" s="294" t="str">
        <f t="shared" si="91"/>
        <v/>
      </c>
      <c r="CK23" s="294" t="str">
        <f t="shared" si="92"/>
        <v/>
      </c>
      <c r="CL23" s="294" t="str">
        <f t="shared" si="93"/>
        <v/>
      </c>
      <c r="CM23" s="295">
        <v>9</v>
      </c>
      <c r="CP23" s="309" t="str">
        <f t="shared" si="94"/>
        <v/>
      </c>
      <c r="CQ23" s="292" t="str">
        <f t="shared" si="95"/>
        <v/>
      </c>
      <c r="CR23" s="292" t="str">
        <f t="shared" si="96"/>
        <v/>
      </c>
      <c r="CS23" s="292" t="str">
        <f t="shared" si="97"/>
        <v/>
      </c>
      <c r="CT23" s="293" t="str">
        <f t="shared" si="98"/>
        <v/>
      </c>
      <c r="CU23" s="293" t="str">
        <f t="shared" si="99"/>
        <v/>
      </c>
      <c r="CV23" s="294" t="str">
        <f t="shared" si="100"/>
        <v/>
      </c>
      <c r="CW23" s="294" t="str">
        <f t="shared" si="101"/>
        <v/>
      </c>
      <c r="CX23" s="294" t="str">
        <f t="shared" si="102"/>
        <v/>
      </c>
      <c r="CY23" s="294" t="str">
        <f t="shared" si="103"/>
        <v/>
      </c>
      <c r="CZ23" s="294" t="str">
        <f t="shared" si="104"/>
        <v/>
      </c>
      <c r="DA23" s="294" t="str">
        <f t="shared" si="105"/>
        <v/>
      </c>
      <c r="DB23" s="294" t="str">
        <f t="shared" si="106"/>
        <v/>
      </c>
      <c r="DC23" s="294" t="str">
        <f t="shared" si="107"/>
        <v/>
      </c>
      <c r="DD23" s="294" t="str">
        <f t="shared" si="108"/>
        <v/>
      </c>
      <c r="DE23" s="294" t="str">
        <f t="shared" si="109"/>
        <v/>
      </c>
      <c r="DF23" s="294" t="str">
        <f t="shared" si="110"/>
        <v/>
      </c>
      <c r="DG23" s="294" t="str">
        <f t="shared" si="110"/>
        <v/>
      </c>
      <c r="DH23" s="294" t="str">
        <f t="shared" si="111"/>
        <v/>
      </c>
      <c r="DI23" s="294" t="str">
        <f t="shared" si="112"/>
        <v/>
      </c>
      <c r="DJ23" s="295">
        <v>9</v>
      </c>
      <c r="DK23" s="296"/>
      <c r="DL23" s="296"/>
      <c r="DM23" s="309" t="str">
        <f t="shared" si="113"/>
        <v/>
      </c>
      <c r="DN23" s="292" t="str">
        <f t="shared" si="114"/>
        <v/>
      </c>
      <c r="DO23" s="292" t="str">
        <f t="shared" si="115"/>
        <v/>
      </c>
      <c r="DP23" s="292" t="str">
        <f t="shared" si="116"/>
        <v/>
      </c>
      <c r="DQ23" s="293" t="str">
        <f t="shared" si="117"/>
        <v/>
      </c>
      <c r="DR23" s="293" t="str">
        <f t="shared" si="118"/>
        <v/>
      </c>
      <c r="DS23" s="293" t="str">
        <f t="shared" si="7"/>
        <v/>
      </c>
      <c r="DT23" s="293" t="str">
        <f t="shared" si="8"/>
        <v/>
      </c>
      <c r="DU23" s="294" t="str">
        <f t="shared" si="9"/>
        <v/>
      </c>
      <c r="DV23" s="294" t="str">
        <f t="shared" si="10"/>
        <v/>
      </c>
      <c r="DW23" s="294" t="str">
        <f t="shared" si="11"/>
        <v/>
      </c>
      <c r="DX23" s="294" t="str">
        <f t="shared" si="12"/>
        <v/>
      </c>
      <c r="DY23" s="294" t="str">
        <f t="shared" si="13"/>
        <v/>
      </c>
      <c r="DZ23" s="294" t="str">
        <f t="shared" si="14"/>
        <v/>
      </c>
      <c r="EA23" s="294" t="str">
        <f t="shared" si="15"/>
        <v/>
      </c>
      <c r="EB23" s="294" t="str">
        <f t="shared" si="16"/>
        <v/>
      </c>
      <c r="EC23" s="294" t="str">
        <f t="shared" si="17"/>
        <v/>
      </c>
      <c r="ED23" s="294" t="str">
        <f t="shared" si="6"/>
        <v/>
      </c>
      <c r="EE23" s="294" t="str">
        <f t="shared" si="18"/>
        <v/>
      </c>
      <c r="EF23" s="294" t="str">
        <f t="shared" si="119"/>
        <v/>
      </c>
      <c r="EG23" s="295">
        <v>9</v>
      </c>
      <c r="EU23" s="254" t="str">
        <f>IFERROR(IF(AND('Classificação geral'!$H15="FEM",'Classificação geral'!$I15=1,'Classificação geral'!$F15="Mini"),'Classificação geral'!$A15,""),"")</f>
        <v/>
      </c>
      <c r="EV23" s="254" t="str">
        <f>IFERROR(IF(AND('Classificação geral'!$H15="FEM",'Classificação geral'!$I15=1,'Classificação geral'!F15="Mini"),'Classificação geral'!$B15,""),"")</f>
        <v/>
      </c>
      <c r="EW23" s="255" t="str">
        <f>IF($EV23='Classificação geral'!$B15,'Classificação geral'!$C15,"")</f>
        <v/>
      </c>
      <c r="EX23" s="255" t="str">
        <f>IF($EV23='Classificação geral'!$B15,'Classificação geral'!$D15,"")</f>
        <v/>
      </c>
      <c r="EY23" s="255" t="str">
        <f>IF($EV23='Classificação geral'!$B15,'Classificação geral'!$H15,"")</f>
        <v/>
      </c>
      <c r="EZ23" s="255" t="str">
        <f>IF($EY23='Classificação geral'!$H15,'Classificação geral'!$I15,"")</f>
        <v/>
      </c>
      <c r="FA23" s="255" t="str">
        <f>IF($EZ23='Classificação geral'!$I15,'Classificação geral'!$N15,"")</f>
        <v/>
      </c>
      <c r="FB23" s="255" t="str">
        <f>IF($EZ23='Classificação geral'!$I15,'Classificação geral'!$Q15,"")</f>
        <v/>
      </c>
      <c r="FC23" s="255" t="str">
        <f>IF($EZ23='Classificação geral'!$I15,'Classificação geral'!$R15,"")</f>
        <v/>
      </c>
      <c r="FD23" s="255" t="str">
        <f>IF($EZ23='Classificação geral'!$I15,'Classificação geral'!$J15,"")</f>
        <v/>
      </c>
      <c r="FE23" s="255" t="str">
        <f>IF($EZ23='Classificação geral'!$I15,'Classificação geral'!$S15,"")</f>
        <v/>
      </c>
      <c r="FF23" s="255" t="str">
        <f>IF($EZ23='Classificação geral'!$I15,'Classificação geral'!$U15,"")</f>
        <v/>
      </c>
      <c r="FG23" s="255" t="str">
        <f>IF($EZ23='Classificação geral'!$I15,'Classificação geral'!$V15,"")</f>
        <v/>
      </c>
      <c r="FH23" s="255" t="str">
        <f>IF($EZ23='Classificação geral'!$I15,'Classificação geral'!$K15,"")</f>
        <v/>
      </c>
      <c r="FI23" s="255" t="str">
        <f>IF($EZ23='Classificação geral'!$I15,'Classificação geral'!$W15,"")</f>
        <v/>
      </c>
      <c r="FJ23" s="255" t="str">
        <f>IF($EZ23='Classificação geral'!$I15,'Classificação geral'!$Y15,"")</f>
        <v/>
      </c>
      <c r="FK23" s="255" t="str">
        <f>IF($EZ23='Classificação geral'!$I15,'Classificação geral'!$Z15,"")</f>
        <v/>
      </c>
      <c r="FL23" s="255" t="str">
        <f>IF($EZ23='Classificação geral'!$I15,'Classificação geral'!$L15,"")</f>
        <v/>
      </c>
      <c r="FM23" s="255" t="str">
        <f>IF($EZ23='Classificação geral'!$I15,'Classificação geral'!$M15,"")</f>
        <v/>
      </c>
      <c r="FN23" s="255" t="str">
        <f>IF($EZ23='Classificação geral'!$I15,'Classificação geral'!$AG15,"")</f>
        <v/>
      </c>
      <c r="FO23" s="256" t="str">
        <f>IFERROR(RANK(FN23,FN:FN,0)+ COUNTIF($FN$13:FN22,FN23),"")</f>
        <v/>
      </c>
      <c r="FP23" s="244"/>
      <c r="FQ23" s="254" t="str">
        <f>IFERROR(IF(AND('Classificação geral'!$H15="mas",'Classificação geral'!$I15=1,'Classificação geral'!$F15="Mini"),'Classificação geral'!$A15,""),"")</f>
        <v/>
      </c>
      <c r="FR23" s="254" t="str">
        <f>IFERROR(IF(AND('Classificação geral'!$H15="mas",'Classificação geral'!$I15=1,'Classificação geral'!$F15="Mini"),'Classificação geral'!$B15,""),"")</f>
        <v/>
      </c>
      <c r="FS23" s="255" t="str">
        <f>IF($FR23='Classificação geral'!$B15,'Classificação geral'!$C15,"")</f>
        <v/>
      </c>
      <c r="FT23" s="255" t="str">
        <f>IF($FR23='Classificação geral'!$B15,'Classificação geral'!$D15,"")</f>
        <v/>
      </c>
      <c r="FU23" s="255" t="str">
        <f>IF($FR23='Classificação geral'!$B15,'Classificação geral'!$H15,"")</f>
        <v/>
      </c>
      <c r="FV23" s="254" t="str">
        <f>IFERROR(IF(AND($FU23="mas",'Classificação geral'!$I15=1),'Classificação geral'!I15,""),"")</f>
        <v/>
      </c>
      <c r="FW23" s="254" t="str">
        <f>IFERROR(IF(AND($FU23="mas",'Classificação geral'!$I15=1),'Classificação geral'!N15,""),"")</f>
        <v/>
      </c>
      <c r="FX23" s="254" t="str">
        <f>IFERROR(IF(AND($FU23="mas",'Classificação geral'!$I15=1),'Classificação geral'!Q15,""),"")</f>
        <v/>
      </c>
      <c r="FY23" s="254" t="str">
        <f>IFERROR(IF(AND($FU23="mas",'Classificação geral'!$I15=1),'Classificação geral'!R15,""),"")</f>
        <v/>
      </c>
      <c r="FZ23" s="254" t="str">
        <f>IFERROR(IF(AND($FU23="mas",'Classificação geral'!$I15=1),'Classificação geral'!J15,""),"")</f>
        <v/>
      </c>
      <c r="GA23" s="254" t="str">
        <f>IFERROR(IF(AND($FU23="mas",'Classificação geral'!$I15=1),'Classificação geral'!S15,""),"")</f>
        <v/>
      </c>
      <c r="GB23" s="254" t="str">
        <f>IFERROR(IF(AND($FU23="mas",'Classificação geral'!$I15=1),'Classificação geral'!U15,""),"")</f>
        <v/>
      </c>
      <c r="GC23" s="254" t="str">
        <f>IFERROR(IF(AND($FU23="mas",'Classificação geral'!$I15=1),'Classificação geral'!V15,""),"")</f>
        <v/>
      </c>
      <c r="GD23" s="254" t="str">
        <f>IFERROR(IF(AND($FU23="mas",'Classificação geral'!$I15=1),'Classificação geral'!K15,""),"")</f>
        <v/>
      </c>
      <c r="GE23" s="254" t="str">
        <f>IFERROR(IF(AND($FU23="mas",'Classificação geral'!$I15=1),'Classificação geral'!W15,""),"")</f>
        <v/>
      </c>
      <c r="GF23" s="254" t="str">
        <f>IFERROR(IF(AND($FU23="mas",'Classificação geral'!$I15=1),'Classificação geral'!Y15,""),"")</f>
        <v/>
      </c>
      <c r="GG23" s="254" t="str">
        <f>IFERROR(IF(AND($FU23="mas",'Classificação geral'!$I15=1),'Classificação geral'!Z15,""),"")</f>
        <v/>
      </c>
      <c r="GH23" s="254" t="str">
        <f>IFERROR(IF(AND($FU23="mas",'Classificação geral'!$I15=1),'Classificação geral'!L15,""),"")</f>
        <v/>
      </c>
      <c r="GI23" s="254" t="str">
        <f>IFERROR(IF(AND($FU23="mas",'Classificação geral'!$I15=1),'Classificação geral'!M15,""),"")</f>
        <v/>
      </c>
      <c r="GJ23" s="302" t="str">
        <f>IFERROR(IF(AND($FU23="mas",'Classificação geral'!$I15=1),'Classificação geral'!AG15,""),"")</f>
        <v/>
      </c>
      <c r="GK23" s="256" t="str">
        <f>IFERROR(RANK(GJ23,GJ:GJ,0)+ COUNTIF($GJ$13:GJ22,GJ23),"")</f>
        <v/>
      </c>
      <c r="GL23" s="244"/>
      <c r="GM23" s="254" t="str">
        <f>IFERROR(IF(AND('Classificação geral'!$H15="fem",'Classificação geral'!$I15=2,'Classificação geral'!$F15="Mini"),'Classificação geral'!$A15,""),"")</f>
        <v/>
      </c>
      <c r="GN23" s="254" t="str">
        <f>IFERROR(IF(AND('Classificação geral'!$H15="fem",'Classificação geral'!$I15=2,'Classificação geral'!$F15="Mini"),'Classificação geral'!$B15,""),"")</f>
        <v/>
      </c>
      <c r="GO23" s="255" t="str">
        <f>IF($GN23='Classificação geral'!$B15,'Classificação geral'!$C15,"")</f>
        <v/>
      </c>
      <c r="GP23" s="255" t="str">
        <f>IF($GN23='Classificação geral'!$B15,'Classificação geral'!$D15,"")</f>
        <v/>
      </c>
      <c r="GQ23" s="255" t="str">
        <f>IF($GN23='Classificação geral'!$B15,'Classificação geral'!$H15,"")</f>
        <v/>
      </c>
      <c r="GR23" s="254" t="str">
        <f>IFERROR(IF(AND($GQ23="fem",'Classificação geral'!$I15=2),'Classificação geral'!I15,""),"")</f>
        <v/>
      </c>
      <c r="GS23" s="254" t="str">
        <f>IFERROR(IF(AND($GQ23="fem",'Classificação geral'!$I15=2),'Classificação geral'!N15,""),"")</f>
        <v/>
      </c>
      <c r="GT23" s="254" t="str">
        <f>IFERROR(IF(AND($GQ23="fem",'Classificação geral'!$I15=2),'Classificação geral'!Q15,""),"")</f>
        <v/>
      </c>
      <c r="GU23" s="254" t="str">
        <f>IFERROR(IF(AND($GQ23="fem",'Classificação geral'!$I15=2),'Classificação geral'!R15,""),"")</f>
        <v/>
      </c>
      <c r="GV23" s="254" t="str">
        <f>IFERROR(IF(AND($GQ23="fem",'Classificação geral'!$I15=2),'Classificação geral'!J15,""),"")</f>
        <v/>
      </c>
      <c r="GW23" s="254" t="str">
        <f>IFERROR(IF(AND($GQ23="fem",'Classificação geral'!$I15=2),'Classificação geral'!S15,""),"")</f>
        <v/>
      </c>
      <c r="GX23" s="254" t="str">
        <f>IFERROR(IF(AND($GQ23="fem",'Classificação geral'!$I15=2),'Classificação geral'!U15,""),"")</f>
        <v/>
      </c>
      <c r="GY23" s="254" t="str">
        <f>IFERROR(IF(AND($GQ23="fem",'Classificação geral'!$I15=2),'Classificação geral'!V15,""),"")</f>
        <v/>
      </c>
      <c r="GZ23" s="254" t="str">
        <f>IFERROR(IF(AND($GQ23="fem",'Classificação geral'!$I15=2),'Classificação geral'!K15,""),"")</f>
        <v/>
      </c>
      <c r="HA23" s="254" t="str">
        <f>IFERROR(IF(AND($GQ23="fem",'Classificação geral'!$I15=2),'Classificação geral'!W15,""),"")</f>
        <v/>
      </c>
      <c r="HB23" s="254" t="str">
        <f>IFERROR(IF(AND($GQ23="fem",'Classificação geral'!$I15=2),'Classificação geral'!Y15,""),"")</f>
        <v/>
      </c>
      <c r="HC23" s="254" t="str">
        <f>IFERROR(IF(AND($GQ23="fem",'Classificação geral'!$I15=2),'Classificação geral'!Z15,""),"")</f>
        <v/>
      </c>
      <c r="HD23" s="254" t="str">
        <f>IFERROR(IF(AND($GQ23="fem",'Classificação geral'!$I15=2),'Classificação geral'!L15,""),"")</f>
        <v/>
      </c>
      <c r="HE23" s="254" t="str">
        <f>IFERROR(IF(AND($GQ23="fem",'Classificação geral'!$I15=2),'Classificação geral'!M15,""),"")</f>
        <v/>
      </c>
      <c r="HF23" s="254" t="str">
        <f>IFERROR(IF(AND($GQ23="fem",'Classificação geral'!$I15=2),'Classificação geral'!AG15,""),"")</f>
        <v/>
      </c>
      <c r="HG23" s="256" t="str">
        <f>IFERROR(RANK(HF23,HF:HF,0)+ COUNTIF(HF$13:$HF21,HF23),"")</f>
        <v/>
      </c>
      <c r="HH23" s="244"/>
      <c r="HI23" s="254" t="str">
        <f>IFERROR(IF(AND('Classificação geral'!$H15="mas",'Classificação geral'!$I15=2,'Classificação geral'!$F15="Mini"),'Classificação geral'!$A15,""),"")</f>
        <v/>
      </c>
      <c r="HJ23" s="254" t="str">
        <f>IFERROR(IF(AND('Classificação geral'!$H15="mas",'Classificação geral'!$I15=2,'Classificação geral'!$F15="Mini"),'Classificação geral'!$B15,""),"")</f>
        <v/>
      </c>
      <c r="HK23" s="255" t="str">
        <f>IF($HJ23='Classificação geral'!$B15,'Classificação geral'!$C15,"")</f>
        <v/>
      </c>
      <c r="HL23" s="255" t="str">
        <f>IF($HJ23='Classificação geral'!$B15,'Classificação geral'!$D15,"")</f>
        <v/>
      </c>
      <c r="HM23" s="255" t="str">
        <f>IF($HJ23='Classificação geral'!$B15,'Classificação geral'!$H15,"")</f>
        <v/>
      </c>
      <c r="HN23" s="254" t="str">
        <f>IFERROR(IF(AND($HM23="mas",'Classificação geral'!$I15=2),'Classificação geral'!I15,""),"")</f>
        <v/>
      </c>
      <c r="HO23" s="254" t="str">
        <f>IFERROR(IF(AND($HM23="mas",'Classificação geral'!$I15=2),'Classificação geral'!N15,""),"")</f>
        <v/>
      </c>
      <c r="HP23" s="254" t="str">
        <f>IFERROR(IF(AND($HM23="mas",'Classificação geral'!$I15=2),'Classificação geral'!Q15,""),"")</f>
        <v/>
      </c>
      <c r="HQ23" s="254" t="str">
        <f>IFERROR(IF(AND($HM23="mas",'Classificação geral'!$I15=2),'Classificação geral'!R15,""),"")</f>
        <v/>
      </c>
      <c r="HR23" s="254" t="str">
        <f>IFERROR(IF(AND($HM23="mas",'Classificação geral'!$I15=2),'Classificação geral'!J15,""),"")</f>
        <v/>
      </c>
      <c r="HS23" s="254" t="str">
        <f>IFERROR(IF(AND($HM23="mas",'Classificação geral'!$I15=2),'Classificação geral'!S15,""),"")</f>
        <v/>
      </c>
      <c r="HT23" s="254" t="str">
        <f>IFERROR(IF(AND($HM23="mas",'Classificação geral'!$I15=2),'Classificação geral'!U15,""),"")</f>
        <v/>
      </c>
      <c r="HU23" s="254" t="str">
        <f>IFERROR(IF(AND($HM23="mas",'Classificação geral'!$I15=2),'Classificação geral'!V15,""),"")</f>
        <v/>
      </c>
      <c r="HV23" s="254" t="str">
        <f>IFERROR(IF(AND($HM23="mas",'Classificação geral'!$I15=2),'Classificação geral'!J15,""),"")</f>
        <v/>
      </c>
      <c r="HW23" s="254" t="str">
        <f>IFERROR(IF(AND($HM23="mas",'Classificação geral'!$I15=2),'Classificação geral'!W15,""),"")</f>
        <v/>
      </c>
      <c r="HX23" s="254" t="str">
        <f>IFERROR(IF(AND($HM23="mas",'Classificação geral'!$I15=2),'Classificação geral'!Y15,""),"")</f>
        <v/>
      </c>
      <c r="HY23" s="254" t="str">
        <f>IFERROR(IF(AND($HM23="mas",'Classificação geral'!$I15=2),'Classificação geral'!Z15,""),"")</f>
        <v/>
      </c>
      <c r="HZ23" s="254" t="str">
        <f>IFERROR(IF(AND($HM23="mas",'Classificação geral'!$I15=2),'Classificação geral'!L15,""),"")</f>
        <v/>
      </c>
      <c r="IA23" s="254" t="str">
        <f>IFERROR(IF(AND($HM23="mas",'Classificação geral'!$I15=2),'Classificação geral'!$AG15,""),"")</f>
        <v/>
      </c>
      <c r="IB23" s="256" t="str">
        <f>IFERROR(RANK(IA23,IA:IA,0)+ COUNTIF($IA$13:IA$13,IA23),"")</f>
        <v/>
      </c>
      <c r="IC23" s="244"/>
      <c r="ID23" s="254" t="str">
        <f>IFERROR(IF(AND('Classificação geral'!$H15="fem",'Classificação geral'!$I15=3,'Classificação geral'!$F15="Mini"),'Classificação geral'!$A15,""),"")</f>
        <v/>
      </c>
      <c r="IE23" s="254" t="str">
        <f>IFERROR(IF(AND('Classificação geral'!$H15="fem",'Classificação geral'!$I15=3,'Classificação geral'!$F15="Mini"),'Classificação geral'!$B15,""),"")</f>
        <v/>
      </c>
      <c r="IF23" s="255" t="str">
        <f>IF($IE23='Classificação geral'!$B15,'Classificação geral'!$C15,"")</f>
        <v/>
      </c>
      <c r="IG23" s="255" t="str">
        <f>IF($IE23='Classificação geral'!$B15,'Classificação geral'!$D15,"")</f>
        <v/>
      </c>
      <c r="IH23" s="255" t="str">
        <f>IF($IE23='Classificação geral'!$B15,'Classificação geral'!$H15,"")</f>
        <v/>
      </c>
      <c r="II23" s="255" t="str">
        <f>IF($IH23='Classificação geral'!$H15,'Classificação geral'!$I15,"")</f>
        <v/>
      </c>
      <c r="IJ23" s="255" t="str">
        <f>IF($II23='Classificação geral'!$I15,'Classificação geral'!$N15,"")</f>
        <v/>
      </c>
      <c r="IK23" s="255" t="str">
        <f>IF($II23='Classificação geral'!$I15,'Classificação geral'!$Q15,"")</f>
        <v/>
      </c>
      <c r="IL23" s="255" t="str">
        <f>IF($II23='Classificação geral'!$I15,'Classificação geral'!$R15,"")</f>
        <v/>
      </c>
      <c r="IM23" s="255" t="str">
        <f>IF($II23='Classificação geral'!$I15,'Classificação geral'!$J15,"")</f>
        <v/>
      </c>
      <c r="IN23" s="255" t="str">
        <f>IF($II23='Classificação geral'!$I15,'Classificação geral'!$S15,"")</f>
        <v/>
      </c>
      <c r="IO23" s="255" t="str">
        <f>IF($II23='Classificação geral'!$I15,'Classificação geral'!$U15,"")</f>
        <v/>
      </c>
      <c r="IP23" s="255" t="str">
        <f>IF($II23='Classificação geral'!$I15,'Classificação geral'!$V15,"")</f>
        <v/>
      </c>
      <c r="IQ23" s="255" t="str">
        <f>IF($II23='Classificação geral'!$I15,'Classificação geral'!$K15,"")</f>
        <v/>
      </c>
      <c r="IR23" s="255" t="str">
        <f>IF($II23='Classificação geral'!$I15,'Classificação geral'!$W15,"")</f>
        <v/>
      </c>
      <c r="IS23" s="255" t="str">
        <f>IF($II23='Classificação geral'!$I15,'Classificação geral'!$Y15,"")</f>
        <v/>
      </c>
      <c r="IT23" s="255" t="str">
        <f>IF($II23='Classificação geral'!$I15,'Classificação geral'!$Z15,"")</f>
        <v/>
      </c>
      <c r="IU23" s="255" t="str">
        <f>IF($II23='Classificação geral'!$I15,'Classificação geral'!$L15,"")</f>
        <v/>
      </c>
      <c r="IV23" s="255" t="str">
        <f>IF($II23='Classificação geral'!$I15,'Classificação geral'!$M15,"")</f>
        <v/>
      </c>
      <c r="IW23" s="255" t="str">
        <f>IF($II23='Classificação geral'!$I15,'Classificação geral'!$AG15,"")</f>
        <v/>
      </c>
      <c r="IX23" s="256" t="str">
        <f>IFERROR(RANK(IW23,IW:IW,0)+ COUNTIF($IW$13:IW21,IW23),"")</f>
        <v/>
      </c>
      <c r="IY23" s="244"/>
      <c r="IZ23" s="254" t="str">
        <f>IFERROR(IF(AND('Classificação geral'!$H15="mas",'Classificação geral'!$I15=3,'Classificação geral'!$F15="Mini"),'Classificação geral'!$A15,""),"")</f>
        <v/>
      </c>
      <c r="JA23" s="254" t="str">
        <f>IFERROR(IF(AND('Classificação geral'!$H15="mas",'Classificação geral'!$I15=3,'Classificação geral'!$F15="Mini"),'Classificação geral'!$B15,""),"")</f>
        <v/>
      </c>
      <c r="JB23" s="255" t="str">
        <f>IF($JA23='Classificação geral'!$B15,'Classificação geral'!$C15,"")</f>
        <v/>
      </c>
      <c r="JC23" s="255" t="str">
        <f>IF($JA23='Classificação geral'!$B15,'Classificação geral'!$D15,"")</f>
        <v/>
      </c>
      <c r="JD23" s="255" t="str">
        <f>IF($JA23='Classificação geral'!$B15,'Classificação geral'!$H15,"")</f>
        <v/>
      </c>
      <c r="JE23" s="254" t="str">
        <f>IFERROR(IF(AND($JD23="mas",'Classificação geral'!$I15=3),'Classificação geral'!I15,""),"")</f>
        <v/>
      </c>
      <c r="JF23" s="254" t="str">
        <f>IFERROR(IF(AND($JD23="mas",'Classificação geral'!$I15=3),'Classificação geral'!N15,""),"")</f>
        <v/>
      </c>
      <c r="JG23" s="254" t="str">
        <f>IFERROR(IF(AND($JD23="mas",'Classificação geral'!$I15=3),'Classificação geral'!Q15,""),"")</f>
        <v/>
      </c>
      <c r="JH23" s="254" t="str">
        <f>IFERROR(IF(AND($JD23="mas",'Classificação geral'!$I15=3),'Classificação geral'!R15,""),"")</f>
        <v/>
      </c>
      <c r="JI23" s="254" t="str">
        <f>IFERROR(IF(AND($JD23="mas",'Classificação geral'!$I15=3),'Classificação geral'!J15,""),"")</f>
        <v/>
      </c>
      <c r="JJ23" s="254" t="str">
        <f>IFERROR(IF(AND($JD23="mas",'Classificação geral'!$I15=3),'Classificação geral'!S15,""),"")</f>
        <v/>
      </c>
      <c r="JK23" s="254" t="str">
        <f>IFERROR(IF(AND($JD23="mas",'Classificação geral'!$I15=3),'Classificação geral'!U15,""),"")</f>
        <v/>
      </c>
      <c r="JL23" s="254" t="str">
        <f>IFERROR(IF(AND($JD23="mas",'Classificação geral'!$I15=3),'Classificação geral'!V15,""),"")</f>
        <v/>
      </c>
      <c r="JM23" s="254" t="str">
        <f>IFERROR(IF(AND($JD23="mas",'Classificação geral'!$I15=3),'Classificação geral'!K15,""),"")</f>
        <v/>
      </c>
      <c r="JN23" s="254" t="str">
        <f>IFERROR(IF(AND($JD23="mas",'Classificação geral'!$I15=3),'Classificação geral'!W15,""),"")</f>
        <v/>
      </c>
      <c r="JO23" s="254" t="str">
        <f>IFERROR(IF(AND($JD23="mas",'Classificação geral'!$I15=3),'Classificação geral'!Y15,""),"")</f>
        <v/>
      </c>
      <c r="JP23" s="254" t="str">
        <f>IFERROR(IF(AND($JD23="mas",'Classificação geral'!$I15=3),'Classificação geral'!Z15,""),"")</f>
        <v/>
      </c>
      <c r="JQ23" s="254" t="str">
        <f>IFERROR(IF(AND($JD23="mas",'Classificação geral'!$I15=3),'Classificação geral'!L15,""),"")</f>
        <v/>
      </c>
      <c r="JR23" s="254" t="str">
        <f>IFERROR(IF(AND($JD23="mas",'Classificação geral'!$I15=3),'Classificação geral'!$AG15,""),"")</f>
        <v/>
      </c>
      <c r="JS23" s="256" t="str">
        <f>IFERROR(RANK(JR23,JR:JR,0)+ COUNTIF(JR$13:$JR21,JR23),"")</f>
        <v/>
      </c>
    </row>
    <row r="24" spans="1:279" s="297" customFormat="1" ht="27.75" customHeight="1" x14ac:dyDescent="0.4">
      <c r="B24" s="309" t="str">
        <f t="shared" si="19"/>
        <v/>
      </c>
      <c r="C24" s="292" t="str">
        <f t="shared" si="20"/>
        <v/>
      </c>
      <c r="D24" s="292" t="str">
        <f t="shared" si="21"/>
        <v/>
      </c>
      <c r="E24" s="292" t="str">
        <f t="shared" si="22"/>
        <v/>
      </c>
      <c r="F24" s="293" t="str">
        <f t="shared" si="23"/>
        <v/>
      </c>
      <c r="G24" s="293" t="str">
        <f t="shared" si="24"/>
        <v/>
      </c>
      <c r="H24" s="294" t="str">
        <f t="shared" si="25"/>
        <v/>
      </c>
      <c r="I24" s="294" t="str">
        <f t="shared" si="26"/>
        <v/>
      </c>
      <c r="J24" s="294" t="str">
        <f t="shared" si="27"/>
        <v/>
      </c>
      <c r="K24" s="294" t="str">
        <f t="shared" si="28"/>
        <v/>
      </c>
      <c r="L24" s="294" t="str">
        <f t="shared" si="29"/>
        <v/>
      </c>
      <c r="M24" s="294" t="str">
        <f t="shared" si="30"/>
        <v/>
      </c>
      <c r="N24" s="294" t="str">
        <f t="shared" si="31"/>
        <v/>
      </c>
      <c r="O24" s="294" t="str">
        <f t="shared" si="32"/>
        <v/>
      </c>
      <c r="P24" s="294" t="str">
        <f t="shared" si="33"/>
        <v/>
      </c>
      <c r="Q24" s="294" t="str">
        <f t="shared" si="34"/>
        <v/>
      </c>
      <c r="R24" s="294" t="str">
        <f t="shared" si="35"/>
        <v/>
      </c>
      <c r="S24" s="294" t="str">
        <f t="shared" si="35"/>
        <v/>
      </c>
      <c r="T24" s="294" t="str">
        <f t="shared" si="36"/>
        <v/>
      </c>
      <c r="U24" s="294" t="str">
        <f t="shared" si="37"/>
        <v/>
      </c>
      <c r="V24" s="295">
        <v>10</v>
      </c>
      <c r="W24" s="296"/>
      <c r="X24" s="296"/>
      <c r="Y24" s="309" t="str">
        <f t="shared" si="38"/>
        <v/>
      </c>
      <c r="Z24" s="292" t="str">
        <f t="shared" si="39"/>
        <v/>
      </c>
      <c r="AA24" s="292" t="str">
        <f t="shared" si="40"/>
        <v/>
      </c>
      <c r="AB24" s="292" t="str">
        <f t="shared" si="41"/>
        <v/>
      </c>
      <c r="AC24" s="293" t="str">
        <f t="shared" si="42"/>
        <v/>
      </c>
      <c r="AD24" s="293" t="str">
        <f t="shared" si="43"/>
        <v/>
      </c>
      <c r="AE24" s="294" t="str">
        <f t="shared" si="44"/>
        <v/>
      </c>
      <c r="AF24" s="294" t="str">
        <f t="shared" si="45"/>
        <v/>
      </c>
      <c r="AG24" s="294" t="str">
        <f t="shared" si="46"/>
        <v/>
      </c>
      <c r="AH24" s="294" t="str">
        <f t="shared" si="47"/>
        <v/>
      </c>
      <c r="AI24" s="294" t="str">
        <f t="shared" si="48"/>
        <v/>
      </c>
      <c r="AJ24" s="294" t="str">
        <f t="shared" si="49"/>
        <v/>
      </c>
      <c r="AK24" s="294" t="str">
        <f t="shared" si="50"/>
        <v/>
      </c>
      <c r="AL24" s="294" t="str">
        <f t="shared" si="51"/>
        <v/>
      </c>
      <c r="AM24" s="294" t="str">
        <f t="shared" si="52"/>
        <v/>
      </c>
      <c r="AN24" s="294" t="str">
        <f t="shared" si="53"/>
        <v/>
      </c>
      <c r="AO24" s="294" t="str">
        <f t="shared" si="54"/>
        <v/>
      </c>
      <c r="AP24" s="294" t="str">
        <f t="shared" si="54"/>
        <v/>
      </c>
      <c r="AQ24" s="294" t="str">
        <f t="shared" si="55"/>
        <v/>
      </c>
      <c r="AR24" s="294" t="str">
        <f t="shared" si="56"/>
        <v/>
      </c>
      <c r="AS24" s="295">
        <v>10</v>
      </c>
      <c r="AT24" s="296"/>
      <c r="AV24" s="310" t="str">
        <f t="shared" si="57"/>
        <v/>
      </c>
      <c r="AW24" s="292" t="str">
        <f t="shared" si="58"/>
        <v/>
      </c>
      <c r="AX24" s="292" t="str">
        <f t="shared" si="59"/>
        <v/>
      </c>
      <c r="AY24" s="293" t="str">
        <f t="shared" si="60"/>
        <v/>
      </c>
      <c r="AZ24" s="293" t="str">
        <f t="shared" si="61"/>
        <v/>
      </c>
      <c r="BA24" s="293" t="str">
        <f t="shared" si="62"/>
        <v/>
      </c>
      <c r="BB24" s="294" t="str">
        <f t="shared" si="63"/>
        <v/>
      </c>
      <c r="BC24" s="294" t="str">
        <f t="shared" si="64"/>
        <v/>
      </c>
      <c r="BD24" s="294" t="str">
        <f t="shared" si="65"/>
        <v/>
      </c>
      <c r="BE24" s="294" t="str">
        <f t="shared" si="66"/>
        <v/>
      </c>
      <c r="BF24" s="294" t="str">
        <f t="shared" si="67"/>
        <v/>
      </c>
      <c r="BG24" s="294" t="str">
        <f t="shared" si="68"/>
        <v/>
      </c>
      <c r="BH24" s="294" t="str">
        <f t="shared" si="69"/>
        <v/>
      </c>
      <c r="BI24" s="294" t="str">
        <f t="shared" si="70"/>
        <v/>
      </c>
      <c r="BJ24" s="294" t="str">
        <f t="shared" si="71"/>
        <v/>
      </c>
      <c r="BK24" s="294" t="str">
        <f t="shared" si="72"/>
        <v/>
      </c>
      <c r="BL24" s="294" t="str">
        <f t="shared" si="73"/>
        <v/>
      </c>
      <c r="BM24" s="294" t="str">
        <f t="shared" si="73"/>
        <v/>
      </c>
      <c r="BN24" s="294" t="str">
        <f t="shared" si="74"/>
        <v/>
      </c>
      <c r="BO24" s="294" t="str">
        <f t="shared" si="75"/>
        <v/>
      </c>
      <c r="BP24" s="295">
        <v>10</v>
      </c>
      <c r="BQ24" s="296"/>
      <c r="BR24" s="296"/>
      <c r="BS24" s="310" t="str">
        <f t="shared" si="76"/>
        <v/>
      </c>
      <c r="BT24" s="292" t="str">
        <f t="shared" si="77"/>
        <v/>
      </c>
      <c r="BU24" s="292" t="str">
        <f t="shared" si="78"/>
        <v/>
      </c>
      <c r="BV24" s="293" t="str">
        <f t="shared" si="79"/>
        <v/>
      </c>
      <c r="BW24" s="293" t="str">
        <f t="shared" si="80"/>
        <v/>
      </c>
      <c r="BX24" s="293" t="str">
        <f t="shared" si="81"/>
        <v/>
      </c>
      <c r="BY24" s="294" t="str">
        <f t="shared" si="81"/>
        <v/>
      </c>
      <c r="BZ24" s="294" t="str">
        <f t="shared" si="82"/>
        <v/>
      </c>
      <c r="CA24" s="294" t="str">
        <f t="shared" si="83"/>
        <v/>
      </c>
      <c r="CB24" s="294" t="str">
        <f t="shared" si="84"/>
        <v/>
      </c>
      <c r="CC24" s="294" t="str">
        <f t="shared" si="85"/>
        <v/>
      </c>
      <c r="CD24" s="294" t="str">
        <f t="shared" si="86"/>
        <v/>
      </c>
      <c r="CE24" s="294" t="str">
        <f t="shared" si="87"/>
        <v/>
      </c>
      <c r="CF24" s="294" t="str">
        <f t="shared" si="88"/>
        <v/>
      </c>
      <c r="CG24" s="294" t="str">
        <f t="shared" si="89"/>
        <v/>
      </c>
      <c r="CH24" s="294" t="str">
        <f t="shared" si="90"/>
        <v/>
      </c>
      <c r="CI24" s="294" t="str">
        <f t="shared" si="91"/>
        <v/>
      </c>
      <c r="CJ24" s="294" t="str">
        <f t="shared" si="91"/>
        <v/>
      </c>
      <c r="CK24" s="294" t="str">
        <f t="shared" si="92"/>
        <v/>
      </c>
      <c r="CL24" s="294" t="str">
        <f t="shared" si="93"/>
        <v/>
      </c>
      <c r="CM24" s="295">
        <v>10</v>
      </c>
      <c r="CP24" s="309" t="str">
        <f t="shared" si="94"/>
        <v/>
      </c>
      <c r="CQ24" s="292" t="str">
        <f t="shared" si="95"/>
        <v/>
      </c>
      <c r="CR24" s="292" t="str">
        <f t="shared" si="96"/>
        <v/>
      </c>
      <c r="CS24" s="292" t="str">
        <f t="shared" si="97"/>
        <v/>
      </c>
      <c r="CT24" s="293" t="str">
        <f t="shared" si="98"/>
        <v/>
      </c>
      <c r="CU24" s="293" t="str">
        <f t="shared" si="99"/>
        <v/>
      </c>
      <c r="CV24" s="294" t="str">
        <f t="shared" si="100"/>
        <v/>
      </c>
      <c r="CW24" s="294" t="str">
        <f t="shared" si="101"/>
        <v/>
      </c>
      <c r="CX24" s="294" t="str">
        <f t="shared" si="102"/>
        <v/>
      </c>
      <c r="CY24" s="294" t="str">
        <f t="shared" si="103"/>
        <v/>
      </c>
      <c r="CZ24" s="294" t="str">
        <f t="shared" si="104"/>
        <v/>
      </c>
      <c r="DA24" s="294" t="str">
        <f t="shared" si="105"/>
        <v/>
      </c>
      <c r="DB24" s="294" t="str">
        <f t="shared" si="106"/>
        <v/>
      </c>
      <c r="DC24" s="294" t="str">
        <f t="shared" si="107"/>
        <v/>
      </c>
      <c r="DD24" s="294" t="str">
        <f t="shared" si="108"/>
        <v/>
      </c>
      <c r="DE24" s="294" t="str">
        <f t="shared" si="109"/>
        <v/>
      </c>
      <c r="DF24" s="294" t="str">
        <f t="shared" si="110"/>
        <v/>
      </c>
      <c r="DG24" s="294" t="str">
        <f t="shared" si="110"/>
        <v/>
      </c>
      <c r="DH24" s="294" t="str">
        <f t="shared" si="111"/>
        <v/>
      </c>
      <c r="DI24" s="294" t="str">
        <f t="shared" si="112"/>
        <v/>
      </c>
      <c r="DJ24" s="295">
        <v>10</v>
      </c>
      <c r="DK24" s="296"/>
      <c r="DL24" s="296"/>
      <c r="DM24" s="309" t="str">
        <f t="shared" si="113"/>
        <v/>
      </c>
      <c r="DN24" s="292" t="str">
        <f t="shared" si="114"/>
        <v/>
      </c>
      <c r="DO24" s="292" t="str">
        <f t="shared" si="115"/>
        <v/>
      </c>
      <c r="DP24" s="292" t="str">
        <f t="shared" si="116"/>
        <v/>
      </c>
      <c r="DQ24" s="293" t="str">
        <f t="shared" si="117"/>
        <v/>
      </c>
      <c r="DR24" s="293" t="str">
        <f t="shared" si="118"/>
        <v/>
      </c>
      <c r="DS24" s="293" t="str">
        <f t="shared" si="7"/>
        <v/>
      </c>
      <c r="DT24" s="293" t="str">
        <f t="shared" si="8"/>
        <v/>
      </c>
      <c r="DU24" s="294" t="str">
        <f t="shared" si="9"/>
        <v/>
      </c>
      <c r="DV24" s="294" t="str">
        <f t="shared" si="10"/>
        <v/>
      </c>
      <c r="DW24" s="294" t="str">
        <f t="shared" si="11"/>
        <v/>
      </c>
      <c r="DX24" s="294" t="str">
        <f t="shared" si="12"/>
        <v/>
      </c>
      <c r="DY24" s="294" t="str">
        <f t="shared" si="13"/>
        <v/>
      </c>
      <c r="DZ24" s="294" t="str">
        <f t="shared" si="14"/>
        <v/>
      </c>
      <c r="EA24" s="294" t="str">
        <f t="shared" si="15"/>
        <v/>
      </c>
      <c r="EB24" s="294" t="str">
        <f t="shared" si="16"/>
        <v/>
      </c>
      <c r="EC24" s="294" t="str">
        <f t="shared" si="17"/>
        <v/>
      </c>
      <c r="ED24" s="294" t="str">
        <f t="shared" si="6"/>
        <v/>
      </c>
      <c r="EE24" s="294" t="str">
        <f t="shared" si="18"/>
        <v/>
      </c>
      <c r="EF24" s="294" t="str">
        <f t="shared" si="119"/>
        <v/>
      </c>
      <c r="EG24" s="295">
        <v>10</v>
      </c>
      <c r="EU24" s="254" t="str">
        <f>IFERROR(IF(AND('Classificação geral'!$H16="FEM",'Classificação geral'!$I16=1,'Classificação geral'!$F16="Mini"),'Classificação geral'!$A16,""),"")</f>
        <v/>
      </c>
      <c r="EV24" s="254" t="str">
        <f>IFERROR(IF(AND('Classificação geral'!$H16="FEM",'Classificação geral'!$I16=1,'Classificação geral'!F16="Mini"),'Classificação geral'!$B16,""),"")</f>
        <v/>
      </c>
      <c r="EW24" s="255" t="str">
        <f>IF($EV24='Classificação geral'!$B16,'Classificação geral'!$C16,"")</f>
        <v/>
      </c>
      <c r="EX24" s="255" t="str">
        <f>IF($EV24='Classificação geral'!$B16,'Classificação geral'!$D16,"")</f>
        <v/>
      </c>
      <c r="EY24" s="255" t="str">
        <f>IF($EV24='Classificação geral'!$B16,'Classificação geral'!$H16,"")</f>
        <v/>
      </c>
      <c r="EZ24" s="255" t="str">
        <f>IF($EY24='Classificação geral'!$H16,'Classificação geral'!$I16,"")</f>
        <v/>
      </c>
      <c r="FA24" s="255" t="str">
        <f>IF($EZ24='Classificação geral'!$I16,'Classificação geral'!$N16,"")</f>
        <v/>
      </c>
      <c r="FB24" s="255" t="str">
        <f>IF($EZ24='Classificação geral'!$I16,'Classificação geral'!$Q16,"")</f>
        <v/>
      </c>
      <c r="FC24" s="255" t="str">
        <f>IF($EZ24='Classificação geral'!$I16,'Classificação geral'!$R16,"")</f>
        <v/>
      </c>
      <c r="FD24" s="255" t="str">
        <f>IF($EZ24='Classificação geral'!$I16,'Classificação geral'!$J16,"")</f>
        <v/>
      </c>
      <c r="FE24" s="255" t="str">
        <f>IF($EZ24='Classificação geral'!$I16,'Classificação geral'!$S16,"")</f>
        <v/>
      </c>
      <c r="FF24" s="255" t="str">
        <f>IF($EZ24='Classificação geral'!$I16,'Classificação geral'!$U16,"")</f>
        <v/>
      </c>
      <c r="FG24" s="255" t="str">
        <f>IF($EZ24='Classificação geral'!$I16,'Classificação geral'!$V16,"")</f>
        <v/>
      </c>
      <c r="FH24" s="255" t="str">
        <f>IF($EZ24='Classificação geral'!$I16,'Classificação geral'!$K16,"")</f>
        <v/>
      </c>
      <c r="FI24" s="255" t="str">
        <f>IF($EZ24='Classificação geral'!$I16,'Classificação geral'!$W16,"")</f>
        <v/>
      </c>
      <c r="FJ24" s="255" t="str">
        <f>IF($EZ24='Classificação geral'!$I16,'Classificação geral'!$Y16,"")</f>
        <v/>
      </c>
      <c r="FK24" s="255" t="str">
        <f>IF($EZ24='Classificação geral'!$I16,'Classificação geral'!$Z16,"")</f>
        <v/>
      </c>
      <c r="FL24" s="255" t="str">
        <f>IF($EZ24='Classificação geral'!$I16,'Classificação geral'!$L16,"")</f>
        <v/>
      </c>
      <c r="FM24" s="255" t="str">
        <f>IF($EZ24='Classificação geral'!$I16,'Classificação geral'!$M16,"")</f>
        <v/>
      </c>
      <c r="FN24" s="255" t="str">
        <f>IF($EZ24='Classificação geral'!$I16,'Classificação geral'!$AG16,"")</f>
        <v/>
      </c>
      <c r="FO24" s="256" t="str">
        <f>IFERROR(RANK(FN24,FN:FN,0)+ COUNTIF($FN$13:FN23,FN24),"")</f>
        <v/>
      </c>
      <c r="FP24" s="244"/>
      <c r="FQ24" s="254" t="str">
        <f>IFERROR(IF(AND('Classificação geral'!$H16="mas",'Classificação geral'!$I16=1,'Classificação geral'!$F16="Mini"),'Classificação geral'!$A16,""),"")</f>
        <v/>
      </c>
      <c r="FR24" s="254" t="str">
        <f>IFERROR(IF(AND('Classificação geral'!$H16="mas",'Classificação geral'!$I16=1,'Classificação geral'!$F16="Mini"),'Classificação geral'!$B16,""),"")</f>
        <v/>
      </c>
      <c r="FS24" s="255" t="str">
        <f>IF($FR24='Classificação geral'!$B16,'Classificação geral'!$C16,"")</f>
        <v/>
      </c>
      <c r="FT24" s="255" t="str">
        <f>IF($FR24='Classificação geral'!$B16,'Classificação geral'!$D16,"")</f>
        <v/>
      </c>
      <c r="FU24" s="255" t="str">
        <f>IF($FR24='Classificação geral'!$B16,'Classificação geral'!$H16,"")</f>
        <v/>
      </c>
      <c r="FV24" s="254" t="str">
        <f>IFERROR(IF(AND($FU24="mas",'Classificação geral'!$I16=1),'Classificação geral'!I16,""),"")</f>
        <v/>
      </c>
      <c r="FW24" s="254" t="str">
        <f>IFERROR(IF(AND($FU24="mas",'Classificação geral'!$I16=1),'Classificação geral'!N16,""),"")</f>
        <v/>
      </c>
      <c r="FX24" s="254" t="str">
        <f>IFERROR(IF(AND($FU24="mas",'Classificação geral'!$I16=1),'Classificação geral'!Q16,""),"")</f>
        <v/>
      </c>
      <c r="FY24" s="254" t="str">
        <f>IFERROR(IF(AND($FU24="mas",'Classificação geral'!$I16=1),'Classificação geral'!R16,""),"")</f>
        <v/>
      </c>
      <c r="FZ24" s="254" t="str">
        <f>IFERROR(IF(AND($FU24="mas",'Classificação geral'!$I16=1),'Classificação geral'!J16,""),"")</f>
        <v/>
      </c>
      <c r="GA24" s="254" t="str">
        <f>IFERROR(IF(AND($FU24="mas",'Classificação geral'!$I16=1),'Classificação geral'!S16,""),"")</f>
        <v/>
      </c>
      <c r="GB24" s="254" t="str">
        <f>IFERROR(IF(AND($FU24="mas",'Classificação geral'!$I16=1),'Classificação geral'!U16,""),"")</f>
        <v/>
      </c>
      <c r="GC24" s="254" t="str">
        <f>IFERROR(IF(AND($FU24="mas",'Classificação geral'!$I16=1),'Classificação geral'!V16,""),"")</f>
        <v/>
      </c>
      <c r="GD24" s="254" t="str">
        <f>IFERROR(IF(AND($FU24="mas",'Classificação geral'!$I16=1),'Classificação geral'!K16,""),"")</f>
        <v/>
      </c>
      <c r="GE24" s="254" t="str">
        <f>IFERROR(IF(AND($FU24="mas",'Classificação geral'!$I16=1),'Classificação geral'!W16,""),"")</f>
        <v/>
      </c>
      <c r="GF24" s="254" t="str">
        <f>IFERROR(IF(AND($FU24="mas",'Classificação geral'!$I16=1),'Classificação geral'!Y16,""),"")</f>
        <v/>
      </c>
      <c r="GG24" s="254" t="str">
        <f>IFERROR(IF(AND($FU24="mas",'Classificação geral'!$I16=1),'Classificação geral'!Z16,""),"")</f>
        <v/>
      </c>
      <c r="GH24" s="254" t="str">
        <f>IFERROR(IF(AND($FU24="mas",'Classificação geral'!$I16=1),'Classificação geral'!L16,""),"")</f>
        <v/>
      </c>
      <c r="GI24" s="254" t="str">
        <f>IFERROR(IF(AND($FU24="mas",'Classificação geral'!$I16=1),'Classificação geral'!M16,""),"")</f>
        <v/>
      </c>
      <c r="GJ24" s="302" t="str">
        <f>IFERROR(IF(AND($FU24="mas",'Classificação geral'!$I16=1),'Classificação geral'!AG16,""),"")</f>
        <v/>
      </c>
      <c r="GK24" s="256" t="str">
        <f>IFERROR(RANK(GJ24,GJ:GJ,0)+ COUNTIF($GJ$13:GJ23,GJ24),"")</f>
        <v/>
      </c>
      <c r="GL24" s="244"/>
      <c r="GM24" s="254" t="str">
        <f>IFERROR(IF(AND('Classificação geral'!$H16="fem",'Classificação geral'!$I16=2,'Classificação geral'!$F16="Mini"),'Classificação geral'!$A16,""),"")</f>
        <v/>
      </c>
      <c r="GN24" s="254" t="str">
        <f>IFERROR(IF(AND('Classificação geral'!$H16="fem",'Classificação geral'!$I16=2,'Classificação geral'!$F16="Mini"),'Classificação geral'!$B16,""),"")</f>
        <v/>
      </c>
      <c r="GO24" s="255" t="str">
        <f>IF($GN24='Classificação geral'!$B16,'Classificação geral'!$C16,"")</f>
        <v/>
      </c>
      <c r="GP24" s="255" t="str">
        <f>IF($GN24='Classificação geral'!$B16,'Classificação geral'!$D16,"")</f>
        <v/>
      </c>
      <c r="GQ24" s="255" t="str">
        <f>IF($GN24='Classificação geral'!$B16,'Classificação geral'!$H16,"")</f>
        <v/>
      </c>
      <c r="GR24" s="254" t="str">
        <f>IFERROR(IF(AND($GQ24="fem",'Classificação geral'!$I16=2),'Classificação geral'!I16,""),"")</f>
        <v/>
      </c>
      <c r="GS24" s="254" t="str">
        <f>IFERROR(IF(AND($GQ24="fem",'Classificação geral'!$I16=2),'Classificação geral'!N16,""),"")</f>
        <v/>
      </c>
      <c r="GT24" s="254" t="str">
        <f>IFERROR(IF(AND($GQ24="fem",'Classificação geral'!$I16=2),'Classificação geral'!Q16,""),"")</f>
        <v/>
      </c>
      <c r="GU24" s="254" t="str">
        <f>IFERROR(IF(AND($GQ24="fem",'Classificação geral'!$I16=2),'Classificação geral'!R16,""),"")</f>
        <v/>
      </c>
      <c r="GV24" s="254" t="str">
        <f>IFERROR(IF(AND($GQ24="fem",'Classificação geral'!$I16=2),'Classificação geral'!J16,""),"")</f>
        <v/>
      </c>
      <c r="GW24" s="254" t="str">
        <f>IFERROR(IF(AND($GQ24="fem",'Classificação geral'!$I16=2),'Classificação geral'!S16,""),"")</f>
        <v/>
      </c>
      <c r="GX24" s="254" t="str">
        <f>IFERROR(IF(AND($GQ24="fem",'Classificação geral'!$I16=2),'Classificação geral'!U16,""),"")</f>
        <v/>
      </c>
      <c r="GY24" s="254" t="str">
        <f>IFERROR(IF(AND($GQ24="fem",'Classificação geral'!$I16=2),'Classificação geral'!V16,""),"")</f>
        <v/>
      </c>
      <c r="GZ24" s="254" t="str">
        <f>IFERROR(IF(AND($GQ24="fem",'Classificação geral'!$I16=2),'Classificação geral'!K16,""),"")</f>
        <v/>
      </c>
      <c r="HA24" s="254" t="str">
        <f>IFERROR(IF(AND($GQ24="fem",'Classificação geral'!$I16=2),'Classificação geral'!W16,""),"")</f>
        <v/>
      </c>
      <c r="HB24" s="254" t="str">
        <f>IFERROR(IF(AND($GQ24="fem",'Classificação geral'!$I16=2),'Classificação geral'!Y16,""),"")</f>
        <v/>
      </c>
      <c r="HC24" s="254" t="str">
        <f>IFERROR(IF(AND($GQ24="fem",'Classificação geral'!$I16=2),'Classificação geral'!Z16,""),"")</f>
        <v/>
      </c>
      <c r="HD24" s="254" t="str">
        <f>IFERROR(IF(AND($GQ24="fem",'Classificação geral'!$I16=2),'Classificação geral'!L16,""),"")</f>
        <v/>
      </c>
      <c r="HE24" s="254" t="str">
        <f>IFERROR(IF(AND($GQ24="fem",'Classificação geral'!$I16=2),'Classificação geral'!M16,""),"")</f>
        <v/>
      </c>
      <c r="HF24" s="254" t="str">
        <f>IFERROR(IF(AND($GQ24="fem",'Classificação geral'!$I16=2),'Classificação geral'!AG16,""),"")</f>
        <v/>
      </c>
      <c r="HG24" s="256" t="str">
        <f>IFERROR(RANK(HF24,HF:HF,0)+ COUNTIF(HF$13:$HF22,HF24),"")</f>
        <v/>
      </c>
      <c r="HH24" s="244"/>
      <c r="HI24" s="254" t="str">
        <f>IFERROR(IF(AND('Classificação geral'!$H16="mas",'Classificação geral'!$I16=2,'Classificação geral'!$F16="Mini"),'Classificação geral'!$A16,""),"")</f>
        <v/>
      </c>
      <c r="HJ24" s="254" t="str">
        <f>IFERROR(IF(AND('Classificação geral'!$H16="mas",'Classificação geral'!$I16=2,'Classificação geral'!$F16="Mini"),'Classificação geral'!$B16,""),"")</f>
        <v/>
      </c>
      <c r="HK24" s="255" t="str">
        <f>IF($HJ24='Classificação geral'!$B16,'Classificação geral'!$C16,"")</f>
        <v/>
      </c>
      <c r="HL24" s="255" t="str">
        <f>IF($HJ24='Classificação geral'!$B16,'Classificação geral'!$D16,"")</f>
        <v/>
      </c>
      <c r="HM24" s="255" t="str">
        <f>IF($HJ24='Classificação geral'!$B16,'Classificação geral'!$H16,"")</f>
        <v/>
      </c>
      <c r="HN24" s="254" t="str">
        <f>IFERROR(IF(AND($HM24="mas",'Classificação geral'!$I16=2),'Classificação geral'!I16,""),"")</f>
        <v/>
      </c>
      <c r="HO24" s="254" t="str">
        <f>IFERROR(IF(AND($HM24="mas",'Classificação geral'!$I16=2),'Classificação geral'!N16,""),"")</f>
        <v/>
      </c>
      <c r="HP24" s="254" t="str">
        <f>IFERROR(IF(AND($HM24="mas",'Classificação geral'!$I16=2),'Classificação geral'!Q16,""),"")</f>
        <v/>
      </c>
      <c r="HQ24" s="254" t="str">
        <f>IFERROR(IF(AND($HM24="mas",'Classificação geral'!$I16=2),'Classificação geral'!R16,""),"")</f>
        <v/>
      </c>
      <c r="HR24" s="254" t="str">
        <f>IFERROR(IF(AND($HM24="mas",'Classificação geral'!$I16=2),'Classificação geral'!J16,""),"")</f>
        <v/>
      </c>
      <c r="HS24" s="254" t="str">
        <f>IFERROR(IF(AND($HM24="mas",'Classificação geral'!$I16=2),'Classificação geral'!S16,""),"")</f>
        <v/>
      </c>
      <c r="HT24" s="254" t="str">
        <f>IFERROR(IF(AND($HM24="mas",'Classificação geral'!$I16=2),'Classificação geral'!U16,""),"")</f>
        <v/>
      </c>
      <c r="HU24" s="254" t="str">
        <f>IFERROR(IF(AND($HM24="mas",'Classificação geral'!$I16=2),'Classificação geral'!V16,""),"")</f>
        <v/>
      </c>
      <c r="HV24" s="254" t="str">
        <f>IFERROR(IF(AND($HM24="mas",'Classificação geral'!$I16=2),'Classificação geral'!J16,""),"")</f>
        <v/>
      </c>
      <c r="HW24" s="254" t="str">
        <f>IFERROR(IF(AND($HM24="mas",'Classificação geral'!$I16=2),'Classificação geral'!W16,""),"")</f>
        <v/>
      </c>
      <c r="HX24" s="254" t="str">
        <f>IFERROR(IF(AND($HM24="mas",'Classificação geral'!$I16=2),'Classificação geral'!Y16,""),"")</f>
        <v/>
      </c>
      <c r="HY24" s="254" t="str">
        <f>IFERROR(IF(AND($HM24="mas",'Classificação geral'!$I16=2),'Classificação geral'!Z16,""),"")</f>
        <v/>
      </c>
      <c r="HZ24" s="254" t="str">
        <f>IFERROR(IF(AND($HM24="mas",'Classificação geral'!$I16=2),'Classificação geral'!L16,""),"")</f>
        <v/>
      </c>
      <c r="IA24" s="254" t="str">
        <f>IFERROR(IF(AND($HM24="mas",'Classificação geral'!$I16=2),'Classificação geral'!$AG16,""),"")</f>
        <v/>
      </c>
      <c r="IB24" s="256" t="str">
        <f>IFERROR(RANK(IA24,IA:IA,0)+ COUNTIF($IA$13:IA$13,IA24),"")</f>
        <v/>
      </c>
      <c r="IC24" s="244"/>
      <c r="ID24" s="254" t="str">
        <f>IFERROR(IF(AND('Classificação geral'!$H16="fem",'Classificação geral'!$I16=3,'Classificação geral'!$F16="Mini"),'Classificação geral'!$A16,""),"")</f>
        <v/>
      </c>
      <c r="IE24" s="254" t="str">
        <f>IFERROR(IF(AND('Classificação geral'!$H16="fem",'Classificação geral'!$I16=3,'Classificação geral'!$F16="Mini"),'Classificação geral'!$B16,""),"")</f>
        <v/>
      </c>
      <c r="IF24" s="255" t="str">
        <f>IF($IE24='Classificação geral'!$B16,'Classificação geral'!$C16,"")</f>
        <v/>
      </c>
      <c r="IG24" s="255" t="str">
        <f>IF($IE24='Classificação geral'!$B16,'Classificação geral'!$D16,"")</f>
        <v/>
      </c>
      <c r="IH24" s="255" t="str">
        <f>IF($IE24='Classificação geral'!$B16,'Classificação geral'!$H16,"")</f>
        <v/>
      </c>
      <c r="II24" s="255" t="str">
        <f>IF($IH24='Classificação geral'!$H16,'Classificação geral'!$I16,"")</f>
        <v/>
      </c>
      <c r="IJ24" s="255" t="str">
        <f>IF($II24='Classificação geral'!$I16,'Classificação geral'!$N16,"")</f>
        <v/>
      </c>
      <c r="IK24" s="255" t="str">
        <f>IF($II24='Classificação geral'!$I16,'Classificação geral'!$Q16,"")</f>
        <v/>
      </c>
      <c r="IL24" s="255" t="str">
        <f>IF($II24='Classificação geral'!$I16,'Classificação geral'!$R16,"")</f>
        <v/>
      </c>
      <c r="IM24" s="255" t="str">
        <f>IF($II24='Classificação geral'!$I16,'Classificação geral'!$J16,"")</f>
        <v/>
      </c>
      <c r="IN24" s="255" t="str">
        <f>IF($II24='Classificação geral'!$I16,'Classificação geral'!$S16,"")</f>
        <v/>
      </c>
      <c r="IO24" s="255" t="str">
        <f>IF($II24='Classificação geral'!$I16,'Classificação geral'!$U16,"")</f>
        <v/>
      </c>
      <c r="IP24" s="255" t="str">
        <f>IF($II24='Classificação geral'!$I16,'Classificação geral'!$V16,"")</f>
        <v/>
      </c>
      <c r="IQ24" s="255" t="str">
        <f>IF($II24='Classificação geral'!$I16,'Classificação geral'!$K16,"")</f>
        <v/>
      </c>
      <c r="IR24" s="255" t="str">
        <f>IF($II24='Classificação geral'!$I16,'Classificação geral'!$W16,"")</f>
        <v/>
      </c>
      <c r="IS24" s="255" t="str">
        <f>IF($II24='Classificação geral'!$I16,'Classificação geral'!$Y16,"")</f>
        <v/>
      </c>
      <c r="IT24" s="255" t="str">
        <f>IF($II24='Classificação geral'!$I16,'Classificação geral'!$Z16,"")</f>
        <v/>
      </c>
      <c r="IU24" s="255" t="str">
        <f>IF($II24='Classificação geral'!$I16,'Classificação geral'!$L16,"")</f>
        <v/>
      </c>
      <c r="IV24" s="255" t="str">
        <f>IF($II24='Classificação geral'!$I16,'Classificação geral'!$M16,"")</f>
        <v/>
      </c>
      <c r="IW24" s="255" t="str">
        <f>IF($II24='Classificação geral'!$I16,'Classificação geral'!$AG16,"")</f>
        <v/>
      </c>
      <c r="IX24" s="256" t="str">
        <f>IFERROR(RANK(IW24,IW:IW,0)+ COUNTIF($IW$13:IW22,IW24),"")</f>
        <v/>
      </c>
      <c r="IY24" s="244"/>
      <c r="IZ24" s="254" t="str">
        <f>IFERROR(IF(AND('Classificação geral'!$H16="mas",'Classificação geral'!$I16=3,'Classificação geral'!$F16="Mini"),'Classificação geral'!$A16,""),"")</f>
        <v/>
      </c>
      <c r="JA24" s="254" t="str">
        <f>IFERROR(IF(AND('Classificação geral'!$H16="mas",'Classificação geral'!$I16=3,'Classificação geral'!$F16="Mini"),'Classificação geral'!$B16,""),"")</f>
        <v/>
      </c>
      <c r="JB24" s="255" t="str">
        <f>IF($JA24='Classificação geral'!$B16,'Classificação geral'!$C16,"")</f>
        <v/>
      </c>
      <c r="JC24" s="255" t="str">
        <f>IF($JA24='Classificação geral'!$B16,'Classificação geral'!$D16,"")</f>
        <v/>
      </c>
      <c r="JD24" s="255" t="str">
        <f>IF($JA24='Classificação geral'!$B16,'Classificação geral'!$H16,"")</f>
        <v/>
      </c>
      <c r="JE24" s="254" t="str">
        <f>IFERROR(IF(AND($JD24="mas",'Classificação geral'!$I16=3),'Classificação geral'!I16,""),"")</f>
        <v/>
      </c>
      <c r="JF24" s="254" t="str">
        <f>IFERROR(IF(AND($JD24="mas",'Classificação geral'!$I16=3),'Classificação geral'!N16,""),"")</f>
        <v/>
      </c>
      <c r="JG24" s="254" t="str">
        <f>IFERROR(IF(AND($JD24="mas",'Classificação geral'!$I16=3),'Classificação geral'!Q16,""),"")</f>
        <v/>
      </c>
      <c r="JH24" s="254" t="str">
        <f>IFERROR(IF(AND($JD24="mas",'Classificação geral'!$I16=3),'Classificação geral'!R16,""),"")</f>
        <v/>
      </c>
      <c r="JI24" s="254" t="str">
        <f>IFERROR(IF(AND($JD24="mas",'Classificação geral'!$I16=3),'Classificação geral'!J16,""),"")</f>
        <v/>
      </c>
      <c r="JJ24" s="254" t="str">
        <f>IFERROR(IF(AND($JD24="mas",'Classificação geral'!$I16=3),'Classificação geral'!S16,""),"")</f>
        <v/>
      </c>
      <c r="JK24" s="254" t="str">
        <f>IFERROR(IF(AND($JD24="mas",'Classificação geral'!$I16=3),'Classificação geral'!U16,""),"")</f>
        <v/>
      </c>
      <c r="JL24" s="254" t="str">
        <f>IFERROR(IF(AND($JD24="mas",'Classificação geral'!$I16=3),'Classificação geral'!V16,""),"")</f>
        <v/>
      </c>
      <c r="JM24" s="254" t="str">
        <f>IFERROR(IF(AND($JD24="mas",'Classificação geral'!$I16=3),'Classificação geral'!K16,""),"")</f>
        <v/>
      </c>
      <c r="JN24" s="254" t="str">
        <f>IFERROR(IF(AND($JD24="mas",'Classificação geral'!$I16=3),'Classificação geral'!W16,""),"")</f>
        <v/>
      </c>
      <c r="JO24" s="254" t="str">
        <f>IFERROR(IF(AND($JD24="mas",'Classificação geral'!$I16=3),'Classificação geral'!Y16,""),"")</f>
        <v/>
      </c>
      <c r="JP24" s="254" t="str">
        <f>IFERROR(IF(AND($JD24="mas",'Classificação geral'!$I16=3),'Classificação geral'!Z16,""),"")</f>
        <v/>
      </c>
      <c r="JQ24" s="254" t="str">
        <f>IFERROR(IF(AND($JD24="mas",'Classificação geral'!$I16=3),'Classificação geral'!L16,""),"")</f>
        <v/>
      </c>
      <c r="JR24" s="254" t="str">
        <f>IFERROR(IF(AND($JD24="mas",'Classificação geral'!$I16=3),'Classificação geral'!$AG16,""),"")</f>
        <v/>
      </c>
      <c r="JS24" s="256" t="str">
        <f>IFERROR(RANK(JR24,JR:JR,0)+ COUNTIF(JR$13:$JR22,JR24),"")</f>
        <v/>
      </c>
    </row>
    <row r="25" spans="1:279" s="297" customFormat="1" ht="27.75" customHeight="1" x14ac:dyDescent="0.4">
      <c r="B25" s="309" t="str">
        <f t="shared" si="19"/>
        <v/>
      </c>
      <c r="C25" s="292" t="str">
        <f t="shared" si="20"/>
        <v/>
      </c>
      <c r="D25" s="292" t="str">
        <f t="shared" si="21"/>
        <v/>
      </c>
      <c r="E25" s="292" t="str">
        <f t="shared" si="22"/>
        <v/>
      </c>
      <c r="F25" s="293" t="str">
        <f t="shared" si="23"/>
        <v/>
      </c>
      <c r="G25" s="293" t="str">
        <f t="shared" si="24"/>
        <v/>
      </c>
      <c r="H25" s="294" t="str">
        <f t="shared" si="25"/>
        <v/>
      </c>
      <c r="I25" s="294" t="str">
        <f t="shared" si="26"/>
        <v/>
      </c>
      <c r="J25" s="294" t="str">
        <f t="shared" si="27"/>
        <v/>
      </c>
      <c r="K25" s="294" t="str">
        <f t="shared" si="28"/>
        <v/>
      </c>
      <c r="L25" s="294" t="str">
        <f t="shared" si="29"/>
        <v/>
      </c>
      <c r="M25" s="294" t="str">
        <f t="shared" si="30"/>
        <v/>
      </c>
      <c r="N25" s="294" t="str">
        <f t="shared" si="31"/>
        <v/>
      </c>
      <c r="O25" s="294" t="str">
        <f t="shared" si="32"/>
        <v/>
      </c>
      <c r="P25" s="294" t="str">
        <f t="shared" si="33"/>
        <v/>
      </c>
      <c r="Q25" s="294" t="str">
        <f t="shared" si="34"/>
        <v/>
      </c>
      <c r="R25" s="294" t="str">
        <f t="shared" si="35"/>
        <v/>
      </c>
      <c r="S25" s="294" t="str">
        <f t="shared" si="35"/>
        <v/>
      </c>
      <c r="T25" s="294" t="str">
        <f t="shared" si="36"/>
        <v/>
      </c>
      <c r="U25" s="294" t="str">
        <f t="shared" si="37"/>
        <v/>
      </c>
      <c r="V25" s="295">
        <v>11</v>
      </c>
      <c r="W25" s="296"/>
      <c r="X25" s="296"/>
      <c r="Y25" s="309" t="str">
        <f t="shared" si="38"/>
        <v/>
      </c>
      <c r="Z25" s="292" t="str">
        <f t="shared" si="39"/>
        <v/>
      </c>
      <c r="AA25" s="292" t="str">
        <f t="shared" si="40"/>
        <v/>
      </c>
      <c r="AB25" s="292" t="str">
        <f t="shared" si="41"/>
        <v/>
      </c>
      <c r="AC25" s="293" t="str">
        <f t="shared" si="42"/>
        <v/>
      </c>
      <c r="AD25" s="293" t="str">
        <f t="shared" si="43"/>
        <v/>
      </c>
      <c r="AE25" s="294" t="str">
        <f t="shared" si="44"/>
        <v/>
      </c>
      <c r="AF25" s="294" t="str">
        <f t="shared" si="45"/>
        <v/>
      </c>
      <c r="AG25" s="294" t="str">
        <f t="shared" si="46"/>
        <v/>
      </c>
      <c r="AH25" s="294" t="str">
        <f t="shared" si="47"/>
        <v/>
      </c>
      <c r="AI25" s="294" t="str">
        <f t="shared" si="48"/>
        <v/>
      </c>
      <c r="AJ25" s="294" t="str">
        <f t="shared" si="49"/>
        <v/>
      </c>
      <c r="AK25" s="294" t="str">
        <f t="shared" si="50"/>
        <v/>
      </c>
      <c r="AL25" s="294" t="str">
        <f t="shared" si="51"/>
        <v/>
      </c>
      <c r="AM25" s="294" t="str">
        <f t="shared" si="52"/>
        <v/>
      </c>
      <c r="AN25" s="294" t="str">
        <f t="shared" si="53"/>
        <v/>
      </c>
      <c r="AO25" s="294" t="str">
        <f t="shared" si="54"/>
        <v/>
      </c>
      <c r="AP25" s="294" t="str">
        <f t="shared" si="54"/>
        <v/>
      </c>
      <c r="AQ25" s="294" t="str">
        <f t="shared" si="55"/>
        <v/>
      </c>
      <c r="AR25" s="294" t="str">
        <f t="shared" si="56"/>
        <v/>
      </c>
      <c r="AS25" s="295">
        <v>11</v>
      </c>
      <c r="AT25" s="296"/>
      <c r="AV25" s="310" t="str">
        <f t="shared" si="57"/>
        <v/>
      </c>
      <c r="AW25" s="292" t="str">
        <f t="shared" si="58"/>
        <v/>
      </c>
      <c r="AX25" s="292" t="str">
        <f t="shared" si="59"/>
        <v/>
      </c>
      <c r="AY25" s="293" t="str">
        <f t="shared" si="60"/>
        <v/>
      </c>
      <c r="AZ25" s="293" t="str">
        <f t="shared" si="61"/>
        <v/>
      </c>
      <c r="BA25" s="293" t="str">
        <f t="shared" si="62"/>
        <v/>
      </c>
      <c r="BB25" s="294" t="str">
        <f t="shared" si="63"/>
        <v/>
      </c>
      <c r="BC25" s="294" t="str">
        <f t="shared" si="64"/>
        <v/>
      </c>
      <c r="BD25" s="294" t="str">
        <f t="shared" si="65"/>
        <v/>
      </c>
      <c r="BE25" s="294" t="str">
        <f t="shared" si="66"/>
        <v/>
      </c>
      <c r="BF25" s="294" t="str">
        <f t="shared" si="67"/>
        <v/>
      </c>
      <c r="BG25" s="294" t="str">
        <f t="shared" si="68"/>
        <v/>
      </c>
      <c r="BH25" s="294" t="str">
        <f t="shared" si="69"/>
        <v/>
      </c>
      <c r="BI25" s="294" t="str">
        <f t="shared" si="70"/>
        <v/>
      </c>
      <c r="BJ25" s="294" t="str">
        <f t="shared" si="71"/>
        <v/>
      </c>
      <c r="BK25" s="294" t="str">
        <f t="shared" si="72"/>
        <v/>
      </c>
      <c r="BL25" s="294" t="str">
        <f t="shared" si="73"/>
        <v/>
      </c>
      <c r="BM25" s="294" t="str">
        <f t="shared" si="73"/>
        <v/>
      </c>
      <c r="BN25" s="294" t="str">
        <f t="shared" si="74"/>
        <v/>
      </c>
      <c r="BO25" s="294" t="str">
        <f t="shared" si="75"/>
        <v/>
      </c>
      <c r="BP25" s="295">
        <v>11</v>
      </c>
      <c r="BQ25" s="296"/>
      <c r="BR25" s="296"/>
      <c r="BS25" s="310" t="str">
        <f t="shared" si="76"/>
        <v/>
      </c>
      <c r="BT25" s="292" t="str">
        <f t="shared" si="77"/>
        <v/>
      </c>
      <c r="BU25" s="292" t="str">
        <f t="shared" si="78"/>
        <v/>
      </c>
      <c r="BV25" s="293" t="str">
        <f t="shared" si="79"/>
        <v/>
      </c>
      <c r="BW25" s="293" t="str">
        <f t="shared" si="80"/>
        <v/>
      </c>
      <c r="BX25" s="293" t="str">
        <f t="shared" si="81"/>
        <v/>
      </c>
      <c r="BY25" s="294" t="str">
        <f t="shared" si="81"/>
        <v/>
      </c>
      <c r="BZ25" s="294" t="str">
        <f t="shared" si="82"/>
        <v/>
      </c>
      <c r="CA25" s="294" t="str">
        <f t="shared" si="83"/>
        <v/>
      </c>
      <c r="CB25" s="294" t="str">
        <f t="shared" si="84"/>
        <v/>
      </c>
      <c r="CC25" s="294" t="str">
        <f t="shared" si="85"/>
        <v/>
      </c>
      <c r="CD25" s="294" t="str">
        <f t="shared" si="86"/>
        <v/>
      </c>
      <c r="CE25" s="294" t="str">
        <f t="shared" si="87"/>
        <v/>
      </c>
      <c r="CF25" s="294" t="str">
        <f t="shared" si="88"/>
        <v/>
      </c>
      <c r="CG25" s="294" t="str">
        <f t="shared" si="89"/>
        <v/>
      </c>
      <c r="CH25" s="294" t="str">
        <f t="shared" si="90"/>
        <v/>
      </c>
      <c r="CI25" s="294" t="str">
        <f t="shared" si="91"/>
        <v/>
      </c>
      <c r="CJ25" s="294" t="str">
        <f t="shared" si="91"/>
        <v/>
      </c>
      <c r="CK25" s="294" t="str">
        <f t="shared" si="92"/>
        <v/>
      </c>
      <c r="CL25" s="294" t="str">
        <f t="shared" si="93"/>
        <v/>
      </c>
      <c r="CM25" s="295">
        <v>11</v>
      </c>
      <c r="CP25" s="309" t="str">
        <f t="shared" si="94"/>
        <v/>
      </c>
      <c r="CQ25" s="292" t="str">
        <f t="shared" si="95"/>
        <v/>
      </c>
      <c r="CR25" s="292" t="str">
        <f t="shared" si="96"/>
        <v/>
      </c>
      <c r="CS25" s="292" t="str">
        <f t="shared" si="97"/>
        <v/>
      </c>
      <c r="CT25" s="293" t="str">
        <f t="shared" si="98"/>
        <v/>
      </c>
      <c r="CU25" s="293" t="str">
        <f t="shared" si="99"/>
        <v/>
      </c>
      <c r="CV25" s="294" t="str">
        <f t="shared" si="100"/>
        <v/>
      </c>
      <c r="CW25" s="294" t="str">
        <f t="shared" si="101"/>
        <v/>
      </c>
      <c r="CX25" s="294" t="str">
        <f t="shared" si="102"/>
        <v/>
      </c>
      <c r="CY25" s="294" t="str">
        <f t="shared" si="103"/>
        <v/>
      </c>
      <c r="CZ25" s="294" t="str">
        <f t="shared" si="104"/>
        <v/>
      </c>
      <c r="DA25" s="294" t="str">
        <f t="shared" si="105"/>
        <v/>
      </c>
      <c r="DB25" s="294" t="str">
        <f t="shared" si="106"/>
        <v/>
      </c>
      <c r="DC25" s="294" t="str">
        <f t="shared" si="107"/>
        <v/>
      </c>
      <c r="DD25" s="294" t="str">
        <f t="shared" si="108"/>
        <v/>
      </c>
      <c r="DE25" s="294" t="str">
        <f t="shared" si="109"/>
        <v/>
      </c>
      <c r="DF25" s="294" t="str">
        <f t="shared" si="110"/>
        <v/>
      </c>
      <c r="DG25" s="294" t="str">
        <f t="shared" si="110"/>
        <v/>
      </c>
      <c r="DH25" s="294" t="str">
        <f t="shared" si="111"/>
        <v/>
      </c>
      <c r="DI25" s="294" t="str">
        <f t="shared" si="112"/>
        <v/>
      </c>
      <c r="DJ25" s="295">
        <v>11</v>
      </c>
      <c r="DK25" s="296"/>
      <c r="DL25" s="296"/>
      <c r="DM25" s="309" t="str">
        <f t="shared" si="113"/>
        <v/>
      </c>
      <c r="DN25" s="292" t="str">
        <f t="shared" si="114"/>
        <v/>
      </c>
      <c r="DO25" s="292" t="str">
        <f t="shared" si="115"/>
        <v/>
      </c>
      <c r="DP25" s="292" t="str">
        <f t="shared" si="116"/>
        <v/>
      </c>
      <c r="DQ25" s="293" t="str">
        <f t="shared" si="117"/>
        <v/>
      </c>
      <c r="DR25" s="293" t="str">
        <f t="shared" si="118"/>
        <v/>
      </c>
      <c r="DS25" s="293" t="str">
        <f t="shared" si="7"/>
        <v/>
      </c>
      <c r="DT25" s="293" t="str">
        <f t="shared" si="8"/>
        <v/>
      </c>
      <c r="DU25" s="294" t="str">
        <f t="shared" si="9"/>
        <v/>
      </c>
      <c r="DV25" s="294" t="str">
        <f t="shared" si="10"/>
        <v/>
      </c>
      <c r="DW25" s="294" t="str">
        <f t="shared" si="11"/>
        <v/>
      </c>
      <c r="DX25" s="294" t="str">
        <f t="shared" si="12"/>
        <v/>
      </c>
      <c r="DY25" s="294" t="str">
        <f t="shared" si="13"/>
        <v/>
      </c>
      <c r="DZ25" s="294" t="str">
        <f t="shared" si="14"/>
        <v/>
      </c>
      <c r="EA25" s="294" t="str">
        <f t="shared" si="15"/>
        <v/>
      </c>
      <c r="EB25" s="294" t="str">
        <f t="shared" si="16"/>
        <v/>
      </c>
      <c r="EC25" s="294" t="str">
        <f t="shared" si="17"/>
        <v/>
      </c>
      <c r="ED25" s="294" t="str">
        <f t="shared" si="6"/>
        <v/>
      </c>
      <c r="EE25" s="294" t="str">
        <f t="shared" si="18"/>
        <v/>
      </c>
      <c r="EF25" s="294" t="str">
        <f t="shared" si="119"/>
        <v/>
      </c>
      <c r="EG25" s="295">
        <v>11</v>
      </c>
      <c r="EU25" s="254" t="str">
        <f>IFERROR(IF(AND('Classificação geral'!$H17="FEM",'Classificação geral'!$I17=1,'Classificação geral'!$F17="Mini"),'Classificação geral'!$A17,""),"")</f>
        <v/>
      </c>
      <c r="EV25" s="254" t="str">
        <f>IFERROR(IF(AND('Classificação geral'!$H17="FEM",'Classificação geral'!$I17=1,'Classificação geral'!F17="Mini"),'Classificação geral'!$B17,""),"")</f>
        <v/>
      </c>
      <c r="EW25" s="255" t="str">
        <f>IF($EV25='Classificação geral'!$B17,'Classificação geral'!$C17,"")</f>
        <v/>
      </c>
      <c r="EX25" s="255" t="str">
        <f>IF($EV25='Classificação geral'!$B17,'Classificação geral'!$D17,"")</f>
        <v/>
      </c>
      <c r="EY25" s="255" t="str">
        <f>IF($EV25='Classificação geral'!$B17,'Classificação geral'!$H17,"")</f>
        <v/>
      </c>
      <c r="EZ25" s="255" t="str">
        <f>IF($EY25='Classificação geral'!$H17,'Classificação geral'!$I17,"")</f>
        <v/>
      </c>
      <c r="FA25" s="255" t="str">
        <f>IF($EZ25='Classificação geral'!$I17,'Classificação geral'!$N17,"")</f>
        <v/>
      </c>
      <c r="FB25" s="255" t="str">
        <f>IF($EZ25='Classificação geral'!$I17,'Classificação geral'!$Q17,"")</f>
        <v/>
      </c>
      <c r="FC25" s="255" t="str">
        <f>IF($EZ25='Classificação geral'!$I17,'Classificação geral'!$R17,"")</f>
        <v/>
      </c>
      <c r="FD25" s="255" t="str">
        <f>IF($EZ25='Classificação geral'!$I17,'Classificação geral'!$J17,"")</f>
        <v/>
      </c>
      <c r="FE25" s="255" t="str">
        <f>IF($EZ25='Classificação geral'!$I17,'Classificação geral'!$S17,"")</f>
        <v/>
      </c>
      <c r="FF25" s="255" t="str">
        <f>IF($EZ25='Classificação geral'!$I17,'Classificação geral'!$U17,"")</f>
        <v/>
      </c>
      <c r="FG25" s="255" t="str">
        <f>IF($EZ25='Classificação geral'!$I17,'Classificação geral'!$V17,"")</f>
        <v/>
      </c>
      <c r="FH25" s="255" t="str">
        <f>IF($EZ25='Classificação geral'!$I17,'Classificação geral'!$K17,"")</f>
        <v/>
      </c>
      <c r="FI25" s="255" t="str">
        <f>IF($EZ25='Classificação geral'!$I17,'Classificação geral'!$W17,"")</f>
        <v/>
      </c>
      <c r="FJ25" s="255" t="str">
        <f>IF($EZ25='Classificação geral'!$I17,'Classificação geral'!$Y17,"")</f>
        <v/>
      </c>
      <c r="FK25" s="255" t="str">
        <f>IF($EZ25='Classificação geral'!$I17,'Classificação geral'!$Z17,"")</f>
        <v/>
      </c>
      <c r="FL25" s="255" t="str">
        <f>IF($EZ25='Classificação geral'!$I17,'Classificação geral'!$L17,"")</f>
        <v/>
      </c>
      <c r="FM25" s="255" t="str">
        <f>IF($EZ25='Classificação geral'!$I17,'Classificação geral'!$M17,"")</f>
        <v/>
      </c>
      <c r="FN25" s="255" t="str">
        <f>IF($EZ25='Classificação geral'!$I17,'Classificação geral'!$AG17,"")</f>
        <v/>
      </c>
      <c r="FO25" s="256" t="str">
        <f>IFERROR(RANK(FN25,FN:FN,0)+ COUNTIF($FN$13:FN24,FN25),"")</f>
        <v/>
      </c>
      <c r="FP25" s="244"/>
      <c r="FQ25" s="254" t="str">
        <f>IFERROR(IF(AND('Classificação geral'!$H17="mas",'Classificação geral'!$I17=1,'Classificação geral'!$F17="Mini"),'Classificação geral'!$A17,""),"")</f>
        <v/>
      </c>
      <c r="FR25" s="254" t="str">
        <f>IFERROR(IF(AND('Classificação geral'!$H17="mas",'Classificação geral'!$I17=1,'Classificação geral'!$F17="Mini"),'Classificação geral'!$B17,""),"")</f>
        <v/>
      </c>
      <c r="FS25" s="255" t="str">
        <f>IF($FR25='Classificação geral'!$B17,'Classificação geral'!$C17,"")</f>
        <v/>
      </c>
      <c r="FT25" s="255" t="str">
        <f>IF($FR25='Classificação geral'!$B17,'Classificação geral'!$D17,"")</f>
        <v/>
      </c>
      <c r="FU25" s="255" t="str">
        <f>IF($FR25='Classificação geral'!$B17,'Classificação geral'!$H17,"")</f>
        <v/>
      </c>
      <c r="FV25" s="254" t="str">
        <f>IFERROR(IF(AND($FU25="mas",'Classificação geral'!$I17=1),'Classificação geral'!I17,""),"")</f>
        <v/>
      </c>
      <c r="FW25" s="254" t="str">
        <f>IFERROR(IF(AND($FU25="mas",'Classificação geral'!$I17=1),'Classificação geral'!N17,""),"")</f>
        <v/>
      </c>
      <c r="FX25" s="254" t="str">
        <f>IFERROR(IF(AND($FU25="mas",'Classificação geral'!$I17=1),'Classificação geral'!Q17,""),"")</f>
        <v/>
      </c>
      <c r="FY25" s="254" t="str">
        <f>IFERROR(IF(AND($FU25="mas",'Classificação geral'!$I17=1),'Classificação geral'!R17,""),"")</f>
        <v/>
      </c>
      <c r="FZ25" s="254" t="str">
        <f>IFERROR(IF(AND($FU25="mas",'Classificação geral'!$I17=1),'Classificação geral'!J17,""),"")</f>
        <v/>
      </c>
      <c r="GA25" s="254" t="str">
        <f>IFERROR(IF(AND($FU25="mas",'Classificação geral'!$I17=1),'Classificação geral'!S17,""),"")</f>
        <v/>
      </c>
      <c r="GB25" s="254" t="str">
        <f>IFERROR(IF(AND($FU25="mas",'Classificação geral'!$I17=1),'Classificação geral'!U17,""),"")</f>
        <v/>
      </c>
      <c r="GC25" s="254" t="str">
        <f>IFERROR(IF(AND($FU25="mas",'Classificação geral'!$I17=1),'Classificação geral'!V17,""),"")</f>
        <v/>
      </c>
      <c r="GD25" s="254" t="str">
        <f>IFERROR(IF(AND($FU25="mas",'Classificação geral'!$I17=1),'Classificação geral'!K17,""),"")</f>
        <v/>
      </c>
      <c r="GE25" s="254" t="str">
        <f>IFERROR(IF(AND($FU25="mas",'Classificação geral'!$I17=1),'Classificação geral'!W17,""),"")</f>
        <v/>
      </c>
      <c r="GF25" s="254" t="str">
        <f>IFERROR(IF(AND($FU25="mas",'Classificação geral'!$I17=1),'Classificação geral'!Y17,""),"")</f>
        <v/>
      </c>
      <c r="GG25" s="254" t="str">
        <f>IFERROR(IF(AND($FU25="mas",'Classificação geral'!$I17=1),'Classificação geral'!Z17,""),"")</f>
        <v/>
      </c>
      <c r="GH25" s="254" t="str">
        <f>IFERROR(IF(AND($FU25="mas",'Classificação geral'!$I17=1),'Classificação geral'!L17,""),"")</f>
        <v/>
      </c>
      <c r="GI25" s="254" t="str">
        <f>IFERROR(IF(AND($FU25="mas",'Classificação geral'!$I17=1),'Classificação geral'!M17,""),"")</f>
        <v/>
      </c>
      <c r="GJ25" s="302" t="str">
        <f>IFERROR(IF(AND($FU25="mas",'Classificação geral'!$I17=1),'Classificação geral'!AG17,""),"")</f>
        <v/>
      </c>
      <c r="GK25" s="256" t="str">
        <f>IFERROR(RANK(GJ25,GJ:GJ,0)+ COUNTIF($GJ$13:GJ24,GJ25),"")</f>
        <v/>
      </c>
      <c r="GL25" s="244"/>
      <c r="GM25" s="254" t="str">
        <f>IFERROR(IF(AND('Classificação geral'!$H17="fem",'Classificação geral'!$I17=2,'Classificação geral'!$F17="Mini"),'Classificação geral'!$A17,""),"")</f>
        <v/>
      </c>
      <c r="GN25" s="254" t="str">
        <f>IFERROR(IF(AND('Classificação geral'!$H17="fem",'Classificação geral'!$I17=2,'Classificação geral'!$F17="Mini"),'Classificação geral'!$B17,""),"")</f>
        <v/>
      </c>
      <c r="GO25" s="255" t="str">
        <f>IF($GN25='Classificação geral'!$B17,'Classificação geral'!$C17,"")</f>
        <v/>
      </c>
      <c r="GP25" s="255" t="str">
        <f>IF($GN25='Classificação geral'!$B17,'Classificação geral'!$D17,"")</f>
        <v/>
      </c>
      <c r="GQ25" s="255" t="str">
        <f>IF($GN25='Classificação geral'!$B17,'Classificação geral'!$H17,"")</f>
        <v/>
      </c>
      <c r="GR25" s="254" t="str">
        <f>IFERROR(IF(AND($GQ25="fem",'Classificação geral'!$I17=2),'Classificação geral'!I17,""),"")</f>
        <v/>
      </c>
      <c r="GS25" s="254" t="str">
        <f>IFERROR(IF(AND($GQ25="fem",'Classificação geral'!$I17=2),'Classificação geral'!N17,""),"")</f>
        <v/>
      </c>
      <c r="GT25" s="254" t="str">
        <f>IFERROR(IF(AND($GQ25="fem",'Classificação geral'!$I17=2),'Classificação geral'!Q17,""),"")</f>
        <v/>
      </c>
      <c r="GU25" s="254" t="str">
        <f>IFERROR(IF(AND($GQ25="fem",'Classificação geral'!$I17=2),'Classificação geral'!R17,""),"")</f>
        <v/>
      </c>
      <c r="GV25" s="254" t="str">
        <f>IFERROR(IF(AND($GQ25="fem",'Classificação geral'!$I17=2),'Classificação geral'!J17,""),"")</f>
        <v/>
      </c>
      <c r="GW25" s="254" t="str">
        <f>IFERROR(IF(AND($GQ25="fem",'Classificação geral'!$I17=2),'Classificação geral'!S17,""),"")</f>
        <v/>
      </c>
      <c r="GX25" s="254" t="str">
        <f>IFERROR(IF(AND($GQ25="fem",'Classificação geral'!$I17=2),'Classificação geral'!U17,""),"")</f>
        <v/>
      </c>
      <c r="GY25" s="254" t="str">
        <f>IFERROR(IF(AND($GQ25="fem",'Classificação geral'!$I17=2),'Classificação geral'!V17,""),"")</f>
        <v/>
      </c>
      <c r="GZ25" s="254" t="str">
        <f>IFERROR(IF(AND($GQ25="fem",'Classificação geral'!$I17=2),'Classificação geral'!K17,""),"")</f>
        <v/>
      </c>
      <c r="HA25" s="254" t="str">
        <f>IFERROR(IF(AND($GQ25="fem",'Classificação geral'!$I17=2),'Classificação geral'!W17,""),"")</f>
        <v/>
      </c>
      <c r="HB25" s="254" t="str">
        <f>IFERROR(IF(AND($GQ25="fem",'Classificação geral'!$I17=2),'Classificação geral'!Y17,""),"")</f>
        <v/>
      </c>
      <c r="HC25" s="254" t="str">
        <f>IFERROR(IF(AND($GQ25="fem",'Classificação geral'!$I17=2),'Classificação geral'!Z17,""),"")</f>
        <v/>
      </c>
      <c r="HD25" s="254" t="str">
        <f>IFERROR(IF(AND($GQ25="fem",'Classificação geral'!$I17=2),'Classificação geral'!L17,""),"")</f>
        <v/>
      </c>
      <c r="HE25" s="254" t="str">
        <f>IFERROR(IF(AND($GQ25="fem",'Classificação geral'!$I17=2),'Classificação geral'!M17,""),"")</f>
        <v/>
      </c>
      <c r="HF25" s="254" t="str">
        <f>IFERROR(IF(AND($GQ25="fem",'Classificação geral'!$I17=2),'Classificação geral'!AG17,""),"")</f>
        <v/>
      </c>
      <c r="HG25" s="256" t="str">
        <f>IFERROR(RANK(HF25,HF:HF,0)+ COUNTIF(HF$13:$HF23,HF25),"")</f>
        <v/>
      </c>
      <c r="HH25" s="244"/>
      <c r="HI25" s="254" t="str">
        <f>IFERROR(IF(AND('Classificação geral'!$H17="mas",'Classificação geral'!$I17=2,'Classificação geral'!$F17="Mini"),'Classificação geral'!$A17,""),"")</f>
        <v/>
      </c>
      <c r="HJ25" s="254" t="str">
        <f>IFERROR(IF(AND('Classificação geral'!$H17="mas",'Classificação geral'!$I17=2,'Classificação geral'!$F17="Mini"),'Classificação geral'!$B17,""),"")</f>
        <v/>
      </c>
      <c r="HK25" s="255" t="str">
        <f>IF($HJ25='Classificação geral'!$B17,'Classificação geral'!$C17,"")</f>
        <v/>
      </c>
      <c r="HL25" s="255" t="str">
        <f>IF($HJ25='Classificação geral'!$B17,'Classificação geral'!$D17,"")</f>
        <v/>
      </c>
      <c r="HM25" s="255" t="str">
        <f>IF($HJ25='Classificação geral'!$B17,'Classificação geral'!$H17,"")</f>
        <v/>
      </c>
      <c r="HN25" s="254" t="str">
        <f>IFERROR(IF(AND($HM25="mas",'Classificação geral'!$I17=2),'Classificação geral'!I17,""),"")</f>
        <v/>
      </c>
      <c r="HO25" s="254" t="str">
        <f>IFERROR(IF(AND($HM25="mas",'Classificação geral'!$I17=2),'Classificação geral'!N17,""),"")</f>
        <v/>
      </c>
      <c r="HP25" s="254" t="str">
        <f>IFERROR(IF(AND($HM25="mas",'Classificação geral'!$I17=2),'Classificação geral'!Q17,""),"")</f>
        <v/>
      </c>
      <c r="HQ25" s="254" t="str">
        <f>IFERROR(IF(AND($HM25="mas",'Classificação geral'!$I17=2),'Classificação geral'!R17,""),"")</f>
        <v/>
      </c>
      <c r="HR25" s="254" t="str">
        <f>IFERROR(IF(AND($HM25="mas",'Classificação geral'!$I17=2),'Classificação geral'!J17,""),"")</f>
        <v/>
      </c>
      <c r="HS25" s="254" t="str">
        <f>IFERROR(IF(AND($HM25="mas",'Classificação geral'!$I17=2),'Classificação geral'!S17,""),"")</f>
        <v/>
      </c>
      <c r="HT25" s="254" t="str">
        <f>IFERROR(IF(AND($HM25="mas",'Classificação geral'!$I17=2),'Classificação geral'!U17,""),"")</f>
        <v/>
      </c>
      <c r="HU25" s="254" t="str">
        <f>IFERROR(IF(AND($HM25="mas",'Classificação geral'!$I17=2),'Classificação geral'!V17,""),"")</f>
        <v/>
      </c>
      <c r="HV25" s="254" t="str">
        <f>IFERROR(IF(AND($HM25="mas",'Classificação geral'!$I17=2),'Classificação geral'!J17,""),"")</f>
        <v/>
      </c>
      <c r="HW25" s="254" t="str">
        <f>IFERROR(IF(AND($HM25="mas",'Classificação geral'!$I17=2),'Classificação geral'!W17,""),"")</f>
        <v/>
      </c>
      <c r="HX25" s="254" t="str">
        <f>IFERROR(IF(AND($HM25="mas",'Classificação geral'!$I17=2),'Classificação geral'!Y17,""),"")</f>
        <v/>
      </c>
      <c r="HY25" s="254" t="str">
        <f>IFERROR(IF(AND($HM25="mas",'Classificação geral'!$I17=2),'Classificação geral'!Z17,""),"")</f>
        <v/>
      </c>
      <c r="HZ25" s="254" t="str">
        <f>IFERROR(IF(AND($HM25="mas",'Classificação geral'!$I17=2),'Classificação geral'!L17,""),"")</f>
        <v/>
      </c>
      <c r="IA25" s="254" t="str">
        <f>IFERROR(IF(AND($HM25="mas",'Classificação geral'!$I17=2),'Classificação geral'!$AG17,""),"")</f>
        <v/>
      </c>
      <c r="IB25" s="256" t="str">
        <f>IFERROR(RANK(IA25,IA:IA,0)+ COUNTIF($IA$13:IA$13,IA25),"")</f>
        <v/>
      </c>
      <c r="IC25" s="244"/>
      <c r="ID25" s="254" t="str">
        <f>IFERROR(IF(AND('Classificação geral'!$H17="fem",'Classificação geral'!$I17=3,'Classificação geral'!$F17="Mini"),'Classificação geral'!$A17,""),"")</f>
        <v/>
      </c>
      <c r="IE25" s="254" t="str">
        <f>IFERROR(IF(AND('Classificação geral'!$H17="fem",'Classificação geral'!$I17=3,'Classificação geral'!$F17="Mini"),'Classificação geral'!$B17,""),"")</f>
        <v/>
      </c>
      <c r="IF25" s="255" t="str">
        <f>IF($IE25='Classificação geral'!$B17,'Classificação geral'!$C17,"")</f>
        <v/>
      </c>
      <c r="IG25" s="255" t="str">
        <f>IF($IE25='Classificação geral'!$B17,'Classificação geral'!$D17,"")</f>
        <v/>
      </c>
      <c r="IH25" s="255" t="str">
        <f>IF($IE25='Classificação geral'!$B17,'Classificação geral'!$H17,"")</f>
        <v/>
      </c>
      <c r="II25" s="255" t="str">
        <f>IF($IH25='Classificação geral'!$H17,'Classificação geral'!$I17,"")</f>
        <v/>
      </c>
      <c r="IJ25" s="255" t="str">
        <f>IF($II25='Classificação geral'!$I17,'Classificação geral'!$N17,"")</f>
        <v/>
      </c>
      <c r="IK25" s="255" t="str">
        <f>IF($II25='Classificação geral'!$I17,'Classificação geral'!$Q17,"")</f>
        <v/>
      </c>
      <c r="IL25" s="255" t="str">
        <f>IF($II25='Classificação geral'!$I17,'Classificação geral'!$R17,"")</f>
        <v/>
      </c>
      <c r="IM25" s="255" t="str">
        <f>IF($II25='Classificação geral'!$I17,'Classificação geral'!$J17,"")</f>
        <v/>
      </c>
      <c r="IN25" s="255" t="str">
        <f>IF($II25='Classificação geral'!$I17,'Classificação geral'!$S17,"")</f>
        <v/>
      </c>
      <c r="IO25" s="255" t="str">
        <f>IF($II25='Classificação geral'!$I17,'Classificação geral'!$U17,"")</f>
        <v/>
      </c>
      <c r="IP25" s="255" t="str">
        <f>IF($II25='Classificação geral'!$I17,'Classificação geral'!$V17,"")</f>
        <v/>
      </c>
      <c r="IQ25" s="255" t="str">
        <f>IF($II25='Classificação geral'!$I17,'Classificação geral'!$K17,"")</f>
        <v/>
      </c>
      <c r="IR25" s="255" t="str">
        <f>IF($II25='Classificação geral'!$I17,'Classificação geral'!$W17,"")</f>
        <v/>
      </c>
      <c r="IS25" s="255" t="str">
        <f>IF($II25='Classificação geral'!$I17,'Classificação geral'!$Y17,"")</f>
        <v/>
      </c>
      <c r="IT25" s="255" t="str">
        <f>IF($II25='Classificação geral'!$I17,'Classificação geral'!$Z17,"")</f>
        <v/>
      </c>
      <c r="IU25" s="255" t="str">
        <f>IF($II25='Classificação geral'!$I17,'Classificação geral'!$L17,"")</f>
        <v/>
      </c>
      <c r="IV25" s="255" t="str">
        <f>IF($II25='Classificação geral'!$I17,'Classificação geral'!$M17,"")</f>
        <v/>
      </c>
      <c r="IW25" s="255" t="str">
        <f>IF($II25='Classificação geral'!$I17,'Classificação geral'!$AG17,"")</f>
        <v/>
      </c>
      <c r="IX25" s="256" t="str">
        <f>IFERROR(RANK(IW25,IW:IW,0)+ COUNTIF($IW$13:IW23,IW25),"")</f>
        <v/>
      </c>
      <c r="IY25" s="244"/>
      <c r="IZ25" s="254" t="str">
        <f>IFERROR(IF(AND('Classificação geral'!$H17="mas",'Classificação geral'!$I17=3,'Classificação geral'!$F17="Mini"),'Classificação geral'!$A17,""),"")</f>
        <v/>
      </c>
      <c r="JA25" s="254" t="str">
        <f>IFERROR(IF(AND('Classificação geral'!$H17="mas",'Classificação geral'!$I17=3,'Classificação geral'!$F17="Mini"),'Classificação geral'!$B17,""),"")</f>
        <v/>
      </c>
      <c r="JB25" s="255" t="str">
        <f>IF($JA25='Classificação geral'!$B17,'Classificação geral'!$C17,"")</f>
        <v/>
      </c>
      <c r="JC25" s="255" t="str">
        <f>IF($JA25='Classificação geral'!$B17,'Classificação geral'!$D17,"")</f>
        <v/>
      </c>
      <c r="JD25" s="255" t="str">
        <f>IF($JA25='Classificação geral'!$B17,'Classificação geral'!$H17,"")</f>
        <v/>
      </c>
      <c r="JE25" s="254" t="str">
        <f>IFERROR(IF(AND($JD25="mas",'Classificação geral'!$I17=3),'Classificação geral'!I17,""),"")</f>
        <v/>
      </c>
      <c r="JF25" s="254" t="str">
        <f>IFERROR(IF(AND($JD25="mas",'Classificação geral'!$I17=3),'Classificação geral'!N17,""),"")</f>
        <v/>
      </c>
      <c r="JG25" s="254" t="str">
        <f>IFERROR(IF(AND($JD25="mas",'Classificação geral'!$I17=3),'Classificação geral'!Q17,""),"")</f>
        <v/>
      </c>
      <c r="JH25" s="254" t="str">
        <f>IFERROR(IF(AND($JD25="mas",'Classificação geral'!$I17=3),'Classificação geral'!R17,""),"")</f>
        <v/>
      </c>
      <c r="JI25" s="254" t="str">
        <f>IFERROR(IF(AND($JD25="mas",'Classificação geral'!$I17=3),'Classificação geral'!J17,""),"")</f>
        <v/>
      </c>
      <c r="JJ25" s="254" t="str">
        <f>IFERROR(IF(AND($JD25="mas",'Classificação geral'!$I17=3),'Classificação geral'!S17,""),"")</f>
        <v/>
      </c>
      <c r="JK25" s="254" t="str">
        <f>IFERROR(IF(AND($JD25="mas",'Classificação geral'!$I17=3),'Classificação geral'!U17,""),"")</f>
        <v/>
      </c>
      <c r="JL25" s="254" t="str">
        <f>IFERROR(IF(AND($JD25="mas",'Classificação geral'!$I17=3),'Classificação geral'!V17,""),"")</f>
        <v/>
      </c>
      <c r="JM25" s="254" t="str">
        <f>IFERROR(IF(AND($JD25="mas",'Classificação geral'!$I17=3),'Classificação geral'!K17,""),"")</f>
        <v/>
      </c>
      <c r="JN25" s="254" t="str">
        <f>IFERROR(IF(AND($JD25="mas",'Classificação geral'!$I17=3),'Classificação geral'!W17,""),"")</f>
        <v/>
      </c>
      <c r="JO25" s="254" t="str">
        <f>IFERROR(IF(AND($JD25="mas",'Classificação geral'!$I17=3),'Classificação geral'!Y17,""),"")</f>
        <v/>
      </c>
      <c r="JP25" s="254" t="str">
        <f>IFERROR(IF(AND($JD25="mas",'Classificação geral'!$I17=3),'Classificação geral'!Z17,""),"")</f>
        <v/>
      </c>
      <c r="JQ25" s="254" t="str">
        <f>IFERROR(IF(AND($JD25="mas",'Classificação geral'!$I17=3),'Classificação geral'!L17,""),"")</f>
        <v/>
      </c>
      <c r="JR25" s="254" t="str">
        <f>IFERROR(IF(AND($JD25="mas",'Classificação geral'!$I17=3),'Classificação geral'!$AG17,""),"")</f>
        <v/>
      </c>
      <c r="JS25" s="256" t="str">
        <f>IFERROR(RANK(JR25,JR:JR,0)+ COUNTIF(JR$13:$JR23,JR25),"")</f>
        <v/>
      </c>
    </row>
    <row r="26" spans="1:279" s="297" customFormat="1" ht="27.75" customHeight="1" x14ac:dyDescent="0.4">
      <c r="B26" s="309" t="str">
        <f t="shared" si="19"/>
        <v/>
      </c>
      <c r="C26" s="292" t="str">
        <f t="shared" si="20"/>
        <v/>
      </c>
      <c r="D26" s="292" t="str">
        <f t="shared" si="21"/>
        <v/>
      </c>
      <c r="E26" s="292" t="str">
        <f t="shared" si="22"/>
        <v/>
      </c>
      <c r="F26" s="293" t="str">
        <f t="shared" si="23"/>
        <v/>
      </c>
      <c r="G26" s="293" t="str">
        <f t="shared" si="24"/>
        <v/>
      </c>
      <c r="H26" s="294" t="str">
        <f t="shared" si="25"/>
        <v/>
      </c>
      <c r="I26" s="294" t="str">
        <f t="shared" si="26"/>
        <v/>
      </c>
      <c r="J26" s="294" t="str">
        <f t="shared" si="27"/>
        <v/>
      </c>
      <c r="K26" s="294" t="str">
        <f t="shared" si="28"/>
        <v/>
      </c>
      <c r="L26" s="294" t="str">
        <f t="shared" si="29"/>
        <v/>
      </c>
      <c r="M26" s="294" t="str">
        <f t="shared" si="30"/>
        <v/>
      </c>
      <c r="N26" s="294" t="str">
        <f t="shared" si="31"/>
        <v/>
      </c>
      <c r="O26" s="294" t="str">
        <f t="shared" si="32"/>
        <v/>
      </c>
      <c r="P26" s="294" t="str">
        <f t="shared" si="33"/>
        <v/>
      </c>
      <c r="Q26" s="294" t="str">
        <f t="shared" si="34"/>
        <v/>
      </c>
      <c r="R26" s="294" t="str">
        <f t="shared" si="35"/>
        <v/>
      </c>
      <c r="S26" s="294" t="str">
        <f t="shared" si="35"/>
        <v/>
      </c>
      <c r="T26" s="294" t="str">
        <f t="shared" si="36"/>
        <v/>
      </c>
      <c r="U26" s="294" t="str">
        <f t="shared" si="37"/>
        <v/>
      </c>
      <c r="V26" s="295">
        <v>12</v>
      </c>
      <c r="W26" s="296"/>
      <c r="X26" s="296"/>
      <c r="Y26" s="309" t="str">
        <f t="shared" si="38"/>
        <v/>
      </c>
      <c r="Z26" s="292" t="str">
        <f t="shared" si="39"/>
        <v/>
      </c>
      <c r="AA26" s="292" t="str">
        <f t="shared" si="40"/>
        <v/>
      </c>
      <c r="AB26" s="292" t="str">
        <f t="shared" si="41"/>
        <v/>
      </c>
      <c r="AC26" s="293" t="str">
        <f t="shared" si="42"/>
        <v/>
      </c>
      <c r="AD26" s="293" t="str">
        <f t="shared" si="43"/>
        <v/>
      </c>
      <c r="AE26" s="294" t="str">
        <f t="shared" si="44"/>
        <v/>
      </c>
      <c r="AF26" s="294" t="str">
        <f t="shared" si="45"/>
        <v/>
      </c>
      <c r="AG26" s="294" t="str">
        <f t="shared" si="46"/>
        <v/>
      </c>
      <c r="AH26" s="294" t="str">
        <f t="shared" si="47"/>
        <v/>
      </c>
      <c r="AI26" s="294" t="str">
        <f t="shared" si="48"/>
        <v/>
      </c>
      <c r="AJ26" s="294" t="str">
        <f t="shared" si="49"/>
        <v/>
      </c>
      <c r="AK26" s="294" t="str">
        <f t="shared" si="50"/>
        <v/>
      </c>
      <c r="AL26" s="294" t="str">
        <f t="shared" si="51"/>
        <v/>
      </c>
      <c r="AM26" s="294" t="str">
        <f t="shared" si="52"/>
        <v/>
      </c>
      <c r="AN26" s="294" t="str">
        <f t="shared" si="53"/>
        <v/>
      </c>
      <c r="AO26" s="294" t="str">
        <f t="shared" si="54"/>
        <v/>
      </c>
      <c r="AP26" s="294" t="str">
        <f t="shared" si="54"/>
        <v/>
      </c>
      <c r="AQ26" s="294" t="str">
        <f t="shared" si="55"/>
        <v/>
      </c>
      <c r="AR26" s="294" t="str">
        <f t="shared" si="56"/>
        <v/>
      </c>
      <c r="AS26" s="295">
        <v>12</v>
      </c>
      <c r="AT26" s="296"/>
      <c r="AV26" s="310" t="str">
        <f t="shared" si="57"/>
        <v/>
      </c>
      <c r="AW26" s="292" t="str">
        <f t="shared" si="58"/>
        <v/>
      </c>
      <c r="AX26" s="292" t="str">
        <f t="shared" si="59"/>
        <v/>
      </c>
      <c r="AY26" s="293" t="str">
        <f t="shared" si="60"/>
        <v/>
      </c>
      <c r="AZ26" s="293" t="str">
        <f t="shared" si="61"/>
        <v/>
      </c>
      <c r="BA26" s="293" t="str">
        <f t="shared" si="62"/>
        <v/>
      </c>
      <c r="BB26" s="294" t="str">
        <f t="shared" si="63"/>
        <v/>
      </c>
      <c r="BC26" s="294" t="str">
        <f t="shared" si="64"/>
        <v/>
      </c>
      <c r="BD26" s="294" t="str">
        <f t="shared" si="65"/>
        <v/>
      </c>
      <c r="BE26" s="294" t="str">
        <f t="shared" si="66"/>
        <v/>
      </c>
      <c r="BF26" s="294" t="str">
        <f t="shared" si="67"/>
        <v/>
      </c>
      <c r="BG26" s="294" t="str">
        <f t="shared" si="68"/>
        <v/>
      </c>
      <c r="BH26" s="294" t="str">
        <f t="shared" si="69"/>
        <v/>
      </c>
      <c r="BI26" s="294" t="str">
        <f t="shared" si="70"/>
        <v/>
      </c>
      <c r="BJ26" s="294" t="str">
        <f t="shared" si="71"/>
        <v/>
      </c>
      <c r="BK26" s="294" t="str">
        <f t="shared" si="72"/>
        <v/>
      </c>
      <c r="BL26" s="294" t="str">
        <f t="shared" si="73"/>
        <v/>
      </c>
      <c r="BM26" s="294" t="str">
        <f t="shared" si="73"/>
        <v/>
      </c>
      <c r="BN26" s="294" t="str">
        <f t="shared" si="74"/>
        <v/>
      </c>
      <c r="BO26" s="294" t="str">
        <f t="shared" si="75"/>
        <v/>
      </c>
      <c r="BP26" s="295">
        <v>12</v>
      </c>
      <c r="BQ26" s="296"/>
      <c r="BR26" s="296"/>
      <c r="BS26" s="310" t="str">
        <f t="shared" si="76"/>
        <v/>
      </c>
      <c r="BT26" s="292" t="str">
        <f t="shared" si="77"/>
        <v/>
      </c>
      <c r="BU26" s="292" t="str">
        <f t="shared" si="78"/>
        <v/>
      </c>
      <c r="BV26" s="293" t="str">
        <f t="shared" si="79"/>
        <v/>
      </c>
      <c r="BW26" s="293" t="str">
        <f t="shared" si="80"/>
        <v/>
      </c>
      <c r="BX26" s="293" t="str">
        <f t="shared" si="81"/>
        <v/>
      </c>
      <c r="BY26" s="294" t="str">
        <f t="shared" si="81"/>
        <v/>
      </c>
      <c r="BZ26" s="294" t="str">
        <f t="shared" si="82"/>
        <v/>
      </c>
      <c r="CA26" s="294" t="str">
        <f t="shared" si="83"/>
        <v/>
      </c>
      <c r="CB26" s="294" t="str">
        <f t="shared" si="84"/>
        <v/>
      </c>
      <c r="CC26" s="294" t="str">
        <f t="shared" si="85"/>
        <v/>
      </c>
      <c r="CD26" s="294" t="str">
        <f t="shared" si="86"/>
        <v/>
      </c>
      <c r="CE26" s="294" t="str">
        <f t="shared" si="87"/>
        <v/>
      </c>
      <c r="CF26" s="294" t="str">
        <f t="shared" si="88"/>
        <v/>
      </c>
      <c r="CG26" s="294" t="str">
        <f t="shared" si="89"/>
        <v/>
      </c>
      <c r="CH26" s="294" t="str">
        <f t="shared" si="90"/>
        <v/>
      </c>
      <c r="CI26" s="294" t="str">
        <f t="shared" si="91"/>
        <v/>
      </c>
      <c r="CJ26" s="294" t="str">
        <f t="shared" si="91"/>
        <v/>
      </c>
      <c r="CK26" s="294" t="str">
        <f t="shared" si="92"/>
        <v/>
      </c>
      <c r="CL26" s="294" t="str">
        <f t="shared" si="93"/>
        <v/>
      </c>
      <c r="CM26" s="295">
        <v>12</v>
      </c>
      <c r="CP26" s="309" t="str">
        <f t="shared" si="94"/>
        <v/>
      </c>
      <c r="CQ26" s="292" t="str">
        <f t="shared" si="95"/>
        <v/>
      </c>
      <c r="CR26" s="292" t="str">
        <f t="shared" si="96"/>
        <v/>
      </c>
      <c r="CS26" s="292" t="str">
        <f t="shared" si="97"/>
        <v/>
      </c>
      <c r="CT26" s="293" t="str">
        <f t="shared" si="98"/>
        <v/>
      </c>
      <c r="CU26" s="293" t="str">
        <f t="shared" si="99"/>
        <v/>
      </c>
      <c r="CV26" s="294" t="str">
        <f t="shared" si="100"/>
        <v/>
      </c>
      <c r="CW26" s="294" t="str">
        <f t="shared" si="101"/>
        <v/>
      </c>
      <c r="CX26" s="294" t="str">
        <f t="shared" si="102"/>
        <v/>
      </c>
      <c r="CY26" s="294" t="str">
        <f t="shared" si="103"/>
        <v/>
      </c>
      <c r="CZ26" s="294" t="str">
        <f t="shared" si="104"/>
        <v/>
      </c>
      <c r="DA26" s="294" t="str">
        <f t="shared" si="105"/>
        <v/>
      </c>
      <c r="DB26" s="294" t="str">
        <f t="shared" si="106"/>
        <v/>
      </c>
      <c r="DC26" s="294" t="str">
        <f t="shared" si="107"/>
        <v/>
      </c>
      <c r="DD26" s="294" t="str">
        <f t="shared" si="108"/>
        <v/>
      </c>
      <c r="DE26" s="294" t="str">
        <f t="shared" si="109"/>
        <v/>
      </c>
      <c r="DF26" s="294" t="str">
        <f t="shared" si="110"/>
        <v/>
      </c>
      <c r="DG26" s="294" t="str">
        <f t="shared" si="110"/>
        <v/>
      </c>
      <c r="DH26" s="294" t="str">
        <f t="shared" si="111"/>
        <v/>
      </c>
      <c r="DI26" s="294" t="str">
        <f t="shared" si="112"/>
        <v/>
      </c>
      <c r="DJ26" s="295">
        <v>12</v>
      </c>
      <c r="DK26" s="296"/>
      <c r="DL26" s="296"/>
      <c r="DM26" s="309" t="str">
        <f t="shared" si="113"/>
        <v/>
      </c>
      <c r="DN26" s="292" t="str">
        <f t="shared" si="114"/>
        <v/>
      </c>
      <c r="DO26" s="292" t="str">
        <f t="shared" si="115"/>
        <v/>
      </c>
      <c r="DP26" s="292" t="str">
        <f t="shared" si="116"/>
        <v/>
      </c>
      <c r="DQ26" s="293" t="str">
        <f t="shared" si="117"/>
        <v/>
      </c>
      <c r="DR26" s="293" t="str">
        <f t="shared" si="118"/>
        <v/>
      </c>
      <c r="DS26" s="293" t="str">
        <f t="shared" si="7"/>
        <v/>
      </c>
      <c r="DT26" s="293" t="str">
        <f t="shared" si="8"/>
        <v/>
      </c>
      <c r="DU26" s="294" t="str">
        <f t="shared" si="9"/>
        <v/>
      </c>
      <c r="DV26" s="294" t="str">
        <f t="shared" si="10"/>
        <v/>
      </c>
      <c r="DW26" s="294" t="str">
        <f t="shared" si="11"/>
        <v/>
      </c>
      <c r="DX26" s="294" t="str">
        <f t="shared" si="12"/>
        <v/>
      </c>
      <c r="DY26" s="294" t="str">
        <f t="shared" si="13"/>
        <v/>
      </c>
      <c r="DZ26" s="294" t="str">
        <f t="shared" si="14"/>
        <v/>
      </c>
      <c r="EA26" s="294" t="str">
        <f t="shared" si="15"/>
        <v/>
      </c>
      <c r="EB26" s="294" t="str">
        <f t="shared" si="16"/>
        <v/>
      </c>
      <c r="EC26" s="294" t="str">
        <f t="shared" si="17"/>
        <v/>
      </c>
      <c r="ED26" s="294" t="str">
        <f t="shared" si="6"/>
        <v/>
      </c>
      <c r="EE26" s="294" t="str">
        <f t="shared" si="18"/>
        <v/>
      </c>
      <c r="EF26" s="294" t="str">
        <f t="shared" si="119"/>
        <v/>
      </c>
      <c r="EG26" s="295">
        <v>12</v>
      </c>
      <c r="EU26" s="254" t="str">
        <f>IFERROR(IF(AND('Classificação geral'!$H18="FEM",'Classificação geral'!$I18=1,'Classificação geral'!$F18="Mini"),'Classificação geral'!$A18,""),"")</f>
        <v/>
      </c>
      <c r="EV26" s="254" t="str">
        <f>IFERROR(IF(AND('Classificação geral'!$H18="FEM",'Classificação geral'!$I18=1,'Classificação geral'!F18="Mini"),'Classificação geral'!$B18,""),"")</f>
        <v/>
      </c>
      <c r="EW26" s="255" t="str">
        <f>IF($EV26='Classificação geral'!$B18,'Classificação geral'!$C18,"")</f>
        <v/>
      </c>
      <c r="EX26" s="255" t="str">
        <f>IF($EV26='Classificação geral'!$B18,'Classificação geral'!$D18,"")</f>
        <v/>
      </c>
      <c r="EY26" s="255" t="str">
        <f>IF($EV26='Classificação geral'!$B18,'Classificação geral'!$H18,"")</f>
        <v/>
      </c>
      <c r="EZ26" s="255" t="str">
        <f>IF($EY26='Classificação geral'!$H18,'Classificação geral'!$I18,"")</f>
        <v/>
      </c>
      <c r="FA26" s="255" t="str">
        <f>IF($EZ26='Classificação geral'!$I18,'Classificação geral'!$N18,"")</f>
        <v/>
      </c>
      <c r="FB26" s="255" t="str">
        <f>IF($EZ26='Classificação geral'!$I18,'Classificação geral'!$Q18,"")</f>
        <v/>
      </c>
      <c r="FC26" s="255" t="str">
        <f>IF($EZ26='Classificação geral'!$I18,'Classificação geral'!$R18,"")</f>
        <v/>
      </c>
      <c r="FD26" s="255" t="str">
        <f>IF($EZ26='Classificação geral'!$I18,'Classificação geral'!$J18,"")</f>
        <v/>
      </c>
      <c r="FE26" s="255" t="str">
        <f>IF($EZ26='Classificação geral'!$I18,'Classificação geral'!$S18,"")</f>
        <v/>
      </c>
      <c r="FF26" s="255" t="str">
        <f>IF($EZ26='Classificação geral'!$I18,'Classificação geral'!$U18,"")</f>
        <v/>
      </c>
      <c r="FG26" s="255" t="str">
        <f>IF($EZ26='Classificação geral'!$I18,'Classificação geral'!$V18,"")</f>
        <v/>
      </c>
      <c r="FH26" s="255" t="str">
        <f>IF($EZ26='Classificação geral'!$I18,'Classificação geral'!$K18,"")</f>
        <v/>
      </c>
      <c r="FI26" s="255" t="str">
        <f>IF($EZ26='Classificação geral'!$I18,'Classificação geral'!$W18,"")</f>
        <v/>
      </c>
      <c r="FJ26" s="255" t="str">
        <f>IF($EZ26='Classificação geral'!$I18,'Classificação geral'!$Y18,"")</f>
        <v/>
      </c>
      <c r="FK26" s="255" t="str">
        <f>IF($EZ26='Classificação geral'!$I18,'Classificação geral'!$Z18,"")</f>
        <v/>
      </c>
      <c r="FL26" s="255" t="str">
        <f>IF($EZ26='Classificação geral'!$I18,'Classificação geral'!$L18,"")</f>
        <v/>
      </c>
      <c r="FM26" s="255" t="str">
        <f>IF($EZ26='Classificação geral'!$I18,'Classificação geral'!$M18,"")</f>
        <v/>
      </c>
      <c r="FN26" s="255" t="str">
        <f>IF($EZ26='Classificação geral'!$I18,'Classificação geral'!$AG18,"")</f>
        <v/>
      </c>
      <c r="FO26" s="256" t="str">
        <f>IFERROR(RANK(FN26,FN:FN,0)+ COUNTIF($FN$13:FN25,FN26),"")</f>
        <v/>
      </c>
      <c r="FP26" s="244"/>
      <c r="FQ26" s="254" t="str">
        <f>IFERROR(IF(AND('Classificação geral'!$H18="mas",'Classificação geral'!$I18=1,'Classificação geral'!$F18="Mini"),'Classificação geral'!$A18,""),"")</f>
        <v/>
      </c>
      <c r="FR26" s="254" t="str">
        <f>IFERROR(IF(AND('Classificação geral'!$H18="mas",'Classificação geral'!$I18=1,'Classificação geral'!$F18="Mini"),'Classificação geral'!$B18,""),"")</f>
        <v/>
      </c>
      <c r="FS26" s="255" t="str">
        <f>IF($FR26='Classificação geral'!$B18,'Classificação geral'!$C18,"")</f>
        <v/>
      </c>
      <c r="FT26" s="255" t="str">
        <f>IF($FR26='Classificação geral'!$B18,'Classificação geral'!$D18,"")</f>
        <v/>
      </c>
      <c r="FU26" s="255" t="str">
        <f>IF($FR26='Classificação geral'!$B18,'Classificação geral'!$H18,"")</f>
        <v/>
      </c>
      <c r="FV26" s="254" t="str">
        <f>IFERROR(IF(AND($FU26="mas",'Classificação geral'!$I18=1),'Classificação geral'!I18,""),"")</f>
        <v/>
      </c>
      <c r="FW26" s="254" t="str">
        <f>IFERROR(IF(AND($FU26="mas",'Classificação geral'!$I18=1),'Classificação geral'!N18,""),"")</f>
        <v/>
      </c>
      <c r="FX26" s="254" t="str">
        <f>IFERROR(IF(AND($FU26="mas",'Classificação geral'!$I18=1),'Classificação geral'!Q18,""),"")</f>
        <v/>
      </c>
      <c r="FY26" s="254" t="str">
        <f>IFERROR(IF(AND($FU26="mas",'Classificação geral'!$I18=1),'Classificação geral'!R18,""),"")</f>
        <v/>
      </c>
      <c r="FZ26" s="254" t="str">
        <f>IFERROR(IF(AND($FU26="mas",'Classificação geral'!$I18=1),'Classificação geral'!J18,""),"")</f>
        <v/>
      </c>
      <c r="GA26" s="254" t="str">
        <f>IFERROR(IF(AND($FU26="mas",'Classificação geral'!$I18=1),'Classificação geral'!S18,""),"")</f>
        <v/>
      </c>
      <c r="GB26" s="254" t="str">
        <f>IFERROR(IF(AND($FU26="mas",'Classificação geral'!$I18=1),'Classificação geral'!U18,""),"")</f>
        <v/>
      </c>
      <c r="GC26" s="254" t="str">
        <f>IFERROR(IF(AND($FU26="mas",'Classificação geral'!$I18=1),'Classificação geral'!V18,""),"")</f>
        <v/>
      </c>
      <c r="GD26" s="254" t="str">
        <f>IFERROR(IF(AND($FU26="mas",'Classificação geral'!$I18=1),'Classificação geral'!K18,""),"")</f>
        <v/>
      </c>
      <c r="GE26" s="254" t="str">
        <f>IFERROR(IF(AND($FU26="mas",'Classificação geral'!$I18=1),'Classificação geral'!W18,""),"")</f>
        <v/>
      </c>
      <c r="GF26" s="254" t="str">
        <f>IFERROR(IF(AND($FU26="mas",'Classificação geral'!$I18=1),'Classificação geral'!Y18,""),"")</f>
        <v/>
      </c>
      <c r="GG26" s="254" t="str">
        <f>IFERROR(IF(AND($FU26="mas",'Classificação geral'!$I18=1),'Classificação geral'!Z18,""),"")</f>
        <v/>
      </c>
      <c r="GH26" s="254" t="str">
        <f>IFERROR(IF(AND($FU26="mas",'Classificação geral'!$I18=1),'Classificação geral'!L18,""),"")</f>
        <v/>
      </c>
      <c r="GI26" s="254" t="str">
        <f>IFERROR(IF(AND($FU26="mas",'Classificação geral'!$I18=1),'Classificação geral'!M18,""),"")</f>
        <v/>
      </c>
      <c r="GJ26" s="302" t="str">
        <f>IFERROR(IF(AND($FU26="mas",'Classificação geral'!$I18=1),'Classificação geral'!AG18,""),"")</f>
        <v/>
      </c>
      <c r="GK26" s="256" t="str">
        <f>IFERROR(RANK(GJ26,GJ:GJ,0)+ COUNTIF($GJ$13:GJ25,GJ26),"")</f>
        <v/>
      </c>
      <c r="GL26" s="244"/>
      <c r="GM26" s="254" t="str">
        <f>IFERROR(IF(AND('Classificação geral'!$H18="fem",'Classificação geral'!$I18=2,'Classificação geral'!$F18="Mini"),'Classificação geral'!$A18,""),"")</f>
        <v/>
      </c>
      <c r="GN26" s="254" t="str">
        <f>IFERROR(IF(AND('Classificação geral'!$H18="fem",'Classificação geral'!$I18=2,'Classificação geral'!$F18="Mini"),'Classificação geral'!$B18,""),"")</f>
        <v/>
      </c>
      <c r="GO26" s="255" t="str">
        <f>IF($GN26='Classificação geral'!$B18,'Classificação geral'!$C18,"")</f>
        <v/>
      </c>
      <c r="GP26" s="255" t="str">
        <f>IF($GN26='Classificação geral'!$B18,'Classificação geral'!$D18,"")</f>
        <v/>
      </c>
      <c r="GQ26" s="255" t="str">
        <f>IF($GN26='Classificação geral'!$B18,'Classificação geral'!$H18,"")</f>
        <v/>
      </c>
      <c r="GR26" s="254" t="str">
        <f>IFERROR(IF(AND($GQ26="fem",'Classificação geral'!$I18=2),'Classificação geral'!I18,""),"")</f>
        <v/>
      </c>
      <c r="GS26" s="254" t="str">
        <f>IFERROR(IF(AND($GQ26="fem",'Classificação geral'!$I18=2),'Classificação geral'!N18,""),"")</f>
        <v/>
      </c>
      <c r="GT26" s="254" t="str">
        <f>IFERROR(IF(AND($GQ26="fem",'Classificação geral'!$I18=2),'Classificação geral'!Q18,""),"")</f>
        <v/>
      </c>
      <c r="GU26" s="254" t="str">
        <f>IFERROR(IF(AND($GQ26="fem",'Classificação geral'!$I18=2),'Classificação geral'!R18,""),"")</f>
        <v/>
      </c>
      <c r="GV26" s="254" t="str">
        <f>IFERROR(IF(AND($GQ26="fem",'Classificação geral'!$I18=2),'Classificação geral'!J18,""),"")</f>
        <v/>
      </c>
      <c r="GW26" s="254" t="str">
        <f>IFERROR(IF(AND($GQ26="fem",'Classificação geral'!$I18=2),'Classificação geral'!S18,""),"")</f>
        <v/>
      </c>
      <c r="GX26" s="254" t="str">
        <f>IFERROR(IF(AND($GQ26="fem",'Classificação geral'!$I18=2),'Classificação geral'!U18,""),"")</f>
        <v/>
      </c>
      <c r="GY26" s="254" t="str">
        <f>IFERROR(IF(AND($GQ26="fem",'Classificação geral'!$I18=2),'Classificação geral'!V18,""),"")</f>
        <v/>
      </c>
      <c r="GZ26" s="254" t="str">
        <f>IFERROR(IF(AND($GQ26="fem",'Classificação geral'!$I18=2),'Classificação geral'!K18,""),"")</f>
        <v/>
      </c>
      <c r="HA26" s="254" t="str">
        <f>IFERROR(IF(AND($GQ26="fem",'Classificação geral'!$I18=2),'Classificação geral'!W18,""),"")</f>
        <v/>
      </c>
      <c r="HB26" s="254" t="str">
        <f>IFERROR(IF(AND($GQ26="fem",'Classificação geral'!$I18=2),'Classificação geral'!Y18,""),"")</f>
        <v/>
      </c>
      <c r="HC26" s="254" t="str">
        <f>IFERROR(IF(AND($GQ26="fem",'Classificação geral'!$I18=2),'Classificação geral'!Z18,""),"")</f>
        <v/>
      </c>
      <c r="HD26" s="254" t="str">
        <f>IFERROR(IF(AND($GQ26="fem",'Classificação geral'!$I18=2),'Classificação geral'!L18,""),"")</f>
        <v/>
      </c>
      <c r="HE26" s="254" t="str">
        <f>IFERROR(IF(AND($GQ26="fem",'Classificação geral'!$I18=2),'Classificação geral'!M18,""),"")</f>
        <v/>
      </c>
      <c r="HF26" s="254" t="str">
        <f>IFERROR(IF(AND($GQ26="fem",'Classificação geral'!$I18=2),'Classificação geral'!AG18,""),"")</f>
        <v/>
      </c>
      <c r="HG26" s="256" t="str">
        <f>IFERROR(RANK(HF26,HF:HF,0)+ COUNTIF(HF$13:$HF24,HF26),"")</f>
        <v/>
      </c>
      <c r="HH26" s="244"/>
      <c r="HI26" s="254" t="str">
        <f>IFERROR(IF(AND('Classificação geral'!$H18="mas",'Classificação geral'!$I18=2,'Classificação geral'!$F18="Mini"),'Classificação geral'!$A18,""),"")</f>
        <v/>
      </c>
      <c r="HJ26" s="254" t="str">
        <f>IFERROR(IF(AND('Classificação geral'!$H18="mas",'Classificação geral'!$I18=2,'Classificação geral'!$F18="Mini"),'Classificação geral'!$B18,""),"")</f>
        <v/>
      </c>
      <c r="HK26" s="255" t="str">
        <f>IF($HJ26='Classificação geral'!$B18,'Classificação geral'!$C18,"")</f>
        <v/>
      </c>
      <c r="HL26" s="255" t="str">
        <f>IF($HJ26='Classificação geral'!$B18,'Classificação geral'!$D18,"")</f>
        <v/>
      </c>
      <c r="HM26" s="255" t="str">
        <f>IF($HJ26='Classificação geral'!$B18,'Classificação geral'!$H18,"")</f>
        <v/>
      </c>
      <c r="HN26" s="254" t="str">
        <f>IFERROR(IF(AND($HM26="mas",'Classificação geral'!$I18=2),'Classificação geral'!I18,""),"")</f>
        <v/>
      </c>
      <c r="HO26" s="254" t="str">
        <f>IFERROR(IF(AND($HM26="mas",'Classificação geral'!$I18=2),'Classificação geral'!N18,""),"")</f>
        <v/>
      </c>
      <c r="HP26" s="254" t="str">
        <f>IFERROR(IF(AND($HM26="mas",'Classificação geral'!$I18=2),'Classificação geral'!Q18,""),"")</f>
        <v/>
      </c>
      <c r="HQ26" s="254" t="str">
        <f>IFERROR(IF(AND($HM26="mas",'Classificação geral'!$I18=2),'Classificação geral'!R18,""),"")</f>
        <v/>
      </c>
      <c r="HR26" s="254" t="str">
        <f>IFERROR(IF(AND($HM26="mas",'Classificação geral'!$I18=2),'Classificação geral'!J18,""),"")</f>
        <v/>
      </c>
      <c r="HS26" s="254" t="str">
        <f>IFERROR(IF(AND($HM26="mas",'Classificação geral'!$I18=2),'Classificação geral'!S18,""),"")</f>
        <v/>
      </c>
      <c r="HT26" s="254" t="str">
        <f>IFERROR(IF(AND($HM26="mas",'Classificação geral'!$I18=2),'Classificação geral'!U18,""),"")</f>
        <v/>
      </c>
      <c r="HU26" s="254" t="str">
        <f>IFERROR(IF(AND($HM26="mas",'Classificação geral'!$I18=2),'Classificação geral'!V18,""),"")</f>
        <v/>
      </c>
      <c r="HV26" s="254" t="str">
        <f>IFERROR(IF(AND($HM26="mas",'Classificação geral'!$I18=2),'Classificação geral'!J18,""),"")</f>
        <v/>
      </c>
      <c r="HW26" s="254" t="str">
        <f>IFERROR(IF(AND($HM26="mas",'Classificação geral'!$I18=2),'Classificação geral'!W18,""),"")</f>
        <v/>
      </c>
      <c r="HX26" s="254" t="str">
        <f>IFERROR(IF(AND($HM26="mas",'Classificação geral'!$I18=2),'Classificação geral'!Y18,""),"")</f>
        <v/>
      </c>
      <c r="HY26" s="254" t="str">
        <f>IFERROR(IF(AND($HM26="mas",'Classificação geral'!$I18=2),'Classificação geral'!Z18,""),"")</f>
        <v/>
      </c>
      <c r="HZ26" s="254" t="str">
        <f>IFERROR(IF(AND($HM26="mas",'Classificação geral'!$I18=2),'Classificação geral'!L18,""),"")</f>
        <v/>
      </c>
      <c r="IA26" s="254" t="str">
        <f>IFERROR(IF(AND($HM26="mas",'Classificação geral'!$I18=2),'Classificação geral'!$AG18,""),"")</f>
        <v/>
      </c>
      <c r="IB26" s="256" t="str">
        <f>IFERROR(RANK(IA26,IA:IA,0)+ COUNTIF($IA$13:IA$13,IA26),"")</f>
        <v/>
      </c>
      <c r="IC26" s="244"/>
      <c r="ID26" s="254" t="str">
        <f>IFERROR(IF(AND('Classificação geral'!$H18="fem",'Classificação geral'!$I18=3,'Classificação geral'!$F18="Mini"),'Classificação geral'!$A18,""),"")</f>
        <v/>
      </c>
      <c r="IE26" s="254" t="str">
        <f>IFERROR(IF(AND('Classificação geral'!$H18="fem",'Classificação geral'!$I18=3,'Classificação geral'!$F18="Mini"),'Classificação geral'!$B18,""),"")</f>
        <v/>
      </c>
      <c r="IF26" s="255" t="str">
        <f>IF($IE26='Classificação geral'!$B18,'Classificação geral'!$C18,"")</f>
        <v/>
      </c>
      <c r="IG26" s="255" t="str">
        <f>IF($IE26='Classificação geral'!$B18,'Classificação geral'!$D18,"")</f>
        <v/>
      </c>
      <c r="IH26" s="255" t="str">
        <f>IF($IE26='Classificação geral'!$B18,'Classificação geral'!$H18,"")</f>
        <v/>
      </c>
      <c r="II26" s="255" t="str">
        <f>IF($IH26='Classificação geral'!$H18,'Classificação geral'!$I18,"")</f>
        <v/>
      </c>
      <c r="IJ26" s="255" t="str">
        <f>IF($II26='Classificação geral'!$I18,'Classificação geral'!$N18,"")</f>
        <v/>
      </c>
      <c r="IK26" s="255" t="str">
        <f>IF($II26='Classificação geral'!$I18,'Classificação geral'!$Q18,"")</f>
        <v/>
      </c>
      <c r="IL26" s="255" t="str">
        <f>IF($II26='Classificação geral'!$I18,'Classificação geral'!$R18,"")</f>
        <v/>
      </c>
      <c r="IM26" s="255" t="str">
        <f>IF($II26='Classificação geral'!$I18,'Classificação geral'!$J18,"")</f>
        <v/>
      </c>
      <c r="IN26" s="255" t="str">
        <f>IF($II26='Classificação geral'!$I18,'Classificação geral'!$S18,"")</f>
        <v/>
      </c>
      <c r="IO26" s="255" t="str">
        <f>IF($II26='Classificação geral'!$I18,'Classificação geral'!$U18,"")</f>
        <v/>
      </c>
      <c r="IP26" s="255" t="str">
        <f>IF($II26='Classificação geral'!$I18,'Classificação geral'!$V18,"")</f>
        <v/>
      </c>
      <c r="IQ26" s="255" t="str">
        <f>IF($II26='Classificação geral'!$I18,'Classificação geral'!$K18,"")</f>
        <v/>
      </c>
      <c r="IR26" s="255" t="str">
        <f>IF($II26='Classificação geral'!$I18,'Classificação geral'!$W18,"")</f>
        <v/>
      </c>
      <c r="IS26" s="255" t="str">
        <f>IF($II26='Classificação geral'!$I18,'Classificação geral'!$Y18,"")</f>
        <v/>
      </c>
      <c r="IT26" s="255" t="str">
        <f>IF($II26='Classificação geral'!$I18,'Classificação geral'!$Z18,"")</f>
        <v/>
      </c>
      <c r="IU26" s="255" t="str">
        <f>IF($II26='Classificação geral'!$I18,'Classificação geral'!$L18,"")</f>
        <v/>
      </c>
      <c r="IV26" s="255" t="str">
        <f>IF($II26='Classificação geral'!$I18,'Classificação geral'!$M18,"")</f>
        <v/>
      </c>
      <c r="IW26" s="255" t="str">
        <f>IF($II26='Classificação geral'!$I18,'Classificação geral'!$AG18,"")</f>
        <v/>
      </c>
      <c r="IX26" s="256" t="str">
        <f>IFERROR(RANK(IW26,IW:IW,0)+ COUNTIF($IW$13:IW24,IW26),"")</f>
        <v/>
      </c>
      <c r="IY26" s="244"/>
      <c r="IZ26" s="254" t="str">
        <f>IFERROR(IF(AND('Classificação geral'!$H18="mas",'Classificação geral'!$I18=3,'Classificação geral'!$F18="Mini"),'Classificação geral'!$A18,""),"")</f>
        <v/>
      </c>
      <c r="JA26" s="254" t="str">
        <f>IFERROR(IF(AND('Classificação geral'!$H18="mas",'Classificação geral'!$I18=3,'Classificação geral'!$F18="Mini"),'Classificação geral'!$B18,""),"")</f>
        <v/>
      </c>
      <c r="JB26" s="255" t="str">
        <f>IF($JA26='Classificação geral'!$B18,'Classificação geral'!$C18,"")</f>
        <v/>
      </c>
      <c r="JC26" s="255" t="str">
        <f>IF($JA26='Classificação geral'!$B18,'Classificação geral'!$D18,"")</f>
        <v/>
      </c>
      <c r="JD26" s="255" t="str">
        <f>IF($JA26='Classificação geral'!$B18,'Classificação geral'!$H18,"")</f>
        <v/>
      </c>
      <c r="JE26" s="254" t="str">
        <f>IFERROR(IF(AND($JD26="mas",'Classificação geral'!$I18=3),'Classificação geral'!I18,""),"")</f>
        <v/>
      </c>
      <c r="JF26" s="254" t="str">
        <f>IFERROR(IF(AND($JD26="mas",'Classificação geral'!$I18=3),'Classificação geral'!N18,""),"")</f>
        <v/>
      </c>
      <c r="JG26" s="254" t="str">
        <f>IFERROR(IF(AND($JD26="mas",'Classificação geral'!$I18=3),'Classificação geral'!Q18,""),"")</f>
        <v/>
      </c>
      <c r="JH26" s="254" t="str">
        <f>IFERROR(IF(AND($JD26="mas",'Classificação geral'!$I18=3),'Classificação geral'!R18,""),"")</f>
        <v/>
      </c>
      <c r="JI26" s="254" t="str">
        <f>IFERROR(IF(AND($JD26="mas",'Classificação geral'!$I18=3),'Classificação geral'!J18,""),"")</f>
        <v/>
      </c>
      <c r="JJ26" s="254" t="str">
        <f>IFERROR(IF(AND($JD26="mas",'Classificação geral'!$I18=3),'Classificação geral'!S18,""),"")</f>
        <v/>
      </c>
      <c r="JK26" s="254" t="str">
        <f>IFERROR(IF(AND($JD26="mas",'Classificação geral'!$I18=3),'Classificação geral'!U18,""),"")</f>
        <v/>
      </c>
      <c r="JL26" s="254" t="str">
        <f>IFERROR(IF(AND($JD26="mas",'Classificação geral'!$I18=3),'Classificação geral'!V18,""),"")</f>
        <v/>
      </c>
      <c r="JM26" s="254" t="str">
        <f>IFERROR(IF(AND($JD26="mas",'Classificação geral'!$I18=3),'Classificação geral'!K18,""),"")</f>
        <v/>
      </c>
      <c r="JN26" s="254" t="str">
        <f>IFERROR(IF(AND($JD26="mas",'Classificação geral'!$I18=3),'Classificação geral'!W18,""),"")</f>
        <v/>
      </c>
      <c r="JO26" s="254" t="str">
        <f>IFERROR(IF(AND($JD26="mas",'Classificação geral'!$I18=3),'Classificação geral'!Y18,""),"")</f>
        <v/>
      </c>
      <c r="JP26" s="254" t="str">
        <f>IFERROR(IF(AND($JD26="mas",'Classificação geral'!$I18=3),'Classificação geral'!Z18,""),"")</f>
        <v/>
      </c>
      <c r="JQ26" s="254" t="str">
        <f>IFERROR(IF(AND($JD26="mas",'Classificação geral'!$I18=3),'Classificação geral'!L18,""),"")</f>
        <v/>
      </c>
      <c r="JR26" s="254" t="str">
        <f>IFERROR(IF(AND($JD26="mas",'Classificação geral'!$I18=3),'Classificação geral'!$AG18,""),"")</f>
        <v/>
      </c>
      <c r="JS26" s="256" t="str">
        <f>IFERROR(RANK(JR26,JR:JR,0)+ COUNTIF(JR$13:$JR24,JR26),"")</f>
        <v/>
      </c>
    </row>
    <row r="27" spans="1:279" s="297" customFormat="1" ht="27.75" customHeight="1" x14ac:dyDescent="0.4">
      <c r="B27" s="309" t="str">
        <f t="shared" si="19"/>
        <v/>
      </c>
      <c r="C27" s="292" t="str">
        <f t="shared" si="20"/>
        <v/>
      </c>
      <c r="D27" s="292" t="str">
        <f t="shared" si="21"/>
        <v/>
      </c>
      <c r="E27" s="292" t="str">
        <f t="shared" si="22"/>
        <v/>
      </c>
      <c r="F27" s="293" t="str">
        <f t="shared" si="23"/>
        <v/>
      </c>
      <c r="G27" s="293" t="str">
        <f t="shared" si="24"/>
        <v/>
      </c>
      <c r="H27" s="294" t="str">
        <f t="shared" si="25"/>
        <v/>
      </c>
      <c r="I27" s="294" t="str">
        <f t="shared" si="26"/>
        <v/>
      </c>
      <c r="J27" s="294" t="str">
        <f t="shared" si="27"/>
        <v/>
      </c>
      <c r="K27" s="294" t="str">
        <f t="shared" si="28"/>
        <v/>
      </c>
      <c r="L27" s="294" t="str">
        <f t="shared" si="29"/>
        <v/>
      </c>
      <c r="M27" s="294" t="str">
        <f t="shared" si="30"/>
        <v/>
      </c>
      <c r="N27" s="294" t="str">
        <f t="shared" si="31"/>
        <v/>
      </c>
      <c r="O27" s="294" t="str">
        <f t="shared" si="32"/>
        <v/>
      </c>
      <c r="P27" s="294" t="str">
        <f t="shared" si="33"/>
        <v/>
      </c>
      <c r="Q27" s="294" t="str">
        <f t="shared" si="34"/>
        <v/>
      </c>
      <c r="R27" s="294" t="str">
        <f t="shared" si="35"/>
        <v/>
      </c>
      <c r="S27" s="294" t="str">
        <f t="shared" si="35"/>
        <v/>
      </c>
      <c r="T27" s="294" t="str">
        <f t="shared" si="36"/>
        <v/>
      </c>
      <c r="U27" s="294" t="str">
        <f t="shared" si="37"/>
        <v/>
      </c>
      <c r="V27" s="295">
        <v>13</v>
      </c>
      <c r="W27" s="296"/>
      <c r="X27" s="296"/>
      <c r="Y27" s="309" t="str">
        <f t="shared" si="38"/>
        <v/>
      </c>
      <c r="Z27" s="292" t="str">
        <f t="shared" si="39"/>
        <v/>
      </c>
      <c r="AA27" s="292" t="str">
        <f t="shared" si="40"/>
        <v/>
      </c>
      <c r="AB27" s="292" t="str">
        <f t="shared" si="41"/>
        <v/>
      </c>
      <c r="AC27" s="293" t="str">
        <f t="shared" si="42"/>
        <v/>
      </c>
      <c r="AD27" s="293" t="str">
        <f t="shared" si="43"/>
        <v/>
      </c>
      <c r="AE27" s="294" t="str">
        <f t="shared" si="44"/>
        <v/>
      </c>
      <c r="AF27" s="294" t="str">
        <f t="shared" si="45"/>
        <v/>
      </c>
      <c r="AG27" s="294" t="str">
        <f t="shared" si="46"/>
        <v/>
      </c>
      <c r="AH27" s="294" t="str">
        <f t="shared" si="47"/>
        <v/>
      </c>
      <c r="AI27" s="294" t="str">
        <f t="shared" si="48"/>
        <v/>
      </c>
      <c r="AJ27" s="294" t="str">
        <f t="shared" si="49"/>
        <v/>
      </c>
      <c r="AK27" s="294" t="str">
        <f t="shared" si="50"/>
        <v/>
      </c>
      <c r="AL27" s="294" t="str">
        <f t="shared" si="51"/>
        <v/>
      </c>
      <c r="AM27" s="294" t="str">
        <f t="shared" si="52"/>
        <v/>
      </c>
      <c r="AN27" s="294" t="str">
        <f t="shared" si="53"/>
        <v/>
      </c>
      <c r="AO27" s="294" t="str">
        <f t="shared" si="54"/>
        <v/>
      </c>
      <c r="AP27" s="294" t="str">
        <f t="shared" si="54"/>
        <v/>
      </c>
      <c r="AQ27" s="294" t="str">
        <f t="shared" si="55"/>
        <v/>
      </c>
      <c r="AR27" s="294" t="str">
        <f t="shared" si="56"/>
        <v/>
      </c>
      <c r="AS27" s="295">
        <v>13</v>
      </c>
      <c r="AT27" s="296"/>
      <c r="AV27" s="310" t="str">
        <f t="shared" si="57"/>
        <v/>
      </c>
      <c r="AW27" s="292" t="str">
        <f t="shared" si="58"/>
        <v/>
      </c>
      <c r="AX27" s="292" t="str">
        <f t="shared" si="59"/>
        <v/>
      </c>
      <c r="AY27" s="293" t="str">
        <f t="shared" si="60"/>
        <v/>
      </c>
      <c r="AZ27" s="293" t="str">
        <f t="shared" si="61"/>
        <v/>
      </c>
      <c r="BA27" s="293" t="str">
        <f t="shared" si="62"/>
        <v/>
      </c>
      <c r="BB27" s="294" t="str">
        <f t="shared" si="63"/>
        <v/>
      </c>
      <c r="BC27" s="294" t="str">
        <f t="shared" si="64"/>
        <v/>
      </c>
      <c r="BD27" s="294" t="str">
        <f t="shared" si="65"/>
        <v/>
      </c>
      <c r="BE27" s="294" t="str">
        <f t="shared" si="66"/>
        <v/>
      </c>
      <c r="BF27" s="294" t="str">
        <f t="shared" si="67"/>
        <v/>
      </c>
      <c r="BG27" s="294" t="str">
        <f t="shared" si="68"/>
        <v/>
      </c>
      <c r="BH27" s="294" t="str">
        <f t="shared" si="69"/>
        <v/>
      </c>
      <c r="BI27" s="294" t="str">
        <f t="shared" si="70"/>
        <v/>
      </c>
      <c r="BJ27" s="294" t="str">
        <f t="shared" si="71"/>
        <v/>
      </c>
      <c r="BK27" s="294" t="str">
        <f t="shared" si="72"/>
        <v/>
      </c>
      <c r="BL27" s="294" t="str">
        <f t="shared" si="73"/>
        <v/>
      </c>
      <c r="BM27" s="294" t="str">
        <f t="shared" si="73"/>
        <v/>
      </c>
      <c r="BN27" s="294" t="str">
        <f t="shared" si="74"/>
        <v/>
      </c>
      <c r="BO27" s="294" t="str">
        <f t="shared" si="75"/>
        <v/>
      </c>
      <c r="BP27" s="295">
        <v>13</v>
      </c>
      <c r="BQ27" s="296"/>
      <c r="BR27" s="296"/>
      <c r="BS27" s="310" t="str">
        <f t="shared" si="76"/>
        <v/>
      </c>
      <c r="BT27" s="292" t="str">
        <f t="shared" si="77"/>
        <v/>
      </c>
      <c r="BU27" s="292" t="str">
        <f t="shared" si="78"/>
        <v/>
      </c>
      <c r="BV27" s="293" t="str">
        <f t="shared" si="79"/>
        <v/>
      </c>
      <c r="BW27" s="293" t="str">
        <f t="shared" si="80"/>
        <v/>
      </c>
      <c r="BX27" s="293" t="str">
        <f t="shared" si="81"/>
        <v/>
      </c>
      <c r="BY27" s="294" t="str">
        <f t="shared" si="81"/>
        <v/>
      </c>
      <c r="BZ27" s="294" t="str">
        <f t="shared" si="82"/>
        <v/>
      </c>
      <c r="CA27" s="294" t="str">
        <f t="shared" si="83"/>
        <v/>
      </c>
      <c r="CB27" s="294" t="str">
        <f t="shared" si="84"/>
        <v/>
      </c>
      <c r="CC27" s="294" t="str">
        <f t="shared" si="85"/>
        <v/>
      </c>
      <c r="CD27" s="294" t="str">
        <f t="shared" si="86"/>
        <v/>
      </c>
      <c r="CE27" s="294" t="str">
        <f t="shared" si="87"/>
        <v/>
      </c>
      <c r="CF27" s="294" t="str">
        <f t="shared" si="88"/>
        <v/>
      </c>
      <c r="CG27" s="294" t="str">
        <f t="shared" si="89"/>
        <v/>
      </c>
      <c r="CH27" s="294" t="str">
        <f t="shared" si="90"/>
        <v/>
      </c>
      <c r="CI27" s="294" t="str">
        <f t="shared" si="91"/>
        <v/>
      </c>
      <c r="CJ27" s="294" t="str">
        <f t="shared" si="91"/>
        <v/>
      </c>
      <c r="CK27" s="294" t="str">
        <f t="shared" si="92"/>
        <v/>
      </c>
      <c r="CL27" s="294" t="str">
        <f t="shared" si="93"/>
        <v/>
      </c>
      <c r="CM27" s="295">
        <v>13</v>
      </c>
      <c r="CP27" s="309" t="str">
        <f t="shared" si="94"/>
        <v/>
      </c>
      <c r="CQ27" s="292" t="str">
        <f t="shared" si="95"/>
        <v/>
      </c>
      <c r="CR27" s="292" t="str">
        <f t="shared" si="96"/>
        <v/>
      </c>
      <c r="CS27" s="292" t="str">
        <f t="shared" si="97"/>
        <v/>
      </c>
      <c r="CT27" s="293" t="str">
        <f t="shared" si="98"/>
        <v/>
      </c>
      <c r="CU27" s="293" t="str">
        <f t="shared" si="99"/>
        <v/>
      </c>
      <c r="CV27" s="294" t="str">
        <f t="shared" si="100"/>
        <v/>
      </c>
      <c r="CW27" s="294" t="str">
        <f t="shared" si="101"/>
        <v/>
      </c>
      <c r="CX27" s="294" t="str">
        <f t="shared" si="102"/>
        <v/>
      </c>
      <c r="CY27" s="294" t="str">
        <f t="shared" si="103"/>
        <v/>
      </c>
      <c r="CZ27" s="294" t="str">
        <f t="shared" si="104"/>
        <v/>
      </c>
      <c r="DA27" s="294" t="str">
        <f t="shared" si="105"/>
        <v/>
      </c>
      <c r="DB27" s="294" t="str">
        <f t="shared" si="106"/>
        <v/>
      </c>
      <c r="DC27" s="294" t="str">
        <f t="shared" si="107"/>
        <v/>
      </c>
      <c r="DD27" s="294" t="str">
        <f t="shared" si="108"/>
        <v/>
      </c>
      <c r="DE27" s="294" t="str">
        <f t="shared" si="109"/>
        <v/>
      </c>
      <c r="DF27" s="294" t="str">
        <f t="shared" si="110"/>
        <v/>
      </c>
      <c r="DG27" s="294" t="str">
        <f t="shared" si="110"/>
        <v/>
      </c>
      <c r="DH27" s="294" t="str">
        <f t="shared" si="111"/>
        <v/>
      </c>
      <c r="DI27" s="294" t="str">
        <f t="shared" si="112"/>
        <v/>
      </c>
      <c r="DJ27" s="295">
        <v>13</v>
      </c>
      <c r="DK27" s="296"/>
      <c r="DL27" s="296"/>
      <c r="DM27" s="309" t="str">
        <f t="shared" si="113"/>
        <v/>
      </c>
      <c r="DN27" s="292" t="str">
        <f t="shared" si="114"/>
        <v/>
      </c>
      <c r="DO27" s="292" t="str">
        <f t="shared" si="115"/>
        <v/>
      </c>
      <c r="DP27" s="292" t="str">
        <f t="shared" si="116"/>
        <v/>
      </c>
      <c r="DQ27" s="293" t="str">
        <f t="shared" si="117"/>
        <v/>
      </c>
      <c r="DR27" s="293" t="str">
        <f t="shared" si="118"/>
        <v/>
      </c>
      <c r="DS27" s="293" t="str">
        <f t="shared" si="7"/>
        <v/>
      </c>
      <c r="DT27" s="293" t="str">
        <f t="shared" si="8"/>
        <v/>
      </c>
      <c r="DU27" s="294" t="str">
        <f t="shared" si="9"/>
        <v/>
      </c>
      <c r="DV27" s="294" t="str">
        <f t="shared" si="10"/>
        <v/>
      </c>
      <c r="DW27" s="294" t="str">
        <f t="shared" si="11"/>
        <v/>
      </c>
      <c r="DX27" s="294" t="str">
        <f t="shared" si="12"/>
        <v/>
      </c>
      <c r="DY27" s="294" t="str">
        <f t="shared" si="13"/>
        <v/>
      </c>
      <c r="DZ27" s="294" t="str">
        <f t="shared" si="14"/>
        <v/>
      </c>
      <c r="EA27" s="294" t="str">
        <f t="shared" si="15"/>
        <v/>
      </c>
      <c r="EB27" s="294" t="str">
        <f t="shared" si="16"/>
        <v/>
      </c>
      <c r="EC27" s="294" t="str">
        <f t="shared" si="17"/>
        <v/>
      </c>
      <c r="ED27" s="294" t="str">
        <f t="shared" si="6"/>
        <v/>
      </c>
      <c r="EE27" s="294" t="str">
        <f t="shared" si="18"/>
        <v/>
      </c>
      <c r="EF27" s="294" t="str">
        <f t="shared" si="119"/>
        <v/>
      </c>
      <c r="EG27" s="295">
        <v>13</v>
      </c>
      <c r="EU27" s="254" t="str">
        <f>IFERROR(IF(AND('Classificação geral'!$H19="FEM",'Classificação geral'!$I19=1,'Classificação geral'!$F19="Mini"),'Classificação geral'!$A19,""),"")</f>
        <v/>
      </c>
      <c r="EV27" s="254" t="str">
        <f>IFERROR(IF(AND('Classificação geral'!$H19="FEM",'Classificação geral'!$I19=1,'Classificação geral'!F19="Mini"),'Classificação geral'!$B19,""),"")</f>
        <v/>
      </c>
      <c r="EW27" s="255" t="str">
        <f>IF($EV27='Classificação geral'!$B19,'Classificação geral'!$C19,"")</f>
        <v/>
      </c>
      <c r="EX27" s="255" t="str">
        <f>IF($EV27='Classificação geral'!$B19,'Classificação geral'!$D19,"")</f>
        <v/>
      </c>
      <c r="EY27" s="255" t="str">
        <f>IF($EV27='Classificação geral'!$B19,'Classificação geral'!$H19,"")</f>
        <v/>
      </c>
      <c r="EZ27" s="255" t="str">
        <f>IF($EY27='Classificação geral'!$H19,'Classificação geral'!$I19,"")</f>
        <v/>
      </c>
      <c r="FA27" s="255" t="str">
        <f>IF($EZ27='Classificação geral'!$I19,'Classificação geral'!$N19,"")</f>
        <v/>
      </c>
      <c r="FB27" s="255" t="str">
        <f>IF($EZ27='Classificação geral'!$I19,'Classificação geral'!$Q19,"")</f>
        <v/>
      </c>
      <c r="FC27" s="255" t="str">
        <f>IF($EZ27='Classificação geral'!$I19,'Classificação geral'!$R19,"")</f>
        <v/>
      </c>
      <c r="FD27" s="255" t="str">
        <f>IF($EZ27='Classificação geral'!$I19,'Classificação geral'!$J19,"")</f>
        <v/>
      </c>
      <c r="FE27" s="255" t="str">
        <f>IF($EZ27='Classificação geral'!$I19,'Classificação geral'!$S19,"")</f>
        <v/>
      </c>
      <c r="FF27" s="255" t="str">
        <f>IF($EZ27='Classificação geral'!$I19,'Classificação geral'!$U19,"")</f>
        <v/>
      </c>
      <c r="FG27" s="255" t="str">
        <f>IF($EZ27='Classificação geral'!$I19,'Classificação geral'!$V19,"")</f>
        <v/>
      </c>
      <c r="FH27" s="255" t="str">
        <f>IF($EZ27='Classificação geral'!$I19,'Classificação geral'!$K19,"")</f>
        <v/>
      </c>
      <c r="FI27" s="255" t="str">
        <f>IF($EZ27='Classificação geral'!$I19,'Classificação geral'!$W19,"")</f>
        <v/>
      </c>
      <c r="FJ27" s="255" t="str">
        <f>IF($EZ27='Classificação geral'!$I19,'Classificação geral'!$Y19,"")</f>
        <v/>
      </c>
      <c r="FK27" s="255" t="str">
        <f>IF($EZ27='Classificação geral'!$I19,'Classificação geral'!$Z19,"")</f>
        <v/>
      </c>
      <c r="FL27" s="255" t="str">
        <f>IF($EZ27='Classificação geral'!$I19,'Classificação geral'!$L19,"")</f>
        <v/>
      </c>
      <c r="FM27" s="255" t="str">
        <f>IF($EZ27='Classificação geral'!$I19,'Classificação geral'!$M19,"")</f>
        <v/>
      </c>
      <c r="FN27" s="255" t="str">
        <f>IF($EZ27='Classificação geral'!$I19,'Classificação geral'!$AG19,"")</f>
        <v/>
      </c>
      <c r="FO27" s="256" t="str">
        <f>IFERROR(RANK(FN27,FN:FN,0)+ COUNTIF($FN$13:FN26,FN27),"")</f>
        <v/>
      </c>
      <c r="FP27" s="244"/>
      <c r="FQ27" s="254" t="str">
        <f>IFERROR(IF(AND('Classificação geral'!$H19="mas",'Classificação geral'!$I19=1,'Classificação geral'!$F19="Mini"),'Classificação geral'!$A19,""),"")</f>
        <v/>
      </c>
      <c r="FR27" s="254" t="str">
        <f>IFERROR(IF(AND('Classificação geral'!$H19="mas",'Classificação geral'!$I19=1,'Classificação geral'!$F19="Mini"),'Classificação geral'!$B19,""),"")</f>
        <v/>
      </c>
      <c r="FS27" s="255" t="str">
        <f>IF($FR27='Classificação geral'!$B19,'Classificação geral'!$C19,"")</f>
        <v/>
      </c>
      <c r="FT27" s="255" t="str">
        <f>IF($FR27='Classificação geral'!$B19,'Classificação geral'!$D19,"")</f>
        <v/>
      </c>
      <c r="FU27" s="255" t="str">
        <f>IF($FR27='Classificação geral'!$B19,'Classificação geral'!$H19,"")</f>
        <v/>
      </c>
      <c r="FV27" s="254" t="str">
        <f>IFERROR(IF(AND($FU27="mas",'Classificação geral'!$I19=1),'Classificação geral'!I19,""),"")</f>
        <v/>
      </c>
      <c r="FW27" s="254" t="str">
        <f>IFERROR(IF(AND($FU27="mas",'Classificação geral'!$I19=1),'Classificação geral'!N19,""),"")</f>
        <v/>
      </c>
      <c r="FX27" s="254" t="str">
        <f>IFERROR(IF(AND($FU27="mas",'Classificação geral'!$I19=1),'Classificação geral'!Q19,""),"")</f>
        <v/>
      </c>
      <c r="FY27" s="254" t="str">
        <f>IFERROR(IF(AND($FU27="mas",'Classificação geral'!$I19=1),'Classificação geral'!R19,""),"")</f>
        <v/>
      </c>
      <c r="FZ27" s="254" t="str">
        <f>IFERROR(IF(AND($FU27="mas",'Classificação geral'!$I19=1),'Classificação geral'!J19,""),"")</f>
        <v/>
      </c>
      <c r="GA27" s="254" t="str">
        <f>IFERROR(IF(AND($FU27="mas",'Classificação geral'!$I19=1),'Classificação geral'!S19,""),"")</f>
        <v/>
      </c>
      <c r="GB27" s="254" t="str">
        <f>IFERROR(IF(AND($FU27="mas",'Classificação geral'!$I19=1),'Classificação geral'!U19,""),"")</f>
        <v/>
      </c>
      <c r="GC27" s="254" t="str">
        <f>IFERROR(IF(AND($FU27="mas",'Classificação geral'!$I19=1),'Classificação geral'!V19,""),"")</f>
        <v/>
      </c>
      <c r="GD27" s="254" t="str">
        <f>IFERROR(IF(AND($FU27="mas",'Classificação geral'!$I19=1),'Classificação geral'!K19,""),"")</f>
        <v/>
      </c>
      <c r="GE27" s="254" t="str">
        <f>IFERROR(IF(AND($FU27="mas",'Classificação geral'!$I19=1),'Classificação geral'!W19,""),"")</f>
        <v/>
      </c>
      <c r="GF27" s="254" t="str">
        <f>IFERROR(IF(AND($FU27="mas",'Classificação geral'!$I19=1),'Classificação geral'!Y19,""),"")</f>
        <v/>
      </c>
      <c r="GG27" s="254" t="str">
        <f>IFERROR(IF(AND($FU27="mas",'Classificação geral'!$I19=1),'Classificação geral'!Z19,""),"")</f>
        <v/>
      </c>
      <c r="GH27" s="254" t="str">
        <f>IFERROR(IF(AND($FU27="mas",'Classificação geral'!$I19=1),'Classificação geral'!L19,""),"")</f>
        <v/>
      </c>
      <c r="GI27" s="254" t="str">
        <f>IFERROR(IF(AND($FU27="mas",'Classificação geral'!$I19=1),'Classificação geral'!M19,""),"")</f>
        <v/>
      </c>
      <c r="GJ27" s="302" t="str">
        <f>IFERROR(IF(AND($FU27="mas",'Classificação geral'!$I19=1),'Classificação geral'!AG19,""),"")</f>
        <v/>
      </c>
      <c r="GK27" s="256" t="str">
        <f>IFERROR(RANK(GJ27,GJ:GJ,0)+ COUNTIF($GJ$13:GJ26,GJ27),"")</f>
        <v/>
      </c>
      <c r="GL27" s="244"/>
      <c r="GM27" s="254" t="str">
        <f>IFERROR(IF(AND('Classificação geral'!$H19="fem",'Classificação geral'!$I19=2,'Classificação geral'!$F19="Mini"),'Classificação geral'!$A19,""),"")</f>
        <v/>
      </c>
      <c r="GN27" s="254" t="str">
        <f>IFERROR(IF(AND('Classificação geral'!$H19="fem",'Classificação geral'!$I19=2,'Classificação geral'!$F19="Mini"),'Classificação geral'!$B19,""),"")</f>
        <v/>
      </c>
      <c r="GO27" s="255" t="str">
        <f>IF($GN27='Classificação geral'!$B19,'Classificação geral'!$C19,"")</f>
        <v/>
      </c>
      <c r="GP27" s="255" t="str">
        <f>IF($GN27='Classificação geral'!$B19,'Classificação geral'!$D19,"")</f>
        <v/>
      </c>
      <c r="GQ27" s="255" t="str">
        <f>IF($GN27='Classificação geral'!$B19,'Classificação geral'!$H19,"")</f>
        <v/>
      </c>
      <c r="GR27" s="254" t="str">
        <f>IFERROR(IF(AND($GQ27="fem",'Classificação geral'!$I19=2),'Classificação geral'!I19,""),"")</f>
        <v/>
      </c>
      <c r="GS27" s="254" t="str">
        <f>IFERROR(IF(AND($GQ27="fem",'Classificação geral'!$I19=2),'Classificação geral'!N19,""),"")</f>
        <v/>
      </c>
      <c r="GT27" s="254" t="str">
        <f>IFERROR(IF(AND($GQ27="fem",'Classificação geral'!$I19=2),'Classificação geral'!Q19,""),"")</f>
        <v/>
      </c>
      <c r="GU27" s="254" t="str">
        <f>IFERROR(IF(AND($GQ27="fem",'Classificação geral'!$I19=2),'Classificação geral'!R19,""),"")</f>
        <v/>
      </c>
      <c r="GV27" s="254" t="str">
        <f>IFERROR(IF(AND($GQ27="fem",'Classificação geral'!$I19=2),'Classificação geral'!J19,""),"")</f>
        <v/>
      </c>
      <c r="GW27" s="254" t="str">
        <f>IFERROR(IF(AND($GQ27="fem",'Classificação geral'!$I19=2),'Classificação geral'!S19,""),"")</f>
        <v/>
      </c>
      <c r="GX27" s="254" t="str">
        <f>IFERROR(IF(AND($GQ27="fem",'Classificação geral'!$I19=2),'Classificação geral'!U19,""),"")</f>
        <v/>
      </c>
      <c r="GY27" s="254" t="str">
        <f>IFERROR(IF(AND($GQ27="fem",'Classificação geral'!$I19=2),'Classificação geral'!V19,""),"")</f>
        <v/>
      </c>
      <c r="GZ27" s="254" t="str">
        <f>IFERROR(IF(AND($GQ27="fem",'Classificação geral'!$I19=2),'Classificação geral'!K19,""),"")</f>
        <v/>
      </c>
      <c r="HA27" s="254" t="str">
        <f>IFERROR(IF(AND($GQ27="fem",'Classificação geral'!$I19=2),'Classificação geral'!W19,""),"")</f>
        <v/>
      </c>
      <c r="HB27" s="254" t="str">
        <f>IFERROR(IF(AND($GQ27="fem",'Classificação geral'!$I19=2),'Classificação geral'!Y19,""),"")</f>
        <v/>
      </c>
      <c r="HC27" s="254" t="str">
        <f>IFERROR(IF(AND($GQ27="fem",'Classificação geral'!$I19=2),'Classificação geral'!Z19,""),"")</f>
        <v/>
      </c>
      <c r="HD27" s="254" t="str">
        <f>IFERROR(IF(AND($GQ27="fem",'Classificação geral'!$I19=2),'Classificação geral'!L19,""),"")</f>
        <v/>
      </c>
      <c r="HE27" s="254" t="str">
        <f>IFERROR(IF(AND($GQ27="fem",'Classificação geral'!$I19=2),'Classificação geral'!M19,""),"")</f>
        <v/>
      </c>
      <c r="HF27" s="254" t="str">
        <f>IFERROR(IF(AND($GQ27="fem",'Classificação geral'!$I19=2),'Classificação geral'!AG19,""),"")</f>
        <v/>
      </c>
      <c r="HG27" s="256" t="str">
        <f>IFERROR(RANK(HF27,HF:HF,0)+ COUNTIF(HF$13:$HF25,HF27),"")</f>
        <v/>
      </c>
      <c r="HH27" s="244"/>
      <c r="HI27" s="254" t="str">
        <f>IFERROR(IF(AND('Classificação geral'!$H19="mas",'Classificação geral'!$I19=2,'Classificação geral'!$F19="Mini"),'Classificação geral'!$A19,""),"")</f>
        <v/>
      </c>
      <c r="HJ27" s="254" t="str">
        <f>IFERROR(IF(AND('Classificação geral'!$H19="mas",'Classificação geral'!$I19=2,'Classificação geral'!$F19="Mini"),'Classificação geral'!$B19,""),"")</f>
        <v/>
      </c>
      <c r="HK27" s="255" t="str">
        <f>IF($HJ27='Classificação geral'!$B19,'Classificação geral'!$C19,"")</f>
        <v/>
      </c>
      <c r="HL27" s="255" t="str">
        <f>IF($HJ27='Classificação geral'!$B19,'Classificação geral'!$D19,"")</f>
        <v/>
      </c>
      <c r="HM27" s="255" t="str">
        <f>IF($HJ27='Classificação geral'!$B19,'Classificação geral'!$H19,"")</f>
        <v/>
      </c>
      <c r="HN27" s="254" t="str">
        <f>IFERROR(IF(AND($HM27="mas",'Classificação geral'!$I19=2),'Classificação geral'!I19,""),"")</f>
        <v/>
      </c>
      <c r="HO27" s="254" t="str">
        <f>IFERROR(IF(AND($HM27="mas",'Classificação geral'!$I19=2),'Classificação geral'!N19,""),"")</f>
        <v/>
      </c>
      <c r="HP27" s="254" t="str">
        <f>IFERROR(IF(AND($HM27="mas",'Classificação geral'!$I19=2),'Classificação geral'!Q19,""),"")</f>
        <v/>
      </c>
      <c r="HQ27" s="254" t="str">
        <f>IFERROR(IF(AND($HM27="mas",'Classificação geral'!$I19=2),'Classificação geral'!R19,""),"")</f>
        <v/>
      </c>
      <c r="HR27" s="254" t="str">
        <f>IFERROR(IF(AND($HM27="mas",'Classificação geral'!$I19=2),'Classificação geral'!J19,""),"")</f>
        <v/>
      </c>
      <c r="HS27" s="254" t="str">
        <f>IFERROR(IF(AND($HM27="mas",'Classificação geral'!$I19=2),'Classificação geral'!S19,""),"")</f>
        <v/>
      </c>
      <c r="HT27" s="254" t="str">
        <f>IFERROR(IF(AND($HM27="mas",'Classificação geral'!$I19=2),'Classificação geral'!U19,""),"")</f>
        <v/>
      </c>
      <c r="HU27" s="254" t="str">
        <f>IFERROR(IF(AND($HM27="mas",'Classificação geral'!$I19=2),'Classificação geral'!V19,""),"")</f>
        <v/>
      </c>
      <c r="HV27" s="254" t="str">
        <f>IFERROR(IF(AND($HM27="mas",'Classificação geral'!$I19=2),'Classificação geral'!J19,""),"")</f>
        <v/>
      </c>
      <c r="HW27" s="254" t="str">
        <f>IFERROR(IF(AND($HM27="mas",'Classificação geral'!$I19=2),'Classificação geral'!W19,""),"")</f>
        <v/>
      </c>
      <c r="HX27" s="254" t="str">
        <f>IFERROR(IF(AND($HM27="mas",'Classificação geral'!$I19=2),'Classificação geral'!Y19,""),"")</f>
        <v/>
      </c>
      <c r="HY27" s="254" t="str">
        <f>IFERROR(IF(AND($HM27="mas",'Classificação geral'!$I19=2),'Classificação geral'!Z19,""),"")</f>
        <v/>
      </c>
      <c r="HZ27" s="254" t="str">
        <f>IFERROR(IF(AND($HM27="mas",'Classificação geral'!$I19=2),'Classificação geral'!L19,""),"")</f>
        <v/>
      </c>
      <c r="IA27" s="254" t="str">
        <f>IFERROR(IF(AND($HM27="mas",'Classificação geral'!$I19=2),'Classificação geral'!$AG19,""),"")</f>
        <v/>
      </c>
      <c r="IB27" s="256" t="str">
        <f>IFERROR(RANK(IA27,IA:IA,0)+ COUNTIF($IA$13:IA$13,IA27),"")</f>
        <v/>
      </c>
      <c r="IC27" s="244"/>
      <c r="ID27" s="254" t="str">
        <f>IFERROR(IF(AND('Classificação geral'!$H19="fem",'Classificação geral'!$I19=3,'Classificação geral'!$F19="Mini"),'Classificação geral'!$A19,""),"")</f>
        <v/>
      </c>
      <c r="IE27" s="254" t="str">
        <f>IFERROR(IF(AND('Classificação geral'!$H19="fem",'Classificação geral'!$I19=3,'Classificação geral'!$F19="Mini"),'Classificação geral'!$B19,""),"")</f>
        <v/>
      </c>
      <c r="IF27" s="255" t="str">
        <f>IF($IE27='Classificação geral'!$B19,'Classificação geral'!$C19,"")</f>
        <v/>
      </c>
      <c r="IG27" s="255" t="str">
        <f>IF($IE27='Classificação geral'!$B19,'Classificação geral'!$D19,"")</f>
        <v/>
      </c>
      <c r="IH27" s="255" t="str">
        <f>IF($IE27='Classificação geral'!$B19,'Classificação geral'!$H19,"")</f>
        <v/>
      </c>
      <c r="II27" s="255" t="str">
        <f>IF($IH27='Classificação geral'!$H19,'Classificação geral'!$I19,"")</f>
        <v/>
      </c>
      <c r="IJ27" s="255" t="str">
        <f>IF($II27='Classificação geral'!$I19,'Classificação geral'!$N19,"")</f>
        <v/>
      </c>
      <c r="IK27" s="255" t="str">
        <f>IF($II27='Classificação geral'!$I19,'Classificação geral'!$Q19,"")</f>
        <v/>
      </c>
      <c r="IL27" s="255" t="str">
        <f>IF($II27='Classificação geral'!$I19,'Classificação geral'!$R19,"")</f>
        <v/>
      </c>
      <c r="IM27" s="255" t="str">
        <f>IF($II27='Classificação geral'!$I19,'Classificação geral'!$J19,"")</f>
        <v/>
      </c>
      <c r="IN27" s="255" t="str">
        <f>IF($II27='Classificação geral'!$I19,'Classificação geral'!$S19,"")</f>
        <v/>
      </c>
      <c r="IO27" s="255" t="str">
        <f>IF($II27='Classificação geral'!$I19,'Classificação geral'!$U19,"")</f>
        <v/>
      </c>
      <c r="IP27" s="255" t="str">
        <f>IF($II27='Classificação geral'!$I19,'Classificação geral'!$V19,"")</f>
        <v/>
      </c>
      <c r="IQ27" s="255" t="str">
        <f>IF($II27='Classificação geral'!$I19,'Classificação geral'!$K19,"")</f>
        <v/>
      </c>
      <c r="IR27" s="255" t="str">
        <f>IF($II27='Classificação geral'!$I19,'Classificação geral'!$W19,"")</f>
        <v/>
      </c>
      <c r="IS27" s="255" t="str">
        <f>IF($II27='Classificação geral'!$I19,'Classificação geral'!$Y19,"")</f>
        <v/>
      </c>
      <c r="IT27" s="255" t="str">
        <f>IF($II27='Classificação geral'!$I19,'Classificação geral'!$Z19,"")</f>
        <v/>
      </c>
      <c r="IU27" s="255" t="str">
        <f>IF($II27='Classificação geral'!$I19,'Classificação geral'!$L19,"")</f>
        <v/>
      </c>
      <c r="IV27" s="255" t="str">
        <f>IF($II27='Classificação geral'!$I19,'Classificação geral'!$M19,"")</f>
        <v/>
      </c>
      <c r="IW27" s="255" t="str">
        <f>IF($II27='Classificação geral'!$I19,'Classificação geral'!$AG19,"")</f>
        <v/>
      </c>
      <c r="IX27" s="256" t="str">
        <f>IFERROR(RANK(IW27,IW:IW,0)+ COUNTIF($IW$13:IW25,IW27),"")</f>
        <v/>
      </c>
      <c r="IY27" s="244"/>
      <c r="IZ27" s="254" t="str">
        <f>IFERROR(IF(AND('Classificação geral'!$H19="mas",'Classificação geral'!$I19=3,'Classificação geral'!$F19="Mini"),'Classificação geral'!$A19,""),"")</f>
        <v/>
      </c>
      <c r="JA27" s="254" t="str">
        <f>IFERROR(IF(AND('Classificação geral'!$H19="mas",'Classificação geral'!$I19=3,'Classificação geral'!$F19="Mini"),'Classificação geral'!$B19,""),"")</f>
        <v/>
      </c>
      <c r="JB27" s="255" t="str">
        <f>IF($JA27='Classificação geral'!$B19,'Classificação geral'!$C19,"")</f>
        <v/>
      </c>
      <c r="JC27" s="255" t="str">
        <f>IF($JA27='Classificação geral'!$B19,'Classificação geral'!$D19,"")</f>
        <v/>
      </c>
      <c r="JD27" s="255" t="str">
        <f>IF($JA27='Classificação geral'!$B19,'Classificação geral'!$H19,"")</f>
        <v/>
      </c>
      <c r="JE27" s="254" t="str">
        <f>IFERROR(IF(AND($JD27="mas",'Classificação geral'!$I19=3),'Classificação geral'!I19,""),"")</f>
        <v/>
      </c>
      <c r="JF27" s="254" t="str">
        <f>IFERROR(IF(AND($JD27="mas",'Classificação geral'!$I19=3),'Classificação geral'!N19,""),"")</f>
        <v/>
      </c>
      <c r="JG27" s="254" t="str">
        <f>IFERROR(IF(AND($JD27="mas",'Classificação geral'!$I19=3),'Classificação geral'!Q19,""),"")</f>
        <v/>
      </c>
      <c r="JH27" s="254" t="str">
        <f>IFERROR(IF(AND($JD27="mas",'Classificação geral'!$I19=3),'Classificação geral'!R19,""),"")</f>
        <v/>
      </c>
      <c r="JI27" s="254" t="str">
        <f>IFERROR(IF(AND($JD27="mas",'Classificação geral'!$I19=3),'Classificação geral'!J19,""),"")</f>
        <v/>
      </c>
      <c r="JJ27" s="254" t="str">
        <f>IFERROR(IF(AND($JD27="mas",'Classificação geral'!$I19=3),'Classificação geral'!S19,""),"")</f>
        <v/>
      </c>
      <c r="JK27" s="254" t="str">
        <f>IFERROR(IF(AND($JD27="mas",'Classificação geral'!$I19=3),'Classificação geral'!U19,""),"")</f>
        <v/>
      </c>
      <c r="JL27" s="254" t="str">
        <f>IFERROR(IF(AND($JD27="mas",'Classificação geral'!$I19=3),'Classificação geral'!V19,""),"")</f>
        <v/>
      </c>
      <c r="JM27" s="254" t="str">
        <f>IFERROR(IF(AND($JD27="mas",'Classificação geral'!$I19=3),'Classificação geral'!K19,""),"")</f>
        <v/>
      </c>
      <c r="JN27" s="254" t="str">
        <f>IFERROR(IF(AND($JD27="mas",'Classificação geral'!$I19=3),'Classificação geral'!W19,""),"")</f>
        <v/>
      </c>
      <c r="JO27" s="254" t="str">
        <f>IFERROR(IF(AND($JD27="mas",'Classificação geral'!$I19=3),'Classificação geral'!Y19,""),"")</f>
        <v/>
      </c>
      <c r="JP27" s="254" t="str">
        <f>IFERROR(IF(AND($JD27="mas",'Classificação geral'!$I19=3),'Classificação geral'!Z19,""),"")</f>
        <v/>
      </c>
      <c r="JQ27" s="254" t="str">
        <f>IFERROR(IF(AND($JD27="mas",'Classificação geral'!$I19=3),'Classificação geral'!L19,""),"")</f>
        <v/>
      </c>
      <c r="JR27" s="254" t="str">
        <f>IFERROR(IF(AND($JD27="mas",'Classificação geral'!$I19=3),'Classificação geral'!$AG19,""),"")</f>
        <v/>
      </c>
      <c r="JS27" s="256" t="str">
        <f>IFERROR(RANK(JR27,JR:JR,0)+ COUNTIF(JR$13:$JR25,JR27),"")</f>
        <v/>
      </c>
    </row>
    <row r="28" spans="1:279" s="297" customFormat="1" ht="27.75" customHeight="1" x14ac:dyDescent="0.4">
      <c r="B28" s="309" t="str">
        <f t="shared" si="19"/>
        <v/>
      </c>
      <c r="C28" s="292" t="str">
        <f t="shared" si="20"/>
        <v/>
      </c>
      <c r="D28" s="292" t="str">
        <f t="shared" si="21"/>
        <v/>
      </c>
      <c r="E28" s="292" t="str">
        <f t="shared" si="22"/>
        <v/>
      </c>
      <c r="F28" s="293" t="str">
        <f t="shared" si="23"/>
        <v/>
      </c>
      <c r="G28" s="293" t="str">
        <f t="shared" si="24"/>
        <v/>
      </c>
      <c r="H28" s="294" t="str">
        <f t="shared" si="25"/>
        <v/>
      </c>
      <c r="I28" s="294" t="str">
        <f t="shared" si="26"/>
        <v/>
      </c>
      <c r="J28" s="294" t="str">
        <f t="shared" si="27"/>
        <v/>
      </c>
      <c r="K28" s="294" t="str">
        <f t="shared" si="28"/>
        <v/>
      </c>
      <c r="L28" s="294" t="str">
        <f t="shared" si="29"/>
        <v/>
      </c>
      <c r="M28" s="294" t="str">
        <f t="shared" si="30"/>
        <v/>
      </c>
      <c r="N28" s="294" t="str">
        <f t="shared" si="31"/>
        <v/>
      </c>
      <c r="O28" s="294" t="str">
        <f t="shared" si="32"/>
        <v/>
      </c>
      <c r="P28" s="294" t="str">
        <f t="shared" si="33"/>
        <v/>
      </c>
      <c r="Q28" s="294" t="str">
        <f t="shared" si="34"/>
        <v/>
      </c>
      <c r="R28" s="294" t="str">
        <f t="shared" si="35"/>
        <v/>
      </c>
      <c r="S28" s="294" t="str">
        <f t="shared" si="35"/>
        <v/>
      </c>
      <c r="T28" s="294" t="str">
        <f t="shared" si="36"/>
        <v/>
      </c>
      <c r="U28" s="294" t="str">
        <f t="shared" si="37"/>
        <v/>
      </c>
      <c r="V28" s="295">
        <v>14</v>
      </c>
      <c r="W28" s="296"/>
      <c r="X28" s="296"/>
      <c r="Y28" s="309" t="str">
        <f t="shared" si="38"/>
        <v/>
      </c>
      <c r="Z28" s="292" t="str">
        <f t="shared" si="39"/>
        <v/>
      </c>
      <c r="AA28" s="292" t="str">
        <f t="shared" si="40"/>
        <v/>
      </c>
      <c r="AB28" s="292" t="str">
        <f t="shared" si="41"/>
        <v/>
      </c>
      <c r="AC28" s="293" t="str">
        <f t="shared" si="42"/>
        <v/>
      </c>
      <c r="AD28" s="293" t="str">
        <f t="shared" si="43"/>
        <v/>
      </c>
      <c r="AE28" s="294" t="str">
        <f t="shared" si="44"/>
        <v/>
      </c>
      <c r="AF28" s="294" t="str">
        <f t="shared" si="45"/>
        <v/>
      </c>
      <c r="AG28" s="294" t="str">
        <f t="shared" si="46"/>
        <v/>
      </c>
      <c r="AH28" s="294" t="str">
        <f t="shared" si="47"/>
        <v/>
      </c>
      <c r="AI28" s="294" t="str">
        <f t="shared" si="48"/>
        <v/>
      </c>
      <c r="AJ28" s="294" t="str">
        <f t="shared" si="49"/>
        <v/>
      </c>
      <c r="AK28" s="294" t="str">
        <f t="shared" si="50"/>
        <v/>
      </c>
      <c r="AL28" s="294" t="str">
        <f t="shared" si="51"/>
        <v/>
      </c>
      <c r="AM28" s="294" t="str">
        <f t="shared" si="52"/>
        <v/>
      </c>
      <c r="AN28" s="294" t="str">
        <f t="shared" si="53"/>
        <v/>
      </c>
      <c r="AO28" s="294" t="str">
        <f t="shared" si="54"/>
        <v/>
      </c>
      <c r="AP28" s="294" t="str">
        <f t="shared" si="54"/>
        <v/>
      </c>
      <c r="AQ28" s="294" t="str">
        <f t="shared" si="55"/>
        <v/>
      </c>
      <c r="AR28" s="294" t="str">
        <f t="shared" si="56"/>
        <v/>
      </c>
      <c r="AS28" s="295">
        <v>14</v>
      </c>
      <c r="AT28" s="296"/>
      <c r="AV28" s="310" t="str">
        <f t="shared" si="57"/>
        <v/>
      </c>
      <c r="AW28" s="292" t="str">
        <f t="shared" si="58"/>
        <v/>
      </c>
      <c r="AX28" s="292" t="str">
        <f t="shared" si="59"/>
        <v/>
      </c>
      <c r="AY28" s="293" t="str">
        <f t="shared" si="60"/>
        <v/>
      </c>
      <c r="AZ28" s="293" t="str">
        <f t="shared" si="61"/>
        <v/>
      </c>
      <c r="BA28" s="293" t="str">
        <f t="shared" si="62"/>
        <v/>
      </c>
      <c r="BB28" s="294" t="str">
        <f t="shared" si="63"/>
        <v/>
      </c>
      <c r="BC28" s="294" t="str">
        <f t="shared" si="64"/>
        <v/>
      </c>
      <c r="BD28" s="294" t="str">
        <f t="shared" si="65"/>
        <v/>
      </c>
      <c r="BE28" s="294" t="str">
        <f t="shared" si="66"/>
        <v/>
      </c>
      <c r="BF28" s="294" t="str">
        <f t="shared" si="67"/>
        <v/>
      </c>
      <c r="BG28" s="294" t="str">
        <f t="shared" si="68"/>
        <v/>
      </c>
      <c r="BH28" s="294" t="str">
        <f t="shared" si="69"/>
        <v/>
      </c>
      <c r="BI28" s="294" t="str">
        <f t="shared" si="70"/>
        <v/>
      </c>
      <c r="BJ28" s="294" t="str">
        <f t="shared" si="71"/>
        <v/>
      </c>
      <c r="BK28" s="294" t="str">
        <f t="shared" si="72"/>
        <v/>
      </c>
      <c r="BL28" s="294" t="str">
        <f t="shared" si="73"/>
        <v/>
      </c>
      <c r="BM28" s="294" t="str">
        <f t="shared" si="73"/>
        <v/>
      </c>
      <c r="BN28" s="294" t="str">
        <f t="shared" si="74"/>
        <v/>
      </c>
      <c r="BO28" s="294" t="str">
        <f t="shared" si="75"/>
        <v/>
      </c>
      <c r="BP28" s="295">
        <v>14</v>
      </c>
      <c r="BQ28" s="296"/>
      <c r="BR28" s="296"/>
      <c r="BS28" s="310" t="str">
        <f t="shared" si="76"/>
        <v/>
      </c>
      <c r="BT28" s="292" t="str">
        <f t="shared" si="77"/>
        <v/>
      </c>
      <c r="BU28" s="292" t="str">
        <f t="shared" si="78"/>
        <v/>
      </c>
      <c r="BV28" s="293" t="str">
        <f t="shared" si="79"/>
        <v/>
      </c>
      <c r="BW28" s="293" t="str">
        <f t="shared" si="80"/>
        <v/>
      </c>
      <c r="BX28" s="293" t="str">
        <f t="shared" si="81"/>
        <v/>
      </c>
      <c r="BY28" s="294" t="str">
        <f t="shared" si="81"/>
        <v/>
      </c>
      <c r="BZ28" s="294" t="str">
        <f t="shared" si="82"/>
        <v/>
      </c>
      <c r="CA28" s="294" t="str">
        <f t="shared" si="83"/>
        <v/>
      </c>
      <c r="CB28" s="294" t="str">
        <f t="shared" si="84"/>
        <v/>
      </c>
      <c r="CC28" s="294" t="str">
        <f t="shared" si="85"/>
        <v/>
      </c>
      <c r="CD28" s="294" t="str">
        <f t="shared" si="86"/>
        <v/>
      </c>
      <c r="CE28" s="294" t="str">
        <f t="shared" si="87"/>
        <v/>
      </c>
      <c r="CF28" s="294" t="str">
        <f t="shared" si="88"/>
        <v/>
      </c>
      <c r="CG28" s="294" t="str">
        <f t="shared" si="89"/>
        <v/>
      </c>
      <c r="CH28" s="294" t="str">
        <f t="shared" si="90"/>
        <v/>
      </c>
      <c r="CI28" s="294" t="str">
        <f t="shared" si="91"/>
        <v/>
      </c>
      <c r="CJ28" s="294" t="str">
        <f t="shared" si="91"/>
        <v/>
      </c>
      <c r="CK28" s="294" t="str">
        <f t="shared" si="92"/>
        <v/>
      </c>
      <c r="CL28" s="294" t="str">
        <f t="shared" si="93"/>
        <v/>
      </c>
      <c r="CM28" s="295">
        <v>14</v>
      </c>
      <c r="CP28" s="309" t="str">
        <f t="shared" si="94"/>
        <v/>
      </c>
      <c r="CQ28" s="292" t="str">
        <f t="shared" si="95"/>
        <v/>
      </c>
      <c r="CR28" s="292" t="str">
        <f t="shared" si="96"/>
        <v/>
      </c>
      <c r="CS28" s="292" t="str">
        <f t="shared" si="97"/>
        <v/>
      </c>
      <c r="CT28" s="293" t="str">
        <f t="shared" si="98"/>
        <v/>
      </c>
      <c r="CU28" s="293" t="str">
        <f t="shared" si="99"/>
        <v/>
      </c>
      <c r="CV28" s="294" t="str">
        <f t="shared" si="100"/>
        <v/>
      </c>
      <c r="CW28" s="294" t="str">
        <f t="shared" si="101"/>
        <v/>
      </c>
      <c r="CX28" s="294" t="str">
        <f t="shared" si="102"/>
        <v/>
      </c>
      <c r="CY28" s="294" t="str">
        <f t="shared" si="103"/>
        <v/>
      </c>
      <c r="CZ28" s="294" t="str">
        <f t="shared" si="104"/>
        <v/>
      </c>
      <c r="DA28" s="294" t="str">
        <f t="shared" si="105"/>
        <v/>
      </c>
      <c r="DB28" s="294" t="str">
        <f t="shared" si="106"/>
        <v/>
      </c>
      <c r="DC28" s="294" t="str">
        <f t="shared" si="107"/>
        <v/>
      </c>
      <c r="DD28" s="294" t="str">
        <f t="shared" si="108"/>
        <v/>
      </c>
      <c r="DE28" s="294" t="str">
        <f t="shared" si="109"/>
        <v/>
      </c>
      <c r="DF28" s="294" t="str">
        <f t="shared" si="110"/>
        <v/>
      </c>
      <c r="DG28" s="294" t="str">
        <f t="shared" si="110"/>
        <v/>
      </c>
      <c r="DH28" s="294" t="str">
        <f t="shared" si="111"/>
        <v/>
      </c>
      <c r="DI28" s="294" t="str">
        <f t="shared" si="112"/>
        <v/>
      </c>
      <c r="DJ28" s="295">
        <v>14</v>
      </c>
      <c r="DK28" s="296"/>
      <c r="DL28" s="296"/>
      <c r="DM28" s="309" t="str">
        <f t="shared" si="113"/>
        <v/>
      </c>
      <c r="DN28" s="292" t="str">
        <f t="shared" si="114"/>
        <v/>
      </c>
      <c r="DO28" s="292" t="str">
        <f t="shared" si="115"/>
        <v/>
      </c>
      <c r="DP28" s="292" t="str">
        <f t="shared" si="116"/>
        <v/>
      </c>
      <c r="DQ28" s="293" t="str">
        <f t="shared" si="117"/>
        <v/>
      </c>
      <c r="DR28" s="293" t="str">
        <f t="shared" si="118"/>
        <v/>
      </c>
      <c r="DS28" s="293" t="str">
        <f t="shared" si="7"/>
        <v/>
      </c>
      <c r="DT28" s="293" t="str">
        <f t="shared" si="8"/>
        <v/>
      </c>
      <c r="DU28" s="294" t="str">
        <f t="shared" si="9"/>
        <v/>
      </c>
      <c r="DV28" s="294" t="str">
        <f t="shared" si="10"/>
        <v/>
      </c>
      <c r="DW28" s="294" t="str">
        <f t="shared" si="11"/>
        <v/>
      </c>
      <c r="DX28" s="294" t="str">
        <f t="shared" si="12"/>
        <v/>
      </c>
      <c r="DY28" s="294" t="str">
        <f t="shared" si="13"/>
        <v/>
      </c>
      <c r="DZ28" s="294" t="str">
        <f t="shared" si="14"/>
        <v/>
      </c>
      <c r="EA28" s="294" t="str">
        <f t="shared" si="15"/>
        <v/>
      </c>
      <c r="EB28" s="294" t="str">
        <f t="shared" si="16"/>
        <v/>
      </c>
      <c r="EC28" s="294" t="str">
        <f t="shared" si="17"/>
        <v/>
      </c>
      <c r="ED28" s="294" t="str">
        <f t="shared" si="6"/>
        <v/>
      </c>
      <c r="EE28" s="294" t="str">
        <f t="shared" si="18"/>
        <v/>
      </c>
      <c r="EF28" s="294" t="str">
        <f t="shared" si="119"/>
        <v/>
      </c>
      <c r="EG28" s="295">
        <v>14</v>
      </c>
      <c r="EU28" s="254" t="str">
        <f>IFERROR(IF(AND('Classificação geral'!$H20="FEM",'Classificação geral'!$I20=1,'Classificação geral'!$F20="Mini"),'Classificação geral'!$A20,""),"")</f>
        <v/>
      </c>
      <c r="EV28" s="254" t="str">
        <f>IFERROR(IF(AND('Classificação geral'!$H20="FEM",'Classificação geral'!$I20=1,'Classificação geral'!F20="Mini"),'Classificação geral'!$B20,""),"")</f>
        <v/>
      </c>
      <c r="EW28" s="255" t="str">
        <f>IF($EV28='Classificação geral'!$B20,'Classificação geral'!$C20,"")</f>
        <v/>
      </c>
      <c r="EX28" s="255" t="str">
        <f>IF($EV28='Classificação geral'!$B20,'Classificação geral'!$D20,"")</f>
        <v/>
      </c>
      <c r="EY28" s="255" t="str">
        <f>IF($EV28='Classificação geral'!$B20,'Classificação geral'!$H20,"")</f>
        <v/>
      </c>
      <c r="EZ28" s="255" t="str">
        <f>IF($EY28='Classificação geral'!$H20,'Classificação geral'!$I20,"")</f>
        <v/>
      </c>
      <c r="FA28" s="255" t="str">
        <f>IF($EZ28='Classificação geral'!$I20,'Classificação geral'!$N20,"")</f>
        <v/>
      </c>
      <c r="FB28" s="255" t="str">
        <f>IF($EZ28='Classificação geral'!$I20,'Classificação geral'!$Q20,"")</f>
        <v/>
      </c>
      <c r="FC28" s="255" t="str">
        <f>IF($EZ28='Classificação geral'!$I20,'Classificação geral'!$R20,"")</f>
        <v/>
      </c>
      <c r="FD28" s="255" t="str">
        <f>IF($EZ28='Classificação geral'!$I20,'Classificação geral'!$J20,"")</f>
        <v/>
      </c>
      <c r="FE28" s="255" t="str">
        <f>IF($EZ28='Classificação geral'!$I20,'Classificação geral'!$S20,"")</f>
        <v/>
      </c>
      <c r="FF28" s="255" t="str">
        <f>IF($EZ28='Classificação geral'!$I20,'Classificação geral'!$U20,"")</f>
        <v/>
      </c>
      <c r="FG28" s="255" t="str">
        <f>IF($EZ28='Classificação geral'!$I20,'Classificação geral'!$V20,"")</f>
        <v/>
      </c>
      <c r="FH28" s="255" t="str">
        <f>IF($EZ28='Classificação geral'!$I20,'Classificação geral'!$K20,"")</f>
        <v/>
      </c>
      <c r="FI28" s="255" t="str">
        <f>IF($EZ28='Classificação geral'!$I20,'Classificação geral'!$W20,"")</f>
        <v/>
      </c>
      <c r="FJ28" s="255" t="str">
        <f>IF($EZ28='Classificação geral'!$I20,'Classificação geral'!$Y20,"")</f>
        <v/>
      </c>
      <c r="FK28" s="255" t="str">
        <f>IF($EZ28='Classificação geral'!$I20,'Classificação geral'!$Z20,"")</f>
        <v/>
      </c>
      <c r="FL28" s="255" t="str">
        <f>IF($EZ28='Classificação geral'!$I20,'Classificação geral'!$L20,"")</f>
        <v/>
      </c>
      <c r="FM28" s="255" t="str">
        <f>IF($EZ28='Classificação geral'!$I20,'Classificação geral'!$M20,"")</f>
        <v/>
      </c>
      <c r="FN28" s="255" t="str">
        <f>IF($EZ28='Classificação geral'!$I20,'Classificação geral'!$AG20,"")</f>
        <v/>
      </c>
      <c r="FO28" s="256" t="str">
        <f>IFERROR(RANK(FN28,FN:FN,0)+ COUNTIF($FN$13:FN27,FN28),"")</f>
        <v/>
      </c>
      <c r="FP28" s="244"/>
      <c r="FQ28" s="254" t="str">
        <f>IFERROR(IF(AND('Classificação geral'!$H20="mas",'Classificação geral'!$I20=1,'Classificação geral'!$F20="Mini"),'Classificação geral'!$A20,""),"")</f>
        <v/>
      </c>
      <c r="FR28" s="254" t="str">
        <f>IFERROR(IF(AND('Classificação geral'!$H20="mas",'Classificação geral'!$I20=1,'Classificação geral'!$F20="Mini"),'Classificação geral'!$B20,""),"")</f>
        <v/>
      </c>
      <c r="FS28" s="255" t="str">
        <f>IF($FR28='Classificação geral'!$B20,'Classificação geral'!$C20,"")</f>
        <v/>
      </c>
      <c r="FT28" s="255" t="str">
        <f>IF($FR28='Classificação geral'!$B20,'Classificação geral'!$D20,"")</f>
        <v/>
      </c>
      <c r="FU28" s="255" t="str">
        <f>IF($FR28='Classificação geral'!$B20,'Classificação geral'!$H20,"")</f>
        <v/>
      </c>
      <c r="FV28" s="254" t="str">
        <f>IFERROR(IF(AND($FU28="mas",'Classificação geral'!$I20=1),'Classificação geral'!I20,""),"")</f>
        <v/>
      </c>
      <c r="FW28" s="254" t="str">
        <f>IFERROR(IF(AND($FU28="mas",'Classificação geral'!$I20=1),'Classificação geral'!N20,""),"")</f>
        <v/>
      </c>
      <c r="FX28" s="254" t="str">
        <f>IFERROR(IF(AND($FU28="mas",'Classificação geral'!$I20=1),'Classificação geral'!Q20,""),"")</f>
        <v/>
      </c>
      <c r="FY28" s="254" t="str">
        <f>IFERROR(IF(AND($FU28="mas",'Classificação geral'!$I20=1),'Classificação geral'!R20,""),"")</f>
        <v/>
      </c>
      <c r="FZ28" s="254" t="str">
        <f>IFERROR(IF(AND($FU28="mas",'Classificação geral'!$I20=1),'Classificação geral'!J20,""),"")</f>
        <v/>
      </c>
      <c r="GA28" s="254" t="str">
        <f>IFERROR(IF(AND($FU28="mas",'Classificação geral'!$I20=1),'Classificação geral'!S20,""),"")</f>
        <v/>
      </c>
      <c r="GB28" s="254" t="str">
        <f>IFERROR(IF(AND($FU28="mas",'Classificação geral'!$I20=1),'Classificação geral'!U20,""),"")</f>
        <v/>
      </c>
      <c r="GC28" s="254" t="str">
        <f>IFERROR(IF(AND($FU28="mas",'Classificação geral'!$I20=1),'Classificação geral'!V20,""),"")</f>
        <v/>
      </c>
      <c r="GD28" s="254" t="str">
        <f>IFERROR(IF(AND($FU28="mas",'Classificação geral'!$I20=1),'Classificação geral'!K20,""),"")</f>
        <v/>
      </c>
      <c r="GE28" s="254" t="str">
        <f>IFERROR(IF(AND($FU28="mas",'Classificação geral'!$I20=1),'Classificação geral'!W20,""),"")</f>
        <v/>
      </c>
      <c r="GF28" s="254" t="str">
        <f>IFERROR(IF(AND($FU28="mas",'Classificação geral'!$I20=1),'Classificação geral'!Y20,""),"")</f>
        <v/>
      </c>
      <c r="GG28" s="254" t="str">
        <f>IFERROR(IF(AND($FU28="mas",'Classificação geral'!$I20=1),'Classificação geral'!Z20,""),"")</f>
        <v/>
      </c>
      <c r="GH28" s="254" t="str">
        <f>IFERROR(IF(AND($FU28="mas",'Classificação geral'!$I20=1),'Classificação geral'!L20,""),"")</f>
        <v/>
      </c>
      <c r="GI28" s="254" t="str">
        <f>IFERROR(IF(AND($FU28="mas",'Classificação geral'!$I20=1),'Classificação geral'!M20,""),"")</f>
        <v/>
      </c>
      <c r="GJ28" s="302" t="str">
        <f>IFERROR(IF(AND($FU28="mas",'Classificação geral'!$I20=1),'Classificação geral'!AG20,""),"")</f>
        <v/>
      </c>
      <c r="GK28" s="256" t="str">
        <f>IFERROR(RANK(GJ28,GJ:GJ,0)+ COUNTIF($GJ$13:GJ27,GJ28),"")</f>
        <v/>
      </c>
      <c r="GL28" s="244"/>
      <c r="GM28" s="254" t="str">
        <f>IFERROR(IF(AND('Classificação geral'!$H20="fem",'Classificação geral'!$I20=2,'Classificação geral'!$F20="Mini"),'Classificação geral'!$A20,""),"")</f>
        <v/>
      </c>
      <c r="GN28" s="254" t="str">
        <f>IFERROR(IF(AND('Classificação geral'!$H20="fem",'Classificação geral'!$I20=2,'Classificação geral'!$F20="Mini"),'Classificação geral'!$B20,""),"")</f>
        <v/>
      </c>
      <c r="GO28" s="255" t="str">
        <f>IF($GN28='Classificação geral'!$B20,'Classificação geral'!$C20,"")</f>
        <v/>
      </c>
      <c r="GP28" s="255" t="str">
        <f>IF($GN28='Classificação geral'!$B20,'Classificação geral'!$D20,"")</f>
        <v/>
      </c>
      <c r="GQ28" s="255" t="str">
        <f>IF($GN28='Classificação geral'!$B20,'Classificação geral'!$H20,"")</f>
        <v/>
      </c>
      <c r="GR28" s="254" t="str">
        <f>IFERROR(IF(AND($GQ28="fem",'Classificação geral'!$I20=2),'Classificação geral'!I20,""),"")</f>
        <v/>
      </c>
      <c r="GS28" s="254" t="str">
        <f>IFERROR(IF(AND($GQ28="fem",'Classificação geral'!$I20=2),'Classificação geral'!N20,""),"")</f>
        <v/>
      </c>
      <c r="GT28" s="254" t="str">
        <f>IFERROR(IF(AND($GQ28="fem",'Classificação geral'!$I20=2),'Classificação geral'!Q20,""),"")</f>
        <v/>
      </c>
      <c r="GU28" s="254" t="str">
        <f>IFERROR(IF(AND($GQ28="fem",'Classificação geral'!$I20=2),'Classificação geral'!R20,""),"")</f>
        <v/>
      </c>
      <c r="GV28" s="254" t="str">
        <f>IFERROR(IF(AND($GQ28="fem",'Classificação geral'!$I20=2),'Classificação geral'!J20,""),"")</f>
        <v/>
      </c>
      <c r="GW28" s="254" t="str">
        <f>IFERROR(IF(AND($GQ28="fem",'Classificação geral'!$I20=2),'Classificação geral'!S20,""),"")</f>
        <v/>
      </c>
      <c r="GX28" s="254" t="str">
        <f>IFERROR(IF(AND($GQ28="fem",'Classificação geral'!$I20=2),'Classificação geral'!U20,""),"")</f>
        <v/>
      </c>
      <c r="GY28" s="254" t="str">
        <f>IFERROR(IF(AND($GQ28="fem",'Classificação geral'!$I20=2),'Classificação geral'!V20,""),"")</f>
        <v/>
      </c>
      <c r="GZ28" s="254" t="str">
        <f>IFERROR(IF(AND($GQ28="fem",'Classificação geral'!$I20=2),'Classificação geral'!K20,""),"")</f>
        <v/>
      </c>
      <c r="HA28" s="254" t="str">
        <f>IFERROR(IF(AND($GQ28="fem",'Classificação geral'!$I20=2),'Classificação geral'!W20,""),"")</f>
        <v/>
      </c>
      <c r="HB28" s="254" t="str">
        <f>IFERROR(IF(AND($GQ28="fem",'Classificação geral'!$I20=2),'Classificação geral'!Y20,""),"")</f>
        <v/>
      </c>
      <c r="HC28" s="254" t="str">
        <f>IFERROR(IF(AND($GQ28="fem",'Classificação geral'!$I20=2),'Classificação geral'!Z20,""),"")</f>
        <v/>
      </c>
      <c r="HD28" s="254" t="str">
        <f>IFERROR(IF(AND($GQ28="fem",'Classificação geral'!$I20=2),'Classificação geral'!L20,""),"")</f>
        <v/>
      </c>
      <c r="HE28" s="254" t="str">
        <f>IFERROR(IF(AND($GQ28="fem",'Classificação geral'!$I20=2),'Classificação geral'!M20,""),"")</f>
        <v/>
      </c>
      <c r="HF28" s="254" t="str">
        <f>IFERROR(IF(AND($GQ28="fem",'Classificação geral'!$I20=2),'Classificação geral'!AG20,""),"")</f>
        <v/>
      </c>
      <c r="HG28" s="256" t="str">
        <f>IFERROR(RANK(HF28,HF:HF,0)+ COUNTIF(HF$13:$HF26,HF28),"")</f>
        <v/>
      </c>
      <c r="HH28" s="244"/>
      <c r="HI28" s="254" t="str">
        <f>IFERROR(IF(AND('Classificação geral'!$H20="mas",'Classificação geral'!$I20=2,'Classificação geral'!$F20="Mini"),'Classificação geral'!$A20,""),"")</f>
        <v/>
      </c>
      <c r="HJ28" s="254" t="str">
        <f>IFERROR(IF(AND('Classificação geral'!$H20="mas",'Classificação geral'!$I20=2,'Classificação geral'!$F20="Mini"),'Classificação geral'!$B20,""),"")</f>
        <v/>
      </c>
      <c r="HK28" s="255" t="str">
        <f>IF($HJ28='Classificação geral'!$B20,'Classificação geral'!$C20,"")</f>
        <v/>
      </c>
      <c r="HL28" s="255" t="str">
        <f>IF($HJ28='Classificação geral'!$B20,'Classificação geral'!$D20,"")</f>
        <v/>
      </c>
      <c r="HM28" s="255" t="str">
        <f>IF($HJ28='Classificação geral'!$B20,'Classificação geral'!$H20,"")</f>
        <v/>
      </c>
      <c r="HN28" s="254" t="str">
        <f>IFERROR(IF(AND($HM28="mas",'Classificação geral'!$I20=2),'Classificação geral'!I20,""),"")</f>
        <v/>
      </c>
      <c r="HO28" s="254" t="str">
        <f>IFERROR(IF(AND($HM28="mas",'Classificação geral'!$I20=2),'Classificação geral'!N20,""),"")</f>
        <v/>
      </c>
      <c r="HP28" s="254" t="str">
        <f>IFERROR(IF(AND($HM28="mas",'Classificação geral'!$I20=2),'Classificação geral'!Q20,""),"")</f>
        <v/>
      </c>
      <c r="HQ28" s="254" t="str">
        <f>IFERROR(IF(AND($HM28="mas",'Classificação geral'!$I20=2),'Classificação geral'!R20,""),"")</f>
        <v/>
      </c>
      <c r="HR28" s="254" t="str">
        <f>IFERROR(IF(AND($HM28="mas",'Classificação geral'!$I20=2),'Classificação geral'!J20,""),"")</f>
        <v/>
      </c>
      <c r="HS28" s="254" t="str">
        <f>IFERROR(IF(AND($HM28="mas",'Classificação geral'!$I20=2),'Classificação geral'!S20,""),"")</f>
        <v/>
      </c>
      <c r="HT28" s="254" t="str">
        <f>IFERROR(IF(AND($HM28="mas",'Classificação geral'!$I20=2),'Classificação geral'!U20,""),"")</f>
        <v/>
      </c>
      <c r="HU28" s="254" t="str">
        <f>IFERROR(IF(AND($HM28="mas",'Classificação geral'!$I20=2),'Classificação geral'!V20,""),"")</f>
        <v/>
      </c>
      <c r="HV28" s="254" t="str">
        <f>IFERROR(IF(AND($HM28="mas",'Classificação geral'!$I20=2),'Classificação geral'!J20,""),"")</f>
        <v/>
      </c>
      <c r="HW28" s="254" t="str">
        <f>IFERROR(IF(AND($HM28="mas",'Classificação geral'!$I20=2),'Classificação geral'!W20,""),"")</f>
        <v/>
      </c>
      <c r="HX28" s="254" t="str">
        <f>IFERROR(IF(AND($HM28="mas",'Classificação geral'!$I20=2),'Classificação geral'!Y20,""),"")</f>
        <v/>
      </c>
      <c r="HY28" s="254" t="str">
        <f>IFERROR(IF(AND($HM28="mas",'Classificação geral'!$I20=2),'Classificação geral'!Z20,""),"")</f>
        <v/>
      </c>
      <c r="HZ28" s="254" t="str">
        <f>IFERROR(IF(AND($HM28="mas",'Classificação geral'!$I20=2),'Classificação geral'!L20,""),"")</f>
        <v/>
      </c>
      <c r="IA28" s="254" t="str">
        <f>IFERROR(IF(AND($HM28="mas",'Classificação geral'!$I20=2),'Classificação geral'!$AG20,""),"")</f>
        <v/>
      </c>
      <c r="IB28" s="256" t="str">
        <f>IFERROR(RANK(IA28,IA:IA,0)+ COUNTIF($IA$13:IA$13,IA28),"")</f>
        <v/>
      </c>
      <c r="IC28" s="244"/>
      <c r="ID28" s="254" t="str">
        <f>IFERROR(IF(AND('Classificação geral'!$H20="fem",'Classificação geral'!$I20=3,'Classificação geral'!$F20="Mini"),'Classificação geral'!$A20,""),"")</f>
        <v/>
      </c>
      <c r="IE28" s="254" t="str">
        <f>IFERROR(IF(AND('Classificação geral'!$H20="fem",'Classificação geral'!$I20=3,'Classificação geral'!$F20="Mini"),'Classificação geral'!$B20,""),"")</f>
        <v/>
      </c>
      <c r="IF28" s="255" t="str">
        <f>IF($IE28='Classificação geral'!$B20,'Classificação geral'!$C20,"")</f>
        <v/>
      </c>
      <c r="IG28" s="255" t="str">
        <f>IF($IE28='Classificação geral'!$B20,'Classificação geral'!$D20,"")</f>
        <v/>
      </c>
      <c r="IH28" s="255" t="str">
        <f>IF($IE28='Classificação geral'!$B20,'Classificação geral'!$H20,"")</f>
        <v/>
      </c>
      <c r="II28" s="255" t="str">
        <f>IF($IH28='Classificação geral'!$H20,'Classificação geral'!$I20,"")</f>
        <v/>
      </c>
      <c r="IJ28" s="255" t="str">
        <f>IF($II28='Classificação geral'!$I20,'Classificação geral'!$N20,"")</f>
        <v/>
      </c>
      <c r="IK28" s="255" t="str">
        <f>IF($II28='Classificação geral'!$I20,'Classificação geral'!$Q20,"")</f>
        <v/>
      </c>
      <c r="IL28" s="255" t="str">
        <f>IF($II28='Classificação geral'!$I20,'Classificação geral'!$R20,"")</f>
        <v/>
      </c>
      <c r="IM28" s="255" t="str">
        <f>IF($II28='Classificação geral'!$I20,'Classificação geral'!$J20,"")</f>
        <v/>
      </c>
      <c r="IN28" s="255" t="str">
        <f>IF($II28='Classificação geral'!$I20,'Classificação geral'!$S20,"")</f>
        <v/>
      </c>
      <c r="IO28" s="255" t="str">
        <f>IF($II28='Classificação geral'!$I20,'Classificação geral'!$U20,"")</f>
        <v/>
      </c>
      <c r="IP28" s="255" t="str">
        <f>IF($II28='Classificação geral'!$I20,'Classificação geral'!$V20,"")</f>
        <v/>
      </c>
      <c r="IQ28" s="255" t="str">
        <f>IF($II28='Classificação geral'!$I20,'Classificação geral'!$K20,"")</f>
        <v/>
      </c>
      <c r="IR28" s="255" t="str">
        <f>IF($II28='Classificação geral'!$I20,'Classificação geral'!$W20,"")</f>
        <v/>
      </c>
      <c r="IS28" s="255" t="str">
        <f>IF($II28='Classificação geral'!$I20,'Classificação geral'!$Y20,"")</f>
        <v/>
      </c>
      <c r="IT28" s="255" t="str">
        <f>IF($II28='Classificação geral'!$I20,'Classificação geral'!$Z20,"")</f>
        <v/>
      </c>
      <c r="IU28" s="255" t="str">
        <f>IF($II28='Classificação geral'!$I20,'Classificação geral'!$L20,"")</f>
        <v/>
      </c>
      <c r="IV28" s="255" t="str">
        <f>IF($II28='Classificação geral'!$I20,'Classificação geral'!$M20,"")</f>
        <v/>
      </c>
      <c r="IW28" s="255" t="str">
        <f>IF($II28='Classificação geral'!$I20,'Classificação geral'!$AG20,"")</f>
        <v/>
      </c>
      <c r="IX28" s="256" t="str">
        <f>IFERROR(RANK(IW28,IW:IW,0)+ COUNTIF($IW$13:IW26,IW28),"")</f>
        <v/>
      </c>
      <c r="IY28" s="244"/>
      <c r="IZ28" s="254" t="str">
        <f>IFERROR(IF(AND('Classificação geral'!$H20="mas",'Classificação geral'!$I20=3,'Classificação geral'!$F20="Mini"),'Classificação geral'!$A20,""),"")</f>
        <v/>
      </c>
      <c r="JA28" s="254" t="str">
        <f>IFERROR(IF(AND('Classificação geral'!$H20="mas",'Classificação geral'!$I20=3,'Classificação geral'!$F20="Mini"),'Classificação geral'!$B20,""),"")</f>
        <v/>
      </c>
      <c r="JB28" s="255" t="str">
        <f>IF($JA28='Classificação geral'!$B20,'Classificação geral'!$C20,"")</f>
        <v/>
      </c>
      <c r="JC28" s="255" t="str">
        <f>IF($JA28='Classificação geral'!$B20,'Classificação geral'!$D20,"")</f>
        <v/>
      </c>
      <c r="JD28" s="255" t="str">
        <f>IF($JA28='Classificação geral'!$B20,'Classificação geral'!$H20,"")</f>
        <v/>
      </c>
      <c r="JE28" s="254" t="str">
        <f>IFERROR(IF(AND($JD28="mas",'Classificação geral'!$I20=3),'Classificação geral'!I20,""),"")</f>
        <v/>
      </c>
      <c r="JF28" s="254" t="str">
        <f>IFERROR(IF(AND($JD28="mas",'Classificação geral'!$I20=3),'Classificação geral'!N20,""),"")</f>
        <v/>
      </c>
      <c r="JG28" s="254" t="str">
        <f>IFERROR(IF(AND($JD28="mas",'Classificação geral'!$I20=3),'Classificação geral'!Q20,""),"")</f>
        <v/>
      </c>
      <c r="JH28" s="254" t="str">
        <f>IFERROR(IF(AND($JD28="mas",'Classificação geral'!$I20=3),'Classificação geral'!R20,""),"")</f>
        <v/>
      </c>
      <c r="JI28" s="254" t="str">
        <f>IFERROR(IF(AND($JD28="mas",'Classificação geral'!$I20=3),'Classificação geral'!J20,""),"")</f>
        <v/>
      </c>
      <c r="JJ28" s="254" t="str">
        <f>IFERROR(IF(AND($JD28="mas",'Classificação geral'!$I20=3),'Classificação geral'!S20,""),"")</f>
        <v/>
      </c>
      <c r="JK28" s="254" t="str">
        <f>IFERROR(IF(AND($JD28="mas",'Classificação geral'!$I20=3),'Classificação geral'!U20,""),"")</f>
        <v/>
      </c>
      <c r="JL28" s="254" t="str">
        <f>IFERROR(IF(AND($JD28="mas",'Classificação geral'!$I20=3),'Classificação geral'!V20,""),"")</f>
        <v/>
      </c>
      <c r="JM28" s="254" t="str">
        <f>IFERROR(IF(AND($JD28="mas",'Classificação geral'!$I20=3),'Classificação geral'!K20,""),"")</f>
        <v/>
      </c>
      <c r="JN28" s="254" t="str">
        <f>IFERROR(IF(AND($JD28="mas",'Classificação geral'!$I20=3),'Classificação geral'!W20,""),"")</f>
        <v/>
      </c>
      <c r="JO28" s="254" t="str">
        <f>IFERROR(IF(AND($JD28="mas",'Classificação geral'!$I20=3),'Classificação geral'!Y20,""),"")</f>
        <v/>
      </c>
      <c r="JP28" s="254" t="str">
        <f>IFERROR(IF(AND($JD28="mas",'Classificação geral'!$I20=3),'Classificação geral'!Z20,""),"")</f>
        <v/>
      </c>
      <c r="JQ28" s="254" t="str">
        <f>IFERROR(IF(AND($JD28="mas",'Classificação geral'!$I20=3),'Classificação geral'!L20,""),"")</f>
        <v/>
      </c>
      <c r="JR28" s="254" t="str">
        <f>IFERROR(IF(AND($JD28="mas",'Classificação geral'!$I20=3),'Classificação geral'!$AG20,""),"")</f>
        <v/>
      </c>
      <c r="JS28" s="256" t="str">
        <f>IFERROR(RANK(JR28,JR:JR,0)+ COUNTIF(JR$13:$JR26,JR28),"")</f>
        <v/>
      </c>
    </row>
    <row r="29" spans="1:279" s="297" customFormat="1" ht="27.75" customHeight="1" x14ac:dyDescent="0.4">
      <c r="B29" s="309" t="str">
        <f t="shared" si="19"/>
        <v/>
      </c>
      <c r="C29" s="292" t="str">
        <f t="shared" si="20"/>
        <v/>
      </c>
      <c r="D29" s="292" t="str">
        <f t="shared" si="21"/>
        <v/>
      </c>
      <c r="E29" s="292" t="str">
        <f t="shared" si="22"/>
        <v/>
      </c>
      <c r="F29" s="293" t="str">
        <f t="shared" si="23"/>
        <v/>
      </c>
      <c r="G29" s="293" t="str">
        <f t="shared" si="24"/>
        <v/>
      </c>
      <c r="H29" s="294" t="str">
        <f t="shared" si="25"/>
        <v/>
      </c>
      <c r="I29" s="294" t="str">
        <f t="shared" si="26"/>
        <v/>
      </c>
      <c r="J29" s="294" t="str">
        <f t="shared" si="27"/>
        <v/>
      </c>
      <c r="K29" s="294" t="str">
        <f t="shared" si="28"/>
        <v/>
      </c>
      <c r="L29" s="294" t="str">
        <f t="shared" si="29"/>
        <v/>
      </c>
      <c r="M29" s="294" t="str">
        <f t="shared" si="30"/>
        <v/>
      </c>
      <c r="N29" s="294" t="str">
        <f t="shared" si="31"/>
        <v/>
      </c>
      <c r="O29" s="294" t="str">
        <f t="shared" si="32"/>
        <v/>
      </c>
      <c r="P29" s="294" t="str">
        <f t="shared" si="33"/>
        <v/>
      </c>
      <c r="Q29" s="294" t="str">
        <f t="shared" si="34"/>
        <v/>
      </c>
      <c r="R29" s="294" t="str">
        <f t="shared" si="35"/>
        <v/>
      </c>
      <c r="S29" s="294" t="str">
        <f t="shared" si="35"/>
        <v/>
      </c>
      <c r="T29" s="294" t="str">
        <f t="shared" si="36"/>
        <v/>
      </c>
      <c r="U29" s="294" t="str">
        <f t="shared" si="37"/>
        <v/>
      </c>
      <c r="V29" s="295">
        <v>15</v>
      </c>
      <c r="W29" s="296"/>
      <c r="X29" s="296"/>
      <c r="Y29" s="309" t="str">
        <f t="shared" si="38"/>
        <v/>
      </c>
      <c r="Z29" s="292" t="str">
        <f t="shared" si="39"/>
        <v/>
      </c>
      <c r="AA29" s="292" t="str">
        <f t="shared" si="40"/>
        <v/>
      </c>
      <c r="AB29" s="292" t="str">
        <f t="shared" si="41"/>
        <v/>
      </c>
      <c r="AC29" s="293" t="str">
        <f t="shared" si="42"/>
        <v/>
      </c>
      <c r="AD29" s="293" t="str">
        <f t="shared" si="43"/>
        <v/>
      </c>
      <c r="AE29" s="294" t="str">
        <f t="shared" si="44"/>
        <v/>
      </c>
      <c r="AF29" s="294" t="str">
        <f t="shared" si="45"/>
        <v/>
      </c>
      <c r="AG29" s="294" t="str">
        <f t="shared" si="46"/>
        <v/>
      </c>
      <c r="AH29" s="294" t="str">
        <f t="shared" si="47"/>
        <v/>
      </c>
      <c r="AI29" s="294" t="str">
        <f t="shared" si="48"/>
        <v/>
      </c>
      <c r="AJ29" s="294" t="str">
        <f t="shared" si="49"/>
        <v/>
      </c>
      <c r="AK29" s="294" t="str">
        <f t="shared" si="50"/>
        <v/>
      </c>
      <c r="AL29" s="294" t="str">
        <f t="shared" si="51"/>
        <v/>
      </c>
      <c r="AM29" s="294" t="str">
        <f t="shared" si="52"/>
        <v/>
      </c>
      <c r="AN29" s="294" t="str">
        <f t="shared" si="53"/>
        <v/>
      </c>
      <c r="AO29" s="294" t="str">
        <f t="shared" si="54"/>
        <v/>
      </c>
      <c r="AP29" s="294" t="str">
        <f t="shared" si="54"/>
        <v/>
      </c>
      <c r="AQ29" s="294" t="str">
        <f t="shared" si="55"/>
        <v/>
      </c>
      <c r="AR29" s="294" t="str">
        <f t="shared" si="56"/>
        <v/>
      </c>
      <c r="AS29" s="295">
        <v>15</v>
      </c>
      <c r="AT29" s="296"/>
      <c r="AV29" s="310" t="str">
        <f t="shared" si="57"/>
        <v/>
      </c>
      <c r="AW29" s="292" t="str">
        <f t="shared" si="58"/>
        <v/>
      </c>
      <c r="AX29" s="292" t="str">
        <f t="shared" si="59"/>
        <v/>
      </c>
      <c r="AY29" s="293" t="str">
        <f t="shared" si="60"/>
        <v/>
      </c>
      <c r="AZ29" s="293" t="str">
        <f t="shared" si="61"/>
        <v/>
      </c>
      <c r="BA29" s="293" t="str">
        <f t="shared" si="62"/>
        <v/>
      </c>
      <c r="BB29" s="294" t="str">
        <f t="shared" si="63"/>
        <v/>
      </c>
      <c r="BC29" s="294" t="str">
        <f t="shared" si="64"/>
        <v/>
      </c>
      <c r="BD29" s="294" t="str">
        <f t="shared" si="65"/>
        <v/>
      </c>
      <c r="BE29" s="294" t="str">
        <f t="shared" si="66"/>
        <v/>
      </c>
      <c r="BF29" s="294" t="str">
        <f t="shared" si="67"/>
        <v/>
      </c>
      <c r="BG29" s="294" t="str">
        <f t="shared" si="68"/>
        <v/>
      </c>
      <c r="BH29" s="294" t="str">
        <f t="shared" si="69"/>
        <v/>
      </c>
      <c r="BI29" s="294" t="str">
        <f t="shared" si="70"/>
        <v/>
      </c>
      <c r="BJ29" s="294" t="str">
        <f t="shared" si="71"/>
        <v/>
      </c>
      <c r="BK29" s="294" t="str">
        <f t="shared" si="72"/>
        <v/>
      </c>
      <c r="BL29" s="294" t="str">
        <f t="shared" si="73"/>
        <v/>
      </c>
      <c r="BM29" s="294" t="str">
        <f t="shared" si="73"/>
        <v/>
      </c>
      <c r="BN29" s="294" t="str">
        <f t="shared" si="74"/>
        <v/>
      </c>
      <c r="BO29" s="294" t="str">
        <f t="shared" si="75"/>
        <v/>
      </c>
      <c r="BP29" s="295">
        <v>15</v>
      </c>
      <c r="BQ29" s="296"/>
      <c r="BR29" s="296"/>
      <c r="BS29" s="310" t="str">
        <f t="shared" si="76"/>
        <v/>
      </c>
      <c r="BT29" s="292" t="str">
        <f t="shared" si="77"/>
        <v/>
      </c>
      <c r="BU29" s="292" t="str">
        <f t="shared" si="78"/>
        <v/>
      </c>
      <c r="BV29" s="293" t="str">
        <f t="shared" si="79"/>
        <v/>
      </c>
      <c r="BW29" s="293" t="str">
        <f t="shared" si="80"/>
        <v/>
      </c>
      <c r="BX29" s="293" t="str">
        <f t="shared" si="81"/>
        <v/>
      </c>
      <c r="BY29" s="294" t="str">
        <f t="shared" si="81"/>
        <v/>
      </c>
      <c r="BZ29" s="294" t="str">
        <f t="shared" si="82"/>
        <v/>
      </c>
      <c r="CA29" s="294" t="str">
        <f t="shared" si="83"/>
        <v/>
      </c>
      <c r="CB29" s="294" t="str">
        <f t="shared" si="84"/>
        <v/>
      </c>
      <c r="CC29" s="294" t="str">
        <f t="shared" si="85"/>
        <v/>
      </c>
      <c r="CD29" s="294" t="str">
        <f t="shared" si="86"/>
        <v/>
      </c>
      <c r="CE29" s="294" t="str">
        <f t="shared" si="87"/>
        <v/>
      </c>
      <c r="CF29" s="294" t="str">
        <f t="shared" si="88"/>
        <v/>
      </c>
      <c r="CG29" s="294" t="str">
        <f t="shared" si="89"/>
        <v/>
      </c>
      <c r="CH29" s="294" t="str">
        <f t="shared" si="90"/>
        <v/>
      </c>
      <c r="CI29" s="294" t="str">
        <f t="shared" si="91"/>
        <v/>
      </c>
      <c r="CJ29" s="294" t="str">
        <f t="shared" si="91"/>
        <v/>
      </c>
      <c r="CK29" s="294" t="str">
        <f t="shared" si="92"/>
        <v/>
      </c>
      <c r="CL29" s="294" t="str">
        <f t="shared" si="93"/>
        <v/>
      </c>
      <c r="CM29" s="295">
        <v>15</v>
      </c>
      <c r="CP29" s="309" t="str">
        <f t="shared" si="94"/>
        <v/>
      </c>
      <c r="CQ29" s="292" t="str">
        <f t="shared" si="95"/>
        <v/>
      </c>
      <c r="CR29" s="292" t="str">
        <f t="shared" si="96"/>
        <v/>
      </c>
      <c r="CS29" s="292" t="str">
        <f t="shared" si="97"/>
        <v/>
      </c>
      <c r="CT29" s="293" t="str">
        <f t="shared" si="98"/>
        <v/>
      </c>
      <c r="CU29" s="293" t="str">
        <f t="shared" si="99"/>
        <v/>
      </c>
      <c r="CV29" s="294" t="str">
        <f t="shared" si="100"/>
        <v/>
      </c>
      <c r="CW29" s="294" t="str">
        <f t="shared" si="101"/>
        <v/>
      </c>
      <c r="CX29" s="294" t="str">
        <f t="shared" si="102"/>
        <v/>
      </c>
      <c r="CY29" s="294" t="str">
        <f t="shared" si="103"/>
        <v/>
      </c>
      <c r="CZ29" s="294" t="str">
        <f t="shared" si="104"/>
        <v/>
      </c>
      <c r="DA29" s="294" t="str">
        <f t="shared" si="105"/>
        <v/>
      </c>
      <c r="DB29" s="294" t="str">
        <f t="shared" si="106"/>
        <v/>
      </c>
      <c r="DC29" s="294" t="str">
        <f t="shared" si="107"/>
        <v/>
      </c>
      <c r="DD29" s="294" t="str">
        <f t="shared" si="108"/>
        <v/>
      </c>
      <c r="DE29" s="294" t="str">
        <f t="shared" si="109"/>
        <v/>
      </c>
      <c r="DF29" s="294" t="str">
        <f t="shared" si="110"/>
        <v/>
      </c>
      <c r="DG29" s="294" t="str">
        <f t="shared" si="110"/>
        <v/>
      </c>
      <c r="DH29" s="294" t="str">
        <f t="shared" si="111"/>
        <v/>
      </c>
      <c r="DI29" s="294" t="str">
        <f t="shared" si="112"/>
        <v/>
      </c>
      <c r="DJ29" s="295">
        <v>15</v>
      </c>
      <c r="DK29" s="296"/>
      <c r="DL29" s="296"/>
      <c r="DM29" s="309" t="str">
        <f t="shared" si="113"/>
        <v/>
      </c>
      <c r="DN29" s="292" t="str">
        <f t="shared" si="114"/>
        <v/>
      </c>
      <c r="DO29" s="292" t="str">
        <f t="shared" si="115"/>
        <v/>
      </c>
      <c r="DP29" s="292" t="str">
        <f t="shared" si="116"/>
        <v/>
      </c>
      <c r="DQ29" s="293" t="str">
        <f t="shared" si="117"/>
        <v/>
      </c>
      <c r="DR29" s="293" t="str">
        <f t="shared" si="118"/>
        <v/>
      </c>
      <c r="DS29" s="293" t="str">
        <f t="shared" si="7"/>
        <v/>
      </c>
      <c r="DT29" s="293" t="str">
        <f t="shared" si="8"/>
        <v/>
      </c>
      <c r="DU29" s="294" t="str">
        <f t="shared" si="9"/>
        <v/>
      </c>
      <c r="DV29" s="294" t="str">
        <f t="shared" si="10"/>
        <v/>
      </c>
      <c r="DW29" s="294" t="str">
        <f t="shared" si="11"/>
        <v/>
      </c>
      <c r="DX29" s="294" t="str">
        <f t="shared" si="12"/>
        <v/>
      </c>
      <c r="DY29" s="294" t="str">
        <f t="shared" si="13"/>
        <v/>
      </c>
      <c r="DZ29" s="294" t="str">
        <f t="shared" si="14"/>
        <v/>
      </c>
      <c r="EA29" s="294" t="str">
        <f t="shared" si="15"/>
        <v/>
      </c>
      <c r="EB29" s="294" t="str">
        <f t="shared" si="16"/>
        <v/>
      </c>
      <c r="EC29" s="294" t="str">
        <f t="shared" si="17"/>
        <v/>
      </c>
      <c r="ED29" s="294" t="str">
        <f t="shared" si="6"/>
        <v/>
      </c>
      <c r="EE29" s="294" t="str">
        <f t="shared" si="18"/>
        <v/>
      </c>
      <c r="EF29" s="294" t="str">
        <f t="shared" si="119"/>
        <v/>
      </c>
      <c r="EG29" s="295">
        <v>15</v>
      </c>
      <c r="EU29" s="254" t="str">
        <f>IFERROR(IF(AND('Classificação geral'!$H21="FEM",'Classificação geral'!$I21=1,'Classificação geral'!$F21="Mini"),'Classificação geral'!$A21,""),"")</f>
        <v/>
      </c>
      <c r="EV29" s="254" t="str">
        <f>IFERROR(IF(AND('Classificação geral'!$H21="FEM",'Classificação geral'!$I21=1,'Classificação geral'!F21="Mini"),'Classificação geral'!$B21,""),"")</f>
        <v/>
      </c>
      <c r="EW29" s="255" t="str">
        <f>IF($EV29='Classificação geral'!$B21,'Classificação geral'!$C21,"")</f>
        <v/>
      </c>
      <c r="EX29" s="255" t="str">
        <f>IF($EV29='Classificação geral'!$B21,'Classificação geral'!$D21,"")</f>
        <v/>
      </c>
      <c r="EY29" s="255" t="str">
        <f>IF($EV29='Classificação geral'!$B21,'Classificação geral'!$H21,"")</f>
        <v/>
      </c>
      <c r="EZ29" s="255" t="str">
        <f>IF($EY29='Classificação geral'!$H21,'Classificação geral'!$I21,"")</f>
        <v/>
      </c>
      <c r="FA29" s="255" t="str">
        <f>IF($EZ29='Classificação geral'!$I21,'Classificação geral'!$N21,"")</f>
        <v/>
      </c>
      <c r="FB29" s="255" t="str">
        <f>IF($EZ29='Classificação geral'!$I21,'Classificação geral'!$Q21,"")</f>
        <v/>
      </c>
      <c r="FC29" s="255" t="str">
        <f>IF($EZ29='Classificação geral'!$I21,'Classificação geral'!$R21,"")</f>
        <v/>
      </c>
      <c r="FD29" s="255" t="str">
        <f>IF($EZ29='Classificação geral'!$I21,'Classificação geral'!$J21,"")</f>
        <v/>
      </c>
      <c r="FE29" s="255" t="str">
        <f>IF($EZ29='Classificação geral'!$I21,'Classificação geral'!$S21,"")</f>
        <v/>
      </c>
      <c r="FF29" s="255" t="str">
        <f>IF($EZ29='Classificação geral'!$I21,'Classificação geral'!$U21,"")</f>
        <v/>
      </c>
      <c r="FG29" s="255" t="str">
        <f>IF($EZ29='Classificação geral'!$I21,'Classificação geral'!$V21,"")</f>
        <v/>
      </c>
      <c r="FH29" s="255" t="str">
        <f>IF($EZ29='Classificação geral'!$I21,'Classificação geral'!$K21,"")</f>
        <v/>
      </c>
      <c r="FI29" s="255" t="str">
        <f>IF($EZ29='Classificação geral'!$I21,'Classificação geral'!$W21,"")</f>
        <v/>
      </c>
      <c r="FJ29" s="255" t="str">
        <f>IF($EZ29='Classificação geral'!$I21,'Classificação geral'!$Y21,"")</f>
        <v/>
      </c>
      <c r="FK29" s="255" t="str">
        <f>IF($EZ29='Classificação geral'!$I21,'Classificação geral'!$Z21,"")</f>
        <v/>
      </c>
      <c r="FL29" s="255" t="str">
        <f>IF($EZ29='Classificação geral'!$I21,'Classificação geral'!$L21,"")</f>
        <v/>
      </c>
      <c r="FM29" s="255" t="str">
        <f>IF($EZ29='Classificação geral'!$I21,'Classificação geral'!$M21,"")</f>
        <v/>
      </c>
      <c r="FN29" s="255" t="str">
        <f>IF($EZ29='Classificação geral'!$I21,'Classificação geral'!$AG21,"")</f>
        <v/>
      </c>
      <c r="FO29" s="256" t="str">
        <f>IFERROR(RANK(FN29,FN:FN,0)+ COUNTIF($FN$13:FN28,FN29),"")</f>
        <v/>
      </c>
      <c r="FP29" s="244"/>
      <c r="FQ29" s="254" t="str">
        <f>IFERROR(IF(AND('Classificação geral'!$H21="mas",'Classificação geral'!$I21=1,'Classificação geral'!$F21="Mini"),'Classificação geral'!$A21,""),"")</f>
        <v/>
      </c>
      <c r="FR29" s="254" t="str">
        <f>IFERROR(IF(AND('Classificação geral'!$H21="mas",'Classificação geral'!$I21=1,'Classificação geral'!$F21="Mini"),'Classificação geral'!$B21,""),"")</f>
        <v/>
      </c>
      <c r="FS29" s="255" t="str">
        <f>IF($FR29='Classificação geral'!$B21,'Classificação geral'!$C21,"")</f>
        <v/>
      </c>
      <c r="FT29" s="255" t="str">
        <f>IF($FR29='Classificação geral'!$B21,'Classificação geral'!$D21,"")</f>
        <v/>
      </c>
      <c r="FU29" s="255" t="str">
        <f>IF($FR29='Classificação geral'!$B21,'Classificação geral'!$H21,"")</f>
        <v/>
      </c>
      <c r="FV29" s="254" t="str">
        <f>IFERROR(IF(AND($FU29="mas",'Classificação geral'!$I21=1),'Classificação geral'!I21,""),"")</f>
        <v/>
      </c>
      <c r="FW29" s="254" t="str">
        <f>IFERROR(IF(AND($FU29="mas",'Classificação geral'!$I21=1),'Classificação geral'!N21,""),"")</f>
        <v/>
      </c>
      <c r="FX29" s="254" t="str">
        <f>IFERROR(IF(AND($FU29="mas",'Classificação geral'!$I21=1),'Classificação geral'!Q21,""),"")</f>
        <v/>
      </c>
      <c r="FY29" s="254" t="str">
        <f>IFERROR(IF(AND($FU29="mas",'Classificação geral'!$I21=1),'Classificação geral'!R21,""),"")</f>
        <v/>
      </c>
      <c r="FZ29" s="254" t="str">
        <f>IFERROR(IF(AND($FU29="mas",'Classificação geral'!$I21=1),'Classificação geral'!J21,""),"")</f>
        <v/>
      </c>
      <c r="GA29" s="254" t="str">
        <f>IFERROR(IF(AND($FU29="mas",'Classificação geral'!$I21=1),'Classificação geral'!S21,""),"")</f>
        <v/>
      </c>
      <c r="GB29" s="254" t="str">
        <f>IFERROR(IF(AND($FU29="mas",'Classificação geral'!$I21=1),'Classificação geral'!U21,""),"")</f>
        <v/>
      </c>
      <c r="GC29" s="254" t="str">
        <f>IFERROR(IF(AND($FU29="mas",'Classificação geral'!$I21=1),'Classificação geral'!V21,""),"")</f>
        <v/>
      </c>
      <c r="GD29" s="254" t="str">
        <f>IFERROR(IF(AND($FU29="mas",'Classificação geral'!$I21=1),'Classificação geral'!K21,""),"")</f>
        <v/>
      </c>
      <c r="GE29" s="254" t="str">
        <f>IFERROR(IF(AND($FU29="mas",'Classificação geral'!$I21=1),'Classificação geral'!W21,""),"")</f>
        <v/>
      </c>
      <c r="GF29" s="254" t="str">
        <f>IFERROR(IF(AND($FU29="mas",'Classificação geral'!$I21=1),'Classificação geral'!Y21,""),"")</f>
        <v/>
      </c>
      <c r="GG29" s="254" t="str">
        <f>IFERROR(IF(AND($FU29="mas",'Classificação geral'!$I21=1),'Classificação geral'!Z21,""),"")</f>
        <v/>
      </c>
      <c r="GH29" s="254" t="str">
        <f>IFERROR(IF(AND($FU29="mas",'Classificação geral'!$I21=1),'Classificação geral'!L21,""),"")</f>
        <v/>
      </c>
      <c r="GI29" s="254" t="str">
        <f>IFERROR(IF(AND($FU29="mas",'Classificação geral'!$I21=1),'Classificação geral'!M21,""),"")</f>
        <v/>
      </c>
      <c r="GJ29" s="302" t="str">
        <f>IFERROR(IF(AND($FU29="mas",'Classificação geral'!$I21=1),'Classificação geral'!AG21,""),"")</f>
        <v/>
      </c>
      <c r="GK29" s="256" t="str">
        <f>IFERROR(RANK(GJ29,GJ:GJ,0)+ COUNTIF($GJ$13:GJ28,GJ29),"")</f>
        <v/>
      </c>
      <c r="GL29" s="244"/>
      <c r="GM29" s="254" t="str">
        <f>IFERROR(IF(AND('Classificação geral'!$H21="fem",'Classificação geral'!$I21=2,'Classificação geral'!$F21="Mini"),'Classificação geral'!$A21,""),"")</f>
        <v/>
      </c>
      <c r="GN29" s="254" t="str">
        <f>IFERROR(IF(AND('Classificação geral'!$H21="fem",'Classificação geral'!$I21=2,'Classificação geral'!$F21="Mini"),'Classificação geral'!$B21,""),"")</f>
        <v/>
      </c>
      <c r="GO29" s="255" t="str">
        <f>IF($GN29='Classificação geral'!$B21,'Classificação geral'!$C21,"")</f>
        <v/>
      </c>
      <c r="GP29" s="255" t="str">
        <f>IF($GN29='Classificação geral'!$B21,'Classificação geral'!$D21,"")</f>
        <v/>
      </c>
      <c r="GQ29" s="255" t="str">
        <f>IF($GN29='Classificação geral'!$B21,'Classificação geral'!$H21,"")</f>
        <v/>
      </c>
      <c r="GR29" s="254" t="str">
        <f>IFERROR(IF(AND($GQ29="fem",'Classificação geral'!$I21=2),'Classificação geral'!I21,""),"")</f>
        <v/>
      </c>
      <c r="GS29" s="254" t="str">
        <f>IFERROR(IF(AND($GQ29="fem",'Classificação geral'!$I21=2),'Classificação geral'!N21,""),"")</f>
        <v/>
      </c>
      <c r="GT29" s="254" t="str">
        <f>IFERROR(IF(AND($GQ29="fem",'Classificação geral'!$I21=2),'Classificação geral'!Q21,""),"")</f>
        <v/>
      </c>
      <c r="GU29" s="254" t="str">
        <f>IFERROR(IF(AND($GQ29="fem",'Classificação geral'!$I21=2),'Classificação geral'!R21,""),"")</f>
        <v/>
      </c>
      <c r="GV29" s="254" t="str">
        <f>IFERROR(IF(AND($GQ29="fem",'Classificação geral'!$I21=2),'Classificação geral'!J21,""),"")</f>
        <v/>
      </c>
      <c r="GW29" s="254" t="str">
        <f>IFERROR(IF(AND($GQ29="fem",'Classificação geral'!$I21=2),'Classificação geral'!S21,""),"")</f>
        <v/>
      </c>
      <c r="GX29" s="254" t="str">
        <f>IFERROR(IF(AND($GQ29="fem",'Classificação geral'!$I21=2),'Classificação geral'!U21,""),"")</f>
        <v/>
      </c>
      <c r="GY29" s="254" t="str">
        <f>IFERROR(IF(AND($GQ29="fem",'Classificação geral'!$I21=2),'Classificação geral'!V21,""),"")</f>
        <v/>
      </c>
      <c r="GZ29" s="254" t="str">
        <f>IFERROR(IF(AND($GQ29="fem",'Classificação geral'!$I21=2),'Classificação geral'!K21,""),"")</f>
        <v/>
      </c>
      <c r="HA29" s="254" t="str">
        <f>IFERROR(IF(AND($GQ29="fem",'Classificação geral'!$I21=2),'Classificação geral'!W21,""),"")</f>
        <v/>
      </c>
      <c r="HB29" s="254" t="str">
        <f>IFERROR(IF(AND($GQ29="fem",'Classificação geral'!$I21=2),'Classificação geral'!Y21,""),"")</f>
        <v/>
      </c>
      <c r="HC29" s="254" t="str">
        <f>IFERROR(IF(AND($GQ29="fem",'Classificação geral'!$I21=2),'Classificação geral'!Z21,""),"")</f>
        <v/>
      </c>
      <c r="HD29" s="254" t="str">
        <f>IFERROR(IF(AND($GQ29="fem",'Classificação geral'!$I21=2),'Classificação geral'!L21,""),"")</f>
        <v/>
      </c>
      <c r="HE29" s="254" t="str">
        <f>IFERROR(IF(AND($GQ29="fem",'Classificação geral'!$I21=2),'Classificação geral'!M21,""),"")</f>
        <v/>
      </c>
      <c r="HF29" s="254" t="str">
        <f>IFERROR(IF(AND($GQ29="fem",'Classificação geral'!$I21=2),'Classificação geral'!AG21,""),"")</f>
        <v/>
      </c>
      <c r="HG29" s="256" t="str">
        <f>IFERROR(RANK(HF29,HF:HF,0)+ COUNTIF(HF$13:$HF27,HF29),"")</f>
        <v/>
      </c>
      <c r="HH29" s="244"/>
      <c r="HI29" s="254" t="str">
        <f>IFERROR(IF(AND('Classificação geral'!$H21="mas",'Classificação geral'!$I21=2,'Classificação geral'!$F21="Mini"),'Classificação geral'!$A21,""),"")</f>
        <v/>
      </c>
      <c r="HJ29" s="254" t="str">
        <f>IFERROR(IF(AND('Classificação geral'!$H21="mas",'Classificação geral'!$I21=2,'Classificação geral'!$F21="Mini"),'Classificação geral'!$B21,""),"")</f>
        <v/>
      </c>
      <c r="HK29" s="255" t="str">
        <f>IF($HJ29='Classificação geral'!$B21,'Classificação geral'!$C21,"")</f>
        <v/>
      </c>
      <c r="HL29" s="255" t="str">
        <f>IF($HJ29='Classificação geral'!$B21,'Classificação geral'!$D21,"")</f>
        <v/>
      </c>
      <c r="HM29" s="255" t="str">
        <f>IF($HJ29='Classificação geral'!$B21,'Classificação geral'!$H21,"")</f>
        <v/>
      </c>
      <c r="HN29" s="254" t="str">
        <f>IFERROR(IF(AND($HM29="mas",'Classificação geral'!$I21=2),'Classificação geral'!I21,""),"")</f>
        <v/>
      </c>
      <c r="HO29" s="254" t="str">
        <f>IFERROR(IF(AND($HM29="mas",'Classificação geral'!$I21=2),'Classificação geral'!N21,""),"")</f>
        <v/>
      </c>
      <c r="HP29" s="254" t="str">
        <f>IFERROR(IF(AND($HM29="mas",'Classificação geral'!$I21=2),'Classificação geral'!Q21,""),"")</f>
        <v/>
      </c>
      <c r="HQ29" s="254" t="str">
        <f>IFERROR(IF(AND($HM29="mas",'Classificação geral'!$I21=2),'Classificação geral'!R21,""),"")</f>
        <v/>
      </c>
      <c r="HR29" s="254" t="str">
        <f>IFERROR(IF(AND($HM29="mas",'Classificação geral'!$I21=2),'Classificação geral'!J21,""),"")</f>
        <v/>
      </c>
      <c r="HS29" s="254" t="str">
        <f>IFERROR(IF(AND($HM29="mas",'Classificação geral'!$I21=2),'Classificação geral'!S21,""),"")</f>
        <v/>
      </c>
      <c r="HT29" s="254" t="str">
        <f>IFERROR(IF(AND($HM29="mas",'Classificação geral'!$I21=2),'Classificação geral'!U21,""),"")</f>
        <v/>
      </c>
      <c r="HU29" s="254" t="str">
        <f>IFERROR(IF(AND($HM29="mas",'Classificação geral'!$I21=2),'Classificação geral'!V21,""),"")</f>
        <v/>
      </c>
      <c r="HV29" s="254" t="str">
        <f>IFERROR(IF(AND($HM29="mas",'Classificação geral'!$I21=2),'Classificação geral'!J21,""),"")</f>
        <v/>
      </c>
      <c r="HW29" s="254" t="str">
        <f>IFERROR(IF(AND($HM29="mas",'Classificação geral'!$I21=2),'Classificação geral'!W21,""),"")</f>
        <v/>
      </c>
      <c r="HX29" s="254" t="str">
        <f>IFERROR(IF(AND($HM29="mas",'Classificação geral'!$I21=2),'Classificação geral'!Y21,""),"")</f>
        <v/>
      </c>
      <c r="HY29" s="254" t="str">
        <f>IFERROR(IF(AND($HM29="mas",'Classificação geral'!$I21=2),'Classificação geral'!Z21,""),"")</f>
        <v/>
      </c>
      <c r="HZ29" s="254" t="str">
        <f>IFERROR(IF(AND($HM29="mas",'Classificação geral'!$I21=2),'Classificação geral'!L21,""),"")</f>
        <v/>
      </c>
      <c r="IA29" s="254" t="str">
        <f>IFERROR(IF(AND($HM29="mas",'Classificação geral'!$I21=2),'Classificação geral'!$AG21,""),"")</f>
        <v/>
      </c>
      <c r="IB29" s="256" t="str">
        <f>IFERROR(RANK(IA29,IA:IA,0)+ COUNTIF($IA$13:IA$13,IA29),"")</f>
        <v/>
      </c>
      <c r="IC29" s="244"/>
      <c r="ID29" s="254" t="str">
        <f>IFERROR(IF(AND('Classificação geral'!$H21="fem",'Classificação geral'!$I21=3,'Classificação geral'!$F21="Mini"),'Classificação geral'!$A21,""),"")</f>
        <v/>
      </c>
      <c r="IE29" s="254" t="str">
        <f>IFERROR(IF(AND('Classificação geral'!$H21="fem",'Classificação geral'!$I21=3,'Classificação geral'!$F21="Mini"),'Classificação geral'!$B21,""),"")</f>
        <v/>
      </c>
      <c r="IF29" s="255" t="str">
        <f>IF($IE29='Classificação geral'!$B21,'Classificação geral'!$C21,"")</f>
        <v/>
      </c>
      <c r="IG29" s="255" t="str">
        <f>IF($IE29='Classificação geral'!$B21,'Classificação geral'!$D21,"")</f>
        <v/>
      </c>
      <c r="IH29" s="255" t="str">
        <f>IF($IE29='Classificação geral'!$B21,'Classificação geral'!$H21,"")</f>
        <v/>
      </c>
      <c r="II29" s="255" t="str">
        <f>IF($IH29='Classificação geral'!$H21,'Classificação geral'!$I21,"")</f>
        <v/>
      </c>
      <c r="IJ29" s="255" t="str">
        <f>IF($II29='Classificação geral'!$I21,'Classificação geral'!$N21,"")</f>
        <v/>
      </c>
      <c r="IK29" s="255" t="str">
        <f>IF($II29='Classificação geral'!$I21,'Classificação geral'!$Q21,"")</f>
        <v/>
      </c>
      <c r="IL29" s="255" t="str">
        <f>IF($II29='Classificação geral'!$I21,'Classificação geral'!$R21,"")</f>
        <v/>
      </c>
      <c r="IM29" s="255" t="str">
        <f>IF($II29='Classificação geral'!$I21,'Classificação geral'!$J21,"")</f>
        <v/>
      </c>
      <c r="IN29" s="255" t="str">
        <f>IF($II29='Classificação geral'!$I21,'Classificação geral'!$S21,"")</f>
        <v/>
      </c>
      <c r="IO29" s="255" t="str">
        <f>IF($II29='Classificação geral'!$I21,'Classificação geral'!$U21,"")</f>
        <v/>
      </c>
      <c r="IP29" s="255" t="str">
        <f>IF($II29='Classificação geral'!$I21,'Classificação geral'!$V21,"")</f>
        <v/>
      </c>
      <c r="IQ29" s="255" t="str">
        <f>IF($II29='Classificação geral'!$I21,'Classificação geral'!$K21,"")</f>
        <v/>
      </c>
      <c r="IR29" s="255" t="str">
        <f>IF($II29='Classificação geral'!$I21,'Classificação geral'!$W21,"")</f>
        <v/>
      </c>
      <c r="IS29" s="255" t="str">
        <f>IF($II29='Classificação geral'!$I21,'Classificação geral'!$Y21,"")</f>
        <v/>
      </c>
      <c r="IT29" s="255" t="str">
        <f>IF($II29='Classificação geral'!$I21,'Classificação geral'!$Z21,"")</f>
        <v/>
      </c>
      <c r="IU29" s="255" t="str">
        <f>IF($II29='Classificação geral'!$I21,'Classificação geral'!$L21,"")</f>
        <v/>
      </c>
      <c r="IV29" s="255" t="str">
        <f>IF($II29='Classificação geral'!$I21,'Classificação geral'!$M21,"")</f>
        <v/>
      </c>
      <c r="IW29" s="255" t="str">
        <f>IF($II29='Classificação geral'!$I21,'Classificação geral'!$AG21,"")</f>
        <v/>
      </c>
      <c r="IX29" s="256" t="str">
        <f>IFERROR(RANK(IW29,IW:IW,0)+ COUNTIF($IW$13:IW27,IW29),"")</f>
        <v/>
      </c>
      <c r="IY29" s="244"/>
      <c r="IZ29" s="254" t="str">
        <f>IFERROR(IF(AND('Classificação geral'!$H21="mas",'Classificação geral'!$I21=3,'Classificação geral'!$F21="Mini"),'Classificação geral'!$A21,""),"")</f>
        <v/>
      </c>
      <c r="JA29" s="254" t="str">
        <f>IFERROR(IF(AND('Classificação geral'!$H21="mas",'Classificação geral'!$I21=3,'Classificação geral'!$F21="Mini"),'Classificação geral'!$B21,""),"")</f>
        <v/>
      </c>
      <c r="JB29" s="255" t="str">
        <f>IF($JA29='Classificação geral'!$B21,'Classificação geral'!$C21,"")</f>
        <v/>
      </c>
      <c r="JC29" s="255" t="str">
        <f>IF($JA29='Classificação geral'!$B21,'Classificação geral'!$D21,"")</f>
        <v/>
      </c>
      <c r="JD29" s="255" t="str">
        <f>IF($JA29='Classificação geral'!$B21,'Classificação geral'!$H21,"")</f>
        <v/>
      </c>
      <c r="JE29" s="254" t="str">
        <f>IFERROR(IF(AND($JD29="mas",'Classificação geral'!$I21=3),'Classificação geral'!I21,""),"")</f>
        <v/>
      </c>
      <c r="JF29" s="254" t="str">
        <f>IFERROR(IF(AND($JD29="mas",'Classificação geral'!$I21=3),'Classificação geral'!N21,""),"")</f>
        <v/>
      </c>
      <c r="JG29" s="254" t="str">
        <f>IFERROR(IF(AND($JD29="mas",'Classificação geral'!$I21=3),'Classificação geral'!Q21,""),"")</f>
        <v/>
      </c>
      <c r="JH29" s="254" t="str">
        <f>IFERROR(IF(AND($JD29="mas",'Classificação geral'!$I21=3),'Classificação geral'!R21,""),"")</f>
        <v/>
      </c>
      <c r="JI29" s="254" t="str">
        <f>IFERROR(IF(AND($JD29="mas",'Classificação geral'!$I21=3),'Classificação geral'!J21,""),"")</f>
        <v/>
      </c>
      <c r="JJ29" s="254" t="str">
        <f>IFERROR(IF(AND($JD29="mas",'Classificação geral'!$I21=3),'Classificação geral'!S21,""),"")</f>
        <v/>
      </c>
      <c r="JK29" s="254" t="str">
        <f>IFERROR(IF(AND($JD29="mas",'Classificação geral'!$I21=3),'Classificação geral'!U21,""),"")</f>
        <v/>
      </c>
      <c r="JL29" s="254" t="str">
        <f>IFERROR(IF(AND($JD29="mas",'Classificação geral'!$I21=3),'Classificação geral'!V21,""),"")</f>
        <v/>
      </c>
      <c r="JM29" s="254" t="str">
        <f>IFERROR(IF(AND($JD29="mas",'Classificação geral'!$I21=3),'Classificação geral'!K21,""),"")</f>
        <v/>
      </c>
      <c r="JN29" s="254" t="str">
        <f>IFERROR(IF(AND($JD29="mas",'Classificação geral'!$I21=3),'Classificação geral'!W21,""),"")</f>
        <v/>
      </c>
      <c r="JO29" s="254" t="str">
        <f>IFERROR(IF(AND($JD29="mas",'Classificação geral'!$I21=3),'Classificação geral'!Y21,""),"")</f>
        <v/>
      </c>
      <c r="JP29" s="254" t="str">
        <f>IFERROR(IF(AND($JD29="mas",'Classificação geral'!$I21=3),'Classificação geral'!Z21,""),"")</f>
        <v/>
      </c>
      <c r="JQ29" s="254" t="str">
        <f>IFERROR(IF(AND($JD29="mas",'Classificação geral'!$I21=3),'Classificação geral'!L21,""),"")</f>
        <v/>
      </c>
      <c r="JR29" s="254" t="str">
        <f>IFERROR(IF(AND($JD29="mas",'Classificação geral'!$I21=3),'Classificação geral'!$AG21,""),"")</f>
        <v/>
      </c>
      <c r="JS29" s="256" t="str">
        <f>IFERROR(RANK(JR29,JR:JR,0)+ COUNTIF(JR$13:$JR27,JR29),"")</f>
        <v/>
      </c>
    </row>
    <row r="30" spans="1:279" s="304" customFormat="1" ht="27.75" customHeight="1" x14ac:dyDescent="0.4">
      <c r="A30" s="297"/>
      <c r="B30" s="309" t="str">
        <f t="shared" si="19"/>
        <v/>
      </c>
      <c r="C30" s="292" t="str">
        <f t="shared" si="20"/>
        <v/>
      </c>
      <c r="D30" s="292" t="str">
        <f t="shared" si="21"/>
        <v/>
      </c>
      <c r="E30" s="292" t="str">
        <f t="shared" si="22"/>
        <v/>
      </c>
      <c r="F30" s="293" t="str">
        <f t="shared" si="23"/>
        <v/>
      </c>
      <c r="G30" s="293" t="str">
        <f t="shared" si="24"/>
        <v/>
      </c>
      <c r="H30" s="294" t="str">
        <f t="shared" si="25"/>
        <v/>
      </c>
      <c r="I30" s="294" t="str">
        <f t="shared" si="26"/>
        <v/>
      </c>
      <c r="J30" s="294" t="str">
        <f t="shared" si="27"/>
        <v/>
      </c>
      <c r="K30" s="294" t="str">
        <f t="shared" si="28"/>
        <v/>
      </c>
      <c r="L30" s="294" t="str">
        <f t="shared" si="29"/>
        <v/>
      </c>
      <c r="M30" s="294" t="str">
        <f t="shared" si="30"/>
        <v/>
      </c>
      <c r="N30" s="294" t="str">
        <f t="shared" si="31"/>
        <v/>
      </c>
      <c r="O30" s="294" t="str">
        <f t="shared" si="32"/>
        <v/>
      </c>
      <c r="P30" s="294" t="str">
        <f t="shared" si="33"/>
        <v/>
      </c>
      <c r="Q30" s="294" t="str">
        <f t="shared" si="34"/>
        <v/>
      </c>
      <c r="R30" s="294" t="str">
        <f t="shared" si="35"/>
        <v/>
      </c>
      <c r="S30" s="294" t="str">
        <f t="shared" si="35"/>
        <v/>
      </c>
      <c r="T30" s="294" t="str">
        <f t="shared" si="36"/>
        <v/>
      </c>
      <c r="U30" s="294" t="str">
        <f t="shared" si="37"/>
        <v/>
      </c>
      <c r="V30" s="295">
        <v>16</v>
      </c>
      <c r="W30" s="296"/>
      <c r="X30" s="296"/>
      <c r="Y30" s="309" t="str">
        <f t="shared" si="38"/>
        <v/>
      </c>
      <c r="Z30" s="292" t="str">
        <f t="shared" si="39"/>
        <v/>
      </c>
      <c r="AA30" s="292" t="str">
        <f t="shared" si="40"/>
        <v/>
      </c>
      <c r="AB30" s="292" t="str">
        <f t="shared" si="41"/>
        <v/>
      </c>
      <c r="AC30" s="293" t="str">
        <f t="shared" si="42"/>
        <v/>
      </c>
      <c r="AD30" s="293" t="str">
        <f t="shared" si="43"/>
        <v/>
      </c>
      <c r="AE30" s="294" t="str">
        <f t="shared" si="44"/>
        <v/>
      </c>
      <c r="AF30" s="294" t="str">
        <f t="shared" si="45"/>
        <v/>
      </c>
      <c r="AG30" s="294" t="str">
        <f t="shared" si="46"/>
        <v/>
      </c>
      <c r="AH30" s="294" t="str">
        <f t="shared" si="47"/>
        <v/>
      </c>
      <c r="AI30" s="294" t="str">
        <f t="shared" si="48"/>
        <v/>
      </c>
      <c r="AJ30" s="294" t="str">
        <f t="shared" si="49"/>
        <v/>
      </c>
      <c r="AK30" s="294" t="str">
        <f t="shared" si="50"/>
        <v/>
      </c>
      <c r="AL30" s="294" t="str">
        <f t="shared" si="51"/>
        <v/>
      </c>
      <c r="AM30" s="294" t="str">
        <f t="shared" si="52"/>
        <v/>
      </c>
      <c r="AN30" s="294" t="str">
        <f t="shared" si="53"/>
        <v/>
      </c>
      <c r="AO30" s="294" t="str">
        <f t="shared" si="54"/>
        <v/>
      </c>
      <c r="AP30" s="294" t="str">
        <f t="shared" si="54"/>
        <v/>
      </c>
      <c r="AQ30" s="294" t="str">
        <f t="shared" si="55"/>
        <v/>
      </c>
      <c r="AR30" s="294" t="str">
        <f t="shared" si="56"/>
        <v/>
      </c>
      <c r="AS30" s="295">
        <v>16</v>
      </c>
      <c r="AT30" s="296"/>
      <c r="AU30" s="297"/>
      <c r="AV30" s="310" t="str">
        <f t="shared" si="57"/>
        <v/>
      </c>
      <c r="AW30" s="292" t="str">
        <f t="shared" si="58"/>
        <v/>
      </c>
      <c r="AX30" s="292" t="str">
        <f t="shared" si="59"/>
        <v/>
      </c>
      <c r="AY30" s="293" t="str">
        <f t="shared" si="60"/>
        <v/>
      </c>
      <c r="AZ30" s="293" t="str">
        <f t="shared" si="61"/>
        <v/>
      </c>
      <c r="BA30" s="293" t="str">
        <f t="shared" si="62"/>
        <v/>
      </c>
      <c r="BB30" s="294" t="str">
        <f t="shared" si="63"/>
        <v/>
      </c>
      <c r="BC30" s="294" t="str">
        <f t="shared" si="64"/>
        <v/>
      </c>
      <c r="BD30" s="294" t="str">
        <f t="shared" si="65"/>
        <v/>
      </c>
      <c r="BE30" s="294" t="str">
        <f t="shared" si="66"/>
        <v/>
      </c>
      <c r="BF30" s="294" t="str">
        <f t="shared" si="67"/>
        <v/>
      </c>
      <c r="BG30" s="294" t="str">
        <f t="shared" si="68"/>
        <v/>
      </c>
      <c r="BH30" s="294" t="str">
        <f t="shared" si="69"/>
        <v/>
      </c>
      <c r="BI30" s="294" t="str">
        <f t="shared" si="70"/>
        <v/>
      </c>
      <c r="BJ30" s="294" t="str">
        <f t="shared" si="71"/>
        <v/>
      </c>
      <c r="BK30" s="294" t="str">
        <f t="shared" si="72"/>
        <v/>
      </c>
      <c r="BL30" s="294" t="str">
        <f t="shared" si="73"/>
        <v/>
      </c>
      <c r="BM30" s="294" t="str">
        <f t="shared" si="73"/>
        <v/>
      </c>
      <c r="BN30" s="294" t="str">
        <f t="shared" si="74"/>
        <v/>
      </c>
      <c r="BO30" s="294" t="str">
        <f t="shared" si="75"/>
        <v/>
      </c>
      <c r="BP30" s="295">
        <v>16</v>
      </c>
      <c r="BQ30" s="296"/>
      <c r="BR30" s="296"/>
      <c r="BS30" s="310" t="str">
        <f t="shared" si="76"/>
        <v/>
      </c>
      <c r="BT30" s="292" t="str">
        <f t="shared" si="77"/>
        <v/>
      </c>
      <c r="BU30" s="292" t="str">
        <f t="shared" si="78"/>
        <v/>
      </c>
      <c r="BV30" s="293" t="str">
        <f t="shared" si="79"/>
        <v/>
      </c>
      <c r="BW30" s="293" t="str">
        <f t="shared" si="80"/>
        <v/>
      </c>
      <c r="BX30" s="293" t="str">
        <f t="shared" si="81"/>
        <v/>
      </c>
      <c r="BY30" s="294" t="str">
        <f t="shared" si="81"/>
        <v/>
      </c>
      <c r="BZ30" s="294" t="str">
        <f t="shared" si="82"/>
        <v/>
      </c>
      <c r="CA30" s="294" t="str">
        <f t="shared" si="83"/>
        <v/>
      </c>
      <c r="CB30" s="294" t="str">
        <f t="shared" si="84"/>
        <v/>
      </c>
      <c r="CC30" s="294" t="str">
        <f t="shared" si="85"/>
        <v/>
      </c>
      <c r="CD30" s="294" t="str">
        <f t="shared" si="86"/>
        <v/>
      </c>
      <c r="CE30" s="294" t="str">
        <f t="shared" si="87"/>
        <v/>
      </c>
      <c r="CF30" s="294" t="str">
        <f t="shared" si="88"/>
        <v/>
      </c>
      <c r="CG30" s="294" t="str">
        <f t="shared" si="89"/>
        <v/>
      </c>
      <c r="CH30" s="294" t="str">
        <f t="shared" si="90"/>
        <v/>
      </c>
      <c r="CI30" s="294" t="str">
        <f t="shared" si="91"/>
        <v/>
      </c>
      <c r="CJ30" s="294" t="str">
        <f t="shared" si="91"/>
        <v/>
      </c>
      <c r="CK30" s="294" t="str">
        <f t="shared" si="92"/>
        <v/>
      </c>
      <c r="CL30" s="294" t="str">
        <f t="shared" si="93"/>
        <v/>
      </c>
      <c r="CM30" s="295">
        <v>16</v>
      </c>
      <c r="CN30" s="297"/>
      <c r="CO30" s="297"/>
      <c r="CP30" s="309" t="str">
        <f t="shared" si="94"/>
        <v/>
      </c>
      <c r="CQ30" s="292" t="str">
        <f t="shared" si="95"/>
        <v/>
      </c>
      <c r="CR30" s="292" t="str">
        <f t="shared" si="96"/>
        <v/>
      </c>
      <c r="CS30" s="292" t="str">
        <f t="shared" si="97"/>
        <v/>
      </c>
      <c r="CT30" s="293" t="str">
        <f t="shared" si="98"/>
        <v/>
      </c>
      <c r="CU30" s="293" t="str">
        <f t="shared" si="99"/>
        <v/>
      </c>
      <c r="CV30" s="294" t="str">
        <f t="shared" si="100"/>
        <v/>
      </c>
      <c r="CW30" s="294" t="str">
        <f t="shared" si="101"/>
        <v/>
      </c>
      <c r="CX30" s="294" t="str">
        <f t="shared" si="102"/>
        <v/>
      </c>
      <c r="CY30" s="294" t="str">
        <f t="shared" si="103"/>
        <v/>
      </c>
      <c r="CZ30" s="294" t="str">
        <f t="shared" si="104"/>
        <v/>
      </c>
      <c r="DA30" s="294" t="str">
        <f t="shared" si="105"/>
        <v/>
      </c>
      <c r="DB30" s="294" t="str">
        <f t="shared" si="106"/>
        <v/>
      </c>
      <c r="DC30" s="294" t="str">
        <f t="shared" si="107"/>
        <v/>
      </c>
      <c r="DD30" s="294" t="str">
        <f t="shared" si="108"/>
        <v/>
      </c>
      <c r="DE30" s="294" t="str">
        <f t="shared" si="109"/>
        <v/>
      </c>
      <c r="DF30" s="294" t="str">
        <f t="shared" si="110"/>
        <v/>
      </c>
      <c r="DG30" s="294" t="str">
        <f t="shared" si="110"/>
        <v/>
      </c>
      <c r="DH30" s="294" t="str">
        <f t="shared" si="111"/>
        <v/>
      </c>
      <c r="DI30" s="294" t="str">
        <f t="shared" si="112"/>
        <v/>
      </c>
      <c r="DJ30" s="295">
        <v>16</v>
      </c>
      <c r="DK30" s="296"/>
      <c r="DL30" s="296"/>
      <c r="DM30" s="309" t="str">
        <f t="shared" si="113"/>
        <v/>
      </c>
      <c r="DN30" s="292" t="str">
        <f t="shared" si="114"/>
        <v/>
      </c>
      <c r="DO30" s="292" t="str">
        <f t="shared" si="115"/>
        <v/>
      </c>
      <c r="DP30" s="292" t="str">
        <f t="shared" si="116"/>
        <v/>
      </c>
      <c r="DQ30" s="293" t="str">
        <f t="shared" si="117"/>
        <v/>
      </c>
      <c r="DR30" s="293" t="str">
        <f t="shared" si="118"/>
        <v/>
      </c>
      <c r="DS30" s="293" t="str">
        <f t="shared" si="7"/>
        <v/>
      </c>
      <c r="DT30" s="293" t="str">
        <f t="shared" si="8"/>
        <v/>
      </c>
      <c r="DU30" s="294" t="str">
        <f t="shared" si="9"/>
        <v/>
      </c>
      <c r="DV30" s="294" t="str">
        <f t="shared" si="10"/>
        <v/>
      </c>
      <c r="DW30" s="294" t="str">
        <f t="shared" si="11"/>
        <v/>
      </c>
      <c r="DX30" s="294" t="str">
        <f t="shared" si="12"/>
        <v/>
      </c>
      <c r="DY30" s="294" t="str">
        <f t="shared" si="13"/>
        <v/>
      </c>
      <c r="DZ30" s="294" t="str">
        <f t="shared" si="14"/>
        <v/>
      </c>
      <c r="EA30" s="294" t="str">
        <f t="shared" si="15"/>
        <v/>
      </c>
      <c r="EB30" s="294" t="str">
        <f t="shared" si="16"/>
        <v/>
      </c>
      <c r="EC30" s="294" t="str">
        <f t="shared" si="17"/>
        <v/>
      </c>
      <c r="ED30" s="294" t="str">
        <f t="shared" si="6"/>
        <v/>
      </c>
      <c r="EE30" s="294" t="str">
        <f t="shared" si="18"/>
        <v/>
      </c>
      <c r="EF30" s="294" t="str">
        <f t="shared" si="119"/>
        <v/>
      </c>
      <c r="EG30" s="295">
        <v>16</v>
      </c>
      <c r="EU30" s="254" t="str">
        <f>IFERROR(IF(AND('Classificação geral'!$H22="FEM",'Classificação geral'!$I22=1,'Classificação geral'!$F22="Mini"),'Classificação geral'!$A22,""),"")</f>
        <v/>
      </c>
      <c r="EV30" s="254" t="str">
        <f>IFERROR(IF(AND('Classificação geral'!$H22="FEM",'Classificação geral'!$I22=1,'Classificação geral'!F22="Mini"),'Classificação geral'!$B22,""),"")</f>
        <v/>
      </c>
      <c r="EW30" s="255" t="str">
        <f>IF($EV30='Classificação geral'!$B22,'Classificação geral'!$C22,"")</f>
        <v/>
      </c>
      <c r="EX30" s="255" t="str">
        <f>IF($EV30='Classificação geral'!$B22,'Classificação geral'!$D22,"")</f>
        <v/>
      </c>
      <c r="EY30" s="255" t="str">
        <f>IF($EV30='Classificação geral'!$B22,'Classificação geral'!$H22,"")</f>
        <v/>
      </c>
      <c r="EZ30" s="255" t="str">
        <f>IF($EY30='Classificação geral'!$H22,'Classificação geral'!$I22,"")</f>
        <v/>
      </c>
      <c r="FA30" s="255" t="str">
        <f>IF($EZ30='Classificação geral'!$I22,'Classificação geral'!$N22,"")</f>
        <v/>
      </c>
      <c r="FB30" s="255" t="str">
        <f>IF($EZ30='Classificação geral'!$I22,'Classificação geral'!$Q22,"")</f>
        <v/>
      </c>
      <c r="FC30" s="255" t="str">
        <f>IF($EZ30='Classificação geral'!$I22,'Classificação geral'!$R22,"")</f>
        <v/>
      </c>
      <c r="FD30" s="255" t="str">
        <f>IF($EZ30='Classificação geral'!$I22,'Classificação geral'!$J22,"")</f>
        <v/>
      </c>
      <c r="FE30" s="255" t="str">
        <f>IF($EZ30='Classificação geral'!$I22,'Classificação geral'!$S22,"")</f>
        <v/>
      </c>
      <c r="FF30" s="255" t="str">
        <f>IF($EZ30='Classificação geral'!$I22,'Classificação geral'!$U22,"")</f>
        <v/>
      </c>
      <c r="FG30" s="255" t="str">
        <f>IF($EZ30='Classificação geral'!$I22,'Classificação geral'!$V22,"")</f>
        <v/>
      </c>
      <c r="FH30" s="255" t="str">
        <f>IF($EZ30='Classificação geral'!$I22,'Classificação geral'!$K22,"")</f>
        <v/>
      </c>
      <c r="FI30" s="255" t="str">
        <f>IF($EZ30='Classificação geral'!$I22,'Classificação geral'!$W22,"")</f>
        <v/>
      </c>
      <c r="FJ30" s="255" t="str">
        <f>IF($EZ30='Classificação geral'!$I22,'Classificação geral'!$Y22,"")</f>
        <v/>
      </c>
      <c r="FK30" s="255" t="str">
        <f>IF($EZ30='Classificação geral'!$I22,'Classificação geral'!$Z22,"")</f>
        <v/>
      </c>
      <c r="FL30" s="255" t="str">
        <f>IF($EZ30='Classificação geral'!$I22,'Classificação geral'!$L22,"")</f>
        <v/>
      </c>
      <c r="FM30" s="255" t="str">
        <f>IF($EZ30='Classificação geral'!$I22,'Classificação geral'!$M22,"")</f>
        <v/>
      </c>
      <c r="FN30" s="255" t="str">
        <f>IF($EZ30='Classificação geral'!$I22,'Classificação geral'!$AG22,"")</f>
        <v/>
      </c>
      <c r="FO30" s="256" t="str">
        <f>IFERROR(RANK(FN30,FN:FN,0)+ COUNTIF($FN$13:FN29,FN30),"")</f>
        <v/>
      </c>
      <c r="FP30" s="244"/>
      <c r="FQ30" s="254" t="str">
        <f>IFERROR(IF(AND('Classificação geral'!$H22="mas",'Classificação geral'!$I22=1,'Classificação geral'!$F22="Mini"),'Classificação geral'!$A22,""),"")</f>
        <v/>
      </c>
      <c r="FR30" s="254" t="str">
        <f>IFERROR(IF(AND('Classificação geral'!$H22="mas",'Classificação geral'!$I22=1,'Classificação geral'!$F22="Mini"),'Classificação geral'!$B22,""),"")</f>
        <v/>
      </c>
      <c r="FS30" s="255" t="str">
        <f>IF($FR30='Classificação geral'!$B22,'Classificação geral'!$C22,"")</f>
        <v/>
      </c>
      <c r="FT30" s="255" t="str">
        <f>IF($FR30='Classificação geral'!$B22,'Classificação geral'!$D22,"")</f>
        <v/>
      </c>
      <c r="FU30" s="255" t="str">
        <f>IF($FR30='Classificação geral'!$B22,'Classificação geral'!$H22,"")</f>
        <v/>
      </c>
      <c r="FV30" s="254" t="str">
        <f>IFERROR(IF(AND($FU30="mas",'Classificação geral'!$I22=1),'Classificação geral'!I22,""),"")</f>
        <v/>
      </c>
      <c r="FW30" s="254" t="str">
        <f>IFERROR(IF(AND($FU30="mas",'Classificação geral'!$I22=1),'Classificação geral'!N22,""),"")</f>
        <v/>
      </c>
      <c r="FX30" s="254" t="str">
        <f>IFERROR(IF(AND($FU30="mas",'Classificação geral'!$I22=1),'Classificação geral'!Q22,""),"")</f>
        <v/>
      </c>
      <c r="FY30" s="254" t="str">
        <f>IFERROR(IF(AND($FU30="mas",'Classificação geral'!$I22=1),'Classificação geral'!R22,""),"")</f>
        <v/>
      </c>
      <c r="FZ30" s="254" t="str">
        <f>IFERROR(IF(AND($FU30="mas",'Classificação geral'!$I22=1),'Classificação geral'!J22,""),"")</f>
        <v/>
      </c>
      <c r="GA30" s="254" t="str">
        <f>IFERROR(IF(AND($FU30="mas",'Classificação geral'!$I22=1),'Classificação geral'!S22,""),"")</f>
        <v/>
      </c>
      <c r="GB30" s="254" t="str">
        <f>IFERROR(IF(AND($FU30="mas",'Classificação geral'!$I22=1),'Classificação geral'!U22,""),"")</f>
        <v/>
      </c>
      <c r="GC30" s="254" t="str">
        <f>IFERROR(IF(AND($FU30="mas",'Classificação geral'!$I22=1),'Classificação geral'!V22,""),"")</f>
        <v/>
      </c>
      <c r="GD30" s="254" t="str">
        <f>IFERROR(IF(AND($FU30="mas",'Classificação geral'!$I22=1),'Classificação geral'!K22,""),"")</f>
        <v/>
      </c>
      <c r="GE30" s="254" t="str">
        <f>IFERROR(IF(AND($FU30="mas",'Classificação geral'!$I22=1),'Classificação geral'!W22,""),"")</f>
        <v/>
      </c>
      <c r="GF30" s="254" t="str">
        <f>IFERROR(IF(AND($FU30="mas",'Classificação geral'!$I22=1),'Classificação geral'!Y22,""),"")</f>
        <v/>
      </c>
      <c r="GG30" s="254" t="str">
        <f>IFERROR(IF(AND($FU30="mas",'Classificação geral'!$I22=1),'Classificação geral'!Z22,""),"")</f>
        <v/>
      </c>
      <c r="GH30" s="254" t="str">
        <f>IFERROR(IF(AND($FU30="mas",'Classificação geral'!$I22=1),'Classificação geral'!L22,""),"")</f>
        <v/>
      </c>
      <c r="GI30" s="254" t="str">
        <f>IFERROR(IF(AND($FU30="mas",'Classificação geral'!$I22=1),'Classificação geral'!M22,""),"")</f>
        <v/>
      </c>
      <c r="GJ30" s="302" t="str">
        <f>IFERROR(IF(AND($FU30="mas",'Classificação geral'!$I22=1),'Classificação geral'!AG22,""),"")</f>
        <v/>
      </c>
      <c r="GK30" s="256" t="str">
        <f>IFERROR(RANK(GJ30,GJ:GJ,0)+ COUNTIF($GJ$13:GJ29,GJ30),"")</f>
        <v/>
      </c>
      <c r="GL30" s="244"/>
      <c r="GM30" s="254" t="str">
        <f>IFERROR(IF(AND('Classificação geral'!$H22="fem",'Classificação geral'!$I22=2,'Classificação geral'!$F22="Mini"),'Classificação geral'!$A22,""),"")</f>
        <v/>
      </c>
      <c r="GN30" s="254" t="str">
        <f>IFERROR(IF(AND('Classificação geral'!$H22="fem",'Classificação geral'!$I22=2,'Classificação geral'!$F22="Mini"),'Classificação geral'!$B22,""),"")</f>
        <v/>
      </c>
      <c r="GO30" s="255" t="str">
        <f>IF($GN30='Classificação geral'!$B22,'Classificação geral'!$C22,"")</f>
        <v/>
      </c>
      <c r="GP30" s="255" t="str">
        <f>IF($GN30='Classificação geral'!$B22,'Classificação geral'!$D22,"")</f>
        <v/>
      </c>
      <c r="GQ30" s="255" t="str">
        <f>IF($GN30='Classificação geral'!$B22,'Classificação geral'!$H22,"")</f>
        <v/>
      </c>
      <c r="GR30" s="254" t="str">
        <f>IFERROR(IF(AND($GQ30="fem",'Classificação geral'!$I22=2),'Classificação geral'!I22,""),"")</f>
        <v/>
      </c>
      <c r="GS30" s="254" t="str">
        <f>IFERROR(IF(AND($GQ30="fem",'Classificação geral'!$I22=2),'Classificação geral'!N22,""),"")</f>
        <v/>
      </c>
      <c r="GT30" s="254" t="str">
        <f>IFERROR(IF(AND($GQ30="fem",'Classificação geral'!$I22=2),'Classificação geral'!Q22,""),"")</f>
        <v/>
      </c>
      <c r="GU30" s="254" t="str">
        <f>IFERROR(IF(AND($GQ30="fem",'Classificação geral'!$I22=2),'Classificação geral'!R22,""),"")</f>
        <v/>
      </c>
      <c r="GV30" s="254" t="str">
        <f>IFERROR(IF(AND($GQ30="fem",'Classificação geral'!$I22=2),'Classificação geral'!J22,""),"")</f>
        <v/>
      </c>
      <c r="GW30" s="254" t="str">
        <f>IFERROR(IF(AND($GQ30="fem",'Classificação geral'!$I22=2),'Classificação geral'!S22,""),"")</f>
        <v/>
      </c>
      <c r="GX30" s="254" t="str">
        <f>IFERROR(IF(AND($GQ30="fem",'Classificação geral'!$I22=2),'Classificação geral'!U22,""),"")</f>
        <v/>
      </c>
      <c r="GY30" s="254" t="str">
        <f>IFERROR(IF(AND($GQ30="fem",'Classificação geral'!$I22=2),'Classificação geral'!V22,""),"")</f>
        <v/>
      </c>
      <c r="GZ30" s="254" t="str">
        <f>IFERROR(IF(AND($GQ30="fem",'Classificação geral'!$I22=2),'Classificação geral'!K22,""),"")</f>
        <v/>
      </c>
      <c r="HA30" s="254" t="str">
        <f>IFERROR(IF(AND($GQ30="fem",'Classificação geral'!$I22=2),'Classificação geral'!W22,""),"")</f>
        <v/>
      </c>
      <c r="HB30" s="254" t="str">
        <f>IFERROR(IF(AND($GQ30="fem",'Classificação geral'!$I22=2),'Classificação geral'!Y22,""),"")</f>
        <v/>
      </c>
      <c r="HC30" s="254" t="str">
        <f>IFERROR(IF(AND($GQ30="fem",'Classificação geral'!$I22=2),'Classificação geral'!Z22,""),"")</f>
        <v/>
      </c>
      <c r="HD30" s="254" t="str">
        <f>IFERROR(IF(AND($GQ30="fem",'Classificação geral'!$I22=2),'Classificação geral'!L22,""),"")</f>
        <v/>
      </c>
      <c r="HE30" s="254" t="str">
        <f>IFERROR(IF(AND($GQ30="fem",'Classificação geral'!$I22=2),'Classificação geral'!M22,""),"")</f>
        <v/>
      </c>
      <c r="HF30" s="254" t="str">
        <f>IFERROR(IF(AND($GQ30="fem",'Classificação geral'!$I22=2),'Classificação geral'!AG22,""),"")</f>
        <v/>
      </c>
      <c r="HG30" s="256" t="str">
        <f>IFERROR(RANK(HF30,HF:HF,0)+ COUNTIF(HF$13:$HF28,HF30),"")</f>
        <v/>
      </c>
      <c r="HH30" s="244"/>
      <c r="HI30" s="254" t="str">
        <f>IFERROR(IF(AND('Classificação geral'!$H22="mas",'Classificação geral'!$I22=2,'Classificação geral'!$F22="Mini"),'Classificação geral'!$A22,""),"")</f>
        <v/>
      </c>
      <c r="HJ30" s="254" t="str">
        <f>IFERROR(IF(AND('Classificação geral'!$H22="mas",'Classificação geral'!$I22=2,'Classificação geral'!$F22="Mini"),'Classificação geral'!$B22,""),"")</f>
        <v/>
      </c>
      <c r="HK30" s="255" t="str">
        <f>IF($HJ30='Classificação geral'!$B22,'Classificação geral'!$C22,"")</f>
        <v/>
      </c>
      <c r="HL30" s="255" t="str">
        <f>IF($HJ30='Classificação geral'!$B22,'Classificação geral'!$D22,"")</f>
        <v/>
      </c>
      <c r="HM30" s="255" t="str">
        <f>IF($HJ30='Classificação geral'!$B22,'Classificação geral'!$H22,"")</f>
        <v/>
      </c>
      <c r="HN30" s="254" t="str">
        <f>IFERROR(IF(AND($HM30="mas",'Classificação geral'!$I22=2),'Classificação geral'!I22,""),"")</f>
        <v/>
      </c>
      <c r="HO30" s="254" t="str">
        <f>IFERROR(IF(AND($HM30="mas",'Classificação geral'!$I22=2),'Classificação geral'!N22,""),"")</f>
        <v/>
      </c>
      <c r="HP30" s="254" t="str">
        <f>IFERROR(IF(AND($HM30="mas",'Classificação geral'!$I22=2),'Classificação geral'!Q22,""),"")</f>
        <v/>
      </c>
      <c r="HQ30" s="254" t="str">
        <f>IFERROR(IF(AND($HM30="mas",'Classificação geral'!$I22=2),'Classificação geral'!R22,""),"")</f>
        <v/>
      </c>
      <c r="HR30" s="254" t="str">
        <f>IFERROR(IF(AND($HM30="mas",'Classificação geral'!$I22=2),'Classificação geral'!J22,""),"")</f>
        <v/>
      </c>
      <c r="HS30" s="254" t="str">
        <f>IFERROR(IF(AND($HM30="mas",'Classificação geral'!$I22=2),'Classificação geral'!S22,""),"")</f>
        <v/>
      </c>
      <c r="HT30" s="254" t="str">
        <f>IFERROR(IF(AND($HM30="mas",'Classificação geral'!$I22=2),'Classificação geral'!U22,""),"")</f>
        <v/>
      </c>
      <c r="HU30" s="254" t="str">
        <f>IFERROR(IF(AND($HM30="mas",'Classificação geral'!$I22=2),'Classificação geral'!V22,""),"")</f>
        <v/>
      </c>
      <c r="HV30" s="254" t="str">
        <f>IFERROR(IF(AND($HM30="mas",'Classificação geral'!$I22=2),'Classificação geral'!J22,""),"")</f>
        <v/>
      </c>
      <c r="HW30" s="254" t="str">
        <f>IFERROR(IF(AND($HM30="mas",'Classificação geral'!$I22=2),'Classificação geral'!W22,""),"")</f>
        <v/>
      </c>
      <c r="HX30" s="254" t="str">
        <f>IFERROR(IF(AND($HM30="mas",'Classificação geral'!$I22=2),'Classificação geral'!Y22,""),"")</f>
        <v/>
      </c>
      <c r="HY30" s="254" t="str">
        <f>IFERROR(IF(AND($HM30="mas",'Classificação geral'!$I22=2),'Classificação geral'!Z22,""),"")</f>
        <v/>
      </c>
      <c r="HZ30" s="254" t="str">
        <f>IFERROR(IF(AND($HM30="mas",'Classificação geral'!$I22=2),'Classificação geral'!L22,""),"")</f>
        <v/>
      </c>
      <c r="IA30" s="254" t="str">
        <f>IFERROR(IF(AND($HM30="mas",'Classificação geral'!$I22=2),'Classificação geral'!$AG22,""),"")</f>
        <v/>
      </c>
      <c r="IB30" s="256" t="str">
        <f>IFERROR(RANK(IA30,IA:IA,0)+ COUNTIF($IA$13:IA$13,IA30),"")</f>
        <v/>
      </c>
      <c r="IC30" s="244"/>
      <c r="ID30" s="254" t="str">
        <f>IFERROR(IF(AND('Classificação geral'!$H22="fem",'Classificação geral'!$I22=3,'Classificação geral'!$F22="Mini"),'Classificação geral'!$A22,""),"")</f>
        <v/>
      </c>
      <c r="IE30" s="254" t="str">
        <f>IFERROR(IF(AND('Classificação geral'!$H22="fem",'Classificação geral'!$I22=3,'Classificação geral'!$F22="Mini"),'Classificação geral'!$B22,""),"")</f>
        <v/>
      </c>
      <c r="IF30" s="255" t="str">
        <f>IF($IE30='Classificação geral'!$B22,'Classificação geral'!$C22,"")</f>
        <v/>
      </c>
      <c r="IG30" s="255" t="str">
        <f>IF($IE30='Classificação geral'!$B22,'Classificação geral'!$D22,"")</f>
        <v/>
      </c>
      <c r="IH30" s="255" t="str">
        <f>IF($IE30='Classificação geral'!$B22,'Classificação geral'!$H22,"")</f>
        <v/>
      </c>
      <c r="II30" s="255" t="str">
        <f>IF($IH30='Classificação geral'!$H22,'Classificação geral'!$I22,"")</f>
        <v/>
      </c>
      <c r="IJ30" s="255" t="str">
        <f>IF($II30='Classificação geral'!$I22,'Classificação geral'!$N22,"")</f>
        <v/>
      </c>
      <c r="IK30" s="255" t="str">
        <f>IF($II30='Classificação geral'!$I22,'Classificação geral'!$Q22,"")</f>
        <v/>
      </c>
      <c r="IL30" s="255" t="str">
        <f>IF($II30='Classificação geral'!$I22,'Classificação geral'!$R22,"")</f>
        <v/>
      </c>
      <c r="IM30" s="255" t="str">
        <f>IF($II30='Classificação geral'!$I22,'Classificação geral'!$J22,"")</f>
        <v/>
      </c>
      <c r="IN30" s="255" t="str">
        <f>IF($II30='Classificação geral'!$I22,'Classificação geral'!$S22,"")</f>
        <v/>
      </c>
      <c r="IO30" s="255" t="str">
        <f>IF($II30='Classificação geral'!$I22,'Classificação geral'!$U22,"")</f>
        <v/>
      </c>
      <c r="IP30" s="255" t="str">
        <f>IF($II30='Classificação geral'!$I22,'Classificação geral'!$V22,"")</f>
        <v/>
      </c>
      <c r="IQ30" s="255" t="str">
        <f>IF($II30='Classificação geral'!$I22,'Classificação geral'!$K22,"")</f>
        <v/>
      </c>
      <c r="IR30" s="255" t="str">
        <f>IF($II30='Classificação geral'!$I22,'Classificação geral'!$W22,"")</f>
        <v/>
      </c>
      <c r="IS30" s="255" t="str">
        <f>IF($II30='Classificação geral'!$I22,'Classificação geral'!$Y22,"")</f>
        <v/>
      </c>
      <c r="IT30" s="255" t="str">
        <f>IF($II30='Classificação geral'!$I22,'Classificação geral'!$Z22,"")</f>
        <v/>
      </c>
      <c r="IU30" s="255" t="str">
        <f>IF($II30='Classificação geral'!$I22,'Classificação geral'!$L22,"")</f>
        <v/>
      </c>
      <c r="IV30" s="255" t="str">
        <f>IF($II30='Classificação geral'!$I22,'Classificação geral'!$M22,"")</f>
        <v/>
      </c>
      <c r="IW30" s="255" t="str">
        <f>IF($II30='Classificação geral'!$I22,'Classificação geral'!$AG22,"")</f>
        <v/>
      </c>
      <c r="IX30" s="256" t="str">
        <f>IFERROR(RANK(IW30,IW:IW,0)+ COUNTIF($IW$13:IW28,IW30),"")</f>
        <v/>
      </c>
      <c r="IY30" s="244"/>
      <c r="IZ30" s="254" t="str">
        <f>IFERROR(IF(AND('Classificação geral'!$H22="mas",'Classificação geral'!$I22=3,'Classificação geral'!$F22="Mini"),'Classificação geral'!$A22,""),"")</f>
        <v/>
      </c>
      <c r="JA30" s="254" t="str">
        <f>IFERROR(IF(AND('Classificação geral'!$H22="mas",'Classificação geral'!$I22=3,'Classificação geral'!$F22="Mini"),'Classificação geral'!$B22,""),"")</f>
        <v/>
      </c>
      <c r="JB30" s="255" t="str">
        <f>IF($JA30='Classificação geral'!$B22,'Classificação geral'!$C22,"")</f>
        <v/>
      </c>
      <c r="JC30" s="255" t="str">
        <f>IF($JA30='Classificação geral'!$B22,'Classificação geral'!$D22,"")</f>
        <v/>
      </c>
      <c r="JD30" s="255" t="str">
        <f>IF($JA30='Classificação geral'!$B22,'Classificação geral'!$H22,"")</f>
        <v/>
      </c>
      <c r="JE30" s="254" t="str">
        <f>IFERROR(IF(AND($JD30="mas",'Classificação geral'!$I22=3),'Classificação geral'!I22,""),"")</f>
        <v/>
      </c>
      <c r="JF30" s="254" t="str">
        <f>IFERROR(IF(AND($JD30="mas",'Classificação geral'!$I22=3),'Classificação geral'!N22,""),"")</f>
        <v/>
      </c>
      <c r="JG30" s="254" t="str">
        <f>IFERROR(IF(AND($JD30="mas",'Classificação geral'!$I22=3),'Classificação geral'!Q22,""),"")</f>
        <v/>
      </c>
      <c r="JH30" s="254" t="str">
        <f>IFERROR(IF(AND($JD30="mas",'Classificação geral'!$I22=3),'Classificação geral'!R22,""),"")</f>
        <v/>
      </c>
      <c r="JI30" s="254" t="str">
        <f>IFERROR(IF(AND($JD30="mas",'Classificação geral'!$I22=3),'Classificação geral'!J22,""),"")</f>
        <v/>
      </c>
      <c r="JJ30" s="254" t="str">
        <f>IFERROR(IF(AND($JD30="mas",'Classificação geral'!$I22=3),'Classificação geral'!S22,""),"")</f>
        <v/>
      </c>
      <c r="JK30" s="254" t="str">
        <f>IFERROR(IF(AND($JD30="mas",'Classificação geral'!$I22=3),'Classificação geral'!U22,""),"")</f>
        <v/>
      </c>
      <c r="JL30" s="254" t="str">
        <f>IFERROR(IF(AND($JD30="mas",'Classificação geral'!$I22=3),'Classificação geral'!V22,""),"")</f>
        <v/>
      </c>
      <c r="JM30" s="254" t="str">
        <f>IFERROR(IF(AND($JD30="mas",'Classificação geral'!$I22=3),'Classificação geral'!K22,""),"")</f>
        <v/>
      </c>
      <c r="JN30" s="254" t="str">
        <f>IFERROR(IF(AND($JD30="mas",'Classificação geral'!$I22=3),'Classificação geral'!W22,""),"")</f>
        <v/>
      </c>
      <c r="JO30" s="254" t="str">
        <f>IFERROR(IF(AND($JD30="mas",'Classificação geral'!$I22=3),'Classificação geral'!Y22,""),"")</f>
        <v/>
      </c>
      <c r="JP30" s="254" t="str">
        <f>IFERROR(IF(AND($JD30="mas",'Classificação geral'!$I22=3),'Classificação geral'!Z22,""),"")</f>
        <v/>
      </c>
      <c r="JQ30" s="254" t="str">
        <f>IFERROR(IF(AND($JD30="mas",'Classificação geral'!$I22=3),'Classificação geral'!L22,""),"")</f>
        <v/>
      </c>
      <c r="JR30" s="254" t="str">
        <f>IFERROR(IF(AND($JD30="mas",'Classificação geral'!$I22=3),'Classificação geral'!$AG22,""),"")</f>
        <v/>
      </c>
      <c r="JS30" s="256" t="str">
        <f>IFERROR(RANK(JR30,JR:JR,0)+ COUNTIF(JR$13:$JR28,JR30),"")</f>
        <v/>
      </c>
    </row>
    <row r="31" spans="1:279" s="304" customFormat="1" ht="27.75" customHeight="1" x14ac:dyDescent="0.4">
      <c r="A31" s="297"/>
      <c r="B31" s="309" t="str">
        <f t="shared" si="19"/>
        <v/>
      </c>
      <c r="C31" s="292" t="str">
        <f t="shared" si="20"/>
        <v/>
      </c>
      <c r="D31" s="292" t="str">
        <f t="shared" si="21"/>
        <v/>
      </c>
      <c r="E31" s="292" t="str">
        <f t="shared" si="22"/>
        <v/>
      </c>
      <c r="F31" s="293" t="str">
        <f t="shared" si="23"/>
        <v/>
      </c>
      <c r="G31" s="293" t="str">
        <f t="shared" si="24"/>
        <v/>
      </c>
      <c r="H31" s="294" t="str">
        <f t="shared" si="25"/>
        <v/>
      </c>
      <c r="I31" s="294" t="str">
        <f t="shared" si="26"/>
        <v/>
      </c>
      <c r="J31" s="294" t="str">
        <f t="shared" si="27"/>
        <v/>
      </c>
      <c r="K31" s="294" t="str">
        <f t="shared" si="28"/>
        <v/>
      </c>
      <c r="L31" s="294" t="str">
        <f t="shared" si="29"/>
        <v/>
      </c>
      <c r="M31" s="294" t="str">
        <f t="shared" si="30"/>
        <v/>
      </c>
      <c r="N31" s="294" t="str">
        <f t="shared" si="31"/>
        <v/>
      </c>
      <c r="O31" s="294" t="str">
        <f t="shared" si="32"/>
        <v/>
      </c>
      <c r="P31" s="294" t="str">
        <f t="shared" si="33"/>
        <v/>
      </c>
      <c r="Q31" s="294" t="str">
        <f t="shared" si="34"/>
        <v/>
      </c>
      <c r="R31" s="294" t="str">
        <f t="shared" si="35"/>
        <v/>
      </c>
      <c r="S31" s="294" t="str">
        <f t="shared" si="35"/>
        <v/>
      </c>
      <c r="T31" s="294" t="str">
        <f t="shared" si="36"/>
        <v/>
      </c>
      <c r="U31" s="294" t="str">
        <f t="shared" si="37"/>
        <v/>
      </c>
      <c r="V31" s="295">
        <v>17</v>
      </c>
      <c r="W31" s="296"/>
      <c r="X31" s="296"/>
      <c r="Y31" s="309" t="str">
        <f t="shared" si="38"/>
        <v/>
      </c>
      <c r="Z31" s="292" t="str">
        <f t="shared" si="39"/>
        <v/>
      </c>
      <c r="AA31" s="292" t="str">
        <f t="shared" si="40"/>
        <v/>
      </c>
      <c r="AB31" s="292" t="str">
        <f t="shared" si="41"/>
        <v/>
      </c>
      <c r="AC31" s="293" t="str">
        <f t="shared" si="42"/>
        <v/>
      </c>
      <c r="AD31" s="293" t="str">
        <f t="shared" si="43"/>
        <v/>
      </c>
      <c r="AE31" s="294" t="str">
        <f t="shared" si="44"/>
        <v/>
      </c>
      <c r="AF31" s="294" t="str">
        <f t="shared" si="45"/>
        <v/>
      </c>
      <c r="AG31" s="294" t="str">
        <f t="shared" si="46"/>
        <v/>
      </c>
      <c r="AH31" s="294" t="str">
        <f t="shared" si="47"/>
        <v/>
      </c>
      <c r="AI31" s="294" t="str">
        <f t="shared" si="48"/>
        <v/>
      </c>
      <c r="AJ31" s="294" t="str">
        <f t="shared" si="49"/>
        <v/>
      </c>
      <c r="AK31" s="294" t="str">
        <f t="shared" si="50"/>
        <v/>
      </c>
      <c r="AL31" s="294" t="str">
        <f t="shared" si="51"/>
        <v/>
      </c>
      <c r="AM31" s="294" t="str">
        <f t="shared" si="52"/>
        <v/>
      </c>
      <c r="AN31" s="294" t="str">
        <f t="shared" si="53"/>
        <v/>
      </c>
      <c r="AO31" s="294" t="str">
        <f t="shared" si="54"/>
        <v/>
      </c>
      <c r="AP31" s="294" t="str">
        <f t="shared" si="54"/>
        <v/>
      </c>
      <c r="AQ31" s="294" t="str">
        <f t="shared" si="55"/>
        <v/>
      </c>
      <c r="AR31" s="294" t="str">
        <f t="shared" si="56"/>
        <v/>
      </c>
      <c r="AS31" s="295">
        <v>17</v>
      </c>
      <c r="AT31" s="296"/>
      <c r="AU31" s="297"/>
      <c r="AV31" s="310" t="str">
        <f t="shared" si="57"/>
        <v/>
      </c>
      <c r="AW31" s="292" t="str">
        <f t="shared" si="58"/>
        <v/>
      </c>
      <c r="AX31" s="292" t="str">
        <f t="shared" si="59"/>
        <v/>
      </c>
      <c r="AY31" s="293" t="str">
        <f t="shared" si="60"/>
        <v/>
      </c>
      <c r="AZ31" s="293" t="str">
        <f t="shared" si="61"/>
        <v/>
      </c>
      <c r="BA31" s="293" t="str">
        <f t="shared" si="62"/>
        <v/>
      </c>
      <c r="BB31" s="294" t="str">
        <f t="shared" si="63"/>
        <v/>
      </c>
      <c r="BC31" s="294" t="str">
        <f t="shared" si="64"/>
        <v/>
      </c>
      <c r="BD31" s="294" t="str">
        <f t="shared" si="65"/>
        <v/>
      </c>
      <c r="BE31" s="294" t="str">
        <f t="shared" si="66"/>
        <v/>
      </c>
      <c r="BF31" s="294" t="str">
        <f t="shared" si="67"/>
        <v/>
      </c>
      <c r="BG31" s="294" t="str">
        <f t="shared" si="68"/>
        <v/>
      </c>
      <c r="BH31" s="294" t="str">
        <f t="shared" si="69"/>
        <v/>
      </c>
      <c r="BI31" s="294" t="str">
        <f t="shared" si="70"/>
        <v/>
      </c>
      <c r="BJ31" s="294" t="str">
        <f t="shared" si="71"/>
        <v/>
      </c>
      <c r="BK31" s="294" t="str">
        <f t="shared" si="72"/>
        <v/>
      </c>
      <c r="BL31" s="294" t="str">
        <f t="shared" si="73"/>
        <v/>
      </c>
      <c r="BM31" s="294" t="str">
        <f t="shared" si="73"/>
        <v/>
      </c>
      <c r="BN31" s="294" t="str">
        <f t="shared" si="74"/>
        <v/>
      </c>
      <c r="BO31" s="294" t="str">
        <f t="shared" si="75"/>
        <v/>
      </c>
      <c r="BP31" s="295">
        <v>17</v>
      </c>
      <c r="BQ31" s="296"/>
      <c r="BR31" s="296"/>
      <c r="BS31" s="310" t="str">
        <f t="shared" si="76"/>
        <v/>
      </c>
      <c r="BT31" s="292" t="str">
        <f t="shared" si="77"/>
        <v/>
      </c>
      <c r="BU31" s="292" t="str">
        <f t="shared" si="78"/>
        <v/>
      </c>
      <c r="BV31" s="293" t="str">
        <f t="shared" si="79"/>
        <v/>
      </c>
      <c r="BW31" s="293" t="str">
        <f t="shared" si="80"/>
        <v/>
      </c>
      <c r="BX31" s="293" t="str">
        <f t="shared" si="81"/>
        <v/>
      </c>
      <c r="BY31" s="294" t="str">
        <f t="shared" si="81"/>
        <v/>
      </c>
      <c r="BZ31" s="294" t="str">
        <f t="shared" si="82"/>
        <v/>
      </c>
      <c r="CA31" s="294" t="str">
        <f t="shared" si="83"/>
        <v/>
      </c>
      <c r="CB31" s="294" t="str">
        <f t="shared" si="84"/>
        <v/>
      </c>
      <c r="CC31" s="294" t="str">
        <f t="shared" si="85"/>
        <v/>
      </c>
      <c r="CD31" s="294" t="str">
        <f t="shared" si="86"/>
        <v/>
      </c>
      <c r="CE31" s="294" t="str">
        <f t="shared" si="87"/>
        <v/>
      </c>
      <c r="CF31" s="294" t="str">
        <f t="shared" si="88"/>
        <v/>
      </c>
      <c r="CG31" s="294" t="str">
        <f t="shared" si="89"/>
        <v/>
      </c>
      <c r="CH31" s="294" t="str">
        <f t="shared" si="90"/>
        <v/>
      </c>
      <c r="CI31" s="294" t="str">
        <f t="shared" si="91"/>
        <v/>
      </c>
      <c r="CJ31" s="294" t="str">
        <f t="shared" si="91"/>
        <v/>
      </c>
      <c r="CK31" s="294" t="str">
        <f t="shared" si="92"/>
        <v/>
      </c>
      <c r="CL31" s="294" t="str">
        <f t="shared" si="93"/>
        <v/>
      </c>
      <c r="CM31" s="295">
        <v>17</v>
      </c>
      <c r="CN31" s="297"/>
      <c r="CO31" s="297"/>
      <c r="CP31" s="309" t="str">
        <f t="shared" si="94"/>
        <v/>
      </c>
      <c r="CQ31" s="292" t="str">
        <f t="shared" si="95"/>
        <v/>
      </c>
      <c r="CR31" s="292" t="str">
        <f t="shared" si="96"/>
        <v/>
      </c>
      <c r="CS31" s="292" t="str">
        <f t="shared" si="97"/>
        <v/>
      </c>
      <c r="CT31" s="293" t="str">
        <f t="shared" si="98"/>
        <v/>
      </c>
      <c r="CU31" s="293" t="str">
        <f t="shared" si="99"/>
        <v/>
      </c>
      <c r="CV31" s="294" t="str">
        <f t="shared" si="100"/>
        <v/>
      </c>
      <c r="CW31" s="294" t="str">
        <f t="shared" si="101"/>
        <v/>
      </c>
      <c r="CX31" s="294" t="str">
        <f t="shared" si="102"/>
        <v/>
      </c>
      <c r="CY31" s="294" t="str">
        <f t="shared" si="103"/>
        <v/>
      </c>
      <c r="CZ31" s="294" t="str">
        <f t="shared" si="104"/>
        <v/>
      </c>
      <c r="DA31" s="294" t="str">
        <f t="shared" si="105"/>
        <v/>
      </c>
      <c r="DB31" s="294" t="str">
        <f t="shared" si="106"/>
        <v/>
      </c>
      <c r="DC31" s="294" t="str">
        <f t="shared" si="107"/>
        <v/>
      </c>
      <c r="DD31" s="294" t="str">
        <f t="shared" si="108"/>
        <v/>
      </c>
      <c r="DE31" s="294" t="str">
        <f t="shared" si="109"/>
        <v/>
      </c>
      <c r="DF31" s="294" t="str">
        <f t="shared" si="110"/>
        <v/>
      </c>
      <c r="DG31" s="294" t="str">
        <f t="shared" si="110"/>
        <v/>
      </c>
      <c r="DH31" s="294" t="str">
        <f t="shared" si="111"/>
        <v/>
      </c>
      <c r="DI31" s="294" t="str">
        <f t="shared" si="112"/>
        <v/>
      </c>
      <c r="DJ31" s="295">
        <v>17</v>
      </c>
      <c r="DK31" s="296"/>
      <c r="DL31" s="296"/>
      <c r="DM31" s="309" t="str">
        <f t="shared" si="113"/>
        <v/>
      </c>
      <c r="DN31" s="292" t="str">
        <f t="shared" si="114"/>
        <v/>
      </c>
      <c r="DO31" s="292" t="str">
        <f t="shared" si="115"/>
        <v/>
      </c>
      <c r="DP31" s="292" t="str">
        <f t="shared" si="116"/>
        <v/>
      </c>
      <c r="DQ31" s="293" t="str">
        <f t="shared" si="117"/>
        <v/>
      </c>
      <c r="DR31" s="293" t="str">
        <f t="shared" si="118"/>
        <v/>
      </c>
      <c r="DS31" s="293" t="str">
        <f t="shared" si="7"/>
        <v/>
      </c>
      <c r="DT31" s="293" t="str">
        <f t="shared" si="8"/>
        <v/>
      </c>
      <c r="DU31" s="294" t="str">
        <f t="shared" si="9"/>
        <v/>
      </c>
      <c r="DV31" s="294" t="str">
        <f t="shared" si="10"/>
        <v/>
      </c>
      <c r="DW31" s="294" t="str">
        <f t="shared" si="11"/>
        <v/>
      </c>
      <c r="DX31" s="294" t="str">
        <f t="shared" si="12"/>
        <v/>
      </c>
      <c r="DY31" s="294" t="str">
        <f t="shared" si="13"/>
        <v/>
      </c>
      <c r="DZ31" s="294" t="str">
        <f t="shared" si="14"/>
        <v/>
      </c>
      <c r="EA31" s="294" t="str">
        <f t="shared" si="15"/>
        <v/>
      </c>
      <c r="EB31" s="294" t="str">
        <f t="shared" si="16"/>
        <v/>
      </c>
      <c r="EC31" s="294" t="str">
        <f t="shared" si="17"/>
        <v/>
      </c>
      <c r="ED31" s="294" t="str">
        <f t="shared" ref="ED31:ED94" si="120">IFERROR(INDEX($JO$15:$JO$161,MATCH($EG31,$JS$15:$JS$161,0)),"")</f>
        <v/>
      </c>
      <c r="EE31" s="294" t="str">
        <f t="shared" si="18"/>
        <v/>
      </c>
      <c r="EF31" s="294" t="str">
        <f t="shared" si="119"/>
        <v/>
      </c>
      <c r="EG31" s="295">
        <v>17</v>
      </c>
      <c r="EU31" s="254" t="str">
        <f>IFERROR(IF(AND('Classificação geral'!$H23="FEM",'Classificação geral'!$I23=1,'Classificação geral'!$F23="Mini"),'Classificação geral'!$A23,""),"")</f>
        <v/>
      </c>
      <c r="EV31" s="254" t="str">
        <f>IFERROR(IF(AND('Classificação geral'!$H23="FEM",'Classificação geral'!$I23=1,'Classificação geral'!F23="Mini"),'Classificação geral'!$B23,""),"")</f>
        <v/>
      </c>
      <c r="EW31" s="255" t="str">
        <f>IF($EV31='Classificação geral'!$B23,'Classificação geral'!$C23,"")</f>
        <v/>
      </c>
      <c r="EX31" s="255" t="str">
        <f>IF($EV31='Classificação geral'!$B23,'Classificação geral'!$D23,"")</f>
        <v/>
      </c>
      <c r="EY31" s="255" t="str">
        <f>IF($EV31='Classificação geral'!$B23,'Classificação geral'!$H23,"")</f>
        <v/>
      </c>
      <c r="EZ31" s="255" t="str">
        <f>IF($EY31='Classificação geral'!$H23,'Classificação geral'!$I23,"")</f>
        <v/>
      </c>
      <c r="FA31" s="255" t="str">
        <f>IF($EZ31='Classificação geral'!$I23,'Classificação geral'!$N23,"")</f>
        <v/>
      </c>
      <c r="FB31" s="255" t="str">
        <f>IF($EZ31='Classificação geral'!$I23,'Classificação geral'!$Q23,"")</f>
        <v/>
      </c>
      <c r="FC31" s="255" t="str">
        <f>IF($EZ31='Classificação geral'!$I23,'Classificação geral'!$R23,"")</f>
        <v/>
      </c>
      <c r="FD31" s="255" t="str">
        <f>IF($EZ31='Classificação geral'!$I23,'Classificação geral'!$J23,"")</f>
        <v/>
      </c>
      <c r="FE31" s="255" t="str">
        <f>IF($EZ31='Classificação geral'!$I23,'Classificação geral'!$S23,"")</f>
        <v/>
      </c>
      <c r="FF31" s="255" t="str">
        <f>IF($EZ31='Classificação geral'!$I23,'Classificação geral'!$U23,"")</f>
        <v/>
      </c>
      <c r="FG31" s="255" t="str">
        <f>IF($EZ31='Classificação geral'!$I23,'Classificação geral'!$V23,"")</f>
        <v/>
      </c>
      <c r="FH31" s="255" t="str">
        <f>IF($EZ31='Classificação geral'!$I23,'Classificação geral'!$K23,"")</f>
        <v/>
      </c>
      <c r="FI31" s="255" t="str">
        <f>IF($EZ31='Classificação geral'!$I23,'Classificação geral'!$W23,"")</f>
        <v/>
      </c>
      <c r="FJ31" s="255" t="str">
        <f>IF($EZ31='Classificação geral'!$I23,'Classificação geral'!$Y23,"")</f>
        <v/>
      </c>
      <c r="FK31" s="255" t="str">
        <f>IF($EZ31='Classificação geral'!$I23,'Classificação geral'!$Z23,"")</f>
        <v/>
      </c>
      <c r="FL31" s="255" t="str">
        <f>IF($EZ31='Classificação geral'!$I23,'Classificação geral'!$L23,"")</f>
        <v/>
      </c>
      <c r="FM31" s="255" t="str">
        <f>IF($EZ31='Classificação geral'!$I23,'Classificação geral'!$M23,"")</f>
        <v/>
      </c>
      <c r="FN31" s="255" t="str">
        <f>IF($EZ31='Classificação geral'!$I23,'Classificação geral'!$AG23,"")</f>
        <v/>
      </c>
      <c r="FO31" s="256" t="str">
        <f>IFERROR(RANK(FN31,FN:FN,0)+ COUNTIF($FN$13:FN30,FN31),"")</f>
        <v/>
      </c>
      <c r="FP31" s="244"/>
      <c r="FQ31" s="254" t="str">
        <f>IFERROR(IF(AND('Classificação geral'!$H23="mas",'Classificação geral'!$I23=1,'Classificação geral'!$F23="Mini"),'Classificação geral'!$A23,""),"")</f>
        <v/>
      </c>
      <c r="FR31" s="254" t="str">
        <f>IFERROR(IF(AND('Classificação geral'!$H23="mas",'Classificação geral'!$I23=1,'Classificação geral'!$F23="Mini"),'Classificação geral'!$B23,""),"")</f>
        <v/>
      </c>
      <c r="FS31" s="255" t="str">
        <f>IF($FR31='Classificação geral'!$B23,'Classificação geral'!$C23,"")</f>
        <v/>
      </c>
      <c r="FT31" s="255" t="str">
        <f>IF($FR31='Classificação geral'!$B23,'Classificação geral'!$D23,"")</f>
        <v/>
      </c>
      <c r="FU31" s="255" t="str">
        <f>IF($FR31='Classificação geral'!$B23,'Classificação geral'!$H23,"")</f>
        <v/>
      </c>
      <c r="FV31" s="254" t="str">
        <f>IFERROR(IF(AND($FU31="mas",'Classificação geral'!$I23=1),'Classificação geral'!I23,""),"")</f>
        <v/>
      </c>
      <c r="FW31" s="254" t="str">
        <f>IFERROR(IF(AND($FU31="mas",'Classificação geral'!$I23=1),'Classificação geral'!N23,""),"")</f>
        <v/>
      </c>
      <c r="FX31" s="254" t="str">
        <f>IFERROR(IF(AND($FU31="mas",'Classificação geral'!$I23=1),'Classificação geral'!Q23,""),"")</f>
        <v/>
      </c>
      <c r="FY31" s="254" t="str">
        <f>IFERROR(IF(AND($FU31="mas",'Classificação geral'!$I23=1),'Classificação geral'!R23,""),"")</f>
        <v/>
      </c>
      <c r="FZ31" s="254" t="str">
        <f>IFERROR(IF(AND($FU31="mas",'Classificação geral'!$I23=1),'Classificação geral'!J23,""),"")</f>
        <v/>
      </c>
      <c r="GA31" s="254" t="str">
        <f>IFERROR(IF(AND($FU31="mas",'Classificação geral'!$I23=1),'Classificação geral'!S23,""),"")</f>
        <v/>
      </c>
      <c r="GB31" s="254" t="str">
        <f>IFERROR(IF(AND($FU31="mas",'Classificação geral'!$I23=1),'Classificação geral'!U23,""),"")</f>
        <v/>
      </c>
      <c r="GC31" s="254" t="str">
        <f>IFERROR(IF(AND($FU31="mas",'Classificação geral'!$I23=1),'Classificação geral'!V23,""),"")</f>
        <v/>
      </c>
      <c r="GD31" s="254" t="str">
        <f>IFERROR(IF(AND($FU31="mas",'Classificação geral'!$I23=1),'Classificação geral'!K23,""),"")</f>
        <v/>
      </c>
      <c r="GE31" s="254" t="str">
        <f>IFERROR(IF(AND($FU31="mas",'Classificação geral'!$I23=1),'Classificação geral'!W23,""),"")</f>
        <v/>
      </c>
      <c r="GF31" s="254" t="str">
        <f>IFERROR(IF(AND($FU31="mas",'Classificação geral'!$I23=1),'Classificação geral'!Y23,""),"")</f>
        <v/>
      </c>
      <c r="GG31" s="254" t="str">
        <f>IFERROR(IF(AND($FU31="mas",'Classificação geral'!$I23=1),'Classificação geral'!Z23,""),"")</f>
        <v/>
      </c>
      <c r="GH31" s="254" t="str">
        <f>IFERROR(IF(AND($FU31="mas",'Classificação geral'!$I23=1),'Classificação geral'!L23,""),"")</f>
        <v/>
      </c>
      <c r="GI31" s="254" t="str">
        <f>IFERROR(IF(AND($FU31="mas",'Classificação geral'!$I23=1),'Classificação geral'!M23,""),"")</f>
        <v/>
      </c>
      <c r="GJ31" s="302" t="str">
        <f>IFERROR(IF(AND($FU31="mas",'Classificação geral'!$I23=1),'Classificação geral'!AG23,""),"")</f>
        <v/>
      </c>
      <c r="GK31" s="256" t="str">
        <f>IFERROR(RANK(GJ31,GJ:GJ,0)+ COUNTIF($GJ$13:GJ30,GJ31),"")</f>
        <v/>
      </c>
      <c r="GL31" s="244"/>
      <c r="GM31" s="254" t="str">
        <f>IFERROR(IF(AND('Classificação geral'!$H23="fem",'Classificação geral'!$I23=2,'Classificação geral'!$F23="Mini"),'Classificação geral'!$A23,""),"")</f>
        <v/>
      </c>
      <c r="GN31" s="254" t="str">
        <f>IFERROR(IF(AND('Classificação geral'!$H23="fem",'Classificação geral'!$I23=2,'Classificação geral'!$F23="Mini"),'Classificação geral'!$B23,""),"")</f>
        <v/>
      </c>
      <c r="GO31" s="255" t="str">
        <f>IF($GN31='Classificação geral'!$B23,'Classificação geral'!$C23,"")</f>
        <v/>
      </c>
      <c r="GP31" s="255" t="str">
        <f>IF($GN31='Classificação geral'!$B23,'Classificação geral'!$D23,"")</f>
        <v/>
      </c>
      <c r="GQ31" s="255" t="str">
        <f>IF($GN31='Classificação geral'!$B23,'Classificação geral'!$H23,"")</f>
        <v/>
      </c>
      <c r="GR31" s="254" t="str">
        <f>IFERROR(IF(AND($GQ31="fem",'Classificação geral'!$I23=2),'Classificação geral'!I23,""),"")</f>
        <v/>
      </c>
      <c r="GS31" s="254" t="str">
        <f>IFERROR(IF(AND($GQ31="fem",'Classificação geral'!$I23=2),'Classificação geral'!N23,""),"")</f>
        <v/>
      </c>
      <c r="GT31" s="254" t="str">
        <f>IFERROR(IF(AND($GQ31="fem",'Classificação geral'!$I23=2),'Classificação geral'!Q23,""),"")</f>
        <v/>
      </c>
      <c r="GU31" s="254" t="str">
        <f>IFERROR(IF(AND($GQ31="fem",'Classificação geral'!$I23=2),'Classificação geral'!R23,""),"")</f>
        <v/>
      </c>
      <c r="GV31" s="254" t="str">
        <f>IFERROR(IF(AND($GQ31="fem",'Classificação geral'!$I23=2),'Classificação geral'!J23,""),"")</f>
        <v/>
      </c>
      <c r="GW31" s="254" t="str">
        <f>IFERROR(IF(AND($GQ31="fem",'Classificação geral'!$I23=2),'Classificação geral'!S23,""),"")</f>
        <v/>
      </c>
      <c r="GX31" s="254" t="str">
        <f>IFERROR(IF(AND($GQ31="fem",'Classificação geral'!$I23=2),'Classificação geral'!U23,""),"")</f>
        <v/>
      </c>
      <c r="GY31" s="254" t="str">
        <f>IFERROR(IF(AND($GQ31="fem",'Classificação geral'!$I23=2),'Classificação geral'!V23,""),"")</f>
        <v/>
      </c>
      <c r="GZ31" s="254" t="str">
        <f>IFERROR(IF(AND($GQ31="fem",'Classificação geral'!$I23=2),'Classificação geral'!K23,""),"")</f>
        <v/>
      </c>
      <c r="HA31" s="254" t="str">
        <f>IFERROR(IF(AND($GQ31="fem",'Classificação geral'!$I23=2),'Classificação geral'!W23,""),"")</f>
        <v/>
      </c>
      <c r="HB31" s="254" t="str">
        <f>IFERROR(IF(AND($GQ31="fem",'Classificação geral'!$I23=2),'Classificação geral'!Y23,""),"")</f>
        <v/>
      </c>
      <c r="HC31" s="254" t="str">
        <f>IFERROR(IF(AND($GQ31="fem",'Classificação geral'!$I23=2),'Classificação geral'!Z23,""),"")</f>
        <v/>
      </c>
      <c r="HD31" s="254" t="str">
        <f>IFERROR(IF(AND($GQ31="fem",'Classificação geral'!$I23=2),'Classificação geral'!L23,""),"")</f>
        <v/>
      </c>
      <c r="HE31" s="254" t="str">
        <f>IFERROR(IF(AND($GQ31="fem",'Classificação geral'!$I23=2),'Classificação geral'!M23,""),"")</f>
        <v/>
      </c>
      <c r="HF31" s="254" t="str">
        <f>IFERROR(IF(AND($GQ31="fem",'Classificação geral'!$I23=2),'Classificação geral'!AG23,""),"")</f>
        <v/>
      </c>
      <c r="HG31" s="256" t="str">
        <f>IFERROR(RANK(HF31,HF:HF,0)+ COUNTIF(HF$13:$HF29,HF31),"")</f>
        <v/>
      </c>
      <c r="HH31" s="244"/>
      <c r="HI31" s="254" t="str">
        <f>IFERROR(IF(AND('Classificação geral'!$H23="mas",'Classificação geral'!$I23=2,'Classificação geral'!$F23="Mini"),'Classificação geral'!$A23,""),"")</f>
        <v/>
      </c>
      <c r="HJ31" s="254" t="str">
        <f>IFERROR(IF(AND('Classificação geral'!$H23="mas",'Classificação geral'!$I23=2,'Classificação geral'!$F23="Mini"),'Classificação geral'!$B23,""),"")</f>
        <v/>
      </c>
      <c r="HK31" s="255" t="str">
        <f>IF($HJ31='Classificação geral'!$B23,'Classificação geral'!$C23,"")</f>
        <v/>
      </c>
      <c r="HL31" s="255" t="str">
        <f>IF($HJ31='Classificação geral'!$B23,'Classificação geral'!$D23,"")</f>
        <v/>
      </c>
      <c r="HM31" s="255" t="str">
        <f>IF($HJ31='Classificação geral'!$B23,'Classificação geral'!$H23,"")</f>
        <v/>
      </c>
      <c r="HN31" s="254" t="str">
        <f>IFERROR(IF(AND($HM31="mas",'Classificação geral'!$I23=2),'Classificação geral'!I23,""),"")</f>
        <v/>
      </c>
      <c r="HO31" s="254" t="str">
        <f>IFERROR(IF(AND($HM31="mas",'Classificação geral'!$I23=2),'Classificação geral'!N23,""),"")</f>
        <v/>
      </c>
      <c r="HP31" s="254" t="str">
        <f>IFERROR(IF(AND($HM31="mas",'Classificação geral'!$I23=2),'Classificação geral'!Q23,""),"")</f>
        <v/>
      </c>
      <c r="HQ31" s="254" t="str">
        <f>IFERROR(IF(AND($HM31="mas",'Classificação geral'!$I23=2),'Classificação geral'!R23,""),"")</f>
        <v/>
      </c>
      <c r="HR31" s="254" t="str">
        <f>IFERROR(IF(AND($HM31="mas",'Classificação geral'!$I23=2),'Classificação geral'!J23,""),"")</f>
        <v/>
      </c>
      <c r="HS31" s="254" t="str">
        <f>IFERROR(IF(AND($HM31="mas",'Classificação geral'!$I23=2),'Classificação geral'!S23,""),"")</f>
        <v/>
      </c>
      <c r="HT31" s="254" t="str">
        <f>IFERROR(IF(AND($HM31="mas",'Classificação geral'!$I23=2),'Classificação geral'!U23,""),"")</f>
        <v/>
      </c>
      <c r="HU31" s="254" t="str">
        <f>IFERROR(IF(AND($HM31="mas",'Classificação geral'!$I23=2),'Classificação geral'!V23,""),"")</f>
        <v/>
      </c>
      <c r="HV31" s="254" t="str">
        <f>IFERROR(IF(AND($HM31="mas",'Classificação geral'!$I23=2),'Classificação geral'!J23,""),"")</f>
        <v/>
      </c>
      <c r="HW31" s="254" t="str">
        <f>IFERROR(IF(AND($HM31="mas",'Classificação geral'!$I23=2),'Classificação geral'!W23,""),"")</f>
        <v/>
      </c>
      <c r="HX31" s="254" t="str">
        <f>IFERROR(IF(AND($HM31="mas",'Classificação geral'!$I23=2),'Classificação geral'!Y23,""),"")</f>
        <v/>
      </c>
      <c r="HY31" s="254" t="str">
        <f>IFERROR(IF(AND($HM31="mas",'Classificação geral'!$I23=2),'Classificação geral'!Z23,""),"")</f>
        <v/>
      </c>
      <c r="HZ31" s="254" t="str">
        <f>IFERROR(IF(AND($HM31="mas",'Classificação geral'!$I23=2),'Classificação geral'!L23,""),"")</f>
        <v/>
      </c>
      <c r="IA31" s="254" t="str">
        <f>IFERROR(IF(AND($HM31="mas",'Classificação geral'!$I23=2),'Classificação geral'!$AG23,""),"")</f>
        <v/>
      </c>
      <c r="IB31" s="256" t="str">
        <f>IFERROR(RANK(IA31,IA:IA,0)+ COUNTIF($IA$13:IA$13,IA31),"")</f>
        <v/>
      </c>
      <c r="IC31" s="244"/>
      <c r="ID31" s="254" t="str">
        <f>IFERROR(IF(AND('Classificação geral'!$H23="fem",'Classificação geral'!$I23=3,'Classificação geral'!$F23="Mini"),'Classificação geral'!$A23,""),"")</f>
        <v/>
      </c>
      <c r="IE31" s="254" t="str">
        <f>IFERROR(IF(AND('Classificação geral'!$H23="fem",'Classificação geral'!$I23=3,'Classificação geral'!$F23="Mini"),'Classificação geral'!$B23,""),"")</f>
        <v/>
      </c>
      <c r="IF31" s="255" t="str">
        <f>IF($IE31='Classificação geral'!$B23,'Classificação geral'!$C23,"")</f>
        <v/>
      </c>
      <c r="IG31" s="255" t="str">
        <f>IF($IE31='Classificação geral'!$B23,'Classificação geral'!$D23,"")</f>
        <v/>
      </c>
      <c r="IH31" s="255" t="str">
        <f>IF($IE31='Classificação geral'!$B23,'Classificação geral'!$H23,"")</f>
        <v/>
      </c>
      <c r="II31" s="255" t="str">
        <f>IF($IH31='Classificação geral'!$H23,'Classificação geral'!$I23,"")</f>
        <v/>
      </c>
      <c r="IJ31" s="255" t="str">
        <f>IF($II31='Classificação geral'!$I23,'Classificação geral'!$N23,"")</f>
        <v/>
      </c>
      <c r="IK31" s="255" t="str">
        <f>IF($II31='Classificação geral'!$I23,'Classificação geral'!$Q23,"")</f>
        <v/>
      </c>
      <c r="IL31" s="255" t="str">
        <f>IF($II31='Classificação geral'!$I23,'Classificação geral'!$R23,"")</f>
        <v/>
      </c>
      <c r="IM31" s="255" t="str">
        <f>IF($II31='Classificação geral'!$I23,'Classificação geral'!$J23,"")</f>
        <v/>
      </c>
      <c r="IN31" s="255" t="str">
        <f>IF($II31='Classificação geral'!$I23,'Classificação geral'!$S23,"")</f>
        <v/>
      </c>
      <c r="IO31" s="255" t="str">
        <f>IF($II31='Classificação geral'!$I23,'Classificação geral'!$U23,"")</f>
        <v/>
      </c>
      <c r="IP31" s="255" t="str">
        <f>IF($II31='Classificação geral'!$I23,'Classificação geral'!$V23,"")</f>
        <v/>
      </c>
      <c r="IQ31" s="255" t="str">
        <f>IF($II31='Classificação geral'!$I23,'Classificação geral'!$K23,"")</f>
        <v/>
      </c>
      <c r="IR31" s="255" t="str">
        <f>IF($II31='Classificação geral'!$I23,'Classificação geral'!$W23,"")</f>
        <v/>
      </c>
      <c r="IS31" s="255" t="str">
        <f>IF($II31='Classificação geral'!$I23,'Classificação geral'!$Y23,"")</f>
        <v/>
      </c>
      <c r="IT31" s="255" t="str">
        <f>IF($II31='Classificação geral'!$I23,'Classificação geral'!$Z23,"")</f>
        <v/>
      </c>
      <c r="IU31" s="255" t="str">
        <f>IF($II31='Classificação geral'!$I23,'Classificação geral'!$L23,"")</f>
        <v/>
      </c>
      <c r="IV31" s="255" t="str">
        <f>IF($II31='Classificação geral'!$I23,'Classificação geral'!$M23,"")</f>
        <v/>
      </c>
      <c r="IW31" s="255" t="str">
        <f>IF($II31='Classificação geral'!$I23,'Classificação geral'!$AG23,"")</f>
        <v/>
      </c>
      <c r="IX31" s="256" t="str">
        <f>IFERROR(RANK(IW31,IW:IW,0)+ COUNTIF($IW$13:IW29,IW31),"")</f>
        <v/>
      </c>
      <c r="IY31" s="244"/>
      <c r="IZ31" s="254" t="str">
        <f>IFERROR(IF(AND('Classificação geral'!$H23="mas",'Classificação geral'!$I23=3,'Classificação geral'!$F23="Mini"),'Classificação geral'!$A23,""),"")</f>
        <v/>
      </c>
      <c r="JA31" s="254" t="str">
        <f>IFERROR(IF(AND('Classificação geral'!$H23="mas",'Classificação geral'!$I23=3,'Classificação geral'!$F23="Mini"),'Classificação geral'!$B23,""),"")</f>
        <v/>
      </c>
      <c r="JB31" s="255" t="str">
        <f>IF($JA31='Classificação geral'!$B23,'Classificação geral'!$C23,"")</f>
        <v/>
      </c>
      <c r="JC31" s="255" t="str">
        <f>IF($JA31='Classificação geral'!$B23,'Classificação geral'!$D23,"")</f>
        <v/>
      </c>
      <c r="JD31" s="255" t="str">
        <f>IF($JA31='Classificação geral'!$B23,'Classificação geral'!$H23,"")</f>
        <v/>
      </c>
      <c r="JE31" s="254" t="str">
        <f>IFERROR(IF(AND($JD31="mas",'Classificação geral'!$I23=3),'Classificação geral'!I23,""),"")</f>
        <v/>
      </c>
      <c r="JF31" s="254" t="str">
        <f>IFERROR(IF(AND($JD31="mas",'Classificação geral'!$I23=3),'Classificação geral'!N23,""),"")</f>
        <v/>
      </c>
      <c r="JG31" s="254" t="str">
        <f>IFERROR(IF(AND($JD31="mas",'Classificação geral'!$I23=3),'Classificação geral'!Q23,""),"")</f>
        <v/>
      </c>
      <c r="JH31" s="254" t="str">
        <f>IFERROR(IF(AND($JD31="mas",'Classificação geral'!$I23=3),'Classificação geral'!R23,""),"")</f>
        <v/>
      </c>
      <c r="JI31" s="254" t="str">
        <f>IFERROR(IF(AND($JD31="mas",'Classificação geral'!$I23=3),'Classificação geral'!J23,""),"")</f>
        <v/>
      </c>
      <c r="JJ31" s="254" t="str">
        <f>IFERROR(IF(AND($JD31="mas",'Classificação geral'!$I23=3),'Classificação geral'!S23,""),"")</f>
        <v/>
      </c>
      <c r="JK31" s="254" t="str">
        <f>IFERROR(IF(AND($JD31="mas",'Classificação geral'!$I23=3),'Classificação geral'!U23,""),"")</f>
        <v/>
      </c>
      <c r="JL31" s="254" t="str">
        <f>IFERROR(IF(AND($JD31="mas",'Classificação geral'!$I23=3),'Classificação geral'!V23,""),"")</f>
        <v/>
      </c>
      <c r="JM31" s="254" t="str">
        <f>IFERROR(IF(AND($JD31="mas",'Classificação geral'!$I23=3),'Classificação geral'!K23,""),"")</f>
        <v/>
      </c>
      <c r="JN31" s="254" t="str">
        <f>IFERROR(IF(AND($JD31="mas",'Classificação geral'!$I23=3),'Classificação geral'!W23,""),"")</f>
        <v/>
      </c>
      <c r="JO31" s="254" t="str">
        <f>IFERROR(IF(AND($JD31="mas",'Classificação geral'!$I23=3),'Classificação geral'!Y23,""),"")</f>
        <v/>
      </c>
      <c r="JP31" s="254" t="str">
        <f>IFERROR(IF(AND($JD31="mas",'Classificação geral'!$I23=3),'Classificação geral'!Z23,""),"")</f>
        <v/>
      </c>
      <c r="JQ31" s="254" t="str">
        <f>IFERROR(IF(AND($JD31="mas",'Classificação geral'!$I23=3),'Classificação geral'!L23,""),"")</f>
        <v/>
      </c>
      <c r="JR31" s="254" t="str">
        <f>IFERROR(IF(AND($JD31="mas",'Classificação geral'!$I23=3),'Classificação geral'!$AG23,""),"")</f>
        <v/>
      </c>
      <c r="JS31" s="256" t="str">
        <f>IFERROR(RANK(JR31,JR:JR,0)+ COUNTIF(JR$13:$JR29,JR31),"")</f>
        <v/>
      </c>
    </row>
    <row r="32" spans="1:279" s="304" customFormat="1" ht="27.75" customHeight="1" x14ac:dyDescent="0.4">
      <c r="A32" s="297"/>
      <c r="B32" s="309" t="str">
        <f t="shared" si="19"/>
        <v/>
      </c>
      <c r="C32" s="292" t="str">
        <f t="shared" si="20"/>
        <v/>
      </c>
      <c r="D32" s="292" t="str">
        <f t="shared" si="21"/>
        <v/>
      </c>
      <c r="E32" s="292" t="str">
        <f t="shared" si="22"/>
        <v/>
      </c>
      <c r="F32" s="293" t="str">
        <f t="shared" si="23"/>
        <v/>
      </c>
      <c r="G32" s="293" t="str">
        <f t="shared" si="24"/>
        <v/>
      </c>
      <c r="H32" s="294" t="str">
        <f t="shared" si="25"/>
        <v/>
      </c>
      <c r="I32" s="294" t="str">
        <f t="shared" si="26"/>
        <v/>
      </c>
      <c r="J32" s="294" t="str">
        <f t="shared" si="27"/>
        <v/>
      </c>
      <c r="K32" s="294" t="str">
        <f t="shared" si="28"/>
        <v/>
      </c>
      <c r="L32" s="294" t="str">
        <f t="shared" si="29"/>
        <v/>
      </c>
      <c r="M32" s="294" t="str">
        <f t="shared" si="30"/>
        <v/>
      </c>
      <c r="N32" s="294" t="str">
        <f t="shared" si="31"/>
        <v/>
      </c>
      <c r="O32" s="294" t="str">
        <f t="shared" si="32"/>
        <v/>
      </c>
      <c r="P32" s="294" t="str">
        <f t="shared" si="33"/>
        <v/>
      </c>
      <c r="Q32" s="294" t="str">
        <f t="shared" si="34"/>
        <v/>
      </c>
      <c r="R32" s="294" t="str">
        <f t="shared" si="35"/>
        <v/>
      </c>
      <c r="S32" s="294" t="str">
        <f t="shared" si="35"/>
        <v/>
      </c>
      <c r="T32" s="294" t="str">
        <f t="shared" si="36"/>
        <v/>
      </c>
      <c r="U32" s="294" t="str">
        <f t="shared" si="37"/>
        <v/>
      </c>
      <c r="V32" s="295">
        <v>18</v>
      </c>
      <c r="W32" s="296"/>
      <c r="X32" s="296"/>
      <c r="Y32" s="309" t="str">
        <f t="shared" si="38"/>
        <v/>
      </c>
      <c r="Z32" s="292" t="str">
        <f t="shared" si="39"/>
        <v/>
      </c>
      <c r="AA32" s="292" t="str">
        <f t="shared" si="40"/>
        <v/>
      </c>
      <c r="AB32" s="292" t="str">
        <f t="shared" si="41"/>
        <v/>
      </c>
      <c r="AC32" s="293" t="str">
        <f t="shared" si="42"/>
        <v/>
      </c>
      <c r="AD32" s="293" t="str">
        <f t="shared" si="43"/>
        <v/>
      </c>
      <c r="AE32" s="294" t="str">
        <f t="shared" si="44"/>
        <v/>
      </c>
      <c r="AF32" s="294" t="str">
        <f t="shared" si="45"/>
        <v/>
      </c>
      <c r="AG32" s="294" t="str">
        <f t="shared" si="46"/>
        <v/>
      </c>
      <c r="AH32" s="294" t="str">
        <f t="shared" si="47"/>
        <v/>
      </c>
      <c r="AI32" s="294" t="str">
        <f t="shared" si="48"/>
        <v/>
      </c>
      <c r="AJ32" s="294" t="str">
        <f t="shared" si="49"/>
        <v/>
      </c>
      <c r="AK32" s="294" t="str">
        <f t="shared" si="50"/>
        <v/>
      </c>
      <c r="AL32" s="294" t="str">
        <f t="shared" si="51"/>
        <v/>
      </c>
      <c r="AM32" s="294" t="str">
        <f t="shared" si="52"/>
        <v/>
      </c>
      <c r="AN32" s="294" t="str">
        <f t="shared" si="53"/>
        <v/>
      </c>
      <c r="AO32" s="294" t="str">
        <f t="shared" si="54"/>
        <v/>
      </c>
      <c r="AP32" s="294" t="str">
        <f t="shared" si="54"/>
        <v/>
      </c>
      <c r="AQ32" s="294" t="str">
        <f t="shared" si="55"/>
        <v/>
      </c>
      <c r="AR32" s="294" t="str">
        <f t="shared" si="56"/>
        <v/>
      </c>
      <c r="AS32" s="295">
        <v>18</v>
      </c>
      <c r="AT32" s="296"/>
      <c r="AU32" s="297"/>
      <c r="AV32" s="310" t="str">
        <f t="shared" si="57"/>
        <v/>
      </c>
      <c r="AW32" s="292" t="str">
        <f t="shared" si="58"/>
        <v/>
      </c>
      <c r="AX32" s="292" t="str">
        <f t="shared" si="59"/>
        <v/>
      </c>
      <c r="AY32" s="293" t="str">
        <f t="shared" si="60"/>
        <v/>
      </c>
      <c r="AZ32" s="293" t="str">
        <f t="shared" si="61"/>
        <v/>
      </c>
      <c r="BA32" s="293" t="str">
        <f t="shared" si="62"/>
        <v/>
      </c>
      <c r="BB32" s="294" t="str">
        <f t="shared" si="63"/>
        <v/>
      </c>
      <c r="BC32" s="294" t="str">
        <f t="shared" si="64"/>
        <v/>
      </c>
      <c r="BD32" s="294" t="str">
        <f t="shared" si="65"/>
        <v/>
      </c>
      <c r="BE32" s="294" t="str">
        <f t="shared" si="66"/>
        <v/>
      </c>
      <c r="BF32" s="294" t="str">
        <f t="shared" si="67"/>
        <v/>
      </c>
      <c r="BG32" s="294" t="str">
        <f t="shared" si="68"/>
        <v/>
      </c>
      <c r="BH32" s="294" t="str">
        <f t="shared" si="69"/>
        <v/>
      </c>
      <c r="BI32" s="294" t="str">
        <f t="shared" si="70"/>
        <v/>
      </c>
      <c r="BJ32" s="294" t="str">
        <f t="shared" si="71"/>
        <v/>
      </c>
      <c r="BK32" s="294" t="str">
        <f t="shared" si="72"/>
        <v/>
      </c>
      <c r="BL32" s="294" t="str">
        <f t="shared" si="73"/>
        <v/>
      </c>
      <c r="BM32" s="294" t="str">
        <f t="shared" si="73"/>
        <v/>
      </c>
      <c r="BN32" s="294" t="str">
        <f t="shared" si="74"/>
        <v/>
      </c>
      <c r="BO32" s="294" t="str">
        <f t="shared" si="75"/>
        <v/>
      </c>
      <c r="BP32" s="295">
        <v>18</v>
      </c>
      <c r="BQ32" s="296"/>
      <c r="BR32" s="296"/>
      <c r="BS32" s="310" t="str">
        <f t="shared" si="76"/>
        <v/>
      </c>
      <c r="BT32" s="292" t="str">
        <f t="shared" si="77"/>
        <v/>
      </c>
      <c r="BU32" s="292" t="str">
        <f t="shared" si="78"/>
        <v/>
      </c>
      <c r="BV32" s="293" t="str">
        <f t="shared" si="79"/>
        <v/>
      </c>
      <c r="BW32" s="293" t="str">
        <f t="shared" si="80"/>
        <v/>
      </c>
      <c r="BX32" s="293" t="str">
        <f t="shared" si="81"/>
        <v/>
      </c>
      <c r="BY32" s="294" t="str">
        <f t="shared" si="81"/>
        <v/>
      </c>
      <c r="BZ32" s="294" t="str">
        <f t="shared" si="82"/>
        <v/>
      </c>
      <c r="CA32" s="294" t="str">
        <f t="shared" si="83"/>
        <v/>
      </c>
      <c r="CB32" s="294" t="str">
        <f t="shared" si="84"/>
        <v/>
      </c>
      <c r="CC32" s="294" t="str">
        <f t="shared" si="85"/>
        <v/>
      </c>
      <c r="CD32" s="294" t="str">
        <f t="shared" si="86"/>
        <v/>
      </c>
      <c r="CE32" s="294" t="str">
        <f t="shared" si="87"/>
        <v/>
      </c>
      <c r="CF32" s="294" t="str">
        <f t="shared" si="88"/>
        <v/>
      </c>
      <c r="CG32" s="294" t="str">
        <f t="shared" si="89"/>
        <v/>
      </c>
      <c r="CH32" s="294" t="str">
        <f t="shared" si="90"/>
        <v/>
      </c>
      <c r="CI32" s="294" t="str">
        <f t="shared" si="91"/>
        <v/>
      </c>
      <c r="CJ32" s="294" t="str">
        <f t="shared" si="91"/>
        <v/>
      </c>
      <c r="CK32" s="294" t="str">
        <f t="shared" si="92"/>
        <v/>
      </c>
      <c r="CL32" s="294" t="str">
        <f t="shared" si="93"/>
        <v/>
      </c>
      <c r="CM32" s="295">
        <v>18</v>
      </c>
      <c r="CN32" s="297"/>
      <c r="CO32" s="297"/>
      <c r="CP32" s="309" t="str">
        <f t="shared" si="94"/>
        <v/>
      </c>
      <c r="CQ32" s="292" t="str">
        <f t="shared" si="95"/>
        <v/>
      </c>
      <c r="CR32" s="292" t="str">
        <f t="shared" si="96"/>
        <v/>
      </c>
      <c r="CS32" s="292" t="str">
        <f t="shared" si="97"/>
        <v/>
      </c>
      <c r="CT32" s="293" t="str">
        <f t="shared" si="98"/>
        <v/>
      </c>
      <c r="CU32" s="293" t="str">
        <f t="shared" si="99"/>
        <v/>
      </c>
      <c r="CV32" s="294" t="str">
        <f t="shared" si="100"/>
        <v/>
      </c>
      <c r="CW32" s="294" t="str">
        <f t="shared" si="101"/>
        <v/>
      </c>
      <c r="CX32" s="294" t="str">
        <f t="shared" si="102"/>
        <v/>
      </c>
      <c r="CY32" s="294" t="str">
        <f t="shared" si="103"/>
        <v/>
      </c>
      <c r="CZ32" s="294" t="str">
        <f t="shared" si="104"/>
        <v/>
      </c>
      <c r="DA32" s="294" t="str">
        <f t="shared" si="105"/>
        <v/>
      </c>
      <c r="DB32" s="294" t="str">
        <f t="shared" si="106"/>
        <v/>
      </c>
      <c r="DC32" s="294" t="str">
        <f t="shared" si="107"/>
        <v/>
      </c>
      <c r="DD32" s="294" t="str">
        <f t="shared" si="108"/>
        <v/>
      </c>
      <c r="DE32" s="294" t="str">
        <f t="shared" si="109"/>
        <v/>
      </c>
      <c r="DF32" s="294" t="str">
        <f t="shared" si="110"/>
        <v/>
      </c>
      <c r="DG32" s="294" t="str">
        <f t="shared" si="110"/>
        <v/>
      </c>
      <c r="DH32" s="294" t="str">
        <f t="shared" si="111"/>
        <v/>
      </c>
      <c r="DI32" s="294" t="str">
        <f t="shared" si="112"/>
        <v/>
      </c>
      <c r="DJ32" s="295">
        <v>18</v>
      </c>
      <c r="DK32" s="296"/>
      <c r="DL32" s="296"/>
      <c r="DM32" s="309" t="str">
        <f t="shared" si="113"/>
        <v/>
      </c>
      <c r="DN32" s="292" t="str">
        <f t="shared" si="114"/>
        <v/>
      </c>
      <c r="DO32" s="292" t="str">
        <f t="shared" si="115"/>
        <v/>
      </c>
      <c r="DP32" s="292" t="str">
        <f t="shared" si="116"/>
        <v/>
      </c>
      <c r="DQ32" s="293" t="str">
        <f t="shared" si="117"/>
        <v/>
      </c>
      <c r="DR32" s="293" t="str">
        <f t="shared" si="118"/>
        <v/>
      </c>
      <c r="DS32" s="293" t="str">
        <f t="shared" si="7"/>
        <v/>
      </c>
      <c r="DT32" s="293" t="str">
        <f t="shared" si="8"/>
        <v/>
      </c>
      <c r="DU32" s="294" t="str">
        <f t="shared" si="9"/>
        <v/>
      </c>
      <c r="DV32" s="294" t="str">
        <f t="shared" si="10"/>
        <v/>
      </c>
      <c r="DW32" s="294" t="str">
        <f t="shared" si="11"/>
        <v/>
      </c>
      <c r="DX32" s="294" t="str">
        <f t="shared" si="12"/>
        <v/>
      </c>
      <c r="DY32" s="294" t="str">
        <f t="shared" si="13"/>
        <v/>
      </c>
      <c r="DZ32" s="294" t="str">
        <f t="shared" si="14"/>
        <v/>
      </c>
      <c r="EA32" s="294" t="str">
        <f t="shared" si="15"/>
        <v/>
      </c>
      <c r="EB32" s="294" t="str">
        <f t="shared" si="16"/>
        <v/>
      </c>
      <c r="EC32" s="294" t="str">
        <f t="shared" si="17"/>
        <v/>
      </c>
      <c r="ED32" s="294" t="str">
        <f t="shared" si="120"/>
        <v/>
      </c>
      <c r="EE32" s="294" t="str">
        <f t="shared" si="18"/>
        <v/>
      </c>
      <c r="EF32" s="294" t="str">
        <f t="shared" si="119"/>
        <v/>
      </c>
      <c r="EG32" s="295">
        <v>18</v>
      </c>
      <c r="EU32" s="254" t="str">
        <f>IFERROR(IF(AND('Classificação geral'!$H24="FEM",'Classificação geral'!$I24=1,'Classificação geral'!$F24="Mini"),'Classificação geral'!$A24,""),"")</f>
        <v/>
      </c>
      <c r="EV32" s="254" t="str">
        <f>IFERROR(IF(AND('Classificação geral'!$H24="FEM",'Classificação geral'!$I24=1,'Classificação geral'!F24="Mini"),'Classificação geral'!$B24,""),"")</f>
        <v/>
      </c>
      <c r="EW32" s="255" t="str">
        <f>IF($EV32='Classificação geral'!$B24,'Classificação geral'!$C24,"")</f>
        <v/>
      </c>
      <c r="EX32" s="255" t="str">
        <f>IF($EV32='Classificação geral'!$B24,'Classificação geral'!$D24,"")</f>
        <v/>
      </c>
      <c r="EY32" s="255" t="str">
        <f>IF($EV32='Classificação geral'!$B24,'Classificação geral'!$H24,"")</f>
        <v/>
      </c>
      <c r="EZ32" s="255" t="str">
        <f>IF($EY32='Classificação geral'!$H24,'Classificação geral'!$I24,"")</f>
        <v/>
      </c>
      <c r="FA32" s="255" t="str">
        <f>IF($EZ32='Classificação geral'!$I24,'Classificação geral'!$N24,"")</f>
        <v/>
      </c>
      <c r="FB32" s="255" t="str">
        <f>IF($EZ32='Classificação geral'!$I24,'Classificação geral'!$Q24,"")</f>
        <v/>
      </c>
      <c r="FC32" s="255" t="str">
        <f>IF($EZ32='Classificação geral'!$I24,'Classificação geral'!$R24,"")</f>
        <v/>
      </c>
      <c r="FD32" s="255" t="str">
        <f>IF($EZ32='Classificação geral'!$I24,'Classificação geral'!$J24,"")</f>
        <v/>
      </c>
      <c r="FE32" s="255" t="str">
        <f>IF($EZ32='Classificação geral'!$I24,'Classificação geral'!$S24,"")</f>
        <v/>
      </c>
      <c r="FF32" s="255" t="str">
        <f>IF($EZ32='Classificação geral'!$I24,'Classificação geral'!$U24,"")</f>
        <v/>
      </c>
      <c r="FG32" s="255" t="str">
        <f>IF($EZ32='Classificação geral'!$I24,'Classificação geral'!$V24,"")</f>
        <v/>
      </c>
      <c r="FH32" s="255" t="str">
        <f>IF($EZ32='Classificação geral'!$I24,'Classificação geral'!$K24,"")</f>
        <v/>
      </c>
      <c r="FI32" s="255" t="str">
        <f>IF($EZ32='Classificação geral'!$I24,'Classificação geral'!$W24,"")</f>
        <v/>
      </c>
      <c r="FJ32" s="255" t="str">
        <f>IF($EZ32='Classificação geral'!$I24,'Classificação geral'!$Y24,"")</f>
        <v/>
      </c>
      <c r="FK32" s="255" t="str">
        <f>IF($EZ32='Classificação geral'!$I24,'Classificação geral'!$Z24,"")</f>
        <v/>
      </c>
      <c r="FL32" s="255" t="str">
        <f>IF($EZ32='Classificação geral'!$I24,'Classificação geral'!$L24,"")</f>
        <v/>
      </c>
      <c r="FM32" s="255" t="str">
        <f>IF($EZ32='Classificação geral'!$I24,'Classificação geral'!$M24,"")</f>
        <v/>
      </c>
      <c r="FN32" s="255" t="str">
        <f>IF($EZ32='Classificação geral'!$I24,'Classificação geral'!$AG24,"")</f>
        <v/>
      </c>
      <c r="FO32" s="256" t="str">
        <f>IFERROR(RANK(FN32,FN:FN,0)+ COUNTIF($FN$13:FN31,FN32),"")</f>
        <v/>
      </c>
      <c r="FP32" s="244"/>
      <c r="FQ32" s="254" t="str">
        <f>IFERROR(IF(AND('Classificação geral'!$H24="mas",'Classificação geral'!$I24=1,'Classificação geral'!$F24="Mini"),'Classificação geral'!$A24,""),"")</f>
        <v/>
      </c>
      <c r="FR32" s="254" t="str">
        <f>IFERROR(IF(AND('Classificação geral'!$H24="mas",'Classificação geral'!$I24=1,'Classificação geral'!$F24="Mini"),'Classificação geral'!$B24,""),"")</f>
        <v/>
      </c>
      <c r="FS32" s="255" t="str">
        <f>IF($FR32='Classificação geral'!$B24,'Classificação geral'!$C24,"")</f>
        <v/>
      </c>
      <c r="FT32" s="255" t="str">
        <f>IF($FR32='Classificação geral'!$B24,'Classificação geral'!$D24,"")</f>
        <v/>
      </c>
      <c r="FU32" s="255" t="str">
        <f>IF($FR32='Classificação geral'!$B24,'Classificação geral'!$H24,"")</f>
        <v/>
      </c>
      <c r="FV32" s="254" t="str">
        <f>IFERROR(IF(AND($FU32="mas",'Classificação geral'!$I24=1),'Classificação geral'!I24,""),"")</f>
        <v/>
      </c>
      <c r="FW32" s="254" t="str">
        <f>IFERROR(IF(AND($FU32="mas",'Classificação geral'!$I24=1),'Classificação geral'!N24,""),"")</f>
        <v/>
      </c>
      <c r="FX32" s="254" t="str">
        <f>IFERROR(IF(AND($FU32="mas",'Classificação geral'!$I24=1),'Classificação geral'!Q24,""),"")</f>
        <v/>
      </c>
      <c r="FY32" s="254" t="str">
        <f>IFERROR(IF(AND($FU32="mas",'Classificação geral'!$I24=1),'Classificação geral'!R24,""),"")</f>
        <v/>
      </c>
      <c r="FZ32" s="254" t="str">
        <f>IFERROR(IF(AND($FU32="mas",'Classificação geral'!$I24=1),'Classificação geral'!J24,""),"")</f>
        <v/>
      </c>
      <c r="GA32" s="254" t="str">
        <f>IFERROR(IF(AND($FU32="mas",'Classificação geral'!$I24=1),'Classificação geral'!S24,""),"")</f>
        <v/>
      </c>
      <c r="GB32" s="254" t="str">
        <f>IFERROR(IF(AND($FU32="mas",'Classificação geral'!$I24=1),'Classificação geral'!U24,""),"")</f>
        <v/>
      </c>
      <c r="GC32" s="254" t="str">
        <f>IFERROR(IF(AND($FU32="mas",'Classificação geral'!$I24=1),'Classificação geral'!V24,""),"")</f>
        <v/>
      </c>
      <c r="GD32" s="254" t="str">
        <f>IFERROR(IF(AND($FU32="mas",'Classificação geral'!$I24=1),'Classificação geral'!K24,""),"")</f>
        <v/>
      </c>
      <c r="GE32" s="254" t="str">
        <f>IFERROR(IF(AND($FU32="mas",'Classificação geral'!$I24=1),'Classificação geral'!W24,""),"")</f>
        <v/>
      </c>
      <c r="GF32" s="254" t="str">
        <f>IFERROR(IF(AND($FU32="mas",'Classificação geral'!$I24=1),'Classificação geral'!Y24,""),"")</f>
        <v/>
      </c>
      <c r="GG32" s="254" t="str">
        <f>IFERROR(IF(AND($FU32="mas",'Classificação geral'!$I24=1),'Classificação geral'!Z24,""),"")</f>
        <v/>
      </c>
      <c r="GH32" s="254" t="str">
        <f>IFERROR(IF(AND($FU32="mas",'Classificação geral'!$I24=1),'Classificação geral'!L24,""),"")</f>
        <v/>
      </c>
      <c r="GI32" s="254" t="str">
        <f>IFERROR(IF(AND($FU32="mas",'Classificação geral'!$I24=1),'Classificação geral'!M24,""),"")</f>
        <v/>
      </c>
      <c r="GJ32" s="302" t="str">
        <f>IFERROR(IF(AND($FU32="mas",'Classificação geral'!$I24=1),'Classificação geral'!AG24,""),"")</f>
        <v/>
      </c>
      <c r="GK32" s="256" t="str">
        <f>IFERROR(RANK(GJ32,GJ:GJ,0)+ COUNTIF($GJ$13:GJ31,GJ32),"")</f>
        <v/>
      </c>
      <c r="GL32" s="244"/>
      <c r="GM32" s="254" t="str">
        <f>IFERROR(IF(AND('Classificação geral'!$H24="fem",'Classificação geral'!$I24=2,'Classificação geral'!$F24="Mini"),'Classificação geral'!$A24,""),"")</f>
        <v/>
      </c>
      <c r="GN32" s="254" t="str">
        <f>IFERROR(IF(AND('Classificação geral'!$H24="fem",'Classificação geral'!$I24=2,'Classificação geral'!$F24="Mini"),'Classificação geral'!$B24,""),"")</f>
        <v/>
      </c>
      <c r="GO32" s="255" t="str">
        <f>IF($GN32='Classificação geral'!$B24,'Classificação geral'!$C24,"")</f>
        <v/>
      </c>
      <c r="GP32" s="255" t="str">
        <f>IF($GN32='Classificação geral'!$B24,'Classificação geral'!$D24,"")</f>
        <v/>
      </c>
      <c r="GQ32" s="255" t="str">
        <f>IF($GN32='Classificação geral'!$B24,'Classificação geral'!$H24,"")</f>
        <v/>
      </c>
      <c r="GR32" s="254" t="str">
        <f>IFERROR(IF(AND($GQ32="fem",'Classificação geral'!$I24=2),'Classificação geral'!I24,""),"")</f>
        <v/>
      </c>
      <c r="GS32" s="254" t="str">
        <f>IFERROR(IF(AND($GQ32="fem",'Classificação geral'!$I24=2),'Classificação geral'!N24,""),"")</f>
        <v/>
      </c>
      <c r="GT32" s="254" t="str">
        <f>IFERROR(IF(AND($GQ32="fem",'Classificação geral'!$I24=2),'Classificação geral'!Q24,""),"")</f>
        <v/>
      </c>
      <c r="GU32" s="254" t="str">
        <f>IFERROR(IF(AND($GQ32="fem",'Classificação geral'!$I24=2),'Classificação geral'!R24,""),"")</f>
        <v/>
      </c>
      <c r="GV32" s="254" t="str">
        <f>IFERROR(IF(AND($GQ32="fem",'Classificação geral'!$I24=2),'Classificação geral'!J24,""),"")</f>
        <v/>
      </c>
      <c r="GW32" s="254" t="str">
        <f>IFERROR(IF(AND($GQ32="fem",'Classificação geral'!$I24=2),'Classificação geral'!S24,""),"")</f>
        <v/>
      </c>
      <c r="GX32" s="254" t="str">
        <f>IFERROR(IF(AND($GQ32="fem",'Classificação geral'!$I24=2),'Classificação geral'!U24,""),"")</f>
        <v/>
      </c>
      <c r="GY32" s="254" t="str">
        <f>IFERROR(IF(AND($GQ32="fem",'Classificação geral'!$I24=2),'Classificação geral'!V24,""),"")</f>
        <v/>
      </c>
      <c r="GZ32" s="254" t="str">
        <f>IFERROR(IF(AND($GQ32="fem",'Classificação geral'!$I24=2),'Classificação geral'!K24,""),"")</f>
        <v/>
      </c>
      <c r="HA32" s="254" t="str">
        <f>IFERROR(IF(AND($GQ32="fem",'Classificação geral'!$I24=2),'Classificação geral'!W24,""),"")</f>
        <v/>
      </c>
      <c r="HB32" s="254" t="str">
        <f>IFERROR(IF(AND($GQ32="fem",'Classificação geral'!$I24=2),'Classificação geral'!Y24,""),"")</f>
        <v/>
      </c>
      <c r="HC32" s="254" t="str">
        <f>IFERROR(IF(AND($GQ32="fem",'Classificação geral'!$I24=2),'Classificação geral'!Z24,""),"")</f>
        <v/>
      </c>
      <c r="HD32" s="254" t="str">
        <f>IFERROR(IF(AND($GQ32="fem",'Classificação geral'!$I24=2),'Classificação geral'!L24,""),"")</f>
        <v/>
      </c>
      <c r="HE32" s="254" t="str">
        <f>IFERROR(IF(AND($GQ32="fem",'Classificação geral'!$I24=2),'Classificação geral'!M24,""),"")</f>
        <v/>
      </c>
      <c r="HF32" s="254" t="str">
        <f>IFERROR(IF(AND($GQ32="fem",'Classificação geral'!$I24=2),'Classificação geral'!AG24,""),"")</f>
        <v/>
      </c>
      <c r="HG32" s="256" t="str">
        <f>IFERROR(RANK(HF32,HF:HF,0)+ COUNTIF(HF$13:$HF30,HF32),"")</f>
        <v/>
      </c>
      <c r="HH32" s="244"/>
      <c r="HI32" s="254" t="str">
        <f>IFERROR(IF(AND('Classificação geral'!$H24="mas",'Classificação geral'!$I24=2,'Classificação geral'!$F24="Mini"),'Classificação geral'!$A24,""),"")</f>
        <v/>
      </c>
      <c r="HJ32" s="254" t="str">
        <f>IFERROR(IF(AND('Classificação geral'!$H24="mas",'Classificação geral'!$I24=2,'Classificação geral'!$F24="Mini"),'Classificação geral'!$B24,""),"")</f>
        <v/>
      </c>
      <c r="HK32" s="255" t="str">
        <f>IF($HJ32='Classificação geral'!$B24,'Classificação geral'!$C24,"")</f>
        <v/>
      </c>
      <c r="HL32" s="255" t="str">
        <f>IF($HJ32='Classificação geral'!$B24,'Classificação geral'!$D24,"")</f>
        <v/>
      </c>
      <c r="HM32" s="255" t="str">
        <f>IF($HJ32='Classificação geral'!$B24,'Classificação geral'!$H24,"")</f>
        <v/>
      </c>
      <c r="HN32" s="254" t="str">
        <f>IFERROR(IF(AND($HM32="mas",'Classificação geral'!$I24=2),'Classificação geral'!I24,""),"")</f>
        <v/>
      </c>
      <c r="HO32" s="254" t="str">
        <f>IFERROR(IF(AND($HM32="mas",'Classificação geral'!$I24=2),'Classificação geral'!N24,""),"")</f>
        <v/>
      </c>
      <c r="HP32" s="254" t="str">
        <f>IFERROR(IF(AND($HM32="mas",'Classificação geral'!$I24=2),'Classificação geral'!Q24,""),"")</f>
        <v/>
      </c>
      <c r="HQ32" s="254" t="str">
        <f>IFERROR(IF(AND($HM32="mas",'Classificação geral'!$I24=2),'Classificação geral'!R24,""),"")</f>
        <v/>
      </c>
      <c r="HR32" s="254" t="str">
        <f>IFERROR(IF(AND($HM32="mas",'Classificação geral'!$I24=2),'Classificação geral'!J24,""),"")</f>
        <v/>
      </c>
      <c r="HS32" s="254" t="str">
        <f>IFERROR(IF(AND($HM32="mas",'Classificação geral'!$I24=2),'Classificação geral'!S24,""),"")</f>
        <v/>
      </c>
      <c r="HT32" s="254" t="str">
        <f>IFERROR(IF(AND($HM32="mas",'Classificação geral'!$I24=2),'Classificação geral'!U24,""),"")</f>
        <v/>
      </c>
      <c r="HU32" s="254" t="str">
        <f>IFERROR(IF(AND($HM32="mas",'Classificação geral'!$I24=2),'Classificação geral'!V24,""),"")</f>
        <v/>
      </c>
      <c r="HV32" s="254" t="str">
        <f>IFERROR(IF(AND($HM32="mas",'Classificação geral'!$I24=2),'Classificação geral'!J24,""),"")</f>
        <v/>
      </c>
      <c r="HW32" s="254" t="str">
        <f>IFERROR(IF(AND($HM32="mas",'Classificação geral'!$I24=2),'Classificação geral'!W24,""),"")</f>
        <v/>
      </c>
      <c r="HX32" s="254" t="str">
        <f>IFERROR(IF(AND($HM32="mas",'Classificação geral'!$I24=2),'Classificação geral'!Y24,""),"")</f>
        <v/>
      </c>
      <c r="HY32" s="254" t="str">
        <f>IFERROR(IF(AND($HM32="mas",'Classificação geral'!$I24=2),'Classificação geral'!Z24,""),"")</f>
        <v/>
      </c>
      <c r="HZ32" s="254" t="str">
        <f>IFERROR(IF(AND($HM32="mas",'Classificação geral'!$I24=2),'Classificação geral'!L24,""),"")</f>
        <v/>
      </c>
      <c r="IA32" s="254" t="str">
        <f>IFERROR(IF(AND($HM32="mas",'Classificação geral'!$I24=2),'Classificação geral'!$AG24,""),"")</f>
        <v/>
      </c>
      <c r="IB32" s="256" t="str">
        <f>IFERROR(RANK(IA32,IA:IA,0)+ COUNTIF($IA$13:IA$13,IA32),"")</f>
        <v/>
      </c>
      <c r="IC32" s="244"/>
      <c r="ID32" s="254" t="str">
        <f>IFERROR(IF(AND('Classificação geral'!$H24="fem",'Classificação geral'!$I24=3,'Classificação geral'!$F24="Mini"),'Classificação geral'!$A24,""),"")</f>
        <v/>
      </c>
      <c r="IE32" s="254" t="str">
        <f>IFERROR(IF(AND('Classificação geral'!$H24="fem",'Classificação geral'!$I24=3,'Classificação geral'!$F24="Mini"),'Classificação geral'!$B24,""),"")</f>
        <v/>
      </c>
      <c r="IF32" s="255" t="str">
        <f>IF($IE32='Classificação geral'!$B24,'Classificação geral'!$C24,"")</f>
        <v/>
      </c>
      <c r="IG32" s="255" t="str">
        <f>IF($IE32='Classificação geral'!$B24,'Classificação geral'!$D24,"")</f>
        <v/>
      </c>
      <c r="IH32" s="255" t="str">
        <f>IF($IE32='Classificação geral'!$B24,'Classificação geral'!$H24,"")</f>
        <v/>
      </c>
      <c r="II32" s="255" t="str">
        <f>IF($IH32='Classificação geral'!$H24,'Classificação geral'!$I24,"")</f>
        <v/>
      </c>
      <c r="IJ32" s="255" t="str">
        <f>IF($II32='Classificação geral'!$I24,'Classificação geral'!$N24,"")</f>
        <v/>
      </c>
      <c r="IK32" s="255" t="str">
        <f>IF($II32='Classificação geral'!$I24,'Classificação geral'!$Q24,"")</f>
        <v/>
      </c>
      <c r="IL32" s="255" t="str">
        <f>IF($II32='Classificação geral'!$I24,'Classificação geral'!$R24,"")</f>
        <v/>
      </c>
      <c r="IM32" s="255" t="str">
        <f>IF($II32='Classificação geral'!$I24,'Classificação geral'!$J24,"")</f>
        <v/>
      </c>
      <c r="IN32" s="255" t="str">
        <f>IF($II32='Classificação geral'!$I24,'Classificação geral'!$S24,"")</f>
        <v/>
      </c>
      <c r="IO32" s="255" t="str">
        <f>IF($II32='Classificação geral'!$I24,'Classificação geral'!$U24,"")</f>
        <v/>
      </c>
      <c r="IP32" s="255" t="str">
        <f>IF($II32='Classificação geral'!$I24,'Classificação geral'!$V24,"")</f>
        <v/>
      </c>
      <c r="IQ32" s="255" t="str">
        <f>IF($II32='Classificação geral'!$I24,'Classificação geral'!$K24,"")</f>
        <v/>
      </c>
      <c r="IR32" s="255" t="str">
        <f>IF($II32='Classificação geral'!$I24,'Classificação geral'!$W24,"")</f>
        <v/>
      </c>
      <c r="IS32" s="255" t="str">
        <f>IF($II32='Classificação geral'!$I24,'Classificação geral'!$Y24,"")</f>
        <v/>
      </c>
      <c r="IT32" s="255" t="str">
        <f>IF($II32='Classificação geral'!$I24,'Classificação geral'!$Z24,"")</f>
        <v/>
      </c>
      <c r="IU32" s="255" t="str">
        <f>IF($II32='Classificação geral'!$I24,'Classificação geral'!$L24,"")</f>
        <v/>
      </c>
      <c r="IV32" s="255" t="str">
        <f>IF($II32='Classificação geral'!$I24,'Classificação geral'!$M24,"")</f>
        <v/>
      </c>
      <c r="IW32" s="255" t="str">
        <f>IF($II32='Classificação geral'!$I24,'Classificação geral'!$AG24,"")</f>
        <v/>
      </c>
      <c r="IX32" s="256" t="str">
        <f>IFERROR(RANK(IW32,IW:IW,0)+ COUNTIF($IW$13:IW30,IW32),"")</f>
        <v/>
      </c>
      <c r="IY32" s="244"/>
      <c r="IZ32" s="254" t="str">
        <f>IFERROR(IF(AND('Classificação geral'!$H24="mas",'Classificação geral'!$I24=3,'Classificação geral'!$F24="Mini"),'Classificação geral'!$A24,""),"")</f>
        <v/>
      </c>
      <c r="JA32" s="254" t="str">
        <f>IFERROR(IF(AND('Classificação geral'!$H24="mas",'Classificação geral'!$I24=3,'Classificação geral'!$F24="Mini"),'Classificação geral'!$B24,""),"")</f>
        <v/>
      </c>
      <c r="JB32" s="255" t="str">
        <f>IF($JA32='Classificação geral'!$B24,'Classificação geral'!$C24,"")</f>
        <v/>
      </c>
      <c r="JC32" s="255" t="str">
        <f>IF($JA32='Classificação geral'!$B24,'Classificação geral'!$D24,"")</f>
        <v/>
      </c>
      <c r="JD32" s="255" t="str">
        <f>IF($JA32='Classificação geral'!$B24,'Classificação geral'!$H24,"")</f>
        <v/>
      </c>
      <c r="JE32" s="254" t="str">
        <f>IFERROR(IF(AND($JD32="mas",'Classificação geral'!$I24=3),'Classificação geral'!I24,""),"")</f>
        <v/>
      </c>
      <c r="JF32" s="254" t="str">
        <f>IFERROR(IF(AND($JD32="mas",'Classificação geral'!$I24=3),'Classificação geral'!N24,""),"")</f>
        <v/>
      </c>
      <c r="JG32" s="254" t="str">
        <f>IFERROR(IF(AND($JD32="mas",'Classificação geral'!$I24=3),'Classificação geral'!Q24,""),"")</f>
        <v/>
      </c>
      <c r="JH32" s="254" t="str">
        <f>IFERROR(IF(AND($JD32="mas",'Classificação geral'!$I24=3),'Classificação geral'!R24,""),"")</f>
        <v/>
      </c>
      <c r="JI32" s="254" t="str">
        <f>IFERROR(IF(AND($JD32="mas",'Classificação geral'!$I24=3),'Classificação geral'!J24,""),"")</f>
        <v/>
      </c>
      <c r="JJ32" s="254" t="str">
        <f>IFERROR(IF(AND($JD32="mas",'Classificação geral'!$I24=3),'Classificação geral'!S24,""),"")</f>
        <v/>
      </c>
      <c r="JK32" s="254" t="str">
        <f>IFERROR(IF(AND($JD32="mas",'Classificação geral'!$I24=3),'Classificação geral'!U24,""),"")</f>
        <v/>
      </c>
      <c r="JL32" s="254" t="str">
        <f>IFERROR(IF(AND($JD32="mas",'Classificação geral'!$I24=3),'Classificação geral'!V24,""),"")</f>
        <v/>
      </c>
      <c r="JM32" s="254" t="str">
        <f>IFERROR(IF(AND($JD32="mas",'Classificação geral'!$I24=3),'Classificação geral'!K24,""),"")</f>
        <v/>
      </c>
      <c r="JN32" s="254" t="str">
        <f>IFERROR(IF(AND($JD32="mas",'Classificação geral'!$I24=3),'Classificação geral'!W24,""),"")</f>
        <v/>
      </c>
      <c r="JO32" s="254" t="str">
        <f>IFERROR(IF(AND($JD32="mas",'Classificação geral'!$I24=3),'Classificação geral'!Y24,""),"")</f>
        <v/>
      </c>
      <c r="JP32" s="254" t="str">
        <f>IFERROR(IF(AND($JD32="mas",'Classificação geral'!$I24=3),'Classificação geral'!Z24,""),"")</f>
        <v/>
      </c>
      <c r="JQ32" s="254" t="str">
        <f>IFERROR(IF(AND($JD32="mas",'Classificação geral'!$I24=3),'Classificação geral'!L24,""),"")</f>
        <v/>
      </c>
      <c r="JR32" s="254" t="str">
        <f>IFERROR(IF(AND($JD32="mas",'Classificação geral'!$I24=3),'Classificação geral'!$AG24,""),"")</f>
        <v/>
      </c>
      <c r="JS32" s="256" t="str">
        <f>IFERROR(RANK(JR32,JR:JR,0)+ COUNTIF(JR$13:$JR30,JR32),"")</f>
        <v/>
      </c>
    </row>
    <row r="33" spans="1:279" s="304" customFormat="1" ht="27.75" customHeight="1" x14ac:dyDescent="0.4">
      <c r="A33" s="297"/>
      <c r="B33" s="309" t="str">
        <f t="shared" si="19"/>
        <v/>
      </c>
      <c r="C33" s="292" t="str">
        <f t="shared" si="20"/>
        <v/>
      </c>
      <c r="D33" s="292" t="str">
        <f t="shared" si="21"/>
        <v/>
      </c>
      <c r="E33" s="292" t="str">
        <f t="shared" si="22"/>
        <v/>
      </c>
      <c r="F33" s="293" t="str">
        <f t="shared" si="23"/>
        <v/>
      </c>
      <c r="G33" s="293" t="str">
        <f t="shared" si="24"/>
        <v/>
      </c>
      <c r="H33" s="294" t="str">
        <f t="shared" si="25"/>
        <v/>
      </c>
      <c r="I33" s="294" t="str">
        <f t="shared" si="26"/>
        <v/>
      </c>
      <c r="J33" s="294" t="str">
        <f t="shared" si="27"/>
        <v/>
      </c>
      <c r="K33" s="294" t="str">
        <f t="shared" si="28"/>
        <v/>
      </c>
      <c r="L33" s="294" t="str">
        <f t="shared" si="29"/>
        <v/>
      </c>
      <c r="M33" s="294" t="str">
        <f t="shared" si="30"/>
        <v/>
      </c>
      <c r="N33" s="294" t="str">
        <f t="shared" si="31"/>
        <v/>
      </c>
      <c r="O33" s="294" t="str">
        <f t="shared" si="32"/>
        <v/>
      </c>
      <c r="P33" s="294" t="str">
        <f t="shared" si="33"/>
        <v/>
      </c>
      <c r="Q33" s="294" t="str">
        <f t="shared" si="34"/>
        <v/>
      </c>
      <c r="R33" s="294" t="str">
        <f t="shared" si="35"/>
        <v/>
      </c>
      <c r="S33" s="294" t="str">
        <f t="shared" si="35"/>
        <v/>
      </c>
      <c r="T33" s="294" t="str">
        <f t="shared" si="36"/>
        <v/>
      </c>
      <c r="U33" s="294" t="str">
        <f t="shared" si="37"/>
        <v/>
      </c>
      <c r="V33" s="295">
        <v>19</v>
      </c>
      <c r="W33" s="296"/>
      <c r="X33" s="296"/>
      <c r="Y33" s="309" t="str">
        <f t="shared" si="38"/>
        <v/>
      </c>
      <c r="Z33" s="292" t="str">
        <f t="shared" si="39"/>
        <v/>
      </c>
      <c r="AA33" s="292" t="str">
        <f t="shared" si="40"/>
        <v/>
      </c>
      <c r="AB33" s="292" t="str">
        <f t="shared" si="41"/>
        <v/>
      </c>
      <c r="AC33" s="293" t="str">
        <f t="shared" si="42"/>
        <v/>
      </c>
      <c r="AD33" s="293" t="str">
        <f t="shared" si="43"/>
        <v/>
      </c>
      <c r="AE33" s="294" t="str">
        <f t="shared" si="44"/>
        <v/>
      </c>
      <c r="AF33" s="294" t="str">
        <f t="shared" si="45"/>
        <v/>
      </c>
      <c r="AG33" s="294" t="str">
        <f t="shared" si="46"/>
        <v/>
      </c>
      <c r="AH33" s="294" t="str">
        <f t="shared" si="47"/>
        <v/>
      </c>
      <c r="AI33" s="294" t="str">
        <f t="shared" si="48"/>
        <v/>
      </c>
      <c r="AJ33" s="294" t="str">
        <f t="shared" si="49"/>
        <v/>
      </c>
      <c r="AK33" s="294" t="str">
        <f t="shared" si="50"/>
        <v/>
      </c>
      <c r="AL33" s="294" t="str">
        <f t="shared" si="51"/>
        <v/>
      </c>
      <c r="AM33" s="294" t="str">
        <f t="shared" si="52"/>
        <v/>
      </c>
      <c r="AN33" s="294" t="str">
        <f t="shared" si="53"/>
        <v/>
      </c>
      <c r="AO33" s="294" t="str">
        <f t="shared" si="54"/>
        <v/>
      </c>
      <c r="AP33" s="294" t="str">
        <f t="shared" si="54"/>
        <v/>
      </c>
      <c r="AQ33" s="294" t="str">
        <f t="shared" si="55"/>
        <v/>
      </c>
      <c r="AR33" s="294" t="str">
        <f t="shared" si="56"/>
        <v/>
      </c>
      <c r="AS33" s="295">
        <v>19</v>
      </c>
      <c r="AT33" s="296"/>
      <c r="AU33" s="297"/>
      <c r="AV33" s="310" t="str">
        <f t="shared" si="57"/>
        <v/>
      </c>
      <c r="AW33" s="292" t="str">
        <f t="shared" si="58"/>
        <v/>
      </c>
      <c r="AX33" s="292" t="str">
        <f t="shared" si="59"/>
        <v/>
      </c>
      <c r="AY33" s="293" t="str">
        <f t="shared" si="60"/>
        <v/>
      </c>
      <c r="AZ33" s="293" t="str">
        <f t="shared" si="61"/>
        <v/>
      </c>
      <c r="BA33" s="293" t="str">
        <f t="shared" si="62"/>
        <v/>
      </c>
      <c r="BB33" s="294" t="str">
        <f t="shared" si="63"/>
        <v/>
      </c>
      <c r="BC33" s="294" t="str">
        <f t="shared" si="64"/>
        <v/>
      </c>
      <c r="BD33" s="294" t="str">
        <f t="shared" si="65"/>
        <v/>
      </c>
      <c r="BE33" s="294" t="str">
        <f t="shared" si="66"/>
        <v/>
      </c>
      <c r="BF33" s="294" t="str">
        <f t="shared" si="67"/>
        <v/>
      </c>
      <c r="BG33" s="294" t="str">
        <f t="shared" si="68"/>
        <v/>
      </c>
      <c r="BH33" s="294" t="str">
        <f t="shared" si="69"/>
        <v/>
      </c>
      <c r="BI33" s="294" t="str">
        <f t="shared" si="70"/>
        <v/>
      </c>
      <c r="BJ33" s="294" t="str">
        <f t="shared" si="71"/>
        <v/>
      </c>
      <c r="BK33" s="294" t="str">
        <f t="shared" si="72"/>
        <v/>
      </c>
      <c r="BL33" s="294" t="str">
        <f t="shared" si="73"/>
        <v/>
      </c>
      <c r="BM33" s="294" t="str">
        <f t="shared" si="73"/>
        <v/>
      </c>
      <c r="BN33" s="294" t="str">
        <f t="shared" si="74"/>
        <v/>
      </c>
      <c r="BO33" s="294" t="str">
        <f t="shared" si="75"/>
        <v/>
      </c>
      <c r="BP33" s="295">
        <v>19</v>
      </c>
      <c r="BQ33" s="296"/>
      <c r="BR33" s="296"/>
      <c r="BS33" s="310" t="str">
        <f t="shared" si="76"/>
        <v/>
      </c>
      <c r="BT33" s="292" t="str">
        <f t="shared" si="77"/>
        <v/>
      </c>
      <c r="BU33" s="292" t="str">
        <f t="shared" si="78"/>
        <v/>
      </c>
      <c r="BV33" s="293" t="str">
        <f t="shared" si="79"/>
        <v/>
      </c>
      <c r="BW33" s="293" t="str">
        <f t="shared" si="80"/>
        <v/>
      </c>
      <c r="BX33" s="293" t="str">
        <f t="shared" si="81"/>
        <v/>
      </c>
      <c r="BY33" s="294" t="str">
        <f t="shared" si="81"/>
        <v/>
      </c>
      <c r="BZ33" s="294" t="str">
        <f t="shared" si="82"/>
        <v/>
      </c>
      <c r="CA33" s="294" t="str">
        <f t="shared" si="83"/>
        <v/>
      </c>
      <c r="CB33" s="294" t="str">
        <f t="shared" si="84"/>
        <v/>
      </c>
      <c r="CC33" s="294" t="str">
        <f t="shared" si="85"/>
        <v/>
      </c>
      <c r="CD33" s="294" t="str">
        <f t="shared" si="86"/>
        <v/>
      </c>
      <c r="CE33" s="294" t="str">
        <f t="shared" si="87"/>
        <v/>
      </c>
      <c r="CF33" s="294" t="str">
        <f t="shared" si="88"/>
        <v/>
      </c>
      <c r="CG33" s="294" t="str">
        <f t="shared" si="89"/>
        <v/>
      </c>
      <c r="CH33" s="294" t="str">
        <f t="shared" si="90"/>
        <v/>
      </c>
      <c r="CI33" s="294" t="str">
        <f t="shared" si="91"/>
        <v/>
      </c>
      <c r="CJ33" s="294" t="str">
        <f t="shared" si="91"/>
        <v/>
      </c>
      <c r="CK33" s="294" t="str">
        <f t="shared" si="92"/>
        <v/>
      </c>
      <c r="CL33" s="294" t="str">
        <f t="shared" si="93"/>
        <v/>
      </c>
      <c r="CM33" s="295">
        <v>19</v>
      </c>
      <c r="CN33" s="297"/>
      <c r="CO33" s="297"/>
      <c r="CP33" s="309" t="str">
        <f t="shared" si="94"/>
        <v/>
      </c>
      <c r="CQ33" s="292" t="str">
        <f t="shared" si="95"/>
        <v/>
      </c>
      <c r="CR33" s="292" t="str">
        <f t="shared" si="96"/>
        <v/>
      </c>
      <c r="CS33" s="292" t="str">
        <f t="shared" si="97"/>
        <v/>
      </c>
      <c r="CT33" s="293" t="str">
        <f t="shared" si="98"/>
        <v/>
      </c>
      <c r="CU33" s="293" t="str">
        <f t="shared" si="99"/>
        <v/>
      </c>
      <c r="CV33" s="294" t="str">
        <f t="shared" si="100"/>
        <v/>
      </c>
      <c r="CW33" s="294" t="str">
        <f t="shared" si="101"/>
        <v/>
      </c>
      <c r="CX33" s="294" t="str">
        <f t="shared" si="102"/>
        <v/>
      </c>
      <c r="CY33" s="294" t="str">
        <f t="shared" si="103"/>
        <v/>
      </c>
      <c r="CZ33" s="294" t="str">
        <f t="shared" si="104"/>
        <v/>
      </c>
      <c r="DA33" s="294" t="str">
        <f t="shared" si="105"/>
        <v/>
      </c>
      <c r="DB33" s="294" t="str">
        <f t="shared" si="106"/>
        <v/>
      </c>
      <c r="DC33" s="294" t="str">
        <f t="shared" si="107"/>
        <v/>
      </c>
      <c r="DD33" s="294" t="str">
        <f t="shared" si="108"/>
        <v/>
      </c>
      <c r="DE33" s="294" t="str">
        <f t="shared" si="109"/>
        <v/>
      </c>
      <c r="DF33" s="294" t="str">
        <f t="shared" si="110"/>
        <v/>
      </c>
      <c r="DG33" s="294" t="str">
        <f t="shared" si="110"/>
        <v/>
      </c>
      <c r="DH33" s="294" t="str">
        <f t="shared" si="111"/>
        <v/>
      </c>
      <c r="DI33" s="294" t="str">
        <f t="shared" si="112"/>
        <v/>
      </c>
      <c r="DJ33" s="295">
        <v>19</v>
      </c>
      <c r="DK33" s="296"/>
      <c r="DL33" s="296"/>
      <c r="DM33" s="309" t="str">
        <f t="shared" si="113"/>
        <v/>
      </c>
      <c r="DN33" s="292" t="str">
        <f t="shared" si="114"/>
        <v/>
      </c>
      <c r="DO33" s="292" t="str">
        <f t="shared" si="115"/>
        <v/>
      </c>
      <c r="DP33" s="292" t="str">
        <f t="shared" si="116"/>
        <v/>
      </c>
      <c r="DQ33" s="293" t="str">
        <f t="shared" si="117"/>
        <v/>
      </c>
      <c r="DR33" s="293" t="str">
        <f t="shared" si="118"/>
        <v/>
      </c>
      <c r="DS33" s="293" t="str">
        <f t="shared" si="7"/>
        <v/>
      </c>
      <c r="DT33" s="293" t="str">
        <f t="shared" si="8"/>
        <v/>
      </c>
      <c r="DU33" s="294" t="str">
        <f t="shared" si="9"/>
        <v/>
      </c>
      <c r="DV33" s="294" t="str">
        <f t="shared" si="10"/>
        <v/>
      </c>
      <c r="DW33" s="294" t="str">
        <f t="shared" si="11"/>
        <v/>
      </c>
      <c r="DX33" s="294" t="str">
        <f t="shared" si="12"/>
        <v/>
      </c>
      <c r="DY33" s="294" t="str">
        <f t="shared" si="13"/>
        <v/>
      </c>
      <c r="DZ33" s="294" t="str">
        <f t="shared" si="14"/>
        <v/>
      </c>
      <c r="EA33" s="294" t="str">
        <f t="shared" si="15"/>
        <v/>
      </c>
      <c r="EB33" s="294" t="str">
        <f t="shared" si="16"/>
        <v/>
      </c>
      <c r="EC33" s="294" t="str">
        <f t="shared" si="17"/>
        <v/>
      </c>
      <c r="ED33" s="294" t="str">
        <f t="shared" si="120"/>
        <v/>
      </c>
      <c r="EE33" s="294" t="str">
        <f t="shared" si="18"/>
        <v/>
      </c>
      <c r="EF33" s="294" t="str">
        <f t="shared" si="119"/>
        <v/>
      </c>
      <c r="EG33" s="295">
        <v>19</v>
      </c>
      <c r="EU33" s="254" t="str">
        <f>IFERROR(IF(AND('Classificação geral'!$H25="FEM",'Classificação geral'!$I25=1,'Classificação geral'!$F25="Mini"),'Classificação geral'!$A25,""),"")</f>
        <v/>
      </c>
      <c r="EV33" s="254" t="str">
        <f>IFERROR(IF(AND('Classificação geral'!$H25="FEM",'Classificação geral'!$I25=1,'Classificação geral'!F25="Mini"),'Classificação geral'!$B25,""),"")</f>
        <v/>
      </c>
      <c r="EW33" s="255" t="str">
        <f>IF($EV33='Classificação geral'!$B25,'Classificação geral'!$C25,"")</f>
        <v/>
      </c>
      <c r="EX33" s="255" t="str">
        <f>IF($EV33='Classificação geral'!$B25,'Classificação geral'!$D25,"")</f>
        <v/>
      </c>
      <c r="EY33" s="255" t="str">
        <f>IF($EV33='Classificação geral'!$B25,'Classificação geral'!$H25,"")</f>
        <v/>
      </c>
      <c r="EZ33" s="255" t="str">
        <f>IF($EY33='Classificação geral'!$H25,'Classificação geral'!$I25,"")</f>
        <v/>
      </c>
      <c r="FA33" s="255" t="str">
        <f>IF($EZ33='Classificação geral'!$I25,'Classificação geral'!$N25,"")</f>
        <v/>
      </c>
      <c r="FB33" s="255" t="str">
        <f>IF($EZ33='Classificação geral'!$I25,'Classificação geral'!$Q25,"")</f>
        <v/>
      </c>
      <c r="FC33" s="255" t="str">
        <f>IF($EZ33='Classificação geral'!$I25,'Classificação geral'!$R25,"")</f>
        <v/>
      </c>
      <c r="FD33" s="255" t="str">
        <f>IF($EZ33='Classificação geral'!$I25,'Classificação geral'!$J25,"")</f>
        <v/>
      </c>
      <c r="FE33" s="255" t="str">
        <f>IF($EZ33='Classificação geral'!$I25,'Classificação geral'!$S25,"")</f>
        <v/>
      </c>
      <c r="FF33" s="255" t="str">
        <f>IF($EZ33='Classificação geral'!$I25,'Classificação geral'!$U25,"")</f>
        <v/>
      </c>
      <c r="FG33" s="255" t="str">
        <f>IF($EZ33='Classificação geral'!$I25,'Classificação geral'!$V25,"")</f>
        <v/>
      </c>
      <c r="FH33" s="255" t="str">
        <f>IF($EZ33='Classificação geral'!$I25,'Classificação geral'!$K25,"")</f>
        <v/>
      </c>
      <c r="FI33" s="255" t="str">
        <f>IF($EZ33='Classificação geral'!$I25,'Classificação geral'!$W25,"")</f>
        <v/>
      </c>
      <c r="FJ33" s="255" t="str">
        <f>IF($EZ33='Classificação geral'!$I25,'Classificação geral'!$Y25,"")</f>
        <v/>
      </c>
      <c r="FK33" s="255" t="str">
        <f>IF($EZ33='Classificação geral'!$I25,'Classificação geral'!$Z25,"")</f>
        <v/>
      </c>
      <c r="FL33" s="255" t="str">
        <f>IF($EZ33='Classificação geral'!$I25,'Classificação geral'!$L25,"")</f>
        <v/>
      </c>
      <c r="FM33" s="255" t="str">
        <f>IF($EZ33='Classificação geral'!$I25,'Classificação geral'!$M25,"")</f>
        <v/>
      </c>
      <c r="FN33" s="255" t="str">
        <f>IF($EZ33='Classificação geral'!$I25,'Classificação geral'!$AG25,"")</f>
        <v/>
      </c>
      <c r="FO33" s="256" t="str">
        <f>IFERROR(RANK(FN33,FN:FN,0)+ COUNTIF($FN$13:FN32,FN33),"")</f>
        <v/>
      </c>
      <c r="FP33" s="244"/>
      <c r="FQ33" s="254" t="str">
        <f>IFERROR(IF(AND('Classificação geral'!$H25="mas",'Classificação geral'!$I25=1,'Classificação geral'!$F25="Mini"),'Classificação geral'!$A25,""),"")</f>
        <v/>
      </c>
      <c r="FR33" s="254" t="str">
        <f>IFERROR(IF(AND('Classificação geral'!$H25="mas",'Classificação geral'!$I25=1,'Classificação geral'!$F25="Mini"),'Classificação geral'!$B25,""),"")</f>
        <v/>
      </c>
      <c r="FS33" s="255" t="str">
        <f>IF($FR33='Classificação geral'!$B25,'Classificação geral'!$C25,"")</f>
        <v/>
      </c>
      <c r="FT33" s="255" t="str">
        <f>IF($FR33='Classificação geral'!$B25,'Classificação geral'!$D25,"")</f>
        <v/>
      </c>
      <c r="FU33" s="255" t="str">
        <f>IF($FR33='Classificação geral'!$B25,'Classificação geral'!$H25,"")</f>
        <v/>
      </c>
      <c r="FV33" s="254" t="str">
        <f>IFERROR(IF(AND($FU33="mas",'Classificação geral'!$I25=1),'Classificação geral'!I25,""),"")</f>
        <v/>
      </c>
      <c r="FW33" s="254" t="str">
        <f>IFERROR(IF(AND($FU33="mas",'Classificação geral'!$I25=1),'Classificação geral'!N25,""),"")</f>
        <v/>
      </c>
      <c r="FX33" s="254" t="str">
        <f>IFERROR(IF(AND($FU33="mas",'Classificação geral'!$I25=1),'Classificação geral'!Q25,""),"")</f>
        <v/>
      </c>
      <c r="FY33" s="254" t="str">
        <f>IFERROR(IF(AND($FU33="mas",'Classificação geral'!$I25=1),'Classificação geral'!R25,""),"")</f>
        <v/>
      </c>
      <c r="FZ33" s="254" t="str">
        <f>IFERROR(IF(AND($FU33="mas",'Classificação geral'!$I25=1),'Classificação geral'!J25,""),"")</f>
        <v/>
      </c>
      <c r="GA33" s="254" t="str">
        <f>IFERROR(IF(AND($FU33="mas",'Classificação geral'!$I25=1),'Classificação geral'!S25,""),"")</f>
        <v/>
      </c>
      <c r="GB33" s="254" t="str">
        <f>IFERROR(IF(AND($FU33="mas",'Classificação geral'!$I25=1),'Classificação geral'!U25,""),"")</f>
        <v/>
      </c>
      <c r="GC33" s="254" t="str">
        <f>IFERROR(IF(AND($FU33="mas",'Classificação geral'!$I25=1),'Classificação geral'!V25,""),"")</f>
        <v/>
      </c>
      <c r="GD33" s="254" t="str">
        <f>IFERROR(IF(AND($FU33="mas",'Classificação geral'!$I25=1),'Classificação geral'!K25,""),"")</f>
        <v/>
      </c>
      <c r="GE33" s="254" t="str">
        <f>IFERROR(IF(AND($FU33="mas",'Classificação geral'!$I25=1),'Classificação geral'!W25,""),"")</f>
        <v/>
      </c>
      <c r="GF33" s="254" t="str">
        <f>IFERROR(IF(AND($FU33="mas",'Classificação geral'!$I25=1),'Classificação geral'!Y25,""),"")</f>
        <v/>
      </c>
      <c r="GG33" s="254" t="str">
        <f>IFERROR(IF(AND($FU33="mas",'Classificação geral'!$I25=1),'Classificação geral'!Z25,""),"")</f>
        <v/>
      </c>
      <c r="GH33" s="254" t="str">
        <f>IFERROR(IF(AND($FU33="mas",'Classificação geral'!$I25=1),'Classificação geral'!L25,""),"")</f>
        <v/>
      </c>
      <c r="GI33" s="254" t="str">
        <f>IFERROR(IF(AND($FU33="mas",'Classificação geral'!$I25=1),'Classificação geral'!M25,""),"")</f>
        <v/>
      </c>
      <c r="GJ33" s="302" t="str">
        <f>IFERROR(IF(AND($FU33="mas",'Classificação geral'!$I25=1),'Classificação geral'!AG25,""),"")</f>
        <v/>
      </c>
      <c r="GK33" s="256" t="str">
        <f>IFERROR(RANK(GJ33,GJ:GJ,0)+ COUNTIF($GJ$13:GJ32,GJ33),"")</f>
        <v/>
      </c>
      <c r="GL33" s="244"/>
      <c r="GM33" s="254" t="str">
        <f>IFERROR(IF(AND('Classificação geral'!$H25="fem",'Classificação geral'!$I25=2,'Classificação geral'!$F25="Mini"),'Classificação geral'!$A25,""),"")</f>
        <v/>
      </c>
      <c r="GN33" s="254" t="str">
        <f>IFERROR(IF(AND('Classificação geral'!$H25="fem",'Classificação geral'!$I25=2,'Classificação geral'!$F25="Mini"),'Classificação geral'!$B25,""),"")</f>
        <v/>
      </c>
      <c r="GO33" s="255" t="str">
        <f>IF($GN33='Classificação geral'!$B25,'Classificação geral'!$C25,"")</f>
        <v/>
      </c>
      <c r="GP33" s="255" t="str">
        <f>IF($GN33='Classificação geral'!$B25,'Classificação geral'!$D25,"")</f>
        <v/>
      </c>
      <c r="GQ33" s="255" t="str">
        <f>IF($GN33='Classificação geral'!$B25,'Classificação geral'!$H25,"")</f>
        <v/>
      </c>
      <c r="GR33" s="254" t="str">
        <f>IFERROR(IF(AND($GQ33="fem",'Classificação geral'!$I25=2),'Classificação geral'!I25,""),"")</f>
        <v/>
      </c>
      <c r="GS33" s="254" t="str">
        <f>IFERROR(IF(AND($GQ33="fem",'Classificação geral'!$I25=2),'Classificação geral'!N25,""),"")</f>
        <v/>
      </c>
      <c r="GT33" s="254" t="str">
        <f>IFERROR(IF(AND($GQ33="fem",'Classificação geral'!$I25=2),'Classificação geral'!Q25,""),"")</f>
        <v/>
      </c>
      <c r="GU33" s="254" t="str">
        <f>IFERROR(IF(AND($GQ33="fem",'Classificação geral'!$I25=2),'Classificação geral'!R25,""),"")</f>
        <v/>
      </c>
      <c r="GV33" s="254" t="str">
        <f>IFERROR(IF(AND($GQ33="fem",'Classificação geral'!$I25=2),'Classificação geral'!J25,""),"")</f>
        <v/>
      </c>
      <c r="GW33" s="254" t="str">
        <f>IFERROR(IF(AND($GQ33="fem",'Classificação geral'!$I25=2),'Classificação geral'!S25,""),"")</f>
        <v/>
      </c>
      <c r="GX33" s="254" t="str">
        <f>IFERROR(IF(AND($GQ33="fem",'Classificação geral'!$I25=2),'Classificação geral'!U25,""),"")</f>
        <v/>
      </c>
      <c r="GY33" s="254" t="str">
        <f>IFERROR(IF(AND($GQ33="fem",'Classificação geral'!$I25=2),'Classificação geral'!V25,""),"")</f>
        <v/>
      </c>
      <c r="GZ33" s="254" t="str">
        <f>IFERROR(IF(AND($GQ33="fem",'Classificação geral'!$I25=2),'Classificação geral'!K25,""),"")</f>
        <v/>
      </c>
      <c r="HA33" s="254" t="str">
        <f>IFERROR(IF(AND($GQ33="fem",'Classificação geral'!$I25=2),'Classificação geral'!W25,""),"")</f>
        <v/>
      </c>
      <c r="HB33" s="254" t="str">
        <f>IFERROR(IF(AND($GQ33="fem",'Classificação geral'!$I25=2),'Classificação geral'!Y25,""),"")</f>
        <v/>
      </c>
      <c r="HC33" s="254" t="str">
        <f>IFERROR(IF(AND($GQ33="fem",'Classificação geral'!$I25=2),'Classificação geral'!Z25,""),"")</f>
        <v/>
      </c>
      <c r="HD33" s="254" t="str">
        <f>IFERROR(IF(AND($GQ33="fem",'Classificação geral'!$I25=2),'Classificação geral'!L25,""),"")</f>
        <v/>
      </c>
      <c r="HE33" s="254" t="str">
        <f>IFERROR(IF(AND($GQ33="fem",'Classificação geral'!$I25=2),'Classificação geral'!M25,""),"")</f>
        <v/>
      </c>
      <c r="HF33" s="254" t="str">
        <f>IFERROR(IF(AND($GQ33="fem",'Classificação geral'!$I25=2),'Classificação geral'!AG25,""),"")</f>
        <v/>
      </c>
      <c r="HG33" s="256" t="str">
        <f>IFERROR(RANK(HF33,HF:HF,0)+ COUNTIF(HF$13:$HF31,HF33),"")</f>
        <v/>
      </c>
      <c r="HH33" s="244"/>
      <c r="HI33" s="254" t="str">
        <f>IFERROR(IF(AND('Classificação geral'!$H25="mas",'Classificação geral'!$I25=2,'Classificação geral'!$F25="Mini"),'Classificação geral'!$A25,""),"")</f>
        <v/>
      </c>
      <c r="HJ33" s="254" t="str">
        <f>IFERROR(IF(AND('Classificação geral'!$H25="mas",'Classificação geral'!$I25=2,'Classificação geral'!$F25="Mini"),'Classificação geral'!$B25,""),"")</f>
        <v/>
      </c>
      <c r="HK33" s="255" t="str">
        <f>IF($HJ33='Classificação geral'!$B25,'Classificação geral'!$C25,"")</f>
        <v/>
      </c>
      <c r="HL33" s="255" t="str">
        <f>IF($HJ33='Classificação geral'!$B25,'Classificação geral'!$D25,"")</f>
        <v/>
      </c>
      <c r="HM33" s="255" t="str">
        <f>IF($HJ33='Classificação geral'!$B25,'Classificação geral'!$H25,"")</f>
        <v/>
      </c>
      <c r="HN33" s="254" t="str">
        <f>IFERROR(IF(AND($HM33="mas",'Classificação geral'!$I25=2),'Classificação geral'!I25,""),"")</f>
        <v/>
      </c>
      <c r="HO33" s="254" t="str">
        <f>IFERROR(IF(AND($HM33="mas",'Classificação geral'!$I25=2),'Classificação geral'!N25,""),"")</f>
        <v/>
      </c>
      <c r="HP33" s="254" t="str">
        <f>IFERROR(IF(AND($HM33="mas",'Classificação geral'!$I25=2),'Classificação geral'!Q25,""),"")</f>
        <v/>
      </c>
      <c r="HQ33" s="254" t="str">
        <f>IFERROR(IF(AND($HM33="mas",'Classificação geral'!$I25=2),'Classificação geral'!R25,""),"")</f>
        <v/>
      </c>
      <c r="HR33" s="254" t="str">
        <f>IFERROR(IF(AND($HM33="mas",'Classificação geral'!$I25=2),'Classificação geral'!J25,""),"")</f>
        <v/>
      </c>
      <c r="HS33" s="254" t="str">
        <f>IFERROR(IF(AND($HM33="mas",'Classificação geral'!$I25=2),'Classificação geral'!S25,""),"")</f>
        <v/>
      </c>
      <c r="HT33" s="254" t="str">
        <f>IFERROR(IF(AND($HM33="mas",'Classificação geral'!$I25=2),'Classificação geral'!U25,""),"")</f>
        <v/>
      </c>
      <c r="HU33" s="254" t="str">
        <f>IFERROR(IF(AND($HM33="mas",'Classificação geral'!$I25=2),'Classificação geral'!V25,""),"")</f>
        <v/>
      </c>
      <c r="HV33" s="254" t="str">
        <f>IFERROR(IF(AND($HM33="mas",'Classificação geral'!$I25=2),'Classificação geral'!J25,""),"")</f>
        <v/>
      </c>
      <c r="HW33" s="254" t="str">
        <f>IFERROR(IF(AND($HM33="mas",'Classificação geral'!$I25=2),'Classificação geral'!W25,""),"")</f>
        <v/>
      </c>
      <c r="HX33" s="254" t="str">
        <f>IFERROR(IF(AND($HM33="mas",'Classificação geral'!$I25=2),'Classificação geral'!Y25,""),"")</f>
        <v/>
      </c>
      <c r="HY33" s="254" t="str">
        <f>IFERROR(IF(AND($HM33="mas",'Classificação geral'!$I25=2),'Classificação geral'!Z25,""),"")</f>
        <v/>
      </c>
      <c r="HZ33" s="254" t="str">
        <f>IFERROR(IF(AND($HM33="mas",'Classificação geral'!$I25=2),'Classificação geral'!L25,""),"")</f>
        <v/>
      </c>
      <c r="IA33" s="254" t="str">
        <f>IFERROR(IF(AND($HM33="mas",'Classificação geral'!$I25=2),'Classificação geral'!$AG25,""),"")</f>
        <v/>
      </c>
      <c r="IB33" s="256" t="str">
        <f>IFERROR(RANK(IA33,IA:IA,0)+ COUNTIF($IA$13:IA$13,IA33),"")</f>
        <v/>
      </c>
      <c r="IC33" s="244"/>
      <c r="ID33" s="254" t="str">
        <f>IFERROR(IF(AND('Classificação geral'!$H25="fem",'Classificação geral'!$I25=3,'Classificação geral'!$F25="Mini"),'Classificação geral'!$A25,""),"")</f>
        <v/>
      </c>
      <c r="IE33" s="254" t="str">
        <f>IFERROR(IF(AND('Classificação geral'!$H25="fem",'Classificação geral'!$I25=3,'Classificação geral'!$F25="Mini"),'Classificação geral'!$B25,""),"")</f>
        <v/>
      </c>
      <c r="IF33" s="255" t="str">
        <f>IF($IE33='Classificação geral'!$B25,'Classificação geral'!$C25,"")</f>
        <v/>
      </c>
      <c r="IG33" s="255" t="str">
        <f>IF($IE33='Classificação geral'!$B25,'Classificação geral'!$D25,"")</f>
        <v/>
      </c>
      <c r="IH33" s="255" t="str">
        <f>IF($IE33='Classificação geral'!$B25,'Classificação geral'!$H25,"")</f>
        <v/>
      </c>
      <c r="II33" s="255" t="str">
        <f>IF($IH33='Classificação geral'!$H25,'Classificação geral'!$I25,"")</f>
        <v/>
      </c>
      <c r="IJ33" s="255" t="str">
        <f>IF($II33='Classificação geral'!$I25,'Classificação geral'!$N25,"")</f>
        <v/>
      </c>
      <c r="IK33" s="255" t="str">
        <f>IF($II33='Classificação geral'!$I25,'Classificação geral'!$Q25,"")</f>
        <v/>
      </c>
      <c r="IL33" s="255" t="str">
        <f>IF($II33='Classificação geral'!$I25,'Classificação geral'!$R25,"")</f>
        <v/>
      </c>
      <c r="IM33" s="255" t="str">
        <f>IF($II33='Classificação geral'!$I25,'Classificação geral'!$J25,"")</f>
        <v/>
      </c>
      <c r="IN33" s="255" t="str">
        <f>IF($II33='Classificação geral'!$I25,'Classificação geral'!$S25,"")</f>
        <v/>
      </c>
      <c r="IO33" s="255" t="str">
        <f>IF($II33='Classificação geral'!$I25,'Classificação geral'!$U25,"")</f>
        <v/>
      </c>
      <c r="IP33" s="255" t="str">
        <f>IF($II33='Classificação geral'!$I25,'Classificação geral'!$V25,"")</f>
        <v/>
      </c>
      <c r="IQ33" s="255" t="str">
        <f>IF($II33='Classificação geral'!$I25,'Classificação geral'!$K25,"")</f>
        <v/>
      </c>
      <c r="IR33" s="255" t="str">
        <f>IF($II33='Classificação geral'!$I25,'Classificação geral'!$W25,"")</f>
        <v/>
      </c>
      <c r="IS33" s="255" t="str">
        <f>IF($II33='Classificação geral'!$I25,'Classificação geral'!$Y25,"")</f>
        <v/>
      </c>
      <c r="IT33" s="255" t="str">
        <f>IF($II33='Classificação geral'!$I25,'Classificação geral'!$Z25,"")</f>
        <v/>
      </c>
      <c r="IU33" s="255" t="str">
        <f>IF($II33='Classificação geral'!$I25,'Classificação geral'!$L25,"")</f>
        <v/>
      </c>
      <c r="IV33" s="255" t="str">
        <f>IF($II33='Classificação geral'!$I25,'Classificação geral'!$M25,"")</f>
        <v/>
      </c>
      <c r="IW33" s="255" t="str">
        <f>IF($II33='Classificação geral'!$I25,'Classificação geral'!$AG25,"")</f>
        <v/>
      </c>
      <c r="IX33" s="256" t="str">
        <f>IFERROR(RANK(IW33,IW:IW,0)+ COUNTIF($IW$13:IW31,IW33),"")</f>
        <v/>
      </c>
      <c r="IY33" s="244"/>
      <c r="IZ33" s="254" t="str">
        <f>IFERROR(IF(AND('Classificação geral'!$H25="mas",'Classificação geral'!$I25=3,'Classificação geral'!$F25="Mini"),'Classificação geral'!$A25,""),"")</f>
        <v/>
      </c>
      <c r="JA33" s="254" t="str">
        <f>IFERROR(IF(AND('Classificação geral'!$H25="mas",'Classificação geral'!$I25=3,'Classificação geral'!$F25="Mini"),'Classificação geral'!$B25,""),"")</f>
        <v/>
      </c>
      <c r="JB33" s="255" t="str">
        <f>IF($JA33='Classificação geral'!$B25,'Classificação geral'!$C25,"")</f>
        <v/>
      </c>
      <c r="JC33" s="255" t="str">
        <f>IF($JA33='Classificação geral'!$B25,'Classificação geral'!$D25,"")</f>
        <v/>
      </c>
      <c r="JD33" s="255" t="str">
        <f>IF($JA33='Classificação geral'!$B25,'Classificação geral'!$H25,"")</f>
        <v/>
      </c>
      <c r="JE33" s="254" t="str">
        <f>IFERROR(IF(AND($JD33="mas",'Classificação geral'!$I25=3),'Classificação geral'!I25,""),"")</f>
        <v/>
      </c>
      <c r="JF33" s="254" t="str">
        <f>IFERROR(IF(AND($JD33="mas",'Classificação geral'!$I25=3),'Classificação geral'!N25,""),"")</f>
        <v/>
      </c>
      <c r="JG33" s="254" t="str">
        <f>IFERROR(IF(AND($JD33="mas",'Classificação geral'!$I25=3),'Classificação geral'!Q25,""),"")</f>
        <v/>
      </c>
      <c r="JH33" s="254" t="str">
        <f>IFERROR(IF(AND($JD33="mas",'Classificação geral'!$I25=3),'Classificação geral'!R25,""),"")</f>
        <v/>
      </c>
      <c r="JI33" s="254" t="str">
        <f>IFERROR(IF(AND($JD33="mas",'Classificação geral'!$I25=3),'Classificação geral'!J25,""),"")</f>
        <v/>
      </c>
      <c r="JJ33" s="254" t="str">
        <f>IFERROR(IF(AND($JD33="mas",'Classificação geral'!$I25=3),'Classificação geral'!S25,""),"")</f>
        <v/>
      </c>
      <c r="JK33" s="254" t="str">
        <f>IFERROR(IF(AND($JD33="mas",'Classificação geral'!$I25=3),'Classificação geral'!U25,""),"")</f>
        <v/>
      </c>
      <c r="JL33" s="254" t="str">
        <f>IFERROR(IF(AND($JD33="mas",'Classificação geral'!$I25=3),'Classificação geral'!V25,""),"")</f>
        <v/>
      </c>
      <c r="JM33" s="254" t="str">
        <f>IFERROR(IF(AND($JD33="mas",'Classificação geral'!$I25=3),'Classificação geral'!K25,""),"")</f>
        <v/>
      </c>
      <c r="JN33" s="254" t="str">
        <f>IFERROR(IF(AND($JD33="mas",'Classificação geral'!$I25=3),'Classificação geral'!W25,""),"")</f>
        <v/>
      </c>
      <c r="JO33" s="254" t="str">
        <f>IFERROR(IF(AND($JD33="mas",'Classificação geral'!$I25=3),'Classificação geral'!Y25,""),"")</f>
        <v/>
      </c>
      <c r="JP33" s="254" t="str">
        <f>IFERROR(IF(AND($JD33="mas",'Classificação geral'!$I25=3),'Classificação geral'!Z25,""),"")</f>
        <v/>
      </c>
      <c r="JQ33" s="254" t="str">
        <f>IFERROR(IF(AND($JD33="mas",'Classificação geral'!$I25=3),'Classificação geral'!L25,""),"")</f>
        <v/>
      </c>
      <c r="JR33" s="254" t="str">
        <f>IFERROR(IF(AND($JD33="mas",'Classificação geral'!$I25=3),'Classificação geral'!$AG25,""),"")</f>
        <v/>
      </c>
      <c r="JS33" s="256" t="str">
        <f>IFERROR(RANK(JR33,JR:JR,0)+ COUNTIF(JR$13:$JR31,JR33),"")</f>
        <v/>
      </c>
    </row>
    <row r="34" spans="1:279" s="304" customFormat="1" ht="27.75" customHeight="1" x14ac:dyDescent="0.4">
      <c r="A34" s="297"/>
      <c r="B34" s="309" t="str">
        <f t="shared" si="19"/>
        <v/>
      </c>
      <c r="C34" s="292" t="str">
        <f t="shared" si="20"/>
        <v/>
      </c>
      <c r="D34" s="292" t="str">
        <f t="shared" si="21"/>
        <v/>
      </c>
      <c r="E34" s="292" t="str">
        <f t="shared" si="22"/>
        <v/>
      </c>
      <c r="F34" s="293" t="str">
        <f t="shared" si="23"/>
        <v/>
      </c>
      <c r="G34" s="293" t="str">
        <f t="shared" si="24"/>
        <v/>
      </c>
      <c r="H34" s="294" t="str">
        <f t="shared" si="25"/>
        <v/>
      </c>
      <c r="I34" s="294" t="str">
        <f t="shared" si="26"/>
        <v/>
      </c>
      <c r="J34" s="294" t="str">
        <f t="shared" si="27"/>
        <v/>
      </c>
      <c r="K34" s="294" t="str">
        <f t="shared" si="28"/>
        <v/>
      </c>
      <c r="L34" s="294" t="str">
        <f t="shared" si="29"/>
        <v/>
      </c>
      <c r="M34" s="294" t="str">
        <f t="shared" si="30"/>
        <v/>
      </c>
      <c r="N34" s="294" t="str">
        <f t="shared" si="31"/>
        <v/>
      </c>
      <c r="O34" s="294" t="str">
        <f t="shared" si="32"/>
        <v/>
      </c>
      <c r="P34" s="294" t="str">
        <f t="shared" si="33"/>
        <v/>
      </c>
      <c r="Q34" s="294" t="str">
        <f t="shared" si="34"/>
        <v/>
      </c>
      <c r="R34" s="294" t="str">
        <f t="shared" si="35"/>
        <v/>
      </c>
      <c r="S34" s="294" t="str">
        <f t="shared" si="35"/>
        <v/>
      </c>
      <c r="T34" s="294" t="str">
        <f t="shared" si="36"/>
        <v/>
      </c>
      <c r="U34" s="294" t="str">
        <f t="shared" si="37"/>
        <v/>
      </c>
      <c r="V34" s="295">
        <v>20</v>
      </c>
      <c r="W34" s="296"/>
      <c r="X34" s="296"/>
      <c r="Y34" s="309" t="str">
        <f t="shared" si="38"/>
        <v/>
      </c>
      <c r="Z34" s="292" t="str">
        <f t="shared" si="39"/>
        <v/>
      </c>
      <c r="AA34" s="292" t="str">
        <f t="shared" si="40"/>
        <v/>
      </c>
      <c r="AB34" s="292" t="str">
        <f t="shared" si="41"/>
        <v/>
      </c>
      <c r="AC34" s="293" t="str">
        <f t="shared" si="42"/>
        <v/>
      </c>
      <c r="AD34" s="293" t="str">
        <f t="shared" si="43"/>
        <v/>
      </c>
      <c r="AE34" s="294" t="str">
        <f t="shared" si="44"/>
        <v/>
      </c>
      <c r="AF34" s="294" t="str">
        <f t="shared" si="45"/>
        <v/>
      </c>
      <c r="AG34" s="294" t="str">
        <f t="shared" si="46"/>
        <v/>
      </c>
      <c r="AH34" s="294" t="str">
        <f t="shared" si="47"/>
        <v/>
      </c>
      <c r="AI34" s="294" t="str">
        <f t="shared" si="48"/>
        <v/>
      </c>
      <c r="AJ34" s="294" t="str">
        <f t="shared" si="49"/>
        <v/>
      </c>
      <c r="AK34" s="294" t="str">
        <f t="shared" si="50"/>
        <v/>
      </c>
      <c r="AL34" s="294" t="str">
        <f t="shared" si="51"/>
        <v/>
      </c>
      <c r="AM34" s="294" t="str">
        <f t="shared" si="52"/>
        <v/>
      </c>
      <c r="AN34" s="294" t="str">
        <f t="shared" si="53"/>
        <v/>
      </c>
      <c r="AO34" s="294" t="str">
        <f t="shared" si="54"/>
        <v/>
      </c>
      <c r="AP34" s="294" t="str">
        <f t="shared" si="54"/>
        <v/>
      </c>
      <c r="AQ34" s="294" t="str">
        <f t="shared" si="55"/>
        <v/>
      </c>
      <c r="AR34" s="294" t="str">
        <f t="shared" si="56"/>
        <v/>
      </c>
      <c r="AS34" s="295">
        <v>20</v>
      </c>
      <c r="AT34" s="296"/>
      <c r="AU34" s="297"/>
      <c r="AV34" s="310" t="str">
        <f t="shared" si="57"/>
        <v/>
      </c>
      <c r="AW34" s="292" t="str">
        <f t="shared" si="58"/>
        <v/>
      </c>
      <c r="AX34" s="292" t="str">
        <f t="shared" si="59"/>
        <v/>
      </c>
      <c r="AY34" s="293" t="str">
        <f t="shared" si="60"/>
        <v/>
      </c>
      <c r="AZ34" s="293" t="str">
        <f t="shared" si="61"/>
        <v/>
      </c>
      <c r="BA34" s="293" t="str">
        <f t="shared" si="62"/>
        <v/>
      </c>
      <c r="BB34" s="294" t="str">
        <f t="shared" si="63"/>
        <v/>
      </c>
      <c r="BC34" s="294" t="str">
        <f t="shared" si="64"/>
        <v/>
      </c>
      <c r="BD34" s="294" t="str">
        <f t="shared" si="65"/>
        <v/>
      </c>
      <c r="BE34" s="294" t="str">
        <f t="shared" si="66"/>
        <v/>
      </c>
      <c r="BF34" s="294" t="str">
        <f t="shared" si="67"/>
        <v/>
      </c>
      <c r="BG34" s="294" t="str">
        <f t="shared" si="68"/>
        <v/>
      </c>
      <c r="BH34" s="294" t="str">
        <f t="shared" si="69"/>
        <v/>
      </c>
      <c r="BI34" s="294" t="str">
        <f t="shared" si="70"/>
        <v/>
      </c>
      <c r="BJ34" s="294" t="str">
        <f t="shared" si="71"/>
        <v/>
      </c>
      <c r="BK34" s="294" t="str">
        <f t="shared" si="72"/>
        <v/>
      </c>
      <c r="BL34" s="294" t="str">
        <f t="shared" si="73"/>
        <v/>
      </c>
      <c r="BM34" s="294" t="str">
        <f t="shared" si="73"/>
        <v/>
      </c>
      <c r="BN34" s="294" t="str">
        <f t="shared" si="74"/>
        <v/>
      </c>
      <c r="BO34" s="294" t="str">
        <f t="shared" si="75"/>
        <v/>
      </c>
      <c r="BP34" s="295">
        <v>20</v>
      </c>
      <c r="BQ34" s="296"/>
      <c r="BR34" s="296"/>
      <c r="BS34" s="310" t="str">
        <f t="shared" si="76"/>
        <v/>
      </c>
      <c r="BT34" s="292" t="str">
        <f t="shared" si="77"/>
        <v/>
      </c>
      <c r="BU34" s="292" t="str">
        <f t="shared" si="78"/>
        <v/>
      </c>
      <c r="BV34" s="293" t="str">
        <f t="shared" si="79"/>
        <v/>
      </c>
      <c r="BW34" s="293" t="str">
        <f t="shared" si="80"/>
        <v/>
      </c>
      <c r="BX34" s="293" t="str">
        <f t="shared" si="81"/>
        <v/>
      </c>
      <c r="BY34" s="294" t="str">
        <f t="shared" si="81"/>
        <v/>
      </c>
      <c r="BZ34" s="294" t="str">
        <f t="shared" si="82"/>
        <v/>
      </c>
      <c r="CA34" s="294" t="str">
        <f t="shared" si="83"/>
        <v/>
      </c>
      <c r="CB34" s="294" t="str">
        <f t="shared" si="84"/>
        <v/>
      </c>
      <c r="CC34" s="294" t="str">
        <f t="shared" si="85"/>
        <v/>
      </c>
      <c r="CD34" s="294" t="str">
        <f t="shared" si="86"/>
        <v/>
      </c>
      <c r="CE34" s="294" t="str">
        <f t="shared" si="87"/>
        <v/>
      </c>
      <c r="CF34" s="294" t="str">
        <f t="shared" si="88"/>
        <v/>
      </c>
      <c r="CG34" s="294" t="str">
        <f t="shared" si="89"/>
        <v/>
      </c>
      <c r="CH34" s="294" t="str">
        <f t="shared" si="90"/>
        <v/>
      </c>
      <c r="CI34" s="294" t="str">
        <f t="shared" si="91"/>
        <v/>
      </c>
      <c r="CJ34" s="294" t="str">
        <f t="shared" si="91"/>
        <v/>
      </c>
      <c r="CK34" s="294" t="str">
        <f t="shared" si="92"/>
        <v/>
      </c>
      <c r="CL34" s="294" t="str">
        <f t="shared" si="93"/>
        <v/>
      </c>
      <c r="CM34" s="295">
        <v>20</v>
      </c>
      <c r="CN34" s="297"/>
      <c r="CO34" s="297"/>
      <c r="CP34" s="309" t="str">
        <f t="shared" si="94"/>
        <v/>
      </c>
      <c r="CQ34" s="292" t="str">
        <f t="shared" si="95"/>
        <v/>
      </c>
      <c r="CR34" s="292" t="str">
        <f t="shared" si="96"/>
        <v/>
      </c>
      <c r="CS34" s="292" t="str">
        <f t="shared" si="97"/>
        <v/>
      </c>
      <c r="CT34" s="293" t="str">
        <f t="shared" si="98"/>
        <v/>
      </c>
      <c r="CU34" s="293" t="str">
        <f t="shared" si="99"/>
        <v/>
      </c>
      <c r="CV34" s="294" t="str">
        <f t="shared" si="100"/>
        <v/>
      </c>
      <c r="CW34" s="294" t="str">
        <f t="shared" si="101"/>
        <v/>
      </c>
      <c r="CX34" s="294" t="str">
        <f t="shared" si="102"/>
        <v/>
      </c>
      <c r="CY34" s="294" t="str">
        <f t="shared" si="103"/>
        <v/>
      </c>
      <c r="CZ34" s="294" t="str">
        <f t="shared" si="104"/>
        <v/>
      </c>
      <c r="DA34" s="294" t="str">
        <f t="shared" si="105"/>
        <v/>
      </c>
      <c r="DB34" s="294" t="str">
        <f t="shared" si="106"/>
        <v/>
      </c>
      <c r="DC34" s="294" t="str">
        <f t="shared" si="107"/>
        <v/>
      </c>
      <c r="DD34" s="294" t="str">
        <f t="shared" si="108"/>
        <v/>
      </c>
      <c r="DE34" s="294" t="str">
        <f t="shared" si="109"/>
        <v/>
      </c>
      <c r="DF34" s="294" t="str">
        <f t="shared" si="110"/>
        <v/>
      </c>
      <c r="DG34" s="294" t="str">
        <f t="shared" si="110"/>
        <v/>
      </c>
      <c r="DH34" s="294" t="str">
        <f t="shared" si="111"/>
        <v/>
      </c>
      <c r="DI34" s="294" t="str">
        <f t="shared" si="112"/>
        <v/>
      </c>
      <c r="DJ34" s="295">
        <v>20</v>
      </c>
      <c r="DK34" s="296"/>
      <c r="DL34" s="296"/>
      <c r="DM34" s="309" t="str">
        <f t="shared" si="113"/>
        <v/>
      </c>
      <c r="DN34" s="292" t="str">
        <f t="shared" si="114"/>
        <v/>
      </c>
      <c r="DO34" s="292" t="str">
        <f t="shared" si="115"/>
        <v/>
      </c>
      <c r="DP34" s="292" t="str">
        <f t="shared" si="116"/>
        <v/>
      </c>
      <c r="DQ34" s="293" t="str">
        <f t="shared" si="117"/>
        <v/>
      </c>
      <c r="DR34" s="293" t="str">
        <f t="shared" si="118"/>
        <v/>
      </c>
      <c r="DS34" s="293" t="str">
        <f t="shared" si="7"/>
        <v/>
      </c>
      <c r="DT34" s="293" t="str">
        <f t="shared" si="8"/>
        <v/>
      </c>
      <c r="DU34" s="294" t="str">
        <f t="shared" si="9"/>
        <v/>
      </c>
      <c r="DV34" s="294" t="str">
        <f t="shared" si="10"/>
        <v/>
      </c>
      <c r="DW34" s="294" t="str">
        <f t="shared" si="11"/>
        <v/>
      </c>
      <c r="DX34" s="294" t="str">
        <f t="shared" si="12"/>
        <v/>
      </c>
      <c r="DY34" s="294" t="str">
        <f t="shared" si="13"/>
        <v/>
      </c>
      <c r="DZ34" s="294" t="str">
        <f t="shared" si="14"/>
        <v/>
      </c>
      <c r="EA34" s="294" t="str">
        <f t="shared" si="15"/>
        <v/>
      </c>
      <c r="EB34" s="294" t="str">
        <f t="shared" si="16"/>
        <v/>
      </c>
      <c r="EC34" s="294" t="str">
        <f t="shared" si="17"/>
        <v/>
      </c>
      <c r="ED34" s="294" t="str">
        <f t="shared" si="120"/>
        <v/>
      </c>
      <c r="EE34" s="294" t="str">
        <f t="shared" si="18"/>
        <v/>
      </c>
      <c r="EF34" s="294" t="str">
        <f t="shared" si="119"/>
        <v/>
      </c>
      <c r="EG34" s="295">
        <v>20</v>
      </c>
      <c r="EU34" s="254" t="str">
        <f>IFERROR(IF(AND('Classificação geral'!$H26="FEM",'Classificação geral'!$I26=1,'Classificação geral'!$F26="Mini"),'Classificação geral'!$A26,""),"")</f>
        <v/>
      </c>
      <c r="EV34" s="254" t="str">
        <f>IFERROR(IF(AND('Classificação geral'!$H26="FEM",'Classificação geral'!$I26=1,'Classificação geral'!F26="Mini"),'Classificação geral'!$B26,""),"")</f>
        <v/>
      </c>
      <c r="EW34" s="255" t="str">
        <f>IF($EV34='Classificação geral'!$B26,'Classificação geral'!$C26,"")</f>
        <v/>
      </c>
      <c r="EX34" s="255" t="str">
        <f>IF($EV34='Classificação geral'!$B26,'Classificação geral'!$D26,"")</f>
        <v/>
      </c>
      <c r="EY34" s="255" t="str">
        <f>IF($EV34='Classificação geral'!$B26,'Classificação geral'!$H26,"")</f>
        <v/>
      </c>
      <c r="EZ34" s="255" t="str">
        <f>IF($EY34='Classificação geral'!$H26,'Classificação geral'!$I26,"")</f>
        <v/>
      </c>
      <c r="FA34" s="255" t="str">
        <f>IF($EZ34='Classificação geral'!$I26,'Classificação geral'!$N26,"")</f>
        <v/>
      </c>
      <c r="FB34" s="255" t="str">
        <f>IF($EZ34='Classificação geral'!$I26,'Classificação geral'!$Q26,"")</f>
        <v/>
      </c>
      <c r="FC34" s="255" t="str">
        <f>IF($EZ34='Classificação geral'!$I26,'Classificação geral'!$R26,"")</f>
        <v/>
      </c>
      <c r="FD34" s="255" t="str">
        <f>IF($EZ34='Classificação geral'!$I26,'Classificação geral'!$J26,"")</f>
        <v/>
      </c>
      <c r="FE34" s="255" t="str">
        <f>IF($EZ34='Classificação geral'!$I26,'Classificação geral'!$S26,"")</f>
        <v/>
      </c>
      <c r="FF34" s="255" t="str">
        <f>IF($EZ34='Classificação geral'!$I26,'Classificação geral'!$U26,"")</f>
        <v/>
      </c>
      <c r="FG34" s="255" t="str">
        <f>IF($EZ34='Classificação geral'!$I26,'Classificação geral'!$V26,"")</f>
        <v/>
      </c>
      <c r="FH34" s="255" t="str">
        <f>IF($EZ34='Classificação geral'!$I26,'Classificação geral'!$K26,"")</f>
        <v/>
      </c>
      <c r="FI34" s="255" t="str">
        <f>IF($EZ34='Classificação geral'!$I26,'Classificação geral'!$W26,"")</f>
        <v/>
      </c>
      <c r="FJ34" s="255" t="str">
        <f>IF($EZ34='Classificação geral'!$I26,'Classificação geral'!$Y26,"")</f>
        <v/>
      </c>
      <c r="FK34" s="255" t="str">
        <f>IF($EZ34='Classificação geral'!$I26,'Classificação geral'!$Z26,"")</f>
        <v/>
      </c>
      <c r="FL34" s="255" t="str">
        <f>IF($EZ34='Classificação geral'!$I26,'Classificação geral'!$L26,"")</f>
        <v/>
      </c>
      <c r="FM34" s="255" t="str">
        <f>IF($EZ34='Classificação geral'!$I26,'Classificação geral'!$M26,"")</f>
        <v/>
      </c>
      <c r="FN34" s="255" t="str">
        <f>IF($EZ34='Classificação geral'!$I26,'Classificação geral'!$AG26,"")</f>
        <v/>
      </c>
      <c r="FO34" s="256" t="str">
        <f>IFERROR(RANK(FN34,FN:FN,0)+ COUNTIF($FN$13:FN33,FN34),"")</f>
        <v/>
      </c>
      <c r="FP34" s="244"/>
      <c r="FQ34" s="254" t="str">
        <f>IFERROR(IF(AND('Classificação geral'!$H26="mas",'Classificação geral'!$I26=1,'Classificação geral'!$F26="Mini"),'Classificação geral'!$A26,""),"")</f>
        <v/>
      </c>
      <c r="FR34" s="254" t="str">
        <f>IFERROR(IF(AND('Classificação geral'!$H26="mas",'Classificação geral'!$I26=1,'Classificação geral'!$F26="Mini"),'Classificação geral'!$B26,""),"")</f>
        <v/>
      </c>
      <c r="FS34" s="255" t="str">
        <f>IF($FR34='Classificação geral'!$B26,'Classificação geral'!$C26,"")</f>
        <v/>
      </c>
      <c r="FT34" s="255" t="str">
        <f>IF($FR34='Classificação geral'!$B26,'Classificação geral'!$D26,"")</f>
        <v/>
      </c>
      <c r="FU34" s="255" t="str">
        <f>IF($FR34='Classificação geral'!$B26,'Classificação geral'!$H26,"")</f>
        <v/>
      </c>
      <c r="FV34" s="254" t="str">
        <f>IFERROR(IF(AND($FU34="mas",'Classificação geral'!$I26=1),'Classificação geral'!I26,""),"")</f>
        <v/>
      </c>
      <c r="FW34" s="254" t="str">
        <f>IFERROR(IF(AND($FU34="mas",'Classificação geral'!$I26=1),'Classificação geral'!N26,""),"")</f>
        <v/>
      </c>
      <c r="FX34" s="254" t="str">
        <f>IFERROR(IF(AND($FU34="mas",'Classificação geral'!$I26=1),'Classificação geral'!Q26,""),"")</f>
        <v/>
      </c>
      <c r="FY34" s="254" t="str">
        <f>IFERROR(IF(AND($FU34="mas",'Classificação geral'!$I26=1),'Classificação geral'!R26,""),"")</f>
        <v/>
      </c>
      <c r="FZ34" s="254" t="str">
        <f>IFERROR(IF(AND($FU34="mas",'Classificação geral'!$I26=1),'Classificação geral'!J26,""),"")</f>
        <v/>
      </c>
      <c r="GA34" s="254" t="str">
        <f>IFERROR(IF(AND($FU34="mas",'Classificação geral'!$I26=1),'Classificação geral'!S26,""),"")</f>
        <v/>
      </c>
      <c r="GB34" s="254" t="str">
        <f>IFERROR(IF(AND($FU34="mas",'Classificação geral'!$I26=1),'Classificação geral'!U26,""),"")</f>
        <v/>
      </c>
      <c r="GC34" s="254" t="str">
        <f>IFERROR(IF(AND($FU34="mas",'Classificação geral'!$I26=1),'Classificação geral'!V26,""),"")</f>
        <v/>
      </c>
      <c r="GD34" s="254" t="str">
        <f>IFERROR(IF(AND($FU34="mas",'Classificação geral'!$I26=1),'Classificação geral'!K26,""),"")</f>
        <v/>
      </c>
      <c r="GE34" s="254" t="str">
        <f>IFERROR(IF(AND($FU34="mas",'Classificação geral'!$I26=1),'Classificação geral'!W26,""),"")</f>
        <v/>
      </c>
      <c r="GF34" s="254" t="str">
        <f>IFERROR(IF(AND($FU34="mas",'Classificação geral'!$I26=1),'Classificação geral'!Y26,""),"")</f>
        <v/>
      </c>
      <c r="GG34" s="254" t="str">
        <f>IFERROR(IF(AND($FU34="mas",'Classificação geral'!$I26=1),'Classificação geral'!Z26,""),"")</f>
        <v/>
      </c>
      <c r="GH34" s="254" t="str">
        <f>IFERROR(IF(AND($FU34="mas",'Classificação geral'!$I26=1),'Classificação geral'!L26,""),"")</f>
        <v/>
      </c>
      <c r="GI34" s="254" t="str">
        <f>IFERROR(IF(AND($FU34="mas",'Classificação geral'!$I26=1),'Classificação geral'!M26,""),"")</f>
        <v/>
      </c>
      <c r="GJ34" s="302" t="str">
        <f>IFERROR(IF(AND($FU34="mas",'Classificação geral'!$I26=1),'Classificação geral'!AG26,""),"")</f>
        <v/>
      </c>
      <c r="GK34" s="256" t="str">
        <f>IFERROR(RANK(GJ34,GJ:GJ,0)+ COUNTIF($GJ$13:GJ33,GJ34),"")</f>
        <v/>
      </c>
      <c r="GL34" s="244"/>
      <c r="GM34" s="254" t="str">
        <f>IFERROR(IF(AND('Classificação geral'!$H26="fem",'Classificação geral'!$I26=2,'Classificação geral'!$F26="Mini"),'Classificação geral'!$A26,""),"")</f>
        <v/>
      </c>
      <c r="GN34" s="254" t="str">
        <f>IFERROR(IF(AND('Classificação geral'!$H26="fem",'Classificação geral'!$I26=2,'Classificação geral'!$F26="Mini"),'Classificação geral'!$B26,""),"")</f>
        <v/>
      </c>
      <c r="GO34" s="255" t="str">
        <f>IF($GN34='Classificação geral'!$B26,'Classificação geral'!$C26,"")</f>
        <v/>
      </c>
      <c r="GP34" s="255" t="str">
        <f>IF($GN34='Classificação geral'!$B26,'Classificação geral'!$D26,"")</f>
        <v/>
      </c>
      <c r="GQ34" s="255" t="str">
        <f>IF($GN34='Classificação geral'!$B26,'Classificação geral'!$H26,"")</f>
        <v/>
      </c>
      <c r="GR34" s="254" t="str">
        <f>IFERROR(IF(AND($GQ34="fem",'Classificação geral'!$I26=2),'Classificação geral'!I26,""),"")</f>
        <v/>
      </c>
      <c r="GS34" s="254" t="str">
        <f>IFERROR(IF(AND($GQ34="fem",'Classificação geral'!$I26=2),'Classificação geral'!N26,""),"")</f>
        <v/>
      </c>
      <c r="GT34" s="254" t="str">
        <f>IFERROR(IF(AND($GQ34="fem",'Classificação geral'!$I26=2),'Classificação geral'!Q26,""),"")</f>
        <v/>
      </c>
      <c r="GU34" s="254" t="str">
        <f>IFERROR(IF(AND($GQ34="fem",'Classificação geral'!$I26=2),'Classificação geral'!R26,""),"")</f>
        <v/>
      </c>
      <c r="GV34" s="254" t="str">
        <f>IFERROR(IF(AND($GQ34="fem",'Classificação geral'!$I26=2),'Classificação geral'!J26,""),"")</f>
        <v/>
      </c>
      <c r="GW34" s="254" t="str">
        <f>IFERROR(IF(AND($GQ34="fem",'Classificação geral'!$I26=2),'Classificação geral'!S26,""),"")</f>
        <v/>
      </c>
      <c r="GX34" s="254" t="str">
        <f>IFERROR(IF(AND($GQ34="fem",'Classificação geral'!$I26=2),'Classificação geral'!U26,""),"")</f>
        <v/>
      </c>
      <c r="GY34" s="254" t="str">
        <f>IFERROR(IF(AND($GQ34="fem",'Classificação geral'!$I26=2),'Classificação geral'!V26,""),"")</f>
        <v/>
      </c>
      <c r="GZ34" s="254" t="str">
        <f>IFERROR(IF(AND($GQ34="fem",'Classificação geral'!$I26=2),'Classificação geral'!K26,""),"")</f>
        <v/>
      </c>
      <c r="HA34" s="254" t="str">
        <f>IFERROR(IF(AND($GQ34="fem",'Classificação geral'!$I26=2),'Classificação geral'!W26,""),"")</f>
        <v/>
      </c>
      <c r="HB34" s="254" t="str">
        <f>IFERROR(IF(AND($GQ34="fem",'Classificação geral'!$I26=2),'Classificação geral'!Y26,""),"")</f>
        <v/>
      </c>
      <c r="HC34" s="254" t="str">
        <f>IFERROR(IF(AND($GQ34="fem",'Classificação geral'!$I26=2),'Classificação geral'!Z26,""),"")</f>
        <v/>
      </c>
      <c r="HD34" s="254" t="str">
        <f>IFERROR(IF(AND($GQ34="fem",'Classificação geral'!$I26=2),'Classificação geral'!L26,""),"")</f>
        <v/>
      </c>
      <c r="HE34" s="254" t="str">
        <f>IFERROR(IF(AND($GQ34="fem",'Classificação geral'!$I26=2),'Classificação geral'!M26,""),"")</f>
        <v/>
      </c>
      <c r="HF34" s="254" t="str">
        <f>IFERROR(IF(AND($GQ34="fem",'Classificação geral'!$I26=2),'Classificação geral'!AG26,""),"")</f>
        <v/>
      </c>
      <c r="HG34" s="256" t="str">
        <f>IFERROR(RANK(HF34,HF:HF,0)+ COUNTIF(HF$13:$HF32,HF34),"")</f>
        <v/>
      </c>
      <c r="HH34" s="244"/>
      <c r="HI34" s="254" t="str">
        <f>IFERROR(IF(AND('Classificação geral'!$H26="mas",'Classificação geral'!$I26=2,'Classificação geral'!$F26="Mini"),'Classificação geral'!$A26,""),"")</f>
        <v/>
      </c>
      <c r="HJ34" s="254" t="str">
        <f>IFERROR(IF(AND('Classificação geral'!$H26="mas",'Classificação geral'!$I26=2,'Classificação geral'!$F26="Mini"),'Classificação geral'!$B26,""),"")</f>
        <v/>
      </c>
      <c r="HK34" s="255" t="str">
        <f>IF($HJ34='Classificação geral'!$B26,'Classificação geral'!$C26,"")</f>
        <v/>
      </c>
      <c r="HL34" s="255" t="str">
        <f>IF($HJ34='Classificação geral'!$B26,'Classificação geral'!$D26,"")</f>
        <v/>
      </c>
      <c r="HM34" s="255" t="str">
        <f>IF($HJ34='Classificação geral'!$B26,'Classificação geral'!$H26,"")</f>
        <v/>
      </c>
      <c r="HN34" s="254" t="str">
        <f>IFERROR(IF(AND($HM34="mas",'Classificação geral'!$I26=2),'Classificação geral'!I26,""),"")</f>
        <v/>
      </c>
      <c r="HO34" s="254" t="str">
        <f>IFERROR(IF(AND($HM34="mas",'Classificação geral'!$I26=2),'Classificação geral'!N26,""),"")</f>
        <v/>
      </c>
      <c r="HP34" s="254" t="str">
        <f>IFERROR(IF(AND($HM34="mas",'Classificação geral'!$I26=2),'Classificação geral'!Q26,""),"")</f>
        <v/>
      </c>
      <c r="HQ34" s="254" t="str">
        <f>IFERROR(IF(AND($HM34="mas",'Classificação geral'!$I26=2),'Classificação geral'!R26,""),"")</f>
        <v/>
      </c>
      <c r="HR34" s="254" t="str">
        <f>IFERROR(IF(AND($HM34="mas",'Classificação geral'!$I26=2),'Classificação geral'!J26,""),"")</f>
        <v/>
      </c>
      <c r="HS34" s="254" t="str">
        <f>IFERROR(IF(AND($HM34="mas",'Classificação geral'!$I26=2),'Classificação geral'!S26,""),"")</f>
        <v/>
      </c>
      <c r="HT34" s="254" t="str">
        <f>IFERROR(IF(AND($HM34="mas",'Classificação geral'!$I26=2),'Classificação geral'!U26,""),"")</f>
        <v/>
      </c>
      <c r="HU34" s="254" t="str">
        <f>IFERROR(IF(AND($HM34="mas",'Classificação geral'!$I26=2),'Classificação geral'!V26,""),"")</f>
        <v/>
      </c>
      <c r="HV34" s="254" t="str">
        <f>IFERROR(IF(AND($HM34="mas",'Classificação geral'!$I26=2),'Classificação geral'!J26,""),"")</f>
        <v/>
      </c>
      <c r="HW34" s="254" t="str">
        <f>IFERROR(IF(AND($HM34="mas",'Classificação geral'!$I26=2),'Classificação geral'!W26,""),"")</f>
        <v/>
      </c>
      <c r="HX34" s="254" t="str">
        <f>IFERROR(IF(AND($HM34="mas",'Classificação geral'!$I26=2),'Classificação geral'!Y26,""),"")</f>
        <v/>
      </c>
      <c r="HY34" s="254" t="str">
        <f>IFERROR(IF(AND($HM34="mas",'Classificação geral'!$I26=2),'Classificação geral'!Z26,""),"")</f>
        <v/>
      </c>
      <c r="HZ34" s="254" t="str">
        <f>IFERROR(IF(AND($HM34="mas",'Classificação geral'!$I26=2),'Classificação geral'!L26,""),"")</f>
        <v/>
      </c>
      <c r="IA34" s="254" t="str">
        <f>IFERROR(IF(AND($HM34="mas",'Classificação geral'!$I26=2),'Classificação geral'!$AG26,""),"")</f>
        <v/>
      </c>
      <c r="IB34" s="256" t="str">
        <f>IFERROR(RANK(IA34,IA:IA,0)+ COUNTIF($IA$13:IA$13,IA34),"")</f>
        <v/>
      </c>
      <c r="IC34" s="244"/>
      <c r="ID34" s="254" t="str">
        <f>IFERROR(IF(AND('Classificação geral'!$H26="fem",'Classificação geral'!$I26=3,'Classificação geral'!$F26="Mini"),'Classificação geral'!$A26,""),"")</f>
        <v/>
      </c>
      <c r="IE34" s="254" t="str">
        <f>IFERROR(IF(AND('Classificação geral'!$H26="fem",'Classificação geral'!$I26=3,'Classificação geral'!$F26="Mini"),'Classificação geral'!$B26,""),"")</f>
        <v/>
      </c>
      <c r="IF34" s="255" t="str">
        <f>IF($IE34='Classificação geral'!$B26,'Classificação geral'!$C26,"")</f>
        <v/>
      </c>
      <c r="IG34" s="255" t="str">
        <f>IF($IE34='Classificação geral'!$B26,'Classificação geral'!$D26,"")</f>
        <v/>
      </c>
      <c r="IH34" s="255" t="str">
        <f>IF($IE34='Classificação geral'!$B26,'Classificação geral'!$H26,"")</f>
        <v/>
      </c>
      <c r="II34" s="255" t="str">
        <f>IF($IH34='Classificação geral'!$H26,'Classificação geral'!$I26,"")</f>
        <v/>
      </c>
      <c r="IJ34" s="255" t="str">
        <f>IF($II34='Classificação geral'!$I26,'Classificação geral'!$N26,"")</f>
        <v/>
      </c>
      <c r="IK34" s="255" t="str">
        <f>IF($II34='Classificação geral'!$I26,'Classificação geral'!$Q26,"")</f>
        <v/>
      </c>
      <c r="IL34" s="255" t="str">
        <f>IF($II34='Classificação geral'!$I26,'Classificação geral'!$R26,"")</f>
        <v/>
      </c>
      <c r="IM34" s="255" t="str">
        <f>IF($II34='Classificação geral'!$I26,'Classificação geral'!$J26,"")</f>
        <v/>
      </c>
      <c r="IN34" s="255" t="str">
        <f>IF($II34='Classificação geral'!$I26,'Classificação geral'!$S26,"")</f>
        <v/>
      </c>
      <c r="IO34" s="255" t="str">
        <f>IF($II34='Classificação geral'!$I26,'Classificação geral'!$U26,"")</f>
        <v/>
      </c>
      <c r="IP34" s="255" t="str">
        <f>IF($II34='Classificação geral'!$I26,'Classificação geral'!$V26,"")</f>
        <v/>
      </c>
      <c r="IQ34" s="255" t="str">
        <f>IF($II34='Classificação geral'!$I26,'Classificação geral'!$K26,"")</f>
        <v/>
      </c>
      <c r="IR34" s="255" t="str">
        <f>IF($II34='Classificação geral'!$I26,'Classificação geral'!$W26,"")</f>
        <v/>
      </c>
      <c r="IS34" s="255" t="str">
        <f>IF($II34='Classificação geral'!$I26,'Classificação geral'!$Y26,"")</f>
        <v/>
      </c>
      <c r="IT34" s="255" t="str">
        <f>IF($II34='Classificação geral'!$I26,'Classificação geral'!$Z26,"")</f>
        <v/>
      </c>
      <c r="IU34" s="255" t="str">
        <f>IF($II34='Classificação geral'!$I26,'Classificação geral'!$L26,"")</f>
        <v/>
      </c>
      <c r="IV34" s="255" t="str">
        <f>IF($II34='Classificação geral'!$I26,'Classificação geral'!$M26,"")</f>
        <v/>
      </c>
      <c r="IW34" s="255" t="str">
        <f>IF($II34='Classificação geral'!$I26,'Classificação geral'!$AG26,"")</f>
        <v/>
      </c>
      <c r="IX34" s="256" t="str">
        <f>IFERROR(RANK(IW34,IW:IW,0)+ COUNTIF($IW$13:IW32,IW34),"")</f>
        <v/>
      </c>
      <c r="IY34" s="244"/>
      <c r="IZ34" s="254" t="str">
        <f>IFERROR(IF(AND('Classificação geral'!$H26="mas",'Classificação geral'!$I26=3,'Classificação geral'!$F26="Mini"),'Classificação geral'!$A26,""),"")</f>
        <v/>
      </c>
      <c r="JA34" s="254" t="str">
        <f>IFERROR(IF(AND('Classificação geral'!$H26="mas",'Classificação geral'!$I26=3,'Classificação geral'!$F26="Mini"),'Classificação geral'!$B26,""),"")</f>
        <v/>
      </c>
      <c r="JB34" s="255" t="str">
        <f>IF($JA34='Classificação geral'!$B26,'Classificação geral'!$C26,"")</f>
        <v/>
      </c>
      <c r="JC34" s="255" t="str">
        <f>IF($JA34='Classificação geral'!$B26,'Classificação geral'!$D26,"")</f>
        <v/>
      </c>
      <c r="JD34" s="255" t="str">
        <f>IF($JA34='Classificação geral'!$B26,'Classificação geral'!$H26,"")</f>
        <v/>
      </c>
      <c r="JE34" s="254" t="str">
        <f>IFERROR(IF(AND($JD34="mas",'Classificação geral'!$I26=3),'Classificação geral'!I26,""),"")</f>
        <v/>
      </c>
      <c r="JF34" s="254" t="str">
        <f>IFERROR(IF(AND($JD34="mas",'Classificação geral'!$I26=3),'Classificação geral'!N26,""),"")</f>
        <v/>
      </c>
      <c r="JG34" s="254" t="str">
        <f>IFERROR(IF(AND($JD34="mas",'Classificação geral'!$I26=3),'Classificação geral'!Q26,""),"")</f>
        <v/>
      </c>
      <c r="JH34" s="254" t="str">
        <f>IFERROR(IF(AND($JD34="mas",'Classificação geral'!$I26=3),'Classificação geral'!R26,""),"")</f>
        <v/>
      </c>
      <c r="JI34" s="254" t="str">
        <f>IFERROR(IF(AND($JD34="mas",'Classificação geral'!$I26=3),'Classificação geral'!J26,""),"")</f>
        <v/>
      </c>
      <c r="JJ34" s="254" t="str">
        <f>IFERROR(IF(AND($JD34="mas",'Classificação geral'!$I26=3),'Classificação geral'!S26,""),"")</f>
        <v/>
      </c>
      <c r="JK34" s="254" t="str">
        <f>IFERROR(IF(AND($JD34="mas",'Classificação geral'!$I26=3),'Classificação geral'!U26,""),"")</f>
        <v/>
      </c>
      <c r="JL34" s="254" t="str">
        <f>IFERROR(IF(AND($JD34="mas",'Classificação geral'!$I26=3),'Classificação geral'!V26,""),"")</f>
        <v/>
      </c>
      <c r="JM34" s="254" t="str">
        <f>IFERROR(IF(AND($JD34="mas",'Classificação geral'!$I26=3),'Classificação geral'!K26,""),"")</f>
        <v/>
      </c>
      <c r="JN34" s="254" t="str">
        <f>IFERROR(IF(AND($JD34="mas",'Classificação geral'!$I26=3),'Classificação geral'!W26,""),"")</f>
        <v/>
      </c>
      <c r="JO34" s="254" t="str">
        <f>IFERROR(IF(AND($JD34="mas",'Classificação geral'!$I26=3),'Classificação geral'!Y26,""),"")</f>
        <v/>
      </c>
      <c r="JP34" s="254" t="str">
        <f>IFERROR(IF(AND($JD34="mas",'Classificação geral'!$I26=3),'Classificação geral'!Z26,""),"")</f>
        <v/>
      </c>
      <c r="JQ34" s="254" t="str">
        <f>IFERROR(IF(AND($JD34="mas",'Classificação geral'!$I26=3),'Classificação geral'!L26,""),"")</f>
        <v/>
      </c>
      <c r="JR34" s="254" t="str">
        <f>IFERROR(IF(AND($JD34="mas",'Classificação geral'!$I26=3),'Classificação geral'!$AG26,""),"")</f>
        <v/>
      </c>
      <c r="JS34" s="256" t="str">
        <f>IFERROR(RANK(JR34,JR:JR,0)+ COUNTIF(JR$13:$JR32,JR34),"")</f>
        <v/>
      </c>
    </row>
    <row r="35" spans="1:279" s="304" customFormat="1" ht="27.75" customHeight="1" x14ac:dyDescent="0.4">
      <c r="A35" s="297"/>
      <c r="B35" s="309" t="str">
        <f t="shared" si="19"/>
        <v/>
      </c>
      <c r="C35" s="292" t="str">
        <f t="shared" si="20"/>
        <v/>
      </c>
      <c r="D35" s="292" t="str">
        <f t="shared" si="21"/>
        <v/>
      </c>
      <c r="E35" s="292" t="str">
        <f t="shared" si="22"/>
        <v/>
      </c>
      <c r="F35" s="293" t="str">
        <f t="shared" si="23"/>
        <v/>
      </c>
      <c r="G35" s="293" t="str">
        <f t="shared" si="24"/>
        <v/>
      </c>
      <c r="H35" s="294" t="str">
        <f t="shared" si="25"/>
        <v/>
      </c>
      <c r="I35" s="294" t="str">
        <f t="shared" si="26"/>
        <v/>
      </c>
      <c r="J35" s="294" t="str">
        <f t="shared" si="27"/>
        <v/>
      </c>
      <c r="K35" s="294" t="str">
        <f t="shared" si="28"/>
        <v/>
      </c>
      <c r="L35" s="294" t="str">
        <f t="shared" si="29"/>
        <v/>
      </c>
      <c r="M35" s="294" t="str">
        <f t="shared" si="30"/>
        <v/>
      </c>
      <c r="N35" s="294" t="str">
        <f t="shared" si="31"/>
        <v/>
      </c>
      <c r="O35" s="294" t="str">
        <f t="shared" si="32"/>
        <v/>
      </c>
      <c r="P35" s="294" t="str">
        <f t="shared" si="33"/>
        <v/>
      </c>
      <c r="Q35" s="294" t="str">
        <f t="shared" si="34"/>
        <v/>
      </c>
      <c r="R35" s="294" t="str">
        <f t="shared" ref="R35:S98" si="121">IFERROR(INDEX($FK$15:$FK$161,MATCH($V35,$FO$15:$FO$161,0)),"")</f>
        <v/>
      </c>
      <c r="S35" s="294" t="str">
        <f t="shared" si="121"/>
        <v/>
      </c>
      <c r="T35" s="294" t="str">
        <f t="shared" si="36"/>
        <v/>
      </c>
      <c r="U35" s="294" t="str">
        <f t="shared" si="37"/>
        <v/>
      </c>
      <c r="V35" s="295">
        <v>21</v>
      </c>
      <c r="W35" s="296"/>
      <c r="X35" s="296"/>
      <c r="Y35" s="309" t="str">
        <f t="shared" si="38"/>
        <v/>
      </c>
      <c r="Z35" s="292" t="str">
        <f t="shared" si="39"/>
        <v/>
      </c>
      <c r="AA35" s="292" t="str">
        <f t="shared" si="40"/>
        <v/>
      </c>
      <c r="AB35" s="292" t="str">
        <f t="shared" si="41"/>
        <v/>
      </c>
      <c r="AC35" s="293" t="str">
        <f t="shared" si="42"/>
        <v/>
      </c>
      <c r="AD35" s="293" t="str">
        <f t="shared" si="43"/>
        <v/>
      </c>
      <c r="AE35" s="294" t="str">
        <f t="shared" si="44"/>
        <v/>
      </c>
      <c r="AF35" s="294" t="str">
        <f t="shared" si="45"/>
        <v/>
      </c>
      <c r="AG35" s="294" t="str">
        <f t="shared" si="46"/>
        <v/>
      </c>
      <c r="AH35" s="294" t="str">
        <f t="shared" si="47"/>
        <v/>
      </c>
      <c r="AI35" s="294" t="str">
        <f t="shared" si="48"/>
        <v/>
      </c>
      <c r="AJ35" s="294" t="str">
        <f t="shared" si="49"/>
        <v/>
      </c>
      <c r="AK35" s="294" t="str">
        <f t="shared" si="50"/>
        <v/>
      </c>
      <c r="AL35" s="294" t="str">
        <f t="shared" si="51"/>
        <v/>
      </c>
      <c r="AM35" s="294" t="str">
        <f t="shared" si="52"/>
        <v/>
      </c>
      <c r="AN35" s="294" t="str">
        <f t="shared" si="53"/>
        <v/>
      </c>
      <c r="AO35" s="294" t="str">
        <f t="shared" ref="AO35:AP98" si="122">IFERROR(INDEX($GG$15:$GG$161,MATCH($AS35,$GK$15:$GK$161,0)),"")</f>
        <v/>
      </c>
      <c r="AP35" s="294" t="str">
        <f t="shared" si="122"/>
        <v/>
      </c>
      <c r="AQ35" s="294" t="str">
        <f t="shared" si="55"/>
        <v/>
      </c>
      <c r="AR35" s="294" t="str">
        <f t="shared" si="56"/>
        <v/>
      </c>
      <c r="AS35" s="295">
        <v>21</v>
      </c>
      <c r="AT35" s="296"/>
      <c r="AU35" s="297"/>
      <c r="AV35" s="310" t="str">
        <f t="shared" si="57"/>
        <v/>
      </c>
      <c r="AW35" s="292" t="str">
        <f t="shared" si="58"/>
        <v/>
      </c>
      <c r="AX35" s="292" t="str">
        <f t="shared" si="59"/>
        <v/>
      </c>
      <c r="AY35" s="293" t="str">
        <f t="shared" si="60"/>
        <v/>
      </c>
      <c r="AZ35" s="293" t="str">
        <f t="shared" si="61"/>
        <v/>
      </c>
      <c r="BA35" s="293" t="str">
        <f t="shared" si="62"/>
        <v/>
      </c>
      <c r="BB35" s="294" t="str">
        <f t="shared" si="63"/>
        <v/>
      </c>
      <c r="BC35" s="294" t="str">
        <f t="shared" si="64"/>
        <v/>
      </c>
      <c r="BD35" s="294" t="str">
        <f t="shared" si="65"/>
        <v/>
      </c>
      <c r="BE35" s="294" t="str">
        <f t="shared" si="66"/>
        <v/>
      </c>
      <c r="BF35" s="294" t="str">
        <f t="shared" si="67"/>
        <v/>
      </c>
      <c r="BG35" s="294" t="str">
        <f t="shared" si="68"/>
        <v/>
      </c>
      <c r="BH35" s="294" t="str">
        <f t="shared" si="69"/>
        <v/>
      </c>
      <c r="BI35" s="294" t="str">
        <f t="shared" si="70"/>
        <v/>
      </c>
      <c r="BJ35" s="294" t="str">
        <f t="shared" si="71"/>
        <v/>
      </c>
      <c r="BK35" s="294" t="str">
        <f t="shared" si="72"/>
        <v/>
      </c>
      <c r="BL35" s="294" t="str">
        <f t="shared" ref="BL35:BM98" si="123">IFERROR(INDEX($HC$15:$HC$161,MATCH($BP35,$HG$15:$HG$161,0)),"")</f>
        <v/>
      </c>
      <c r="BM35" s="294" t="str">
        <f t="shared" si="123"/>
        <v/>
      </c>
      <c r="BN35" s="294" t="str">
        <f t="shared" si="74"/>
        <v/>
      </c>
      <c r="BO35" s="294" t="str">
        <f t="shared" si="75"/>
        <v/>
      </c>
      <c r="BP35" s="295">
        <v>21</v>
      </c>
      <c r="BQ35" s="296"/>
      <c r="BR35" s="296"/>
      <c r="BS35" s="310" t="str">
        <f t="shared" si="76"/>
        <v/>
      </c>
      <c r="BT35" s="292" t="str">
        <f t="shared" si="77"/>
        <v/>
      </c>
      <c r="BU35" s="292" t="str">
        <f t="shared" si="78"/>
        <v/>
      </c>
      <c r="BV35" s="293" t="str">
        <f t="shared" si="79"/>
        <v/>
      </c>
      <c r="BW35" s="293" t="str">
        <f t="shared" si="80"/>
        <v/>
      </c>
      <c r="BX35" s="293" t="str">
        <f t="shared" ref="BX35:BY98" si="124">IFERROR(INDEX($HN$15:$HN$161,MATCH($CM35,$IB$15:$IB$161,0)),"")</f>
        <v/>
      </c>
      <c r="BY35" s="294" t="str">
        <f t="shared" si="124"/>
        <v/>
      </c>
      <c r="BZ35" s="294" t="str">
        <f t="shared" si="82"/>
        <v/>
      </c>
      <c r="CA35" s="294" t="str">
        <f t="shared" si="83"/>
        <v/>
      </c>
      <c r="CB35" s="294" t="str">
        <f t="shared" si="84"/>
        <v/>
      </c>
      <c r="CC35" s="294" t="str">
        <f t="shared" si="85"/>
        <v/>
      </c>
      <c r="CD35" s="294" t="str">
        <f t="shared" si="86"/>
        <v/>
      </c>
      <c r="CE35" s="294" t="str">
        <f t="shared" si="87"/>
        <v/>
      </c>
      <c r="CF35" s="294" t="str">
        <f t="shared" si="88"/>
        <v/>
      </c>
      <c r="CG35" s="294" t="str">
        <f t="shared" si="89"/>
        <v/>
      </c>
      <c r="CH35" s="294" t="str">
        <f t="shared" si="90"/>
        <v/>
      </c>
      <c r="CI35" s="294" t="str">
        <f t="shared" ref="CI35:CJ98" si="125">IFERROR(INDEX($HY$15:$HY$161,MATCH($CM35,$IB$15:$IB$161,0)),"")</f>
        <v/>
      </c>
      <c r="CJ35" s="294" t="str">
        <f t="shared" si="125"/>
        <v/>
      </c>
      <c r="CK35" s="294" t="str">
        <f t="shared" si="92"/>
        <v/>
      </c>
      <c r="CL35" s="294" t="str">
        <f t="shared" si="93"/>
        <v/>
      </c>
      <c r="CM35" s="295">
        <v>21</v>
      </c>
      <c r="CN35" s="297"/>
      <c r="CO35" s="297"/>
      <c r="CP35" s="309" t="str">
        <f t="shared" si="94"/>
        <v/>
      </c>
      <c r="CQ35" s="292" t="str">
        <f t="shared" si="95"/>
        <v/>
      </c>
      <c r="CR35" s="292" t="str">
        <f t="shared" si="96"/>
        <v/>
      </c>
      <c r="CS35" s="292" t="str">
        <f t="shared" si="97"/>
        <v/>
      </c>
      <c r="CT35" s="293" t="str">
        <f t="shared" si="98"/>
        <v/>
      </c>
      <c r="CU35" s="293" t="str">
        <f t="shared" si="99"/>
        <v/>
      </c>
      <c r="CV35" s="294" t="str">
        <f t="shared" si="100"/>
        <v/>
      </c>
      <c r="CW35" s="294" t="str">
        <f t="shared" si="101"/>
        <v/>
      </c>
      <c r="CX35" s="294" t="str">
        <f t="shared" si="102"/>
        <v/>
      </c>
      <c r="CY35" s="294" t="str">
        <f t="shared" si="103"/>
        <v/>
      </c>
      <c r="CZ35" s="294" t="str">
        <f t="shared" si="104"/>
        <v/>
      </c>
      <c r="DA35" s="294" t="str">
        <f t="shared" si="105"/>
        <v/>
      </c>
      <c r="DB35" s="294" t="str">
        <f t="shared" si="106"/>
        <v/>
      </c>
      <c r="DC35" s="294" t="str">
        <f t="shared" si="107"/>
        <v/>
      </c>
      <c r="DD35" s="294" t="str">
        <f t="shared" si="108"/>
        <v/>
      </c>
      <c r="DE35" s="294" t="str">
        <f t="shared" si="109"/>
        <v/>
      </c>
      <c r="DF35" s="294" t="str">
        <f t="shared" ref="DF35:DG98" si="126">IFERROR(INDEX($IT$15:$IT$161,MATCH($DJ35,$IX$15:$IX$161,0)),"")</f>
        <v/>
      </c>
      <c r="DG35" s="294" t="str">
        <f t="shared" si="126"/>
        <v/>
      </c>
      <c r="DH35" s="294" t="str">
        <f t="shared" si="111"/>
        <v/>
      </c>
      <c r="DI35" s="294" t="str">
        <f t="shared" si="112"/>
        <v/>
      </c>
      <c r="DJ35" s="295">
        <v>21</v>
      </c>
      <c r="DK35" s="296"/>
      <c r="DL35" s="296"/>
      <c r="DM35" s="309" t="str">
        <f t="shared" si="113"/>
        <v/>
      </c>
      <c r="DN35" s="292" t="str">
        <f t="shared" si="114"/>
        <v/>
      </c>
      <c r="DO35" s="292" t="str">
        <f t="shared" si="115"/>
        <v/>
      </c>
      <c r="DP35" s="292" t="str">
        <f t="shared" si="116"/>
        <v/>
      </c>
      <c r="DQ35" s="293" t="str">
        <f t="shared" si="117"/>
        <v/>
      </c>
      <c r="DR35" s="293" t="str">
        <f t="shared" si="118"/>
        <v/>
      </c>
      <c r="DS35" s="293" t="str">
        <f t="shared" si="7"/>
        <v/>
      </c>
      <c r="DT35" s="293" t="str">
        <f t="shared" si="8"/>
        <v/>
      </c>
      <c r="DU35" s="294" t="str">
        <f t="shared" si="9"/>
        <v/>
      </c>
      <c r="DV35" s="294" t="str">
        <f t="shared" si="10"/>
        <v/>
      </c>
      <c r="DW35" s="294" t="str">
        <f t="shared" si="11"/>
        <v/>
      </c>
      <c r="DX35" s="294" t="str">
        <f t="shared" si="12"/>
        <v/>
      </c>
      <c r="DY35" s="294" t="str">
        <f t="shared" si="13"/>
        <v/>
      </c>
      <c r="DZ35" s="294" t="str">
        <f t="shared" si="14"/>
        <v/>
      </c>
      <c r="EA35" s="294" t="str">
        <f t="shared" si="15"/>
        <v/>
      </c>
      <c r="EB35" s="294" t="str">
        <f t="shared" si="16"/>
        <v/>
      </c>
      <c r="EC35" s="294" t="str">
        <f t="shared" si="17"/>
        <v/>
      </c>
      <c r="ED35" s="294" t="str">
        <f t="shared" si="120"/>
        <v/>
      </c>
      <c r="EE35" s="294" t="str">
        <f t="shared" si="18"/>
        <v/>
      </c>
      <c r="EF35" s="294" t="str">
        <f t="shared" si="119"/>
        <v/>
      </c>
      <c r="EG35" s="295">
        <v>21</v>
      </c>
      <c r="EU35" s="254" t="str">
        <f>IFERROR(IF(AND('Classificação geral'!$H27="FEM",'Classificação geral'!$I27=1,'Classificação geral'!$F27="Mini"),'Classificação geral'!$A27,""),"")</f>
        <v/>
      </c>
      <c r="EV35" s="254" t="str">
        <f>IFERROR(IF(AND('Classificação geral'!$H27="FEM",'Classificação geral'!$I27=1,'Classificação geral'!F27="Mini"),'Classificação geral'!$B27,""),"")</f>
        <v/>
      </c>
      <c r="EW35" s="255" t="str">
        <f>IF($EV35='Classificação geral'!$B27,'Classificação geral'!$C27,"")</f>
        <v/>
      </c>
      <c r="EX35" s="255" t="str">
        <f>IF($EV35='Classificação geral'!$B27,'Classificação geral'!$D27,"")</f>
        <v/>
      </c>
      <c r="EY35" s="255" t="str">
        <f>IF($EV35='Classificação geral'!$B27,'Classificação geral'!$H27,"")</f>
        <v/>
      </c>
      <c r="EZ35" s="255" t="str">
        <f>IF($EY35='Classificação geral'!$H27,'Classificação geral'!$I27,"")</f>
        <v/>
      </c>
      <c r="FA35" s="255" t="str">
        <f>IF($EZ35='Classificação geral'!$I27,'Classificação geral'!$N27,"")</f>
        <v/>
      </c>
      <c r="FB35" s="255" t="str">
        <f>IF($EZ35='Classificação geral'!$I27,'Classificação geral'!$Q27,"")</f>
        <v/>
      </c>
      <c r="FC35" s="255" t="str">
        <f>IF($EZ35='Classificação geral'!$I27,'Classificação geral'!$R27,"")</f>
        <v/>
      </c>
      <c r="FD35" s="255" t="str">
        <f>IF($EZ35='Classificação geral'!$I27,'Classificação geral'!$J27,"")</f>
        <v/>
      </c>
      <c r="FE35" s="255" t="str">
        <f>IF($EZ35='Classificação geral'!$I27,'Classificação geral'!$S27,"")</f>
        <v/>
      </c>
      <c r="FF35" s="255" t="str">
        <f>IF($EZ35='Classificação geral'!$I27,'Classificação geral'!$U27,"")</f>
        <v/>
      </c>
      <c r="FG35" s="255" t="str">
        <f>IF($EZ35='Classificação geral'!$I27,'Classificação geral'!$V27,"")</f>
        <v/>
      </c>
      <c r="FH35" s="255" t="str">
        <f>IF($EZ35='Classificação geral'!$I27,'Classificação geral'!$K27,"")</f>
        <v/>
      </c>
      <c r="FI35" s="255" t="str">
        <f>IF($EZ35='Classificação geral'!$I27,'Classificação geral'!$W27,"")</f>
        <v/>
      </c>
      <c r="FJ35" s="255" t="str">
        <f>IF($EZ35='Classificação geral'!$I27,'Classificação geral'!$Y27,"")</f>
        <v/>
      </c>
      <c r="FK35" s="255" t="str">
        <f>IF($EZ35='Classificação geral'!$I27,'Classificação geral'!$Z27,"")</f>
        <v/>
      </c>
      <c r="FL35" s="255" t="str">
        <f>IF($EZ35='Classificação geral'!$I27,'Classificação geral'!$L27,"")</f>
        <v/>
      </c>
      <c r="FM35" s="255" t="str">
        <f>IF($EZ35='Classificação geral'!$I27,'Classificação geral'!$M27,"")</f>
        <v/>
      </c>
      <c r="FN35" s="255" t="str">
        <f>IF($EZ35='Classificação geral'!$I27,'Classificação geral'!$AG27,"")</f>
        <v/>
      </c>
      <c r="FO35" s="256" t="str">
        <f>IFERROR(RANK(FN35,FN:FN,0)+ COUNTIF($FN$13:FN34,FN35),"")</f>
        <v/>
      </c>
      <c r="FP35" s="244"/>
      <c r="FQ35" s="254" t="str">
        <f>IFERROR(IF(AND('Classificação geral'!$H27="mas",'Classificação geral'!$I27=1,'Classificação geral'!$F27="Mini"),'Classificação geral'!$A27,""),"")</f>
        <v/>
      </c>
      <c r="FR35" s="254" t="str">
        <f>IFERROR(IF(AND('Classificação geral'!$H27="mas",'Classificação geral'!$I27=1,'Classificação geral'!$F27="Mini"),'Classificação geral'!$B27,""),"")</f>
        <v/>
      </c>
      <c r="FS35" s="255" t="str">
        <f>IF($FR35='Classificação geral'!$B27,'Classificação geral'!$C27,"")</f>
        <v/>
      </c>
      <c r="FT35" s="255" t="str">
        <f>IF($FR35='Classificação geral'!$B27,'Classificação geral'!$D27,"")</f>
        <v/>
      </c>
      <c r="FU35" s="255" t="str">
        <f>IF($FR35='Classificação geral'!$B27,'Classificação geral'!$H27,"")</f>
        <v/>
      </c>
      <c r="FV35" s="254" t="str">
        <f>IFERROR(IF(AND($FU35="mas",'Classificação geral'!$I27=1),'Classificação geral'!I27,""),"")</f>
        <v/>
      </c>
      <c r="FW35" s="254" t="str">
        <f>IFERROR(IF(AND($FU35="mas",'Classificação geral'!$I27=1),'Classificação geral'!N27,""),"")</f>
        <v/>
      </c>
      <c r="FX35" s="254" t="str">
        <f>IFERROR(IF(AND($FU35="mas",'Classificação geral'!$I27=1),'Classificação geral'!Q27,""),"")</f>
        <v/>
      </c>
      <c r="FY35" s="254" t="str">
        <f>IFERROR(IF(AND($FU35="mas",'Classificação geral'!$I27=1),'Classificação geral'!R27,""),"")</f>
        <v/>
      </c>
      <c r="FZ35" s="254" t="str">
        <f>IFERROR(IF(AND($FU35="mas",'Classificação geral'!$I27=1),'Classificação geral'!J27,""),"")</f>
        <v/>
      </c>
      <c r="GA35" s="254" t="str">
        <f>IFERROR(IF(AND($FU35="mas",'Classificação geral'!$I27=1),'Classificação geral'!S27,""),"")</f>
        <v/>
      </c>
      <c r="GB35" s="254" t="str">
        <f>IFERROR(IF(AND($FU35="mas",'Classificação geral'!$I27=1),'Classificação geral'!U27,""),"")</f>
        <v/>
      </c>
      <c r="GC35" s="254" t="str">
        <f>IFERROR(IF(AND($FU35="mas",'Classificação geral'!$I27=1),'Classificação geral'!V27,""),"")</f>
        <v/>
      </c>
      <c r="GD35" s="254" t="str">
        <f>IFERROR(IF(AND($FU35="mas",'Classificação geral'!$I27=1),'Classificação geral'!K27,""),"")</f>
        <v/>
      </c>
      <c r="GE35" s="254" t="str">
        <f>IFERROR(IF(AND($FU35="mas",'Classificação geral'!$I27=1),'Classificação geral'!W27,""),"")</f>
        <v/>
      </c>
      <c r="GF35" s="254" t="str">
        <f>IFERROR(IF(AND($FU35="mas",'Classificação geral'!$I27=1),'Classificação geral'!Y27,""),"")</f>
        <v/>
      </c>
      <c r="GG35" s="254" t="str">
        <f>IFERROR(IF(AND($FU35="mas",'Classificação geral'!$I27=1),'Classificação geral'!Z27,""),"")</f>
        <v/>
      </c>
      <c r="GH35" s="254" t="str">
        <f>IFERROR(IF(AND($FU35="mas",'Classificação geral'!$I27=1),'Classificação geral'!L27,""),"")</f>
        <v/>
      </c>
      <c r="GI35" s="254" t="str">
        <f>IFERROR(IF(AND($FU35="mas",'Classificação geral'!$I27=1),'Classificação geral'!M27,""),"")</f>
        <v/>
      </c>
      <c r="GJ35" s="302" t="str">
        <f>IFERROR(IF(AND($FU35="mas",'Classificação geral'!$I27=1),'Classificação geral'!AG27,""),"")</f>
        <v/>
      </c>
      <c r="GK35" s="256" t="str">
        <f>IFERROR(RANK(GJ35,GJ:GJ,0)+ COUNTIF($GJ$13:GJ34,GJ35),"")</f>
        <v/>
      </c>
      <c r="GL35" s="244"/>
      <c r="GM35" s="254" t="str">
        <f>IFERROR(IF(AND('Classificação geral'!$H27="fem",'Classificação geral'!$I27=2,'Classificação geral'!$F27="Mini"),'Classificação geral'!$A27,""),"")</f>
        <v/>
      </c>
      <c r="GN35" s="254" t="str">
        <f>IFERROR(IF(AND('Classificação geral'!$H27="fem",'Classificação geral'!$I27=2,'Classificação geral'!$F27="Mini"),'Classificação geral'!$B27,""),"")</f>
        <v/>
      </c>
      <c r="GO35" s="255" t="str">
        <f>IF($GN35='Classificação geral'!$B27,'Classificação geral'!$C27,"")</f>
        <v/>
      </c>
      <c r="GP35" s="255" t="str">
        <f>IF($GN35='Classificação geral'!$B27,'Classificação geral'!$D27,"")</f>
        <v/>
      </c>
      <c r="GQ35" s="255" t="str">
        <f>IF($GN35='Classificação geral'!$B27,'Classificação geral'!$H27,"")</f>
        <v/>
      </c>
      <c r="GR35" s="254" t="str">
        <f>IFERROR(IF(AND($GQ35="fem",'Classificação geral'!$I27=2),'Classificação geral'!I27,""),"")</f>
        <v/>
      </c>
      <c r="GS35" s="254" t="str">
        <f>IFERROR(IF(AND($GQ35="fem",'Classificação geral'!$I27=2),'Classificação geral'!N27,""),"")</f>
        <v/>
      </c>
      <c r="GT35" s="254" t="str">
        <f>IFERROR(IF(AND($GQ35="fem",'Classificação geral'!$I27=2),'Classificação geral'!Q27,""),"")</f>
        <v/>
      </c>
      <c r="GU35" s="254" t="str">
        <f>IFERROR(IF(AND($GQ35="fem",'Classificação geral'!$I27=2),'Classificação geral'!R27,""),"")</f>
        <v/>
      </c>
      <c r="GV35" s="254" t="str">
        <f>IFERROR(IF(AND($GQ35="fem",'Classificação geral'!$I27=2),'Classificação geral'!J27,""),"")</f>
        <v/>
      </c>
      <c r="GW35" s="254" t="str">
        <f>IFERROR(IF(AND($GQ35="fem",'Classificação geral'!$I27=2),'Classificação geral'!S27,""),"")</f>
        <v/>
      </c>
      <c r="GX35" s="254" t="str">
        <f>IFERROR(IF(AND($GQ35="fem",'Classificação geral'!$I27=2),'Classificação geral'!U27,""),"")</f>
        <v/>
      </c>
      <c r="GY35" s="254" t="str">
        <f>IFERROR(IF(AND($GQ35="fem",'Classificação geral'!$I27=2),'Classificação geral'!V27,""),"")</f>
        <v/>
      </c>
      <c r="GZ35" s="254" t="str">
        <f>IFERROR(IF(AND($GQ35="fem",'Classificação geral'!$I27=2),'Classificação geral'!K27,""),"")</f>
        <v/>
      </c>
      <c r="HA35" s="254" t="str">
        <f>IFERROR(IF(AND($GQ35="fem",'Classificação geral'!$I27=2),'Classificação geral'!W27,""),"")</f>
        <v/>
      </c>
      <c r="HB35" s="254" t="str">
        <f>IFERROR(IF(AND($GQ35="fem",'Classificação geral'!$I27=2),'Classificação geral'!Y27,""),"")</f>
        <v/>
      </c>
      <c r="HC35" s="254" t="str">
        <f>IFERROR(IF(AND($GQ35="fem",'Classificação geral'!$I27=2),'Classificação geral'!Z27,""),"")</f>
        <v/>
      </c>
      <c r="HD35" s="254" t="str">
        <f>IFERROR(IF(AND($GQ35="fem",'Classificação geral'!$I27=2),'Classificação geral'!L27,""),"")</f>
        <v/>
      </c>
      <c r="HE35" s="254" t="str">
        <f>IFERROR(IF(AND($GQ35="fem",'Classificação geral'!$I27=2),'Classificação geral'!M27,""),"")</f>
        <v/>
      </c>
      <c r="HF35" s="254" t="str">
        <f>IFERROR(IF(AND($GQ35="fem",'Classificação geral'!$I27=2),'Classificação geral'!AG27,""),"")</f>
        <v/>
      </c>
      <c r="HG35" s="256" t="str">
        <f>IFERROR(RANK(HF35,HF:HF,0)+ COUNTIF(HF$13:$HF33,HF35),"")</f>
        <v/>
      </c>
      <c r="HH35" s="244"/>
      <c r="HI35" s="254" t="str">
        <f>IFERROR(IF(AND('Classificação geral'!$H27="mas",'Classificação geral'!$I27=2,'Classificação geral'!$F27="Mini"),'Classificação geral'!$A27,""),"")</f>
        <v/>
      </c>
      <c r="HJ35" s="254" t="str">
        <f>IFERROR(IF(AND('Classificação geral'!$H27="mas",'Classificação geral'!$I27=2,'Classificação geral'!$F27="Mini"),'Classificação geral'!$B27,""),"")</f>
        <v/>
      </c>
      <c r="HK35" s="255" t="str">
        <f>IF($HJ35='Classificação geral'!$B27,'Classificação geral'!$C27,"")</f>
        <v/>
      </c>
      <c r="HL35" s="255" t="str">
        <f>IF($HJ35='Classificação geral'!$B27,'Classificação geral'!$D27,"")</f>
        <v/>
      </c>
      <c r="HM35" s="255" t="str">
        <f>IF($HJ35='Classificação geral'!$B27,'Classificação geral'!$H27,"")</f>
        <v/>
      </c>
      <c r="HN35" s="254" t="str">
        <f>IFERROR(IF(AND($HM35="mas",'Classificação geral'!$I27=2),'Classificação geral'!I27,""),"")</f>
        <v/>
      </c>
      <c r="HO35" s="254" t="str">
        <f>IFERROR(IF(AND($HM35="mas",'Classificação geral'!$I27=2),'Classificação geral'!N27,""),"")</f>
        <v/>
      </c>
      <c r="HP35" s="254" t="str">
        <f>IFERROR(IF(AND($HM35="mas",'Classificação geral'!$I27=2),'Classificação geral'!Q27,""),"")</f>
        <v/>
      </c>
      <c r="HQ35" s="254" t="str">
        <f>IFERROR(IF(AND($HM35="mas",'Classificação geral'!$I27=2),'Classificação geral'!R27,""),"")</f>
        <v/>
      </c>
      <c r="HR35" s="254" t="str">
        <f>IFERROR(IF(AND($HM35="mas",'Classificação geral'!$I27=2),'Classificação geral'!J27,""),"")</f>
        <v/>
      </c>
      <c r="HS35" s="254" t="str">
        <f>IFERROR(IF(AND($HM35="mas",'Classificação geral'!$I27=2),'Classificação geral'!S27,""),"")</f>
        <v/>
      </c>
      <c r="HT35" s="254" t="str">
        <f>IFERROR(IF(AND($HM35="mas",'Classificação geral'!$I27=2),'Classificação geral'!U27,""),"")</f>
        <v/>
      </c>
      <c r="HU35" s="254" t="str">
        <f>IFERROR(IF(AND($HM35="mas",'Classificação geral'!$I27=2),'Classificação geral'!V27,""),"")</f>
        <v/>
      </c>
      <c r="HV35" s="254" t="str">
        <f>IFERROR(IF(AND($HM35="mas",'Classificação geral'!$I27=2),'Classificação geral'!J27,""),"")</f>
        <v/>
      </c>
      <c r="HW35" s="254" t="str">
        <f>IFERROR(IF(AND($HM35="mas",'Classificação geral'!$I27=2),'Classificação geral'!W27,""),"")</f>
        <v/>
      </c>
      <c r="HX35" s="254" t="str">
        <f>IFERROR(IF(AND($HM35="mas",'Classificação geral'!$I27=2),'Classificação geral'!Y27,""),"")</f>
        <v/>
      </c>
      <c r="HY35" s="254" t="str">
        <f>IFERROR(IF(AND($HM35="mas",'Classificação geral'!$I27=2),'Classificação geral'!Z27,""),"")</f>
        <v/>
      </c>
      <c r="HZ35" s="254" t="str">
        <f>IFERROR(IF(AND($HM35="mas",'Classificação geral'!$I27=2),'Classificação geral'!L27,""),"")</f>
        <v/>
      </c>
      <c r="IA35" s="254" t="str">
        <f>IFERROR(IF(AND($HM35="mas",'Classificação geral'!$I27=2),'Classificação geral'!$AG27,""),"")</f>
        <v/>
      </c>
      <c r="IB35" s="256" t="str">
        <f>IFERROR(RANK(IA35,IA:IA,0)+ COUNTIF($IA$13:IA$13,IA35),"")</f>
        <v/>
      </c>
      <c r="IC35" s="244"/>
      <c r="ID35" s="254" t="str">
        <f>IFERROR(IF(AND('Classificação geral'!$H27="fem",'Classificação geral'!$I27=3,'Classificação geral'!$F27="Mini"),'Classificação geral'!$A27,""),"")</f>
        <v/>
      </c>
      <c r="IE35" s="254" t="str">
        <f>IFERROR(IF(AND('Classificação geral'!$H27="fem",'Classificação geral'!$I27=3,'Classificação geral'!$F27="Mini"),'Classificação geral'!$B27,""),"")</f>
        <v/>
      </c>
      <c r="IF35" s="255" t="str">
        <f>IF($IE35='Classificação geral'!$B27,'Classificação geral'!$C27,"")</f>
        <v/>
      </c>
      <c r="IG35" s="255" t="str">
        <f>IF($IE35='Classificação geral'!$B27,'Classificação geral'!$D27,"")</f>
        <v/>
      </c>
      <c r="IH35" s="255" t="str">
        <f>IF($IE35='Classificação geral'!$B27,'Classificação geral'!$H27,"")</f>
        <v/>
      </c>
      <c r="II35" s="255" t="str">
        <f>IF($IH35='Classificação geral'!$H27,'Classificação geral'!$I27,"")</f>
        <v/>
      </c>
      <c r="IJ35" s="255" t="str">
        <f>IF($II35='Classificação geral'!$I27,'Classificação geral'!$N27,"")</f>
        <v/>
      </c>
      <c r="IK35" s="255" t="str">
        <f>IF($II35='Classificação geral'!$I27,'Classificação geral'!$Q27,"")</f>
        <v/>
      </c>
      <c r="IL35" s="255" t="str">
        <f>IF($II35='Classificação geral'!$I27,'Classificação geral'!$R27,"")</f>
        <v/>
      </c>
      <c r="IM35" s="255" t="str">
        <f>IF($II35='Classificação geral'!$I27,'Classificação geral'!$J27,"")</f>
        <v/>
      </c>
      <c r="IN35" s="255" t="str">
        <f>IF($II35='Classificação geral'!$I27,'Classificação geral'!$S27,"")</f>
        <v/>
      </c>
      <c r="IO35" s="255" t="str">
        <f>IF($II35='Classificação geral'!$I27,'Classificação geral'!$U27,"")</f>
        <v/>
      </c>
      <c r="IP35" s="255" t="str">
        <f>IF($II35='Classificação geral'!$I27,'Classificação geral'!$V27,"")</f>
        <v/>
      </c>
      <c r="IQ35" s="255" t="str">
        <f>IF($II35='Classificação geral'!$I27,'Classificação geral'!$K27,"")</f>
        <v/>
      </c>
      <c r="IR35" s="255" t="str">
        <f>IF($II35='Classificação geral'!$I27,'Classificação geral'!$W27,"")</f>
        <v/>
      </c>
      <c r="IS35" s="255" t="str">
        <f>IF($II35='Classificação geral'!$I27,'Classificação geral'!$Y27,"")</f>
        <v/>
      </c>
      <c r="IT35" s="255" t="str">
        <f>IF($II35='Classificação geral'!$I27,'Classificação geral'!$Z27,"")</f>
        <v/>
      </c>
      <c r="IU35" s="255" t="str">
        <f>IF($II35='Classificação geral'!$I27,'Classificação geral'!$L27,"")</f>
        <v/>
      </c>
      <c r="IV35" s="255" t="str">
        <f>IF($II35='Classificação geral'!$I27,'Classificação geral'!$M27,"")</f>
        <v/>
      </c>
      <c r="IW35" s="255" t="str">
        <f>IF($II35='Classificação geral'!$I27,'Classificação geral'!$AG27,"")</f>
        <v/>
      </c>
      <c r="IX35" s="256" t="str">
        <f>IFERROR(RANK(IW35,IW:IW,0)+ COUNTIF($IW$13:IW33,IW35),"")</f>
        <v/>
      </c>
      <c r="IY35" s="244"/>
      <c r="IZ35" s="254" t="str">
        <f>IFERROR(IF(AND('Classificação geral'!$H27="mas",'Classificação geral'!$I27=3,'Classificação geral'!$F27="Mini"),'Classificação geral'!$A27,""),"")</f>
        <v/>
      </c>
      <c r="JA35" s="254" t="str">
        <f>IFERROR(IF(AND('Classificação geral'!$H27="mas",'Classificação geral'!$I27=3,'Classificação geral'!$F27="Mini"),'Classificação geral'!$B27,""),"")</f>
        <v/>
      </c>
      <c r="JB35" s="255" t="str">
        <f>IF($JA35='Classificação geral'!$B27,'Classificação geral'!$C27,"")</f>
        <v/>
      </c>
      <c r="JC35" s="255" t="str">
        <f>IF($JA35='Classificação geral'!$B27,'Classificação geral'!$D27,"")</f>
        <v/>
      </c>
      <c r="JD35" s="255" t="str">
        <f>IF($JA35='Classificação geral'!$B27,'Classificação geral'!$H27,"")</f>
        <v/>
      </c>
      <c r="JE35" s="254" t="str">
        <f>IFERROR(IF(AND($JD35="mas",'Classificação geral'!$I27=3),'Classificação geral'!I27,""),"")</f>
        <v/>
      </c>
      <c r="JF35" s="254" t="str">
        <f>IFERROR(IF(AND($JD35="mas",'Classificação geral'!$I27=3),'Classificação geral'!N27,""),"")</f>
        <v/>
      </c>
      <c r="JG35" s="254" t="str">
        <f>IFERROR(IF(AND($JD35="mas",'Classificação geral'!$I27=3),'Classificação geral'!Q27,""),"")</f>
        <v/>
      </c>
      <c r="JH35" s="254" t="str">
        <f>IFERROR(IF(AND($JD35="mas",'Classificação geral'!$I27=3),'Classificação geral'!R27,""),"")</f>
        <v/>
      </c>
      <c r="JI35" s="254" t="str">
        <f>IFERROR(IF(AND($JD35="mas",'Classificação geral'!$I27=3),'Classificação geral'!J27,""),"")</f>
        <v/>
      </c>
      <c r="JJ35" s="254" t="str">
        <f>IFERROR(IF(AND($JD35="mas",'Classificação geral'!$I27=3),'Classificação geral'!S27,""),"")</f>
        <v/>
      </c>
      <c r="JK35" s="254" t="str">
        <f>IFERROR(IF(AND($JD35="mas",'Classificação geral'!$I27=3),'Classificação geral'!U27,""),"")</f>
        <v/>
      </c>
      <c r="JL35" s="254" t="str">
        <f>IFERROR(IF(AND($JD35="mas",'Classificação geral'!$I27=3),'Classificação geral'!V27,""),"")</f>
        <v/>
      </c>
      <c r="JM35" s="254" t="str">
        <f>IFERROR(IF(AND($JD35="mas",'Classificação geral'!$I27=3),'Classificação geral'!K27,""),"")</f>
        <v/>
      </c>
      <c r="JN35" s="254" t="str">
        <f>IFERROR(IF(AND($JD35="mas",'Classificação geral'!$I27=3),'Classificação geral'!W27,""),"")</f>
        <v/>
      </c>
      <c r="JO35" s="254" t="str">
        <f>IFERROR(IF(AND($JD35="mas",'Classificação geral'!$I27=3),'Classificação geral'!Y27,""),"")</f>
        <v/>
      </c>
      <c r="JP35" s="254" t="str">
        <f>IFERROR(IF(AND($JD35="mas",'Classificação geral'!$I27=3),'Classificação geral'!Z27,""),"")</f>
        <v/>
      </c>
      <c r="JQ35" s="254" t="str">
        <f>IFERROR(IF(AND($JD35="mas",'Classificação geral'!$I27=3),'Classificação geral'!L27,""),"")</f>
        <v/>
      </c>
      <c r="JR35" s="254" t="str">
        <f>IFERROR(IF(AND($JD35="mas",'Classificação geral'!$I27=3),'Classificação geral'!$AG27,""),"")</f>
        <v/>
      </c>
      <c r="JS35" s="256" t="str">
        <f>IFERROR(RANK(JR35,JR:JR,0)+ COUNTIF(JR$13:$JR33,JR35),"")</f>
        <v/>
      </c>
    </row>
    <row r="36" spans="1:279" s="304" customFormat="1" ht="27.75" customHeight="1" x14ac:dyDescent="0.4">
      <c r="A36" s="297"/>
      <c r="B36" s="309" t="str">
        <f t="shared" si="19"/>
        <v/>
      </c>
      <c r="C36" s="292" t="str">
        <f t="shared" si="20"/>
        <v/>
      </c>
      <c r="D36" s="292" t="str">
        <f t="shared" si="21"/>
        <v/>
      </c>
      <c r="E36" s="292" t="str">
        <f t="shared" si="22"/>
        <v/>
      </c>
      <c r="F36" s="293" t="str">
        <f t="shared" si="23"/>
        <v/>
      </c>
      <c r="G36" s="293" t="str">
        <f t="shared" si="24"/>
        <v/>
      </c>
      <c r="H36" s="294" t="str">
        <f t="shared" si="25"/>
        <v/>
      </c>
      <c r="I36" s="294" t="str">
        <f t="shared" si="26"/>
        <v/>
      </c>
      <c r="J36" s="294" t="str">
        <f t="shared" si="27"/>
        <v/>
      </c>
      <c r="K36" s="294" t="str">
        <f t="shared" si="28"/>
        <v/>
      </c>
      <c r="L36" s="294" t="str">
        <f t="shared" si="29"/>
        <v/>
      </c>
      <c r="M36" s="294" t="str">
        <f t="shared" si="30"/>
        <v/>
      </c>
      <c r="N36" s="294" t="str">
        <f t="shared" si="31"/>
        <v/>
      </c>
      <c r="O36" s="294" t="str">
        <f t="shared" si="32"/>
        <v/>
      </c>
      <c r="P36" s="294" t="str">
        <f t="shared" si="33"/>
        <v/>
      </c>
      <c r="Q36" s="294" t="str">
        <f t="shared" si="34"/>
        <v/>
      </c>
      <c r="R36" s="294" t="str">
        <f t="shared" si="121"/>
        <v/>
      </c>
      <c r="S36" s="294" t="str">
        <f t="shared" si="121"/>
        <v/>
      </c>
      <c r="T36" s="294" t="str">
        <f t="shared" si="36"/>
        <v/>
      </c>
      <c r="U36" s="294" t="str">
        <f t="shared" si="37"/>
        <v/>
      </c>
      <c r="V36" s="295">
        <v>22</v>
      </c>
      <c r="W36" s="296"/>
      <c r="X36" s="296"/>
      <c r="Y36" s="309" t="str">
        <f t="shared" si="38"/>
        <v/>
      </c>
      <c r="Z36" s="292" t="str">
        <f t="shared" si="39"/>
        <v/>
      </c>
      <c r="AA36" s="292" t="str">
        <f t="shared" si="40"/>
        <v/>
      </c>
      <c r="AB36" s="292" t="str">
        <f t="shared" si="41"/>
        <v/>
      </c>
      <c r="AC36" s="293" t="str">
        <f t="shared" si="42"/>
        <v/>
      </c>
      <c r="AD36" s="293" t="str">
        <f t="shared" si="43"/>
        <v/>
      </c>
      <c r="AE36" s="294" t="str">
        <f t="shared" si="44"/>
        <v/>
      </c>
      <c r="AF36" s="294" t="str">
        <f t="shared" si="45"/>
        <v/>
      </c>
      <c r="AG36" s="294" t="str">
        <f t="shared" si="46"/>
        <v/>
      </c>
      <c r="AH36" s="294" t="str">
        <f t="shared" si="47"/>
        <v/>
      </c>
      <c r="AI36" s="294" t="str">
        <f t="shared" si="48"/>
        <v/>
      </c>
      <c r="AJ36" s="294" t="str">
        <f t="shared" si="49"/>
        <v/>
      </c>
      <c r="AK36" s="294" t="str">
        <f t="shared" si="50"/>
        <v/>
      </c>
      <c r="AL36" s="294" t="str">
        <f t="shared" si="51"/>
        <v/>
      </c>
      <c r="AM36" s="294" t="str">
        <f t="shared" si="52"/>
        <v/>
      </c>
      <c r="AN36" s="294" t="str">
        <f t="shared" si="53"/>
        <v/>
      </c>
      <c r="AO36" s="294" t="str">
        <f t="shared" si="122"/>
        <v/>
      </c>
      <c r="AP36" s="294" t="str">
        <f t="shared" si="122"/>
        <v/>
      </c>
      <c r="AQ36" s="294" t="str">
        <f t="shared" si="55"/>
        <v/>
      </c>
      <c r="AR36" s="294" t="str">
        <f t="shared" si="56"/>
        <v/>
      </c>
      <c r="AS36" s="295">
        <v>22</v>
      </c>
      <c r="AT36" s="296"/>
      <c r="AU36" s="297"/>
      <c r="AV36" s="310" t="str">
        <f t="shared" si="57"/>
        <v/>
      </c>
      <c r="AW36" s="292" t="str">
        <f t="shared" si="58"/>
        <v/>
      </c>
      <c r="AX36" s="292" t="str">
        <f t="shared" si="59"/>
        <v/>
      </c>
      <c r="AY36" s="293" t="str">
        <f t="shared" si="60"/>
        <v/>
      </c>
      <c r="AZ36" s="293" t="str">
        <f t="shared" si="61"/>
        <v/>
      </c>
      <c r="BA36" s="293" t="str">
        <f t="shared" si="62"/>
        <v/>
      </c>
      <c r="BB36" s="294" t="str">
        <f t="shared" si="63"/>
        <v/>
      </c>
      <c r="BC36" s="294" t="str">
        <f t="shared" si="64"/>
        <v/>
      </c>
      <c r="BD36" s="294" t="str">
        <f t="shared" si="65"/>
        <v/>
      </c>
      <c r="BE36" s="294" t="str">
        <f t="shared" si="66"/>
        <v/>
      </c>
      <c r="BF36" s="294" t="str">
        <f t="shared" si="67"/>
        <v/>
      </c>
      <c r="BG36" s="294" t="str">
        <f t="shared" si="68"/>
        <v/>
      </c>
      <c r="BH36" s="294" t="str">
        <f t="shared" si="69"/>
        <v/>
      </c>
      <c r="BI36" s="294" t="str">
        <f t="shared" si="70"/>
        <v/>
      </c>
      <c r="BJ36" s="294" t="str">
        <f t="shared" si="71"/>
        <v/>
      </c>
      <c r="BK36" s="294" t="str">
        <f t="shared" si="72"/>
        <v/>
      </c>
      <c r="BL36" s="294" t="str">
        <f t="shared" si="123"/>
        <v/>
      </c>
      <c r="BM36" s="294" t="str">
        <f t="shared" si="123"/>
        <v/>
      </c>
      <c r="BN36" s="294" t="str">
        <f t="shared" si="74"/>
        <v/>
      </c>
      <c r="BO36" s="294" t="str">
        <f t="shared" si="75"/>
        <v/>
      </c>
      <c r="BP36" s="295">
        <v>22</v>
      </c>
      <c r="BQ36" s="296"/>
      <c r="BR36" s="296"/>
      <c r="BS36" s="310" t="str">
        <f t="shared" si="76"/>
        <v/>
      </c>
      <c r="BT36" s="292" t="str">
        <f t="shared" si="77"/>
        <v/>
      </c>
      <c r="BU36" s="292" t="str">
        <f t="shared" si="78"/>
        <v/>
      </c>
      <c r="BV36" s="293" t="str">
        <f t="shared" si="79"/>
        <v/>
      </c>
      <c r="BW36" s="293" t="str">
        <f t="shared" si="80"/>
        <v/>
      </c>
      <c r="BX36" s="293" t="str">
        <f t="shared" si="124"/>
        <v/>
      </c>
      <c r="BY36" s="294" t="str">
        <f t="shared" si="124"/>
        <v/>
      </c>
      <c r="BZ36" s="294" t="str">
        <f t="shared" si="82"/>
        <v/>
      </c>
      <c r="CA36" s="294" t="str">
        <f t="shared" si="83"/>
        <v/>
      </c>
      <c r="CB36" s="294" t="str">
        <f t="shared" si="84"/>
        <v/>
      </c>
      <c r="CC36" s="294" t="str">
        <f t="shared" si="85"/>
        <v/>
      </c>
      <c r="CD36" s="294" t="str">
        <f t="shared" si="86"/>
        <v/>
      </c>
      <c r="CE36" s="294" t="str">
        <f t="shared" si="87"/>
        <v/>
      </c>
      <c r="CF36" s="294" t="str">
        <f t="shared" si="88"/>
        <v/>
      </c>
      <c r="CG36" s="294" t="str">
        <f t="shared" si="89"/>
        <v/>
      </c>
      <c r="CH36" s="294" t="str">
        <f t="shared" si="90"/>
        <v/>
      </c>
      <c r="CI36" s="294" t="str">
        <f t="shared" si="125"/>
        <v/>
      </c>
      <c r="CJ36" s="294" t="str">
        <f t="shared" si="125"/>
        <v/>
      </c>
      <c r="CK36" s="294" t="str">
        <f t="shared" si="92"/>
        <v/>
      </c>
      <c r="CL36" s="294" t="str">
        <f t="shared" si="93"/>
        <v/>
      </c>
      <c r="CM36" s="295">
        <v>22</v>
      </c>
      <c r="CN36" s="297"/>
      <c r="CO36" s="297"/>
      <c r="CP36" s="309" t="str">
        <f t="shared" si="94"/>
        <v/>
      </c>
      <c r="CQ36" s="292" t="str">
        <f t="shared" si="95"/>
        <v/>
      </c>
      <c r="CR36" s="292" t="str">
        <f t="shared" si="96"/>
        <v/>
      </c>
      <c r="CS36" s="292" t="str">
        <f t="shared" si="97"/>
        <v/>
      </c>
      <c r="CT36" s="293" t="str">
        <f t="shared" si="98"/>
        <v/>
      </c>
      <c r="CU36" s="293" t="str">
        <f t="shared" si="99"/>
        <v/>
      </c>
      <c r="CV36" s="294" t="str">
        <f t="shared" si="100"/>
        <v/>
      </c>
      <c r="CW36" s="294" t="str">
        <f t="shared" si="101"/>
        <v/>
      </c>
      <c r="CX36" s="294" t="str">
        <f t="shared" si="102"/>
        <v/>
      </c>
      <c r="CY36" s="294" t="str">
        <f t="shared" si="103"/>
        <v/>
      </c>
      <c r="CZ36" s="294" t="str">
        <f t="shared" si="104"/>
        <v/>
      </c>
      <c r="DA36" s="294" t="str">
        <f t="shared" si="105"/>
        <v/>
      </c>
      <c r="DB36" s="294" t="str">
        <f t="shared" si="106"/>
        <v/>
      </c>
      <c r="DC36" s="294" t="str">
        <f t="shared" si="107"/>
        <v/>
      </c>
      <c r="DD36" s="294" t="str">
        <f t="shared" si="108"/>
        <v/>
      </c>
      <c r="DE36" s="294" t="str">
        <f t="shared" si="109"/>
        <v/>
      </c>
      <c r="DF36" s="294" t="str">
        <f t="shared" si="126"/>
        <v/>
      </c>
      <c r="DG36" s="294" t="str">
        <f t="shared" si="126"/>
        <v/>
      </c>
      <c r="DH36" s="294" t="str">
        <f t="shared" si="111"/>
        <v/>
      </c>
      <c r="DI36" s="294" t="str">
        <f t="shared" si="112"/>
        <v/>
      </c>
      <c r="DJ36" s="295">
        <v>22</v>
      </c>
      <c r="DK36" s="296"/>
      <c r="DL36" s="296"/>
      <c r="DM36" s="309" t="str">
        <f t="shared" si="113"/>
        <v/>
      </c>
      <c r="DN36" s="292" t="str">
        <f t="shared" si="114"/>
        <v/>
      </c>
      <c r="DO36" s="292" t="str">
        <f t="shared" si="115"/>
        <v/>
      </c>
      <c r="DP36" s="292" t="str">
        <f t="shared" si="116"/>
        <v/>
      </c>
      <c r="DQ36" s="293" t="str">
        <f t="shared" si="117"/>
        <v/>
      </c>
      <c r="DR36" s="293" t="str">
        <f t="shared" si="118"/>
        <v/>
      </c>
      <c r="DS36" s="293" t="str">
        <f t="shared" si="7"/>
        <v/>
      </c>
      <c r="DT36" s="293" t="str">
        <f t="shared" si="8"/>
        <v/>
      </c>
      <c r="DU36" s="294" t="str">
        <f t="shared" si="9"/>
        <v/>
      </c>
      <c r="DV36" s="294" t="str">
        <f t="shared" si="10"/>
        <v/>
      </c>
      <c r="DW36" s="294" t="str">
        <f t="shared" si="11"/>
        <v/>
      </c>
      <c r="DX36" s="294" t="str">
        <f t="shared" si="12"/>
        <v/>
      </c>
      <c r="DY36" s="294" t="str">
        <f t="shared" si="13"/>
        <v/>
      </c>
      <c r="DZ36" s="294" t="str">
        <f t="shared" si="14"/>
        <v/>
      </c>
      <c r="EA36" s="294" t="str">
        <f t="shared" si="15"/>
        <v/>
      </c>
      <c r="EB36" s="294" t="str">
        <f t="shared" si="16"/>
        <v/>
      </c>
      <c r="EC36" s="294" t="str">
        <f t="shared" si="17"/>
        <v/>
      </c>
      <c r="ED36" s="294" t="str">
        <f t="shared" si="120"/>
        <v/>
      </c>
      <c r="EE36" s="294" t="str">
        <f t="shared" si="18"/>
        <v/>
      </c>
      <c r="EF36" s="294" t="str">
        <f t="shared" si="119"/>
        <v/>
      </c>
      <c r="EG36" s="295">
        <v>22</v>
      </c>
      <c r="EU36" s="254" t="str">
        <f>IFERROR(IF(AND('Classificação geral'!$H28="FEM",'Classificação geral'!$I28=1,'Classificação geral'!$F28="Mini"),'Classificação geral'!$A28,""),"")</f>
        <v/>
      </c>
      <c r="EV36" s="254" t="str">
        <f>IFERROR(IF(AND('Classificação geral'!$H28="FEM",'Classificação geral'!$I28=1,'Classificação geral'!F28="Mini"),'Classificação geral'!$B28,""),"")</f>
        <v/>
      </c>
      <c r="EW36" s="255" t="str">
        <f>IF($EV36='Classificação geral'!$B28,'Classificação geral'!$C28,"")</f>
        <v/>
      </c>
      <c r="EX36" s="255" t="str">
        <f>IF($EV36='Classificação geral'!$B28,'Classificação geral'!$D28,"")</f>
        <v/>
      </c>
      <c r="EY36" s="255" t="str">
        <f>IF($EV36='Classificação geral'!$B28,'Classificação geral'!$H28,"")</f>
        <v/>
      </c>
      <c r="EZ36" s="255" t="str">
        <f>IF($EY36='Classificação geral'!$H28,'Classificação geral'!$I28,"")</f>
        <v/>
      </c>
      <c r="FA36" s="255" t="str">
        <f>IF($EZ36='Classificação geral'!$I28,'Classificação geral'!$N28,"")</f>
        <v/>
      </c>
      <c r="FB36" s="255" t="str">
        <f>IF($EZ36='Classificação geral'!$I28,'Classificação geral'!$Q28,"")</f>
        <v/>
      </c>
      <c r="FC36" s="255" t="str">
        <f>IF($EZ36='Classificação geral'!$I28,'Classificação geral'!$R28,"")</f>
        <v/>
      </c>
      <c r="FD36" s="255" t="str">
        <f>IF($EZ36='Classificação geral'!$I28,'Classificação geral'!$J28,"")</f>
        <v/>
      </c>
      <c r="FE36" s="255" t="str">
        <f>IF($EZ36='Classificação geral'!$I28,'Classificação geral'!$S28,"")</f>
        <v/>
      </c>
      <c r="FF36" s="255" t="str">
        <f>IF($EZ36='Classificação geral'!$I28,'Classificação geral'!$U28,"")</f>
        <v/>
      </c>
      <c r="FG36" s="255" t="str">
        <f>IF($EZ36='Classificação geral'!$I28,'Classificação geral'!$V28,"")</f>
        <v/>
      </c>
      <c r="FH36" s="255" t="str">
        <f>IF($EZ36='Classificação geral'!$I28,'Classificação geral'!$K28,"")</f>
        <v/>
      </c>
      <c r="FI36" s="255" t="str">
        <f>IF($EZ36='Classificação geral'!$I28,'Classificação geral'!$W28,"")</f>
        <v/>
      </c>
      <c r="FJ36" s="255" t="str">
        <f>IF($EZ36='Classificação geral'!$I28,'Classificação geral'!$Y28,"")</f>
        <v/>
      </c>
      <c r="FK36" s="255" t="str">
        <f>IF($EZ36='Classificação geral'!$I28,'Classificação geral'!$Z28,"")</f>
        <v/>
      </c>
      <c r="FL36" s="255" t="str">
        <f>IF($EZ36='Classificação geral'!$I28,'Classificação geral'!$L28,"")</f>
        <v/>
      </c>
      <c r="FM36" s="255" t="str">
        <f>IF($EZ36='Classificação geral'!$I28,'Classificação geral'!$M28,"")</f>
        <v/>
      </c>
      <c r="FN36" s="255" t="str">
        <f>IF($EZ36='Classificação geral'!$I28,'Classificação geral'!$AG28,"")</f>
        <v/>
      </c>
      <c r="FO36" s="256" t="str">
        <f>IFERROR(RANK(FN36,FN:FN,0)+ COUNTIF($FN$13:FN35,FN36),"")</f>
        <v/>
      </c>
      <c r="FP36" s="244"/>
      <c r="FQ36" s="254" t="str">
        <f>IFERROR(IF(AND('Classificação geral'!$H28="mas",'Classificação geral'!$I28=1,'Classificação geral'!$F28="Mini"),'Classificação geral'!$A28,""),"")</f>
        <v/>
      </c>
      <c r="FR36" s="254" t="str">
        <f>IFERROR(IF(AND('Classificação geral'!$H28="mas",'Classificação geral'!$I28=1,'Classificação geral'!$F28="Mini"),'Classificação geral'!$B28,""),"")</f>
        <v/>
      </c>
      <c r="FS36" s="255" t="str">
        <f>IF($FR36='Classificação geral'!$B28,'Classificação geral'!$C28,"")</f>
        <v/>
      </c>
      <c r="FT36" s="255" t="str">
        <f>IF($FR36='Classificação geral'!$B28,'Classificação geral'!$D28,"")</f>
        <v/>
      </c>
      <c r="FU36" s="255" t="str">
        <f>IF($FR36='Classificação geral'!$B28,'Classificação geral'!$H28,"")</f>
        <v/>
      </c>
      <c r="FV36" s="254" t="str">
        <f>IFERROR(IF(AND($FU36="mas",'Classificação geral'!$I28=1),'Classificação geral'!I28,""),"")</f>
        <v/>
      </c>
      <c r="FW36" s="254" t="str">
        <f>IFERROR(IF(AND($FU36="mas",'Classificação geral'!$I28=1),'Classificação geral'!N28,""),"")</f>
        <v/>
      </c>
      <c r="FX36" s="254" t="str">
        <f>IFERROR(IF(AND($FU36="mas",'Classificação geral'!$I28=1),'Classificação geral'!Q28,""),"")</f>
        <v/>
      </c>
      <c r="FY36" s="254" t="str">
        <f>IFERROR(IF(AND($FU36="mas",'Classificação geral'!$I28=1),'Classificação geral'!R28,""),"")</f>
        <v/>
      </c>
      <c r="FZ36" s="254" t="str">
        <f>IFERROR(IF(AND($FU36="mas",'Classificação geral'!$I28=1),'Classificação geral'!J28,""),"")</f>
        <v/>
      </c>
      <c r="GA36" s="254" t="str">
        <f>IFERROR(IF(AND($FU36="mas",'Classificação geral'!$I28=1),'Classificação geral'!S28,""),"")</f>
        <v/>
      </c>
      <c r="GB36" s="254" t="str">
        <f>IFERROR(IF(AND($FU36="mas",'Classificação geral'!$I28=1),'Classificação geral'!U28,""),"")</f>
        <v/>
      </c>
      <c r="GC36" s="254" t="str">
        <f>IFERROR(IF(AND($FU36="mas",'Classificação geral'!$I28=1),'Classificação geral'!V28,""),"")</f>
        <v/>
      </c>
      <c r="GD36" s="254" t="str">
        <f>IFERROR(IF(AND($FU36="mas",'Classificação geral'!$I28=1),'Classificação geral'!K28,""),"")</f>
        <v/>
      </c>
      <c r="GE36" s="254" t="str">
        <f>IFERROR(IF(AND($FU36="mas",'Classificação geral'!$I28=1),'Classificação geral'!W28,""),"")</f>
        <v/>
      </c>
      <c r="GF36" s="254" t="str">
        <f>IFERROR(IF(AND($FU36="mas",'Classificação geral'!$I28=1),'Classificação geral'!Y28,""),"")</f>
        <v/>
      </c>
      <c r="GG36" s="254" t="str">
        <f>IFERROR(IF(AND($FU36="mas",'Classificação geral'!$I28=1),'Classificação geral'!Z28,""),"")</f>
        <v/>
      </c>
      <c r="GH36" s="254" t="str">
        <f>IFERROR(IF(AND($FU36="mas",'Classificação geral'!$I28=1),'Classificação geral'!L28,""),"")</f>
        <v/>
      </c>
      <c r="GI36" s="254" t="str">
        <f>IFERROR(IF(AND($FU36="mas",'Classificação geral'!$I28=1),'Classificação geral'!M28,""),"")</f>
        <v/>
      </c>
      <c r="GJ36" s="302" t="str">
        <f>IFERROR(IF(AND($FU36="mas",'Classificação geral'!$I28=1),'Classificação geral'!AG28,""),"")</f>
        <v/>
      </c>
      <c r="GK36" s="256" t="str">
        <f>IFERROR(RANK(GJ36,GJ:GJ,0)+ COUNTIF($GJ$13:GJ35,GJ36),"")</f>
        <v/>
      </c>
      <c r="GL36" s="244"/>
      <c r="GM36" s="254" t="str">
        <f>IFERROR(IF(AND('Classificação geral'!$H28="fem",'Classificação geral'!$I28=2,'Classificação geral'!$F28="Mini"),'Classificação geral'!$A28,""),"")</f>
        <v/>
      </c>
      <c r="GN36" s="254" t="str">
        <f>IFERROR(IF(AND('Classificação geral'!$H28="fem",'Classificação geral'!$I28=2,'Classificação geral'!$F28="Mini"),'Classificação geral'!$B28,""),"")</f>
        <v/>
      </c>
      <c r="GO36" s="255" t="str">
        <f>IF($GN36='Classificação geral'!$B28,'Classificação geral'!$C28,"")</f>
        <v/>
      </c>
      <c r="GP36" s="255" t="str">
        <f>IF($GN36='Classificação geral'!$B28,'Classificação geral'!$D28,"")</f>
        <v/>
      </c>
      <c r="GQ36" s="255" t="str">
        <f>IF($GN36='Classificação geral'!$B28,'Classificação geral'!$H28,"")</f>
        <v/>
      </c>
      <c r="GR36" s="254" t="str">
        <f>IFERROR(IF(AND($GQ36="fem",'Classificação geral'!$I28=2),'Classificação geral'!I28,""),"")</f>
        <v/>
      </c>
      <c r="GS36" s="254" t="str">
        <f>IFERROR(IF(AND($GQ36="fem",'Classificação geral'!$I28=2),'Classificação geral'!N28,""),"")</f>
        <v/>
      </c>
      <c r="GT36" s="254" t="str">
        <f>IFERROR(IF(AND($GQ36="fem",'Classificação geral'!$I28=2),'Classificação geral'!Q28,""),"")</f>
        <v/>
      </c>
      <c r="GU36" s="254" t="str">
        <f>IFERROR(IF(AND($GQ36="fem",'Classificação geral'!$I28=2),'Classificação geral'!R28,""),"")</f>
        <v/>
      </c>
      <c r="GV36" s="254" t="str">
        <f>IFERROR(IF(AND($GQ36="fem",'Classificação geral'!$I28=2),'Classificação geral'!J28,""),"")</f>
        <v/>
      </c>
      <c r="GW36" s="254" t="str">
        <f>IFERROR(IF(AND($GQ36="fem",'Classificação geral'!$I28=2),'Classificação geral'!S28,""),"")</f>
        <v/>
      </c>
      <c r="GX36" s="254" t="str">
        <f>IFERROR(IF(AND($GQ36="fem",'Classificação geral'!$I28=2),'Classificação geral'!U28,""),"")</f>
        <v/>
      </c>
      <c r="GY36" s="254" t="str">
        <f>IFERROR(IF(AND($GQ36="fem",'Classificação geral'!$I28=2),'Classificação geral'!V28,""),"")</f>
        <v/>
      </c>
      <c r="GZ36" s="254" t="str">
        <f>IFERROR(IF(AND($GQ36="fem",'Classificação geral'!$I28=2),'Classificação geral'!K28,""),"")</f>
        <v/>
      </c>
      <c r="HA36" s="254" t="str">
        <f>IFERROR(IF(AND($GQ36="fem",'Classificação geral'!$I28=2),'Classificação geral'!W28,""),"")</f>
        <v/>
      </c>
      <c r="HB36" s="254" t="str">
        <f>IFERROR(IF(AND($GQ36="fem",'Classificação geral'!$I28=2),'Classificação geral'!Y28,""),"")</f>
        <v/>
      </c>
      <c r="HC36" s="254" t="str">
        <f>IFERROR(IF(AND($GQ36="fem",'Classificação geral'!$I28=2),'Classificação geral'!Z28,""),"")</f>
        <v/>
      </c>
      <c r="HD36" s="254" t="str">
        <f>IFERROR(IF(AND($GQ36="fem",'Classificação geral'!$I28=2),'Classificação geral'!L28,""),"")</f>
        <v/>
      </c>
      <c r="HE36" s="254" t="str">
        <f>IFERROR(IF(AND($GQ36="fem",'Classificação geral'!$I28=2),'Classificação geral'!M28,""),"")</f>
        <v/>
      </c>
      <c r="HF36" s="254" t="str">
        <f>IFERROR(IF(AND($GQ36="fem",'Classificação geral'!$I28=2),'Classificação geral'!AG28,""),"")</f>
        <v/>
      </c>
      <c r="HG36" s="256" t="str">
        <f>IFERROR(RANK(HF36,HF:HF,0)+ COUNTIF(HF$13:$HF34,HF36),"")</f>
        <v/>
      </c>
      <c r="HH36" s="244"/>
      <c r="HI36" s="254" t="str">
        <f>IFERROR(IF(AND('Classificação geral'!$H28="mas",'Classificação geral'!$I28=2,'Classificação geral'!$F28="Mini"),'Classificação geral'!$A28,""),"")</f>
        <v/>
      </c>
      <c r="HJ36" s="254" t="str">
        <f>IFERROR(IF(AND('Classificação geral'!$H28="mas",'Classificação geral'!$I28=2,'Classificação geral'!$F28="Mini"),'Classificação geral'!$B28,""),"")</f>
        <v/>
      </c>
      <c r="HK36" s="255" t="str">
        <f>IF($HJ36='Classificação geral'!$B28,'Classificação geral'!$C28,"")</f>
        <v/>
      </c>
      <c r="HL36" s="255" t="str">
        <f>IF($HJ36='Classificação geral'!$B28,'Classificação geral'!$D28,"")</f>
        <v/>
      </c>
      <c r="HM36" s="255" t="str">
        <f>IF($HJ36='Classificação geral'!$B28,'Classificação geral'!$H28,"")</f>
        <v/>
      </c>
      <c r="HN36" s="254" t="str">
        <f>IFERROR(IF(AND($HM36="mas",'Classificação geral'!$I28=2),'Classificação geral'!I28,""),"")</f>
        <v/>
      </c>
      <c r="HO36" s="254" t="str">
        <f>IFERROR(IF(AND($HM36="mas",'Classificação geral'!$I28=2),'Classificação geral'!N28,""),"")</f>
        <v/>
      </c>
      <c r="HP36" s="254" t="str">
        <f>IFERROR(IF(AND($HM36="mas",'Classificação geral'!$I28=2),'Classificação geral'!Q28,""),"")</f>
        <v/>
      </c>
      <c r="HQ36" s="254" t="str">
        <f>IFERROR(IF(AND($HM36="mas",'Classificação geral'!$I28=2),'Classificação geral'!R28,""),"")</f>
        <v/>
      </c>
      <c r="HR36" s="254" t="str">
        <f>IFERROR(IF(AND($HM36="mas",'Classificação geral'!$I28=2),'Classificação geral'!J28,""),"")</f>
        <v/>
      </c>
      <c r="HS36" s="254" t="str">
        <f>IFERROR(IF(AND($HM36="mas",'Classificação geral'!$I28=2),'Classificação geral'!S28,""),"")</f>
        <v/>
      </c>
      <c r="HT36" s="254" t="str">
        <f>IFERROR(IF(AND($HM36="mas",'Classificação geral'!$I28=2),'Classificação geral'!U28,""),"")</f>
        <v/>
      </c>
      <c r="HU36" s="254" t="str">
        <f>IFERROR(IF(AND($HM36="mas",'Classificação geral'!$I28=2),'Classificação geral'!V28,""),"")</f>
        <v/>
      </c>
      <c r="HV36" s="254" t="str">
        <f>IFERROR(IF(AND($HM36="mas",'Classificação geral'!$I28=2),'Classificação geral'!J28,""),"")</f>
        <v/>
      </c>
      <c r="HW36" s="254" t="str">
        <f>IFERROR(IF(AND($HM36="mas",'Classificação geral'!$I28=2),'Classificação geral'!W28,""),"")</f>
        <v/>
      </c>
      <c r="HX36" s="254" t="str">
        <f>IFERROR(IF(AND($HM36="mas",'Classificação geral'!$I28=2),'Classificação geral'!Y28,""),"")</f>
        <v/>
      </c>
      <c r="HY36" s="254" t="str">
        <f>IFERROR(IF(AND($HM36="mas",'Classificação geral'!$I28=2),'Classificação geral'!Z28,""),"")</f>
        <v/>
      </c>
      <c r="HZ36" s="254" t="str">
        <f>IFERROR(IF(AND($HM36="mas",'Classificação geral'!$I28=2),'Classificação geral'!L28,""),"")</f>
        <v/>
      </c>
      <c r="IA36" s="254" t="str">
        <f>IFERROR(IF(AND($HM36="mas",'Classificação geral'!$I28=2),'Classificação geral'!$AG28,""),"")</f>
        <v/>
      </c>
      <c r="IB36" s="256" t="str">
        <f>IFERROR(RANK(IA36,IA:IA,0)+ COUNTIF($IA$13:IA$13,IA36),"")</f>
        <v/>
      </c>
      <c r="IC36" s="244"/>
      <c r="ID36" s="254" t="str">
        <f>IFERROR(IF(AND('Classificação geral'!$H28="fem",'Classificação geral'!$I28=3,'Classificação geral'!$F28="Mini"),'Classificação geral'!$A28,""),"")</f>
        <v/>
      </c>
      <c r="IE36" s="254" t="str">
        <f>IFERROR(IF(AND('Classificação geral'!$H28="fem",'Classificação geral'!$I28=3,'Classificação geral'!$F28="Mini"),'Classificação geral'!$B28,""),"")</f>
        <v/>
      </c>
      <c r="IF36" s="255" t="str">
        <f>IF($IE36='Classificação geral'!$B28,'Classificação geral'!$C28,"")</f>
        <v/>
      </c>
      <c r="IG36" s="255" t="str">
        <f>IF($IE36='Classificação geral'!$B28,'Classificação geral'!$D28,"")</f>
        <v/>
      </c>
      <c r="IH36" s="255" t="str">
        <f>IF($IE36='Classificação geral'!$B28,'Classificação geral'!$H28,"")</f>
        <v/>
      </c>
      <c r="II36" s="255" t="str">
        <f>IF($IH36='Classificação geral'!$H28,'Classificação geral'!$I28,"")</f>
        <v/>
      </c>
      <c r="IJ36" s="255" t="str">
        <f>IF($II36='Classificação geral'!$I28,'Classificação geral'!$N28,"")</f>
        <v/>
      </c>
      <c r="IK36" s="255" t="str">
        <f>IF($II36='Classificação geral'!$I28,'Classificação geral'!$Q28,"")</f>
        <v/>
      </c>
      <c r="IL36" s="255" t="str">
        <f>IF($II36='Classificação geral'!$I28,'Classificação geral'!$R28,"")</f>
        <v/>
      </c>
      <c r="IM36" s="255" t="str">
        <f>IF($II36='Classificação geral'!$I28,'Classificação geral'!$J28,"")</f>
        <v/>
      </c>
      <c r="IN36" s="255" t="str">
        <f>IF($II36='Classificação geral'!$I28,'Classificação geral'!$S28,"")</f>
        <v/>
      </c>
      <c r="IO36" s="255" t="str">
        <f>IF($II36='Classificação geral'!$I28,'Classificação geral'!$U28,"")</f>
        <v/>
      </c>
      <c r="IP36" s="255" t="str">
        <f>IF($II36='Classificação geral'!$I28,'Classificação geral'!$V28,"")</f>
        <v/>
      </c>
      <c r="IQ36" s="255" t="str">
        <f>IF($II36='Classificação geral'!$I28,'Classificação geral'!$K28,"")</f>
        <v/>
      </c>
      <c r="IR36" s="255" t="str">
        <f>IF($II36='Classificação geral'!$I28,'Classificação geral'!$W28,"")</f>
        <v/>
      </c>
      <c r="IS36" s="255" t="str">
        <f>IF($II36='Classificação geral'!$I28,'Classificação geral'!$Y28,"")</f>
        <v/>
      </c>
      <c r="IT36" s="255" t="str">
        <f>IF($II36='Classificação geral'!$I28,'Classificação geral'!$Z28,"")</f>
        <v/>
      </c>
      <c r="IU36" s="255" t="str">
        <f>IF($II36='Classificação geral'!$I28,'Classificação geral'!$L28,"")</f>
        <v/>
      </c>
      <c r="IV36" s="255" t="str">
        <f>IF($II36='Classificação geral'!$I28,'Classificação geral'!$M28,"")</f>
        <v/>
      </c>
      <c r="IW36" s="255" t="str">
        <f>IF($II36='Classificação geral'!$I28,'Classificação geral'!$AG28,"")</f>
        <v/>
      </c>
      <c r="IX36" s="256" t="str">
        <f>IFERROR(RANK(IW36,IW:IW,0)+ COUNTIF($IW$13:IW34,IW36),"")</f>
        <v/>
      </c>
      <c r="IY36" s="244"/>
      <c r="IZ36" s="254" t="str">
        <f>IFERROR(IF(AND('Classificação geral'!$H28="mas",'Classificação geral'!$I28=3,'Classificação geral'!$F28="Mini"),'Classificação geral'!$A28,""),"")</f>
        <v/>
      </c>
      <c r="JA36" s="254" t="str">
        <f>IFERROR(IF(AND('Classificação geral'!$H28="mas",'Classificação geral'!$I28=3,'Classificação geral'!$F28="Mini"),'Classificação geral'!$B28,""),"")</f>
        <v/>
      </c>
      <c r="JB36" s="255" t="str">
        <f>IF($JA36='Classificação geral'!$B28,'Classificação geral'!$C28,"")</f>
        <v/>
      </c>
      <c r="JC36" s="255" t="str">
        <f>IF($JA36='Classificação geral'!$B28,'Classificação geral'!$D28,"")</f>
        <v/>
      </c>
      <c r="JD36" s="255" t="str">
        <f>IF($JA36='Classificação geral'!$B28,'Classificação geral'!$H28,"")</f>
        <v/>
      </c>
      <c r="JE36" s="254" t="str">
        <f>IFERROR(IF(AND($JD36="mas",'Classificação geral'!$I28=3),'Classificação geral'!I28,""),"")</f>
        <v/>
      </c>
      <c r="JF36" s="254" t="str">
        <f>IFERROR(IF(AND($JD36="mas",'Classificação geral'!$I28=3),'Classificação geral'!N28,""),"")</f>
        <v/>
      </c>
      <c r="JG36" s="254" t="str">
        <f>IFERROR(IF(AND($JD36="mas",'Classificação geral'!$I28=3),'Classificação geral'!Q28,""),"")</f>
        <v/>
      </c>
      <c r="JH36" s="254" t="str">
        <f>IFERROR(IF(AND($JD36="mas",'Classificação geral'!$I28=3),'Classificação geral'!R28,""),"")</f>
        <v/>
      </c>
      <c r="JI36" s="254" t="str">
        <f>IFERROR(IF(AND($JD36="mas",'Classificação geral'!$I28=3),'Classificação geral'!J28,""),"")</f>
        <v/>
      </c>
      <c r="JJ36" s="254" t="str">
        <f>IFERROR(IF(AND($JD36="mas",'Classificação geral'!$I28=3),'Classificação geral'!S28,""),"")</f>
        <v/>
      </c>
      <c r="JK36" s="254" t="str">
        <f>IFERROR(IF(AND($JD36="mas",'Classificação geral'!$I28=3),'Classificação geral'!U28,""),"")</f>
        <v/>
      </c>
      <c r="JL36" s="254" t="str">
        <f>IFERROR(IF(AND($JD36="mas",'Classificação geral'!$I28=3),'Classificação geral'!V28,""),"")</f>
        <v/>
      </c>
      <c r="JM36" s="254" t="str">
        <f>IFERROR(IF(AND($JD36="mas",'Classificação geral'!$I28=3),'Classificação geral'!K28,""),"")</f>
        <v/>
      </c>
      <c r="JN36" s="254" t="str">
        <f>IFERROR(IF(AND($JD36="mas",'Classificação geral'!$I28=3),'Classificação geral'!W28,""),"")</f>
        <v/>
      </c>
      <c r="JO36" s="254" t="str">
        <f>IFERROR(IF(AND($JD36="mas",'Classificação geral'!$I28=3),'Classificação geral'!Y28,""),"")</f>
        <v/>
      </c>
      <c r="JP36" s="254" t="str">
        <f>IFERROR(IF(AND($JD36="mas",'Classificação geral'!$I28=3),'Classificação geral'!Z28,""),"")</f>
        <v/>
      </c>
      <c r="JQ36" s="254" t="str">
        <f>IFERROR(IF(AND($JD36="mas",'Classificação geral'!$I28=3),'Classificação geral'!L28,""),"")</f>
        <v/>
      </c>
      <c r="JR36" s="254" t="str">
        <f>IFERROR(IF(AND($JD36="mas",'Classificação geral'!$I28=3),'Classificação geral'!$AG28,""),"")</f>
        <v/>
      </c>
      <c r="JS36" s="256" t="str">
        <f>IFERROR(RANK(JR36,JR:JR,0)+ COUNTIF(JR$13:$JR34,JR36),"")</f>
        <v/>
      </c>
    </row>
    <row r="37" spans="1:279" s="304" customFormat="1" ht="27.75" customHeight="1" x14ac:dyDescent="0.4">
      <c r="A37" s="297"/>
      <c r="B37" s="309" t="str">
        <f t="shared" si="19"/>
        <v/>
      </c>
      <c r="C37" s="292" t="str">
        <f t="shared" si="20"/>
        <v/>
      </c>
      <c r="D37" s="292" t="str">
        <f t="shared" si="21"/>
        <v/>
      </c>
      <c r="E37" s="292" t="str">
        <f t="shared" si="22"/>
        <v/>
      </c>
      <c r="F37" s="293" t="str">
        <f t="shared" si="23"/>
        <v/>
      </c>
      <c r="G37" s="293" t="str">
        <f t="shared" si="24"/>
        <v/>
      </c>
      <c r="H37" s="294" t="str">
        <f t="shared" si="25"/>
        <v/>
      </c>
      <c r="I37" s="294" t="str">
        <f t="shared" si="26"/>
        <v/>
      </c>
      <c r="J37" s="294" t="str">
        <f t="shared" si="27"/>
        <v/>
      </c>
      <c r="K37" s="294" t="str">
        <f t="shared" si="28"/>
        <v/>
      </c>
      <c r="L37" s="294" t="str">
        <f t="shared" si="29"/>
        <v/>
      </c>
      <c r="M37" s="294" t="str">
        <f t="shared" si="30"/>
        <v/>
      </c>
      <c r="N37" s="294" t="str">
        <f t="shared" si="31"/>
        <v/>
      </c>
      <c r="O37" s="294" t="str">
        <f t="shared" si="32"/>
        <v/>
      </c>
      <c r="P37" s="294" t="str">
        <f t="shared" si="33"/>
        <v/>
      </c>
      <c r="Q37" s="294" t="str">
        <f t="shared" si="34"/>
        <v/>
      </c>
      <c r="R37" s="294" t="str">
        <f t="shared" si="121"/>
        <v/>
      </c>
      <c r="S37" s="294" t="str">
        <f t="shared" si="121"/>
        <v/>
      </c>
      <c r="T37" s="294" t="str">
        <f t="shared" si="36"/>
        <v/>
      </c>
      <c r="U37" s="294" t="str">
        <f t="shared" si="37"/>
        <v/>
      </c>
      <c r="V37" s="295">
        <v>23</v>
      </c>
      <c r="W37" s="296"/>
      <c r="X37" s="296"/>
      <c r="Y37" s="309" t="str">
        <f t="shared" si="38"/>
        <v/>
      </c>
      <c r="Z37" s="292" t="str">
        <f t="shared" si="39"/>
        <v/>
      </c>
      <c r="AA37" s="292" t="str">
        <f t="shared" si="40"/>
        <v/>
      </c>
      <c r="AB37" s="292" t="str">
        <f t="shared" si="41"/>
        <v/>
      </c>
      <c r="AC37" s="293" t="str">
        <f t="shared" si="42"/>
        <v/>
      </c>
      <c r="AD37" s="293" t="str">
        <f t="shared" si="43"/>
        <v/>
      </c>
      <c r="AE37" s="294" t="str">
        <f t="shared" si="44"/>
        <v/>
      </c>
      <c r="AF37" s="294" t="str">
        <f t="shared" si="45"/>
        <v/>
      </c>
      <c r="AG37" s="294" t="str">
        <f t="shared" si="46"/>
        <v/>
      </c>
      <c r="AH37" s="294" t="str">
        <f t="shared" si="47"/>
        <v/>
      </c>
      <c r="AI37" s="294" t="str">
        <f t="shared" si="48"/>
        <v/>
      </c>
      <c r="AJ37" s="294" t="str">
        <f t="shared" si="49"/>
        <v/>
      </c>
      <c r="AK37" s="294" t="str">
        <f t="shared" si="50"/>
        <v/>
      </c>
      <c r="AL37" s="294" t="str">
        <f t="shared" si="51"/>
        <v/>
      </c>
      <c r="AM37" s="294" t="str">
        <f t="shared" si="52"/>
        <v/>
      </c>
      <c r="AN37" s="294" t="str">
        <f t="shared" si="53"/>
        <v/>
      </c>
      <c r="AO37" s="294" t="str">
        <f t="shared" si="122"/>
        <v/>
      </c>
      <c r="AP37" s="294" t="str">
        <f t="shared" si="122"/>
        <v/>
      </c>
      <c r="AQ37" s="294" t="str">
        <f t="shared" si="55"/>
        <v/>
      </c>
      <c r="AR37" s="294" t="str">
        <f t="shared" si="56"/>
        <v/>
      </c>
      <c r="AS37" s="295">
        <v>23</v>
      </c>
      <c r="AT37" s="296"/>
      <c r="AU37" s="297"/>
      <c r="AV37" s="310" t="str">
        <f t="shared" si="57"/>
        <v/>
      </c>
      <c r="AW37" s="292" t="str">
        <f t="shared" si="58"/>
        <v/>
      </c>
      <c r="AX37" s="292" t="str">
        <f t="shared" si="59"/>
        <v/>
      </c>
      <c r="AY37" s="293" t="str">
        <f t="shared" si="60"/>
        <v/>
      </c>
      <c r="AZ37" s="293" t="str">
        <f t="shared" si="61"/>
        <v/>
      </c>
      <c r="BA37" s="293" t="str">
        <f t="shared" si="62"/>
        <v/>
      </c>
      <c r="BB37" s="294" t="str">
        <f t="shared" si="63"/>
        <v/>
      </c>
      <c r="BC37" s="294" t="str">
        <f t="shared" si="64"/>
        <v/>
      </c>
      <c r="BD37" s="294" t="str">
        <f t="shared" si="65"/>
        <v/>
      </c>
      <c r="BE37" s="294" t="str">
        <f t="shared" si="66"/>
        <v/>
      </c>
      <c r="BF37" s="294" t="str">
        <f t="shared" si="67"/>
        <v/>
      </c>
      <c r="BG37" s="294" t="str">
        <f t="shared" si="68"/>
        <v/>
      </c>
      <c r="BH37" s="294" t="str">
        <f t="shared" si="69"/>
        <v/>
      </c>
      <c r="BI37" s="294" t="str">
        <f t="shared" si="70"/>
        <v/>
      </c>
      <c r="BJ37" s="294" t="str">
        <f t="shared" si="71"/>
        <v/>
      </c>
      <c r="BK37" s="294" t="str">
        <f t="shared" si="72"/>
        <v/>
      </c>
      <c r="BL37" s="294" t="str">
        <f t="shared" si="123"/>
        <v/>
      </c>
      <c r="BM37" s="294" t="str">
        <f t="shared" si="123"/>
        <v/>
      </c>
      <c r="BN37" s="294" t="str">
        <f t="shared" si="74"/>
        <v/>
      </c>
      <c r="BO37" s="294" t="str">
        <f t="shared" si="75"/>
        <v/>
      </c>
      <c r="BP37" s="295">
        <v>23</v>
      </c>
      <c r="BQ37" s="296"/>
      <c r="BR37" s="296"/>
      <c r="BS37" s="310" t="str">
        <f t="shared" si="76"/>
        <v/>
      </c>
      <c r="BT37" s="292" t="str">
        <f t="shared" si="77"/>
        <v/>
      </c>
      <c r="BU37" s="292" t="str">
        <f t="shared" si="78"/>
        <v/>
      </c>
      <c r="BV37" s="293" t="str">
        <f t="shared" si="79"/>
        <v/>
      </c>
      <c r="BW37" s="293" t="str">
        <f t="shared" si="80"/>
        <v/>
      </c>
      <c r="BX37" s="293" t="str">
        <f t="shared" si="124"/>
        <v/>
      </c>
      <c r="BY37" s="294" t="str">
        <f t="shared" si="124"/>
        <v/>
      </c>
      <c r="BZ37" s="294" t="str">
        <f t="shared" si="82"/>
        <v/>
      </c>
      <c r="CA37" s="294" t="str">
        <f t="shared" si="83"/>
        <v/>
      </c>
      <c r="CB37" s="294" t="str">
        <f t="shared" si="84"/>
        <v/>
      </c>
      <c r="CC37" s="294" t="str">
        <f t="shared" si="85"/>
        <v/>
      </c>
      <c r="CD37" s="294" t="str">
        <f t="shared" si="86"/>
        <v/>
      </c>
      <c r="CE37" s="294" t="str">
        <f t="shared" si="87"/>
        <v/>
      </c>
      <c r="CF37" s="294" t="str">
        <f t="shared" si="88"/>
        <v/>
      </c>
      <c r="CG37" s="294" t="str">
        <f t="shared" si="89"/>
        <v/>
      </c>
      <c r="CH37" s="294" t="str">
        <f t="shared" si="90"/>
        <v/>
      </c>
      <c r="CI37" s="294" t="str">
        <f t="shared" si="125"/>
        <v/>
      </c>
      <c r="CJ37" s="294" t="str">
        <f t="shared" si="125"/>
        <v/>
      </c>
      <c r="CK37" s="294" t="str">
        <f t="shared" si="92"/>
        <v/>
      </c>
      <c r="CL37" s="294" t="str">
        <f t="shared" si="93"/>
        <v/>
      </c>
      <c r="CM37" s="295">
        <v>23</v>
      </c>
      <c r="CN37" s="297"/>
      <c r="CO37" s="297"/>
      <c r="CP37" s="309" t="str">
        <f t="shared" si="94"/>
        <v/>
      </c>
      <c r="CQ37" s="292" t="str">
        <f t="shared" si="95"/>
        <v/>
      </c>
      <c r="CR37" s="292" t="str">
        <f t="shared" si="96"/>
        <v/>
      </c>
      <c r="CS37" s="292" t="str">
        <f t="shared" si="97"/>
        <v/>
      </c>
      <c r="CT37" s="293" t="str">
        <f t="shared" si="98"/>
        <v/>
      </c>
      <c r="CU37" s="293" t="str">
        <f t="shared" si="99"/>
        <v/>
      </c>
      <c r="CV37" s="294" t="str">
        <f t="shared" si="100"/>
        <v/>
      </c>
      <c r="CW37" s="294" t="str">
        <f t="shared" si="101"/>
        <v/>
      </c>
      <c r="CX37" s="294" t="str">
        <f t="shared" si="102"/>
        <v/>
      </c>
      <c r="CY37" s="294" t="str">
        <f t="shared" si="103"/>
        <v/>
      </c>
      <c r="CZ37" s="294" t="str">
        <f t="shared" si="104"/>
        <v/>
      </c>
      <c r="DA37" s="294" t="str">
        <f t="shared" si="105"/>
        <v/>
      </c>
      <c r="DB37" s="294" t="str">
        <f t="shared" si="106"/>
        <v/>
      </c>
      <c r="DC37" s="294" t="str">
        <f t="shared" si="107"/>
        <v/>
      </c>
      <c r="DD37" s="294" t="str">
        <f t="shared" si="108"/>
        <v/>
      </c>
      <c r="DE37" s="294" t="str">
        <f t="shared" si="109"/>
        <v/>
      </c>
      <c r="DF37" s="294" t="str">
        <f t="shared" si="126"/>
        <v/>
      </c>
      <c r="DG37" s="294" t="str">
        <f t="shared" si="126"/>
        <v/>
      </c>
      <c r="DH37" s="294" t="str">
        <f t="shared" si="111"/>
        <v/>
      </c>
      <c r="DI37" s="294" t="str">
        <f t="shared" si="112"/>
        <v/>
      </c>
      <c r="DJ37" s="295">
        <v>23</v>
      </c>
      <c r="DK37" s="296"/>
      <c r="DL37" s="296"/>
      <c r="DM37" s="309" t="str">
        <f t="shared" si="113"/>
        <v/>
      </c>
      <c r="DN37" s="292" t="str">
        <f t="shared" si="114"/>
        <v/>
      </c>
      <c r="DO37" s="292" t="str">
        <f t="shared" si="115"/>
        <v/>
      </c>
      <c r="DP37" s="292" t="str">
        <f t="shared" si="116"/>
        <v/>
      </c>
      <c r="DQ37" s="293" t="str">
        <f t="shared" si="117"/>
        <v/>
      </c>
      <c r="DR37" s="293" t="str">
        <f t="shared" si="118"/>
        <v/>
      </c>
      <c r="DS37" s="293" t="str">
        <f t="shared" si="7"/>
        <v/>
      </c>
      <c r="DT37" s="293" t="str">
        <f t="shared" si="8"/>
        <v/>
      </c>
      <c r="DU37" s="294" t="str">
        <f t="shared" si="9"/>
        <v/>
      </c>
      <c r="DV37" s="294" t="str">
        <f t="shared" si="10"/>
        <v/>
      </c>
      <c r="DW37" s="294" t="str">
        <f t="shared" si="11"/>
        <v/>
      </c>
      <c r="DX37" s="294" t="str">
        <f t="shared" si="12"/>
        <v/>
      </c>
      <c r="DY37" s="294" t="str">
        <f t="shared" si="13"/>
        <v/>
      </c>
      <c r="DZ37" s="294" t="str">
        <f t="shared" si="14"/>
        <v/>
      </c>
      <c r="EA37" s="294" t="str">
        <f t="shared" si="15"/>
        <v/>
      </c>
      <c r="EB37" s="294" t="str">
        <f t="shared" si="16"/>
        <v/>
      </c>
      <c r="EC37" s="294" t="str">
        <f t="shared" si="17"/>
        <v/>
      </c>
      <c r="ED37" s="294" t="str">
        <f t="shared" si="120"/>
        <v/>
      </c>
      <c r="EE37" s="294" t="str">
        <f t="shared" si="18"/>
        <v/>
      </c>
      <c r="EF37" s="294" t="str">
        <f t="shared" si="119"/>
        <v/>
      </c>
      <c r="EG37" s="295">
        <v>23</v>
      </c>
      <c r="EU37" s="254" t="str">
        <f>IFERROR(IF(AND('Classificação geral'!$H29="FEM",'Classificação geral'!$I29=1,'Classificação geral'!$F29="Mini"),'Classificação geral'!$A29,""),"")</f>
        <v/>
      </c>
      <c r="EV37" s="254" t="str">
        <f>IFERROR(IF(AND('Classificação geral'!$H29="FEM",'Classificação geral'!$I29=1,'Classificação geral'!F29="Mini"),'Classificação geral'!$B29,""),"")</f>
        <v/>
      </c>
      <c r="EW37" s="255" t="str">
        <f>IF($EV37='Classificação geral'!$B29,'Classificação geral'!$C29,"")</f>
        <v/>
      </c>
      <c r="EX37" s="255" t="str">
        <f>IF($EV37='Classificação geral'!$B29,'Classificação geral'!$D29,"")</f>
        <v/>
      </c>
      <c r="EY37" s="255" t="str">
        <f>IF($EV37='Classificação geral'!$B29,'Classificação geral'!$H29,"")</f>
        <v/>
      </c>
      <c r="EZ37" s="255" t="str">
        <f>IF($EY37='Classificação geral'!$H29,'Classificação geral'!$I29,"")</f>
        <v/>
      </c>
      <c r="FA37" s="255" t="str">
        <f>IF($EZ37='Classificação geral'!$I29,'Classificação geral'!$N29,"")</f>
        <v/>
      </c>
      <c r="FB37" s="255" t="str">
        <f>IF($EZ37='Classificação geral'!$I29,'Classificação geral'!$Q29,"")</f>
        <v/>
      </c>
      <c r="FC37" s="255" t="str">
        <f>IF($EZ37='Classificação geral'!$I29,'Classificação geral'!$R29,"")</f>
        <v/>
      </c>
      <c r="FD37" s="255" t="str">
        <f>IF($EZ37='Classificação geral'!$I29,'Classificação geral'!$J29,"")</f>
        <v/>
      </c>
      <c r="FE37" s="255" t="str">
        <f>IF($EZ37='Classificação geral'!$I29,'Classificação geral'!$S29,"")</f>
        <v/>
      </c>
      <c r="FF37" s="255" t="str">
        <f>IF($EZ37='Classificação geral'!$I29,'Classificação geral'!$U29,"")</f>
        <v/>
      </c>
      <c r="FG37" s="255" t="str">
        <f>IF($EZ37='Classificação geral'!$I29,'Classificação geral'!$V29,"")</f>
        <v/>
      </c>
      <c r="FH37" s="255" t="str">
        <f>IF($EZ37='Classificação geral'!$I29,'Classificação geral'!$K29,"")</f>
        <v/>
      </c>
      <c r="FI37" s="255" t="str">
        <f>IF($EZ37='Classificação geral'!$I29,'Classificação geral'!$W29,"")</f>
        <v/>
      </c>
      <c r="FJ37" s="255" t="str">
        <f>IF($EZ37='Classificação geral'!$I29,'Classificação geral'!$Y29,"")</f>
        <v/>
      </c>
      <c r="FK37" s="255" t="str">
        <f>IF($EZ37='Classificação geral'!$I29,'Classificação geral'!$Z29,"")</f>
        <v/>
      </c>
      <c r="FL37" s="255" t="str">
        <f>IF($EZ37='Classificação geral'!$I29,'Classificação geral'!$L29,"")</f>
        <v/>
      </c>
      <c r="FM37" s="255" t="str">
        <f>IF($EZ37='Classificação geral'!$I29,'Classificação geral'!$M29,"")</f>
        <v/>
      </c>
      <c r="FN37" s="255" t="str">
        <f>IF($EZ37='Classificação geral'!$I29,'Classificação geral'!$AG29,"")</f>
        <v/>
      </c>
      <c r="FO37" s="256" t="str">
        <f>IFERROR(RANK(FN37,FN:FN,0)+ COUNTIF($FN$13:FN36,FN37),"")</f>
        <v/>
      </c>
      <c r="FP37" s="244"/>
      <c r="FQ37" s="254" t="str">
        <f>IFERROR(IF(AND('Classificação geral'!$H29="mas",'Classificação geral'!$I29=1,'Classificação geral'!$F29="Mini"),'Classificação geral'!$A29,""),"")</f>
        <v/>
      </c>
      <c r="FR37" s="254" t="str">
        <f>IFERROR(IF(AND('Classificação geral'!$H29="mas",'Classificação geral'!$I29=1,'Classificação geral'!$F29="Mini"),'Classificação geral'!$B29,""),"")</f>
        <v/>
      </c>
      <c r="FS37" s="255" t="str">
        <f>IF($FR37='Classificação geral'!$B29,'Classificação geral'!$C29,"")</f>
        <v/>
      </c>
      <c r="FT37" s="255" t="str">
        <f>IF($FR37='Classificação geral'!$B29,'Classificação geral'!$D29,"")</f>
        <v/>
      </c>
      <c r="FU37" s="255" t="str">
        <f>IF($FR37='Classificação geral'!$B29,'Classificação geral'!$H29,"")</f>
        <v/>
      </c>
      <c r="FV37" s="254" t="str">
        <f>IFERROR(IF(AND($FU37="mas",'Classificação geral'!$I29=1),'Classificação geral'!I29,""),"")</f>
        <v/>
      </c>
      <c r="FW37" s="254" t="str">
        <f>IFERROR(IF(AND($FU37="mas",'Classificação geral'!$I29=1),'Classificação geral'!N29,""),"")</f>
        <v/>
      </c>
      <c r="FX37" s="254" t="str">
        <f>IFERROR(IF(AND($FU37="mas",'Classificação geral'!$I29=1),'Classificação geral'!Q29,""),"")</f>
        <v/>
      </c>
      <c r="FY37" s="254" t="str">
        <f>IFERROR(IF(AND($FU37="mas",'Classificação geral'!$I29=1),'Classificação geral'!R29,""),"")</f>
        <v/>
      </c>
      <c r="FZ37" s="254" t="str">
        <f>IFERROR(IF(AND($FU37="mas",'Classificação geral'!$I29=1),'Classificação geral'!J29,""),"")</f>
        <v/>
      </c>
      <c r="GA37" s="254" t="str">
        <f>IFERROR(IF(AND($FU37="mas",'Classificação geral'!$I29=1),'Classificação geral'!S29,""),"")</f>
        <v/>
      </c>
      <c r="GB37" s="254" t="str">
        <f>IFERROR(IF(AND($FU37="mas",'Classificação geral'!$I29=1),'Classificação geral'!U29,""),"")</f>
        <v/>
      </c>
      <c r="GC37" s="254" t="str">
        <f>IFERROR(IF(AND($FU37="mas",'Classificação geral'!$I29=1),'Classificação geral'!V29,""),"")</f>
        <v/>
      </c>
      <c r="GD37" s="254" t="str">
        <f>IFERROR(IF(AND($FU37="mas",'Classificação geral'!$I29=1),'Classificação geral'!K29,""),"")</f>
        <v/>
      </c>
      <c r="GE37" s="254" t="str">
        <f>IFERROR(IF(AND($FU37="mas",'Classificação geral'!$I29=1),'Classificação geral'!W29,""),"")</f>
        <v/>
      </c>
      <c r="GF37" s="254" t="str">
        <f>IFERROR(IF(AND($FU37="mas",'Classificação geral'!$I29=1),'Classificação geral'!Y29,""),"")</f>
        <v/>
      </c>
      <c r="GG37" s="254" t="str">
        <f>IFERROR(IF(AND($FU37="mas",'Classificação geral'!$I29=1),'Classificação geral'!Z29,""),"")</f>
        <v/>
      </c>
      <c r="GH37" s="254" t="str">
        <f>IFERROR(IF(AND($FU37="mas",'Classificação geral'!$I29=1),'Classificação geral'!L29,""),"")</f>
        <v/>
      </c>
      <c r="GI37" s="254" t="str">
        <f>IFERROR(IF(AND($FU37="mas",'Classificação geral'!$I29=1),'Classificação geral'!M29,""),"")</f>
        <v/>
      </c>
      <c r="GJ37" s="302" t="str">
        <f>IFERROR(IF(AND($FU37="mas",'Classificação geral'!$I29=1),'Classificação geral'!AG29,""),"")</f>
        <v/>
      </c>
      <c r="GK37" s="256" t="str">
        <f>IFERROR(RANK(GJ37,GJ:GJ,0)+ COUNTIF($GJ$13:GJ36,GJ37),"")</f>
        <v/>
      </c>
      <c r="GL37" s="244"/>
      <c r="GM37" s="254" t="str">
        <f>IFERROR(IF(AND('Classificação geral'!$H29="fem",'Classificação geral'!$I29=2,'Classificação geral'!$F29="Mini"),'Classificação geral'!$A29,""),"")</f>
        <v/>
      </c>
      <c r="GN37" s="254" t="str">
        <f>IFERROR(IF(AND('Classificação geral'!$H29="fem",'Classificação geral'!$I29=2,'Classificação geral'!$F29="Mini"),'Classificação geral'!$B29,""),"")</f>
        <v/>
      </c>
      <c r="GO37" s="255" t="str">
        <f>IF($GN37='Classificação geral'!$B29,'Classificação geral'!$C29,"")</f>
        <v/>
      </c>
      <c r="GP37" s="255" t="str">
        <f>IF($GN37='Classificação geral'!$B29,'Classificação geral'!$D29,"")</f>
        <v/>
      </c>
      <c r="GQ37" s="255" t="str">
        <f>IF($GN37='Classificação geral'!$B29,'Classificação geral'!$H29,"")</f>
        <v/>
      </c>
      <c r="GR37" s="254" t="str">
        <f>IFERROR(IF(AND($GQ37="fem",'Classificação geral'!$I29=2),'Classificação geral'!I29,""),"")</f>
        <v/>
      </c>
      <c r="GS37" s="254" t="str">
        <f>IFERROR(IF(AND($GQ37="fem",'Classificação geral'!$I29=2),'Classificação geral'!N29,""),"")</f>
        <v/>
      </c>
      <c r="GT37" s="254" t="str">
        <f>IFERROR(IF(AND($GQ37="fem",'Classificação geral'!$I29=2),'Classificação geral'!Q29,""),"")</f>
        <v/>
      </c>
      <c r="GU37" s="254" t="str">
        <f>IFERROR(IF(AND($GQ37="fem",'Classificação geral'!$I29=2),'Classificação geral'!R29,""),"")</f>
        <v/>
      </c>
      <c r="GV37" s="254" t="str">
        <f>IFERROR(IF(AND($GQ37="fem",'Classificação geral'!$I29=2),'Classificação geral'!J29,""),"")</f>
        <v/>
      </c>
      <c r="GW37" s="254" t="str">
        <f>IFERROR(IF(AND($GQ37="fem",'Classificação geral'!$I29=2),'Classificação geral'!S29,""),"")</f>
        <v/>
      </c>
      <c r="GX37" s="254" t="str">
        <f>IFERROR(IF(AND($GQ37="fem",'Classificação geral'!$I29=2),'Classificação geral'!U29,""),"")</f>
        <v/>
      </c>
      <c r="GY37" s="254" t="str">
        <f>IFERROR(IF(AND($GQ37="fem",'Classificação geral'!$I29=2),'Classificação geral'!V29,""),"")</f>
        <v/>
      </c>
      <c r="GZ37" s="254" t="str">
        <f>IFERROR(IF(AND($GQ37="fem",'Classificação geral'!$I29=2),'Classificação geral'!K29,""),"")</f>
        <v/>
      </c>
      <c r="HA37" s="254" t="str">
        <f>IFERROR(IF(AND($GQ37="fem",'Classificação geral'!$I29=2),'Classificação geral'!W29,""),"")</f>
        <v/>
      </c>
      <c r="HB37" s="254" t="str">
        <f>IFERROR(IF(AND($GQ37="fem",'Classificação geral'!$I29=2),'Classificação geral'!Y29,""),"")</f>
        <v/>
      </c>
      <c r="HC37" s="254" t="str">
        <f>IFERROR(IF(AND($GQ37="fem",'Classificação geral'!$I29=2),'Classificação geral'!Z29,""),"")</f>
        <v/>
      </c>
      <c r="HD37" s="254" t="str">
        <f>IFERROR(IF(AND($GQ37="fem",'Classificação geral'!$I29=2),'Classificação geral'!L29,""),"")</f>
        <v/>
      </c>
      <c r="HE37" s="254" t="str">
        <f>IFERROR(IF(AND($GQ37="fem",'Classificação geral'!$I29=2),'Classificação geral'!M29,""),"")</f>
        <v/>
      </c>
      <c r="HF37" s="254" t="str">
        <f>IFERROR(IF(AND($GQ37="fem",'Classificação geral'!$I29=2),'Classificação geral'!AG29,""),"")</f>
        <v/>
      </c>
      <c r="HG37" s="256" t="str">
        <f>IFERROR(RANK(HF37,HF:HF,0)+ COUNTIF(HF$13:$HF35,HF37),"")</f>
        <v/>
      </c>
      <c r="HH37" s="244"/>
      <c r="HI37" s="254" t="str">
        <f>IFERROR(IF(AND('Classificação geral'!$H29="mas",'Classificação geral'!$I29=2,'Classificação geral'!$F29="Mini"),'Classificação geral'!$A29,""),"")</f>
        <v/>
      </c>
      <c r="HJ37" s="254" t="str">
        <f>IFERROR(IF(AND('Classificação geral'!$H29="mas",'Classificação geral'!$I29=2,'Classificação geral'!$F29="Mini"),'Classificação geral'!$B29,""),"")</f>
        <v/>
      </c>
      <c r="HK37" s="255" t="str">
        <f>IF($HJ37='Classificação geral'!$B29,'Classificação geral'!$C29,"")</f>
        <v/>
      </c>
      <c r="HL37" s="255" t="str">
        <f>IF($HJ37='Classificação geral'!$B29,'Classificação geral'!$D29,"")</f>
        <v/>
      </c>
      <c r="HM37" s="255" t="str">
        <f>IF($HJ37='Classificação geral'!$B29,'Classificação geral'!$H29,"")</f>
        <v/>
      </c>
      <c r="HN37" s="254" t="str">
        <f>IFERROR(IF(AND($HM37="mas",'Classificação geral'!$I29=2),'Classificação geral'!I29,""),"")</f>
        <v/>
      </c>
      <c r="HO37" s="254" t="str">
        <f>IFERROR(IF(AND($HM37="mas",'Classificação geral'!$I29=2),'Classificação geral'!N29,""),"")</f>
        <v/>
      </c>
      <c r="HP37" s="254" t="str">
        <f>IFERROR(IF(AND($HM37="mas",'Classificação geral'!$I29=2),'Classificação geral'!Q29,""),"")</f>
        <v/>
      </c>
      <c r="HQ37" s="254" t="str">
        <f>IFERROR(IF(AND($HM37="mas",'Classificação geral'!$I29=2),'Classificação geral'!R29,""),"")</f>
        <v/>
      </c>
      <c r="HR37" s="254" t="str">
        <f>IFERROR(IF(AND($HM37="mas",'Classificação geral'!$I29=2),'Classificação geral'!J29,""),"")</f>
        <v/>
      </c>
      <c r="HS37" s="254" t="str">
        <f>IFERROR(IF(AND($HM37="mas",'Classificação geral'!$I29=2),'Classificação geral'!S29,""),"")</f>
        <v/>
      </c>
      <c r="HT37" s="254" t="str">
        <f>IFERROR(IF(AND($HM37="mas",'Classificação geral'!$I29=2),'Classificação geral'!U29,""),"")</f>
        <v/>
      </c>
      <c r="HU37" s="254" t="str">
        <f>IFERROR(IF(AND($HM37="mas",'Classificação geral'!$I29=2),'Classificação geral'!V29,""),"")</f>
        <v/>
      </c>
      <c r="HV37" s="254" t="str">
        <f>IFERROR(IF(AND($HM37="mas",'Classificação geral'!$I29=2),'Classificação geral'!J29,""),"")</f>
        <v/>
      </c>
      <c r="HW37" s="254" t="str">
        <f>IFERROR(IF(AND($HM37="mas",'Classificação geral'!$I29=2),'Classificação geral'!W29,""),"")</f>
        <v/>
      </c>
      <c r="HX37" s="254" t="str">
        <f>IFERROR(IF(AND($HM37="mas",'Classificação geral'!$I29=2),'Classificação geral'!Y29,""),"")</f>
        <v/>
      </c>
      <c r="HY37" s="254" t="str">
        <f>IFERROR(IF(AND($HM37="mas",'Classificação geral'!$I29=2),'Classificação geral'!Z29,""),"")</f>
        <v/>
      </c>
      <c r="HZ37" s="254" t="str">
        <f>IFERROR(IF(AND($HM37="mas",'Classificação geral'!$I29=2),'Classificação geral'!L29,""),"")</f>
        <v/>
      </c>
      <c r="IA37" s="254" t="str">
        <f>IFERROR(IF(AND($HM37="mas",'Classificação geral'!$I29=2),'Classificação geral'!$AG29,""),"")</f>
        <v/>
      </c>
      <c r="IB37" s="256" t="str">
        <f>IFERROR(RANK(IA37,IA:IA,0)+ COUNTIF($IA$13:IA$13,IA37),"")</f>
        <v/>
      </c>
      <c r="IC37" s="244"/>
      <c r="ID37" s="254" t="str">
        <f>IFERROR(IF(AND('Classificação geral'!$H29="fem",'Classificação geral'!$I29=3,'Classificação geral'!$F29="Mini"),'Classificação geral'!$A29,""),"")</f>
        <v/>
      </c>
      <c r="IE37" s="254" t="str">
        <f>IFERROR(IF(AND('Classificação geral'!$H29="fem",'Classificação geral'!$I29=3,'Classificação geral'!$F29="Mini"),'Classificação geral'!$B29,""),"")</f>
        <v/>
      </c>
      <c r="IF37" s="255" t="str">
        <f>IF($IE37='Classificação geral'!$B29,'Classificação geral'!$C29,"")</f>
        <v/>
      </c>
      <c r="IG37" s="255" t="str">
        <f>IF($IE37='Classificação geral'!$B29,'Classificação geral'!$D29,"")</f>
        <v/>
      </c>
      <c r="IH37" s="255" t="str">
        <f>IF($IE37='Classificação geral'!$B29,'Classificação geral'!$H29,"")</f>
        <v/>
      </c>
      <c r="II37" s="255" t="str">
        <f>IF($IH37='Classificação geral'!$H29,'Classificação geral'!$I29,"")</f>
        <v/>
      </c>
      <c r="IJ37" s="255" t="str">
        <f>IF($II37='Classificação geral'!$I29,'Classificação geral'!$N29,"")</f>
        <v/>
      </c>
      <c r="IK37" s="255" t="str">
        <f>IF($II37='Classificação geral'!$I29,'Classificação geral'!$Q29,"")</f>
        <v/>
      </c>
      <c r="IL37" s="255" t="str">
        <f>IF($II37='Classificação geral'!$I29,'Classificação geral'!$R29,"")</f>
        <v/>
      </c>
      <c r="IM37" s="255" t="str">
        <f>IF($II37='Classificação geral'!$I29,'Classificação geral'!$J29,"")</f>
        <v/>
      </c>
      <c r="IN37" s="255" t="str">
        <f>IF($II37='Classificação geral'!$I29,'Classificação geral'!$S29,"")</f>
        <v/>
      </c>
      <c r="IO37" s="255" t="str">
        <f>IF($II37='Classificação geral'!$I29,'Classificação geral'!$U29,"")</f>
        <v/>
      </c>
      <c r="IP37" s="255" t="str">
        <f>IF($II37='Classificação geral'!$I29,'Classificação geral'!$V29,"")</f>
        <v/>
      </c>
      <c r="IQ37" s="255" t="str">
        <f>IF($II37='Classificação geral'!$I29,'Classificação geral'!$K29,"")</f>
        <v/>
      </c>
      <c r="IR37" s="255" t="str">
        <f>IF($II37='Classificação geral'!$I29,'Classificação geral'!$W29,"")</f>
        <v/>
      </c>
      <c r="IS37" s="255" t="str">
        <f>IF($II37='Classificação geral'!$I29,'Classificação geral'!$Y29,"")</f>
        <v/>
      </c>
      <c r="IT37" s="255" t="str">
        <f>IF($II37='Classificação geral'!$I29,'Classificação geral'!$Z29,"")</f>
        <v/>
      </c>
      <c r="IU37" s="255" t="str">
        <f>IF($II37='Classificação geral'!$I29,'Classificação geral'!$L29,"")</f>
        <v/>
      </c>
      <c r="IV37" s="255" t="str">
        <f>IF($II37='Classificação geral'!$I29,'Classificação geral'!$M29,"")</f>
        <v/>
      </c>
      <c r="IW37" s="255" t="str">
        <f>IF($II37='Classificação geral'!$I29,'Classificação geral'!$AG29,"")</f>
        <v/>
      </c>
      <c r="IX37" s="256" t="str">
        <f>IFERROR(RANK(IW37,IW:IW,0)+ COUNTIF($IW$13:IW35,IW37),"")</f>
        <v/>
      </c>
      <c r="IY37" s="244"/>
      <c r="IZ37" s="254" t="str">
        <f>IFERROR(IF(AND('Classificação geral'!$H29="mas",'Classificação geral'!$I29=3,'Classificação geral'!$F29="Mini"),'Classificação geral'!$A29,""),"")</f>
        <v/>
      </c>
      <c r="JA37" s="254" t="str">
        <f>IFERROR(IF(AND('Classificação geral'!$H29="mas",'Classificação geral'!$I29=3,'Classificação geral'!$F29="Mini"),'Classificação geral'!$B29,""),"")</f>
        <v/>
      </c>
      <c r="JB37" s="255" t="str">
        <f>IF($JA37='Classificação geral'!$B29,'Classificação geral'!$C29,"")</f>
        <v/>
      </c>
      <c r="JC37" s="255" t="str">
        <f>IF($JA37='Classificação geral'!$B29,'Classificação geral'!$D29,"")</f>
        <v/>
      </c>
      <c r="JD37" s="255" t="str">
        <f>IF($JA37='Classificação geral'!$B29,'Classificação geral'!$H29,"")</f>
        <v/>
      </c>
      <c r="JE37" s="254" t="str">
        <f>IFERROR(IF(AND($JD37="mas",'Classificação geral'!$I29=3),'Classificação geral'!I29,""),"")</f>
        <v/>
      </c>
      <c r="JF37" s="254" t="str">
        <f>IFERROR(IF(AND($JD37="mas",'Classificação geral'!$I29=3),'Classificação geral'!N29,""),"")</f>
        <v/>
      </c>
      <c r="JG37" s="254" t="str">
        <f>IFERROR(IF(AND($JD37="mas",'Classificação geral'!$I29=3),'Classificação geral'!Q29,""),"")</f>
        <v/>
      </c>
      <c r="JH37" s="254" t="str">
        <f>IFERROR(IF(AND($JD37="mas",'Classificação geral'!$I29=3),'Classificação geral'!R29,""),"")</f>
        <v/>
      </c>
      <c r="JI37" s="254" t="str">
        <f>IFERROR(IF(AND($JD37="mas",'Classificação geral'!$I29=3),'Classificação geral'!J29,""),"")</f>
        <v/>
      </c>
      <c r="JJ37" s="254" t="str">
        <f>IFERROR(IF(AND($JD37="mas",'Classificação geral'!$I29=3),'Classificação geral'!S29,""),"")</f>
        <v/>
      </c>
      <c r="JK37" s="254" t="str">
        <f>IFERROR(IF(AND($JD37="mas",'Classificação geral'!$I29=3),'Classificação geral'!U29,""),"")</f>
        <v/>
      </c>
      <c r="JL37" s="254" t="str">
        <f>IFERROR(IF(AND($JD37="mas",'Classificação geral'!$I29=3),'Classificação geral'!V29,""),"")</f>
        <v/>
      </c>
      <c r="JM37" s="254" t="str">
        <f>IFERROR(IF(AND($JD37="mas",'Classificação geral'!$I29=3),'Classificação geral'!K29,""),"")</f>
        <v/>
      </c>
      <c r="JN37" s="254" t="str">
        <f>IFERROR(IF(AND($JD37="mas",'Classificação geral'!$I29=3),'Classificação geral'!W29,""),"")</f>
        <v/>
      </c>
      <c r="JO37" s="254" t="str">
        <f>IFERROR(IF(AND($JD37="mas",'Classificação geral'!$I29=3),'Classificação geral'!Y29,""),"")</f>
        <v/>
      </c>
      <c r="JP37" s="254" t="str">
        <f>IFERROR(IF(AND($JD37="mas",'Classificação geral'!$I29=3),'Classificação geral'!Z29,""),"")</f>
        <v/>
      </c>
      <c r="JQ37" s="254" t="str">
        <f>IFERROR(IF(AND($JD37="mas",'Classificação geral'!$I29=3),'Classificação geral'!L29,""),"")</f>
        <v/>
      </c>
      <c r="JR37" s="254" t="str">
        <f>IFERROR(IF(AND($JD37="mas",'Classificação geral'!$I29=3),'Classificação geral'!$AG29,""),"")</f>
        <v/>
      </c>
      <c r="JS37" s="256" t="str">
        <f>IFERROR(RANK(JR37,JR:JR,0)+ COUNTIF(JR$13:$JR35,JR37),"")</f>
        <v/>
      </c>
    </row>
    <row r="38" spans="1:279" s="304" customFormat="1" ht="27.75" customHeight="1" x14ac:dyDescent="0.4">
      <c r="A38" s="297"/>
      <c r="B38" s="309" t="str">
        <f t="shared" si="19"/>
        <v/>
      </c>
      <c r="C38" s="292" t="str">
        <f t="shared" si="20"/>
        <v/>
      </c>
      <c r="D38" s="292" t="str">
        <f t="shared" si="21"/>
        <v/>
      </c>
      <c r="E38" s="292" t="str">
        <f t="shared" si="22"/>
        <v/>
      </c>
      <c r="F38" s="293" t="str">
        <f t="shared" si="23"/>
        <v/>
      </c>
      <c r="G38" s="293" t="str">
        <f t="shared" si="24"/>
        <v/>
      </c>
      <c r="H38" s="294" t="str">
        <f t="shared" si="25"/>
        <v/>
      </c>
      <c r="I38" s="294" t="str">
        <f t="shared" si="26"/>
        <v/>
      </c>
      <c r="J38" s="294" t="str">
        <f t="shared" si="27"/>
        <v/>
      </c>
      <c r="K38" s="294" t="str">
        <f t="shared" si="28"/>
        <v/>
      </c>
      <c r="L38" s="294" t="str">
        <f t="shared" si="29"/>
        <v/>
      </c>
      <c r="M38" s="294" t="str">
        <f t="shared" si="30"/>
        <v/>
      </c>
      <c r="N38" s="294" t="str">
        <f t="shared" si="31"/>
        <v/>
      </c>
      <c r="O38" s="294" t="str">
        <f t="shared" si="32"/>
        <v/>
      </c>
      <c r="P38" s="294" t="str">
        <f t="shared" si="33"/>
        <v/>
      </c>
      <c r="Q38" s="294" t="str">
        <f t="shared" si="34"/>
        <v/>
      </c>
      <c r="R38" s="294" t="str">
        <f t="shared" si="121"/>
        <v/>
      </c>
      <c r="S38" s="294" t="str">
        <f t="shared" si="121"/>
        <v/>
      </c>
      <c r="T38" s="294" t="str">
        <f t="shared" si="36"/>
        <v/>
      </c>
      <c r="U38" s="294" t="str">
        <f t="shared" si="37"/>
        <v/>
      </c>
      <c r="V38" s="295">
        <v>24</v>
      </c>
      <c r="W38" s="296"/>
      <c r="X38" s="296"/>
      <c r="Y38" s="309" t="str">
        <f t="shared" si="38"/>
        <v/>
      </c>
      <c r="Z38" s="292" t="str">
        <f t="shared" si="39"/>
        <v/>
      </c>
      <c r="AA38" s="292" t="str">
        <f t="shared" si="40"/>
        <v/>
      </c>
      <c r="AB38" s="292" t="str">
        <f t="shared" si="41"/>
        <v/>
      </c>
      <c r="AC38" s="293" t="str">
        <f t="shared" si="42"/>
        <v/>
      </c>
      <c r="AD38" s="293" t="str">
        <f t="shared" si="43"/>
        <v/>
      </c>
      <c r="AE38" s="294" t="str">
        <f t="shared" si="44"/>
        <v/>
      </c>
      <c r="AF38" s="294" t="str">
        <f t="shared" si="45"/>
        <v/>
      </c>
      <c r="AG38" s="294" t="str">
        <f t="shared" si="46"/>
        <v/>
      </c>
      <c r="AH38" s="294" t="str">
        <f t="shared" si="47"/>
        <v/>
      </c>
      <c r="AI38" s="294" t="str">
        <f t="shared" si="48"/>
        <v/>
      </c>
      <c r="AJ38" s="294" t="str">
        <f t="shared" si="49"/>
        <v/>
      </c>
      <c r="AK38" s="294" t="str">
        <f t="shared" si="50"/>
        <v/>
      </c>
      <c r="AL38" s="294" t="str">
        <f t="shared" si="51"/>
        <v/>
      </c>
      <c r="AM38" s="294" t="str">
        <f t="shared" si="52"/>
        <v/>
      </c>
      <c r="AN38" s="294" t="str">
        <f t="shared" si="53"/>
        <v/>
      </c>
      <c r="AO38" s="294" t="str">
        <f t="shared" si="122"/>
        <v/>
      </c>
      <c r="AP38" s="294" t="str">
        <f t="shared" si="122"/>
        <v/>
      </c>
      <c r="AQ38" s="294" t="str">
        <f t="shared" si="55"/>
        <v/>
      </c>
      <c r="AR38" s="294" t="str">
        <f t="shared" si="56"/>
        <v/>
      </c>
      <c r="AS38" s="295">
        <v>24</v>
      </c>
      <c r="AT38" s="296"/>
      <c r="AU38" s="297"/>
      <c r="AV38" s="310" t="str">
        <f t="shared" si="57"/>
        <v/>
      </c>
      <c r="AW38" s="292" t="str">
        <f t="shared" si="58"/>
        <v/>
      </c>
      <c r="AX38" s="292" t="str">
        <f t="shared" si="59"/>
        <v/>
      </c>
      <c r="AY38" s="293" t="str">
        <f t="shared" si="60"/>
        <v/>
      </c>
      <c r="AZ38" s="293" t="str">
        <f t="shared" si="61"/>
        <v/>
      </c>
      <c r="BA38" s="293" t="str">
        <f t="shared" si="62"/>
        <v/>
      </c>
      <c r="BB38" s="294" t="str">
        <f t="shared" si="63"/>
        <v/>
      </c>
      <c r="BC38" s="294" t="str">
        <f t="shared" si="64"/>
        <v/>
      </c>
      <c r="BD38" s="294" t="str">
        <f t="shared" si="65"/>
        <v/>
      </c>
      <c r="BE38" s="294" t="str">
        <f t="shared" si="66"/>
        <v/>
      </c>
      <c r="BF38" s="294" t="str">
        <f t="shared" si="67"/>
        <v/>
      </c>
      <c r="BG38" s="294" t="str">
        <f t="shared" si="68"/>
        <v/>
      </c>
      <c r="BH38" s="294" t="str">
        <f t="shared" si="69"/>
        <v/>
      </c>
      <c r="BI38" s="294" t="str">
        <f t="shared" si="70"/>
        <v/>
      </c>
      <c r="BJ38" s="294" t="str">
        <f t="shared" si="71"/>
        <v/>
      </c>
      <c r="BK38" s="294" t="str">
        <f t="shared" si="72"/>
        <v/>
      </c>
      <c r="BL38" s="294" t="str">
        <f t="shared" si="123"/>
        <v/>
      </c>
      <c r="BM38" s="294" t="str">
        <f t="shared" si="123"/>
        <v/>
      </c>
      <c r="BN38" s="294" t="str">
        <f t="shared" si="74"/>
        <v/>
      </c>
      <c r="BO38" s="294" t="str">
        <f t="shared" si="75"/>
        <v/>
      </c>
      <c r="BP38" s="295">
        <v>24</v>
      </c>
      <c r="BQ38" s="296"/>
      <c r="BR38" s="296"/>
      <c r="BS38" s="310" t="str">
        <f t="shared" si="76"/>
        <v/>
      </c>
      <c r="BT38" s="292" t="str">
        <f t="shared" si="77"/>
        <v/>
      </c>
      <c r="BU38" s="292" t="str">
        <f t="shared" si="78"/>
        <v/>
      </c>
      <c r="BV38" s="293" t="str">
        <f t="shared" si="79"/>
        <v/>
      </c>
      <c r="BW38" s="293" t="str">
        <f t="shared" si="80"/>
        <v/>
      </c>
      <c r="BX38" s="293" t="str">
        <f t="shared" si="124"/>
        <v/>
      </c>
      <c r="BY38" s="294" t="str">
        <f t="shared" si="124"/>
        <v/>
      </c>
      <c r="BZ38" s="294" t="str">
        <f t="shared" si="82"/>
        <v/>
      </c>
      <c r="CA38" s="294" t="str">
        <f t="shared" si="83"/>
        <v/>
      </c>
      <c r="CB38" s="294" t="str">
        <f t="shared" si="84"/>
        <v/>
      </c>
      <c r="CC38" s="294" t="str">
        <f t="shared" si="85"/>
        <v/>
      </c>
      <c r="CD38" s="294" t="str">
        <f t="shared" si="86"/>
        <v/>
      </c>
      <c r="CE38" s="294" t="str">
        <f t="shared" si="87"/>
        <v/>
      </c>
      <c r="CF38" s="294" t="str">
        <f t="shared" si="88"/>
        <v/>
      </c>
      <c r="CG38" s="294" t="str">
        <f t="shared" si="89"/>
        <v/>
      </c>
      <c r="CH38" s="294" t="str">
        <f t="shared" si="90"/>
        <v/>
      </c>
      <c r="CI38" s="294" t="str">
        <f t="shared" si="125"/>
        <v/>
      </c>
      <c r="CJ38" s="294" t="str">
        <f t="shared" si="125"/>
        <v/>
      </c>
      <c r="CK38" s="294" t="str">
        <f t="shared" si="92"/>
        <v/>
      </c>
      <c r="CL38" s="294" t="str">
        <f t="shared" si="93"/>
        <v/>
      </c>
      <c r="CM38" s="295">
        <v>24</v>
      </c>
      <c r="CN38" s="297"/>
      <c r="CO38" s="297"/>
      <c r="CP38" s="309" t="str">
        <f t="shared" si="94"/>
        <v/>
      </c>
      <c r="CQ38" s="292" t="str">
        <f t="shared" si="95"/>
        <v/>
      </c>
      <c r="CR38" s="292" t="str">
        <f t="shared" si="96"/>
        <v/>
      </c>
      <c r="CS38" s="292" t="str">
        <f t="shared" si="97"/>
        <v/>
      </c>
      <c r="CT38" s="293" t="str">
        <f t="shared" si="98"/>
        <v/>
      </c>
      <c r="CU38" s="293" t="str">
        <f t="shared" si="99"/>
        <v/>
      </c>
      <c r="CV38" s="294" t="str">
        <f t="shared" si="100"/>
        <v/>
      </c>
      <c r="CW38" s="294" t="str">
        <f t="shared" si="101"/>
        <v/>
      </c>
      <c r="CX38" s="294" t="str">
        <f t="shared" si="102"/>
        <v/>
      </c>
      <c r="CY38" s="294" t="str">
        <f t="shared" si="103"/>
        <v/>
      </c>
      <c r="CZ38" s="294" t="str">
        <f t="shared" si="104"/>
        <v/>
      </c>
      <c r="DA38" s="294" t="str">
        <f t="shared" si="105"/>
        <v/>
      </c>
      <c r="DB38" s="294" t="str">
        <f t="shared" si="106"/>
        <v/>
      </c>
      <c r="DC38" s="294" t="str">
        <f t="shared" si="107"/>
        <v/>
      </c>
      <c r="DD38" s="294" t="str">
        <f t="shared" si="108"/>
        <v/>
      </c>
      <c r="DE38" s="294" t="str">
        <f t="shared" si="109"/>
        <v/>
      </c>
      <c r="DF38" s="294" t="str">
        <f t="shared" si="126"/>
        <v/>
      </c>
      <c r="DG38" s="294" t="str">
        <f t="shared" si="126"/>
        <v/>
      </c>
      <c r="DH38" s="294" t="str">
        <f t="shared" si="111"/>
        <v/>
      </c>
      <c r="DI38" s="294" t="str">
        <f t="shared" si="112"/>
        <v/>
      </c>
      <c r="DJ38" s="295">
        <v>24</v>
      </c>
      <c r="DK38" s="296"/>
      <c r="DL38" s="296"/>
      <c r="DM38" s="309" t="str">
        <f t="shared" si="113"/>
        <v/>
      </c>
      <c r="DN38" s="292" t="str">
        <f t="shared" si="114"/>
        <v/>
      </c>
      <c r="DO38" s="292" t="str">
        <f t="shared" si="115"/>
        <v/>
      </c>
      <c r="DP38" s="292" t="str">
        <f t="shared" si="116"/>
        <v/>
      </c>
      <c r="DQ38" s="293" t="str">
        <f t="shared" si="117"/>
        <v/>
      </c>
      <c r="DR38" s="293" t="str">
        <f t="shared" si="118"/>
        <v/>
      </c>
      <c r="DS38" s="293" t="str">
        <f t="shared" si="7"/>
        <v/>
      </c>
      <c r="DT38" s="293" t="str">
        <f t="shared" si="8"/>
        <v/>
      </c>
      <c r="DU38" s="294" t="str">
        <f t="shared" si="9"/>
        <v/>
      </c>
      <c r="DV38" s="294" t="str">
        <f t="shared" si="10"/>
        <v/>
      </c>
      <c r="DW38" s="294" t="str">
        <f t="shared" si="11"/>
        <v/>
      </c>
      <c r="DX38" s="294" t="str">
        <f t="shared" si="12"/>
        <v/>
      </c>
      <c r="DY38" s="294" t="str">
        <f t="shared" si="13"/>
        <v/>
      </c>
      <c r="DZ38" s="294" t="str">
        <f t="shared" si="14"/>
        <v/>
      </c>
      <c r="EA38" s="294" t="str">
        <f t="shared" si="15"/>
        <v/>
      </c>
      <c r="EB38" s="294" t="str">
        <f t="shared" si="16"/>
        <v/>
      </c>
      <c r="EC38" s="294" t="str">
        <f t="shared" si="17"/>
        <v/>
      </c>
      <c r="ED38" s="294" t="str">
        <f t="shared" si="120"/>
        <v/>
      </c>
      <c r="EE38" s="294" t="str">
        <f t="shared" si="18"/>
        <v/>
      </c>
      <c r="EF38" s="294" t="str">
        <f t="shared" si="119"/>
        <v/>
      </c>
      <c r="EG38" s="295">
        <v>24</v>
      </c>
      <c r="EU38" s="254" t="str">
        <f>IFERROR(IF(AND('Classificação geral'!$H30="FEM",'Classificação geral'!$I30=1,'Classificação geral'!$F30="Mini"),'Classificação geral'!$A30,""),"")</f>
        <v/>
      </c>
      <c r="EV38" s="254" t="str">
        <f>IFERROR(IF(AND('Classificação geral'!$H30="FEM",'Classificação geral'!$I30=1,'Classificação geral'!F30="Mini"),'Classificação geral'!$B30,""),"")</f>
        <v/>
      </c>
      <c r="EW38" s="255" t="str">
        <f>IF($EV38='Classificação geral'!$B30,'Classificação geral'!$C30,"")</f>
        <v/>
      </c>
      <c r="EX38" s="255" t="str">
        <f>IF($EV38='Classificação geral'!$B30,'Classificação geral'!$D30,"")</f>
        <v/>
      </c>
      <c r="EY38" s="255" t="str">
        <f>IF($EV38='Classificação geral'!$B30,'Classificação geral'!$H30,"")</f>
        <v/>
      </c>
      <c r="EZ38" s="255" t="str">
        <f>IF($EY38='Classificação geral'!$H30,'Classificação geral'!$I30,"")</f>
        <v/>
      </c>
      <c r="FA38" s="255" t="str">
        <f>IF($EZ38='Classificação geral'!$I30,'Classificação geral'!$N30,"")</f>
        <v/>
      </c>
      <c r="FB38" s="255" t="str">
        <f>IF($EZ38='Classificação geral'!$I30,'Classificação geral'!$Q30,"")</f>
        <v/>
      </c>
      <c r="FC38" s="255" t="str">
        <f>IF($EZ38='Classificação geral'!$I30,'Classificação geral'!$R30,"")</f>
        <v/>
      </c>
      <c r="FD38" s="255" t="str">
        <f>IF($EZ38='Classificação geral'!$I30,'Classificação geral'!$J30,"")</f>
        <v/>
      </c>
      <c r="FE38" s="255" t="str">
        <f>IF($EZ38='Classificação geral'!$I30,'Classificação geral'!$S30,"")</f>
        <v/>
      </c>
      <c r="FF38" s="255" t="str">
        <f>IF($EZ38='Classificação geral'!$I30,'Classificação geral'!$U30,"")</f>
        <v/>
      </c>
      <c r="FG38" s="255" t="str">
        <f>IF($EZ38='Classificação geral'!$I30,'Classificação geral'!$V30,"")</f>
        <v/>
      </c>
      <c r="FH38" s="255" t="str">
        <f>IF($EZ38='Classificação geral'!$I30,'Classificação geral'!$K30,"")</f>
        <v/>
      </c>
      <c r="FI38" s="255" t="str">
        <f>IF($EZ38='Classificação geral'!$I30,'Classificação geral'!$W30,"")</f>
        <v/>
      </c>
      <c r="FJ38" s="255" t="str">
        <f>IF($EZ38='Classificação geral'!$I30,'Classificação geral'!$Y30,"")</f>
        <v/>
      </c>
      <c r="FK38" s="255" t="str">
        <f>IF($EZ38='Classificação geral'!$I30,'Classificação geral'!$Z30,"")</f>
        <v/>
      </c>
      <c r="FL38" s="255" t="str">
        <f>IF($EZ38='Classificação geral'!$I30,'Classificação geral'!$L30,"")</f>
        <v/>
      </c>
      <c r="FM38" s="255" t="str">
        <f>IF($EZ38='Classificação geral'!$I30,'Classificação geral'!$M30,"")</f>
        <v/>
      </c>
      <c r="FN38" s="255" t="str">
        <f>IF($EZ38='Classificação geral'!$I30,'Classificação geral'!$AG30,"")</f>
        <v/>
      </c>
      <c r="FO38" s="256" t="str">
        <f>IFERROR(RANK(FN38,FN:FN,0)+ COUNTIF($FN$13:FN37,FN38),"")</f>
        <v/>
      </c>
      <c r="FP38" s="244"/>
      <c r="FQ38" s="254" t="str">
        <f>IFERROR(IF(AND('Classificação geral'!$H30="mas",'Classificação geral'!$I30=1,'Classificação geral'!$F30="Mini"),'Classificação geral'!$A30,""),"")</f>
        <v/>
      </c>
      <c r="FR38" s="254" t="str">
        <f>IFERROR(IF(AND('Classificação geral'!$H30="mas",'Classificação geral'!$I30=1,'Classificação geral'!$F30="Mini"),'Classificação geral'!$B30,""),"")</f>
        <v/>
      </c>
      <c r="FS38" s="255" t="str">
        <f>IF($FR38='Classificação geral'!$B30,'Classificação geral'!$C30,"")</f>
        <v/>
      </c>
      <c r="FT38" s="255" t="str">
        <f>IF($FR38='Classificação geral'!$B30,'Classificação geral'!$D30,"")</f>
        <v/>
      </c>
      <c r="FU38" s="255" t="str">
        <f>IF($FR38='Classificação geral'!$B30,'Classificação geral'!$H30,"")</f>
        <v/>
      </c>
      <c r="FV38" s="254" t="str">
        <f>IFERROR(IF(AND($FU38="mas",'Classificação geral'!$I30=1),'Classificação geral'!I30,""),"")</f>
        <v/>
      </c>
      <c r="FW38" s="254" t="str">
        <f>IFERROR(IF(AND($FU38="mas",'Classificação geral'!$I30=1),'Classificação geral'!N30,""),"")</f>
        <v/>
      </c>
      <c r="FX38" s="254" t="str">
        <f>IFERROR(IF(AND($FU38="mas",'Classificação geral'!$I30=1),'Classificação geral'!Q30,""),"")</f>
        <v/>
      </c>
      <c r="FY38" s="254" t="str">
        <f>IFERROR(IF(AND($FU38="mas",'Classificação geral'!$I30=1),'Classificação geral'!R30,""),"")</f>
        <v/>
      </c>
      <c r="FZ38" s="254" t="str">
        <f>IFERROR(IF(AND($FU38="mas",'Classificação geral'!$I30=1),'Classificação geral'!J30,""),"")</f>
        <v/>
      </c>
      <c r="GA38" s="254" t="str">
        <f>IFERROR(IF(AND($FU38="mas",'Classificação geral'!$I30=1),'Classificação geral'!S30,""),"")</f>
        <v/>
      </c>
      <c r="GB38" s="254" t="str">
        <f>IFERROR(IF(AND($FU38="mas",'Classificação geral'!$I30=1),'Classificação geral'!U30,""),"")</f>
        <v/>
      </c>
      <c r="GC38" s="254" t="str">
        <f>IFERROR(IF(AND($FU38="mas",'Classificação geral'!$I30=1),'Classificação geral'!V30,""),"")</f>
        <v/>
      </c>
      <c r="GD38" s="254" t="str">
        <f>IFERROR(IF(AND($FU38="mas",'Classificação geral'!$I30=1),'Classificação geral'!K30,""),"")</f>
        <v/>
      </c>
      <c r="GE38" s="254" t="str">
        <f>IFERROR(IF(AND($FU38="mas",'Classificação geral'!$I30=1),'Classificação geral'!W30,""),"")</f>
        <v/>
      </c>
      <c r="GF38" s="254" t="str">
        <f>IFERROR(IF(AND($FU38="mas",'Classificação geral'!$I30=1),'Classificação geral'!Y30,""),"")</f>
        <v/>
      </c>
      <c r="GG38" s="254" t="str">
        <f>IFERROR(IF(AND($FU38="mas",'Classificação geral'!$I30=1),'Classificação geral'!Z30,""),"")</f>
        <v/>
      </c>
      <c r="GH38" s="254" t="str">
        <f>IFERROR(IF(AND($FU38="mas",'Classificação geral'!$I30=1),'Classificação geral'!L30,""),"")</f>
        <v/>
      </c>
      <c r="GI38" s="254" t="str">
        <f>IFERROR(IF(AND($FU38="mas",'Classificação geral'!$I30=1),'Classificação geral'!M30,""),"")</f>
        <v/>
      </c>
      <c r="GJ38" s="302" t="str">
        <f>IFERROR(IF(AND($FU38="mas",'Classificação geral'!$I30=1),'Classificação geral'!AG30,""),"")</f>
        <v/>
      </c>
      <c r="GK38" s="256" t="str">
        <f>IFERROR(RANK(GJ38,GJ:GJ,0)+ COUNTIF($GJ$13:GJ37,GJ38),"")</f>
        <v/>
      </c>
      <c r="GL38" s="244"/>
      <c r="GM38" s="254" t="str">
        <f>IFERROR(IF(AND('Classificação geral'!$H30="fem",'Classificação geral'!$I30=2,'Classificação geral'!$F30="Mini"),'Classificação geral'!$A30,""),"")</f>
        <v/>
      </c>
      <c r="GN38" s="254" t="str">
        <f>IFERROR(IF(AND('Classificação geral'!$H30="fem",'Classificação geral'!$I30=2,'Classificação geral'!$F30="Mini"),'Classificação geral'!$B30,""),"")</f>
        <v/>
      </c>
      <c r="GO38" s="255" t="str">
        <f>IF($GN38='Classificação geral'!$B30,'Classificação geral'!$C30,"")</f>
        <v/>
      </c>
      <c r="GP38" s="255" t="str">
        <f>IF($GN38='Classificação geral'!$B30,'Classificação geral'!$D30,"")</f>
        <v/>
      </c>
      <c r="GQ38" s="255" t="str">
        <f>IF($GN38='Classificação geral'!$B30,'Classificação geral'!$H30,"")</f>
        <v/>
      </c>
      <c r="GR38" s="254" t="str">
        <f>IFERROR(IF(AND($GQ38="fem",'Classificação geral'!$I30=2),'Classificação geral'!I30,""),"")</f>
        <v/>
      </c>
      <c r="GS38" s="254" t="str">
        <f>IFERROR(IF(AND($GQ38="fem",'Classificação geral'!$I30=2),'Classificação geral'!N30,""),"")</f>
        <v/>
      </c>
      <c r="GT38" s="254" t="str">
        <f>IFERROR(IF(AND($GQ38="fem",'Classificação geral'!$I30=2),'Classificação geral'!Q30,""),"")</f>
        <v/>
      </c>
      <c r="GU38" s="254" t="str">
        <f>IFERROR(IF(AND($GQ38="fem",'Classificação geral'!$I30=2),'Classificação geral'!R30,""),"")</f>
        <v/>
      </c>
      <c r="GV38" s="254" t="str">
        <f>IFERROR(IF(AND($GQ38="fem",'Classificação geral'!$I30=2),'Classificação geral'!J30,""),"")</f>
        <v/>
      </c>
      <c r="GW38" s="254" t="str">
        <f>IFERROR(IF(AND($GQ38="fem",'Classificação geral'!$I30=2),'Classificação geral'!S30,""),"")</f>
        <v/>
      </c>
      <c r="GX38" s="254" t="str">
        <f>IFERROR(IF(AND($GQ38="fem",'Classificação geral'!$I30=2),'Classificação geral'!U30,""),"")</f>
        <v/>
      </c>
      <c r="GY38" s="254" t="str">
        <f>IFERROR(IF(AND($GQ38="fem",'Classificação geral'!$I30=2),'Classificação geral'!V30,""),"")</f>
        <v/>
      </c>
      <c r="GZ38" s="254" t="str">
        <f>IFERROR(IF(AND($GQ38="fem",'Classificação geral'!$I30=2),'Classificação geral'!K30,""),"")</f>
        <v/>
      </c>
      <c r="HA38" s="254" t="str">
        <f>IFERROR(IF(AND($GQ38="fem",'Classificação geral'!$I30=2),'Classificação geral'!W30,""),"")</f>
        <v/>
      </c>
      <c r="HB38" s="254" t="str">
        <f>IFERROR(IF(AND($GQ38="fem",'Classificação geral'!$I30=2),'Classificação geral'!Y30,""),"")</f>
        <v/>
      </c>
      <c r="HC38" s="254" t="str">
        <f>IFERROR(IF(AND($GQ38="fem",'Classificação geral'!$I30=2),'Classificação geral'!Z30,""),"")</f>
        <v/>
      </c>
      <c r="HD38" s="254" t="str">
        <f>IFERROR(IF(AND($GQ38="fem",'Classificação geral'!$I30=2),'Classificação geral'!L30,""),"")</f>
        <v/>
      </c>
      <c r="HE38" s="254" t="str">
        <f>IFERROR(IF(AND($GQ38="fem",'Classificação geral'!$I30=2),'Classificação geral'!M30,""),"")</f>
        <v/>
      </c>
      <c r="HF38" s="254" t="str">
        <f>IFERROR(IF(AND($GQ38="fem",'Classificação geral'!$I30=2),'Classificação geral'!AG30,""),"")</f>
        <v/>
      </c>
      <c r="HG38" s="256" t="str">
        <f>IFERROR(RANK(HF38,HF:HF,0)+ COUNTIF(HF$13:$HF36,HF38),"")</f>
        <v/>
      </c>
      <c r="HH38" s="244"/>
      <c r="HI38" s="254" t="str">
        <f>IFERROR(IF(AND('Classificação geral'!$H30="mas",'Classificação geral'!$I30=2,'Classificação geral'!$F30="Mini"),'Classificação geral'!$A30,""),"")</f>
        <v/>
      </c>
      <c r="HJ38" s="254" t="str">
        <f>IFERROR(IF(AND('Classificação geral'!$H30="mas",'Classificação geral'!$I30=2,'Classificação geral'!$F30="Mini"),'Classificação geral'!$B30,""),"")</f>
        <v/>
      </c>
      <c r="HK38" s="255" t="str">
        <f>IF($HJ38='Classificação geral'!$B30,'Classificação geral'!$C30,"")</f>
        <v/>
      </c>
      <c r="HL38" s="255" t="str">
        <f>IF($HJ38='Classificação geral'!$B30,'Classificação geral'!$D30,"")</f>
        <v/>
      </c>
      <c r="HM38" s="255" t="str">
        <f>IF($HJ38='Classificação geral'!$B30,'Classificação geral'!$H30,"")</f>
        <v/>
      </c>
      <c r="HN38" s="254" t="str">
        <f>IFERROR(IF(AND($HM38="mas",'Classificação geral'!$I30=2),'Classificação geral'!I30,""),"")</f>
        <v/>
      </c>
      <c r="HO38" s="254" t="str">
        <f>IFERROR(IF(AND($HM38="mas",'Classificação geral'!$I30=2),'Classificação geral'!N30,""),"")</f>
        <v/>
      </c>
      <c r="HP38" s="254" t="str">
        <f>IFERROR(IF(AND($HM38="mas",'Classificação geral'!$I30=2),'Classificação geral'!Q30,""),"")</f>
        <v/>
      </c>
      <c r="HQ38" s="254" t="str">
        <f>IFERROR(IF(AND($HM38="mas",'Classificação geral'!$I30=2),'Classificação geral'!R30,""),"")</f>
        <v/>
      </c>
      <c r="HR38" s="254" t="str">
        <f>IFERROR(IF(AND($HM38="mas",'Classificação geral'!$I30=2),'Classificação geral'!J30,""),"")</f>
        <v/>
      </c>
      <c r="HS38" s="254" t="str">
        <f>IFERROR(IF(AND($HM38="mas",'Classificação geral'!$I30=2),'Classificação geral'!S30,""),"")</f>
        <v/>
      </c>
      <c r="HT38" s="254" t="str">
        <f>IFERROR(IF(AND($HM38="mas",'Classificação geral'!$I30=2),'Classificação geral'!U30,""),"")</f>
        <v/>
      </c>
      <c r="HU38" s="254" t="str">
        <f>IFERROR(IF(AND($HM38="mas",'Classificação geral'!$I30=2),'Classificação geral'!V30,""),"")</f>
        <v/>
      </c>
      <c r="HV38" s="254" t="str">
        <f>IFERROR(IF(AND($HM38="mas",'Classificação geral'!$I30=2),'Classificação geral'!J30,""),"")</f>
        <v/>
      </c>
      <c r="HW38" s="254" t="str">
        <f>IFERROR(IF(AND($HM38="mas",'Classificação geral'!$I30=2),'Classificação geral'!W30,""),"")</f>
        <v/>
      </c>
      <c r="HX38" s="254" t="str">
        <f>IFERROR(IF(AND($HM38="mas",'Classificação geral'!$I30=2),'Classificação geral'!Y30,""),"")</f>
        <v/>
      </c>
      <c r="HY38" s="254" t="str">
        <f>IFERROR(IF(AND($HM38="mas",'Classificação geral'!$I30=2),'Classificação geral'!Z30,""),"")</f>
        <v/>
      </c>
      <c r="HZ38" s="254" t="str">
        <f>IFERROR(IF(AND($HM38="mas",'Classificação geral'!$I30=2),'Classificação geral'!L30,""),"")</f>
        <v/>
      </c>
      <c r="IA38" s="254" t="str">
        <f>IFERROR(IF(AND($HM38="mas",'Classificação geral'!$I30=2),'Classificação geral'!$AG30,""),"")</f>
        <v/>
      </c>
      <c r="IB38" s="256" t="str">
        <f>IFERROR(RANK(IA38,IA:IA,0)+ COUNTIF($IA$13:IA$13,IA38),"")</f>
        <v/>
      </c>
      <c r="IC38" s="244"/>
      <c r="ID38" s="254" t="str">
        <f>IFERROR(IF(AND('Classificação geral'!$H30="fem",'Classificação geral'!$I30=3,'Classificação geral'!$F30="Mini"),'Classificação geral'!$A30,""),"")</f>
        <v/>
      </c>
      <c r="IE38" s="254" t="str">
        <f>IFERROR(IF(AND('Classificação geral'!$H30="fem",'Classificação geral'!$I30=3,'Classificação geral'!$F30="Mini"),'Classificação geral'!$B30,""),"")</f>
        <v/>
      </c>
      <c r="IF38" s="255" t="str">
        <f>IF($IE38='Classificação geral'!$B30,'Classificação geral'!$C30,"")</f>
        <v/>
      </c>
      <c r="IG38" s="255" t="str">
        <f>IF($IE38='Classificação geral'!$B30,'Classificação geral'!$D30,"")</f>
        <v/>
      </c>
      <c r="IH38" s="255" t="str">
        <f>IF($IE38='Classificação geral'!$B30,'Classificação geral'!$H30,"")</f>
        <v/>
      </c>
      <c r="II38" s="255" t="str">
        <f>IF($IH38='Classificação geral'!$H30,'Classificação geral'!$I30,"")</f>
        <v/>
      </c>
      <c r="IJ38" s="255" t="str">
        <f>IF($II38='Classificação geral'!$I30,'Classificação geral'!$N30,"")</f>
        <v/>
      </c>
      <c r="IK38" s="255" t="str">
        <f>IF($II38='Classificação geral'!$I30,'Classificação geral'!$Q30,"")</f>
        <v/>
      </c>
      <c r="IL38" s="255" t="str">
        <f>IF($II38='Classificação geral'!$I30,'Classificação geral'!$R30,"")</f>
        <v/>
      </c>
      <c r="IM38" s="255" t="str">
        <f>IF($II38='Classificação geral'!$I30,'Classificação geral'!$J30,"")</f>
        <v/>
      </c>
      <c r="IN38" s="255" t="str">
        <f>IF($II38='Classificação geral'!$I30,'Classificação geral'!$S30,"")</f>
        <v/>
      </c>
      <c r="IO38" s="255" t="str">
        <f>IF($II38='Classificação geral'!$I30,'Classificação geral'!$U30,"")</f>
        <v/>
      </c>
      <c r="IP38" s="255" t="str">
        <f>IF($II38='Classificação geral'!$I30,'Classificação geral'!$V30,"")</f>
        <v/>
      </c>
      <c r="IQ38" s="255" t="str">
        <f>IF($II38='Classificação geral'!$I30,'Classificação geral'!$K30,"")</f>
        <v/>
      </c>
      <c r="IR38" s="255" t="str">
        <f>IF($II38='Classificação geral'!$I30,'Classificação geral'!$W30,"")</f>
        <v/>
      </c>
      <c r="IS38" s="255" t="str">
        <f>IF($II38='Classificação geral'!$I30,'Classificação geral'!$Y30,"")</f>
        <v/>
      </c>
      <c r="IT38" s="255" t="str">
        <f>IF($II38='Classificação geral'!$I30,'Classificação geral'!$Z30,"")</f>
        <v/>
      </c>
      <c r="IU38" s="255" t="str">
        <f>IF($II38='Classificação geral'!$I30,'Classificação geral'!$L30,"")</f>
        <v/>
      </c>
      <c r="IV38" s="255" t="str">
        <f>IF($II38='Classificação geral'!$I30,'Classificação geral'!$M30,"")</f>
        <v/>
      </c>
      <c r="IW38" s="255" t="str">
        <f>IF($II38='Classificação geral'!$I30,'Classificação geral'!$AG30,"")</f>
        <v/>
      </c>
      <c r="IX38" s="256" t="str">
        <f>IFERROR(RANK(IW38,IW:IW,0)+ COUNTIF($IW$13:IW36,IW38),"")</f>
        <v/>
      </c>
      <c r="IY38" s="244"/>
      <c r="IZ38" s="254" t="str">
        <f>IFERROR(IF(AND('Classificação geral'!$H30="mas",'Classificação geral'!$I30=3,'Classificação geral'!$F30="Mini"),'Classificação geral'!$A30,""),"")</f>
        <v/>
      </c>
      <c r="JA38" s="254" t="str">
        <f>IFERROR(IF(AND('Classificação geral'!$H30="mas",'Classificação geral'!$I30=3,'Classificação geral'!$F30="Mini"),'Classificação geral'!$B30,""),"")</f>
        <v/>
      </c>
      <c r="JB38" s="255" t="str">
        <f>IF($JA38='Classificação geral'!$B30,'Classificação geral'!$C30,"")</f>
        <v/>
      </c>
      <c r="JC38" s="255" t="str">
        <f>IF($JA38='Classificação geral'!$B30,'Classificação geral'!$D30,"")</f>
        <v/>
      </c>
      <c r="JD38" s="255" t="str">
        <f>IF($JA38='Classificação geral'!$B30,'Classificação geral'!$H30,"")</f>
        <v/>
      </c>
      <c r="JE38" s="254" t="str">
        <f>IFERROR(IF(AND($JD38="mas",'Classificação geral'!$I30=3),'Classificação geral'!I30,""),"")</f>
        <v/>
      </c>
      <c r="JF38" s="254" t="str">
        <f>IFERROR(IF(AND($JD38="mas",'Classificação geral'!$I30=3),'Classificação geral'!N30,""),"")</f>
        <v/>
      </c>
      <c r="JG38" s="254" t="str">
        <f>IFERROR(IF(AND($JD38="mas",'Classificação geral'!$I30=3),'Classificação geral'!Q30,""),"")</f>
        <v/>
      </c>
      <c r="JH38" s="254" t="str">
        <f>IFERROR(IF(AND($JD38="mas",'Classificação geral'!$I30=3),'Classificação geral'!R30,""),"")</f>
        <v/>
      </c>
      <c r="JI38" s="254" t="str">
        <f>IFERROR(IF(AND($JD38="mas",'Classificação geral'!$I30=3),'Classificação geral'!J30,""),"")</f>
        <v/>
      </c>
      <c r="JJ38" s="254" t="str">
        <f>IFERROR(IF(AND($JD38="mas",'Classificação geral'!$I30=3),'Classificação geral'!S30,""),"")</f>
        <v/>
      </c>
      <c r="JK38" s="254" t="str">
        <f>IFERROR(IF(AND($JD38="mas",'Classificação geral'!$I30=3),'Classificação geral'!U30,""),"")</f>
        <v/>
      </c>
      <c r="JL38" s="254" t="str">
        <f>IFERROR(IF(AND($JD38="mas",'Classificação geral'!$I30=3),'Classificação geral'!V30,""),"")</f>
        <v/>
      </c>
      <c r="JM38" s="254" t="str">
        <f>IFERROR(IF(AND($JD38="mas",'Classificação geral'!$I30=3),'Classificação geral'!K30,""),"")</f>
        <v/>
      </c>
      <c r="JN38" s="254" t="str">
        <f>IFERROR(IF(AND($JD38="mas",'Classificação geral'!$I30=3),'Classificação geral'!W30,""),"")</f>
        <v/>
      </c>
      <c r="JO38" s="254" t="str">
        <f>IFERROR(IF(AND($JD38="mas",'Classificação geral'!$I30=3),'Classificação geral'!Y30,""),"")</f>
        <v/>
      </c>
      <c r="JP38" s="254" t="str">
        <f>IFERROR(IF(AND($JD38="mas",'Classificação geral'!$I30=3),'Classificação geral'!Z30,""),"")</f>
        <v/>
      </c>
      <c r="JQ38" s="254" t="str">
        <f>IFERROR(IF(AND($JD38="mas",'Classificação geral'!$I30=3),'Classificação geral'!L30,""),"")</f>
        <v/>
      </c>
      <c r="JR38" s="254" t="str">
        <f>IFERROR(IF(AND($JD38="mas",'Classificação geral'!$I30=3),'Classificação geral'!$AG30,""),"")</f>
        <v/>
      </c>
      <c r="JS38" s="256" t="str">
        <f>IFERROR(RANK(JR38,JR:JR,0)+ COUNTIF(JR$13:$JR36,JR38),"")</f>
        <v/>
      </c>
    </row>
    <row r="39" spans="1:279" s="304" customFormat="1" ht="27.75" customHeight="1" x14ac:dyDescent="0.4">
      <c r="A39" s="297"/>
      <c r="B39" s="309" t="str">
        <f t="shared" si="19"/>
        <v/>
      </c>
      <c r="C39" s="292" t="str">
        <f t="shared" si="20"/>
        <v/>
      </c>
      <c r="D39" s="292" t="str">
        <f t="shared" si="21"/>
        <v/>
      </c>
      <c r="E39" s="292" t="str">
        <f t="shared" si="22"/>
        <v/>
      </c>
      <c r="F39" s="293" t="str">
        <f t="shared" si="23"/>
        <v/>
      </c>
      <c r="G39" s="293" t="str">
        <f t="shared" si="24"/>
        <v/>
      </c>
      <c r="H39" s="294" t="str">
        <f t="shared" si="25"/>
        <v/>
      </c>
      <c r="I39" s="294" t="str">
        <f t="shared" si="26"/>
        <v/>
      </c>
      <c r="J39" s="294" t="str">
        <f t="shared" si="27"/>
        <v/>
      </c>
      <c r="K39" s="294" t="str">
        <f t="shared" si="28"/>
        <v/>
      </c>
      <c r="L39" s="294" t="str">
        <f t="shared" si="29"/>
        <v/>
      </c>
      <c r="M39" s="294" t="str">
        <f t="shared" si="30"/>
        <v/>
      </c>
      <c r="N39" s="294" t="str">
        <f t="shared" si="31"/>
        <v/>
      </c>
      <c r="O39" s="294" t="str">
        <f t="shared" si="32"/>
        <v/>
      </c>
      <c r="P39" s="294" t="str">
        <f t="shared" si="33"/>
        <v/>
      </c>
      <c r="Q39" s="294" t="str">
        <f t="shared" si="34"/>
        <v/>
      </c>
      <c r="R39" s="294" t="str">
        <f t="shared" si="121"/>
        <v/>
      </c>
      <c r="S39" s="294" t="str">
        <f t="shared" si="121"/>
        <v/>
      </c>
      <c r="T39" s="294" t="str">
        <f t="shared" si="36"/>
        <v/>
      </c>
      <c r="U39" s="294" t="str">
        <f t="shared" si="37"/>
        <v/>
      </c>
      <c r="V39" s="295">
        <v>25</v>
      </c>
      <c r="W39" s="296"/>
      <c r="X39" s="296"/>
      <c r="Y39" s="309" t="str">
        <f t="shared" si="38"/>
        <v/>
      </c>
      <c r="Z39" s="292" t="str">
        <f t="shared" si="39"/>
        <v/>
      </c>
      <c r="AA39" s="292" t="str">
        <f t="shared" si="40"/>
        <v/>
      </c>
      <c r="AB39" s="292" t="str">
        <f t="shared" si="41"/>
        <v/>
      </c>
      <c r="AC39" s="293" t="str">
        <f t="shared" si="42"/>
        <v/>
      </c>
      <c r="AD39" s="293" t="str">
        <f t="shared" si="43"/>
        <v/>
      </c>
      <c r="AE39" s="294" t="str">
        <f t="shared" si="44"/>
        <v/>
      </c>
      <c r="AF39" s="294" t="str">
        <f t="shared" si="45"/>
        <v/>
      </c>
      <c r="AG39" s="294" t="str">
        <f t="shared" si="46"/>
        <v/>
      </c>
      <c r="AH39" s="294" t="str">
        <f t="shared" si="47"/>
        <v/>
      </c>
      <c r="AI39" s="294" t="str">
        <f t="shared" si="48"/>
        <v/>
      </c>
      <c r="AJ39" s="294" t="str">
        <f t="shared" si="49"/>
        <v/>
      </c>
      <c r="AK39" s="294" t="str">
        <f t="shared" si="50"/>
        <v/>
      </c>
      <c r="AL39" s="294" t="str">
        <f t="shared" si="51"/>
        <v/>
      </c>
      <c r="AM39" s="294" t="str">
        <f t="shared" si="52"/>
        <v/>
      </c>
      <c r="AN39" s="294" t="str">
        <f t="shared" si="53"/>
        <v/>
      </c>
      <c r="AO39" s="294" t="str">
        <f t="shared" si="122"/>
        <v/>
      </c>
      <c r="AP39" s="294" t="str">
        <f t="shared" si="122"/>
        <v/>
      </c>
      <c r="AQ39" s="294" t="str">
        <f t="shared" si="55"/>
        <v/>
      </c>
      <c r="AR39" s="294" t="str">
        <f t="shared" si="56"/>
        <v/>
      </c>
      <c r="AS39" s="295">
        <v>25</v>
      </c>
      <c r="AT39" s="296"/>
      <c r="AU39" s="297"/>
      <c r="AV39" s="310" t="str">
        <f t="shared" si="57"/>
        <v/>
      </c>
      <c r="AW39" s="292" t="str">
        <f t="shared" si="58"/>
        <v/>
      </c>
      <c r="AX39" s="292" t="str">
        <f t="shared" si="59"/>
        <v/>
      </c>
      <c r="AY39" s="293" t="str">
        <f t="shared" si="60"/>
        <v/>
      </c>
      <c r="AZ39" s="293" t="str">
        <f t="shared" si="61"/>
        <v/>
      </c>
      <c r="BA39" s="293" t="str">
        <f t="shared" si="62"/>
        <v/>
      </c>
      <c r="BB39" s="294" t="str">
        <f t="shared" si="63"/>
        <v/>
      </c>
      <c r="BC39" s="294" t="str">
        <f t="shared" si="64"/>
        <v/>
      </c>
      <c r="BD39" s="294" t="str">
        <f t="shared" si="65"/>
        <v/>
      </c>
      <c r="BE39" s="294" t="str">
        <f t="shared" si="66"/>
        <v/>
      </c>
      <c r="BF39" s="294" t="str">
        <f t="shared" si="67"/>
        <v/>
      </c>
      <c r="BG39" s="294" t="str">
        <f t="shared" si="68"/>
        <v/>
      </c>
      <c r="BH39" s="294" t="str">
        <f t="shared" si="69"/>
        <v/>
      </c>
      <c r="BI39" s="294" t="str">
        <f t="shared" si="70"/>
        <v/>
      </c>
      <c r="BJ39" s="294" t="str">
        <f t="shared" si="71"/>
        <v/>
      </c>
      <c r="BK39" s="294" t="str">
        <f t="shared" si="72"/>
        <v/>
      </c>
      <c r="BL39" s="294" t="str">
        <f t="shared" si="123"/>
        <v/>
      </c>
      <c r="BM39" s="294" t="str">
        <f t="shared" si="123"/>
        <v/>
      </c>
      <c r="BN39" s="294" t="str">
        <f t="shared" si="74"/>
        <v/>
      </c>
      <c r="BO39" s="294" t="str">
        <f t="shared" si="75"/>
        <v/>
      </c>
      <c r="BP39" s="295">
        <v>25</v>
      </c>
      <c r="BQ39" s="296"/>
      <c r="BR39" s="296"/>
      <c r="BS39" s="310" t="str">
        <f t="shared" si="76"/>
        <v/>
      </c>
      <c r="BT39" s="292" t="str">
        <f t="shared" si="77"/>
        <v/>
      </c>
      <c r="BU39" s="292" t="str">
        <f t="shared" si="78"/>
        <v/>
      </c>
      <c r="BV39" s="293" t="str">
        <f t="shared" si="79"/>
        <v/>
      </c>
      <c r="BW39" s="293" t="str">
        <f t="shared" si="80"/>
        <v/>
      </c>
      <c r="BX39" s="293" t="str">
        <f t="shared" si="124"/>
        <v/>
      </c>
      <c r="BY39" s="294" t="str">
        <f t="shared" si="124"/>
        <v/>
      </c>
      <c r="BZ39" s="294" t="str">
        <f t="shared" si="82"/>
        <v/>
      </c>
      <c r="CA39" s="294" t="str">
        <f t="shared" si="83"/>
        <v/>
      </c>
      <c r="CB39" s="294" t="str">
        <f t="shared" si="84"/>
        <v/>
      </c>
      <c r="CC39" s="294" t="str">
        <f t="shared" si="85"/>
        <v/>
      </c>
      <c r="CD39" s="294" t="str">
        <f t="shared" si="86"/>
        <v/>
      </c>
      <c r="CE39" s="294" t="str">
        <f t="shared" si="87"/>
        <v/>
      </c>
      <c r="CF39" s="294" t="str">
        <f t="shared" si="88"/>
        <v/>
      </c>
      <c r="CG39" s="294" t="str">
        <f t="shared" si="89"/>
        <v/>
      </c>
      <c r="CH39" s="294" t="str">
        <f t="shared" si="90"/>
        <v/>
      </c>
      <c r="CI39" s="294" t="str">
        <f t="shared" si="125"/>
        <v/>
      </c>
      <c r="CJ39" s="294" t="str">
        <f t="shared" si="125"/>
        <v/>
      </c>
      <c r="CK39" s="294" t="str">
        <f t="shared" si="92"/>
        <v/>
      </c>
      <c r="CL39" s="294" t="str">
        <f t="shared" si="93"/>
        <v/>
      </c>
      <c r="CM39" s="295">
        <v>25</v>
      </c>
      <c r="CN39" s="297"/>
      <c r="CO39" s="297"/>
      <c r="CP39" s="309" t="str">
        <f t="shared" si="94"/>
        <v/>
      </c>
      <c r="CQ39" s="292" t="str">
        <f t="shared" si="95"/>
        <v/>
      </c>
      <c r="CR39" s="292" t="str">
        <f t="shared" si="96"/>
        <v/>
      </c>
      <c r="CS39" s="292" t="str">
        <f t="shared" si="97"/>
        <v/>
      </c>
      <c r="CT39" s="293" t="str">
        <f t="shared" si="98"/>
        <v/>
      </c>
      <c r="CU39" s="293" t="str">
        <f t="shared" si="99"/>
        <v/>
      </c>
      <c r="CV39" s="294" t="str">
        <f t="shared" si="100"/>
        <v/>
      </c>
      <c r="CW39" s="294" t="str">
        <f t="shared" si="101"/>
        <v/>
      </c>
      <c r="CX39" s="294" t="str">
        <f t="shared" si="102"/>
        <v/>
      </c>
      <c r="CY39" s="294" t="str">
        <f t="shared" si="103"/>
        <v/>
      </c>
      <c r="CZ39" s="294" t="str">
        <f t="shared" si="104"/>
        <v/>
      </c>
      <c r="DA39" s="294" t="str">
        <f t="shared" si="105"/>
        <v/>
      </c>
      <c r="DB39" s="294" t="str">
        <f t="shared" si="106"/>
        <v/>
      </c>
      <c r="DC39" s="294" t="str">
        <f t="shared" si="107"/>
        <v/>
      </c>
      <c r="DD39" s="294" t="str">
        <f t="shared" si="108"/>
        <v/>
      </c>
      <c r="DE39" s="294" t="str">
        <f t="shared" si="109"/>
        <v/>
      </c>
      <c r="DF39" s="294" t="str">
        <f t="shared" si="126"/>
        <v/>
      </c>
      <c r="DG39" s="294" t="str">
        <f t="shared" si="126"/>
        <v/>
      </c>
      <c r="DH39" s="294" t="str">
        <f t="shared" si="111"/>
        <v/>
      </c>
      <c r="DI39" s="294" t="str">
        <f t="shared" si="112"/>
        <v/>
      </c>
      <c r="DJ39" s="295">
        <v>25</v>
      </c>
      <c r="DK39" s="296"/>
      <c r="DL39" s="296"/>
      <c r="DM39" s="309" t="str">
        <f t="shared" si="113"/>
        <v/>
      </c>
      <c r="DN39" s="292" t="str">
        <f t="shared" si="114"/>
        <v/>
      </c>
      <c r="DO39" s="292" t="str">
        <f t="shared" si="115"/>
        <v/>
      </c>
      <c r="DP39" s="292" t="str">
        <f t="shared" si="116"/>
        <v/>
      </c>
      <c r="DQ39" s="293" t="str">
        <f t="shared" si="117"/>
        <v/>
      </c>
      <c r="DR39" s="293" t="str">
        <f t="shared" si="118"/>
        <v/>
      </c>
      <c r="DS39" s="293" t="str">
        <f t="shared" si="7"/>
        <v/>
      </c>
      <c r="DT39" s="293" t="str">
        <f t="shared" si="8"/>
        <v/>
      </c>
      <c r="DU39" s="294" t="str">
        <f t="shared" si="9"/>
        <v/>
      </c>
      <c r="DV39" s="294" t="str">
        <f t="shared" si="10"/>
        <v/>
      </c>
      <c r="DW39" s="294" t="str">
        <f t="shared" si="11"/>
        <v/>
      </c>
      <c r="DX39" s="294" t="str">
        <f t="shared" si="12"/>
        <v/>
      </c>
      <c r="DY39" s="294" t="str">
        <f t="shared" si="13"/>
        <v/>
      </c>
      <c r="DZ39" s="294" t="str">
        <f t="shared" si="14"/>
        <v/>
      </c>
      <c r="EA39" s="294" t="str">
        <f t="shared" si="15"/>
        <v/>
      </c>
      <c r="EB39" s="294" t="str">
        <f t="shared" si="16"/>
        <v/>
      </c>
      <c r="EC39" s="294" t="str">
        <f t="shared" si="17"/>
        <v/>
      </c>
      <c r="ED39" s="294" t="str">
        <f t="shared" si="120"/>
        <v/>
      </c>
      <c r="EE39" s="294" t="str">
        <f t="shared" si="18"/>
        <v/>
      </c>
      <c r="EF39" s="294" t="str">
        <f t="shared" si="119"/>
        <v/>
      </c>
      <c r="EG39" s="295">
        <v>25</v>
      </c>
      <c r="EU39" s="254" t="str">
        <f>IFERROR(IF(AND('Classificação geral'!$H31="FEM",'Classificação geral'!$I31=1,'Classificação geral'!$F31="Mini"),'Classificação geral'!$A31,""),"")</f>
        <v/>
      </c>
      <c r="EV39" s="254" t="str">
        <f>IFERROR(IF(AND('Classificação geral'!$H31="FEM",'Classificação geral'!$I31=1,'Classificação geral'!F31="Mini"),'Classificação geral'!$B31,""),"")</f>
        <v/>
      </c>
      <c r="EW39" s="255" t="str">
        <f>IF($EV39='Classificação geral'!$B31,'Classificação geral'!$C31,"")</f>
        <v/>
      </c>
      <c r="EX39" s="255" t="str">
        <f>IF($EV39='Classificação geral'!$B31,'Classificação geral'!$D31,"")</f>
        <v/>
      </c>
      <c r="EY39" s="255" t="str">
        <f>IF($EV39='Classificação geral'!$B31,'Classificação geral'!$H31,"")</f>
        <v/>
      </c>
      <c r="EZ39" s="255" t="str">
        <f>IF($EY39='Classificação geral'!$H31,'Classificação geral'!$I31,"")</f>
        <v/>
      </c>
      <c r="FA39" s="255" t="str">
        <f>IF($EZ39='Classificação geral'!$I31,'Classificação geral'!$N31,"")</f>
        <v/>
      </c>
      <c r="FB39" s="255" t="str">
        <f>IF($EZ39='Classificação geral'!$I31,'Classificação geral'!$Q31,"")</f>
        <v/>
      </c>
      <c r="FC39" s="255" t="str">
        <f>IF($EZ39='Classificação geral'!$I31,'Classificação geral'!$R31,"")</f>
        <v/>
      </c>
      <c r="FD39" s="255" t="str">
        <f>IF($EZ39='Classificação geral'!$I31,'Classificação geral'!$J31,"")</f>
        <v/>
      </c>
      <c r="FE39" s="255" t="str">
        <f>IF($EZ39='Classificação geral'!$I31,'Classificação geral'!$S31,"")</f>
        <v/>
      </c>
      <c r="FF39" s="255" t="str">
        <f>IF($EZ39='Classificação geral'!$I31,'Classificação geral'!$U31,"")</f>
        <v/>
      </c>
      <c r="FG39" s="255" t="str">
        <f>IF($EZ39='Classificação geral'!$I31,'Classificação geral'!$V31,"")</f>
        <v/>
      </c>
      <c r="FH39" s="255" t="str">
        <f>IF($EZ39='Classificação geral'!$I31,'Classificação geral'!$K31,"")</f>
        <v/>
      </c>
      <c r="FI39" s="255" t="str">
        <f>IF($EZ39='Classificação geral'!$I31,'Classificação geral'!$W31,"")</f>
        <v/>
      </c>
      <c r="FJ39" s="255" t="str">
        <f>IF($EZ39='Classificação geral'!$I31,'Classificação geral'!$Y31,"")</f>
        <v/>
      </c>
      <c r="FK39" s="255" t="str">
        <f>IF($EZ39='Classificação geral'!$I31,'Classificação geral'!$Z31,"")</f>
        <v/>
      </c>
      <c r="FL39" s="255" t="str">
        <f>IF($EZ39='Classificação geral'!$I31,'Classificação geral'!$L31,"")</f>
        <v/>
      </c>
      <c r="FM39" s="255" t="str">
        <f>IF($EZ39='Classificação geral'!$I31,'Classificação geral'!$M31,"")</f>
        <v/>
      </c>
      <c r="FN39" s="255" t="str">
        <f>IF($EZ39='Classificação geral'!$I31,'Classificação geral'!$AG31,"")</f>
        <v/>
      </c>
      <c r="FO39" s="256" t="str">
        <f>IFERROR(RANK(FN39,FN:FN,0)+ COUNTIF($FN$13:FN38,FN39),"")</f>
        <v/>
      </c>
      <c r="FP39" s="244"/>
      <c r="FQ39" s="254" t="str">
        <f>IFERROR(IF(AND('Classificação geral'!$H31="mas",'Classificação geral'!$I31=1,'Classificação geral'!$F31="Mini"),'Classificação geral'!$A31,""),"")</f>
        <v/>
      </c>
      <c r="FR39" s="254" t="str">
        <f>IFERROR(IF(AND('Classificação geral'!$H31="mas",'Classificação geral'!$I31=1,'Classificação geral'!$F31="Mini"),'Classificação geral'!$B31,""),"")</f>
        <v/>
      </c>
      <c r="FS39" s="255" t="str">
        <f>IF($FR39='Classificação geral'!$B31,'Classificação geral'!$C31,"")</f>
        <v/>
      </c>
      <c r="FT39" s="255" t="str">
        <f>IF($FR39='Classificação geral'!$B31,'Classificação geral'!$D31,"")</f>
        <v/>
      </c>
      <c r="FU39" s="255" t="str">
        <f>IF($FR39='Classificação geral'!$B31,'Classificação geral'!$H31,"")</f>
        <v/>
      </c>
      <c r="FV39" s="254" t="str">
        <f>IFERROR(IF(AND($FU39="mas",'Classificação geral'!$I31=1),'Classificação geral'!I31,""),"")</f>
        <v/>
      </c>
      <c r="FW39" s="254" t="str">
        <f>IFERROR(IF(AND($FU39="mas",'Classificação geral'!$I31=1),'Classificação geral'!N31,""),"")</f>
        <v/>
      </c>
      <c r="FX39" s="254" t="str">
        <f>IFERROR(IF(AND($FU39="mas",'Classificação geral'!$I31=1),'Classificação geral'!Q31,""),"")</f>
        <v/>
      </c>
      <c r="FY39" s="254" t="str">
        <f>IFERROR(IF(AND($FU39="mas",'Classificação geral'!$I31=1),'Classificação geral'!R31,""),"")</f>
        <v/>
      </c>
      <c r="FZ39" s="254" t="str">
        <f>IFERROR(IF(AND($FU39="mas",'Classificação geral'!$I31=1),'Classificação geral'!J31,""),"")</f>
        <v/>
      </c>
      <c r="GA39" s="254" t="str">
        <f>IFERROR(IF(AND($FU39="mas",'Classificação geral'!$I31=1),'Classificação geral'!S31,""),"")</f>
        <v/>
      </c>
      <c r="GB39" s="254" t="str">
        <f>IFERROR(IF(AND($FU39="mas",'Classificação geral'!$I31=1),'Classificação geral'!U31,""),"")</f>
        <v/>
      </c>
      <c r="GC39" s="254" t="str">
        <f>IFERROR(IF(AND($FU39="mas",'Classificação geral'!$I31=1),'Classificação geral'!V31,""),"")</f>
        <v/>
      </c>
      <c r="GD39" s="254" t="str">
        <f>IFERROR(IF(AND($FU39="mas",'Classificação geral'!$I31=1),'Classificação geral'!K31,""),"")</f>
        <v/>
      </c>
      <c r="GE39" s="254" t="str">
        <f>IFERROR(IF(AND($FU39="mas",'Classificação geral'!$I31=1),'Classificação geral'!W31,""),"")</f>
        <v/>
      </c>
      <c r="GF39" s="254" t="str">
        <f>IFERROR(IF(AND($FU39="mas",'Classificação geral'!$I31=1),'Classificação geral'!Y31,""),"")</f>
        <v/>
      </c>
      <c r="GG39" s="254" t="str">
        <f>IFERROR(IF(AND($FU39="mas",'Classificação geral'!$I31=1),'Classificação geral'!Z31,""),"")</f>
        <v/>
      </c>
      <c r="GH39" s="254" t="str">
        <f>IFERROR(IF(AND($FU39="mas",'Classificação geral'!$I31=1),'Classificação geral'!L31,""),"")</f>
        <v/>
      </c>
      <c r="GI39" s="254" t="str">
        <f>IFERROR(IF(AND($FU39="mas",'Classificação geral'!$I31=1),'Classificação geral'!M31,""),"")</f>
        <v/>
      </c>
      <c r="GJ39" s="302" t="str">
        <f>IFERROR(IF(AND($FU39="mas",'Classificação geral'!$I31=1),'Classificação geral'!AG31,""),"")</f>
        <v/>
      </c>
      <c r="GK39" s="256" t="str">
        <f>IFERROR(RANK(GJ39,GJ:GJ,0)+ COUNTIF($GJ$13:GJ38,GJ39),"")</f>
        <v/>
      </c>
      <c r="GL39" s="244"/>
      <c r="GM39" s="254" t="str">
        <f>IFERROR(IF(AND('Classificação geral'!$H31="fem",'Classificação geral'!$I31=2,'Classificação geral'!$F31="Mini"),'Classificação geral'!$A31,""),"")</f>
        <v/>
      </c>
      <c r="GN39" s="254" t="str">
        <f>IFERROR(IF(AND('Classificação geral'!$H31="fem",'Classificação geral'!$I31=2,'Classificação geral'!$F31="Mini"),'Classificação geral'!$B31,""),"")</f>
        <v/>
      </c>
      <c r="GO39" s="255" t="str">
        <f>IF($GN39='Classificação geral'!$B31,'Classificação geral'!$C31,"")</f>
        <v/>
      </c>
      <c r="GP39" s="255" t="str">
        <f>IF($GN39='Classificação geral'!$B31,'Classificação geral'!$D31,"")</f>
        <v/>
      </c>
      <c r="GQ39" s="255" t="str">
        <f>IF($GN39='Classificação geral'!$B31,'Classificação geral'!$H31,"")</f>
        <v/>
      </c>
      <c r="GR39" s="254" t="str">
        <f>IFERROR(IF(AND($GQ39="fem",'Classificação geral'!$I31=2),'Classificação geral'!I31,""),"")</f>
        <v/>
      </c>
      <c r="GS39" s="254" t="str">
        <f>IFERROR(IF(AND($GQ39="fem",'Classificação geral'!$I31=2),'Classificação geral'!N31,""),"")</f>
        <v/>
      </c>
      <c r="GT39" s="254" t="str">
        <f>IFERROR(IF(AND($GQ39="fem",'Classificação geral'!$I31=2),'Classificação geral'!Q31,""),"")</f>
        <v/>
      </c>
      <c r="GU39" s="254" t="str">
        <f>IFERROR(IF(AND($GQ39="fem",'Classificação geral'!$I31=2),'Classificação geral'!R31,""),"")</f>
        <v/>
      </c>
      <c r="GV39" s="254" t="str">
        <f>IFERROR(IF(AND($GQ39="fem",'Classificação geral'!$I31=2),'Classificação geral'!J31,""),"")</f>
        <v/>
      </c>
      <c r="GW39" s="254" t="str">
        <f>IFERROR(IF(AND($GQ39="fem",'Classificação geral'!$I31=2),'Classificação geral'!S31,""),"")</f>
        <v/>
      </c>
      <c r="GX39" s="254" t="str">
        <f>IFERROR(IF(AND($GQ39="fem",'Classificação geral'!$I31=2),'Classificação geral'!U31,""),"")</f>
        <v/>
      </c>
      <c r="GY39" s="254" t="str">
        <f>IFERROR(IF(AND($GQ39="fem",'Classificação geral'!$I31=2),'Classificação geral'!V31,""),"")</f>
        <v/>
      </c>
      <c r="GZ39" s="254" t="str">
        <f>IFERROR(IF(AND($GQ39="fem",'Classificação geral'!$I31=2),'Classificação geral'!K31,""),"")</f>
        <v/>
      </c>
      <c r="HA39" s="254" t="str">
        <f>IFERROR(IF(AND($GQ39="fem",'Classificação geral'!$I31=2),'Classificação geral'!W31,""),"")</f>
        <v/>
      </c>
      <c r="HB39" s="254" t="str">
        <f>IFERROR(IF(AND($GQ39="fem",'Classificação geral'!$I31=2),'Classificação geral'!Y31,""),"")</f>
        <v/>
      </c>
      <c r="HC39" s="254" t="str">
        <f>IFERROR(IF(AND($GQ39="fem",'Classificação geral'!$I31=2),'Classificação geral'!Z31,""),"")</f>
        <v/>
      </c>
      <c r="HD39" s="254" t="str">
        <f>IFERROR(IF(AND($GQ39="fem",'Classificação geral'!$I31=2),'Classificação geral'!L31,""),"")</f>
        <v/>
      </c>
      <c r="HE39" s="254" t="str">
        <f>IFERROR(IF(AND($GQ39="fem",'Classificação geral'!$I31=2),'Classificação geral'!M31,""),"")</f>
        <v/>
      </c>
      <c r="HF39" s="254" t="str">
        <f>IFERROR(IF(AND($GQ39="fem",'Classificação geral'!$I31=2),'Classificação geral'!AG31,""),"")</f>
        <v/>
      </c>
      <c r="HG39" s="256" t="str">
        <f>IFERROR(RANK(HF39,HF:HF,0)+ COUNTIF(HF$13:$HF37,HF39),"")</f>
        <v/>
      </c>
      <c r="HH39" s="244"/>
      <c r="HI39" s="254" t="str">
        <f>IFERROR(IF(AND('Classificação geral'!$H31="mas",'Classificação geral'!$I31=2,'Classificação geral'!$F31="Mini"),'Classificação geral'!$A31,""),"")</f>
        <v/>
      </c>
      <c r="HJ39" s="254" t="str">
        <f>IFERROR(IF(AND('Classificação geral'!$H31="mas",'Classificação geral'!$I31=2,'Classificação geral'!$F31="Mini"),'Classificação geral'!$B31,""),"")</f>
        <v/>
      </c>
      <c r="HK39" s="255" t="str">
        <f>IF($HJ39='Classificação geral'!$B31,'Classificação geral'!$C31,"")</f>
        <v/>
      </c>
      <c r="HL39" s="255" t="str">
        <f>IF($HJ39='Classificação geral'!$B31,'Classificação geral'!$D31,"")</f>
        <v/>
      </c>
      <c r="HM39" s="255" t="str">
        <f>IF($HJ39='Classificação geral'!$B31,'Classificação geral'!$H31,"")</f>
        <v/>
      </c>
      <c r="HN39" s="254" t="str">
        <f>IFERROR(IF(AND($HM39="mas",'Classificação geral'!$I31=2),'Classificação geral'!I31,""),"")</f>
        <v/>
      </c>
      <c r="HO39" s="254" t="str">
        <f>IFERROR(IF(AND($HM39="mas",'Classificação geral'!$I31=2),'Classificação geral'!N31,""),"")</f>
        <v/>
      </c>
      <c r="HP39" s="254" t="str">
        <f>IFERROR(IF(AND($HM39="mas",'Classificação geral'!$I31=2),'Classificação geral'!Q31,""),"")</f>
        <v/>
      </c>
      <c r="HQ39" s="254" t="str">
        <f>IFERROR(IF(AND($HM39="mas",'Classificação geral'!$I31=2),'Classificação geral'!R31,""),"")</f>
        <v/>
      </c>
      <c r="HR39" s="254" t="str">
        <f>IFERROR(IF(AND($HM39="mas",'Classificação geral'!$I31=2),'Classificação geral'!J31,""),"")</f>
        <v/>
      </c>
      <c r="HS39" s="254" t="str">
        <f>IFERROR(IF(AND($HM39="mas",'Classificação geral'!$I31=2),'Classificação geral'!S31,""),"")</f>
        <v/>
      </c>
      <c r="HT39" s="254" t="str">
        <f>IFERROR(IF(AND($HM39="mas",'Classificação geral'!$I31=2),'Classificação geral'!U31,""),"")</f>
        <v/>
      </c>
      <c r="HU39" s="254" t="str">
        <f>IFERROR(IF(AND($HM39="mas",'Classificação geral'!$I31=2),'Classificação geral'!V31,""),"")</f>
        <v/>
      </c>
      <c r="HV39" s="254" t="str">
        <f>IFERROR(IF(AND($HM39="mas",'Classificação geral'!$I31=2),'Classificação geral'!J31,""),"")</f>
        <v/>
      </c>
      <c r="HW39" s="254" t="str">
        <f>IFERROR(IF(AND($HM39="mas",'Classificação geral'!$I31=2),'Classificação geral'!W31,""),"")</f>
        <v/>
      </c>
      <c r="HX39" s="254" t="str">
        <f>IFERROR(IF(AND($HM39="mas",'Classificação geral'!$I31=2),'Classificação geral'!Y31,""),"")</f>
        <v/>
      </c>
      <c r="HY39" s="254" t="str">
        <f>IFERROR(IF(AND($HM39="mas",'Classificação geral'!$I31=2),'Classificação geral'!Z31,""),"")</f>
        <v/>
      </c>
      <c r="HZ39" s="254" t="str">
        <f>IFERROR(IF(AND($HM39="mas",'Classificação geral'!$I31=2),'Classificação geral'!L31,""),"")</f>
        <v/>
      </c>
      <c r="IA39" s="254" t="str">
        <f>IFERROR(IF(AND($HM39="mas",'Classificação geral'!$I31=2),'Classificação geral'!$AG31,""),"")</f>
        <v/>
      </c>
      <c r="IB39" s="256" t="str">
        <f>IFERROR(RANK(IA39,IA:IA,0)+ COUNTIF($IA$13:IA$13,IA39),"")</f>
        <v/>
      </c>
      <c r="IC39" s="244"/>
      <c r="ID39" s="254" t="str">
        <f>IFERROR(IF(AND('Classificação geral'!$H31="fem",'Classificação geral'!$I31=3,'Classificação geral'!$F31="Mini"),'Classificação geral'!$A31,""),"")</f>
        <v/>
      </c>
      <c r="IE39" s="254" t="str">
        <f>IFERROR(IF(AND('Classificação geral'!$H31="fem",'Classificação geral'!$I31=3,'Classificação geral'!$F31="Mini"),'Classificação geral'!$B31,""),"")</f>
        <v/>
      </c>
      <c r="IF39" s="255" t="str">
        <f>IF($IE39='Classificação geral'!$B31,'Classificação geral'!$C31,"")</f>
        <v/>
      </c>
      <c r="IG39" s="255" t="str">
        <f>IF($IE39='Classificação geral'!$B31,'Classificação geral'!$D31,"")</f>
        <v/>
      </c>
      <c r="IH39" s="255" t="str">
        <f>IF($IE39='Classificação geral'!$B31,'Classificação geral'!$H31,"")</f>
        <v/>
      </c>
      <c r="II39" s="255" t="str">
        <f>IF($IH39='Classificação geral'!$H31,'Classificação geral'!$I31,"")</f>
        <v/>
      </c>
      <c r="IJ39" s="255" t="str">
        <f>IF($II39='Classificação geral'!$I31,'Classificação geral'!$N31,"")</f>
        <v/>
      </c>
      <c r="IK39" s="255" t="str">
        <f>IF($II39='Classificação geral'!$I31,'Classificação geral'!$Q31,"")</f>
        <v/>
      </c>
      <c r="IL39" s="255" t="str">
        <f>IF($II39='Classificação geral'!$I31,'Classificação geral'!$R31,"")</f>
        <v/>
      </c>
      <c r="IM39" s="255" t="str">
        <f>IF($II39='Classificação geral'!$I31,'Classificação geral'!$J31,"")</f>
        <v/>
      </c>
      <c r="IN39" s="255" t="str">
        <f>IF($II39='Classificação geral'!$I31,'Classificação geral'!$S31,"")</f>
        <v/>
      </c>
      <c r="IO39" s="255" t="str">
        <f>IF($II39='Classificação geral'!$I31,'Classificação geral'!$U31,"")</f>
        <v/>
      </c>
      <c r="IP39" s="255" t="str">
        <f>IF($II39='Classificação geral'!$I31,'Classificação geral'!$V31,"")</f>
        <v/>
      </c>
      <c r="IQ39" s="255" t="str">
        <f>IF($II39='Classificação geral'!$I31,'Classificação geral'!$K31,"")</f>
        <v/>
      </c>
      <c r="IR39" s="255" t="str">
        <f>IF($II39='Classificação geral'!$I31,'Classificação geral'!$W31,"")</f>
        <v/>
      </c>
      <c r="IS39" s="255" t="str">
        <f>IF($II39='Classificação geral'!$I31,'Classificação geral'!$Y31,"")</f>
        <v/>
      </c>
      <c r="IT39" s="255" t="str">
        <f>IF($II39='Classificação geral'!$I31,'Classificação geral'!$Z31,"")</f>
        <v/>
      </c>
      <c r="IU39" s="255" t="str">
        <f>IF($II39='Classificação geral'!$I31,'Classificação geral'!$L31,"")</f>
        <v/>
      </c>
      <c r="IV39" s="255" t="str">
        <f>IF($II39='Classificação geral'!$I31,'Classificação geral'!$M31,"")</f>
        <v/>
      </c>
      <c r="IW39" s="255" t="str">
        <f>IF($II39='Classificação geral'!$I31,'Classificação geral'!$AG31,"")</f>
        <v/>
      </c>
      <c r="IX39" s="256" t="str">
        <f>IFERROR(RANK(IW39,IW:IW,0)+ COUNTIF($IW$13:IW37,IW39),"")</f>
        <v/>
      </c>
      <c r="IY39" s="244"/>
      <c r="IZ39" s="254" t="str">
        <f>IFERROR(IF(AND('Classificação geral'!$H31="mas",'Classificação geral'!$I31=3,'Classificação geral'!$F31="Mini"),'Classificação geral'!$A31,""),"")</f>
        <v/>
      </c>
      <c r="JA39" s="254" t="str">
        <f>IFERROR(IF(AND('Classificação geral'!$H31="mas",'Classificação geral'!$I31=3,'Classificação geral'!$F31="Mini"),'Classificação geral'!$B31,""),"")</f>
        <v/>
      </c>
      <c r="JB39" s="255" t="str">
        <f>IF($JA39='Classificação geral'!$B31,'Classificação geral'!$C31,"")</f>
        <v/>
      </c>
      <c r="JC39" s="255" t="str">
        <f>IF($JA39='Classificação geral'!$B31,'Classificação geral'!$D31,"")</f>
        <v/>
      </c>
      <c r="JD39" s="255" t="str">
        <f>IF($JA39='Classificação geral'!$B31,'Classificação geral'!$H31,"")</f>
        <v/>
      </c>
      <c r="JE39" s="254" t="str">
        <f>IFERROR(IF(AND($JD39="mas",'Classificação geral'!$I31=3),'Classificação geral'!I31,""),"")</f>
        <v/>
      </c>
      <c r="JF39" s="254" t="str">
        <f>IFERROR(IF(AND($JD39="mas",'Classificação geral'!$I31=3),'Classificação geral'!N31,""),"")</f>
        <v/>
      </c>
      <c r="JG39" s="254" t="str">
        <f>IFERROR(IF(AND($JD39="mas",'Classificação geral'!$I31=3),'Classificação geral'!Q31,""),"")</f>
        <v/>
      </c>
      <c r="JH39" s="254" t="str">
        <f>IFERROR(IF(AND($JD39="mas",'Classificação geral'!$I31=3),'Classificação geral'!R31,""),"")</f>
        <v/>
      </c>
      <c r="JI39" s="254" t="str">
        <f>IFERROR(IF(AND($JD39="mas",'Classificação geral'!$I31=3),'Classificação geral'!J31,""),"")</f>
        <v/>
      </c>
      <c r="JJ39" s="254" t="str">
        <f>IFERROR(IF(AND($JD39="mas",'Classificação geral'!$I31=3),'Classificação geral'!S31,""),"")</f>
        <v/>
      </c>
      <c r="JK39" s="254" t="str">
        <f>IFERROR(IF(AND($JD39="mas",'Classificação geral'!$I31=3),'Classificação geral'!U31,""),"")</f>
        <v/>
      </c>
      <c r="JL39" s="254" t="str">
        <f>IFERROR(IF(AND($JD39="mas",'Classificação geral'!$I31=3),'Classificação geral'!V31,""),"")</f>
        <v/>
      </c>
      <c r="JM39" s="254" t="str">
        <f>IFERROR(IF(AND($JD39="mas",'Classificação geral'!$I31=3),'Classificação geral'!K31,""),"")</f>
        <v/>
      </c>
      <c r="JN39" s="254" t="str">
        <f>IFERROR(IF(AND($JD39="mas",'Classificação geral'!$I31=3),'Classificação geral'!W31,""),"")</f>
        <v/>
      </c>
      <c r="JO39" s="254" t="str">
        <f>IFERROR(IF(AND($JD39="mas",'Classificação geral'!$I31=3),'Classificação geral'!Y31,""),"")</f>
        <v/>
      </c>
      <c r="JP39" s="254" t="str">
        <f>IFERROR(IF(AND($JD39="mas",'Classificação geral'!$I31=3),'Classificação geral'!Z31,""),"")</f>
        <v/>
      </c>
      <c r="JQ39" s="254" t="str">
        <f>IFERROR(IF(AND($JD39="mas",'Classificação geral'!$I31=3),'Classificação geral'!L31,""),"")</f>
        <v/>
      </c>
      <c r="JR39" s="254" t="str">
        <f>IFERROR(IF(AND($JD39="mas",'Classificação geral'!$I31=3),'Classificação geral'!$AG31,""),"")</f>
        <v/>
      </c>
      <c r="JS39" s="256" t="str">
        <f>IFERROR(RANK(JR39,JR:JR,0)+ COUNTIF(JR$13:$JR37,JR39),"")</f>
        <v/>
      </c>
    </row>
    <row r="40" spans="1:279" s="304" customFormat="1" ht="27.75" customHeight="1" x14ac:dyDescent="0.4">
      <c r="A40" s="297"/>
      <c r="B40" s="309" t="str">
        <f t="shared" si="19"/>
        <v/>
      </c>
      <c r="C40" s="292" t="str">
        <f t="shared" si="20"/>
        <v/>
      </c>
      <c r="D40" s="292" t="str">
        <f t="shared" si="21"/>
        <v/>
      </c>
      <c r="E40" s="292" t="str">
        <f t="shared" si="22"/>
        <v/>
      </c>
      <c r="F40" s="293" t="str">
        <f t="shared" si="23"/>
        <v/>
      </c>
      <c r="G40" s="293" t="str">
        <f t="shared" si="24"/>
        <v/>
      </c>
      <c r="H40" s="294" t="str">
        <f t="shared" si="25"/>
        <v/>
      </c>
      <c r="I40" s="294" t="str">
        <f t="shared" si="26"/>
        <v/>
      </c>
      <c r="J40" s="294" t="str">
        <f t="shared" si="27"/>
        <v/>
      </c>
      <c r="K40" s="294" t="str">
        <f t="shared" si="28"/>
        <v/>
      </c>
      <c r="L40" s="294" t="str">
        <f t="shared" si="29"/>
        <v/>
      </c>
      <c r="M40" s="294" t="str">
        <f t="shared" si="30"/>
        <v/>
      </c>
      <c r="N40" s="294" t="str">
        <f t="shared" si="31"/>
        <v/>
      </c>
      <c r="O40" s="294" t="str">
        <f t="shared" si="32"/>
        <v/>
      </c>
      <c r="P40" s="294" t="str">
        <f t="shared" si="33"/>
        <v/>
      </c>
      <c r="Q40" s="294" t="str">
        <f t="shared" si="34"/>
        <v/>
      </c>
      <c r="R40" s="294" t="str">
        <f t="shared" si="121"/>
        <v/>
      </c>
      <c r="S40" s="294" t="str">
        <f t="shared" si="121"/>
        <v/>
      </c>
      <c r="T40" s="294" t="str">
        <f t="shared" si="36"/>
        <v/>
      </c>
      <c r="U40" s="294" t="str">
        <f t="shared" si="37"/>
        <v/>
      </c>
      <c r="V40" s="295">
        <v>26</v>
      </c>
      <c r="W40" s="296"/>
      <c r="X40" s="296"/>
      <c r="Y40" s="309" t="str">
        <f t="shared" si="38"/>
        <v/>
      </c>
      <c r="Z40" s="292" t="str">
        <f t="shared" si="39"/>
        <v/>
      </c>
      <c r="AA40" s="292" t="str">
        <f t="shared" si="40"/>
        <v/>
      </c>
      <c r="AB40" s="292" t="str">
        <f t="shared" si="41"/>
        <v/>
      </c>
      <c r="AC40" s="293" t="str">
        <f t="shared" si="42"/>
        <v/>
      </c>
      <c r="AD40" s="293" t="str">
        <f t="shared" si="43"/>
        <v/>
      </c>
      <c r="AE40" s="294" t="str">
        <f t="shared" si="44"/>
        <v/>
      </c>
      <c r="AF40" s="294" t="str">
        <f t="shared" si="45"/>
        <v/>
      </c>
      <c r="AG40" s="294" t="str">
        <f t="shared" si="46"/>
        <v/>
      </c>
      <c r="AH40" s="294" t="str">
        <f t="shared" si="47"/>
        <v/>
      </c>
      <c r="AI40" s="294" t="str">
        <f t="shared" si="48"/>
        <v/>
      </c>
      <c r="AJ40" s="294" t="str">
        <f t="shared" si="49"/>
        <v/>
      </c>
      <c r="AK40" s="294" t="str">
        <f t="shared" si="50"/>
        <v/>
      </c>
      <c r="AL40" s="294" t="str">
        <f t="shared" si="51"/>
        <v/>
      </c>
      <c r="AM40" s="294" t="str">
        <f t="shared" si="52"/>
        <v/>
      </c>
      <c r="AN40" s="294" t="str">
        <f t="shared" si="53"/>
        <v/>
      </c>
      <c r="AO40" s="294" t="str">
        <f t="shared" si="122"/>
        <v/>
      </c>
      <c r="AP40" s="294" t="str">
        <f t="shared" si="122"/>
        <v/>
      </c>
      <c r="AQ40" s="294" t="str">
        <f t="shared" si="55"/>
        <v/>
      </c>
      <c r="AR40" s="294" t="str">
        <f t="shared" si="56"/>
        <v/>
      </c>
      <c r="AS40" s="295">
        <v>26</v>
      </c>
      <c r="AT40" s="296"/>
      <c r="AU40" s="297"/>
      <c r="AV40" s="310" t="str">
        <f t="shared" si="57"/>
        <v/>
      </c>
      <c r="AW40" s="292" t="str">
        <f t="shared" si="58"/>
        <v/>
      </c>
      <c r="AX40" s="292" t="str">
        <f t="shared" si="59"/>
        <v/>
      </c>
      <c r="AY40" s="293" t="str">
        <f t="shared" si="60"/>
        <v/>
      </c>
      <c r="AZ40" s="293" t="str">
        <f t="shared" si="61"/>
        <v/>
      </c>
      <c r="BA40" s="293" t="str">
        <f t="shared" si="62"/>
        <v/>
      </c>
      <c r="BB40" s="294" t="str">
        <f t="shared" si="63"/>
        <v/>
      </c>
      <c r="BC40" s="294" t="str">
        <f t="shared" si="64"/>
        <v/>
      </c>
      <c r="BD40" s="294" t="str">
        <f t="shared" si="65"/>
        <v/>
      </c>
      <c r="BE40" s="294" t="str">
        <f t="shared" si="66"/>
        <v/>
      </c>
      <c r="BF40" s="294" t="str">
        <f t="shared" si="67"/>
        <v/>
      </c>
      <c r="BG40" s="294" t="str">
        <f t="shared" si="68"/>
        <v/>
      </c>
      <c r="BH40" s="294" t="str">
        <f t="shared" si="69"/>
        <v/>
      </c>
      <c r="BI40" s="294" t="str">
        <f t="shared" si="70"/>
        <v/>
      </c>
      <c r="BJ40" s="294" t="str">
        <f t="shared" si="71"/>
        <v/>
      </c>
      <c r="BK40" s="294" t="str">
        <f t="shared" si="72"/>
        <v/>
      </c>
      <c r="BL40" s="294" t="str">
        <f t="shared" si="123"/>
        <v/>
      </c>
      <c r="BM40" s="294" t="str">
        <f t="shared" si="123"/>
        <v/>
      </c>
      <c r="BN40" s="294" t="str">
        <f t="shared" si="74"/>
        <v/>
      </c>
      <c r="BO40" s="294" t="str">
        <f t="shared" si="75"/>
        <v/>
      </c>
      <c r="BP40" s="295">
        <v>26</v>
      </c>
      <c r="BQ40" s="296"/>
      <c r="BR40" s="296"/>
      <c r="BS40" s="310" t="str">
        <f t="shared" si="76"/>
        <v/>
      </c>
      <c r="BT40" s="292" t="str">
        <f t="shared" si="77"/>
        <v/>
      </c>
      <c r="BU40" s="292" t="str">
        <f t="shared" si="78"/>
        <v/>
      </c>
      <c r="BV40" s="293" t="str">
        <f t="shared" si="79"/>
        <v/>
      </c>
      <c r="BW40" s="293" t="str">
        <f t="shared" si="80"/>
        <v/>
      </c>
      <c r="BX40" s="293" t="str">
        <f t="shared" si="124"/>
        <v/>
      </c>
      <c r="BY40" s="294" t="str">
        <f t="shared" si="124"/>
        <v/>
      </c>
      <c r="BZ40" s="294" t="str">
        <f t="shared" si="82"/>
        <v/>
      </c>
      <c r="CA40" s="294" t="str">
        <f t="shared" si="83"/>
        <v/>
      </c>
      <c r="CB40" s="294" t="str">
        <f t="shared" si="84"/>
        <v/>
      </c>
      <c r="CC40" s="294" t="str">
        <f t="shared" si="85"/>
        <v/>
      </c>
      <c r="CD40" s="294" t="str">
        <f t="shared" si="86"/>
        <v/>
      </c>
      <c r="CE40" s="294" t="str">
        <f t="shared" si="87"/>
        <v/>
      </c>
      <c r="CF40" s="294" t="str">
        <f t="shared" si="88"/>
        <v/>
      </c>
      <c r="CG40" s="294" t="str">
        <f t="shared" si="89"/>
        <v/>
      </c>
      <c r="CH40" s="294" t="str">
        <f t="shared" si="90"/>
        <v/>
      </c>
      <c r="CI40" s="294" t="str">
        <f t="shared" si="125"/>
        <v/>
      </c>
      <c r="CJ40" s="294" t="str">
        <f t="shared" si="125"/>
        <v/>
      </c>
      <c r="CK40" s="294" t="str">
        <f t="shared" si="92"/>
        <v/>
      </c>
      <c r="CL40" s="294" t="str">
        <f t="shared" si="93"/>
        <v/>
      </c>
      <c r="CM40" s="295">
        <v>26</v>
      </c>
      <c r="CN40" s="297"/>
      <c r="CO40" s="297"/>
      <c r="CP40" s="309" t="str">
        <f t="shared" si="94"/>
        <v/>
      </c>
      <c r="CQ40" s="292" t="str">
        <f t="shared" si="95"/>
        <v/>
      </c>
      <c r="CR40" s="292" t="str">
        <f t="shared" si="96"/>
        <v/>
      </c>
      <c r="CS40" s="292" t="str">
        <f t="shared" si="97"/>
        <v/>
      </c>
      <c r="CT40" s="293" t="str">
        <f t="shared" si="98"/>
        <v/>
      </c>
      <c r="CU40" s="293" t="str">
        <f t="shared" si="99"/>
        <v/>
      </c>
      <c r="CV40" s="294" t="str">
        <f t="shared" si="100"/>
        <v/>
      </c>
      <c r="CW40" s="294" t="str">
        <f t="shared" si="101"/>
        <v/>
      </c>
      <c r="CX40" s="294" t="str">
        <f t="shared" si="102"/>
        <v/>
      </c>
      <c r="CY40" s="294" t="str">
        <f t="shared" si="103"/>
        <v/>
      </c>
      <c r="CZ40" s="294" t="str">
        <f t="shared" si="104"/>
        <v/>
      </c>
      <c r="DA40" s="294" t="str">
        <f t="shared" si="105"/>
        <v/>
      </c>
      <c r="DB40" s="294" t="str">
        <f t="shared" si="106"/>
        <v/>
      </c>
      <c r="DC40" s="294" t="str">
        <f t="shared" si="107"/>
        <v/>
      </c>
      <c r="DD40" s="294" t="str">
        <f t="shared" si="108"/>
        <v/>
      </c>
      <c r="DE40" s="294" t="str">
        <f t="shared" si="109"/>
        <v/>
      </c>
      <c r="DF40" s="294" t="str">
        <f t="shared" si="126"/>
        <v/>
      </c>
      <c r="DG40" s="294" t="str">
        <f t="shared" si="126"/>
        <v/>
      </c>
      <c r="DH40" s="294" t="str">
        <f t="shared" si="111"/>
        <v/>
      </c>
      <c r="DI40" s="294" t="str">
        <f t="shared" si="112"/>
        <v/>
      </c>
      <c r="DJ40" s="295">
        <v>26</v>
      </c>
      <c r="DK40" s="296"/>
      <c r="DL40" s="296"/>
      <c r="DM40" s="309" t="str">
        <f t="shared" si="113"/>
        <v/>
      </c>
      <c r="DN40" s="292" t="str">
        <f t="shared" si="114"/>
        <v/>
      </c>
      <c r="DO40" s="292" t="str">
        <f t="shared" si="115"/>
        <v/>
      </c>
      <c r="DP40" s="292" t="str">
        <f t="shared" si="116"/>
        <v/>
      </c>
      <c r="DQ40" s="293" t="str">
        <f t="shared" si="117"/>
        <v/>
      </c>
      <c r="DR40" s="293" t="str">
        <f t="shared" si="118"/>
        <v/>
      </c>
      <c r="DS40" s="293" t="str">
        <f t="shared" si="7"/>
        <v/>
      </c>
      <c r="DT40" s="293" t="str">
        <f t="shared" si="8"/>
        <v/>
      </c>
      <c r="DU40" s="294" t="str">
        <f t="shared" si="9"/>
        <v/>
      </c>
      <c r="DV40" s="294" t="str">
        <f t="shared" si="10"/>
        <v/>
      </c>
      <c r="DW40" s="294" t="str">
        <f t="shared" si="11"/>
        <v/>
      </c>
      <c r="DX40" s="294" t="str">
        <f t="shared" si="12"/>
        <v/>
      </c>
      <c r="DY40" s="294" t="str">
        <f t="shared" si="13"/>
        <v/>
      </c>
      <c r="DZ40" s="294" t="str">
        <f t="shared" si="14"/>
        <v/>
      </c>
      <c r="EA40" s="294" t="str">
        <f t="shared" si="15"/>
        <v/>
      </c>
      <c r="EB40" s="294" t="str">
        <f t="shared" si="16"/>
        <v/>
      </c>
      <c r="EC40" s="294" t="str">
        <f t="shared" si="17"/>
        <v/>
      </c>
      <c r="ED40" s="294" t="str">
        <f t="shared" si="120"/>
        <v/>
      </c>
      <c r="EE40" s="294" t="str">
        <f t="shared" si="18"/>
        <v/>
      </c>
      <c r="EF40" s="294" t="str">
        <f t="shared" si="119"/>
        <v/>
      </c>
      <c r="EG40" s="295">
        <v>26</v>
      </c>
      <c r="EU40" s="254" t="str">
        <f>IFERROR(IF(AND('Classificação geral'!$H32="FEM",'Classificação geral'!$I32=1,'Classificação geral'!$F32="Mini"),'Classificação geral'!$A32,""),"")</f>
        <v/>
      </c>
      <c r="EV40" s="254" t="str">
        <f>IFERROR(IF(AND('Classificação geral'!$H32="FEM",'Classificação geral'!$I32=1,'Classificação geral'!F32="Mini"),'Classificação geral'!$B32,""),"")</f>
        <v/>
      </c>
      <c r="EW40" s="255" t="str">
        <f>IF($EV40='Classificação geral'!$B32,'Classificação geral'!$C32,"")</f>
        <v/>
      </c>
      <c r="EX40" s="255" t="str">
        <f>IF($EV40='Classificação geral'!$B32,'Classificação geral'!$D32,"")</f>
        <v/>
      </c>
      <c r="EY40" s="255" t="str">
        <f>IF($EV40='Classificação geral'!$B32,'Classificação geral'!$H32,"")</f>
        <v/>
      </c>
      <c r="EZ40" s="255" t="str">
        <f>IF($EY40='Classificação geral'!$H32,'Classificação geral'!$I32,"")</f>
        <v/>
      </c>
      <c r="FA40" s="255" t="str">
        <f>IF($EZ40='Classificação geral'!$I32,'Classificação geral'!$N32,"")</f>
        <v/>
      </c>
      <c r="FB40" s="255" t="str">
        <f>IF($EZ40='Classificação geral'!$I32,'Classificação geral'!$Q32,"")</f>
        <v/>
      </c>
      <c r="FC40" s="255" t="str">
        <f>IF($EZ40='Classificação geral'!$I32,'Classificação geral'!$R32,"")</f>
        <v/>
      </c>
      <c r="FD40" s="255" t="str">
        <f>IF($EZ40='Classificação geral'!$I32,'Classificação geral'!$J32,"")</f>
        <v/>
      </c>
      <c r="FE40" s="255" t="str">
        <f>IF($EZ40='Classificação geral'!$I32,'Classificação geral'!$S32,"")</f>
        <v/>
      </c>
      <c r="FF40" s="255" t="str">
        <f>IF($EZ40='Classificação geral'!$I32,'Classificação geral'!$U32,"")</f>
        <v/>
      </c>
      <c r="FG40" s="255" t="str">
        <f>IF($EZ40='Classificação geral'!$I32,'Classificação geral'!$V32,"")</f>
        <v/>
      </c>
      <c r="FH40" s="255" t="str">
        <f>IF($EZ40='Classificação geral'!$I32,'Classificação geral'!$K32,"")</f>
        <v/>
      </c>
      <c r="FI40" s="255" t="str">
        <f>IF($EZ40='Classificação geral'!$I32,'Classificação geral'!$W32,"")</f>
        <v/>
      </c>
      <c r="FJ40" s="255" t="str">
        <f>IF($EZ40='Classificação geral'!$I32,'Classificação geral'!$Y32,"")</f>
        <v/>
      </c>
      <c r="FK40" s="255" t="str">
        <f>IF($EZ40='Classificação geral'!$I32,'Classificação geral'!$Z32,"")</f>
        <v/>
      </c>
      <c r="FL40" s="255" t="str">
        <f>IF($EZ40='Classificação geral'!$I32,'Classificação geral'!$L32,"")</f>
        <v/>
      </c>
      <c r="FM40" s="255" t="str">
        <f>IF($EZ40='Classificação geral'!$I32,'Classificação geral'!$M32,"")</f>
        <v/>
      </c>
      <c r="FN40" s="255" t="str">
        <f>IF($EZ40='Classificação geral'!$I32,'Classificação geral'!$AG32,"")</f>
        <v/>
      </c>
      <c r="FO40" s="256" t="str">
        <f>IFERROR(RANK(FN40,FN:FN,0)+ COUNTIF($FN$13:FN39,FN40),"")</f>
        <v/>
      </c>
      <c r="FP40" s="244"/>
      <c r="FQ40" s="254" t="str">
        <f>IFERROR(IF(AND('Classificação geral'!$H32="mas",'Classificação geral'!$I32=1,'Classificação geral'!$F32="Mini"),'Classificação geral'!$A32,""),"")</f>
        <v/>
      </c>
      <c r="FR40" s="254" t="str">
        <f>IFERROR(IF(AND('Classificação geral'!$H32="mas",'Classificação geral'!$I32=1,'Classificação geral'!$F32="Mini"),'Classificação geral'!$B32,""),"")</f>
        <v/>
      </c>
      <c r="FS40" s="255" t="str">
        <f>IF($FR40='Classificação geral'!$B32,'Classificação geral'!$C32,"")</f>
        <v/>
      </c>
      <c r="FT40" s="255" t="str">
        <f>IF($FR40='Classificação geral'!$B32,'Classificação geral'!$D32,"")</f>
        <v/>
      </c>
      <c r="FU40" s="255" t="str">
        <f>IF($FR40='Classificação geral'!$B32,'Classificação geral'!$H32,"")</f>
        <v/>
      </c>
      <c r="FV40" s="254" t="str">
        <f>IFERROR(IF(AND($FU40="mas",'Classificação geral'!$I32=1),'Classificação geral'!I32,""),"")</f>
        <v/>
      </c>
      <c r="FW40" s="254" t="str">
        <f>IFERROR(IF(AND($FU40="mas",'Classificação geral'!$I32=1),'Classificação geral'!N32,""),"")</f>
        <v/>
      </c>
      <c r="FX40" s="254" t="str">
        <f>IFERROR(IF(AND($FU40="mas",'Classificação geral'!$I32=1),'Classificação geral'!Q32,""),"")</f>
        <v/>
      </c>
      <c r="FY40" s="254" t="str">
        <f>IFERROR(IF(AND($FU40="mas",'Classificação geral'!$I32=1),'Classificação geral'!R32,""),"")</f>
        <v/>
      </c>
      <c r="FZ40" s="254" t="str">
        <f>IFERROR(IF(AND($FU40="mas",'Classificação geral'!$I32=1),'Classificação geral'!J32,""),"")</f>
        <v/>
      </c>
      <c r="GA40" s="254" t="str">
        <f>IFERROR(IF(AND($FU40="mas",'Classificação geral'!$I32=1),'Classificação geral'!S32,""),"")</f>
        <v/>
      </c>
      <c r="GB40" s="254" t="str">
        <f>IFERROR(IF(AND($FU40="mas",'Classificação geral'!$I32=1),'Classificação geral'!U32,""),"")</f>
        <v/>
      </c>
      <c r="GC40" s="254" t="str">
        <f>IFERROR(IF(AND($FU40="mas",'Classificação geral'!$I32=1),'Classificação geral'!V32,""),"")</f>
        <v/>
      </c>
      <c r="GD40" s="254" t="str">
        <f>IFERROR(IF(AND($FU40="mas",'Classificação geral'!$I32=1),'Classificação geral'!K32,""),"")</f>
        <v/>
      </c>
      <c r="GE40" s="254" t="str">
        <f>IFERROR(IF(AND($FU40="mas",'Classificação geral'!$I32=1),'Classificação geral'!W32,""),"")</f>
        <v/>
      </c>
      <c r="GF40" s="254" t="str">
        <f>IFERROR(IF(AND($FU40="mas",'Classificação geral'!$I32=1),'Classificação geral'!Y32,""),"")</f>
        <v/>
      </c>
      <c r="GG40" s="254" t="str">
        <f>IFERROR(IF(AND($FU40="mas",'Classificação geral'!$I32=1),'Classificação geral'!Z32,""),"")</f>
        <v/>
      </c>
      <c r="GH40" s="254" t="str">
        <f>IFERROR(IF(AND($FU40="mas",'Classificação geral'!$I32=1),'Classificação geral'!L32,""),"")</f>
        <v/>
      </c>
      <c r="GI40" s="254" t="str">
        <f>IFERROR(IF(AND($FU40="mas",'Classificação geral'!$I32=1),'Classificação geral'!M32,""),"")</f>
        <v/>
      </c>
      <c r="GJ40" s="302" t="str">
        <f>IFERROR(IF(AND($FU40="mas",'Classificação geral'!$I32=1),'Classificação geral'!AG32,""),"")</f>
        <v/>
      </c>
      <c r="GK40" s="256" t="str">
        <f>IFERROR(RANK(GJ40,GJ:GJ,0)+ COUNTIF($GJ$13:GJ39,GJ40),"")</f>
        <v/>
      </c>
      <c r="GL40" s="244"/>
      <c r="GM40" s="254" t="str">
        <f>IFERROR(IF(AND('Classificação geral'!$H32="fem",'Classificação geral'!$I32=2,'Classificação geral'!$F32="Mini"),'Classificação geral'!$A32,""),"")</f>
        <v/>
      </c>
      <c r="GN40" s="254" t="str">
        <f>IFERROR(IF(AND('Classificação geral'!$H32="fem",'Classificação geral'!$I32=2,'Classificação geral'!$F32="Mini"),'Classificação geral'!$B32,""),"")</f>
        <v/>
      </c>
      <c r="GO40" s="255" t="str">
        <f>IF($GN40='Classificação geral'!$B32,'Classificação geral'!$C32,"")</f>
        <v/>
      </c>
      <c r="GP40" s="255" t="str">
        <f>IF($GN40='Classificação geral'!$B32,'Classificação geral'!$D32,"")</f>
        <v/>
      </c>
      <c r="GQ40" s="255" t="str">
        <f>IF($GN40='Classificação geral'!$B32,'Classificação geral'!$H32,"")</f>
        <v/>
      </c>
      <c r="GR40" s="254" t="str">
        <f>IFERROR(IF(AND($GQ40="fem",'Classificação geral'!$I32=2),'Classificação geral'!I32,""),"")</f>
        <v/>
      </c>
      <c r="GS40" s="254" t="str">
        <f>IFERROR(IF(AND($GQ40="fem",'Classificação geral'!$I32=2),'Classificação geral'!N32,""),"")</f>
        <v/>
      </c>
      <c r="GT40" s="254" t="str">
        <f>IFERROR(IF(AND($GQ40="fem",'Classificação geral'!$I32=2),'Classificação geral'!Q32,""),"")</f>
        <v/>
      </c>
      <c r="GU40" s="254" t="str">
        <f>IFERROR(IF(AND($GQ40="fem",'Classificação geral'!$I32=2),'Classificação geral'!R32,""),"")</f>
        <v/>
      </c>
      <c r="GV40" s="254" t="str">
        <f>IFERROR(IF(AND($GQ40="fem",'Classificação geral'!$I32=2),'Classificação geral'!J32,""),"")</f>
        <v/>
      </c>
      <c r="GW40" s="254" t="str">
        <f>IFERROR(IF(AND($GQ40="fem",'Classificação geral'!$I32=2),'Classificação geral'!S32,""),"")</f>
        <v/>
      </c>
      <c r="GX40" s="254" t="str">
        <f>IFERROR(IF(AND($GQ40="fem",'Classificação geral'!$I32=2),'Classificação geral'!U32,""),"")</f>
        <v/>
      </c>
      <c r="GY40" s="254" t="str">
        <f>IFERROR(IF(AND($GQ40="fem",'Classificação geral'!$I32=2),'Classificação geral'!V32,""),"")</f>
        <v/>
      </c>
      <c r="GZ40" s="254" t="str">
        <f>IFERROR(IF(AND($GQ40="fem",'Classificação geral'!$I32=2),'Classificação geral'!K32,""),"")</f>
        <v/>
      </c>
      <c r="HA40" s="254" t="str">
        <f>IFERROR(IF(AND($GQ40="fem",'Classificação geral'!$I32=2),'Classificação geral'!W32,""),"")</f>
        <v/>
      </c>
      <c r="HB40" s="254" t="str">
        <f>IFERROR(IF(AND($GQ40="fem",'Classificação geral'!$I32=2),'Classificação geral'!Y32,""),"")</f>
        <v/>
      </c>
      <c r="HC40" s="254" t="str">
        <f>IFERROR(IF(AND($GQ40="fem",'Classificação geral'!$I32=2),'Classificação geral'!Z32,""),"")</f>
        <v/>
      </c>
      <c r="HD40" s="254" t="str">
        <f>IFERROR(IF(AND($GQ40="fem",'Classificação geral'!$I32=2),'Classificação geral'!L32,""),"")</f>
        <v/>
      </c>
      <c r="HE40" s="254" t="str">
        <f>IFERROR(IF(AND($GQ40="fem",'Classificação geral'!$I32=2),'Classificação geral'!M32,""),"")</f>
        <v/>
      </c>
      <c r="HF40" s="254" t="str">
        <f>IFERROR(IF(AND($GQ40="fem",'Classificação geral'!$I32=2),'Classificação geral'!AG32,""),"")</f>
        <v/>
      </c>
      <c r="HG40" s="256" t="str">
        <f>IFERROR(RANK(HF40,HF:HF,0)+ COUNTIF(HF$13:$HF38,HF40),"")</f>
        <v/>
      </c>
      <c r="HH40" s="244"/>
      <c r="HI40" s="254" t="str">
        <f>IFERROR(IF(AND('Classificação geral'!$H32="mas",'Classificação geral'!$I32=2,'Classificação geral'!$F32="Mini"),'Classificação geral'!$A32,""),"")</f>
        <v/>
      </c>
      <c r="HJ40" s="254" t="str">
        <f>IFERROR(IF(AND('Classificação geral'!$H32="mas",'Classificação geral'!$I32=2,'Classificação geral'!$F32="Mini"),'Classificação geral'!$B32,""),"")</f>
        <v/>
      </c>
      <c r="HK40" s="255" t="str">
        <f>IF($HJ40='Classificação geral'!$B32,'Classificação geral'!$C32,"")</f>
        <v/>
      </c>
      <c r="HL40" s="255" t="str">
        <f>IF($HJ40='Classificação geral'!$B32,'Classificação geral'!$D32,"")</f>
        <v/>
      </c>
      <c r="HM40" s="255" t="str">
        <f>IF($HJ40='Classificação geral'!$B32,'Classificação geral'!$H32,"")</f>
        <v/>
      </c>
      <c r="HN40" s="254" t="str">
        <f>IFERROR(IF(AND($HM40="mas",'Classificação geral'!$I32=2),'Classificação geral'!I32,""),"")</f>
        <v/>
      </c>
      <c r="HO40" s="254" t="str">
        <f>IFERROR(IF(AND($HM40="mas",'Classificação geral'!$I32=2),'Classificação geral'!N32,""),"")</f>
        <v/>
      </c>
      <c r="HP40" s="254" t="str">
        <f>IFERROR(IF(AND($HM40="mas",'Classificação geral'!$I32=2),'Classificação geral'!Q32,""),"")</f>
        <v/>
      </c>
      <c r="HQ40" s="254" t="str">
        <f>IFERROR(IF(AND($HM40="mas",'Classificação geral'!$I32=2),'Classificação geral'!R32,""),"")</f>
        <v/>
      </c>
      <c r="HR40" s="254" t="str">
        <f>IFERROR(IF(AND($HM40="mas",'Classificação geral'!$I32=2),'Classificação geral'!J32,""),"")</f>
        <v/>
      </c>
      <c r="HS40" s="254" t="str">
        <f>IFERROR(IF(AND($HM40="mas",'Classificação geral'!$I32=2),'Classificação geral'!S32,""),"")</f>
        <v/>
      </c>
      <c r="HT40" s="254" t="str">
        <f>IFERROR(IF(AND($HM40="mas",'Classificação geral'!$I32=2),'Classificação geral'!U32,""),"")</f>
        <v/>
      </c>
      <c r="HU40" s="254" t="str">
        <f>IFERROR(IF(AND($HM40="mas",'Classificação geral'!$I32=2),'Classificação geral'!V32,""),"")</f>
        <v/>
      </c>
      <c r="HV40" s="254" t="str">
        <f>IFERROR(IF(AND($HM40="mas",'Classificação geral'!$I32=2),'Classificação geral'!J32,""),"")</f>
        <v/>
      </c>
      <c r="HW40" s="254" t="str">
        <f>IFERROR(IF(AND($HM40="mas",'Classificação geral'!$I32=2),'Classificação geral'!W32,""),"")</f>
        <v/>
      </c>
      <c r="HX40" s="254" t="str">
        <f>IFERROR(IF(AND($HM40="mas",'Classificação geral'!$I32=2),'Classificação geral'!Y32,""),"")</f>
        <v/>
      </c>
      <c r="HY40" s="254" t="str">
        <f>IFERROR(IF(AND($HM40="mas",'Classificação geral'!$I32=2),'Classificação geral'!Z32,""),"")</f>
        <v/>
      </c>
      <c r="HZ40" s="254" t="str">
        <f>IFERROR(IF(AND($HM40="mas",'Classificação geral'!$I32=2),'Classificação geral'!L32,""),"")</f>
        <v/>
      </c>
      <c r="IA40" s="254" t="str">
        <f>IFERROR(IF(AND($HM40="mas",'Classificação geral'!$I32=2),'Classificação geral'!$AG32,""),"")</f>
        <v/>
      </c>
      <c r="IB40" s="256" t="str">
        <f>IFERROR(RANK(IA40,IA:IA,0)+ COUNTIF($IA$13:IA$13,IA40),"")</f>
        <v/>
      </c>
      <c r="IC40" s="244"/>
      <c r="ID40" s="254" t="str">
        <f>IFERROR(IF(AND('Classificação geral'!$H32="fem",'Classificação geral'!$I32=3,'Classificação geral'!$F32="Mini"),'Classificação geral'!$A32,""),"")</f>
        <v/>
      </c>
      <c r="IE40" s="254" t="str">
        <f>IFERROR(IF(AND('Classificação geral'!$H32="fem",'Classificação geral'!$I32=3,'Classificação geral'!$F32="Mini"),'Classificação geral'!$B32,""),"")</f>
        <v/>
      </c>
      <c r="IF40" s="255" t="str">
        <f>IF($IE40='Classificação geral'!$B32,'Classificação geral'!$C32,"")</f>
        <v/>
      </c>
      <c r="IG40" s="255" t="str">
        <f>IF($IE40='Classificação geral'!$B32,'Classificação geral'!$D32,"")</f>
        <v/>
      </c>
      <c r="IH40" s="255" t="str">
        <f>IF($IE40='Classificação geral'!$B32,'Classificação geral'!$H32,"")</f>
        <v/>
      </c>
      <c r="II40" s="255" t="str">
        <f>IF($IH40='Classificação geral'!$H32,'Classificação geral'!$I32,"")</f>
        <v/>
      </c>
      <c r="IJ40" s="255" t="str">
        <f>IF($II40='Classificação geral'!$I32,'Classificação geral'!$N32,"")</f>
        <v/>
      </c>
      <c r="IK40" s="255" t="str">
        <f>IF($II40='Classificação geral'!$I32,'Classificação geral'!$Q32,"")</f>
        <v/>
      </c>
      <c r="IL40" s="255" t="str">
        <f>IF($II40='Classificação geral'!$I32,'Classificação geral'!$R32,"")</f>
        <v/>
      </c>
      <c r="IM40" s="255" t="str">
        <f>IF($II40='Classificação geral'!$I32,'Classificação geral'!$J32,"")</f>
        <v/>
      </c>
      <c r="IN40" s="255" t="str">
        <f>IF($II40='Classificação geral'!$I32,'Classificação geral'!$S32,"")</f>
        <v/>
      </c>
      <c r="IO40" s="255" t="str">
        <f>IF($II40='Classificação geral'!$I32,'Classificação geral'!$U32,"")</f>
        <v/>
      </c>
      <c r="IP40" s="255" t="str">
        <f>IF($II40='Classificação geral'!$I32,'Classificação geral'!$V32,"")</f>
        <v/>
      </c>
      <c r="IQ40" s="255" t="str">
        <f>IF($II40='Classificação geral'!$I32,'Classificação geral'!$K32,"")</f>
        <v/>
      </c>
      <c r="IR40" s="255" t="str">
        <f>IF($II40='Classificação geral'!$I32,'Classificação geral'!$W32,"")</f>
        <v/>
      </c>
      <c r="IS40" s="255" t="str">
        <f>IF($II40='Classificação geral'!$I32,'Classificação geral'!$Y32,"")</f>
        <v/>
      </c>
      <c r="IT40" s="255" t="str">
        <f>IF($II40='Classificação geral'!$I32,'Classificação geral'!$Z32,"")</f>
        <v/>
      </c>
      <c r="IU40" s="255" t="str">
        <f>IF($II40='Classificação geral'!$I32,'Classificação geral'!$L32,"")</f>
        <v/>
      </c>
      <c r="IV40" s="255" t="str">
        <f>IF($II40='Classificação geral'!$I32,'Classificação geral'!$M32,"")</f>
        <v/>
      </c>
      <c r="IW40" s="255" t="str">
        <f>IF($II40='Classificação geral'!$I32,'Classificação geral'!$AG32,"")</f>
        <v/>
      </c>
      <c r="IX40" s="256" t="str">
        <f>IFERROR(RANK(IW40,IW:IW,0)+ COUNTIF($IW$13:IW38,IW40),"")</f>
        <v/>
      </c>
      <c r="IY40" s="244"/>
      <c r="IZ40" s="254" t="str">
        <f>IFERROR(IF(AND('Classificação geral'!$H32="mas",'Classificação geral'!$I32=3,'Classificação geral'!$F32="Mini"),'Classificação geral'!$A32,""),"")</f>
        <v/>
      </c>
      <c r="JA40" s="254" t="str">
        <f>IFERROR(IF(AND('Classificação geral'!$H32="mas",'Classificação geral'!$I32=3,'Classificação geral'!$F32="Mini"),'Classificação geral'!$B32,""),"")</f>
        <v/>
      </c>
      <c r="JB40" s="255" t="str">
        <f>IF($JA40='Classificação geral'!$B32,'Classificação geral'!$C32,"")</f>
        <v/>
      </c>
      <c r="JC40" s="255" t="str">
        <f>IF($JA40='Classificação geral'!$B32,'Classificação geral'!$D32,"")</f>
        <v/>
      </c>
      <c r="JD40" s="255" t="str">
        <f>IF($JA40='Classificação geral'!$B32,'Classificação geral'!$H32,"")</f>
        <v/>
      </c>
      <c r="JE40" s="254" t="str">
        <f>IFERROR(IF(AND($JD40="mas",'Classificação geral'!$I32=3),'Classificação geral'!I32,""),"")</f>
        <v/>
      </c>
      <c r="JF40" s="254" t="str">
        <f>IFERROR(IF(AND($JD40="mas",'Classificação geral'!$I32=3),'Classificação geral'!N32,""),"")</f>
        <v/>
      </c>
      <c r="JG40" s="254" t="str">
        <f>IFERROR(IF(AND($JD40="mas",'Classificação geral'!$I32=3),'Classificação geral'!Q32,""),"")</f>
        <v/>
      </c>
      <c r="JH40" s="254" t="str">
        <f>IFERROR(IF(AND($JD40="mas",'Classificação geral'!$I32=3),'Classificação geral'!R32,""),"")</f>
        <v/>
      </c>
      <c r="JI40" s="254" t="str">
        <f>IFERROR(IF(AND($JD40="mas",'Classificação geral'!$I32=3),'Classificação geral'!J32,""),"")</f>
        <v/>
      </c>
      <c r="JJ40" s="254" t="str">
        <f>IFERROR(IF(AND($JD40="mas",'Classificação geral'!$I32=3),'Classificação geral'!S32,""),"")</f>
        <v/>
      </c>
      <c r="JK40" s="254" t="str">
        <f>IFERROR(IF(AND($JD40="mas",'Classificação geral'!$I32=3),'Classificação geral'!U32,""),"")</f>
        <v/>
      </c>
      <c r="JL40" s="254" t="str">
        <f>IFERROR(IF(AND($JD40="mas",'Classificação geral'!$I32=3),'Classificação geral'!V32,""),"")</f>
        <v/>
      </c>
      <c r="JM40" s="254" t="str">
        <f>IFERROR(IF(AND($JD40="mas",'Classificação geral'!$I32=3),'Classificação geral'!K32,""),"")</f>
        <v/>
      </c>
      <c r="JN40" s="254" t="str">
        <f>IFERROR(IF(AND($JD40="mas",'Classificação geral'!$I32=3),'Classificação geral'!W32,""),"")</f>
        <v/>
      </c>
      <c r="JO40" s="254" t="str">
        <f>IFERROR(IF(AND($JD40="mas",'Classificação geral'!$I32=3),'Classificação geral'!Y32,""),"")</f>
        <v/>
      </c>
      <c r="JP40" s="254" t="str">
        <f>IFERROR(IF(AND($JD40="mas",'Classificação geral'!$I32=3),'Classificação geral'!Z32,""),"")</f>
        <v/>
      </c>
      <c r="JQ40" s="254" t="str">
        <f>IFERROR(IF(AND($JD40="mas",'Classificação geral'!$I32=3),'Classificação geral'!L32,""),"")</f>
        <v/>
      </c>
      <c r="JR40" s="254" t="str">
        <f>IFERROR(IF(AND($JD40="mas",'Classificação geral'!$I32=3),'Classificação geral'!$AG32,""),"")</f>
        <v/>
      </c>
      <c r="JS40" s="256" t="str">
        <f>IFERROR(RANK(JR40,JR:JR,0)+ COUNTIF(JR$13:$JR38,JR40),"")</f>
        <v/>
      </c>
    </row>
    <row r="41" spans="1:279" s="304" customFormat="1" ht="27.75" customHeight="1" x14ac:dyDescent="0.4">
      <c r="A41" s="297"/>
      <c r="B41" s="309" t="str">
        <f t="shared" si="19"/>
        <v/>
      </c>
      <c r="C41" s="292" t="str">
        <f t="shared" si="20"/>
        <v/>
      </c>
      <c r="D41" s="292" t="str">
        <f t="shared" si="21"/>
        <v/>
      </c>
      <c r="E41" s="292" t="str">
        <f t="shared" si="22"/>
        <v/>
      </c>
      <c r="F41" s="293" t="str">
        <f t="shared" si="23"/>
        <v/>
      </c>
      <c r="G41" s="293" t="str">
        <f t="shared" si="24"/>
        <v/>
      </c>
      <c r="H41" s="294" t="str">
        <f t="shared" si="25"/>
        <v/>
      </c>
      <c r="I41" s="294" t="str">
        <f t="shared" si="26"/>
        <v/>
      </c>
      <c r="J41" s="294" t="str">
        <f t="shared" si="27"/>
        <v/>
      </c>
      <c r="K41" s="294" t="str">
        <f t="shared" si="28"/>
        <v/>
      </c>
      <c r="L41" s="294" t="str">
        <f t="shared" si="29"/>
        <v/>
      </c>
      <c r="M41" s="294" t="str">
        <f t="shared" si="30"/>
        <v/>
      </c>
      <c r="N41" s="294" t="str">
        <f t="shared" si="31"/>
        <v/>
      </c>
      <c r="O41" s="294" t="str">
        <f t="shared" si="32"/>
        <v/>
      </c>
      <c r="P41" s="294" t="str">
        <f t="shared" si="33"/>
        <v/>
      </c>
      <c r="Q41" s="294" t="str">
        <f t="shared" si="34"/>
        <v/>
      </c>
      <c r="R41" s="294" t="str">
        <f t="shared" si="121"/>
        <v/>
      </c>
      <c r="S41" s="294" t="str">
        <f t="shared" si="121"/>
        <v/>
      </c>
      <c r="T41" s="294" t="str">
        <f t="shared" si="36"/>
        <v/>
      </c>
      <c r="U41" s="294" t="str">
        <f t="shared" si="37"/>
        <v/>
      </c>
      <c r="V41" s="295">
        <v>27</v>
      </c>
      <c r="W41" s="296"/>
      <c r="X41" s="296"/>
      <c r="Y41" s="309" t="str">
        <f t="shared" si="38"/>
        <v/>
      </c>
      <c r="Z41" s="292" t="str">
        <f t="shared" si="39"/>
        <v/>
      </c>
      <c r="AA41" s="292" t="str">
        <f t="shared" si="40"/>
        <v/>
      </c>
      <c r="AB41" s="292" t="str">
        <f t="shared" si="41"/>
        <v/>
      </c>
      <c r="AC41" s="293" t="str">
        <f t="shared" si="42"/>
        <v/>
      </c>
      <c r="AD41" s="293" t="str">
        <f t="shared" si="43"/>
        <v/>
      </c>
      <c r="AE41" s="294" t="str">
        <f t="shared" si="44"/>
        <v/>
      </c>
      <c r="AF41" s="294" t="str">
        <f t="shared" si="45"/>
        <v/>
      </c>
      <c r="AG41" s="294" t="str">
        <f t="shared" si="46"/>
        <v/>
      </c>
      <c r="AH41" s="294" t="str">
        <f t="shared" si="47"/>
        <v/>
      </c>
      <c r="AI41" s="294" t="str">
        <f t="shared" si="48"/>
        <v/>
      </c>
      <c r="AJ41" s="294" t="str">
        <f t="shared" si="49"/>
        <v/>
      </c>
      <c r="AK41" s="294" t="str">
        <f t="shared" si="50"/>
        <v/>
      </c>
      <c r="AL41" s="294" t="str">
        <f t="shared" si="51"/>
        <v/>
      </c>
      <c r="AM41" s="294" t="str">
        <f t="shared" si="52"/>
        <v/>
      </c>
      <c r="AN41" s="294" t="str">
        <f t="shared" si="53"/>
        <v/>
      </c>
      <c r="AO41" s="294" t="str">
        <f t="shared" si="122"/>
        <v/>
      </c>
      <c r="AP41" s="294" t="str">
        <f t="shared" si="122"/>
        <v/>
      </c>
      <c r="AQ41" s="294" t="str">
        <f t="shared" si="55"/>
        <v/>
      </c>
      <c r="AR41" s="294" t="str">
        <f t="shared" si="56"/>
        <v/>
      </c>
      <c r="AS41" s="295">
        <v>27</v>
      </c>
      <c r="AT41" s="296"/>
      <c r="AU41" s="297"/>
      <c r="AV41" s="310" t="str">
        <f t="shared" si="57"/>
        <v/>
      </c>
      <c r="AW41" s="292" t="str">
        <f t="shared" si="58"/>
        <v/>
      </c>
      <c r="AX41" s="292" t="str">
        <f t="shared" si="59"/>
        <v/>
      </c>
      <c r="AY41" s="293" t="str">
        <f t="shared" si="60"/>
        <v/>
      </c>
      <c r="AZ41" s="293" t="str">
        <f t="shared" si="61"/>
        <v/>
      </c>
      <c r="BA41" s="293" t="str">
        <f t="shared" si="62"/>
        <v/>
      </c>
      <c r="BB41" s="294" t="str">
        <f t="shared" si="63"/>
        <v/>
      </c>
      <c r="BC41" s="294" t="str">
        <f t="shared" si="64"/>
        <v/>
      </c>
      <c r="BD41" s="294" t="str">
        <f t="shared" si="65"/>
        <v/>
      </c>
      <c r="BE41" s="294" t="str">
        <f t="shared" si="66"/>
        <v/>
      </c>
      <c r="BF41" s="294" t="str">
        <f t="shared" si="67"/>
        <v/>
      </c>
      <c r="BG41" s="294" t="str">
        <f t="shared" si="68"/>
        <v/>
      </c>
      <c r="BH41" s="294" t="str">
        <f t="shared" si="69"/>
        <v/>
      </c>
      <c r="BI41" s="294" t="str">
        <f t="shared" si="70"/>
        <v/>
      </c>
      <c r="BJ41" s="294" t="str">
        <f t="shared" si="71"/>
        <v/>
      </c>
      <c r="BK41" s="294" t="str">
        <f t="shared" si="72"/>
        <v/>
      </c>
      <c r="BL41" s="294" t="str">
        <f t="shared" si="123"/>
        <v/>
      </c>
      <c r="BM41" s="294" t="str">
        <f t="shared" si="123"/>
        <v/>
      </c>
      <c r="BN41" s="294" t="str">
        <f t="shared" si="74"/>
        <v/>
      </c>
      <c r="BO41" s="294" t="str">
        <f t="shared" si="75"/>
        <v/>
      </c>
      <c r="BP41" s="295">
        <v>27</v>
      </c>
      <c r="BQ41" s="296"/>
      <c r="BR41" s="296"/>
      <c r="BS41" s="310" t="str">
        <f t="shared" si="76"/>
        <v/>
      </c>
      <c r="BT41" s="292" t="str">
        <f t="shared" si="77"/>
        <v/>
      </c>
      <c r="BU41" s="292" t="str">
        <f t="shared" si="78"/>
        <v/>
      </c>
      <c r="BV41" s="293" t="str">
        <f t="shared" si="79"/>
        <v/>
      </c>
      <c r="BW41" s="293" t="str">
        <f t="shared" si="80"/>
        <v/>
      </c>
      <c r="BX41" s="293" t="str">
        <f t="shared" si="124"/>
        <v/>
      </c>
      <c r="BY41" s="294" t="str">
        <f t="shared" si="124"/>
        <v/>
      </c>
      <c r="BZ41" s="294" t="str">
        <f t="shared" si="82"/>
        <v/>
      </c>
      <c r="CA41" s="294" t="str">
        <f t="shared" si="83"/>
        <v/>
      </c>
      <c r="CB41" s="294" t="str">
        <f t="shared" si="84"/>
        <v/>
      </c>
      <c r="CC41" s="294" t="str">
        <f t="shared" si="85"/>
        <v/>
      </c>
      <c r="CD41" s="294" t="str">
        <f t="shared" si="86"/>
        <v/>
      </c>
      <c r="CE41" s="294" t="str">
        <f t="shared" si="87"/>
        <v/>
      </c>
      <c r="CF41" s="294" t="str">
        <f t="shared" si="88"/>
        <v/>
      </c>
      <c r="CG41" s="294" t="str">
        <f t="shared" si="89"/>
        <v/>
      </c>
      <c r="CH41" s="294" t="str">
        <f t="shared" si="90"/>
        <v/>
      </c>
      <c r="CI41" s="294" t="str">
        <f t="shared" si="125"/>
        <v/>
      </c>
      <c r="CJ41" s="294" t="str">
        <f t="shared" si="125"/>
        <v/>
      </c>
      <c r="CK41" s="294" t="str">
        <f t="shared" si="92"/>
        <v/>
      </c>
      <c r="CL41" s="294" t="str">
        <f t="shared" si="93"/>
        <v/>
      </c>
      <c r="CM41" s="295">
        <v>27</v>
      </c>
      <c r="CN41" s="297"/>
      <c r="CO41" s="297"/>
      <c r="CP41" s="309" t="str">
        <f t="shared" si="94"/>
        <v/>
      </c>
      <c r="CQ41" s="292" t="str">
        <f t="shared" si="95"/>
        <v/>
      </c>
      <c r="CR41" s="292" t="str">
        <f t="shared" si="96"/>
        <v/>
      </c>
      <c r="CS41" s="292" t="str">
        <f t="shared" si="97"/>
        <v/>
      </c>
      <c r="CT41" s="293" t="str">
        <f t="shared" si="98"/>
        <v/>
      </c>
      <c r="CU41" s="293" t="str">
        <f t="shared" si="99"/>
        <v/>
      </c>
      <c r="CV41" s="294" t="str">
        <f t="shared" si="100"/>
        <v/>
      </c>
      <c r="CW41" s="294" t="str">
        <f t="shared" si="101"/>
        <v/>
      </c>
      <c r="CX41" s="294" t="str">
        <f t="shared" si="102"/>
        <v/>
      </c>
      <c r="CY41" s="294" t="str">
        <f t="shared" si="103"/>
        <v/>
      </c>
      <c r="CZ41" s="294" t="str">
        <f t="shared" si="104"/>
        <v/>
      </c>
      <c r="DA41" s="294" t="str">
        <f t="shared" si="105"/>
        <v/>
      </c>
      <c r="DB41" s="294" t="str">
        <f t="shared" si="106"/>
        <v/>
      </c>
      <c r="DC41" s="294" t="str">
        <f t="shared" si="107"/>
        <v/>
      </c>
      <c r="DD41" s="294" t="str">
        <f t="shared" si="108"/>
        <v/>
      </c>
      <c r="DE41" s="294" t="str">
        <f t="shared" si="109"/>
        <v/>
      </c>
      <c r="DF41" s="294" t="str">
        <f t="shared" si="126"/>
        <v/>
      </c>
      <c r="DG41" s="294" t="str">
        <f t="shared" si="126"/>
        <v/>
      </c>
      <c r="DH41" s="294" t="str">
        <f t="shared" si="111"/>
        <v/>
      </c>
      <c r="DI41" s="294" t="str">
        <f t="shared" si="112"/>
        <v/>
      </c>
      <c r="DJ41" s="295">
        <v>27</v>
      </c>
      <c r="DK41" s="296"/>
      <c r="DL41" s="296"/>
      <c r="DM41" s="309" t="str">
        <f t="shared" si="113"/>
        <v/>
      </c>
      <c r="DN41" s="292" t="str">
        <f t="shared" si="114"/>
        <v/>
      </c>
      <c r="DO41" s="292" t="str">
        <f t="shared" si="115"/>
        <v/>
      </c>
      <c r="DP41" s="292" t="str">
        <f t="shared" si="116"/>
        <v/>
      </c>
      <c r="DQ41" s="293" t="str">
        <f t="shared" si="117"/>
        <v/>
      </c>
      <c r="DR41" s="293" t="str">
        <f t="shared" si="118"/>
        <v/>
      </c>
      <c r="DS41" s="293" t="str">
        <f t="shared" si="7"/>
        <v/>
      </c>
      <c r="DT41" s="293" t="str">
        <f t="shared" si="8"/>
        <v/>
      </c>
      <c r="DU41" s="294" t="str">
        <f t="shared" si="9"/>
        <v/>
      </c>
      <c r="DV41" s="294" t="str">
        <f t="shared" si="10"/>
        <v/>
      </c>
      <c r="DW41" s="294" t="str">
        <f t="shared" si="11"/>
        <v/>
      </c>
      <c r="DX41" s="294" t="str">
        <f t="shared" si="12"/>
        <v/>
      </c>
      <c r="DY41" s="294" t="str">
        <f t="shared" si="13"/>
        <v/>
      </c>
      <c r="DZ41" s="294" t="str">
        <f t="shared" si="14"/>
        <v/>
      </c>
      <c r="EA41" s="294" t="str">
        <f t="shared" si="15"/>
        <v/>
      </c>
      <c r="EB41" s="294" t="str">
        <f t="shared" si="16"/>
        <v/>
      </c>
      <c r="EC41" s="294" t="str">
        <f t="shared" si="17"/>
        <v/>
      </c>
      <c r="ED41" s="294" t="str">
        <f t="shared" si="120"/>
        <v/>
      </c>
      <c r="EE41" s="294" t="str">
        <f t="shared" si="18"/>
        <v/>
      </c>
      <c r="EF41" s="294" t="str">
        <f t="shared" si="119"/>
        <v/>
      </c>
      <c r="EG41" s="295">
        <v>27</v>
      </c>
      <c r="EU41" s="254" t="str">
        <f>IFERROR(IF(AND('Classificação geral'!$H33="FEM",'Classificação geral'!$I33=1,'Classificação geral'!$F33="Mini"),'Classificação geral'!$A33,""),"")</f>
        <v/>
      </c>
      <c r="EV41" s="254" t="str">
        <f>IFERROR(IF(AND('Classificação geral'!$H33="FEM",'Classificação geral'!$I33=1,'Classificação geral'!F33="Mini"),'Classificação geral'!$B33,""),"")</f>
        <v/>
      </c>
      <c r="EW41" s="255" t="str">
        <f>IF($EV41='Classificação geral'!$B33,'Classificação geral'!$C33,"")</f>
        <v/>
      </c>
      <c r="EX41" s="255" t="str">
        <f>IF($EV41='Classificação geral'!$B33,'Classificação geral'!$D33,"")</f>
        <v/>
      </c>
      <c r="EY41" s="255" t="str">
        <f>IF($EV41='Classificação geral'!$B33,'Classificação geral'!$H33,"")</f>
        <v/>
      </c>
      <c r="EZ41" s="255" t="str">
        <f>IF($EY41='Classificação geral'!$H33,'Classificação geral'!$I33,"")</f>
        <v/>
      </c>
      <c r="FA41" s="255" t="str">
        <f>IF($EZ41='Classificação geral'!$I33,'Classificação geral'!$N33,"")</f>
        <v/>
      </c>
      <c r="FB41" s="255" t="str">
        <f>IF($EZ41='Classificação geral'!$I33,'Classificação geral'!$Q33,"")</f>
        <v/>
      </c>
      <c r="FC41" s="255" t="str">
        <f>IF($EZ41='Classificação geral'!$I33,'Classificação geral'!$R33,"")</f>
        <v/>
      </c>
      <c r="FD41" s="255" t="str">
        <f>IF($EZ41='Classificação geral'!$I33,'Classificação geral'!$J33,"")</f>
        <v/>
      </c>
      <c r="FE41" s="255" t="str">
        <f>IF($EZ41='Classificação geral'!$I33,'Classificação geral'!$S33,"")</f>
        <v/>
      </c>
      <c r="FF41" s="255" t="str">
        <f>IF($EZ41='Classificação geral'!$I33,'Classificação geral'!$U33,"")</f>
        <v/>
      </c>
      <c r="FG41" s="255" t="str">
        <f>IF($EZ41='Classificação geral'!$I33,'Classificação geral'!$V33,"")</f>
        <v/>
      </c>
      <c r="FH41" s="255" t="str">
        <f>IF($EZ41='Classificação geral'!$I33,'Classificação geral'!$K33,"")</f>
        <v/>
      </c>
      <c r="FI41" s="255" t="str">
        <f>IF($EZ41='Classificação geral'!$I33,'Classificação geral'!$W33,"")</f>
        <v/>
      </c>
      <c r="FJ41" s="255" t="str">
        <f>IF($EZ41='Classificação geral'!$I33,'Classificação geral'!$Y33,"")</f>
        <v/>
      </c>
      <c r="FK41" s="255" t="str">
        <f>IF($EZ41='Classificação geral'!$I33,'Classificação geral'!$Z33,"")</f>
        <v/>
      </c>
      <c r="FL41" s="255" t="str">
        <f>IF($EZ41='Classificação geral'!$I33,'Classificação geral'!$L33,"")</f>
        <v/>
      </c>
      <c r="FM41" s="255" t="str">
        <f>IF($EZ41='Classificação geral'!$I33,'Classificação geral'!$M33,"")</f>
        <v/>
      </c>
      <c r="FN41" s="255" t="str">
        <f>IF($EZ41='Classificação geral'!$I33,'Classificação geral'!$AG33,"")</f>
        <v/>
      </c>
      <c r="FO41" s="256" t="str">
        <f>IFERROR(RANK(FN41,FN:FN,0)+ COUNTIF($FN$13:FN40,FN41),"")</f>
        <v/>
      </c>
      <c r="FP41" s="244"/>
      <c r="FQ41" s="254" t="str">
        <f>IFERROR(IF(AND('Classificação geral'!$H33="mas",'Classificação geral'!$I33=1,'Classificação geral'!$F33="Mini"),'Classificação geral'!$A33,""),"")</f>
        <v/>
      </c>
      <c r="FR41" s="254" t="str">
        <f>IFERROR(IF(AND('Classificação geral'!$H33="mas",'Classificação geral'!$I33=1,'Classificação geral'!$F33="Mini"),'Classificação geral'!$B33,""),"")</f>
        <v/>
      </c>
      <c r="FS41" s="255" t="str">
        <f>IF($FR41='Classificação geral'!$B33,'Classificação geral'!$C33,"")</f>
        <v/>
      </c>
      <c r="FT41" s="255" t="str">
        <f>IF($FR41='Classificação geral'!$B33,'Classificação geral'!$D33,"")</f>
        <v/>
      </c>
      <c r="FU41" s="255" t="str">
        <f>IF($FR41='Classificação geral'!$B33,'Classificação geral'!$H33,"")</f>
        <v/>
      </c>
      <c r="FV41" s="254" t="str">
        <f>IFERROR(IF(AND($FU41="mas",'Classificação geral'!$I33=1),'Classificação geral'!I33,""),"")</f>
        <v/>
      </c>
      <c r="FW41" s="254" t="str">
        <f>IFERROR(IF(AND($FU41="mas",'Classificação geral'!$I33=1),'Classificação geral'!N33,""),"")</f>
        <v/>
      </c>
      <c r="FX41" s="254" t="str">
        <f>IFERROR(IF(AND($FU41="mas",'Classificação geral'!$I33=1),'Classificação geral'!Q33,""),"")</f>
        <v/>
      </c>
      <c r="FY41" s="254" t="str">
        <f>IFERROR(IF(AND($FU41="mas",'Classificação geral'!$I33=1),'Classificação geral'!R33,""),"")</f>
        <v/>
      </c>
      <c r="FZ41" s="254" t="str">
        <f>IFERROR(IF(AND($FU41="mas",'Classificação geral'!$I33=1),'Classificação geral'!J33,""),"")</f>
        <v/>
      </c>
      <c r="GA41" s="254" t="str">
        <f>IFERROR(IF(AND($FU41="mas",'Classificação geral'!$I33=1),'Classificação geral'!S33,""),"")</f>
        <v/>
      </c>
      <c r="GB41" s="254" t="str">
        <f>IFERROR(IF(AND($FU41="mas",'Classificação geral'!$I33=1),'Classificação geral'!U33,""),"")</f>
        <v/>
      </c>
      <c r="GC41" s="254" t="str">
        <f>IFERROR(IF(AND($FU41="mas",'Classificação geral'!$I33=1),'Classificação geral'!V33,""),"")</f>
        <v/>
      </c>
      <c r="GD41" s="254" t="str">
        <f>IFERROR(IF(AND($FU41="mas",'Classificação geral'!$I33=1),'Classificação geral'!K33,""),"")</f>
        <v/>
      </c>
      <c r="GE41" s="254" t="str">
        <f>IFERROR(IF(AND($FU41="mas",'Classificação geral'!$I33=1),'Classificação geral'!W33,""),"")</f>
        <v/>
      </c>
      <c r="GF41" s="254" t="str">
        <f>IFERROR(IF(AND($FU41="mas",'Classificação geral'!$I33=1),'Classificação geral'!Y33,""),"")</f>
        <v/>
      </c>
      <c r="GG41" s="254" t="str">
        <f>IFERROR(IF(AND($FU41="mas",'Classificação geral'!$I33=1),'Classificação geral'!Z33,""),"")</f>
        <v/>
      </c>
      <c r="GH41" s="254" t="str">
        <f>IFERROR(IF(AND($FU41="mas",'Classificação geral'!$I33=1),'Classificação geral'!L33,""),"")</f>
        <v/>
      </c>
      <c r="GI41" s="254" t="str">
        <f>IFERROR(IF(AND($FU41="mas",'Classificação geral'!$I33=1),'Classificação geral'!M33,""),"")</f>
        <v/>
      </c>
      <c r="GJ41" s="302" t="str">
        <f>IFERROR(IF(AND($FU41="mas",'Classificação geral'!$I33=1),'Classificação geral'!AG33,""),"")</f>
        <v/>
      </c>
      <c r="GK41" s="256" t="str">
        <f>IFERROR(RANK(GJ41,GJ:GJ,0)+ COUNTIF($GJ$13:GJ40,GJ41),"")</f>
        <v/>
      </c>
      <c r="GL41" s="244"/>
      <c r="GM41" s="254" t="str">
        <f>IFERROR(IF(AND('Classificação geral'!$H33="fem",'Classificação geral'!$I33=2,'Classificação geral'!$F33="Mini"),'Classificação geral'!$A33,""),"")</f>
        <v/>
      </c>
      <c r="GN41" s="254" t="str">
        <f>IFERROR(IF(AND('Classificação geral'!$H33="fem",'Classificação geral'!$I33=2,'Classificação geral'!$F33="Mini"),'Classificação geral'!$B33,""),"")</f>
        <v/>
      </c>
      <c r="GO41" s="255" t="str">
        <f>IF($GN41='Classificação geral'!$B33,'Classificação geral'!$C33,"")</f>
        <v/>
      </c>
      <c r="GP41" s="255" t="str">
        <f>IF($GN41='Classificação geral'!$B33,'Classificação geral'!$D33,"")</f>
        <v/>
      </c>
      <c r="GQ41" s="255" t="str">
        <f>IF($GN41='Classificação geral'!$B33,'Classificação geral'!$H33,"")</f>
        <v/>
      </c>
      <c r="GR41" s="254" t="str">
        <f>IFERROR(IF(AND($GQ41="fem",'Classificação geral'!$I33=2),'Classificação geral'!I33,""),"")</f>
        <v/>
      </c>
      <c r="GS41" s="254" t="str">
        <f>IFERROR(IF(AND($GQ41="fem",'Classificação geral'!$I33=2),'Classificação geral'!N33,""),"")</f>
        <v/>
      </c>
      <c r="GT41" s="254" t="str">
        <f>IFERROR(IF(AND($GQ41="fem",'Classificação geral'!$I33=2),'Classificação geral'!Q33,""),"")</f>
        <v/>
      </c>
      <c r="GU41" s="254" t="str">
        <f>IFERROR(IF(AND($GQ41="fem",'Classificação geral'!$I33=2),'Classificação geral'!R33,""),"")</f>
        <v/>
      </c>
      <c r="GV41" s="254" t="str">
        <f>IFERROR(IF(AND($GQ41="fem",'Classificação geral'!$I33=2),'Classificação geral'!J33,""),"")</f>
        <v/>
      </c>
      <c r="GW41" s="254" t="str">
        <f>IFERROR(IF(AND($GQ41="fem",'Classificação geral'!$I33=2),'Classificação geral'!S33,""),"")</f>
        <v/>
      </c>
      <c r="GX41" s="254" t="str">
        <f>IFERROR(IF(AND($GQ41="fem",'Classificação geral'!$I33=2),'Classificação geral'!U33,""),"")</f>
        <v/>
      </c>
      <c r="GY41" s="254" t="str">
        <f>IFERROR(IF(AND($GQ41="fem",'Classificação geral'!$I33=2),'Classificação geral'!V33,""),"")</f>
        <v/>
      </c>
      <c r="GZ41" s="254" t="str">
        <f>IFERROR(IF(AND($GQ41="fem",'Classificação geral'!$I33=2),'Classificação geral'!K33,""),"")</f>
        <v/>
      </c>
      <c r="HA41" s="254" t="str">
        <f>IFERROR(IF(AND($GQ41="fem",'Classificação geral'!$I33=2),'Classificação geral'!W33,""),"")</f>
        <v/>
      </c>
      <c r="HB41" s="254" t="str">
        <f>IFERROR(IF(AND($GQ41="fem",'Classificação geral'!$I33=2),'Classificação geral'!Y33,""),"")</f>
        <v/>
      </c>
      <c r="HC41" s="254" t="str">
        <f>IFERROR(IF(AND($GQ41="fem",'Classificação geral'!$I33=2),'Classificação geral'!Z33,""),"")</f>
        <v/>
      </c>
      <c r="HD41" s="254" t="str">
        <f>IFERROR(IF(AND($GQ41="fem",'Classificação geral'!$I33=2),'Classificação geral'!L33,""),"")</f>
        <v/>
      </c>
      <c r="HE41" s="254" t="str">
        <f>IFERROR(IF(AND($GQ41="fem",'Classificação geral'!$I33=2),'Classificação geral'!M33,""),"")</f>
        <v/>
      </c>
      <c r="HF41" s="254" t="str">
        <f>IFERROR(IF(AND($GQ41="fem",'Classificação geral'!$I33=2),'Classificação geral'!AG33,""),"")</f>
        <v/>
      </c>
      <c r="HG41" s="256" t="str">
        <f>IFERROR(RANK(HF41,HF:HF,0)+ COUNTIF(HF$13:$HF39,HF41),"")</f>
        <v/>
      </c>
      <c r="HH41" s="244"/>
      <c r="HI41" s="254" t="str">
        <f>IFERROR(IF(AND('Classificação geral'!$H33="mas",'Classificação geral'!$I33=2,'Classificação geral'!$F33="Mini"),'Classificação geral'!$A33,""),"")</f>
        <v/>
      </c>
      <c r="HJ41" s="254" t="str">
        <f>IFERROR(IF(AND('Classificação geral'!$H33="mas",'Classificação geral'!$I33=2,'Classificação geral'!$F33="Mini"),'Classificação geral'!$B33,""),"")</f>
        <v/>
      </c>
      <c r="HK41" s="255" t="str">
        <f>IF($HJ41='Classificação geral'!$B33,'Classificação geral'!$C33,"")</f>
        <v/>
      </c>
      <c r="HL41" s="255" t="str">
        <f>IF($HJ41='Classificação geral'!$B33,'Classificação geral'!$D33,"")</f>
        <v/>
      </c>
      <c r="HM41" s="255" t="str">
        <f>IF($HJ41='Classificação geral'!$B33,'Classificação geral'!$H33,"")</f>
        <v/>
      </c>
      <c r="HN41" s="254" t="str">
        <f>IFERROR(IF(AND($HM41="mas",'Classificação geral'!$I33=2),'Classificação geral'!I33,""),"")</f>
        <v/>
      </c>
      <c r="HO41" s="254" t="str">
        <f>IFERROR(IF(AND($HM41="mas",'Classificação geral'!$I33=2),'Classificação geral'!N33,""),"")</f>
        <v/>
      </c>
      <c r="HP41" s="254" t="str">
        <f>IFERROR(IF(AND($HM41="mas",'Classificação geral'!$I33=2),'Classificação geral'!Q33,""),"")</f>
        <v/>
      </c>
      <c r="HQ41" s="254" t="str">
        <f>IFERROR(IF(AND($HM41="mas",'Classificação geral'!$I33=2),'Classificação geral'!R33,""),"")</f>
        <v/>
      </c>
      <c r="HR41" s="254" t="str">
        <f>IFERROR(IF(AND($HM41="mas",'Classificação geral'!$I33=2),'Classificação geral'!J33,""),"")</f>
        <v/>
      </c>
      <c r="HS41" s="254" t="str">
        <f>IFERROR(IF(AND($HM41="mas",'Classificação geral'!$I33=2),'Classificação geral'!S33,""),"")</f>
        <v/>
      </c>
      <c r="HT41" s="254" t="str">
        <f>IFERROR(IF(AND($HM41="mas",'Classificação geral'!$I33=2),'Classificação geral'!U33,""),"")</f>
        <v/>
      </c>
      <c r="HU41" s="254" t="str">
        <f>IFERROR(IF(AND($HM41="mas",'Classificação geral'!$I33=2),'Classificação geral'!V33,""),"")</f>
        <v/>
      </c>
      <c r="HV41" s="254" t="str">
        <f>IFERROR(IF(AND($HM41="mas",'Classificação geral'!$I33=2),'Classificação geral'!J33,""),"")</f>
        <v/>
      </c>
      <c r="HW41" s="254" t="str">
        <f>IFERROR(IF(AND($HM41="mas",'Classificação geral'!$I33=2),'Classificação geral'!W33,""),"")</f>
        <v/>
      </c>
      <c r="HX41" s="254" t="str">
        <f>IFERROR(IF(AND($HM41="mas",'Classificação geral'!$I33=2),'Classificação geral'!Y33,""),"")</f>
        <v/>
      </c>
      <c r="HY41" s="254" t="str">
        <f>IFERROR(IF(AND($HM41="mas",'Classificação geral'!$I33=2),'Classificação geral'!Z33,""),"")</f>
        <v/>
      </c>
      <c r="HZ41" s="254" t="str">
        <f>IFERROR(IF(AND($HM41="mas",'Classificação geral'!$I33=2),'Classificação geral'!L33,""),"")</f>
        <v/>
      </c>
      <c r="IA41" s="254" t="str">
        <f>IFERROR(IF(AND($HM41="mas",'Classificação geral'!$I33=2),'Classificação geral'!$AG33,""),"")</f>
        <v/>
      </c>
      <c r="IB41" s="256" t="str">
        <f>IFERROR(RANK(IA41,IA:IA,0)+ COUNTIF($IA$13:IA$13,IA41),"")</f>
        <v/>
      </c>
      <c r="IC41" s="244"/>
      <c r="ID41" s="254" t="str">
        <f>IFERROR(IF(AND('Classificação geral'!$H33="fem",'Classificação geral'!$I33=3,'Classificação geral'!$F33="Mini"),'Classificação geral'!$A33,""),"")</f>
        <v/>
      </c>
      <c r="IE41" s="254" t="str">
        <f>IFERROR(IF(AND('Classificação geral'!$H33="fem",'Classificação geral'!$I33=3,'Classificação geral'!$F33="Mini"),'Classificação geral'!$B33,""),"")</f>
        <v/>
      </c>
      <c r="IF41" s="255" t="str">
        <f>IF($IE41='Classificação geral'!$B33,'Classificação geral'!$C33,"")</f>
        <v/>
      </c>
      <c r="IG41" s="255" t="str">
        <f>IF($IE41='Classificação geral'!$B33,'Classificação geral'!$D33,"")</f>
        <v/>
      </c>
      <c r="IH41" s="255" t="str">
        <f>IF($IE41='Classificação geral'!$B33,'Classificação geral'!$H33,"")</f>
        <v/>
      </c>
      <c r="II41" s="255" t="str">
        <f>IF($IH41='Classificação geral'!$H33,'Classificação geral'!$I33,"")</f>
        <v/>
      </c>
      <c r="IJ41" s="255" t="str">
        <f>IF($II41='Classificação geral'!$I33,'Classificação geral'!$N33,"")</f>
        <v/>
      </c>
      <c r="IK41" s="255" t="str">
        <f>IF($II41='Classificação geral'!$I33,'Classificação geral'!$Q33,"")</f>
        <v/>
      </c>
      <c r="IL41" s="255" t="str">
        <f>IF($II41='Classificação geral'!$I33,'Classificação geral'!$R33,"")</f>
        <v/>
      </c>
      <c r="IM41" s="255" t="str">
        <f>IF($II41='Classificação geral'!$I33,'Classificação geral'!$J33,"")</f>
        <v/>
      </c>
      <c r="IN41" s="255" t="str">
        <f>IF($II41='Classificação geral'!$I33,'Classificação geral'!$S33,"")</f>
        <v/>
      </c>
      <c r="IO41" s="255" t="str">
        <f>IF($II41='Classificação geral'!$I33,'Classificação geral'!$U33,"")</f>
        <v/>
      </c>
      <c r="IP41" s="255" t="str">
        <f>IF($II41='Classificação geral'!$I33,'Classificação geral'!$V33,"")</f>
        <v/>
      </c>
      <c r="IQ41" s="255" t="str">
        <f>IF($II41='Classificação geral'!$I33,'Classificação geral'!$K33,"")</f>
        <v/>
      </c>
      <c r="IR41" s="255" t="str">
        <f>IF($II41='Classificação geral'!$I33,'Classificação geral'!$W33,"")</f>
        <v/>
      </c>
      <c r="IS41" s="255" t="str">
        <f>IF($II41='Classificação geral'!$I33,'Classificação geral'!$Y33,"")</f>
        <v/>
      </c>
      <c r="IT41" s="255" t="str">
        <f>IF($II41='Classificação geral'!$I33,'Classificação geral'!$Z33,"")</f>
        <v/>
      </c>
      <c r="IU41" s="255" t="str">
        <f>IF($II41='Classificação geral'!$I33,'Classificação geral'!$L33,"")</f>
        <v/>
      </c>
      <c r="IV41" s="255" t="str">
        <f>IF($II41='Classificação geral'!$I33,'Classificação geral'!$M33,"")</f>
        <v/>
      </c>
      <c r="IW41" s="255" t="str">
        <f>IF($II41='Classificação geral'!$I33,'Classificação geral'!$AG33,"")</f>
        <v/>
      </c>
      <c r="IX41" s="256" t="str">
        <f>IFERROR(RANK(IW41,IW:IW,0)+ COUNTIF($IW$13:IW39,IW41),"")</f>
        <v/>
      </c>
      <c r="IY41" s="244"/>
      <c r="IZ41" s="254" t="str">
        <f>IFERROR(IF(AND('Classificação geral'!$H33="mas",'Classificação geral'!$I33=3,'Classificação geral'!$F33="Mini"),'Classificação geral'!$A33,""),"")</f>
        <v/>
      </c>
      <c r="JA41" s="254" t="str">
        <f>IFERROR(IF(AND('Classificação geral'!$H33="mas",'Classificação geral'!$I33=3,'Classificação geral'!$F33="Mini"),'Classificação geral'!$B33,""),"")</f>
        <v/>
      </c>
      <c r="JB41" s="255" t="str">
        <f>IF($JA41='Classificação geral'!$B33,'Classificação geral'!$C33,"")</f>
        <v/>
      </c>
      <c r="JC41" s="255" t="str">
        <f>IF($JA41='Classificação geral'!$B33,'Classificação geral'!$D33,"")</f>
        <v/>
      </c>
      <c r="JD41" s="255" t="str">
        <f>IF($JA41='Classificação geral'!$B33,'Classificação geral'!$H33,"")</f>
        <v/>
      </c>
      <c r="JE41" s="254" t="str">
        <f>IFERROR(IF(AND($JD41="mas",'Classificação geral'!$I33=3),'Classificação geral'!I33,""),"")</f>
        <v/>
      </c>
      <c r="JF41" s="254" t="str">
        <f>IFERROR(IF(AND($JD41="mas",'Classificação geral'!$I33=3),'Classificação geral'!N33,""),"")</f>
        <v/>
      </c>
      <c r="JG41" s="254" t="str">
        <f>IFERROR(IF(AND($JD41="mas",'Classificação geral'!$I33=3),'Classificação geral'!Q33,""),"")</f>
        <v/>
      </c>
      <c r="JH41" s="254" t="str">
        <f>IFERROR(IF(AND($JD41="mas",'Classificação geral'!$I33=3),'Classificação geral'!R33,""),"")</f>
        <v/>
      </c>
      <c r="JI41" s="254" t="str">
        <f>IFERROR(IF(AND($JD41="mas",'Classificação geral'!$I33=3),'Classificação geral'!J33,""),"")</f>
        <v/>
      </c>
      <c r="JJ41" s="254" t="str">
        <f>IFERROR(IF(AND($JD41="mas",'Classificação geral'!$I33=3),'Classificação geral'!S33,""),"")</f>
        <v/>
      </c>
      <c r="JK41" s="254" t="str">
        <f>IFERROR(IF(AND($JD41="mas",'Classificação geral'!$I33=3),'Classificação geral'!U33,""),"")</f>
        <v/>
      </c>
      <c r="JL41" s="254" t="str">
        <f>IFERROR(IF(AND($JD41="mas",'Classificação geral'!$I33=3),'Classificação geral'!V33,""),"")</f>
        <v/>
      </c>
      <c r="JM41" s="254" t="str">
        <f>IFERROR(IF(AND($JD41="mas",'Classificação geral'!$I33=3),'Classificação geral'!K33,""),"")</f>
        <v/>
      </c>
      <c r="JN41" s="254" t="str">
        <f>IFERROR(IF(AND($JD41="mas",'Classificação geral'!$I33=3),'Classificação geral'!W33,""),"")</f>
        <v/>
      </c>
      <c r="JO41" s="254" t="str">
        <f>IFERROR(IF(AND($JD41="mas",'Classificação geral'!$I33=3),'Classificação geral'!Y33,""),"")</f>
        <v/>
      </c>
      <c r="JP41" s="254" t="str">
        <f>IFERROR(IF(AND($JD41="mas",'Classificação geral'!$I33=3),'Classificação geral'!Z33,""),"")</f>
        <v/>
      </c>
      <c r="JQ41" s="254" t="str">
        <f>IFERROR(IF(AND($JD41="mas",'Classificação geral'!$I33=3),'Classificação geral'!L33,""),"")</f>
        <v/>
      </c>
      <c r="JR41" s="254" t="str">
        <f>IFERROR(IF(AND($JD41="mas",'Classificação geral'!$I33=3),'Classificação geral'!$AG33,""),"")</f>
        <v/>
      </c>
      <c r="JS41" s="256" t="str">
        <f>IFERROR(RANK(JR41,JR:JR,0)+ COUNTIF(JR$13:$JR39,JR41),"")</f>
        <v/>
      </c>
    </row>
    <row r="42" spans="1:279" s="304" customFormat="1" ht="27.75" customHeight="1" x14ac:dyDescent="0.4">
      <c r="A42" s="297"/>
      <c r="B42" s="309" t="str">
        <f t="shared" si="19"/>
        <v/>
      </c>
      <c r="C42" s="292" t="str">
        <f t="shared" si="20"/>
        <v/>
      </c>
      <c r="D42" s="292" t="str">
        <f t="shared" si="21"/>
        <v/>
      </c>
      <c r="E42" s="292" t="str">
        <f t="shared" si="22"/>
        <v/>
      </c>
      <c r="F42" s="293" t="str">
        <f t="shared" si="23"/>
        <v/>
      </c>
      <c r="G42" s="293" t="str">
        <f t="shared" si="24"/>
        <v/>
      </c>
      <c r="H42" s="294" t="str">
        <f t="shared" si="25"/>
        <v/>
      </c>
      <c r="I42" s="294" t="str">
        <f t="shared" si="26"/>
        <v/>
      </c>
      <c r="J42" s="294" t="str">
        <f t="shared" si="27"/>
        <v/>
      </c>
      <c r="K42" s="294" t="str">
        <f t="shared" si="28"/>
        <v/>
      </c>
      <c r="L42" s="294" t="str">
        <f t="shared" si="29"/>
        <v/>
      </c>
      <c r="M42" s="294" t="str">
        <f t="shared" si="30"/>
        <v/>
      </c>
      <c r="N42" s="294" t="str">
        <f t="shared" si="31"/>
        <v/>
      </c>
      <c r="O42" s="294" t="str">
        <f t="shared" si="32"/>
        <v/>
      </c>
      <c r="P42" s="294" t="str">
        <f t="shared" si="33"/>
        <v/>
      </c>
      <c r="Q42" s="294" t="str">
        <f t="shared" si="34"/>
        <v/>
      </c>
      <c r="R42" s="294" t="str">
        <f t="shared" si="121"/>
        <v/>
      </c>
      <c r="S42" s="294" t="str">
        <f t="shared" si="121"/>
        <v/>
      </c>
      <c r="T42" s="294" t="str">
        <f t="shared" si="36"/>
        <v/>
      </c>
      <c r="U42" s="294" t="str">
        <f t="shared" si="37"/>
        <v/>
      </c>
      <c r="V42" s="295">
        <v>28</v>
      </c>
      <c r="W42" s="296"/>
      <c r="X42" s="296"/>
      <c r="Y42" s="309" t="str">
        <f t="shared" si="38"/>
        <v/>
      </c>
      <c r="Z42" s="292" t="str">
        <f t="shared" si="39"/>
        <v/>
      </c>
      <c r="AA42" s="292" t="str">
        <f t="shared" si="40"/>
        <v/>
      </c>
      <c r="AB42" s="292" t="str">
        <f t="shared" si="41"/>
        <v/>
      </c>
      <c r="AC42" s="293" t="str">
        <f t="shared" si="42"/>
        <v/>
      </c>
      <c r="AD42" s="293" t="str">
        <f t="shared" si="43"/>
        <v/>
      </c>
      <c r="AE42" s="294" t="str">
        <f t="shared" si="44"/>
        <v/>
      </c>
      <c r="AF42" s="294" t="str">
        <f t="shared" si="45"/>
        <v/>
      </c>
      <c r="AG42" s="294" t="str">
        <f t="shared" si="46"/>
        <v/>
      </c>
      <c r="AH42" s="294" t="str">
        <f t="shared" si="47"/>
        <v/>
      </c>
      <c r="AI42" s="294" t="str">
        <f t="shared" si="48"/>
        <v/>
      </c>
      <c r="AJ42" s="294" t="str">
        <f t="shared" si="49"/>
        <v/>
      </c>
      <c r="AK42" s="294" t="str">
        <f t="shared" si="50"/>
        <v/>
      </c>
      <c r="AL42" s="294" t="str">
        <f t="shared" si="51"/>
        <v/>
      </c>
      <c r="AM42" s="294" t="str">
        <f t="shared" si="52"/>
        <v/>
      </c>
      <c r="AN42" s="294" t="str">
        <f t="shared" si="53"/>
        <v/>
      </c>
      <c r="AO42" s="294" t="str">
        <f t="shared" si="122"/>
        <v/>
      </c>
      <c r="AP42" s="294" t="str">
        <f t="shared" si="122"/>
        <v/>
      </c>
      <c r="AQ42" s="294" t="str">
        <f t="shared" si="55"/>
        <v/>
      </c>
      <c r="AR42" s="294" t="str">
        <f t="shared" si="56"/>
        <v/>
      </c>
      <c r="AS42" s="295">
        <v>28</v>
      </c>
      <c r="AT42" s="296"/>
      <c r="AU42" s="297"/>
      <c r="AV42" s="310" t="str">
        <f t="shared" si="57"/>
        <v/>
      </c>
      <c r="AW42" s="292" t="str">
        <f t="shared" si="58"/>
        <v/>
      </c>
      <c r="AX42" s="292" t="str">
        <f t="shared" si="59"/>
        <v/>
      </c>
      <c r="AY42" s="293" t="str">
        <f t="shared" si="60"/>
        <v/>
      </c>
      <c r="AZ42" s="293" t="str">
        <f t="shared" si="61"/>
        <v/>
      </c>
      <c r="BA42" s="293" t="str">
        <f t="shared" si="62"/>
        <v/>
      </c>
      <c r="BB42" s="294" t="str">
        <f t="shared" si="63"/>
        <v/>
      </c>
      <c r="BC42" s="294" t="str">
        <f t="shared" si="64"/>
        <v/>
      </c>
      <c r="BD42" s="294" t="str">
        <f t="shared" si="65"/>
        <v/>
      </c>
      <c r="BE42" s="294" t="str">
        <f t="shared" si="66"/>
        <v/>
      </c>
      <c r="BF42" s="294" t="str">
        <f t="shared" si="67"/>
        <v/>
      </c>
      <c r="BG42" s="294" t="str">
        <f t="shared" si="68"/>
        <v/>
      </c>
      <c r="BH42" s="294" t="str">
        <f t="shared" si="69"/>
        <v/>
      </c>
      <c r="BI42" s="294" t="str">
        <f t="shared" si="70"/>
        <v/>
      </c>
      <c r="BJ42" s="294" t="str">
        <f t="shared" si="71"/>
        <v/>
      </c>
      <c r="BK42" s="294" t="str">
        <f t="shared" si="72"/>
        <v/>
      </c>
      <c r="BL42" s="294" t="str">
        <f t="shared" si="123"/>
        <v/>
      </c>
      <c r="BM42" s="294" t="str">
        <f t="shared" si="123"/>
        <v/>
      </c>
      <c r="BN42" s="294" t="str">
        <f t="shared" si="74"/>
        <v/>
      </c>
      <c r="BO42" s="294" t="str">
        <f t="shared" si="75"/>
        <v/>
      </c>
      <c r="BP42" s="295">
        <v>28</v>
      </c>
      <c r="BQ42" s="296"/>
      <c r="BR42" s="296"/>
      <c r="BS42" s="310" t="str">
        <f t="shared" si="76"/>
        <v/>
      </c>
      <c r="BT42" s="292" t="str">
        <f t="shared" si="77"/>
        <v/>
      </c>
      <c r="BU42" s="292" t="str">
        <f t="shared" si="78"/>
        <v/>
      </c>
      <c r="BV42" s="293" t="str">
        <f t="shared" si="79"/>
        <v/>
      </c>
      <c r="BW42" s="293" t="str">
        <f t="shared" si="80"/>
        <v/>
      </c>
      <c r="BX42" s="293" t="str">
        <f t="shared" si="124"/>
        <v/>
      </c>
      <c r="BY42" s="294" t="str">
        <f t="shared" si="124"/>
        <v/>
      </c>
      <c r="BZ42" s="294" t="str">
        <f t="shared" si="82"/>
        <v/>
      </c>
      <c r="CA42" s="294" t="str">
        <f t="shared" si="83"/>
        <v/>
      </c>
      <c r="CB42" s="294" t="str">
        <f t="shared" si="84"/>
        <v/>
      </c>
      <c r="CC42" s="294" t="str">
        <f t="shared" si="85"/>
        <v/>
      </c>
      <c r="CD42" s="294" t="str">
        <f t="shared" si="86"/>
        <v/>
      </c>
      <c r="CE42" s="294" t="str">
        <f t="shared" si="87"/>
        <v/>
      </c>
      <c r="CF42" s="294" t="str">
        <f t="shared" si="88"/>
        <v/>
      </c>
      <c r="CG42" s="294" t="str">
        <f t="shared" si="89"/>
        <v/>
      </c>
      <c r="CH42" s="294" t="str">
        <f t="shared" si="90"/>
        <v/>
      </c>
      <c r="CI42" s="294" t="str">
        <f t="shared" si="125"/>
        <v/>
      </c>
      <c r="CJ42" s="294" t="str">
        <f t="shared" si="125"/>
        <v/>
      </c>
      <c r="CK42" s="294" t="str">
        <f t="shared" si="92"/>
        <v/>
      </c>
      <c r="CL42" s="294" t="str">
        <f t="shared" si="93"/>
        <v/>
      </c>
      <c r="CM42" s="295">
        <v>28</v>
      </c>
      <c r="CN42" s="297"/>
      <c r="CO42" s="297"/>
      <c r="CP42" s="309" t="str">
        <f t="shared" si="94"/>
        <v/>
      </c>
      <c r="CQ42" s="292" t="str">
        <f t="shared" si="95"/>
        <v/>
      </c>
      <c r="CR42" s="292" t="str">
        <f t="shared" si="96"/>
        <v/>
      </c>
      <c r="CS42" s="292" t="str">
        <f t="shared" si="97"/>
        <v/>
      </c>
      <c r="CT42" s="293" t="str">
        <f t="shared" si="98"/>
        <v/>
      </c>
      <c r="CU42" s="293" t="str">
        <f t="shared" si="99"/>
        <v/>
      </c>
      <c r="CV42" s="294" t="str">
        <f t="shared" si="100"/>
        <v/>
      </c>
      <c r="CW42" s="294" t="str">
        <f t="shared" si="101"/>
        <v/>
      </c>
      <c r="CX42" s="294" t="str">
        <f t="shared" si="102"/>
        <v/>
      </c>
      <c r="CY42" s="294" t="str">
        <f t="shared" si="103"/>
        <v/>
      </c>
      <c r="CZ42" s="294" t="str">
        <f t="shared" si="104"/>
        <v/>
      </c>
      <c r="DA42" s="294" t="str">
        <f t="shared" si="105"/>
        <v/>
      </c>
      <c r="DB42" s="294" t="str">
        <f t="shared" si="106"/>
        <v/>
      </c>
      <c r="DC42" s="294" t="str">
        <f t="shared" si="107"/>
        <v/>
      </c>
      <c r="DD42" s="294" t="str">
        <f t="shared" si="108"/>
        <v/>
      </c>
      <c r="DE42" s="294" t="str">
        <f t="shared" si="109"/>
        <v/>
      </c>
      <c r="DF42" s="294" t="str">
        <f t="shared" si="126"/>
        <v/>
      </c>
      <c r="DG42" s="294" t="str">
        <f t="shared" si="126"/>
        <v/>
      </c>
      <c r="DH42" s="294" t="str">
        <f t="shared" si="111"/>
        <v/>
      </c>
      <c r="DI42" s="294" t="str">
        <f t="shared" si="112"/>
        <v/>
      </c>
      <c r="DJ42" s="295">
        <v>28</v>
      </c>
      <c r="DK42" s="296"/>
      <c r="DL42" s="296"/>
      <c r="DM42" s="309" t="str">
        <f t="shared" si="113"/>
        <v/>
      </c>
      <c r="DN42" s="292" t="str">
        <f t="shared" si="114"/>
        <v/>
      </c>
      <c r="DO42" s="292" t="str">
        <f t="shared" si="115"/>
        <v/>
      </c>
      <c r="DP42" s="292" t="str">
        <f t="shared" si="116"/>
        <v/>
      </c>
      <c r="DQ42" s="293" t="str">
        <f t="shared" si="117"/>
        <v/>
      </c>
      <c r="DR42" s="293" t="str">
        <f t="shared" si="118"/>
        <v/>
      </c>
      <c r="DS42" s="293" t="str">
        <f t="shared" si="7"/>
        <v/>
      </c>
      <c r="DT42" s="293" t="str">
        <f t="shared" si="8"/>
        <v/>
      </c>
      <c r="DU42" s="294" t="str">
        <f t="shared" si="9"/>
        <v/>
      </c>
      <c r="DV42" s="294" t="str">
        <f t="shared" si="10"/>
        <v/>
      </c>
      <c r="DW42" s="294" t="str">
        <f t="shared" si="11"/>
        <v/>
      </c>
      <c r="DX42" s="294" t="str">
        <f t="shared" si="12"/>
        <v/>
      </c>
      <c r="DY42" s="294" t="str">
        <f t="shared" si="13"/>
        <v/>
      </c>
      <c r="DZ42" s="294" t="str">
        <f t="shared" si="14"/>
        <v/>
      </c>
      <c r="EA42" s="294" t="str">
        <f t="shared" si="15"/>
        <v/>
      </c>
      <c r="EB42" s="294" t="str">
        <f t="shared" si="16"/>
        <v/>
      </c>
      <c r="EC42" s="294" t="str">
        <f t="shared" si="17"/>
        <v/>
      </c>
      <c r="ED42" s="294" t="str">
        <f t="shared" si="120"/>
        <v/>
      </c>
      <c r="EE42" s="294" t="str">
        <f t="shared" si="18"/>
        <v/>
      </c>
      <c r="EF42" s="294" t="str">
        <f t="shared" si="119"/>
        <v/>
      </c>
      <c r="EG42" s="295">
        <v>28</v>
      </c>
      <c r="EU42" s="254" t="str">
        <f>IFERROR(IF(AND('Classificação geral'!$H34="FEM",'Classificação geral'!$I34=1,'Classificação geral'!$F34="Mini"),'Classificação geral'!$A34,""),"")</f>
        <v/>
      </c>
      <c r="EV42" s="254" t="str">
        <f>IFERROR(IF(AND('Classificação geral'!$H34="FEM",'Classificação geral'!$I34=1,'Classificação geral'!F34="Mini"),'Classificação geral'!$B34,""),"")</f>
        <v/>
      </c>
      <c r="EW42" s="255" t="str">
        <f>IF($EV42='Classificação geral'!$B34,'Classificação geral'!$C34,"")</f>
        <v/>
      </c>
      <c r="EX42" s="255" t="str">
        <f>IF($EV42='Classificação geral'!$B34,'Classificação geral'!$D34,"")</f>
        <v/>
      </c>
      <c r="EY42" s="255" t="str">
        <f>IF($EV42='Classificação geral'!$B34,'Classificação geral'!$H34,"")</f>
        <v/>
      </c>
      <c r="EZ42" s="255" t="str">
        <f>IF($EY42='Classificação geral'!$H34,'Classificação geral'!$I34,"")</f>
        <v/>
      </c>
      <c r="FA42" s="255" t="str">
        <f>IF($EZ42='Classificação geral'!$I34,'Classificação geral'!$N34,"")</f>
        <v/>
      </c>
      <c r="FB42" s="255" t="str">
        <f>IF($EZ42='Classificação geral'!$I34,'Classificação geral'!$Q34,"")</f>
        <v/>
      </c>
      <c r="FC42" s="255" t="str">
        <f>IF($EZ42='Classificação geral'!$I34,'Classificação geral'!$R34,"")</f>
        <v/>
      </c>
      <c r="FD42" s="255" t="str">
        <f>IF($EZ42='Classificação geral'!$I34,'Classificação geral'!$J34,"")</f>
        <v/>
      </c>
      <c r="FE42" s="255" t="str">
        <f>IF($EZ42='Classificação geral'!$I34,'Classificação geral'!$S34,"")</f>
        <v/>
      </c>
      <c r="FF42" s="255" t="str">
        <f>IF($EZ42='Classificação geral'!$I34,'Classificação geral'!$U34,"")</f>
        <v/>
      </c>
      <c r="FG42" s="255" t="str">
        <f>IF($EZ42='Classificação geral'!$I34,'Classificação geral'!$V34,"")</f>
        <v/>
      </c>
      <c r="FH42" s="255" t="str">
        <f>IF($EZ42='Classificação geral'!$I34,'Classificação geral'!$K34,"")</f>
        <v/>
      </c>
      <c r="FI42" s="255" t="str">
        <f>IF($EZ42='Classificação geral'!$I34,'Classificação geral'!$W34,"")</f>
        <v/>
      </c>
      <c r="FJ42" s="255" t="str">
        <f>IF($EZ42='Classificação geral'!$I34,'Classificação geral'!$Y34,"")</f>
        <v/>
      </c>
      <c r="FK42" s="255" t="str">
        <f>IF($EZ42='Classificação geral'!$I34,'Classificação geral'!$Z34,"")</f>
        <v/>
      </c>
      <c r="FL42" s="255" t="str">
        <f>IF($EZ42='Classificação geral'!$I34,'Classificação geral'!$L34,"")</f>
        <v/>
      </c>
      <c r="FM42" s="255" t="str">
        <f>IF($EZ42='Classificação geral'!$I34,'Classificação geral'!$M34,"")</f>
        <v/>
      </c>
      <c r="FN42" s="255" t="str">
        <f>IF($EZ42='Classificação geral'!$I34,'Classificação geral'!$AG34,"")</f>
        <v/>
      </c>
      <c r="FO42" s="256" t="str">
        <f>IFERROR(RANK(FN42,FN:FN,0)+ COUNTIF($FN$13:FN41,FN42),"")</f>
        <v/>
      </c>
      <c r="FP42" s="244"/>
      <c r="FQ42" s="254" t="str">
        <f>IFERROR(IF(AND('Classificação geral'!$H34="mas",'Classificação geral'!$I34=1,'Classificação geral'!$F34="Mini"),'Classificação geral'!$A34,""),"")</f>
        <v/>
      </c>
      <c r="FR42" s="254" t="str">
        <f>IFERROR(IF(AND('Classificação geral'!$H34="mas",'Classificação geral'!$I34=1,'Classificação geral'!$F34="Mini"),'Classificação geral'!$B34,""),"")</f>
        <v/>
      </c>
      <c r="FS42" s="255" t="str">
        <f>IF($FR42='Classificação geral'!$B34,'Classificação geral'!$C34,"")</f>
        <v/>
      </c>
      <c r="FT42" s="255" t="str">
        <f>IF($FR42='Classificação geral'!$B34,'Classificação geral'!$D34,"")</f>
        <v/>
      </c>
      <c r="FU42" s="255" t="str">
        <f>IF($FR42='Classificação geral'!$B34,'Classificação geral'!$H34,"")</f>
        <v/>
      </c>
      <c r="FV42" s="254" t="str">
        <f>IFERROR(IF(AND($FU42="mas",'Classificação geral'!$I34=1),'Classificação geral'!I34,""),"")</f>
        <v/>
      </c>
      <c r="FW42" s="254" t="str">
        <f>IFERROR(IF(AND($FU42="mas",'Classificação geral'!$I34=1),'Classificação geral'!N34,""),"")</f>
        <v/>
      </c>
      <c r="FX42" s="254" t="str">
        <f>IFERROR(IF(AND($FU42="mas",'Classificação geral'!$I34=1),'Classificação geral'!Q34,""),"")</f>
        <v/>
      </c>
      <c r="FY42" s="254" t="str">
        <f>IFERROR(IF(AND($FU42="mas",'Classificação geral'!$I34=1),'Classificação geral'!R34,""),"")</f>
        <v/>
      </c>
      <c r="FZ42" s="254" t="str">
        <f>IFERROR(IF(AND($FU42="mas",'Classificação geral'!$I34=1),'Classificação geral'!J34,""),"")</f>
        <v/>
      </c>
      <c r="GA42" s="254" t="str">
        <f>IFERROR(IF(AND($FU42="mas",'Classificação geral'!$I34=1),'Classificação geral'!S34,""),"")</f>
        <v/>
      </c>
      <c r="GB42" s="254" t="str">
        <f>IFERROR(IF(AND($FU42="mas",'Classificação geral'!$I34=1),'Classificação geral'!U34,""),"")</f>
        <v/>
      </c>
      <c r="GC42" s="254" t="str">
        <f>IFERROR(IF(AND($FU42="mas",'Classificação geral'!$I34=1),'Classificação geral'!V34,""),"")</f>
        <v/>
      </c>
      <c r="GD42" s="254" t="str">
        <f>IFERROR(IF(AND($FU42="mas",'Classificação geral'!$I34=1),'Classificação geral'!K34,""),"")</f>
        <v/>
      </c>
      <c r="GE42" s="254" t="str">
        <f>IFERROR(IF(AND($FU42="mas",'Classificação geral'!$I34=1),'Classificação geral'!W34,""),"")</f>
        <v/>
      </c>
      <c r="GF42" s="254" t="str">
        <f>IFERROR(IF(AND($FU42="mas",'Classificação geral'!$I34=1),'Classificação geral'!Y34,""),"")</f>
        <v/>
      </c>
      <c r="GG42" s="254" t="str">
        <f>IFERROR(IF(AND($FU42="mas",'Classificação geral'!$I34=1),'Classificação geral'!Z34,""),"")</f>
        <v/>
      </c>
      <c r="GH42" s="254" t="str">
        <f>IFERROR(IF(AND($FU42="mas",'Classificação geral'!$I34=1),'Classificação geral'!L34,""),"")</f>
        <v/>
      </c>
      <c r="GI42" s="254" t="str">
        <f>IFERROR(IF(AND($FU42="mas",'Classificação geral'!$I34=1),'Classificação geral'!M34,""),"")</f>
        <v/>
      </c>
      <c r="GJ42" s="302" t="str">
        <f>IFERROR(IF(AND($FU42="mas",'Classificação geral'!$I34=1),'Classificação geral'!AG34,""),"")</f>
        <v/>
      </c>
      <c r="GK42" s="256" t="str">
        <f>IFERROR(RANK(GJ42,GJ:GJ,0)+ COUNTIF($GJ$13:GJ41,GJ42),"")</f>
        <v/>
      </c>
      <c r="GL42" s="244"/>
      <c r="GM42" s="254" t="str">
        <f>IFERROR(IF(AND('Classificação geral'!$H34="fem",'Classificação geral'!$I34=2,'Classificação geral'!$F34="Mini"),'Classificação geral'!$A34,""),"")</f>
        <v/>
      </c>
      <c r="GN42" s="254" t="str">
        <f>IFERROR(IF(AND('Classificação geral'!$H34="fem",'Classificação geral'!$I34=2,'Classificação geral'!$F34="Mini"),'Classificação geral'!$B34,""),"")</f>
        <v/>
      </c>
      <c r="GO42" s="255" t="str">
        <f>IF($GN42='Classificação geral'!$B34,'Classificação geral'!$C34,"")</f>
        <v/>
      </c>
      <c r="GP42" s="255" t="str">
        <f>IF($GN42='Classificação geral'!$B34,'Classificação geral'!$D34,"")</f>
        <v/>
      </c>
      <c r="GQ42" s="255" t="str">
        <f>IF($GN42='Classificação geral'!$B34,'Classificação geral'!$H34,"")</f>
        <v/>
      </c>
      <c r="GR42" s="254" t="str">
        <f>IFERROR(IF(AND($GQ42="fem",'Classificação geral'!$I34=2),'Classificação geral'!I34,""),"")</f>
        <v/>
      </c>
      <c r="GS42" s="254" t="str">
        <f>IFERROR(IF(AND($GQ42="fem",'Classificação geral'!$I34=2),'Classificação geral'!N34,""),"")</f>
        <v/>
      </c>
      <c r="GT42" s="254" t="str">
        <f>IFERROR(IF(AND($GQ42="fem",'Classificação geral'!$I34=2),'Classificação geral'!Q34,""),"")</f>
        <v/>
      </c>
      <c r="GU42" s="254" t="str">
        <f>IFERROR(IF(AND($GQ42="fem",'Classificação geral'!$I34=2),'Classificação geral'!R34,""),"")</f>
        <v/>
      </c>
      <c r="GV42" s="254" t="str">
        <f>IFERROR(IF(AND($GQ42="fem",'Classificação geral'!$I34=2),'Classificação geral'!J34,""),"")</f>
        <v/>
      </c>
      <c r="GW42" s="254" t="str">
        <f>IFERROR(IF(AND($GQ42="fem",'Classificação geral'!$I34=2),'Classificação geral'!S34,""),"")</f>
        <v/>
      </c>
      <c r="GX42" s="254" t="str">
        <f>IFERROR(IF(AND($GQ42="fem",'Classificação geral'!$I34=2),'Classificação geral'!U34,""),"")</f>
        <v/>
      </c>
      <c r="GY42" s="254" t="str">
        <f>IFERROR(IF(AND($GQ42="fem",'Classificação geral'!$I34=2),'Classificação geral'!V34,""),"")</f>
        <v/>
      </c>
      <c r="GZ42" s="254" t="str">
        <f>IFERROR(IF(AND($GQ42="fem",'Classificação geral'!$I34=2),'Classificação geral'!K34,""),"")</f>
        <v/>
      </c>
      <c r="HA42" s="254" t="str">
        <f>IFERROR(IF(AND($GQ42="fem",'Classificação geral'!$I34=2),'Classificação geral'!W34,""),"")</f>
        <v/>
      </c>
      <c r="HB42" s="254" t="str">
        <f>IFERROR(IF(AND($GQ42="fem",'Classificação geral'!$I34=2),'Classificação geral'!Y34,""),"")</f>
        <v/>
      </c>
      <c r="HC42" s="254" t="str">
        <f>IFERROR(IF(AND($GQ42="fem",'Classificação geral'!$I34=2),'Classificação geral'!Z34,""),"")</f>
        <v/>
      </c>
      <c r="HD42" s="254" t="str">
        <f>IFERROR(IF(AND($GQ42="fem",'Classificação geral'!$I34=2),'Classificação geral'!L34,""),"")</f>
        <v/>
      </c>
      <c r="HE42" s="254" t="str">
        <f>IFERROR(IF(AND($GQ42="fem",'Classificação geral'!$I34=2),'Classificação geral'!M34,""),"")</f>
        <v/>
      </c>
      <c r="HF42" s="254" t="str">
        <f>IFERROR(IF(AND($GQ42="fem",'Classificação geral'!$I34=2),'Classificação geral'!AG34,""),"")</f>
        <v/>
      </c>
      <c r="HG42" s="256" t="str">
        <f>IFERROR(RANK(HF42,HF:HF,0)+ COUNTIF(HF$13:$HF40,HF42),"")</f>
        <v/>
      </c>
      <c r="HH42" s="244"/>
      <c r="HI42" s="254" t="str">
        <f>IFERROR(IF(AND('Classificação geral'!$H34="mas",'Classificação geral'!$I34=2,'Classificação geral'!$F34="Mini"),'Classificação geral'!$A34,""),"")</f>
        <v/>
      </c>
      <c r="HJ42" s="254" t="str">
        <f>IFERROR(IF(AND('Classificação geral'!$H34="mas",'Classificação geral'!$I34=2,'Classificação geral'!$F34="Mini"),'Classificação geral'!$B34,""),"")</f>
        <v/>
      </c>
      <c r="HK42" s="255" t="str">
        <f>IF($HJ42='Classificação geral'!$B34,'Classificação geral'!$C34,"")</f>
        <v/>
      </c>
      <c r="HL42" s="255" t="str">
        <f>IF($HJ42='Classificação geral'!$B34,'Classificação geral'!$D34,"")</f>
        <v/>
      </c>
      <c r="HM42" s="255" t="str">
        <f>IF($HJ42='Classificação geral'!$B34,'Classificação geral'!$H34,"")</f>
        <v/>
      </c>
      <c r="HN42" s="254" t="str">
        <f>IFERROR(IF(AND($HM42="mas",'Classificação geral'!$I34=2),'Classificação geral'!I34,""),"")</f>
        <v/>
      </c>
      <c r="HO42" s="254" t="str">
        <f>IFERROR(IF(AND($HM42="mas",'Classificação geral'!$I34=2),'Classificação geral'!N34,""),"")</f>
        <v/>
      </c>
      <c r="HP42" s="254" t="str">
        <f>IFERROR(IF(AND($HM42="mas",'Classificação geral'!$I34=2),'Classificação geral'!Q34,""),"")</f>
        <v/>
      </c>
      <c r="HQ42" s="254" t="str">
        <f>IFERROR(IF(AND($HM42="mas",'Classificação geral'!$I34=2),'Classificação geral'!R34,""),"")</f>
        <v/>
      </c>
      <c r="HR42" s="254" t="str">
        <f>IFERROR(IF(AND($HM42="mas",'Classificação geral'!$I34=2),'Classificação geral'!J34,""),"")</f>
        <v/>
      </c>
      <c r="HS42" s="254" t="str">
        <f>IFERROR(IF(AND($HM42="mas",'Classificação geral'!$I34=2),'Classificação geral'!S34,""),"")</f>
        <v/>
      </c>
      <c r="HT42" s="254" t="str">
        <f>IFERROR(IF(AND($HM42="mas",'Classificação geral'!$I34=2),'Classificação geral'!U34,""),"")</f>
        <v/>
      </c>
      <c r="HU42" s="254" t="str">
        <f>IFERROR(IF(AND($HM42="mas",'Classificação geral'!$I34=2),'Classificação geral'!V34,""),"")</f>
        <v/>
      </c>
      <c r="HV42" s="254" t="str">
        <f>IFERROR(IF(AND($HM42="mas",'Classificação geral'!$I34=2),'Classificação geral'!J34,""),"")</f>
        <v/>
      </c>
      <c r="HW42" s="254" t="str">
        <f>IFERROR(IF(AND($HM42="mas",'Classificação geral'!$I34=2),'Classificação geral'!W34,""),"")</f>
        <v/>
      </c>
      <c r="HX42" s="254" t="str">
        <f>IFERROR(IF(AND($HM42="mas",'Classificação geral'!$I34=2),'Classificação geral'!Y34,""),"")</f>
        <v/>
      </c>
      <c r="HY42" s="254" t="str">
        <f>IFERROR(IF(AND($HM42="mas",'Classificação geral'!$I34=2),'Classificação geral'!Z34,""),"")</f>
        <v/>
      </c>
      <c r="HZ42" s="254" t="str">
        <f>IFERROR(IF(AND($HM42="mas",'Classificação geral'!$I34=2),'Classificação geral'!L34,""),"")</f>
        <v/>
      </c>
      <c r="IA42" s="254" t="str">
        <f>IFERROR(IF(AND($HM42="mas",'Classificação geral'!$I34=2),'Classificação geral'!$AG34,""),"")</f>
        <v/>
      </c>
      <c r="IB42" s="256" t="str">
        <f>IFERROR(RANK(IA42,IA:IA,0)+ COUNTIF($IA$13:IA$13,IA42),"")</f>
        <v/>
      </c>
      <c r="IC42" s="244"/>
      <c r="ID42" s="254" t="str">
        <f>IFERROR(IF(AND('Classificação geral'!$H34="fem",'Classificação geral'!$I34=3,'Classificação geral'!$F34="Mini"),'Classificação geral'!$A34,""),"")</f>
        <v/>
      </c>
      <c r="IE42" s="254" t="str">
        <f>IFERROR(IF(AND('Classificação geral'!$H34="fem",'Classificação geral'!$I34=3,'Classificação geral'!$F34="Mini"),'Classificação geral'!$B34,""),"")</f>
        <v/>
      </c>
      <c r="IF42" s="255" t="str">
        <f>IF($IE42='Classificação geral'!$B34,'Classificação geral'!$C34,"")</f>
        <v/>
      </c>
      <c r="IG42" s="255" t="str">
        <f>IF($IE42='Classificação geral'!$B34,'Classificação geral'!$D34,"")</f>
        <v/>
      </c>
      <c r="IH42" s="255" t="str">
        <f>IF($IE42='Classificação geral'!$B34,'Classificação geral'!$H34,"")</f>
        <v/>
      </c>
      <c r="II42" s="255" t="str">
        <f>IF($IH42='Classificação geral'!$H34,'Classificação geral'!$I34,"")</f>
        <v/>
      </c>
      <c r="IJ42" s="255" t="str">
        <f>IF($II42='Classificação geral'!$I34,'Classificação geral'!$N34,"")</f>
        <v/>
      </c>
      <c r="IK42" s="255" t="str">
        <f>IF($II42='Classificação geral'!$I34,'Classificação geral'!$Q34,"")</f>
        <v/>
      </c>
      <c r="IL42" s="255" t="str">
        <f>IF($II42='Classificação geral'!$I34,'Classificação geral'!$R34,"")</f>
        <v/>
      </c>
      <c r="IM42" s="255" t="str">
        <f>IF($II42='Classificação geral'!$I34,'Classificação geral'!$J34,"")</f>
        <v/>
      </c>
      <c r="IN42" s="255" t="str">
        <f>IF($II42='Classificação geral'!$I34,'Classificação geral'!$S34,"")</f>
        <v/>
      </c>
      <c r="IO42" s="255" t="str">
        <f>IF($II42='Classificação geral'!$I34,'Classificação geral'!$U34,"")</f>
        <v/>
      </c>
      <c r="IP42" s="255" t="str">
        <f>IF($II42='Classificação geral'!$I34,'Classificação geral'!$V34,"")</f>
        <v/>
      </c>
      <c r="IQ42" s="255" t="str">
        <f>IF($II42='Classificação geral'!$I34,'Classificação geral'!$K34,"")</f>
        <v/>
      </c>
      <c r="IR42" s="255" t="str">
        <f>IF($II42='Classificação geral'!$I34,'Classificação geral'!$W34,"")</f>
        <v/>
      </c>
      <c r="IS42" s="255" t="str">
        <f>IF($II42='Classificação geral'!$I34,'Classificação geral'!$Y34,"")</f>
        <v/>
      </c>
      <c r="IT42" s="255" t="str">
        <f>IF($II42='Classificação geral'!$I34,'Classificação geral'!$Z34,"")</f>
        <v/>
      </c>
      <c r="IU42" s="255" t="str">
        <f>IF($II42='Classificação geral'!$I34,'Classificação geral'!$L34,"")</f>
        <v/>
      </c>
      <c r="IV42" s="255" t="str">
        <f>IF($II42='Classificação geral'!$I34,'Classificação geral'!$M34,"")</f>
        <v/>
      </c>
      <c r="IW42" s="255" t="str">
        <f>IF($II42='Classificação geral'!$I34,'Classificação geral'!$AG34,"")</f>
        <v/>
      </c>
      <c r="IX42" s="256" t="str">
        <f>IFERROR(RANK(IW42,IW:IW,0)+ COUNTIF($IW$13:IW40,IW42),"")</f>
        <v/>
      </c>
      <c r="IY42" s="244"/>
      <c r="IZ42" s="254" t="str">
        <f>IFERROR(IF(AND('Classificação geral'!$H34="mas",'Classificação geral'!$I34=3,'Classificação geral'!$F34="Mini"),'Classificação geral'!$A34,""),"")</f>
        <v/>
      </c>
      <c r="JA42" s="254" t="str">
        <f>IFERROR(IF(AND('Classificação geral'!$H34="mas",'Classificação geral'!$I34=3,'Classificação geral'!$F34="Mini"),'Classificação geral'!$B34,""),"")</f>
        <v/>
      </c>
      <c r="JB42" s="255" t="str">
        <f>IF($JA42='Classificação geral'!$B34,'Classificação geral'!$C34,"")</f>
        <v/>
      </c>
      <c r="JC42" s="255" t="str">
        <f>IF($JA42='Classificação geral'!$B34,'Classificação geral'!$D34,"")</f>
        <v/>
      </c>
      <c r="JD42" s="255" t="str">
        <f>IF($JA42='Classificação geral'!$B34,'Classificação geral'!$H34,"")</f>
        <v/>
      </c>
      <c r="JE42" s="254" t="str">
        <f>IFERROR(IF(AND($JD42="mas",'Classificação geral'!$I34=3),'Classificação geral'!I34,""),"")</f>
        <v/>
      </c>
      <c r="JF42" s="254" t="str">
        <f>IFERROR(IF(AND($JD42="mas",'Classificação geral'!$I34=3),'Classificação geral'!N34,""),"")</f>
        <v/>
      </c>
      <c r="JG42" s="254" t="str">
        <f>IFERROR(IF(AND($JD42="mas",'Classificação geral'!$I34=3),'Classificação geral'!Q34,""),"")</f>
        <v/>
      </c>
      <c r="JH42" s="254" t="str">
        <f>IFERROR(IF(AND($JD42="mas",'Classificação geral'!$I34=3),'Classificação geral'!R34,""),"")</f>
        <v/>
      </c>
      <c r="JI42" s="254" t="str">
        <f>IFERROR(IF(AND($JD42="mas",'Classificação geral'!$I34=3),'Classificação geral'!J34,""),"")</f>
        <v/>
      </c>
      <c r="JJ42" s="254" t="str">
        <f>IFERROR(IF(AND($JD42="mas",'Classificação geral'!$I34=3),'Classificação geral'!S34,""),"")</f>
        <v/>
      </c>
      <c r="JK42" s="254" t="str">
        <f>IFERROR(IF(AND($JD42="mas",'Classificação geral'!$I34=3),'Classificação geral'!U34,""),"")</f>
        <v/>
      </c>
      <c r="JL42" s="254" t="str">
        <f>IFERROR(IF(AND($JD42="mas",'Classificação geral'!$I34=3),'Classificação geral'!V34,""),"")</f>
        <v/>
      </c>
      <c r="JM42" s="254" t="str">
        <f>IFERROR(IF(AND($JD42="mas",'Classificação geral'!$I34=3),'Classificação geral'!K34,""),"")</f>
        <v/>
      </c>
      <c r="JN42" s="254" t="str">
        <f>IFERROR(IF(AND($JD42="mas",'Classificação geral'!$I34=3),'Classificação geral'!W34,""),"")</f>
        <v/>
      </c>
      <c r="JO42" s="254" t="str">
        <f>IFERROR(IF(AND($JD42="mas",'Classificação geral'!$I34=3),'Classificação geral'!Y34,""),"")</f>
        <v/>
      </c>
      <c r="JP42" s="254" t="str">
        <f>IFERROR(IF(AND($JD42="mas",'Classificação geral'!$I34=3),'Classificação geral'!Z34,""),"")</f>
        <v/>
      </c>
      <c r="JQ42" s="254" t="str">
        <f>IFERROR(IF(AND($JD42="mas",'Classificação geral'!$I34=3),'Classificação geral'!L34,""),"")</f>
        <v/>
      </c>
      <c r="JR42" s="254" t="str">
        <f>IFERROR(IF(AND($JD42="mas",'Classificação geral'!$I34=3),'Classificação geral'!$AG34,""),"")</f>
        <v/>
      </c>
      <c r="JS42" s="256" t="str">
        <f>IFERROR(RANK(JR42,JR:JR,0)+ COUNTIF(JR$13:$JR40,JR42),"")</f>
        <v/>
      </c>
    </row>
    <row r="43" spans="1:279" s="304" customFormat="1" ht="27.75" customHeight="1" x14ac:dyDescent="0.4">
      <c r="A43" s="297"/>
      <c r="B43" s="309" t="str">
        <f t="shared" si="19"/>
        <v/>
      </c>
      <c r="C43" s="292" t="str">
        <f t="shared" si="20"/>
        <v/>
      </c>
      <c r="D43" s="292" t="str">
        <f t="shared" si="21"/>
        <v/>
      </c>
      <c r="E43" s="292" t="str">
        <f t="shared" si="22"/>
        <v/>
      </c>
      <c r="F43" s="293" t="str">
        <f t="shared" si="23"/>
        <v/>
      </c>
      <c r="G43" s="293" t="str">
        <f t="shared" si="24"/>
        <v/>
      </c>
      <c r="H43" s="294" t="str">
        <f t="shared" si="25"/>
        <v/>
      </c>
      <c r="I43" s="294" t="str">
        <f t="shared" si="26"/>
        <v/>
      </c>
      <c r="J43" s="294" t="str">
        <f t="shared" si="27"/>
        <v/>
      </c>
      <c r="K43" s="294" t="str">
        <f t="shared" si="28"/>
        <v/>
      </c>
      <c r="L43" s="294" t="str">
        <f t="shared" si="29"/>
        <v/>
      </c>
      <c r="M43" s="294" t="str">
        <f t="shared" si="30"/>
        <v/>
      </c>
      <c r="N43" s="294" t="str">
        <f t="shared" si="31"/>
        <v/>
      </c>
      <c r="O43" s="294" t="str">
        <f t="shared" si="32"/>
        <v/>
      </c>
      <c r="P43" s="294" t="str">
        <f t="shared" si="33"/>
        <v/>
      </c>
      <c r="Q43" s="294" t="str">
        <f t="shared" si="34"/>
        <v/>
      </c>
      <c r="R43" s="294" t="str">
        <f t="shared" si="121"/>
        <v/>
      </c>
      <c r="S43" s="294" t="str">
        <f t="shared" si="121"/>
        <v/>
      </c>
      <c r="T43" s="294" t="str">
        <f t="shared" si="36"/>
        <v/>
      </c>
      <c r="U43" s="294" t="str">
        <f t="shared" si="37"/>
        <v/>
      </c>
      <c r="V43" s="295">
        <v>29</v>
      </c>
      <c r="W43" s="296"/>
      <c r="X43" s="296"/>
      <c r="Y43" s="309" t="str">
        <f t="shared" si="38"/>
        <v/>
      </c>
      <c r="Z43" s="292" t="str">
        <f t="shared" si="39"/>
        <v/>
      </c>
      <c r="AA43" s="292" t="str">
        <f t="shared" si="40"/>
        <v/>
      </c>
      <c r="AB43" s="292" t="str">
        <f t="shared" si="41"/>
        <v/>
      </c>
      <c r="AC43" s="293" t="str">
        <f t="shared" si="42"/>
        <v/>
      </c>
      <c r="AD43" s="293" t="str">
        <f t="shared" si="43"/>
        <v/>
      </c>
      <c r="AE43" s="294" t="str">
        <f t="shared" si="44"/>
        <v/>
      </c>
      <c r="AF43" s="294" t="str">
        <f t="shared" si="45"/>
        <v/>
      </c>
      <c r="AG43" s="294" t="str">
        <f t="shared" si="46"/>
        <v/>
      </c>
      <c r="AH43" s="294" t="str">
        <f t="shared" si="47"/>
        <v/>
      </c>
      <c r="AI43" s="294" t="str">
        <f t="shared" si="48"/>
        <v/>
      </c>
      <c r="AJ43" s="294" t="str">
        <f t="shared" si="49"/>
        <v/>
      </c>
      <c r="AK43" s="294" t="str">
        <f t="shared" si="50"/>
        <v/>
      </c>
      <c r="AL43" s="294" t="str">
        <f t="shared" si="51"/>
        <v/>
      </c>
      <c r="AM43" s="294" t="str">
        <f t="shared" si="52"/>
        <v/>
      </c>
      <c r="AN43" s="294" t="str">
        <f t="shared" si="53"/>
        <v/>
      </c>
      <c r="AO43" s="294" t="str">
        <f t="shared" si="122"/>
        <v/>
      </c>
      <c r="AP43" s="294" t="str">
        <f t="shared" si="122"/>
        <v/>
      </c>
      <c r="AQ43" s="294" t="str">
        <f t="shared" si="55"/>
        <v/>
      </c>
      <c r="AR43" s="294" t="str">
        <f t="shared" si="56"/>
        <v/>
      </c>
      <c r="AS43" s="295">
        <v>29</v>
      </c>
      <c r="AT43" s="296"/>
      <c r="AU43" s="297"/>
      <c r="AV43" s="310" t="str">
        <f t="shared" si="57"/>
        <v/>
      </c>
      <c r="AW43" s="292" t="str">
        <f t="shared" si="58"/>
        <v/>
      </c>
      <c r="AX43" s="292" t="str">
        <f t="shared" si="59"/>
        <v/>
      </c>
      <c r="AY43" s="293" t="str">
        <f t="shared" si="60"/>
        <v/>
      </c>
      <c r="AZ43" s="293" t="str">
        <f t="shared" si="61"/>
        <v/>
      </c>
      <c r="BA43" s="293" t="str">
        <f t="shared" si="62"/>
        <v/>
      </c>
      <c r="BB43" s="294" t="str">
        <f t="shared" si="63"/>
        <v/>
      </c>
      <c r="BC43" s="294" t="str">
        <f t="shared" si="64"/>
        <v/>
      </c>
      <c r="BD43" s="294" t="str">
        <f t="shared" si="65"/>
        <v/>
      </c>
      <c r="BE43" s="294" t="str">
        <f t="shared" si="66"/>
        <v/>
      </c>
      <c r="BF43" s="294" t="str">
        <f t="shared" si="67"/>
        <v/>
      </c>
      <c r="BG43" s="294" t="str">
        <f t="shared" si="68"/>
        <v/>
      </c>
      <c r="BH43" s="294" t="str">
        <f t="shared" si="69"/>
        <v/>
      </c>
      <c r="BI43" s="294" t="str">
        <f t="shared" si="70"/>
        <v/>
      </c>
      <c r="BJ43" s="294" t="str">
        <f t="shared" si="71"/>
        <v/>
      </c>
      <c r="BK43" s="294" t="str">
        <f t="shared" si="72"/>
        <v/>
      </c>
      <c r="BL43" s="294" t="str">
        <f t="shared" si="123"/>
        <v/>
      </c>
      <c r="BM43" s="294" t="str">
        <f t="shared" si="123"/>
        <v/>
      </c>
      <c r="BN43" s="294" t="str">
        <f t="shared" si="74"/>
        <v/>
      </c>
      <c r="BO43" s="294" t="str">
        <f t="shared" si="75"/>
        <v/>
      </c>
      <c r="BP43" s="295">
        <v>29</v>
      </c>
      <c r="BQ43" s="296"/>
      <c r="BR43" s="296"/>
      <c r="BS43" s="310" t="str">
        <f t="shared" si="76"/>
        <v/>
      </c>
      <c r="BT43" s="292" t="str">
        <f t="shared" si="77"/>
        <v/>
      </c>
      <c r="BU43" s="292" t="str">
        <f t="shared" si="78"/>
        <v/>
      </c>
      <c r="BV43" s="293" t="str">
        <f t="shared" si="79"/>
        <v/>
      </c>
      <c r="BW43" s="293" t="str">
        <f t="shared" si="80"/>
        <v/>
      </c>
      <c r="BX43" s="293" t="str">
        <f t="shared" si="124"/>
        <v/>
      </c>
      <c r="BY43" s="294" t="str">
        <f t="shared" si="124"/>
        <v/>
      </c>
      <c r="BZ43" s="294" t="str">
        <f t="shared" si="82"/>
        <v/>
      </c>
      <c r="CA43" s="294" t="str">
        <f t="shared" si="83"/>
        <v/>
      </c>
      <c r="CB43" s="294" t="str">
        <f t="shared" si="84"/>
        <v/>
      </c>
      <c r="CC43" s="294" t="str">
        <f t="shared" si="85"/>
        <v/>
      </c>
      <c r="CD43" s="294" t="str">
        <f t="shared" si="86"/>
        <v/>
      </c>
      <c r="CE43" s="294" t="str">
        <f t="shared" si="87"/>
        <v/>
      </c>
      <c r="CF43" s="294" t="str">
        <f t="shared" si="88"/>
        <v/>
      </c>
      <c r="CG43" s="294" t="str">
        <f t="shared" si="89"/>
        <v/>
      </c>
      <c r="CH43" s="294" t="str">
        <f t="shared" si="90"/>
        <v/>
      </c>
      <c r="CI43" s="294" t="str">
        <f t="shared" si="125"/>
        <v/>
      </c>
      <c r="CJ43" s="294" t="str">
        <f t="shared" si="125"/>
        <v/>
      </c>
      <c r="CK43" s="294" t="str">
        <f t="shared" si="92"/>
        <v/>
      </c>
      <c r="CL43" s="294" t="str">
        <f t="shared" si="93"/>
        <v/>
      </c>
      <c r="CM43" s="295">
        <v>29</v>
      </c>
      <c r="CN43" s="297"/>
      <c r="CO43" s="297"/>
      <c r="CP43" s="309" t="str">
        <f t="shared" si="94"/>
        <v/>
      </c>
      <c r="CQ43" s="292" t="str">
        <f t="shared" si="95"/>
        <v/>
      </c>
      <c r="CR43" s="292" t="str">
        <f t="shared" si="96"/>
        <v/>
      </c>
      <c r="CS43" s="292" t="str">
        <f t="shared" si="97"/>
        <v/>
      </c>
      <c r="CT43" s="293" t="str">
        <f t="shared" si="98"/>
        <v/>
      </c>
      <c r="CU43" s="293" t="str">
        <f t="shared" si="99"/>
        <v/>
      </c>
      <c r="CV43" s="294" t="str">
        <f t="shared" si="100"/>
        <v/>
      </c>
      <c r="CW43" s="294" t="str">
        <f t="shared" si="101"/>
        <v/>
      </c>
      <c r="CX43" s="294" t="str">
        <f t="shared" si="102"/>
        <v/>
      </c>
      <c r="CY43" s="294" t="str">
        <f t="shared" si="103"/>
        <v/>
      </c>
      <c r="CZ43" s="294" t="str">
        <f t="shared" si="104"/>
        <v/>
      </c>
      <c r="DA43" s="294" t="str">
        <f t="shared" si="105"/>
        <v/>
      </c>
      <c r="DB43" s="294" t="str">
        <f t="shared" si="106"/>
        <v/>
      </c>
      <c r="DC43" s="294" t="str">
        <f t="shared" si="107"/>
        <v/>
      </c>
      <c r="DD43" s="294" t="str">
        <f t="shared" si="108"/>
        <v/>
      </c>
      <c r="DE43" s="294" t="str">
        <f t="shared" si="109"/>
        <v/>
      </c>
      <c r="DF43" s="294" t="str">
        <f t="shared" si="126"/>
        <v/>
      </c>
      <c r="DG43" s="294" t="str">
        <f t="shared" si="126"/>
        <v/>
      </c>
      <c r="DH43" s="294" t="str">
        <f t="shared" si="111"/>
        <v/>
      </c>
      <c r="DI43" s="294" t="str">
        <f t="shared" si="112"/>
        <v/>
      </c>
      <c r="DJ43" s="295">
        <v>29</v>
      </c>
      <c r="DK43" s="296"/>
      <c r="DL43" s="296"/>
      <c r="DM43" s="309" t="str">
        <f t="shared" si="113"/>
        <v/>
      </c>
      <c r="DN43" s="292" t="str">
        <f t="shared" si="114"/>
        <v/>
      </c>
      <c r="DO43" s="292" t="str">
        <f t="shared" si="115"/>
        <v/>
      </c>
      <c r="DP43" s="292" t="str">
        <f t="shared" si="116"/>
        <v/>
      </c>
      <c r="DQ43" s="293" t="str">
        <f t="shared" si="117"/>
        <v/>
      </c>
      <c r="DR43" s="293" t="str">
        <f t="shared" si="118"/>
        <v/>
      </c>
      <c r="DS43" s="293" t="str">
        <f t="shared" si="7"/>
        <v/>
      </c>
      <c r="DT43" s="293" t="str">
        <f t="shared" si="8"/>
        <v/>
      </c>
      <c r="DU43" s="294" t="str">
        <f t="shared" si="9"/>
        <v/>
      </c>
      <c r="DV43" s="294" t="str">
        <f t="shared" si="10"/>
        <v/>
      </c>
      <c r="DW43" s="294" t="str">
        <f t="shared" si="11"/>
        <v/>
      </c>
      <c r="DX43" s="294" t="str">
        <f t="shared" si="12"/>
        <v/>
      </c>
      <c r="DY43" s="294" t="str">
        <f t="shared" si="13"/>
        <v/>
      </c>
      <c r="DZ43" s="294" t="str">
        <f t="shared" si="14"/>
        <v/>
      </c>
      <c r="EA43" s="294" t="str">
        <f t="shared" si="15"/>
        <v/>
      </c>
      <c r="EB43" s="294" t="str">
        <f t="shared" si="16"/>
        <v/>
      </c>
      <c r="EC43" s="294" t="str">
        <f t="shared" si="17"/>
        <v/>
      </c>
      <c r="ED43" s="294" t="str">
        <f t="shared" si="120"/>
        <v/>
      </c>
      <c r="EE43" s="294" t="str">
        <f t="shared" si="18"/>
        <v/>
      </c>
      <c r="EF43" s="294" t="str">
        <f t="shared" si="119"/>
        <v/>
      </c>
      <c r="EG43" s="295">
        <v>29</v>
      </c>
      <c r="EU43" s="254" t="str">
        <f>IFERROR(IF(AND('Classificação geral'!$H35="FEM",'Classificação geral'!$I35=1,'Classificação geral'!$F35="Mini"),'Classificação geral'!$A35,""),"")</f>
        <v/>
      </c>
      <c r="EV43" s="254" t="str">
        <f>IFERROR(IF(AND('Classificação geral'!$H35="FEM",'Classificação geral'!$I35=1,'Classificação geral'!F35="Mini"),'Classificação geral'!$B35,""),"")</f>
        <v/>
      </c>
      <c r="EW43" s="255" t="str">
        <f>IF($EV43='Classificação geral'!$B35,'Classificação geral'!$C35,"")</f>
        <v/>
      </c>
      <c r="EX43" s="255" t="str">
        <f>IF($EV43='Classificação geral'!$B35,'Classificação geral'!$D35,"")</f>
        <v/>
      </c>
      <c r="EY43" s="255" t="str">
        <f>IF($EV43='Classificação geral'!$B35,'Classificação geral'!$H35,"")</f>
        <v/>
      </c>
      <c r="EZ43" s="255" t="str">
        <f>IF($EY43='Classificação geral'!$H35,'Classificação geral'!$I35,"")</f>
        <v/>
      </c>
      <c r="FA43" s="255" t="str">
        <f>IF($EZ43='Classificação geral'!$I35,'Classificação geral'!$N35,"")</f>
        <v/>
      </c>
      <c r="FB43" s="255" t="str">
        <f>IF($EZ43='Classificação geral'!$I35,'Classificação geral'!$Q35,"")</f>
        <v/>
      </c>
      <c r="FC43" s="255" t="str">
        <f>IF($EZ43='Classificação geral'!$I35,'Classificação geral'!$R35,"")</f>
        <v/>
      </c>
      <c r="FD43" s="255" t="str">
        <f>IF($EZ43='Classificação geral'!$I35,'Classificação geral'!$J35,"")</f>
        <v/>
      </c>
      <c r="FE43" s="255" t="str">
        <f>IF($EZ43='Classificação geral'!$I35,'Classificação geral'!$S35,"")</f>
        <v/>
      </c>
      <c r="FF43" s="255" t="str">
        <f>IF($EZ43='Classificação geral'!$I35,'Classificação geral'!$U35,"")</f>
        <v/>
      </c>
      <c r="FG43" s="255" t="str">
        <f>IF($EZ43='Classificação geral'!$I35,'Classificação geral'!$V35,"")</f>
        <v/>
      </c>
      <c r="FH43" s="255" t="str">
        <f>IF($EZ43='Classificação geral'!$I35,'Classificação geral'!$K35,"")</f>
        <v/>
      </c>
      <c r="FI43" s="255" t="str">
        <f>IF($EZ43='Classificação geral'!$I35,'Classificação geral'!$W35,"")</f>
        <v/>
      </c>
      <c r="FJ43" s="255" t="str">
        <f>IF($EZ43='Classificação geral'!$I35,'Classificação geral'!$Y35,"")</f>
        <v/>
      </c>
      <c r="FK43" s="255" t="str">
        <f>IF($EZ43='Classificação geral'!$I35,'Classificação geral'!$Z35,"")</f>
        <v/>
      </c>
      <c r="FL43" s="255" t="str">
        <f>IF($EZ43='Classificação geral'!$I35,'Classificação geral'!$L35,"")</f>
        <v/>
      </c>
      <c r="FM43" s="255" t="str">
        <f>IF($EZ43='Classificação geral'!$I35,'Classificação geral'!$M35,"")</f>
        <v/>
      </c>
      <c r="FN43" s="255" t="str">
        <f>IF($EZ43='Classificação geral'!$I35,'Classificação geral'!$AG35,"")</f>
        <v/>
      </c>
      <c r="FO43" s="256" t="str">
        <f>IFERROR(RANK(FN43,FN:FN,0)+ COUNTIF($FN$13:FN42,FN43),"")</f>
        <v/>
      </c>
      <c r="FP43" s="244"/>
      <c r="FQ43" s="254" t="str">
        <f>IFERROR(IF(AND('Classificação geral'!$H35="mas",'Classificação geral'!$I35=1,'Classificação geral'!$F35="Mini"),'Classificação geral'!$A35,""),"")</f>
        <v/>
      </c>
      <c r="FR43" s="254" t="str">
        <f>IFERROR(IF(AND('Classificação geral'!$H35="mas",'Classificação geral'!$I35=1,'Classificação geral'!$F35="Mini"),'Classificação geral'!$B35,""),"")</f>
        <v/>
      </c>
      <c r="FS43" s="255" t="str">
        <f>IF($FR43='Classificação geral'!$B35,'Classificação geral'!$C35,"")</f>
        <v/>
      </c>
      <c r="FT43" s="255" t="str">
        <f>IF($FR43='Classificação geral'!$B35,'Classificação geral'!$D35,"")</f>
        <v/>
      </c>
      <c r="FU43" s="255" t="str">
        <f>IF($FR43='Classificação geral'!$B35,'Classificação geral'!$H35,"")</f>
        <v/>
      </c>
      <c r="FV43" s="254" t="str">
        <f>IFERROR(IF(AND($FU43="mas",'Classificação geral'!$I35=1),'Classificação geral'!I35,""),"")</f>
        <v/>
      </c>
      <c r="FW43" s="254" t="str">
        <f>IFERROR(IF(AND($FU43="mas",'Classificação geral'!$I35=1),'Classificação geral'!N35,""),"")</f>
        <v/>
      </c>
      <c r="FX43" s="254" t="str">
        <f>IFERROR(IF(AND($FU43="mas",'Classificação geral'!$I35=1),'Classificação geral'!Q35,""),"")</f>
        <v/>
      </c>
      <c r="FY43" s="254" t="str">
        <f>IFERROR(IF(AND($FU43="mas",'Classificação geral'!$I35=1),'Classificação geral'!R35,""),"")</f>
        <v/>
      </c>
      <c r="FZ43" s="254" t="str">
        <f>IFERROR(IF(AND($FU43="mas",'Classificação geral'!$I35=1),'Classificação geral'!J35,""),"")</f>
        <v/>
      </c>
      <c r="GA43" s="254" t="str">
        <f>IFERROR(IF(AND($FU43="mas",'Classificação geral'!$I35=1),'Classificação geral'!S35,""),"")</f>
        <v/>
      </c>
      <c r="GB43" s="254" t="str">
        <f>IFERROR(IF(AND($FU43="mas",'Classificação geral'!$I35=1),'Classificação geral'!U35,""),"")</f>
        <v/>
      </c>
      <c r="GC43" s="254" t="str">
        <f>IFERROR(IF(AND($FU43="mas",'Classificação geral'!$I35=1),'Classificação geral'!V35,""),"")</f>
        <v/>
      </c>
      <c r="GD43" s="254" t="str">
        <f>IFERROR(IF(AND($FU43="mas",'Classificação geral'!$I35=1),'Classificação geral'!K35,""),"")</f>
        <v/>
      </c>
      <c r="GE43" s="254" t="str">
        <f>IFERROR(IF(AND($FU43="mas",'Classificação geral'!$I35=1),'Classificação geral'!W35,""),"")</f>
        <v/>
      </c>
      <c r="GF43" s="254" t="str">
        <f>IFERROR(IF(AND($FU43="mas",'Classificação geral'!$I35=1),'Classificação geral'!Y35,""),"")</f>
        <v/>
      </c>
      <c r="GG43" s="254" t="str">
        <f>IFERROR(IF(AND($FU43="mas",'Classificação geral'!$I35=1),'Classificação geral'!Z35,""),"")</f>
        <v/>
      </c>
      <c r="GH43" s="254" t="str">
        <f>IFERROR(IF(AND($FU43="mas",'Classificação geral'!$I35=1),'Classificação geral'!L35,""),"")</f>
        <v/>
      </c>
      <c r="GI43" s="254" t="str">
        <f>IFERROR(IF(AND($FU43="mas",'Classificação geral'!$I35=1),'Classificação geral'!M35,""),"")</f>
        <v/>
      </c>
      <c r="GJ43" s="302" t="str">
        <f>IFERROR(IF(AND($FU43="mas",'Classificação geral'!$I35=1),'Classificação geral'!AG35,""),"")</f>
        <v/>
      </c>
      <c r="GK43" s="256" t="str">
        <f>IFERROR(RANK(GJ43,GJ:GJ,0)+ COUNTIF($GJ$13:GJ42,GJ43),"")</f>
        <v/>
      </c>
      <c r="GL43" s="244"/>
      <c r="GM43" s="254" t="str">
        <f>IFERROR(IF(AND('Classificação geral'!$H35="fem",'Classificação geral'!$I35=2,'Classificação geral'!$F35="Mini"),'Classificação geral'!$A35,""),"")</f>
        <v/>
      </c>
      <c r="GN43" s="254" t="str">
        <f>IFERROR(IF(AND('Classificação geral'!$H35="fem",'Classificação geral'!$I35=2,'Classificação geral'!$F35="Mini"),'Classificação geral'!$B35,""),"")</f>
        <v/>
      </c>
      <c r="GO43" s="255" t="str">
        <f>IF($GN43='Classificação geral'!$B35,'Classificação geral'!$C35,"")</f>
        <v/>
      </c>
      <c r="GP43" s="255" t="str">
        <f>IF($GN43='Classificação geral'!$B35,'Classificação geral'!$D35,"")</f>
        <v/>
      </c>
      <c r="GQ43" s="255" t="str">
        <f>IF($GN43='Classificação geral'!$B35,'Classificação geral'!$H35,"")</f>
        <v/>
      </c>
      <c r="GR43" s="254" t="str">
        <f>IFERROR(IF(AND($GQ43="fem",'Classificação geral'!$I35=2),'Classificação geral'!I35,""),"")</f>
        <v/>
      </c>
      <c r="GS43" s="254" t="str">
        <f>IFERROR(IF(AND($GQ43="fem",'Classificação geral'!$I35=2),'Classificação geral'!N35,""),"")</f>
        <v/>
      </c>
      <c r="GT43" s="254" t="str">
        <f>IFERROR(IF(AND($GQ43="fem",'Classificação geral'!$I35=2),'Classificação geral'!Q35,""),"")</f>
        <v/>
      </c>
      <c r="GU43" s="254" t="str">
        <f>IFERROR(IF(AND($GQ43="fem",'Classificação geral'!$I35=2),'Classificação geral'!R35,""),"")</f>
        <v/>
      </c>
      <c r="GV43" s="254" t="str">
        <f>IFERROR(IF(AND($GQ43="fem",'Classificação geral'!$I35=2),'Classificação geral'!J35,""),"")</f>
        <v/>
      </c>
      <c r="GW43" s="254" t="str">
        <f>IFERROR(IF(AND($GQ43="fem",'Classificação geral'!$I35=2),'Classificação geral'!S35,""),"")</f>
        <v/>
      </c>
      <c r="GX43" s="254" t="str">
        <f>IFERROR(IF(AND($GQ43="fem",'Classificação geral'!$I35=2),'Classificação geral'!U35,""),"")</f>
        <v/>
      </c>
      <c r="GY43" s="254" t="str">
        <f>IFERROR(IF(AND($GQ43="fem",'Classificação geral'!$I35=2),'Classificação geral'!V35,""),"")</f>
        <v/>
      </c>
      <c r="GZ43" s="254" t="str">
        <f>IFERROR(IF(AND($GQ43="fem",'Classificação geral'!$I35=2),'Classificação geral'!K35,""),"")</f>
        <v/>
      </c>
      <c r="HA43" s="254" t="str">
        <f>IFERROR(IF(AND($GQ43="fem",'Classificação geral'!$I35=2),'Classificação geral'!W35,""),"")</f>
        <v/>
      </c>
      <c r="HB43" s="254" t="str">
        <f>IFERROR(IF(AND($GQ43="fem",'Classificação geral'!$I35=2),'Classificação geral'!Y35,""),"")</f>
        <v/>
      </c>
      <c r="HC43" s="254" t="str">
        <f>IFERROR(IF(AND($GQ43="fem",'Classificação geral'!$I35=2),'Classificação geral'!Z35,""),"")</f>
        <v/>
      </c>
      <c r="HD43" s="254" t="str">
        <f>IFERROR(IF(AND($GQ43="fem",'Classificação geral'!$I35=2),'Classificação geral'!L35,""),"")</f>
        <v/>
      </c>
      <c r="HE43" s="254" t="str">
        <f>IFERROR(IF(AND($GQ43="fem",'Classificação geral'!$I35=2),'Classificação geral'!M35,""),"")</f>
        <v/>
      </c>
      <c r="HF43" s="254" t="str">
        <f>IFERROR(IF(AND($GQ43="fem",'Classificação geral'!$I35=2),'Classificação geral'!AG35,""),"")</f>
        <v/>
      </c>
      <c r="HG43" s="256" t="str">
        <f>IFERROR(RANK(HF43,HF:HF,0)+ COUNTIF(HF$13:$HF41,HF43),"")</f>
        <v/>
      </c>
      <c r="HH43" s="244"/>
      <c r="HI43" s="254" t="str">
        <f>IFERROR(IF(AND('Classificação geral'!$H35="mas",'Classificação geral'!$I35=2,'Classificação geral'!$F35="Mini"),'Classificação geral'!$A35,""),"")</f>
        <v/>
      </c>
      <c r="HJ43" s="254" t="str">
        <f>IFERROR(IF(AND('Classificação geral'!$H35="mas",'Classificação geral'!$I35=2,'Classificação geral'!$F35="Mini"),'Classificação geral'!$B35,""),"")</f>
        <v/>
      </c>
      <c r="HK43" s="255" t="str">
        <f>IF($HJ43='Classificação geral'!$B35,'Classificação geral'!$C35,"")</f>
        <v/>
      </c>
      <c r="HL43" s="255" t="str">
        <f>IF($HJ43='Classificação geral'!$B35,'Classificação geral'!$D35,"")</f>
        <v/>
      </c>
      <c r="HM43" s="255" t="str">
        <f>IF($HJ43='Classificação geral'!$B35,'Classificação geral'!$H35,"")</f>
        <v/>
      </c>
      <c r="HN43" s="254" t="str">
        <f>IFERROR(IF(AND($HM43="mas",'Classificação geral'!$I35=2),'Classificação geral'!I35,""),"")</f>
        <v/>
      </c>
      <c r="HO43" s="254" t="str">
        <f>IFERROR(IF(AND($HM43="mas",'Classificação geral'!$I35=2),'Classificação geral'!N35,""),"")</f>
        <v/>
      </c>
      <c r="HP43" s="254" t="str">
        <f>IFERROR(IF(AND($HM43="mas",'Classificação geral'!$I35=2),'Classificação geral'!Q35,""),"")</f>
        <v/>
      </c>
      <c r="HQ43" s="254" t="str">
        <f>IFERROR(IF(AND($HM43="mas",'Classificação geral'!$I35=2),'Classificação geral'!R35,""),"")</f>
        <v/>
      </c>
      <c r="HR43" s="254" t="str">
        <f>IFERROR(IF(AND($HM43="mas",'Classificação geral'!$I35=2),'Classificação geral'!J35,""),"")</f>
        <v/>
      </c>
      <c r="HS43" s="254" t="str">
        <f>IFERROR(IF(AND($HM43="mas",'Classificação geral'!$I35=2),'Classificação geral'!S35,""),"")</f>
        <v/>
      </c>
      <c r="HT43" s="254" t="str">
        <f>IFERROR(IF(AND($HM43="mas",'Classificação geral'!$I35=2),'Classificação geral'!U35,""),"")</f>
        <v/>
      </c>
      <c r="HU43" s="254" t="str">
        <f>IFERROR(IF(AND($HM43="mas",'Classificação geral'!$I35=2),'Classificação geral'!V35,""),"")</f>
        <v/>
      </c>
      <c r="HV43" s="254" t="str">
        <f>IFERROR(IF(AND($HM43="mas",'Classificação geral'!$I35=2),'Classificação geral'!J35,""),"")</f>
        <v/>
      </c>
      <c r="HW43" s="254" t="str">
        <f>IFERROR(IF(AND($HM43="mas",'Classificação geral'!$I35=2),'Classificação geral'!W35,""),"")</f>
        <v/>
      </c>
      <c r="HX43" s="254" t="str">
        <f>IFERROR(IF(AND($HM43="mas",'Classificação geral'!$I35=2),'Classificação geral'!Y35,""),"")</f>
        <v/>
      </c>
      <c r="HY43" s="254" t="str">
        <f>IFERROR(IF(AND($HM43="mas",'Classificação geral'!$I35=2),'Classificação geral'!Z35,""),"")</f>
        <v/>
      </c>
      <c r="HZ43" s="254" t="str">
        <f>IFERROR(IF(AND($HM43="mas",'Classificação geral'!$I35=2),'Classificação geral'!L35,""),"")</f>
        <v/>
      </c>
      <c r="IA43" s="254" t="str">
        <f>IFERROR(IF(AND($HM43="mas",'Classificação geral'!$I35=2),'Classificação geral'!$AG35,""),"")</f>
        <v/>
      </c>
      <c r="IB43" s="256" t="str">
        <f>IFERROR(RANK(IA43,IA:IA,0)+ COUNTIF($IA$13:IA$13,IA43),"")</f>
        <v/>
      </c>
      <c r="IC43" s="244"/>
      <c r="ID43" s="254" t="str">
        <f>IFERROR(IF(AND('Classificação geral'!$H35="fem",'Classificação geral'!$I35=3,'Classificação geral'!$F35="Mini"),'Classificação geral'!$A35,""),"")</f>
        <v/>
      </c>
      <c r="IE43" s="254" t="str">
        <f>IFERROR(IF(AND('Classificação geral'!$H35="fem",'Classificação geral'!$I35=3,'Classificação geral'!$F35="Mini"),'Classificação geral'!$B35,""),"")</f>
        <v/>
      </c>
      <c r="IF43" s="255" t="str">
        <f>IF($IE43='Classificação geral'!$B35,'Classificação geral'!$C35,"")</f>
        <v/>
      </c>
      <c r="IG43" s="255" t="str">
        <f>IF($IE43='Classificação geral'!$B35,'Classificação geral'!$D35,"")</f>
        <v/>
      </c>
      <c r="IH43" s="255" t="str">
        <f>IF($IE43='Classificação geral'!$B35,'Classificação geral'!$H35,"")</f>
        <v/>
      </c>
      <c r="II43" s="255" t="str">
        <f>IF($IH43='Classificação geral'!$H35,'Classificação geral'!$I35,"")</f>
        <v/>
      </c>
      <c r="IJ43" s="255" t="str">
        <f>IF($II43='Classificação geral'!$I35,'Classificação geral'!$N35,"")</f>
        <v/>
      </c>
      <c r="IK43" s="255" t="str">
        <f>IF($II43='Classificação geral'!$I35,'Classificação geral'!$Q35,"")</f>
        <v/>
      </c>
      <c r="IL43" s="255" t="str">
        <f>IF($II43='Classificação geral'!$I35,'Classificação geral'!$R35,"")</f>
        <v/>
      </c>
      <c r="IM43" s="255" t="str">
        <f>IF($II43='Classificação geral'!$I35,'Classificação geral'!$J35,"")</f>
        <v/>
      </c>
      <c r="IN43" s="255" t="str">
        <f>IF($II43='Classificação geral'!$I35,'Classificação geral'!$S35,"")</f>
        <v/>
      </c>
      <c r="IO43" s="255" t="str">
        <f>IF($II43='Classificação geral'!$I35,'Classificação geral'!$U35,"")</f>
        <v/>
      </c>
      <c r="IP43" s="255" t="str">
        <f>IF($II43='Classificação geral'!$I35,'Classificação geral'!$V35,"")</f>
        <v/>
      </c>
      <c r="IQ43" s="255" t="str">
        <f>IF($II43='Classificação geral'!$I35,'Classificação geral'!$K35,"")</f>
        <v/>
      </c>
      <c r="IR43" s="255" t="str">
        <f>IF($II43='Classificação geral'!$I35,'Classificação geral'!$W35,"")</f>
        <v/>
      </c>
      <c r="IS43" s="255" t="str">
        <f>IF($II43='Classificação geral'!$I35,'Classificação geral'!$Y35,"")</f>
        <v/>
      </c>
      <c r="IT43" s="255" t="str">
        <f>IF($II43='Classificação geral'!$I35,'Classificação geral'!$Z35,"")</f>
        <v/>
      </c>
      <c r="IU43" s="255" t="str">
        <f>IF($II43='Classificação geral'!$I35,'Classificação geral'!$L35,"")</f>
        <v/>
      </c>
      <c r="IV43" s="255" t="str">
        <f>IF($II43='Classificação geral'!$I35,'Classificação geral'!$M35,"")</f>
        <v/>
      </c>
      <c r="IW43" s="255" t="str">
        <f>IF($II43='Classificação geral'!$I35,'Classificação geral'!$AG35,"")</f>
        <v/>
      </c>
      <c r="IX43" s="256" t="str">
        <f>IFERROR(RANK(IW43,IW:IW,0)+ COUNTIF($IW$13:IW41,IW43),"")</f>
        <v/>
      </c>
      <c r="IY43" s="244"/>
      <c r="IZ43" s="254" t="str">
        <f>IFERROR(IF(AND('Classificação geral'!$H35="mas",'Classificação geral'!$I35=3,'Classificação geral'!$F35="Mini"),'Classificação geral'!$A35,""),"")</f>
        <v/>
      </c>
      <c r="JA43" s="254" t="str">
        <f>IFERROR(IF(AND('Classificação geral'!$H35="mas",'Classificação geral'!$I35=3,'Classificação geral'!$F35="Mini"),'Classificação geral'!$B35,""),"")</f>
        <v/>
      </c>
      <c r="JB43" s="255" t="str">
        <f>IF($JA43='Classificação geral'!$B35,'Classificação geral'!$C35,"")</f>
        <v/>
      </c>
      <c r="JC43" s="255" t="str">
        <f>IF($JA43='Classificação geral'!$B35,'Classificação geral'!$D35,"")</f>
        <v/>
      </c>
      <c r="JD43" s="255" t="str">
        <f>IF($JA43='Classificação geral'!$B35,'Classificação geral'!$H35,"")</f>
        <v/>
      </c>
      <c r="JE43" s="254" t="str">
        <f>IFERROR(IF(AND($JD43="mas",'Classificação geral'!$I35=3),'Classificação geral'!I35,""),"")</f>
        <v/>
      </c>
      <c r="JF43" s="254" t="str">
        <f>IFERROR(IF(AND($JD43="mas",'Classificação geral'!$I35=3),'Classificação geral'!N35,""),"")</f>
        <v/>
      </c>
      <c r="JG43" s="254" t="str">
        <f>IFERROR(IF(AND($JD43="mas",'Classificação geral'!$I35=3),'Classificação geral'!Q35,""),"")</f>
        <v/>
      </c>
      <c r="JH43" s="254" t="str">
        <f>IFERROR(IF(AND($JD43="mas",'Classificação geral'!$I35=3),'Classificação geral'!R35,""),"")</f>
        <v/>
      </c>
      <c r="JI43" s="254" t="str">
        <f>IFERROR(IF(AND($JD43="mas",'Classificação geral'!$I35=3),'Classificação geral'!J35,""),"")</f>
        <v/>
      </c>
      <c r="JJ43" s="254" t="str">
        <f>IFERROR(IF(AND($JD43="mas",'Classificação geral'!$I35=3),'Classificação geral'!S35,""),"")</f>
        <v/>
      </c>
      <c r="JK43" s="254" t="str">
        <f>IFERROR(IF(AND($JD43="mas",'Classificação geral'!$I35=3),'Classificação geral'!U35,""),"")</f>
        <v/>
      </c>
      <c r="JL43" s="254" t="str">
        <f>IFERROR(IF(AND($JD43="mas",'Classificação geral'!$I35=3),'Classificação geral'!V35,""),"")</f>
        <v/>
      </c>
      <c r="JM43" s="254" t="str">
        <f>IFERROR(IF(AND($JD43="mas",'Classificação geral'!$I35=3),'Classificação geral'!K35,""),"")</f>
        <v/>
      </c>
      <c r="JN43" s="254" t="str">
        <f>IFERROR(IF(AND($JD43="mas",'Classificação geral'!$I35=3),'Classificação geral'!W35,""),"")</f>
        <v/>
      </c>
      <c r="JO43" s="254" t="str">
        <f>IFERROR(IF(AND($JD43="mas",'Classificação geral'!$I35=3),'Classificação geral'!Y35,""),"")</f>
        <v/>
      </c>
      <c r="JP43" s="254" t="str">
        <f>IFERROR(IF(AND($JD43="mas",'Classificação geral'!$I35=3),'Classificação geral'!Z35,""),"")</f>
        <v/>
      </c>
      <c r="JQ43" s="254" t="str">
        <f>IFERROR(IF(AND($JD43="mas",'Classificação geral'!$I35=3),'Classificação geral'!L35,""),"")</f>
        <v/>
      </c>
      <c r="JR43" s="254" t="str">
        <f>IFERROR(IF(AND($JD43="mas",'Classificação geral'!$I35=3),'Classificação geral'!$AG35,""),"")</f>
        <v/>
      </c>
      <c r="JS43" s="256" t="str">
        <f>IFERROR(RANK(JR43,JR:JR,0)+ COUNTIF(JR$13:$JR41,JR43),"")</f>
        <v/>
      </c>
    </row>
    <row r="44" spans="1:279" s="304" customFormat="1" ht="27.75" customHeight="1" x14ac:dyDescent="0.4">
      <c r="A44" s="297"/>
      <c r="B44" s="309" t="str">
        <f t="shared" si="19"/>
        <v/>
      </c>
      <c r="C44" s="292" t="str">
        <f t="shared" si="20"/>
        <v/>
      </c>
      <c r="D44" s="292" t="str">
        <f t="shared" si="21"/>
        <v/>
      </c>
      <c r="E44" s="292" t="str">
        <f t="shared" si="22"/>
        <v/>
      </c>
      <c r="F44" s="293" t="str">
        <f t="shared" si="23"/>
        <v/>
      </c>
      <c r="G44" s="293" t="str">
        <f t="shared" si="24"/>
        <v/>
      </c>
      <c r="H44" s="294" t="str">
        <f t="shared" si="25"/>
        <v/>
      </c>
      <c r="I44" s="294" t="str">
        <f t="shared" si="26"/>
        <v/>
      </c>
      <c r="J44" s="294" t="str">
        <f t="shared" si="27"/>
        <v/>
      </c>
      <c r="K44" s="294" t="str">
        <f t="shared" si="28"/>
        <v/>
      </c>
      <c r="L44" s="294" t="str">
        <f t="shared" si="29"/>
        <v/>
      </c>
      <c r="M44" s="294" t="str">
        <f t="shared" si="30"/>
        <v/>
      </c>
      <c r="N44" s="294" t="str">
        <f t="shared" si="31"/>
        <v/>
      </c>
      <c r="O44" s="294" t="str">
        <f t="shared" si="32"/>
        <v/>
      </c>
      <c r="P44" s="294" t="str">
        <f t="shared" si="33"/>
        <v/>
      </c>
      <c r="Q44" s="294" t="str">
        <f t="shared" si="34"/>
        <v/>
      </c>
      <c r="R44" s="294" t="str">
        <f t="shared" si="121"/>
        <v/>
      </c>
      <c r="S44" s="294" t="str">
        <f t="shared" si="121"/>
        <v/>
      </c>
      <c r="T44" s="294" t="str">
        <f t="shared" si="36"/>
        <v/>
      </c>
      <c r="U44" s="294" t="str">
        <f t="shared" si="37"/>
        <v/>
      </c>
      <c r="V44" s="295">
        <v>30</v>
      </c>
      <c r="W44" s="296"/>
      <c r="X44" s="296"/>
      <c r="Y44" s="309" t="str">
        <f t="shared" si="38"/>
        <v/>
      </c>
      <c r="Z44" s="292" t="str">
        <f t="shared" si="39"/>
        <v/>
      </c>
      <c r="AA44" s="292" t="str">
        <f t="shared" si="40"/>
        <v/>
      </c>
      <c r="AB44" s="292" t="str">
        <f t="shared" si="41"/>
        <v/>
      </c>
      <c r="AC44" s="293" t="str">
        <f t="shared" si="42"/>
        <v/>
      </c>
      <c r="AD44" s="293" t="str">
        <f t="shared" si="43"/>
        <v/>
      </c>
      <c r="AE44" s="294" t="str">
        <f t="shared" si="44"/>
        <v/>
      </c>
      <c r="AF44" s="294" t="str">
        <f t="shared" si="45"/>
        <v/>
      </c>
      <c r="AG44" s="294" t="str">
        <f t="shared" si="46"/>
        <v/>
      </c>
      <c r="AH44" s="294" t="str">
        <f t="shared" si="47"/>
        <v/>
      </c>
      <c r="AI44" s="294" t="str">
        <f t="shared" si="48"/>
        <v/>
      </c>
      <c r="AJ44" s="294" t="str">
        <f t="shared" si="49"/>
        <v/>
      </c>
      <c r="AK44" s="294" t="str">
        <f t="shared" si="50"/>
        <v/>
      </c>
      <c r="AL44" s="294" t="str">
        <f t="shared" si="51"/>
        <v/>
      </c>
      <c r="AM44" s="294" t="str">
        <f t="shared" si="52"/>
        <v/>
      </c>
      <c r="AN44" s="294" t="str">
        <f t="shared" si="53"/>
        <v/>
      </c>
      <c r="AO44" s="294" t="str">
        <f t="shared" si="122"/>
        <v/>
      </c>
      <c r="AP44" s="294" t="str">
        <f t="shared" si="122"/>
        <v/>
      </c>
      <c r="AQ44" s="294" t="str">
        <f t="shared" si="55"/>
        <v/>
      </c>
      <c r="AR44" s="294" t="str">
        <f t="shared" si="56"/>
        <v/>
      </c>
      <c r="AS44" s="295">
        <v>30</v>
      </c>
      <c r="AT44" s="296"/>
      <c r="AU44" s="297"/>
      <c r="AV44" s="310" t="str">
        <f t="shared" si="57"/>
        <v/>
      </c>
      <c r="AW44" s="292" t="str">
        <f t="shared" si="58"/>
        <v/>
      </c>
      <c r="AX44" s="292" t="str">
        <f t="shared" si="59"/>
        <v/>
      </c>
      <c r="AY44" s="293" t="str">
        <f t="shared" si="60"/>
        <v/>
      </c>
      <c r="AZ44" s="293" t="str">
        <f t="shared" si="61"/>
        <v/>
      </c>
      <c r="BA44" s="293" t="str">
        <f t="shared" si="62"/>
        <v/>
      </c>
      <c r="BB44" s="294" t="str">
        <f t="shared" si="63"/>
        <v/>
      </c>
      <c r="BC44" s="294" t="str">
        <f t="shared" si="64"/>
        <v/>
      </c>
      <c r="BD44" s="294" t="str">
        <f t="shared" si="65"/>
        <v/>
      </c>
      <c r="BE44" s="294" t="str">
        <f t="shared" si="66"/>
        <v/>
      </c>
      <c r="BF44" s="294" t="str">
        <f t="shared" si="67"/>
        <v/>
      </c>
      <c r="BG44" s="294" t="str">
        <f t="shared" si="68"/>
        <v/>
      </c>
      <c r="BH44" s="294" t="str">
        <f t="shared" si="69"/>
        <v/>
      </c>
      <c r="BI44" s="294" t="str">
        <f t="shared" si="70"/>
        <v/>
      </c>
      <c r="BJ44" s="294" t="str">
        <f t="shared" si="71"/>
        <v/>
      </c>
      <c r="BK44" s="294" t="str">
        <f t="shared" si="72"/>
        <v/>
      </c>
      <c r="BL44" s="294" t="str">
        <f t="shared" si="123"/>
        <v/>
      </c>
      <c r="BM44" s="294" t="str">
        <f t="shared" si="123"/>
        <v/>
      </c>
      <c r="BN44" s="294" t="str">
        <f t="shared" si="74"/>
        <v/>
      </c>
      <c r="BO44" s="294" t="str">
        <f t="shared" si="75"/>
        <v/>
      </c>
      <c r="BP44" s="295">
        <v>30</v>
      </c>
      <c r="BQ44" s="296"/>
      <c r="BR44" s="296"/>
      <c r="BS44" s="310" t="str">
        <f t="shared" si="76"/>
        <v/>
      </c>
      <c r="BT44" s="292" t="str">
        <f t="shared" si="77"/>
        <v/>
      </c>
      <c r="BU44" s="292" t="str">
        <f t="shared" si="78"/>
        <v/>
      </c>
      <c r="BV44" s="293" t="str">
        <f t="shared" si="79"/>
        <v/>
      </c>
      <c r="BW44" s="293" t="str">
        <f t="shared" si="80"/>
        <v/>
      </c>
      <c r="BX44" s="293" t="str">
        <f t="shared" si="124"/>
        <v/>
      </c>
      <c r="BY44" s="294" t="str">
        <f t="shared" si="124"/>
        <v/>
      </c>
      <c r="BZ44" s="294" t="str">
        <f t="shared" si="82"/>
        <v/>
      </c>
      <c r="CA44" s="294" t="str">
        <f t="shared" si="83"/>
        <v/>
      </c>
      <c r="CB44" s="294" t="str">
        <f t="shared" si="84"/>
        <v/>
      </c>
      <c r="CC44" s="294" t="str">
        <f t="shared" si="85"/>
        <v/>
      </c>
      <c r="CD44" s="294" t="str">
        <f t="shared" si="86"/>
        <v/>
      </c>
      <c r="CE44" s="294" t="str">
        <f t="shared" si="87"/>
        <v/>
      </c>
      <c r="CF44" s="294" t="str">
        <f t="shared" si="88"/>
        <v/>
      </c>
      <c r="CG44" s="294" t="str">
        <f t="shared" si="89"/>
        <v/>
      </c>
      <c r="CH44" s="294" t="str">
        <f t="shared" si="90"/>
        <v/>
      </c>
      <c r="CI44" s="294" t="str">
        <f t="shared" si="125"/>
        <v/>
      </c>
      <c r="CJ44" s="294" t="str">
        <f t="shared" si="125"/>
        <v/>
      </c>
      <c r="CK44" s="294" t="str">
        <f t="shared" si="92"/>
        <v/>
      </c>
      <c r="CL44" s="294" t="str">
        <f t="shared" si="93"/>
        <v/>
      </c>
      <c r="CM44" s="295">
        <v>30</v>
      </c>
      <c r="CN44" s="297"/>
      <c r="CO44" s="297"/>
      <c r="CP44" s="309" t="str">
        <f t="shared" si="94"/>
        <v/>
      </c>
      <c r="CQ44" s="292" t="str">
        <f t="shared" si="95"/>
        <v/>
      </c>
      <c r="CR44" s="292" t="str">
        <f t="shared" si="96"/>
        <v/>
      </c>
      <c r="CS44" s="292" t="str">
        <f t="shared" si="97"/>
        <v/>
      </c>
      <c r="CT44" s="293" t="str">
        <f t="shared" si="98"/>
        <v/>
      </c>
      <c r="CU44" s="293" t="str">
        <f t="shared" si="99"/>
        <v/>
      </c>
      <c r="CV44" s="294" t="str">
        <f t="shared" si="100"/>
        <v/>
      </c>
      <c r="CW44" s="294" t="str">
        <f t="shared" si="101"/>
        <v/>
      </c>
      <c r="CX44" s="294" t="str">
        <f t="shared" si="102"/>
        <v/>
      </c>
      <c r="CY44" s="294" t="str">
        <f t="shared" si="103"/>
        <v/>
      </c>
      <c r="CZ44" s="294" t="str">
        <f t="shared" si="104"/>
        <v/>
      </c>
      <c r="DA44" s="294" t="str">
        <f t="shared" si="105"/>
        <v/>
      </c>
      <c r="DB44" s="294" t="str">
        <f t="shared" si="106"/>
        <v/>
      </c>
      <c r="DC44" s="294" t="str">
        <f t="shared" si="107"/>
        <v/>
      </c>
      <c r="DD44" s="294" t="str">
        <f t="shared" si="108"/>
        <v/>
      </c>
      <c r="DE44" s="294" t="str">
        <f t="shared" si="109"/>
        <v/>
      </c>
      <c r="DF44" s="294" t="str">
        <f t="shared" si="126"/>
        <v/>
      </c>
      <c r="DG44" s="294" t="str">
        <f t="shared" si="126"/>
        <v/>
      </c>
      <c r="DH44" s="294" t="str">
        <f t="shared" si="111"/>
        <v/>
      </c>
      <c r="DI44" s="294" t="str">
        <f t="shared" si="112"/>
        <v/>
      </c>
      <c r="DJ44" s="295">
        <v>30</v>
      </c>
      <c r="DK44" s="296"/>
      <c r="DL44" s="296"/>
      <c r="DM44" s="309" t="str">
        <f t="shared" si="113"/>
        <v/>
      </c>
      <c r="DN44" s="292" t="str">
        <f t="shared" si="114"/>
        <v/>
      </c>
      <c r="DO44" s="292" t="str">
        <f t="shared" si="115"/>
        <v/>
      </c>
      <c r="DP44" s="292" t="str">
        <f t="shared" si="116"/>
        <v/>
      </c>
      <c r="DQ44" s="293" t="str">
        <f t="shared" si="117"/>
        <v/>
      </c>
      <c r="DR44" s="293" t="str">
        <f t="shared" si="118"/>
        <v/>
      </c>
      <c r="DS44" s="293" t="str">
        <f t="shared" si="7"/>
        <v/>
      </c>
      <c r="DT44" s="293" t="str">
        <f t="shared" si="8"/>
        <v/>
      </c>
      <c r="DU44" s="294" t="str">
        <f t="shared" si="9"/>
        <v/>
      </c>
      <c r="DV44" s="294" t="str">
        <f t="shared" si="10"/>
        <v/>
      </c>
      <c r="DW44" s="294" t="str">
        <f t="shared" si="11"/>
        <v/>
      </c>
      <c r="DX44" s="294" t="str">
        <f t="shared" si="12"/>
        <v/>
      </c>
      <c r="DY44" s="294" t="str">
        <f t="shared" si="13"/>
        <v/>
      </c>
      <c r="DZ44" s="294" t="str">
        <f t="shared" si="14"/>
        <v/>
      </c>
      <c r="EA44" s="294" t="str">
        <f t="shared" si="15"/>
        <v/>
      </c>
      <c r="EB44" s="294" t="str">
        <f t="shared" si="16"/>
        <v/>
      </c>
      <c r="EC44" s="294" t="str">
        <f t="shared" si="17"/>
        <v/>
      </c>
      <c r="ED44" s="294" t="str">
        <f t="shared" si="120"/>
        <v/>
      </c>
      <c r="EE44" s="294" t="str">
        <f t="shared" si="18"/>
        <v/>
      </c>
      <c r="EF44" s="294" t="str">
        <f t="shared" si="119"/>
        <v/>
      </c>
      <c r="EG44" s="295">
        <v>30</v>
      </c>
      <c r="EU44" s="254" t="str">
        <f>IFERROR(IF(AND('Classificação geral'!$H36="FEM",'Classificação geral'!$I36=1,'Classificação geral'!$F36="Mini"),'Classificação geral'!$A36,""),"")</f>
        <v/>
      </c>
      <c r="EV44" s="254" t="str">
        <f>IFERROR(IF(AND('Classificação geral'!$H36="FEM",'Classificação geral'!$I36=1,'Classificação geral'!F36="Mini"),'Classificação geral'!$B36,""),"")</f>
        <v/>
      </c>
      <c r="EW44" s="255" t="str">
        <f>IF($EV44='Classificação geral'!$B36,'Classificação geral'!$C36,"")</f>
        <v/>
      </c>
      <c r="EX44" s="255" t="str">
        <f>IF($EV44='Classificação geral'!$B36,'Classificação geral'!$D36,"")</f>
        <v/>
      </c>
      <c r="EY44" s="255" t="str">
        <f>IF($EV44='Classificação geral'!$B36,'Classificação geral'!$H36,"")</f>
        <v/>
      </c>
      <c r="EZ44" s="255" t="str">
        <f>IF($EY44='Classificação geral'!$H36,'Classificação geral'!$I36,"")</f>
        <v/>
      </c>
      <c r="FA44" s="255" t="str">
        <f>IF($EZ44='Classificação geral'!$I36,'Classificação geral'!$N36,"")</f>
        <v/>
      </c>
      <c r="FB44" s="255" t="str">
        <f>IF($EZ44='Classificação geral'!$I36,'Classificação geral'!$Q36,"")</f>
        <v/>
      </c>
      <c r="FC44" s="255" t="str">
        <f>IF($EZ44='Classificação geral'!$I36,'Classificação geral'!$R36,"")</f>
        <v/>
      </c>
      <c r="FD44" s="255" t="str">
        <f>IF($EZ44='Classificação geral'!$I36,'Classificação geral'!$J36,"")</f>
        <v/>
      </c>
      <c r="FE44" s="255" t="str">
        <f>IF($EZ44='Classificação geral'!$I36,'Classificação geral'!$S36,"")</f>
        <v/>
      </c>
      <c r="FF44" s="255" t="str">
        <f>IF($EZ44='Classificação geral'!$I36,'Classificação geral'!$U36,"")</f>
        <v/>
      </c>
      <c r="FG44" s="255" t="str">
        <f>IF($EZ44='Classificação geral'!$I36,'Classificação geral'!$V36,"")</f>
        <v/>
      </c>
      <c r="FH44" s="255" t="str">
        <f>IF($EZ44='Classificação geral'!$I36,'Classificação geral'!$K36,"")</f>
        <v/>
      </c>
      <c r="FI44" s="255" t="str">
        <f>IF($EZ44='Classificação geral'!$I36,'Classificação geral'!$W36,"")</f>
        <v/>
      </c>
      <c r="FJ44" s="255" t="str">
        <f>IF($EZ44='Classificação geral'!$I36,'Classificação geral'!$Y36,"")</f>
        <v/>
      </c>
      <c r="FK44" s="255" t="str">
        <f>IF($EZ44='Classificação geral'!$I36,'Classificação geral'!$Z36,"")</f>
        <v/>
      </c>
      <c r="FL44" s="255" t="str">
        <f>IF($EZ44='Classificação geral'!$I36,'Classificação geral'!$L36,"")</f>
        <v/>
      </c>
      <c r="FM44" s="255" t="str">
        <f>IF($EZ44='Classificação geral'!$I36,'Classificação geral'!$M36,"")</f>
        <v/>
      </c>
      <c r="FN44" s="255" t="str">
        <f>IF($EZ44='Classificação geral'!$I36,'Classificação geral'!$AG36,"")</f>
        <v/>
      </c>
      <c r="FO44" s="256" t="str">
        <f>IFERROR(RANK(FN44,FN:FN,0)+ COUNTIF($FN$13:FN43,FN44),"")</f>
        <v/>
      </c>
      <c r="FP44" s="244"/>
      <c r="FQ44" s="254" t="str">
        <f>IFERROR(IF(AND('Classificação geral'!$H36="mas",'Classificação geral'!$I36=1,'Classificação geral'!$F36="Mini"),'Classificação geral'!$A36,""),"")</f>
        <v/>
      </c>
      <c r="FR44" s="254" t="str">
        <f>IFERROR(IF(AND('Classificação geral'!$H36="mas",'Classificação geral'!$I36=1,'Classificação geral'!$F36="Mini"),'Classificação geral'!$B36,""),"")</f>
        <v/>
      </c>
      <c r="FS44" s="255" t="str">
        <f>IF($FR44='Classificação geral'!$B36,'Classificação geral'!$C36,"")</f>
        <v/>
      </c>
      <c r="FT44" s="255" t="str">
        <f>IF($FR44='Classificação geral'!$B36,'Classificação geral'!$D36,"")</f>
        <v/>
      </c>
      <c r="FU44" s="255" t="str">
        <f>IF($FR44='Classificação geral'!$B36,'Classificação geral'!$H36,"")</f>
        <v/>
      </c>
      <c r="FV44" s="254" t="str">
        <f>IFERROR(IF(AND($FU44="mas",'Classificação geral'!$I36=1),'Classificação geral'!I36,""),"")</f>
        <v/>
      </c>
      <c r="FW44" s="254" t="str">
        <f>IFERROR(IF(AND($FU44="mas",'Classificação geral'!$I36=1),'Classificação geral'!N36,""),"")</f>
        <v/>
      </c>
      <c r="FX44" s="254" t="str">
        <f>IFERROR(IF(AND($FU44="mas",'Classificação geral'!$I36=1),'Classificação geral'!Q36,""),"")</f>
        <v/>
      </c>
      <c r="FY44" s="254" t="str">
        <f>IFERROR(IF(AND($FU44="mas",'Classificação geral'!$I36=1),'Classificação geral'!R36,""),"")</f>
        <v/>
      </c>
      <c r="FZ44" s="254" t="str">
        <f>IFERROR(IF(AND($FU44="mas",'Classificação geral'!$I36=1),'Classificação geral'!J36,""),"")</f>
        <v/>
      </c>
      <c r="GA44" s="254" t="str">
        <f>IFERROR(IF(AND($FU44="mas",'Classificação geral'!$I36=1),'Classificação geral'!S36,""),"")</f>
        <v/>
      </c>
      <c r="GB44" s="254" t="str">
        <f>IFERROR(IF(AND($FU44="mas",'Classificação geral'!$I36=1),'Classificação geral'!U36,""),"")</f>
        <v/>
      </c>
      <c r="GC44" s="254" t="str">
        <f>IFERROR(IF(AND($FU44="mas",'Classificação geral'!$I36=1),'Classificação geral'!V36,""),"")</f>
        <v/>
      </c>
      <c r="GD44" s="254" t="str">
        <f>IFERROR(IF(AND($FU44="mas",'Classificação geral'!$I36=1),'Classificação geral'!K36,""),"")</f>
        <v/>
      </c>
      <c r="GE44" s="254" t="str">
        <f>IFERROR(IF(AND($FU44="mas",'Classificação geral'!$I36=1),'Classificação geral'!W36,""),"")</f>
        <v/>
      </c>
      <c r="GF44" s="254" t="str">
        <f>IFERROR(IF(AND($FU44="mas",'Classificação geral'!$I36=1),'Classificação geral'!Y36,""),"")</f>
        <v/>
      </c>
      <c r="GG44" s="254" t="str">
        <f>IFERROR(IF(AND($FU44="mas",'Classificação geral'!$I36=1),'Classificação geral'!Z36,""),"")</f>
        <v/>
      </c>
      <c r="GH44" s="254" t="str">
        <f>IFERROR(IF(AND($FU44="mas",'Classificação geral'!$I36=1),'Classificação geral'!L36,""),"")</f>
        <v/>
      </c>
      <c r="GI44" s="254" t="str">
        <f>IFERROR(IF(AND($FU44="mas",'Classificação geral'!$I36=1),'Classificação geral'!M36,""),"")</f>
        <v/>
      </c>
      <c r="GJ44" s="302" t="str">
        <f>IFERROR(IF(AND($FU44="mas",'Classificação geral'!$I36=1),'Classificação geral'!AG36,""),"")</f>
        <v/>
      </c>
      <c r="GK44" s="256" t="str">
        <f>IFERROR(RANK(GJ44,GJ:GJ,0)+ COUNTIF($GJ$13:GJ43,GJ44),"")</f>
        <v/>
      </c>
      <c r="GL44" s="244"/>
      <c r="GM44" s="254" t="str">
        <f>IFERROR(IF(AND('Classificação geral'!$H36="fem",'Classificação geral'!$I36=2,'Classificação geral'!$F36="Mini"),'Classificação geral'!$A36,""),"")</f>
        <v/>
      </c>
      <c r="GN44" s="254" t="str">
        <f>IFERROR(IF(AND('Classificação geral'!$H36="fem",'Classificação geral'!$I36=2,'Classificação geral'!$F36="Mini"),'Classificação geral'!$B36,""),"")</f>
        <v/>
      </c>
      <c r="GO44" s="255" t="str">
        <f>IF($GN44='Classificação geral'!$B36,'Classificação geral'!$C36,"")</f>
        <v/>
      </c>
      <c r="GP44" s="255" t="str">
        <f>IF($GN44='Classificação geral'!$B36,'Classificação geral'!$D36,"")</f>
        <v/>
      </c>
      <c r="GQ44" s="255" t="str">
        <f>IF($GN44='Classificação geral'!$B36,'Classificação geral'!$H36,"")</f>
        <v/>
      </c>
      <c r="GR44" s="254" t="str">
        <f>IFERROR(IF(AND($GQ44="fem",'Classificação geral'!$I36=2),'Classificação geral'!I36,""),"")</f>
        <v/>
      </c>
      <c r="GS44" s="254" t="str">
        <f>IFERROR(IF(AND($GQ44="fem",'Classificação geral'!$I36=2),'Classificação geral'!N36,""),"")</f>
        <v/>
      </c>
      <c r="GT44" s="254" t="str">
        <f>IFERROR(IF(AND($GQ44="fem",'Classificação geral'!$I36=2),'Classificação geral'!Q36,""),"")</f>
        <v/>
      </c>
      <c r="GU44" s="254" t="str">
        <f>IFERROR(IF(AND($GQ44="fem",'Classificação geral'!$I36=2),'Classificação geral'!R36,""),"")</f>
        <v/>
      </c>
      <c r="GV44" s="254" t="str">
        <f>IFERROR(IF(AND($GQ44="fem",'Classificação geral'!$I36=2),'Classificação geral'!J36,""),"")</f>
        <v/>
      </c>
      <c r="GW44" s="254" t="str">
        <f>IFERROR(IF(AND($GQ44="fem",'Classificação geral'!$I36=2),'Classificação geral'!S36,""),"")</f>
        <v/>
      </c>
      <c r="GX44" s="254" t="str">
        <f>IFERROR(IF(AND($GQ44="fem",'Classificação geral'!$I36=2),'Classificação geral'!U36,""),"")</f>
        <v/>
      </c>
      <c r="GY44" s="254" t="str">
        <f>IFERROR(IF(AND($GQ44="fem",'Classificação geral'!$I36=2),'Classificação geral'!V36,""),"")</f>
        <v/>
      </c>
      <c r="GZ44" s="254" t="str">
        <f>IFERROR(IF(AND($GQ44="fem",'Classificação geral'!$I36=2),'Classificação geral'!K36,""),"")</f>
        <v/>
      </c>
      <c r="HA44" s="254" t="str">
        <f>IFERROR(IF(AND($GQ44="fem",'Classificação geral'!$I36=2),'Classificação geral'!W36,""),"")</f>
        <v/>
      </c>
      <c r="HB44" s="254" t="str">
        <f>IFERROR(IF(AND($GQ44="fem",'Classificação geral'!$I36=2),'Classificação geral'!Y36,""),"")</f>
        <v/>
      </c>
      <c r="HC44" s="254" t="str">
        <f>IFERROR(IF(AND($GQ44="fem",'Classificação geral'!$I36=2),'Classificação geral'!Z36,""),"")</f>
        <v/>
      </c>
      <c r="HD44" s="254" t="str">
        <f>IFERROR(IF(AND($GQ44="fem",'Classificação geral'!$I36=2),'Classificação geral'!L36,""),"")</f>
        <v/>
      </c>
      <c r="HE44" s="254" t="str">
        <f>IFERROR(IF(AND($GQ44="fem",'Classificação geral'!$I36=2),'Classificação geral'!M36,""),"")</f>
        <v/>
      </c>
      <c r="HF44" s="254" t="str">
        <f>IFERROR(IF(AND($GQ44="fem",'Classificação geral'!$I36=2),'Classificação geral'!AG36,""),"")</f>
        <v/>
      </c>
      <c r="HG44" s="256" t="str">
        <f>IFERROR(RANK(HF44,HF:HF,0)+ COUNTIF(HF$13:$HF42,HF44),"")</f>
        <v/>
      </c>
      <c r="HH44" s="244"/>
      <c r="HI44" s="254" t="str">
        <f>IFERROR(IF(AND('Classificação geral'!$H36="mas",'Classificação geral'!$I36=2,'Classificação geral'!$F36="Mini"),'Classificação geral'!$A36,""),"")</f>
        <v/>
      </c>
      <c r="HJ44" s="254" t="str">
        <f>IFERROR(IF(AND('Classificação geral'!$H36="mas",'Classificação geral'!$I36=2,'Classificação geral'!$F36="Mini"),'Classificação geral'!$B36,""),"")</f>
        <v/>
      </c>
      <c r="HK44" s="255" t="str">
        <f>IF($HJ44='Classificação geral'!$B36,'Classificação geral'!$C36,"")</f>
        <v/>
      </c>
      <c r="HL44" s="255" t="str">
        <f>IF($HJ44='Classificação geral'!$B36,'Classificação geral'!$D36,"")</f>
        <v/>
      </c>
      <c r="HM44" s="255" t="str">
        <f>IF($HJ44='Classificação geral'!$B36,'Classificação geral'!$H36,"")</f>
        <v/>
      </c>
      <c r="HN44" s="254" t="str">
        <f>IFERROR(IF(AND($HM44="mas",'Classificação geral'!$I36=2),'Classificação geral'!I36,""),"")</f>
        <v/>
      </c>
      <c r="HO44" s="254" t="str">
        <f>IFERROR(IF(AND($HM44="mas",'Classificação geral'!$I36=2),'Classificação geral'!N36,""),"")</f>
        <v/>
      </c>
      <c r="HP44" s="254" t="str">
        <f>IFERROR(IF(AND($HM44="mas",'Classificação geral'!$I36=2),'Classificação geral'!Q36,""),"")</f>
        <v/>
      </c>
      <c r="HQ44" s="254" t="str">
        <f>IFERROR(IF(AND($HM44="mas",'Classificação geral'!$I36=2),'Classificação geral'!R36,""),"")</f>
        <v/>
      </c>
      <c r="HR44" s="254" t="str">
        <f>IFERROR(IF(AND($HM44="mas",'Classificação geral'!$I36=2),'Classificação geral'!J36,""),"")</f>
        <v/>
      </c>
      <c r="HS44" s="254" t="str">
        <f>IFERROR(IF(AND($HM44="mas",'Classificação geral'!$I36=2),'Classificação geral'!S36,""),"")</f>
        <v/>
      </c>
      <c r="HT44" s="254" t="str">
        <f>IFERROR(IF(AND($HM44="mas",'Classificação geral'!$I36=2),'Classificação geral'!U36,""),"")</f>
        <v/>
      </c>
      <c r="HU44" s="254" t="str">
        <f>IFERROR(IF(AND($HM44="mas",'Classificação geral'!$I36=2),'Classificação geral'!V36,""),"")</f>
        <v/>
      </c>
      <c r="HV44" s="254" t="str">
        <f>IFERROR(IF(AND($HM44="mas",'Classificação geral'!$I36=2),'Classificação geral'!J36,""),"")</f>
        <v/>
      </c>
      <c r="HW44" s="254" t="str">
        <f>IFERROR(IF(AND($HM44="mas",'Classificação geral'!$I36=2),'Classificação geral'!W36,""),"")</f>
        <v/>
      </c>
      <c r="HX44" s="254" t="str">
        <f>IFERROR(IF(AND($HM44="mas",'Classificação geral'!$I36=2),'Classificação geral'!Y36,""),"")</f>
        <v/>
      </c>
      <c r="HY44" s="254" t="str">
        <f>IFERROR(IF(AND($HM44="mas",'Classificação geral'!$I36=2),'Classificação geral'!Z36,""),"")</f>
        <v/>
      </c>
      <c r="HZ44" s="254" t="str">
        <f>IFERROR(IF(AND($HM44="mas",'Classificação geral'!$I36=2),'Classificação geral'!L36,""),"")</f>
        <v/>
      </c>
      <c r="IA44" s="254" t="str">
        <f>IFERROR(IF(AND($HM44="mas",'Classificação geral'!$I36=2),'Classificação geral'!$AG36,""),"")</f>
        <v/>
      </c>
      <c r="IB44" s="256" t="str">
        <f>IFERROR(RANK(IA44,IA:IA,0)+ COUNTIF($IA$13:IA$13,IA44),"")</f>
        <v/>
      </c>
      <c r="IC44" s="244"/>
      <c r="ID44" s="254" t="str">
        <f>IFERROR(IF(AND('Classificação geral'!$H36="fem",'Classificação geral'!$I36=3,'Classificação geral'!$F36="Mini"),'Classificação geral'!$A36,""),"")</f>
        <v/>
      </c>
      <c r="IE44" s="254" t="str">
        <f>IFERROR(IF(AND('Classificação geral'!$H36="fem",'Classificação geral'!$I36=3,'Classificação geral'!$F36="Mini"),'Classificação geral'!$B36,""),"")</f>
        <v/>
      </c>
      <c r="IF44" s="255" t="str">
        <f>IF($IE44='Classificação geral'!$B36,'Classificação geral'!$C36,"")</f>
        <v/>
      </c>
      <c r="IG44" s="255" t="str">
        <f>IF($IE44='Classificação geral'!$B36,'Classificação geral'!$D36,"")</f>
        <v/>
      </c>
      <c r="IH44" s="255" t="str">
        <f>IF($IE44='Classificação geral'!$B36,'Classificação geral'!$H36,"")</f>
        <v/>
      </c>
      <c r="II44" s="255" t="str">
        <f>IF($IH44='Classificação geral'!$H36,'Classificação geral'!$I36,"")</f>
        <v/>
      </c>
      <c r="IJ44" s="255" t="str">
        <f>IF($II44='Classificação geral'!$I36,'Classificação geral'!$N36,"")</f>
        <v/>
      </c>
      <c r="IK44" s="255" t="str">
        <f>IF($II44='Classificação geral'!$I36,'Classificação geral'!$Q36,"")</f>
        <v/>
      </c>
      <c r="IL44" s="255" t="str">
        <f>IF($II44='Classificação geral'!$I36,'Classificação geral'!$R36,"")</f>
        <v/>
      </c>
      <c r="IM44" s="255" t="str">
        <f>IF($II44='Classificação geral'!$I36,'Classificação geral'!$J36,"")</f>
        <v/>
      </c>
      <c r="IN44" s="255" t="str">
        <f>IF($II44='Classificação geral'!$I36,'Classificação geral'!$S36,"")</f>
        <v/>
      </c>
      <c r="IO44" s="255" t="str">
        <f>IF($II44='Classificação geral'!$I36,'Classificação geral'!$U36,"")</f>
        <v/>
      </c>
      <c r="IP44" s="255" t="str">
        <f>IF($II44='Classificação geral'!$I36,'Classificação geral'!$V36,"")</f>
        <v/>
      </c>
      <c r="IQ44" s="255" t="str">
        <f>IF($II44='Classificação geral'!$I36,'Classificação geral'!$K36,"")</f>
        <v/>
      </c>
      <c r="IR44" s="255" t="str">
        <f>IF($II44='Classificação geral'!$I36,'Classificação geral'!$W36,"")</f>
        <v/>
      </c>
      <c r="IS44" s="255" t="str">
        <f>IF($II44='Classificação geral'!$I36,'Classificação geral'!$Y36,"")</f>
        <v/>
      </c>
      <c r="IT44" s="255" t="str">
        <f>IF($II44='Classificação geral'!$I36,'Classificação geral'!$Z36,"")</f>
        <v/>
      </c>
      <c r="IU44" s="255" t="str">
        <f>IF($II44='Classificação geral'!$I36,'Classificação geral'!$L36,"")</f>
        <v/>
      </c>
      <c r="IV44" s="255" t="str">
        <f>IF($II44='Classificação geral'!$I36,'Classificação geral'!$M36,"")</f>
        <v/>
      </c>
      <c r="IW44" s="255" t="str">
        <f>IF($II44='Classificação geral'!$I36,'Classificação geral'!$AG36,"")</f>
        <v/>
      </c>
      <c r="IX44" s="256" t="str">
        <f>IFERROR(RANK(IW44,IW:IW,0)+ COUNTIF($IW$13:IW42,IW44),"")</f>
        <v/>
      </c>
      <c r="IY44" s="244"/>
      <c r="IZ44" s="254" t="str">
        <f>IFERROR(IF(AND('Classificação geral'!$H36="mas",'Classificação geral'!$I36=3,'Classificação geral'!$F36="Mini"),'Classificação geral'!$A36,""),"")</f>
        <v/>
      </c>
      <c r="JA44" s="254" t="str">
        <f>IFERROR(IF(AND('Classificação geral'!$H36="mas",'Classificação geral'!$I36=3,'Classificação geral'!$F36="Mini"),'Classificação geral'!$B36,""),"")</f>
        <v/>
      </c>
      <c r="JB44" s="255" t="str">
        <f>IF($JA44='Classificação geral'!$B36,'Classificação geral'!$C36,"")</f>
        <v/>
      </c>
      <c r="JC44" s="255" t="str">
        <f>IF($JA44='Classificação geral'!$B36,'Classificação geral'!$D36,"")</f>
        <v/>
      </c>
      <c r="JD44" s="255" t="str">
        <f>IF($JA44='Classificação geral'!$B36,'Classificação geral'!$H36,"")</f>
        <v/>
      </c>
      <c r="JE44" s="254" t="str">
        <f>IFERROR(IF(AND($JD44="mas",'Classificação geral'!$I36=3),'Classificação geral'!I36,""),"")</f>
        <v/>
      </c>
      <c r="JF44" s="254" t="str">
        <f>IFERROR(IF(AND($JD44="mas",'Classificação geral'!$I36=3),'Classificação geral'!N36,""),"")</f>
        <v/>
      </c>
      <c r="JG44" s="254" t="str">
        <f>IFERROR(IF(AND($JD44="mas",'Classificação geral'!$I36=3),'Classificação geral'!Q36,""),"")</f>
        <v/>
      </c>
      <c r="JH44" s="254" t="str">
        <f>IFERROR(IF(AND($JD44="mas",'Classificação geral'!$I36=3),'Classificação geral'!R36,""),"")</f>
        <v/>
      </c>
      <c r="JI44" s="254" t="str">
        <f>IFERROR(IF(AND($JD44="mas",'Classificação geral'!$I36=3),'Classificação geral'!J36,""),"")</f>
        <v/>
      </c>
      <c r="JJ44" s="254" t="str">
        <f>IFERROR(IF(AND($JD44="mas",'Classificação geral'!$I36=3),'Classificação geral'!S36,""),"")</f>
        <v/>
      </c>
      <c r="JK44" s="254" t="str">
        <f>IFERROR(IF(AND($JD44="mas",'Classificação geral'!$I36=3),'Classificação geral'!U36,""),"")</f>
        <v/>
      </c>
      <c r="JL44" s="254" t="str">
        <f>IFERROR(IF(AND($JD44="mas",'Classificação geral'!$I36=3),'Classificação geral'!V36,""),"")</f>
        <v/>
      </c>
      <c r="JM44" s="254" t="str">
        <f>IFERROR(IF(AND($JD44="mas",'Classificação geral'!$I36=3),'Classificação geral'!K36,""),"")</f>
        <v/>
      </c>
      <c r="JN44" s="254" t="str">
        <f>IFERROR(IF(AND($JD44="mas",'Classificação geral'!$I36=3),'Classificação geral'!W36,""),"")</f>
        <v/>
      </c>
      <c r="JO44" s="254" t="str">
        <f>IFERROR(IF(AND($JD44="mas",'Classificação geral'!$I36=3),'Classificação geral'!Y36,""),"")</f>
        <v/>
      </c>
      <c r="JP44" s="254" t="str">
        <f>IFERROR(IF(AND($JD44="mas",'Classificação geral'!$I36=3),'Classificação geral'!Z36,""),"")</f>
        <v/>
      </c>
      <c r="JQ44" s="254" t="str">
        <f>IFERROR(IF(AND($JD44="mas",'Classificação geral'!$I36=3),'Classificação geral'!L36,""),"")</f>
        <v/>
      </c>
      <c r="JR44" s="254" t="str">
        <f>IFERROR(IF(AND($JD44="mas",'Classificação geral'!$I36=3),'Classificação geral'!$AG36,""),"")</f>
        <v/>
      </c>
      <c r="JS44" s="256" t="str">
        <f>IFERROR(RANK(JR44,JR:JR,0)+ COUNTIF(JR$13:$JR42,JR44),"")</f>
        <v/>
      </c>
    </row>
    <row r="45" spans="1:279" s="304" customFormat="1" ht="27.75" customHeight="1" x14ac:dyDescent="0.4">
      <c r="A45" s="297"/>
      <c r="B45" s="309" t="str">
        <f t="shared" si="19"/>
        <v/>
      </c>
      <c r="C45" s="292" t="str">
        <f t="shared" si="20"/>
        <v/>
      </c>
      <c r="D45" s="292" t="str">
        <f t="shared" si="21"/>
        <v/>
      </c>
      <c r="E45" s="292" t="str">
        <f t="shared" si="22"/>
        <v/>
      </c>
      <c r="F45" s="293" t="str">
        <f t="shared" si="23"/>
        <v/>
      </c>
      <c r="G45" s="293" t="str">
        <f t="shared" si="24"/>
        <v/>
      </c>
      <c r="H45" s="294" t="str">
        <f t="shared" si="25"/>
        <v/>
      </c>
      <c r="I45" s="294" t="str">
        <f t="shared" si="26"/>
        <v/>
      </c>
      <c r="J45" s="294" t="str">
        <f t="shared" si="27"/>
        <v/>
      </c>
      <c r="K45" s="294" t="str">
        <f t="shared" si="28"/>
        <v/>
      </c>
      <c r="L45" s="294" t="str">
        <f t="shared" si="29"/>
        <v/>
      </c>
      <c r="M45" s="294" t="str">
        <f t="shared" si="30"/>
        <v/>
      </c>
      <c r="N45" s="294" t="str">
        <f t="shared" si="31"/>
        <v/>
      </c>
      <c r="O45" s="294" t="str">
        <f t="shared" si="32"/>
        <v/>
      </c>
      <c r="P45" s="294" t="str">
        <f t="shared" si="33"/>
        <v/>
      </c>
      <c r="Q45" s="294" t="str">
        <f t="shared" si="34"/>
        <v/>
      </c>
      <c r="R45" s="294" t="str">
        <f t="shared" si="121"/>
        <v/>
      </c>
      <c r="S45" s="294" t="str">
        <f t="shared" si="121"/>
        <v/>
      </c>
      <c r="T45" s="294" t="str">
        <f t="shared" si="36"/>
        <v/>
      </c>
      <c r="U45" s="294" t="str">
        <f t="shared" si="37"/>
        <v/>
      </c>
      <c r="V45" s="295">
        <v>31</v>
      </c>
      <c r="W45" s="296"/>
      <c r="X45" s="296"/>
      <c r="Y45" s="309" t="str">
        <f t="shared" si="38"/>
        <v/>
      </c>
      <c r="Z45" s="292" t="str">
        <f t="shared" si="39"/>
        <v/>
      </c>
      <c r="AA45" s="292" t="str">
        <f t="shared" si="40"/>
        <v/>
      </c>
      <c r="AB45" s="292" t="str">
        <f t="shared" si="41"/>
        <v/>
      </c>
      <c r="AC45" s="293" t="str">
        <f t="shared" si="42"/>
        <v/>
      </c>
      <c r="AD45" s="293" t="str">
        <f t="shared" si="43"/>
        <v/>
      </c>
      <c r="AE45" s="294" t="str">
        <f t="shared" si="44"/>
        <v/>
      </c>
      <c r="AF45" s="294" t="str">
        <f t="shared" si="45"/>
        <v/>
      </c>
      <c r="AG45" s="294" t="str">
        <f t="shared" si="46"/>
        <v/>
      </c>
      <c r="AH45" s="294" t="str">
        <f t="shared" si="47"/>
        <v/>
      </c>
      <c r="AI45" s="294" t="str">
        <f t="shared" si="48"/>
        <v/>
      </c>
      <c r="AJ45" s="294" t="str">
        <f t="shared" si="49"/>
        <v/>
      </c>
      <c r="AK45" s="294" t="str">
        <f t="shared" si="50"/>
        <v/>
      </c>
      <c r="AL45" s="294" t="str">
        <f t="shared" si="51"/>
        <v/>
      </c>
      <c r="AM45" s="294" t="str">
        <f t="shared" si="52"/>
        <v/>
      </c>
      <c r="AN45" s="294" t="str">
        <f t="shared" si="53"/>
        <v/>
      </c>
      <c r="AO45" s="294" t="str">
        <f t="shared" si="122"/>
        <v/>
      </c>
      <c r="AP45" s="294" t="str">
        <f t="shared" si="122"/>
        <v/>
      </c>
      <c r="AQ45" s="294" t="str">
        <f t="shared" si="55"/>
        <v/>
      </c>
      <c r="AR45" s="294" t="str">
        <f t="shared" si="56"/>
        <v/>
      </c>
      <c r="AS45" s="295">
        <v>31</v>
      </c>
      <c r="AT45" s="296"/>
      <c r="AU45" s="297"/>
      <c r="AV45" s="310" t="str">
        <f t="shared" si="57"/>
        <v/>
      </c>
      <c r="AW45" s="292" t="str">
        <f t="shared" si="58"/>
        <v/>
      </c>
      <c r="AX45" s="292" t="str">
        <f t="shared" si="59"/>
        <v/>
      </c>
      <c r="AY45" s="293" t="str">
        <f t="shared" si="60"/>
        <v/>
      </c>
      <c r="AZ45" s="293" t="str">
        <f t="shared" si="61"/>
        <v/>
      </c>
      <c r="BA45" s="293" t="str">
        <f t="shared" si="62"/>
        <v/>
      </c>
      <c r="BB45" s="294" t="str">
        <f t="shared" si="63"/>
        <v/>
      </c>
      <c r="BC45" s="294" t="str">
        <f t="shared" si="64"/>
        <v/>
      </c>
      <c r="BD45" s="294" t="str">
        <f t="shared" si="65"/>
        <v/>
      </c>
      <c r="BE45" s="294" t="str">
        <f t="shared" si="66"/>
        <v/>
      </c>
      <c r="BF45" s="294" t="str">
        <f t="shared" si="67"/>
        <v/>
      </c>
      <c r="BG45" s="294" t="str">
        <f t="shared" si="68"/>
        <v/>
      </c>
      <c r="BH45" s="294" t="str">
        <f t="shared" si="69"/>
        <v/>
      </c>
      <c r="BI45" s="294" t="str">
        <f t="shared" si="70"/>
        <v/>
      </c>
      <c r="BJ45" s="294" t="str">
        <f t="shared" si="71"/>
        <v/>
      </c>
      <c r="BK45" s="294" t="str">
        <f t="shared" si="72"/>
        <v/>
      </c>
      <c r="BL45" s="294" t="str">
        <f t="shared" si="123"/>
        <v/>
      </c>
      <c r="BM45" s="294" t="str">
        <f t="shared" si="123"/>
        <v/>
      </c>
      <c r="BN45" s="294" t="str">
        <f t="shared" si="74"/>
        <v/>
      </c>
      <c r="BO45" s="294" t="str">
        <f t="shared" si="75"/>
        <v/>
      </c>
      <c r="BP45" s="295">
        <v>31</v>
      </c>
      <c r="BQ45" s="296"/>
      <c r="BR45" s="296"/>
      <c r="BS45" s="310" t="str">
        <f t="shared" si="76"/>
        <v/>
      </c>
      <c r="BT45" s="292" t="str">
        <f t="shared" si="77"/>
        <v/>
      </c>
      <c r="BU45" s="292" t="str">
        <f t="shared" si="78"/>
        <v/>
      </c>
      <c r="BV45" s="293" t="str">
        <f t="shared" si="79"/>
        <v/>
      </c>
      <c r="BW45" s="293" t="str">
        <f t="shared" si="80"/>
        <v/>
      </c>
      <c r="BX45" s="293" t="str">
        <f t="shared" si="124"/>
        <v/>
      </c>
      <c r="BY45" s="294" t="str">
        <f t="shared" si="124"/>
        <v/>
      </c>
      <c r="BZ45" s="294" t="str">
        <f t="shared" si="82"/>
        <v/>
      </c>
      <c r="CA45" s="294" t="str">
        <f t="shared" si="83"/>
        <v/>
      </c>
      <c r="CB45" s="294" t="str">
        <f t="shared" si="84"/>
        <v/>
      </c>
      <c r="CC45" s="294" t="str">
        <f t="shared" si="85"/>
        <v/>
      </c>
      <c r="CD45" s="294" t="str">
        <f t="shared" si="86"/>
        <v/>
      </c>
      <c r="CE45" s="294" t="str">
        <f t="shared" si="87"/>
        <v/>
      </c>
      <c r="CF45" s="294" t="str">
        <f t="shared" si="88"/>
        <v/>
      </c>
      <c r="CG45" s="294" t="str">
        <f t="shared" si="89"/>
        <v/>
      </c>
      <c r="CH45" s="294" t="str">
        <f t="shared" si="90"/>
        <v/>
      </c>
      <c r="CI45" s="294" t="str">
        <f t="shared" si="125"/>
        <v/>
      </c>
      <c r="CJ45" s="294" t="str">
        <f t="shared" si="125"/>
        <v/>
      </c>
      <c r="CK45" s="294" t="str">
        <f t="shared" si="92"/>
        <v/>
      </c>
      <c r="CL45" s="294" t="str">
        <f t="shared" si="93"/>
        <v/>
      </c>
      <c r="CM45" s="295">
        <v>31</v>
      </c>
      <c r="CN45" s="297"/>
      <c r="CO45" s="297"/>
      <c r="CP45" s="309" t="str">
        <f t="shared" si="94"/>
        <v/>
      </c>
      <c r="CQ45" s="292" t="str">
        <f t="shared" si="95"/>
        <v/>
      </c>
      <c r="CR45" s="292" t="str">
        <f t="shared" si="96"/>
        <v/>
      </c>
      <c r="CS45" s="292" t="str">
        <f t="shared" si="97"/>
        <v/>
      </c>
      <c r="CT45" s="293" t="str">
        <f t="shared" si="98"/>
        <v/>
      </c>
      <c r="CU45" s="293" t="str">
        <f t="shared" si="99"/>
        <v/>
      </c>
      <c r="CV45" s="294" t="str">
        <f t="shared" si="100"/>
        <v/>
      </c>
      <c r="CW45" s="294" t="str">
        <f t="shared" si="101"/>
        <v/>
      </c>
      <c r="CX45" s="294" t="str">
        <f t="shared" si="102"/>
        <v/>
      </c>
      <c r="CY45" s="294" t="str">
        <f t="shared" si="103"/>
        <v/>
      </c>
      <c r="CZ45" s="294" t="str">
        <f t="shared" si="104"/>
        <v/>
      </c>
      <c r="DA45" s="294" t="str">
        <f t="shared" si="105"/>
        <v/>
      </c>
      <c r="DB45" s="294" t="str">
        <f t="shared" si="106"/>
        <v/>
      </c>
      <c r="DC45" s="294" t="str">
        <f t="shared" si="107"/>
        <v/>
      </c>
      <c r="DD45" s="294" t="str">
        <f t="shared" si="108"/>
        <v/>
      </c>
      <c r="DE45" s="294" t="str">
        <f t="shared" si="109"/>
        <v/>
      </c>
      <c r="DF45" s="294" t="str">
        <f t="shared" si="126"/>
        <v/>
      </c>
      <c r="DG45" s="294" t="str">
        <f t="shared" si="126"/>
        <v/>
      </c>
      <c r="DH45" s="294" t="str">
        <f t="shared" si="111"/>
        <v/>
      </c>
      <c r="DI45" s="294" t="str">
        <f t="shared" si="112"/>
        <v/>
      </c>
      <c r="DJ45" s="295">
        <v>31</v>
      </c>
      <c r="DK45" s="296"/>
      <c r="DL45" s="296"/>
      <c r="DM45" s="309" t="str">
        <f t="shared" si="113"/>
        <v/>
      </c>
      <c r="DN45" s="292" t="str">
        <f t="shared" si="114"/>
        <v/>
      </c>
      <c r="DO45" s="292" t="str">
        <f t="shared" si="115"/>
        <v/>
      </c>
      <c r="DP45" s="292" t="str">
        <f t="shared" si="116"/>
        <v/>
      </c>
      <c r="DQ45" s="293" t="str">
        <f t="shared" si="117"/>
        <v/>
      </c>
      <c r="DR45" s="293" t="str">
        <f t="shared" si="118"/>
        <v/>
      </c>
      <c r="DS45" s="293" t="str">
        <f t="shared" si="7"/>
        <v/>
      </c>
      <c r="DT45" s="293" t="str">
        <f t="shared" si="8"/>
        <v/>
      </c>
      <c r="DU45" s="294" t="str">
        <f t="shared" si="9"/>
        <v/>
      </c>
      <c r="DV45" s="294" t="str">
        <f t="shared" si="10"/>
        <v/>
      </c>
      <c r="DW45" s="294" t="str">
        <f t="shared" si="11"/>
        <v/>
      </c>
      <c r="DX45" s="294" t="str">
        <f t="shared" si="12"/>
        <v/>
      </c>
      <c r="DY45" s="294" t="str">
        <f t="shared" si="13"/>
        <v/>
      </c>
      <c r="DZ45" s="294" t="str">
        <f t="shared" si="14"/>
        <v/>
      </c>
      <c r="EA45" s="294" t="str">
        <f t="shared" si="15"/>
        <v/>
      </c>
      <c r="EB45" s="294" t="str">
        <f t="shared" si="16"/>
        <v/>
      </c>
      <c r="EC45" s="294" t="str">
        <f t="shared" si="17"/>
        <v/>
      </c>
      <c r="ED45" s="294" t="str">
        <f t="shared" si="120"/>
        <v/>
      </c>
      <c r="EE45" s="294" t="str">
        <f t="shared" si="18"/>
        <v/>
      </c>
      <c r="EF45" s="294" t="str">
        <f t="shared" si="119"/>
        <v/>
      </c>
      <c r="EG45" s="295">
        <v>31</v>
      </c>
      <c r="EU45" s="254" t="str">
        <f>IFERROR(IF(AND('Classificação geral'!$H37="FEM",'Classificação geral'!$I37=1,'Classificação geral'!$F37="Mini"),'Classificação geral'!$A37,""),"")</f>
        <v/>
      </c>
      <c r="EV45" s="254" t="str">
        <f>IFERROR(IF(AND('Classificação geral'!$H37="FEM",'Classificação geral'!$I37=1,'Classificação geral'!F37="Mini"),'Classificação geral'!$B37,""),"")</f>
        <v/>
      </c>
      <c r="EW45" s="255" t="str">
        <f>IF($EV45='Classificação geral'!$B37,'Classificação geral'!$C37,"")</f>
        <v/>
      </c>
      <c r="EX45" s="255" t="str">
        <f>IF($EV45='Classificação geral'!$B37,'Classificação geral'!$D37,"")</f>
        <v/>
      </c>
      <c r="EY45" s="255" t="str">
        <f>IF($EV45='Classificação geral'!$B37,'Classificação geral'!$H37,"")</f>
        <v/>
      </c>
      <c r="EZ45" s="255" t="str">
        <f>IF($EY45='Classificação geral'!$H37,'Classificação geral'!$I37,"")</f>
        <v/>
      </c>
      <c r="FA45" s="255" t="str">
        <f>IF($EZ45='Classificação geral'!$I37,'Classificação geral'!$N37,"")</f>
        <v/>
      </c>
      <c r="FB45" s="255" t="str">
        <f>IF($EZ45='Classificação geral'!$I37,'Classificação geral'!$Q37,"")</f>
        <v/>
      </c>
      <c r="FC45" s="255" t="str">
        <f>IF($EZ45='Classificação geral'!$I37,'Classificação geral'!$R37,"")</f>
        <v/>
      </c>
      <c r="FD45" s="255" t="str">
        <f>IF($EZ45='Classificação geral'!$I37,'Classificação geral'!$J37,"")</f>
        <v/>
      </c>
      <c r="FE45" s="255" t="str">
        <f>IF($EZ45='Classificação geral'!$I37,'Classificação geral'!$S37,"")</f>
        <v/>
      </c>
      <c r="FF45" s="255" t="str">
        <f>IF($EZ45='Classificação geral'!$I37,'Classificação geral'!$U37,"")</f>
        <v/>
      </c>
      <c r="FG45" s="255" t="str">
        <f>IF($EZ45='Classificação geral'!$I37,'Classificação geral'!$V37,"")</f>
        <v/>
      </c>
      <c r="FH45" s="255" t="str">
        <f>IF($EZ45='Classificação geral'!$I37,'Classificação geral'!$K37,"")</f>
        <v/>
      </c>
      <c r="FI45" s="255" t="str">
        <f>IF($EZ45='Classificação geral'!$I37,'Classificação geral'!$W37,"")</f>
        <v/>
      </c>
      <c r="FJ45" s="255" t="str">
        <f>IF($EZ45='Classificação geral'!$I37,'Classificação geral'!$Y37,"")</f>
        <v/>
      </c>
      <c r="FK45" s="255" t="str">
        <f>IF($EZ45='Classificação geral'!$I37,'Classificação geral'!$Z37,"")</f>
        <v/>
      </c>
      <c r="FL45" s="255" t="str">
        <f>IF($EZ45='Classificação geral'!$I37,'Classificação geral'!$L37,"")</f>
        <v/>
      </c>
      <c r="FM45" s="255" t="str">
        <f>IF($EZ45='Classificação geral'!$I37,'Classificação geral'!$M37,"")</f>
        <v/>
      </c>
      <c r="FN45" s="255" t="str">
        <f>IF($EZ45='Classificação geral'!$I37,'Classificação geral'!$AG37,"")</f>
        <v/>
      </c>
      <c r="FO45" s="256" t="str">
        <f>IFERROR(RANK(FN45,FN:FN,0)+ COUNTIF($FN$13:FN44,FN45),"")</f>
        <v/>
      </c>
      <c r="FP45" s="244"/>
      <c r="FQ45" s="254" t="str">
        <f>IFERROR(IF(AND('Classificação geral'!$H37="mas",'Classificação geral'!$I37=1,'Classificação geral'!$F37="Mini"),'Classificação geral'!$A37,""),"")</f>
        <v/>
      </c>
      <c r="FR45" s="254" t="str">
        <f>IFERROR(IF(AND('Classificação geral'!$H37="mas",'Classificação geral'!$I37=1,'Classificação geral'!$F37="Mini"),'Classificação geral'!$B37,""),"")</f>
        <v/>
      </c>
      <c r="FS45" s="255" t="str">
        <f>IF($FR45='Classificação geral'!$B37,'Classificação geral'!$C37,"")</f>
        <v/>
      </c>
      <c r="FT45" s="255" t="str">
        <f>IF($FR45='Classificação geral'!$B37,'Classificação geral'!$D37,"")</f>
        <v/>
      </c>
      <c r="FU45" s="255" t="str">
        <f>IF($FR45='Classificação geral'!$B37,'Classificação geral'!$H37,"")</f>
        <v/>
      </c>
      <c r="FV45" s="254" t="str">
        <f>IFERROR(IF(AND($FU45="mas",'Classificação geral'!$I37=1),'Classificação geral'!I37,""),"")</f>
        <v/>
      </c>
      <c r="FW45" s="254" t="str">
        <f>IFERROR(IF(AND($FU45="mas",'Classificação geral'!$I37=1),'Classificação geral'!N37,""),"")</f>
        <v/>
      </c>
      <c r="FX45" s="254" t="str">
        <f>IFERROR(IF(AND($FU45="mas",'Classificação geral'!$I37=1),'Classificação geral'!Q37,""),"")</f>
        <v/>
      </c>
      <c r="FY45" s="254" t="str">
        <f>IFERROR(IF(AND($FU45="mas",'Classificação geral'!$I37=1),'Classificação geral'!R37,""),"")</f>
        <v/>
      </c>
      <c r="FZ45" s="254" t="str">
        <f>IFERROR(IF(AND($FU45="mas",'Classificação geral'!$I37=1),'Classificação geral'!J37,""),"")</f>
        <v/>
      </c>
      <c r="GA45" s="254" t="str">
        <f>IFERROR(IF(AND($FU45="mas",'Classificação geral'!$I37=1),'Classificação geral'!S37,""),"")</f>
        <v/>
      </c>
      <c r="GB45" s="254" t="str">
        <f>IFERROR(IF(AND($FU45="mas",'Classificação geral'!$I37=1),'Classificação geral'!U37,""),"")</f>
        <v/>
      </c>
      <c r="GC45" s="254" t="str">
        <f>IFERROR(IF(AND($FU45="mas",'Classificação geral'!$I37=1),'Classificação geral'!V37,""),"")</f>
        <v/>
      </c>
      <c r="GD45" s="254" t="str">
        <f>IFERROR(IF(AND($FU45="mas",'Classificação geral'!$I37=1),'Classificação geral'!K37,""),"")</f>
        <v/>
      </c>
      <c r="GE45" s="254" t="str">
        <f>IFERROR(IF(AND($FU45="mas",'Classificação geral'!$I37=1),'Classificação geral'!W37,""),"")</f>
        <v/>
      </c>
      <c r="GF45" s="254" t="str">
        <f>IFERROR(IF(AND($FU45="mas",'Classificação geral'!$I37=1),'Classificação geral'!Y37,""),"")</f>
        <v/>
      </c>
      <c r="GG45" s="254" t="str">
        <f>IFERROR(IF(AND($FU45="mas",'Classificação geral'!$I37=1),'Classificação geral'!Z37,""),"")</f>
        <v/>
      </c>
      <c r="GH45" s="254" t="str">
        <f>IFERROR(IF(AND($FU45="mas",'Classificação geral'!$I37=1),'Classificação geral'!L37,""),"")</f>
        <v/>
      </c>
      <c r="GI45" s="254" t="str">
        <f>IFERROR(IF(AND($FU45="mas",'Classificação geral'!$I37=1),'Classificação geral'!M37,""),"")</f>
        <v/>
      </c>
      <c r="GJ45" s="302" t="str">
        <f>IFERROR(IF(AND($FU45="mas",'Classificação geral'!$I37=1),'Classificação geral'!AG37,""),"")</f>
        <v/>
      </c>
      <c r="GK45" s="256" t="str">
        <f>IFERROR(RANK(GJ45,GJ:GJ,0)+ COUNTIF($GJ$13:GJ44,GJ45),"")</f>
        <v/>
      </c>
      <c r="GL45" s="244"/>
      <c r="GM45" s="254" t="str">
        <f>IFERROR(IF(AND('Classificação geral'!$H37="fem",'Classificação geral'!$I37=2,'Classificação geral'!$F37="Mini"),'Classificação geral'!$A37,""),"")</f>
        <v/>
      </c>
      <c r="GN45" s="254" t="str">
        <f>IFERROR(IF(AND('Classificação geral'!$H37="fem",'Classificação geral'!$I37=2,'Classificação geral'!$F37="Mini"),'Classificação geral'!$B37,""),"")</f>
        <v/>
      </c>
      <c r="GO45" s="255" t="str">
        <f>IF($GN45='Classificação geral'!$B37,'Classificação geral'!$C37,"")</f>
        <v/>
      </c>
      <c r="GP45" s="255" t="str">
        <f>IF($GN45='Classificação geral'!$B37,'Classificação geral'!$D37,"")</f>
        <v/>
      </c>
      <c r="GQ45" s="255" t="str">
        <f>IF($GN45='Classificação geral'!$B37,'Classificação geral'!$H37,"")</f>
        <v/>
      </c>
      <c r="GR45" s="254" t="str">
        <f>IFERROR(IF(AND($GQ45="fem",'Classificação geral'!$I37=2),'Classificação geral'!I37,""),"")</f>
        <v/>
      </c>
      <c r="GS45" s="254" t="str">
        <f>IFERROR(IF(AND($GQ45="fem",'Classificação geral'!$I37=2),'Classificação geral'!N37,""),"")</f>
        <v/>
      </c>
      <c r="GT45" s="254" t="str">
        <f>IFERROR(IF(AND($GQ45="fem",'Classificação geral'!$I37=2),'Classificação geral'!Q37,""),"")</f>
        <v/>
      </c>
      <c r="GU45" s="254" t="str">
        <f>IFERROR(IF(AND($GQ45="fem",'Classificação geral'!$I37=2),'Classificação geral'!R37,""),"")</f>
        <v/>
      </c>
      <c r="GV45" s="254" t="str">
        <f>IFERROR(IF(AND($GQ45="fem",'Classificação geral'!$I37=2),'Classificação geral'!J37,""),"")</f>
        <v/>
      </c>
      <c r="GW45" s="254" t="str">
        <f>IFERROR(IF(AND($GQ45="fem",'Classificação geral'!$I37=2),'Classificação geral'!S37,""),"")</f>
        <v/>
      </c>
      <c r="GX45" s="254" t="str">
        <f>IFERROR(IF(AND($GQ45="fem",'Classificação geral'!$I37=2),'Classificação geral'!U37,""),"")</f>
        <v/>
      </c>
      <c r="GY45" s="254" t="str">
        <f>IFERROR(IF(AND($GQ45="fem",'Classificação geral'!$I37=2),'Classificação geral'!V37,""),"")</f>
        <v/>
      </c>
      <c r="GZ45" s="254" t="str">
        <f>IFERROR(IF(AND($GQ45="fem",'Classificação geral'!$I37=2),'Classificação geral'!K37,""),"")</f>
        <v/>
      </c>
      <c r="HA45" s="254" t="str">
        <f>IFERROR(IF(AND($GQ45="fem",'Classificação geral'!$I37=2),'Classificação geral'!W37,""),"")</f>
        <v/>
      </c>
      <c r="HB45" s="254" t="str">
        <f>IFERROR(IF(AND($GQ45="fem",'Classificação geral'!$I37=2),'Classificação geral'!Y37,""),"")</f>
        <v/>
      </c>
      <c r="HC45" s="254" t="str">
        <f>IFERROR(IF(AND($GQ45="fem",'Classificação geral'!$I37=2),'Classificação geral'!Z37,""),"")</f>
        <v/>
      </c>
      <c r="HD45" s="254" t="str">
        <f>IFERROR(IF(AND($GQ45="fem",'Classificação geral'!$I37=2),'Classificação geral'!L37,""),"")</f>
        <v/>
      </c>
      <c r="HE45" s="254" t="str">
        <f>IFERROR(IF(AND($GQ45="fem",'Classificação geral'!$I37=2),'Classificação geral'!M37,""),"")</f>
        <v/>
      </c>
      <c r="HF45" s="254" t="str">
        <f>IFERROR(IF(AND($GQ45="fem",'Classificação geral'!$I37=2),'Classificação geral'!AG37,""),"")</f>
        <v/>
      </c>
      <c r="HG45" s="256" t="str">
        <f>IFERROR(RANK(HF45,HF:HF,0)+ COUNTIF(HF$13:$HF43,HF45),"")</f>
        <v/>
      </c>
      <c r="HH45" s="244"/>
      <c r="HI45" s="254" t="str">
        <f>IFERROR(IF(AND('Classificação geral'!$H37="mas",'Classificação geral'!$I37=2,'Classificação geral'!$F37="Mini"),'Classificação geral'!$A37,""),"")</f>
        <v/>
      </c>
      <c r="HJ45" s="254" t="str">
        <f>IFERROR(IF(AND('Classificação geral'!$H37="mas",'Classificação geral'!$I37=2,'Classificação geral'!$F37="Mini"),'Classificação geral'!$B37,""),"")</f>
        <v/>
      </c>
      <c r="HK45" s="255" t="str">
        <f>IF($HJ45='Classificação geral'!$B37,'Classificação geral'!$C37,"")</f>
        <v/>
      </c>
      <c r="HL45" s="255" t="str">
        <f>IF($HJ45='Classificação geral'!$B37,'Classificação geral'!$D37,"")</f>
        <v/>
      </c>
      <c r="HM45" s="255" t="str">
        <f>IF($HJ45='Classificação geral'!$B37,'Classificação geral'!$H37,"")</f>
        <v/>
      </c>
      <c r="HN45" s="254" t="str">
        <f>IFERROR(IF(AND($HM45="mas",'Classificação geral'!$I37=2),'Classificação geral'!I37,""),"")</f>
        <v/>
      </c>
      <c r="HO45" s="254" t="str">
        <f>IFERROR(IF(AND($HM45="mas",'Classificação geral'!$I37=2),'Classificação geral'!N37,""),"")</f>
        <v/>
      </c>
      <c r="HP45" s="254" t="str">
        <f>IFERROR(IF(AND($HM45="mas",'Classificação geral'!$I37=2),'Classificação geral'!Q37,""),"")</f>
        <v/>
      </c>
      <c r="HQ45" s="254" t="str">
        <f>IFERROR(IF(AND($HM45="mas",'Classificação geral'!$I37=2),'Classificação geral'!R37,""),"")</f>
        <v/>
      </c>
      <c r="HR45" s="254" t="str">
        <f>IFERROR(IF(AND($HM45="mas",'Classificação geral'!$I37=2),'Classificação geral'!J37,""),"")</f>
        <v/>
      </c>
      <c r="HS45" s="254" t="str">
        <f>IFERROR(IF(AND($HM45="mas",'Classificação geral'!$I37=2),'Classificação geral'!S37,""),"")</f>
        <v/>
      </c>
      <c r="HT45" s="254" t="str">
        <f>IFERROR(IF(AND($HM45="mas",'Classificação geral'!$I37=2),'Classificação geral'!U37,""),"")</f>
        <v/>
      </c>
      <c r="HU45" s="254" t="str">
        <f>IFERROR(IF(AND($HM45="mas",'Classificação geral'!$I37=2),'Classificação geral'!V37,""),"")</f>
        <v/>
      </c>
      <c r="HV45" s="254" t="str">
        <f>IFERROR(IF(AND($HM45="mas",'Classificação geral'!$I37=2),'Classificação geral'!J37,""),"")</f>
        <v/>
      </c>
      <c r="HW45" s="254" t="str">
        <f>IFERROR(IF(AND($HM45="mas",'Classificação geral'!$I37=2),'Classificação geral'!W37,""),"")</f>
        <v/>
      </c>
      <c r="HX45" s="254" t="str">
        <f>IFERROR(IF(AND($HM45="mas",'Classificação geral'!$I37=2),'Classificação geral'!Y37,""),"")</f>
        <v/>
      </c>
      <c r="HY45" s="254" t="str">
        <f>IFERROR(IF(AND($HM45="mas",'Classificação geral'!$I37=2),'Classificação geral'!Z37,""),"")</f>
        <v/>
      </c>
      <c r="HZ45" s="254" t="str">
        <f>IFERROR(IF(AND($HM45="mas",'Classificação geral'!$I37=2),'Classificação geral'!L37,""),"")</f>
        <v/>
      </c>
      <c r="IA45" s="254" t="str">
        <f>IFERROR(IF(AND($HM45="mas",'Classificação geral'!$I37=2),'Classificação geral'!$AG37,""),"")</f>
        <v/>
      </c>
      <c r="IB45" s="256" t="str">
        <f>IFERROR(RANK(IA45,IA:IA,0)+ COUNTIF($IA$13:IA$13,IA45),"")</f>
        <v/>
      </c>
      <c r="IC45" s="244"/>
      <c r="ID45" s="254" t="str">
        <f>IFERROR(IF(AND('Classificação geral'!$H37="fem",'Classificação geral'!$I37=3,'Classificação geral'!$F37="Mini"),'Classificação geral'!$A37,""),"")</f>
        <v/>
      </c>
      <c r="IE45" s="254" t="str">
        <f>IFERROR(IF(AND('Classificação geral'!$H37="fem",'Classificação geral'!$I37=3,'Classificação geral'!$F37="Mini"),'Classificação geral'!$B37,""),"")</f>
        <v/>
      </c>
      <c r="IF45" s="255" t="str">
        <f>IF($IE45='Classificação geral'!$B37,'Classificação geral'!$C37,"")</f>
        <v/>
      </c>
      <c r="IG45" s="255" t="str">
        <f>IF($IE45='Classificação geral'!$B37,'Classificação geral'!$D37,"")</f>
        <v/>
      </c>
      <c r="IH45" s="255" t="str">
        <f>IF($IE45='Classificação geral'!$B37,'Classificação geral'!$H37,"")</f>
        <v/>
      </c>
      <c r="II45" s="255" t="str">
        <f>IF($IH45='Classificação geral'!$H37,'Classificação geral'!$I37,"")</f>
        <v/>
      </c>
      <c r="IJ45" s="255" t="str">
        <f>IF($II45='Classificação geral'!$I37,'Classificação geral'!$N37,"")</f>
        <v/>
      </c>
      <c r="IK45" s="255" t="str">
        <f>IF($II45='Classificação geral'!$I37,'Classificação geral'!$Q37,"")</f>
        <v/>
      </c>
      <c r="IL45" s="255" t="str">
        <f>IF($II45='Classificação geral'!$I37,'Classificação geral'!$R37,"")</f>
        <v/>
      </c>
      <c r="IM45" s="255" t="str">
        <f>IF($II45='Classificação geral'!$I37,'Classificação geral'!$J37,"")</f>
        <v/>
      </c>
      <c r="IN45" s="255" t="str">
        <f>IF($II45='Classificação geral'!$I37,'Classificação geral'!$S37,"")</f>
        <v/>
      </c>
      <c r="IO45" s="255" t="str">
        <f>IF($II45='Classificação geral'!$I37,'Classificação geral'!$U37,"")</f>
        <v/>
      </c>
      <c r="IP45" s="255" t="str">
        <f>IF($II45='Classificação geral'!$I37,'Classificação geral'!$V37,"")</f>
        <v/>
      </c>
      <c r="IQ45" s="255" t="str">
        <f>IF($II45='Classificação geral'!$I37,'Classificação geral'!$K37,"")</f>
        <v/>
      </c>
      <c r="IR45" s="255" t="str">
        <f>IF($II45='Classificação geral'!$I37,'Classificação geral'!$W37,"")</f>
        <v/>
      </c>
      <c r="IS45" s="255" t="str">
        <f>IF($II45='Classificação geral'!$I37,'Classificação geral'!$Y37,"")</f>
        <v/>
      </c>
      <c r="IT45" s="255" t="str">
        <f>IF($II45='Classificação geral'!$I37,'Classificação geral'!$Z37,"")</f>
        <v/>
      </c>
      <c r="IU45" s="255" t="str">
        <f>IF($II45='Classificação geral'!$I37,'Classificação geral'!$L37,"")</f>
        <v/>
      </c>
      <c r="IV45" s="255" t="str">
        <f>IF($II45='Classificação geral'!$I37,'Classificação geral'!$M37,"")</f>
        <v/>
      </c>
      <c r="IW45" s="255" t="str">
        <f>IF($II45='Classificação geral'!$I37,'Classificação geral'!$AG37,"")</f>
        <v/>
      </c>
      <c r="IX45" s="256" t="str">
        <f>IFERROR(RANK(IW45,IW:IW,0)+ COUNTIF($IW$13:IW43,IW45),"")</f>
        <v/>
      </c>
      <c r="IY45" s="244"/>
      <c r="IZ45" s="254" t="str">
        <f>IFERROR(IF(AND('Classificação geral'!$H37="mas",'Classificação geral'!$I37=3,'Classificação geral'!$F37="Mini"),'Classificação geral'!$A37,""),"")</f>
        <v/>
      </c>
      <c r="JA45" s="254" t="str">
        <f>IFERROR(IF(AND('Classificação geral'!$H37="mas",'Classificação geral'!$I37=3,'Classificação geral'!$F37="Mini"),'Classificação geral'!$B37,""),"")</f>
        <v/>
      </c>
      <c r="JB45" s="255" t="str">
        <f>IF($JA45='Classificação geral'!$B37,'Classificação geral'!$C37,"")</f>
        <v/>
      </c>
      <c r="JC45" s="255" t="str">
        <f>IF($JA45='Classificação geral'!$B37,'Classificação geral'!$D37,"")</f>
        <v/>
      </c>
      <c r="JD45" s="255" t="str">
        <f>IF($JA45='Classificação geral'!$B37,'Classificação geral'!$H37,"")</f>
        <v/>
      </c>
      <c r="JE45" s="254" t="str">
        <f>IFERROR(IF(AND($JD45="mas",'Classificação geral'!$I37=3),'Classificação geral'!I37,""),"")</f>
        <v/>
      </c>
      <c r="JF45" s="254" t="str">
        <f>IFERROR(IF(AND($JD45="mas",'Classificação geral'!$I37=3),'Classificação geral'!N37,""),"")</f>
        <v/>
      </c>
      <c r="JG45" s="254" t="str">
        <f>IFERROR(IF(AND($JD45="mas",'Classificação geral'!$I37=3),'Classificação geral'!Q37,""),"")</f>
        <v/>
      </c>
      <c r="JH45" s="254" t="str">
        <f>IFERROR(IF(AND($JD45="mas",'Classificação geral'!$I37=3),'Classificação geral'!R37,""),"")</f>
        <v/>
      </c>
      <c r="JI45" s="254" t="str">
        <f>IFERROR(IF(AND($JD45="mas",'Classificação geral'!$I37=3),'Classificação geral'!J37,""),"")</f>
        <v/>
      </c>
      <c r="JJ45" s="254" t="str">
        <f>IFERROR(IF(AND($JD45="mas",'Classificação geral'!$I37=3),'Classificação geral'!S37,""),"")</f>
        <v/>
      </c>
      <c r="JK45" s="254" t="str">
        <f>IFERROR(IF(AND($JD45="mas",'Classificação geral'!$I37=3),'Classificação geral'!U37,""),"")</f>
        <v/>
      </c>
      <c r="JL45" s="254" t="str">
        <f>IFERROR(IF(AND($JD45="mas",'Classificação geral'!$I37=3),'Classificação geral'!V37,""),"")</f>
        <v/>
      </c>
      <c r="JM45" s="254" t="str">
        <f>IFERROR(IF(AND($JD45="mas",'Classificação geral'!$I37=3),'Classificação geral'!K37,""),"")</f>
        <v/>
      </c>
      <c r="JN45" s="254" t="str">
        <f>IFERROR(IF(AND($JD45="mas",'Classificação geral'!$I37=3),'Classificação geral'!W37,""),"")</f>
        <v/>
      </c>
      <c r="JO45" s="254" t="str">
        <f>IFERROR(IF(AND($JD45="mas",'Classificação geral'!$I37=3),'Classificação geral'!Y37,""),"")</f>
        <v/>
      </c>
      <c r="JP45" s="254" t="str">
        <f>IFERROR(IF(AND($JD45="mas",'Classificação geral'!$I37=3),'Classificação geral'!Z37,""),"")</f>
        <v/>
      </c>
      <c r="JQ45" s="254" t="str">
        <f>IFERROR(IF(AND($JD45="mas",'Classificação geral'!$I37=3),'Classificação geral'!L37,""),"")</f>
        <v/>
      </c>
      <c r="JR45" s="254" t="str">
        <f>IFERROR(IF(AND($JD45="mas",'Classificação geral'!$I37=3),'Classificação geral'!$AG37,""),"")</f>
        <v/>
      </c>
      <c r="JS45" s="256" t="str">
        <f>IFERROR(RANK(JR45,JR:JR,0)+ COUNTIF(JR$13:$JR43,JR45),"")</f>
        <v/>
      </c>
    </row>
    <row r="46" spans="1:279" s="304" customFormat="1" ht="27.75" customHeight="1" x14ac:dyDescent="0.4">
      <c r="A46" s="297"/>
      <c r="B46" s="309" t="str">
        <f t="shared" si="19"/>
        <v/>
      </c>
      <c r="C46" s="292" t="str">
        <f t="shared" si="20"/>
        <v/>
      </c>
      <c r="D46" s="292" t="str">
        <f t="shared" si="21"/>
        <v/>
      </c>
      <c r="E46" s="292" t="str">
        <f t="shared" si="22"/>
        <v/>
      </c>
      <c r="F46" s="293" t="str">
        <f t="shared" si="23"/>
        <v/>
      </c>
      <c r="G46" s="293" t="str">
        <f t="shared" si="24"/>
        <v/>
      </c>
      <c r="H46" s="294" t="str">
        <f t="shared" si="25"/>
        <v/>
      </c>
      <c r="I46" s="294" t="str">
        <f t="shared" si="26"/>
        <v/>
      </c>
      <c r="J46" s="294" t="str">
        <f t="shared" si="27"/>
        <v/>
      </c>
      <c r="K46" s="294" t="str">
        <f t="shared" si="28"/>
        <v/>
      </c>
      <c r="L46" s="294" t="str">
        <f t="shared" si="29"/>
        <v/>
      </c>
      <c r="M46" s="294" t="str">
        <f t="shared" si="30"/>
        <v/>
      </c>
      <c r="N46" s="294" t="str">
        <f t="shared" si="31"/>
        <v/>
      </c>
      <c r="O46" s="294" t="str">
        <f t="shared" si="32"/>
        <v/>
      </c>
      <c r="P46" s="294" t="str">
        <f t="shared" si="33"/>
        <v/>
      </c>
      <c r="Q46" s="294" t="str">
        <f t="shared" si="34"/>
        <v/>
      </c>
      <c r="R46" s="294" t="str">
        <f t="shared" si="121"/>
        <v/>
      </c>
      <c r="S46" s="294" t="str">
        <f t="shared" si="121"/>
        <v/>
      </c>
      <c r="T46" s="294" t="str">
        <f t="shared" si="36"/>
        <v/>
      </c>
      <c r="U46" s="294" t="str">
        <f t="shared" si="37"/>
        <v/>
      </c>
      <c r="V46" s="295">
        <v>32</v>
      </c>
      <c r="W46" s="296"/>
      <c r="X46" s="296"/>
      <c r="Y46" s="309" t="str">
        <f t="shared" si="38"/>
        <v/>
      </c>
      <c r="Z46" s="292" t="str">
        <f t="shared" si="39"/>
        <v/>
      </c>
      <c r="AA46" s="292" t="str">
        <f t="shared" si="40"/>
        <v/>
      </c>
      <c r="AB46" s="292" t="str">
        <f t="shared" si="41"/>
        <v/>
      </c>
      <c r="AC46" s="293" t="str">
        <f t="shared" si="42"/>
        <v/>
      </c>
      <c r="AD46" s="293" t="str">
        <f t="shared" si="43"/>
        <v/>
      </c>
      <c r="AE46" s="294" t="str">
        <f t="shared" si="44"/>
        <v/>
      </c>
      <c r="AF46" s="294" t="str">
        <f t="shared" si="45"/>
        <v/>
      </c>
      <c r="AG46" s="294" t="str">
        <f t="shared" si="46"/>
        <v/>
      </c>
      <c r="AH46" s="294" t="str">
        <f t="shared" si="47"/>
        <v/>
      </c>
      <c r="AI46" s="294" t="str">
        <f t="shared" si="48"/>
        <v/>
      </c>
      <c r="AJ46" s="294" t="str">
        <f t="shared" si="49"/>
        <v/>
      </c>
      <c r="AK46" s="294" t="str">
        <f t="shared" si="50"/>
        <v/>
      </c>
      <c r="AL46" s="294" t="str">
        <f t="shared" si="51"/>
        <v/>
      </c>
      <c r="AM46" s="294" t="str">
        <f t="shared" si="52"/>
        <v/>
      </c>
      <c r="AN46" s="294" t="str">
        <f t="shared" si="53"/>
        <v/>
      </c>
      <c r="AO46" s="294" t="str">
        <f t="shared" si="122"/>
        <v/>
      </c>
      <c r="AP46" s="294" t="str">
        <f t="shared" si="122"/>
        <v/>
      </c>
      <c r="AQ46" s="294" t="str">
        <f t="shared" si="55"/>
        <v/>
      </c>
      <c r="AR46" s="294" t="str">
        <f t="shared" si="56"/>
        <v/>
      </c>
      <c r="AS46" s="295">
        <v>32</v>
      </c>
      <c r="AT46" s="296"/>
      <c r="AU46" s="297"/>
      <c r="AV46" s="310" t="str">
        <f t="shared" si="57"/>
        <v/>
      </c>
      <c r="AW46" s="292" t="str">
        <f t="shared" si="58"/>
        <v/>
      </c>
      <c r="AX46" s="292" t="str">
        <f t="shared" si="59"/>
        <v/>
      </c>
      <c r="AY46" s="293" t="str">
        <f t="shared" si="60"/>
        <v/>
      </c>
      <c r="AZ46" s="293" t="str">
        <f t="shared" si="61"/>
        <v/>
      </c>
      <c r="BA46" s="293" t="str">
        <f t="shared" si="62"/>
        <v/>
      </c>
      <c r="BB46" s="294" t="str">
        <f t="shared" si="63"/>
        <v/>
      </c>
      <c r="BC46" s="294" t="str">
        <f t="shared" si="64"/>
        <v/>
      </c>
      <c r="BD46" s="294" t="str">
        <f t="shared" si="65"/>
        <v/>
      </c>
      <c r="BE46" s="294" t="str">
        <f t="shared" si="66"/>
        <v/>
      </c>
      <c r="BF46" s="294" t="str">
        <f t="shared" si="67"/>
        <v/>
      </c>
      <c r="BG46" s="294" t="str">
        <f t="shared" si="68"/>
        <v/>
      </c>
      <c r="BH46" s="294" t="str">
        <f t="shared" si="69"/>
        <v/>
      </c>
      <c r="BI46" s="294" t="str">
        <f t="shared" si="70"/>
        <v/>
      </c>
      <c r="BJ46" s="294" t="str">
        <f t="shared" si="71"/>
        <v/>
      </c>
      <c r="BK46" s="294" t="str">
        <f t="shared" si="72"/>
        <v/>
      </c>
      <c r="BL46" s="294" t="str">
        <f t="shared" si="123"/>
        <v/>
      </c>
      <c r="BM46" s="294" t="str">
        <f t="shared" si="123"/>
        <v/>
      </c>
      <c r="BN46" s="294" t="str">
        <f t="shared" si="74"/>
        <v/>
      </c>
      <c r="BO46" s="294" t="str">
        <f t="shared" si="75"/>
        <v/>
      </c>
      <c r="BP46" s="295">
        <v>32</v>
      </c>
      <c r="BQ46" s="296"/>
      <c r="BR46" s="296"/>
      <c r="BS46" s="310" t="str">
        <f t="shared" si="76"/>
        <v/>
      </c>
      <c r="BT46" s="292" t="str">
        <f t="shared" si="77"/>
        <v/>
      </c>
      <c r="BU46" s="292" t="str">
        <f t="shared" si="78"/>
        <v/>
      </c>
      <c r="BV46" s="293" t="str">
        <f t="shared" si="79"/>
        <v/>
      </c>
      <c r="BW46" s="293" t="str">
        <f t="shared" si="80"/>
        <v/>
      </c>
      <c r="BX46" s="293" t="str">
        <f t="shared" si="124"/>
        <v/>
      </c>
      <c r="BY46" s="294" t="str">
        <f t="shared" si="124"/>
        <v/>
      </c>
      <c r="BZ46" s="294" t="str">
        <f t="shared" si="82"/>
        <v/>
      </c>
      <c r="CA46" s="294" t="str">
        <f t="shared" si="83"/>
        <v/>
      </c>
      <c r="CB46" s="294" t="str">
        <f t="shared" si="84"/>
        <v/>
      </c>
      <c r="CC46" s="294" t="str">
        <f t="shared" si="85"/>
        <v/>
      </c>
      <c r="CD46" s="294" t="str">
        <f t="shared" si="86"/>
        <v/>
      </c>
      <c r="CE46" s="294" t="str">
        <f t="shared" si="87"/>
        <v/>
      </c>
      <c r="CF46" s="294" t="str">
        <f t="shared" si="88"/>
        <v/>
      </c>
      <c r="CG46" s="294" t="str">
        <f t="shared" si="89"/>
        <v/>
      </c>
      <c r="CH46" s="294" t="str">
        <f t="shared" si="90"/>
        <v/>
      </c>
      <c r="CI46" s="294" t="str">
        <f t="shared" si="125"/>
        <v/>
      </c>
      <c r="CJ46" s="294" t="str">
        <f t="shared" si="125"/>
        <v/>
      </c>
      <c r="CK46" s="294" t="str">
        <f t="shared" si="92"/>
        <v/>
      </c>
      <c r="CL46" s="294" t="str">
        <f t="shared" si="93"/>
        <v/>
      </c>
      <c r="CM46" s="295">
        <v>32</v>
      </c>
      <c r="CN46" s="297"/>
      <c r="CO46" s="297"/>
      <c r="CP46" s="309" t="str">
        <f t="shared" si="94"/>
        <v/>
      </c>
      <c r="CQ46" s="292" t="str">
        <f t="shared" si="95"/>
        <v/>
      </c>
      <c r="CR46" s="292" t="str">
        <f t="shared" si="96"/>
        <v/>
      </c>
      <c r="CS46" s="292" t="str">
        <f t="shared" si="97"/>
        <v/>
      </c>
      <c r="CT46" s="293" t="str">
        <f t="shared" si="98"/>
        <v/>
      </c>
      <c r="CU46" s="293" t="str">
        <f t="shared" si="99"/>
        <v/>
      </c>
      <c r="CV46" s="294" t="str">
        <f t="shared" si="100"/>
        <v/>
      </c>
      <c r="CW46" s="294" t="str">
        <f t="shared" si="101"/>
        <v/>
      </c>
      <c r="CX46" s="294" t="str">
        <f t="shared" si="102"/>
        <v/>
      </c>
      <c r="CY46" s="294" t="str">
        <f t="shared" si="103"/>
        <v/>
      </c>
      <c r="CZ46" s="294" t="str">
        <f t="shared" si="104"/>
        <v/>
      </c>
      <c r="DA46" s="294" t="str">
        <f t="shared" si="105"/>
        <v/>
      </c>
      <c r="DB46" s="294" t="str">
        <f t="shared" si="106"/>
        <v/>
      </c>
      <c r="DC46" s="294" t="str">
        <f t="shared" si="107"/>
        <v/>
      </c>
      <c r="DD46" s="294" t="str">
        <f t="shared" si="108"/>
        <v/>
      </c>
      <c r="DE46" s="294" t="str">
        <f t="shared" si="109"/>
        <v/>
      </c>
      <c r="DF46" s="294" t="str">
        <f t="shared" si="126"/>
        <v/>
      </c>
      <c r="DG46" s="294" t="str">
        <f t="shared" si="126"/>
        <v/>
      </c>
      <c r="DH46" s="294" t="str">
        <f t="shared" si="111"/>
        <v/>
      </c>
      <c r="DI46" s="294" t="str">
        <f t="shared" si="112"/>
        <v/>
      </c>
      <c r="DJ46" s="295">
        <v>32</v>
      </c>
      <c r="DK46" s="296"/>
      <c r="DL46" s="296"/>
      <c r="DM46" s="309" t="str">
        <f t="shared" si="113"/>
        <v/>
      </c>
      <c r="DN46" s="292" t="str">
        <f t="shared" si="114"/>
        <v/>
      </c>
      <c r="DO46" s="292" t="str">
        <f t="shared" si="115"/>
        <v/>
      </c>
      <c r="DP46" s="292" t="str">
        <f t="shared" si="116"/>
        <v/>
      </c>
      <c r="DQ46" s="293" t="str">
        <f t="shared" si="117"/>
        <v/>
      </c>
      <c r="DR46" s="293" t="str">
        <f t="shared" si="118"/>
        <v/>
      </c>
      <c r="DS46" s="293" t="str">
        <f t="shared" si="7"/>
        <v/>
      </c>
      <c r="DT46" s="293" t="str">
        <f t="shared" si="8"/>
        <v/>
      </c>
      <c r="DU46" s="294" t="str">
        <f t="shared" si="9"/>
        <v/>
      </c>
      <c r="DV46" s="294" t="str">
        <f t="shared" si="10"/>
        <v/>
      </c>
      <c r="DW46" s="294" t="str">
        <f t="shared" si="11"/>
        <v/>
      </c>
      <c r="DX46" s="294" t="str">
        <f t="shared" si="12"/>
        <v/>
      </c>
      <c r="DY46" s="294" t="str">
        <f t="shared" si="13"/>
        <v/>
      </c>
      <c r="DZ46" s="294" t="str">
        <f t="shared" si="14"/>
        <v/>
      </c>
      <c r="EA46" s="294" t="str">
        <f t="shared" si="15"/>
        <v/>
      </c>
      <c r="EB46" s="294" t="str">
        <f t="shared" si="16"/>
        <v/>
      </c>
      <c r="EC46" s="294" t="str">
        <f t="shared" si="17"/>
        <v/>
      </c>
      <c r="ED46" s="294" t="str">
        <f t="shared" si="120"/>
        <v/>
      </c>
      <c r="EE46" s="294" t="str">
        <f t="shared" si="18"/>
        <v/>
      </c>
      <c r="EF46" s="294" t="str">
        <f t="shared" si="119"/>
        <v/>
      </c>
      <c r="EG46" s="295">
        <v>32</v>
      </c>
      <c r="EU46" s="254" t="str">
        <f>IFERROR(IF(AND('Classificação geral'!$H38="FEM",'Classificação geral'!$I38=1,'Classificação geral'!$F38="Mini"),'Classificação geral'!$A38,""),"")</f>
        <v/>
      </c>
      <c r="EV46" s="254" t="str">
        <f>IFERROR(IF(AND('Classificação geral'!$H38="FEM",'Classificação geral'!$I38=1,'Classificação geral'!F38="Mini"),'Classificação geral'!$B38,""),"")</f>
        <v/>
      </c>
      <c r="EW46" s="255" t="str">
        <f>IF($EV46='Classificação geral'!$B38,'Classificação geral'!$C38,"")</f>
        <v/>
      </c>
      <c r="EX46" s="255" t="str">
        <f>IF($EV46='Classificação geral'!$B38,'Classificação geral'!$D38,"")</f>
        <v/>
      </c>
      <c r="EY46" s="255" t="str">
        <f>IF($EV46='Classificação geral'!$B38,'Classificação geral'!$H38,"")</f>
        <v/>
      </c>
      <c r="EZ46" s="255" t="str">
        <f>IF($EY46='Classificação geral'!$H38,'Classificação geral'!$I38,"")</f>
        <v/>
      </c>
      <c r="FA46" s="255" t="str">
        <f>IF($EZ46='Classificação geral'!$I38,'Classificação geral'!$N38,"")</f>
        <v/>
      </c>
      <c r="FB46" s="255" t="str">
        <f>IF($EZ46='Classificação geral'!$I38,'Classificação geral'!$Q38,"")</f>
        <v/>
      </c>
      <c r="FC46" s="255" t="str">
        <f>IF($EZ46='Classificação geral'!$I38,'Classificação geral'!$R38,"")</f>
        <v/>
      </c>
      <c r="FD46" s="255" t="str">
        <f>IF($EZ46='Classificação geral'!$I38,'Classificação geral'!$J38,"")</f>
        <v/>
      </c>
      <c r="FE46" s="255" t="str">
        <f>IF($EZ46='Classificação geral'!$I38,'Classificação geral'!$S38,"")</f>
        <v/>
      </c>
      <c r="FF46" s="255" t="str">
        <f>IF($EZ46='Classificação geral'!$I38,'Classificação geral'!$U38,"")</f>
        <v/>
      </c>
      <c r="FG46" s="255" t="str">
        <f>IF($EZ46='Classificação geral'!$I38,'Classificação geral'!$V38,"")</f>
        <v/>
      </c>
      <c r="FH46" s="255" t="str">
        <f>IF($EZ46='Classificação geral'!$I38,'Classificação geral'!$K38,"")</f>
        <v/>
      </c>
      <c r="FI46" s="255" t="str">
        <f>IF($EZ46='Classificação geral'!$I38,'Classificação geral'!$W38,"")</f>
        <v/>
      </c>
      <c r="FJ46" s="255" t="str">
        <f>IF($EZ46='Classificação geral'!$I38,'Classificação geral'!$Y38,"")</f>
        <v/>
      </c>
      <c r="FK46" s="255" t="str">
        <f>IF($EZ46='Classificação geral'!$I38,'Classificação geral'!$Z38,"")</f>
        <v/>
      </c>
      <c r="FL46" s="255" t="str">
        <f>IF($EZ46='Classificação geral'!$I38,'Classificação geral'!$L38,"")</f>
        <v/>
      </c>
      <c r="FM46" s="255" t="str">
        <f>IF($EZ46='Classificação geral'!$I38,'Classificação geral'!$M38,"")</f>
        <v/>
      </c>
      <c r="FN46" s="255" t="str">
        <f>IF($EZ46='Classificação geral'!$I38,'Classificação geral'!$AG38,"")</f>
        <v/>
      </c>
      <c r="FO46" s="256" t="str">
        <f>IFERROR(RANK(FN46,FN:FN,0)+ COUNTIF($FN$13:FN45,FN46),"")</f>
        <v/>
      </c>
      <c r="FP46" s="244"/>
      <c r="FQ46" s="254" t="str">
        <f>IFERROR(IF(AND('Classificação geral'!$H38="mas",'Classificação geral'!$I38=1,'Classificação geral'!$F38="Mini"),'Classificação geral'!$A38,""),"")</f>
        <v/>
      </c>
      <c r="FR46" s="254" t="str">
        <f>IFERROR(IF(AND('Classificação geral'!$H38="mas",'Classificação geral'!$I38=1,'Classificação geral'!$F38="Mini"),'Classificação geral'!$B38,""),"")</f>
        <v/>
      </c>
      <c r="FS46" s="255" t="str">
        <f>IF($FR46='Classificação geral'!$B38,'Classificação geral'!$C38,"")</f>
        <v/>
      </c>
      <c r="FT46" s="255" t="str">
        <f>IF($FR46='Classificação geral'!$B38,'Classificação geral'!$D38,"")</f>
        <v/>
      </c>
      <c r="FU46" s="255" t="str">
        <f>IF($FR46='Classificação geral'!$B38,'Classificação geral'!$H38,"")</f>
        <v/>
      </c>
      <c r="FV46" s="254" t="str">
        <f>IFERROR(IF(AND($FU46="mas",'Classificação geral'!$I38=1),'Classificação geral'!I38,""),"")</f>
        <v/>
      </c>
      <c r="FW46" s="254" t="str">
        <f>IFERROR(IF(AND($FU46="mas",'Classificação geral'!$I38=1),'Classificação geral'!N38,""),"")</f>
        <v/>
      </c>
      <c r="FX46" s="254" t="str">
        <f>IFERROR(IF(AND($FU46="mas",'Classificação geral'!$I38=1),'Classificação geral'!Q38,""),"")</f>
        <v/>
      </c>
      <c r="FY46" s="254" t="str">
        <f>IFERROR(IF(AND($FU46="mas",'Classificação geral'!$I38=1),'Classificação geral'!R38,""),"")</f>
        <v/>
      </c>
      <c r="FZ46" s="254" t="str">
        <f>IFERROR(IF(AND($FU46="mas",'Classificação geral'!$I38=1),'Classificação geral'!J38,""),"")</f>
        <v/>
      </c>
      <c r="GA46" s="254" t="str">
        <f>IFERROR(IF(AND($FU46="mas",'Classificação geral'!$I38=1),'Classificação geral'!S38,""),"")</f>
        <v/>
      </c>
      <c r="GB46" s="254" t="str">
        <f>IFERROR(IF(AND($FU46="mas",'Classificação geral'!$I38=1),'Classificação geral'!U38,""),"")</f>
        <v/>
      </c>
      <c r="GC46" s="254" t="str">
        <f>IFERROR(IF(AND($FU46="mas",'Classificação geral'!$I38=1),'Classificação geral'!V38,""),"")</f>
        <v/>
      </c>
      <c r="GD46" s="254" t="str">
        <f>IFERROR(IF(AND($FU46="mas",'Classificação geral'!$I38=1),'Classificação geral'!K38,""),"")</f>
        <v/>
      </c>
      <c r="GE46" s="254" t="str">
        <f>IFERROR(IF(AND($FU46="mas",'Classificação geral'!$I38=1),'Classificação geral'!W38,""),"")</f>
        <v/>
      </c>
      <c r="GF46" s="254" t="str">
        <f>IFERROR(IF(AND($FU46="mas",'Classificação geral'!$I38=1),'Classificação geral'!Y38,""),"")</f>
        <v/>
      </c>
      <c r="GG46" s="254" t="str">
        <f>IFERROR(IF(AND($FU46="mas",'Classificação geral'!$I38=1),'Classificação geral'!Z38,""),"")</f>
        <v/>
      </c>
      <c r="GH46" s="254" t="str">
        <f>IFERROR(IF(AND($FU46="mas",'Classificação geral'!$I38=1),'Classificação geral'!L38,""),"")</f>
        <v/>
      </c>
      <c r="GI46" s="254" t="str">
        <f>IFERROR(IF(AND($FU46="mas",'Classificação geral'!$I38=1),'Classificação geral'!M38,""),"")</f>
        <v/>
      </c>
      <c r="GJ46" s="302" t="str">
        <f>IFERROR(IF(AND($FU46="mas",'Classificação geral'!$I38=1),'Classificação geral'!AG38,""),"")</f>
        <v/>
      </c>
      <c r="GK46" s="256" t="str">
        <f>IFERROR(RANK(GJ46,GJ:GJ,0)+ COUNTIF($GJ$13:GJ45,GJ46),"")</f>
        <v/>
      </c>
      <c r="GL46" s="244"/>
      <c r="GM46" s="254" t="str">
        <f>IFERROR(IF(AND('Classificação geral'!$H38="fem",'Classificação geral'!$I38=2,'Classificação geral'!$F38="Mini"),'Classificação geral'!$A38,""),"")</f>
        <v/>
      </c>
      <c r="GN46" s="254" t="str">
        <f>IFERROR(IF(AND('Classificação geral'!$H38="fem",'Classificação geral'!$I38=2,'Classificação geral'!$F38="Mini"),'Classificação geral'!$B38,""),"")</f>
        <v/>
      </c>
      <c r="GO46" s="255" t="str">
        <f>IF($GN46='Classificação geral'!$B38,'Classificação geral'!$C38,"")</f>
        <v/>
      </c>
      <c r="GP46" s="255" t="str">
        <f>IF($GN46='Classificação geral'!$B38,'Classificação geral'!$D38,"")</f>
        <v/>
      </c>
      <c r="GQ46" s="255" t="str">
        <f>IF($GN46='Classificação geral'!$B38,'Classificação geral'!$H38,"")</f>
        <v/>
      </c>
      <c r="GR46" s="254" t="str">
        <f>IFERROR(IF(AND($GQ46="fem",'Classificação geral'!$I38=2),'Classificação geral'!I38,""),"")</f>
        <v/>
      </c>
      <c r="GS46" s="254" t="str">
        <f>IFERROR(IF(AND($GQ46="fem",'Classificação geral'!$I38=2),'Classificação geral'!N38,""),"")</f>
        <v/>
      </c>
      <c r="GT46" s="254" t="str">
        <f>IFERROR(IF(AND($GQ46="fem",'Classificação geral'!$I38=2),'Classificação geral'!Q38,""),"")</f>
        <v/>
      </c>
      <c r="GU46" s="254" t="str">
        <f>IFERROR(IF(AND($GQ46="fem",'Classificação geral'!$I38=2),'Classificação geral'!R38,""),"")</f>
        <v/>
      </c>
      <c r="GV46" s="254" t="str">
        <f>IFERROR(IF(AND($GQ46="fem",'Classificação geral'!$I38=2),'Classificação geral'!J38,""),"")</f>
        <v/>
      </c>
      <c r="GW46" s="254" t="str">
        <f>IFERROR(IF(AND($GQ46="fem",'Classificação geral'!$I38=2),'Classificação geral'!S38,""),"")</f>
        <v/>
      </c>
      <c r="GX46" s="254" t="str">
        <f>IFERROR(IF(AND($GQ46="fem",'Classificação geral'!$I38=2),'Classificação geral'!U38,""),"")</f>
        <v/>
      </c>
      <c r="GY46" s="254" t="str">
        <f>IFERROR(IF(AND($GQ46="fem",'Classificação geral'!$I38=2),'Classificação geral'!V38,""),"")</f>
        <v/>
      </c>
      <c r="GZ46" s="254" t="str">
        <f>IFERROR(IF(AND($GQ46="fem",'Classificação geral'!$I38=2),'Classificação geral'!K38,""),"")</f>
        <v/>
      </c>
      <c r="HA46" s="254" t="str">
        <f>IFERROR(IF(AND($GQ46="fem",'Classificação geral'!$I38=2),'Classificação geral'!W38,""),"")</f>
        <v/>
      </c>
      <c r="HB46" s="254" t="str">
        <f>IFERROR(IF(AND($GQ46="fem",'Classificação geral'!$I38=2),'Classificação geral'!Y38,""),"")</f>
        <v/>
      </c>
      <c r="HC46" s="254" t="str">
        <f>IFERROR(IF(AND($GQ46="fem",'Classificação geral'!$I38=2),'Classificação geral'!Z38,""),"")</f>
        <v/>
      </c>
      <c r="HD46" s="254" t="str">
        <f>IFERROR(IF(AND($GQ46="fem",'Classificação geral'!$I38=2),'Classificação geral'!L38,""),"")</f>
        <v/>
      </c>
      <c r="HE46" s="254" t="str">
        <f>IFERROR(IF(AND($GQ46="fem",'Classificação geral'!$I38=2),'Classificação geral'!M38,""),"")</f>
        <v/>
      </c>
      <c r="HF46" s="254" t="str">
        <f>IFERROR(IF(AND($GQ46="fem",'Classificação geral'!$I38=2),'Classificação geral'!AG38,""),"")</f>
        <v/>
      </c>
      <c r="HG46" s="256" t="str">
        <f>IFERROR(RANK(HF46,HF:HF,0)+ COUNTIF(HF$13:$HF44,HF46),"")</f>
        <v/>
      </c>
      <c r="HH46" s="244"/>
      <c r="HI46" s="254" t="str">
        <f>IFERROR(IF(AND('Classificação geral'!$H38="mas",'Classificação geral'!$I38=2,'Classificação geral'!$F38="Mini"),'Classificação geral'!$A38,""),"")</f>
        <v/>
      </c>
      <c r="HJ46" s="254" t="str">
        <f>IFERROR(IF(AND('Classificação geral'!$H38="mas",'Classificação geral'!$I38=2,'Classificação geral'!$F38="Mini"),'Classificação geral'!$B38,""),"")</f>
        <v/>
      </c>
      <c r="HK46" s="255" t="str">
        <f>IF($HJ46='Classificação geral'!$B38,'Classificação geral'!$C38,"")</f>
        <v/>
      </c>
      <c r="HL46" s="255" t="str">
        <f>IF($HJ46='Classificação geral'!$B38,'Classificação geral'!$D38,"")</f>
        <v/>
      </c>
      <c r="HM46" s="255" t="str">
        <f>IF($HJ46='Classificação geral'!$B38,'Classificação geral'!$H38,"")</f>
        <v/>
      </c>
      <c r="HN46" s="254" t="str">
        <f>IFERROR(IF(AND($HM46="mas",'Classificação geral'!$I38=2),'Classificação geral'!I38,""),"")</f>
        <v/>
      </c>
      <c r="HO46" s="254" t="str">
        <f>IFERROR(IF(AND($HM46="mas",'Classificação geral'!$I38=2),'Classificação geral'!N38,""),"")</f>
        <v/>
      </c>
      <c r="HP46" s="254" t="str">
        <f>IFERROR(IF(AND($HM46="mas",'Classificação geral'!$I38=2),'Classificação geral'!Q38,""),"")</f>
        <v/>
      </c>
      <c r="HQ46" s="254" t="str">
        <f>IFERROR(IF(AND($HM46="mas",'Classificação geral'!$I38=2),'Classificação geral'!R38,""),"")</f>
        <v/>
      </c>
      <c r="HR46" s="254" t="str">
        <f>IFERROR(IF(AND($HM46="mas",'Classificação geral'!$I38=2),'Classificação geral'!J38,""),"")</f>
        <v/>
      </c>
      <c r="HS46" s="254" t="str">
        <f>IFERROR(IF(AND($HM46="mas",'Classificação geral'!$I38=2),'Classificação geral'!S38,""),"")</f>
        <v/>
      </c>
      <c r="HT46" s="254" t="str">
        <f>IFERROR(IF(AND($HM46="mas",'Classificação geral'!$I38=2),'Classificação geral'!U38,""),"")</f>
        <v/>
      </c>
      <c r="HU46" s="254" t="str">
        <f>IFERROR(IF(AND($HM46="mas",'Classificação geral'!$I38=2),'Classificação geral'!V38,""),"")</f>
        <v/>
      </c>
      <c r="HV46" s="254" t="str">
        <f>IFERROR(IF(AND($HM46="mas",'Classificação geral'!$I38=2),'Classificação geral'!J38,""),"")</f>
        <v/>
      </c>
      <c r="HW46" s="254" t="str">
        <f>IFERROR(IF(AND($HM46="mas",'Classificação geral'!$I38=2),'Classificação geral'!W38,""),"")</f>
        <v/>
      </c>
      <c r="HX46" s="254" t="str">
        <f>IFERROR(IF(AND($HM46="mas",'Classificação geral'!$I38=2),'Classificação geral'!Y38,""),"")</f>
        <v/>
      </c>
      <c r="HY46" s="254" t="str">
        <f>IFERROR(IF(AND($HM46="mas",'Classificação geral'!$I38=2),'Classificação geral'!Z38,""),"")</f>
        <v/>
      </c>
      <c r="HZ46" s="254" t="str">
        <f>IFERROR(IF(AND($HM46="mas",'Classificação geral'!$I38=2),'Classificação geral'!L38,""),"")</f>
        <v/>
      </c>
      <c r="IA46" s="254" t="str">
        <f>IFERROR(IF(AND($HM46="mas",'Classificação geral'!$I38=2),'Classificação geral'!$AG38,""),"")</f>
        <v/>
      </c>
      <c r="IB46" s="256" t="str">
        <f>IFERROR(RANK(IA46,IA:IA,0)+ COUNTIF($IA$13:IA$13,IA46),"")</f>
        <v/>
      </c>
      <c r="IC46" s="244"/>
      <c r="ID46" s="254" t="str">
        <f>IFERROR(IF(AND('Classificação geral'!$H38="fem",'Classificação geral'!$I38=3,'Classificação geral'!$F38="Mini"),'Classificação geral'!$A38,""),"")</f>
        <v/>
      </c>
      <c r="IE46" s="254" t="str">
        <f>IFERROR(IF(AND('Classificação geral'!$H38="fem",'Classificação geral'!$I38=3,'Classificação geral'!$F38="Mini"),'Classificação geral'!$B38,""),"")</f>
        <v/>
      </c>
      <c r="IF46" s="255" t="str">
        <f>IF($IE46='Classificação geral'!$B38,'Classificação geral'!$C38,"")</f>
        <v/>
      </c>
      <c r="IG46" s="255" t="str">
        <f>IF($IE46='Classificação geral'!$B38,'Classificação geral'!$D38,"")</f>
        <v/>
      </c>
      <c r="IH46" s="255" t="str">
        <f>IF($IE46='Classificação geral'!$B38,'Classificação geral'!$H38,"")</f>
        <v/>
      </c>
      <c r="II46" s="255" t="str">
        <f>IF($IH46='Classificação geral'!$H38,'Classificação geral'!$I38,"")</f>
        <v/>
      </c>
      <c r="IJ46" s="255" t="str">
        <f>IF($II46='Classificação geral'!$I38,'Classificação geral'!$N38,"")</f>
        <v/>
      </c>
      <c r="IK46" s="255" t="str">
        <f>IF($II46='Classificação geral'!$I38,'Classificação geral'!$Q38,"")</f>
        <v/>
      </c>
      <c r="IL46" s="255" t="str">
        <f>IF($II46='Classificação geral'!$I38,'Classificação geral'!$R38,"")</f>
        <v/>
      </c>
      <c r="IM46" s="255" t="str">
        <f>IF($II46='Classificação geral'!$I38,'Classificação geral'!$J38,"")</f>
        <v/>
      </c>
      <c r="IN46" s="255" t="str">
        <f>IF($II46='Classificação geral'!$I38,'Classificação geral'!$S38,"")</f>
        <v/>
      </c>
      <c r="IO46" s="255" t="str">
        <f>IF($II46='Classificação geral'!$I38,'Classificação geral'!$U38,"")</f>
        <v/>
      </c>
      <c r="IP46" s="255" t="str">
        <f>IF($II46='Classificação geral'!$I38,'Classificação geral'!$V38,"")</f>
        <v/>
      </c>
      <c r="IQ46" s="255" t="str">
        <f>IF($II46='Classificação geral'!$I38,'Classificação geral'!$K38,"")</f>
        <v/>
      </c>
      <c r="IR46" s="255" t="str">
        <f>IF($II46='Classificação geral'!$I38,'Classificação geral'!$W38,"")</f>
        <v/>
      </c>
      <c r="IS46" s="255" t="str">
        <f>IF($II46='Classificação geral'!$I38,'Classificação geral'!$Y38,"")</f>
        <v/>
      </c>
      <c r="IT46" s="255" t="str">
        <f>IF($II46='Classificação geral'!$I38,'Classificação geral'!$Z38,"")</f>
        <v/>
      </c>
      <c r="IU46" s="255" t="str">
        <f>IF($II46='Classificação geral'!$I38,'Classificação geral'!$L38,"")</f>
        <v/>
      </c>
      <c r="IV46" s="255" t="str">
        <f>IF($II46='Classificação geral'!$I38,'Classificação geral'!$M38,"")</f>
        <v/>
      </c>
      <c r="IW46" s="255" t="str">
        <f>IF($II46='Classificação geral'!$I38,'Classificação geral'!$AG38,"")</f>
        <v/>
      </c>
      <c r="IX46" s="256" t="str">
        <f>IFERROR(RANK(IW46,IW:IW,0)+ COUNTIF($IW$13:IW44,IW46),"")</f>
        <v/>
      </c>
      <c r="IY46" s="244"/>
      <c r="IZ46" s="254" t="str">
        <f>IFERROR(IF(AND('Classificação geral'!$H38="mas",'Classificação geral'!$I38=3,'Classificação geral'!$F38="Mini"),'Classificação geral'!$A38,""),"")</f>
        <v/>
      </c>
      <c r="JA46" s="254" t="str">
        <f>IFERROR(IF(AND('Classificação geral'!$H38="mas",'Classificação geral'!$I38=3,'Classificação geral'!$F38="Mini"),'Classificação geral'!$B38,""),"")</f>
        <v/>
      </c>
      <c r="JB46" s="255" t="str">
        <f>IF($JA46='Classificação geral'!$B38,'Classificação geral'!$C38,"")</f>
        <v/>
      </c>
      <c r="JC46" s="255" t="str">
        <f>IF($JA46='Classificação geral'!$B38,'Classificação geral'!$D38,"")</f>
        <v/>
      </c>
      <c r="JD46" s="255" t="str">
        <f>IF($JA46='Classificação geral'!$B38,'Classificação geral'!$H38,"")</f>
        <v/>
      </c>
      <c r="JE46" s="254" t="str">
        <f>IFERROR(IF(AND($JD46="mas",'Classificação geral'!$I38=3),'Classificação geral'!I38,""),"")</f>
        <v/>
      </c>
      <c r="JF46" s="254" t="str">
        <f>IFERROR(IF(AND($JD46="mas",'Classificação geral'!$I38=3),'Classificação geral'!N38,""),"")</f>
        <v/>
      </c>
      <c r="JG46" s="254" t="str">
        <f>IFERROR(IF(AND($JD46="mas",'Classificação geral'!$I38=3),'Classificação geral'!Q38,""),"")</f>
        <v/>
      </c>
      <c r="JH46" s="254" t="str">
        <f>IFERROR(IF(AND($JD46="mas",'Classificação geral'!$I38=3),'Classificação geral'!R38,""),"")</f>
        <v/>
      </c>
      <c r="JI46" s="254" t="str">
        <f>IFERROR(IF(AND($JD46="mas",'Classificação geral'!$I38=3),'Classificação geral'!J38,""),"")</f>
        <v/>
      </c>
      <c r="JJ46" s="254" t="str">
        <f>IFERROR(IF(AND($JD46="mas",'Classificação geral'!$I38=3),'Classificação geral'!S38,""),"")</f>
        <v/>
      </c>
      <c r="JK46" s="254" t="str">
        <f>IFERROR(IF(AND($JD46="mas",'Classificação geral'!$I38=3),'Classificação geral'!U38,""),"")</f>
        <v/>
      </c>
      <c r="JL46" s="254" t="str">
        <f>IFERROR(IF(AND($JD46="mas",'Classificação geral'!$I38=3),'Classificação geral'!V38,""),"")</f>
        <v/>
      </c>
      <c r="JM46" s="254" t="str">
        <f>IFERROR(IF(AND($JD46="mas",'Classificação geral'!$I38=3),'Classificação geral'!K38,""),"")</f>
        <v/>
      </c>
      <c r="JN46" s="254" t="str">
        <f>IFERROR(IF(AND($JD46="mas",'Classificação geral'!$I38=3),'Classificação geral'!W38,""),"")</f>
        <v/>
      </c>
      <c r="JO46" s="254" t="str">
        <f>IFERROR(IF(AND($JD46="mas",'Classificação geral'!$I38=3),'Classificação geral'!Y38,""),"")</f>
        <v/>
      </c>
      <c r="JP46" s="254" t="str">
        <f>IFERROR(IF(AND($JD46="mas",'Classificação geral'!$I38=3),'Classificação geral'!Z38,""),"")</f>
        <v/>
      </c>
      <c r="JQ46" s="254" t="str">
        <f>IFERROR(IF(AND($JD46="mas",'Classificação geral'!$I38=3),'Classificação geral'!L38,""),"")</f>
        <v/>
      </c>
      <c r="JR46" s="254" t="str">
        <f>IFERROR(IF(AND($JD46="mas",'Classificação geral'!$I38=3),'Classificação geral'!$AG38,""),"")</f>
        <v/>
      </c>
      <c r="JS46" s="256" t="str">
        <f>IFERROR(RANK(JR46,JR:JR,0)+ COUNTIF(JR$13:$JR44,JR46),"")</f>
        <v/>
      </c>
    </row>
    <row r="47" spans="1:279" s="304" customFormat="1" ht="27.75" customHeight="1" x14ac:dyDescent="0.4">
      <c r="A47" s="297"/>
      <c r="B47" s="309" t="str">
        <f t="shared" si="19"/>
        <v/>
      </c>
      <c r="C47" s="292" t="str">
        <f t="shared" si="20"/>
        <v/>
      </c>
      <c r="D47" s="292" t="str">
        <f t="shared" si="21"/>
        <v/>
      </c>
      <c r="E47" s="292" t="str">
        <f t="shared" si="22"/>
        <v/>
      </c>
      <c r="F47" s="293" t="str">
        <f t="shared" si="23"/>
        <v/>
      </c>
      <c r="G47" s="293" t="str">
        <f t="shared" si="24"/>
        <v/>
      </c>
      <c r="H47" s="294" t="str">
        <f t="shared" si="25"/>
        <v/>
      </c>
      <c r="I47" s="294" t="str">
        <f t="shared" si="26"/>
        <v/>
      </c>
      <c r="J47" s="294" t="str">
        <f t="shared" si="27"/>
        <v/>
      </c>
      <c r="K47" s="294" t="str">
        <f t="shared" si="28"/>
        <v/>
      </c>
      <c r="L47" s="294" t="str">
        <f t="shared" si="29"/>
        <v/>
      </c>
      <c r="M47" s="294" t="str">
        <f t="shared" si="30"/>
        <v/>
      </c>
      <c r="N47" s="294" t="str">
        <f t="shared" si="31"/>
        <v/>
      </c>
      <c r="O47" s="294" t="str">
        <f t="shared" si="32"/>
        <v/>
      </c>
      <c r="P47" s="294" t="str">
        <f t="shared" si="33"/>
        <v/>
      </c>
      <c r="Q47" s="294" t="str">
        <f t="shared" si="34"/>
        <v/>
      </c>
      <c r="R47" s="294" t="str">
        <f t="shared" si="121"/>
        <v/>
      </c>
      <c r="S47" s="294" t="str">
        <f t="shared" si="121"/>
        <v/>
      </c>
      <c r="T47" s="294" t="str">
        <f t="shared" si="36"/>
        <v/>
      </c>
      <c r="U47" s="294" t="str">
        <f t="shared" si="37"/>
        <v/>
      </c>
      <c r="V47" s="295">
        <v>33</v>
      </c>
      <c r="W47" s="296"/>
      <c r="X47" s="296"/>
      <c r="Y47" s="309" t="str">
        <f t="shared" si="38"/>
        <v/>
      </c>
      <c r="Z47" s="292" t="str">
        <f t="shared" si="39"/>
        <v/>
      </c>
      <c r="AA47" s="292" t="str">
        <f t="shared" si="40"/>
        <v/>
      </c>
      <c r="AB47" s="292" t="str">
        <f t="shared" si="41"/>
        <v/>
      </c>
      <c r="AC47" s="293" t="str">
        <f t="shared" si="42"/>
        <v/>
      </c>
      <c r="AD47" s="293" t="str">
        <f t="shared" si="43"/>
        <v/>
      </c>
      <c r="AE47" s="294" t="str">
        <f t="shared" si="44"/>
        <v/>
      </c>
      <c r="AF47" s="294" t="str">
        <f t="shared" si="45"/>
        <v/>
      </c>
      <c r="AG47" s="294" t="str">
        <f t="shared" si="46"/>
        <v/>
      </c>
      <c r="AH47" s="294" t="str">
        <f t="shared" si="47"/>
        <v/>
      </c>
      <c r="AI47" s="294" t="str">
        <f t="shared" si="48"/>
        <v/>
      </c>
      <c r="AJ47" s="294" t="str">
        <f t="shared" si="49"/>
        <v/>
      </c>
      <c r="AK47" s="294" t="str">
        <f t="shared" si="50"/>
        <v/>
      </c>
      <c r="AL47" s="294" t="str">
        <f t="shared" si="51"/>
        <v/>
      </c>
      <c r="AM47" s="294" t="str">
        <f t="shared" si="52"/>
        <v/>
      </c>
      <c r="AN47" s="294" t="str">
        <f t="shared" si="53"/>
        <v/>
      </c>
      <c r="AO47" s="294" t="str">
        <f t="shared" si="122"/>
        <v/>
      </c>
      <c r="AP47" s="294" t="str">
        <f t="shared" si="122"/>
        <v/>
      </c>
      <c r="AQ47" s="294" t="str">
        <f t="shared" si="55"/>
        <v/>
      </c>
      <c r="AR47" s="294" t="str">
        <f t="shared" si="56"/>
        <v/>
      </c>
      <c r="AS47" s="295">
        <v>33</v>
      </c>
      <c r="AT47" s="296"/>
      <c r="AU47" s="297"/>
      <c r="AV47" s="310" t="str">
        <f t="shared" si="57"/>
        <v/>
      </c>
      <c r="AW47" s="292" t="str">
        <f t="shared" si="58"/>
        <v/>
      </c>
      <c r="AX47" s="292" t="str">
        <f t="shared" si="59"/>
        <v/>
      </c>
      <c r="AY47" s="293" t="str">
        <f t="shared" si="60"/>
        <v/>
      </c>
      <c r="AZ47" s="293" t="str">
        <f t="shared" si="61"/>
        <v/>
      </c>
      <c r="BA47" s="293" t="str">
        <f t="shared" si="62"/>
        <v/>
      </c>
      <c r="BB47" s="294" t="str">
        <f t="shared" si="63"/>
        <v/>
      </c>
      <c r="BC47" s="294" t="str">
        <f t="shared" si="64"/>
        <v/>
      </c>
      <c r="BD47" s="294" t="str">
        <f t="shared" si="65"/>
        <v/>
      </c>
      <c r="BE47" s="294" t="str">
        <f t="shared" si="66"/>
        <v/>
      </c>
      <c r="BF47" s="294" t="str">
        <f t="shared" si="67"/>
        <v/>
      </c>
      <c r="BG47" s="294" t="str">
        <f t="shared" si="68"/>
        <v/>
      </c>
      <c r="BH47" s="294" t="str">
        <f t="shared" si="69"/>
        <v/>
      </c>
      <c r="BI47" s="294" t="str">
        <f t="shared" si="70"/>
        <v/>
      </c>
      <c r="BJ47" s="294" t="str">
        <f t="shared" si="71"/>
        <v/>
      </c>
      <c r="BK47" s="294" t="str">
        <f t="shared" si="72"/>
        <v/>
      </c>
      <c r="BL47" s="294" t="str">
        <f t="shared" si="123"/>
        <v/>
      </c>
      <c r="BM47" s="294" t="str">
        <f t="shared" si="123"/>
        <v/>
      </c>
      <c r="BN47" s="294" t="str">
        <f t="shared" si="74"/>
        <v/>
      </c>
      <c r="BO47" s="294" t="str">
        <f t="shared" si="75"/>
        <v/>
      </c>
      <c r="BP47" s="295">
        <v>33</v>
      </c>
      <c r="BQ47" s="296"/>
      <c r="BR47" s="296"/>
      <c r="BS47" s="310" t="str">
        <f t="shared" si="76"/>
        <v/>
      </c>
      <c r="BT47" s="292" t="str">
        <f t="shared" si="77"/>
        <v/>
      </c>
      <c r="BU47" s="292" t="str">
        <f t="shared" si="78"/>
        <v/>
      </c>
      <c r="BV47" s="293" t="str">
        <f t="shared" si="79"/>
        <v/>
      </c>
      <c r="BW47" s="293" t="str">
        <f t="shared" si="80"/>
        <v/>
      </c>
      <c r="BX47" s="293" t="str">
        <f t="shared" si="124"/>
        <v/>
      </c>
      <c r="BY47" s="294" t="str">
        <f t="shared" si="124"/>
        <v/>
      </c>
      <c r="BZ47" s="294" t="str">
        <f t="shared" si="82"/>
        <v/>
      </c>
      <c r="CA47" s="294" t="str">
        <f t="shared" si="83"/>
        <v/>
      </c>
      <c r="CB47" s="294" t="str">
        <f t="shared" si="84"/>
        <v/>
      </c>
      <c r="CC47" s="294" t="str">
        <f t="shared" si="85"/>
        <v/>
      </c>
      <c r="CD47" s="294" t="str">
        <f t="shared" si="86"/>
        <v/>
      </c>
      <c r="CE47" s="294" t="str">
        <f t="shared" si="87"/>
        <v/>
      </c>
      <c r="CF47" s="294" t="str">
        <f t="shared" si="88"/>
        <v/>
      </c>
      <c r="CG47" s="294" t="str">
        <f t="shared" si="89"/>
        <v/>
      </c>
      <c r="CH47" s="294" t="str">
        <f t="shared" si="90"/>
        <v/>
      </c>
      <c r="CI47" s="294" t="str">
        <f t="shared" si="125"/>
        <v/>
      </c>
      <c r="CJ47" s="294" t="str">
        <f t="shared" si="125"/>
        <v/>
      </c>
      <c r="CK47" s="294" t="str">
        <f t="shared" si="92"/>
        <v/>
      </c>
      <c r="CL47" s="294" t="str">
        <f t="shared" si="93"/>
        <v/>
      </c>
      <c r="CM47" s="295">
        <v>33</v>
      </c>
      <c r="CN47" s="297"/>
      <c r="CO47" s="297"/>
      <c r="CP47" s="309" t="str">
        <f t="shared" si="94"/>
        <v/>
      </c>
      <c r="CQ47" s="292" t="str">
        <f t="shared" si="95"/>
        <v/>
      </c>
      <c r="CR47" s="292" t="str">
        <f t="shared" si="96"/>
        <v/>
      </c>
      <c r="CS47" s="292" t="str">
        <f t="shared" si="97"/>
        <v/>
      </c>
      <c r="CT47" s="293" t="str">
        <f t="shared" si="98"/>
        <v/>
      </c>
      <c r="CU47" s="293" t="str">
        <f t="shared" si="99"/>
        <v/>
      </c>
      <c r="CV47" s="294" t="str">
        <f t="shared" si="100"/>
        <v/>
      </c>
      <c r="CW47" s="294" t="str">
        <f t="shared" si="101"/>
        <v/>
      </c>
      <c r="CX47" s="294" t="str">
        <f t="shared" si="102"/>
        <v/>
      </c>
      <c r="CY47" s="294" t="str">
        <f t="shared" si="103"/>
        <v/>
      </c>
      <c r="CZ47" s="294" t="str">
        <f t="shared" si="104"/>
        <v/>
      </c>
      <c r="DA47" s="294" t="str">
        <f t="shared" si="105"/>
        <v/>
      </c>
      <c r="DB47" s="294" t="str">
        <f t="shared" si="106"/>
        <v/>
      </c>
      <c r="DC47" s="294" t="str">
        <f t="shared" si="107"/>
        <v/>
      </c>
      <c r="DD47" s="294" t="str">
        <f t="shared" si="108"/>
        <v/>
      </c>
      <c r="DE47" s="294" t="str">
        <f t="shared" si="109"/>
        <v/>
      </c>
      <c r="DF47" s="294" t="str">
        <f t="shared" si="126"/>
        <v/>
      </c>
      <c r="DG47" s="294" t="str">
        <f t="shared" si="126"/>
        <v/>
      </c>
      <c r="DH47" s="294" t="str">
        <f t="shared" si="111"/>
        <v/>
      </c>
      <c r="DI47" s="294" t="str">
        <f t="shared" si="112"/>
        <v/>
      </c>
      <c r="DJ47" s="295">
        <v>33</v>
      </c>
      <c r="DK47" s="296"/>
      <c r="DL47" s="296"/>
      <c r="DM47" s="309" t="str">
        <f t="shared" si="113"/>
        <v/>
      </c>
      <c r="DN47" s="292" t="str">
        <f t="shared" si="114"/>
        <v/>
      </c>
      <c r="DO47" s="292" t="str">
        <f t="shared" si="115"/>
        <v/>
      </c>
      <c r="DP47" s="292" t="str">
        <f t="shared" si="116"/>
        <v/>
      </c>
      <c r="DQ47" s="293" t="str">
        <f t="shared" si="117"/>
        <v/>
      </c>
      <c r="DR47" s="293" t="str">
        <f t="shared" si="118"/>
        <v/>
      </c>
      <c r="DS47" s="293" t="str">
        <f t="shared" si="7"/>
        <v/>
      </c>
      <c r="DT47" s="293" t="str">
        <f t="shared" si="8"/>
        <v/>
      </c>
      <c r="DU47" s="294" t="str">
        <f t="shared" si="9"/>
        <v/>
      </c>
      <c r="DV47" s="294" t="str">
        <f t="shared" si="10"/>
        <v/>
      </c>
      <c r="DW47" s="294" t="str">
        <f t="shared" si="11"/>
        <v/>
      </c>
      <c r="DX47" s="294" t="str">
        <f t="shared" si="12"/>
        <v/>
      </c>
      <c r="DY47" s="294" t="str">
        <f t="shared" si="13"/>
        <v/>
      </c>
      <c r="DZ47" s="294" t="str">
        <f t="shared" si="14"/>
        <v/>
      </c>
      <c r="EA47" s="294" t="str">
        <f t="shared" si="15"/>
        <v/>
      </c>
      <c r="EB47" s="294" t="str">
        <f t="shared" si="16"/>
        <v/>
      </c>
      <c r="EC47" s="294" t="str">
        <f t="shared" si="17"/>
        <v/>
      </c>
      <c r="ED47" s="294" t="str">
        <f t="shared" si="120"/>
        <v/>
      </c>
      <c r="EE47" s="294" t="str">
        <f t="shared" si="18"/>
        <v/>
      </c>
      <c r="EF47" s="294" t="str">
        <f t="shared" si="119"/>
        <v/>
      </c>
      <c r="EG47" s="295">
        <v>33</v>
      </c>
      <c r="EU47" s="254" t="str">
        <f>IFERROR(IF(AND('Classificação geral'!$H39="FEM",'Classificação geral'!$I39=1,'Classificação geral'!$F39="Mini"),'Classificação geral'!$A39,""),"")</f>
        <v/>
      </c>
      <c r="EV47" s="254" t="str">
        <f>IFERROR(IF(AND('Classificação geral'!$H39="FEM",'Classificação geral'!$I39=1,'Classificação geral'!F39="Mini"),'Classificação geral'!$B39,""),"")</f>
        <v/>
      </c>
      <c r="EW47" s="255" t="str">
        <f>IF($EV47='Classificação geral'!$B39,'Classificação geral'!$C39,"")</f>
        <v/>
      </c>
      <c r="EX47" s="255" t="str">
        <f>IF($EV47='Classificação geral'!$B39,'Classificação geral'!$D39,"")</f>
        <v/>
      </c>
      <c r="EY47" s="255" t="str">
        <f>IF($EV47='Classificação geral'!$B39,'Classificação geral'!$H39,"")</f>
        <v/>
      </c>
      <c r="EZ47" s="255" t="str">
        <f>IF($EY47='Classificação geral'!$H39,'Classificação geral'!$I39,"")</f>
        <v/>
      </c>
      <c r="FA47" s="255" t="str">
        <f>IF($EZ47='Classificação geral'!$I39,'Classificação geral'!$N39,"")</f>
        <v/>
      </c>
      <c r="FB47" s="255" t="str">
        <f>IF($EZ47='Classificação geral'!$I39,'Classificação geral'!$Q39,"")</f>
        <v/>
      </c>
      <c r="FC47" s="255" t="str">
        <f>IF($EZ47='Classificação geral'!$I39,'Classificação geral'!$R39,"")</f>
        <v/>
      </c>
      <c r="FD47" s="255" t="str">
        <f>IF($EZ47='Classificação geral'!$I39,'Classificação geral'!$J39,"")</f>
        <v/>
      </c>
      <c r="FE47" s="255" t="str">
        <f>IF($EZ47='Classificação geral'!$I39,'Classificação geral'!$S39,"")</f>
        <v/>
      </c>
      <c r="FF47" s="255" t="str">
        <f>IF($EZ47='Classificação geral'!$I39,'Classificação geral'!$U39,"")</f>
        <v/>
      </c>
      <c r="FG47" s="255" t="str">
        <f>IF($EZ47='Classificação geral'!$I39,'Classificação geral'!$V39,"")</f>
        <v/>
      </c>
      <c r="FH47" s="255" t="str">
        <f>IF($EZ47='Classificação geral'!$I39,'Classificação geral'!$K39,"")</f>
        <v/>
      </c>
      <c r="FI47" s="255" t="str">
        <f>IF($EZ47='Classificação geral'!$I39,'Classificação geral'!$W39,"")</f>
        <v/>
      </c>
      <c r="FJ47" s="255" t="str">
        <f>IF($EZ47='Classificação geral'!$I39,'Classificação geral'!$Y39,"")</f>
        <v/>
      </c>
      <c r="FK47" s="255" t="str">
        <f>IF($EZ47='Classificação geral'!$I39,'Classificação geral'!$Z39,"")</f>
        <v/>
      </c>
      <c r="FL47" s="255" t="str">
        <f>IF($EZ47='Classificação geral'!$I39,'Classificação geral'!$L39,"")</f>
        <v/>
      </c>
      <c r="FM47" s="255" t="str">
        <f>IF($EZ47='Classificação geral'!$I39,'Classificação geral'!$M39,"")</f>
        <v/>
      </c>
      <c r="FN47" s="255" t="str">
        <f>IF($EZ47='Classificação geral'!$I39,'Classificação geral'!$AG39,"")</f>
        <v/>
      </c>
      <c r="FO47" s="256" t="str">
        <f>IFERROR(RANK(FN47,FN:FN,0)+ COUNTIF($FN$13:FN46,FN47),"")</f>
        <v/>
      </c>
      <c r="FP47" s="244"/>
      <c r="FQ47" s="254" t="str">
        <f>IFERROR(IF(AND('Classificação geral'!$H39="mas",'Classificação geral'!$I39=1,'Classificação geral'!$F39="Mini"),'Classificação geral'!$A39,""),"")</f>
        <v/>
      </c>
      <c r="FR47" s="254" t="str">
        <f>IFERROR(IF(AND('Classificação geral'!$H39="mas",'Classificação geral'!$I39=1,'Classificação geral'!$F39="Mini"),'Classificação geral'!$B39,""),"")</f>
        <v/>
      </c>
      <c r="FS47" s="255" t="str">
        <f>IF($FR47='Classificação geral'!$B39,'Classificação geral'!$C39,"")</f>
        <v/>
      </c>
      <c r="FT47" s="255" t="str">
        <f>IF($FR47='Classificação geral'!$B39,'Classificação geral'!$D39,"")</f>
        <v/>
      </c>
      <c r="FU47" s="255" t="str">
        <f>IF($FR47='Classificação geral'!$B39,'Classificação geral'!$H39,"")</f>
        <v/>
      </c>
      <c r="FV47" s="254" t="str">
        <f>IFERROR(IF(AND($FU47="mas",'Classificação geral'!$I39=1),'Classificação geral'!I39,""),"")</f>
        <v/>
      </c>
      <c r="FW47" s="254" t="str">
        <f>IFERROR(IF(AND($FU47="mas",'Classificação geral'!$I39=1),'Classificação geral'!N39,""),"")</f>
        <v/>
      </c>
      <c r="FX47" s="254" t="str">
        <f>IFERROR(IF(AND($FU47="mas",'Classificação geral'!$I39=1),'Classificação geral'!Q39,""),"")</f>
        <v/>
      </c>
      <c r="FY47" s="254" t="str">
        <f>IFERROR(IF(AND($FU47="mas",'Classificação geral'!$I39=1),'Classificação geral'!R39,""),"")</f>
        <v/>
      </c>
      <c r="FZ47" s="254" t="str">
        <f>IFERROR(IF(AND($FU47="mas",'Classificação geral'!$I39=1),'Classificação geral'!J39,""),"")</f>
        <v/>
      </c>
      <c r="GA47" s="254" t="str">
        <f>IFERROR(IF(AND($FU47="mas",'Classificação geral'!$I39=1),'Classificação geral'!S39,""),"")</f>
        <v/>
      </c>
      <c r="GB47" s="254" t="str">
        <f>IFERROR(IF(AND($FU47="mas",'Classificação geral'!$I39=1),'Classificação geral'!U39,""),"")</f>
        <v/>
      </c>
      <c r="GC47" s="254" t="str">
        <f>IFERROR(IF(AND($FU47="mas",'Classificação geral'!$I39=1),'Classificação geral'!V39,""),"")</f>
        <v/>
      </c>
      <c r="GD47" s="254" t="str">
        <f>IFERROR(IF(AND($FU47="mas",'Classificação geral'!$I39=1),'Classificação geral'!K39,""),"")</f>
        <v/>
      </c>
      <c r="GE47" s="254" t="str">
        <f>IFERROR(IF(AND($FU47="mas",'Classificação geral'!$I39=1),'Classificação geral'!W39,""),"")</f>
        <v/>
      </c>
      <c r="GF47" s="254" t="str">
        <f>IFERROR(IF(AND($FU47="mas",'Classificação geral'!$I39=1),'Classificação geral'!Y39,""),"")</f>
        <v/>
      </c>
      <c r="GG47" s="254" t="str">
        <f>IFERROR(IF(AND($FU47="mas",'Classificação geral'!$I39=1),'Classificação geral'!Z39,""),"")</f>
        <v/>
      </c>
      <c r="GH47" s="254" t="str">
        <f>IFERROR(IF(AND($FU47="mas",'Classificação geral'!$I39=1),'Classificação geral'!L39,""),"")</f>
        <v/>
      </c>
      <c r="GI47" s="254" t="str">
        <f>IFERROR(IF(AND($FU47="mas",'Classificação geral'!$I39=1),'Classificação geral'!M39,""),"")</f>
        <v/>
      </c>
      <c r="GJ47" s="302" t="str">
        <f>IFERROR(IF(AND($FU47="mas",'Classificação geral'!$I39=1),'Classificação geral'!AG39,""),"")</f>
        <v/>
      </c>
      <c r="GK47" s="256" t="str">
        <f>IFERROR(RANK(GJ47,GJ:GJ,0)+ COUNTIF($GJ$13:GJ46,GJ47),"")</f>
        <v/>
      </c>
      <c r="GL47" s="244"/>
      <c r="GM47" s="254" t="str">
        <f>IFERROR(IF(AND('Classificação geral'!$H39="fem",'Classificação geral'!$I39=2,'Classificação geral'!$F39="Mini"),'Classificação geral'!$A39,""),"")</f>
        <v/>
      </c>
      <c r="GN47" s="254" t="str">
        <f>IFERROR(IF(AND('Classificação geral'!$H39="fem",'Classificação geral'!$I39=2,'Classificação geral'!$F39="Mini"),'Classificação geral'!$B39,""),"")</f>
        <v/>
      </c>
      <c r="GO47" s="255" t="str">
        <f>IF($GN47='Classificação geral'!$B39,'Classificação geral'!$C39,"")</f>
        <v/>
      </c>
      <c r="GP47" s="255" t="str">
        <f>IF($GN47='Classificação geral'!$B39,'Classificação geral'!$D39,"")</f>
        <v/>
      </c>
      <c r="GQ47" s="255" t="str">
        <f>IF($GN47='Classificação geral'!$B39,'Classificação geral'!$H39,"")</f>
        <v/>
      </c>
      <c r="GR47" s="254" t="str">
        <f>IFERROR(IF(AND($GQ47="fem",'Classificação geral'!$I39=2),'Classificação geral'!I39,""),"")</f>
        <v/>
      </c>
      <c r="GS47" s="254" t="str">
        <f>IFERROR(IF(AND($GQ47="fem",'Classificação geral'!$I39=2),'Classificação geral'!N39,""),"")</f>
        <v/>
      </c>
      <c r="GT47" s="254" t="str">
        <f>IFERROR(IF(AND($GQ47="fem",'Classificação geral'!$I39=2),'Classificação geral'!Q39,""),"")</f>
        <v/>
      </c>
      <c r="GU47" s="254" t="str">
        <f>IFERROR(IF(AND($GQ47="fem",'Classificação geral'!$I39=2),'Classificação geral'!R39,""),"")</f>
        <v/>
      </c>
      <c r="GV47" s="254" t="str">
        <f>IFERROR(IF(AND($GQ47="fem",'Classificação geral'!$I39=2),'Classificação geral'!J39,""),"")</f>
        <v/>
      </c>
      <c r="GW47" s="254" t="str">
        <f>IFERROR(IF(AND($GQ47="fem",'Classificação geral'!$I39=2),'Classificação geral'!S39,""),"")</f>
        <v/>
      </c>
      <c r="GX47" s="254" t="str">
        <f>IFERROR(IF(AND($GQ47="fem",'Classificação geral'!$I39=2),'Classificação geral'!U39,""),"")</f>
        <v/>
      </c>
      <c r="GY47" s="254" t="str">
        <f>IFERROR(IF(AND($GQ47="fem",'Classificação geral'!$I39=2),'Classificação geral'!V39,""),"")</f>
        <v/>
      </c>
      <c r="GZ47" s="254" t="str">
        <f>IFERROR(IF(AND($GQ47="fem",'Classificação geral'!$I39=2),'Classificação geral'!K39,""),"")</f>
        <v/>
      </c>
      <c r="HA47" s="254" t="str">
        <f>IFERROR(IF(AND($GQ47="fem",'Classificação geral'!$I39=2),'Classificação geral'!W39,""),"")</f>
        <v/>
      </c>
      <c r="HB47" s="254" t="str">
        <f>IFERROR(IF(AND($GQ47="fem",'Classificação geral'!$I39=2),'Classificação geral'!Y39,""),"")</f>
        <v/>
      </c>
      <c r="HC47" s="254" t="str">
        <f>IFERROR(IF(AND($GQ47="fem",'Classificação geral'!$I39=2),'Classificação geral'!Z39,""),"")</f>
        <v/>
      </c>
      <c r="HD47" s="254" t="str">
        <f>IFERROR(IF(AND($GQ47="fem",'Classificação geral'!$I39=2),'Classificação geral'!L39,""),"")</f>
        <v/>
      </c>
      <c r="HE47" s="254" t="str">
        <f>IFERROR(IF(AND($GQ47="fem",'Classificação geral'!$I39=2),'Classificação geral'!M39,""),"")</f>
        <v/>
      </c>
      <c r="HF47" s="254" t="str">
        <f>IFERROR(IF(AND($GQ47="fem",'Classificação geral'!$I39=2),'Classificação geral'!AG39,""),"")</f>
        <v/>
      </c>
      <c r="HG47" s="256" t="str">
        <f>IFERROR(RANK(HF47,HF:HF,0)+ COUNTIF(HF$13:$HF45,HF47),"")</f>
        <v/>
      </c>
      <c r="HH47" s="244"/>
      <c r="HI47" s="254" t="str">
        <f>IFERROR(IF(AND('Classificação geral'!$H39="mas",'Classificação geral'!$I39=2,'Classificação geral'!$F39="Mini"),'Classificação geral'!$A39,""),"")</f>
        <v/>
      </c>
      <c r="HJ47" s="254" t="str">
        <f>IFERROR(IF(AND('Classificação geral'!$H39="mas",'Classificação geral'!$I39=2,'Classificação geral'!$F39="Mini"),'Classificação geral'!$B39,""),"")</f>
        <v/>
      </c>
      <c r="HK47" s="255" t="str">
        <f>IF($HJ47='Classificação geral'!$B39,'Classificação geral'!$C39,"")</f>
        <v/>
      </c>
      <c r="HL47" s="255" t="str">
        <f>IF($HJ47='Classificação geral'!$B39,'Classificação geral'!$D39,"")</f>
        <v/>
      </c>
      <c r="HM47" s="255" t="str">
        <f>IF($HJ47='Classificação geral'!$B39,'Classificação geral'!$H39,"")</f>
        <v/>
      </c>
      <c r="HN47" s="254" t="str">
        <f>IFERROR(IF(AND($HM47="mas",'Classificação geral'!$I39=2),'Classificação geral'!I39,""),"")</f>
        <v/>
      </c>
      <c r="HO47" s="254" t="str">
        <f>IFERROR(IF(AND($HM47="mas",'Classificação geral'!$I39=2),'Classificação geral'!N39,""),"")</f>
        <v/>
      </c>
      <c r="HP47" s="254" t="str">
        <f>IFERROR(IF(AND($HM47="mas",'Classificação geral'!$I39=2),'Classificação geral'!Q39,""),"")</f>
        <v/>
      </c>
      <c r="HQ47" s="254" t="str">
        <f>IFERROR(IF(AND($HM47="mas",'Classificação geral'!$I39=2),'Classificação geral'!R39,""),"")</f>
        <v/>
      </c>
      <c r="HR47" s="254" t="str">
        <f>IFERROR(IF(AND($HM47="mas",'Classificação geral'!$I39=2),'Classificação geral'!J39,""),"")</f>
        <v/>
      </c>
      <c r="HS47" s="254" t="str">
        <f>IFERROR(IF(AND($HM47="mas",'Classificação geral'!$I39=2),'Classificação geral'!S39,""),"")</f>
        <v/>
      </c>
      <c r="HT47" s="254" t="str">
        <f>IFERROR(IF(AND($HM47="mas",'Classificação geral'!$I39=2),'Classificação geral'!U39,""),"")</f>
        <v/>
      </c>
      <c r="HU47" s="254" t="str">
        <f>IFERROR(IF(AND($HM47="mas",'Classificação geral'!$I39=2),'Classificação geral'!V39,""),"")</f>
        <v/>
      </c>
      <c r="HV47" s="254" t="str">
        <f>IFERROR(IF(AND($HM47="mas",'Classificação geral'!$I39=2),'Classificação geral'!J39,""),"")</f>
        <v/>
      </c>
      <c r="HW47" s="254" t="str">
        <f>IFERROR(IF(AND($HM47="mas",'Classificação geral'!$I39=2),'Classificação geral'!W39,""),"")</f>
        <v/>
      </c>
      <c r="HX47" s="254" t="str">
        <f>IFERROR(IF(AND($HM47="mas",'Classificação geral'!$I39=2),'Classificação geral'!Y39,""),"")</f>
        <v/>
      </c>
      <c r="HY47" s="254" t="str">
        <f>IFERROR(IF(AND($HM47="mas",'Classificação geral'!$I39=2),'Classificação geral'!Z39,""),"")</f>
        <v/>
      </c>
      <c r="HZ47" s="254" t="str">
        <f>IFERROR(IF(AND($HM47="mas",'Classificação geral'!$I39=2),'Classificação geral'!L39,""),"")</f>
        <v/>
      </c>
      <c r="IA47" s="254" t="str">
        <f>IFERROR(IF(AND($HM47="mas",'Classificação geral'!$I39=2),'Classificação geral'!$AG39,""),"")</f>
        <v/>
      </c>
      <c r="IB47" s="256" t="str">
        <f>IFERROR(RANK(IA47,IA:IA,0)+ COUNTIF($IA$13:IA$13,IA47),"")</f>
        <v/>
      </c>
      <c r="IC47" s="244"/>
      <c r="ID47" s="254" t="str">
        <f>IFERROR(IF(AND('Classificação geral'!$H39="fem",'Classificação geral'!$I39=3,'Classificação geral'!$F39="Mini"),'Classificação geral'!$A39,""),"")</f>
        <v/>
      </c>
      <c r="IE47" s="254" t="str">
        <f>IFERROR(IF(AND('Classificação geral'!$H39="fem",'Classificação geral'!$I39=3,'Classificação geral'!$F39="Mini"),'Classificação geral'!$B39,""),"")</f>
        <v/>
      </c>
      <c r="IF47" s="255" t="str">
        <f>IF($IE47='Classificação geral'!$B39,'Classificação geral'!$C39,"")</f>
        <v/>
      </c>
      <c r="IG47" s="255" t="str">
        <f>IF($IE47='Classificação geral'!$B39,'Classificação geral'!$D39,"")</f>
        <v/>
      </c>
      <c r="IH47" s="255" t="str">
        <f>IF($IE47='Classificação geral'!$B39,'Classificação geral'!$H39,"")</f>
        <v/>
      </c>
      <c r="II47" s="255" t="str">
        <f>IF($IH47='Classificação geral'!$H39,'Classificação geral'!$I39,"")</f>
        <v/>
      </c>
      <c r="IJ47" s="255" t="str">
        <f>IF($II47='Classificação geral'!$I39,'Classificação geral'!$N39,"")</f>
        <v/>
      </c>
      <c r="IK47" s="255" t="str">
        <f>IF($II47='Classificação geral'!$I39,'Classificação geral'!$Q39,"")</f>
        <v/>
      </c>
      <c r="IL47" s="255" t="str">
        <f>IF($II47='Classificação geral'!$I39,'Classificação geral'!$R39,"")</f>
        <v/>
      </c>
      <c r="IM47" s="255" t="str">
        <f>IF($II47='Classificação geral'!$I39,'Classificação geral'!$J39,"")</f>
        <v/>
      </c>
      <c r="IN47" s="255" t="str">
        <f>IF($II47='Classificação geral'!$I39,'Classificação geral'!$S39,"")</f>
        <v/>
      </c>
      <c r="IO47" s="255" t="str">
        <f>IF($II47='Classificação geral'!$I39,'Classificação geral'!$U39,"")</f>
        <v/>
      </c>
      <c r="IP47" s="255" t="str">
        <f>IF($II47='Classificação geral'!$I39,'Classificação geral'!$V39,"")</f>
        <v/>
      </c>
      <c r="IQ47" s="255" t="str">
        <f>IF($II47='Classificação geral'!$I39,'Classificação geral'!$K39,"")</f>
        <v/>
      </c>
      <c r="IR47" s="255" t="str">
        <f>IF($II47='Classificação geral'!$I39,'Classificação geral'!$W39,"")</f>
        <v/>
      </c>
      <c r="IS47" s="255" t="str">
        <f>IF($II47='Classificação geral'!$I39,'Classificação geral'!$Y39,"")</f>
        <v/>
      </c>
      <c r="IT47" s="255" t="str">
        <f>IF($II47='Classificação geral'!$I39,'Classificação geral'!$Z39,"")</f>
        <v/>
      </c>
      <c r="IU47" s="255" t="str">
        <f>IF($II47='Classificação geral'!$I39,'Classificação geral'!$L39,"")</f>
        <v/>
      </c>
      <c r="IV47" s="255" t="str">
        <f>IF($II47='Classificação geral'!$I39,'Classificação geral'!$M39,"")</f>
        <v/>
      </c>
      <c r="IW47" s="255" t="str">
        <f>IF($II47='Classificação geral'!$I39,'Classificação geral'!$AG39,"")</f>
        <v/>
      </c>
      <c r="IX47" s="256" t="str">
        <f>IFERROR(RANK(IW47,IW:IW,0)+ COUNTIF($IW$13:IW45,IW47),"")</f>
        <v/>
      </c>
      <c r="IY47" s="244"/>
      <c r="IZ47" s="254" t="str">
        <f>IFERROR(IF(AND('Classificação geral'!$H39="mas",'Classificação geral'!$I39=3,'Classificação geral'!$F39="Mini"),'Classificação geral'!$A39,""),"")</f>
        <v/>
      </c>
      <c r="JA47" s="254" t="str">
        <f>IFERROR(IF(AND('Classificação geral'!$H39="mas",'Classificação geral'!$I39=3,'Classificação geral'!$F39="Mini"),'Classificação geral'!$B39,""),"")</f>
        <v/>
      </c>
      <c r="JB47" s="255" t="str">
        <f>IF($JA47='Classificação geral'!$B39,'Classificação geral'!$C39,"")</f>
        <v/>
      </c>
      <c r="JC47" s="255" t="str">
        <f>IF($JA47='Classificação geral'!$B39,'Classificação geral'!$D39,"")</f>
        <v/>
      </c>
      <c r="JD47" s="255" t="str">
        <f>IF($JA47='Classificação geral'!$B39,'Classificação geral'!$H39,"")</f>
        <v/>
      </c>
      <c r="JE47" s="254" t="str">
        <f>IFERROR(IF(AND($JD47="mas",'Classificação geral'!$I39=3),'Classificação geral'!I39,""),"")</f>
        <v/>
      </c>
      <c r="JF47" s="254" t="str">
        <f>IFERROR(IF(AND($JD47="mas",'Classificação geral'!$I39=3),'Classificação geral'!N39,""),"")</f>
        <v/>
      </c>
      <c r="JG47" s="254" t="str">
        <f>IFERROR(IF(AND($JD47="mas",'Classificação geral'!$I39=3),'Classificação geral'!Q39,""),"")</f>
        <v/>
      </c>
      <c r="JH47" s="254" t="str">
        <f>IFERROR(IF(AND($JD47="mas",'Classificação geral'!$I39=3),'Classificação geral'!R39,""),"")</f>
        <v/>
      </c>
      <c r="JI47" s="254" t="str">
        <f>IFERROR(IF(AND($JD47="mas",'Classificação geral'!$I39=3),'Classificação geral'!J39,""),"")</f>
        <v/>
      </c>
      <c r="JJ47" s="254" t="str">
        <f>IFERROR(IF(AND($JD47="mas",'Classificação geral'!$I39=3),'Classificação geral'!S39,""),"")</f>
        <v/>
      </c>
      <c r="JK47" s="254" t="str">
        <f>IFERROR(IF(AND($JD47="mas",'Classificação geral'!$I39=3),'Classificação geral'!U39,""),"")</f>
        <v/>
      </c>
      <c r="JL47" s="254" t="str">
        <f>IFERROR(IF(AND($JD47="mas",'Classificação geral'!$I39=3),'Classificação geral'!V39,""),"")</f>
        <v/>
      </c>
      <c r="JM47" s="254" t="str">
        <f>IFERROR(IF(AND($JD47="mas",'Classificação geral'!$I39=3),'Classificação geral'!K39,""),"")</f>
        <v/>
      </c>
      <c r="JN47" s="254" t="str">
        <f>IFERROR(IF(AND($JD47="mas",'Classificação geral'!$I39=3),'Classificação geral'!W39,""),"")</f>
        <v/>
      </c>
      <c r="JO47" s="254" t="str">
        <f>IFERROR(IF(AND($JD47="mas",'Classificação geral'!$I39=3),'Classificação geral'!Y39,""),"")</f>
        <v/>
      </c>
      <c r="JP47" s="254" t="str">
        <f>IFERROR(IF(AND($JD47="mas",'Classificação geral'!$I39=3),'Classificação geral'!Z39,""),"")</f>
        <v/>
      </c>
      <c r="JQ47" s="254" t="str">
        <f>IFERROR(IF(AND($JD47="mas",'Classificação geral'!$I39=3),'Classificação geral'!L39,""),"")</f>
        <v/>
      </c>
      <c r="JR47" s="254" t="str">
        <f>IFERROR(IF(AND($JD47="mas",'Classificação geral'!$I39=3),'Classificação geral'!$AG39,""),"")</f>
        <v/>
      </c>
      <c r="JS47" s="256" t="str">
        <f>IFERROR(RANK(JR47,JR:JR,0)+ COUNTIF(JR$13:$JR45,JR47),"")</f>
        <v/>
      </c>
    </row>
    <row r="48" spans="1:279" s="304" customFormat="1" ht="27.75" customHeight="1" x14ac:dyDescent="0.4">
      <c r="A48" s="297"/>
      <c r="B48" s="309" t="str">
        <f t="shared" si="19"/>
        <v/>
      </c>
      <c r="C48" s="292" t="str">
        <f t="shared" si="20"/>
        <v/>
      </c>
      <c r="D48" s="292" t="str">
        <f t="shared" si="21"/>
        <v/>
      </c>
      <c r="E48" s="292" t="str">
        <f t="shared" si="22"/>
        <v/>
      </c>
      <c r="F48" s="293" t="str">
        <f t="shared" si="23"/>
        <v/>
      </c>
      <c r="G48" s="293" t="str">
        <f t="shared" si="24"/>
        <v/>
      </c>
      <c r="H48" s="294" t="str">
        <f t="shared" si="25"/>
        <v/>
      </c>
      <c r="I48" s="294" t="str">
        <f t="shared" si="26"/>
        <v/>
      </c>
      <c r="J48" s="294" t="str">
        <f t="shared" si="27"/>
        <v/>
      </c>
      <c r="K48" s="294" t="str">
        <f t="shared" si="28"/>
        <v/>
      </c>
      <c r="L48" s="294" t="str">
        <f t="shared" si="29"/>
        <v/>
      </c>
      <c r="M48" s="294" t="str">
        <f t="shared" si="30"/>
        <v/>
      </c>
      <c r="N48" s="294" t="str">
        <f t="shared" si="31"/>
        <v/>
      </c>
      <c r="O48" s="294" t="str">
        <f t="shared" si="32"/>
        <v/>
      </c>
      <c r="P48" s="294" t="str">
        <f t="shared" si="33"/>
        <v/>
      </c>
      <c r="Q48" s="294" t="str">
        <f t="shared" si="34"/>
        <v/>
      </c>
      <c r="R48" s="294" t="str">
        <f t="shared" si="121"/>
        <v/>
      </c>
      <c r="S48" s="294" t="str">
        <f t="shared" si="121"/>
        <v/>
      </c>
      <c r="T48" s="294" t="str">
        <f t="shared" si="36"/>
        <v/>
      </c>
      <c r="U48" s="294" t="str">
        <f t="shared" si="37"/>
        <v/>
      </c>
      <c r="V48" s="295">
        <v>34</v>
      </c>
      <c r="W48" s="296"/>
      <c r="X48" s="296"/>
      <c r="Y48" s="309" t="str">
        <f t="shared" si="38"/>
        <v/>
      </c>
      <c r="Z48" s="292" t="str">
        <f t="shared" si="39"/>
        <v/>
      </c>
      <c r="AA48" s="292" t="str">
        <f t="shared" si="40"/>
        <v/>
      </c>
      <c r="AB48" s="292" t="str">
        <f t="shared" si="41"/>
        <v/>
      </c>
      <c r="AC48" s="293" t="str">
        <f t="shared" si="42"/>
        <v/>
      </c>
      <c r="AD48" s="293" t="str">
        <f t="shared" si="43"/>
        <v/>
      </c>
      <c r="AE48" s="294" t="str">
        <f t="shared" si="44"/>
        <v/>
      </c>
      <c r="AF48" s="294" t="str">
        <f t="shared" si="45"/>
        <v/>
      </c>
      <c r="AG48" s="294" t="str">
        <f t="shared" si="46"/>
        <v/>
      </c>
      <c r="AH48" s="294" t="str">
        <f t="shared" si="47"/>
        <v/>
      </c>
      <c r="AI48" s="294" t="str">
        <f t="shared" si="48"/>
        <v/>
      </c>
      <c r="AJ48" s="294" t="str">
        <f t="shared" si="49"/>
        <v/>
      </c>
      <c r="AK48" s="294" t="str">
        <f t="shared" si="50"/>
        <v/>
      </c>
      <c r="AL48" s="294" t="str">
        <f t="shared" si="51"/>
        <v/>
      </c>
      <c r="AM48" s="294" t="str">
        <f t="shared" si="52"/>
        <v/>
      </c>
      <c r="AN48" s="294" t="str">
        <f t="shared" si="53"/>
        <v/>
      </c>
      <c r="AO48" s="294" t="str">
        <f t="shared" si="122"/>
        <v/>
      </c>
      <c r="AP48" s="294" t="str">
        <f t="shared" si="122"/>
        <v/>
      </c>
      <c r="AQ48" s="294" t="str">
        <f t="shared" si="55"/>
        <v/>
      </c>
      <c r="AR48" s="294" t="str">
        <f t="shared" si="56"/>
        <v/>
      </c>
      <c r="AS48" s="295">
        <v>34</v>
      </c>
      <c r="AT48" s="296"/>
      <c r="AU48" s="297"/>
      <c r="AV48" s="310" t="str">
        <f t="shared" si="57"/>
        <v/>
      </c>
      <c r="AW48" s="292" t="str">
        <f t="shared" si="58"/>
        <v/>
      </c>
      <c r="AX48" s="292" t="str">
        <f t="shared" si="59"/>
        <v/>
      </c>
      <c r="AY48" s="293" t="str">
        <f t="shared" si="60"/>
        <v/>
      </c>
      <c r="AZ48" s="293" t="str">
        <f t="shared" si="61"/>
        <v/>
      </c>
      <c r="BA48" s="293" t="str">
        <f t="shared" si="62"/>
        <v/>
      </c>
      <c r="BB48" s="294" t="str">
        <f t="shared" si="63"/>
        <v/>
      </c>
      <c r="BC48" s="294" t="str">
        <f t="shared" si="64"/>
        <v/>
      </c>
      <c r="BD48" s="294" t="str">
        <f t="shared" si="65"/>
        <v/>
      </c>
      <c r="BE48" s="294" t="str">
        <f t="shared" si="66"/>
        <v/>
      </c>
      <c r="BF48" s="294" t="str">
        <f t="shared" si="67"/>
        <v/>
      </c>
      <c r="BG48" s="294" t="str">
        <f t="shared" si="68"/>
        <v/>
      </c>
      <c r="BH48" s="294" t="str">
        <f t="shared" si="69"/>
        <v/>
      </c>
      <c r="BI48" s="294" t="str">
        <f t="shared" si="70"/>
        <v/>
      </c>
      <c r="BJ48" s="294" t="str">
        <f t="shared" si="71"/>
        <v/>
      </c>
      <c r="BK48" s="294" t="str">
        <f t="shared" si="72"/>
        <v/>
      </c>
      <c r="BL48" s="294" t="str">
        <f t="shared" si="123"/>
        <v/>
      </c>
      <c r="BM48" s="294" t="str">
        <f t="shared" si="123"/>
        <v/>
      </c>
      <c r="BN48" s="294" t="str">
        <f t="shared" si="74"/>
        <v/>
      </c>
      <c r="BO48" s="294" t="str">
        <f t="shared" si="75"/>
        <v/>
      </c>
      <c r="BP48" s="295">
        <v>34</v>
      </c>
      <c r="BQ48" s="296"/>
      <c r="BR48" s="296"/>
      <c r="BS48" s="310" t="str">
        <f t="shared" si="76"/>
        <v/>
      </c>
      <c r="BT48" s="292" t="str">
        <f t="shared" si="77"/>
        <v/>
      </c>
      <c r="BU48" s="292" t="str">
        <f t="shared" si="78"/>
        <v/>
      </c>
      <c r="BV48" s="293" t="str">
        <f t="shared" si="79"/>
        <v/>
      </c>
      <c r="BW48" s="293" t="str">
        <f t="shared" si="80"/>
        <v/>
      </c>
      <c r="BX48" s="293" t="str">
        <f t="shared" si="124"/>
        <v/>
      </c>
      <c r="BY48" s="294" t="str">
        <f t="shared" si="124"/>
        <v/>
      </c>
      <c r="BZ48" s="294" t="str">
        <f t="shared" si="82"/>
        <v/>
      </c>
      <c r="CA48" s="294" t="str">
        <f t="shared" si="83"/>
        <v/>
      </c>
      <c r="CB48" s="294" t="str">
        <f t="shared" si="84"/>
        <v/>
      </c>
      <c r="CC48" s="294" t="str">
        <f t="shared" si="85"/>
        <v/>
      </c>
      <c r="CD48" s="294" t="str">
        <f t="shared" si="86"/>
        <v/>
      </c>
      <c r="CE48" s="294" t="str">
        <f t="shared" si="87"/>
        <v/>
      </c>
      <c r="CF48" s="294" t="str">
        <f t="shared" si="88"/>
        <v/>
      </c>
      <c r="CG48" s="294" t="str">
        <f t="shared" si="89"/>
        <v/>
      </c>
      <c r="CH48" s="294" t="str">
        <f t="shared" si="90"/>
        <v/>
      </c>
      <c r="CI48" s="294" t="str">
        <f t="shared" si="125"/>
        <v/>
      </c>
      <c r="CJ48" s="294" t="str">
        <f t="shared" si="125"/>
        <v/>
      </c>
      <c r="CK48" s="294" t="str">
        <f t="shared" si="92"/>
        <v/>
      </c>
      <c r="CL48" s="294" t="str">
        <f t="shared" si="93"/>
        <v/>
      </c>
      <c r="CM48" s="295">
        <v>34</v>
      </c>
      <c r="CN48" s="297"/>
      <c r="CO48" s="297"/>
      <c r="CP48" s="309" t="str">
        <f t="shared" si="94"/>
        <v/>
      </c>
      <c r="CQ48" s="292" t="str">
        <f t="shared" si="95"/>
        <v/>
      </c>
      <c r="CR48" s="292" t="str">
        <f t="shared" si="96"/>
        <v/>
      </c>
      <c r="CS48" s="292" t="str">
        <f t="shared" si="97"/>
        <v/>
      </c>
      <c r="CT48" s="293" t="str">
        <f t="shared" si="98"/>
        <v/>
      </c>
      <c r="CU48" s="293" t="str">
        <f t="shared" si="99"/>
        <v/>
      </c>
      <c r="CV48" s="294" t="str">
        <f t="shared" si="100"/>
        <v/>
      </c>
      <c r="CW48" s="294" t="str">
        <f t="shared" si="101"/>
        <v/>
      </c>
      <c r="CX48" s="294" t="str">
        <f t="shared" si="102"/>
        <v/>
      </c>
      <c r="CY48" s="294" t="str">
        <f t="shared" si="103"/>
        <v/>
      </c>
      <c r="CZ48" s="294" t="str">
        <f t="shared" si="104"/>
        <v/>
      </c>
      <c r="DA48" s="294" t="str">
        <f t="shared" si="105"/>
        <v/>
      </c>
      <c r="DB48" s="294" t="str">
        <f t="shared" si="106"/>
        <v/>
      </c>
      <c r="DC48" s="294" t="str">
        <f t="shared" si="107"/>
        <v/>
      </c>
      <c r="DD48" s="294" t="str">
        <f t="shared" si="108"/>
        <v/>
      </c>
      <c r="DE48" s="294" t="str">
        <f t="shared" si="109"/>
        <v/>
      </c>
      <c r="DF48" s="294" t="str">
        <f t="shared" si="126"/>
        <v/>
      </c>
      <c r="DG48" s="294" t="str">
        <f t="shared" si="126"/>
        <v/>
      </c>
      <c r="DH48" s="294" t="str">
        <f t="shared" si="111"/>
        <v/>
      </c>
      <c r="DI48" s="294" t="str">
        <f t="shared" si="112"/>
        <v/>
      </c>
      <c r="DJ48" s="295">
        <v>34</v>
      </c>
      <c r="DK48" s="296"/>
      <c r="DL48" s="296"/>
      <c r="DM48" s="309" t="str">
        <f t="shared" si="113"/>
        <v/>
      </c>
      <c r="DN48" s="292" t="str">
        <f t="shared" si="114"/>
        <v/>
      </c>
      <c r="DO48" s="292" t="str">
        <f t="shared" si="115"/>
        <v/>
      </c>
      <c r="DP48" s="292" t="str">
        <f t="shared" si="116"/>
        <v/>
      </c>
      <c r="DQ48" s="293" t="str">
        <f t="shared" si="117"/>
        <v/>
      </c>
      <c r="DR48" s="293" t="str">
        <f t="shared" si="118"/>
        <v/>
      </c>
      <c r="DS48" s="293" t="str">
        <f t="shared" si="7"/>
        <v/>
      </c>
      <c r="DT48" s="293" t="str">
        <f t="shared" si="8"/>
        <v/>
      </c>
      <c r="DU48" s="294" t="str">
        <f t="shared" si="9"/>
        <v/>
      </c>
      <c r="DV48" s="294" t="str">
        <f t="shared" si="10"/>
        <v/>
      </c>
      <c r="DW48" s="294" t="str">
        <f t="shared" si="11"/>
        <v/>
      </c>
      <c r="DX48" s="294" t="str">
        <f t="shared" si="12"/>
        <v/>
      </c>
      <c r="DY48" s="294" t="str">
        <f t="shared" si="13"/>
        <v/>
      </c>
      <c r="DZ48" s="294" t="str">
        <f t="shared" si="14"/>
        <v/>
      </c>
      <c r="EA48" s="294" t="str">
        <f t="shared" si="15"/>
        <v/>
      </c>
      <c r="EB48" s="294" t="str">
        <f t="shared" si="16"/>
        <v/>
      </c>
      <c r="EC48" s="294" t="str">
        <f t="shared" si="17"/>
        <v/>
      </c>
      <c r="ED48" s="294" t="str">
        <f t="shared" si="120"/>
        <v/>
      </c>
      <c r="EE48" s="294" t="str">
        <f t="shared" si="18"/>
        <v/>
      </c>
      <c r="EF48" s="294" t="str">
        <f t="shared" si="119"/>
        <v/>
      </c>
      <c r="EG48" s="295">
        <v>34</v>
      </c>
      <c r="EU48" s="254" t="str">
        <f>IFERROR(IF(AND('Classificação geral'!$H40="FEM",'Classificação geral'!$I40=1,'Classificação geral'!$F40="Mini"),'Classificação geral'!$A40,""),"")</f>
        <v/>
      </c>
      <c r="EV48" s="254" t="str">
        <f>IFERROR(IF(AND('Classificação geral'!$H40="FEM",'Classificação geral'!$I40=1,'Classificação geral'!F40="Mini"),'Classificação geral'!$B40,""),"")</f>
        <v/>
      </c>
      <c r="EW48" s="255" t="str">
        <f>IF($EV48='Classificação geral'!$B40,'Classificação geral'!$C40,"")</f>
        <v/>
      </c>
      <c r="EX48" s="255" t="str">
        <f>IF($EV48='Classificação geral'!$B40,'Classificação geral'!$D40,"")</f>
        <v/>
      </c>
      <c r="EY48" s="255" t="str">
        <f>IF($EV48='Classificação geral'!$B40,'Classificação geral'!$H40,"")</f>
        <v/>
      </c>
      <c r="EZ48" s="255" t="str">
        <f>IF($EY48='Classificação geral'!$H40,'Classificação geral'!$I40,"")</f>
        <v/>
      </c>
      <c r="FA48" s="255" t="str">
        <f>IF($EZ48='Classificação geral'!$I40,'Classificação geral'!$N40,"")</f>
        <v/>
      </c>
      <c r="FB48" s="255" t="str">
        <f>IF($EZ48='Classificação geral'!$I40,'Classificação geral'!$Q40,"")</f>
        <v/>
      </c>
      <c r="FC48" s="255" t="str">
        <f>IF($EZ48='Classificação geral'!$I40,'Classificação geral'!$R40,"")</f>
        <v/>
      </c>
      <c r="FD48" s="255" t="str">
        <f>IF($EZ48='Classificação geral'!$I40,'Classificação geral'!$J40,"")</f>
        <v/>
      </c>
      <c r="FE48" s="255" t="str">
        <f>IF($EZ48='Classificação geral'!$I40,'Classificação geral'!$S40,"")</f>
        <v/>
      </c>
      <c r="FF48" s="255" t="str">
        <f>IF($EZ48='Classificação geral'!$I40,'Classificação geral'!$U40,"")</f>
        <v/>
      </c>
      <c r="FG48" s="255" t="str">
        <f>IF($EZ48='Classificação geral'!$I40,'Classificação geral'!$V40,"")</f>
        <v/>
      </c>
      <c r="FH48" s="255" t="str">
        <f>IF($EZ48='Classificação geral'!$I40,'Classificação geral'!$K40,"")</f>
        <v/>
      </c>
      <c r="FI48" s="255" t="str">
        <f>IF($EZ48='Classificação geral'!$I40,'Classificação geral'!$W40,"")</f>
        <v/>
      </c>
      <c r="FJ48" s="255" t="str">
        <f>IF($EZ48='Classificação geral'!$I40,'Classificação geral'!$Y40,"")</f>
        <v/>
      </c>
      <c r="FK48" s="255" t="str">
        <f>IF($EZ48='Classificação geral'!$I40,'Classificação geral'!$Z40,"")</f>
        <v/>
      </c>
      <c r="FL48" s="255" t="str">
        <f>IF($EZ48='Classificação geral'!$I40,'Classificação geral'!$L40,"")</f>
        <v/>
      </c>
      <c r="FM48" s="255" t="str">
        <f>IF($EZ48='Classificação geral'!$I40,'Classificação geral'!$M40,"")</f>
        <v/>
      </c>
      <c r="FN48" s="255" t="str">
        <f>IF($EZ48='Classificação geral'!$I40,'Classificação geral'!$AG40,"")</f>
        <v/>
      </c>
      <c r="FO48" s="256" t="str">
        <f>IFERROR(RANK(FN48,FN:FN,0)+ COUNTIF($FN$13:FN47,FN48),"")</f>
        <v/>
      </c>
      <c r="FP48" s="244"/>
      <c r="FQ48" s="254" t="str">
        <f>IFERROR(IF(AND('Classificação geral'!$H40="mas",'Classificação geral'!$I40=1,'Classificação geral'!$F40="Mini"),'Classificação geral'!$A40,""),"")</f>
        <v/>
      </c>
      <c r="FR48" s="254" t="str">
        <f>IFERROR(IF(AND('Classificação geral'!$H40="mas",'Classificação geral'!$I40=1,'Classificação geral'!$F40="Mini"),'Classificação geral'!$B40,""),"")</f>
        <v/>
      </c>
      <c r="FS48" s="255" t="str">
        <f>IF($FR48='Classificação geral'!$B40,'Classificação geral'!$C40,"")</f>
        <v/>
      </c>
      <c r="FT48" s="255" t="str">
        <f>IF($FR48='Classificação geral'!$B40,'Classificação geral'!$D40,"")</f>
        <v/>
      </c>
      <c r="FU48" s="255" t="str">
        <f>IF($FR48='Classificação geral'!$B40,'Classificação geral'!$H40,"")</f>
        <v/>
      </c>
      <c r="FV48" s="254" t="str">
        <f>IFERROR(IF(AND($FU48="mas",'Classificação geral'!$I40=1),'Classificação geral'!I40,""),"")</f>
        <v/>
      </c>
      <c r="FW48" s="254" t="str">
        <f>IFERROR(IF(AND($FU48="mas",'Classificação geral'!$I40=1),'Classificação geral'!N40,""),"")</f>
        <v/>
      </c>
      <c r="FX48" s="254" t="str">
        <f>IFERROR(IF(AND($FU48="mas",'Classificação geral'!$I40=1),'Classificação geral'!Q40,""),"")</f>
        <v/>
      </c>
      <c r="FY48" s="254" t="str">
        <f>IFERROR(IF(AND($FU48="mas",'Classificação geral'!$I40=1),'Classificação geral'!R40,""),"")</f>
        <v/>
      </c>
      <c r="FZ48" s="254" t="str">
        <f>IFERROR(IF(AND($FU48="mas",'Classificação geral'!$I40=1),'Classificação geral'!J40,""),"")</f>
        <v/>
      </c>
      <c r="GA48" s="254" t="str">
        <f>IFERROR(IF(AND($FU48="mas",'Classificação geral'!$I40=1),'Classificação geral'!S40,""),"")</f>
        <v/>
      </c>
      <c r="GB48" s="254" t="str">
        <f>IFERROR(IF(AND($FU48="mas",'Classificação geral'!$I40=1),'Classificação geral'!U40,""),"")</f>
        <v/>
      </c>
      <c r="GC48" s="254" t="str">
        <f>IFERROR(IF(AND($FU48="mas",'Classificação geral'!$I40=1),'Classificação geral'!V40,""),"")</f>
        <v/>
      </c>
      <c r="GD48" s="254" t="str">
        <f>IFERROR(IF(AND($FU48="mas",'Classificação geral'!$I40=1),'Classificação geral'!K40,""),"")</f>
        <v/>
      </c>
      <c r="GE48" s="254" t="str">
        <f>IFERROR(IF(AND($FU48="mas",'Classificação geral'!$I40=1),'Classificação geral'!W40,""),"")</f>
        <v/>
      </c>
      <c r="GF48" s="254" t="str">
        <f>IFERROR(IF(AND($FU48="mas",'Classificação geral'!$I40=1),'Classificação geral'!Y40,""),"")</f>
        <v/>
      </c>
      <c r="GG48" s="254" t="str">
        <f>IFERROR(IF(AND($FU48="mas",'Classificação geral'!$I40=1),'Classificação geral'!Z40,""),"")</f>
        <v/>
      </c>
      <c r="GH48" s="254" t="str">
        <f>IFERROR(IF(AND($FU48="mas",'Classificação geral'!$I40=1),'Classificação geral'!L40,""),"")</f>
        <v/>
      </c>
      <c r="GI48" s="254" t="str">
        <f>IFERROR(IF(AND($FU48="mas",'Classificação geral'!$I40=1),'Classificação geral'!M40,""),"")</f>
        <v/>
      </c>
      <c r="GJ48" s="302" t="str">
        <f>IFERROR(IF(AND($FU48="mas",'Classificação geral'!$I40=1),'Classificação geral'!AG40,""),"")</f>
        <v/>
      </c>
      <c r="GK48" s="256" t="str">
        <f>IFERROR(RANK(GJ48,GJ:GJ,0)+ COUNTIF($GJ$13:GJ47,GJ48),"")</f>
        <v/>
      </c>
      <c r="GL48" s="244"/>
      <c r="GM48" s="254" t="str">
        <f>IFERROR(IF(AND('Classificação geral'!$H40="fem",'Classificação geral'!$I40=2,'Classificação geral'!$F40="Mini"),'Classificação geral'!$A40,""),"")</f>
        <v/>
      </c>
      <c r="GN48" s="254" t="str">
        <f>IFERROR(IF(AND('Classificação geral'!$H40="fem",'Classificação geral'!$I40=2,'Classificação geral'!$F40="Mini"),'Classificação geral'!$B40,""),"")</f>
        <v/>
      </c>
      <c r="GO48" s="255" t="str">
        <f>IF($GN48='Classificação geral'!$B40,'Classificação geral'!$C40,"")</f>
        <v/>
      </c>
      <c r="GP48" s="255" t="str">
        <f>IF($GN48='Classificação geral'!$B40,'Classificação geral'!$D40,"")</f>
        <v/>
      </c>
      <c r="GQ48" s="255" t="str">
        <f>IF($GN48='Classificação geral'!$B40,'Classificação geral'!$H40,"")</f>
        <v/>
      </c>
      <c r="GR48" s="254" t="str">
        <f>IFERROR(IF(AND($GQ48="fem",'Classificação geral'!$I40=2),'Classificação geral'!I40,""),"")</f>
        <v/>
      </c>
      <c r="GS48" s="254" t="str">
        <f>IFERROR(IF(AND($GQ48="fem",'Classificação geral'!$I40=2),'Classificação geral'!N40,""),"")</f>
        <v/>
      </c>
      <c r="GT48" s="254" t="str">
        <f>IFERROR(IF(AND($GQ48="fem",'Classificação geral'!$I40=2),'Classificação geral'!Q40,""),"")</f>
        <v/>
      </c>
      <c r="GU48" s="254" t="str">
        <f>IFERROR(IF(AND($GQ48="fem",'Classificação geral'!$I40=2),'Classificação geral'!R40,""),"")</f>
        <v/>
      </c>
      <c r="GV48" s="254" t="str">
        <f>IFERROR(IF(AND($GQ48="fem",'Classificação geral'!$I40=2),'Classificação geral'!J40,""),"")</f>
        <v/>
      </c>
      <c r="GW48" s="254" t="str">
        <f>IFERROR(IF(AND($GQ48="fem",'Classificação geral'!$I40=2),'Classificação geral'!S40,""),"")</f>
        <v/>
      </c>
      <c r="GX48" s="254" t="str">
        <f>IFERROR(IF(AND($GQ48="fem",'Classificação geral'!$I40=2),'Classificação geral'!U40,""),"")</f>
        <v/>
      </c>
      <c r="GY48" s="254" t="str">
        <f>IFERROR(IF(AND($GQ48="fem",'Classificação geral'!$I40=2),'Classificação geral'!V40,""),"")</f>
        <v/>
      </c>
      <c r="GZ48" s="254" t="str">
        <f>IFERROR(IF(AND($GQ48="fem",'Classificação geral'!$I40=2),'Classificação geral'!K40,""),"")</f>
        <v/>
      </c>
      <c r="HA48" s="254" t="str">
        <f>IFERROR(IF(AND($GQ48="fem",'Classificação geral'!$I40=2),'Classificação geral'!W40,""),"")</f>
        <v/>
      </c>
      <c r="HB48" s="254" t="str">
        <f>IFERROR(IF(AND($GQ48="fem",'Classificação geral'!$I40=2),'Classificação geral'!Y40,""),"")</f>
        <v/>
      </c>
      <c r="HC48" s="254" t="str">
        <f>IFERROR(IF(AND($GQ48="fem",'Classificação geral'!$I40=2),'Classificação geral'!Z40,""),"")</f>
        <v/>
      </c>
      <c r="HD48" s="254" t="str">
        <f>IFERROR(IF(AND($GQ48="fem",'Classificação geral'!$I40=2),'Classificação geral'!L40,""),"")</f>
        <v/>
      </c>
      <c r="HE48" s="254" t="str">
        <f>IFERROR(IF(AND($GQ48="fem",'Classificação geral'!$I40=2),'Classificação geral'!M40,""),"")</f>
        <v/>
      </c>
      <c r="HF48" s="254" t="str">
        <f>IFERROR(IF(AND($GQ48="fem",'Classificação geral'!$I40=2),'Classificação geral'!AG40,""),"")</f>
        <v/>
      </c>
      <c r="HG48" s="256" t="str">
        <f>IFERROR(RANK(HF48,HF:HF,0)+ COUNTIF(HF$13:$HF46,HF48),"")</f>
        <v/>
      </c>
      <c r="HH48" s="244"/>
      <c r="HI48" s="254" t="str">
        <f>IFERROR(IF(AND('Classificação geral'!$H40="mas",'Classificação geral'!$I40=2,'Classificação geral'!$F40="Mini"),'Classificação geral'!$A40,""),"")</f>
        <v/>
      </c>
      <c r="HJ48" s="254" t="str">
        <f>IFERROR(IF(AND('Classificação geral'!$H40="mas",'Classificação geral'!$I40=2,'Classificação geral'!$F40="Mini"),'Classificação geral'!$B40,""),"")</f>
        <v/>
      </c>
      <c r="HK48" s="255" t="str">
        <f>IF($HJ48='Classificação geral'!$B40,'Classificação geral'!$C40,"")</f>
        <v/>
      </c>
      <c r="HL48" s="255" t="str">
        <f>IF($HJ48='Classificação geral'!$B40,'Classificação geral'!$D40,"")</f>
        <v/>
      </c>
      <c r="HM48" s="255" t="str">
        <f>IF($HJ48='Classificação geral'!$B40,'Classificação geral'!$H40,"")</f>
        <v/>
      </c>
      <c r="HN48" s="254" t="str">
        <f>IFERROR(IF(AND($HM48="mas",'Classificação geral'!$I40=2),'Classificação geral'!I40,""),"")</f>
        <v/>
      </c>
      <c r="HO48" s="254" t="str">
        <f>IFERROR(IF(AND($HM48="mas",'Classificação geral'!$I40=2),'Classificação geral'!N40,""),"")</f>
        <v/>
      </c>
      <c r="HP48" s="254" t="str">
        <f>IFERROR(IF(AND($HM48="mas",'Classificação geral'!$I40=2),'Classificação geral'!Q40,""),"")</f>
        <v/>
      </c>
      <c r="HQ48" s="254" t="str">
        <f>IFERROR(IF(AND($HM48="mas",'Classificação geral'!$I40=2),'Classificação geral'!R40,""),"")</f>
        <v/>
      </c>
      <c r="HR48" s="254" t="str">
        <f>IFERROR(IF(AND($HM48="mas",'Classificação geral'!$I40=2),'Classificação geral'!J40,""),"")</f>
        <v/>
      </c>
      <c r="HS48" s="254" t="str">
        <f>IFERROR(IF(AND($HM48="mas",'Classificação geral'!$I40=2),'Classificação geral'!S40,""),"")</f>
        <v/>
      </c>
      <c r="HT48" s="254" t="str">
        <f>IFERROR(IF(AND($HM48="mas",'Classificação geral'!$I40=2),'Classificação geral'!U40,""),"")</f>
        <v/>
      </c>
      <c r="HU48" s="254" t="str">
        <f>IFERROR(IF(AND($HM48="mas",'Classificação geral'!$I40=2),'Classificação geral'!V40,""),"")</f>
        <v/>
      </c>
      <c r="HV48" s="254" t="str">
        <f>IFERROR(IF(AND($HM48="mas",'Classificação geral'!$I40=2),'Classificação geral'!J40,""),"")</f>
        <v/>
      </c>
      <c r="HW48" s="254" t="str">
        <f>IFERROR(IF(AND($HM48="mas",'Classificação geral'!$I40=2),'Classificação geral'!W40,""),"")</f>
        <v/>
      </c>
      <c r="HX48" s="254" t="str">
        <f>IFERROR(IF(AND($HM48="mas",'Classificação geral'!$I40=2),'Classificação geral'!Y40,""),"")</f>
        <v/>
      </c>
      <c r="HY48" s="254" t="str">
        <f>IFERROR(IF(AND($HM48="mas",'Classificação geral'!$I40=2),'Classificação geral'!Z40,""),"")</f>
        <v/>
      </c>
      <c r="HZ48" s="254" t="str">
        <f>IFERROR(IF(AND($HM48="mas",'Classificação geral'!$I40=2),'Classificação geral'!L40,""),"")</f>
        <v/>
      </c>
      <c r="IA48" s="254" t="str">
        <f>IFERROR(IF(AND($HM48="mas",'Classificação geral'!$I40=2),'Classificação geral'!$AG40,""),"")</f>
        <v/>
      </c>
      <c r="IB48" s="256" t="str">
        <f>IFERROR(RANK(IA48,IA:IA,0)+ COUNTIF($IA$13:IA$13,IA48),"")</f>
        <v/>
      </c>
      <c r="IC48" s="244"/>
      <c r="ID48" s="254" t="str">
        <f>IFERROR(IF(AND('Classificação geral'!$H40="fem",'Classificação geral'!$I40=3,'Classificação geral'!$F40="Mini"),'Classificação geral'!$A40,""),"")</f>
        <v/>
      </c>
      <c r="IE48" s="254" t="str">
        <f>IFERROR(IF(AND('Classificação geral'!$H40="fem",'Classificação geral'!$I40=3,'Classificação geral'!$F40="Mini"),'Classificação geral'!$B40,""),"")</f>
        <v/>
      </c>
      <c r="IF48" s="255" t="str">
        <f>IF($IE48='Classificação geral'!$B40,'Classificação geral'!$C40,"")</f>
        <v/>
      </c>
      <c r="IG48" s="255" t="str">
        <f>IF($IE48='Classificação geral'!$B40,'Classificação geral'!$D40,"")</f>
        <v/>
      </c>
      <c r="IH48" s="255" t="str">
        <f>IF($IE48='Classificação geral'!$B40,'Classificação geral'!$H40,"")</f>
        <v/>
      </c>
      <c r="II48" s="255" t="str">
        <f>IF($IH48='Classificação geral'!$H40,'Classificação geral'!$I40,"")</f>
        <v/>
      </c>
      <c r="IJ48" s="255" t="str">
        <f>IF($II48='Classificação geral'!$I40,'Classificação geral'!$N40,"")</f>
        <v/>
      </c>
      <c r="IK48" s="255" t="str">
        <f>IF($II48='Classificação geral'!$I40,'Classificação geral'!$Q40,"")</f>
        <v/>
      </c>
      <c r="IL48" s="255" t="str">
        <f>IF($II48='Classificação geral'!$I40,'Classificação geral'!$R40,"")</f>
        <v/>
      </c>
      <c r="IM48" s="255" t="str">
        <f>IF($II48='Classificação geral'!$I40,'Classificação geral'!$J40,"")</f>
        <v/>
      </c>
      <c r="IN48" s="255" t="str">
        <f>IF($II48='Classificação geral'!$I40,'Classificação geral'!$S40,"")</f>
        <v/>
      </c>
      <c r="IO48" s="255" t="str">
        <f>IF($II48='Classificação geral'!$I40,'Classificação geral'!$U40,"")</f>
        <v/>
      </c>
      <c r="IP48" s="255" t="str">
        <f>IF($II48='Classificação geral'!$I40,'Classificação geral'!$V40,"")</f>
        <v/>
      </c>
      <c r="IQ48" s="255" t="str">
        <f>IF($II48='Classificação geral'!$I40,'Classificação geral'!$K40,"")</f>
        <v/>
      </c>
      <c r="IR48" s="255" t="str">
        <f>IF($II48='Classificação geral'!$I40,'Classificação geral'!$W40,"")</f>
        <v/>
      </c>
      <c r="IS48" s="255" t="str">
        <f>IF($II48='Classificação geral'!$I40,'Classificação geral'!$Y40,"")</f>
        <v/>
      </c>
      <c r="IT48" s="255" t="str">
        <f>IF($II48='Classificação geral'!$I40,'Classificação geral'!$Z40,"")</f>
        <v/>
      </c>
      <c r="IU48" s="255" t="str">
        <f>IF($II48='Classificação geral'!$I40,'Classificação geral'!$L40,"")</f>
        <v/>
      </c>
      <c r="IV48" s="255" t="str">
        <f>IF($II48='Classificação geral'!$I40,'Classificação geral'!$M40,"")</f>
        <v/>
      </c>
      <c r="IW48" s="255" t="str">
        <f>IF($II48='Classificação geral'!$I40,'Classificação geral'!$AG40,"")</f>
        <v/>
      </c>
      <c r="IX48" s="256" t="str">
        <f>IFERROR(RANK(IW48,IW:IW,0)+ COUNTIF($IW$13:IW46,IW48),"")</f>
        <v/>
      </c>
      <c r="IY48" s="244"/>
      <c r="IZ48" s="254" t="str">
        <f>IFERROR(IF(AND('Classificação geral'!$H40="mas",'Classificação geral'!$I40=3,'Classificação geral'!$F40="Mini"),'Classificação geral'!$A40,""),"")</f>
        <v/>
      </c>
      <c r="JA48" s="254" t="str">
        <f>IFERROR(IF(AND('Classificação geral'!$H40="mas",'Classificação geral'!$I40=3,'Classificação geral'!$F40="Mini"),'Classificação geral'!$B40,""),"")</f>
        <v/>
      </c>
      <c r="JB48" s="255" t="str">
        <f>IF($JA48='Classificação geral'!$B40,'Classificação geral'!$C40,"")</f>
        <v/>
      </c>
      <c r="JC48" s="255" t="str">
        <f>IF($JA48='Classificação geral'!$B40,'Classificação geral'!$D40,"")</f>
        <v/>
      </c>
      <c r="JD48" s="255" t="str">
        <f>IF($JA48='Classificação geral'!$B40,'Classificação geral'!$H40,"")</f>
        <v/>
      </c>
      <c r="JE48" s="254" t="str">
        <f>IFERROR(IF(AND($JD48="mas",'Classificação geral'!$I40=3),'Classificação geral'!I40,""),"")</f>
        <v/>
      </c>
      <c r="JF48" s="254" t="str">
        <f>IFERROR(IF(AND($JD48="mas",'Classificação geral'!$I40=3),'Classificação geral'!N40,""),"")</f>
        <v/>
      </c>
      <c r="JG48" s="254" t="str">
        <f>IFERROR(IF(AND($JD48="mas",'Classificação geral'!$I40=3),'Classificação geral'!Q40,""),"")</f>
        <v/>
      </c>
      <c r="JH48" s="254" t="str">
        <f>IFERROR(IF(AND($JD48="mas",'Classificação geral'!$I40=3),'Classificação geral'!R40,""),"")</f>
        <v/>
      </c>
      <c r="JI48" s="254" t="str">
        <f>IFERROR(IF(AND($JD48="mas",'Classificação geral'!$I40=3),'Classificação geral'!J40,""),"")</f>
        <v/>
      </c>
      <c r="JJ48" s="254" t="str">
        <f>IFERROR(IF(AND($JD48="mas",'Classificação geral'!$I40=3),'Classificação geral'!S40,""),"")</f>
        <v/>
      </c>
      <c r="JK48" s="254" t="str">
        <f>IFERROR(IF(AND($JD48="mas",'Classificação geral'!$I40=3),'Classificação geral'!U40,""),"")</f>
        <v/>
      </c>
      <c r="JL48" s="254" t="str">
        <f>IFERROR(IF(AND($JD48="mas",'Classificação geral'!$I40=3),'Classificação geral'!V40,""),"")</f>
        <v/>
      </c>
      <c r="JM48" s="254" t="str">
        <f>IFERROR(IF(AND($JD48="mas",'Classificação geral'!$I40=3),'Classificação geral'!K40,""),"")</f>
        <v/>
      </c>
      <c r="JN48" s="254" t="str">
        <f>IFERROR(IF(AND($JD48="mas",'Classificação geral'!$I40=3),'Classificação geral'!W40,""),"")</f>
        <v/>
      </c>
      <c r="JO48" s="254" t="str">
        <f>IFERROR(IF(AND($JD48="mas",'Classificação geral'!$I40=3),'Classificação geral'!Y40,""),"")</f>
        <v/>
      </c>
      <c r="JP48" s="254" t="str">
        <f>IFERROR(IF(AND($JD48="mas",'Classificação geral'!$I40=3),'Classificação geral'!Z40,""),"")</f>
        <v/>
      </c>
      <c r="JQ48" s="254" t="str">
        <f>IFERROR(IF(AND($JD48="mas",'Classificação geral'!$I40=3),'Classificação geral'!L40,""),"")</f>
        <v/>
      </c>
      <c r="JR48" s="254" t="str">
        <f>IFERROR(IF(AND($JD48="mas",'Classificação geral'!$I40=3),'Classificação geral'!$AG40,""),"")</f>
        <v/>
      </c>
      <c r="JS48" s="256" t="str">
        <f>IFERROR(RANK(JR48,JR:JR,0)+ COUNTIF(JR$13:$JR46,JR48),"")</f>
        <v/>
      </c>
    </row>
    <row r="49" spans="1:279" s="311" customFormat="1" ht="27.75" customHeight="1" x14ac:dyDescent="0.4">
      <c r="A49" s="297"/>
      <c r="B49" s="309" t="str">
        <f t="shared" si="19"/>
        <v/>
      </c>
      <c r="C49" s="292" t="str">
        <f t="shared" si="20"/>
        <v/>
      </c>
      <c r="D49" s="292" t="str">
        <f t="shared" si="21"/>
        <v/>
      </c>
      <c r="E49" s="292" t="str">
        <f t="shared" si="22"/>
        <v/>
      </c>
      <c r="F49" s="293" t="str">
        <f t="shared" si="23"/>
        <v/>
      </c>
      <c r="G49" s="293" t="str">
        <f t="shared" si="24"/>
        <v/>
      </c>
      <c r="H49" s="294" t="str">
        <f t="shared" si="25"/>
        <v/>
      </c>
      <c r="I49" s="294" t="str">
        <f t="shared" si="26"/>
        <v/>
      </c>
      <c r="J49" s="294" t="str">
        <f t="shared" si="27"/>
        <v/>
      </c>
      <c r="K49" s="294" t="str">
        <f t="shared" si="28"/>
        <v/>
      </c>
      <c r="L49" s="294" t="str">
        <f t="shared" si="29"/>
        <v/>
      </c>
      <c r="M49" s="294" t="str">
        <f t="shared" si="30"/>
        <v/>
      </c>
      <c r="N49" s="294" t="str">
        <f t="shared" si="31"/>
        <v/>
      </c>
      <c r="O49" s="294" t="str">
        <f t="shared" si="32"/>
        <v/>
      </c>
      <c r="P49" s="294" t="str">
        <f t="shared" si="33"/>
        <v/>
      </c>
      <c r="Q49" s="294" t="str">
        <f t="shared" si="34"/>
        <v/>
      </c>
      <c r="R49" s="294" t="str">
        <f t="shared" si="121"/>
        <v/>
      </c>
      <c r="S49" s="294" t="str">
        <f t="shared" si="121"/>
        <v/>
      </c>
      <c r="T49" s="294" t="str">
        <f t="shared" si="36"/>
        <v/>
      </c>
      <c r="U49" s="294" t="str">
        <f t="shared" si="37"/>
        <v/>
      </c>
      <c r="V49" s="295">
        <v>35</v>
      </c>
      <c r="W49" s="296"/>
      <c r="X49" s="296"/>
      <c r="Y49" s="309" t="str">
        <f t="shared" si="38"/>
        <v/>
      </c>
      <c r="Z49" s="292" t="str">
        <f t="shared" si="39"/>
        <v/>
      </c>
      <c r="AA49" s="292" t="str">
        <f t="shared" si="40"/>
        <v/>
      </c>
      <c r="AB49" s="292" t="str">
        <f t="shared" si="41"/>
        <v/>
      </c>
      <c r="AC49" s="293" t="str">
        <f t="shared" si="42"/>
        <v/>
      </c>
      <c r="AD49" s="293" t="str">
        <f t="shared" si="43"/>
        <v/>
      </c>
      <c r="AE49" s="294" t="str">
        <f t="shared" si="44"/>
        <v/>
      </c>
      <c r="AF49" s="294" t="str">
        <f t="shared" si="45"/>
        <v/>
      </c>
      <c r="AG49" s="294" t="str">
        <f t="shared" si="46"/>
        <v/>
      </c>
      <c r="AH49" s="294" t="str">
        <f t="shared" si="47"/>
        <v/>
      </c>
      <c r="AI49" s="294" t="str">
        <f t="shared" si="48"/>
        <v/>
      </c>
      <c r="AJ49" s="294" t="str">
        <f t="shared" si="49"/>
        <v/>
      </c>
      <c r="AK49" s="294" t="str">
        <f t="shared" si="50"/>
        <v/>
      </c>
      <c r="AL49" s="294" t="str">
        <f t="shared" si="51"/>
        <v/>
      </c>
      <c r="AM49" s="294" t="str">
        <f t="shared" si="52"/>
        <v/>
      </c>
      <c r="AN49" s="294" t="str">
        <f t="shared" si="53"/>
        <v/>
      </c>
      <c r="AO49" s="294" t="str">
        <f t="shared" si="122"/>
        <v/>
      </c>
      <c r="AP49" s="294" t="str">
        <f t="shared" si="122"/>
        <v/>
      </c>
      <c r="AQ49" s="294" t="str">
        <f t="shared" si="55"/>
        <v/>
      </c>
      <c r="AR49" s="294" t="str">
        <f t="shared" si="56"/>
        <v/>
      </c>
      <c r="AS49" s="295">
        <v>35</v>
      </c>
      <c r="AT49" s="296"/>
      <c r="AU49" s="297"/>
      <c r="AV49" s="310" t="str">
        <f t="shared" si="57"/>
        <v/>
      </c>
      <c r="AW49" s="292" t="str">
        <f t="shared" si="58"/>
        <v/>
      </c>
      <c r="AX49" s="292" t="str">
        <f t="shared" si="59"/>
        <v/>
      </c>
      <c r="AY49" s="293" t="str">
        <f t="shared" si="60"/>
        <v/>
      </c>
      <c r="AZ49" s="293" t="str">
        <f t="shared" si="61"/>
        <v/>
      </c>
      <c r="BA49" s="293" t="str">
        <f t="shared" si="62"/>
        <v/>
      </c>
      <c r="BB49" s="294" t="str">
        <f t="shared" si="63"/>
        <v/>
      </c>
      <c r="BC49" s="294" t="str">
        <f t="shared" si="64"/>
        <v/>
      </c>
      <c r="BD49" s="294" t="str">
        <f t="shared" si="65"/>
        <v/>
      </c>
      <c r="BE49" s="294" t="str">
        <f t="shared" si="66"/>
        <v/>
      </c>
      <c r="BF49" s="294" t="str">
        <f t="shared" si="67"/>
        <v/>
      </c>
      <c r="BG49" s="294" t="str">
        <f t="shared" si="68"/>
        <v/>
      </c>
      <c r="BH49" s="294" t="str">
        <f t="shared" si="69"/>
        <v/>
      </c>
      <c r="BI49" s="294" t="str">
        <f t="shared" si="70"/>
        <v/>
      </c>
      <c r="BJ49" s="294" t="str">
        <f t="shared" si="71"/>
        <v/>
      </c>
      <c r="BK49" s="294" t="str">
        <f t="shared" si="72"/>
        <v/>
      </c>
      <c r="BL49" s="294" t="str">
        <f t="shared" si="123"/>
        <v/>
      </c>
      <c r="BM49" s="294" t="str">
        <f t="shared" si="123"/>
        <v/>
      </c>
      <c r="BN49" s="294" t="str">
        <f t="shared" si="74"/>
        <v/>
      </c>
      <c r="BO49" s="294" t="str">
        <f t="shared" si="75"/>
        <v/>
      </c>
      <c r="BP49" s="295">
        <v>35</v>
      </c>
      <c r="BQ49" s="296"/>
      <c r="BR49" s="296"/>
      <c r="BS49" s="310" t="str">
        <f t="shared" si="76"/>
        <v/>
      </c>
      <c r="BT49" s="292" t="str">
        <f t="shared" si="77"/>
        <v/>
      </c>
      <c r="BU49" s="292" t="str">
        <f t="shared" si="78"/>
        <v/>
      </c>
      <c r="BV49" s="293" t="str">
        <f t="shared" si="79"/>
        <v/>
      </c>
      <c r="BW49" s="293" t="str">
        <f t="shared" si="80"/>
        <v/>
      </c>
      <c r="BX49" s="293" t="str">
        <f t="shared" si="124"/>
        <v/>
      </c>
      <c r="BY49" s="294" t="str">
        <f t="shared" si="124"/>
        <v/>
      </c>
      <c r="BZ49" s="294" t="str">
        <f t="shared" si="82"/>
        <v/>
      </c>
      <c r="CA49" s="294" t="str">
        <f t="shared" si="83"/>
        <v/>
      </c>
      <c r="CB49" s="294" t="str">
        <f t="shared" si="84"/>
        <v/>
      </c>
      <c r="CC49" s="294" t="str">
        <f t="shared" si="85"/>
        <v/>
      </c>
      <c r="CD49" s="294" t="str">
        <f t="shared" si="86"/>
        <v/>
      </c>
      <c r="CE49" s="294" t="str">
        <f t="shared" si="87"/>
        <v/>
      </c>
      <c r="CF49" s="294" t="str">
        <f t="shared" si="88"/>
        <v/>
      </c>
      <c r="CG49" s="294" t="str">
        <f t="shared" si="89"/>
        <v/>
      </c>
      <c r="CH49" s="294" t="str">
        <f t="shared" si="90"/>
        <v/>
      </c>
      <c r="CI49" s="294" t="str">
        <f t="shared" si="125"/>
        <v/>
      </c>
      <c r="CJ49" s="294" t="str">
        <f t="shared" si="125"/>
        <v/>
      </c>
      <c r="CK49" s="294" t="str">
        <f t="shared" si="92"/>
        <v/>
      </c>
      <c r="CL49" s="294" t="str">
        <f t="shared" si="93"/>
        <v/>
      </c>
      <c r="CM49" s="295">
        <v>35</v>
      </c>
      <c r="CN49" s="297"/>
      <c r="CO49" s="297"/>
      <c r="CP49" s="309" t="str">
        <f t="shared" si="94"/>
        <v/>
      </c>
      <c r="CQ49" s="292" t="str">
        <f t="shared" si="95"/>
        <v/>
      </c>
      <c r="CR49" s="292" t="str">
        <f t="shared" si="96"/>
        <v/>
      </c>
      <c r="CS49" s="292" t="str">
        <f t="shared" si="97"/>
        <v/>
      </c>
      <c r="CT49" s="293" t="str">
        <f t="shared" si="98"/>
        <v/>
      </c>
      <c r="CU49" s="293" t="str">
        <f t="shared" si="99"/>
        <v/>
      </c>
      <c r="CV49" s="294" t="str">
        <f t="shared" si="100"/>
        <v/>
      </c>
      <c r="CW49" s="294" t="str">
        <f t="shared" si="101"/>
        <v/>
      </c>
      <c r="CX49" s="294" t="str">
        <f t="shared" si="102"/>
        <v/>
      </c>
      <c r="CY49" s="294" t="str">
        <f t="shared" si="103"/>
        <v/>
      </c>
      <c r="CZ49" s="294" t="str">
        <f t="shared" si="104"/>
        <v/>
      </c>
      <c r="DA49" s="294" t="str">
        <f t="shared" si="105"/>
        <v/>
      </c>
      <c r="DB49" s="294" t="str">
        <f t="shared" si="106"/>
        <v/>
      </c>
      <c r="DC49" s="294" t="str">
        <f t="shared" si="107"/>
        <v/>
      </c>
      <c r="DD49" s="294" t="str">
        <f t="shared" si="108"/>
        <v/>
      </c>
      <c r="DE49" s="294" t="str">
        <f t="shared" si="109"/>
        <v/>
      </c>
      <c r="DF49" s="294" t="str">
        <f t="shared" si="126"/>
        <v/>
      </c>
      <c r="DG49" s="294" t="str">
        <f t="shared" si="126"/>
        <v/>
      </c>
      <c r="DH49" s="294" t="str">
        <f t="shared" si="111"/>
        <v/>
      </c>
      <c r="DI49" s="294" t="str">
        <f t="shared" si="112"/>
        <v/>
      </c>
      <c r="DJ49" s="295">
        <v>35</v>
      </c>
      <c r="DK49" s="296"/>
      <c r="DL49" s="296"/>
      <c r="DM49" s="309" t="str">
        <f t="shared" si="113"/>
        <v/>
      </c>
      <c r="DN49" s="292" t="str">
        <f t="shared" si="114"/>
        <v/>
      </c>
      <c r="DO49" s="292" t="str">
        <f t="shared" si="115"/>
        <v/>
      </c>
      <c r="DP49" s="292" t="str">
        <f t="shared" si="116"/>
        <v/>
      </c>
      <c r="DQ49" s="293" t="str">
        <f t="shared" si="117"/>
        <v/>
      </c>
      <c r="DR49" s="293" t="str">
        <f t="shared" si="118"/>
        <v/>
      </c>
      <c r="DS49" s="293" t="str">
        <f t="shared" si="7"/>
        <v/>
      </c>
      <c r="DT49" s="293" t="str">
        <f t="shared" si="8"/>
        <v/>
      </c>
      <c r="DU49" s="294" t="str">
        <f t="shared" si="9"/>
        <v/>
      </c>
      <c r="DV49" s="294" t="str">
        <f t="shared" si="10"/>
        <v/>
      </c>
      <c r="DW49" s="294" t="str">
        <f t="shared" si="11"/>
        <v/>
      </c>
      <c r="DX49" s="294" t="str">
        <f t="shared" si="12"/>
        <v/>
      </c>
      <c r="DY49" s="294" t="str">
        <f t="shared" si="13"/>
        <v/>
      </c>
      <c r="DZ49" s="294" t="str">
        <f t="shared" si="14"/>
        <v/>
      </c>
      <c r="EA49" s="294" t="str">
        <f t="shared" si="15"/>
        <v/>
      </c>
      <c r="EB49" s="294" t="str">
        <f t="shared" si="16"/>
        <v/>
      </c>
      <c r="EC49" s="294" t="str">
        <f t="shared" si="17"/>
        <v/>
      </c>
      <c r="ED49" s="294" t="str">
        <f t="shared" si="120"/>
        <v/>
      </c>
      <c r="EE49" s="294" t="str">
        <f t="shared" si="18"/>
        <v/>
      </c>
      <c r="EF49" s="294" t="str">
        <f t="shared" si="119"/>
        <v/>
      </c>
      <c r="EG49" s="295">
        <v>35</v>
      </c>
      <c r="EU49" s="254" t="str">
        <f>IFERROR(IF(AND('Classificação geral'!$H41="FEM",'Classificação geral'!$I41=1,'Classificação geral'!$F41="Mini"),'Classificação geral'!$A41,""),"")</f>
        <v/>
      </c>
      <c r="EV49" s="254" t="str">
        <f>IFERROR(IF(AND('Classificação geral'!$H41="FEM",'Classificação geral'!$I41=1,'Classificação geral'!F41="Mini"),'Classificação geral'!$B41,""),"")</f>
        <v/>
      </c>
      <c r="EW49" s="255" t="str">
        <f>IF($EV49='Classificação geral'!$B41,'Classificação geral'!$C41,"")</f>
        <v/>
      </c>
      <c r="EX49" s="255" t="str">
        <f>IF($EV49='Classificação geral'!$B41,'Classificação geral'!$D41,"")</f>
        <v/>
      </c>
      <c r="EY49" s="255" t="str">
        <f>IF($EV49='Classificação geral'!$B41,'Classificação geral'!$H41,"")</f>
        <v/>
      </c>
      <c r="EZ49" s="255" t="str">
        <f>IF($EY49='Classificação geral'!$H41,'Classificação geral'!$I41,"")</f>
        <v/>
      </c>
      <c r="FA49" s="255" t="str">
        <f>IF($EZ49='Classificação geral'!$I41,'Classificação geral'!$N41,"")</f>
        <v/>
      </c>
      <c r="FB49" s="255" t="str">
        <f>IF($EZ49='Classificação geral'!$I41,'Classificação geral'!$Q41,"")</f>
        <v/>
      </c>
      <c r="FC49" s="255" t="str">
        <f>IF($EZ49='Classificação geral'!$I41,'Classificação geral'!$R41,"")</f>
        <v/>
      </c>
      <c r="FD49" s="255" t="str">
        <f>IF($EZ49='Classificação geral'!$I41,'Classificação geral'!$J41,"")</f>
        <v/>
      </c>
      <c r="FE49" s="255" t="str">
        <f>IF($EZ49='Classificação geral'!$I41,'Classificação geral'!$S41,"")</f>
        <v/>
      </c>
      <c r="FF49" s="255" t="str">
        <f>IF($EZ49='Classificação geral'!$I41,'Classificação geral'!$U41,"")</f>
        <v/>
      </c>
      <c r="FG49" s="255" t="str">
        <f>IF($EZ49='Classificação geral'!$I41,'Classificação geral'!$V41,"")</f>
        <v/>
      </c>
      <c r="FH49" s="255" t="str">
        <f>IF($EZ49='Classificação geral'!$I41,'Classificação geral'!$K41,"")</f>
        <v/>
      </c>
      <c r="FI49" s="255" t="str">
        <f>IF($EZ49='Classificação geral'!$I41,'Classificação geral'!$W41,"")</f>
        <v/>
      </c>
      <c r="FJ49" s="255" t="str">
        <f>IF($EZ49='Classificação geral'!$I41,'Classificação geral'!$Y41,"")</f>
        <v/>
      </c>
      <c r="FK49" s="255" t="str">
        <f>IF($EZ49='Classificação geral'!$I41,'Classificação geral'!$Z41,"")</f>
        <v/>
      </c>
      <c r="FL49" s="255" t="str">
        <f>IF($EZ49='Classificação geral'!$I41,'Classificação geral'!$L41,"")</f>
        <v/>
      </c>
      <c r="FM49" s="255" t="str">
        <f>IF($EZ49='Classificação geral'!$I41,'Classificação geral'!$M41,"")</f>
        <v/>
      </c>
      <c r="FN49" s="255" t="str">
        <f>IF($EZ49='Classificação geral'!$I41,'Classificação geral'!$AG41,"")</f>
        <v/>
      </c>
      <c r="FO49" s="256" t="str">
        <f>IFERROR(RANK(FN49,FN:FN,0)+ COUNTIF($FN$13:FN48,FN49),"")</f>
        <v/>
      </c>
      <c r="FP49" s="244"/>
      <c r="FQ49" s="254" t="str">
        <f>IFERROR(IF(AND('Classificação geral'!$H41="mas",'Classificação geral'!$I41=1,'Classificação geral'!$F41="Mini"),'Classificação geral'!$A41,""),"")</f>
        <v/>
      </c>
      <c r="FR49" s="254" t="str">
        <f>IFERROR(IF(AND('Classificação geral'!$H41="mas",'Classificação geral'!$I41=1,'Classificação geral'!$F41="Mini"),'Classificação geral'!$B41,""),"")</f>
        <v/>
      </c>
      <c r="FS49" s="255" t="str">
        <f>IF($FR49='Classificação geral'!$B41,'Classificação geral'!$C41,"")</f>
        <v/>
      </c>
      <c r="FT49" s="255" t="str">
        <f>IF($FR49='Classificação geral'!$B41,'Classificação geral'!$D41,"")</f>
        <v/>
      </c>
      <c r="FU49" s="255" t="str">
        <f>IF($FR49='Classificação geral'!$B41,'Classificação geral'!$H41,"")</f>
        <v/>
      </c>
      <c r="FV49" s="254" t="str">
        <f>IFERROR(IF(AND($FU49="mas",'Classificação geral'!$I41=1),'Classificação geral'!I41,""),"")</f>
        <v/>
      </c>
      <c r="FW49" s="254" t="str">
        <f>IFERROR(IF(AND($FU49="mas",'Classificação geral'!$I41=1),'Classificação geral'!N41,""),"")</f>
        <v/>
      </c>
      <c r="FX49" s="254" t="str">
        <f>IFERROR(IF(AND($FU49="mas",'Classificação geral'!$I41=1),'Classificação geral'!Q41,""),"")</f>
        <v/>
      </c>
      <c r="FY49" s="254" t="str">
        <f>IFERROR(IF(AND($FU49="mas",'Classificação geral'!$I41=1),'Classificação geral'!R41,""),"")</f>
        <v/>
      </c>
      <c r="FZ49" s="254" t="str">
        <f>IFERROR(IF(AND($FU49="mas",'Classificação geral'!$I41=1),'Classificação geral'!J41,""),"")</f>
        <v/>
      </c>
      <c r="GA49" s="254" t="str">
        <f>IFERROR(IF(AND($FU49="mas",'Classificação geral'!$I41=1),'Classificação geral'!S41,""),"")</f>
        <v/>
      </c>
      <c r="GB49" s="254" t="str">
        <f>IFERROR(IF(AND($FU49="mas",'Classificação geral'!$I41=1),'Classificação geral'!U41,""),"")</f>
        <v/>
      </c>
      <c r="GC49" s="254" t="str">
        <f>IFERROR(IF(AND($FU49="mas",'Classificação geral'!$I41=1),'Classificação geral'!V41,""),"")</f>
        <v/>
      </c>
      <c r="GD49" s="254" t="str">
        <f>IFERROR(IF(AND($FU49="mas",'Classificação geral'!$I41=1),'Classificação geral'!K41,""),"")</f>
        <v/>
      </c>
      <c r="GE49" s="254" t="str">
        <f>IFERROR(IF(AND($FU49="mas",'Classificação geral'!$I41=1),'Classificação geral'!W41,""),"")</f>
        <v/>
      </c>
      <c r="GF49" s="254" t="str">
        <f>IFERROR(IF(AND($FU49="mas",'Classificação geral'!$I41=1),'Classificação geral'!Y41,""),"")</f>
        <v/>
      </c>
      <c r="GG49" s="254" t="str">
        <f>IFERROR(IF(AND($FU49="mas",'Classificação geral'!$I41=1),'Classificação geral'!Z41,""),"")</f>
        <v/>
      </c>
      <c r="GH49" s="254" t="str">
        <f>IFERROR(IF(AND($FU49="mas",'Classificação geral'!$I41=1),'Classificação geral'!L41,""),"")</f>
        <v/>
      </c>
      <c r="GI49" s="254" t="str">
        <f>IFERROR(IF(AND($FU49="mas",'Classificação geral'!$I41=1),'Classificação geral'!M41,""),"")</f>
        <v/>
      </c>
      <c r="GJ49" s="302" t="str">
        <f>IFERROR(IF(AND($FU49="mas",'Classificação geral'!$I41=1),'Classificação geral'!AG41,""),"")</f>
        <v/>
      </c>
      <c r="GK49" s="256" t="str">
        <f>IFERROR(RANK(GJ49,GJ:GJ,0)+ COUNTIF($GJ$13:GJ48,GJ49),"")</f>
        <v/>
      </c>
      <c r="GL49" s="244"/>
      <c r="GM49" s="254" t="str">
        <f>IFERROR(IF(AND('Classificação geral'!$H41="fem",'Classificação geral'!$I41=2,'Classificação geral'!$F41="Mini"),'Classificação geral'!$A41,""),"")</f>
        <v/>
      </c>
      <c r="GN49" s="254" t="str">
        <f>IFERROR(IF(AND('Classificação geral'!$H41="fem",'Classificação geral'!$I41=2,'Classificação geral'!$F41="Mini"),'Classificação geral'!$B41,""),"")</f>
        <v/>
      </c>
      <c r="GO49" s="255" t="str">
        <f>IF($GN49='Classificação geral'!$B41,'Classificação geral'!$C41,"")</f>
        <v/>
      </c>
      <c r="GP49" s="255" t="str">
        <f>IF($GN49='Classificação geral'!$B41,'Classificação geral'!$D41,"")</f>
        <v/>
      </c>
      <c r="GQ49" s="255" t="str">
        <f>IF($GN49='Classificação geral'!$B41,'Classificação geral'!$H41,"")</f>
        <v/>
      </c>
      <c r="GR49" s="254" t="str">
        <f>IFERROR(IF(AND($GQ49="fem",'Classificação geral'!$I41=2),'Classificação geral'!I41,""),"")</f>
        <v/>
      </c>
      <c r="GS49" s="254" t="str">
        <f>IFERROR(IF(AND($GQ49="fem",'Classificação geral'!$I41=2),'Classificação geral'!N41,""),"")</f>
        <v/>
      </c>
      <c r="GT49" s="254" t="str">
        <f>IFERROR(IF(AND($GQ49="fem",'Classificação geral'!$I41=2),'Classificação geral'!Q41,""),"")</f>
        <v/>
      </c>
      <c r="GU49" s="254" t="str">
        <f>IFERROR(IF(AND($GQ49="fem",'Classificação geral'!$I41=2),'Classificação geral'!R41,""),"")</f>
        <v/>
      </c>
      <c r="GV49" s="254" t="str">
        <f>IFERROR(IF(AND($GQ49="fem",'Classificação geral'!$I41=2),'Classificação geral'!J41,""),"")</f>
        <v/>
      </c>
      <c r="GW49" s="254" t="str">
        <f>IFERROR(IF(AND($GQ49="fem",'Classificação geral'!$I41=2),'Classificação geral'!S41,""),"")</f>
        <v/>
      </c>
      <c r="GX49" s="254" t="str">
        <f>IFERROR(IF(AND($GQ49="fem",'Classificação geral'!$I41=2),'Classificação geral'!U41,""),"")</f>
        <v/>
      </c>
      <c r="GY49" s="254" t="str">
        <f>IFERROR(IF(AND($GQ49="fem",'Classificação geral'!$I41=2),'Classificação geral'!V41,""),"")</f>
        <v/>
      </c>
      <c r="GZ49" s="254" t="str">
        <f>IFERROR(IF(AND($GQ49="fem",'Classificação geral'!$I41=2),'Classificação geral'!K41,""),"")</f>
        <v/>
      </c>
      <c r="HA49" s="254" t="str">
        <f>IFERROR(IF(AND($GQ49="fem",'Classificação geral'!$I41=2),'Classificação geral'!W41,""),"")</f>
        <v/>
      </c>
      <c r="HB49" s="254" t="str">
        <f>IFERROR(IF(AND($GQ49="fem",'Classificação geral'!$I41=2),'Classificação geral'!Y41,""),"")</f>
        <v/>
      </c>
      <c r="HC49" s="254" t="str">
        <f>IFERROR(IF(AND($GQ49="fem",'Classificação geral'!$I41=2),'Classificação geral'!Z41,""),"")</f>
        <v/>
      </c>
      <c r="HD49" s="254" t="str">
        <f>IFERROR(IF(AND($GQ49="fem",'Classificação geral'!$I41=2),'Classificação geral'!L41,""),"")</f>
        <v/>
      </c>
      <c r="HE49" s="254" t="str">
        <f>IFERROR(IF(AND($GQ49="fem",'Classificação geral'!$I41=2),'Classificação geral'!M41,""),"")</f>
        <v/>
      </c>
      <c r="HF49" s="254" t="str">
        <f>IFERROR(IF(AND($GQ49="fem",'Classificação geral'!$I41=2),'Classificação geral'!AG41,""),"")</f>
        <v/>
      </c>
      <c r="HG49" s="256" t="str">
        <f>IFERROR(RANK(HF49,HF:HF,0)+ COUNTIF(HF$13:$HF47,HF49),"")</f>
        <v/>
      </c>
      <c r="HH49" s="244"/>
      <c r="HI49" s="254" t="str">
        <f>IFERROR(IF(AND('Classificação geral'!$H41="mas",'Classificação geral'!$I41=2,'Classificação geral'!$F41="Mini"),'Classificação geral'!$A41,""),"")</f>
        <v/>
      </c>
      <c r="HJ49" s="254" t="str">
        <f>IFERROR(IF(AND('Classificação geral'!$H41="mas",'Classificação geral'!$I41=2,'Classificação geral'!$F41="Mini"),'Classificação geral'!$B41,""),"")</f>
        <v/>
      </c>
      <c r="HK49" s="255" t="str">
        <f>IF($HJ49='Classificação geral'!$B41,'Classificação geral'!$C41,"")</f>
        <v/>
      </c>
      <c r="HL49" s="255" t="str">
        <f>IF($HJ49='Classificação geral'!$B41,'Classificação geral'!$D41,"")</f>
        <v/>
      </c>
      <c r="HM49" s="255" t="str">
        <f>IF($HJ49='Classificação geral'!$B41,'Classificação geral'!$H41,"")</f>
        <v/>
      </c>
      <c r="HN49" s="254" t="str">
        <f>IFERROR(IF(AND($HM49="mas",'Classificação geral'!$I41=2),'Classificação geral'!I41,""),"")</f>
        <v/>
      </c>
      <c r="HO49" s="254" t="str">
        <f>IFERROR(IF(AND($HM49="mas",'Classificação geral'!$I41=2),'Classificação geral'!N41,""),"")</f>
        <v/>
      </c>
      <c r="HP49" s="254" t="str">
        <f>IFERROR(IF(AND($HM49="mas",'Classificação geral'!$I41=2),'Classificação geral'!Q41,""),"")</f>
        <v/>
      </c>
      <c r="HQ49" s="254" t="str">
        <f>IFERROR(IF(AND($HM49="mas",'Classificação geral'!$I41=2),'Classificação geral'!R41,""),"")</f>
        <v/>
      </c>
      <c r="HR49" s="254" t="str">
        <f>IFERROR(IF(AND($HM49="mas",'Classificação geral'!$I41=2),'Classificação geral'!J41,""),"")</f>
        <v/>
      </c>
      <c r="HS49" s="254" t="str">
        <f>IFERROR(IF(AND($HM49="mas",'Classificação geral'!$I41=2),'Classificação geral'!S41,""),"")</f>
        <v/>
      </c>
      <c r="HT49" s="254" t="str">
        <f>IFERROR(IF(AND($HM49="mas",'Classificação geral'!$I41=2),'Classificação geral'!U41,""),"")</f>
        <v/>
      </c>
      <c r="HU49" s="254" t="str">
        <f>IFERROR(IF(AND($HM49="mas",'Classificação geral'!$I41=2),'Classificação geral'!V41,""),"")</f>
        <v/>
      </c>
      <c r="HV49" s="254" t="str">
        <f>IFERROR(IF(AND($HM49="mas",'Classificação geral'!$I41=2),'Classificação geral'!J41,""),"")</f>
        <v/>
      </c>
      <c r="HW49" s="254" t="str">
        <f>IFERROR(IF(AND($HM49="mas",'Classificação geral'!$I41=2),'Classificação geral'!W41,""),"")</f>
        <v/>
      </c>
      <c r="HX49" s="254" t="str">
        <f>IFERROR(IF(AND($HM49="mas",'Classificação geral'!$I41=2),'Classificação geral'!Y41,""),"")</f>
        <v/>
      </c>
      <c r="HY49" s="254" t="str">
        <f>IFERROR(IF(AND($HM49="mas",'Classificação geral'!$I41=2),'Classificação geral'!Z41,""),"")</f>
        <v/>
      </c>
      <c r="HZ49" s="254" t="str">
        <f>IFERROR(IF(AND($HM49="mas",'Classificação geral'!$I41=2),'Classificação geral'!L41,""),"")</f>
        <v/>
      </c>
      <c r="IA49" s="254" t="str">
        <f>IFERROR(IF(AND($HM49="mas",'Classificação geral'!$I41=2),'Classificação geral'!$AG41,""),"")</f>
        <v/>
      </c>
      <c r="IB49" s="256" t="str">
        <f>IFERROR(RANK(IA49,IA:IA,0)+ COUNTIF($IA$13:IA$13,IA49),"")</f>
        <v/>
      </c>
      <c r="IC49" s="244"/>
      <c r="ID49" s="254" t="str">
        <f>IFERROR(IF(AND('Classificação geral'!$H41="fem",'Classificação geral'!$I41=3,'Classificação geral'!$F41="Mini"),'Classificação geral'!$A41,""),"")</f>
        <v/>
      </c>
      <c r="IE49" s="254" t="str">
        <f>IFERROR(IF(AND('Classificação geral'!$H41="fem",'Classificação geral'!$I41=3,'Classificação geral'!$F41="Mini"),'Classificação geral'!$B41,""),"")</f>
        <v/>
      </c>
      <c r="IF49" s="255" t="str">
        <f>IF($IE49='Classificação geral'!$B41,'Classificação geral'!$C41,"")</f>
        <v/>
      </c>
      <c r="IG49" s="255" t="str">
        <f>IF($IE49='Classificação geral'!$B41,'Classificação geral'!$D41,"")</f>
        <v/>
      </c>
      <c r="IH49" s="255" t="str">
        <f>IF($IE49='Classificação geral'!$B41,'Classificação geral'!$H41,"")</f>
        <v/>
      </c>
      <c r="II49" s="255" t="str">
        <f>IF($IH49='Classificação geral'!$H41,'Classificação geral'!$I41,"")</f>
        <v/>
      </c>
      <c r="IJ49" s="255" t="str">
        <f>IF($II49='Classificação geral'!$I41,'Classificação geral'!$N41,"")</f>
        <v/>
      </c>
      <c r="IK49" s="255" t="str">
        <f>IF($II49='Classificação geral'!$I41,'Classificação geral'!$Q41,"")</f>
        <v/>
      </c>
      <c r="IL49" s="255" t="str">
        <f>IF($II49='Classificação geral'!$I41,'Classificação geral'!$R41,"")</f>
        <v/>
      </c>
      <c r="IM49" s="255" t="str">
        <f>IF($II49='Classificação geral'!$I41,'Classificação geral'!$J41,"")</f>
        <v/>
      </c>
      <c r="IN49" s="255" t="str">
        <f>IF($II49='Classificação geral'!$I41,'Classificação geral'!$S41,"")</f>
        <v/>
      </c>
      <c r="IO49" s="255" t="str">
        <f>IF($II49='Classificação geral'!$I41,'Classificação geral'!$U41,"")</f>
        <v/>
      </c>
      <c r="IP49" s="255" t="str">
        <f>IF($II49='Classificação geral'!$I41,'Classificação geral'!$V41,"")</f>
        <v/>
      </c>
      <c r="IQ49" s="255" t="str">
        <f>IF($II49='Classificação geral'!$I41,'Classificação geral'!$K41,"")</f>
        <v/>
      </c>
      <c r="IR49" s="255" t="str">
        <f>IF($II49='Classificação geral'!$I41,'Classificação geral'!$W41,"")</f>
        <v/>
      </c>
      <c r="IS49" s="255" t="str">
        <f>IF($II49='Classificação geral'!$I41,'Classificação geral'!$Y41,"")</f>
        <v/>
      </c>
      <c r="IT49" s="255" t="str">
        <f>IF($II49='Classificação geral'!$I41,'Classificação geral'!$Z41,"")</f>
        <v/>
      </c>
      <c r="IU49" s="255" t="str">
        <f>IF($II49='Classificação geral'!$I41,'Classificação geral'!$L41,"")</f>
        <v/>
      </c>
      <c r="IV49" s="255" t="str">
        <f>IF($II49='Classificação geral'!$I41,'Classificação geral'!$M41,"")</f>
        <v/>
      </c>
      <c r="IW49" s="255" t="str">
        <f>IF($II49='Classificação geral'!$I41,'Classificação geral'!$AG41,"")</f>
        <v/>
      </c>
      <c r="IX49" s="256" t="str">
        <f>IFERROR(RANK(IW49,IW:IW,0)+ COUNTIF($IW$13:IW47,IW49),"")</f>
        <v/>
      </c>
      <c r="IY49" s="244"/>
      <c r="IZ49" s="254" t="str">
        <f>IFERROR(IF(AND('Classificação geral'!$H41="mas",'Classificação geral'!$I41=3,'Classificação geral'!$F41="Mini"),'Classificação geral'!$A41,""),"")</f>
        <v/>
      </c>
      <c r="JA49" s="254" t="str">
        <f>IFERROR(IF(AND('Classificação geral'!$H41="mas",'Classificação geral'!$I41=3,'Classificação geral'!$F41="Mini"),'Classificação geral'!$B41,""),"")</f>
        <v/>
      </c>
      <c r="JB49" s="255" t="str">
        <f>IF($JA49='Classificação geral'!$B41,'Classificação geral'!$C41,"")</f>
        <v/>
      </c>
      <c r="JC49" s="255" t="str">
        <f>IF($JA49='Classificação geral'!$B41,'Classificação geral'!$D41,"")</f>
        <v/>
      </c>
      <c r="JD49" s="255" t="str">
        <f>IF($JA49='Classificação geral'!$B41,'Classificação geral'!$H41,"")</f>
        <v/>
      </c>
      <c r="JE49" s="254" t="str">
        <f>IFERROR(IF(AND($JD49="mas",'Classificação geral'!$I41=3),'Classificação geral'!I41,""),"")</f>
        <v/>
      </c>
      <c r="JF49" s="254" t="str">
        <f>IFERROR(IF(AND($JD49="mas",'Classificação geral'!$I41=3),'Classificação geral'!N41,""),"")</f>
        <v/>
      </c>
      <c r="JG49" s="254" t="str">
        <f>IFERROR(IF(AND($JD49="mas",'Classificação geral'!$I41=3),'Classificação geral'!Q41,""),"")</f>
        <v/>
      </c>
      <c r="JH49" s="254" t="str">
        <f>IFERROR(IF(AND($JD49="mas",'Classificação geral'!$I41=3),'Classificação geral'!R41,""),"")</f>
        <v/>
      </c>
      <c r="JI49" s="254" t="str">
        <f>IFERROR(IF(AND($JD49="mas",'Classificação geral'!$I41=3),'Classificação geral'!J41,""),"")</f>
        <v/>
      </c>
      <c r="JJ49" s="254" t="str">
        <f>IFERROR(IF(AND($JD49="mas",'Classificação geral'!$I41=3),'Classificação geral'!S41,""),"")</f>
        <v/>
      </c>
      <c r="JK49" s="254" t="str">
        <f>IFERROR(IF(AND($JD49="mas",'Classificação geral'!$I41=3),'Classificação geral'!U41,""),"")</f>
        <v/>
      </c>
      <c r="JL49" s="254" t="str">
        <f>IFERROR(IF(AND($JD49="mas",'Classificação geral'!$I41=3),'Classificação geral'!V41,""),"")</f>
        <v/>
      </c>
      <c r="JM49" s="254" t="str">
        <f>IFERROR(IF(AND($JD49="mas",'Classificação geral'!$I41=3),'Classificação geral'!K41,""),"")</f>
        <v/>
      </c>
      <c r="JN49" s="254" t="str">
        <f>IFERROR(IF(AND($JD49="mas",'Classificação geral'!$I41=3),'Classificação geral'!W41,""),"")</f>
        <v/>
      </c>
      <c r="JO49" s="254" t="str">
        <f>IFERROR(IF(AND($JD49="mas",'Classificação geral'!$I41=3),'Classificação geral'!Y41,""),"")</f>
        <v/>
      </c>
      <c r="JP49" s="254" t="str">
        <f>IFERROR(IF(AND($JD49="mas",'Classificação geral'!$I41=3),'Classificação geral'!Z41,""),"")</f>
        <v/>
      </c>
      <c r="JQ49" s="254" t="str">
        <f>IFERROR(IF(AND($JD49="mas",'Classificação geral'!$I41=3),'Classificação geral'!L41,""),"")</f>
        <v/>
      </c>
      <c r="JR49" s="254" t="str">
        <f>IFERROR(IF(AND($JD49="mas",'Classificação geral'!$I41=3),'Classificação geral'!$AG41,""),"")</f>
        <v/>
      </c>
      <c r="JS49" s="256" t="str">
        <f>IFERROR(RANK(JR49,JR:JR,0)+ COUNTIF(JR$13:$JR47,JR49),"")</f>
        <v/>
      </c>
    </row>
    <row r="50" spans="1:279" s="304" customFormat="1" ht="24.75" customHeight="1" x14ac:dyDescent="0.4">
      <c r="A50" s="297"/>
      <c r="B50" s="309" t="str">
        <f t="shared" si="19"/>
        <v/>
      </c>
      <c r="C50" s="292" t="str">
        <f t="shared" si="20"/>
        <v/>
      </c>
      <c r="D50" s="292" t="str">
        <f t="shared" si="21"/>
        <v/>
      </c>
      <c r="E50" s="292" t="str">
        <f t="shared" si="22"/>
        <v/>
      </c>
      <c r="F50" s="293" t="str">
        <f t="shared" si="23"/>
        <v/>
      </c>
      <c r="G50" s="293" t="str">
        <f t="shared" si="24"/>
        <v/>
      </c>
      <c r="H50" s="294" t="str">
        <f t="shared" si="25"/>
        <v/>
      </c>
      <c r="I50" s="294" t="str">
        <f t="shared" si="26"/>
        <v/>
      </c>
      <c r="J50" s="294" t="str">
        <f t="shared" si="27"/>
        <v/>
      </c>
      <c r="K50" s="294" t="str">
        <f t="shared" si="28"/>
        <v/>
      </c>
      <c r="L50" s="294" t="str">
        <f t="shared" si="29"/>
        <v/>
      </c>
      <c r="M50" s="294" t="str">
        <f t="shared" si="30"/>
        <v/>
      </c>
      <c r="N50" s="294" t="str">
        <f t="shared" si="31"/>
        <v/>
      </c>
      <c r="O50" s="294" t="str">
        <f t="shared" si="32"/>
        <v/>
      </c>
      <c r="P50" s="294" t="str">
        <f t="shared" si="33"/>
        <v/>
      </c>
      <c r="Q50" s="294" t="str">
        <f t="shared" si="34"/>
        <v/>
      </c>
      <c r="R50" s="294" t="str">
        <f t="shared" si="121"/>
        <v/>
      </c>
      <c r="S50" s="294" t="str">
        <f t="shared" si="121"/>
        <v/>
      </c>
      <c r="T50" s="294" t="str">
        <f t="shared" si="36"/>
        <v/>
      </c>
      <c r="U50" s="294" t="str">
        <f t="shared" si="37"/>
        <v/>
      </c>
      <c r="V50" s="295">
        <v>36</v>
      </c>
      <c r="W50" s="296"/>
      <c r="X50" s="296"/>
      <c r="Y50" s="309" t="str">
        <f t="shared" si="38"/>
        <v/>
      </c>
      <c r="Z50" s="292" t="str">
        <f t="shared" si="39"/>
        <v/>
      </c>
      <c r="AA50" s="292" t="str">
        <f t="shared" si="40"/>
        <v/>
      </c>
      <c r="AB50" s="292" t="str">
        <f t="shared" si="41"/>
        <v/>
      </c>
      <c r="AC50" s="293" t="str">
        <f t="shared" si="42"/>
        <v/>
      </c>
      <c r="AD50" s="293" t="str">
        <f t="shared" si="43"/>
        <v/>
      </c>
      <c r="AE50" s="294" t="str">
        <f t="shared" si="44"/>
        <v/>
      </c>
      <c r="AF50" s="294" t="str">
        <f t="shared" si="45"/>
        <v/>
      </c>
      <c r="AG50" s="294" t="str">
        <f t="shared" si="46"/>
        <v/>
      </c>
      <c r="AH50" s="294" t="str">
        <f t="shared" si="47"/>
        <v/>
      </c>
      <c r="AI50" s="294" t="str">
        <f t="shared" si="48"/>
        <v/>
      </c>
      <c r="AJ50" s="294" t="str">
        <f t="shared" si="49"/>
        <v/>
      </c>
      <c r="AK50" s="294" t="str">
        <f t="shared" si="50"/>
        <v/>
      </c>
      <c r="AL50" s="294" t="str">
        <f t="shared" si="51"/>
        <v/>
      </c>
      <c r="AM50" s="294" t="str">
        <f t="shared" si="52"/>
        <v/>
      </c>
      <c r="AN50" s="294" t="str">
        <f t="shared" si="53"/>
        <v/>
      </c>
      <c r="AO50" s="294" t="str">
        <f t="shared" si="122"/>
        <v/>
      </c>
      <c r="AP50" s="294" t="str">
        <f t="shared" si="122"/>
        <v/>
      </c>
      <c r="AQ50" s="294" t="str">
        <f t="shared" si="55"/>
        <v/>
      </c>
      <c r="AR50" s="294" t="str">
        <f t="shared" si="56"/>
        <v/>
      </c>
      <c r="AS50" s="295">
        <v>36</v>
      </c>
      <c r="AT50" s="296"/>
      <c r="AU50" s="297"/>
      <c r="AV50" s="310" t="str">
        <f t="shared" si="57"/>
        <v/>
      </c>
      <c r="AW50" s="292" t="str">
        <f t="shared" si="58"/>
        <v/>
      </c>
      <c r="AX50" s="292" t="str">
        <f t="shared" si="59"/>
        <v/>
      </c>
      <c r="AY50" s="293" t="str">
        <f t="shared" si="60"/>
        <v/>
      </c>
      <c r="AZ50" s="293" t="str">
        <f t="shared" si="61"/>
        <v/>
      </c>
      <c r="BA50" s="293" t="str">
        <f t="shared" si="62"/>
        <v/>
      </c>
      <c r="BB50" s="294" t="str">
        <f t="shared" si="63"/>
        <v/>
      </c>
      <c r="BC50" s="294" t="str">
        <f t="shared" si="64"/>
        <v/>
      </c>
      <c r="BD50" s="294" t="str">
        <f t="shared" si="65"/>
        <v/>
      </c>
      <c r="BE50" s="294" t="str">
        <f t="shared" si="66"/>
        <v/>
      </c>
      <c r="BF50" s="294" t="str">
        <f t="shared" si="67"/>
        <v/>
      </c>
      <c r="BG50" s="294" t="str">
        <f t="shared" si="68"/>
        <v/>
      </c>
      <c r="BH50" s="294" t="str">
        <f t="shared" si="69"/>
        <v/>
      </c>
      <c r="BI50" s="294" t="str">
        <f t="shared" si="70"/>
        <v/>
      </c>
      <c r="BJ50" s="294" t="str">
        <f t="shared" si="71"/>
        <v/>
      </c>
      <c r="BK50" s="294" t="str">
        <f t="shared" si="72"/>
        <v/>
      </c>
      <c r="BL50" s="294" t="str">
        <f t="shared" si="123"/>
        <v/>
      </c>
      <c r="BM50" s="294" t="str">
        <f t="shared" si="123"/>
        <v/>
      </c>
      <c r="BN50" s="294" t="str">
        <f t="shared" si="74"/>
        <v/>
      </c>
      <c r="BO50" s="294" t="str">
        <f t="shared" si="75"/>
        <v/>
      </c>
      <c r="BP50" s="295">
        <v>36</v>
      </c>
      <c r="BQ50" s="296"/>
      <c r="BR50" s="296"/>
      <c r="BS50" s="310" t="str">
        <f t="shared" si="76"/>
        <v/>
      </c>
      <c r="BT50" s="292" t="str">
        <f t="shared" si="77"/>
        <v/>
      </c>
      <c r="BU50" s="292" t="str">
        <f t="shared" si="78"/>
        <v/>
      </c>
      <c r="BV50" s="293" t="str">
        <f t="shared" si="79"/>
        <v/>
      </c>
      <c r="BW50" s="293" t="str">
        <f t="shared" si="80"/>
        <v/>
      </c>
      <c r="BX50" s="293" t="str">
        <f t="shared" si="124"/>
        <v/>
      </c>
      <c r="BY50" s="294" t="str">
        <f t="shared" si="124"/>
        <v/>
      </c>
      <c r="BZ50" s="294" t="str">
        <f t="shared" si="82"/>
        <v/>
      </c>
      <c r="CA50" s="294" t="str">
        <f t="shared" si="83"/>
        <v/>
      </c>
      <c r="CB50" s="294" t="str">
        <f t="shared" si="84"/>
        <v/>
      </c>
      <c r="CC50" s="294" t="str">
        <f t="shared" si="85"/>
        <v/>
      </c>
      <c r="CD50" s="294" t="str">
        <f t="shared" si="86"/>
        <v/>
      </c>
      <c r="CE50" s="294" t="str">
        <f t="shared" si="87"/>
        <v/>
      </c>
      <c r="CF50" s="294" t="str">
        <f t="shared" si="88"/>
        <v/>
      </c>
      <c r="CG50" s="294" t="str">
        <f t="shared" si="89"/>
        <v/>
      </c>
      <c r="CH50" s="294" t="str">
        <f t="shared" si="90"/>
        <v/>
      </c>
      <c r="CI50" s="294" t="str">
        <f t="shared" si="125"/>
        <v/>
      </c>
      <c r="CJ50" s="294" t="str">
        <f t="shared" si="125"/>
        <v/>
      </c>
      <c r="CK50" s="294" t="str">
        <f t="shared" si="92"/>
        <v/>
      </c>
      <c r="CL50" s="294" t="str">
        <f t="shared" si="93"/>
        <v/>
      </c>
      <c r="CM50" s="295">
        <v>36</v>
      </c>
      <c r="CN50" s="297"/>
      <c r="CO50" s="297"/>
      <c r="CP50" s="309" t="str">
        <f t="shared" si="94"/>
        <v/>
      </c>
      <c r="CQ50" s="292" t="str">
        <f t="shared" si="95"/>
        <v/>
      </c>
      <c r="CR50" s="292" t="str">
        <f t="shared" si="96"/>
        <v/>
      </c>
      <c r="CS50" s="292" t="str">
        <f t="shared" si="97"/>
        <v/>
      </c>
      <c r="CT50" s="293" t="str">
        <f t="shared" si="98"/>
        <v/>
      </c>
      <c r="CU50" s="293" t="str">
        <f t="shared" si="99"/>
        <v/>
      </c>
      <c r="CV50" s="294" t="str">
        <f t="shared" si="100"/>
        <v/>
      </c>
      <c r="CW50" s="294" t="str">
        <f t="shared" si="101"/>
        <v/>
      </c>
      <c r="CX50" s="294" t="str">
        <f t="shared" si="102"/>
        <v/>
      </c>
      <c r="CY50" s="294" t="str">
        <f t="shared" si="103"/>
        <v/>
      </c>
      <c r="CZ50" s="294" t="str">
        <f t="shared" si="104"/>
        <v/>
      </c>
      <c r="DA50" s="294" t="str">
        <f t="shared" si="105"/>
        <v/>
      </c>
      <c r="DB50" s="294" t="str">
        <f t="shared" si="106"/>
        <v/>
      </c>
      <c r="DC50" s="294" t="str">
        <f t="shared" si="107"/>
        <v/>
      </c>
      <c r="DD50" s="294" t="str">
        <f t="shared" si="108"/>
        <v/>
      </c>
      <c r="DE50" s="294" t="str">
        <f t="shared" si="109"/>
        <v/>
      </c>
      <c r="DF50" s="294" t="str">
        <f t="shared" si="126"/>
        <v/>
      </c>
      <c r="DG50" s="294" t="str">
        <f t="shared" si="126"/>
        <v/>
      </c>
      <c r="DH50" s="294" t="str">
        <f t="shared" si="111"/>
        <v/>
      </c>
      <c r="DI50" s="294" t="str">
        <f t="shared" si="112"/>
        <v/>
      </c>
      <c r="DJ50" s="295">
        <v>36</v>
      </c>
      <c r="DK50" s="296"/>
      <c r="DL50" s="296"/>
      <c r="DM50" s="309" t="str">
        <f t="shared" si="113"/>
        <v/>
      </c>
      <c r="DN50" s="292" t="str">
        <f t="shared" si="114"/>
        <v/>
      </c>
      <c r="DO50" s="292" t="str">
        <f t="shared" si="115"/>
        <v/>
      </c>
      <c r="DP50" s="292" t="str">
        <f t="shared" si="116"/>
        <v/>
      </c>
      <c r="DQ50" s="293" t="str">
        <f t="shared" si="117"/>
        <v/>
      </c>
      <c r="DR50" s="293" t="str">
        <f t="shared" si="118"/>
        <v/>
      </c>
      <c r="DS50" s="293" t="str">
        <f t="shared" si="7"/>
        <v/>
      </c>
      <c r="DT50" s="293" t="str">
        <f t="shared" si="8"/>
        <v/>
      </c>
      <c r="DU50" s="294" t="str">
        <f t="shared" si="9"/>
        <v/>
      </c>
      <c r="DV50" s="294" t="str">
        <f t="shared" si="10"/>
        <v/>
      </c>
      <c r="DW50" s="294" t="str">
        <f t="shared" si="11"/>
        <v/>
      </c>
      <c r="DX50" s="294" t="str">
        <f t="shared" si="12"/>
        <v/>
      </c>
      <c r="DY50" s="294" t="str">
        <f t="shared" si="13"/>
        <v/>
      </c>
      <c r="DZ50" s="294" t="str">
        <f t="shared" si="14"/>
        <v/>
      </c>
      <c r="EA50" s="294" t="str">
        <f t="shared" si="15"/>
        <v/>
      </c>
      <c r="EB50" s="294" t="str">
        <f t="shared" si="16"/>
        <v/>
      </c>
      <c r="EC50" s="294" t="str">
        <f t="shared" si="17"/>
        <v/>
      </c>
      <c r="ED50" s="294" t="str">
        <f t="shared" si="120"/>
        <v/>
      </c>
      <c r="EE50" s="294" t="str">
        <f t="shared" si="18"/>
        <v/>
      </c>
      <c r="EF50" s="294" t="str">
        <f t="shared" si="119"/>
        <v/>
      </c>
      <c r="EG50" s="295">
        <v>36</v>
      </c>
      <c r="EU50" s="254" t="str">
        <f>IFERROR(IF(AND('Classificação geral'!$H42="FEM",'Classificação geral'!$I42=1,'Classificação geral'!$F42="Mini"),'Classificação geral'!$A42,""),"")</f>
        <v/>
      </c>
      <c r="EV50" s="254" t="str">
        <f>IFERROR(IF(AND('Classificação geral'!$H42="FEM",'Classificação geral'!$I42=1,'Classificação geral'!F42="Mini"),'Classificação geral'!$B42,""),"")</f>
        <v/>
      </c>
      <c r="EW50" s="255" t="str">
        <f>IF($EV50='Classificação geral'!$B42,'Classificação geral'!$C42,"")</f>
        <v/>
      </c>
      <c r="EX50" s="255" t="str">
        <f>IF($EV50='Classificação geral'!$B42,'Classificação geral'!$D42,"")</f>
        <v/>
      </c>
      <c r="EY50" s="255" t="str">
        <f>IF($EV50='Classificação geral'!$B42,'Classificação geral'!$H42,"")</f>
        <v/>
      </c>
      <c r="EZ50" s="255" t="str">
        <f>IF($EY50='Classificação geral'!$H42,'Classificação geral'!$I42,"")</f>
        <v/>
      </c>
      <c r="FA50" s="255" t="str">
        <f>IF($EZ50='Classificação geral'!$I42,'Classificação geral'!$N42,"")</f>
        <v/>
      </c>
      <c r="FB50" s="255" t="str">
        <f>IF($EZ50='Classificação geral'!$I42,'Classificação geral'!$Q42,"")</f>
        <v/>
      </c>
      <c r="FC50" s="255" t="str">
        <f>IF($EZ50='Classificação geral'!$I42,'Classificação geral'!$R42,"")</f>
        <v/>
      </c>
      <c r="FD50" s="255" t="str">
        <f>IF($EZ50='Classificação geral'!$I42,'Classificação geral'!$J42,"")</f>
        <v/>
      </c>
      <c r="FE50" s="255" t="str">
        <f>IF($EZ50='Classificação geral'!$I42,'Classificação geral'!$S42,"")</f>
        <v/>
      </c>
      <c r="FF50" s="255" t="str">
        <f>IF($EZ50='Classificação geral'!$I42,'Classificação geral'!$U42,"")</f>
        <v/>
      </c>
      <c r="FG50" s="255" t="str">
        <f>IF($EZ50='Classificação geral'!$I42,'Classificação geral'!$V42,"")</f>
        <v/>
      </c>
      <c r="FH50" s="255" t="str">
        <f>IF($EZ50='Classificação geral'!$I42,'Classificação geral'!$K42,"")</f>
        <v/>
      </c>
      <c r="FI50" s="255" t="str">
        <f>IF($EZ50='Classificação geral'!$I42,'Classificação geral'!$W42,"")</f>
        <v/>
      </c>
      <c r="FJ50" s="255" t="str">
        <f>IF($EZ50='Classificação geral'!$I42,'Classificação geral'!$Y42,"")</f>
        <v/>
      </c>
      <c r="FK50" s="255" t="str">
        <f>IF($EZ50='Classificação geral'!$I42,'Classificação geral'!$Z42,"")</f>
        <v/>
      </c>
      <c r="FL50" s="255" t="str">
        <f>IF($EZ50='Classificação geral'!$I42,'Classificação geral'!$L42,"")</f>
        <v/>
      </c>
      <c r="FM50" s="255" t="str">
        <f>IF($EZ50='Classificação geral'!$I42,'Classificação geral'!$M42,"")</f>
        <v/>
      </c>
      <c r="FN50" s="255" t="str">
        <f>IF($EZ50='Classificação geral'!$I42,'Classificação geral'!$AG42,"")</f>
        <v/>
      </c>
      <c r="FO50" s="256" t="str">
        <f>IFERROR(RANK(FN50,FN:FN,0)+ COUNTIF($FN$13:FN49,FN50),"")</f>
        <v/>
      </c>
      <c r="FP50" s="244"/>
      <c r="FQ50" s="254" t="str">
        <f>IFERROR(IF(AND('Classificação geral'!$H42="mas",'Classificação geral'!$I42=1,'Classificação geral'!$F42="Mini"),'Classificação geral'!$A42,""),"")</f>
        <v/>
      </c>
      <c r="FR50" s="254" t="str">
        <f>IFERROR(IF(AND('Classificação geral'!$H42="mas",'Classificação geral'!$I42=1,'Classificação geral'!$F42="Mini"),'Classificação geral'!$B42,""),"")</f>
        <v/>
      </c>
      <c r="FS50" s="255" t="str">
        <f>IF($FR50='Classificação geral'!$B42,'Classificação geral'!$C42,"")</f>
        <v/>
      </c>
      <c r="FT50" s="255" t="str">
        <f>IF($FR50='Classificação geral'!$B42,'Classificação geral'!$D42,"")</f>
        <v/>
      </c>
      <c r="FU50" s="255" t="str">
        <f>IF($FR50='Classificação geral'!$B42,'Classificação geral'!$H42,"")</f>
        <v/>
      </c>
      <c r="FV50" s="254" t="str">
        <f>IFERROR(IF(AND($FU50="mas",'Classificação geral'!$I42=1),'Classificação geral'!I42,""),"")</f>
        <v/>
      </c>
      <c r="FW50" s="254" t="str">
        <f>IFERROR(IF(AND($FU50="mas",'Classificação geral'!$I42=1),'Classificação geral'!N42,""),"")</f>
        <v/>
      </c>
      <c r="FX50" s="254" t="str">
        <f>IFERROR(IF(AND($FU50="mas",'Classificação geral'!$I42=1),'Classificação geral'!Q42,""),"")</f>
        <v/>
      </c>
      <c r="FY50" s="254" t="str">
        <f>IFERROR(IF(AND($FU50="mas",'Classificação geral'!$I42=1),'Classificação geral'!R42,""),"")</f>
        <v/>
      </c>
      <c r="FZ50" s="254" t="str">
        <f>IFERROR(IF(AND($FU50="mas",'Classificação geral'!$I42=1),'Classificação geral'!J42,""),"")</f>
        <v/>
      </c>
      <c r="GA50" s="254" t="str">
        <f>IFERROR(IF(AND($FU50="mas",'Classificação geral'!$I42=1),'Classificação geral'!S42,""),"")</f>
        <v/>
      </c>
      <c r="GB50" s="254" t="str">
        <f>IFERROR(IF(AND($FU50="mas",'Classificação geral'!$I42=1),'Classificação geral'!U42,""),"")</f>
        <v/>
      </c>
      <c r="GC50" s="254" t="str">
        <f>IFERROR(IF(AND($FU50="mas",'Classificação geral'!$I42=1),'Classificação geral'!V42,""),"")</f>
        <v/>
      </c>
      <c r="GD50" s="254" t="str">
        <f>IFERROR(IF(AND($FU50="mas",'Classificação geral'!$I42=1),'Classificação geral'!K42,""),"")</f>
        <v/>
      </c>
      <c r="GE50" s="254" t="str">
        <f>IFERROR(IF(AND($FU50="mas",'Classificação geral'!$I42=1),'Classificação geral'!W42,""),"")</f>
        <v/>
      </c>
      <c r="GF50" s="254" t="str">
        <f>IFERROR(IF(AND($FU50="mas",'Classificação geral'!$I42=1),'Classificação geral'!Y42,""),"")</f>
        <v/>
      </c>
      <c r="GG50" s="254" t="str">
        <f>IFERROR(IF(AND($FU50="mas",'Classificação geral'!$I42=1),'Classificação geral'!Z42,""),"")</f>
        <v/>
      </c>
      <c r="GH50" s="254" t="str">
        <f>IFERROR(IF(AND($FU50="mas",'Classificação geral'!$I42=1),'Classificação geral'!L42,""),"")</f>
        <v/>
      </c>
      <c r="GI50" s="254" t="str">
        <f>IFERROR(IF(AND($FU50="mas",'Classificação geral'!$I42=1),'Classificação geral'!M42,""),"")</f>
        <v/>
      </c>
      <c r="GJ50" s="302" t="str">
        <f>IFERROR(IF(AND($FU50="mas",'Classificação geral'!$I42=1),'Classificação geral'!AG42,""),"")</f>
        <v/>
      </c>
      <c r="GK50" s="256" t="str">
        <f>IFERROR(RANK(GJ50,GJ:GJ,0)+ COUNTIF($GJ$13:GJ49,GJ50),"")</f>
        <v/>
      </c>
      <c r="GL50" s="244"/>
      <c r="GM50" s="254" t="str">
        <f>IFERROR(IF(AND('Classificação geral'!$H42="fem",'Classificação geral'!$I42=2,'Classificação geral'!$F42="Mini"),'Classificação geral'!$A42,""),"")</f>
        <v/>
      </c>
      <c r="GN50" s="254" t="str">
        <f>IFERROR(IF(AND('Classificação geral'!$H42="fem",'Classificação geral'!$I42=2,'Classificação geral'!$F42="Mini"),'Classificação geral'!$B42,""),"")</f>
        <v/>
      </c>
      <c r="GO50" s="255" t="str">
        <f>IF($GN50='Classificação geral'!$B42,'Classificação geral'!$C42,"")</f>
        <v/>
      </c>
      <c r="GP50" s="255" t="str">
        <f>IF($GN50='Classificação geral'!$B42,'Classificação geral'!$D42,"")</f>
        <v/>
      </c>
      <c r="GQ50" s="255" t="str">
        <f>IF($GN50='Classificação geral'!$B42,'Classificação geral'!$H42,"")</f>
        <v/>
      </c>
      <c r="GR50" s="254" t="str">
        <f>IFERROR(IF(AND($GQ50="fem",'Classificação geral'!$I42=2),'Classificação geral'!I42,""),"")</f>
        <v/>
      </c>
      <c r="GS50" s="254" t="str">
        <f>IFERROR(IF(AND($GQ50="fem",'Classificação geral'!$I42=2),'Classificação geral'!N42,""),"")</f>
        <v/>
      </c>
      <c r="GT50" s="254" t="str">
        <f>IFERROR(IF(AND($GQ50="fem",'Classificação geral'!$I42=2),'Classificação geral'!Q42,""),"")</f>
        <v/>
      </c>
      <c r="GU50" s="254" t="str">
        <f>IFERROR(IF(AND($GQ50="fem",'Classificação geral'!$I42=2),'Classificação geral'!R42,""),"")</f>
        <v/>
      </c>
      <c r="GV50" s="254" t="str">
        <f>IFERROR(IF(AND($GQ50="fem",'Classificação geral'!$I42=2),'Classificação geral'!J42,""),"")</f>
        <v/>
      </c>
      <c r="GW50" s="254" t="str">
        <f>IFERROR(IF(AND($GQ50="fem",'Classificação geral'!$I42=2),'Classificação geral'!S42,""),"")</f>
        <v/>
      </c>
      <c r="GX50" s="254" t="str">
        <f>IFERROR(IF(AND($GQ50="fem",'Classificação geral'!$I42=2),'Classificação geral'!U42,""),"")</f>
        <v/>
      </c>
      <c r="GY50" s="254" t="str">
        <f>IFERROR(IF(AND($GQ50="fem",'Classificação geral'!$I42=2),'Classificação geral'!V42,""),"")</f>
        <v/>
      </c>
      <c r="GZ50" s="254" t="str">
        <f>IFERROR(IF(AND($GQ50="fem",'Classificação geral'!$I42=2),'Classificação geral'!K42,""),"")</f>
        <v/>
      </c>
      <c r="HA50" s="254" t="str">
        <f>IFERROR(IF(AND($GQ50="fem",'Classificação geral'!$I42=2),'Classificação geral'!W42,""),"")</f>
        <v/>
      </c>
      <c r="HB50" s="254" t="str">
        <f>IFERROR(IF(AND($GQ50="fem",'Classificação geral'!$I42=2),'Classificação geral'!Y42,""),"")</f>
        <v/>
      </c>
      <c r="HC50" s="254" t="str">
        <f>IFERROR(IF(AND($GQ50="fem",'Classificação geral'!$I42=2),'Classificação geral'!Z42,""),"")</f>
        <v/>
      </c>
      <c r="HD50" s="254" t="str">
        <f>IFERROR(IF(AND($GQ50="fem",'Classificação geral'!$I42=2),'Classificação geral'!L42,""),"")</f>
        <v/>
      </c>
      <c r="HE50" s="254" t="str">
        <f>IFERROR(IF(AND($GQ50="fem",'Classificação geral'!$I42=2),'Classificação geral'!M42,""),"")</f>
        <v/>
      </c>
      <c r="HF50" s="254" t="str">
        <f>IFERROR(IF(AND($GQ50="fem",'Classificação geral'!$I42=2),'Classificação geral'!AG42,""),"")</f>
        <v/>
      </c>
      <c r="HG50" s="256" t="str">
        <f>IFERROR(RANK(HF50,HF:HF,0)+ COUNTIF(HF$13:$HF48,HF50),"")</f>
        <v/>
      </c>
      <c r="HH50" s="244"/>
      <c r="HI50" s="254" t="str">
        <f>IFERROR(IF(AND('Classificação geral'!$H42="mas",'Classificação geral'!$I42=2,'Classificação geral'!$F42="Mini"),'Classificação geral'!$A42,""),"")</f>
        <v/>
      </c>
      <c r="HJ50" s="254" t="str">
        <f>IFERROR(IF(AND('Classificação geral'!$H42="mas",'Classificação geral'!$I42=2,'Classificação geral'!$F42="Mini"),'Classificação geral'!$B42,""),"")</f>
        <v/>
      </c>
      <c r="HK50" s="255" t="str">
        <f>IF($HJ50='Classificação geral'!$B42,'Classificação geral'!$C42,"")</f>
        <v/>
      </c>
      <c r="HL50" s="255" t="str">
        <f>IF($HJ50='Classificação geral'!$B42,'Classificação geral'!$D42,"")</f>
        <v/>
      </c>
      <c r="HM50" s="255" t="str">
        <f>IF($HJ50='Classificação geral'!$B42,'Classificação geral'!$H42,"")</f>
        <v/>
      </c>
      <c r="HN50" s="254" t="str">
        <f>IFERROR(IF(AND($HM50="mas",'Classificação geral'!$I42=2),'Classificação geral'!I42,""),"")</f>
        <v/>
      </c>
      <c r="HO50" s="254" t="str">
        <f>IFERROR(IF(AND($HM50="mas",'Classificação geral'!$I42=2),'Classificação geral'!N42,""),"")</f>
        <v/>
      </c>
      <c r="HP50" s="254" t="str">
        <f>IFERROR(IF(AND($HM50="mas",'Classificação geral'!$I42=2),'Classificação geral'!Q42,""),"")</f>
        <v/>
      </c>
      <c r="HQ50" s="254" t="str">
        <f>IFERROR(IF(AND($HM50="mas",'Classificação geral'!$I42=2),'Classificação geral'!R42,""),"")</f>
        <v/>
      </c>
      <c r="HR50" s="254" t="str">
        <f>IFERROR(IF(AND($HM50="mas",'Classificação geral'!$I42=2),'Classificação geral'!J42,""),"")</f>
        <v/>
      </c>
      <c r="HS50" s="254" t="str">
        <f>IFERROR(IF(AND($HM50="mas",'Classificação geral'!$I42=2),'Classificação geral'!S42,""),"")</f>
        <v/>
      </c>
      <c r="HT50" s="254" t="str">
        <f>IFERROR(IF(AND($HM50="mas",'Classificação geral'!$I42=2),'Classificação geral'!U42,""),"")</f>
        <v/>
      </c>
      <c r="HU50" s="254" t="str">
        <f>IFERROR(IF(AND($HM50="mas",'Classificação geral'!$I42=2),'Classificação geral'!V42,""),"")</f>
        <v/>
      </c>
      <c r="HV50" s="254" t="str">
        <f>IFERROR(IF(AND($HM50="mas",'Classificação geral'!$I42=2),'Classificação geral'!J42,""),"")</f>
        <v/>
      </c>
      <c r="HW50" s="254" t="str">
        <f>IFERROR(IF(AND($HM50="mas",'Classificação geral'!$I42=2),'Classificação geral'!W42,""),"")</f>
        <v/>
      </c>
      <c r="HX50" s="254" t="str">
        <f>IFERROR(IF(AND($HM50="mas",'Classificação geral'!$I42=2),'Classificação geral'!Y42,""),"")</f>
        <v/>
      </c>
      <c r="HY50" s="254" t="str">
        <f>IFERROR(IF(AND($HM50="mas",'Classificação geral'!$I42=2),'Classificação geral'!Z42,""),"")</f>
        <v/>
      </c>
      <c r="HZ50" s="254" t="str">
        <f>IFERROR(IF(AND($HM50="mas",'Classificação geral'!$I42=2),'Classificação geral'!L42,""),"")</f>
        <v/>
      </c>
      <c r="IA50" s="254" t="str">
        <f>IFERROR(IF(AND($HM50="mas",'Classificação geral'!$I42=2),'Classificação geral'!$AG42,""),"")</f>
        <v/>
      </c>
      <c r="IB50" s="256" t="str">
        <f>IFERROR(RANK(IA50,IA:IA,0)+ COUNTIF($IA$13:IA$13,IA50),"")</f>
        <v/>
      </c>
      <c r="IC50" s="244"/>
      <c r="ID50" s="254" t="str">
        <f>IFERROR(IF(AND('Classificação geral'!$H42="fem",'Classificação geral'!$I42=3,'Classificação geral'!$F42="Mini"),'Classificação geral'!$A42,""),"")</f>
        <v/>
      </c>
      <c r="IE50" s="254" t="str">
        <f>IFERROR(IF(AND('Classificação geral'!$H42="fem",'Classificação geral'!$I42=3,'Classificação geral'!$F42="Mini"),'Classificação geral'!$B42,""),"")</f>
        <v/>
      </c>
      <c r="IF50" s="255" t="str">
        <f>IF($IE50='Classificação geral'!$B42,'Classificação geral'!$C42,"")</f>
        <v/>
      </c>
      <c r="IG50" s="255" t="str">
        <f>IF($IE50='Classificação geral'!$B42,'Classificação geral'!$D42,"")</f>
        <v/>
      </c>
      <c r="IH50" s="255" t="str">
        <f>IF($IE50='Classificação geral'!$B42,'Classificação geral'!$H42,"")</f>
        <v/>
      </c>
      <c r="II50" s="255" t="str">
        <f>IF($IH50='Classificação geral'!$H42,'Classificação geral'!$I42,"")</f>
        <v/>
      </c>
      <c r="IJ50" s="255" t="str">
        <f>IF($II50='Classificação geral'!$I42,'Classificação geral'!$N42,"")</f>
        <v/>
      </c>
      <c r="IK50" s="255" t="str">
        <f>IF($II50='Classificação geral'!$I42,'Classificação geral'!$Q42,"")</f>
        <v/>
      </c>
      <c r="IL50" s="255" t="str">
        <f>IF($II50='Classificação geral'!$I42,'Classificação geral'!$R42,"")</f>
        <v/>
      </c>
      <c r="IM50" s="255" t="str">
        <f>IF($II50='Classificação geral'!$I42,'Classificação geral'!$J42,"")</f>
        <v/>
      </c>
      <c r="IN50" s="255" t="str">
        <f>IF($II50='Classificação geral'!$I42,'Classificação geral'!$S42,"")</f>
        <v/>
      </c>
      <c r="IO50" s="255" t="str">
        <f>IF($II50='Classificação geral'!$I42,'Classificação geral'!$U42,"")</f>
        <v/>
      </c>
      <c r="IP50" s="255" t="str">
        <f>IF($II50='Classificação geral'!$I42,'Classificação geral'!$V42,"")</f>
        <v/>
      </c>
      <c r="IQ50" s="255" t="str">
        <f>IF($II50='Classificação geral'!$I42,'Classificação geral'!$K42,"")</f>
        <v/>
      </c>
      <c r="IR50" s="255" t="str">
        <f>IF($II50='Classificação geral'!$I42,'Classificação geral'!$W42,"")</f>
        <v/>
      </c>
      <c r="IS50" s="255" t="str">
        <f>IF($II50='Classificação geral'!$I42,'Classificação geral'!$Y42,"")</f>
        <v/>
      </c>
      <c r="IT50" s="255" t="str">
        <f>IF($II50='Classificação geral'!$I42,'Classificação geral'!$Z42,"")</f>
        <v/>
      </c>
      <c r="IU50" s="255" t="str">
        <f>IF($II50='Classificação geral'!$I42,'Classificação geral'!$L42,"")</f>
        <v/>
      </c>
      <c r="IV50" s="255" t="str">
        <f>IF($II50='Classificação geral'!$I42,'Classificação geral'!$M42,"")</f>
        <v/>
      </c>
      <c r="IW50" s="255" t="str">
        <f>IF($II50='Classificação geral'!$I42,'Classificação geral'!$AG42,"")</f>
        <v/>
      </c>
      <c r="IX50" s="256" t="str">
        <f>IFERROR(RANK(IW50,IW:IW,0)+ COUNTIF($IW$13:IW48,IW50),"")</f>
        <v/>
      </c>
      <c r="IY50" s="244"/>
      <c r="IZ50" s="254" t="str">
        <f>IFERROR(IF(AND('Classificação geral'!$H42="mas",'Classificação geral'!$I42=3,'Classificação geral'!$F42="Mini"),'Classificação geral'!$A42,""),"")</f>
        <v/>
      </c>
      <c r="JA50" s="254" t="str">
        <f>IFERROR(IF(AND('Classificação geral'!$H42="mas",'Classificação geral'!$I42=3,'Classificação geral'!$F42="Mini"),'Classificação geral'!$B42,""),"")</f>
        <v/>
      </c>
      <c r="JB50" s="255" t="str">
        <f>IF($JA50='Classificação geral'!$B42,'Classificação geral'!$C42,"")</f>
        <v/>
      </c>
      <c r="JC50" s="255" t="str">
        <f>IF($JA50='Classificação geral'!$B42,'Classificação geral'!$D42,"")</f>
        <v/>
      </c>
      <c r="JD50" s="255" t="str">
        <f>IF($JA50='Classificação geral'!$B42,'Classificação geral'!$H42,"")</f>
        <v/>
      </c>
      <c r="JE50" s="254" t="str">
        <f>IFERROR(IF(AND($JD50="mas",'Classificação geral'!$I42=3),'Classificação geral'!I42,""),"")</f>
        <v/>
      </c>
      <c r="JF50" s="254" t="str">
        <f>IFERROR(IF(AND($JD50="mas",'Classificação geral'!$I42=3),'Classificação geral'!N42,""),"")</f>
        <v/>
      </c>
      <c r="JG50" s="254" t="str">
        <f>IFERROR(IF(AND($JD50="mas",'Classificação geral'!$I42=3),'Classificação geral'!Q42,""),"")</f>
        <v/>
      </c>
      <c r="JH50" s="254" t="str">
        <f>IFERROR(IF(AND($JD50="mas",'Classificação geral'!$I42=3),'Classificação geral'!R42,""),"")</f>
        <v/>
      </c>
      <c r="JI50" s="254" t="str">
        <f>IFERROR(IF(AND($JD50="mas",'Classificação geral'!$I42=3),'Classificação geral'!J42,""),"")</f>
        <v/>
      </c>
      <c r="JJ50" s="254" t="str">
        <f>IFERROR(IF(AND($JD50="mas",'Classificação geral'!$I42=3),'Classificação geral'!S42,""),"")</f>
        <v/>
      </c>
      <c r="JK50" s="254" t="str">
        <f>IFERROR(IF(AND($JD50="mas",'Classificação geral'!$I42=3),'Classificação geral'!U42,""),"")</f>
        <v/>
      </c>
      <c r="JL50" s="254" t="str">
        <f>IFERROR(IF(AND($JD50="mas",'Classificação geral'!$I42=3),'Classificação geral'!V42,""),"")</f>
        <v/>
      </c>
      <c r="JM50" s="254" t="str">
        <f>IFERROR(IF(AND($JD50="mas",'Classificação geral'!$I42=3),'Classificação geral'!K42,""),"")</f>
        <v/>
      </c>
      <c r="JN50" s="254" t="str">
        <f>IFERROR(IF(AND($JD50="mas",'Classificação geral'!$I42=3),'Classificação geral'!W42,""),"")</f>
        <v/>
      </c>
      <c r="JO50" s="254" t="str">
        <f>IFERROR(IF(AND($JD50="mas",'Classificação geral'!$I42=3),'Classificação geral'!Y42,""),"")</f>
        <v/>
      </c>
      <c r="JP50" s="254" t="str">
        <f>IFERROR(IF(AND($JD50="mas",'Classificação geral'!$I42=3),'Classificação geral'!Z42,""),"")</f>
        <v/>
      </c>
      <c r="JQ50" s="254" t="str">
        <f>IFERROR(IF(AND($JD50="mas",'Classificação geral'!$I42=3),'Classificação geral'!L42,""),"")</f>
        <v/>
      </c>
      <c r="JR50" s="254" t="str">
        <f>IFERROR(IF(AND($JD50="mas",'Classificação geral'!$I42=3),'Classificação geral'!$AG42,""),"")</f>
        <v/>
      </c>
      <c r="JS50" s="256" t="str">
        <f>IFERROR(RANK(JR50,JR:JR,0)+ COUNTIF(JR$13:$JR48,JR50),"")</f>
        <v/>
      </c>
    </row>
    <row r="51" spans="1:279" s="304" customFormat="1" ht="24.75" customHeight="1" x14ac:dyDescent="0.4">
      <c r="A51" s="297"/>
      <c r="B51" s="309" t="str">
        <f t="shared" si="19"/>
        <v/>
      </c>
      <c r="C51" s="292" t="str">
        <f t="shared" si="20"/>
        <v/>
      </c>
      <c r="D51" s="292" t="str">
        <f t="shared" si="21"/>
        <v/>
      </c>
      <c r="E51" s="292" t="str">
        <f t="shared" si="22"/>
        <v/>
      </c>
      <c r="F51" s="293" t="str">
        <f t="shared" si="23"/>
        <v/>
      </c>
      <c r="G51" s="293" t="str">
        <f t="shared" si="24"/>
        <v/>
      </c>
      <c r="H51" s="294" t="str">
        <f t="shared" si="25"/>
        <v/>
      </c>
      <c r="I51" s="294" t="str">
        <f t="shared" si="26"/>
        <v/>
      </c>
      <c r="J51" s="294" t="str">
        <f t="shared" si="27"/>
        <v/>
      </c>
      <c r="K51" s="294" t="str">
        <f t="shared" si="28"/>
        <v/>
      </c>
      <c r="L51" s="294" t="str">
        <f t="shared" si="29"/>
        <v/>
      </c>
      <c r="M51" s="294" t="str">
        <f t="shared" si="30"/>
        <v/>
      </c>
      <c r="N51" s="294" t="str">
        <f t="shared" si="31"/>
        <v/>
      </c>
      <c r="O51" s="294" t="str">
        <f t="shared" si="32"/>
        <v/>
      </c>
      <c r="P51" s="294" t="str">
        <f t="shared" si="33"/>
        <v/>
      </c>
      <c r="Q51" s="294" t="str">
        <f t="shared" si="34"/>
        <v/>
      </c>
      <c r="R51" s="294" t="str">
        <f t="shared" si="121"/>
        <v/>
      </c>
      <c r="S51" s="294" t="str">
        <f t="shared" si="121"/>
        <v/>
      </c>
      <c r="T51" s="294" t="str">
        <f t="shared" si="36"/>
        <v/>
      </c>
      <c r="U51" s="294" t="str">
        <f t="shared" si="37"/>
        <v/>
      </c>
      <c r="V51" s="295">
        <v>37</v>
      </c>
      <c r="W51" s="296"/>
      <c r="X51" s="296"/>
      <c r="Y51" s="309" t="str">
        <f t="shared" si="38"/>
        <v/>
      </c>
      <c r="Z51" s="292" t="str">
        <f t="shared" si="39"/>
        <v/>
      </c>
      <c r="AA51" s="292" t="str">
        <f t="shared" si="40"/>
        <v/>
      </c>
      <c r="AB51" s="292" t="str">
        <f t="shared" si="41"/>
        <v/>
      </c>
      <c r="AC51" s="293" t="str">
        <f t="shared" si="42"/>
        <v/>
      </c>
      <c r="AD51" s="293" t="str">
        <f t="shared" si="43"/>
        <v/>
      </c>
      <c r="AE51" s="294" t="str">
        <f t="shared" si="44"/>
        <v/>
      </c>
      <c r="AF51" s="294" t="str">
        <f t="shared" si="45"/>
        <v/>
      </c>
      <c r="AG51" s="294" t="str">
        <f t="shared" si="46"/>
        <v/>
      </c>
      <c r="AH51" s="294" t="str">
        <f t="shared" si="47"/>
        <v/>
      </c>
      <c r="AI51" s="294" t="str">
        <f t="shared" si="48"/>
        <v/>
      </c>
      <c r="AJ51" s="294" t="str">
        <f t="shared" si="49"/>
        <v/>
      </c>
      <c r="AK51" s="294" t="str">
        <f t="shared" si="50"/>
        <v/>
      </c>
      <c r="AL51" s="294" t="str">
        <f t="shared" si="51"/>
        <v/>
      </c>
      <c r="AM51" s="294" t="str">
        <f t="shared" si="52"/>
        <v/>
      </c>
      <c r="AN51" s="294" t="str">
        <f t="shared" si="53"/>
        <v/>
      </c>
      <c r="AO51" s="294" t="str">
        <f t="shared" si="122"/>
        <v/>
      </c>
      <c r="AP51" s="294" t="str">
        <f t="shared" si="122"/>
        <v/>
      </c>
      <c r="AQ51" s="294" t="str">
        <f t="shared" si="55"/>
        <v/>
      </c>
      <c r="AR51" s="294" t="str">
        <f t="shared" si="56"/>
        <v/>
      </c>
      <c r="AS51" s="295">
        <v>37</v>
      </c>
      <c r="AT51" s="296"/>
      <c r="AU51" s="297"/>
      <c r="AV51" s="310" t="str">
        <f t="shared" si="57"/>
        <v/>
      </c>
      <c r="AW51" s="292" t="str">
        <f t="shared" si="58"/>
        <v/>
      </c>
      <c r="AX51" s="292" t="str">
        <f t="shared" si="59"/>
        <v/>
      </c>
      <c r="AY51" s="293" t="str">
        <f t="shared" si="60"/>
        <v/>
      </c>
      <c r="AZ51" s="293" t="str">
        <f t="shared" si="61"/>
        <v/>
      </c>
      <c r="BA51" s="293" t="str">
        <f t="shared" si="62"/>
        <v/>
      </c>
      <c r="BB51" s="294" t="str">
        <f t="shared" si="63"/>
        <v/>
      </c>
      <c r="BC51" s="294" t="str">
        <f t="shared" si="64"/>
        <v/>
      </c>
      <c r="BD51" s="294" t="str">
        <f t="shared" si="65"/>
        <v/>
      </c>
      <c r="BE51" s="294" t="str">
        <f t="shared" si="66"/>
        <v/>
      </c>
      <c r="BF51" s="294" t="str">
        <f t="shared" si="67"/>
        <v/>
      </c>
      <c r="BG51" s="294" t="str">
        <f t="shared" si="68"/>
        <v/>
      </c>
      <c r="BH51" s="294" t="str">
        <f t="shared" si="69"/>
        <v/>
      </c>
      <c r="BI51" s="294" t="str">
        <f t="shared" si="70"/>
        <v/>
      </c>
      <c r="BJ51" s="294" t="str">
        <f t="shared" si="71"/>
        <v/>
      </c>
      <c r="BK51" s="294" t="str">
        <f t="shared" si="72"/>
        <v/>
      </c>
      <c r="BL51" s="294" t="str">
        <f t="shared" si="123"/>
        <v/>
      </c>
      <c r="BM51" s="294" t="str">
        <f t="shared" si="123"/>
        <v/>
      </c>
      <c r="BN51" s="294" t="str">
        <f t="shared" si="74"/>
        <v/>
      </c>
      <c r="BO51" s="294" t="str">
        <f t="shared" si="75"/>
        <v/>
      </c>
      <c r="BP51" s="295">
        <v>37</v>
      </c>
      <c r="BQ51" s="296"/>
      <c r="BR51" s="296"/>
      <c r="BS51" s="310" t="str">
        <f t="shared" si="76"/>
        <v/>
      </c>
      <c r="BT51" s="292" t="str">
        <f t="shared" si="77"/>
        <v/>
      </c>
      <c r="BU51" s="292" t="str">
        <f t="shared" si="78"/>
        <v/>
      </c>
      <c r="BV51" s="293" t="str">
        <f t="shared" si="79"/>
        <v/>
      </c>
      <c r="BW51" s="293" t="str">
        <f t="shared" si="80"/>
        <v/>
      </c>
      <c r="BX51" s="293" t="str">
        <f t="shared" si="124"/>
        <v/>
      </c>
      <c r="BY51" s="294" t="str">
        <f t="shared" si="124"/>
        <v/>
      </c>
      <c r="BZ51" s="294" t="str">
        <f t="shared" si="82"/>
        <v/>
      </c>
      <c r="CA51" s="294" t="str">
        <f t="shared" si="83"/>
        <v/>
      </c>
      <c r="CB51" s="294" t="str">
        <f t="shared" si="84"/>
        <v/>
      </c>
      <c r="CC51" s="294" t="str">
        <f t="shared" si="85"/>
        <v/>
      </c>
      <c r="CD51" s="294" t="str">
        <f t="shared" si="86"/>
        <v/>
      </c>
      <c r="CE51" s="294" t="str">
        <f t="shared" si="87"/>
        <v/>
      </c>
      <c r="CF51" s="294" t="str">
        <f t="shared" si="88"/>
        <v/>
      </c>
      <c r="CG51" s="294" t="str">
        <f t="shared" si="89"/>
        <v/>
      </c>
      <c r="CH51" s="294" t="str">
        <f t="shared" si="90"/>
        <v/>
      </c>
      <c r="CI51" s="294" t="str">
        <f t="shared" si="125"/>
        <v/>
      </c>
      <c r="CJ51" s="294" t="str">
        <f t="shared" si="125"/>
        <v/>
      </c>
      <c r="CK51" s="294" t="str">
        <f t="shared" si="92"/>
        <v/>
      </c>
      <c r="CL51" s="294" t="str">
        <f t="shared" si="93"/>
        <v/>
      </c>
      <c r="CM51" s="295">
        <v>37</v>
      </c>
      <c r="CN51" s="297"/>
      <c r="CO51" s="297"/>
      <c r="CP51" s="309" t="str">
        <f t="shared" si="94"/>
        <v/>
      </c>
      <c r="CQ51" s="292" t="str">
        <f t="shared" si="95"/>
        <v/>
      </c>
      <c r="CR51" s="292" t="str">
        <f t="shared" si="96"/>
        <v/>
      </c>
      <c r="CS51" s="292" t="str">
        <f t="shared" si="97"/>
        <v/>
      </c>
      <c r="CT51" s="293" t="str">
        <f t="shared" si="98"/>
        <v/>
      </c>
      <c r="CU51" s="293" t="str">
        <f t="shared" si="99"/>
        <v/>
      </c>
      <c r="CV51" s="294" t="str">
        <f t="shared" si="100"/>
        <v/>
      </c>
      <c r="CW51" s="294" t="str">
        <f t="shared" si="101"/>
        <v/>
      </c>
      <c r="CX51" s="294" t="str">
        <f t="shared" si="102"/>
        <v/>
      </c>
      <c r="CY51" s="294" t="str">
        <f t="shared" si="103"/>
        <v/>
      </c>
      <c r="CZ51" s="294" t="str">
        <f t="shared" si="104"/>
        <v/>
      </c>
      <c r="DA51" s="294" t="str">
        <f t="shared" si="105"/>
        <v/>
      </c>
      <c r="DB51" s="294" t="str">
        <f t="shared" si="106"/>
        <v/>
      </c>
      <c r="DC51" s="294" t="str">
        <f t="shared" si="107"/>
        <v/>
      </c>
      <c r="DD51" s="294" t="str">
        <f t="shared" si="108"/>
        <v/>
      </c>
      <c r="DE51" s="294" t="str">
        <f t="shared" si="109"/>
        <v/>
      </c>
      <c r="DF51" s="294" t="str">
        <f t="shared" si="126"/>
        <v/>
      </c>
      <c r="DG51" s="294" t="str">
        <f t="shared" si="126"/>
        <v/>
      </c>
      <c r="DH51" s="294" t="str">
        <f t="shared" si="111"/>
        <v/>
      </c>
      <c r="DI51" s="294" t="str">
        <f t="shared" si="112"/>
        <v/>
      </c>
      <c r="DJ51" s="295">
        <v>37</v>
      </c>
      <c r="DK51" s="296"/>
      <c r="DL51" s="296"/>
      <c r="DM51" s="309" t="str">
        <f t="shared" si="113"/>
        <v/>
      </c>
      <c r="DN51" s="292" t="str">
        <f t="shared" si="114"/>
        <v/>
      </c>
      <c r="DO51" s="292" t="str">
        <f t="shared" si="115"/>
        <v/>
      </c>
      <c r="DP51" s="292" t="str">
        <f t="shared" si="116"/>
        <v/>
      </c>
      <c r="DQ51" s="293" t="str">
        <f t="shared" si="117"/>
        <v/>
      </c>
      <c r="DR51" s="293" t="str">
        <f t="shared" si="118"/>
        <v/>
      </c>
      <c r="DS51" s="293" t="str">
        <f t="shared" si="7"/>
        <v/>
      </c>
      <c r="DT51" s="293" t="str">
        <f t="shared" si="8"/>
        <v/>
      </c>
      <c r="DU51" s="294" t="str">
        <f t="shared" si="9"/>
        <v/>
      </c>
      <c r="DV51" s="294" t="str">
        <f t="shared" si="10"/>
        <v/>
      </c>
      <c r="DW51" s="294" t="str">
        <f t="shared" si="11"/>
        <v/>
      </c>
      <c r="DX51" s="294" t="str">
        <f t="shared" si="12"/>
        <v/>
      </c>
      <c r="DY51" s="294" t="str">
        <f t="shared" si="13"/>
        <v/>
      </c>
      <c r="DZ51" s="294" t="str">
        <f t="shared" si="14"/>
        <v/>
      </c>
      <c r="EA51" s="294" t="str">
        <f t="shared" si="15"/>
        <v/>
      </c>
      <c r="EB51" s="294" t="str">
        <f t="shared" si="16"/>
        <v/>
      </c>
      <c r="EC51" s="294" t="str">
        <f t="shared" si="17"/>
        <v/>
      </c>
      <c r="ED51" s="294" t="str">
        <f t="shared" si="120"/>
        <v/>
      </c>
      <c r="EE51" s="294" t="str">
        <f t="shared" si="18"/>
        <v/>
      </c>
      <c r="EF51" s="294" t="str">
        <f t="shared" si="119"/>
        <v/>
      </c>
      <c r="EG51" s="295">
        <v>37</v>
      </c>
      <c r="EU51" s="254" t="str">
        <f>IFERROR(IF(AND('Classificação geral'!$H43="FEM",'Classificação geral'!$I43=1,'Classificação geral'!$F43="Mini"),'Classificação geral'!$A43,""),"")</f>
        <v/>
      </c>
      <c r="EV51" s="254" t="str">
        <f>IFERROR(IF(AND('Classificação geral'!$H43="FEM",'Classificação geral'!$I43=1,'Classificação geral'!F43="Mini"),'Classificação geral'!$B43,""),"")</f>
        <v/>
      </c>
      <c r="EW51" s="255" t="str">
        <f>IF($EV51='Classificação geral'!$B43,'Classificação geral'!$C43,"")</f>
        <v/>
      </c>
      <c r="EX51" s="255" t="str">
        <f>IF($EV51='Classificação geral'!$B43,'Classificação geral'!$D43,"")</f>
        <v/>
      </c>
      <c r="EY51" s="255" t="str">
        <f>IF($EV51='Classificação geral'!$B43,'Classificação geral'!$H43,"")</f>
        <v/>
      </c>
      <c r="EZ51" s="255" t="str">
        <f>IF($EY51='Classificação geral'!$H43,'Classificação geral'!$I43,"")</f>
        <v/>
      </c>
      <c r="FA51" s="255" t="str">
        <f>IF($EZ51='Classificação geral'!$I43,'Classificação geral'!$N43,"")</f>
        <v/>
      </c>
      <c r="FB51" s="255" t="str">
        <f>IF($EZ51='Classificação geral'!$I43,'Classificação geral'!$Q43,"")</f>
        <v/>
      </c>
      <c r="FC51" s="255" t="str">
        <f>IF($EZ51='Classificação geral'!$I43,'Classificação geral'!$R43,"")</f>
        <v/>
      </c>
      <c r="FD51" s="255" t="str">
        <f>IF($EZ51='Classificação geral'!$I43,'Classificação geral'!$J43,"")</f>
        <v/>
      </c>
      <c r="FE51" s="255" t="str">
        <f>IF($EZ51='Classificação geral'!$I43,'Classificação geral'!$S43,"")</f>
        <v/>
      </c>
      <c r="FF51" s="255" t="str">
        <f>IF($EZ51='Classificação geral'!$I43,'Classificação geral'!$U43,"")</f>
        <v/>
      </c>
      <c r="FG51" s="255" t="str">
        <f>IF($EZ51='Classificação geral'!$I43,'Classificação geral'!$V43,"")</f>
        <v/>
      </c>
      <c r="FH51" s="255" t="str">
        <f>IF($EZ51='Classificação geral'!$I43,'Classificação geral'!$K43,"")</f>
        <v/>
      </c>
      <c r="FI51" s="255" t="str">
        <f>IF($EZ51='Classificação geral'!$I43,'Classificação geral'!$W43,"")</f>
        <v/>
      </c>
      <c r="FJ51" s="255" t="str">
        <f>IF($EZ51='Classificação geral'!$I43,'Classificação geral'!$Y43,"")</f>
        <v/>
      </c>
      <c r="FK51" s="255" t="str">
        <f>IF($EZ51='Classificação geral'!$I43,'Classificação geral'!$Z43,"")</f>
        <v/>
      </c>
      <c r="FL51" s="255" t="str">
        <f>IF($EZ51='Classificação geral'!$I43,'Classificação geral'!$L43,"")</f>
        <v/>
      </c>
      <c r="FM51" s="255" t="str">
        <f>IF($EZ51='Classificação geral'!$I43,'Classificação geral'!$M43,"")</f>
        <v/>
      </c>
      <c r="FN51" s="255" t="str">
        <f>IF($EZ51='Classificação geral'!$I43,'Classificação geral'!$AG43,"")</f>
        <v/>
      </c>
      <c r="FO51" s="256" t="str">
        <f>IFERROR(RANK(FN51,FN:FN,0)+ COUNTIF($FN$13:FN50,FN51),"")</f>
        <v/>
      </c>
      <c r="FP51" s="244"/>
      <c r="FQ51" s="254" t="str">
        <f>IFERROR(IF(AND('Classificação geral'!$H43="mas",'Classificação geral'!$I43=1,'Classificação geral'!$F43="Mini"),'Classificação geral'!$A43,""),"")</f>
        <v/>
      </c>
      <c r="FR51" s="254" t="str">
        <f>IFERROR(IF(AND('Classificação geral'!$H43="mas",'Classificação geral'!$I43=1,'Classificação geral'!$F43="Mini"),'Classificação geral'!$B43,""),"")</f>
        <v/>
      </c>
      <c r="FS51" s="255" t="str">
        <f>IF($FR51='Classificação geral'!$B43,'Classificação geral'!$C43,"")</f>
        <v/>
      </c>
      <c r="FT51" s="255" t="str">
        <f>IF($FR51='Classificação geral'!$B43,'Classificação geral'!$D43,"")</f>
        <v/>
      </c>
      <c r="FU51" s="255" t="str">
        <f>IF($FR51='Classificação geral'!$B43,'Classificação geral'!$H43,"")</f>
        <v/>
      </c>
      <c r="FV51" s="254" t="str">
        <f>IFERROR(IF(AND($FU51="mas",'Classificação geral'!$I43=1),'Classificação geral'!I43,""),"")</f>
        <v/>
      </c>
      <c r="FW51" s="254" t="str">
        <f>IFERROR(IF(AND($FU51="mas",'Classificação geral'!$I43=1),'Classificação geral'!N43,""),"")</f>
        <v/>
      </c>
      <c r="FX51" s="254" t="str">
        <f>IFERROR(IF(AND($FU51="mas",'Classificação geral'!$I43=1),'Classificação geral'!Q43,""),"")</f>
        <v/>
      </c>
      <c r="FY51" s="254" t="str">
        <f>IFERROR(IF(AND($FU51="mas",'Classificação geral'!$I43=1),'Classificação geral'!R43,""),"")</f>
        <v/>
      </c>
      <c r="FZ51" s="254" t="str">
        <f>IFERROR(IF(AND($FU51="mas",'Classificação geral'!$I43=1),'Classificação geral'!J43,""),"")</f>
        <v/>
      </c>
      <c r="GA51" s="254" t="str">
        <f>IFERROR(IF(AND($FU51="mas",'Classificação geral'!$I43=1),'Classificação geral'!S43,""),"")</f>
        <v/>
      </c>
      <c r="GB51" s="254" t="str">
        <f>IFERROR(IF(AND($FU51="mas",'Classificação geral'!$I43=1),'Classificação geral'!U43,""),"")</f>
        <v/>
      </c>
      <c r="GC51" s="254" t="str">
        <f>IFERROR(IF(AND($FU51="mas",'Classificação geral'!$I43=1),'Classificação geral'!V43,""),"")</f>
        <v/>
      </c>
      <c r="GD51" s="254" t="str">
        <f>IFERROR(IF(AND($FU51="mas",'Classificação geral'!$I43=1),'Classificação geral'!K43,""),"")</f>
        <v/>
      </c>
      <c r="GE51" s="254" t="str">
        <f>IFERROR(IF(AND($FU51="mas",'Classificação geral'!$I43=1),'Classificação geral'!W43,""),"")</f>
        <v/>
      </c>
      <c r="GF51" s="254" t="str">
        <f>IFERROR(IF(AND($FU51="mas",'Classificação geral'!$I43=1),'Classificação geral'!Y43,""),"")</f>
        <v/>
      </c>
      <c r="GG51" s="254" t="str">
        <f>IFERROR(IF(AND($FU51="mas",'Classificação geral'!$I43=1),'Classificação geral'!Z43,""),"")</f>
        <v/>
      </c>
      <c r="GH51" s="254" t="str">
        <f>IFERROR(IF(AND($FU51="mas",'Classificação geral'!$I43=1),'Classificação geral'!L43,""),"")</f>
        <v/>
      </c>
      <c r="GI51" s="254" t="str">
        <f>IFERROR(IF(AND($FU51="mas",'Classificação geral'!$I43=1),'Classificação geral'!M43,""),"")</f>
        <v/>
      </c>
      <c r="GJ51" s="302" t="str">
        <f>IFERROR(IF(AND($FU51="mas",'Classificação geral'!$I43=1),'Classificação geral'!AG43,""),"")</f>
        <v/>
      </c>
      <c r="GK51" s="256" t="str">
        <f>IFERROR(RANK(GJ51,GJ:GJ,0)+ COUNTIF($GJ$13:GJ50,GJ51),"")</f>
        <v/>
      </c>
      <c r="GL51" s="244"/>
      <c r="GM51" s="254" t="str">
        <f>IFERROR(IF(AND('Classificação geral'!$H43="fem",'Classificação geral'!$I43=2,'Classificação geral'!$F43="Mini"),'Classificação geral'!$A43,""),"")</f>
        <v/>
      </c>
      <c r="GN51" s="254" t="str">
        <f>IFERROR(IF(AND('Classificação geral'!$H43="fem",'Classificação geral'!$I43=2,'Classificação geral'!$F43="Mini"),'Classificação geral'!$B43,""),"")</f>
        <v/>
      </c>
      <c r="GO51" s="255" t="str">
        <f>IF($GN51='Classificação geral'!$B43,'Classificação geral'!$C43,"")</f>
        <v/>
      </c>
      <c r="GP51" s="255" t="str">
        <f>IF($GN51='Classificação geral'!$B43,'Classificação geral'!$D43,"")</f>
        <v/>
      </c>
      <c r="GQ51" s="255" t="str">
        <f>IF($GN51='Classificação geral'!$B43,'Classificação geral'!$H43,"")</f>
        <v/>
      </c>
      <c r="GR51" s="254" t="str">
        <f>IFERROR(IF(AND($GQ51="fem",'Classificação geral'!$I43=2),'Classificação geral'!I43,""),"")</f>
        <v/>
      </c>
      <c r="GS51" s="254" t="str">
        <f>IFERROR(IF(AND($GQ51="fem",'Classificação geral'!$I43=2),'Classificação geral'!N43,""),"")</f>
        <v/>
      </c>
      <c r="GT51" s="254" t="str">
        <f>IFERROR(IF(AND($GQ51="fem",'Classificação geral'!$I43=2),'Classificação geral'!Q43,""),"")</f>
        <v/>
      </c>
      <c r="GU51" s="254" t="str">
        <f>IFERROR(IF(AND($GQ51="fem",'Classificação geral'!$I43=2),'Classificação geral'!R43,""),"")</f>
        <v/>
      </c>
      <c r="GV51" s="254" t="str">
        <f>IFERROR(IF(AND($GQ51="fem",'Classificação geral'!$I43=2),'Classificação geral'!J43,""),"")</f>
        <v/>
      </c>
      <c r="GW51" s="254" t="str">
        <f>IFERROR(IF(AND($GQ51="fem",'Classificação geral'!$I43=2),'Classificação geral'!S43,""),"")</f>
        <v/>
      </c>
      <c r="GX51" s="254" t="str">
        <f>IFERROR(IF(AND($GQ51="fem",'Classificação geral'!$I43=2),'Classificação geral'!U43,""),"")</f>
        <v/>
      </c>
      <c r="GY51" s="254" t="str">
        <f>IFERROR(IF(AND($GQ51="fem",'Classificação geral'!$I43=2),'Classificação geral'!V43,""),"")</f>
        <v/>
      </c>
      <c r="GZ51" s="254" t="str">
        <f>IFERROR(IF(AND($GQ51="fem",'Classificação geral'!$I43=2),'Classificação geral'!K43,""),"")</f>
        <v/>
      </c>
      <c r="HA51" s="254" t="str">
        <f>IFERROR(IF(AND($GQ51="fem",'Classificação geral'!$I43=2),'Classificação geral'!W43,""),"")</f>
        <v/>
      </c>
      <c r="HB51" s="254" t="str">
        <f>IFERROR(IF(AND($GQ51="fem",'Classificação geral'!$I43=2),'Classificação geral'!Y43,""),"")</f>
        <v/>
      </c>
      <c r="HC51" s="254" t="str">
        <f>IFERROR(IF(AND($GQ51="fem",'Classificação geral'!$I43=2),'Classificação geral'!Z43,""),"")</f>
        <v/>
      </c>
      <c r="HD51" s="254" t="str">
        <f>IFERROR(IF(AND($GQ51="fem",'Classificação geral'!$I43=2),'Classificação geral'!L43,""),"")</f>
        <v/>
      </c>
      <c r="HE51" s="254" t="str">
        <f>IFERROR(IF(AND($GQ51="fem",'Classificação geral'!$I43=2),'Classificação geral'!M43,""),"")</f>
        <v/>
      </c>
      <c r="HF51" s="254" t="str">
        <f>IFERROR(IF(AND($GQ51="fem",'Classificação geral'!$I43=2),'Classificação geral'!AG43,""),"")</f>
        <v/>
      </c>
      <c r="HG51" s="256" t="str">
        <f>IFERROR(RANK(HF51,HF:HF,0)+ COUNTIF(HF$13:$HF49,HF51),"")</f>
        <v/>
      </c>
      <c r="HH51" s="244"/>
      <c r="HI51" s="254" t="str">
        <f>IFERROR(IF(AND('Classificação geral'!$H43="mas",'Classificação geral'!$I43=2,'Classificação geral'!$F43="Mini"),'Classificação geral'!$A43,""),"")</f>
        <v/>
      </c>
      <c r="HJ51" s="254" t="str">
        <f>IFERROR(IF(AND('Classificação geral'!$H43="mas",'Classificação geral'!$I43=2,'Classificação geral'!$F43="Mini"),'Classificação geral'!$B43,""),"")</f>
        <v/>
      </c>
      <c r="HK51" s="255" t="str">
        <f>IF($HJ51='Classificação geral'!$B43,'Classificação geral'!$C43,"")</f>
        <v/>
      </c>
      <c r="HL51" s="255" t="str">
        <f>IF($HJ51='Classificação geral'!$B43,'Classificação geral'!$D43,"")</f>
        <v/>
      </c>
      <c r="HM51" s="255" t="str">
        <f>IF($HJ51='Classificação geral'!$B43,'Classificação geral'!$H43,"")</f>
        <v/>
      </c>
      <c r="HN51" s="254" t="str">
        <f>IFERROR(IF(AND($HM51="mas",'Classificação geral'!$I43=2),'Classificação geral'!I43,""),"")</f>
        <v/>
      </c>
      <c r="HO51" s="254" t="str">
        <f>IFERROR(IF(AND($HM51="mas",'Classificação geral'!$I43=2),'Classificação geral'!N43,""),"")</f>
        <v/>
      </c>
      <c r="HP51" s="254" t="str">
        <f>IFERROR(IF(AND($HM51="mas",'Classificação geral'!$I43=2),'Classificação geral'!Q43,""),"")</f>
        <v/>
      </c>
      <c r="HQ51" s="254" t="str">
        <f>IFERROR(IF(AND($HM51="mas",'Classificação geral'!$I43=2),'Classificação geral'!R43,""),"")</f>
        <v/>
      </c>
      <c r="HR51" s="254" t="str">
        <f>IFERROR(IF(AND($HM51="mas",'Classificação geral'!$I43=2),'Classificação geral'!J43,""),"")</f>
        <v/>
      </c>
      <c r="HS51" s="254" t="str">
        <f>IFERROR(IF(AND($HM51="mas",'Classificação geral'!$I43=2),'Classificação geral'!S43,""),"")</f>
        <v/>
      </c>
      <c r="HT51" s="254" t="str">
        <f>IFERROR(IF(AND($HM51="mas",'Classificação geral'!$I43=2),'Classificação geral'!U43,""),"")</f>
        <v/>
      </c>
      <c r="HU51" s="254" t="str">
        <f>IFERROR(IF(AND($HM51="mas",'Classificação geral'!$I43=2),'Classificação geral'!V43,""),"")</f>
        <v/>
      </c>
      <c r="HV51" s="254" t="str">
        <f>IFERROR(IF(AND($HM51="mas",'Classificação geral'!$I43=2),'Classificação geral'!J43,""),"")</f>
        <v/>
      </c>
      <c r="HW51" s="254" t="str">
        <f>IFERROR(IF(AND($HM51="mas",'Classificação geral'!$I43=2),'Classificação geral'!W43,""),"")</f>
        <v/>
      </c>
      <c r="HX51" s="254" t="str">
        <f>IFERROR(IF(AND($HM51="mas",'Classificação geral'!$I43=2),'Classificação geral'!Y43,""),"")</f>
        <v/>
      </c>
      <c r="HY51" s="254" t="str">
        <f>IFERROR(IF(AND($HM51="mas",'Classificação geral'!$I43=2),'Classificação geral'!Z43,""),"")</f>
        <v/>
      </c>
      <c r="HZ51" s="254" t="str">
        <f>IFERROR(IF(AND($HM51="mas",'Classificação geral'!$I43=2),'Classificação geral'!L43,""),"")</f>
        <v/>
      </c>
      <c r="IA51" s="254" t="str">
        <f>IFERROR(IF(AND($HM51="mas",'Classificação geral'!$I43=2),'Classificação geral'!$AG43,""),"")</f>
        <v/>
      </c>
      <c r="IB51" s="256" t="str">
        <f>IFERROR(RANK(IA51,IA:IA,0)+ COUNTIF($IA$13:IA$13,IA51),"")</f>
        <v/>
      </c>
      <c r="IC51" s="244"/>
      <c r="ID51" s="254" t="str">
        <f>IFERROR(IF(AND('Classificação geral'!$H43="fem",'Classificação geral'!$I43=3,'Classificação geral'!$F43="Mini"),'Classificação geral'!$A43,""),"")</f>
        <v/>
      </c>
      <c r="IE51" s="254" t="str">
        <f>IFERROR(IF(AND('Classificação geral'!$H43="fem",'Classificação geral'!$I43=3,'Classificação geral'!$F43="Mini"),'Classificação geral'!$B43,""),"")</f>
        <v/>
      </c>
      <c r="IF51" s="255" t="str">
        <f>IF($IE51='Classificação geral'!$B43,'Classificação geral'!$C43,"")</f>
        <v/>
      </c>
      <c r="IG51" s="255" t="str">
        <f>IF($IE51='Classificação geral'!$B43,'Classificação geral'!$D43,"")</f>
        <v/>
      </c>
      <c r="IH51" s="255" t="str">
        <f>IF($IE51='Classificação geral'!$B43,'Classificação geral'!$H43,"")</f>
        <v/>
      </c>
      <c r="II51" s="255" t="str">
        <f>IF($IH51='Classificação geral'!$H43,'Classificação geral'!$I43,"")</f>
        <v/>
      </c>
      <c r="IJ51" s="255" t="str">
        <f>IF($II51='Classificação geral'!$I43,'Classificação geral'!$N43,"")</f>
        <v/>
      </c>
      <c r="IK51" s="255" t="str">
        <f>IF($II51='Classificação geral'!$I43,'Classificação geral'!$Q43,"")</f>
        <v/>
      </c>
      <c r="IL51" s="255" t="str">
        <f>IF($II51='Classificação geral'!$I43,'Classificação geral'!$R43,"")</f>
        <v/>
      </c>
      <c r="IM51" s="255" t="str">
        <f>IF($II51='Classificação geral'!$I43,'Classificação geral'!$J43,"")</f>
        <v/>
      </c>
      <c r="IN51" s="255" t="str">
        <f>IF($II51='Classificação geral'!$I43,'Classificação geral'!$S43,"")</f>
        <v/>
      </c>
      <c r="IO51" s="255" t="str">
        <f>IF($II51='Classificação geral'!$I43,'Classificação geral'!$U43,"")</f>
        <v/>
      </c>
      <c r="IP51" s="255" t="str">
        <f>IF($II51='Classificação geral'!$I43,'Classificação geral'!$V43,"")</f>
        <v/>
      </c>
      <c r="IQ51" s="255" t="str">
        <f>IF($II51='Classificação geral'!$I43,'Classificação geral'!$K43,"")</f>
        <v/>
      </c>
      <c r="IR51" s="255" t="str">
        <f>IF($II51='Classificação geral'!$I43,'Classificação geral'!$W43,"")</f>
        <v/>
      </c>
      <c r="IS51" s="255" t="str">
        <f>IF($II51='Classificação geral'!$I43,'Classificação geral'!$Y43,"")</f>
        <v/>
      </c>
      <c r="IT51" s="255" t="str">
        <f>IF($II51='Classificação geral'!$I43,'Classificação geral'!$Z43,"")</f>
        <v/>
      </c>
      <c r="IU51" s="255" t="str">
        <f>IF($II51='Classificação geral'!$I43,'Classificação geral'!$L43,"")</f>
        <v/>
      </c>
      <c r="IV51" s="255" t="str">
        <f>IF($II51='Classificação geral'!$I43,'Classificação geral'!$M43,"")</f>
        <v/>
      </c>
      <c r="IW51" s="255" t="str">
        <f>IF($II51='Classificação geral'!$I43,'Classificação geral'!$AG43,"")</f>
        <v/>
      </c>
      <c r="IX51" s="256" t="str">
        <f>IFERROR(RANK(IW51,IW:IW,0)+ COUNTIF($IW$13:IW49,IW51),"")</f>
        <v/>
      </c>
      <c r="IY51" s="244"/>
      <c r="IZ51" s="254" t="str">
        <f>IFERROR(IF(AND('Classificação geral'!$H43="mas",'Classificação geral'!$I43=3,'Classificação geral'!$F43="Mini"),'Classificação geral'!$A43,""),"")</f>
        <v/>
      </c>
      <c r="JA51" s="254" t="str">
        <f>IFERROR(IF(AND('Classificação geral'!$H43="mas",'Classificação geral'!$I43=3,'Classificação geral'!$F43="Mini"),'Classificação geral'!$B43,""),"")</f>
        <v/>
      </c>
      <c r="JB51" s="255" t="str">
        <f>IF($JA51='Classificação geral'!$B43,'Classificação geral'!$C43,"")</f>
        <v/>
      </c>
      <c r="JC51" s="255" t="str">
        <f>IF($JA51='Classificação geral'!$B43,'Classificação geral'!$D43,"")</f>
        <v/>
      </c>
      <c r="JD51" s="255" t="str">
        <f>IF($JA51='Classificação geral'!$B43,'Classificação geral'!$H43,"")</f>
        <v/>
      </c>
      <c r="JE51" s="254" t="str">
        <f>IFERROR(IF(AND($JD51="mas",'Classificação geral'!$I43=3),'Classificação geral'!I43,""),"")</f>
        <v/>
      </c>
      <c r="JF51" s="254" t="str">
        <f>IFERROR(IF(AND($JD51="mas",'Classificação geral'!$I43=3),'Classificação geral'!N43,""),"")</f>
        <v/>
      </c>
      <c r="JG51" s="254" t="str">
        <f>IFERROR(IF(AND($JD51="mas",'Classificação geral'!$I43=3),'Classificação geral'!Q43,""),"")</f>
        <v/>
      </c>
      <c r="JH51" s="254" t="str">
        <f>IFERROR(IF(AND($JD51="mas",'Classificação geral'!$I43=3),'Classificação geral'!R43,""),"")</f>
        <v/>
      </c>
      <c r="JI51" s="254" t="str">
        <f>IFERROR(IF(AND($JD51="mas",'Classificação geral'!$I43=3),'Classificação geral'!J43,""),"")</f>
        <v/>
      </c>
      <c r="JJ51" s="254" t="str">
        <f>IFERROR(IF(AND($JD51="mas",'Classificação geral'!$I43=3),'Classificação geral'!S43,""),"")</f>
        <v/>
      </c>
      <c r="JK51" s="254" t="str">
        <f>IFERROR(IF(AND($JD51="mas",'Classificação geral'!$I43=3),'Classificação geral'!U43,""),"")</f>
        <v/>
      </c>
      <c r="JL51" s="254" t="str">
        <f>IFERROR(IF(AND($JD51="mas",'Classificação geral'!$I43=3),'Classificação geral'!V43,""),"")</f>
        <v/>
      </c>
      <c r="JM51" s="254" t="str">
        <f>IFERROR(IF(AND($JD51="mas",'Classificação geral'!$I43=3),'Classificação geral'!K43,""),"")</f>
        <v/>
      </c>
      <c r="JN51" s="254" t="str">
        <f>IFERROR(IF(AND($JD51="mas",'Classificação geral'!$I43=3),'Classificação geral'!W43,""),"")</f>
        <v/>
      </c>
      <c r="JO51" s="254" t="str">
        <f>IFERROR(IF(AND($JD51="mas",'Classificação geral'!$I43=3),'Classificação geral'!Y43,""),"")</f>
        <v/>
      </c>
      <c r="JP51" s="254" t="str">
        <f>IFERROR(IF(AND($JD51="mas",'Classificação geral'!$I43=3),'Classificação geral'!Z43,""),"")</f>
        <v/>
      </c>
      <c r="JQ51" s="254" t="str">
        <f>IFERROR(IF(AND($JD51="mas",'Classificação geral'!$I43=3),'Classificação geral'!L43,""),"")</f>
        <v/>
      </c>
      <c r="JR51" s="254" t="str">
        <f>IFERROR(IF(AND($JD51="mas",'Classificação geral'!$I43=3),'Classificação geral'!$AG43,""),"")</f>
        <v/>
      </c>
      <c r="JS51" s="256" t="str">
        <f>IFERROR(RANK(JR51,JR:JR,0)+ COUNTIF(JR$13:$JR49,JR51),"")</f>
        <v/>
      </c>
    </row>
    <row r="52" spans="1:279" s="304" customFormat="1" ht="24.75" customHeight="1" x14ac:dyDescent="0.4">
      <c r="A52" s="297"/>
      <c r="B52" s="309" t="str">
        <f t="shared" si="19"/>
        <v/>
      </c>
      <c r="C52" s="292" t="str">
        <f t="shared" si="20"/>
        <v/>
      </c>
      <c r="D52" s="292" t="str">
        <f t="shared" si="21"/>
        <v/>
      </c>
      <c r="E52" s="292" t="str">
        <f t="shared" si="22"/>
        <v/>
      </c>
      <c r="F52" s="293" t="str">
        <f t="shared" si="23"/>
        <v/>
      </c>
      <c r="G52" s="293" t="str">
        <f t="shared" si="24"/>
        <v/>
      </c>
      <c r="H52" s="294" t="str">
        <f t="shared" si="25"/>
        <v/>
      </c>
      <c r="I52" s="294" t="str">
        <f t="shared" si="26"/>
        <v/>
      </c>
      <c r="J52" s="294" t="str">
        <f t="shared" si="27"/>
        <v/>
      </c>
      <c r="K52" s="294" t="str">
        <f t="shared" si="28"/>
        <v/>
      </c>
      <c r="L52" s="294" t="str">
        <f t="shared" si="29"/>
        <v/>
      </c>
      <c r="M52" s="294" t="str">
        <f t="shared" si="30"/>
        <v/>
      </c>
      <c r="N52" s="294" t="str">
        <f t="shared" si="31"/>
        <v/>
      </c>
      <c r="O52" s="294" t="str">
        <f t="shared" si="32"/>
        <v/>
      </c>
      <c r="P52" s="294" t="str">
        <f t="shared" si="33"/>
        <v/>
      </c>
      <c r="Q52" s="294" t="str">
        <f t="shared" si="34"/>
        <v/>
      </c>
      <c r="R52" s="294" t="str">
        <f t="shared" si="121"/>
        <v/>
      </c>
      <c r="S52" s="294" t="str">
        <f t="shared" si="121"/>
        <v/>
      </c>
      <c r="T52" s="294" t="str">
        <f t="shared" si="36"/>
        <v/>
      </c>
      <c r="U52" s="294" t="str">
        <f t="shared" si="37"/>
        <v/>
      </c>
      <c r="V52" s="295">
        <v>38</v>
      </c>
      <c r="W52" s="296"/>
      <c r="X52" s="296"/>
      <c r="Y52" s="309" t="str">
        <f t="shared" si="38"/>
        <v/>
      </c>
      <c r="Z52" s="292" t="str">
        <f t="shared" si="39"/>
        <v/>
      </c>
      <c r="AA52" s="292" t="str">
        <f t="shared" si="40"/>
        <v/>
      </c>
      <c r="AB52" s="292" t="str">
        <f t="shared" si="41"/>
        <v/>
      </c>
      <c r="AC52" s="293" t="str">
        <f t="shared" si="42"/>
        <v/>
      </c>
      <c r="AD52" s="293" t="str">
        <f t="shared" si="43"/>
        <v/>
      </c>
      <c r="AE52" s="294" t="str">
        <f t="shared" si="44"/>
        <v/>
      </c>
      <c r="AF52" s="294" t="str">
        <f t="shared" si="45"/>
        <v/>
      </c>
      <c r="AG52" s="294" t="str">
        <f t="shared" si="46"/>
        <v/>
      </c>
      <c r="AH52" s="294" t="str">
        <f t="shared" si="47"/>
        <v/>
      </c>
      <c r="AI52" s="294" t="str">
        <f t="shared" si="48"/>
        <v/>
      </c>
      <c r="AJ52" s="294" t="str">
        <f t="shared" si="49"/>
        <v/>
      </c>
      <c r="AK52" s="294" t="str">
        <f t="shared" si="50"/>
        <v/>
      </c>
      <c r="AL52" s="294" t="str">
        <f t="shared" si="51"/>
        <v/>
      </c>
      <c r="AM52" s="294" t="str">
        <f t="shared" si="52"/>
        <v/>
      </c>
      <c r="AN52" s="294" t="str">
        <f t="shared" si="53"/>
        <v/>
      </c>
      <c r="AO52" s="294" t="str">
        <f t="shared" si="122"/>
        <v/>
      </c>
      <c r="AP52" s="294" t="str">
        <f t="shared" si="122"/>
        <v/>
      </c>
      <c r="AQ52" s="294" t="str">
        <f t="shared" si="55"/>
        <v/>
      </c>
      <c r="AR52" s="294" t="str">
        <f t="shared" si="56"/>
        <v/>
      </c>
      <c r="AS52" s="295">
        <v>38</v>
      </c>
      <c r="AT52" s="296"/>
      <c r="AU52" s="297"/>
      <c r="AV52" s="310" t="str">
        <f t="shared" si="57"/>
        <v/>
      </c>
      <c r="AW52" s="292" t="str">
        <f t="shared" si="58"/>
        <v/>
      </c>
      <c r="AX52" s="292" t="str">
        <f t="shared" si="59"/>
        <v/>
      </c>
      <c r="AY52" s="293" t="str">
        <f t="shared" si="60"/>
        <v/>
      </c>
      <c r="AZ52" s="293" t="str">
        <f t="shared" si="61"/>
        <v/>
      </c>
      <c r="BA52" s="293" t="str">
        <f t="shared" si="62"/>
        <v/>
      </c>
      <c r="BB52" s="294" t="str">
        <f t="shared" si="63"/>
        <v/>
      </c>
      <c r="BC52" s="294" t="str">
        <f t="shared" si="64"/>
        <v/>
      </c>
      <c r="BD52" s="294" t="str">
        <f t="shared" si="65"/>
        <v/>
      </c>
      <c r="BE52" s="294" t="str">
        <f t="shared" si="66"/>
        <v/>
      </c>
      <c r="BF52" s="294" t="str">
        <f t="shared" si="67"/>
        <v/>
      </c>
      <c r="BG52" s="294" t="str">
        <f t="shared" si="68"/>
        <v/>
      </c>
      <c r="BH52" s="294" t="str">
        <f t="shared" si="69"/>
        <v/>
      </c>
      <c r="BI52" s="294" t="str">
        <f t="shared" si="70"/>
        <v/>
      </c>
      <c r="BJ52" s="294" t="str">
        <f t="shared" si="71"/>
        <v/>
      </c>
      <c r="BK52" s="294" t="str">
        <f t="shared" si="72"/>
        <v/>
      </c>
      <c r="BL52" s="294" t="str">
        <f t="shared" si="123"/>
        <v/>
      </c>
      <c r="BM52" s="294" t="str">
        <f t="shared" si="123"/>
        <v/>
      </c>
      <c r="BN52" s="294" t="str">
        <f t="shared" si="74"/>
        <v/>
      </c>
      <c r="BO52" s="294" t="str">
        <f t="shared" si="75"/>
        <v/>
      </c>
      <c r="BP52" s="295">
        <v>38</v>
      </c>
      <c r="BQ52" s="296"/>
      <c r="BR52" s="296"/>
      <c r="BS52" s="310" t="str">
        <f t="shared" si="76"/>
        <v/>
      </c>
      <c r="BT52" s="292" t="str">
        <f t="shared" si="77"/>
        <v/>
      </c>
      <c r="BU52" s="292" t="str">
        <f t="shared" si="78"/>
        <v/>
      </c>
      <c r="BV52" s="293" t="str">
        <f t="shared" si="79"/>
        <v/>
      </c>
      <c r="BW52" s="293" t="str">
        <f t="shared" si="80"/>
        <v/>
      </c>
      <c r="BX52" s="293" t="str">
        <f t="shared" si="124"/>
        <v/>
      </c>
      <c r="BY52" s="294" t="str">
        <f t="shared" si="124"/>
        <v/>
      </c>
      <c r="BZ52" s="294" t="str">
        <f t="shared" si="82"/>
        <v/>
      </c>
      <c r="CA52" s="294" t="str">
        <f t="shared" si="83"/>
        <v/>
      </c>
      <c r="CB52" s="294" t="str">
        <f t="shared" si="84"/>
        <v/>
      </c>
      <c r="CC52" s="294" t="str">
        <f t="shared" si="85"/>
        <v/>
      </c>
      <c r="CD52" s="294" t="str">
        <f t="shared" si="86"/>
        <v/>
      </c>
      <c r="CE52" s="294" t="str">
        <f t="shared" si="87"/>
        <v/>
      </c>
      <c r="CF52" s="294" t="str">
        <f t="shared" si="88"/>
        <v/>
      </c>
      <c r="CG52" s="294" t="str">
        <f t="shared" si="89"/>
        <v/>
      </c>
      <c r="CH52" s="294" t="str">
        <f t="shared" si="90"/>
        <v/>
      </c>
      <c r="CI52" s="294" t="str">
        <f t="shared" si="125"/>
        <v/>
      </c>
      <c r="CJ52" s="294" t="str">
        <f t="shared" si="125"/>
        <v/>
      </c>
      <c r="CK52" s="294" t="str">
        <f t="shared" si="92"/>
        <v/>
      </c>
      <c r="CL52" s="294" t="str">
        <f t="shared" si="93"/>
        <v/>
      </c>
      <c r="CM52" s="295">
        <v>38</v>
      </c>
      <c r="CN52" s="297"/>
      <c r="CO52" s="297"/>
      <c r="CP52" s="309" t="str">
        <f t="shared" si="94"/>
        <v/>
      </c>
      <c r="CQ52" s="292" t="str">
        <f t="shared" si="95"/>
        <v/>
      </c>
      <c r="CR52" s="292" t="str">
        <f t="shared" si="96"/>
        <v/>
      </c>
      <c r="CS52" s="292" t="str">
        <f t="shared" si="97"/>
        <v/>
      </c>
      <c r="CT52" s="293" t="str">
        <f t="shared" si="98"/>
        <v/>
      </c>
      <c r="CU52" s="293" t="str">
        <f t="shared" si="99"/>
        <v/>
      </c>
      <c r="CV52" s="294" t="str">
        <f t="shared" si="100"/>
        <v/>
      </c>
      <c r="CW52" s="294" t="str">
        <f t="shared" si="101"/>
        <v/>
      </c>
      <c r="CX52" s="294" t="str">
        <f t="shared" si="102"/>
        <v/>
      </c>
      <c r="CY52" s="294" t="str">
        <f t="shared" si="103"/>
        <v/>
      </c>
      <c r="CZ52" s="294" t="str">
        <f t="shared" si="104"/>
        <v/>
      </c>
      <c r="DA52" s="294" t="str">
        <f t="shared" si="105"/>
        <v/>
      </c>
      <c r="DB52" s="294" t="str">
        <f t="shared" si="106"/>
        <v/>
      </c>
      <c r="DC52" s="294" t="str">
        <f t="shared" si="107"/>
        <v/>
      </c>
      <c r="DD52" s="294" t="str">
        <f t="shared" si="108"/>
        <v/>
      </c>
      <c r="DE52" s="294" t="str">
        <f t="shared" si="109"/>
        <v/>
      </c>
      <c r="DF52" s="294" t="str">
        <f t="shared" si="126"/>
        <v/>
      </c>
      <c r="DG52" s="294" t="str">
        <f t="shared" si="126"/>
        <v/>
      </c>
      <c r="DH52" s="294" t="str">
        <f t="shared" si="111"/>
        <v/>
      </c>
      <c r="DI52" s="294" t="str">
        <f t="shared" si="112"/>
        <v/>
      </c>
      <c r="DJ52" s="295">
        <v>38</v>
      </c>
      <c r="DK52" s="296"/>
      <c r="DL52" s="296"/>
      <c r="DM52" s="309" t="str">
        <f t="shared" si="113"/>
        <v/>
      </c>
      <c r="DN52" s="292" t="str">
        <f t="shared" si="114"/>
        <v/>
      </c>
      <c r="DO52" s="292" t="str">
        <f t="shared" si="115"/>
        <v/>
      </c>
      <c r="DP52" s="292" t="str">
        <f t="shared" si="116"/>
        <v/>
      </c>
      <c r="DQ52" s="293" t="str">
        <f t="shared" si="117"/>
        <v/>
      </c>
      <c r="DR52" s="293" t="str">
        <f t="shared" si="118"/>
        <v/>
      </c>
      <c r="DS52" s="293" t="str">
        <f t="shared" si="7"/>
        <v/>
      </c>
      <c r="DT52" s="293" t="str">
        <f t="shared" si="8"/>
        <v/>
      </c>
      <c r="DU52" s="294" t="str">
        <f t="shared" si="9"/>
        <v/>
      </c>
      <c r="DV52" s="294" t="str">
        <f t="shared" si="10"/>
        <v/>
      </c>
      <c r="DW52" s="294" t="str">
        <f t="shared" si="11"/>
        <v/>
      </c>
      <c r="DX52" s="294" t="str">
        <f t="shared" si="12"/>
        <v/>
      </c>
      <c r="DY52" s="294" t="str">
        <f t="shared" si="13"/>
        <v/>
      </c>
      <c r="DZ52" s="294" t="str">
        <f t="shared" si="14"/>
        <v/>
      </c>
      <c r="EA52" s="294" t="str">
        <f t="shared" si="15"/>
        <v/>
      </c>
      <c r="EB52" s="294" t="str">
        <f t="shared" si="16"/>
        <v/>
      </c>
      <c r="EC52" s="294" t="str">
        <f t="shared" si="17"/>
        <v/>
      </c>
      <c r="ED52" s="294" t="str">
        <f t="shared" si="120"/>
        <v/>
      </c>
      <c r="EE52" s="294" t="str">
        <f t="shared" si="18"/>
        <v/>
      </c>
      <c r="EF52" s="294" t="str">
        <f t="shared" si="119"/>
        <v/>
      </c>
      <c r="EG52" s="295">
        <v>38</v>
      </c>
      <c r="EU52" s="254" t="str">
        <f>IFERROR(IF(AND('Classificação geral'!$H44="FEM",'Classificação geral'!$I44=1,'Classificação geral'!$F44="Mini"),'Classificação geral'!$A44,""),"")</f>
        <v/>
      </c>
      <c r="EV52" s="254" t="str">
        <f>IFERROR(IF(AND('Classificação geral'!$H44="FEM",'Classificação geral'!$I44=1,'Classificação geral'!F44="Mini"),'Classificação geral'!$B44,""),"")</f>
        <v/>
      </c>
      <c r="EW52" s="255" t="str">
        <f>IF($EV52='Classificação geral'!$B44,'Classificação geral'!$C44,"")</f>
        <v/>
      </c>
      <c r="EX52" s="255" t="str">
        <f>IF($EV52='Classificação geral'!$B44,'Classificação geral'!$D44,"")</f>
        <v/>
      </c>
      <c r="EY52" s="255" t="str">
        <f>IF($EV52='Classificação geral'!$B44,'Classificação geral'!$H44,"")</f>
        <v/>
      </c>
      <c r="EZ52" s="255" t="str">
        <f>IF($EY52='Classificação geral'!$H44,'Classificação geral'!$I44,"")</f>
        <v/>
      </c>
      <c r="FA52" s="255" t="str">
        <f>IF($EZ52='Classificação geral'!$I44,'Classificação geral'!$N44,"")</f>
        <v/>
      </c>
      <c r="FB52" s="255" t="str">
        <f>IF($EZ52='Classificação geral'!$I44,'Classificação geral'!$Q44,"")</f>
        <v/>
      </c>
      <c r="FC52" s="255" t="str">
        <f>IF($EZ52='Classificação geral'!$I44,'Classificação geral'!$R44,"")</f>
        <v/>
      </c>
      <c r="FD52" s="255" t="str">
        <f>IF($EZ52='Classificação geral'!$I44,'Classificação geral'!$J44,"")</f>
        <v/>
      </c>
      <c r="FE52" s="255" t="str">
        <f>IF($EZ52='Classificação geral'!$I44,'Classificação geral'!$S44,"")</f>
        <v/>
      </c>
      <c r="FF52" s="255" t="str">
        <f>IF($EZ52='Classificação geral'!$I44,'Classificação geral'!$U44,"")</f>
        <v/>
      </c>
      <c r="FG52" s="255" t="str">
        <f>IF($EZ52='Classificação geral'!$I44,'Classificação geral'!$V44,"")</f>
        <v/>
      </c>
      <c r="FH52" s="255" t="str">
        <f>IF($EZ52='Classificação geral'!$I44,'Classificação geral'!$K44,"")</f>
        <v/>
      </c>
      <c r="FI52" s="255" t="str">
        <f>IF($EZ52='Classificação geral'!$I44,'Classificação geral'!$W44,"")</f>
        <v/>
      </c>
      <c r="FJ52" s="255" t="str">
        <f>IF($EZ52='Classificação geral'!$I44,'Classificação geral'!$Y44,"")</f>
        <v/>
      </c>
      <c r="FK52" s="255" t="str">
        <f>IF($EZ52='Classificação geral'!$I44,'Classificação geral'!$Z44,"")</f>
        <v/>
      </c>
      <c r="FL52" s="255" t="str">
        <f>IF($EZ52='Classificação geral'!$I44,'Classificação geral'!$L44,"")</f>
        <v/>
      </c>
      <c r="FM52" s="255" t="str">
        <f>IF($EZ52='Classificação geral'!$I44,'Classificação geral'!$M44,"")</f>
        <v/>
      </c>
      <c r="FN52" s="255" t="str">
        <f>IF($EZ52='Classificação geral'!$I44,'Classificação geral'!$AG44,"")</f>
        <v/>
      </c>
      <c r="FO52" s="256" t="str">
        <f>IFERROR(RANK(FN52,FN:FN,0)+ COUNTIF($FN$13:FN51,FN52),"")</f>
        <v/>
      </c>
      <c r="FP52" s="244"/>
      <c r="FQ52" s="254" t="str">
        <f>IFERROR(IF(AND('Classificação geral'!$H44="mas",'Classificação geral'!$I44=1,'Classificação geral'!$F44="Mini"),'Classificação geral'!$A44,""),"")</f>
        <v/>
      </c>
      <c r="FR52" s="254" t="str">
        <f>IFERROR(IF(AND('Classificação geral'!$H44="mas",'Classificação geral'!$I44=1,'Classificação geral'!$F44="Mini"),'Classificação geral'!$B44,""),"")</f>
        <v/>
      </c>
      <c r="FS52" s="255" t="str">
        <f>IF($FR52='Classificação geral'!$B44,'Classificação geral'!$C44,"")</f>
        <v/>
      </c>
      <c r="FT52" s="255" t="str">
        <f>IF($FR52='Classificação geral'!$B44,'Classificação geral'!$D44,"")</f>
        <v/>
      </c>
      <c r="FU52" s="255" t="str">
        <f>IF($FR52='Classificação geral'!$B44,'Classificação geral'!$H44,"")</f>
        <v/>
      </c>
      <c r="FV52" s="254" t="str">
        <f>IFERROR(IF(AND($FU52="mas",'Classificação geral'!$I44=1),'Classificação geral'!I44,""),"")</f>
        <v/>
      </c>
      <c r="FW52" s="254" t="str">
        <f>IFERROR(IF(AND($FU52="mas",'Classificação geral'!$I44=1),'Classificação geral'!N44,""),"")</f>
        <v/>
      </c>
      <c r="FX52" s="254" t="str">
        <f>IFERROR(IF(AND($FU52="mas",'Classificação geral'!$I44=1),'Classificação geral'!Q44,""),"")</f>
        <v/>
      </c>
      <c r="FY52" s="254" t="str">
        <f>IFERROR(IF(AND($FU52="mas",'Classificação geral'!$I44=1),'Classificação geral'!R44,""),"")</f>
        <v/>
      </c>
      <c r="FZ52" s="254" t="str">
        <f>IFERROR(IF(AND($FU52="mas",'Classificação geral'!$I44=1),'Classificação geral'!J44,""),"")</f>
        <v/>
      </c>
      <c r="GA52" s="254" t="str">
        <f>IFERROR(IF(AND($FU52="mas",'Classificação geral'!$I44=1),'Classificação geral'!S44,""),"")</f>
        <v/>
      </c>
      <c r="GB52" s="254" t="str">
        <f>IFERROR(IF(AND($FU52="mas",'Classificação geral'!$I44=1),'Classificação geral'!U44,""),"")</f>
        <v/>
      </c>
      <c r="GC52" s="254" t="str">
        <f>IFERROR(IF(AND($FU52="mas",'Classificação geral'!$I44=1),'Classificação geral'!V44,""),"")</f>
        <v/>
      </c>
      <c r="GD52" s="254" t="str">
        <f>IFERROR(IF(AND($FU52="mas",'Classificação geral'!$I44=1),'Classificação geral'!K44,""),"")</f>
        <v/>
      </c>
      <c r="GE52" s="254" t="str">
        <f>IFERROR(IF(AND($FU52="mas",'Classificação geral'!$I44=1),'Classificação geral'!W44,""),"")</f>
        <v/>
      </c>
      <c r="GF52" s="254" t="str">
        <f>IFERROR(IF(AND($FU52="mas",'Classificação geral'!$I44=1),'Classificação geral'!Y44,""),"")</f>
        <v/>
      </c>
      <c r="GG52" s="254" t="str">
        <f>IFERROR(IF(AND($FU52="mas",'Classificação geral'!$I44=1),'Classificação geral'!Z44,""),"")</f>
        <v/>
      </c>
      <c r="GH52" s="254" t="str">
        <f>IFERROR(IF(AND($FU52="mas",'Classificação geral'!$I44=1),'Classificação geral'!L44,""),"")</f>
        <v/>
      </c>
      <c r="GI52" s="254" t="str">
        <f>IFERROR(IF(AND($FU52="mas",'Classificação geral'!$I44=1),'Classificação geral'!M44,""),"")</f>
        <v/>
      </c>
      <c r="GJ52" s="302" t="str">
        <f>IFERROR(IF(AND($FU52="mas",'Classificação geral'!$I44=1),'Classificação geral'!AG44,""),"")</f>
        <v/>
      </c>
      <c r="GK52" s="256" t="str">
        <f>IFERROR(RANK(GJ52,GJ:GJ,0)+ COUNTIF($GJ$13:GJ51,GJ52),"")</f>
        <v/>
      </c>
      <c r="GL52" s="244"/>
      <c r="GM52" s="254" t="str">
        <f>IFERROR(IF(AND('Classificação geral'!$H44="fem",'Classificação geral'!$I44=2,'Classificação geral'!$F44="Mini"),'Classificação geral'!$A44,""),"")</f>
        <v/>
      </c>
      <c r="GN52" s="254" t="str">
        <f>IFERROR(IF(AND('Classificação geral'!$H44="fem",'Classificação geral'!$I44=2,'Classificação geral'!$F44="Mini"),'Classificação geral'!$B44,""),"")</f>
        <v/>
      </c>
      <c r="GO52" s="255" t="str">
        <f>IF($GN52='Classificação geral'!$B44,'Classificação geral'!$C44,"")</f>
        <v/>
      </c>
      <c r="GP52" s="255" t="str">
        <f>IF($GN52='Classificação geral'!$B44,'Classificação geral'!$D44,"")</f>
        <v/>
      </c>
      <c r="GQ52" s="255" t="str">
        <f>IF($GN52='Classificação geral'!$B44,'Classificação geral'!$H44,"")</f>
        <v/>
      </c>
      <c r="GR52" s="254" t="str">
        <f>IFERROR(IF(AND($GQ52="fem",'Classificação geral'!$I44=2),'Classificação geral'!I44,""),"")</f>
        <v/>
      </c>
      <c r="GS52" s="254" t="str">
        <f>IFERROR(IF(AND($GQ52="fem",'Classificação geral'!$I44=2),'Classificação geral'!N44,""),"")</f>
        <v/>
      </c>
      <c r="GT52" s="254" t="str">
        <f>IFERROR(IF(AND($GQ52="fem",'Classificação geral'!$I44=2),'Classificação geral'!Q44,""),"")</f>
        <v/>
      </c>
      <c r="GU52" s="254" t="str">
        <f>IFERROR(IF(AND($GQ52="fem",'Classificação geral'!$I44=2),'Classificação geral'!R44,""),"")</f>
        <v/>
      </c>
      <c r="GV52" s="254" t="str">
        <f>IFERROR(IF(AND($GQ52="fem",'Classificação geral'!$I44=2),'Classificação geral'!J44,""),"")</f>
        <v/>
      </c>
      <c r="GW52" s="254" t="str">
        <f>IFERROR(IF(AND($GQ52="fem",'Classificação geral'!$I44=2),'Classificação geral'!S44,""),"")</f>
        <v/>
      </c>
      <c r="GX52" s="254" t="str">
        <f>IFERROR(IF(AND($GQ52="fem",'Classificação geral'!$I44=2),'Classificação geral'!U44,""),"")</f>
        <v/>
      </c>
      <c r="GY52" s="254" t="str">
        <f>IFERROR(IF(AND($GQ52="fem",'Classificação geral'!$I44=2),'Classificação geral'!V44,""),"")</f>
        <v/>
      </c>
      <c r="GZ52" s="254" t="str">
        <f>IFERROR(IF(AND($GQ52="fem",'Classificação geral'!$I44=2),'Classificação geral'!K44,""),"")</f>
        <v/>
      </c>
      <c r="HA52" s="254" t="str">
        <f>IFERROR(IF(AND($GQ52="fem",'Classificação geral'!$I44=2),'Classificação geral'!W44,""),"")</f>
        <v/>
      </c>
      <c r="HB52" s="254" t="str">
        <f>IFERROR(IF(AND($GQ52="fem",'Classificação geral'!$I44=2),'Classificação geral'!Y44,""),"")</f>
        <v/>
      </c>
      <c r="HC52" s="254" t="str">
        <f>IFERROR(IF(AND($GQ52="fem",'Classificação geral'!$I44=2),'Classificação geral'!Z44,""),"")</f>
        <v/>
      </c>
      <c r="HD52" s="254" t="str">
        <f>IFERROR(IF(AND($GQ52="fem",'Classificação geral'!$I44=2),'Classificação geral'!L44,""),"")</f>
        <v/>
      </c>
      <c r="HE52" s="254" t="str">
        <f>IFERROR(IF(AND($GQ52="fem",'Classificação geral'!$I44=2),'Classificação geral'!M44,""),"")</f>
        <v/>
      </c>
      <c r="HF52" s="254" t="str">
        <f>IFERROR(IF(AND($GQ52="fem",'Classificação geral'!$I44=2),'Classificação geral'!AG44,""),"")</f>
        <v/>
      </c>
      <c r="HG52" s="256" t="str">
        <f>IFERROR(RANK(HF52,HF:HF,0)+ COUNTIF(HF$13:$HF50,HF52),"")</f>
        <v/>
      </c>
      <c r="HH52" s="244"/>
      <c r="HI52" s="254" t="str">
        <f>IFERROR(IF(AND('Classificação geral'!$H44="mas",'Classificação geral'!$I44=2,'Classificação geral'!$F44="Mini"),'Classificação geral'!$A44,""),"")</f>
        <v/>
      </c>
      <c r="HJ52" s="254" t="str">
        <f>IFERROR(IF(AND('Classificação geral'!$H44="mas",'Classificação geral'!$I44=2,'Classificação geral'!$F44="Mini"),'Classificação geral'!$B44,""),"")</f>
        <v/>
      </c>
      <c r="HK52" s="255" t="str">
        <f>IF($HJ52='Classificação geral'!$B44,'Classificação geral'!$C44,"")</f>
        <v/>
      </c>
      <c r="HL52" s="255" t="str">
        <f>IF($HJ52='Classificação geral'!$B44,'Classificação geral'!$D44,"")</f>
        <v/>
      </c>
      <c r="HM52" s="255" t="str">
        <f>IF($HJ52='Classificação geral'!$B44,'Classificação geral'!$H44,"")</f>
        <v/>
      </c>
      <c r="HN52" s="254" t="str">
        <f>IFERROR(IF(AND($HM52="mas",'Classificação geral'!$I44=2),'Classificação geral'!I44,""),"")</f>
        <v/>
      </c>
      <c r="HO52" s="254" t="str">
        <f>IFERROR(IF(AND($HM52="mas",'Classificação geral'!$I44=2),'Classificação geral'!N44,""),"")</f>
        <v/>
      </c>
      <c r="HP52" s="254" t="str">
        <f>IFERROR(IF(AND($HM52="mas",'Classificação geral'!$I44=2),'Classificação geral'!Q44,""),"")</f>
        <v/>
      </c>
      <c r="HQ52" s="254" t="str">
        <f>IFERROR(IF(AND($HM52="mas",'Classificação geral'!$I44=2),'Classificação geral'!R44,""),"")</f>
        <v/>
      </c>
      <c r="HR52" s="254" t="str">
        <f>IFERROR(IF(AND($HM52="mas",'Classificação geral'!$I44=2),'Classificação geral'!J44,""),"")</f>
        <v/>
      </c>
      <c r="HS52" s="254" t="str">
        <f>IFERROR(IF(AND($HM52="mas",'Classificação geral'!$I44=2),'Classificação geral'!S44,""),"")</f>
        <v/>
      </c>
      <c r="HT52" s="254" t="str">
        <f>IFERROR(IF(AND($HM52="mas",'Classificação geral'!$I44=2),'Classificação geral'!U44,""),"")</f>
        <v/>
      </c>
      <c r="HU52" s="254" t="str">
        <f>IFERROR(IF(AND($HM52="mas",'Classificação geral'!$I44=2),'Classificação geral'!V44,""),"")</f>
        <v/>
      </c>
      <c r="HV52" s="254" t="str">
        <f>IFERROR(IF(AND($HM52="mas",'Classificação geral'!$I44=2),'Classificação geral'!J44,""),"")</f>
        <v/>
      </c>
      <c r="HW52" s="254" t="str">
        <f>IFERROR(IF(AND($HM52="mas",'Classificação geral'!$I44=2),'Classificação geral'!W44,""),"")</f>
        <v/>
      </c>
      <c r="HX52" s="254" t="str">
        <f>IFERROR(IF(AND($HM52="mas",'Classificação geral'!$I44=2),'Classificação geral'!Y44,""),"")</f>
        <v/>
      </c>
      <c r="HY52" s="254" t="str">
        <f>IFERROR(IF(AND($HM52="mas",'Classificação geral'!$I44=2),'Classificação geral'!Z44,""),"")</f>
        <v/>
      </c>
      <c r="HZ52" s="254" t="str">
        <f>IFERROR(IF(AND($HM52="mas",'Classificação geral'!$I44=2),'Classificação geral'!L44,""),"")</f>
        <v/>
      </c>
      <c r="IA52" s="254" t="str">
        <f>IFERROR(IF(AND($HM52="mas",'Classificação geral'!$I44=2),'Classificação geral'!$AG44,""),"")</f>
        <v/>
      </c>
      <c r="IB52" s="256" t="str">
        <f>IFERROR(RANK(IA52,IA:IA,0)+ COUNTIF($IA$13:IA$13,IA52),"")</f>
        <v/>
      </c>
      <c r="IC52" s="244"/>
      <c r="ID52" s="254" t="str">
        <f>IFERROR(IF(AND('Classificação geral'!$H44="fem",'Classificação geral'!$I44=3,'Classificação geral'!$F44="Mini"),'Classificação geral'!$A44,""),"")</f>
        <v/>
      </c>
      <c r="IE52" s="254" t="str">
        <f>IFERROR(IF(AND('Classificação geral'!$H44="fem",'Classificação geral'!$I44=3,'Classificação geral'!$F44="Mini"),'Classificação geral'!$B44,""),"")</f>
        <v/>
      </c>
      <c r="IF52" s="255" t="str">
        <f>IF($IE52='Classificação geral'!$B44,'Classificação geral'!$C44,"")</f>
        <v/>
      </c>
      <c r="IG52" s="255" t="str">
        <f>IF($IE52='Classificação geral'!$B44,'Classificação geral'!$D44,"")</f>
        <v/>
      </c>
      <c r="IH52" s="255" t="str">
        <f>IF($IE52='Classificação geral'!$B44,'Classificação geral'!$H44,"")</f>
        <v/>
      </c>
      <c r="II52" s="255" t="str">
        <f>IF($IH52='Classificação geral'!$H44,'Classificação geral'!$I44,"")</f>
        <v/>
      </c>
      <c r="IJ52" s="255" t="str">
        <f>IF($II52='Classificação geral'!$I44,'Classificação geral'!$N44,"")</f>
        <v/>
      </c>
      <c r="IK52" s="255" t="str">
        <f>IF($II52='Classificação geral'!$I44,'Classificação geral'!$Q44,"")</f>
        <v/>
      </c>
      <c r="IL52" s="255" t="str">
        <f>IF($II52='Classificação geral'!$I44,'Classificação geral'!$R44,"")</f>
        <v/>
      </c>
      <c r="IM52" s="255" t="str">
        <f>IF($II52='Classificação geral'!$I44,'Classificação geral'!$J44,"")</f>
        <v/>
      </c>
      <c r="IN52" s="255" t="str">
        <f>IF($II52='Classificação geral'!$I44,'Classificação geral'!$S44,"")</f>
        <v/>
      </c>
      <c r="IO52" s="255" t="str">
        <f>IF($II52='Classificação geral'!$I44,'Classificação geral'!$U44,"")</f>
        <v/>
      </c>
      <c r="IP52" s="255" t="str">
        <f>IF($II52='Classificação geral'!$I44,'Classificação geral'!$V44,"")</f>
        <v/>
      </c>
      <c r="IQ52" s="255" t="str">
        <f>IF($II52='Classificação geral'!$I44,'Classificação geral'!$K44,"")</f>
        <v/>
      </c>
      <c r="IR52" s="255" t="str">
        <f>IF($II52='Classificação geral'!$I44,'Classificação geral'!$W44,"")</f>
        <v/>
      </c>
      <c r="IS52" s="255" t="str">
        <f>IF($II52='Classificação geral'!$I44,'Classificação geral'!$Y44,"")</f>
        <v/>
      </c>
      <c r="IT52" s="255" t="str">
        <f>IF($II52='Classificação geral'!$I44,'Classificação geral'!$Z44,"")</f>
        <v/>
      </c>
      <c r="IU52" s="255" t="str">
        <f>IF($II52='Classificação geral'!$I44,'Classificação geral'!$L44,"")</f>
        <v/>
      </c>
      <c r="IV52" s="255" t="str">
        <f>IF($II52='Classificação geral'!$I44,'Classificação geral'!$M44,"")</f>
        <v/>
      </c>
      <c r="IW52" s="255" t="str">
        <f>IF($II52='Classificação geral'!$I44,'Classificação geral'!$AG44,"")</f>
        <v/>
      </c>
      <c r="IX52" s="256" t="str">
        <f>IFERROR(RANK(IW52,IW:IW,0)+ COUNTIF($IW$13:IW50,IW52),"")</f>
        <v/>
      </c>
      <c r="IY52" s="244"/>
      <c r="IZ52" s="254" t="str">
        <f>IFERROR(IF(AND('Classificação geral'!$H44="mas",'Classificação geral'!$I44=3,'Classificação geral'!$F44="Mini"),'Classificação geral'!$A44,""),"")</f>
        <v/>
      </c>
      <c r="JA52" s="254" t="str">
        <f>IFERROR(IF(AND('Classificação geral'!$H44="mas",'Classificação geral'!$I44=3,'Classificação geral'!$F44="Mini"),'Classificação geral'!$B44,""),"")</f>
        <v/>
      </c>
      <c r="JB52" s="255" t="str">
        <f>IF($JA52='Classificação geral'!$B44,'Classificação geral'!$C44,"")</f>
        <v/>
      </c>
      <c r="JC52" s="255" t="str">
        <f>IF($JA52='Classificação geral'!$B44,'Classificação geral'!$D44,"")</f>
        <v/>
      </c>
      <c r="JD52" s="255" t="str">
        <f>IF($JA52='Classificação geral'!$B44,'Classificação geral'!$H44,"")</f>
        <v/>
      </c>
      <c r="JE52" s="254" t="str">
        <f>IFERROR(IF(AND($JD52="mas",'Classificação geral'!$I44=3),'Classificação geral'!I44,""),"")</f>
        <v/>
      </c>
      <c r="JF52" s="254" t="str">
        <f>IFERROR(IF(AND($JD52="mas",'Classificação geral'!$I44=3),'Classificação geral'!N44,""),"")</f>
        <v/>
      </c>
      <c r="JG52" s="254" t="str">
        <f>IFERROR(IF(AND($JD52="mas",'Classificação geral'!$I44=3),'Classificação geral'!Q44,""),"")</f>
        <v/>
      </c>
      <c r="JH52" s="254" t="str">
        <f>IFERROR(IF(AND($JD52="mas",'Classificação geral'!$I44=3),'Classificação geral'!R44,""),"")</f>
        <v/>
      </c>
      <c r="JI52" s="254" t="str">
        <f>IFERROR(IF(AND($JD52="mas",'Classificação geral'!$I44=3),'Classificação geral'!J44,""),"")</f>
        <v/>
      </c>
      <c r="JJ52" s="254" t="str">
        <f>IFERROR(IF(AND($JD52="mas",'Classificação geral'!$I44=3),'Classificação geral'!S44,""),"")</f>
        <v/>
      </c>
      <c r="JK52" s="254" t="str">
        <f>IFERROR(IF(AND($JD52="mas",'Classificação geral'!$I44=3),'Classificação geral'!U44,""),"")</f>
        <v/>
      </c>
      <c r="JL52" s="254" t="str">
        <f>IFERROR(IF(AND($JD52="mas",'Classificação geral'!$I44=3),'Classificação geral'!V44,""),"")</f>
        <v/>
      </c>
      <c r="JM52" s="254" t="str">
        <f>IFERROR(IF(AND($JD52="mas",'Classificação geral'!$I44=3),'Classificação geral'!K44,""),"")</f>
        <v/>
      </c>
      <c r="JN52" s="254" t="str">
        <f>IFERROR(IF(AND($JD52="mas",'Classificação geral'!$I44=3),'Classificação geral'!W44,""),"")</f>
        <v/>
      </c>
      <c r="JO52" s="254" t="str">
        <f>IFERROR(IF(AND($JD52="mas",'Classificação geral'!$I44=3),'Classificação geral'!Y44,""),"")</f>
        <v/>
      </c>
      <c r="JP52" s="254" t="str">
        <f>IFERROR(IF(AND($JD52="mas",'Classificação geral'!$I44=3),'Classificação geral'!Z44,""),"")</f>
        <v/>
      </c>
      <c r="JQ52" s="254" t="str">
        <f>IFERROR(IF(AND($JD52="mas",'Classificação geral'!$I44=3),'Classificação geral'!L44,""),"")</f>
        <v/>
      </c>
      <c r="JR52" s="254" t="str">
        <f>IFERROR(IF(AND($JD52="mas",'Classificação geral'!$I44=3),'Classificação geral'!$AG44,""),"")</f>
        <v/>
      </c>
      <c r="JS52" s="256" t="str">
        <f>IFERROR(RANK(JR52,JR:JR,0)+ COUNTIF(JR$13:$JR50,JR52),"")</f>
        <v/>
      </c>
    </row>
    <row r="53" spans="1:279" s="304" customFormat="1" ht="24.75" customHeight="1" x14ac:dyDescent="0.4">
      <c r="A53" s="297"/>
      <c r="B53" s="309" t="str">
        <f t="shared" si="19"/>
        <v/>
      </c>
      <c r="C53" s="292" t="str">
        <f t="shared" si="20"/>
        <v/>
      </c>
      <c r="D53" s="292" t="str">
        <f t="shared" si="21"/>
        <v/>
      </c>
      <c r="E53" s="292" t="str">
        <f t="shared" si="22"/>
        <v/>
      </c>
      <c r="F53" s="293" t="str">
        <f t="shared" si="23"/>
        <v/>
      </c>
      <c r="G53" s="293" t="str">
        <f t="shared" si="24"/>
        <v/>
      </c>
      <c r="H53" s="294" t="str">
        <f t="shared" si="25"/>
        <v/>
      </c>
      <c r="I53" s="294" t="str">
        <f t="shared" si="26"/>
        <v/>
      </c>
      <c r="J53" s="294" t="str">
        <f t="shared" si="27"/>
        <v/>
      </c>
      <c r="K53" s="294" t="str">
        <f t="shared" si="28"/>
        <v/>
      </c>
      <c r="L53" s="294" t="str">
        <f t="shared" si="29"/>
        <v/>
      </c>
      <c r="M53" s="294" t="str">
        <f t="shared" si="30"/>
        <v/>
      </c>
      <c r="N53" s="294" t="str">
        <f t="shared" si="31"/>
        <v/>
      </c>
      <c r="O53" s="294" t="str">
        <f t="shared" si="32"/>
        <v/>
      </c>
      <c r="P53" s="294" t="str">
        <f t="shared" si="33"/>
        <v/>
      </c>
      <c r="Q53" s="294" t="str">
        <f t="shared" si="34"/>
        <v/>
      </c>
      <c r="R53" s="294" t="str">
        <f t="shared" si="121"/>
        <v/>
      </c>
      <c r="S53" s="294" t="str">
        <f t="shared" si="121"/>
        <v/>
      </c>
      <c r="T53" s="294" t="str">
        <f t="shared" si="36"/>
        <v/>
      </c>
      <c r="U53" s="294" t="str">
        <f t="shared" si="37"/>
        <v/>
      </c>
      <c r="V53" s="295">
        <v>39</v>
      </c>
      <c r="W53" s="296"/>
      <c r="X53" s="296"/>
      <c r="Y53" s="309" t="str">
        <f t="shared" si="38"/>
        <v/>
      </c>
      <c r="Z53" s="292" t="str">
        <f t="shared" si="39"/>
        <v/>
      </c>
      <c r="AA53" s="292" t="str">
        <f t="shared" si="40"/>
        <v/>
      </c>
      <c r="AB53" s="292" t="str">
        <f t="shared" si="41"/>
        <v/>
      </c>
      <c r="AC53" s="293" t="str">
        <f t="shared" si="42"/>
        <v/>
      </c>
      <c r="AD53" s="293" t="str">
        <f t="shared" si="43"/>
        <v/>
      </c>
      <c r="AE53" s="294" t="str">
        <f t="shared" si="44"/>
        <v/>
      </c>
      <c r="AF53" s="294" t="str">
        <f t="shared" si="45"/>
        <v/>
      </c>
      <c r="AG53" s="294" t="str">
        <f t="shared" si="46"/>
        <v/>
      </c>
      <c r="AH53" s="294" t="str">
        <f t="shared" si="47"/>
        <v/>
      </c>
      <c r="AI53" s="294" t="str">
        <f t="shared" si="48"/>
        <v/>
      </c>
      <c r="AJ53" s="294" t="str">
        <f t="shared" si="49"/>
        <v/>
      </c>
      <c r="AK53" s="294" t="str">
        <f t="shared" si="50"/>
        <v/>
      </c>
      <c r="AL53" s="294" t="str">
        <f t="shared" si="51"/>
        <v/>
      </c>
      <c r="AM53" s="294" t="str">
        <f t="shared" si="52"/>
        <v/>
      </c>
      <c r="AN53" s="294" t="str">
        <f t="shared" si="53"/>
        <v/>
      </c>
      <c r="AO53" s="294" t="str">
        <f t="shared" si="122"/>
        <v/>
      </c>
      <c r="AP53" s="294" t="str">
        <f t="shared" si="122"/>
        <v/>
      </c>
      <c r="AQ53" s="294" t="str">
        <f t="shared" si="55"/>
        <v/>
      </c>
      <c r="AR53" s="294" t="str">
        <f t="shared" si="56"/>
        <v/>
      </c>
      <c r="AS53" s="295">
        <v>39</v>
      </c>
      <c r="AT53" s="296"/>
      <c r="AU53" s="297"/>
      <c r="AV53" s="310" t="str">
        <f t="shared" si="57"/>
        <v/>
      </c>
      <c r="AW53" s="292" t="str">
        <f t="shared" si="58"/>
        <v/>
      </c>
      <c r="AX53" s="292" t="str">
        <f t="shared" si="59"/>
        <v/>
      </c>
      <c r="AY53" s="293" t="str">
        <f t="shared" si="60"/>
        <v/>
      </c>
      <c r="AZ53" s="293" t="str">
        <f t="shared" si="61"/>
        <v/>
      </c>
      <c r="BA53" s="293" t="str">
        <f t="shared" si="62"/>
        <v/>
      </c>
      <c r="BB53" s="294" t="str">
        <f t="shared" si="63"/>
        <v/>
      </c>
      <c r="BC53" s="294" t="str">
        <f t="shared" si="64"/>
        <v/>
      </c>
      <c r="BD53" s="294" t="str">
        <f t="shared" si="65"/>
        <v/>
      </c>
      <c r="BE53" s="294" t="str">
        <f t="shared" si="66"/>
        <v/>
      </c>
      <c r="BF53" s="294" t="str">
        <f t="shared" si="67"/>
        <v/>
      </c>
      <c r="BG53" s="294" t="str">
        <f t="shared" si="68"/>
        <v/>
      </c>
      <c r="BH53" s="294" t="str">
        <f t="shared" si="69"/>
        <v/>
      </c>
      <c r="BI53" s="294" t="str">
        <f t="shared" si="70"/>
        <v/>
      </c>
      <c r="BJ53" s="294" t="str">
        <f t="shared" si="71"/>
        <v/>
      </c>
      <c r="BK53" s="294" t="str">
        <f t="shared" si="72"/>
        <v/>
      </c>
      <c r="BL53" s="294" t="str">
        <f t="shared" si="123"/>
        <v/>
      </c>
      <c r="BM53" s="294" t="str">
        <f t="shared" si="123"/>
        <v/>
      </c>
      <c r="BN53" s="294" t="str">
        <f t="shared" si="74"/>
        <v/>
      </c>
      <c r="BO53" s="294" t="str">
        <f t="shared" si="75"/>
        <v/>
      </c>
      <c r="BP53" s="295">
        <v>39</v>
      </c>
      <c r="BQ53" s="296"/>
      <c r="BR53" s="296"/>
      <c r="BS53" s="310" t="str">
        <f t="shared" si="76"/>
        <v/>
      </c>
      <c r="BT53" s="292" t="str">
        <f t="shared" si="77"/>
        <v/>
      </c>
      <c r="BU53" s="292" t="str">
        <f t="shared" si="78"/>
        <v/>
      </c>
      <c r="BV53" s="293" t="str">
        <f t="shared" si="79"/>
        <v/>
      </c>
      <c r="BW53" s="293" t="str">
        <f t="shared" si="80"/>
        <v/>
      </c>
      <c r="BX53" s="293" t="str">
        <f t="shared" si="124"/>
        <v/>
      </c>
      <c r="BY53" s="294" t="str">
        <f t="shared" si="124"/>
        <v/>
      </c>
      <c r="BZ53" s="294" t="str">
        <f t="shared" si="82"/>
        <v/>
      </c>
      <c r="CA53" s="294" t="str">
        <f t="shared" si="83"/>
        <v/>
      </c>
      <c r="CB53" s="294" t="str">
        <f t="shared" si="84"/>
        <v/>
      </c>
      <c r="CC53" s="294" t="str">
        <f t="shared" si="85"/>
        <v/>
      </c>
      <c r="CD53" s="294" t="str">
        <f t="shared" si="86"/>
        <v/>
      </c>
      <c r="CE53" s="294" t="str">
        <f t="shared" si="87"/>
        <v/>
      </c>
      <c r="CF53" s="294" t="str">
        <f t="shared" si="88"/>
        <v/>
      </c>
      <c r="CG53" s="294" t="str">
        <f t="shared" si="89"/>
        <v/>
      </c>
      <c r="CH53" s="294" t="str">
        <f t="shared" si="90"/>
        <v/>
      </c>
      <c r="CI53" s="294" t="str">
        <f t="shared" si="125"/>
        <v/>
      </c>
      <c r="CJ53" s="294" t="str">
        <f t="shared" si="125"/>
        <v/>
      </c>
      <c r="CK53" s="294" t="str">
        <f t="shared" si="92"/>
        <v/>
      </c>
      <c r="CL53" s="294" t="str">
        <f t="shared" si="93"/>
        <v/>
      </c>
      <c r="CM53" s="295">
        <v>39</v>
      </c>
      <c r="CN53" s="297"/>
      <c r="CO53" s="297"/>
      <c r="CP53" s="309" t="str">
        <f t="shared" si="94"/>
        <v/>
      </c>
      <c r="CQ53" s="292" t="str">
        <f t="shared" si="95"/>
        <v/>
      </c>
      <c r="CR53" s="292" t="str">
        <f t="shared" si="96"/>
        <v/>
      </c>
      <c r="CS53" s="292" t="str">
        <f t="shared" si="97"/>
        <v/>
      </c>
      <c r="CT53" s="293" t="str">
        <f t="shared" si="98"/>
        <v/>
      </c>
      <c r="CU53" s="293" t="str">
        <f t="shared" si="99"/>
        <v/>
      </c>
      <c r="CV53" s="294" t="str">
        <f t="shared" si="100"/>
        <v/>
      </c>
      <c r="CW53" s="294" t="str">
        <f t="shared" si="101"/>
        <v/>
      </c>
      <c r="CX53" s="294" t="str">
        <f t="shared" si="102"/>
        <v/>
      </c>
      <c r="CY53" s="294" t="str">
        <f t="shared" si="103"/>
        <v/>
      </c>
      <c r="CZ53" s="294" t="str">
        <f t="shared" si="104"/>
        <v/>
      </c>
      <c r="DA53" s="294" t="str">
        <f t="shared" si="105"/>
        <v/>
      </c>
      <c r="DB53" s="294" t="str">
        <f t="shared" si="106"/>
        <v/>
      </c>
      <c r="DC53" s="294" t="str">
        <f t="shared" si="107"/>
        <v/>
      </c>
      <c r="DD53" s="294" t="str">
        <f t="shared" si="108"/>
        <v/>
      </c>
      <c r="DE53" s="294" t="str">
        <f t="shared" si="109"/>
        <v/>
      </c>
      <c r="DF53" s="294" t="str">
        <f t="shared" si="126"/>
        <v/>
      </c>
      <c r="DG53" s="294" t="str">
        <f t="shared" si="126"/>
        <v/>
      </c>
      <c r="DH53" s="294" t="str">
        <f t="shared" si="111"/>
        <v/>
      </c>
      <c r="DI53" s="294" t="str">
        <f t="shared" si="112"/>
        <v/>
      </c>
      <c r="DJ53" s="295">
        <v>39</v>
      </c>
      <c r="DK53" s="296"/>
      <c r="DL53" s="296"/>
      <c r="DM53" s="309" t="str">
        <f t="shared" si="113"/>
        <v/>
      </c>
      <c r="DN53" s="292" t="str">
        <f t="shared" si="114"/>
        <v/>
      </c>
      <c r="DO53" s="292" t="str">
        <f t="shared" si="115"/>
        <v/>
      </c>
      <c r="DP53" s="292" t="str">
        <f t="shared" si="116"/>
        <v/>
      </c>
      <c r="DQ53" s="293" t="str">
        <f t="shared" si="117"/>
        <v/>
      </c>
      <c r="DR53" s="293" t="str">
        <f t="shared" si="118"/>
        <v/>
      </c>
      <c r="DS53" s="293" t="str">
        <f t="shared" si="7"/>
        <v/>
      </c>
      <c r="DT53" s="293" t="str">
        <f t="shared" si="8"/>
        <v/>
      </c>
      <c r="DU53" s="294" t="str">
        <f t="shared" si="9"/>
        <v/>
      </c>
      <c r="DV53" s="294" t="str">
        <f t="shared" si="10"/>
        <v/>
      </c>
      <c r="DW53" s="294" t="str">
        <f t="shared" si="11"/>
        <v/>
      </c>
      <c r="DX53" s="294" t="str">
        <f t="shared" si="12"/>
        <v/>
      </c>
      <c r="DY53" s="294" t="str">
        <f t="shared" si="13"/>
        <v/>
      </c>
      <c r="DZ53" s="294" t="str">
        <f t="shared" si="14"/>
        <v/>
      </c>
      <c r="EA53" s="294" t="str">
        <f t="shared" si="15"/>
        <v/>
      </c>
      <c r="EB53" s="294" t="str">
        <f t="shared" si="16"/>
        <v/>
      </c>
      <c r="EC53" s="294" t="str">
        <f t="shared" si="17"/>
        <v/>
      </c>
      <c r="ED53" s="294" t="str">
        <f t="shared" si="120"/>
        <v/>
      </c>
      <c r="EE53" s="294" t="str">
        <f t="shared" si="18"/>
        <v/>
      </c>
      <c r="EF53" s="294" t="str">
        <f t="shared" si="119"/>
        <v/>
      </c>
      <c r="EG53" s="295">
        <v>39</v>
      </c>
      <c r="EU53" s="254" t="str">
        <f>IFERROR(IF(AND('Classificação geral'!$H45="FEM",'Classificação geral'!$I45=1,'Classificação geral'!$F45="Mini"),'Classificação geral'!$A45,""),"")</f>
        <v/>
      </c>
      <c r="EV53" s="254" t="str">
        <f>IFERROR(IF(AND('Classificação geral'!$H45="FEM",'Classificação geral'!$I45=1,'Classificação geral'!F45="Mini"),'Classificação geral'!$B45,""),"")</f>
        <v/>
      </c>
      <c r="EW53" s="255" t="str">
        <f>IF($EV53='Classificação geral'!$B45,'Classificação geral'!$C45,"")</f>
        <v/>
      </c>
      <c r="EX53" s="255" t="str">
        <f>IF($EV53='Classificação geral'!$B45,'Classificação geral'!$D45,"")</f>
        <v/>
      </c>
      <c r="EY53" s="255" t="str">
        <f>IF($EV53='Classificação geral'!$B45,'Classificação geral'!$H45,"")</f>
        <v/>
      </c>
      <c r="EZ53" s="255" t="str">
        <f>IF($EY53='Classificação geral'!$H45,'Classificação geral'!$I45,"")</f>
        <v/>
      </c>
      <c r="FA53" s="255" t="str">
        <f>IF($EZ53='Classificação geral'!$I45,'Classificação geral'!$N45,"")</f>
        <v/>
      </c>
      <c r="FB53" s="255" t="str">
        <f>IF($EZ53='Classificação geral'!$I45,'Classificação geral'!$Q45,"")</f>
        <v/>
      </c>
      <c r="FC53" s="255" t="str">
        <f>IF($EZ53='Classificação geral'!$I45,'Classificação geral'!$R45,"")</f>
        <v/>
      </c>
      <c r="FD53" s="255" t="str">
        <f>IF($EZ53='Classificação geral'!$I45,'Classificação geral'!$J45,"")</f>
        <v/>
      </c>
      <c r="FE53" s="255" t="str">
        <f>IF($EZ53='Classificação geral'!$I45,'Classificação geral'!$S45,"")</f>
        <v/>
      </c>
      <c r="FF53" s="255" t="str">
        <f>IF($EZ53='Classificação geral'!$I45,'Classificação geral'!$U45,"")</f>
        <v/>
      </c>
      <c r="FG53" s="255" t="str">
        <f>IF($EZ53='Classificação geral'!$I45,'Classificação geral'!$V45,"")</f>
        <v/>
      </c>
      <c r="FH53" s="255" t="str">
        <f>IF($EZ53='Classificação geral'!$I45,'Classificação geral'!$K45,"")</f>
        <v/>
      </c>
      <c r="FI53" s="255" t="str">
        <f>IF($EZ53='Classificação geral'!$I45,'Classificação geral'!$W45,"")</f>
        <v/>
      </c>
      <c r="FJ53" s="255" t="str">
        <f>IF($EZ53='Classificação geral'!$I45,'Classificação geral'!$Y45,"")</f>
        <v/>
      </c>
      <c r="FK53" s="255" t="str">
        <f>IF($EZ53='Classificação geral'!$I45,'Classificação geral'!$Z45,"")</f>
        <v/>
      </c>
      <c r="FL53" s="255" t="str">
        <f>IF($EZ53='Classificação geral'!$I45,'Classificação geral'!$L45,"")</f>
        <v/>
      </c>
      <c r="FM53" s="255" t="str">
        <f>IF($EZ53='Classificação geral'!$I45,'Classificação geral'!$M45,"")</f>
        <v/>
      </c>
      <c r="FN53" s="255" t="str">
        <f>IF($EZ53='Classificação geral'!$I45,'Classificação geral'!$AG45,"")</f>
        <v/>
      </c>
      <c r="FO53" s="256" t="str">
        <f>IFERROR(RANK(FN53,FN:FN,0)+ COUNTIF($FN$13:FN52,FN53),"")</f>
        <v/>
      </c>
      <c r="FP53" s="244"/>
      <c r="FQ53" s="254" t="str">
        <f>IFERROR(IF(AND('Classificação geral'!$H45="mas",'Classificação geral'!$I45=1,'Classificação geral'!$F45="Mini"),'Classificação geral'!$A45,""),"")</f>
        <v/>
      </c>
      <c r="FR53" s="254" t="str">
        <f>IFERROR(IF(AND('Classificação geral'!$H45="mas",'Classificação geral'!$I45=1,'Classificação geral'!$F45="Mini"),'Classificação geral'!$B45,""),"")</f>
        <v/>
      </c>
      <c r="FS53" s="255" t="str">
        <f>IF($FR53='Classificação geral'!$B45,'Classificação geral'!$C45,"")</f>
        <v/>
      </c>
      <c r="FT53" s="255" t="str">
        <f>IF($FR53='Classificação geral'!$B45,'Classificação geral'!$D45,"")</f>
        <v/>
      </c>
      <c r="FU53" s="255" t="str">
        <f>IF($FR53='Classificação geral'!$B45,'Classificação geral'!$H45,"")</f>
        <v/>
      </c>
      <c r="FV53" s="254" t="str">
        <f>IFERROR(IF(AND($FU53="mas",'Classificação geral'!$I45=1),'Classificação geral'!I45,""),"")</f>
        <v/>
      </c>
      <c r="FW53" s="254" t="str">
        <f>IFERROR(IF(AND($FU53="mas",'Classificação geral'!$I45=1),'Classificação geral'!N45,""),"")</f>
        <v/>
      </c>
      <c r="FX53" s="254" t="str">
        <f>IFERROR(IF(AND($FU53="mas",'Classificação geral'!$I45=1),'Classificação geral'!Q45,""),"")</f>
        <v/>
      </c>
      <c r="FY53" s="254" t="str">
        <f>IFERROR(IF(AND($FU53="mas",'Classificação geral'!$I45=1),'Classificação geral'!R45,""),"")</f>
        <v/>
      </c>
      <c r="FZ53" s="254" t="str">
        <f>IFERROR(IF(AND($FU53="mas",'Classificação geral'!$I45=1),'Classificação geral'!J45,""),"")</f>
        <v/>
      </c>
      <c r="GA53" s="254" t="str">
        <f>IFERROR(IF(AND($FU53="mas",'Classificação geral'!$I45=1),'Classificação geral'!S45,""),"")</f>
        <v/>
      </c>
      <c r="GB53" s="254" t="str">
        <f>IFERROR(IF(AND($FU53="mas",'Classificação geral'!$I45=1),'Classificação geral'!U45,""),"")</f>
        <v/>
      </c>
      <c r="GC53" s="254" t="str">
        <f>IFERROR(IF(AND($FU53="mas",'Classificação geral'!$I45=1),'Classificação geral'!V45,""),"")</f>
        <v/>
      </c>
      <c r="GD53" s="254" t="str">
        <f>IFERROR(IF(AND($FU53="mas",'Classificação geral'!$I45=1),'Classificação geral'!K45,""),"")</f>
        <v/>
      </c>
      <c r="GE53" s="254" t="str">
        <f>IFERROR(IF(AND($FU53="mas",'Classificação geral'!$I45=1),'Classificação geral'!W45,""),"")</f>
        <v/>
      </c>
      <c r="GF53" s="254" t="str">
        <f>IFERROR(IF(AND($FU53="mas",'Classificação geral'!$I45=1),'Classificação geral'!Y45,""),"")</f>
        <v/>
      </c>
      <c r="GG53" s="254" t="str">
        <f>IFERROR(IF(AND($FU53="mas",'Classificação geral'!$I45=1),'Classificação geral'!Z45,""),"")</f>
        <v/>
      </c>
      <c r="GH53" s="254" t="str">
        <f>IFERROR(IF(AND($FU53="mas",'Classificação geral'!$I45=1),'Classificação geral'!L45,""),"")</f>
        <v/>
      </c>
      <c r="GI53" s="254" t="str">
        <f>IFERROR(IF(AND($FU53="mas",'Classificação geral'!$I45=1),'Classificação geral'!M45,""),"")</f>
        <v/>
      </c>
      <c r="GJ53" s="302" t="str">
        <f>IFERROR(IF(AND($FU53="mas",'Classificação geral'!$I45=1),'Classificação geral'!AG45,""),"")</f>
        <v/>
      </c>
      <c r="GK53" s="256" t="str">
        <f>IFERROR(RANK(GJ53,GJ:GJ,0)+ COUNTIF($GJ$13:GJ52,GJ53),"")</f>
        <v/>
      </c>
      <c r="GL53" s="244"/>
      <c r="GM53" s="254" t="str">
        <f>IFERROR(IF(AND('Classificação geral'!$H45="fem",'Classificação geral'!$I45=2,'Classificação geral'!$F45="Mini"),'Classificação geral'!$A45,""),"")</f>
        <v/>
      </c>
      <c r="GN53" s="254" t="str">
        <f>IFERROR(IF(AND('Classificação geral'!$H45="fem",'Classificação geral'!$I45=2,'Classificação geral'!$F45="Mini"),'Classificação geral'!$B45,""),"")</f>
        <v/>
      </c>
      <c r="GO53" s="255" t="str">
        <f>IF($GN53='Classificação geral'!$B45,'Classificação geral'!$C45,"")</f>
        <v/>
      </c>
      <c r="GP53" s="255" t="str">
        <f>IF($GN53='Classificação geral'!$B45,'Classificação geral'!$D45,"")</f>
        <v/>
      </c>
      <c r="GQ53" s="255" t="str">
        <f>IF($GN53='Classificação geral'!$B45,'Classificação geral'!$H45,"")</f>
        <v/>
      </c>
      <c r="GR53" s="254" t="str">
        <f>IFERROR(IF(AND($GQ53="fem",'Classificação geral'!$I45=2),'Classificação geral'!I45,""),"")</f>
        <v/>
      </c>
      <c r="GS53" s="254" t="str">
        <f>IFERROR(IF(AND($GQ53="fem",'Classificação geral'!$I45=2),'Classificação geral'!N45,""),"")</f>
        <v/>
      </c>
      <c r="GT53" s="254" t="str">
        <f>IFERROR(IF(AND($GQ53="fem",'Classificação geral'!$I45=2),'Classificação geral'!Q45,""),"")</f>
        <v/>
      </c>
      <c r="GU53" s="254" t="str">
        <f>IFERROR(IF(AND($GQ53="fem",'Classificação geral'!$I45=2),'Classificação geral'!R45,""),"")</f>
        <v/>
      </c>
      <c r="GV53" s="254" t="str">
        <f>IFERROR(IF(AND($GQ53="fem",'Classificação geral'!$I45=2),'Classificação geral'!J45,""),"")</f>
        <v/>
      </c>
      <c r="GW53" s="254" t="str">
        <f>IFERROR(IF(AND($GQ53="fem",'Classificação geral'!$I45=2),'Classificação geral'!S45,""),"")</f>
        <v/>
      </c>
      <c r="GX53" s="254" t="str">
        <f>IFERROR(IF(AND($GQ53="fem",'Classificação geral'!$I45=2),'Classificação geral'!U45,""),"")</f>
        <v/>
      </c>
      <c r="GY53" s="254" t="str">
        <f>IFERROR(IF(AND($GQ53="fem",'Classificação geral'!$I45=2),'Classificação geral'!V45,""),"")</f>
        <v/>
      </c>
      <c r="GZ53" s="254" t="str">
        <f>IFERROR(IF(AND($GQ53="fem",'Classificação geral'!$I45=2),'Classificação geral'!K45,""),"")</f>
        <v/>
      </c>
      <c r="HA53" s="254" t="str">
        <f>IFERROR(IF(AND($GQ53="fem",'Classificação geral'!$I45=2),'Classificação geral'!W45,""),"")</f>
        <v/>
      </c>
      <c r="HB53" s="254" t="str">
        <f>IFERROR(IF(AND($GQ53="fem",'Classificação geral'!$I45=2),'Classificação geral'!Y45,""),"")</f>
        <v/>
      </c>
      <c r="HC53" s="254" t="str">
        <f>IFERROR(IF(AND($GQ53="fem",'Classificação geral'!$I45=2),'Classificação geral'!Z45,""),"")</f>
        <v/>
      </c>
      <c r="HD53" s="254" t="str">
        <f>IFERROR(IF(AND($GQ53="fem",'Classificação geral'!$I45=2),'Classificação geral'!L45,""),"")</f>
        <v/>
      </c>
      <c r="HE53" s="254" t="str">
        <f>IFERROR(IF(AND($GQ53="fem",'Classificação geral'!$I45=2),'Classificação geral'!M45,""),"")</f>
        <v/>
      </c>
      <c r="HF53" s="254" t="str">
        <f>IFERROR(IF(AND($GQ53="fem",'Classificação geral'!$I45=2),'Classificação geral'!AG45,""),"")</f>
        <v/>
      </c>
      <c r="HG53" s="256" t="str">
        <f>IFERROR(RANK(HF53,HF:HF,0)+ COUNTIF(HF$13:$HF51,HF53),"")</f>
        <v/>
      </c>
      <c r="HH53" s="244"/>
      <c r="HI53" s="254" t="str">
        <f>IFERROR(IF(AND('Classificação geral'!$H45="mas",'Classificação geral'!$I45=2,'Classificação geral'!$F45="Mini"),'Classificação geral'!$A45,""),"")</f>
        <v/>
      </c>
      <c r="HJ53" s="254" t="str">
        <f>IFERROR(IF(AND('Classificação geral'!$H45="mas",'Classificação geral'!$I45=2,'Classificação geral'!$F45="Mini"),'Classificação geral'!$B45,""),"")</f>
        <v/>
      </c>
      <c r="HK53" s="255" t="str">
        <f>IF($HJ53='Classificação geral'!$B45,'Classificação geral'!$C45,"")</f>
        <v/>
      </c>
      <c r="HL53" s="255" t="str">
        <f>IF($HJ53='Classificação geral'!$B45,'Classificação geral'!$D45,"")</f>
        <v/>
      </c>
      <c r="HM53" s="255" t="str">
        <f>IF($HJ53='Classificação geral'!$B45,'Classificação geral'!$H45,"")</f>
        <v/>
      </c>
      <c r="HN53" s="254" t="str">
        <f>IFERROR(IF(AND($HM53="mas",'Classificação geral'!$I45=2),'Classificação geral'!I45,""),"")</f>
        <v/>
      </c>
      <c r="HO53" s="254" t="str">
        <f>IFERROR(IF(AND($HM53="mas",'Classificação geral'!$I45=2),'Classificação geral'!N45,""),"")</f>
        <v/>
      </c>
      <c r="HP53" s="254" t="str">
        <f>IFERROR(IF(AND($HM53="mas",'Classificação geral'!$I45=2),'Classificação geral'!Q45,""),"")</f>
        <v/>
      </c>
      <c r="HQ53" s="254" t="str">
        <f>IFERROR(IF(AND($HM53="mas",'Classificação geral'!$I45=2),'Classificação geral'!R45,""),"")</f>
        <v/>
      </c>
      <c r="HR53" s="254" t="str">
        <f>IFERROR(IF(AND($HM53="mas",'Classificação geral'!$I45=2),'Classificação geral'!J45,""),"")</f>
        <v/>
      </c>
      <c r="HS53" s="254" t="str">
        <f>IFERROR(IF(AND($HM53="mas",'Classificação geral'!$I45=2),'Classificação geral'!S45,""),"")</f>
        <v/>
      </c>
      <c r="HT53" s="254" t="str">
        <f>IFERROR(IF(AND($HM53="mas",'Classificação geral'!$I45=2),'Classificação geral'!U45,""),"")</f>
        <v/>
      </c>
      <c r="HU53" s="254" t="str">
        <f>IFERROR(IF(AND($HM53="mas",'Classificação geral'!$I45=2),'Classificação geral'!V45,""),"")</f>
        <v/>
      </c>
      <c r="HV53" s="254" t="str">
        <f>IFERROR(IF(AND($HM53="mas",'Classificação geral'!$I45=2),'Classificação geral'!J45,""),"")</f>
        <v/>
      </c>
      <c r="HW53" s="254" t="str">
        <f>IFERROR(IF(AND($HM53="mas",'Classificação geral'!$I45=2),'Classificação geral'!W45,""),"")</f>
        <v/>
      </c>
      <c r="HX53" s="254" t="str">
        <f>IFERROR(IF(AND($HM53="mas",'Classificação geral'!$I45=2),'Classificação geral'!Y45,""),"")</f>
        <v/>
      </c>
      <c r="HY53" s="254" t="str">
        <f>IFERROR(IF(AND($HM53="mas",'Classificação geral'!$I45=2),'Classificação geral'!Z45,""),"")</f>
        <v/>
      </c>
      <c r="HZ53" s="254" t="str">
        <f>IFERROR(IF(AND($HM53="mas",'Classificação geral'!$I45=2),'Classificação geral'!L45,""),"")</f>
        <v/>
      </c>
      <c r="IA53" s="254" t="str">
        <f>IFERROR(IF(AND($HM53="mas",'Classificação geral'!$I45=2),'Classificação geral'!$AG45,""),"")</f>
        <v/>
      </c>
      <c r="IB53" s="256" t="str">
        <f>IFERROR(RANK(IA53,IA:IA,0)+ COUNTIF($IA$13:IA$13,IA53),"")</f>
        <v/>
      </c>
      <c r="IC53" s="244"/>
      <c r="ID53" s="254" t="str">
        <f>IFERROR(IF(AND('Classificação geral'!$H45="fem",'Classificação geral'!$I45=3,'Classificação geral'!$F45="Mini"),'Classificação geral'!$A45,""),"")</f>
        <v/>
      </c>
      <c r="IE53" s="254" t="str">
        <f>IFERROR(IF(AND('Classificação geral'!$H45="fem",'Classificação geral'!$I45=3,'Classificação geral'!$F45="Mini"),'Classificação geral'!$B45,""),"")</f>
        <v/>
      </c>
      <c r="IF53" s="255" t="str">
        <f>IF($IE53='Classificação geral'!$B45,'Classificação geral'!$C45,"")</f>
        <v/>
      </c>
      <c r="IG53" s="255" t="str">
        <f>IF($IE53='Classificação geral'!$B45,'Classificação geral'!$D45,"")</f>
        <v/>
      </c>
      <c r="IH53" s="255" t="str">
        <f>IF($IE53='Classificação geral'!$B45,'Classificação geral'!$H45,"")</f>
        <v/>
      </c>
      <c r="II53" s="255" t="str">
        <f>IF($IH53='Classificação geral'!$H45,'Classificação geral'!$I45,"")</f>
        <v/>
      </c>
      <c r="IJ53" s="255" t="str">
        <f>IF($II53='Classificação geral'!$I45,'Classificação geral'!$N45,"")</f>
        <v/>
      </c>
      <c r="IK53" s="255" t="str">
        <f>IF($II53='Classificação geral'!$I45,'Classificação geral'!$Q45,"")</f>
        <v/>
      </c>
      <c r="IL53" s="255" t="str">
        <f>IF($II53='Classificação geral'!$I45,'Classificação geral'!$R45,"")</f>
        <v/>
      </c>
      <c r="IM53" s="255" t="str">
        <f>IF($II53='Classificação geral'!$I45,'Classificação geral'!$J45,"")</f>
        <v/>
      </c>
      <c r="IN53" s="255" t="str">
        <f>IF($II53='Classificação geral'!$I45,'Classificação geral'!$S45,"")</f>
        <v/>
      </c>
      <c r="IO53" s="255" t="str">
        <f>IF($II53='Classificação geral'!$I45,'Classificação geral'!$U45,"")</f>
        <v/>
      </c>
      <c r="IP53" s="255" t="str">
        <f>IF($II53='Classificação geral'!$I45,'Classificação geral'!$V45,"")</f>
        <v/>
      </c>
      <c r="IQ53" s="255" t="str">
        <f>IF($II53='Classificação geral'!$I45,'Classificação geral'!$K45,"")</f>
        <v/>
      </c>
      <c r="IR53" s="255" t="str">
        <f>IF($II53='Classificação geral'!$I45,'Classificação geral'!$W45,"")</f>
        <v/>
      </c>
      <c r="IS53" s="255" t="str">
        <f>IF($II53='Classificação geral'!$I45,'Classificação geral'!$Y45,"")</f>
        <v/>
      </c>
      <c r="IT53" s="255" t="str">
        <f>IF($II53='Classificação geral'!$I45,'Classificação geral'!$Z45,"")</f>
        <v/>
      </c>
      <c r="IU53" s="255" t="str">
        <f>IF($II53='Classificação geral'!$I45,'Classificação geral'!$L45,"")</f>
        <v/>
      </c>
      <c r="IV53" s="255" t="str">
        <f>IF($II53='Classificação geral'!$I45,'Classificação geral'!$M45,"")</f>
        <v/>
      </c>
      <c r="IW53" s="255" t="str">
        <f>IF($II53='Classificação geral'!$I45,'Classificação geral'!$AG45,"")</f>
        <v/>
      </c>
      <c r="IX53" s="256" t="str">
        <f>IFERROR(RANK(IW53,IW:IW,0)+ COUNTIF($IW$13:IW51,IW53),"")</f>
        <v/>
      </c>
      <c r="IY53" s="244"/>
      <c r="IZ53" s="254" t="str">
        <f>IFERROR(IF(AND('Classificação geral'!$H45="mas",'Classificação geral'!$I45=3,'Classificação geral'!$F45="Mini"),'Classificação geral'!$A45,""),"")</f>
        <v/>
      </c>
      <c r="JA53" s="254" t="str">
        <f>IFERROR(IF(AND('Classificação geral'!$H45="mas",'Classificação geral'!$I45=3,'Classificação geral'!$F45="Mini"),'Classificação geral'!$B45,""),"")</f>
        <v/>
      </c>
      <c r="JB53" s="255" t="str">
        <f>IF($JA53='Classificação geral'!$B45,'Classificação geral'!$C45,"")</f>
        <v/>
      </c>
      <c r="JC53" s="255" t="str">
        <f>IF($JA53='Classificação geral'!$B45,'Classificação geral'!$D45,"")</f>
        <v/>
      </c>
      <c r="JD53" s="255" t="str">
        <f>IF($JA53='Classificação geral'!$B45,'Classificação geral'!$H45,"")</f>
        <v/>
      </c>
      <c r="JE53" s="254" t="str">
        <f>IFERROR(IF(AND($JD53="mas",'Classificação geral'!$I45=3),'Classificação geral'!I45,""),"")</f>
        <v/>
      </c>
      <c r="JF53" s="254" t="str">
        <f>IFERROR(IF(AND($JD53="mas",'Classificação geral'!$I45=3),'Classificação geral'!N45,""),"")</f>
        <v/>
      </c>
      <c r="JG53" s="254" t="str">
        <f>IFERROR(IF(AND($JD53="mas",'Classificação geral'!$I45=3),'Classificação geral'!Q45,""),"")</f>
        <v/>
      </c>
      <c r="JH53" s="254" t="str">
        <f>IFERROR(IF(AND($JD53="mas",'Classificação geral'!$I45=3),'Classificação geral'!R45,""),"")</f>
        <v/>
      </c>
      <c r="JI53" s="254" t="str">
        <f>IFERROR(IF(AND($JD53="mas",'Classificação geral'!$I45=3),'Classificação geral'!J45,""),"")</f>
        <v/>
      </c>
      <c r="JJ53" s="254" t="str">
        <f>IFERROR(IF(AND($JD53="mas",'Classificação geral'!$I45=3),'Classificação geral'!S45,""),"")</f>
        <v/>
      </c>
      <c r="JK53" s="254" t="str">
        <f>IFERROR(IF(AND($JD53="mas",'Classificação geral'!$I45=3),'Classificação geral'!U45,""),"")</f>
        <v/>
      </c>
      <c r="JL53" s="254" t="str">
        <f>IFERROR(IF(AND($JD53="mas",'Classificação geral'!$I45=3),'Classificação geral'!V45,""),"")</f>
        <v/>
      </c>
      <c r="JM53" s="254" t="str">
        <f>IFERROR(IF(AND($JD53="mas",'Classificação geral'!$I45=3),'Classificação geral'!K45,""),"")</f>
        <v/>
      </c>
      <c r="JN53" s="254" t="str">
        <f>IFERROR(IF(AND($JD53="mas",'Classificação geral'!$I45=3),'Classificação geral'!W45,""),"")</f>
        <v/>
      </c>
      <c r="JO53" s="254" t="str">
        <f>IFERROR(IF(AND($JD53="mas",'Classificação geral'!$I45=3),'Classificação geral'!Y45,""),"")</f>
        <v/>
      </c>
      <c r="JP53" s="254" t="str">
        <f>IFERROR(IF(AND($JD53="mas",'Classificação geral'!$I45=3),'Classificação geral'!Z45,""),"")</f>
        <v/>
      </c>
      <c r="JQ53" s="254" t="str">
        <f>IFERROR(IF(AND($JD53="mas",'Classificação geral'!$I45=3),'Classificação geral'!L45,""),"")</f>
        <v/>
      </c>
      <c r="JR53" s="254" t="str">
        <f>IFERROR(IF(AND($JD53="mas",'Classificação geral'!$I45=3),'Classificação geral'!$AG45,""),"")</f>
        <v/>
      </c>
      <c r="JS53" s="256" t="str">
        <f>IFERROR(RANK(JR53,JR:JR,0)+ COUNTIF(JR$13:$JR51,JR53),"")</f>
        <v/>
      </c>
    </row>
    <row r="54" spans="1:279" s="304" customFormat="1" ht="24.75" customHeight="1" x14ac:dyDescent="0.4">
      <c r="A54" s="297"/>
      <c r="B54" s="309" t="str">
        <f t="shared" si="19"/>
        <v/>
      </c>
      <c r="C54" s="292" t="str">
        <f t="shared" si="20"/>
        <v/>
      </c>
      <c r="D54" s="292" t="str">
        <f t="shared" si="21"/>
        <v/>
      </c>
      <c r="E54" s="292" t="str">
        <f t="shared" si="22"/>
        <v/>
      </c>
      <c r="F54" s="293" t="str">
        <f t="shared" si="23"/>
        <v/>
      </c>
      <c r="G54" s="293" t="str">
        <f t="shared" si="24"/>
        <v/>
      </c>
      <c r="H54" s="294" t="str">
        <f t="shared" si="25"/>
        <v/>
      </c>
      <c r="I54" s="294" t="str">
        <f t="shared" si="26"/>
        <v/>
      </c>
      <c r="J54" s="294" t="str">
        <f t="shared" si="27"/>
        <v/>
      </c>
      <c r="K54" s="294" t="str">
        <f t="shared" si="28"/>
        <v/>
      </c>
      <c r="L54" s="294" t="str">
        <f t="shared" si="29"/>
        <v/>
      </c>
      <c r="M54" s="294" t="str">
        <f t="shared" si="30"/>
        <v/>
      </c>
      <c r="N54" s="294" t="str">
        <f t="shared" si="31"/>
        <v/>
      </c>
      <c r="O54" s="294" t="str">
        <f t="shared" si="32"/>
        <v/>
      </c>
      <c r="P54" s="294" t="str">
        <f t="shared" si="33"/>
        <v/>
      </c>
      <c r="Q54" s="294" t="str">
        <f t="shared" si="34"/>
        <v/>
      </c>
      <c r="R54" s="294" t="str">
        <f t="shared" si="121"/>
        <v/>
      </c>
      <c r="S54" s="294" t="str">
        <f t="shared" si="121"/>
        <v/>
      </c>
      <c r="T54" s="294" t="str">
        <f t="shared" si="36"/>
        <v/>
      </c>
      <c r="U54" s="294" t="str">
        <f t="shared" si="37"/>
        <v/>
      </c>
      <c r="V54" s="295">
        <v>40</v>
      </c>
      <c r="W54" s="296"/>
      <c r="X54" s="296"/>
      <c r="Y54" s="309" t="str">
        <f t="shared" si="38"/>
        <v/>
      </c>
      <c r="Z54" s="292" t="str">
        <f t="shared" si="39"/>
        <v/>
      </c>
      <c r="AA54" s="292" t="str">
        <f t="shared" si="40"/>
        <v/>
      </c>
      <c r="AB54" s="292" t="str">
        <f t="shared" si="41"/>
        <v/>
      </c>
      <c r="AC54" s="293" t="str">
        <f t="shared" si="42"/>
        <v/>
      </c>
      <c r="AD54" s="293" t="str">
        <f t="shared" si="43"/>
        <v/>
      </c>
      <c r="AE54" s="294" t="str">
        <f t="shared" si="44"/>
        <v/>
      </c>
      <c r="AF54" s="294" t="str">
        <f t="shared" si="45"/>
        <v/>
      </c>
      <c r="AG54" s="294" t="str">
        <f t="shared" si="46"/>
        <v/>
      </c>
      <c r="AH54" s="294" t="str">
        <f t="shared" si="47"/>
        <v/>
      </c>
      <c r="AI54" s="294" t="str">
        <f t="shared" si="48"/>
        <v/>
      </c>
      <c r="AJ54" s="294" t="str">
        <f t="shared" si="49"/>
        <v/>
      </c>
      <c r="AK54" s="294" t="str">
        <f t="shared" si="50"/>
        <v/>
      </c>
      <c r="AL54" s="294" t="str">
        <f t="shared" si="51"/>
        <v/>
      </c>
      <c r="AM54" s="294" t="str">
        <f t="shared" si="52"/>
        <v/>
      </c>
      <c r="AN54" s="294" t="str">
        <f t="shared" si="53"/>
        <v/>
      </c>
      <c r="AO54" s="294" t="str">
        <f t="shared" si="122"/>
        <v/>
      </c>
      <c r="AP54" s="294" t="str">
        <f t="shared" si="122"/>
        <v/>
      </c>
      <c r="AQ54" s="294" t="str">
        <f t="shared" si="55"/>
        <v/>
      </c>
      <c r="AR54" s="294" t="str">
        <f t="shared" si="56"/>
        <v/>
      </c>
      <c r="AS54" s="295">
        <v>40</v>
      </c>
      <c r="AT54" s="296"/>
      <c r="AU54" s="297"/>
      <c r="AV54" s="310" t="str">
        <f t="shared" si="57"/>
        <v/>
      </c>
      <c r="AW54" s="292" t="str">
        <f t="shared" si="58"/>
        <v/>
      </c>
      <c r="AX54" s="292" t="str">
        <f t="shared" si="59"/>
        <v/>
      </c>
      <c r="AY54" s="293" t="str">
        <f t="shared" si="60"/>
        <v/>
      </c>
      <c r="AZ54" s="293" t="str">
        <f t="shared" si="61"/>
        <v/>
      </c>
      <c r="BA54" s="293" t="str">
        <f t="shared" si="62"/>
        <v/>
      </c>
      <c r="BB54" s="294" t="str">
        <f t="shared" si="63"/>
        <v/>
      </c>
      <c r="BC54" s="294" t="str">
        <f t="shared" si="64"/>
        <v/>
      </c>
      <c r="BD54" s="294" t="str">
        <f t="shared" si="65"/>
        <v/>
      </c>
      <c r="BE54" s="294" t="str">
        <f t="shared" si="66"/>
        <v/>
      </c>
      <c r="BF54" s="294" t="str">
        <f t="shared" si="67"/>
        <v/>
      </c>
      <c r="BG54" s="294" t="str">
        <f t="shared" si="68"/>
        <v/>
      </c>
      <c r="BH54" s="294" t="str">
        <f t="shared" si="69"/>
        <v/>
      </c>
      <c r="BI54" s="294" t="str">
        <f t="shared" si="70"/>
        <v/>
      </c>
      <c r="BJ54" s="294" t="str">
        <f t="shared" si="71"/>
        <v/>
      </c>
      <c r="BK54" s="294" t="str">
        <f t="shared" si="72"/>
        <v/>
      </c>
      <c r="BL54" s="294" t="str">
        <f t="shared" si="123"/>
        <v/>
      </c>
      <c r="BM54" s="294" t="str">
        <f t="shared" si="123"/>
        <v/>
      </c>
      <c r="BN54" s="294" t="str">
        <f t="shared" si="74"/>
        <v/>
      </c>
      <c r="BO54" s="294" t="str">
        <f t="shared" si="75"/>
        <v/>
      </c>
      <c r="BP54" s="295">
        <v>40</v>
      </c>
      <c r="BQ54" s="296"/>
      <c r="BR54" s="296"/>
      <c r="BS54" s="310" t="str">
        <f t="shared" si="76"/>
        <v/>
      </c>
      <c r="BT54" s="292" t="str">
        <f t="shared" si="77"/>
        <v/>
      </c>
      <c r="BU54" s="292" t="str">
        <f t="shared" si="78"/>
        <v/>
      </c>
      <c r="BV54" s="293" t="str">
        <f t="shared" si="79"/>
        <v/>
      </c>
      <c r="BW54" s="293" t="str">
        <f t="shared" si="80"/>
        <v/>
      </c>
      <c r="BX54" s="293" t="str">
        <f t="shared" si="124"/>
        <v/>
      </c>
      <c r="BY54" s="294" t="str">
        <f t="shared" si="124"/>
        <v/>
      </c>
      <c r="BZ54" s="294" t="str">
        <f t="shared" si="82"/>
        <v/>
      </c>
      <c r="CA54" s="294" t="str">
        <f t="shared" si="83"/>
        <v/>
      </c>
      <c r="CB54" s="294" t="str">
        <f t="shared" si="84"/>
        <v/>
      </c>
      <c r="CC54" s="294" t="str">
        <f t="shared" si="85"/>
        <v/>
      </c>
      <c r="CD54" s="294" t="str">
        <f t="shared" si="86"/>
        <v/>
      </c>
      <c r="CE54" s="294" t="str">
        <f t="shared" si="87"/>
        <v/>
      </c>
      <c r="CF54" s="294" t="str">
        <f t="shared" si="88"/>
        <v/>
      </c>
      <c r="CG54" s="294" t="str">
        <f t="shared" si="89"/>
        <v/>
      </c>
      <c r="CH54" s="294" t="str">
        <f t="shared" si="90"/>
        <v/>
      </c>
      <c r="CI54" s="294" t="str">
        <f t="shared" si="125"/>
        <v/>
      </c>
      <c r="CJ54" s="294" t="str">
        <f t="shared" si="125"/>
        <v/>
      </c>
      <c r="CK54" s="294" t="str">
        <f t="shared" si="92"/>
        <v/>
      </c>
      <c r="CL54" s="294" t="str">
        <f t="shared" si="93"/>
        <v/>
      </c>
      <c r="CM54" s="295">
        <v>40</v>
      </c>
      <c r="CN54" s="297"/>
      <c r="CO54" s="297"/>
      <c r="CP54" s="309" t="str">
        <f t="shared" si="94"/>
        <v/>
      </c>
      <c r="CQ54" s="292" t="str">
        <f t="shared" si="95"/>
        <v/>
      </c>
      <c r="CR54" s="292" t="str">
        <f t="shared" si="96"/>
        <v/>
      </c>
      <c r="CS54" s="292" t="str">
        <f t="shared" si="97"/>
        <v/>
      </c>
      <c r="CT54" s="293" t="str">
        <f t="shared" si="98"/>
        <v/>
      </c>
      <c r="CU54" s="293" t="str">
        <f t="shared" si="99"/>
        <v/>
      </c>
      <c r="CV54" s="294" t="str">
        <f t="shared" si="100"/>
        <v/>
      </c>
      <c r="CW54" s="294" t="str">
        <f t="shared" si="101"/>
        <v/>
      </c>
      <c r="CX54" s="294" t="str">
        <f t="shared" si="102"/>
        <v/>
      </c>
      <c r="CY54" s="294" t="str">
        <f t="shared" si="103"/>
        <v/>
      </c>
      <c r="CZ54" s="294" t="str">
        <f t="shared" si="104"/>
        <v/>
      </c>
      <c r="DA54" s="294" t="str">
        <f t="shared" si="105"/>
        <v/>
      </c>
      <c r="DB54" s="294" t="str">
        <f t="shared" si="106"/>
        <v/>
      </c>
      <c r="DC54" s="294" t="str">
        <f t="shared" si="107"/>
        <v/>
      </c>
      <c r="DD54" s="294" t="str">
        <f t="shared" si="108"/>
        <v/>
      </c>
      <c r="DE54" s="294" t="str">
        <f t="shared" si="109"/>
        <v/>
      </c>
      <c r="DF54" s="294" t="str">
        <f t="shared" si="126"/>
        <v/>
      </c>
      <c r="DG54" s="294" t="str">
        <f t="shared" si="126"/>
        <v/>
      </c>
      <c r="DH54" s="294" t="str">
        <f t="shared" si="111"/>
        <v/>
      </c>
      <c r="DI54" s="294" t="str">
        <f t="shared" si="112"/>
        <v/>
      </c>
      <c r="DJ54" s="295">
        <v>40</v>
      </c>
      <c r="DK54" s="296"/>
      <c r="DL54" s="296"/>
      <c r="DM54" s="309" t="str">
        <f t="shared" si="113"/>
        <v/>
      </c>
      <c r="DN54" s="292" t="str">
        <f t="shared" si="114"/>
        <v/>
      </c>
      <c r="DO54" s="292" t="str">
        <f t="shared" si="115"/>
        <v/>
      </c>
      <c r="DP54" s="292" t="str">
        <f t="shared" si="116"/>
        <v/>
      </c>
      <c r="DQ54" s="293" t="str">
        <f t="shared" si="117"/>
        <v/>
      </c>
      <c r="DR54" s="293" t="str">
        <f t="shared" si="118"/>
        <v/>
      </c>
      <c r="DS54" s="293" t="str">
        <f t="shared" si="7"/>
        <v/>
      </c>
      <c r="DT54" s="293" t="str">
        <f t="shared" si="8"/>
        <v/>
      </c>
      <c r="DU54" s="294" t="str">
        <f t="shared" si="9"/>
        <v/>
      </c>
      <c r="DV54" s="294" t="str">
        <f t="shared" si="10"/>
        <v/>
      </c>
      <c r="DW54" s="294" t="str">
        <f t="shared" si="11"/>
        <v/>
      </c>
      <c r="DX54" s="294" t="str">
        <f t="shared" si="12"/>
        <v/>
      </c>
      <c r="DY54" s="294" t="str">
        <f t="shared" si="13"/>
        <v/>
      </c>
      <c r="DZ54" s="294" t="str">
        <f t="shared" si="14"/>
        <v/>
      </c>
      <c r="EA54" s="294" t="str">
        <f t="shared" si="15"/>
        <v/>
      </c>
      <c r="EB54" s="294" t="str">
        <f t="shared" si="16"/>
        <v/>
      </c>
      <c r="EC54" s="294" t="str">
        <f t="shared" si="17"/>
        <v/>
      </c>
      <c r="ED54" s="294" t="str">
        <f t="shared" si="120"/>
        <v/>
      </c>
      <c r="EE54" s="294" t="str">
        <f t="shared" si="18"/>
        <v/>
      </c>
      <c r="EF54" s="294" t="str">
        <f t="shared" si="119"/>
        <v/>
      </c>
      <c r="EG54" s="295">
        <v>40</v>
      </c>
      <c r="EU54" s="254" t="str">
        <f>IFERROR(IF(AND('Classificação geral'!$H46="FEM",'Classificação geral'!$I46=1,'Classificação geral'!$F46="Mini"),'Classificação geral'!$A46,""),"")</f>
        <v/>
      </c>
      <c r="EV54" s="254" t="str">
        <f>IFERROR(IF(AND('Classificação geral'!$H46="FEM",'Classificação geral'!$I46=1,'Classificação geral'!F46="Mini"),'Classificação geral'!$B46,""),"")</f>
        <v/>
      </c>
      <c r="EW54" s="255" t="str">
        <f>IF($EV54='Classificação geral'!$B46,'Classificação geral'!$C46,"")</f>
        <v/>
      </c>
      <c r="EX54" s="255" t="str">
        <f>IF($EV54='Classificação geral'!$B46,'Classificação geral'!$D46,"")</f>
        <v/>
      </c>
      <c r="EY54" s="255" t="str">
        <f>IF($EV54='Classificação geral'!$B46,'Classificação geral'!$H46,"")</f>
        <v/>
      </c>
      <c r="EZ54" s="255" t="str">
        <f>IF($EY54='Classificação geral'!$H46,'Classificação geral'!$I46,"")</f>
        <v/>
      </c>
      <c r="FA54" s="255" t="str">
        <f>IF($EZ54='Classificação geral'!$I46,'Classificação geral'!$N46,"")</f>
        <v/>
      </c>
      <c r="FB54" s="255" t="str">
        <f>IF($EZ54='Classificação geral'!$I46,'Classificação geral'!$Q46,"")</f>
        <v/>
      </c>
      <c r="FC54" s="255" t="str">
        <f>IF($EZ54='Classificação geral'!$I46,'Classificação geral'!$R46,"")</f>
        <v/>
      </c>
      <c r="FD54" s="255" t="str">
        <f>IF($EZ54='Classificação geral'!$I46,'Classificação geral'!$J46,"")</f>
        <v/>
      </c>
      <c r="FE54" s="255" t="str">
        <f>IF($EZ54='Classificação geral'!$I46,'Classificação geral'!$S46,"")</f>
        <v/>
      </c>
      <c r="FF54" s="255" t="str">
        <f>IF($EZ54='Classificação geral'!$I46,'Classificação geral'!$U46,"")</f>
        <v/>
      </c>
      <c r="FG54" s="255" t="str">
        <f>IF($EZ54='Classificação geral'!$I46,'Classificação geral'!$V46,"")</f>
        <v/>
      </c>
      <c r="FH54" s="255" t="str">
        <f>IF($EZ54='Classificação geral'!$I46,'Classificação geral'!$K46,"")</f>
        <v/>
      </c>
      <c r="FI54" s="255" t="str">
        <f>IF($EZ54='Classificação geral'!$I46,'Classificação geral'!$W46,"")</f>
        <v/>
      </c>
      <c r="FJ54" s="255" t="str">
        <f>IF($EZ54='Classificação geral'!$I46,'Classificação geral'!$Y46,"")</f>
        <v/>
      </c>
      <c r="FK54" s="255" t="str">
        <f>IF($EZ54='Classificação geral'!$I46,'Classificação geral'!$Z46,"")</f>
        <v/>
      </c>
      <c r="FL54" s="255" t="str">
        <f>IF($EZ54='Classificação geral'!$I46,'Classificação geral'!$L46,"")</f>
        <v/>
      </c>
      <c r="FM54" s="255" t="str">
        <f>IF($EZ54='Classificação geral'!$I46,'Classificação geral'!$M46,"")</f>
        <v/>
      </c>
      <c r="FN54" s="255" t="str">
        <f>IF($EZ54='Classificação geral'!$I46,'Classificação geral'!$AG46,"")</f>
        <v/>
      </c>
      <c r="FO54" s="256" t="str">
        <f>IFERROR(RANK(FN54,FN:FN,0)+ COUNTIF($FN$13:FN53,FN54),"")</f>
        <v/>
      </c>
      <c r="FP54" s="244"/>
      <c r="FQ54" s="254" t="str">
        <f>IFERROR(IF(AND('Classificação geral'!$H46="mas",'Classificação geral'!$I46=1,'Classificação geral'!$F46="Mini"),'Classificação geral'!$A46,""),"")</f>
        <v/>
      </c>
      <c r="FR54" s="254" t="str">
        <f>IFERROR(IF(AND('Classificação geral'!$H46="mas",'Classificação geral'!$I46=1,'Classificação geral'!$F46="Mini"),'Classificação geral'!$B46,""),"")</f>
        <v/>
      </c>
      <c r="FS54" s="255" t="str">
        <f>IF($FR54='Classificação geral'!$B46,'Classificação geral'!$C46,"")</f>
        <v/>
      </c>
      <c r="FT54" s="255" t="str">
        <f>IF($FR54='Classificação geral'!$B46,'Classificação geral'!$D46,"")</f>
        <v/>
      </c>
      <c r="FU54" s="255" t="str">
        <f>IF($FR54='Classificação geral'!$B46,'Classificação geral'!$H46,"")</f>
        <v/>
      </c>
      <c r="FV54" s="254" t="str">
        <f>IFERROR(IF(AND($FU54="mas",'Classificação geral'!$I46=1),'Classificação geral'!I46,""),"")</f>
        <v/>
      </c>
      <c r="FW54" s="254" t="str">
        <f>IFERROR(IF(AND($FU54="mas",'Classificação geral'!$I46=1),'Classificação geral'!N46,""),"")</f>
        <v/>
      </c>
      <c r="FX54" s="254" t="str">
        <f>IFERROR(IF(AND($FU54="mas",'Classificação geral'!$I46=1),'Classificação geral'!Q46,""),"")</f>
        <v/>
      </c>
      <c r="FY54" s="254" t="str">
        <f>IFERROR(IF(AND($FU54="mas",'Classificação geral'!$I46=1),'Classificação geral'!R46,""),"")</f>
        <v/>
      </c>
      <c r="FZ54" s="254" t="str">
        <f>IFERROR(IF(AND($FU54="mas",'Classificação geral'!$I46=1),'Classificação geral'!J46,""),"")</f>
        <v/>
      </c>
      <c r="GA54" s="254" t="str">
        <f>IFERROR(IF(AND($FU54="mas",'Classificação geral'!$I46=1),'Classificação geral'!S46,""),"")</f>
        <v/>
      </c>
      <c r="GB54" s="254" t="str">
        <f>IFERROR(IF(AND($FU54="mas",'Classificação geral'!$I46=1),'Classificação geral'!U46,""),"")</f>
        <v/>
      </c>
      <c r="GC54" s="254" t="str">
        <f>IFERROR(IF(AND($FU54="mas",'Classificação geral'!$I46=1),'Classificação geral'!V46,""),"")</f>
        <v/>
      </c>
      <c r="GD54" s="254" t="str">
        <f>IFERROR(IF(AND($FU54="mas",'Classificação geral'!$I46=1),'Classificação geral'!K46,""),"")</f>
        <v/>
      </c>
      <c r="GE54" s="254" t="str">
        <f>IFERROR(IF(AND($FU54="mas",'Classificação geral'!$I46=1),'Classificação geral'!W46,""),"")</f>
        <v/>
      </c>
      <c r="GF54" s="254" t="str">
        <f>IFERROR(IF(AND($FU54="mas",'Classificação geral'!$I46=1),'Classificação geral'!Y46,""),"")</f>
        <v/>
      </c>
      <c r="GG54" s="254" t="str">
        <f>IFERROR(IF(AND($FU54="mas",'Classificação geral'!$I46=1),'Classificação geral'!Z46,""),"")</f>
        <v/>
      </c>
      <c r="GH54" s="254" t="str">
        <f>IFERROR(IF(AND($FU54="mas",'Classificação geral'!$I46=1),'Classificação geral'!L46,""),"")</f>
        <v/>
      </c>
      <c r="GI54" s="254" t="str">
        <f>IFERROR(IF(AND($FU54="mas",'Classificação geral'!$I46=1),'Classificação geral'!M46,""),"")</f>
        <v/>
      </c>
      <c r="GJ54" s="302" t="str">
        <f>IFERROR(IF(AND($FU54="mas",'Classificação geral'!$I46=1),'Classificação geral'!AG46,""),"")</f>
        <v/>
      </c>
      <c r="GK54" s="256" t="str">
        <f>IFERROR(RANK(GJ54,GJ:GJ,0)+ COUNTIF($GJ$13:GJ53,GJ54),"")</f>
        <v/>
      </c>
      <c r="GL54" s="244"/>
      <c r="GM54" s="254" t="str">
        <f>IFERROR(IF(AND('Classificação geral'!$H46="fem",'Classificação geral'!$I46=2,'Classificação geral'!$F46="Mini"),'Classificação geral'!$A46,""),"")</f>
        <v/>
      </c>
      <c r="GN54" s="254" t="str">
        <f>IFERROR(IF(AND('Classificação geral'!$H46="fem",'Classificação geral'!$I46=2,'Classificação geral'!$F46="Mini"),'Classificação geral'!$B46,""),"")</f>
        <v/>
      </c>
      <c r="GO54" s="255" t="str">
        <f>IF($GN54='Classificação geral'!$B46,'Classificação geral'!$C46,"")</f>
        <v/>
      </c>
      <c r="GP54" s="255" t="str">
        <f>IF($GN54='Classificação geral'!$B46,'Classificação geral'!$D46,"")</f>
        <v/>
      </c>
      <c r="GQ54" s="255" t="str">
        <f>IF($GN54='Classificação geral'!$B46,'Classificação geral'!$H46,"")</f>
        <v/>
      </c>
      <c r="GR54" s="254" t="str">
        <f>IFERROR(IF(AND($GQ54="fem",'Classificação geral'!$I46=2),'Classificação geral'!I46,""),"")</f>
        <v/>
      </c>
      <c r="GS54" s="254" t="str">
        <f>IFERROR(IF(AND($GQ54="fem",'Classificação geral'!$I46=2),'Classificação geral'!N46,""),"")</f>
        <v/>
      </c>
      <c r="GT54" s="254" t="str">
        <f>IFERROR(IF(AND($GQ54="fem",'Classificação geral'!$I46=2),'Classificação geral'!Q46,""),"")</f>
        <v/>
      </c>
      <c r="GU54" s="254" t="str">
        <f>IFERROR(IF(AND($GQ54="fem",'Classificação geral'!$I46=2),'Classificação geral'!R46,""),"")</f>
        <v/>
      </c>
      <c r="GV54" s="254" t="str">
        <f>IFERROR(IF(AND($GQ54="fem",'Classificação geral'!$I46=2),'Classificação geral'!J46,""),"")</f>
        <v/>
      </c>
      <c r="GW54" s="254" t="str">
        <f>IFERROR(IF(AND($GQ54="fem",'Classificação geral'!$I46=2),'Classificação geral'!S46,""),"")</f>
        <v/>
      </c>
      <c r="GX54" s="254" t="str">
        <f>IFERROR(IF(AND($GQ54="fem",'Classificação geral'!$I46=2),'Classificação geral'!U46,""),"")</f>
        <v/>
      </c>
      <c r="GY54" s="254" t="str">
        <f>IFERROR(IF(AND($GQ54="fem",'Classificação geral'!$I46=2),'Classificação geral'!V46,""),"")</f>
        <v/>
      </c>
      <c r="GZ54" s="254" t="str">
        <f>IFERROR(IF(AND($GQ54="fem",'Classificação geral'!$I46=2),'Classificação geral'!K46,""),"")</f>
        <v/>
      </c>
      <c r="HA54" s="254" t="str">
        <f>IFERROR(IF(AND($GQ54="fem",'Classificação geral'!$I46=2),'Classificação geral'!W46,""),"")</f>
        <v/>
      </c>
      <c r="HB54" s="254" t="str">
        <f>IFERROR(IF(AND($GQ54="fem",'Classificação geral'!$I46=2),'Classificação geral'!Y46,""),"")</f>
        <v/>
      </c>
      <c r="HC54" s="254" t="str">
        <f>IFERROR(IF(AND($GQ54="fem",'Classificação geral'!$I46=2),'Classificação geral'!Z46,""),"")</f>
        <v/>
      </c>
      <c r="HD54" s="254" t="str">
        <f>IFERROR(IF(AND($GQ54="fem",'Classificação geral'!$I46=2),'Classificação geral'!L46,""),"")</f>
        <v/>
      </c>
      <c r="HE54" s="254" t="str">
        <f>IFERROR(IF(AND($GQ54="fem",'Classificação geral'!$I46=2),'Classificação geral'!M46,""),"")</f>
        <v/>
      </c>
      <c r="HF54" s="254" t="str">
        <f>IFERROR(IF(AND($GQ54="fem",'Classificação geral'!$I46=2),'Classificação geral'!AG46,""),"")</f>
        <v/>
      </c>
      <c r="HG54" s="256" t="str">
        <f>IFERROR(RANK(HF54,HF:HF,0)+ COUNTIF(HF$13:$HF52,HF54),"")</f>
        <v/>
      </c>
      <c r="HH54" s="244"/>
      <c r="HI54" s="254" t="str">
        <f>IFERROR(IF(AND('Classificação geral'!$H46="mas",'Classificação geral'!$I46=2,'Classificação geral'!$F46="Mini"),'Classificação geral'!$A46,""),"")</f>
        <v/>
      </c>
      <c r="HJ54" s="254" t="str">
        <f>IFERROR(IF(AND('Classificação geral'!$H46="mas",'Classificação geral'!$I46=2,'Classificação geral'!$F46="Mini"),'Classificação geral'!$B46,""),"")</f>
        <v/>
      </c>
      <c r="HK54" s="255" t="str">
        <f>IF($HJ54='Classificação geral'!$B46,'Classificação geral'!$C46,"")</f>
        <v/>
      </c>
      <c r="HL54" s="255" t="str">
        <f>IF($HJ54='Classificação geral'!$B46,'Classificação geral'!$D46,"")</f>
        <v/>
      </c>
      <c r="HM54" s="255" t="str">
        <f>IF($HJ54='Classificação geral'!$B46,'Classificação geral'!$H46,"")</f>
        <v/>
      </c>
      <c r="HN54" s="254" t="str">
        <f>IFERROR(IF(AND($HM54="mas",'Classificação geral'!$I46=2),'Classificação geral'!I46,""),"")</f>
        <v/>
      </c>
      <c r="HO54" s="254" t="str">
        <f>IFERROR(IF(AND($HM54="mas",'Classificação geral'!$I46=2),'Classificação geral'!N46,""),"")</f>
        <v/>
      </c>
      <c r="HP54" s="254" t="str">
        <f>IFERROR(IF(AND($HM54="mas",'Classificação geral'!$I46=2),'Classificação geral'!Q46,""),"")</f>
        <v/>
      </c>
      <c r="HQ54" s="254" t="str">
        <f>IFERROR(IF(AND($HM54="mas",'Classificação geral'!$I46=2),'Classificação geral'!R46,""),"")</f>
        <v/>
      </c>
      <c r="HR54" s="254" t="str">
        <f>IFERROR(IF(AND($HM54="mas",'Classificação geral'!$I46=2),'Classificação geral'!J46,""),"")</f>
        <v/>
      </c>
      <c r="HS54" s="254" t="str">
        <f>IFERROR(IF(AND($HM54="mas",'Classificação geral'!$I46=2),'Classificação geral'!S46,""),"")</f>
        <v/>
      </c>
      <c r="HT54" s="254" t="str">
        <f>IFERROR(IF(AND($HM54="mas",'Classificação geral'!$I46=2),'Classificação geral'!U46,""),"")</f>
        <v/>
      </c>
      <c r="HU54" s="254" t="str">
        <f>IFERROR(IF(AND($HM54="mas",'Classificação geral'!$I46=2),'Classificação geral'!V46,""),"")</f>
        <v/>
      </c>
      <c r="HV54" s="254" t="str">
        <f>IFERROR(IF(AND($HM54="mas",'Classificação geral'!$I46=2),'Classificação geral'!J46,""),"")</f>
        <v/>
      </c>
      <c r="HW54" s="254" t="str">
        <f>IFERROR(IF(AND($HM54="mas",'Classificação geral'!$I46=2),'Classificação geral'!W46,""),"")</f>
        <v/>
      </c>
      <c r="HX54" s="254" t="str">
        <f>IFERROR(IF(AND($HM54="mas",'Classificação geral'!$I46=2),'Classificação geral'!Y46,""),"")</f>
        <v/>
      </c>
      <c r="HY54" s="254" t="str">
        <f>IFERROR(IF(AND($HM54="mas",'Classificação geral'!$I46=2),'Classificação geral'!Z46,""),"")</f>
        <v/>
      </c>
      <c r="HZ54" s="254" t="str">
        <f>IFERROR(IF(AND($HM54="mas",'Classificação geral'!$I46=2),'Classificação geral'!L46,""),"")</f>
        <v/>
      </c>
      <c r="IA54" s="254" t="str">
        <f>IFERROR(IF(AND($HM54="mas",'Classificação geral'!$I46=2),'Classificação geral'!$AG46,""),"")</f>
        <v/>
      </c>
      <c r="IB54" s="256" t="str">
        <f>IFERROR(RANK(IA54,IA:IA,0)+ COUNTIF($IA$13:IA$13,IA54),"")</f>
        <v/>
      </c>
      <c r="IC54" s="244"/>
      <c r="ID54" s="254" t="str">
        <f>IFERROR(IF(AND('Classificação geral'!$H46="fem",'Classificação geral'!$I46=3,'Classificação geral'!$F46="Mini"),'Classificação geral'!$A46,""),"")</f>
        <v/>
      </c>
      <c r="IE54" s="254" t="str">
        <f>IFERROR(IF(AND('Classificação geral'!$H46="fem",'Classificação geral'!$I46=3,'Classificação geral'!$F46="Mini"),'Classificação geral'!$B46,""),"")</f>
        <v/>
      </c>
      <c r="IF54" s="255" t="str">
        <f>IF($IE54='Classificação geral'!$B46,'Classificação geral'!$C46,"")</f>
        <v/>
      </c>
      <c r="IG54" s="255" t="str">
        <f>IF($IE54='Classificação geral'!$B46,'Classificação geral'!$D46,"")</f>
        <v/>
      </c>
      <c r="IH54" s="255" t="str">
        <f>IF($IE54='Classificação geral'!$B46,'Classificação geral'!$H46,"")</f>
        <v/>
      </c>
      <c r="II54" s="255" t="str">
        <f>IF($IH54='Classificação geral'!$H46,'Classificação geral'!$I46,"")</f>
        <v/>
      </c>
      <c r="IJ54" s="255" t="str">
        <f>IF($II54='Classificação geral'!$I46,'Classificação geral'!$N46,"")</f>
        <v/>
      </c>
      <c r="IK54" s="255" t="str">
        <f>IF($II54='Classificação geral'!$I46,'Classificação geral'!$Q46,"")</f>
        <v/>
      </c>
      <c r="IL54" s="255" t="str">
        <f>IF($II54='Classificação geral'!$I46,'Classificação geral'!$R46,"")</f>
        <v/>
      </c>
      <c r="IM54" s="255" t="str">
        <f>IF($II54='Classificação geral'!$I46,'Classificação geral'!$J46,"")</f>
        <v/>
      </c>
      <c r="IN54" s="255" t="str">
        <f>IF($II54='Classificação geral'!$I46,'Classificação geral'!$S46,"")</f>
        <v/>
      </c>
      <c r="IO54" s="255" t="str">
        <f>IF($II54='Classificação geral'!$I46,'Classificação geral'!$U46,"")</f>
        <v/>
      </c>
      <c r="IP54" s="255" t="str">
        <f>IF($II54='Classificação geral'!$I46,'Classificação geral'!$V46,"")</f>
        <v/>
      </c>
      <c r="IQ54" s="255" t="str">
        <f>IF($II54='Classificação geral'!$I46,'Classificação geral'!$K46,"")</f>
        <v/>
      </c>
      <c r="IR54" s="255" t="str">
        <f>IF($II54='Classificação geral'!$I46,'Classificação geral'!$W46,"")</f>
        <v/>
      </c>
      <c r="IS54" s="255" t="str">
        <f>IF($II54='Classificação geral'!$I46,'Classificação geral'!$Y46,"")</f>
        <v/>
      </c>
      <c r="IT54" s="255" t="str">
        <f>IF($II54='Classificação geral'!$I46,'Classificação geral'!$Z46,"")</f>
        <v/>
      </c>
      <c r="IU54" s="255" t="str">
        <f>IF($II54='Classificação geral'!$I46,'Classificação geral'!$L46,"")</f>
        <v/>
      </c>
      <c r="IV54" s="255" t="str">
        <f>IF($II54='Classificação geral'!$I46,'Classificação geral'!$M46,"")</f>
        <v/>
      </c>
      <c r="IW54" s="255" t="str">
        <f>IF($II54='Classificação geral'!$I46,'Classificação geral'!$AG46,"")</f>
        <v/>
      </c>
      <c r="IX54" s="256" t="str">
        <f>IFERROR(RANK(IW54,IW:IW,0)+ COUNTIF($IW$13:IW52,IW54),"")</f>
        <v/>
      </c>
      <c r="IY54" s="244"/>
      <c r="IZ54" s="254" t="str">
        <f>IFERROR(IF(AND('Classificação geral'!$H46="mas",'Classificação geral'!$I46=3,'Classificação geral'!$F46="Mini"),'Classificação geral'!$A46,""),"")</f>
        <v/>
      </c>
      <c r="JA54" s="254" t="str">
        <f>IFERROR(IF(AND('Classificação geral'!$H46="mas",'Classificação geral'!$I46=3,'Classificação geral'!$F46="Mini"),'Classificação geral'!$B46,""),"")</f>
        <v/>
      </c>
      <c r="JB54" s="255" t="str">
        <f>IF($JA54='Classificação geral'!$B46,'Classificação geral'!$C46,"")</f>
        <v/>
      </c>
      <c r="JC54" s="255" t="str">
        <f>IF($JA54='Classificação geral'!$B46,'Classificação geral'!$D46,"")</f>
        <v/>
      </c>
      <c r="JD54" s="255" t="str">
        <f>IF($JA54='Classificação geral'!$B46,'Classificação geral'!$H46,"")</f>
        <v/>
      </c>
      <c r="JE54" s="254" t="str">
        <f>IFERROR(IF(AND($JD54="mas",'Classificação geral'!$I46=3),'Classificação geral'!I46,""),"")</f>
        <v/>
      </c>
      <c r="JF54" s="254" t="str">
        <f>IFERROR(IF(AND($JD54="mas",'Classificação geral'!$I46=3),'Classificação geral'!N46,""),"")</f>
        <v/>
      </c>
      <c r="JG54" s="254" t="str">
        <f>IFERROR(IF(AND($JD54="mas",'Classificação geral'!$I46=3),'Classificação geral'!Q46,""),"")</f>
        <v/>
      </c>
      <c r="JH54" s="254" t="str">
        <f>IFERROR(IF(AND($JD54="mas",'Classificação geral'!$I46=3),'Classificação geral'!R46,""),"")</f>
        <v/>
      </c>
      <c r="JI54" s="254" t="str">
        <f>IFERROR(IF(AND($JD54="mas",'Classificação geral'!$I46=3),'Classificação geral'!J46,""),"")</f>
        <v/>
      </c>
      <c r="JJ54" s="254" t="str">
        <f>IFERROR(IF(AND($JD54="mas",'Classificação geral'!$I46=3),'Classificação geral'!S46,""),"")</f>
        <v/>
      </c>
      <c r="JK54" s="254" t="str">
        <f>IFERROR(IF(AND($JD54="mas",'Classificação geral'!$I46=3),'Classificação geral'!U46,""),"")</f>
        <v/>
      </c>
      <c r="JL54" s="254" t="str">
        <f>IFERROR(IF(AND($JD54="mas",'Classificação geral'!$I46=3),'Classificação geral'!V46,""),"")</f>
        <v/>
      </c>
      <c r="JM54" s="254" t="str">
        <f>IFERROR(IF(AND($JD54="mas",'Classificação geral'!$I46=3),'Classificação geral'!K46,""),"")</f>
        <v/>
      </c>
      <c r="JN54" s="254" t="str">
        <f>IFERROR(IF(AND($JD54="mas",'Classificação geral'!$I46=3),'Classificação geral'!W46,""),"")</f>
        <v/>
      </c>
      <c r="JO54" s="254" t="str">
        <f>IFERROR(IF(AND($JD54="mas",'Classificação geral'!$I46=3),'Classificação geral'!Y46,""),"")</f>
        <v/>
      </c>
      <c r="JP54" s="254" t="str">
        <f>IFERROR(IF(AND($JD54="mas",'Classificação geral'!$I46=3),'Classificação geral'!Z46,""),"")</f>
        <v/>
      </c>
      <c r="JQ54" s="254" t="str">
        <f>IFERROR(IF(AND($JD54="mas",'Classificação geral'!$I46=3),'Classificação geral'!L46,""),"")</f>
        <v/>
      </c>
      <c r="JR54" s="254" t="str">
        <f>IFERROR(IF(AND($JD54="mas",'Classificação geral'!$I46=3),'Classificação geral'!$AG46,""),"")</f>
        <v/>
      </c>
      <c r="JS54" s="256" t="str">
        <f>IFERROR(RANK(JR54,JR:JR,0)+ COUNTIF(JR$13:$JR52,JR54),"")</f>
        <v/>
      </c>
    </row>
    <row r="55" spans="1:279" s="304" customFormat="1" ht="24.75" customHeight="1" x14ac:dyDescent="0.4">
      <c r="A55" s="297"/>
      <c r="B55" s="309" t="str">
        <f t="shared" si="19"/>
        <v/>
      </c>
      <c r="C55" s="292" t="str">
        <f t="shared" si="20"/>
        <v/>
      </c>
      <c r="D55" s="292" t="str">
        <f t="shared" si="21"/>
        <v/>
      </c>
      <c r="E55" s="292" t="str">
        <f t="shared" si="22"/>
        <v/>
      </c>
      <c r="F55" s="293" t="str">
        <f t="shared" si="23"/>
        <v/>
      </c>
      <c r="G55" s="293" t="str">
        <f t="shared" si="24"/>
        <v/>
      </c>
      <c r="H55" s="294" t="str">
        <f t="shared" si="25"/>
        <v/>
      </c>
      <c r="I55" s="294" t="str">
        <f t="shared" si="26"/>
        <v/>
      </c>
      <c r="J55" s="294" t="str">
        <f t="shared" si="27"/>
        <v/>
      </c>
      <c r="K55" s="294" t="str">
        <f t="shared" si="28"/>
        <v/>
      </c>
      <c r="L55" s="294" t="str">
        <f t="shared" si="29"/>
        <v/>
      </c>
      <c r="M55" s="294" t="str">
        <f t="shared" si="30"/>
        <v/>
      </c>
      <c r="N55" s="294" t="str">
        <f t="shared" si="31"/>
        <v/>
      </c>
      <c r="O55" s="294" t="str">
        <f t="shared" si="32"/>
        <v/>
      </c>
      <c r="P55" s="294" t="str">
        <f t="shared" si="33"/>
        <v/>
      </c>
      <c r="Q55" s="294" t="str">
        <f t="shared" si="34"/>
        <v/>
      </c>
      <c r="R55" s="294" t="str">
        <f t="shared" si="121"/>
        <v/>
      </c>
      <c r="S55" s="294" t="str">
        <f t="shared" si="121"/>
        <v/>
      </c>
      <c r="T55" s="294" t="str">
        <f t="shared" si="36"/>
        <v/>
      </c>
      <c r="U55" s="294" t="str">
        <f t="shared" si="37"/>
        <v/>
      </c>
      <c r="V55" s="295">
        <v>41</v>
      </c>
      <c r="W55" s="296"/>
      <c r="X55" s="296"/>
      <c r="Y55" s="309" t="str">
        <f t="shared" si="38"/>
        <v/>
      </c>
      <c r="Z55" s="292" t="str">
        <f t="shared" si="39"/>
        <v/>
      </c>
      <c r="AA55" s="292" t="str">
        <f t="shared" si="40"/>
        <v/>
      </c>
      <c r="AB55" s="292" t="str">
        <f t="shared" si="41"/>
        <v/>
      </c>
      <c r="AC55" s="293" t="str">
        <f t="shared" si="42"/>
        <v/>
      </c>
      <c r="AD55" s="293" t="str">
        <f t="shared" si="43"/>
        <v/>
      </c>
      <c r="AE55" s="294" t="str">
        <f t="shared" si="44"/>
        <v/>
      </c>
      <c r="AF55" s="294" t="str">
        <f t="shared" si="45"/>
        <v/>
      </c>
      <c r="AG55" s="294" t="str">
        <f t="shared" si="46"/>
        <v/>
      </c>
      <c r="AH55" s="294" t="str">
        <f t="shared" si="47"/>
        <v/>
      </c>
      <c r="AI55" s="294" t="str">
        <f t="shared" si="48"/>
        <v/>
      </c>
      <c r="AJ55" s="294" t="str">
        <f t="shared" si="49"/>
        <v/>
      </c>
      <c r="AK55" s="294" t="str">
        <f t="shared" si="50"/>
        <v/>
      </c>
      <c r="AL55" s="294" t="str">
        <f t="shared" si="51"/>
        <v/>
      </c>
      <c r="AM55" s="294" t="str">
        <f t="shared" si="52"/>
        <v/>
      </c>
      <c r="AN55" s="294" t="str">
        <f t="shared" si="53"/>
        <v/>
      </c>
      <c r="AO55" s="294" t="str">
        <f t="shared" si="122"/>
        <v/>
      </c>
      <c r="AP55" s="294" t="str">
        <f t="shared" si="122"/>
        <v/>
      </c>
      <c r="AQ55" s="294" t="str">
        <f t="shared" si="55"/>
        <v/>
      </c>
      <c r="AR55" s="294" t="str">
        <f t="shared" si="56"/>
        <v/>
      </c>
      <c r="AS55" s="295">
        <v>41</v>
      </c>
      <c r="AT55" s="296"/>
      <c r="AU55" s="297"/>
      <c r="AV55" s="310" t="str">
        <f t="shared" si="57"/>
        <v/>
      </c>
      <c r="AW55" s="292" t="str">
        <f t="shared" si="58"/>
        <v/>
      </c>
      <c r="AX55" s="292" t="str">
        <f t="shared" si="59"/>
        <v/>
      </c>
      <c r="AY55" s="293" t="str">
        <f t="shared" si="60"/>
        <v/>
      </c>
      <c r="AZ55" s="293" t="str">
        <f t="shared" si="61"/>
        <v/>
      </c>
      <c r="BA55" s="293" t="str">
        <f t="shared" si="62"/>
        <v/>
      </c>
      <c r="BB55" s="294" t="str">
        <f t="shared" si="63"/>
        <v/>
      </c>
      <c r="BC55" s="294" t="str">
        <f t="shared" si="64"/>
        <v/>
      </c>
      <c r="BD55" s="294" t="str">
        <f t="shared" si="65"/>
        <v/>
      </c>
      <c r="BE55" s="294" t="str">
        <f t="shared" si="66"/>
        <v/>
      </c>
      <c r="BF55" s="294" t="str">
        <f t="shared" si="67"/>
        <v/>
      </c>
      <c r="BG55" s="294" t="str">
        <f t="shared" si="68"/>
        <v/>
      </c>
      <c r="BH55" s="294" t="str">
        <f t="shared" si="69"/>
        <v/>
      </c>
      <c r="BI55" s="294" t="str">
        <f t="shared" si="70"/>
        <v/>
      </c>
      <c r="BJ55" s="294" t="str">
        <f t="shared" si="71"/>
        <v/>
      </c>
      <c r="BK55" s="294" t="str">
        <f t="shared" si="72"/>
        <v/>
      </c>
      <c r="BL55" s="294" t="str">
        <f t="shared" si="123"/>
        <v/>
      </c>
      <c r="BM55" s="294" t="str">
        <f t="shared" si="123"/>
        <v/>
      </c>
      <c r="BN55" s="294" t="str">
        <f t="shared" si="74"/>
        <v/>
      </c>
      <c r="BO55" s="294" t="str">
        <f t="shared" si="75"/>
        <v/>
      </c>
      <c r="BP55" s="295">
        <v>41</v>
      </c>
      <c r="BQ55" s="296"/>
      <c r="BR55" s="296"/>
      <c r="BS55" s="310" t="str">
        <f t="shared" si="76"/>
        <v/>
      </c>
      <c r="BT55" s="292" t="str">
        <f t="shared" si="77"/>
        <v/>
      </c>
      <c r="BU55" s="292" t="str">
        <f t="shared" si="78"/>
        <v/>
      </c>
      <c r="BV55" s="293" t="str">
        <f t="shared" si="79"/>
        <v/>
      </c>
      <c r="BW55" s="293" t="str">
        <f t="shared" si="80"/>
        <v/>
      </c>
      <c r="BX55" s="293" t="str">
        <f t="shared" si="124"/>
        <v/>
      </c>
      <c r="BY55" s="294" t="str">
        <f t="shared" si="124"/>
        <v/>
      </c>
      <c r="BZ55" s="294" t="str">
        <f t="shared" si="82"/>
        <v/>
      </c>
      <c r="CA55" s="294" t="str">
        <f t="shared" si="83"/>
        <v/>
      </c>
      <c r="CB55" s="294" t="str">
        <f t="shared" si="84"/>
        <v/>
      </c>
      <c r="CC55" s="294" t="str">
        <f t="shared" si="85"/>
        <v/>
      </c>
      <c r="CD55" s="294" t="str">
        <f t="shared" si="86"/>
        <v/>
      </c>
      <c r="CE55" s="294" t="str">
        <f t="shared" si="87"/>
        <v/>
      </c>
      <c r="CF55" s="294" t="str">
        <f t="shared" si="88"/>
        <v/>
      </c>
      <c r="CG55" s="294" t="str">
        <f t="shared" si="89"/>
        <v/>
      </c>
      <c r="CH55" s="294" t="str">
        <f t="shared" si="90"/>
        <v/>
      </c>
      <c r="CI55" s="294" t="str">
        <f t="shared" si="125"/>
        <v/>
      </c>
      <c r="CJ55" s="294" t="str">
        <f t="shared" si="125"/>
        <v/>
      </c>
      <c r="CK55" s="294" t="str">
        <f t="shared" si="92"/>
        <v/>
      </c>
      <c r="CL55" s="294" t="str">
        <f t="shared" si="93"/>
        <v/>
      </c>
      <c r="CM55" s="295">
        <v>41</v>
      </c>
      <c r="CN55" s="297"/>
      <c r="CO55" s="297"/>
      <c r="CP55" s="309" t="str">
        <f t="shared" si="94"/>
        <v/>
      </c>
      <c r="CQ55" s="292" t="str">
        <f t="shared" si="95"/>
        <v/>
      </c>
      <c r="CR55" s="292" t="str">
        <f t="shared" si="96"/>
        <v/>
      </c>
      <c r="CS55" s="292" t="str">
        <f t="shared" si="97"/>
        <v/>
      </c>
      <c r="CT55" s="293" t="str">
        <f t="shared" si="98"/>
        <v/>
      </c>
      <c r="CU55" s="293" t="str">
        <f t="shared" si="99"/>
        <v/>
      </c>
      <c r="CV55" s="294" t="str">
        <f t="shared" si="100"/>
        <v/>
      </c>
      <c r="CW55" s="294" t="str">
        <f t="shared" si="101"/>
        <v/>
      </c>
      <c r="CX55" s="294" t="str">
        <f t="shared" si="102"/>
        <v/>
      </c>
      <c r="CY55" s="294" t="str">
        <f t="shared" si="103"/>
        <v/>
      </c>
      <c r="CZ55" s="294" t="str">
        <f t="shared" si="104"/>
        <v/>
      </c>
      <c r="DA55" s="294" t="str">
        <f t="shared" si="105"/>
        <v/>
      </c>
      <c r="DB55" s="294" t="str">
        <f t="shared" si="106"/>
        <v/>
      </c>
      <c r="DC55" s="294" t="str">
        <f t="shared" si="107"/>
        <v/>
      </c>
      <c r="DD55" s="294" t="str">
        <f t="shared" si="108"/>
        <v/>
      </c>
      <c r="DE55" s="294" t="str">
        <f t="shared" si="109"/>
        <v/>
      </c>
      <c r="DF55" s="294" t="str">
        <f t="shared" si="126"/>
        <v/>
      </c>
      <c r="DG55" s="294" t="str">
        <f t="shared" si="126"/>
        <v/>
      </c>
      <c r="DH55" s="294" t="str">
        <f t="shared" si="111"/>
        <v/>
      </c>
      <c r="DI55" s="294" t="str">
        <f t="shared" si="112"/>
        <v/>
      </c>
      <c r="DJ55" s="295">
        <v>41</v>
      </c>
      <c r="DK55" s="296"/>
      <c r="DL55" s="296"/>
      <c r="DM55" s="309" t="str">
        <f t="shared" si="113"/>
        <v/>
      </c>
      <c r="DN55" s="292" t="str">
        <f t="shared" si="114"/>
        <v/>
      </c>
      <c r="DO55" s="292" t="str">
        <f t="shared" si="115"/>
        <v/>
      </c>
      <c r="DP55" s="292" t="str">
        <f t="shared" si="116"/>
        <v/>
      </c>
      <c r="DQ55" s="293" t="str">
        <f t="shared" si="117"/>
        <v/>
      </c>
      <c r="DR55" s="293" t="str">
        <f t="shared" si="118"/>
        <v/>
      </c>
      <c r="DS55" s="293" t="str">
        <f t="shared" si="7"/>
        <v/>
      </c>
      <c r="DT55" s="293" t="str">
        <f t="shared" si="8"/>
        <v/>
      </c>
      <c r="DU55" s="294" t="str">
        <f t="shared" si="9"/>
        <v/>
      </c>
      <c r="DV55" s="294" t="str">
        <f t="shared" si="10"/>
        <v/>
      </c>
      <c r="DW55" s="294" t="str">
        <f t="shared" si="11"/>
        <v/>
      </c>
      <c r="DX55" s="294" t="str">
        <f t="shared" si="12"/>
        <v/>
      </c>
      <c r="DY55" s="294" t="str">
        <f t="shared" si="13"/>
        <v/>
      </c>
      <c r="DZ55" s="294" t="str">
        <f t="shared" si="14"/>
        <v/>
      </c>
      <c r="EA55" s="294" t="str">
        <f t="shared" si="15"/>
        <v/>
      </c>
      <c r="EB55" s="294" t="str">
        <f t="shared" si="16"/>
        <v/>
      </c>
      <c r="EC55" s="294" t="str">
        <f t="shared" si="17"/>
        <v/>
      </c>
      <c r="ED55" s="294" t="str">
        <f t="shared" si="120"/>
        <v/>
      </c>
      <c r="EE55" s="294" t="str">
        <f t="shared" si="18"/>
        <v/>
      </c>
      <c r="EF55" s="294" t="str">
        <f t="shared" si="119"/>
        <v/>
      </c>
      <c r="EG55" s="295">
        <v>41</v>
      </c>
      <c r="EU55" s="254" t="str">
        <f>IFERROR(IF(AND('Classificação geral'!$H47="FEM",'Classificação geral'!$I47=1,'Classificação geral'!$F47="Mini"),'Classificação geral'!$A47,""),"")</f>
        <v/>
      </c>
      <c r="EV55" s="254" t="str">
        <f>IFERROR(IF(AND('Classificação geral'!$H47="FEM",'Classificação geral'!$I47=1,'Classificação geral'!F47="Mini"),'Classificação geral'!$B47,""),"")</f>
        <v/>
      </c>
      <c r="EW55" s="255" t="str">
        <f>IF($EV55='Classificação geral'!$B47,'Classificação geral'!$C47,"")</f>
        <v/>
      </c>
      <c r="EX55" s="255" t="str">
        <f>IF($EV55='Classificação geral'!$B47,'Classificação geral'!$D47,"")</f>
        <v/>
      </c>
      <c r="EY55" s="255" t="str">
        <f>IF($EV55='Classificação geral'!$B47,'Classificação geral'!$H47,"")</f>
        <v/>
      </c>
      <c r="EZ55" s="255" t="str">
        <f>IF($EY55='Classificação geral'!$H47,'Classificação geral'!$I47,"")</f>
        <v/>
      </c>
      <c r="FA55" s="255" t="str">
        <f>IF($EZ55='Classificação geral'!$I47,'Classificação geral'!$N47,"")</f>
        <v/>
      </c>
      <c r="FB55" s="255" t="str">
        <f>IF($EZ55='Classificação geral'!$I47,'Classificação geral'!$Q47,"")</f>
        <v/>
      </c>
      <c r="FC55" s="255" t="str">
        <f>IF($EZ55='Classificação geral'!$I47,'Classificação geral'!$R47,"")</f>
        <v/>
      </c>
      <c r="FD55" s="255" t="str">
        <f>IF($EZ55='Classificação geral'!$I47,'Classificação geral'!$J47,"")</f>
        <v/>
      </c>
      <c r="FE55" s="255" t="str">
        <f>IF($EZ55='Classificação geral'!$I47,'Classificação geral'!$S47,"")</f>
        <v/>
      </c>
      <c r="FF55" s="255" t="str">
        <f>IF($EZ55='Classificação geral'!$I47,'Classificação geral'!$U47,"")</f>
        <v/>
      </c>
      <c r="FG55" s="255" t="str">
        <f>IF($EZ55='Classificação geral'!$I47,'Classificação geral'!$V47,"")</f>
        <v/>
      </c>
      <c r="FH55" s="255" t="str">
        <f>IF($EZ55='Classificação geral'!$I47,'Classificação geral'!$K47,"")</f>
        <v/>
      </c>
      <c r="FI55" s="255" t="str">
        <f>IF($EZ55='Classificação geral'!$I47,'Classificação geral'!$W47,"")</f>
        <v/>
      </c>
      <c r="FJ55" s="255" t="str">
        <f>IF($EZ55='Classificação geral'!$I47,'Classificação geral'!$Y47,"")</f>
        <v/>
      </c>
      <c r="FK55" s="255" t="str">
        <f>IF($EZ55='Classificação geral'!$I47,'Classificação geral'!$Z47,"")</f>
        <v/>
      </c>
      <c r="FL55" s="255" t="str">
        <f>IF($EZ55='Classificação geral'!$I47,'Classificação geral'!$L47,"")</f>
        <v/>
      </c>
      <c r="FM55" s="255" t="str">
        <f>IF($EZ55='Classificação geral'!$I47,'Classificação geral'!$M47,"")</f>
        <v/>
      </c>
      <c r="FN55" s="255" t="str">
        <f>IF($EZ55='Classificação geral'!$I47,'Classificação geral'!$AG47,"")</f>
        <v/>
      </c>
      <c r="FO55" s="256" t="str">
        <f>IFERROR(RANK(FN55,FN:FN,0)+ COUNTIF($FN$13:FN54,FN55),"")</f>
        <v/>
      </c>
      <c r="FP55" s="244"/>
      <c r="FQ55" s="254" t="str">
        <f>IFERROR(IF(AND('Classificação geral'!$H47="mas",'Classificação geral'!$I47=1,'Classificação geral'!$F47="Mini"),'Classificação geral'!$A47,""),"")</f>
        <v/>
      </c>
      <c r="FR55" s="254" t="str">
        <f>IFERROR(IF(AND('Classificação geral'!$H47="mas",'Classificação geral'!$I47=1,'Classificação geral'!$F47="Mini"),'Classificação geral'!$B47,""),"")</f>
        <v/>
      </c>
      <c r="FS55" s="255" t="str">
        <f>IF($FR55='Classificação geral'!$B47,'Classificação geral'!$C47,"")</f>
        <v/>
      </c>
      <c r="FT55" s="255" t="str">
        <f>IF($FR55='Classificação geral'!$B47,'Classificação geral'!$D47,"")</f>
        <v/>
      </c>
      <c r="FU55" s="255" t="str">
        <f>IF($FR55='Classificação geral'!$B47,'Classificação geral'!$H47,"")</f>
        <v/>
      </c>
      <c r="FV55" s="254" t="str">
        <f>IFERROR(IF(AND($FU55="mas",'Classificação geral'!$I47=1),'Classificação geral'!I47,""),"")</f>
        <v/>
      </c>
      <c r="FW55" s="254" t="str">
        <f>IFERROR(IF(AND($FU55="mas",'Classificação geral'!$I47=1),'Classificação geral'!N47,""),"")</f>
        <v/>
      </c>
      <c r="FX55" s="254" t="str">
        <f>IFERROR(IF(AND($FU55="mas",'Classificação geral'!$I47=1),'Classificação geral'!Q47,""),"")</f>
        <v/>
      </c>
      <c r="FY55" s="254" t="str">
        <f>IFERROR(IF(AND($FU55="mas",'Classificação geral'!$I47=1),'Classificação geral'!R47,""),"")</f>
        <v/>
      </c>
      <c r="FZ55" s="254" t="str">
        <f>IFERROR(IF(AND($FU55="mas",'Classificação geral'!$I47=1),'Classificação geral'!J47,""),"")</f>
        <v/>
      </c>
      <c r="GA55" s="254" t="str">
        <f>IFERROR(IF(AND($FU55="mas",'Classificação geral'!$I47=1),'Classificação geral'!S47,""),"")</f>
        <v/>
      </c>
      <c r="GB55" s="254" t="str">
        <f>IFERROR(IF(AND($FU55="mas",'Classificação geral'!$I47=1),'Classificação geral'!U47,""),"")</f>
        <v/>
      </c>
      <c r="GC55" s="254" t="str">
        <f>IFERROR(IF(AND($FU55="mas",'Classificação geral'!$I47=1),'Classificação geral'!V47,""),"")</f>
        <v/>
      </c>
      <c r="GD55" s="254" t="str">
        <f>IFERROR(IF(AND($FU55="mas",'Classificação geral'!$I47=1),'Classificação geral'!K47,""),"")</f>
        <v/>
      </c>
      <c r="GE55" s="254" t="str">
        <f>IFERROR(IF(AND($FU55="mas",'Classificação geral'!$I47=1),'Classificação geral'!W47,""),"")</f>
        <v/>
      </c>
      <c r="GF55" s="254" t="str">
        <f>IFERROR(IF(AND($FU55="mas",'Classificação geral'!$I47=1),'Classificação geral'!Y47,""),"")</f>
        <v/>
      </c>
      <c r="GG55" s="254" t="str">
        <f>IFERROR(IF(AND($FU55="mas",'Classificação geral'!$I47=1),'Classificação geral'!Z47,""),"")</f>
        <v/>
      </c>
      <c r="GH55" s="254" t="str">
        <f>IFERROR(IF(AND($FU55="mas",'Classificação geral'!$I47=1),'Classificação geral'!L47,""),"")</f>
        <v/>
      </c>
      <c r="GI55" s="254" t="str">
        <f>IFERROR(IF(AND($FU55="mas",'Classificação geral'!$I47=1),'Classificação geral'!M47,""),"")</f>
        <v/>
      </c>
      <c r="GJ55" s="302" t="str">
        <f>IFERROR(IF(AND($FU55="mas",'Classificação geral'!$I47=1),'Classificação geral'!AG47,""),"")</f>
        <v/>
      </c>
      <c r="GK55" s="256" t="str">
        <f>IFERROR(RANK(GJ55,GJ:GJ,0)+ COUNTIF($GJ$13:GJ54,GJ55),"")</f>
        <v/>
      </c>
      <c r="GL55" s="244"/>
      <c r="GM55" s="254" t="str">
        <f>IFERROR(IF(AND('Classificação geral'!$H47="fem",'Classificação geral'!$I47=2,'Classificação geral'!$F47="Mini"),'Classificação geral'!$A47,""),"")</f>
        <v/>
      </c>
      <c r="GN55" s="254" t="str">
        <f>IFERROR(IF(AND('Classificação geral'!$H47="fem",'Classificação geral'!$I47=2,'Classificação geral'!$F47="Mini"),'Classificação geral'!$B47,""),"")</f>
        <v/>
      </c>
      <c r="GO55" s="255" t="str">
        <f>IF($GN55='Classificação geral'!$B47,'Classificação geral'!$C47,"")</f>
        <v/>
      </c>
      <c r="GP55" s="255" t="str">
        <f>IF($GN55='Classificação geral'!$B47,'Classificação geral'!$D47,"")</f>
        <v/>
      </c>
      <c r="GQ55" s="255" t="str">
        <f>IF($GN55='Classificação geral'!$B47,'Classificação geral'!$H47,"")</f>
        <v/>
      </c>
      <c r="GR55" s="254" t="str">
        <f>IFERROR(IF(AND($GQ55="fem",'Classificação geral'!$I47=2),'Classificação geral'!I47,""),"")</f>
        <v/>
      </c>
      <c r="GS55" s="254" t="str">
        <f>IFERROR(IF(AND($GQ55="fem",'Classificação geral'!$I47=2),'Classificação geral'!N47,""),"")</f>
        <v/>
      </c>
      <c r="GT55" s="254" t="str">
        <f>IFERROR(IF(AND($GQ55="fem",'Classificação geral'!$I47=2),'Classificação geral'!Q47,""),"")</f>
        <v/>
      </c>
      <c r="GU55" s="254" t="str">
        <f>IFERROR(IF(AND($GQ55="fem",'Classificação geral'!$I47=2),'Classificação geral'!R47,""),"")</f>
        <v/>
      </c>
      <c r="GV55" s="254" t="str">
        <f>IFERROR(IF(AND($GQ55="fem",'Classificação geral'!$I47=2),'Classificação geral'!J47,""),"")</f>
        <v/>
      </c>
      <c r="GW55" s="254" t="str">
        <f>IFERROR(IF(AND($GQ55="fem",'Classificação geral'!$I47=2),'Classificação geral'!S47,""),"")</f>
        <v/>
      </c>
      <c r="GX55" s="254" t="str">
        <f>IFERROR(IF(AND($GQ55="fem",'Classificação geral'!$I47=2),'Classificação geral'!U47,""),"")</f>
        <v/>
      </c>
      <c r="GY55" s="254" t="str">
        <f>IFERROR(IF(AND($GQ55="fem",'Classificação geral'!$I47=2),'Classificação geral'!V47,""),"")</f>
        <v/>
      </c>
      <c r="GZ55" s="254" t="str">
        <f>IFERROR(IF(AND($GQ55="fem",'Classificação geral'!$I47=2),'Classificação geral'!K47,""),"")</f>
        <v/>
      </c>
      <c r="HA55" s="254" t="str">
        <f>IFERROR(IF(AND($GQ55="fem",'Classificação geral'!$I47=2),'Classificação geral'!W47,""),"")</f>
        <v/>
      </c>
      <c r="HB55" s="254" t="str">
        <f>IFERROR(IF(AND($GQ55="fem",'Classificação geral'!$I47=2),'Classificação geral'!Y47,""),"")</f>
        <v/>
      </c>
      <c r="HC55" s="254" t="str">
        <f>IFERROR(IF(AND($GQ55="fem",'Classificação geral'!$I47=2),'Classificação geral'!Z47,""),"")</f>
        <v/>
      </c>
      <c r="HD55" s="254" t="str">
        <f>IFERROR(IF(AND($GQ55="fem",'Classificação geral'!$I47=2),'Classificação geral'!L47,""),"")</f>
        <v/>
      </c>
      <c r="HE55" s="254" t="str">
        <f>IFERROR(IF(AND($GQ55="fem",'Classificação geral'!$I47=2),'Classificação geral'!M47,""),"")</f>
        <v/>
      </c>
      <c r="HF55" s="254" t="str">
        <f>IFERROR(IF(AND($GQ55="fem",'Classificação geral'!$I47=2),'Classificação geral'!AG47,""),"")</f>
        <v/>
      </c>
      <c r="HG55" s="256" t="str">
        <f>IFERROR(RANK(HF55,HF:HF,0)+ COUNTIF(HF$13:$HF53,HF55),"")</f>
        <v/>
      </c>
      <c r="HH55" s="244"/>
      <c r="HI55" s="254" t="str">
        <f>IFERROR(IF(AND('Classificação geral'!$H47="mas",'Classificação geral'!$I47=2,'Classificação geral'!$F47="Mini"),'Classificação geral'!$A47,""),"")</f>
        <v/>
      </c>
      <c r="HJ55" s="254" t="str">
        <f>IFERROR(IF(AND('Classificação geral'!$H47="mas",'Classificação geral'!$I47=2,'Classificação geral'!$F47="Mini"),'Classificação geral'!$B47,""),"")</f>
        <v/>
      </c>
      <c r="HK55" s="255" t="str">
        <f>IF($HJ55='Classificação geral'!$B47,'Classificação geral'!$C47,"")</f>
        <v/>
      </c>
      <c r="HL55" s="255" t="str">
        <f>IF($HJ55='Classificação geral'!$B47,'Classificação geral'!$D47,"")</f>
        <v/>
      </c>
      <c r="HM55" s="255" t="str">
        <f>IF($HJ55='Classificação geral'!$B47,'Classificação geral'!$H47,"")</f>
        <v/>
      </c>
      <c r="HN55" s="254" t="str">
        <f>IFERROR(IF(AND($HM55="mas",'Classificação geral'!$I47=2),'Classificação geral'!I47,""),"")</f>
        <v/>
      </c>
      <c r="HO55" s="254" t="str">
        <f>IFERROR(IF(AND($HM55="mas",'Classificação geral'!$I47=2),'Classificação geral'!N47,""),"")</f>
        <v/>
      </c>
      <c r="HP55" s="254" t="str">
        <f>IFERROR(IF(AND($HM55="mas",'Classificação geral'!$I47=2),'Classificação geral'!Q47,""),"")</f>
        <v/>
      </c>
      <c r="HQ55" s="254" t="str">
        <f>IFERROR(IF(AND($HM55="mas",'Classificação geral'!$I47=2),'Classificação geral'!R47,""),"")</f>
        <v/>
      </c>
      <c r="HR55" s="254" t="str">
        <f>IFERROR(IF(AND($HM55="mas",'Classificação geral'!$I47=2),'Classificação geral'!J47,""),"")</f>
        <v/>
      </c>
      <c r="HS55" s="254" t="str">
        <f>IFERROR(IF(AND($HM55="mas",'Classificação geral'!$I47=2),'Classificação geral'!S47,""),"")</f>
        <v/>
      </c>
      <c r="HT55" s="254" t="str">
        <f>IFERROR(IF(AND($HM55="mas",'Classificação geral'!$I47=2),'Classificação geral'!U47,""),"")</f>
        <v/>
      </c>
      <c r="HU55" s="254" t="str">
        <f>IFERROR(IF(AND($HM55="mas",'Classificação geral'!$I47=2),'Classificação geral'!V47,""),"")</f>
        <v/>
      </c>
      <c r="HV55" s="254" t="str">
        <f>IFERROR(IF(AND($HM55="mas",'Classificação geral'!$I47=2),'Classificação geral'!J47,""),"")</f>
        <v/>
      </c>
      <c r="HW55" s="254" t="str">
        <f>IFERROR(IF(AND($HM55="mas",'Classificação geral'!$I47=2),'Classificação geral'!W47,""),"")</f>
        <v/>
      </c>
      <c r="HX55" s="254" t="str">
        <f>IFERROR(IF(AND($HM55="mas",'Classificação geral'!$I47=2),'Classificação geral'!Y47,""),"")</f>
        <v/>
      </c>
      <c r="HY55" s="254" t="str">
        <f>IFERROR(IF(AND($HM55="mas",'Classificação geral'!$I47=2),'Classificação geral'!Z47,""),"")</f>
        <v/>
      </c>
      <c r="HZ55" s="254" t="str">
        <f>IFERROR(IF(AND($HM55="mas",'Classificação geral'!$I47=2),'Classificação geral'!L47,""),"")</f>
        <v/>
      </c>
      <c r="IA55" s="254" t="str">
        <f>IFERROR(IF(AND($HM55="mas",'Classificação geral'!$I47=2),'Classificação geral'!$AG47,""),"")</f>
        <v/>
      </c>
      <c r="IB55" s="256" t="str">
        <f>IFERROR(RANK(IA55,IA:IA,0)+ COUNTIF($IA$13:IA$13,IA55),"")</f>
        <v/>
      </c>
      <c r="IC55" s="244"/>
      <c r="ID55" s="254" t="str">
        <f>IFERROR(IF(AND('Classificação geral'!$H47="fem",'Classificação geral'!$I47=3,'Classificação geral'!$F47="Mini"),'Classificação geral'!$A47,""),"")</f>
        <v/>
      </c>
      <c r="IE55" s="254" t="str">
        <f>IFERROR(IF(AND('Classificação geral'!$H47="fem",'Classificação geral'!$I47=3,'Classificação geral'!$F47="Mini"),'Classificação geral'!$B47,""),"")</f>
        <v/>
      </c>
      <c r="IF55" s="255" t="str">
        <f>IF($IE55='Classificação geral'!$B47,'Classificação geral'!$C47,"")</f>
        <v/>
      </c>
      <c r="IG55" s="255" t="str">
        <f>IF($IE55='Classificação geral'!$B47,'Classificação geral'!$D47,"")</f>
        <v/>
      </c>
      <c r="IH55" s="255" t="str">
        <f>IF($IE55='Classificação geral'!$B47,'Classificação geral'!$H47,"")</f>
        <v/>
      </c>
      <c r="II55" s="255" t="str">
        <f>IF($IH55='Classificação geral'!$H47,'Classificação geral'!$I47,"")</f>
        <v/>
      </c>
      <c r="IJ55" s="255" t="str">
        <f>IF($II55='Classificação geral'!$I47,'Classificação geral'!$N47,"")</f>
        <v/>
      </c>
      <c r="IK55" s="255" t="str">
        <f>IF($II55='Classificação geral'!$I47,'Classificação geral'!$Q47,"")</f>
        <v/>
      </c>
      <c r="IL55" s="255" t="str">
        <f>IF($II55='Classificação geral'!$I47,'Classificação geral'!$R47,"")</f>
        <v/>
      </c>
      <c r="IM55" s="255" t="str">
        <f>IF($II55='Classificação geral'!$I47,'Classificação geral'!$J47,"")</f>
        <v/>
      </c>
      <c r="IN55" s="255" t="str">
        <f>IF($II55='Classificação geral'!$I47,'Classificação geral'!$S47,"")</f>
        <v/>
      </c>
      <c r="IO55" s="255" t="str">
        <f>IF($II55='Classificação geral'!$I47,'Classificação geral'!$U47,"")</f>
        <v/>
      </c>
      <c r="IP55" s="255" t="str">
        <f>IF($II55='Classificação geral'!$I47,'Classificação geral'!$V47,"")</f>
        <v/>
      </c>
      <c r="IQ55" s="255" t="str">
        <f>IF($II55='Classificação geral'!$I47,'Classificação geral'!$K47,"")</f>
        <v/>
      </c>
      <c r="IR55" s="255" t="str">
        <f>IF($II55='Classificação geral'!$I47,'Classificação geral'!$W47,"")</f>
        <v/>
      </c>
      <c r="IS55" s="255" t="str">
        <f>IF($II55='Classificação geral'!$I47,'Classificação geral'!$Y47,"")</f>
        <v/>
      </c>
      <c r="IT55" s="255" t="str">
        <f>IF($II55='Classificação geral'!$I47,'Classificação geral'!$Z47,"")</f>
        <v/>
      </c>
      <c r="IU55" s="255" t="str">
        <f>IF($II55='Classificação geral'!$I47,'Classificação geral'!$L47,"")</f>
        <v/>
      </c>
      <c r="IV55" s="255" t="str">
        <f>IF($II55='Classificação geral'!$I47,'Classificação geral'!$M47,"")</f>
        <v/>
      </c>
      <c r="IW55" s="255" t="str">
        <f>IF($II55='Classificação geral'!$I47,'Classificação geral'!$AG47,"")</f>
        <v/>
      </c>
      <c r="IX55" s="256" t="str">
        <f>IFERROR(RANK(IW55,IW:IW,0)+ COUNTIF($IW$13:IW53,IW55),"")</f>
        <v/>
      </c>
      <c r="IY55" s="244"/>
      <c r="IZ55" s="254" t="str">
        <f>IFERROR(IF(AND('Classificação geral'!$H47="mas",'Classificação geral'!$I47=3,'Classificação geral'!$F47="Mini"),'Classificação geral'!$A47,""),"")</f>
        <v/>
      </c>
      <c r="JA55" s="254" t="str">
        <f>IFERROR(IF(AND('Classificação geral'!$H47="mas",'Classificação geral'!$I47=3,'Classificação geral'!$F47="Mini"),'Classificação geral'!$B47,""),"")</f>
        <v/>
      </c>
      <c r="JB55" s="255" t="str">
        <f>IF($JA55='Classificação geral'!$B47,'Classificação geral'!$C47,"")</f>
        <v/>
      </c>
      <c r="JC55" s="255" t="str">
        <f>IF($JA55='Classificação geral'!$B47,'Classificação geral'!$D47,"")</f>
        <v/>
      </c>
      <c r="JD55" s="255" t="str">
        <f>IF($JA55='Classificação geral'!$B47,'Classificação geral'!$H47,"")</f>
        <v/>
      </c>
      <c r="JE55" s="254" t="str">
        <f>IFERROR(IF(AND($JD55="mas",'Classificação geral'!$I47=3),'Classificação geral'!I47,""),"")</f>
        <v/>
      </c>
      <c r="JF55" s="254" t="str">
        <f>IFERROR(IF(AND($JD55="mas",'Classificação geral'!$I47=3),'Classificação geral'!N47,""),"")</f>
        <v/>
      </c>
      <c r="JG55" s="254" t="str">
        <f>IFERROR(IF(AND($JD55="mas",'Classificação geral'!$I47=3),'Classificação geral'!Q47,""),"")</f>
        <v/>
      </c>
      <c r="JH55" s="254" t="str">
        <f>IFERROR(IF(AND($JD55="mas",'Classificação geral'!$I47=3),'Classificação geral'!R47,""),"")</f>
        <v/>
      </c>
      <c r="JI55" s="254" t="str">
        <f>IFERROR(IF(AND($JD55="mas",'Classificação geral'!$I47=3),'Classificação geral'!J47,""),"")</f>
        <v/>
      </c>
      <c r="JJ55" s="254" t="str">
        <f>IFERROR(IF(AND($JD55="mas",'Classificação geral'!$I47=3),'Classificação geral'!S47,""),"")</f>
        <v/>
      </c>
      <c r="JK55" s="254" t="str">
        <f>IFERROR(IF(AND($JD55="mas",'Classificação geral'!$I47=3),'Classificação geral'!U47,""),"")</f>
        <v/>
      </c>
      <c r="JL55" s="254" t="str">
        <f>IFERROR(IF(AND($JD55="mas",'Classificação geral'!$I47=3),'Classificação geral'!V47,""),"")</f>
        <v/>
      </c>
      <c r="JM55" s="254" t="str">
        <f>IFERROR(IF(AND($JD55="mas",'Classificação geral'!$I47=3),'Classificação geral'!K47,""),"")</f>
        <v/>
      </c>
      <c r="JN55" s="254" t="str">
        <f>IFERROR(IF(AND($JD55="mas",'Classificação geral'!$I47=3),'Classificação geral'!W47,""),"")</f>
        <v/>
      </c>
      <c r="JO55" s="254" t="str">
        <f>IFERROR(IF(AND($JD55="mas",'Classificação geral'!$I47=3),'Classificação geral'!Y47,""),"")</f>
        <v/>
      </c>
      <c r="JP55" s="254" t="str">
        <f>IFERROR(IF(AND($JD55="mas",'Classificação geral'!$I47=3),'Classificação geral'!Z47,""),"")</f>
        <v/>
      </c>
      <c r="JQ55" s="254" t="str">
        <f>IFERROR(IF(AND($JD55="mas",'Classificação geral'!$I47=3),'Classificação geral'!L47,""),"")</f>
        <v/>
      </c>
      <c r="JR55" s="254" t="str">
        <f>IFERROR(IF(AND($JD55="mas",'Classificação geral'!$I47=3),'Classificação geral'!$AG47,""),"")</f>
        <v/>
      </c>
      <c r="JS55" s="256" t="str">
        <f>IFERROR(RANK(JR55,JR:JR,0)+ COUNTIF(JR$13:$JR53,JR55),"")</f>
        <v/>
      </c>
    </row>
    <row r="56" spans="1:279" s="304" customFormat="1" ht="24.75" customHeight="1" x14ac:dyDescent="0.4">
      <c r="A56" s="297"/>
      <c r="B56" s="309" t="str">
        <f t="shared" si="19"/>
        <v/>
      </c>
      <c r="C56" s="292" t="str">
        <f t="shared" si="20"/>
        <v/>
      </c>
      <c r="D56" s="292" t="str">
        <f t="shared" si="21"/>
        <v/>
      </c>
      <c r="E56" s="292" t="str">
        <f t="shared" si="22"/>
        <v/>
      </c>
      <c r="F56" s="293" t="str">
        <f t="shared" si="23"/>
        <v/>
      </c>
      <c r="G56" s="293" t="str">
        <f t="shared" si="24"/>
        <v/>
      </c>
      <c r="H56" s="294" t="str">
        <f t="shared" si="25"/>
        <v/>
      </c>
      <c r="I56" s="294" t="str">
        <f t="shared" si="26"/>
        <v/>
      </c>
      <c r="J56" s="294" t="str">
        <f t="shared" si="27"/>
        <v/>
      </c>
      <c r="K56" s="294" t="str">
        <f t="shared" si="28"/>
        <v/>
      </c>
      <c r="L56" s="294" t="str">
        <f t="shared" si="29"/>
        <v/>
      </c>
      <c r="M56" s="294" t="str">
        <f t="shared" si="30"/>
        <v/>
      </c>
      <c r="N56" s="294" t="str">
        <f t="shared" si="31"/>
        <v/>
      </c>
      <c r="O56" s="294" t="str">
        <f t="shared" si="32"/>
        <v/>
      </c>
      <c r="P56" s="294" t="str">
        <f t="shared" si="33"/>
        <v/>
      </c>
      <c r="Q56" s="294" t="str">
        <f t="shared" si="34"/>
        <v/>
      </c>
      <c r="R56" s="294" t="str">
        <f t="shared" si="121"/>
        <v/>
      </c>
      <c r="S56" s="294" t="str">
        <f t="shared" si="121"/>
        <v/>
      </c>
      <c r="T56" s="294" t="str">
        <f t="shared" si="36"/>
        <v/>
      </c>
      <c r="U56" s="294" t="str">
        <f t="shared" si="37"/>
        <v/>
      </c>
      <c r="V56" s="295">
        <v>42</v>
      </c>
      <c r="W56" s="296"/>
      <c r="X56" s="296"/>
      <c r="Y56" s="309" t="str">
        <f t="shared" si="38"/>
        <v/>
      </c>
      <c r="Z56" s="292" t="str">
        <f t="shared" si="39"/>
        <v/>
      </c>
      <c r="AA56" s="292" t="str">
        <f t="shared" si="40"/>
        <v/>
      </c>
      <c r="AB56" s="292" t="str">
        <f t="shared" si="41"/>
        <v/>
      </c>
      <c r="AC56" s="293" t="str">
        <f t="shared" si="42"/>
        <v/>
      </c>
      <c r="AD56" s="293" t="str">
        <f t="shared" si="43"/>
        <v/>
      </c>
      <c r="AE56" s="294" t="str">
        <f t="shared" si="44"/>
        <v/>
      </c>
      <c r="AF56" s="294" t="str">
        <f t="shared" si="45"/>
        <v/>
      </c>
      <c r="AG56" s="294" t="str">
        <f t="shared" si="46"/>
        <v/>
      </c>
      <c r="AH56" s="294" t="str">
        <f t="shared" si="47"/>
        <v/>
      </c>
      <c r="AI56" s="294" t="str">
        <f t="shared" si="48"/>
        <v/>
      </c>
      <c r="AJ56" s="294" t="str">
        <f t="shared" si="49"/>
        <v/>
      </c>
      <c r="AK56" s="294" t="str">
        <f t="shared" si="50"/>
        <v/>
      </c>
      <c r="AL56" s="294" t="str">
        <f t="shared" si="51"/>
        <v/>
      </c>
      <c r="AM56" s="294" t="str">
        <f t="shared" si="52"/>
        <v/>
      </c>
      <c r="AN56" s="294" t="str">
        <f t="shared" si="53"/>
        <v/>
      </c>
      <c r="AO56" s="294" t="str">
        <f t="shared" si="122"/>
        <v/>
      </c>
      <c r="AP56" s="294" t="str">
        <f t="shared" si="122"/>
        <v/>
      </c>
      <c r="AQ56" s="294" t="str">
        <f t="shared" si="55"/>
        <v/>
      </c>
      <c r="AR56" s="294" t="str">
        <f t="shared" si="56"/>
        <v/>
      </c>
      <c r="AS56" s="295">
        <v>42</v>
      </c>
      <c r="AT56" s="296"/>
      <c r="AU56" s="297"/>
      <c r="AV56" s="310" t="str">
        <f t="shared" si="57"/>
        <v/>
      </c>
      <c r="AW56" s="292" t="str">
        <f t="shared" si="58"/>
        <v/>
      </c>
      <c r="AX56" s="292" t="str">
        <f t="shared" si="59"/>
        <v/>
      </c>
      <c r="AY56" s="293" t="str">
        <f t="shared" si="60"/>
        <v/>
      </c>
      <c r="AZ56" s="293" t="str">
        <f t="shared" si="61"/>
        <v/>
      </c>
      <c r="BA56" s="293" t="str">
        <f t="shared" si="62"/>
        <v/>
      </c>
      <c r="BB56" s="294" t="str">
        <f t="shared" si="63"/>
        <v/>
      </c>
      <c r="BC56" s="294" t="str">
        <f t="shared" si="64"/>
        <v/>
      </c>
      <c r="BD56" s="294" t="str">
        <f t="shared" si="65"/>
        <v/>
      </c>
      <c r="BE56" s="294" t="str">
        <f t="shared" si="66"/>
        <v/>
      </c>
      <c r="BF56" s="294" t="str">
        <f t="shared" si="67"/>
        <v/>
      </c>
      <c r="BG56" s="294" t="str">
        <f t="shared" si="68"/>
        <v/>
      </c>
      <c r="BH56" s="294" t="str">
        <f t="shared" si="69"/>
        <v/>
      </c>
      <c r="BI56" s="294" t="str">
        <f t="shared" si="70"/>
        <v/>
      </c>
      <c r="BJ56" s="294" t="str">
        <f t="shared" si="71"/>
        <v/>
      </c>
      <c r="BK56" s="294" t="str">
        <f t="shared" si="72"/>
        <v/>
      </c>
      <c r="BL56" s="294" t="str">
        <f t="shared" si="123"/>
        <v/>
      </c>
      <c r="BM56" s="294" t="str">
        <f t="shared" si="123"/>
        <v/>
      </c>
      <c r="BN56" s="294" t="str">
        <f t="shared" si="74"/>
        <v/>
      </c>
      <c r="BO56" s="294" t="str">
        <f t="shared" si="75"/>
        <v/>
      </c>
      <c r="BP56" s="295">
        <v>42</v>
      </c>
      <c r="BQ56" s="296"/>
      <c r="BR56" s="296"/>
      <c r="BS56" s="310" t="str">
        <f t="shared" si="76"/>
        <v/>
      </c>
      <c r="BT56" s="292" t="str">
        <f t="shared" si="77"/>
        <v/>
      </c>
      <c r="BU56" s="292" t="str">
        <f t="shared" si="78"/>
        <v/>
      </c>
      <c r="BV56" s="293" t="str">
        <f t="shared" si="79"/>
        <v/>
      </c>
      <c r="BW56" s="293" t="str">
        <f t="shared" si="80"/>
        <v/>
      </c>
      <c r="BX56" s="293" t="str">
        <f t="shared" si="124"/>
        <v/>
      </c>
      <c r="BY56" s="294" t="str">
        <f t="shared" si="124"/>
        <v/>
      </c>
      <c r="BZ56" s="294" t="str">
        <f t="shared" si="82"/>
        <v/>
      </c>
      <c r="CA56" s="294" t="str">
        <f t="shared" si="83"/>
        <v/>
      </c>
      <c r="CB56" s="294" t="str">
        <f t="shared" si="84"/>
        <v/>
      </c>
      <c r="CC56" s="294" t="str">
        <f t="shared" si="85"/>
        <v/>
      </c>
      <c r="CD56" s="294" t="str">
        <f t="shared" si="86"/>
        <v/>
      </c>
      <c r="CE56" s="294" t="str">
        <f t="shared" si="87"/>
        <v/>
      </c>
      <c r="CF56" s="294" t="str">
        <f t="shared" si="88"/>
        <v/>
      </c>
      <c r="CG56" s="294" t="str">
        <f t="shared" si="89"/>
        <v/>
      </c>
      <c r="CH56" s="294" t="str">
        <f t="shared" si="90"/>
        <v/>
      </c>
      <c r="CI56" s="294" t="str">
        <f t="shared" si="125"/>
        <v/>
      </c>
      <c r="CJ56" s="294" t="str">
        <f t="shared" si="125"/>
        <v/>
      </c>
      <c r="CK56" s="294" t="str">
        <f t="shared" si="92"/>
        <v/>
      </c>
      <c r="CL56" s="294" t="str">
        <f t="shared" si="93"/>
        <v/>
      </c>
      <c r="CM56" s="295">
        <v>42</v>
      </c>
      <c r="CN56" s="297"/>
      <c r="CO56" s="297"/>
      <c r="CP56" s="309" t="str">
        <f t="shared" si="94"/>
        <v/>
      </c>
      <c r="CQ56" s="292" t="str">
        <f t="shared" si="95"/>
        <v/>
      </c>
      <c r="CR56" s="292" t="str">
        <f t="shared" si="96"/>
        <v/>
      </c>
      <c r="CS56" s="292" t="str">
        <f t="shared" si="97"/>
        <v/>
      </c>
      <c r="CT56" s="293" t="str">
        <f t="shared" si="98"/>
        <v/>
      </c>
      <c r="CU56" s="293" t="str">
        <f t="shared" si="99"/>
        <v/>
      </c>
      <c r="CV56" s="294" t="str">
        <f t="shared" si="100"/>
        <v/>
      </c>
      <c r="CW56" s="294" t="str">
        <f t="shared" si="101"/>
        <v/>
      </c>
      <c r="CX56" s="294" t="str">
        <f t="shared" si="102"/>
        <v/>
      </c>
      <c r="CY56" s="294" t="str">
        <f t="shared" si="103"/>
        <v/>
      </c>
      <c r="CZ56" s="294" t="str">
        <f t="shared" si="104"/>
        <v/>
      </c>
      <c r="DA56" s="294" t="str">
        <f t="shared" si="105"/>
        <v/>
      </c>
      <c r="DB56" s="294" t="str">
        <f t="shared" si="106"/>
        <v/>
      </c>
      <c r="DC56" s="294" t="str">
        <f t="shared" si="107"/>
        <v/>
      </c>
      <c r="DD56" s="294" t="str">
        <f t="shared" si="108"/>
        <v/>
      </c>
      <c r="DE56" s="294" t="str">
        <f t="shared" si="109"/>
        <v/>
      </c>
      <c r="DF56" s="294" t="str">
        <f t="shared" si="126"/>
        <v/>
      </c>
      <c r="DG56" s="294" t="str">
        <f t="shared" si="126"/>
        <v/>
      </c>
      <c r="DH56" s="294" t="str">
        <f t="shared" si="111"/>
        <v/>
      </c>
      <c r="DI56" s="294" t="str">
        <f t="shared" si="112"/>
        <v/>
      </c>
      <c r="DJ56" s="295">
        <v>42</v>
      </c>
      <c r="DK56" s="296"/>
      <c r="DL56" s="296"/>
      <c r="DM56" s="309" t="str">
        <f t="shared" si="113"/>
        <v/>
      </c>
      <c r="DN56" s="292" t="str">
        <f t="shared" si="114"/>
        <v/>
      </c>
      <c r="DO56" s="292" t="str">
        <f t="shared" si="115"/>
        <v/>
      </c>
      <c r="DP56" s="292" t="str">
        <f t="shared" si="116"/>
        <v/>
      </c>
      <c r="DQ56" s="293" t="str">
        <f t="shared" si="117"/>
        <v/>
      </c>
      <c r="DR56" s="293" t="str">
        <f t="shared" si="118"/>
        <v/>
      </c>
      <c r="DS56" s="293" t="str">
        <f t="shared" si="7"/>
        <v/>
      </c>
      <c r="DT56" s="293" t="str">
        <f t="shared" si="8"/>
        <v/>
      </c>
      <c r="DU56" s="294" t="str">
        <f t="shared" si="9"/>
        <v/>
      </c>
      <c r="DV56" s="294" t="str">
        <f t="shared" si="10"/>
        <v/>
      </c>
      <c r="DW56" s="294" t="str">
        <f t="shared" si="11"/>
        <v/>
      </c>
      <c r="DX56" s="294" t="str">
        <f t="shared" si="12"/>
        <v/>
      </c>
      <c r="DY56" s="294" t="str">
        <f t="shared" si="13"/>
        <v/>
      </c>
      <c r="DZ56" s="294" t="str">
        <f t="shared" si="14"/>
        <v/>
      </c>
      <c r="EA56" s="294" t="str">
        <f t="shared" si="15"/>
        <v/>
      </c>
      <c r="EB56" s="294" t="str">
        <f t="shared" si="16"/>
        <v/>
      </c>
      <c r="EC56" s="294" t="str">
        <f t="shared" si="17"/>
        <v/>
      </c>
      <c r="ED56" s="294" t="str">
        <f t="shared" si="120"/>
        <v/>
      </c>
      <c r="EE56" s="294" t="str">
        <f t="shared" si="18"/>
        <v/>
      </c>
      <c r="EF56" s="294" t="str">
        <f t="shared" si="119"/>
        <v/>
      </c>
      <c r="EG56" s="295">
        <v>42</v>
      </c>
      <c r="EU56" s="254" t="str">
        <f>IFERROR(IF(AND('Classificação geral'!$H48="FEM",'Classificação geral'!$I48=1,'Classificação geral'!$F48="Mini"),'Classificação geral'!$A48,""),"")</f>
        <v/>
      </c>
      <c r="EV56" s="254" t="str">
        <f>IFERROR(IF(AND('Classificação geral'!$H48="FEM",'Classificação geral'!$I48=1,'Classificação geral'!F48="Mini"),'Classificação geral'!$B48,""),"")</f>
        <v/>
      </c>
      <c r="EW56" s="255" t="str">
        <f>IF($EV56='Classificação geral'!$B48,'Classificação geral'!$C48,"")</f>
        <v/>
      </c>
      <c r="EX56" s="255" t="str">
        <f>IF($EV56='Classificação geral'!$B48,'Classificação geral'!$D48,"")</f>
        <v/>
      </c>
      <c r="EY56" s="255" t="str">
        <f>IF($EV56='Classificação geral'!$B48,'Classificação geral'!$H48,"")</f>
        <v/>
      </c>
      <c r="EZ56" s="255" t="str">
        <f>IF($EY56='Classificação geral'!$H48,'Classificação geral'!$I48,"")</f>
        <v/>
      </c>
      <c r="FA56" s="255" t="str">
        <f>IF($EZ56='Classificação geral'!$I48,'Classificação geral'!$N48,"")</f>
        <v/>
      </c>
      <c r="FB56" s="255" t="str">
        <f>IF($EZ56='Classificação geral'!$I48,'Classificação geral'!$Q48,"")</f>
        <v/>
      </c>
      <c r="FC56" s="255" t="str">
        <f>IF($EZ56='Classificação geral'!$I48,'Classificação geral'!$R48,"")</f>
        <v/>
      </c>
      <c r="FD56" s="255" t="str">
        <f>IF($EZ56='Classificação geral'!$I48,'Classificação geral'!$J48,"")</f>
        <v/>
      </c>
      <c r="FE56" s="255" t="str">
        <f>IF($EZ56='Classificação geral'!$I48,'Classificação geral'!$S48,"")</f>
        <v/>
      </c>
      <c r="FF56" s="255" t="str">
        <f>IF($EZ56='Classificação geral'!$I48,'Classificação geral'!$U48,"")</f>
        <v/>
      </c>
      <c r="FG56" s="255" t="str">
        <f>IF($EZ56='Classificação geral'!$I48,'Classificação geral'!$V48,"")</f>
        <v/>
      </c>
      <c r="FH56" s="255" t="str">
        <f>IF($EZ56='Classificação geral'!$I48,'Classificação geral'!$K48,"")</f>
        <v/>
      </c>
      <c r="FI56" s="255" t="str">
        <f>IF($EZ56='Classificação geral'!$I48,'Classificação geral'!$W48,"")</f>
        <v/>
      </c>
      <c r="FJ56" s="255" t="str">
        <f>IF($EZ56='Classificação geral'!$I48,'Classificação geral'!$Y48,"")</f>
        <v/>
      </c>
      <c r="FK56" s="255" t="str">
        <f>IF($EZ56='Classificação geral'!$I48,'Classificação geral'!$Z48,"")</f>
        <v/>
      </c>
      <c r="FL56" s="255" t="str">
        <f>IF($EZ56='Classificação geral'!$I48,'Classificação geral'!$L48,"")</f>
        <v/>
      </c>
      <c r="FM56" s="255" t="str">
        <f>IF($EZ56='Classificação geral'!$I48,'Classificação geral'!$M48,"")</f>
        <v/>
      </c>
      <c r="FN56" s="255" t="str">
        <f>IF($EZ56='Classificação geral'!$I48,'Classificação geral'!$AG48,"")</f>
        <v/>
      </c>
      <c r="FO56" s="256" t="str">
        <f>IFERROR(RANK(FN56,FN:FN,0)+ COUNTIF($FN$13:FN55,FN56),"")</f>
        <v/>
      </c>
      <c r="FP56" s="244"/>
      <c r="FQ56" s="254" t="str">
        <f>IFERROR(IF(AND('Classificação geral'!$H48="mas",'Classificação geral'!$I48=1,'Classificação geral'!$F48="Mini"),'Classificação geral'!$A48,""),"")</f>
        <v/>
      </c>
      <c r="FR56" s="254" t="str">
        <f>IFERROR(IF(AND('Classificação geral'!$H48="mas",'Classificação geral'!$I48=1,'Classificação geral'!$F48="Mini"),'Classificação geral'!$B48,""),"")</f>
        <v/>
      </c>
      <c r="FS56" s="255" t="str">
        <f>IF($FR56='Classificação geral'!$B48,'Classificação geral'!$C48,"")</f>
        <v/>
      </c>
      <c r="FT56" s="255" t="str">
        <f>IF($FR56='Classificação geral'!$B48,'Classificação geral'!$D48,"")</f>
        <v/>
      </c>
      <c r="FU56" s="255" t="str">
        <f>IF($FR56='Classificação geral'!$B48,'Classificação geral'!$H48,"")</f>
        <v/>
      </c>
      <c r="FV56" s="254" t="str">
        <f>IFERROR(IF(AND($FU56="mas",'Classificação geral'!$I48=1),'Classificação geral'!I48,""),"")</f>
        <v/>
      </c>
      <c r="FW56" s="254" t="str">
        <f>IFERROR(IF(AND($FU56="mas",'Classificação geral'!$I48=1),'Classificação geral'!N48,""),"")</f>
        <v/>
      </c>
      <c r="FX56" s="254" t="str">
        <f>IFERROR(IF(AND($FU56="mas",'Classificação geral'!$I48=1),'Classificação geral'!Q48,""),"")</f>
        <v/>
      </c>
      <c r="FY56" s="254" t="str">
        <f>IFERROR(IF(AND($FU56="mas",'Classificação geral'!$I48=1),'Classificação geral'!R48,""),"")</f>
        <v/>
      </c>
      <c r="FZ56" s="254" t="str">
        <f>IFERROR(IF(AND($FU56="mas",'Classificação geral'!$I48=1),'Classificação geral'!J48,""),"")</f>
        <v/>
      </c>
      <c r="GA56" s="254" t="str">
        <f>IFERROR(IF(AND($FU56="mas",'Classificação geral'!$I48=1),'Classificação geral'!S48,""),"")</f>
        <v/>
      </c>
      <c r="GB56" s="254" t="str">
        <f>IFERROR(IF(AND($FU56="mas",'Classificação geral'!$I48=1),'Classificação geral'!U48,""),"")</f>
        <v/>
      </c>
      <c r="GC56" s="254" t="str">
        <f>IFERROR(IF(AND($FU56="mas",'Classificação geral'!$I48=1),'Classificação geral'!V48,""),"")</f>
        <v/>
      </c>
      <c r="GD56" s="254" t="str">
        <f>IFERROR(IF(AND($FU56="mas",'Classificação geral'!$I48=1),'Classificação geral'!K48,""),"")</f>
        <v/>
      </c>
      <c r="GE56" s="254" t="str">
        <f>IFERROR(IF(AND($FU56="mas",'Classificação geral'!$I48=1),'Classificação geral'!W48,""),"")</f>
        <v/>
      </c>
      <c r="GF56" s="254" t="str">
        <f>IFERROR(IF(AND($FU56="mas",'Classificação geral'!$I48=1),'Classificação geral'!Y48,""),"")</f>
        <v/>
      </c>
      <c r="GG56" s="254" t="str">
        <f>IFERROR(IF(AND($FU56="mas",'Classificação geral'!$I48=1),'Classificação geral'!Z48,""),"")</f>
        <v/>
      </c>
      <c r="GH56" s="254" t="str">
        <f>IFERROR(IF(AND($FU56="mas",'Classificação geral'!$I48=1),'Classificação geral'!L48,""),"")</f>
        <v/>
      </c>
      <c r="GI56" s="254" t="str">
        <f>IFERROR(IF(AND($FU56="mas",'Classificação geral'!$I48=1),'Classificação geral'!M48,""),"")</f>
        <v/>
      </c>
      <c r="GJ56" s="302" t="str">
        <f>IFERROR(IF(AND($FU56="mas",'Classificação geral'!$I48=1),'Classificação geral'!AG48,""),"")</f>
        <v/>
      </c>
      <c r="GK56" s="256" t="str">
        <f>IFERROR(RANK(GJ56,GJ:GJ,0)+ COUNTIF($GJ$13:GJ55,GJ56),"")</f>
        <v/>
      </c>
      <c r="GL56" s="244"/>
      <c r="GM56" s="254" t="str">
        <f>IFERROR(IF(AND('Classificação geral'!$H48="fem",'Classificação geral'!$I48=2,'Classificação geral'!$F48="Mini"),'Classificação geral'!$A48,""),"")</f>
        <v/>
      </c>
      <c r="GN56" s="254" t="str">
        <f>IFERROR(IF(AND('Classificação geral'!$H48="fem",'Classificação geral'!$I48=2,'Classificação geral'!$F48="Mini"),'Classificação geral'!$B48,""),"")</f>
        <v/>
      </c>
      <c r="GO56" s="255" t="str">
        <f>IF($GN56='Classificação geral'!$B48,'Classificação geral'!$C48,"")</f>
        <v/>
      </c>
      <c r="GP56" s="255" t="str">
        <f>IF($GN56='Classificação geral'!$B48,'Classificação geral'!$D48,"")</f>
        <v/>
      </c>
      <c r="GQ56" s="255" t="str">
        <f>IF($GN56='Classificação geral'!$B48,'Classificação geral'!$H48,"")</f>
        <v/>
      </c>
      <c r="GR56" s="254" t="str">
        <f>IFERROR(IF(AND($GQ56="fem",'Classificação geral'!$I48=2),'Classificação geral'!I48,""),"")</f>
        <v/>
      </c>
      <c r="GS56" s="254" t="str">
        <f>IFERROR(IF(AND($GQ56="fem",'Classificação geral'!$I48=2),'Classificação geral'!N48,""),"")</f>
        <v/>
      </c>
      <c r="GT56" s="254" t="str">
        <f>IFERROR(IF(AND($GQ56="fem",'Classificação geral'!$I48=2),'Classificação geral'!Q48,""),"")</f>
        <v/>
      </c>
      <c r="GU56" s="254" t="str">
        <f>IFERROR(IF(AND($GQ56="fem",'Classificação geral'!$I48=2),'Classificação geral'!R48,""),"")</f>
        <v/>
      </c>
      <c r="GV56" s="254" t="str">
        <f>IFERROR(IF(AND($GQ56="fem",'Classificação geral'!$I48=2),'Classificação geral'!J48,""),"")</f>
        <v/>
      </c>
      <c r="GW56" s="254" t="str">
        <f>IFERROR(IF(AND($GQ56="fem",'Classificação geral'!$I48=2),'Classificação geral'!S48,""),"")</f>
        <v/>
      </c>
      <c r="GX56" s="254" t="str">
        <f>IFERROR(IF(AND($GQ56="fem",'Classificação geral'!$I48=2),'Classificação geral'!U48,""),"")</f>
        <v/>
      </c>
      <c r="GY56" s="254" t="str">
        <f>IFERROR(IF(AND($GQ56="fem",'Classificação geral'!$I48=2),'Classificação geral'!V48,""),"")</f>
        <v/>
      </c>
      <c r="GZ56" s="254" t="str">
        <f>IFERROR(IF(AND($GQ56="fem",'Classificação geral'!$I48=2),'Classificação geral'!K48,""),"")</f>
        <v/>
      </c>
      <c r="HA56" s="254" t="str">
        <f>IFERROR(IF(AND($GQ56="fem",'Classificação geral'!$I48=2),'Classificação geral'!W48,""),"")</f>
        <v/>
      </c>
      <c r="HB56" s="254" t="str">
        <f>IFERROR(IF(AND($GQ56="fem",'Classificação geral'!$I48=2),'Classificação geral'!Y48,""),"")</f>
        <v/>
      </c>
      <c r="HC56" s="254" t="str">
        <f>IFERROR(IF(AND($GQ56="fem",'Classificação geral'!$I48=2),'Classificação geral'!Z48,""),"")</f>
        <v/>
      </c>
      <c r="HD56" s="254" t="str">
        <f>IFERROR(IF(AND($GQ56="fem",'Classificação geral'!$I48=2),'Classificação geral'!L48,""),"")</f>
        <v/>
      </c>
      <c r="HE56" s="254" t="str">
        <f>IFERROR(IF(AND($GQ56="fem",'Classificação geral'!$I48=2),'Classificação geral'!M48,""),"")</f>
        <v/>
      </c>
      <c r="HF56" s="254" t="str">
        <f>IFERROR(IF(AND($GQ56="fem",'Classificação geral'!$I48=2),'Classificação geral'!AG48,""),"")</f>
        <v/>
      </c>
      <c r="HG56" s="256" t="str">
        <f>IFERROR(RANK(HF56,HF:HF,0)+ COUNTIF(HF$13:$HF54,HF56),"")</f>
        <v/>
      </c>
      <c r="HH56" s="244"/>
      <c r="HI56" s="254" t="str">
        <f>IFERROR(IF(AND('Classificação geral'!$H48="mas",'Classificação geral'!$I48=2,'Classificação geral'!$F48="Mini"),'Classificação geral'!$A48,""),"")</f>
        <v/>
      </c>
      <c r="HJ56" s="254" t="str">
        <f>IFERROR(IF(AND('Classificação geral'!$H48="mas",'Classificação geral'!$I48=2,'Classificação geral'!$F48="Mini"),'Classificação geral'!$B48,""),"")</f>
        <v/>
      </c>
      <c r="HK56" s="255" t="str">
        <f>IF($HJ56='Classificação geral'!$B48,'Classificação geral'!$C48,"")</f>
        <v/>
      </c>
      <c r="HL56" s="255" t="str">
        <f>IF($HJ56='Classificação geral'!$B48,'Classificação geral'!$D48,"")</f>
        <v/>
      </c>
      <c r="HM56" s="255" t="str">
        <f>IF($HJ56='Classificação geral'!$B48,'Classificação geral'!$H48,"")</f>
        <v/>
      </c>
      <c r="HN56" s="254" t="str">
        <f>IFERROR(IF(AND($HM56="mas",'Classificação geral'!$I48=2),'Classificação geral'!I48,""),"")</f>
        <v/>
      </c>
      <c r="HO56" s="254" t="str">
        <f>IFERROR(IF(AND($HM56="mas",'Classificação geral'!$I48=2),'Classificação geral'!N48,""),"")</f>
        <v/>
      </c>
      <c r="HP56" s="254" t="str">
        <f>IFERROR(IF(AND($HM56="mas",'Classificação geral'!$I48=2),'Classificação geral'!Q48,""),"")</f>
        <v/>
      </c>
      <c r="HQ56" s="254" t="str">
        <f>IFERROR(IF(AND($HM56="mas",'Classificação geral'!$I48=2),'Classificação geral'!R48,""),"")</f>
        <v/>
      </c>
      <c r="HR56" s="254" t="str">
        <f>IFERROR(IF(AND($HM56="mas",'Classificação geral'!$I48=2),'Classificação geral'!J48,""),"")</f>
        <v/>
      </c>
      <c r="HS56" s="254" t="str">
        <f>IFERROR(IF(AND($HM56="mas",'Classificação geral'!$I48=2),'Classificação geral'!S48,""),"")</f>
        <v/>
      </c>
      <c r="HT56" s="254" t="str">
        <f>IFERROR(IF(AND($HM56="mas",'Classificação geral'!$I48=2),'Classificação geral'!U48,""),"")</f>
        <v/>
      </c>
      <c r="HU56" s="254" t="str">
        <f>IFERROR(IF(AND($HM56="mas",'Classificação geral'!$I48=2),'Classificação geral'!V48,""),"")</f>
        <v/>
      </c>
      <c r="HV56" s="254" t="str">
        <f>IFERROR(IF(AND($HM56="mas",'Classificação geral'!$I48=2),'Classificação geral'!J48,""),"")</f>
        <v/>
      </c>
      <c r="HW56" s="254" t="str">
        <f>IFERROR(IF(AND($HM56="mas",'Classificação geral'!$I48=2),'Classificação geral'!W48,""),"")</f>
        <v/>
      </c>
      <c r="HX56" s="254" t="str">
        <f>IFERROR(IF(AND($HM56="mas",'Classificação geral'!$I48=2),'Classificação geral'!Y48,""),"")</f>
        <v/>
      </c>
      <c r="HY56" s="254" t="str">
        <f>IFERROR(IF(AND($HM56="mas",'Classificação geral'!$I48=2),'Classificação geral'!Z48,""),"")</f>
        <v/>
      </c>
      <c r="HZ56" s="254" t="str">
        <f>IFERROR(IF(AND($HM56="mas",'Classificação geral'!$I48=2),'Classificação geral'!L48,""),"")</f>
        <v/>
      </c>
      <c r="IA56" s="254" t="str">
        <f>IFERROR(IF(AND($HM56="mas",'Classificação geral'!$I48=2),'Classificação geral'!$AG48,""),"")</f>
        <v/>
      </c>
      <c r="IB56" s="256" t="str">
        <f>IFERROR(RANK(IA56,IA:IA,0)+ COUNTIF($IA$13:IA$13,IA56),"")</f>
        <v/>
      </c>
      <c r="IC56" s="244"/>
      <c r="ID56" s="254" t="str">
        <f>IFERROR(IF(AND('Classificação geral'!$H48="fem",'Classificação geral'!$I48=3,'Classificação geral'!$F48="Mini"),'Classificação geral'!$A48,""),"")</f>
        <v/>
      </c>
      <c r="IE56" s="254" t="str">
        <f>IFERROR(IF(AND('Classificação geral'!$H48="fem",'Classificação geral'!$I48=3,'Classificação geral'!$F48="Mini"),'Classificação geral'!$B48,""),"")</f>
        <v/>
      </c>
      <c r="IF56" s="255" t="str">
        <f>IF($IE56='Classificação geral'!$B48,'Classificação geral'!$C48,"")</f>
        <v/>
      </c>
      <c r="IG56" s="255" t="str">
        <f>IF($IE56='Classificação geral'!$B48,'Classificação geral'!$D48,"")</f>
        <v/>
      </c>
      <c r="IH56" s="255" t="str">
        <f>IF($IE56='Classificação geral'!$B48,'Classificação geral'!$H48,"")</f>
        <v/>
      </c>
      <c r="II56" s="255" t="str">
        <f>IF($IH56='Classificação geral'!$H48,'Classificação geral'!$I48,"")</f>
        <v/>
      </c>
      <c r="IJ56" s="255" t="str">
        <f>IF($II56='Classificação geral'!$I48,'Classificação geral'!$N48,"")</f>
        <v/>
      </c>
      <c r="IK56" s="255" t="str">
        <f>IF($II56='Classificação geral'!$I48,'Classificação geral'!$Q48,"")</f>
        <v/>
      </c>
      <c r="IL56" s="255" t="str">
        <f>IF($II56='Classificação geral'!$I48,'Classificação geral'!$R48,"")</f>
        <v/>
      </c>
      <c r="IM56" s="255" t="str">
        <f>IF($II56='Classificação geral'!$I48,'Classificação geral'!$J48,"")</f>
        <v/>
      </c>
      <c r="IN56" s="255" t="str">
        <f>IF($II56='Classificação geral'!$I48,'Classificação geral'!$S48,"")</f>
        <v/>
      </c>
      <c r="IO56" s="255" t="str">
        <f>IF($II56='Classificação geral'!$I48,'Classificação geral'!$U48,"")</f>
        <v/>
      </c>
      <c r="IP56" s="255" t="str">
        <f>IF($II56='Classificação geral'!$I48,'Classificação geral'!$V48,"")</f>
        <v/>
      </c>
      <c r="IQ56" s="255" t="str">
        <f>IF($II56='Classificação geral'!$I48,'Classificação geral'!$K48,"")</f>
        <v/>
      </c>
      <c r="IR56" s="255" t="str">
        <f>IF($II56='Classificação geral'!$I48,'Classificação geral'!$W48,"")</f>
        <v/>
      </c>
      <c r="IS56" s="255" t="str">
        <f>IF($II56='Classificação geral'!$I48,'Classificação geral'!$Y48,"")</f>
        <v/>
      </c>
      <c r="IT56" s="255" t="str">
        <f>IF($II56='Classificação geral'!$I48,'Classificação geral'!$Z48,"")</f>
        <v/>
      </c>
      <c r="IU56" s="255" t="str">
        <f>IF($II56='Classificação geral'!$I48,'Classificação geral'!$L48,"")</f>
        <v/>
      </c>
      <c r="IV56" s="255" t="str">
        <f>IF($II56='Classificação geral'!$I48,'Classificação geral'!$M48,"")</f>
        <v/>
      </c>
      <c r="IW56" s="255" t="str">
        <f>IF($II56='Classificação geral'!$I48,'Classificação geral'!$AG48,"")</f>
        <v/>
      </c>
      <c r="IX56" s="256" t="str">
        <f>IFERROR(RANK(IW56,IW:IW,0)+ COUNTIF($IW$13:IW54,IW56),"")</f>
        <v/>
      </c>
      <c r="IY56" s="244"/>
      <c r="IZ56" s="254" t="str">
        <f>IFERROR(IF(AND('Classificação geral'!$H48="mas",'Classificação geral'!$I48=3,'Classificação geral'!$F48="Mini"),'Classificação geral'!$A48,""),"")</f>
        <v/>
      </c>
      <c r="JA56" s="254" t="str">
        <f>IFERROR(IF(AND('Classificação geral'!$H48="mas",'Classificação geral'!$I48=3,'Classificação geral'!$F48="Mini"),'Classificação geral'!$B48,""),"")</f>
        <v/>
      </c>
      <c r="JB56" s="255" t="str">
        <f>IF($JA56='Classificação geral'!$B48,'Classificação geral'!$C48,"")</f>
        <v/>
      </c>
      <c r="JC56" s="255" t="str">
        <f>IF($JA56='Classificação geral'!$B48,'Classificação geral'!$D48,"")</f>
        <v/>
      </c>
      <c r="JD56" s="255" t="str">
        <f>IF($JA56='Classificação geral'!$B48,'Classificação geral'!$H48,"")</f>
        <v/>
      </c>
      <c r="JE56" s="254" t="str">
        <f>IFERROR(IF(AND($JD56="mas",'Classificação geral'!$I48=3),'Classificação geral'!I48,""),"")</f>
        <v/>
      </c>
      <c r="JF56" s="254" t="str">
        <f>IFERROR(IF(AND($JD56="mas",'Classificação geral'!$I48=3),'Classificação geral'!N48,""),"")</f>
        <v/>
      </c>
      <c r="JG56" s="254" t="str">
        <f>IFERROR(IF(AND($JD56="mas",'Classificação geral'!$I48=3),'Classificação geral'!Q48,""),"")</f>
        <v/>
      </c>
      <c r="JH56" s="254" t="str">
        <f>IFERROR(IF(AND($JD56="mas",'Classificação geral'!$I48=3),'Classificação geral'!R48,""),"")</f>
        <v/>
      </c>
      <c r="JI56" s="254" t="str">
        <f>IFERROR(IF(AND($JD56="mas",'Classificação geral'!$I48=3),'Classificação geral'!J48,""),"")</f>
        <v/>
      </c>
      <c r="JJ56" s="254" t="str">
        <f>IFERROR(IF(AND($JD56="mas",'Classificação geral'!$I48=3),'Classificação geral'!S48,""),"")</f>
        <v/>
      </c>
      <c r="JK56" s="254" t="str">
        <f>IFERROR(IF(AND($JD56="mas",'Classificação geral'!$I48=3),'Classificação geral'!U48,""),"")</f>
        <v/>
      </c>
      <c r="JL56" s="254" t="str">
        <f>IFERROR(IF(AND($JD56="mas",'Classificação geral'!$I48=3),'Classificação geral'!V48,""),"")</f>
        <v/>
      </c>
      <c r="JM56" s="254" t="str">
        <f>IFERROR(IF(AND($JD56="mas",'Classificação geral'!$I48=3),'Classificação geral'!K48,""),"")</f>
        <v/>
      </c>
      <c r="JN56" s="254" t="str">
        <f>IFERROR(IF(AND($JD56="mas",'Classificação geral'!$I48=3),'Classificação geral'!W48,""),"")</f>
        <v/>
      </c>
      <c r="JO56" s="254" t="str">
        <f>IFERROR(IF(AND($JD56="mas",'Classificação geral'!$I48=3),'Classificação geral'!Y48,""),"")</f>
        <v/>
      </c>
      <c r="JP56" s="254" t="str">
        <f>IFERROR(IF(AND($JD56="mas",'Classificação geral'!$I48=3),'Classificação geral'!Z48,""),"")</f>
        <v/>
      </c>
      <c r="JQ56" s="254" t="str">
        <f>IFERROR(IF(AND($JD56="mas",'Classificação geral'!$I48=3),'Classificação geral'!L48,""),"")</f>
        <v/>
      </c>
      <c r="JR56" s="254" t="str">
        <f>IFERROR(IF(AND($JD56="mas",'Classificação geral'!$I48=3),'Classificação geral'!$AG48,""),"")</f>
        <v/>
      </c>
      <c r="JS56" s="256" t="str">
        <f>IFERROR(RANK(JR56,JR:JR,0)+ COUNTIF(JR$13:$JR54,JR56),"")</f>
        <v/>
      </c>
    </row>
    <row r="57" spans="1:279" s="304" customFormat="1" ht="24.75" customHeight="1" x14ac:dyDescent="0.4">
      <c r="A57" s="297"/>
      <c r="B57" s="309" t="str">
        <f t="shared" si="19"/>
        <v/>
      </c>
      <c r="C57" s="292" t="str">
        <f t="shared" si="20"/>
        <v/>
      </c>
      <c r="D57" s="292" t="str">
        <f t="shared" si="21"/>
        <v/>
      </c>
      <c r="E57" s="292" t="str">
        <f t="shared" si="22"/>
        <v/>
      </c>
      <c r="F57" s="293" t="str">
        <f t="shared" si="23"/>
        <v/>
      </c>
      <c r="G57" s="293" t="str">
        <f t="shared" si="24"/>
        <v/>
      </c>
      <c r="H57" s="294" t="str">
        <f t="shared" si="25"/>
        <v/>
      </c>
      <c r="I57" s="294" t="str">
        <f t="shared" si="26"/>
        <v/>
      </c>
      <c r="J57" s="294" t="str">
        <f t="shared" si="27"/>
        <v/>
      </c>
      <c r="K57" s="294" t="str">
        <f t="shared" si="28"/>
        <v/>
      </c>
      <c r="L57" s="294" t="str">
        <f t="shared" si="29"/>
        <v/>
      </c>
      <c r="M57" s="294" t="str">
        <f t="shared" si="30"/>
        <v/>
      </c>
      <c r="N57" s="294" t="str">
        <f t="shared" si="31"/>
        <v/>
      </c>
      <c r="O57" s="294" t="str">
        <f t="shared" si="32"/>
        <v/>
      </c>
      <c r="P57" s="294" t="str">
        <f t="shared" si="33"/>
        <v/>
      </c>
      <c r="Q57" s="294" t="str">
        <f t="shared" si="34"/>
        <v/>
      </c>
      <c r="R57" s="294" t="str">
        <f t="shared" si="121"/>
        <v/>
      </c>
      <c r="S57" s="294" t="str">
        <f t="shared" si="121"/>
        <v/>
      </c>
      <c r="T57" s="294" t="str">
        <f t="shared" si="36"/>
        <v/>
      </c>
      <c r="U57" s="294" t="str">
        <f t="shared" si="37"/>
        <v/>
      </c>
      <c r="V57" s="295">
        <v>43</v>
      </c>
      <c r="W57" s="296"/>
      <c r="X57" s="296"/>
      <c r="Y57" s="309" t="str">
        <f t="shared" si="38"/>
        <v/>
      </c>
      <c r="Z57" s="292" t="str">
        <f t="shared" si="39"/>
        <v/>
      </c>
      <c r="AA57" s="292" t="str">
        <f t="shared" si="40"/>
        <v/>
      </c>
      <c r="AB57" s="292" t="str">
        <f t="shared" si="41"/>
        <v/>
      </c>
      <c r="AC57" s="293" t="str">
        <f t="shared" si="42"/>
        <v/>
      </c>
      <c r="AD57" s="293" t="str">
        <f t="shared" si="43"/>
        <v/>
      </c>
      <c r="AE57" s="294" t="str">
        <f t="shared" si="44"/>
        <v/>
      </c>
      <c r="AF57" s="294" t="str">
        <f t="shared" si="45"/>
        <v/>
      </c>
      <c r="AG57" s="294" t="str">
        <f t="shared" si="46"/>
        <v/>
      </c>
      <c r="AH57" s="294" t="str">
        <f t="shared" si="47"/>
        <v/>
      </c>
      <c r="AI57" s="294" t="str">
        <f t="shared" si="48"/>
        <v/>
      </c>
      <c r="AJ57" s="294" t="str">
        <f t="shared" si="49"/>
        <v/>
      </c>
      <c r="AK57" s="294" t="str">
        <f t="shared" si="50"/>
        <v/>
      </c>
      <c r="AL57" s="294" t="str">
        <f t="shared" si="51"/>
        <v/>
      </c>
      <c r="AM57" s="294" t="str">
        <f t="shared" si="52"/>
        <v/>
      </c>
      <c r="AN57" s="294" t="str">
        <f t="shared" si="53"/>
        <v/>
      </c>
      <c r="AO57" s="294" t="str">
        <f t="shared" si="122"/>
        <v/>
      </c>
      <c r="AP57" s="294" t="str">
        <f t="shared" si="122"/>
        <v/>
      </c>
      <c r="AQ57" s="294" t="str">
        <f t="shared" si="55"/>
        <v/>
      </c>
      <c r="AR57" s="294" t="str">
        <f t="shared" si="56"/>
        <v/>
      </c>
      <c r="AS57" s="295">
        <v>43</v>
      </c>
      <c r="AT57" s="296"/>
      <c r="AU57" s="297"/>
      <c r="AV57" s="310" t="str">
        <f t="shared" si="57"/>
        <v/>
      </c>
      <c r="AW57" s="292" t="str">
        <f t="shared" si="58"/>
        <v/>
      </c>
      <c r="AX57" s="292" t="str">
        <f t="shared" si="59"/>
        <v/>
      </c>
      <c r="AY57" s="293" t="str">
        <f t="shared" si="60"/>
        <v/>
      </c>
      <c r="AZ57" s="293" t="str">
        <f t="shared" si="61"/>
        <v/>
      </c>
      <c r="BA57" s="293" t="str">
        <f t="shared" si="62"/>
        <v/>
      </c>
      <c r="BB57" s="294" t="str">
        <f t="shared" si="63"/>
        <v/>
      </c>
      <c r="BC57" s="294" t="str">
        <f t="shared" si="64"/>
        <v/>
      </c>
      <c r="BD57" s="294" t="str">
        <f t="shared" si="65"/>
        <v/>
      </c>
      <c r="BE57" s="294" t="str">
        <f t="shared" si="66"/>
        <v/>
      </c>
      <c r="BF57" s="294" t="str">
        <f t="shared" si="67"/>
        <v/>
      </c>
      <c r="BG57" s="294" t="str">
        <f t="shared" si="68"/>
        <v/>
      </c>
      <c r="BH57" s="294" t="str">
        <f t="shared" si="69"/>
        <v/>
      </c>
      <c r="BI57" s="294" t="str">
        <f t="shared" si="70"/>
        <v/>
      </c>
      <c r="BJ57" s="294" t="str">
        <f t="shared" si="71"/>
        <v/>
      </c>
      <c r="BK57" s="294" t="str">
        <f t="shared" si="72"/>
        <v/>
      </c>
      <c r="BL57" s="294" t="str">
        <f t="shared" si="123"/>
        <v/>
      </c>
      <c r="BM57" s="294" t="str">
        <f t="shared" si="123"/>
        <v/>
      </c>
      <c r="BN57" s="294" t="str">
        <f t="shared" si="74"/>
        <v/>
      </c>
      <c r="BO57" s="294" t="str">
        <f t="shared" si="75"/>
        <v/>
      </c>
      <c r="BP57" s="295">
        <v>43</v>
      </c>
      <c r="BQ57" s="296"/>
      <c r="BR57" s="296"/>
      <c r="BS57" s="310" t="str">
        <f t="shared" si="76"/>
        <v/>
      </c>
      <c r="BT57" s="292" t="str">
        <f t="shared" si="77"/>
        <v/>
      </c>
      <c r="BU57" s="292" t="str">
        <f t="shared" si="78"/>
        <v/>
      </c>
      <c r="BV57" s="293" t="str">
        <f t="shared" si="79"/>
        <v/>
      </c>
      <c r="BW57" s="293" t="str">
        <f t="shared" si="80"/>
        <v/>
      </c>
      <c r="BX57" s="293" t="str">
        <f t="shared" si="124"/>
        <v/>
      </c>
      <c r="BY57" s="294" t="str">
        <f t="shared" si="124"/>
        <v/>
      </c>
      <c r="BZ57" s="294" t="str">
        <f t="shared" si="82"/>
        <v/>
      </c>
      <c r="CA57" s="294" t="str">
        <f t="shared" si="83"/>
        <v/>
      </c>
      <c r="CB57" s="294" t="str">
        <f t="shared" si="84"/>
        <v/>
      </c>
      <c r="CC57" s="294" t="str">
        <f t="shared" si="85"/>
        <v/>
      </c>
      <c r="CD57" s="294" t="str">
        <f t="shared" si="86"/>
        <v/>
      </c>
      <c r="CE57" s="294" t="str">
        <f t="shared" si="87"/>
        <v/>
      </c>
      <c r="CF57" s="294" t="str">
        <f t="shared" si="88"/>
        <v/>
      </c>
      <c r="CG57" s="294" t="str">
        <f t="shared" si="89"/>
        <v/>
      </c>
      <c r="CH57" s="294" t="str">
        <f t="shared" si="90"/>
        <v/>
      </c>
      <c r="CI57" s="294" t="str">
        <f t="shared" si="125"/>
        <v/>
      </c>
      <c r="CJ57" s="294" t="str">
        <f t="shared" si="125"/>
        <v/>
      </c>
      <c r="CK57" s="294" t="str">
        <f t="shared" si="92"/>
        <v/>
      </c>
      <c r="CL57" s="294" t="str">
        <f t="shared" si="93"/>
        <v/>
      </c>
      <c r="CM57" s="295">
        <v>43</v>
      </c>
      <c r="CN57" s="297"/>
      <c r="CO57" s="297"/>
      <c r="CP57" s="309" t="str">
        <f t="shared" si="94"/>
        <v/>
      </c>
      <c r="CQ57" s="292" t="str">
        <f t="shared" si="95"/>
        <v/>
      </c>
      <c r="CR57" s="292" t="str">
        <f t="shared" si="96"/>
        <v/>
      </c>
      <c r="CS57" s="292" t="str">
        <f t="shared" si="97"/>
        <v/>
      </c>
      <c r="CT57" s="293" t="str">
        <f t="shared" si="98"/>
        <v/>
      </c>
      <c r="CU57" s="293" t="str">
        <f t="shared" si="99"/>
        <v/>
      </c>
      <c r="CV57" s="294" t="str">
        <f t="shared" si="100"/>
        <v/>
      </c>
      <c r="CW57" s="294" t="str">
        <f t="shared" si="101"/>
        <v/>
      </c>
      <c r="CX57" s="294" t="str">
        <f t="shared" si="102"/>
        <v/>
      </c>
      <c r="CY57" s="294" t="str">
        <f t="shared" si="103"/>
        <v/>
      </c>
      <c r="CZ57" s="294" t="str">
        <f t="shared" si="104"/>
        <v/>
      </c>
      <c r="DA57" s="294" t="str">
        <f t="shared" si="105"/>
        <v/>
      </c>
      <c r="DB57" s="294" t="str">
        <f t="shared" si="106"/>
        <v/>
      </c>
      <c r="DC57" s="294" t="str">
        <f t="shared" si="107"/>
        <v/>
      </c>
      <c r="DD57" s="294" t="str">
        <f t="shared" si="108"/>
        <v/>
      </c>
      <c r="DE57" s="294" t="str">
        <f t="shared" si="109"/>
        <v/>
      </c>
      <c r="DF57" s="294" t="str">
        <f t="shared" si="126"/>
        <v/>
      </c>
      <c r="DG57" s="294" t="str">
        <f t="shared" si="126"/>
        <v/>
      </c>
      <c r="DH57" s="294" t="str">
        <f t="shared" si="111"/>
        <v/>
      </c>
      <c r="DI57" s="294" t="str">
        <f t="shared" si="112"/>
        <v/>
      </c>
      <c r="DJ57" s="295">
        <v>43</v>
      </c>
      <c r="DK57" s="296"/>
      <c r="DL57" s="296"/>
      <c r="DM57" s="309" t="str">
        <f t="shared" si="113"/>
        <v/>
      </c>
      <c r="DN57" s="292" t="str">
        <f t="shared" si="114"/>
        <v/>
      </c>
      <c r="DO57" s="292" t="str">
        <f t="shared" si="115"/>
        <v/>
      </c>
      <c r="DP57" s="292" t="str">
        <f t="shared" si="116"/>
        <v/>
      </c>
      <c r="DQ57" s="293" t="str">
        <f t="shared" si="117"/>
        <v/>
      </c>
      <c r="DR57" s="293" t="str">
        <f t="shared" si="118"/>
        <v/>
      </c>
      <c r="DS57" s="293" t="str">
        <f t="shared" si="7"/>
        <v/>
      </c>
      <c r="DT57" s="293" t="str">
        <f t="shared" si="8"/>
        <v/>
      </c>
      <c r="DU57" s="294" t="str">
        <f t="shared" si="9"/>
        <v/>
      </c>
      <c r="DV57" s="294" t="str">
        <f t="shared" si="10"/>
        <v/>
      </c>
      <c r="DW57" s="294" t="str">
        <f t="shared" si="11"/>
        <v/>
      </c>
      <c r="DX57" s="294" t="str">
        <f t="shared" si="12"/>
        <v/>
      </c>
      <c r="DY57" s="294" t="str">
        <f t="shared" si="13"/>
        <v/>
      </c>
      <c r="DZ57" s="294" t="str">
        <f t="shared" si="14"/>
        <v/>
      </c>
      <c r="EA57" s="294" t="str">
        <f t="shared" si="15"/>
        <v/>
      </c>
      <c r="EB57" s="294" t="str">
        <f t="shared" si="16"/>
        <v/>
      </c>
      <c r="EC57" s="294" t="str">
        <f t="shared" si="17"/>
        <v/>
      </c>
      <c r="ED57" s="294" t="str">
        <f t="shared" si="120"/>
        <v/>
      </c>
      <c r="EE57" s="294" t="str">
        <f t="shared" si="18"/>
        <v/>
      </c>
      <c r="EF57" s="294" t="str">
        <f t="shared" si="119"/>
        <v/>
      </c>
      <c r="EG57" s="295">
        <v>43</v>
      </c>
      <c r="EU57" s="254" t="str">
        <f>IFERROR(IF(AND('Classificação geral'!$H49="FEM",'Classificação geral'!$I49=1,'Classificação geral'!$F49="Mini"),'Classificação geral'!$A49,""),"")</f>
        <v/>
      </c>
      <c r="EV57" s="254" t="str">
        <f>IFERROR(IF(AND('Classificação geral'!$H49="FEM",'Classificação geral'!$I49=1,'Classificação geral'!F49="Mini"),'Classificação geral'!$B49,""),"")</f>
        <v/>
      </c>
      <c r="EW57" s="255" t="str">
        <f>IF($EV57='Classificação geral'!$B49,'Classificação geral'!$C49,"")</f>
        <v/>
      </c>
      <c r="EX57" s="255" t="str">
        <f>IF($EV57='Classificação geral'!$B49,'Classificação geral'!$D49,"")</f>
        <v/>
      </c>
      <c r="EY57" s="255" t="str">
        <f>IF($EV57='Classificação geral'!$B49,'Classificação geral'!$H49,"")</f>
        <v/>
      </c>
      <c r="EZ57" s="255" t="str">
        <f>IF($EY57='Classificação geral'!$H49,'Classificação geral'!$I49,"")</f>
        <v/>
      </c>
      <c r="FA57" s="255" t="str">
        <f>IF($EZ57='Classificação geral'!$I49,'Classificação geral'!$N49,"")</f>
        <v/>
      </c>
      <c r="FB57" s="255" t="str">
        <f>IF($EZ57='Classificação geral'!$I49,'Classificação geral'!$Q49,"")</f>
        <v/>
      </c>
      <c r="FC57" s="255" t="str">
        <f>IF($EZ57='Classificação geral'!$I49,'Classificação geral'!$R49,"")</f>
        <v/>
      </c>
      <c r="FD57" s="255" t="str">
        <f>IF($EZ57='Classificação geral'!$I49,'Classificação geral'!$J49,"")</f>
        <v/>
      </c>
      <c r="FE57" s="255" t="str">
        <f>IF($EZ57='Classificação geral'!$I49,'Classificação geral'!$S49,"")</f>
        <v/>
      </c>
      <c r="FF57" s="255" t="str">
        <f>IF($EZ57='Classificação geral'!$I49,'Classificação geral'!$U49,"")</f>
        <v/>
      </c>
      <c r="FG57" s="255" t="str">
        <f>IF($EZ57='Classificação geral'!$I49,'Classificação geral'!$V49,"")</f>
        <v/>
      </c>
      <c r="FH57" s="255" t="str">
        <f>IF($EZ57='Classificação geral'!$I49,'Classificação geral'!$K49,"")</f>
        <v/>
      </c>
      <c r="FI57" s="255" t="str">
        <f>IF($EZ57='Classificação geral'!$I49,'Classificação geral'!$W49,"")</f>
        <v/>
      </c>
      <c r="FJ57" s="255" t="str">
        <f>IF($EZ57='Classificação geral'!$I49,'Classificação geral'!$Y49,"")</f>
        <v/>
      </c>
      <c r="FK57" s="255" t="str">
        <f>IF($EZ57='Classificação geral'!$I49,'Classificação geral'!$Z49,"")</f>
        <v/>
      </c>
      <c r="FL57" s="255" t="str">
        <f>IF($EZ57='Classificação geral'!$I49,'Classificação geral'!$L49,"")</f>
        <v/>
      </c>
      <c r="FM57" s="255" t="str">
        <f>IF($EZ57='Classificação geral'!$I49,'Classificação geral'!$M49,"")</f>
        <v/>
      </c>
      <c r="FN57" s="255" t="str">
        <f>IF($EZ57='Classificação geral'!$I49,'Classificação geral'!$AG49,"")</f>
        <v/>
      </c>
      <c r="FO57" s="256" t="str">
        <f>IFERROR(RANK(FN57,FN:FN,0)+ COUNTIF($FN$13:FN56,FN57),"")</f>
        <v/>
      </c>
      <c r="FP57" s="244"/>
      <c r="FQ57" s="254" t="str">
        <f>IFERROR(IF(AND('Classificação geral'!$H49="mas",'Classificação geral'!$I49=1,'Classificação geral'!$F49="Mini"),'Classificação geral'!$A49,""),"")</f>
        <v/>
      </c>
      <c r="FR57" s="254" t="str">
        <f>IFERROR(IF(AND('Classificação geral'!$H49="mas",'Classificação geral'!$I49=1,'Classificação geral'!$F49="Mini"),'Classificação geral'!$B49,""),"")</f>
        <v/>
      </c>
      <c r="FS57" s="255" t="str">
        <f>IF($FR57='Classificação geral'!$B49,'Classificação geral'!$C49,"")</f>
        <v/>
      </c>
      <c r="FT57" s="255" t="str">
        <f>IF($FR57='Classificação geral'!$B49,'Classificação geral'!$D49,"")</f>
        <v/>
      </c>
      <c r="FU57" s="255" t="str">
        <f>IF($FR57='Classificação geral'!$B49,'Classificação geral'!$H49,"")</f>
        <v/>
      </c>
      <c r="FV57" s="254" t="str">
        <f>IFERROR(IF(AND($FU57="mas",'Classificação geral'!$I49=1),'Classificação geral'!I49,""),"")</f>
        <v/>
      </c>
      <c r="FW57" s="254" t="str">
        <f>IFERROR(IF(AND($FU57="mas",'Classificação geral'!$I49=1),'Classificação geral'!N49,""),"")</f>
        <v/>
      </c>
      <c r="FX57" s="254" t="str">
        <f>IFERROR(IF(AND($FU57="mas",'Classificação geral'!$I49=1),'Classificação geral'!Q49,""),"")</f>
        <v/>
      </c>
      <c r="FY57" s="254" t="str">
        <f>IFERROR(IF(AND($FU57="mas",'Classificação geral'!$I49=1),'Classificação geral'!R49,""),"")</f>
        <v/>
      </c>
      <c r="FZ57" s="254" t="str">
        <f>IFERROR(IF(AND($FU57="mas",'Classificação geral'!$I49=1),'Classificação geral'!J49,""),"")</f>
        <v/>
      </c>
      <c r="GA57" s="254" t="str">
        <f>IFERROR(IF(AND($FU57="mas",'Classificação geral'!$I49=1),'Classificação geral'!S49,""),"")</f>
        <v/>
      </c>
      <c r="GB57" s="254" t="str">
        <f>IFERROR(IF(AND($FU57="mas",'Classificação geral'!$I49=1),'Classificação geral'!U49,""),"")</f>
        <v/>
      </c>
      <c r="GC57" s="254" t="str">
        <f>IFERROR(IF(AND($FU57="mas",'Classificação geral'!$I49=1),'Classificação geral'!V49,""),"")</f>
        <v/>
      </c>
      <c r="GD57" s="254" t="str">
        <f>IFERROR(IF(AND($FU57="mas",'Classificação geral'!$I49=1),'Classificação geral'!K49,""),"")</f>
        <v/>
      </c>
      <c r="GE57" s="254" t="str">
        <f>IFERROR(IF(AND($FU57="mas",'Classificação geral'!$I49=1),'Classificação geral'!W49,""),"")</f>
        <v/>
      </c>
      <c r="GF57" s="254" t="str">
        <f>IFERROR(IF(AND($FU57="mas",'Classificação geral'!$I49=1),'Classificação geral'!Y49,""),"")</f>
        <v/>
      </c>
      <c r="GG57" s="254" t="str">
        <f>IFERROR(IF(AND($FU57="mas",'Classificação geral'!$I49=1),'Classificação geral'!Z49,""),"")</f>
        <v/>
      </c>
      <c r="GH57" s="254" t="str">
        <f>IFERROR(IF(AND($FU57="mas",'Classificação geral'!$I49=1),'Classificação geral'!L49,""),"")</f>
        <v/>
      </c>
      <c r="GI57" s="254" t="str">
        <f>IFERROR(IF(AND($FU57="mas",'Classificação geral'!$I49=1),'Classificação geral'!M49,""),"")</f>
        <v/>
      </c>
      <c r="GJ57" s="302" t="str">
        <f>IFERROR(IF(AND($FU57="mas",'Classificação geral'!$I49=1),'Classificação geral'!AG49,""),"")</f>
        <v/>
      </c>
      <c r="GK57" s="256" t="str">
        <f>IFERROR(RANK(GJ57,GJ:GJ,0)+ COUNTIF($GJ$13:GJ56,GJ57),"")</f>
        <v/>
      </c>
      <c r="GL57" s="244"/>
      <c r="GM57" s="254" t="str">
        <f>IFERROR(IF(AND('Classificação geral'!$H49="fem",'Classificação geral'!$I49=2,'Classificação geral'!$F49="Mini"),'Classificação geral'!$A49,""),"")</f>
        <v/>
      </c>
      <c r="GN57" s="254" t="str">
        <f>IFERROR(IF(AND('Classificação geral'!$H49="fem",'Classificação geral'!$I49=2,'Classificação geral'!$F49="Mini"),'Classificação geral'!$B49,""),"")</f>
        <v/>
      </c>
      <c r="GO57" s="255" t="str">
        <f>IF($GN57='Classificação geral'!$B49,'Classificação geral'!$C49,"")</f>
        <v/>
      </c>
      <c r="GP57" s="255" t="str">
        <f>IF($GN57='Classificação geral'!$B49,'Classificação geral'!$D49,"")</f>
        <v/>
      </c>
      <c r="GQ57" s="255" t="str">
        <f>IF($GN57='Classificação geral'!$B49,'Classificação geral'!$H49,"")</f>
        <v/>
      </c>
      <c r="GR57" s="254" t="str">
        <f>IFERROR(IF(AND($GQ57="fem",'Classificação geral'!$I49=2),'Classificação geral'!I49,""),"")</f>
        <v/>
      </c>
      <c r="GS57" s="254" t="str">
        <f>IFERROR(IF(AND($GQ57="fem",'Classificação geral'!$I49=2),'Classificação geral'!N49,""),"")</f>
        <v/>
      </c>
      <c r="GT57" s="254" t="str">
        <f>IFERROR(IF(AND($GQ57="fem",'Classificação geral'!$I49=2),'Classificação geral'!Q49,""),"")</f>
        <v/>
      </c>
      <c r="GU57" s="254" t="str">
        <f>IFERROR(IF(AND($GQ57="fem",'Classificação geral'!$I49=2),'Classificação geral'!R49,""),"")</f>
        <v/>
      </c>
      <c r="GV57" s="254" t="str">
        <f>IFERROR(IF(AND($GQ57="fem",'Classificação geral'!$I49=2),'Classificação geral'!J49,""),"")</f>
        <v/>
      </c>
      <c r="GW57" s="254" t="str">
        <f>IFERROR(IF(AND($GQ57="fem",'Classificação geral'!$I49=2),'Classificação geral'!S49,""),"")</f>
        <v/>
      </c>
      <c r="GX57" s="254" t="str">
        <f>IFERROR(IF(AND($GQ57="fem",'Classificação geral'!$I49=2),'Classificação geral'!U49,""),"")</f>
        <v/>
      </c>
      <c r="GY57" s="254" t="str">
        <f>IFERROR(IF(AND($GQ57="fem",'Classificação geral'!$I49=2),'Classificação geral'!V49,""),"")</f>
        <v/>
      </c>
      <c r="GZ57" s="254" t="str">
        <f>IFERROR(IF(AND($GQ57="fem",'Classificação geral'!$I49=2),'Classificação geral'!K49,""),"")</f>
        <v/>
      </c>
      <c r="HA57" s="254" t="str">
        <f>IFERROR(IF(AND($GQ57="fem",'Classificação geral'!$I49=2),'Classificação geral'!W49,""),"")</f>
        <v/>
      </c>
      <c r="HB57" s="254" t="str">
        <f>IFERROR(IF(AND($GQ57="fem",'Classificação geral'!$I49=2),'Classificação geral'!Y49,""),"")</f>
        <v/>
      </c>
      <c r="HC57" s="254" t="str">
        <f>IFERROR(IF(AND($GQ57="fem",'Classificação geral'!$I49=2),'Classificação geral'!Z49,""),"")</f>
        <v/>
      </c>
      <c r="HD57" s="254" t="str">
        <f>IFERROR(IF(AND($GQ57="fem",'Classificação geral'!$I49=2),'Classificação geral'!L49,""),"")</f>
        <v/>
      </c>
      <c r="HE57" s="254" t="str">
        <f>IFERROR(IF(AND($GQ57="fem",'Classificação geral'!$I49=2),'Classificação geral'!M49,""),"")</f>
        <v/>
      </c>
      <c r="HF57" s="254" t="str">
        <f>IFERROR(IF(AND($GQ57="fem",'Classificação geral'!$I49=2),'Classificação geral'!AG49,""),"")</f>
        <v/>
      </c>
      <c r="HG57" s="256" t="str">
        <f>IFERROR(RANK(HF57,HF:HF,0)+ COUNTIF(HF$13:$HF55,HF57),"")</f>
        <v/>
      </c>
      <c r="HH57" s="244"/>
      <c r="HI57" s="254" t="str">
        <f>IFERROR(IF(AND('Classificação geral'!$H49="mas",'Classificação geral'!$I49=2,'Classificação geral'!$F49="Mini"),'Classificação geral'!$A49,""),"")</f>
        <v/>
      </c>
      <c r="HJ57" s="254" t="str">
        <f>IFERROR(IF(AND('Classificação geral'!$H49="mas",'Classificação geral'!$I49=2,'Classificação geral'!$F49="Mini"),'Classificação geral'!$B49,""),"")</f>
        <v/>
      </c>
      <c r="HK57" s="255" t="str">
        <f>IF($HJ57='Classificação geral'!$B49,'Classificação geral'!$C49,"")</f>
        <v/>
      </c>
      <c r="HL57" s="255" t="str">
        <f>IF($HJ57='Classificação geral'!$B49,'Classificação geral'!$D49,"")</f>
        <v/>
      </c>
      <c r="HM57" s="255" t="str">
        <f>IF($HJ57='Classificação geral'!$B49,'Classificação geral'!$H49,"")</f>
        <v/>
      </c>
      <c r="HN57" s="254" t="str">
        <f>IFERROR(IF(AND($HM57="mas",'Classificação geral'!$I49=2),'Classificação geral'!I49,""),"")</f>
        <v/>
      </c>
      <c r="HO57" s="254" t="str">
        <f>IFERROR(IF(AND($HM57="mas",'Classificação geral'!$I49=2),'Classificação geral'!N49,""),"")</f>
        <v/>
      </c>
      <c r="HP57" s="254" t="str">
        <f>IFERROR(IF(AND($HM57="mas",'Classificação geral'!$I49=2),'Classificação geral'!Q49,""),"")</f>
        <v/>
      </c>
      <c r="HQ57" s="254" t="str">
        <f>IFERROR(IF(AND($HM57="mas",'Classificação geral'!$I49=2),'Classificação geral'!R49,""),"")</f>
        <v/>
      </c>
      <c r="HR57" s="254" t="str">
        <f>IFERROR(IF(AND($HM57="mas",'Classificação geral'!$I49=2),'Classificação geral'!J49,""),"")</f>
        <v/>
      </c>
      <c r="HS57" s="254" t="str">
        <f>IFERROR(IF(AND($HM57="mas",'Classificação geral'!$I49=2),'Classificação geral'!S49,""),"")</f>
        <v/>
      </c>
      <c r="HT57" s="254" t="str">
        <f>IFERROR(IF(AND($HM57="mas",'Classificação geral'!$I49=2),'Classificação geral'!U49,""),"")</f>
        <v/>
      </c>
      <c r="HU57" s="254" t="str">
        <f>IFERROR(IF(AND($HM57="mas",'Classificação geral'!$I49=2),'Classificação geral'!V49,""),"")</f>
        <v/>
      </c>
      <c r="HV57" s="254" t="str">
        <f>IFERROR(IF(AND($HM57="mas",'Classificação geral'!$I49=2),'Classificação geral'!J49,""),"")</f>
        <v/>
      </c>
      <c r="HW57" s="254" t="str">
        <f>IFERROR(IF(AND($HM57="mas",'Classificação geral'!$I49=2),'Classificação geral'!W49,""),"")</f>
        <v/>
      </c>
      <c r="HX57" s="254" t="str">
        <f>IFERROR(IF(AND($HM57="mas",'Classificação geral'!$I49=2),'Classificação geral'!Y49,""),"")</f>
        <v/>
      </c>
      <c r="HY57" s="254" t="str">
        <f>IFERROR(IF(AND($HM57="mas",'Classificação geral'!$I49=2),'Classificação geral'!Z49,""),"")</f>
        <v/>
      </c>
      <c r="HZ57" s="254" t="str">
        <f>IFERROR(IF(AND($HM57="mas",'Classificação geral'!$I49=2),'Classificação geral'!L49,""),"")</f>
        <v/>
      </c>
      <c r="IA57" s="254" t="str">
        <f>IFERROR(IF(AND($HM57="mas",'Classificação geral'!$I49=2),'Classificação geral'!$AG49,""),"")</f>
        <v/>
      </c>
      <c r="IB57" s="256" t="str">
        <f>IFERROR(RANK(IA57,IA:IA,0)+ COUNTIF($IA$13:IA$13,IA57),"")</f>
        <v/>
      </c>
      <c r="IC57" s="244"/>
      <c r="ID57" s="254" t="str">
        <f>IFERROR(IF(AND('Classificação geral'!$H49="fem",'Classificação geral'!$I49=3,'Classificação geral'!$F49="Mini"),'Classificação geral'!$A49,""),"")</f>
        <v/>
      </c>
      <c r="IE57" s="254" t="str">
        <f>IFERROR(IF(AND('Classificação geral'!$H49="fem",'Classificação geral'!$I49=3,'Classificação geral'!$F49="Mini"),'Classificação geral'!$B49,""),"")</f>
        <v/>
      </c>
      <c r="IF57" s="255" t="str">
        <f>IF($IE57='Classificação geral'!$B49,'Classificação geral'!$C49,"")</f>
        <v/>
      </c>
      <c r="IG57" s="255" t="str">
        <f>IF($IE57='Classificação geral'!$B49,'Classificação geral'!$D49,"")</f>
        <v/>
      </c>
      <c r="IH57" s="255" t="str">
        <f>IF($IE57='Classificação geral'!$B49,'Classificação geral'!$H49,"")</f>
        <v/>
      </c>
      <c r="II57" s="255" t="str">
        <f>IF($IH57='Classificação geral'!$H49,'Classificação geral'!$I49,"")</f>
        <v/>
      </c>
      <c r="IJ57" s="255" t="str">
        <f>IF($II57='Classificação geral'!$I49,'Classificação geral'!$N49,"")</f>
        <v/>
      </c>
      <c r="IK57" s="255" t="str">
        <f>IF($II57='Classificação geral'!$I49,'Classificação geral'!$Q49,"")</f>
        <v/>
      </c>
      <c r="IL57" s="255" t="str">
        <f>IF($II57='Classificação geral'!$I49,'Classificação geral'!$R49,"")</f>
        <v/>
      </c>
      <c r="IM57" s="255" t="str">
        <f>IF($II57='Classificação geral'!$I49,'Classificação geral'!$J49,"")</f>
        <v/>
      </c>
      <c r="IN57" s="255" t="str">
        <f>IF($II57='Classificação geral'!$I49,'Classificação geral'!$S49,"")</f>
        <v/>
      </c>
      <c r="IO57" s="255" t="str">
        <f>IF($II57='Classificação geral'!$I49,'Classificação geral'!$U49,"")</f>
        <v/>
      </c>
      <c r="IP57" s="255" t="str">
        <f>IF($II57='Classificação geral'!$I49,'Classificação geral'!$V49,"")</f>
        <v/>
      </c>
      <c r="IQ57" s="255" t="str">
        <f>IF($II57='Classificação geral'!$I49,'Classificação geral'!$K49,"")</f>
        <v/>
      </c>
      <c r="IR57" s="255" t="str">
        <f>IF($II57='Classificação geral'!$I49,'Classificação geral'!$W49,"")</f>
        <v/>
      </c>
      <c r="IS57" s="255" t="str">
        <f>IF($II57='Classificação geral'!$I49,'Classificação geral'!$Y49,"")</f>
        <v/>
      </c>
      <c r="IT57" s="255" t="str">
        <f>IF($II57='Classificação geral'!$I49,'Classificação geral'!$Z49,"")</f>
        <v/>
      </c>
      <c r="IU57" s="255" t="str">
        <f>IF($II57='Classificação geral'!$I49,'Classificação geral'!$L49,"")</f>
        <v/>
      </c>
      <c r="IV57" s="255" t="str">
        <f>IF($II57='Classificação geral'!$I49,'Classificação geral'!$M49,"")</f>
        <v/>
      </c>
      <c r="IW57" s="255" t="str">
        <f>IF($II57='Classificação geral'!$I49,'Classificação geral'!$AG49,"")</f>
        <v/>
      </c>
      <c r="IX57" s="256" t="str">
        <f>IFERROR(RANK(IW57,IW:IW,0)+ COUNTIF($IW$13:IW55,IW57),"")</f>
        <v/>
      </c>
      <c r="IY57" s="244"/>
      <c r="IZ57" s="254" t="str">
        <f>IFERROR(IF(AND('Classificação geral'!$H49="mas",'Classificação geral'!$I49=3,'Classificação geral'!$F49="Mini"),'Classificação geral'!$A49,""),"")</f>
        <v/>
      </c>
      <c r="JA57" s="254" t="str">
        <f>IFERROR(IF(AND('Classificação geral'!$H49="mas",'Classificação geral'!$I49=3,'Classificação geral'!$F49="Mini"),'Classificação geral'!$B49,""),"")</f>
        <v/>
      </c>
      <c r="JB57" s="255" t="str">
        <f>IF($JA57='Classificação geral'!$B49,'Classificação geral'!$C49,"")</f>
        <v/>
      </c>
      <c r="JC57" s="255" t="str">
        <f>IF($JA57='Classificação geral'!$B49,'Classificação geral'!$D49,"")</f>
        <v/>
      </c>
      <c r="JD57" s="255" t="str">
        <f>IF($JA57='Classificação geral'!$B49,'Classificação geral'!$H49,"")</f>
        <v/>
      </c>
      <c r="JE57" s="254" t="str">
        <f>IFERROR(IF(AND($JD57="mas",'Classificação geral'!$I49=3),'Classificação geral'!I49,""),"")</f>
        <v/>
      </c>
      <c r="JF57" s="254" t="str">
        <f>IFERROR(IF(AND($JD57="mas",'Classificação geral'!$I49=3),'Classificação geral'!N49,""),"")</f>
        <v/>
      </c>
      <c r="JG57" s="254" t="str">
        <f>IFERROR(IF(AND($JD57="mas",'Classificação geral'!$I49=3),'Classificação geral'!Q49,""),"")</f>
        <v/>
      </c>
      <c r="JH57" s="254" t="str">
        <f>IFERROR(IF(AND($JD57="mas",'Classificação geral'!$I49=3),'Classificação geral'!R49,""),"")</f>
        <v/>
      </c>
      <c r="JI57" s="254" t="str">
        <f>IFERROR(IF(AND($JD57="mas",'Classificação geral'!$I49=3),'Classificação geral'!J49,""),"")</f>
        <v/>
      </c>
      <c r="JJ57" s="254" t="str">
        <f>IFERROR(IF(AND($JD57="mas",'Classificação geral'!$I49=3),'Classificação geral'!S49,""),"")</f>
        <v/>
      </c>
      <c r="JK57" s="254" t="str">
        <f>IFERROR(IF(AND($JD57="mas",'Classificação geral'!$I49=3),'Classificação geral'!U49,""),"")</f>
        <v/>
      </c>
      <c r="JL57" s="254" t="str">
        <f>IFERROR(IF(AND($JD57="mas",'Classificação geral'!$I49=3),'Classificação geral'!V49,""),"")</f>
        <v/>
      </c>
      <c r="JM57" s="254" t="str">
        <f>IFERROR(IF(AND($JD57="mas",'Classificação geral'!$I49=3),'Classificação geral'!K49,""),"")</f>
        <v/>
      </c>
      <c r="JN57" s="254" t="str">
        <f>IFERROR(IF(AND($JD57="mas",'Classificação geral'!$I49=3),'Classificação geral'!W49,""),"")</f>
        <v/>
      </c>
      <c r="JO57" s="254" t="str">
        <f>IFERROR(IF(AND($JD57="mas",'Classificação geral'!$I49=3),'Classificação geral'!Y49,""),"")</f>
        <v/>
      </c>
      <c r="JP57" s="254" t="str">
        <f>IFERROR(IF(AND($JD57="mas",'Classificação geral'!$I49=3),'Classificação geral'!Z49,""),"")</f>
        <v/>
      </c>
      <c r="JQ57" s="254" t="str">
        <f>IFERROR(IF(AND($JD57="mas",'Classificação geral'!$I49=3),'Classificação geral'!L49,""),"")</f>
        <v/>
      </c>
      <c r="JR57" s="254" t="str">
        <f>IFERROR(IF(AND($JD57="mas",'Classificação geral'!$I49=3),'Classificação geral'!$AG49,""),"")</f>
        <v/>
      </c>
      <c r="JS57" s="256" t="str">
        <f>IFERROR(RANK(JR57,JR:JR,0)+ COUNTIF(JR$13:$JR55,JR57),"")</f>
        <v/>
      </c>
    </row>
    <row r="58" spans="1:279" s="304" customFormat="1" ht="24.75" customHeight="1" x14ac:dyDescent="0.4">
      <c r="A58" s="297"/>
      <c r="B58" s="309" t="str">
        <f t="shared" si="19"/>
        <v/>
      </c>
      <c r="C58" s="292" t="str">
        <f t="shared" si="20"/>
        <v/>
      </c>
      <c r="D58" s="292" t="str">
        <f t="shared" si="21"/>
        <v/>
      </c>
      <c r="E58" s="292" t="str">
        <f t="shared" si="22"/>
        <v/>
      </c>
      <c r="F58" s="293" t="str">
        <f t="shared" si="23"/>
        <v/>
      </c>
      <c r="G58" s="293" t="str">
        <f t="shared" si="24"/>
        <v/>
      </c>
      <c r="H58" s="294" t="str">
        <f t="shared" si="25"/>
        <v/>
      </c>
      <c r="I58" s="294" t="str">
        <f t="shared" si="26"/>
        <v/>
      </c>
      <c r="J58" s="294" t="str">
        <f t="shared" si="27"/>
        <v/>
      </c>
      <c r="K58" s="294" t="str">
        <f t="shared" si="28"/>
        <v/>
      </c>
      <c r="L58" s="294" t="str">
        <f t="shared" si="29"/>
        <v/>
      </c>
      <c r="M58" s="294" t="str">
        <f t="shared" si="30"/>
        <v/>
      </c>
      <c r="N58" s="294" t="str">
        <f t="shared" si="31"/>
        <v/>
      </c>
      <c r="O58" s="294" t="str">
        <f t="shared" si="32"/>
        <v/>
      </c>
      <c r="P58" s="294" t="str">
        <f t="shared" si="33"/>
        <v/>
      </c>
      <c r="Q58" s="294" t="str">
        <f t="shared" si="34"/>
        <v/>
      </c>
      <c r="R58" s="294" t="str">
        <f t="shared" si="121"/>
        <v/>
      </c>
      <c r="S58" s="294" t="str">
        <f t="shared" si="121"/>
        <v/>
      </c>
      <c r="T58" s="294" t="str">
        <f t="shared" si="36"/>
        <v/>
      </c>
      <c r="U58" s="294" t="str">
        <f t="shared" si="37"/>
        <v/>
      </c>
      <c r="V58" s="295">
        <v>44</v>
      </c>
      <c r="W58" s="296"/>
      <c r="X58" s="296"/>
      <c r="Y58" s="309" t="str">
        <f t="shared" si="38"/>
        <v/>
      </c>
      <c r="Z58" s="292" t="str">
        <f t="shared" si="39"/>
        <v/>
      </c>
      <c r="AA58" s="292" t="str">
        <f t="shared" si="40"/>
        <v/>
      </c>
      <c r="AB58" s="292" t="str">
        <f t="shared" si="41"/>
        <v/>
      </c>
      <c r="AC58" s="293" t="str">
        <f t="shared" si="42"/>
        <v/>
      </c>
      <c r="AD58" s="293" t="str">
        <f t="shared" si="43"/>
        <v/>
      </c>
      <c r="AE58" s="294" t="str">
        <f t="shared" si="44"/>
        <v/>
      </c>
      <c r="AF58" s="294" t="str">
        <f t="shared" si="45"/>
        <v/>
      </c>
      <c r="AG58" s="294" t="str">
        <f t="shared" si="46"/>
        <v/>
      </c>
      <c r="AH58" s="294" t="str">
        <f t="shared" si="47"/>
        <v/>
      </c>
      <c r="AI58" s="294" t="str">
        <f t="shared" si="48"/>
        <v/>
      </c>
      <c r="AJ58" s="294" t="str">
        <f t="shared" si="49"/>
        <v/>
      </c>
      <c r="AK58" s="294" t="str">
        <f t="shared" si="50"/>
        <v/>
      </c>
      <c r="AL58" s="294" t="str">
        <f t="shared" si="51"/>
        <v/>
      </c>
      <c r="AM58" s="294" t="str">
        <f t="shared" si="52"/>
        <v/>
      </c>
      <c r="AN58" s="294" t="str">
        <f t="shared" si="53"/>
        <v/>
      </c>
      <c r="AO58" s="294" t="str">
        <f t="shared" si="122"/>
        <v/>
      </c>
      <c r="AP58" s="294" t="str">
        <f t="shared" si="122"/>
        <v/>
      </c>
      <c r="AQ58" s="294" t="str">
        <f t="shared" si="55"/>
        <v/>
      </c>
      <c r="AR58" s="294" t="str">
        <f t="shared" si="56"/>
        <v/>
      </c>
      <c r="AS58" s="295">
        <v>44</v>
      </c>
      <c r="AT58" s="296"/>
      <c r="AU58" s="297"/>
      <c r="AV58" s="310" t="str">
        <f t="shared" si="57"/>
        <v/>
      </c>
      <c r="AW58" s="292" t="str">
        <f t="shared" si="58"/>
        <v/>
      </c>
      <c r="AX58" s="292" t="str">
        <f t="shared" si="59"/>
        <v/>
      </c>
      <c r="AY58" s="293" t="str">
        <f t="shared" si="60"/>
        <v/>
      </c>
      <c r="AZ58" s="293" t="str">
        <f t="shared" si="61"/>
        <v/>
      </c>
      <c r="BA58" s="293" t="str">
        <f t="shared" si="62"/>
        <v/>
      </c>
      <c r="BB58" s="294" t="str">
        <f t="shared" si="63"/>
        <v/>
      </c>
      <c r="BC58" s="294" t="str">
        <f t="shared" si="64"/>
        <v/>
      </c>
      <c r="BD58" s="294" t="str">
        <f t="shared" si="65"/>
        <v/>
      </c>
      <c r="BE58" s="294" t="str">
        <f t="shared" si="66"/>
        <v/>
      </c>
      <c r="BF58" s="294" t="str">
        <f t="shared" si="67"/>
        <v/>
      </c>
      <c r="BG58" s="294" t="str">
        <f t="shared" si="68"/>
        <v/>
      </c>
      <c r="BH58" s="294" t="str">
        <f t="shared" si="69"/>
        <v/>
      </c>
      <c r="BI58" s="294" t="str">
        <f t="shared" si="70"/>
        <v/>
      </c>
      <c r="BJ58" s="294" t="str">
        <f t="shared" si="71"/>
        <v/>
      </c>
      <c r="BK58" s="294" t="str">
        <f t="shared" si="72"/>
        <v/>
      </c>
      <c r="BL58" s="294" t="str">
        <f t="shared" si="123"/>
        <v/>
      </c>
      <c r="BM58" s="294" t="str">
        <f t="shared" si="123"/>
        <v/>
      </c>
      <c r="BN58" s="294" t="str">
        <f t="shared" si="74"/>
        <v/>
      </c>
      <c r="BO58" s="294" t="str">
        <f t="shared" si="75"/>
        <v/>
      </c>
      <c r="BP58" s="295">
        <v>44</v>
      </c>
      <c r="BQ58" s="296"/>
      <c r="BR58" s="296"/>
      <c r="BS58" s="310" t="str">
        <f t="shared" si="76"/>
        <v/>
      </c>
      <c r="BT58" s="292" t="str">
        <f t="shared" si="77"/>
        <v/>
      </c>
      <c r="BU58" s="292" t="str">
        <f t="shared" si="78"/>
        <v/>
      </c>
      <c r="BV58" s="293" t="str">
        <f t="shared" si="79"/>
        <v/>
      </c>
      <c r="BW58" s="293" t="str">
        <f t="shared" si="80"/>
        <v/>
      </c>
      <c r="BX58" s="293" t="str">
        <f t="shared" si="124"/>
        <v/>
      </c>
      <c r="BY58" s="294" t="str">
        <f t="shared" si="124"/>
        <v/>
      </c>
      <c r="BZ58" s="294" t="str">
        <f t="shared" si="82"/>
        <v/>
      </c>
      <c r="CA58" s="294" t="str">
        <f t="shared" si="83"/>
        <v/>
      </c>
      <c r="CB58" s="294" t="str">
        <f t="shared" si="84"/>
        <v/>
      </c>
      <c r="CC58" s="294" t="str">
        <f t="shared" si="85"/>
        <v/>
      </c>
      <c r="CD58" s="294" t="str">
        <f t="shared" si="86"/>
        <v/>
      </c>
      <c r="CE58" s="294" t="str">
        <f t="shared" si="87"/>
        <v/>
      </c>
      <c r="CF58" s="294" t="str">
        <f t="shared" si="88"/>
        <v/>
      </c>
      <c r="CG58" s="294" t="str">
        <f t="shared" si="89"/>
        <v/>
      </c>
      <c r="CH58" s="294" t="str">
        <f t="shared" si="90"/>
        <v/>
      </c>
      <c r="CI58" s="294" t="str">
        <f t="shared" si="125"/>
        <v/>
      </c>
      <c r="CJ58" s="294" t="str">
        <f t="shared" si="125"/>
        <v/>
      </c>
      <c r="CK58" s="294" t="str">
        <f t="shared" si="92"/>
        <v/>
      </c>
      <c r="CL58" s="294" t="str">
        <f t="shared" si="93"/>
        <v/>
      </c>
      <c r="CM58" s="295">
        <v>44</v>
      </c>
      <c r="CN58" s="297"/>
      <c r="CO58" s="297"/>
      <c r="CP58" s="309" t="str">
        <f t="shared" si="94"/>
        <v/>
      </c>
      <c r="CQ58" s="292" t="str">
        <f t="shared" si="95"/>
        <v/>
      </c>
      <c r="CR58" s="292" t="str">
        <f t="shared" si="96"/>
        <v/>
      </c>
      <c r="CS58" s="292" t="str">
        <f t="shared" si="97"/>
        <v/>
      </c>
      <c r="CT58" s="293" t="str">
        <f t="shared" si="98"/>
        <v/>
      </c>
      <c r="CU58" s="293" t="str">
        <f t="shared" si="99"/>
        <v/>
      </c>
      <c r="CV58" s="294" t="str">
        <f t="shared" si="100"/>
        <v/>
      </c>
      <c r="CW58" s="294" t="str">
        <f t="shared" si="101"/>
        <v/>
      </c>
      <c r="CX58" s="294" t="str">
        <f t="shared" si="102"/>
        <v/>
      </c>
      <c r="CY58" s="294" t="str">
        <f t="shared" si="103"/>
        <v/>
      </c>
      <c r="CZ58" s="294" t="str">
        <f t="shared" si="104"/>
        <v/>
      </c>
      <c r="DA58" s="294" t="str">
        <f t="shared" si="105"/>
        <v/>
      </c>
      <c r="DB58" s="294" t="str">
        <f t="shared" si="106"/>
        <v/>
      </c>
      <c r="DC58" s="294" t="str">
        <f t="shared" si="107"/>
        <v/>
      </c>
      <c r="DD58" s="294" t="str">
        <f t="shared" si="108"/>
        <v/>
      </c>
      <c r="DE58" s="294" t="str">
        <f t="shared" si="109"/>
        <v/>
      </c>
      <c r="DF58" s="294" t="str">
        <f t="shared" si="126"/>
        <v/>
      </c>
      <c r="DG58" s="294" t="str">
        <f t="shared" si="126"/>
        <v/>
      </c>
      <c r="DH58" s="294" t="str">
        <f t="shared" si="111"/>
        <v/>
      </c>
      <c r="DI58" s="294" t="str">
        <f t="shared" si="112"/>
        <v/>
      </c>
      <c r="DJ58" s="295">
        <v>44</v>
      </c>
      <c r="DK58" s="296"/>
      <c r="DL58" s="296"/>
      <c r="DM58" s="309" t="str">
        <f t="shared" si="113"/>
        <v/>
      </c>
      <c r="DN58" s="292" t="str">
        <f t="shared" si="114"/>
        <v/>
      </c>
      <c r="DO58" s="292" t="str">
        <f t="shared" si="115"/>
        <v/>
      </c>
      <c r="DP58" s="292" t="str">
        <f t="shared" si="116"/>
        <v/>
      </c>
      <c r="DQ58" s="293" t="str">
        <f t="shared" si="117"/>
        <v/>
      </c>
      <c r="DR58" s="293" t="str">
        <f t="shared" si="118"/>
        <v/>
      </c>
      <c r="DS58" s="293" t="str">
        <f t="shared" si="7"/>
        <v/>
      </c>
      <c r="DT58" s="293" t="str">
        <f t="shared" si="8"/>
        <v/>
      </c>
      <c r="DU58" s="294" t="str">
        <f t="shared" si="9"/>
        <v/>
      </c>
      <c r="DV58" s="294" t="str">
        <f t="shared" si="10"/>
        <v/>
      </c>
      <c r="DW58" s="294" t="str">
        <f t="shared" si="11"/>
        <v/>
      </c>
      <c r="DX58" s="294" t="str">
        <f t="shared" si="12"/>
        <v/>
      </c>
      <c r="DY58" s="294" t="str">
        <f t="shared" si="13"/>
        <v/>
      </c>
      <c r="DZ58" s="294" t="str">
        <f t="shared" si="14"/>
        <v/>
      </c>
      <c r="EA58" s="294" t="str">
        <f t="shared" si="15"/>
        <v/>
      </c>
      <c r="EB58" s="294" t="str">
        <f t="shared" si="16"/>
        <v/>
      </c>
      <c r="EC58" s="294" t="str">
        <f t="shared" si="17"/>
        <v/>
      </c>
      <c r="ED58" s="294" t="str">
        <f t="shared" si="120"/>
        <v/>
      </c>
      <c r="EE58" s="294" t="str">
        <f t="shared" si="18"/>
        <v/>
      </c>
      <c r="EF58" s="294" t="str">
        <f t="shared" si="119"/>
        <v/>
      </c>
      <c r="EG58" s="295">
        <v>44</v>
      </c>
      <c r="EU58" s="254" t="str">
        <f>IFERROR(IF(AND('Classificação geral'!$H50="FEM",'Classificação geral'!$I50=1,'Classificação geral'!$F50="Mini"),'Classificação geral'!$A50,""),"")</f>
        <v/>
      </c>
      <c r="EV58" s="254" t="str">
        <f>IFERROR(IF(AND('Classificação geral'!$H50="FEM",'Classificação geral'!$I50=1,'Classificação geral'!F50="Mini"),'Classificação geral'!$B50,""),"")</f>
        <v/>
      </c>
      <c r="EW58" s="255" t="str">
        <f>IF($EV58='Classificação geral'!$B50,'Classificação geral'!$C50,"")</f>
        <v/>
      </c>
      <c r="EX58" s="255" t="str">
        <f>IF($EV58='Classificação geral'!$B50,'Classificação geral'!$D50,"")</f>
        <v/>
      </c>
      <c r="EY58" s="255" t="str">
        <f>IF($EV58='Classificação geral'!$B50,'Classificação geral'!$H50,"")</f>
        <v/>
      </c>
      <c r="EZ58" s="255" t="str">
        <f>IF($EY58='Classificação geral'!$H50,'Classificação geral'!$I50,"")</f>
        <v/>
      </c>
      <c r="FA58" s="255" t="str">
        <f>IF($EZ58='Classificação geral'!$I50,'Classificação geral'!$N50,"")</f>
        <v/>
      </c>
      <c r="FB58" s="255" t="str">
        <f>IF($EZ58='Classificação geral'!$I50,'Classificação geral'!$Q50,"")</f>
        <v/>
      </c>
      <c r="FC58" s="255" t="str">
        <f>IF($EZ58='Classificação geral'!$I50,'Classificação geral'!$R50,"")</f>
        <v/>
      </c>
      <c r="FD58" s="255" t="str">
        <f>IF($EZ58='Classificação geral'!$I50,'Classificação geral'!$J50,"")</f>
        <v/>
      </c>
      <c r="FE58" s="255" t="str">
        <f>IF($EZ58='Classificação geral'!$I50,'Classificação geral'!$S50,"")</f>
        <v/>
      </c>
      <c r="FF58" s="255" t="str">
        <f>IF($EZ58='Classificação geral'!$I50,'Classificação geral'!$U50,"")</f>
        <v/>
      </c>
      <c r="FG58" s="255" t="str">
        <f>IF($EZ58='Classificação geral'!$I50,'Classificação geral'!$V50,"")</f>
        <v/>
      </c>
      <c r="FH58" s="255" t="str">
        <f>IF($EZ58='Classificação geral'!$I50,'Classificação geral'!$K50,"")</f>
        <v/>
      </c>
      <c r="FI58" s="255" t="str">
        <f>IF($EZ58='Classificação geral'!$I50,'Classificação geral'!$W50,"")</f>
        <v/>
      </c>
      <c r="FJ58" s="255" t="str">
        <f>IF($EZ58='Classificação geral'!$I50,'Classificação geral'!$Y50,"")</f>
        <v/>
      </c>
      <c r="FK58" s="255" t="str">
        <f>IF($EZ58='Classificação geral'!$I50,'Classificação geral'!$Z50,"")</f>
        <v/>
      </c>
      <c r="FL58" s="255" t="str">
        <f>IF($EZ58='Classificação geral'!$I50,'Classificação geral'!$L50,"")</f>
        <v/>
      </c>
      <c r="FM58" s="255" t="str">
        <f>IF($EZ58='Classificação geral'!$I50,'Classificação geral'!$M50,"")</f>
        <v/>
      </c>
      <c r="FN58" s="255" t="str">
        <f>IF($EZ58='Classificação geral'!$I50,'Classificação geral'!$AG50,"")</f>
        <v/>
      </c>
      <c r="FO58" s="256" t="str">
        <f>IFERROR(RANK(FN58,FN:FN,0)+ COUNTIF($FN$13:FN57,FN58),"")</f>
        <v/>
      </c>
      <c r="FP58" s="244"/>
      <c r="FQ58" s="254" t="str">
        <f>IFERROR(IF(AND('Classificação geral'!$H50="mas",'Classificação geral'!$I50=1,'Classificação geral'!$F50="Mini"),'Classificação geral'!$A50,""),"")</f>
        <v/>
      </c>
      <c r="FR58" s="254" t="str">
        <f>IFERROR(IF(AND('Classificação geral'!$H50="mas",'Classificação geral'!$I50=1,'Classificação geral'!$F50="Mini"),'Classificação geral'!$B50,""),"")</f>
        <v/>
      </c>
      <c r="FS58" s="255" t="str">
        <f>IF($FR58='Classificação geral'!$B50,'Classificação geral'!$C50,"")</f>
        <v/>
      </c>
      <c r="FT58" s="255" t="str">
        <f>IF($FR58='Classificação geral'!$B50,'Classificação geral'!$D50,"")</f>
        <v/>
      </c>
      <c r="FU58" s="255" t="str">
        <f>IF($FR58='Classificação geral'!$B50,'Classificação geral'!$H50,"")</f>
        <v/>
      </c>
      <c r="FV58" s="254" t="str">
        <f>IFERROR(IF(AND($FU58="mas",'Classificação geral'!$I50=1),'Classificação geral'!I50,""),"")</f>
        <v/>
      </c>
      <c r="FW58" s="254" t="str">
        <f>IFERROR(IF(AND($FU58="mas",'Classificação geral'!$I50=1),'Classificação geral'!N50,""),"")</f>
        <v/>
      </c>
      <c r="FX58" s="254" t="str">
        <f>IFERROR(IF(AND($FU58="mas",'Classificação geral'!$I50=1),'Classificação geral'!Q50,""),"")</f>
        <v/>
      </c>
      <c r="FY58" s="254" t="str">
        <f>IFERROR(IF(AND($FU58="mas",'Classificação geral'!$I50=1),'Classificação geral'!R50,""),"")</f>
        <v/>
      </c>
      <c r="FZ58" s="254" t="str">
        <f>IFERROR(IF(AND($FU58="mas",'Classificação geral'!$I50=1),'Classificação geral'!J50,""),"")</f>
        <v/>
      </c>
      <c r="GA58" s="254" t="str">
        <f>IFERROR(IF(AND($FU58="mas",'Classificação geral'!$I50=1),'Classificação geral'!S50,""),"")</f>
        <v/>
      </c>
      <c r="GB58" s="254" t="str">
        <f>IFERROR(IF(AND($FU58="mas",'Classificação geral'!$I50=1),'Classificação geral'!U50,""),"")</f>
        <v/>
      </c>
      <c r="GC58" s="254" t="str">
        <f>IFERROR(IF(AND($FU58="mas",'Classificação geral'!$I50=1),'Classificação geral'!V50,""),"")</f>
        <v/>
      </c>
      <c r="GD58" s="254" t="str">
        <f>IFERROR(IF(AND($FU58="mas",'Classificação geral'!$I50=1),'Classificação geral'!K50,""),"")</f>
        <v/>
      </c>
      <c r="GE58" s="254" t="str">
        <f>IFERROR(IF(AND($FU58="mas",'Classificação geral'!$I50=1),'Classificação geral'!W50,""),"")</f>
        <v/>
      </c>
      <c r="GF58" s="254" t="str">
        <f>IFERROR(IF(AND($FU58="mas",'Classificação geral'!$I50=1),'Classificação geral'!Y50,""),"")</f>
        <v/>
      </c>
      <c r="GG58" s="254" t="str">
        <f>IFERROR(IF(AND($FU58="mas",'Classificação geral'!$I50=1),'Classificação geral'!Z50,""),"")</f>
        <v/>
      </c>
      <c r="GH58" s="254" t="str">
        <f>IFERROR(IF(AND($FU58="mas",'Classificação geral'!$I50=1),'Classificação geral'!L50,""),"")</f>
        <v/>
      </c>
      <c r="GI58" s="254" t="str">
        <f>IFERROR(IF(AND($FU58="mas",'Classificação geral'!$I50=1),'Classificação geral'!M50,""),"")</f>
        <v/>
      </c>
      <c r="GJ58" s="302" t="str">
        <f>IFERROR(IF(AND($FU58="mas",'Classificação geral'!$I50=1),'Classificação geral'!AG50,""),"")</f>
        <v/>
      </c>
      <c r="GK58" s="256" t="str">
        <f>IFERROR(RANK(GJ58,GJ:GJ,0)+ COUNTIF($GJ$13:GJ57,GJ58),"")</f>
        <v/>
      </c>
      <c r="GL58" s="244"/>
      <c r="GM58" s="254" t="str">
        <f>IFERROR(IF(AND('Classificação geral'!$H50="fem",'Classificação geral'!$I50=2,'Classificação geral'!$F50="Mini"),'Classificação geral'!$A50,""),"")</f>
        <v/>
      </c>
      <c r="GN58" s="254" t="str">
        <f>IFERROR(IF(AND('Classificação geral'!$H50="fem",'Classificação geral'!$I50=2,'Classificação geral'!$F50="Mini"),'Classificação geral'!$B50,""),"")</f>
        <v/>
      </c>
      <c r="GO58" s="255" t="str">
        <f>IF($GN58='Classificação geral'!$B50,'Classificação geral'!$C50,"")</f>
        <v/>
      </c>
      <c r="GP58" s="255" t="str">
        <f>IF($GN58='Classificação geral'!$B50,'Classificação geral'!$D50,"")</f>
        <v/>
      </c>
      <c r="GQ58" s="255" t="str">
        <f>IF($GN58='Classificação geral'!$B50,'Classificação geral'!$H50,"")</f>
        <v/>
      </c>
      <c r="GR58" s="254" t="str">
        <f>IFERROR(IF(AND($GQ58="fem",'Classificação geral'!$I50=2),'Classificação geral'!I50,""),"")</f>
        <v/>
      </c>
      <c r="GS58" s="254" t="str">
        <f>IFERROR(IF(AND($GQ58="fem",'Classificação geral'!$I50=2),'Classificação geral'!N50,""),"")</f>
        <v/>
      </c>
      <c r="GT58" s="254" t="str">
        <f>IFERROR(IF(AND($GQ58="fem",'Classificação geral'!$I50=2),'Classificação geral'!Q50,""),"")</f>
        <v/>
      </c>
      <c r="GU58" s="254" t="str">
        <f>IFERROR(IF(AND($GQ58="fem",'Classificação geral'!$I50=2),'Classificação geral'!R50,""),"")</f>
        <v/>
      </c>
      <c r="GV58" s="254" t="str">
        <f>IFERROR(IF(AND($GQ58="fem",'Classificação geral'!$I50=2),'Classificação geral'!J50,""),"")</f>
        <v/>
      </c>
      <c r="GW58" s="254" t="str">
        <f>IFERROR(IF(AND($GQ58="fem",'Classificação geral'!$I50=2),'Classificação geral'!S50,""),"")</f>
        <v/>
      </c>
      <c r="GX58" s="254" t="str">
        <f>IFERROR(IF(AND($GQ58="fem",'Classificação geral'!$I50=2),'Classificação geral'!U50,""),"")</f>
        <v/>
      </c>
      <c r="GY58" s="254" t="str">
        <f>IFERROR(IF(AND($GQ58="fem",'Classificação geral'!$I50=2),'Classificação geral'!V50,""),"")</f>
        <v/>
      </c>
      <c r="GZ58" s="254" t="str">
        <f>IFERROR(IF(AND($GQ58="fem",'Classificação geral'!$I50=2),'Classificação geral'!K50,""),"")</f>
        <v/>
      </c>
      <c r="HA58" s="254" t="str">
        <f>IFERROR(IF(AND($GQ58="fem",'Classificação geral'!$I50=2),'Classificação geral'!W50,""),"")</f>
        <v/>
      </c>
      <c r="HB58" s="254" t="str">
        <f>IFERROR(IF(AND($GQ58="fem",'Classificação geral'!$I50=2),'Classificação geral'!Y50,""),"")</f>
        <v/>
      </c>
      <c r="HC58" s="254" t="str">
        <f>IFERROR(IF(AND($GQ58="fem",'Classificação geral'!$I50=2),'Classificação geral'!Z50,""),"")</f>
        <v/>
      </c>
      <c r="HD58" s="254" t="str">
        <f>IFERROR(IF(AND($GQ58="fem",'Classificação geral'!$I50=2),'Classificação geral'!L50,""),"")</f>
        <v/>
      </c>
      <c r="HE58" s="254" t="str">
        <f>IFERROR(IF(AND($GQ58="fem",'Classificação geral'!$I50=2),'Classificação geral'!M50,""),"")</f>
        <v/>
      </c>
      <c r="HF58" s="254" t="str">
        <f>IFERROR(IF(AND($GQ58="fem",'Classificação geral'!$I50=2),'Classificação geral'!AG50,""),"")</f>
        <v/>
      </c>
      <c r="HG58" s="256" t="str">
        <f>IFERROR(RANK(HF58,HF:HF,0)+ COUNTIF(HF$13:$HF56,HF58),"")</f>
        <v/>
      </c>
      <c r="HH58" s="244"/>
      <c r="HI58" s="254" t="str">
        <f>IFERROR(IF(AND('Classificação geral'!$H50="mas",'Classificação geral'!$I50=2,'Classificação geral'!$F50="Mini"),'Classificação geral'!$A50,""),"")</f>
        <v/>
      </c>
      <c r="HJ58" s="254" t="str">
        <f>IFERROR(IF(AND('Classificação geral'!$H50="mas",'Classificação geral'!$I50=2,'Classificação geral'!$F50="Mini"),'Classificação geral'!$B50,""),"")</f>
        <v/>
      </c>
      <c r="HK58" s="255" t="str">
        <f>IF($HJ58='Classificação geral'!$B50,'Classificação geral'!$C50,"")</f>
        <v/>
      </c>
      <c r="HL58" s="255" t="str">
        <f>IF($HJ58='Classificação geral'!$B50,'Classificação geral'!$D50,"")</f>
        <v/>
      </c>
      <c r="HM58" s="255" t="str">
        <f>IF($HJ58='Classificação geral'!$B50,'Classificação geral'!$H50,"")</f>
        <v/>
      </c>
      <c r="HN58" s="254" t="str">
        <f>IFERROR(IF(AND($HM58="mas",'Classificação geral'!$I50=2),'Classificação geral'!I50,""),"")</f>
        <v/>
      </c>
      <c r="HO58" s="254" t="str">
        <f>IFERROR(IF(AND($HM58="mas",'Classificação geral'!$I50=2),'Classificação geral'!N50,""),"")</f>
        <v/>
      </c>
      <c r="HP58" s="254" t="str">
        <f>IFERROR(IF(AND($HM58="mas",'Classificação geral'!$I50=2),'Classificação geral'!Q50,""),"")</f>
        <v/>
      </c>
      <c r="HQ58" s="254" t="str">
        <f>IFERROR(IF(AND($HM58="mas",'Classificação geral'!$I50=2),'Classificação geral'!R50,""),"")</f>
        <v/>
      </c>
      <c r="HR58" s="254" t="str">
        <f>IFERROR(IF(AND($HM58="mas",'Classificação geral'!$I50=2),'Classificação geral'!J50,""),"")</f>
        <v/>
      </c>
      <c r="HS58" s="254" t="str">
        <f>IFERROR(IF(AND($HM58="mas",'Classificação geral'!$I50=2),'Classificação geral'!S50,""),"")</f>
        <v/>
      </c>
      <c r="HT58" s="254" t="str">
        <f>IFERROR(IF(AND($HM58="mas",'Classificação geral'!$I50=2),'Classificação geral'!U50,""),"")</f>
        <v/>
      </c>
      <c r="HU58" s="254" t="str">
        <f>IFERROR(IF(AND($HM58="mas",'Classificação geral'!$I50=2),'Classificação geral'!V50,""),"")</f>
        <v/>
      </c>
      <c r="HV58" s="254" t="str">
        <f>IFERROR(IF(AND($HM58="mas",'Classificação geral'!$I50=2),'Classificação geral'!J50,""),"")</f>
        <v/>
      </c>
      <c r="HW58" s="254" t="str">
        <f>IFERROR(IF(AND($HM58="mas",'Classificação geral'!$I50=2),'Classificação geral'!W50,""),"")</f>
        <v/>
      </c>
      <c r="HX58" s="254" t="str">
        <f>IFERROR(IF(AND($HM58="mas",'Classificação geral'!$I50=2),'Classificação geral'!Y50,""),"")</f>
        <v/>
      </c>
      <c r="HY58" s="254" t="str">
        <f>IFERROR(IF(AND($HM58="mas",'Classificação geral'!$I50=2),'Classificação geral'!Z50,""),"")</f>
        <v/>
      </c>
      <c r="HZ58" s="254" t="str">
        <f>IFERROR(IF(AND($HM58="mas",'Classificação geral'!$I50=2),'Classificação geral'!L50,""),"")</f>
        <v/>
      </c>
      <c r="IA58" s="254" t="str">
        <f>IFERROR(IF(AND($HM58="mas",'Classificação geral'!$I50=2),'Classificação geral'!$AG50,""),"")</f>
        <v/>
      </c>
      <c r="IB58" s="256" t="str">
        <f>IFERROR(RANK(IA58,IA:IA,0)+ COUNTIF($IA$13:IA$13,IA58),"")</f>
        <v/>
      </c>
      <c r="IC58" s="244"/>
      <c r="ID58" s="254" t="str">
        <f>IFERROR(IF(AND('Classificação geral'!$H50="fem",'Classificação geral'!$I50=3,'Classificação geral'!$F50="Mini"),'Classificação geral'!$A50,""),"")</f>
        <v/>
      </c>
      <c r="IE58" s="254" t="str">
        <f>IFERROR(IF(AND('Classificação geral'!$H50="fem",'Classificação geral'!$I50=3,'Classificação geral'!$F50="Mini"),'Classificação geral'!$B50,""),"")</f>
        <v/>
      </c>
      <c r="IF58" s="255" t="str">
        <f>IF($IE58='Classificação geral'!$B50,'Classificação geral'!$C50,"")</f>
        <v/>
      </c>
      <c r="IG58" s="255" t="str">
        <f>IF($IE58='Classificação geral'!$B50,'Classificação geral'!$D50,"")</f>
        <v/>
      </c>
      <c r="IH58" s="255" t="str">
        <f>IF($IE58='Classificação geral'!$B50,'Classificação geral'!$H50,"")</f>
        <v/>
      </c>
      <c r="II58" s="255" t="str">
        <f>IF($IH58='Classificação geral'!$H50,'Classificação geral'!$I50,"")</f>
        <v/>
      </c>
      <c r="IJ58" s="255" t="str">
        <f>IF($II58='Classificação geral'!$I50,'Classificação geral'!$N50,"")</f>
        <v/>
      </c>
      <c r="IK58" s="255" t="str">
        <f>IF($II58='Classificação geral'!$I50,'Classificação geral'!$Q50,"")</f>
        <v/>
      </c>
      <c r="IL58" s="255" t="str">
        <f>IF($II58='Classificação geral'!$I50,'Classificação geral'!$R50,"")</f>
        <v/>
      </c>
      <c r="IM58" s="255" t="str">
        <f>IF($II58='Classificação geral'!$I50,'Classificação geral'!$J50,"")</f>
        <v/>
      </c>
      <c r="IN58" s="255" t="str">
        <f>IF($II58='Classificação geral'!$I50,'Classificação geral'!$S50,"")</f>
        <v/>
      </c>
      <c r="IO58" s="255" t="str">
        <f>IF($II58='Classificação geral'!$I50,'Classificação geral'!$U50,"")</f>
        <v/>
      </c>
      <c r="IP58" s="255" t="str">
        <f>IF($II58='Classificação geral'!$I50,'Classificação geral'!$V50,"")</f>
        <v/>
      </c>
      <c r="IQ58" s="255" t="str">
        <f>IF($II58='Classificação geral'!$I50,'Classificação geral'!$K50,"")</f>
        <v/>
      </c>
      <c r="IR58" s="255" t="str">
        <f>IF($II58='Classificação geral'!$I50,'Classificação geral'!$W50,"")</f>
        <v/>
      </c>
      <c r="IS58" s="255" t="str">
        <f>IF($II58='Classificação geral'!$I50,'Classificação geral'!$Y50,"")</f>
        <v/>
      </c>
      <c r="IT58" s="255" t="str">
        <f>IF($II58='Classificação geral'!$I50,'Classificação geral'!$Z50,"")</f>
        <v/>
      </c>
      <c r="IU58" s="255" t="str">
        <f>IF($II58='Classificação geral'!$I50,'Classificação geral'!$L50,"")</f>
        <v/>
      </c>
      <c r="IV58" s="255" t="str">
        <f>IF($II58='Classificação geral'!$I50,'Classificação geral'!$M50,"")</f>
        <v/>
      </c>
      <c r="IW58" s="255" t="str">
        <f>IF($II58='Classificação geral'!$I50,'Classificação geral'!$AG50,"")</f>
        <v/>
      </c>
      <c r="IX58" s="256" t="str">
        <f>IFERROR(RANK(IW58,IW:IW,0)+ COUNTIF($IW$13:IW56,IW58),"")</f>
        <v/>
      </c>
      <c r="IY58" s="244"/>
      <c r="IZ58" s="254" t="str">
        <f>IFERROR(IF(AND('Classificação geral'!$H50="mas",'Classificação geral'!$I50=3,'Classificação geral'!$F50="Mini"),'Classificação geral'!$A50,""),"")</f>
        <v/>
      </c>
      <c r="JA58" s="254" t="str">
        <f>IFERROR(IF(AND('Classificação geral'!$H50="mas",'Classificação geral'!$I50=3,'Classificação geral'!$F50="Mini"),'Classificação geral'!$B50,""),"")</f>
        <v/>
      </c>
      <c r="JB58" s="255" t="str">
        <f>IF($JA58='Classificação geral'!$B50,'Classificação geral'!$C50,"")</f>
        <v/>
      </c>
      <c r="JC58" s="255" t="str">
        <f>IF($JA58='Classificação geral'!$B50,'Classificação geral'!$D50,"")</f>
        <v/>
      </c>
      <c r="JD58" s="255" t="str">
        <f>IF($JA58='Classificação geral'!$B50,'Classificação geral'!$H50,"")</f>
        <v/>
      </c>
      <c r="JE58" s="254" t="str">
        <f>IFERROR(IF(AND($JD58="mas",'Classificação geral'!$I50=3),'Classificação geral'!I50,""),"")</f>
        <v/>
      </c>
      <c r="JF58" s="254" t="str">
        <f>IFERROR(IF(AND($JD58="mas",'Classificação geral'!$I50=3),'Classificação geral'!N50,""),"")</f>
        <v/>
      </c>
      <c r="JG58" s="254" t="str">
        <f>IFERROR(IF(AND($JD58="mas",'Classificação geral'!$I50=3),'Classificação geral'!Q50,""),"")</f>
        <v/>
      </c>
      <c r="JH58" s="254" t="str">
        <f>IFERROR(IF(AND($JD58="mas",'Classificação geral'!$I50=3),'Classificação geral'!R50,""),"")</f>
        <v/>
      </c>
      <c r="JI58" s="254" t="str">
        <f>IFERROR(IF(AND($JD58="mas",'Classificação geral'!$I50=3),'Classificação geral'!J50,""),"")</f>
        <v/>
      </c>
      <c r="JJ58" s="254" t="str">
        <f>IFERROR(IF(AND($JD58="mas",'Classificação geral'!$I50=3),'Classificação geral'!S50,""),"")</f>
        <v/>
      </c>
      <c r="JK58" s="254" t="str">
        <f>IFERROR(IF(AND($JD58="mas",'Classificação geral'!$I50=3),'Classificação geral'!U50,""),"")</f>
        <v/>
      </c>
      <c r="JL58" s="254" t="str">
        <f>IFERROR(IF(AND($JD58="mas",'Classificação geral'!$I50=3),'Classificação geral'!V50,""),"")</f>
        <v/>
      </c>
      <c r="JM58" s="254" t="str">
        <f>IFERROR(IF(AND($JD58="mas",'Classificação geral'!$I50=3),'Classificação geral'!K50,""),"")</f>
        <v/>
      </c>
      <c r="JN58" s="254" t="str">
        <f>IFERROR(IF(AND($JD58="mas",'Classificação geral'!$I50=3),'Classificação geral'!W50,""),"")</f>
        <v/>
      </c>
      <c r="JO58" s="254" t="str">
        <f>IFERROR(IF(AND($JD58="mas",'Classificação geral'!$I50=3),'Classificação geral'!Y50,""),"")</f>
        <v/>
      </c>
      <c r="JP58" s="254" t="str">
        <f>IFERROR(IF(AND($JD58="mas",'Classificação geral'!$I50=3),'Classificação geral'!Z50,""),"")</f>
        <v/>
      </c>
      <c r="JQ58" s="254" t="str">
        <f>IFERROR(IF(AND($JD58="mas",'Classificação geral'!$I50=3),'Classificação geral'!L50,""),"")</f>
        <v/>
      </c>
      <c r="JR58" s="254" t="str">
        <f>IFERROR(IF(AND($JD58="mas",'Classificação geral'!$I50=3),'Classificação geral'!$AG50,""),"")</f>
        <v/>
      </c>
      <c r="JS58" s="256" t="str">
        <f>IFERROR(RANK(JR58,JR:JR,0)+ COUNTIF(JR$13:$JR56,JR58),"")</f>
        <v/>
      </c>
    </row>
    <row r="59" spans="1:279" s="304" customFormat="1" ht="24.75" customHeight="1" x14ac:dyDescent="0.4">
      <c r="A59" s="297"/>
      <c r="B59" s="309" t="str">
        <f t="shared" si="19"/>
        <v/>
      </c>
      <c r="C59" s="292" t="str">
        <f t="shared" si="20"/>
        <v/>
      </c>
      <c r="D59" s="292" t="str">
        <f t="shared" si="21"/>
        <v/>
      </c>
      <c r="E59" s="292" t="str">
        <f t="shared" si="22"/>
        <v/>
      </c>
      <c r="F59" s="293" t="str">
        <f t="shared" si="23"/>
        <v/>
      </c>
      <c r="G59" s="293" t="str">
        <f t="shared" si="24"/>
        <v/>
      </c>
      <c r="H59" s="294" t="str">
        <f t="shared" si="25"/>
        <v/>
      </c>
      <c r="I59" s="294" t="str">
        <f t="shared" si="26"/>
        <v/>
      </c>
      <c r="J59" s="294" t="str">
        <f t="shared" si="27"/>
        <v/>
      </c>
      <c r="K59" s="294" t="str">
        <f t="shared" si="28"/>
        <v/>
      </c>
      <c r="L59" s="294" t="str">
        <f t="shared" si="29"/>
        <v/>
      </c>
      <c r="M59" s="294" t="str">
        <f t="shared" si="30"/>
        <v/>
      </c>
      <c r="N59" s="294" t="str">
        <f t="shared" si="31"/>
        <v/>
      </c>
      <c r="O59" s="294" t="str">
        <f t="shared" si="32"/>
        <v/>
      </c>
      <c r="P59" s="294" t="str">
        <f t="shared" si="33"/>
        <v/>
      </c>
      <c r="Q59" s="294" t="str">
        <f t="shared" si="34"/>
        <v/>
      </c>
      <c r="R59" s="294" t="str">
        <f t="shared" si="121"/>
        <v/>
      </c>
      <c r="S59" s="294" t="str">
        <f t="shared" si="121"/>
        <v/>
      </c>
      <c r="T59" s="294" t="str">
        <f t="shared" si="36"/>
        <v/>
      </c>
      <c r="U59" s="294" t="str">
        <f t="shared" si="37"/>
        <v/>
      </c>
      <c r="V59" s="295">
        <v>45</v>
      </c>
      <c r="W59" s="296"/>
      <c r="X59" s="296"/>
      <c r="Y59" s="309" t="str">
        <f t="shared" si="38"/>
        <v/>
      </c>
      <c r="Z59" s="292" t="str">
        <f t="shared" si="39"/>
        <v/>
      </c>
      <c r="AA59" s="292" t="str">
        <f t="shared" si="40"/>
        <v/>
      </c>
      <c r="AB59" s="292" t="str">
        <f t="shared" si="41"/>
        <v/>
      </c>
      <c r="AC59" s="293" t="str">
        <f t="shared" si="42"/>
        <v/>
      </c>
      <c r="AD59" s="293" t="str">
        <f t="shared" si="43"/>
        <v/>
      </c>
      <c r="AE59" s="294" t="str">
        <f t="shared" si="44"/>
        <v/>
      </c>
      <c r="AF59" s="294" t="str">
        <f t="shared" si="45"/>
        <v/>
      </c>
      <c r="AG59" s="294" t="str">
        <f t="shared" si="46"/>
        <v/>
      </c>
      <c r="AH59" s="294" t="str">
        <f t="shared" si="47"/>
        <v/>
      </c>
      <c r="AI59" s="294" t="str">
        <f t="shared" si="48"/>
        <v/>
      </c>
      <c r="AJ59" s="294" t="str">
        <f t="shared" si="49"/>
        <v/>
      </c>
      <c r="AK59" s="294" t="str">
        <f t="shared" si="50"/>
        <v/>
      </c>
      <c r="AL59" s="294" t="str">
        <f t="shared" si="51"/>
        <v/>
      </c>
      <c r="AM59" s="294" t="str">
        <f t="shared" si="52"/>
        <v/>
      </c>
      <c r="AN59" s="294" t="str">
        <f t="shared" si="53"/>
        <v/>
      </c>
      <c r="AO59" s="294" t="str">
        <f t="shared" si="122"/>
        <v/>
      </c>
      <c r="AP59" s="294" t="str">
        <f t="shared" si="122"/>
        <v/>
      </c>
      <c r="AQ59" s="294" t="str">
        <f t="shared" si="55"/>
        <v/>
      </c>
      <c r="AR59" s="294" t="str">
        <f t="shared" si="56"/>
        <v/>
      </c>
      <c r="AS59" s="295">
        <v>45</v>
      </c>
      <c r="AT59" s="296"/>
      <c r="AU59" s="297"/>
      <c r="AV59" s="310" t="str">
        <f t="shared" si="57"/>
        <v/>
      </c>
      <c r="AW59" s="292" t="str">
        <f t="shared" si="58"/>
        <v/>
      </c>
      <c r="AX59" s="292" t="str">
        <f t="shared" si="59"/>
        <v/>
      </c>
      <c r="AY59" s="293" t="str">
        <f t="shared" si="60"/>
        <v/>
      </c>
      <c r="AZ59" s="293" t="str">
        <f t="shared" si="61"/>
        <v/>
      </c>
      <c r="BA59" s="293" t="str">
        <f t="shared" si="62"/>
        <v/>
      </c>
      <c r="BB59" s="294" t="str">
        <f t="shared" si="63"/>
        <v/>
      </c>
      <c r="BC59" s="294" t="str">
        <f t="shared" si="64"/>
        <v/>
      </c>
      <c r="BD59" s="294" t="str">
        <f t="shared" si="65"/>
        <v/>
      </c>
      <c r="BE59" s="294" t="str">
        <f t="shared" si="66"/>
        <v/>
      </c>
      <c r="BF59" s="294" t="str">
        <f t="shared" si="67"/>
        <v/>
      </c>
      <c r="BG59" s="294" t="str">
        <f t="shared" si="68"/>
        <v/>
      </c>
      <c r="BH59" s="294" t="str">
        <f t="shared" si="69"/>
        <v/>
      </c>
      <c r="BI59" s="294" t="str">
        <f t="shared" si="70"/>
        <v/>
      </c>
      <c r="BJ59" s="294" t="str">
        <f t="shared" si="71"/>
        <v/>
      </c>
      <c r="BK59" s="294" t="str">
        <f t="shared" si="72"/>
        <v/>
      </c>
      <c r="BL59" s="294" t="str">
        <f t="shared" si="123"/>
        <v/>
      </c>
      <c r="BM59" s="294" t="str">
        <f t="shared" si="123"/>
        <v/>
      </c>
      <c r="BN59" s="294" t="str">
        <f t="shared" si="74"/>
        <v/>
      </c>
      <c r="BO59" s="294" t="str">
        <f t="shared" si="75"/>
        <v/>
      </c>
      <c r="BP59" s="295">
        <v>45</v>
      </c>
      <c r="BQ59" s="296"/>
      <c r="BR59" s="296"/>
      <c r="BS59" s="310" t="str">
        <f t="shared" si="76"/>
        <v/>
      </c>
      <c r="BT59" s="292" t="str">
        <f t="shared" si="77"/>
        <v/>
      </c>
      <c r="BU59" s="292" t="str">
        <f t="shared" si="78"/>
        <v/>
      </c>
      <c r="BV59" s="293" t="str">
        <f t="shared" si="79"/>
        <v/>
      </c>
      <c r="BW59" s="293" t="str">
        <f t="shared" si="80"/>
        <v/>
      </c>
      <c r="BX59" s="293" t="str">
        <f t="shared" si="124"/>
        <v/>
      </c>
      <c r="BY59" s="294" t="str">
        <f t="shared" si="124"/>
        <v/>
      </c>
      <c r="BZ59" s="294" t="str">
        <f t="shared" si="82"/>
        <v/>
      </c>
      <c r="CA59" s="294" t="str">
        <f t="shared" si="83"/>
        <v/>
      </c>
      <c r="CB59" s="294" t="str">
        <f t="shared" si="84"/>
        <v/>
      </c>
      <c r="CC59" s="294" t="str">
        <f t="shared" si="85"/>
        <v/>
      </c>
      <c r="CD59" s="294" t="str">
        <f t="shared" si="86"/>
        <v/>
      </c>
      <c r="CE59" s="294" t="str">
        <f t="shared" si="87"/>
        <v/>
      </c>
      <c r="CF59" s="294" t="str">
        <f t="shared" si="88"/>
        <v/>
      </c>
      <c r="CG59" s="294" t="str">
        <f t="shared" si="89"/>
        <v/>
      </c>
      <c r="CH59" s="294" t="str">
        <f t="shared" si="90"/>
        <v/>
      </c>
      <c r="CI59" s="294" t="str">
        <f t="shared" si="125"/>
        <v/>
      </c>
      <c r="CJ59" s="294" t="str">
        <f t="shared" si="125"/>
        <v/>
      </c>
      <c r="CK59" s="294" t="str">
        <f t="shared" si="92"/>
        <v/>
      </c>
      <c r="CL59" s="294" t="str">
        <f t="shared" si="93"/>
        <v/>
      </c>
      <c r="CM59" s="295">
        <v>45</v>
      </c>
      <c r="CN59" s="297"/>
      <c r="CO59" s="297"/>
      <c r="CP59" s="309" t="str">
        <f t="shared" si="94"/>
        <v/>
      </c>
      <c r="CQ59" s="292" t="str">
        <f t="shared" si="95"/>
        <v/>
      </c>
      <c r="CR59" s="292" t="str">
        <f t="shared" si="96"/>
        <v/>
      </c>
      <c r="CS59" s="292" t="str">
        <f t="shared" si="97"/>
        <v/>
      </c>
      <c r="CT59" s="293" t="str">
        <f t="shared" si="98"/>
        <v/>
      </c>
      <c r="CU59" s="293" t="str">
        <f t="shared" si="99"/>
        <v/>
      </c>
      <c r="CV59" s="294" t="str">
        <f t="shared" si="100"/>
        <v/>
      </c>
      <c r="CW59" s="294" t="str">
        <f t="shared" si="101"/>
        <v/>
      </c>
      <c r="CX59" s="294" t="str">
        <f t="shared" si="102"/>
        <v/>
      </c>
      <c r="CY59" s="294" t="str">
        <f t="shared" si="103"/>
        <v/>
      </c>
      <c r="CZ59" s="294" t="str">
        <f t="shared" si="104"/>
        <v/>
      </c>
      <c r="DA59" s="294" t="str">
        <f t="shared" si="105"/>
        <v/>
      </c>
      <c r="DB59" s="294" t="str">
        <f t="shared" si="106"/>
        <v/>
      </c>
      <c r="DC59" s="294" t="str">
        <f t="shared" si="107"/>
        <v/>
      </c>
      <c r="DD59" s="294" t="str">
        <f t="shared" si="108"/>
        <v/>
      </c>
      <c r="DE59" s="294" t="str">
        <f t="shared" si="109"/>
        <v/>
      </c>
      <c r="DF59" s="294" t="str">
        <f t="shared" si="126"/>
        <v/>
      </c>
      <c r="DG59" s="294" t="str">
        <f t="shared" si="126"/>
        <v/>
      </c>
      <c r="DH59" s="294" t="str">
        <f t="shared" si="111"/>
        <v/>
      </c>
      <c r="DI59" s="294" t="str">
        <f t="shared" si="112"/>
        <v/>
      </c>
      <c r="DJ59" s="295">
        <v>45</v>
      </c>
      <c r="DK59" s="296"/>
      <c r="DL59" s="296"/>
      <c r="DM59" s="309" t="str">
        <f t="shared" si="113"/>
        <v/>
      </c>
      <c r="DN59" s="292" t="str">
        <f t="shared" si="114"/>
        <v/>
      </c>
      <c r="DO59" s="292" t="str">
        <f t="shared" si="115"/>
        <v/>
      </c>
      <c r="DP59" s="292" t="str">
        <f t="shared" si="116"/>
        <v/>
      </c>
      <c r="DQ59" s="293" t="str">
        <f t="shared" si="117"/>
        <v/>
      </c>
      <c r="DR59" s="293" t="str">
        <f t="shared" si="118"/>
        <v/>
      </c>
      <c r="DS59" s="293" t="str">
        <f t="shared" si="7"/>
        <v/>
      </c>
      <c r="DT59" s="293" t="str">
        <f t="shared" si="8"/>
        <v/>
      </c>
      <c r="DU59" s="294" t="str">
        <f t="shared" si="9"/>
        <v/>
      </c>
      <c r="DV59" s="294" t="str">
        <f t="shared" si="10"/>
        <v/>
      </c>
      <c r="DW59" s="294" t="str">
        <f t="shared" si="11"/>
        <v/>
      </c>
      <c r="DX59" s="294" t="str">
        <f t="shared" si="12"/>
        <v/>
      </c>
      <c r="DY59" s="294" t="str">
        <f t="shared" si="13"/>
        <v/>
      </c>
      <c r="DZ59" s="294" t="str">
        <f t="shared" si="14"/>
        <v/>
      </c>
      <c r="EA59" s="294" t="str">
        <f t="shared" si="15"/>
        <v/>
      </c>
      <c r="EB59" s="294" t="str">
        <f t="shared" si="16"/>
        <v/>
      </c>
      <c r="EC59" s="294" t="str">
        <f t="shared" si="17"/>
        <v/>
      </c>
      <c r="ED59" s="294" t="str">
        <f t="shared" si="120"/>
        <v/>
      </c>
      <c r="EE59" s="294" t="str">
        <f t="shared" si="18"/>
        <v/>
      </c>
      <c r="EF59" s="294" t="str">
        <f t="shared" si="119"/>
        <v/>
      </c>
      <c r="EG59" s="295">
        <v>45</v>
      </c>
      <c r="EU59" s="254" t="str">
        <f>IFERROR(IF(AND('Classificação geral'!$H51="FEM",'Classificação geral'!$I51=1,'Classificação geral'!$F51="Mini"),'Classificação geral'!$A51,""),"")</f>
        <v/>
      </c>
      <c r="EV59" s="254" t="str">
        <f>IFERROR(IF(AND('Classificação geral'!$H51="FEM",'Classificação geral'!$I51=1,'Classificação geral'!F51="Mini"),'Classificação geral'!$B51,""),"")</f>
        <v/>
      </c>
      <c r="EW59" s="255" t="str">
        <f>IF($EV59='Classificação geral'!$B51,'Classificação geral'!$C51,"")</f>
        <v/>
      </c>
      <c r="EX59" s="255" t="str">
        <f>IF($EV59='Classificação geral'!$B51,'Classificação geral'!$D51,"")</f>
        <v/>
      </c>
      <c r="EY59" s="255" t="str">
        <f>IF($EV59='Classificação geral'!$B51,'Classificação geral'!$H51,"")</f>
        <v/>
      </c>
      <c r="EZ59" s="255" t="str">
        <f>IF($EY59='Classificação geral'!$H51,'Classificação geral'!$I51,"")</f>
        <v/>
      </c>
      <c r="FA59" s="255" t="str">
        <f>IF($EZ59='Classificação geral'!$I51,'Classificação geral'!$N51,"")</f>
        <v/>
      </c>
      <c r="FB59" s="255" t="str">
        <f>IF($EZ59='Classificação geral'!$I51,'Classificação geral'!$Q51,"")</f>
        <v/>
      </c>
      <c r="FC59" s="255" t="str">
        <f>IF($EZ59='Classificação geral'!$I51,'Classificação geral'!$R51,"")</f>
        <v/>
      </c>
      <c r="FD59" s="255" t="str">
        <f>IF($EZ59='Classificação geral'!$I51,'Classificação geral'!$J51,"")</f>
        <v/>
      </c>
      <c r="FE59" s="255" t="str">
        <f>IF($EZ59='Classificação geral'!$I51,'Classificação geral'!$S51,"")</f>
        <v/>
      </c>
      <c r="FF59" s="255" t="str">
        <f>IF($EZ59='Classificação geral'!$I51,'Classificação geral'!$U51,"")</f>
        <v/>
      </c>
      <c r="FG59" s="255" t="str">
        <f>IF($EZ59='Classificação geral'!$I51,'Classificação geral'!$V51,"")</f>
        <v/>
      </c>
      <c r="FH59" s="255" t="str">
        <f>IF($EZ59='Classificação geral'!$I51,'Classificação geral'!$K51,"")</f>
        <v/>
      </c>
      <c r="FI59" s="255" t="str">
        <f>IF($EZ59='Classificação geral'!$I51,'Classificação geral'!$W51,"")</f>
        <v/>
      </c>
      <c r="FJ59" s="255" t="str">
        <f>IF($EZ59='Classificação geral'!$I51,'Classificação geral'!$Y51,"")</f>
        <v/>
      </c>
      <c r="FK59" s="255" t="str">
        <f>IF($EZ59='Classificação geral'!$I51,'Classificação geral'!$Z51,"")</f>
        <v/>
      </c>
      <c r="FL59" s="255" t="str">
        <f>IF($EZ59='Classificação geral'!$I51,'Classificação geral'!$L51,"")</f>
        <v/>
      </c>
      <c r="FM59" s="255" t="str">
        <f>IF($EZ59='Classificação geral'!$I51,'Classificação geral'!$M51,"")</f>
        <v/>
      </c>
      <c r="FN59" s="255" t="str">
        <f>IF($EZ59='Classificação geral'!$I51,'Classificação geral'!$AG51,"")</f>
        <v/>
      </c>
      <c r="FO59" s="256" t="str">
        <f>IFERROR(RANK(FN59,FN:FN,0)+ COUNTIF($FN$13:FN58,FN59),"")</f>
        <v/>
      </c>
      <c r="FP59" s="244"/>
      <c r="FQ59" s="254" t="str">
        <f>IFERROR(IF(AND('Classificação geral'!$H51="mas",'Classificação geral'!$I51=1,'Classificação geral'!$F51="Mini"),'Classificação geral'!$A51,""),"")</f>
        <v/>
      </c>
      <c r="FR59" s="254" t="str">
        <f>IFERROR(IF(AND('Classificação geral'!$H51="mas",'Classificação geral'!$I51=1,'Classificação geral'!$F51="Mini"),'Classificação geral'!$B51,""),"")</f>
        <v/>
      </c>
      <c r="FS59" s="255" t="str">
        <f>IF($FR59='Classificação geral'!$B51,'Classificação geral'!$C51,"")</f>
        <v/>
      </c>
      <c r="FT59" s="255" t="str">
        <f>IF($FR59='Classificação geral'!$B51,'Classificação geral'!$D51,"")</f>
        <v/>
      </c>
      <c r="FU59" s="255" t="str">
        <f>IF($FR59='Classificação geral'!$B51,'Classificação geral'!$H51,"")</f>
        <v/>
      </c>
      <c r="FV59" s="254" t="str">
        <f>IFERROR(IF(AND($FU59="mas",'Classificação geral'!$I51=1),'Classificação geral'!I51,""),"")</f>
        <v/>
      </c>
      <c r="FW59" s="254" t="str">
        <f>IFERROR(IF(AND($FU59="mas",'Classificação geral'!$I51=1),'Classificação geral'!N51,""),"")</f>
        <v/>
      </c>
      <c r="FX59" s="254" t="str">
        <f>IFERROR(IF(AND($FU59="mas",'Classificação geral'!$I51=1),'Classificação geral'!Q51,""),"")</f>
        <v/>
      </c>
      <c r="FY59" s="254" t="str">
        <f>IFERROR(IF(AND($FU59="mas",'Classificação geral'!$I51=1),'Classificação geral'!R51,""),"")</f>
        <v/>
      </c>
      <c r="FZ59" s="254" t="str">
        <f>IFERROR(IF(AND($FU59="mas",'Classificação geral'!$I51=1),'Classificação geral'!J51,""),"")</f>
        <v/>
      </c>
      <c r="GA59" s="254" t="str">
        <f>IFERROR(IF(AND($FU59="mas",'Classificação geral'!$I51=1),'Classificação geral'!S51,""),"")</f>
        <v/>
      </c>
      <c r="GB59" s="254" t="str">
        <f>IFERROR(IF(AND($FU59="mas",'Classificação geral'!$I51=1),'Classificação geral'!U51,""),"")</f>
        <v/>
      </c>
      <c r="GC59" s="254" t="str">
        <f>IFERROR(IF(AND($FU59="mas",'Classificação geral'!$I51=1),'Classificação geral'!V51,""),"")</f>
        <v/>
      </c>
      <c r="GD59" s="254" t="str">
        <f>IFERROR(IF(AND($FU59="mas",'Classificação geral'!$I51=1),'Classificação geral'!K51,""),"")</f>
        <v/>
      </c>
      <c r="GE59" s="254" t="str">
        <f>IFERROR(IF(AND($FU59="mas",'Classificação geral'!$I51=1),'Classificação geral'!W51,""),"")</f>
        <v/>
      </c>
      <c r="GF59" s="254" t="str">
        <f>IFERROR(IF(AND($FU59="mas",'Classificação geral'!$I51=1),'Classificação geral'!Y51,""),"")</f>
        <v/>
      </c>
      <c r="GG59" s="254" t="str">
        <f>IFERROR(IF(AND($FU59="mas",'Classificação geral'!$I51=1),'Classificação geral'!Z51,""),"")</f>
        <v/>
      </c>
      <c r="GH59" s="254" t="str">
        <f>IFERROR(IF(AND($FU59="mas",'Classificação geral'!$I51=1),'Classificação geral'!L51,""),"")</f>
        <v/>
      </c>
      <c r="GI59" s="254" t="str">
        <f>IFERROR(IF(AND($FU59="mas",'Classificação geral'!$I51=1),'Classificação geral'!M51,""),"")</f>
        <v/>
      </c>
      <c r="GJ59" s="302" t="str">
        <f>IFERROR(IF(AND($FU59="mas",'Classificação geral'!$I51=1),'Classificação geral'!AG51,""),"")</f>
        <v/>
      </c>
      <c r="GK59" s="256" t="str">
        <f>IFERROR(RANK(GJ59,GJ:GJ,0)+ COUNTIF($GJ$13:GJ58,GJ59),"")</f>
        <v/>
      </c>
      <c r="GL59" s="244"/>
      <c r="GM59" s="254" t="str">
        <f>IFERROR(IF(AND('Classificação geral'!$H51="fem",'Classificação geral'!$I51=2,'Classificação geral'!$F51="Mini"),'Classificação geral'!$A51,""),"")</f>
        <v/>
      </c>
      <c r="GN59" s="254" t="str">
        <f>IFERROR(IF(AND('Classificação geral'!$H51="fem",'Classificação geral'!$I51=2,'Classificação geral'!$F51="Mini"),'Classificação geral'!$B51,""),"")</f>
        <v/>
      </c>
      <c r="GO59" s="255" t="str">
        <f>IF($GN59='Classificação geral'!$B51,'Classificação geral'!$C51,"")</f>
        <v/>
      </c>
      <c r="GP59" s="255" t="str">
        <f>IF($GN59='Classificação geral'!$B51,'Classificação geral'!$D51,"")</f>
        <v/>
      </c>
      <c r="GQ59" s="255" t="str">
        <f>IF($GN59='Classificação geral'!$B51,'Classificação geral'!$H51,"")</f>
        <v/>
      </c>
      <c r="GR59" s="254" t="str">
        <f>IFERROR(IF(AND($GQ59="fem",'Classificação geral'!$I51=2),'Classificação geral'!I51,""),"")</f>
        <v/>
      </c>
      <c r="GS59" s="254" t="str">
        <f>IFERROR(IF(AND($GQ59="fem",'Classificação geral'!$I51=2),'Classificação geral'!N51,""),"")</f>
        <v/>
      </c>
      <c r="GT59" s="254" t="str">
        <f>IFERROR(IF(AND($GQ59="fem",'Classificação geral'!$I51=2),'Classificação geral'!Q51,""),"")</f>
        <v/>
      </c>
      <c r="GU59" s="254" t="str">
        <f>IFERROR(IF(AND($GQ59="fem",'Classificação geral'!$I51=2),'Classificação geral'!R51,""),"")</f>
        <v/>
      </c>
      <c r="GV59" s="254" t="str">
        <f>IFERROR(IF(AND($GQ59="fem",'Classificação geral'!$I51=2),'Classificação geral'!J51,""),"")</f>
        <v/>
      </c>
      <c r="GW59" s="254" t="str">
        <f>IFERROR(IF(AND($GQ59="fem",'Classificação geral'!$I51=2),'Classificação geral'!S51,""),"")</f>
        <v/>
      </c>
      <c r="GX59" s="254" t="str">
        <f>IFERROR(IF(AND($GQ59="fem",'Classificação geral'!$I51=2),'Classificação geral'!U51,""),"")</f>
        <v/>
      </c>
      <c r="GY59" s="254" t="str">
        <f>IFERROR(IF(AND($GQ59="fem",'Classificação geral'!$I51=2),'Classificação geral'!V51,""),"")</f>
        <v/>
      </c>
      <c r="GZ59" s="254" t="str">
        <f>IFERROR(IF(AND($GQ59="fem",'Classificação geral'!$I51=2),'Classificação geral'!K51,""),"")</f>
        <v/>
      </c>
      <c r="HA59" s="254" t="str">
        <f>IFERROR(IF(AND($GQ59="fem",'Classificação geral'!$I51=2),'Classificação geral'!W51,""),"")</f>
        <v/>
      </c>
      <c r="HB59" s="254" t="str">
        <f>IFERROR(IF(AND($GQ59="fem",'Classificação geral'!$I51=2),'Classificação geral'!Y51,""),"")</f>
        <v/>
      </c>
      <c r="HC59" s="254" t="str">
        <f>IFERROR(IF(AND($GQ59="fem",'Classificação geral'!$I51=2),'Classificação geral'!Z51,""),"")</f>
        <v/>
      </c>
      <c r="HD59" s="254" t="str">
        <f>IFERROR(IF(AND($GQ59="fem",'Classificação geral'!$I51=2),'Classificação geral'!L51,""),"")</f>
        <v/>
      </c>
      <c r="HE59" s="254" t="str">
        <f>IFERROR(IF(AND($GQ59="fem",'Classificação geral'!$I51=2),'Classificação geral'!M51,""),"")</f>
        <v/>
      </c>
      <c r="HF59" s="254" t="str">
        <f>IFERROR(IF(AND($GQ59="fem",'Classificação geral'!$I51=2),'Classificação geral'!AG51,""),"")</f>
        <v/>
      </c>
      <c r="HG59" s="256" t="str">
        <f>IFERROR(RANK(HF59,HF:HF,0)+ COUNTIF(HF$13:$HF57,HF59),"")</f>
        <v/>
      </c>
      <c r="HH59" s="244"/>
      <c r="HI59" s="254" t="str">
        <f>IFERROR(IF(AND('Classificação geral'!$H51="mas",'Classificação geral'!$I51=2,'Classificação geral'!$F51="Mini"),'Classificação geral'!$A51,""),"")</f>
        <v/>
      </c>
      <c r="HJ59" s="254" t="str">
        <f>IFERROR(IF(AND('Classificação geral'!$H51="mas",'Classificação geral'!$I51=2,'Classificação geral'!$F51="Mini"),'Classificação geral'!$B51,""),"")</f>
        <v/>
      </c>
      <c r="HK59" s="255" t="str">
        <f>IF($HJ59='Classificação geral'!$B51,'Classificação geral'!$C51,"")</f>
        <v/>
      </c>
      <c r="HL59" s="255" t="str">
        <f>IF($HJ59='Classificação geral'!$B51,'Classificação geral'!$D51,"")</f>
        <v/>
      </c>
      <c r="HM59" s="255" t="str">
        <f>IF($HJ59='Classificação geral'!$B51,'Classificação geral'!$H51,"")</f>
        <v/>
      </c>
      <c r="HN59" s="254" t="str">
        <f>IFERROR(IF(AND($HM59="mas",'Classificação geral'!$I51=2),'Classificação geral'!I51,""),"")</f>
        <v/>
      </c>
      <c r="HO59" s="254" t="str">
        <f>IFERROR(IF(AND($HM59="mas",'Classificação geral'!$I51=2),'Classificação geral'!N51,""),"")</f>
        <v/>
      </c>
      <c r="HP59" s="254" t="str">
        <f>IFERROR(IF(AND($HM59="mas",'Classificação geral'!$I51=2),'Classificação geral'!Q51,""),"")</f>
        <v/>
      </c>
      <c r="HQ59" s="254" t="str">
        <f>IFERROR(IF(AND($HM59="mas",'Classificação geral'!$I51=2),'Classificação geral'!R51,""),"")</f>
        <v/>
      </c>
      <c r="HR59" s="254" t="str">
        <f>IFERROR(IF(AND($HM59="mas",'Classificação geral'!$I51=2),'Classificação geral'!J51,""),"")</f>
        <v/>
      </c>
      <c r="HS59" s="254" t="str">
        <f>IFERROR(IF(AND($HM59="mas",'Classificação geral'!$I51=2),'Classificação geral'!S51,""),"")</f>
        <v/>
      </c>
      <c r="HT59" s="254" t="str">
        <f>IFERROR(IF(AND($HM59="mas",'Classificação geral'!$I51=2),'Classificação geral'!U51,""),"")</f>
        <v/>
      </c>
      <c r="HU59" s="254" t="str">
        <f>IFERROR(IF(AND($HM59="mas",'Classificação geral'!$I51=2),'Classificação geral'!V51,""),"")</f>
        <v/>
      </c>
      <c r="HV59" s="254" t="str">
        <f>IFERROR(IF(AND($HM59="mas",'Classificação geral'!$I51=2),'Classificação geral'!J51,""),"")</f>
        <v/>
      </c>
      <c r="HW59" s="254" t="str">
        <f>IFERROR(IF(AND($HM59="mas",'Classificação geral'!$I51=2),'Classificação geral'!W51,""),"")</f>
        <v/>
      </c>
      <c r="HX59" s="254" t="str">
        <f>IFERROR(IF(AND($HM59="mas",'Classificação geral'!$I51=2),'Classificação geral'!Y51,""),"")</f>
        <v/>
      </c>
      <c r="HY59" s="254" t="str">
        <f>IFERROR(IF(AND($HM59="mas",'Classificação geral'!$I51=2),'Classificação geral'!Z51,""),"")</f>
        <v/>
      </c>
      <c r="HZ59" s="254" t="str">
        <f>IFERROR(IF(AND($HM59="mas",'Classificação geral'!$I51=2),'Classificação geral'!L51,""),"")</f>
        <v/>
      </c>
      <c r="IA59" s="254" t="str">
        <f>IFERROR(IF(AND($HM59="mas",'Classificação geral'!$I51=2),'Classificação geral'!$AG51,""),"")</f>
        <v/>
      </c>
      <c r="IB59" s="256" t="str">
        <f>IFERROR(RANK(IA59,IA:IA,0)+ COUNTIF($IA$13:IA$13,IA59),"")</f>
        <v/>
      </c>
      <c r="IC59" s="244"/>
      <c r="ID59" s="254" t="str">
        <f>IFERROR(IF(AND('Classificação geral'!$H51="fem",'Classificação geral'!$I51=3,'Classificação geral'!$F51="Mini"),'Classificação geral'!$A51,""),"")</f>
        <v/>
      </c>
      <c r="IE59" s="254" t="str">
        <f>IFERROR(IF(AND('Classificação geral'!$H51="fem",'Classificação geral'!$I51=3,'Classificação geral'!$F51="Mini"),'Classificação geral'!$B51,""),"")</f>
        <v/>
      </c>
      <c r="IF59" s="255" t="str">
        <f>IF($IE59='Classificação geral'!$B51,'Classificação geral'!$C51,"")</f>
        <v/>
      </c>
      <c r="IG59" s="255" t="str">
        <f>IF($IE59='Classificação geral'!$B51,'Classificação geral'!$D51,"")</f>
        <v/>
      </c>
      <c r="IH59" s="255" t="str">
        <f>IF($IE59='Classificação geral'!$B51,'Classificação geral'!$H51,"")</f>
        <v/>
      </c>
      <c r="II59" s="255" t="str">
        <f>IF($IH59='Classificação geral'!$H51,'Classificação geral'!$I51,"")</f>
        <v/>
      </c>
      <c r="IJ59" s="255" t="str">
        <f>IF($II59='Classificação geral'!$I51,'Classificação geral'!$N51,"")</f>
        <v/>
      </c>
      <c r="IK59" s="255" t="str">
        <f>IF($II59='Classificação geral'!$I51,'Classificação geral'!$Q51,"")</f>
        <v/>
      </c>
      <c r="IL59" s="255" t="str">
        <f>IF($II59='Classificação geral'!$I51,'Classificação geral'!$R51,"")</f>
        <v/>
      </c>
      <c r="IM59" s="255" t="str">
        <f>IF($II59='Classificação geral'!$I51,'Classificação geral'!$J51,"")</f>
        <v/>
      </c>
      <c r="IN59" s="255" t="str">
        <f>IF($II59='Classificação geral'!$I51,'Classificação geral'!$S51,"")</f>
        <v/>
      </c>
      <c r="IO59" s="255" t="str">
        <f>IF($II59='Classificação geral'!$I51,'Classificação geral'!$U51,"")</f>
        <v/>
      </c>
      <c r="IP59" s="255" t="str">
        <f>IF($II59='Classificação geral'!$I51,'Classificação geral'!$V51,"")</f>
        <v/>
      </c>
      <c r="IQ59" s="255" t="str">
        <f>IF($II59='Classificação geral'!$I51,'Classificação geral'!$K51,"")</f>
        <v/>
      </c>
      <c r="IR59" s="255" t="str">
        <f>IF($II59='Classificação geral'!$I51,'Classificação geral'!$W51,"")</f>
        <v/>
      </c>
      <c r="IS59" s="255" t="str">
        <f>IF($II59='Classificação geral'!$I51,'Classificação geral'!$Y51,"")</f>
        <v/>
      </c>
      <c r="IT59" s="255" t="str">
        <f>IF($II59='Classificação geral'!$I51,'Classificação geral'!$Z51,"")</f>
        <v/>
      </c>
      <c r="IU59" s="255" t="str">
        <f>IF($II59='Classificação geral'!$I51,'Classificação geral'!$L51,"")</f>
        <v/>
      </c>
      <c r="IV59" s="255" t="str">
        <f>IF($II59='Classificação geral'!$I51,'Classificação geral'!$M51,"")</f>
        <v/>
      </c>
      <c r="IW59" s="255" t="str">
        <f>IF($II59='Classificação geral'!$I51,'Classificação geral'!$AG51,"")</f>
        <v/>
      </c>
      <c r="IX59" s="256" t="str">
        <f>IFERROR(RANK(IW59,IW:IW,0)+ COUNTIF($IW$13:IW57,IW59),"")</f>
        <v/>
      </c>
      <c r="IY59" s="244"/>
      <c r="IZ59" s="254" t="str">
        <f>IFERROR(IF(AND('Classificação geral'!$H51="mas",'Classificação geral'!$I51=3,'Classificação geral'!$F51="Mini"),'Classificação geral'!$A51,""),"")</f>
        <v/>
      </c>
      <c r="JA59" s="254" t="str">
        <f>IFERROR(IF(AND('Classificação geral'!$H51="mas",'Classificação geral'!$I51=3,'Classificação geral'!$F51="Mini"),'Classificação geral'!$B51,""),"")</f>
        <v/>
      </c>
      <c r="JB59" s="255" t="str">
        <f>IF($JA59='Classificação geral'!$B51,'Classificação geral'!$C51,"")</f>
        <v/>
      </c>
      <c r="JC59" s="255" t="str">
        <f>IF($JA59='Classificação geral'!$B51,'Classificação geral'!$D51,"")</f>
        <v/>
      </c>
      <c r="JD59" s="255" t="str">
        <f>IF($JA59='Classificação geral'!$B51,'Classificação geral'!$H51,"")</f>
        <v/>
      </c>
      <c r="JE59" s="254" t="str">
        <f>IFERROR(IF(AND($JD59="mas",'Classificação geral'!$I51=3),'Classificação geral'!I51,""),"")</f>
        <v/>
      </c>
      <c r="JF59" s="254" t="str">
        <f>IFERROR(IF(AND($JD59="mas",'Classificação geral'!$I51=3),'Classificação geral'!N51,""),"")</f>
        <v/>
      </c>
      <c r="JG59" s="254" t="str">
        <f>IFERROR(IF(AND($JD59="mas",'Classificação geral'!$I51=3),'Classificação geral'!Q51,""),"")</f>
        <v/>
      </c>
      <c r="JH59" s="254" t="str">
        <f>IFERROR(IF(AND($JD59="mas",'Classificação geral'!$I51=3),'Classificação geral'!R51,""),"")</f>
        <v/>
      </c>
      <c r="JI59" s="254" t="str">
        <f>IFERROR(IF(AND($JD59="mas",'Classificação geral'!$I51=3),'Classificação geral'!J51,""),"")</f>
        <v/>
      </c>
      <c r="JJ59" s="254" t="str">
        <f>IFERROR(IF(AND($JD59="mas",'Classificação geral'!$I51=3),'Classificação geral'!S51,""),"")</f>
        <v/>
      </c>
      <c r="JK59" s="254" t="str">
        <f>IFERROR(IF(AND($JD59="mas",'Classificação geral'!$I51=3),'Classificação geral'!U51,""),"")</f>
        <v/>
      </c>
      <c r="JL59" s="254" t="str">
        <f>IFERROR(IF(AND($JD59="mas",'Classificação geral'!$I51=3),'Classificação geral'!V51,""),"")</f>
        <v/>
      </c>
      <c r="JM59" s="254" t="str">
        <f>IFERROR(IF(AND($JD59="mas",'Classificação geral'!$I51=3),'Classificação geral'!K51,""),"")</f>
        <v/>
      </c>
      <c r="JN59" s="254" t="str">
        <f>IFERROR(IF(AND($JD59="mas",'Classificação geral'!$I51=3),'Classificação geral'!W51,""),"")</f>
        <v/>
      </c>
      <c r="JO59" s="254" t="str">
        <f>IFERROR(IF(AND($JD59="mas",'Classificação geral'!$I51=3),'Classificação geral'!Y51,""),"")</f>
        <v/>
      </c>
      <c r="JP59" s="254" t="str">
        <f>IFERROR(IF(AND($JD59="mas",'Classificação geral'!$I51=3),'Classificação geral'!Z51,""),"")</f>
        <v/>
      </c>
      <c r="JQ59" s="254" t="str">
        <f>IFERROR(IF(AND($JD59="mas",'Classificação geral'!$I51=3),'Classificação geral'!L51,""),"")</f>
        <v/>
      </c>
      <c r="JR59" s="254" t="str">
        <f>IFERROR(IF(AND($JD59="mas",'Classificação geral'!$I51=3),'Classificação geral'!$AG51,""),"")</f>
        <v/>
      </c>
      <c r="JS59" s="256" t="str">
        <f>IFERROR(RANK(JR59,JR:JR,0)+ COUNTIF(JR$13:$JR57,JR59),"")</f>
        <v/>
      </c>
    </row>
    <row r="60" spans="1:279" s="304" customFormat="1" ht="24.75" customHeight="1" x14ac:dyDescent="0.4">
      <c r="A60" s="297"/>
      <c r="B60" s="309" t="str">
        <f t="shared" si="19"/>
        <v/>
      </c>
      <c r="C60" s="292" t="str">
        <f t="shared" si="20"/>
        <v/>
      </c>
      <c r="D60" s="292" t="str">
        <f t="shared" si="21"/>
        <v/>
      </c>
      <c r="E60" s="292" t="str">
        <f t="shared" si="22"/>
        <v/>
      </c>
      <c r="F60" s="293" t="str">
        <f t="shared" si="23"/>
        <v/>
      </c>
      <c r="G60" s="293" t="str">
        <f t="shared" si="24"/>
        <v/>
      </c>
      <c r="H60" s="294" t="str">
        <f t="shared" si="25"/>
        <v/>
      </c>
      <c r="I60" s="294" t="str">
        <f t="shared" si="26"/>
        <v/>
      </c>
      <c r="J60" s="294" t="str">
        <f t="shared" si="27"/>
        <v/>
      </c>
      <c r="K60" s="294" t="str">
        <f t="shared" si="28"/>
        <v/>
      </c>
      <c r="L60" s="294" t="str">
        <f t="shared" si="29"/>
        <v/>
      </c>
      <c r="M60" s="294" t="str">
        <f t="shared" si="30"/>
        <v/>
      </c>
      <c r="N60" s="294" t="str">
        <f t="shared" si="31"/>
        <v/>
      </c>
      <c r="O60" s="294" t="str">
        <f t="shared" si="32"/>
        <v/>
      </c>
      <c r="P60" s="294" t="str">
        <f t="shared" si="33"/>
        <v/>
      </c>
      <c r="Q60" s="294" t="str">
        <f t="shared" si="34"/>
        <v/>
      </c>
      <c r="R60" s="294" t="str">
        <f t="shared" si="121"/>
        <v/>
      </c>
      <c r="S60" s="294" t="str">
        <f t="shared" si="121"/>
        <v/>
      </c>
      <c r="T60" s="294" t="str">
        <f t="shared" si="36"/>
        <v/>
      </c>
      <c r="U60" s="294" t="str">
        <f t="shared" si="37"/>
        <v/>
      </c>
      <c r="V60" s="295">
        <v>46</v>
      </c>
      <c r="W60" s="296"/>
      <c r="X60" s="296"/>
      <c r="Y60" s="309" t="str">
        <f t="shared" si="38"/>
        <v/>
      </c>
      <c r="Z60" s="292" t="str">
        <f t="shared" si="39"/>
        <v/>
      </c>
      <c r="AA60" s="292" t="str">
        <f t="shared" si="40"/>
        <v/>
      </c>
      <c r="AB60" s="292" t="str">
        <f t="shared" si="41"/>
        <v/>
      </c>
      <c r="AC60" s="293" t="str">
        <f t="shared" si="42"/>
        <v/>
      </c>
      <c r="AD60" s="293" t="str">
        <f t="shared" si="43"/>
        <v/>
      </c>
      <c r="AE60" s="294" t="str">
        <f t="shared" si="44"/>
        <v/>
      </c>
      <c r="AF60" s="294" t="str">
        <f t="shared" si="45"/>
        <v/>
      </c>
      <c r="AG60" s="294" t="str">
        <f t="shared" si="46"/>
        <v/>
      </c>
      <c r="AH60" s="294" t="str">
        <f t="shared" si="47"/>
        <v/>
      </c>
      <c r="AI60" s="294" t="str">
        <f t="shared" si="48"/>
        <v/>
      </c>
      <c r="AJ60" s="294" t="str">
        <f t="shared" si="49"/>
        <v/>
      </c>
      <c r="AK60" s="294" t="str">
        <f t="shared" si="50"/>
        <v/>
      </c>
      <c r="AL60" s="294" t="str">
        <f t="shared" si="51"/>
        <v/>
      </c>
      <c r="AM60" s="294" t="str">
        <f t="shared" si="52"/>
        <v/>
      </c>
      <c r="AN60" s="294" t="str">
        <f t="shared" si="53"/>
        <v/>
      </c>
      <c r="AO60" s="294" t="str">
        <f t="shared" si="122"/>
        <v/>
      </c>
      <c r="AP60" s="294" t="str">
        <f t="shared" si="122"/>
        <v/>
      </c>
      <c r="AQ60" s="294" t="str">
        <f t="shared" si="55"/>
        <v/>
      </c>
      <c r="AR60" s="294" t="str">
        <f t="shared" si="56"/>
        <v/>
      </c>
      <c r="AS60" s="295">
        <v>46</v>
      </c>
      <c r="AT60" s="296"/>
      <c r="AU60" s="297"/>
      <c r="AV60" s="310" t="str">
        <f t="shared" si="57"/>
        <v/>
      </c>
      <c r="AW60" s="292" t="str">
        <f t="shared" si="58"/>
        <v/>
      </c>
      <c r="AX60" s="292" t="str">
        <f t="shared" si="59"/>
        <v/>
      </c>
      <c r="AY60" s="293" t="str">
        <f t="shared" si="60"/>
        <v/>
      </c>
      <c r="AZ60" s="293" t="str">
        <f t="shared" si="61"/>
        <v/>
      </c>
      <c r="BA60" s="293" t="str">
        <f t="shared" si="62"/>
        <v/>
      </c>
      <c r="BB60" s="294" t="str">
        <f t="shared" si="63"/>
        <v/>
      </c>
      <c r="BC60" s="294" t="str">
        <f t="shared" si="64"/>
        <v/>
      </c>
      <c r="BD60" s="294" t="str">
        <f t="shared" si="65"/>
        <v/>
      </c>
      <c r="BE60" s="294" t="str">
        <f t="shared" si="66"/>
        <v/>
      </c>
      <c r="BF60" s="294" t="str">
        <f t="shared" si="67"/>
        <v/>
      </c>
      <c r="BG60" s="294" t="str">
        <f t="shared" si="68"/>
        <v/>
      </c>
      <c r="BH60" s="294" t="str">
        <f t="shared" si="69"/>
        <v/>
      </c>
      <c r="BI60" s="294" t="str">
        <f t="shared" si="70"/>
        <v/>
      </c>
      <c r="BJ60" s="294" t="str">
        <f t="shared" si="71"/>
        <v/>
      </c>
      <c r="BK60" s="294" t="str">
        <f t="shared" si="72"/>
        <v/>
      </c>
      <c r="BL60" s="294" t="str">
        <f t="shared" si="123"/>
        <v/>
      </c>
      <c r="BM60" s="294" t="str">
        <f t="shared" si="123"/>
        <v/>
      </c>
      <c r="BN60" s="294" t="str">
        <f t="shared" si="74"/>
        <v/>
      </c>
      <c r="BO60" s="294" t="str">
        <f t="shared" si="75"/>
        <v/>
      </c>
      <c r="BP60" s="295">
        <v>46</v>
      </c>
      <c r="BQ60" s="296"/>
      <c r="BR60" s="296"/>
      <c r="BS60" s="310" t="str">
        <f t="shared" si="76"/>
        <v/>
      </c>
      <c r="BT60" s="292" t="str">
        <f t="shared" si="77"/>
        <v/>
      </c>
      <c r="BU60" s="292" t="str">
        <f t="shared" si="78"/>
        <v/>
      </c>
      <c r="BV60" s="293" t="str">
        <f t="shared" si="79"/>
        <v/>
      </c>
      <c r="BW60" s="293" t="str">
        <f t="shared" si="80"/>
        <v/>
      </c>
      <c r="BX60" s="293" t="str">
        <f t="shared" si="124"/>
        <v/>
      </c>
      <c r="BY60" s="294" t="str">
        <f t="shared" si="124"/>
        <v/>
      </c>
      <c r="BZ60" s="294" t="str">
        <f t="shared" si="82"/>
        <v/>
      </c>
      <c r="CA60" s="294" t="str">
        <f t="shared" si="83"/>
        <v/>
      </c>
      <c r="CB60" s="294" t="str">
        <f t="shared" si="84"/>
        <v/>
      </c>
      <c r="CC60" s="294" t="str">
        <f t="shared" si="85"/>
        <v/>
      </c>
      <c r="CD60" s="294" t="str">
        <f t="shared" si="86"/>
        <v/>
      </c>
      <c r="CE60" s="294" t="str">
        <f t="shared" si="87"/>
        <v/>
      </c>
      <c r="CF60" s="294" t="str">
        <f t="shared" si="88"/>
        <v/>
      </c>
      <c r="CG60" s="294" t="str">
        <f t="shared" si="89"/>
        <v/>
      </c>
      <c r="CH60" s="294" t="str">
        <f t="shared" si="90"/>
        <v/>
      </c>
      <c r="CI60" s="294" t="str">
        <f t="shared" si="125"/>
        <v/>
      </c>
      <c r="CJ60" s="294" t="str">
        <f t="shared" si="125"/>
        <v/>
      </c>
      <c r="CK60" s="294" t="str">
        <f t="shared" si="92"/>
        <v/>
      </c>
      <c r="CL60" s="294" t="str">
        <f t="shared" si="93"/>
        <v/>
      </c>
      <c r="CM60" s="295">
        <v>46</v>
      </c>
      <c r="CN60" s="297"/>
      <c r="CO60" s="297"/>
      <c r="CP60" s="309" t="str">
        <f t="shared" si="94"/>
        <v/>
      </c>
      <c r="CQ60" s="292" t="str">
        <f t="shared" si="95"/>
        <v/>
      </c>
      <c r="CR60" s="292" t="str">
        <f t="shared" si="96"/>
        <v/>
      </c>
      <c r="CS60" s="292" t="str">
        <f t="shared" si="97"/>
        <v/>
      </c>
      <c r="CT60" s="293" t="str">
        <f t="shared" si="98"/>
        <v/>
      </c>
      <c r="CU60" s="293" t="str">
        <f t="shared" si="99"/>
        <v/>
      </c>
      <c r="CV60" s="294" t="str">
        <f t="shared" si="100"/>
        <v/>
      </c>
      <c r="CW60" s="294" t="str">
        <f t="shared" si="101"/>
        <v/>
      </c>
      <c r="CX60" s="294" t="str">
        <f t="shared" si="102"/>
        <v/>
      </c>
      <c r="CY60" s="294" t="str">
        <f t="shared" si="103"/>
        <v/>
      </c>
      <c r="CZ60" s="294" t="str">
        <f t="shared" si="104"/>
        <v/>
      </c>
      <c r="DA60" s="294" t="str">
        <f t="shared" si="105"/>
        <v/>
      </c>
      <c r="DB60" s="294" t="str">
        <f t="shared" si="106"/>
        <v/>
      </c>
      <c r="DC60" s="294" t="str">
        <f t="shared" si="107"/>
        <v/>
      </c>
      <c r="DD60" s="294" t="str">
        <f t="shared" si="108"/>
        <v/>
      </c>
      <c r="DE60" s="294" t="str">
        <f t="shared" si="109"/>
        <v/>
      </c>
      <c r="DF60" s="294" t="str">
        <f t="shared" si="126"/>
        <v/>
      </c>
      <c r="DG60" s="294" t="str">
        <f t="shared" si="126"/>
        <v/>
      </c>
      <c r="DH60" s="294" t="str">
        <f t="shared" si="111"/>
        <v/>
      </c>
      <c r="DI60" s="294" t="str">
        <f t="shared" si="112"/>
        <v/>
      </c>
      <c r="DJ60" s="295">
        <v>46</v>
      </c>
      <c r="DK60" s="296"/>
      <c r="DL60" s="296"/>
      <c r="DM60" s="309" t="str">
        <f t="shared" si="113"/>
        <v/>
      </c>
      <c r="DN60" s="292" t="str">
        <f t="shared" si="114"/>
        <v/>
      </c>
      <c r="DO60" s="292" t="str">
        <f t="shared" si="115"/>
        <v/>
      </c>
      <c r="DP60" s="292" t="str">
        <f t="shared" si="116"/>
        <v/>
      </c>
      <c r="DQ60" s="293" t="str">
        <f t="shared" si="117"/>
        <v/>
      </c>
      <c r="DR60" s="293" t="str">
        <f t="shared" si="118"/>
        <v/>
      </c>
      <c r="DS60" s="293" t="str">
        <f t="shared" si="7"/>
        <v/>
      </c>
      <c r="DT60" s="293" t="str">
        <f t="shared" si="8"/>
        <v/>
      </c>
      <c r="DU60" s="294" t="str">
        <f t="shared" si="9"/>
        <v/>
      </c>
      <c r="DV60" s="294" t="str">
        <f t="shared" si="10"/>
        <v/>
      </c>
      <c r="DW60" s="294" t="str">
        <f t="shared" si="11"/>
        <v/>
      </c>
      <c r="DX60" s="294" t="str">
        <f t="shared" si="12"/>
        <v/>
      </c>
      <c r="DY60" s="294" t="str">
        <f t="shared" si="13"/>
        <v/>
      </c>
      <c r="DZ60" s="294" t="str">
        <f t="shared" si="14"/>
        <v/>
      </c>
      <c r="EA60" s="294" t="str">
        <f t="shared" si="15"/>
        <v/>
      </c>
      <c r="EB60" s="294" t="str">
        <f t="shared" si="16"/>
        <v/>
      </c>
      <c r="EC60" s="294" t="str">
        <f t="shared" si="17"/>
        <v/>
      </c>
      <c r="ED60" s="294" t="str">
        <f t="shared" si="120"/>
        <v/>
      </c>
      <c r="EE60" s="294" t="str">
        <f t="shared" si="18"/>
        <v/>
      </c>
      <c r="EF60" s="294" t="str">
        <f t="shared" si="119"/>
        <v/>
      </c>
      <c r="EG60" s="295">
        <v>46</v>
      </c>
      <c r="EH60" s="224"/>
      <c r="EI60" s="224"/>
      <c r="EJ60" s="224"/>
      <c r="EK60" s="224"/>
      <c r="EL60" s="224"/>
      <c r="EM60" s="224"/>
      <c r="EN60" s="224"/>
      <c r="EO60" s="224"/>
      <c r="EP60" s="224"/>
      <c r="EQ60" s="224"/>
      <c r="ER60" s="224"/>
      <c r="ES60" s="224"/>
      <c r="ET60" s="224"/>
      <c r="EU60" s="254" t="str">
        <f>IFERROR(IF(AND('Classificação geral'!$H52="FEM",'Classificação geral'!$I52=1,'Classificação geral'!$F52="Mini"),'Classificação geral'!$A52,""),"")</f>
        <v/>
      </c>
      <c r="EV60" s="254" t="str">
        <f>IFERROR(IF(AND('Classificação geral'!$H52="FEM",'Classificação geral'!$I52=1,'Classificação geral'!F52="Mini"),'Classificação geral'!$B52,""),"")</f>
        <v/>
      </c>
      <c r="EW60" s="255" t="str">
        <f>IF($EV60='Classificação geral'!$B52,'Classificação geral'!$C52,"")</f>
        <v/>
      </c>
      <c r="EX60" s="255" t="str">
        <f>IF($EV60='Classificação geral'!$B52,'Classificação geral'!$D52,"")</f>
        <v/>
      </c>
      <c r="EY60" s="255" t="str">
        <f>IF($EV60='Classificação geral'!$B52,'Classificação geral'!$H52,"")</f>
        <v/>
      </c>
      <c r="EZ60" s="255" t="str">
        <f>IF($EY60='Classificação geral'!$H52,'Classificação geral'!$I52,"")</f>
        <v/>
      </c>
      <c r="FA60" s="255" t="str">
        <f>IF($EZ60='Classificação geral'!$I52,'Classificação geral'!$N52,"")</f>
        <v/>
      </c>
      <c r="FB60" s="255" t="str">
        <f>IF($EZ60='Classificação geral'!$I52,'Classificação geral'!$Q52,"")</f>
        <v/>
      </c>
      <c r="FC60" s="255" t="str">
        <f>IF($EZ60='Classificação geral'!$I52,'Classificação geral'!$R52,"")</f>
        <v/>
      </c>
      <c r="FD60" s="255" t="str">
        <f>IF($EZ60='Classificação geral'!$I52,'Classificação geral'!$J52,"")</f>
        <v/>
      </c>
      <c r="FE60" s="255" t="str">
        <f>IF($EZ60='Classificação geral'!$I52,'Classificação geral'!$S52,"")</f>
        <v/>
      </c>
      <c r="FF60" s="255" t="str">
        <f>IF($EZ60='Classificação geral'!$I52,'Classificação geral'!$U52,"")</f>
        <v/>
      </c>
      <c r="FG60" s="255" t="str">
        <f>IF($EZ60='Classificação geral'!$I52,'Classificação geral'!$V52,"")</f>
        <v/>
      </c>
      <c r="FH60" s="255" t="str">
        <f>IF($EZ60='Classificação geral'!$I52,'Classificação geral'!$K52,"")</f>
        <v/>
      </c>
      <c r="FI60" s="255" t="str">
        <f>IF($EZ60='Classificação geral'!$I52,'Classificação geral'!$W52,"")</f>
        <v/>
      </c>
      <c r="FJ60" s="255" t="str">
        <f>IF($EZ60='Classificação geral'!$I52,'Classificação geral'!$Y52,"")</f>
        <v/>
      </c>
      <c r="FK60" s="255" t="str">
        <f>IF($EZ60='Classificação geral'!$I52,'Classificação geral'!$Z52,"")</f>
        <v/>
      </c>
      <c r="FL60" s="255" t="str">
        <f>IF($EZ60='Classificação geral'!$I52,'Classificação geral'!$L52,"")</f>
        <v/>
      </c>
      <c r="FM60" s="255" t="str">
        <f>IF($EZ60='Classificação geral'!$I52,'Classificação geral'!$M52,"")</f>
        <v/>
      </c>
      <c r="FN60" s="255" t="str">
        <f>IF($EZ60='Classificação geral'!$I52,'Classificação geral'!$AG52,"")</f>
        <v/>
      </c>
      <c r="FO60" s="256" t="str">
        <f>IFERROR(RANK(FN60,FN:FN,0)+ COUNTIF($FN$13:FN59,FN60),"")</f>
        <v/>
      </c>
      <c r="FP60" s="244"/>
      <c r="FQ60" s="254" t="str">
        <f>IFERROR(IF(AND('Classificação geral'!$H52="mas",'Classificação geral'!$I52=1,'Classificação geral'!$F52="Mini"),'Classificação geral'!$A52,""),"")</f>
        <v/>
      </c>
      <c r="FR60" s="254" t="str">
        <f>IFERROR(IF(AND('Classificação geral'!$H52="mas",'Classificação geral'!$I52=1,'Classificação geral'!$F52="Mini"),'Classificação geral'!$B52,""),"")</f>
        <v/>
      </c>
      <c r="FS60" s="255" t="str">
        <f>IF($FR60='Classificação geral'!$B52,'Classificação geral'!$C52,"")</f>
        <v/>
      </c>
      <c r="FT60" s="255" t="str">
        <f>IF($FR60='Classificação geral'!$B52,'Classificação geral'!$D52,"")</f>
        <v/>
      </c>
      <c r="FU60" s="255" t="str">
        <f>IF($FR60='Classificação geral'!$B52,'Classificação geral'!$H52,"")</f>
        <v/>
      </c>
      <c r="FV60" s="254" t="str">
        <f>IFERROR(IF(AND($FU60="mas",'Classificação geral'!$I52=1),'Classificação geral'!I52,""),"")</f>
        <v/>
      </c>
      <c r="FW60" s="254" t="str">
        <f>IFERROR(IF(AND($FU60="mas",'Classificação geral'!$I52=1),'Classificação geral'!N52,""),"")</f>
        <v/>
      </c>
      <c r="FX60" s="254" t="str">
        <f>IFERROR(IF(AND($FU60="mas",'Classificação geral'!$I52=1),'Classificação geral'!Q52,""),"")</f>
        <v/>
      </c>
      <c r="FY60" s="254" t="str">
        <f>IFERROR(IF(AND($FU60="mas",'Classificação geral'!$I52=1),'Classificação geral'!R52,""),"")</f>
        <v/>
      </c>
      <c r="FZ60" s="254" t="str">
        <f>IFERROR(IF(AND($FU60="mas",'Classificação geral'!$I52=1),'Classificação geral'!J52,""),"")</f>
        <v/>
      </c>
      <c r="GA60" s="254" t="str">
        <f>IFERROR(IF(AND($FU60="mas",'Classificação geral'!$I52=1),'Classificação geral'!S52,""),"")</f>
        <v/>
      </c>
      <c r="GB60" s="254" t="str">
        <f>IFERROR(IF(AND($FU60="mas",'Classificação geral'!$I52=1),'Classificação geral'!U52,""),"")</f>
        <v/>
      </c>
      <c r="GC60" s="254" t="str">
        <f>IFERROR(IF(AND($FU60="mas",'Classificação geral'!$I52=1),'Classificação geral'!V52,""),"")</f>
        <v/>
      </c>
      <c r="GD60" s="254" t="str">
        <f>IFERROR(IF(AND($FU60="mas",'Classificação geral'!$I52=1),'Classificação geral'!K52,""),"")</f>
        <v/>
      </c>
      <c r="GE60" s="254" t="str">
        <f>IFERROR(IF(AND($FU60="mas",'Classificação geral'!$I52=1),'Classificação geral'!W52,""),"")</f>
        <v/>
      </c>
      <c r="GF60" s="254" t="str">
        <f>IFERROR(IF(AND($FU60="mas",'Classificação geral'!$I52=1),'Classificação geral'!Y52,""),"")</f>
        <v/>
      </c>
      <c r="GG60" s="254" t="str">
        <f>IFERROR(IF(AND($FU60="mas",'Classificação geral'!$I52=1),'Classificação geral'!Z52,""),"")</f>
        <v/>
      </c>
      <c r="GH60" s="254" t="str">
        <f>IFERROR(IF(AND($FU60="mas",'Classificação geral'!$I52=1),'Classificação geral'!L52,""),"")</f>
        <v/>
      </c>
      <c r="GI60" s="254" t="str">
        <f>IFERROR(IF(AND($FU60="mas",'Classificação geral'!$I52=1),'Classificação geral'!M52,""),"")</f>
        <v/>
      </c>
      <c r="GJ60" s="302" t="str">
        <f>IFERROR(IF(AND($FU60="mas",'Classificação geral'!$I52=1),'Classificação geral'!AG52,""),"")</f>
        <v/>
      </c>
      <c r="GK60" s="256" t="str">
        <f>IFERROR(RANK(GJ60,GJ:GJ,0)+ COUNTIF($GJ$13:GJ59,GJ60),"")</f>
        <v/>
      </c>
      <c r="GL60" s="244"/>
      <c r="GM60" s="254" t="str">
        <f>IFERROR(IF(AND('Classificação geral'!$H52="fem",'Classificação geral'!$I52=2,'Classificação geral'!$F52="Mini"),'Classificação geral'!$A52,""),"")</f>
        <v/>
      </c>
      <c r="GN60" s="254" t="str">
        <f>IFERROR(IF(AND('Classificação geral'!$H52="fem",'Classificação geral'!$I52=2,'Classificação geral'!$F52="Mini"),'Classificação geral'!$B52,""),"")</f>
        <v/>
      </c>
      <c r="GO60" s="255" t="str">
        <f>IF($GN60='Classificação geral'!$B52,'Classificação geral'!$C52,"")</f>
        <v/>
      </c>
      <c r="GP60" s="255" t="str">
        <f>IF($GN60='Classificação geral'!$B52,'Classificação geral'!$D52,"")</f>
        <v/>
      </c>
      <c r="GQ60" s="255" t="str">
        <f>IF($GN60='Classificação geral'!$B52,'Classificação geral'!$H52,"")</f>
        <v/>
      </c>
      <c r="GR60" s="254" t="str">
        <f>IFERROR(IF(AND($GQ60="fem",'Classificação geral'!$I52=2),'Classificação geral'!I52,""),"")</f>
        <v/>
      </c>
      <c r="GS60" s="254" t="str">
        <f>IFERROR(IF(AND($GQ60="fem",'Classificação geral'!$I52=2),'Classificação geral'!N52,""),"")</f>
        <v/>
      </c>
      <c r="GT60" s="254" t="str">
        <f>IFERROR(IF(AND($GQ60="fem",'Classificação geral'!$I52=2),'Classificação geral'!Q52,""),"")</f>
        <v/>
      </c>
      <c r="GU60" s="254" t="str">
        <f>IFERROR(IF(AND($GQ60="fem",'Classificação geral'!$I52=2),'Classificação geral'!R52,""),"")</f>
        <v/>
      </c>
      <c r="GV60" s="254" t="str">
        <f>IFERROR(IF(AND($GQ60="fem",'Classificação geral'!$I52=2),'Classificação geral'!J52,""),"")</f>
        <v/>
      </c>
      <c r="GW60" s="254" t="str">
        <f>IFERROR(IF(AND($GQ60="fem",'Classificação geral'!$I52=2),'Classificação geral'!S52,""),"")</f>
        <v/>
      </c>
      <c r="GX60" s="254" t="str">
        <f>IFERROR(IF(AND($GQ60="fem",'Classificação geral'!$I52=2),'Classificação geral'!U52,""),"")</f>
        <v/>
      </c>
      <c r="GY60" s="254" t="str">
        <f>IFERROR(IF(AND($GQ60="fem",'Classificação geral'!$I52=2),'Classificação geral'!V52,""),"")</f>
        <v/>
      </c>
      <c r="GZ60" s="254" t="str">
        <f>IFERROR(IF(AND($GQ60="fem",'Classificação geral'!$I52=2),'Classificação geral'!K52,""),"")</f>
        <v/>
      </c>
      <c r="HA60" s="254" t="str">
        <f>IFERROR(IF(AND($GQ60="fem",'Classificação geral'!$I52=2),'Classificação geral'!W52,""),"")</f>
        <v/>
      </c>
      <c r="HB60" s="254" t="str">
        <f>IFERROR(IF(AND($GQ60="fem",'Classificação geral'!$I52=2),'Classificação geral'!Y52,""),"")</f>
        <v/>
      </c>
      <c r="HC60" s="254" t="str">
        <f>IFERROR(IF(AND($GQ60="fem",'Classificação geral'!$I52=2),'Classificação geral'!Z52,""),"")</f>
        <v/>
      </c>
      <c r="HD60" s="254" t="str">
        <f>IFERROR(IF(AND($GQ60="fem",'Classificação geral'!$I52=2),'Classificação geral'!L52,""),"")</f>
        <v/>
      </c>
      <c r="HE60" s="254" t="str">
        <f>IFERROR(IF(AND($GQ60="fem",'Classificação geral'!$I52=2),'Classificação geral'!M52,""),"")</f>
        <v/>
      </c>
      <c r="HF60" s="254" t="str">
        <f>IFERROR(IF(AND($GQ60="fem",'Classificação geral'!$I52=2),'Classificação geral'!AG52,""),"")</f>
        <v/>
      </c>
      <c r="HG60" s="256" t="str">
        <f>IFERROR(RANK(HF60,HF:HF,0)+ COUNTIF(HF$13:$HF58,HF60),"")</f>
        <v/>
      </c>
      <c r="HH60" s="244"/>
      <c r="HI60" s="254" t="str">
        <f>IFERROR(IF(AND('Classificação geral'!$H52="mas",'Classificação geral'!$I52=2,'Classificação geral'!$F52="Mini"),'Classificação geral'!$A52,""),"")</f>
        <v/>
      </c>
      <c r="HJ60" s="254" t="str">
        <f>IFERROR(IF(AND('Classificação geral'!$H52="mas",'Classificação geral'!$I52=2,'Classificação geral'!$F52="Mini"),'Classificação geral'!$B52,""),"")</f>
        <v/>
      </c>
      <c r="HK60" s="255" t="str">
        <f>IF($HJ60='Classificação geral'!$B52,'Classificação geral'!$C52,"")</f>
        <v/>
      </c>
      <c r="HL60" s="255" t="str">
        <f>IF($HJ60='Classificação geral'!$B52,'Classificação geral'!$D52,"")</f>
        <v/>
      </c>
      <c r="HM60" s="255" t="str">
        <f>IF($HJ60='Classificação geral'!$B52,'Classificação geral'!$H52,"")</f>
        <v/>
      </c>
      <c r="HN60" s="254" t="str">
        <f>IFERROR(IF(AND($HM60="mas",'Classificação geral'!$I52=2),'Classificação geral'!I52,""),"")</f>
        <v/>
      </c>
      <c r="HO60" s="254" t="str">
        <f>IFERROR(IF(AND($HM60="mas",'Classificação geral'!$I52=2),'Classificação geral'!N52,""),"")</f>
        <v/>
      </c>
      <c r="HP60" s="254" t="str">
        <f>IFERROR(IF(AND($HM60="mas",'Classificação geral'!$I52=2),'Classificação geral'!Q52,""),"")</f>
        <v/>
      </c>
      <c r="HQ60" s="254" t="str">
        <f>IFERROR(IF(AND($HM60="mas",'Classificação geral'!$I52=2),'Classificação geral'!R52,""),"")</f>
        <v/>
      </c>
      <c r="HR60" s="254" t="str">
        <f>IFERROR(IF(AND($HM60="mas",'Classificação geral'!$I52=2),'Classificação geral'!J52,""),"")</f>
        <v/>
      </c>
      <c r="HS60" s="254" t="str">
        <f>IFERROR(IF(AND($HM60="mas",'Classificação geral'!$I52=2),'Classificação geral'!S52,""),"")</f>
        <v/>
      </c>
      <c r="HT60" s="254" t="str">
        <f>IFERROR(IF(AND($HM60="mas",'Classificação geral'!$I52=2),'Classificação geral'!U52,""),"")</f>
        <v/>
      </c>
      <c r="HU60" s="254" t="str">
        <f>IFERROR(IF(AND($HM60="mas",'Classificação geral'!$I52=2),'Classificação geral'!V52,""),"")</f>
        <v/>
      </c>
      <c r="HV60" s="254" t="str">
        <f>IFERROR(IF(AND($HM60="mas",'Classificação geral'!$I52=2),'Classificação geral'!J52,""),"")</f>
        <v/>
      </c>
      <c r="HW60" s="254" t="str">
        <f>IFERROR(IF(AND($HM60="mas",'Classificação geral'!$I52=2),'Classificação geral'!W52,""),"")</f>
        <v/>
      </c>
      <c r="HX60" s="254" t="str">
        <f>IFERROR(IF(AND($HM60="mas",'Classificação geral'!$I52=2),'Classificação geral'!Y52,""),"")</f>
        <v/>
      </c>
      <c r="HY60" s="254" t="str">
        <f>IFERROR(IF(AND($HM60="mas",'Classificação geral'!$I52=2),'Classificação geral'!Z52,""),"")</f>
        <v/>
      </c>
      <c r="HZ60" s="254" t="str">
        <f>IFERROR(IF(AND($HM60="mas",'Classificação geral'!$I52=2),'Classificação geral'!L52,""),"")</f>
        <v/>
      </c>
      <c r="IA60" s="254" t="str">
        <f>IFERROR(IF(AND($HM60="mas",'Classificação geral'!$I52=2),'Classificação geral'!$AG52,""),"")</f>
        <v/>
      </c>
      <c r="IB60" s="256" t="str">
        <f>IFERROR(RANK(IA60,IA:IA,0)+ COUNTIF($IA$13:IA$13,IA60),"")</f>
        <v/>
      </c>
      <c r="IC60" s="244"/>
      <c r="ID60" s="254" t="str">
        <f>IFERROR(IF(AND('Classificação geral'!$H52="fem",'Classificação geral'!$I52=3,'Classificação geral'!$F52="Mini"),'Classificação geral'!$A52,""),"")</f>
        <v/>
      </c>
      <c r="IE60" s="254" t="str">
        <f>IFERROR(IF(AND('Classificação geral'!$H52="fem",'Classificação geral'!$I52=3,'Classificação geral'!$F52="Mini"),'Classificação geral'!$B52,""),"")</f>
        <v/>
      </c>
      <c r="IF60" s="255" t="str">
        <f>IF($IE60='Classificação geral'!$B52,'Classificação geral'!$C52,"")</f>
        <v/>
      </c>
      <c r="IG60" s="255" t="str">
        <f>IF($IE60='Classificação geral'!$B52,'Classificação geral'!$D52,"")</f>
        <v/>
      </c>
      <c r="IH60" s="255" t="str">
        <f>IF($IE60='Classificação geral'!$B52,'Classificação geral'!$H52,"")</f>
        <v/>
      </c>
      <c r="II60" s="255" t="str">
        <f>IF($IH60='Classificação geral'!$H52,'Classificação geral'!$I52,"")</f>
        <v/>
      </c>
      <c r="IJ60" s="255" t="str">
        <f>IF($II60='Classificação geral'!$I52,'Classificação geral'!$N52,"")</f>
        <v/>
      </c>
      <c r="IK60" s="255" t="str">
        <f>IF($II60='Classificação geral'!$I52,'Classificação geral'!$Q52,"")</f>
        <v/>
      </c>
      <c r="IL60" s="255" t="str">
        <f>IF($II60='Classificação geral'!$I52,'Classificação geral'!$R52,"")</f>
        <v/>
      </c>
      <c r="IM60" s="255" t="str">
        <f>IF($II60='Classificação geral'!$I52,'Classificação geral'!$J52,"")</f>
        <v/>
      </c>
      <c r="IN60" s="255" t="str">
        <f>IF($II60='Classificação geral'!$I52,'Classificação geral'!$S52,"")</f>
        <v/>
      </c>
      <c r="IO60" s="255" t="str">
        <f>IF($II60='Classificação geral'!$I52,'Classificação geral'!$U52,"")</f>
        <v/>
      </c>
      <c r="IP60" s="255" t="str">
        <f>IF($II60='Classificação geral'!$I52,'Classificação geral'!$V52,"")</f>
        <v/>
      </c>
      <c r="IQ60" s="255" t="str">
        <f>IF($II60='Classificação geral'!$I52,'Classificação geral'!$K52,"")</f>
        <v/>
      </c>
      <c r="IR60" s="255" t="str">
        <f>IF($II60='Classificação geral'!$I52,'Classificação geral'!$W52,"")</f>
        <v/>
      </c>
      <c r="IS60" s="255" t="str">
        <f>IF($II60='Classificação geral'!$I52,'Classificação geral'!$Y52,"")</f>
        <v/>
      </c>
      <c r="IT60" s="255" t="str">
        <f>IF($II60='Classificação geral'!$I52,'Classificação geral'!$Z52,"")</f>
        <v/>
      </c>
      <c r="IU60" s="255" t="str">
        <f>IF($II60='Classificação geral'!$I52,'Classificação geral'!$L52,"")</f>
        <v/>
      </c>
      <c r="IV60" s="255" t="str">
        <f>IF($II60='Classificação geral'!$I52,'Classificação geral'!$M52,"")</f>
        <v/>
      </c>
      <c r="IW60" s="255" t="str">
        <f>IF($II60='Classificação geral'!$I52,'Classificação geral'!$AG52,"")</f>
        <v/>
      </c>
      <c r="IX60" s="256" t="str">
        <f>IFERROR(RANK(IW60,IW:IW,0)+ COUNTIF($IW$13:IW58,IW60),"")</f>
        <v/>
      </c>
      <c r="IY60" s="244"/>
      <c r="IZ60" s="254" t="str">
        <f>IFERROR(IF(AND('Classificação geral'!$H52="mas",'Classificação geral'!$I52=3,'Classificação geral'!$F52="Mini"),'Classificação geral'!$A52,""),"")</f>
        <v/>
      </c>
      <c r="JA60" s="254" t="str">
        <f>IFERROR(IF(AND('Classificação geral'!$H52="mas",'Classificação geral'!$I52=3,'Classificação geral'!$F52="Mini"),'Classificação geral'!$B52,""),"")</f>
        <v/>
      </c>
      <c r="JB60" s="255" t="str">
        <f>IF($JA60='Classificação geral'!$B52,'Classificação geral'!$C52,"")</f>
        <v/>
      </c>
      <c r="JC60" s="255" t="str">
        <f>IF($JA60='Classificação geral'!$B52,'Classificação geral'!$D52,"")</f>
        <v/>
      </c>
      <c r="JD60" s="255" t="str">
        <f>IF($JA60='Classificação geral'!$B52,'Classificação geral'!$H52,"")</f>
        <v/>
      </c>
      <c r="JE60" s="254" t="str">
        <f>IFERROR(IF(AND($JD60="mas",'Classificação geral'!$I52=3),'Classificação geral'!I52,""),"")</f>
        <v/>
      </c>
      <c r="JF60" s="254" t="str">
        <f>IFERROR(IF(AND($JD60="mas",'Classificação geral'!$I52=3),'Classificação geral'!N52,""),"")</f>
        <v/>
      </c>
      <c r="JG60" s="254" t="str">
        <f>IFERROR(IF(AND($JD60="mas",'Classificação geral'!$I52=3),'Classificação geral'!Q52,""),"")</f>
        <v/>
      </c>
      <c r="JH60" s="254" t="str">
        <f>IFERROR(IF(AND($JD60="mas",'Classificação geral'!$I52=3),'Classificação geral'!R52,""),"")</f>
        <v/>
      </c>
      <c r="JI60" s="254" t="str">
        <f>IFERROR(IF(AND($JD60="mas",'Classificação geral'!$I52=3),'Classificação geral'!J52,""),"")</f>
        <v/>
      </c>
      <c r="JJ60" s="254" t="str">
        <f>IFERROR(IF(AND($JD60="mas",'Classificação geral'!$I52=3),'Classificação geral'!S52,""),"")</f>
        <v/>
      </c>
      <c r="JK60" s="254" t="str">
        <f>IFERROR(IF(AND($JD60="mas",'Classificação geral'!$I52=3),'Classificação geral'!U52,""),"")</f>
        <v/>
      </c>
      <c r="JL60" s="254" t="str">
        <f>IFERROR(IF(AND($JD60="mas",'Classificação geral'!$I52=3),'Classificação geral'!V52,""),"")</f>
        <v/>
      </c>
      <c r="JM60" s="254" t="str">
        <f>IFERROR(IF(AND($JD60="mas",'Classificação geral'!$I52=3),'Classificação geral'!K52,""),"")</f>
        <v/>
      </c>
      <c r="JN60" s="254" t="str">
        <f>IFERROR(IF(AND($JD60="mas",'Classificação geral'!$I52=3),'Classificação geral'!W52,""),"")</f>
        <v/>
      </c>
      <c r="JO60" s="254" t="str">
        <f>IFERROR(IF(AND($JD60="mas",'Classificação geral'!$I52=3),'Classificação geral'!Y52,""),"")</f>
        <v/>
      </c>
      <c r="JP60" s="254" t="str">
        <f>IFERROR(IF(AND($JD60="mas",'Classificação geral'!$I52=3),'Classificação geral'!Z52,""),"")</f>
        <v/>
      </c>
      <c r="JQ60" s="254" t="str">
        <f>IFERROR(IF(AND($JD60="mas",'Classificação geral'!$I52=3),'Classificação geral'!L52,""),"")</f>
        <v/>
      </c>
      <c r="JR60" s="254" t="str">
        <f>IFERROR(IF(AND($JD60="mas",'Classificação geral'!$I52=3),'Classificação geral'!$AG52,""),"")</f>
        <v/>
      </c>
      <c r="JS60" s="256" t="str">
        <f>IFERROR(RANK(JR60,JR:JR,0)+ COUNTIF(JR$13:$JR58,JR60),"")</f>
        <v/>
      </c>
    </row>
    <row r="61" spans="1:279" s="304" customFormat="1" ht="24.75" customHeight="1" x14ac:dyDescent="0.4">
      <c r="A61" s="297"/>
      <c r="B61" s="309" t="str">
        <f t="shared" si="19"/>
        <v/>
      </c>
      <c r="C61" s="292" t="str">
        <f t="shared" si="20"/>
        <v/>
      </c>
      <c r="D61" s="292" t="str">
        <f t="shared" si="21"/>
        <v/>
      </c>
      <c r="E61" s="292" t="str">
        <f t="shared" si="22"/>
        <v/>
      </c>
      <c r="F61" s="293" t="str">
        <f t="shared" si="23"/>
        <v/>
      </c>
      <c r="G61" s="293" t="str">
        <f t="shared" si="24"/>
        <v/>
      </c>
      <c r="H61" s="294" t="str">
        <f t="shared" si="25"/>
        <v/>
      </c>
      <c r="I61" s="294" t="str">
        <f t="shared" si="26"/>
        <v/>
      </c>
      <c r="J61" s="294" t="str">
        <f t="shared" si="27"/>
        <v/>
      </c>
      <c r="K61" s="294" t="str">
        <f t="shared" si="28"/>
        <v/>
      </c>
      <c r="L61" s="294" t="str">
        <f t="shared" si="29"/>
        <v/>
      </c>
      <c r="M61" s="294" t="str">
        <f t="shared" si="30"/>
        <v/>
      </c>
      <c r="N61" s="294" t="str">
        <f t="shared" si="31"/>
        <v/>
      </c>
      <c r="O61" s="294" t="str">
        <f t="shared" si="32"/>
        <v/>
      </c>
      <c r="P61" s="294" t="str">
        <f t="shared" si="33"/>
        <v/>
      </c>
      <c r="Q61" s="294" t="str">
        <f t="shared" si="34"/>
        <v/>
      </c>
      <c r="R61" s="294" t="str">
        <f t="shared" si="121"/>
        <v/>
      </c>
      <c r="S61" s="294" t="str">
        <f t="shared" si="121"/>
        <v/>
      </c>
      <c r="T61" s="294" t="str">
        <f t="shared" si="36"/>
        <v/>
      </c>
      <c r="U61" s="294" t="str">
        <f t="shared" si="37"/>
        <v/>
      </c>
      <c r="V61" s="295">
        <v>47</v>
      </c>
      <c r="W61" s="296"/>
      <c r="X61" s="296"/>
      <c r="Y61" s="309" t="str">
        <f t="shared" si="38"/>
        <v/>
      </c>
      <c r="Z61" s="292" t="str">
        <f t="shared" si="39"/>
        <v/>
      </c>
      <c r="AA61" s="292" t="str">
        <f t="shared" si="40"/>
        <v/>
      </c>
      <c r="AB61" s="292" t="str">
        <f t="shared" si="41"/>
        <v/>
      </c>
      <c r="AC61" s="293" t="str">
        <f t="shared" si="42"/>
        <v/>
      </c>
      <c r="AD61" s="293" t="str">
        <f t="shared" si="43"/>
        <v/>
      </c>
      <c r="AE61" s="294" t="str">
        <f t="shared" si="44"/>
        <v/>
      </c>
      <c r="AF61" s="294" t="str">
        <f t="shared" si="45"/>
        <v/>
      </c>
      <c r="AG61" s="294" t="str">
        <f t="shared" si="46"/>
        <v/>
      </c>
      <c r="AH61" s="294" t="str">
        <f t="shared" si="47"/>
        <v/>
      </c>
      <c r="AI61" s="294" t="str">
        <f t="shared" si="48"/>
        <v/>
      </c>
      <c r="AJ61" s="294" t="str">
        <f t="shared" si="49"/>
        <v/>
      </c>
      <c r="AK61" s="294" t="str">
        <f t="shared" si="50"/>
        <v/>
      </c>
      <c r="AL61" s="294" t="str">
        <f t="shared" si="51"/>
        <v/>
      </c>
      <c r="AM61" s="294" t="str">
        <f t="shared" si="52"/>
        <v/>
      </c>
      <c r="AN61" s="294" t="str">
        <f t="shared" si="53"/>
        <v/>
      </c>
      <c r="AO61" s="294" t="str">
        <f t="shared" si="122"/>
        <v/>
      </c>
      <c r="AP61" s="294" t="str">
        <f t="shared" si="122"/>
        <v/>
      </c>
      <c r="AQ61" s="294" t="str">
        <f t="shared" si="55"/>
        <v/>
      </c>
      <c r="AR61" s="294" t="str">
        <f t="shared" si="56"/>
        <v/>
      </c>
      <c r="AS61" s="295">
        <v>47</v>
      </c>
      <c r="AT61" s="296"/>
      <c r="AU61" s="297"/>
      <c r="AV61" s="310" t="str">
        <f t="shared" si="57"/>
        <v/>
      </c>
      <c r="AW61" s="292" t="str">
        <f t="shared" si="58"/>
        <v/>
      </c>
      <c r="AX61" s="292" t="str">
        <f t="shared" si="59"/>
        <v/>
      </c>
      <c r="AY61" s="293" t="str">
        <f t="shared" si="60"/>
        <v/>
      </c>
      <c r="AZ61" s="293" t="str">
        <f t="shared" si="61"/>
        <v/>
      </c>
      <c r="BA61" s="293" t="str">
        <f t="shared" si="62"/>
        <v/>
      </c>
      <c r="BB61" s="294" t="str">
        <f t="shared" si="63"/>
        <v/>
      </c>
      <c r="BC61" s="294" t="str">
        <f t="shared" si="64"/>
        <v/>
      </c>
      <c r="BD61" s="294" t="str">
        <f t="shared" si="65"/>
        <v/>
      </c>
      <c r="BE61" s="294" t="str">
        <f t="shared" si="66"/>
        <v/>
      </c>
      <c r="BF61" s="294" t="str">
        <f t="shared" si="67"/>
        <v/>
      </c>
      <c r="BG61" s="294" t="str">
        <f t="shared" si="68"/>
        <v/>
      </c>
      <c r="BH61" s="294" t="str">
        <f t="shared" si="69"/>
        <v/>
      </c>
      <c r="BI61" s="294" t="str">
        <f t="shared" si="70"/>
        <v/>
      </c>
      <c r="BJ61" s="294" t="str">
        <f t="shared" si="71"/>
        <v/>
      </c>
      <c r="BK61" s="294" t="str">
        <f t="shared" si="72"/>
        <v/>
      </c>
      <c r="BL61" s="294" t="str">
        <f t="shared" si="123"/>
        <v/>
      </c>
      <c r="BM61" s="294" t="str">
        <f t="shared" si="123"/>
        <v/>
      </c>
      <c r="BN61" s="294" t="str">
        <f t="shared" si="74"/>
        <v/>
      </c>
      <c r="BO61" s="294" t="str">
        <f t="shared" si="75"/>
        <v/>
      </c>
      <c r="BP61" s="295">
        <v>47</v>
      </c>
      <c r="BQ61" s="296"/>
      <c r="BR61" s="296"/>
      <c r="BS61" s="310" t="str">
        <f t="shared" si="76"/>
        <v/>
      </c>
      <c r="BT61" s="292" t="str">
        <f t="shared" si="77"/>
        <v/>
      </c>
      <c r="BU61" s="292" t="str">
        <f t="shared" si="78"/>
        <v/>
      </c>
      <c r="BV61" s="293" t="str">
        <f t="shared" si="79"/>
        <v/>
      </c>
      <c r="BW61" s="293" t="str">
        <f t="shared" si="80"/>
        <v/>
      </c>
      <c r="BX61" s="293" t="str">
        <f t="shared" si="124"/>
        <v/>
      </c>
      <c r="BY61" s="294" t="str">
        <f t="shared" si="124"/>
        <v/>
      </c>
      <c r="BZ61" s="294" t="str">
        <f t="shared" si="82"/>
        <v/>
      </c>
      <c r="CA61" s="294" t="str">
        <f t="shared" si="83"/>
        <v/>
      </c>
      <c r="CB61" s="294" t="str">
        <f t="shared" si="84"/>
        <v/>
      </c>
      <c r="CC61" s="294" t="str">
        <f t="shared" si="85"/>
        <v/>
      </c>
      <c r="CD61" s="294" t="str">
        <f t="shared" si="86"/>
        <v/>
      </c>
      <c r="CE61" s="294" t="str">
        <f t="shared" si="87"/>
        <v/>
      </c>
      <c r="CF61" s="294" t="str">
        <f t="shared" si="88"/>
        <v/>
      </c>
      <c r="CG61" s="294" t="str">
        <f t="shared" si="89"/>
        <v/>
      </c>
      <c r="CH61" s="294" t="str">
        <f t="shared" si="90"/>
        <v/>
      </c>
      <c r="CI61" s="294" t="str">
        <f t="shared" si="125"/>
        <v/>
      </c>
      <c r="CJ61" s="294" t="str">
        <f t="shared" si="125"/>
        <v/>
      </c>
      <c r="CK61" s="294" t="str">
        <f t="shared" si="92"/>
        <v/>
      </c>
      <c r="CL61" s="294" t="str">
        <f t="shared" si="93"/>
        <v/>
      </c>
      <c r="CM61" s="295">
        <v>47</v>
      </c>
      <c r="CN61" s="297"/>
      <c r="CO61" s="297"/>
      <c r="CP61" s="309" t="str">
        <f t="shared" si="94"/>
        <v/>
      </c>
      <c r="CQ61" s="292" t="str">
        <f t="shared" si="95"/>
        <v/>
      </c>
      <c r="CR61" s="292" t="str">
        <f t="shared" si="96"/>
        <v/>
      </c>
      <c r="CS61" s="292" t="str">
        <f t="shared" si="97"/>
        <v/>
      </c>
      <c r="CT61" s="293" t="str">
        <f t="shared" si="98"/>
        <v/>
      </c>
      <c r="CU61" s="293" t="str">
        <f t="shared" si="99"/>
        <v/>
      </c>
      <c r="CV61" s="294" t="str">
        <f t="shared" si="100"/>
        <v/>
      </c>
      <c r="CW61" s="294" t="str">
        <f t="shared" si="101"/>
        <v/>
      </c>
      <c r="CX61" s="294" t="str">
        <f t="shared" si="102"/>
        <v/>
      </c>
      <c r="CY61" s="294" t="str">
        <f t="shared" si="103"/>
        <v/>
      </c>
      <c r="CZ61" s="294" t="str">
        <f t="shared" si="104"/>
        <v/>
      </c>
      <c r="DA61" s="294" t="str">
        <f t="shared" si="105"/>
        <v/>
      </c>
      <c r="DB61" s="294" t="str">
        <f t="shared" si="106"/>
        <v/>
      </c>
      <c r="DC61" s="294" t="str">
        <f t="shared" si="107"/>
        <v/>
      </c>
      <c r="DD61" s="294" t="str">
        <f t="shared" si="108"/>
        <v/>
      </c>
      <c r="DE61" s="294" t="str">
        <f t="shared" si="109"/>
        <v/>
      </c>
      <c r="DF61" s="294" t="str">
        <f t="shared" si="126"/>
        <v/>
      </c>
      <c r="DG61" s="294" t="str">
        <f t="shared" si="126"/>
        <v/>
      </c>
      <c r="DH61" s="294" t="str">
        <f t="shared" si="111"/>
        <v/>
      </c>
      <c r="DI61" s="294" t="str">
        <f t="shared" si="112"/>
        <v/>
      </c>
      <c r="DJ61" s="295">
        <v>47</v>
      </c>
      <c r="DK61" s="296"/>
      <c r="DL61" s="296"/>
      <c r="DM61" s="309" t="str">
        <f t="shared" si="113"/>
        <v/>
      </c>
      <c r="DN61" s="292" t="str">
        <f t="shared" si="114"/>
        <v/>
      </c>
      <c r="DO61" s="292" t="str">
        <f t="shared" si="115"/>
        <v/>
      </c>
      <c r="DP61" s="292" t="str">
        <f t="shared" si="116"/>
        <v/>
      </c>
      <c r="DQ61" s="293" t="str">
        <f t="shared" si="117"/>
        <v/>
      </c>
      <c r="DR61" s="293" t="str">
        <f t="shared" si="118"/>
        <v/>
      </c>
      <c r="DS61" s="293" t="str">
        <f t="shared" si="7"/>
        <v/>
      </c>
      <c r="DT61" s="293" t="str">
        <f t="shared" si="8"/>
        <v/>
      </c>
      <c r="DU61" s="294" t="str">
        <f t="shared" si="9"/>
        <v/>
      </c>
      <c r="DV61" s="294" t="str">
        <f t="shared" si="10"/>
        <v/>
      </c>
      <c r="DW61" s="294" t="str">
        <f t="shared" si="11"/>
        <v/>
      </c>
      <c r="DX61" s="294" t="str">
        <f t="shared" si="12"/>
        <v/>
      </c>
      <c r="DY61" s="294" t="str">
        <f t="shared" si="13"/>
        <v/>
      </c>
      <c r="DZ61" s="294" t="str">
        <f t="shared" si="14"/>
        <v/>
      </c>
      <c r="EA61" s="294" t="str">
        <f t="shared" si="15"/>
        <v/>
      </c>
      <c r="EB61" s="294" t="str">
        <f t="shared" si="16"/>
        <v/>
      </c>
      <c r="EC61" s="294" t="str">
        <f t="shared" si="17"/>
        <v/>
      </c>
      <c r="ED61" s="294" t="str">
        <f t="shared" si="120"/>
        <v/>
      </c>
      <c r="EE61" s="294" t="str">
        <f t="shared" si="18"/>
        <v/>
      </c>
      <c r="EF61" s="294" t="str">
        <f t="shared" si="119"/>
        <v/>
      </c>
      <c r="EG61" s="295">
        <v>47</v>
      </c>
      <c r="EH61" s="224"/>
      <c r="EI61" s="224"/>
      <c r="EJ61" s="224"/>
      <c r="EK61" s="224"/>
      <c r="EL61" s="224"/>
      <c r="EM61" s="224"/>
      <c r="EN61" s="224"/>
      <c r="EO61" s="224"/>
      <c r="EP61" s="224"/>
      <c r="EQ61" s="224"/>
      <c r="ER61" s="224"/>
      <c r="ES61" s="224"/>
      <c r="ET61" s="224"/>
      <c r="EU61" s="254" t="str">
        <f>IFERROR(IF(AND('Classificação geral'!$H53="FEM",'Classificação geral'!$I53=1,'Classificação geral'!$F53="Mini"),'Classificação geral'!$A53,""),"")</f>
        <v/>
      </c>
      <c r="EV61" s="254" t="str">
        <f>IFERROR(IF(AND('Classificação geral'!$H53="FEM",'Classificação geral'!$I53=1,'Classificação geral'!F53="Mini"),'Classificação geral'!$B53,""),"")</f>
        <v/>
      </c>
      <c r="EW61" s="255" t="str">
        <f>IF($EV61='Classificação geral'!$B53,'Classificação geral'!$C53,"")</f>
        <v/>
      </c>
      <c r="EX61" s="255" t="str">
        <f>IF($EV61='Classificação geral'!$B53,'Classificação geral'!$D53,"")</f>
        <v/>
      </c>
      <c r="EY61" s="255" t="str">
        <f>IF($EV61='Classificação geral'!$B53,'Classificação geral'!$H53,"")</f>
        <v/>
      </c>
      <c r="EZ61" s="255" t="str">
        <f>IF($EY61='Classificação geral'!$H53,'Classificação geral'!$I53,"")</f>
        <v/>
      </c>
      <c r="FA61" s="255" t="str">
        <f>IF($EZ61='Classificação geral'!$I53,'Classificação geral'!$N53,"")</f>
        <v/>
      </c>
      <c r="FB61" s="255" t="str">
        <f>IF($EZ61='Classificação geral'!$I53,'Classificação geral'!$Q53,"")</f>
        <v/>
      </c>
      <c r="FC61" s="255" t="str">
        <f>IF($EZ61='Classificação geral'!$I53,'Classificação geral'!$R53,"")</f>
        <v/>
      </c>
      <c r="FD61" s="255" t="str">
        <f>IF($EZ61='Classificação geral'!$I53,'Classificação geral'!$J53,"")</f>
        <v/>
      </c>
      <c r="FE61" s="255" t="str">
        <f>IF($EZ61='Classificação geral'!$I53,'Classificação geral'!$S53,"")</f>
        <v/>
      </c>
      <c r="FF61" s="255" t="str">
        <f>IF($EZ61='Classificação geral'!$I53,'Classificação geral'!$U53,"")</f>
        <v/>
      </c>
      <c r="FG61" s="255" t="str">
        <f>IF($EZ61='Classificação geral'!$I53,'Classificação geral'!$V53,"")</f>
        <v/>
      </c>
      <c r="FH61" s="255" t="str">
        <f>IF($EZ61='Classificação geral'!$I53,'Classificação geral'!$K53,"")</f>
        <v/>
      </c>
      <c r="FI61" s="255" t="str">
        <f>IF($EZ61='Classificação geral'!$I53,'Classificação geral'!$W53,"")</f>
        <v/>
      </c>
      <c r="FJ61" s="255" t="str">
        <f>IF($EZ61='Classificação geral'!$I53,'Classificação geral'!$Y53,"")</f>
        <v/>
      </c>
      <c r="FK61" s="255" t="str">
        <f>IF($EZ61='Classificação geral'!$I53,'Classificação geral'!$Z53,"")</f>
        <v/>
      </c>
      <c r="FL61" s="255" t="str">
        <f>IF($EZ61='Classificação geral'!$I53,'Classificação geral'!$L53,"")</f>
        <v/>
      </c>
      <c r="FM61" s="255" t="str">
        <f>IF($EZ61='Classificação geral'!$I53,'Classificação geral'!$M53,"")</f>
        <v/>
      </c>
      <c r="FN61" s="255" t="str">
        <f>IF($EZ61='Classificação geral'!$I53,'Classificação geral'!$AG53,"")</f>
        <v/>
      </c>
      <c r="FO61" s="256" t="str">
        <f>IFERROR(RANK(FN61,FN:FN,0)+ COUNTIF($FN$13:FN60,FN61),"")</f>
        <v/>
      </c>
      <c r="FP61" s="244"/>
      <c r="FQ61" s="254" t="str">
        <f>IFERROR(IF(AND('Classificação geral'!$H53="mas",'Classificação geral'!$I53=1,'Classificação geral'!$F53="Mini"),'Classificação geral'!$A53,""),"")</f>
        <v/>
      </c>
      <c r="FR61" s="254" t="str">
        <f>IFERROR(IF(AND('Classificação geral'!$H53="mas",'Classificação geral'!$I53=1,'Classificação geral'!$F53="Mini"),'Classificação geral'!$B53,""),"")</f>
        <v/>
      </c>
      <c r="FS61" s="255" t="str">
        <f>IF($FR61='Classificação geral'!$B53,'Classificação geral'!$C53,"")</f>
        <v/>
      </c>
      <c r="FT61" s="255" t="str">
        <f>IF($FR61='Classificação geral'!$B53,'Classificação geral'!$D53,"")</f>
        <v/>
      </c>
      <c r="FU61" s="255" t="str">
        <f>IF($FR61='Classificação geral'!$B53,'Classificação geral'!$H53,"")</f>
        <v/>
      </c>
      <c r="FV61" s="254" t="str">
        <f>IFERROR(IF(AND($FU61="mas",'Classificação geral'!$I53=1),'Classificação geral'!I53,""),"")</f>
        <v/>
      </c>
      <c r="FW61" s="254" t="str">
        <f>IFERROR(IF(AND($FU61="mas",'Classificação geral'!$I53=1),'Classificação geral'!N53,""),"")</f>
        <v/>
      </c>
      <c r="FX61" s="254" t="str">
        <f>IFERROR(IF(AND($FU61="mas",'Classificação geral'!$I53=1),'Classificação geral'!Q53,""),"")</f>
        <v/>
      </c>
      <c r="FY61" s="254" t="str">
        <f>IFERROR(IF(AND($FU61="mas",'Classificação geral'!$I53=1),'Classificação geral'!R53,""),"")</f>
        <v/>
      </c>
      <c r="FZ61" s="254" t="str">
        <f>IFERROR(IF(AND($FU61="mas",'Classificação geral'!$I53=1),'Classificação geral'!J53,""),"")</f>
        <v/>
      </c>
      <c r="GA61" s="254" t="str">
        <f>IFERROR(IF(AND($FU61="mas",'Classificação geral'!$I53=1),'Classificação geral'!S53,""),"")</f>
        <v/>
      </c>
      <c r="GB61" s="254" t="str">
        <f>IFERROR(IF(AND($FU61="mas",'Classificação geral'!$I53=1),'Classificação geral'!U53,""),"")</f>
        <v/>
      </c>
      <c r="GC61" s="254" t="str">
        <f>IFERROR(IF(AND($FU61="mas",'Classificação geral'!$I53=1),'Classificação geral'!V53,""),"")</f>
        <v/>
      </c>
      <c r="GD61" s="254" t="str">
        <f>IFERROR(IF(AND($FU61="mas",'Classificação geral'!$I53=1),'Classificação geral'!K53,""),"")</f>
        <v/>
      </c>
      <c r="GE61" s="254" t="str">
        <f>IFERROR(IF(AND($FU61="mas",'Classificação geral'!$I53=1),'Classificação geral'!W53,""),"")</f>
        <v/>
      </c>
      <c r="GF61" s="254" t="str">
        <f>IFERROR(IF(AND($FU61="mas",'Classificação geral'!$I53=1),'Classificação geral'!Y53,""),"")</f>
        <v/>
      </c>
      <c r="GG61" s="254" t="str">
        <f>IFERROR(IF(AND($FU61="mas",'Classificação geral'!$I53=1),'Classificação geral'!Z53,""),"")</f>
        <v/>
      </c>
      <c r="GH61" s="254" t="str">
        <f>IFERROR(IF(AND($FU61="mas",'Classificação geral'!$I53=1),'Classificação geral'!L53,""),"")</f>
        <v/>
      </c>
      <c r="GI61" s="254" t="str">
        <f>IFERROR(IF(AND($FU61="mas",'Classificação geral'!$I53=1),'Classificação geral'!M53,""),"")</f>
        <v/>
      </c>
      <c r="GJ61" s="302" t="str">
        <f>IFERROR(IF(AND($FU61="mas",'Classificação geral'!$I53=1),'Classificação geral'!AG53,""),"")</f>
        <v/>
      </c>
      <c r="GK61" s="256" t="str">
        <f>IFERROR(RANK(GJ61,GJ:GJ,0)+ COUNTIF($GJ$13:GJ60,GJ61),"")</f>
        <v/>
      </c>
      <c r="GL61" s="244"/>
      <c r="GM61" s="254" t="str">
        <f>IFERROR(IF(AND('Classificação geral'!$H53="fem",'Classificação geral'!$I53=2,'Classificação geral'!$F53="Mini"),'Classificação geral'!$A53,""),"")</f>
        <v/>
      </c>
      <c r="GN61" s="254" t="str">
        <f>IFERROR(IF(AND('Classificação geral'!$H53="fem",'Classificação geral'!$I53=2,'Classificação geral'!$F53="Mini"),'Classificação geral'!$B53,""),"")</f>
        <v/>
      </c>
      <c r="GO61" s="255" t="str">
        <f>IF($GN61='Classificação geral'!$B53,'Classificação geral'!$C53,"")</f>
        <v/>
      </c>
      <c r="GP61" s="255" t="str">
        <f>IF($GN61='Classificação geral'!$B53,'Classificação geral'!$D53,"")</f>
        <v/>
      </c>
      <c r="GQ61" s="255" t="str">
        <f>IF($GN61='Classificação geral'!$B53,'Classificação geral'!$H53,"")</f>
        <v/>
      </c>
      <c r="GR61" s="254" t="str">
        <f>IFERROR(IF(AND($GQ61="fem",'Classificação geral'!$I53=2),'Classificação geral'!I53,""),"")</f>
        <v/>
      </c>
      <c r="GS61" s="254" t="str">
        <f>IFERROR(IF(AND($GQ61="fem",'Classificação geral'!$I53=2),'Classificação geral'!N53,""),"")</f>
        <v/>
      </c>
      <c r="GT61" s="254" t="str">
        <f>IFERROR(IF(AND($GQ61="fem",'Classificação geral'!$I53=2),'Classificação geral'!Q53,""),"")</f>
        <v/>
      </c>
      <c r="GU61" s="254" t="str">
        <f>IFERROR(IF(AND($GQ61="fem",'Classificação geral'!$I53=2),'Classificação geral'!R53,""),"")</f>
        <v/>
      </c>
      <c r="GV61" s="254" t="str">
        <f>IFERROR(IF(AND($GQ61="fem",'Classificação geral'!$I53=2),'Classificação geral'!J53,""),"")</f>
        <v/>
      </c>
      <c r="GW61" s="254" t="str">
        <f>IFERROR(IF(AND($GQ61="fem",'Classificação geral'!$I53=2),'Classificação geral'!S53,""),"")</f>
        <v/>
      </c>
      <c r="GX61" s="254" t="str">
        <f>IFERROR(IF(AND($GQ61="fem",'Classificação geral'!$I53=2),'Classificação geral'!U53,""),"")</f>
        <v/>
      </c>
      <c r="GY61" s="254" t="str">
        <f>IFERROR(IF(AND($GQ61="fem",'Classificação geral'!$I53=2),'Classificação geral'!V53,""),"")</f>
        <v/>
      </c>
      <c r="GZ61" s="254" t="str">
        <f>IFERROR(IF(AND($GQ61="fem",'Classificação geral'!$I53=2),'Classificação geral'!K53,""),"")</f>
        <v/>
      </c>
      <c r="HA61" s="254" t="str">
        <f>IFERROR(IF(AND($GQ61="fem",'Classificação geral'!$I53=2),'Classificação geral'!W53,""),"")</f>
        <v/>
      </c>
      <c r="HB61" s="254" t="str">
        <f>IFERROR(IF(AND($GQ61="fem",'Classificação geral'!$I53=2),'Classificação geral'!Y53,""),"")</f>
        <v/>
      </c>
      <c r="HC61" s="254" t="str">
        <f>IFERROR(IF(AND($GQ61="fem",'Classificação geral'!$I53=2),'Classificação geral'!Z53,""),"")</f>
        <v/>
      </c>
      <c r="HD61" s="254" t="str">
        <f>IFERROR(IF(AND($GQ61="fem",'Classificação geral'!$I53=2),'Classificação geral'!L53,""),"")</f>
        <v/>
      </c>
      <c r="HE61" s="254" t="str">
        <f>IFERROR(IF(AND($GQ61="fem",'Classificação geral'!$I53=2),'Classificação geral'!M53,""),"")</f>
        <v/>
      </c>
      <c r="HF61" s="254" t="str">
        <f>IFERROR(IF(AND($GQ61="fem",'Classificação geral'!$I53=2),'Classificação geral'!AG53,""),"")</f>
        <v/>
      </c>
      <c r="HG61" s="256" t="str">
        <f>IFERROR(RANK(HF61,HF:HF,0)+ COUNTIF(HF$13:$HF59,HF61),"")</f>
        <v/>
      </c>
      <c r="HH61" s="244"/>
      <c r="HI61" s="254" t="str">
        <f>IFERROR(IF(AND('Classificação geral'!$H53="mas",'Classificação geral'!$I53=2,'Classificação geral'!$F53="Mini"),'Classificação geral'!$A53,""),"")</f>
        <v/>
      </c>
      <c r="HJ61" s="254" t="str">
        <f>IFERROR(IF(AND('Classificação geral'!$H53="mas",'Classificação geral'!$I53=2,'Classificação geral'!$F53="Mini"),'Classificação geral'!$B53,""),"")</f>
        <v/>
      </c>
      <c r="HK61" s="255" t="str">
        <f>IF($HJ61='Classificação geral'!$B53,'Classificação geral'!$C53,"")</f>
        <v/>
      </c>
      <c r="HL61" s="255" t="str">
        <f>IF($HJ61='Classificação geral'!$B53,'Classificação geral'!$D53,"")</f>
        <v/>
      </c>
      <c r="HM61" s="255" t="str">
        <f>IF($HJ61='Classificação geral'!$B53,'Classificação geral'!$H53,"")</f>
        <v/>
      </c>
      <c r="HN61" s="254" t="str">
        <f>IFERROR(IF(AND($HM61="mas",'Classificação geral'!$I53=2),'Classificação geral'!I53,""),"")</f>
        <v/>
      </c>
      <c r="HO61" s="254" t="str">
        <f>IFERROR(IF(AND($HM61="mas",'Classificação geral'!$I53=2),'Classificação geral'!N53,""),"")</f>
        <v/>
      </c>
      <c r="HP61" s="254" t="str">
        <f>IFERROR(IF(AND($HM61="mas",'Classificação geral'!$I53=2),'Classificação geral'!Q53,""),"")</f>
        <v/>
      </c>
      <c r="HQ61" s="254" t="str">
        <f>IFERROR(IF(AND($HM61="mas",'Classificação geral'!$I53=2),'Classificação geral'!R53,""),"")</f>
        <v/>
      </c>
      <c r="HR61" s="254" t="str">
        <f>IFERROR(IF(AND($HM61="mas",'Classificação geral'!$I53=2),'Classificação geral'!J53,""),"")</f>
        <v/>
      </c>
      <c r="HS61" s="254" t="str">
        <f>IFERROR(IF(AND($HM61="mas",'Classificação geral'!$I53=2),'Classificação geral'!S53,""),"")</f>
        <v/>
      </c>
      <c r="HT61" s="254" t="str">
        <f>IFERROR(IF(AND($HM61="mas",'Classificação geral'!$I53=2),'Classificação geral'!U53,""),"")</f>
        <v/>
      </c>
      <c r="HU61" s="254" t="str">
        <f>IFERROR(IF(AND($HM61="mas",'Classificação geral'!$I53=2),'Classificação geral'!V53,""),"")</f>
        <v/>
      </c>
      <c r="HV61" s="254" t="str">
        <f>IFERROR(IF(AND($HM61="mas",'Classificação geral'!$I53=2),'Classificação geral'!J53,""),"")</f>
        <v/>
      </c>
      <c r="HW61" s="254" t="str">
        <f>IFERROR(IF(AND($HM61="mas",'Classificação geral'!$I53=2),'Classificação geral'!W53,""),"")</f>
        <v/>
      </c>
      <c r="HX61" s="254" t="str">
        <f>IFERROR(IF(AND($HM61="mas",'Classificação geral'!$I53=2),'Classificação geral'!Y53,""),"")</f>
        <v/>
      </c>
      <c r="HY61" s="254" t="str">
        <f>IFERROR(IF(AND($HM61="mas",'Classificação geral'!$I53=2),'Classificação geral'!Z53,""),"")</f>
        <v/>
      </c>
      <c r="HZ61" s="254" t="str">
        <f>IFERROR(IF(AND($HM61="mas",'Classificação geral'!$I53=2),'Classificação geral'!L53,""),"")</f>
        <v/>
      </c>
      <c r="IA61" s="254" t="str">
        <f>IFERROR(IF(AND($HM61="mas",'Classificação geral'!$I53=2),'Classificação geral'!$AG53,""),"")</f>
        <v/>
      </c>
      <c r="IB61" s="256" t="str">
        <f>IFERROR(RANK(IA61,IA:IA,0)+ COUNTIF($IA$13:IA$13,IA61),"")</f>
        <v/>
      </c>
      <c r="IC61" s="244"/>
      <c r="ID61" s="254" t="str">
        <f>IFERROR(IF(AND('Classificação geral'!$H53="fem",'Classificação geral'!$I53=3,'Classificação geral'!$F53="Mini"),'Classificação geral'!$A53,""),"")</f>
        <v/>
      </c>
      <c r="IE61" s="254" t="str">
        <f>IFERROR(IF(AND('Classificação geral'!$H53="fem",'Classificação geral'!$I53=3,'Classificação geral'!$F53="Mini"),'Classificação geral'!$B53,""),"")</f>
        <v/>
      </c>
      <c r="IF61" s="255" t="str">
        <f>IF($IE61='Classificação geral'!$B53,'Classificação geral'!$C53,"")</f>
        <v/>
      </c>
      <c r="IG61" s="255" t="str">
        <f>IF($IE61='Classificação geral'!$B53,'Classificação geral'!$D53,"")</f>
        <v/>
      </c>
      <c r="IH61" s="255" t="str">
        <f>IF($IE61='Classificação geral'!$B53,'Classificação geral'!$H53,"")</f>
        <v/>
      </c>
      <c r="II61" s="255" t="str">
        <f>IF($IH61='Classificação geral'!$H53,'Classificação geral'!$I53,"")</f>
        <v/>
      </c>
      <c r="IJ61" s="255" t="str">
        <f>IF($II61='Classificação geral'!$I53,'Classificação geral'!$N53,"")</f>
        <v/>
      </c>
      <c r="IK61" s="255" t="str">
        <f>IF($II61='Classificação geral'!$I53,'Classificação geral'!$Q53,"")</f>
        <v/>
      </c>
      <c r="IL61" s="255" t="str">
        <f>IF($II61='Classificação geral'!$I53,'Classificação geral'!$R53,"")</f>
        <v/>
      </c>
      <c r="IM61" s="255" t="str">
        <f>IF($II61='Classificação geral'!$I53,'Classificação geral'!$J53,"")</f>
        <v/>
      </c>
      <c r="IN61" s="255" t="str">
        <f>IF($II61='Classificação geral'!$I53,'Classificação geral'!$S53,"")</f>
        <v/>
      </c>
      <c r="IO61" s="255" t="str">
        <f>IF($II61='Classificação geral'!$I53,'Classificação geral'!$U53,"")</f>
        <v/>
      </c>
      <c r="IP61" s="255" t="str">
        <f>IF($II61='Classificação geral'!$I53,'Classificação geral'!$V53,"")</f>
        <v/>
      </c>
      <c r="IQ61" s="255" t="str">
        <f>IF($II61='Classificação geral'!$I53,'Classificação geral'!$K53,"")</f>
        <v/>
      </c>
      <c r="IR61" s="255" t="str">
        <f>IF($II61='Classificação geral'!$I53,'Classificação geral'!$W53,"")</f>
        <v/>
      </c>
      <c r="IS61" s="255" t="str">
        <f>IF($II61='Classificação geral'!$I53,'Classificação geral'!$Y53,"")</f>
        <v/>
      </c>
      <c r="IT61" s="255" t="str">
        <f>IF($II61='Classificação geral'!$I53,'Classificação geral'!$Z53,"")</f>
        <v/>
      </c>
      <c r="IU61" s="255" t="str">
        <f>IF($II61='Classificação geral'!$I53,'Classificação geral'!$L53,"")</f>
        <v/>
      </c>
      <c r="IV61" s="255" t="str">
        <f>IF($II61='Classificação geral'!$I53,'Classificação geral'!$M53,"")</f>
        <v/>
      </c>
      <c r="IW61" s="255" t="str">
        <f>IF($II61='Classificação geral'!$I53,'Classificação geral'!$AG53,"")</f>
        <v/>
      </c>
      <c r="IX61" s="256" t="str">
        <f>IFERROR(RANK(IW61,IW:IW,0)+ COUNTIF($IW$13:IW59,IW61),"")</f>
        <v/>
      </c>
      <c r="IY61" s="244"/>
      <c r="IZ61" s="254" t="str">
        <f>IFERROR(IF(AND('Classificação geral'!$H53="mas",'Classificação geral'!$I53=3,'Classificação geral'!$F53="Mini"),'Classificação geral'!$A53,""),"")</f>
        <v/>
      </c>
      <c r="JA61" s="254" t="str">
        <f>IFERROR(IF(AND('Classificação geral'!$H53="mas",'Classificação geral'!$I53=3,'Classificação geral'!$F53="Mini"),'Classificação geral'!$B53,""),"")</f>
        <v/>
      </c>
      <c r="JB61" s="255" t="str">
        <f>IF($JA61='Classificação geral'!$B53,'Classificação geral'!$C53,"")</f>
        <v/>
      </c>
      <c r="JC61" s="255" t="str">
        <f>IF($JA61='Classificação geral'!$B53,'Classificação geral'!$D53,"")</f>
        <v/>
      </c>
      <c r="JD61" s="255" t="str">
        <f>IF($JA61='Classificação geral'!$B53,'Classificação geral'!$H53,"")</f>
        <v/>
      </c>
      <c r="JE61" s="254" t="str">
        <f>IFERROR(IF(AND($JD61="mas",'Classificação geral'!$I53=3),'Classificação geral'!I53,""),"")</f>
        <v/>
      </c>
      <c r="JF61" s="254" t="str">
        <f>IFERROR(IF(AND($JD61="mas",'Classificação geral'!$I53=3),'Classificação geral'!N53,""),"")</f>
        <v/>
      </c>
      <c r="JG61" s="254" t="str">
        <f>IFERROR(IF(AND($JD61="mas",'Classificação geral'!$I53=3),'Classificação geral'!Q53,""),"")</f>
        <v/>
      </c>
      <c r="JH61" s="254" t="str">
        <f>IFERROR(IF(AND($JD61="mas",'Classificação geral'!$I53=3),'Classificação geral'!R53,""),"")</f>
        <v/>
      </c>
      <c r="JI61" s="254" t="str">
        <f>IFERROR(IF(AND($JD61="mas",'Classificação geral'!$I53=3),'Classificação geral'!J53,""),"")</f>
        <v/>
      </c>
      <c r="JJ61" s="254" t="str">
        <f>IFERROR(IF(AND($JD61="mas",'Classificação geral'!$I53=3),'Classificação geral'!S53,""),"")</f>
        <v/>
      </c>
      <c r="JK61" s="254" t="str">
        <f>IFERROR(IF(AND($JD61="mas",'Classificação geral'!$I53=3),'Classificação geral'!U53,""),"")</f>
        <v/>
      </c>
      <c r="JL61" s="254" t="str">
        <f>IFERROR(IF(AND($JD61="mas",'Classificação geral'!$I53=3),'Classificação geral'!V53,""),"")</f>
        <v/>
      </c>
      <c r="JM61" s="254" t="str">
        <f>IFERROR(IF(AND($JD61="mas",'Classificação geral'!$I53=3),'Classificação geral'!K53,""),"")</f>
        <v/>
      </c>
      <c r="JN61" s="254" t="str">
        <f>IFERROR(IF(AND($JD61="mas",'Classificação geral'!$I53=3),'Classificação geral'!W53,""),"")</f>
        <v/>
      </c>
      <c r="JO61" s="254" t="str">
        <f>IFERROR(IF(AND($JD61="mas",'Classificação geral'!$I53=3),'Classificação geral'!Y53,""),"")</f>
        <v/>
      </c>
      <c r="JP61" s="254" t="str">
        <f>IFERROR(IF(AND($JD61="mas",'Classificação geral'!$I53=3),'Classificação geral'!Z53,""),"")</f>
        <v/>
      </c>
      <c r="JQ61" s="254" t="str">
        <f>IFERROR(IF(AND($JD61="mas",'Classificação geral'!$I53=3),'Classificação geral'!L53,""),"")</f>
        <v/>
      </c>
      <c r="JR61" s="254" t="str">
        <f>IFERROR(IF(AND($JD61="mas",'Classificação geral'!$I53=3),'Classificação geral'!$AG53,""),"")</f>
        <v/>
      </c>
      <c r="JS61" s="256" t="str">
        <f>IFERROR(RANK(JR61,JR:JR,0)+ COUNTIF(JR$13:$JR59,JR61),"")</f>
        <v/>
      </c>
    </row>
    <row r="62" spans="1:279" s="304" customFormat="1" ht="24.75" customHeight="1" x14ac:dyDescent="0.4">
      <c r="A62" s="297"/>
      <c r="B62" s="309" t="str">
        <f t="shared" si="19"/>
        <v/>
      </c>
      <c r="C62" s="292" t="str">
        <f t="shared" si="20"/>
        <v/>
      </c>
      <c r="D62" s="292" t="str">
        <f t="shared" si="21"/>
        <v/>
      </c>
      <c r="E62" s="292" t="str">
        <f t="shared" si="22"/>
        <v/>
      </c>
      <c r="F62" s="293" t="str">
        <f t="shared" si="23"/>
        <v/>
      </c>
      <c r="G62" s="293" t="str">
        <f t="shared" si="24"/>
        <v/>
      </c>
      <c r="H62" s="294" t="str">
        <f t="shared" si="25"/>
        <v/>
      </c>
      <c r="I62" s="294" t="str">
        <f t="shared" si="26"/>
        <v/>
      </c>
      <c r="J62" s="294" t="str">
        <f t="shared" si="27"/>
        <v/>
      </c>
      <c r="K62" s="294" t="str">
        <f t="shared" si="28"/>
        <v/>
      </c>
      <c r="L62" s="294" t="str">
        <f t="shared" si="29"/>
        <v/>
      </c>
      <c r="M62" s="294" t="str">
        <f t="shared" si="30"/>
        <v/>
      </c>
      <c r="N62" s="294" t="str">
        <f t="shared" si="31"/>
        <v/>
      </c>
      <c r="O62" s="294" t="str">
        <f t="shared" si="32"/>
        <v/>
      </c>
      <c r="P62" s="294" t="str">
        <f t="shared" si="33"/>
        <v/>
      </c>
      <c r="Q62" s="294" t="str">
        <f t="shared" si="34"/>
        <v/>
      </c>
      <c r="R62" s="294" t="str">
        <f t="shared" si="121"/>
        <v/>
      </c>
      <c r="S62" s="294" t="str">
        <f t="shared" si="121"/>
        <v/>
      </c>
      <c r="T62" s="294" t="str">
        <f t="shared" si="36"/>
        <v/>
      </c>
      <c r="U62" s="294" t="str">
        <f t="shared" si="37"/>
        <v/>
      </c>
      <c r="V62" s="295">
        <v>48</v>
      </c>
      <c r="W62" s="296"/>
      <c r="X62" s="296"/>
      <c r="Y62" s="309" t="str">
        <f t="shared" si="38"/>
        <v/>
      </c>
      <c r="Z62" s="292" t="str">
        <f t="shared" si="39"/>
        <v/>
      </c>
      <c r="AA62" s="292" t="str">
        <f t="shared" si="40"/>
        <v/>
      </c>
      <c r="AB62" s="292" t="str">
        <f t="shared" si="41"/>
        <v/>
      </c>
      <c r="AC62" s="293" t="str">
        <f t="shared" si="42"/>
        <v/>
      </c>
      <c r="AD62" s="293" t="str">
        <f t="shared" si="43"/>
        <v/>
      </c>
      <c r="AE62" s="294" t="str">
        <f t="shared" si="44"/>
        <v/>
      </c>
      <c r="AF62" s="294" t="str">
        <f t="shared" si="45"/>
        <v/>
      </c>
      <c r="AG62" s="294" t="str">
        <f t="shared" si="46"/>
        <v/>
      </c>
      <c r="AH62" s="294" t="str">
        <f t="shared" si="47"/>
        <v/>
      </c>
      <c r="AI62" s="294" t="str">
        <f t="shared" si="48"/>
        <v/>
      </c>
      <c r="AJ62" s="294" t="str">
        <f t="shared" si="49"/>
        <v/>
      </c>
      <c r="AK62" s="294" t="str">
        <f t="shared" si="50"/>
        <v/>
      </c>
      <c r="AL62" s="294" t="str">
        <f t="shared" si="51"/>
        <v/>
      </c>
      <c r="AM62" s="294" t="str">
        <f t="shared" si="52"/>
        <v/>
      </c>
      <c r="AN62" s="294" t="str">
        <f t="shared" si="53"/>
        <v/>
      </c>
      <c r="AO62" s="294" t="str">
        <f t="shared" si="122"/>
        <v/>
      </c>
      <c r="AP62" s="294" t="str">
        <f t="shared" si="122"/>
        <v/>
      </c>
      <c r="AQ62" s="294" t="str">
        <f t="shared" si="55"/>
        <v/>
      </c>
      <c r="AR62" s="294" t="str">
        <f t="shared" si="56"/>
        <v/>
      </c>
      <c r="AS62" s="295">
        <v>48</v>
      </c>
      <c r="AT62" s="296"/>
      <c r="AU62" s="297"/>
      <c r="AV62" s="310" t="str">
        <f t="shared" si="57"/>
        <v/>
      </c>
      <c r="AW62" s="292" t="str">
        <f t="shared" si="58"/>
        <v/>
      </c>
      <c r="AX62" s="292" t="str">
        <f t="shared" si="59"/>
        <v/>
      </c>
      <c r="AY62" s="293" t="str">
        <f t="shared" si="60"/>
        <v/>
      </c>
      <c r="AZ62" s="293" t="str">
        <f t="shared" si="61"/>
        <v/>
      </c>
      <c r="BA62" s="293" t="str">
        <f t="shared" si="62"/>
        <v/>
      </c>
      <c r="BB62" s="294" t="str">
        <f t="shared" si="63"/>
        <v/>
      </c>
      <c r="BC62" s="294" t="str">
        <f t="shared" si="64"/>
        <v/>
      </c>
      <c r="BD62" s="294" t="str">
        <f t="shared" si="65"/>
        <v/>
      </c>
      <c r="BE62" s="294" t="str">
        <f t="shared" si="66"/>
        <v/>
      </c>
      <c r="BF62" s="294" t="str">
        <f t="shared" si="67"/>
        <v/>
      </c>
      <c r="BG62" s="294" t="str">
        <f t="shared" si="68"/>
        <v/>
      </c>
      <c r="BH62" s="294" t="str">
        <f t="shared" si="69"/>
        <v/>
      </c>
      <c r="BI62" s="294" t="str">
        <f t="shared" si="70"/>
        <v/>
      </c>
      <c r="BJ62" s="294" t="str">
        <f t="shared" si="71"/>
        <v/>
      </c>
      <c r="BK62" s="294" t="str">
        <f t="shared" si="72"/>
        <v/>
      </c>
      <c r="BL62" s="294" t="str">
        <f t="shared" si="123"/>
        <v/>
      </c>
      <c r="BM62" s="294" t="str">
        <f t="shared" si="123"/>
        <v/>
      </c>
      <c r="BN62" s="294" t="str">
        <f t="shared" si="74"/>
        <v/>
      </c>
      <c r="BO62" s="294" t="str">
        <f t="shared" si="75"/>
        <v/>
      </c>
      <c r="BP62" s="295">
        <v>48</v>
      </c>
      <c r="BQ62" s="296"/>
      <c r="BR62" s="296"/>
      <c r="BS62" s="310" t="str">
        <f t="shared" si="76"/>
        <v/>
      </c>
      <c r="BT62" s="292" t="str">
        <f t="shared" si="77"/>
        <v/>
      </c>
      <c r="BU62" s="292" t="str">
        <f t="shared" si="78"/>
        <v/>
      </c>
      <c r="BV62" s="293" t="str">
        <f t="shared" si="79"/>
        <v/>
      </c>
      <c r="BW62" s="293" t="str">
        <f t="shared" si="80"/>
        <v/>
      </c>
      <c r="BX62" s="293" t="str">
        <f t="shared" si="124"/>
        <v/>
      </c>
      <c r="BY62" s="294" t="str">
        <f t="shared" si="124"/>
        <v/>
      </c>
      <c r="BZ62" s="294" t="str">
        <f t="shared" si="82"/>
        <v/>
      </c>
      <c r="CA62" s="294" t="str">
        <f t="shared" si="83"/>
        <v/>
      </c>
      <c r="CB62" s="294" t="str">
        <f t="shared" si="84"/>
        <v/>
      </c>
      <c r="CC62" s="294" t="str">
        <f t="shared" si="85"/>
        <v/>
      </c>
      <c r="CD62" s="294" t="str">
        <f t="shared" si="86"/>
        <v/>
      </c>
      <c r="CE62" s="294" t="str">
        <f t="shared" si="87"/>
        <v/>
      </c>
      <c r="CF62" s="294" t="str">
        <f t="shared" si="88"/>
        <v/>
      </c>
      <c r="CG62" s="294" t="str">
        <f t="shared" si="89"/>
        <v/>
      </c>
      <c r="CH62" s="294" t="str">
        <f t="shared" si="90"/>
        <v/>
      </c>
      <c r="CI62" s="294" t="str">
        <f t="shared" si="125"/>
        <v/>
      </c>
      <c r="CJ62" s="294" t="str">
        <f t="shared" si="125"/>
        <v/>
      </c>
      <c r="CK62" s="294" t="str">
        <f t="shared" si="92"/>
        <v/>
      </c>
      <c r="CL62" s="294" t="str">
        <f t="shared" si="93"/>
        <v/>
      </c>
      <c r="CM62" s="295">
        <v>48</v>
      </c>
      <c r="CN62" s="297"/>
      <c r="CO62" s="297"/>
      <c r="CP62" s="309" t="str">
        <f t="shared" si="94"/>
        <v/>
      </c>
      <c r="CQ62" s="292" t="str">
        <f t="shared" si="95"/>
        <v/>
      </c>
      <c r="CR62" s="292" t="str">
        <f t="shared" si="96"/>
        <v/>
      </c>
      <c r="CS62" s="292" t="str">
        <f t="shared" si="97"/>
        <v/>
      </c>
      <c r="CT62" s="293" t="str">
        <f t="shared" si="98"/>
        <v/>
      </c>
      <c r="CU62" s="293" t="str">
        <f t="shared" si="99"/>
        <v/>
      </c>
      <c r="CV62" s="294" t="str">
        <f t="shared" si="100"/>
        <v/>
      </c>
      <c r="CW62" s="294" t="str">
        <f t="shared" si="101"/>
        <v/>
      </c>
      <c r="CX62" s="294" t="str">
        <f t="shared" si="102"/>
        <v/>
      </c>
      <c r="CY62" s="294" t="str">
        <f t="shared" si="103"/>
        <v/>
      </c>
      <c r="CZ62" s="294" t="str">
        <f t="shared" si="104"/>
        <v/>
      </c>
      <c r="DA62" s="294" t="str">
        <f t="shared" si="105"/>
        <v/>
      </c>
      <c r="DB62" s="294" t="str">
        <f t="shared" si="106"/>
        <v/>
      </c>
      <c r="DC62" s="294" t="str">
        <f t="shared" si="107"/>
        <v/>
      </c>
      <c r="DD62" s="294" t="str">
        <f t="shared" si="108"/>
        <v/>
      </c>
      <c r="DE62" s="294" t="str">
        <f t="shared" si="109"/>
        <v/>
      </c>
      <c r="DF62" s="294" t="str">
        <f t="shared" si="126"/>
        <v/>
      </c>
      <c r="DG62" s="294" t="str">
        <f t="shared" si="126"/>
        <v/>
      </c>
      <c r="DH62" s="294" t="str">
        <f t="shared" si="111"/>
        <v/>
      </c>
      <c r="DI62" s="294" t="str">
        <f t="shared" si="112"/>
        <v/>
      </c>
      <c r="DJ62" s="295">
        <v>48</v>
      </c>
      <c r="DK62" s="296"/>
      <c r="DL62" s="296"/>
      <c r="DM62" s="309" t="str">
        <f t="shared" si="113"/>
        <v/>
      </c>
      <c r="DN62" s="292" t="str">
        <f t="shared" si="114"/>
        <v/>
      </c>
      <c r="DO62" s="292" t="str">
        <f t="shared" si="115"/>
        <v/>
      </c>
      <c r="DP62" s="292" t="str">
        <f t="shared" si="116"/>
        <v/>
      </c>
      <c r="DQ62" s="293" t="str">
        <f t="shared" si="117"/>
        <v/>
      </c>
      <c r="DR62" s="293" t="str">
        <f t="shared" si="118"/>
        <v/>
      </c>
      <c r="DS62" s="293" t="str">
        <f t="shared" si="7"/>
        <v/>
      </c>
      <c r="DT62" s="293" t="str">
        <f t="shared" si="8"/>
        <v/>
      </c>
      <c r="DU62" s="294" t="str">
        <f t="shared" si="9"/>
        <v/>
      </c>
      <c r="DV62" s="294" t="str">
        <f t="shared" si="10"/>
        <v/>
      </c>
      <c r="DW62" s="294" t="str">
        <f t="shared" si="11"/>
        <v/>
      </c>
      <c r="DX62" s="294" t="str">
        <f t="shared" si="12"/>
        <v/>
      </c>
      <c r="DY62" s="294" t="str">
        <f t="shared" si="13"/>
        <v/>
      </c>
      <c r="DZ62" s="294" t="str">
        <f t="shared" si="14"/>
        <v/>
      </c>
      <c r="EA62" s="294" t="str">
        <f t="shared" si="15"/>
        <v/>
      </c>
      <c r="EB62" s="294" t="str">
        <f t="shared" si="16"/>
        <v/>
      </c>
      <c r="EC62" s="294" t="str">
        <f t="shared" si="17"/>
        <v/>
      </c>
      <c r="ED62" s="294" t="str">
        <f t="shared" si="120"/>
        <v/>
      </c>
      <c r="EE62" s="294" t="str">
        <f t="shared" si="18"/>
        <v/>
      </c>
      <c r="EF62" s="294" t="str">
        <f t="shared" si="119"/>
        <v/>
      </c>
      <c r="EG62" s="295">
        <v>48</v>
      </c>
      <c r="EH62" s="224"/>
      <c r="EI62" s="224"/>
      <c r="EJ62" s="224"/>
      <c r="EK62" s="224"/>
      <c r="EL62" s="224"/>
      <c r="EM62" s="224"/>
      <c r="EN62" s="224"/>
      <c r="EO62" s="224"/>
      <c r="EP62" s="224"/>
      <c r="EQ62" s="224"/>
      <c r="ER62" s="224"/>
      <c r="ES62" s="224"/>
      <c r="ET62" s="224"/>
      <c r="EU62" s="254" t="str">
        <f>IFERROR(IF(AND('Classificação geral'!$H54="FEM",'Classificação geral'!$I54=1,'Classificação geral'!$F54="Mini"),'Classificação geral'!$A54,""),"")</f>
        <v/>
      </c>
      <c r="EV62" s="254" t="str">
        <f>IFERROR(IF(AND('Classificação geral'!$H54="FEM",'Classificação geral'!$I54=1,'Classificação geral'!F54="Mini"),'Classificação geral'!$B54,""),"")</f>
        <v/>
      </c>
      <c r="EW62" s="255" t="str">
        <f>IF($EV62='Classificação geral'!$B54,'Classificação geral'!$C54,"")</f>
        <v/>
      </c>
      <c r="EX62" s="255" t="str">
        <f>IF($EV62='Classificação geral'!$B54,'Classificação geral'!$D54,"")</f>
        <v/>
      </c>
      <c r="EY62" s="255" t="str">
        <f>IF($EV62='Classificação geral'!$B54,'Classificação geral'!$H54,"")</f>
        <v/>
      </c>
      <c r="EZ62" s="255" t="str">
        <f>IF($EY62='Classificação geral'!$H54,'Classificação geral'!$I54,"")</f>
        <v/>
      </c>
      <c r="FA62" s="255" t="str">
        <f>IF($EZ62='Classificação geral'!$I54,'Classificação geral'!$N54,"")</f>
        <v/>
      </c>
      <c r="FB62" s="255" t="str">
        <f>IF($EZ62='Classificação geral'!$I54,'Classificação geral'!$Q54,"")</f>
        <v/>
      </c>
      <c r="FC62" s="255" t="str">
        <f>IF($EZ62='Classificação geral'!$I54,'Classificação geral'!$R54,"")</f>
        <v/>
      </c>
      <c r="FD62" s="255" t="str">
        <f>IF($EZ62='Classificação geral'!$I54,'Classificação geral'!$J54,"")</f>
        <v/>
      </c>
      <c r="FE62" s="255" t="str">
        <f>IF($EZ62='Classificação geral'!$I54,'Classificação geral'!$S54,"")</f>
        <v/>
      </c>
      <c r="FF62" s="255" t="str">
        <f>IF($EZ62='Classificação geral'!$I54,'Classificação geral'!$U54,"")</f>
        <v/>
      </c>
      <c r="FG62" s="255" t="str">
        <f>IF($EZ62='Classificação geral'!$I54,'Classificação geral'!$V54,"")</f>
        <v/>
      </c>
      <c r="FH62" s="255" t="str">
        <f>IF($EZ62='Classificação geral'!$I54,'Classificação geral'!$K54,"")</f>
        <v/>
      </c>
      <c r="FI62" s="255" t="str">
        <f>IF($EZ62='Classificação geral'!$I54,'Classificação geral'!$W54,"")</f>
        <v/>
      </c>
      <c r="FJ62" s="255" t="str">
        <f>IF($EZ62='Classificação geral'!$I54,'Classificação geral'!$Y54,"")</f>
        <v/>
      </c>
      <c r="FK62" s="255" t="str">
        <f>IF($EZ62='Classificação geral'!$I54,'Classificação geral'!$Z54,"")</f>
        <v/>
      </c>
      <c r="FL62" s="255" t="str">
        <f>IF($EZ62='Classificação geral'!$I54,'Classificação geral'!$L54,"")</f>
        <v/>
      </c>
      <c r="FM62" s="255" t="str">
        <f>IF($EZ62='Classificação geral'!$I54,'Classificação geral'!$M54,"")</f>
        <v/>
      </c>
      <c r="FN62" s="255" t="str">
        <f>IF($EZ62='Classificação geral'!$I54,'Classificação geral'!$AG54,"")</f>
        <v/>
      </c>
      <c r="FO62" s="256" t="str">
        <f>IFERROR(RANK(FN62,FN:FN,0)+ COUNTIF($FN$13:FN61,FN62),"")</f>
        <v/>
      </c>
      <c r="FP62" s="244"/>
      <c r="FQ62" s="254" t="str">
        <f>IFERROR(IF(AND('Classificação geral'!$H54="mas",'Classificação geral'!$I54=1,'Classificação geral'!$F54="Mini"),'Classificação geral'!$A54,""),"")</f>
        <v/>
      </c>
      <c r="FR62" s="254" t="str">
        <f>IFERROR(IF(AND('Classificação geral'!$H54="mas",'Classificação geral'!$I54=1,'Classificação geral'!$F54="Mini"),'Classificação geral'!$B54,""),"")</f>
        <v/>
      </c>
      <c r="FS62" s="255" t="str">
        <f>IF($FR62='Classificação geral'!$B54,'Classificação geral'!$C54,"")</f>
        <v/>
      </c>
      <c r="FT62" s="255" t="str">
        <f>IF($FR62='Classificação geral'!$B54,'Classificação geral'!$D54,"")</f>
        <v/>
      </c>
      <c r="FU62" s="255" t="str">
        <f>IF($FR62='Classificação geral'!$B54,'Classificação geral'!$H54,"")</f>
        <v/>
      </c>
      <c r="FV62" s="254" t="str">
        <f>IFERROR(IF(AND($FU62="mas",'Classificação geral'!$I54=1),'Classificação geral'!I54,""),"")</f>
        <v/>
      </c>
      <c r="FW62" s="254" t="str">
        <f>IFERROR(IF(AND($FU62="mas",'Classificação geral'!$I54=1),'Classificação geral'!N54,""),"")</f>
        <v/>
      </c>
      <c r="FX62" s="254" t="str">
        <f>IFERROR(IF(AND($FU62="mas",'Classificação geral'!$I54=1),'Classificação geral'!Q54,""),"")</f>
        <v/>
      </c>
      <c r="FY62" s="254" t="str">
        <f>IFERROR(IF(AND($FU62="mas",'Classificação geral'!$I54=1),'Classificação geral'!R54,""),"")</f>
        <v/>
      </c>
      <c r="FZ62" s="254" t="str">
        <f>IFERROR(IF(AND($FU62="mas",'Classificação geral'!$I54=1),'Classificação geral'!J54,""),"")</f>
        <v/>
      </c>
      <c r="GA62" s="254" t="str">
        <f>IFERROR(IF(AND($FU62="mas",'Classificação geral'!$I54=1),'Classificação geral'!S54,""),"")</f>
        <v/>
      </c>
      <c r="GB62" s="254" t="str">
        <f>IFERROR(IF(AND($FU62="mas",'Classificação geral'!$I54=1),'Classificação geral'!U54,""),"")</f>
        <v/>
      </c>
      <c r="GC62" s="254" t="str">
        <f>IFERROR(IF(AND($FU62="mas",'Classificação geral'!$I54=1),'Classificação geral'!V54,""),"")</f>
        <v/>
      </c>
      <c r="GD62" s="254" t="str">
        <f>IFERROR(IF(AND($FU62="mas",'Classificação geral'!$I54=1),'Classificação geral'!K54,""),"")</f>
        <v/>
      </c>
      <c r="GE62" s="254" t="str">
        <f>IFERROR(IF(AND($FU62="mas",'Classificação geral'!$I54=1),'Classificação geral'!W54,""),"")</f>
        <v/>
      </c>
      <c r="GF62" s="254" t="str">
        <f>IFERROR(IF(AND($FU62="mas",'Classificação geral'!$I54=1),'Classificação geral'!Y54,""),"")</f>
        <v/>
      </c>
      <c r="GG62" s="254" t="str">
        <f>IFERROR(IF(AND($FU62="mas",'Classificação geral'!$I54=1),'Classificação geral'!Z54,""),"")</f>
        <v/>
      </c>
      <c r="GH62" s="254" t="str">
        <f>IFERROR(IF(AND($FU62="mas",'Classificação geral'!$I54=1),'Classificação geral'!L54,""),"")</f>
        <v/>
      </c>
      <c r="GI62" s="254" t="str">
        <f>IFERROR(IF(AND($FU62="mas",'Classificação geral'!$I54=1),'Classificação geral'!M54,""),"")</f>
        <v/>
      </c>
      <c r="GJ62" s="302" t="str">
        <f>IFERROR(IF(AND($FU62="mas",'Classificação geral'!$I54=1),'Classificação geral'!AG54,""),"")</f>
        <v/>
      </c>
      <c r="GK62" s="256" t="str">
        <f>IFERROR(RANK(GJ62,GJ:GJ,0)+ COUNTIF($GJ$13:GJ61,GJ62),"")</f>
        <v/>
      </c>
      <c r="GL62" s="244"/>
      <c r="GM62" s="254" t="str">
        <f>IFERROR(IF(AND('Classificação geral'!$H54="fem",'Classificação geral'!$I54=2,'Classificação geral'!$F54="Mini"),'Classificação geral'!$A54,""),"")</f>
        <v/>
      </c>
      <c r="GN62" s="254" t="str">
        <f>IFERROR(IF(AND('Classificação geral'!$H54="fem",'Classificação geral'!$I54=2,'Classificação geral'!$F54="Mini"),'Classificação geral'!$B54,""),"")</f>
        <v/>
      </c>
      <c r="GO62" s="255" t="str">
        <f>IF($GN62='Classificação geral'!$B54,'Classificação geral'!$C54,"")</f>
        <v/>
      </c>
      <c r="GP62" s="255" t="str">
        <f>IF($GN62='Classificação geral'!$B54,'Classificação geral'!$D54,"")</f>
        <v/>
      </c>
      <c r="GQ62" s="255" t="str">
        <f>IF($GN62='Classificação geral'!$B54,'Classificação geral'!$H54,"")</f>
        <v/>
      </c>
      <c r="GR62" s="254" t="str">
        <f>IFERROR(IF(AND($GQ62="fem",'Classificação geral'!$I54=2),'Classificação geral'!I54,""),"")</f>
        <v/>
      </c>
      <c r="GS62" s="254" t="str">
        <f>IFERROR(IF(AND($GQ62="fem",'Classificação geral'!$I54=2),'Classificação geral'!N54,""),"")</f>
        <v/>
      </c>
      <c r="GT62" s="254" t="str">
        <f>IFERROR(IF(AND($GQ62="fem",'Classificação geral'!$I54=2),'Classificação geral'!Q54,""),"")</f>
        <v/>
      </c>
      <c r="GU62" s="254" t="str">
        <f>IFERROR(IF(AND($GQ62="fem",'Classificação geral'!$I54=2),'Classificação geral'!R54,""),"")</f>
        <v/>
      </c>
      <c r="GV62" s="254" t="str">
        <f>IFERROR(IF(AND($GQ62="fem",'Classificação geral'!$I54=2),'Classificação geral'!J54,""),"")</f>
        <v/>
      </c>
      <c r="GW62" s="254" t="str">
        <f>IFERROR(IF(AND($GQ62="fem",'Classificação geral'!$I54=2),'Classificação geral'!S54,""),"")</f>
        <v/>
      </c>
      <c r="GX62" s="254" t="str">
        <f>IFERROR(IF(AND($GQ62="fem",'Classificação geral'!$I54=2),'Classificação geral'!U54,""),"")</f>
        <v/>
      </c>
      <c r="GY62" s="254" t="str">
        <f>IFERROR(IF(AND($GQ62="fem",'Classificação geral'!$I54=2),'Classificação geral'!V54,""),"")</f>
        <v/>
      </c>
      <c r="GZ62" s="254" t="str">
        <f>IFERROR(IF(AND($GQ62="fem",'Classificação geral'!$I54=2),'Classificação geral'!K54,""),"")</f>
        <v/>
      </c>
      <c r="HA62" s="254" t="str">
        <f>IFERROR(IF(AND($GQ62="fem",'Classificação geral'!$I54=2),'Classificação geral'!W54,""),"")</f>
        <v/>
      </c>
      <c r="HB62" s="254" t="str">
        <f>IFERROR(IF(AND($GQ62="fem",'Classificação geral'!$I54=2),'Classificação geral'!Y54,""),"")</f>
        <v/>
      </c>
      <c r="HC62" s="254" t="str">
        <f>IFERROR(IF(AND($GQ62="fem",'Classificação geral'!$I54=2),'Classificação geral'!Z54,""),"")</f>
        <v/>
      </c>
      <c r="HD62" s="254" t="str">
        <f>IFERROR(IF(AND($GQ62="fem",'Classificação geral'!$I54=2),'Classificação geral'!L54,""),"")</f>
        <v/>
      </c>
      <c r="HE62" s="254" t="str">
        <f>IFERROR(IF(AND($GQ62="fem",'Classificação geral'!$I54=2),'Classificação geral'!M54,""),"")</f>
        <v/>
      </c>
      <c r="HF62" s="254" t="str">
        <f>IFERROR(IF(AND($GQ62="fem",'Classificação geral'!$I54=2),'Classificação geral'!AG54,""),"")</f>
        <v/>
      </c>
      <c r="HG62" s="256" t="str">
        <f>IFERROR(RANK(HF62,HF:HF,0)+ COUNTIF(HF$13:$HF60,HF62),"")</f>
        <v/>
      </c>
      <c r="HH62" s="244"/>
      <c r="HI62" s="254" t="str">
        <f>IFERROR(IF(AND('Classificação geral'!$H54="mas",'Classificação geral'!$I54=2,'Classificação geral'!$F54="Mini"),'Classificação geral'!$A54,""),"")</f>
        <v/>
      </c>
      <c r="HJ62" s="254" t="str">
        <f>IFERROR(IF(AND('Classificação geral'!$H54="mas",'Classificação geral'!$I54=2,'Classificação geral'!$F54="Mini"),'Classificação geral'!$B54,""),"")</f>
        <v/>
      </c>
      <c r="HK62" s="255" t="str">
        <f>IF($HJ62='Classificação geral'!$B54,'Classificação geral'!$C54,"")</f>
        <v/>
      </c>
      <c r="HL62" s="255" t="str">
        <f>IF($HJ62='Classificação geral'!$B54,'Classificação geral'!$D54,"")</f>
        <v/>
      </c>
      <c r="HM62" s="255" t="str">
        <f>IF($HJ62='Classificação geral'!$B54,'Classificação geral'!$H54,"")</f>
        <v/>
      </c>
      <c r="HN62" s="254" t="str">
        <f>IFERROR(IF(AND($HM62="mas",'Classificação geral'!$I54=2),'Classificação geral'!I54,""),"")</f>
        <v/>
      </c>
      <c r="HO62" s="254" t="str">
        <f>IFERROR(IF(AND($HM62="mas",'Classificação geral'!$I54=2),'Classificação geral'!N54,""),"")</f>
        <v/>
      </c>
      <c r="HP62" s="254" t="str">
        <f>IFERROR(IF(AND($HM62="mas",'Classificação geral'!$I54=2),'Classificação geral'!Q54,""),"")</f>
        <v/>
      </c>
      <c r="HQ62" s="254" t="str">
        <f>IFERROR(IF(AND($HM62="mas",'Classificação geral'!$I54=2),'Classificação geral'!R54,""),"")</f>
        <v/>
      </c>
      <c r="HR62" s="254" t="str">
        <f>IFERROR(IF(AND($HM62="mas",'Classificação geral'!$I54=2),'Classificação geral'!J54,""),"")</f>
        <v/>
      </c>
      <c r="HS62" s="254" t="str">
        <f>IFERROR(IF(AND($HM62="mas",'Classificação geral'!$I54=2),'Classificação geral'!S54,""),"")</f>
        <v/>
      </c>
      <c r="HT62" s="254" t="str">
        <f>IFERROR(IF(AND($HM62="mas",'Classificação geral'!$I54=2),'Classificação geral'!U54,""),"")</f>
        <v/>
      </c>
      <c r="HU62" s="254" t="str">
        <f>IFERROR(IF(AND($HM62="mas",'Classificação geral'!$I54=2),'Classificação geral'!V54,""),"")</f>
        <v/>
      </c>
      <c r="HV62" s="254" t="str">
        <f>IFERROR(IF(AND($HM62="mas",'Classificação geral'!$I54=2),'Classificação geral'!J54,""),"")</f>
        <v/>
      </c>
      <c r="HW62" s="254" t="str">
        <f>IFERROR(IF(AND($HM62="mas",'Classificação geral'!$I54=2),'Classificação geral'!W54,""),"")</f>
        <v/>
      </c>
      <c r="HX62" s="254" t="str">
        <f>IFERROR(IF(AND($HM62="mas",'Classificação geral'!$I54=2),'Classificação geral'!Y54,""),"")</f>
        <v/>
      </c>
      <c r="HY62" s="254" t="str">
        <f>IFERROR(IF(AND($HM62="mas",'Classificação geral'!$I54=2),'Classificação geral'!Z54,""),"")</f>
        <v/>
      </c>
      <c r="HZ62" s="254" t="str">
        <f>IFERROR(IF(AND($HM62="mas",'Classificação geral'!$I54=2),'Classificação geral'!L54,""),"")</f>
        <v/>
      </c>
      <c r="IA62" s="254" t="str">
        <f>IFERROR(IF(AND($HM62="mas",'Classificação geral'!$I54=2),'Classificação geral'!$AG54,""),"")</f>
        <v/>
      </c>
      <c r="IB62" s="256" t="str">
        <f>IFERROR(RANK(IA62,IA:IA,0)+ COUNTIF($IA$13:IA$13,IA62),"")</f>
        <v/>
      </c>
      <c r="IC62" s="244"/>
      <c r="ID62" s="254" t="str">
        <f>IFERROR(IF(AND('Classificação geral'!$H54="fem",'Classificação geral'!$I54=3,'Classificação geral'!$F54="Mini"),'Classificação geral'!$A54,""),"")</f>
        <v/>
      </c>
      <c r="IE62" s="254" t="str">
        <f>IFERROR(IF(AND('Classificação geral'!$H54="fem",'Classificação geral'!$I54=3,'Classificação geral'!$F54="Mini"),'Classificação geral'!$B54,""),"")</f>
        <v/>
      </c>
      <c r="IF62" s="255" t="str">
        <f>IF($IE62='Classificação geral'!$B54,'Classificação geral'!$C54,"")</f>
        <v/>
      </c>
      <c r="IG62" s="255" t="str">
        <f>IF($IE62='Classificação geral'!$B54,'Classificação geral'!$D54,"")</f>
        <v/>
      </c>
      <c r="IH62" s="255" t="str">
        <f>IF($IE62='Classificação geral'!$B54,'Classificação geral'!$H54,"")</f>
        <v/>
      </c>
      <c r="II62" s="255" t="str">
        <f>IF($IH62='Classificação geral'!$H54,'Classificação geral'!$I54,"")</f>
        <v/>
      </c>
      <c r="IJ62" s="255" t="str">
        <f>IF($II62='Classificação geral'!$I54,'Classificação geral'!$N54,"")</f>
        <v/>
      </c>
      <c r="IK62" s="255" t="str">
        <f>IF($II62='Classificação geral'!$I54,'Classificação geral'!$Q54,"")</f>
        <v/>
      </c>
      <c r="IL62" s="255" t="str">
        <f>IF($II62='Classificação geral'!$I54,'Classificação geral'!$R54,"")</f>
        <v/>
      </c>
      <c r="IM62" s="255" t="str">
        <f>IF($II62='Classificação geral'!$I54,'Classificação geral'!$J54,"")</f>
        <v/>
      </c>
      <c r="IN62" s="255" t="str">
        <f>IF($II62='Classificação geral'!$I54,'Classificação geral'!$S54,"")</f>
        <v/>
      </c>
      <c r="IO62" s="255" t="str">
        <f>IF($II62='Classificação geral'!$I54,'Classificação geral'!$U54,"")</f>
        <v/>
      </c>
      <c r="IP62" s="255" t="str">
        <f>IF($II62='Classificação geral'!$I54,'Classificação geral'!$V54,"")</f>
        <v/>
      </c>
      <c r="IQ62" s="255" t="str">
        <f>IF($II62='Classificação geral'!$I54,'Classificação geral'!$K54,"")</f>
        <v/>
      </c>
      <c r="IR62" s="255" t="str">
        <f>IF($II62='Classificação geral'!$I54,'Classificação geral'!$W54,"")</f>
        <v/>
      </c>
      <c r="IS62" s="255" t="str">
        <f>IF($II62='Classificação geral'!$I54,'Classificação geral'!$Y54,"")</f>
        <v/>
      </c>
      <c r="IT62" s="255" t="str">
        <f>IF($II62='Classificação geral'!$I54,'Classificação geral'!$Z54,"")</f>
        <v/>
      </c>
      <c r="IU62" s="255" t="str">
        <f>IF($II62='Classificação geral'!$I54,'Classificação geral'!$L54,"")</f>
        <v/>
      </c>
      <c r="IV62" s="255" t="str">
        <f>IF($II62='Classificação geral'!$I54,'Classificação geral'!$M54,"")</f>
        <v/>
      </c>
      <c r="IW62" s="255" t="str">
        <f>IF($II62='Classificação geral'!$I54,'Classificação geral'!$AG54,"")</f>
        <v/>
      </c>
      <c r="IX62" s="256" t="str">
        <f>IFERROR(RANK(IW62,IW:IW,0)+ COUNTIF($IW$13:IW60,IW62),"")</f>
        <v/>
      </c>
      <c r="IY62" s="244"/>
      <c r="IZ62" s="254" t="str">
        <f>IFERROR(IF(AND('Classificação geral'!$H54="mas",'Classificação geral'!$I54=3,'Classificação geral'!$F54="Mini"),'Classificação geral'!$A54,""),"")</f>
        <v/>
      </c>
      <c r="JA62" s="254" t="str">
        <f>IFERROR(IF(AND('Classificação geral'!$H54="mas",'Classificação geral'!$I54=3,'Classificação geral'!$F54="Mini"),'Classificação geral'!$B54,""),"")</f>
        <v/>
      </c>
      <c r="JB62" s="255" t="str">
        <f>IF($JA62='Classificação geral'!$B54,'Classificação geral'!$C54,"")</f>
        <v/>
      </c>
      <c r="JC62" s="255" t="str">
        <f>IF($JA62='Classificação geral'!$B54,'Classificação geral'!$D54,"")</f>
        <v/>
      </c>
      <c r="JD62" s="255" t="str">
        <f>IF($JA62='Classificação geral'!$B54,'Classificação geral'!$H54,"")</f>
        <v/>
      </c>
      <c r="JE62" s="254" t="str">
        <f>IFERROR(IF(AND($JD62="mas",'Classificação geral'!$I54=3),'Classificação geral'!I54,""),"")</f>
        <v/>
      </c>
      <c r="JF62" s="254" t="str">
        <f>IFERROR(IF(AND($JD62="mas",'Classificação geral'!$I54=3),'Classificação geral'!N54,""),"")</f>
        <v/>
      </c>
      <c r="JG62" s="254" t="str">
        <f>IFERROR(IF(AND($JD62="mas",'Classificação geral'!$I54=3),'Classificação geral'!Q54,""),"")</f>
        <v/>
      </c>
      <c r="JH62" s="254" t="str">
        <f>IFERROR(IF(AND($JD62="mas",'Classificação geral'!$I54=3),'Classificação geral'!R54,""),"")</f>
        <v/>
      </c>
      <c r="JI62" s="254" t="str">
        <f>IFERROR(IF(AND($JD62="mas",'Classificação geral'!$I54=3),'Classificação geral'!J54,""),"")</f>
        <v/>
      </c>
      <c r="JJ62" s="254" t="str">
        <f>IFERROR(IF(AND($JD62="mas",'Classificação geral'!$I54=3),'Classificação geral'!S54,""),"")</f>
        <v/>
      </c>
      <c r="JK62" s="254" t="str">
        <f>IFERROR(IF(AND($JD62="mas",'Classificação geral'!$I54=3),'Classificação geral'!U54,""),"")</f>
        <v/>
      </c>
      <c r="JL62" s="254" t="str">
        <f>IFERROR(IF(AND($JD62="mas",'Classificação geral'!$I54=3),'Classificação geral'!V54,""),"")</f>
        <v/>
      </c>
      <c r="JM62" s="254" t="str">
        <f>IFERROR(IF(AND($JD62="mas",'Classificação geral'!$I54=3),'Classificação geral'!K54,""),"")</f>
        <v/>
      </c>
      <c r="JN62" s="254" t="str">
        <f>IFERROR(IF(AND($JD62="mas",'Classificação geral'!$I54=3),'Classificação geral'!W54,""),"")</f>
        <v/>
      </c>
      <c r="JO62" s="254" t="str">
        <f>IFERROR(IF(AND($JD62="mas",'Classificação geral'!$I54=3),'Classificação geral'!Y54,""),"")</f>
        <v/>
      </c>
      <c r="JP62" s="254" t="str">
        <f>IFERROR(IF(AND($JD62="mas",'Classificação geral'!$I54=3),'Classificação geral'!Z54,""),"")</f>
        <v/>
      </c>
      <c r="JQ62" s="254" t="str">
        <f>IFERROR(IF(AND($JD62="mas",'Classificação geral'!$I54=3),'Classificação geral'!L54,""),"")</f>
        <v/>
      </c>
      <c r="JR62" s="254" t="str">
        <f>IFERROR(IF(AND($JD62="mas",'Classificação geral'!$I54=3),'Classificação geral'!$AG54,""),"")</f>
        <v/>
      </c>
      <c r="JS62" s="256" t="str">
        <f>IFERROR(RANK(JR62,JR:JR,0)+ COUNTIF(JR$13:$JR60,JR62),"")</f>
        <v/>
      </c>
    </row>
    <row r="63" spans="1:279" s="304" customFormat="1" ht="24.75" customHeight="1" x14ac:dyDescent="0.4">
      <c r="A63" s="297"/>
      <c r="B63" s="309" t="str">
        <f t="shared" si="19"/>
        <v/>
      </c>
      <c r="C63" s="292" t="str">
        <f t="shared" si="20"/>
        <v/>
      </c>
      <c r="D63" s="292" t="str">
        <f t="shared" si="21"/>
        <v/>
      </c>
      <c r="E63" s="292" t="str">
        <f t="shared" si="22"/>
        <v/>
      </c>
      <c r="F63" s="293" t="str">
        <f t="shared" si="23"/>
        <v/>
      </c>
      <c r="G63" s="293" t="str">
        <f t="shared" si="24"/>
        <v/>
      </c>
      <c r="H63" s="294" t="str">
        <f t="shared" si="25"/>
        <v/>
      </c>
      <c r="I63" s="294" t="str">
        <f t="shared" si="26"/>
        <v/>
      </c>
      <c r="J63" s="294" t="str">
        <f t="shared" si="27"/>
        <v/>
      </c>
      <c r="K63" s="294" t="str">
        <f t="shared" si="28"/>
        <v/>
      </c>
      <c r="L63" s="294" t="str">
        <f t="shared" si="29"/>
        <v/>
      </c>
      <c r="M63" s="294" t="str">
        <f t="shared" si="30"/>
        <v/>
      </c>
      <c r="N63" s="294" t="str">
        <f t="shared" si="31"/>
        <v/>
      </c>
      <c r="O63" s="294" t="str">
        <f t="shared" si="32"/>
        <v/>
      </c>
      <c r="P63" s="294" t="str">
        <f t="shared" si="33"/>
        <v/>
      </c>
      <c r="Q63" s="294" t="str">
        <f t="shared" si="34"/>
        <v/>
      </c>
      <c r="R63" s="294" t="str">
        <f t="shared" si="121"/>
        <v/>
      </c>
      <c r="S63" s="294" t="str">
        <f t="shared" si="121"/>
        <v/>
      </c>
      <c r="T63" s="294" t="str">
        <f t="shared" si="36"/>
        <v/>
      </c>
      <c r="U63" s="294" t="str">
        <f t="shared" si="37"/>
        <v/>
      </c>
      <c r="V63" s="295">
        <v>49</v>
      </c>
      <c r="W63" s="296"/>
      <c r="X63" s="296"/>
      <c r="Y63" s="309" t="str">
        <f t="shared" si="38"/>
        <v/>
      </c>
      <c r="Z63" s="292" t="str">
        <f t="shared" si="39"/>
        <v/>
      </c>
      <c r="AA63" s="292" t="str">
        <f t="shared" si="40"/>
        <v/>
      </c>
      <c r="AB63" s="292" t="str">
        <f t="shared" si="41"/>
        <v/>
      </c>
      <c r="AC63" s="293" t="str">
        <f t="shared" si="42"/>
        <v/>
      </c>
      <c r="AD63" s="293" t="str">
        <f t="shared" si="43"/>
        <v/>
      </c>
      <c r="AE63" s="294" t="str">
        <f t="shared" si="44"/>
        <v/>
      </c>
      <c r="AF63" s="294" t="str">
        <f t="shared" si="45"/>
        <v/>
      </c>
      <c r="AG63" s="294" t="str">
        <f t="shared" si="46"/>
        <v/>
      </c>
      <c r="AH63" s="294" t="str">
        <f t="shared" si="47"/>
        <v/>
      </c>
      <c r="AI63" s="294" t="str">
        <f t="shared" si="48"/>
        <v/>
      </c>
      <c r="AJ63" s="294" t="str">
        <f t="shared" si="49"/>
        <v/>
      </c>
      <c r="AK63" s="294" t="str">
        <f t="shared" si="50"/>
        <v/>
      </c>
      <c r="AL63" s="294" t="str">
        <f t="shared" si="51"/>
        <v/>
      </c>
      <c r="AM63" s="294" t="str">
        <f t="shared" si="52"/>
        <v/>
      </c>
      <c r="AN63" s="294" t="str">
        <f t="shared" si="53"/>
        <v/>
      </c>
      <c r="AO63" s="294" t="str">
        <f t="shared" si="122"/>
        <v/>
      </c>
      <c r="AP63" s="294" t="str">
        <f t="shared" si="122"/>
        <v/>
      </c>
      <c r="AQ63" s="294" t="str">
        <f t="shared" si="55"/>
        <v/>
      </c>
      <c r="AR63" s="294" t="str">
        <f t="shared" si="56"/>
        <v/>
      </c>
      <c r="AS63" s="295">
        <v>49</v>
      </c>
      <c r="AT63" s="296"/>
      <c r="AU63" s="297"/>
      <c r="AV63" s="310" t="str">
        <f t="shared" si="57"/>
        <v/>
      </c>
      <c r="AW63" s="292" t="str">
        <f t="shared" si="58"/>
        <v/>
      </c>
      <c r="AX63" s="292" t="str">
        <f t="shared" si="59"/>
        <v/>
      </c>
      <c r="AY63" s="293" t="str">
        <f t="shared" si="60"/>
        <v/>
      </c>
      <c r="AZ63" s="293" t="str">
        <f t="shared" si="61"/>
        <v/>
      </c>
      <c r="BA63" s="293" t="str">
        <f t="shared" si="62"/>
        <v/>
      </c>
      <c r="BB63" s="294" t="str">
        <f t="shared" si="63"/>
        <v/>
      </c>
      <c r="BC63" s="294" t="str">
        <f t="shared" si="64"/>
        <v/>
      </c>
      <c r="BD63" s="294" t="str">
        <f t="shared" si="65"/>
        <v/>
      </c>
      <c r="BE63" s="294" t="str">
        <f t="shared" si="66"/>
        <v/>
      </c>
      <c r="BF63" s="294" t="str">
        <f t="shared" si="67"/>
        <v/>
      </c>
      <c r="BG63" s="294" t="str">
        <f t="shared" si="68"/>
        <v/>
      </c>
      <c r="BH63" s="294" t="str">
        <f t="shared" si="69"/>
        <v/>
      </c>
      <c r="BI63" s="294" t="str">
        <f t="shared" si="70"/>
        <v/>
      </c>
      <c r="BJ63" s="294" t="str">
        <f t="shared" si="71"/>
        <v/>
      </c>
      <c r="BK63" s="294" t="str">
        <f t="shared" si="72"/>
        <v/>
      </c>
      <c r="BL63" s="294" t="str">
        <f t="shared" si="123"/>
        <v/>
      </c>
      <c r="BM63" s="294" t="str">
        <f t="shared" si="123"/>
        <v/>
      </c>
      <c r="BN63" s="294" t="str">
        <f t="shared" si="74"/>
        <v/>
      </c>
      <c r="BO63" s="294" t="str">
        <f t="shared" si="75"/>
        <v/>
      </c>
      <c r="BP63" s="295">
        <v>49</v>
      </c>
      <c r="BQ63" s="296"/>
      <c r="BR63" s="296"/>
      <c r="BS63" s="310" t="str">
        <f t="shared" si="76"/>
        <v/>
      </c>
      <c r="BT63" s="292" t="str">
        <f t="shared" si="77"/>
        <v/>
      </c>
      <c r="BU63" s="292" t="str">
        <f t="shared" si="78"/>
        <v/>
      </c>
      <c r="BV63" s="293" t="str">
        <f t="shared" si="79"/>
        <v/>
      </c>
      <c r="BW63" s="293" t="str">
        <f t="shared" si="80"/>
        <v/>
      </c>
      <c r="BX63" s="293" t="str">
        <f t="shared" si="124"/>
        <v/>
      </c>
      <c r="BY63" s="294" t="str">
        <f t="shared" si="124"/>
        <v/>
      </c>
      <c r="BZ63" s="294" t="str">
        <f t="shared" si="82"/>
        <v/>
      </c>
      <c r="CA63" s="294" t="str">
        <f t="shared" si="83"/>
        <v/>
      </c>
      <c r="CB63" s="294" t="str">
        <f t="shared" si="84"/>
        <v/>
      </c>
      <c r="CC63" s="294" t="str">
        <f t="shared" si="85"/>
        <v/>
      </c>
      <c r="CD63" s="294" t="str">
        <f t="shared" si="86"/>
        <v/>
      </c>
      <c r="CE63" s="294" t="str">
        <f t="shared" si="87"/>
        <v/>
      </c>
      <c r="CF63" s="294" t="str">
        <f t="shared" si="88"/>
        <v/>
      </c>
      <c r="CG63" s="294" t="str">
        <f t="shared" si="89"/>
        <v/>
      </c>
      <c r="CH63" s="294" t="str">
        <f t="shared" si="90"/>
        <v/>
      </c>
      <c r="CI63" s="294" t="str">
        <f t="shared" si="125"/>
        <v/>
      </c>
      <c r="CJ63" s="294" t="str">
        <f t="shared" si="125"/>
        <v/>
      </c>
      <c r="CK63" s="294" t="str">
        <f t="shared" si="92"/>
        <v/>
      </c>
      <c r="CL63" s="294" t="str">
        <f t="shared" si="93"/>
        <v/>
      </c>
      <c r="CM63" s="295">
        <v>49</v>
      </c>
      <c r="CN63" s="297"/>
      <c r="CO63" s="297"/>
      <c r="CP63" s="309" t="str">
        <f t="shared" si="94"/>
        <v/>
      </c>
      <c r="CQ63" s="292" t="str">
        <f t="shared" si="95"/>
        <v/>
      </c>
      <c r="CR63" s="292" t="str">
        <f t="shared" si="96"/>
        <v/>
      </c>
      <c r="CS63" s="292" t="str">
        <f t="shared" si="97"/>
        <v/>
      </c>
      <c r="CT63" s="293" t="str">
        <f t="shared" si="98"/>
        <v/>
      </c>
      <c r="CU63" s="293" t="str">
        <f t="shared" si="99"/>
        <v/>
      </c>
      <c r="CV63" s="294" t="str">
        <f t="shared" si="100"/>
        <v/>
      </c>
      <c r="CW63" s="294" t="str">
        <f t="shared" si="101"/>
        <v/>
      </c>
      <c r="CX63" s="294" t="str">
        <f t="shared" si="102"/>
        <v/>
      </c>
      <c r="CY63" s="294" t="str">
        <f t="shared" si="103"/>
        <v/>
      </c>
      <c r="CZ63" s="294" t="str">
        <f t="shared" si="104"/>
        <v/>
      </c>
      <c r="DA63" s="294" t="str">
        <f t="shared" si="105"/>
        <v/>
      </c>
      <c r="DB63" s="294" t="str">
        <f t="shared" si="106"/>
        <v/>
      </c>
      <c r="DC63" s="294" t="str">
        <f t="shared" si="107"/>
        <v/>
      </c>
      <c r="DD63" s="294" t="str">
        <f t="shared" si="108"/>
        <v/>
      </c>
      <c r="DE63" s="294" t="str">
        <f t="shared" si="109"/>
        <v/>
      </c>
      <c r="DF63" s="294" t="str">
        <f t="shared" si="126"/>
        <v/>
      </c>
      <c r="DG63" s="294" t="str">
        <f t="shared" si="126"/>
        <v/>
      </c>
      <c r="DH63" s="294" t="str">
        <f t="shared" si="111"/>
        <v/>
      </c>
      <c r="DI63" s="294" t="str">
        <f t="shared" si="112"/>
        <v/>
      </c>
      <c r="DJ63" s="295">
        <v>49</v>
      </c>
      <c r="DK63" s="296"/>
      <c r="DL63" s="296"/>
      <c r="DM63" s="309" t="str">
        <f t="shared" si="113"/>
        <v/>
      </c>
      <c r="DN63" s="292" t="str">
        <f t="shared" si="114"/>
        <v/>
      </c>
      <c r="DO63" s="292" t="str">
        <f t="shared" si="115"/>
        <v/>
      </c>
      <c r="DP63" s="292" t="str">
        <f t="shared" si="116"/>
        <v/>
      </c>
      <c r="DQ63" s="293" t="str">
        <f t="shared" si="117"/>
        <v/>
      </c>
      <c r="DR63" s="293" t="str">
        <f t="shared" si="118"/>
        <v/>
      </c>
      <c r="DS63" s="293" t="str">
        <f t="shared" si="7"/>
        <v/>
      </c>
      <c r="DT63" s="293" t="str">
        <f t="shared" si="8"/>
        <v/>
      </c>
      <c r="DU63" s="294" t="str">
        <f t="shared" si="9"/>
        <v/>
      </c>
      <c r="DV63" s="294" t="str">
        <f t="shared" si="10"/>
        <v/>
      </c>
      <c r="DW63" s="294" t="str">
        <f t="shared" si="11"/>
        <v/>
      </c>
      <c r="DX63" s="294" t="str">
        <f t="shared" si="12"/>
        <v/>
      </c>
      <c r="DY63" s="294" t="str">
        <f t="shared" si="13"/>
        <v/>
      </c>
      <c r="DZ63" s="294" t="str">
        <f t="shared" si="14"/>
        <v/>
      </c>
      <c r="EA63" s="294" t="str">
        <f t="shared" si="15"/>
        <v/>
      </c>
      <c r="EB63" s="294" t="str">
        <f t="shared" si="16"/>
        <v/>
      </c>
      <c r="EC63" s="294" t="str">
        <f t="shared" si="17"/>
        <v/>
      </c>
      <c r="ED63" s="294" t="str">
        <f t="shared" si="120"/>
        <v/>
      </c>
      <c r="EE63" s="294" t="str">
        <f t="shared" si="18"/>
        <v/>
      </c>
      <c r="EF63" s="294" t="str">
        <f t="shared" si="119"/>
        <v/>
      </c>
      <c r="EG63" s="295">
        <v>49</v>
      </c>
      <c r="EH63" s="224"/>
      <c r="EI63" s="224"/>
      <c r="EJ63" s="224"/>
      <c r="EK63" s="224"/>
      <c r="EL63" s="224"/>
      <c r="EM63" s="224"/>
      <c r="EN63" s="224"/>
      <c r="EO63" s="224"/>
      <c r="EP63" s="224"/>
      <c r="EQ63" s="224"/>
      <c r="ER63" s="224"/>
      <c r="ES63" s="224"/>
      <c r="ET63" s="224"/>
      <c r="EU63" s="254" t="str">
        <f>IFERROR(IF(AND('Classificação geral'!$H55="FEM",'Classificação geral'!$I55=1,'Classificação geral'!$F55="Mini"),'Classificação geral'!$A55,""),"")</f>
        <v/>
      </c>
      <c r="EV63" s="254" t="str">
        <f>IFERROR(IF(AND('Classificação geral'!$H55="FEM",'Classificação geral'!$I55=1,'Classificação geral'!F55="Mini"),'Classificação geral'!$B55,""),"")</f>
        <v/>
      </c>
      <c r="EW63" s="255" t="str">
        <f>IF($EV63='Classificação geral'!$B55,'Classificação geral'!$C55,"")</f>
        <v/>
      </c>
      <c r="EX63" s="255" t="str">
        <f>IF($EV63='Classificação geral'!$B55,'Classificação geral'!$D55,"")</f>
        <v/>
      </c>
      <c r="EY63" s="255" t="str">
        <f>IF($EV63='Classificação geral'!$B55,'Classificação geral'!$H55,"")</f>
        <v/>
      </c>
      <c r="EZ63" s="255" t="str">
        <f>IF($EY63='Classificação geral'!$H55,'Classificação geral'!$I55,"")</f>
        <v/>
      </c>
      <c r="FA63" s="255" t="str">
        <f>IF($EZ63='Classificação geral'!$I55,'Classificação geral'!$N55,"")</f>
        <v/>
      </c>
      <c r="FB63" s="255" t="str">
        <f>IF($EZ63='Classificação geral'!$I55,'Classificação geral'!$Q55,"")</f>
        <v/>
      </c>
      <c r="FC63" s="255" t="str">
        <f>IF($EZ63='Classificação geral'!$I55,'Classificação geral'!$R55,"")</f>
        <v/>
      </c>
      <c r="FD63" s="255" t="str">
        <f>IF($EZ63='Classificação geral'!$I55,'Classificação geral'!$J55,"")</f>
        <v/>
      </c>
      <c r="FE63" s="255" t="str">
        <f>IF($EZ63='Classificação geral'!$I55,'Classificação geral'!$S55,"")</f>
        <v/>
      </c>
      <c r="FF63" s="255" t="str">
        <f>IF($EZ63='Classificação geral'!$I55,'Classificação geral'!$U55,"")</f>
        <v/>
      </c>
      <c r="FG63" s="255" t="str">
        <f>IF($EZ63='Classificação geral'!$I55,'Classificação geral'!$V55,"")</f>
        <v/>
      </c>
      <c r="FH63" s="255" t="str">
        <f>IF($EZ63='Classificação geral'!$I55,'Classificação geral'!$K55,"")</f>
        <v/>
      </c>
      <c r="FI63" s="255" t="str">
        <f>IF($EZ63='Classificação geral'!$I55,'Classificação geral'!$W55,"")</f>
        <v/>
      </c>
      <c r="FJ63" s="255" t="str">
        <f>IF($EZ63='Classificação geral'!$I55,'Classificação geral'!$Y55,"")</f>
        <v/>
      </c>
      <c r="FK63" s="255" t="str">
        <f>IF($EZ63='Classificação geral'!$I55,'Classificação geral'!$Z55,"")</f>
        <v/>
      </c>
      <c r="FL63" s="255" t="str">
        <f>IF($EZ63='Classificação geral'!$I55,'Classificação geral'!$L55,"")</f>
        <v/>
      </c>
      <c r="FM63" s="255" t="str">
        <f>IF($EZ63='Classificação geral'!$I55,'Classificação geral'!$M55,"")</f>
        <v/>
      </c>
      <c r="FN63" s="255" t="str">
        <f>IF($EZ63='Classificação geral'!$I55,'Classificação geral'!$AG55,"")</f>
        <v/>
      </c>
      <c r="FO63" s="256" t="str">
        <f>IFERROR(RANK(FN63,FN:FN,0)+ COUNTIF($FN$13:FN62,FN63),"")</f>
        <v/>
      </c>
      <c r="FP63" s="244"/>
      <c r="FQ63" s="254" t="str">
        <f>IFERROR(IF(AND('Classificação geral'!$H55="mas",'Classificação geral'!$I55=1,'Classificação geral'!$F55="Mini"),'Classificação geral'!$A55,""),"")</f>
        <v/>
      </c>
      <c r="FR63" s="254" t="str">
        <f>IFERROR(IF(AND('Classificação geral'!$H55="mas",'Classificação geral'!$I55=1,'Classificação geral'!$F55="Mini"),'Classificação geral'!$B55,""),"")</f>
        <v/>
      </c>
      <c r="FS63" s="255" t="str">
        <f>IF($FR63='Classificação geral'!$B55,'Classificação geral'!$C55,"")</f>
        <v/>
      </c>
      <c r="FT63" s="255" t="str">
        <f>IF($FR63='Classificação geral'!$B55,'Classificação geral'!$D55,"")</f>
        <v/>
      </c>
      <c r="FU63" s="255" t="str">
        <f>IF($FR63='Classificação geral'!$B55,'Classificação geral'!$H55,"")</f>
        <v/>
      </c>
      <c r="FV63" s="254" t="str">
        <f>IFERROR(IF(AND($FU63="mas",'Classificação geral'!$I55=1),'Classificação geral'!I55,""),"")</f>
        <v/>
      </c>
      <c r="FW63" s="254" t="str">
        <f>IFERROR(IF(AND($FU63="mas",'Classificação geral'!$I55=1),'Classificação geral'!N55,""),"")</f>
        <v/>
      </c>
      <c r="FX63" s="254" t="str">
        <f>IFERROR(IF(AND($FU63="mas",'Classificação geral'!$I55=1),'Classificação geral'!Q55,""),"")</f>
        <v/>
      </c>
      <c r="FY63" s="254" t="str">
        <f>IFERROR(IF(AND($FU63="mas",'Classificação geral'!$I55=1),'Classificação geral'!R55,""),"")</f>
        <v/>
      </c>
      <c r="FZ63" s="254" t="str">
        <f>IFERROR(IF(AND($FU63="mas",'Classificação geral'!$I55=1),'Classificação geral'!J55,""),"")</f>
        <v/>
      </c>
      <c r="GA63" s="254" t="str">
        <f>IFERROR(IF(AND($FU63="mas",'Classificação geral'!$I55=1),'Classificação geral'!S55,""),"")</f>
        <v/>
      </c>
      <c r="GB63" s="254" t="str">
        <f>IFERROR(IF(AND($FU63="mas",'Classificação geral'!$I55=1),'Classificação geral'!U55,""),"")</f>
        <v/>
      </c>
      <c r="GC63" s="254" t="str">
        <f>IFERROR(IF(AND($FU63="mas",'Classificação geral'!$I55=1),'Classificação geral'!V55,""),"")</f>
        <v/>
      </c>
      <c r="GD63" s="254" t="str">
        <f>IFERROR(IF(AND($FU63="mas",'Classificação geral'!$I55=1),'Classificação geral'!K55,""),"")</f>
        <v/>
      </c>
      <c r="GE63" s="254" t="str">
        <f>IFERROR(IF(AND($FU63="mas",'Classificação geral'!$I55=1),'Classificação geral'!W55,""),"")</f>
        <v/>
      </c>
      <c r="GF63" s="254" t="str">
        <f>IFERROR(IF(AND($FU63="mas",'Classificação geral'!$I55=1),'Classificação geral'!Y55,""),"")</f>
        <v/>
      </c>
      <c r="GG63" s="254" t="str">
        <f>IFERROR(IF(AND($FU63="mas",'Classificação geral'!$I55=1),'Classificação geral'!Z55,""),"")</f>
        <v/>
      </c>
      <c r="GH63" s="254" t="str">
        <f>IFERROR(IF(AND($FU63="mas",'Classificação geral'!$I55=1),'Classificação geral'!L55,""),"")</f>
        <v/>
      </c>
      <c r="GI63" s="254" t="str">
        <f>IFERROR(IF(AND($FU63="mas",'Classificação geral'!$I55=1),'Classificação geral'!M55,""),"")</f>
        <v/>
      </c>
      <c r="GJ63" s="302" t="str">
        <f>IFERROR(IF(AND($FU63="mas",'Classificação geral'!$I55=1),'Classificação geral'!AG55,""),"")</f>
        <v/>
      </c>
      <c r="GK63" s="256" t="str">
        <f>IFERROR(RANK(GJ63,GJ:GJ,0)+ COUNTIF($GJ$13:GJ62,GJ63),"")</f>
        <v/>
      </c>
      <c r="GL63" s="244"/>
      <c r="GM63" s="254" t="str">
        <f>IFERROR(IF(AND('Classificação geral'!$H55="fem",'Classificação geral'!$I55=2,'Classificação geral'!$F55="Mini"),'Classificação geral'!$A55,""),"")</f>
        <v/>
      </c>
      <c r="GN63" s="254" t="str">
        <f>IFERROR(IF(AND('Classificação geral'!$H55="fem",'Classificação geral'!$I55=2,'Classificação geral'!$F55="Mini"),'Classificação geral'!$B55,""),"")</f>
        <v/>
      </c>
      <c r="GO63" s="255" t="str">
        <f>IF($GN63='Classificação geral'!$B55,'Classificação geral'!$C55,"")</f>
        <v/>
      </c>
      <c r="GP63" s="255" t="str">
        <f>IF($GN63='Classificação geral'!$B55,'Classificação geral'!$D55,"")</f>
        <v/>
      </c>
      <c r="GQ63" s="255" t="str">
        <f>IF($GN63='Classificação geral'!$B55,'Classificação geral'!$H55,"")</f>
        <v/>
      </c>
      <c r="GR63" s="254" t="str">
        <f>IFERROR(IF(AND($GQ63="fem",'Classificação geral'!$I55=2),'Classificação geral'!I55,""),"")</f>
        <v/>
      </c>
      <c r="GS63" s="254" t="str">
        <f>IFERROR(IF(AND($GQ63="fem",'Classificação geral'!$I55=2),'Classificação geral'!N55,""),"")</f>
        <v/>
      </c>
      <c r="GT63" s="254" t="str">
        <f>IFERROR(IF(AND($GQ63="fem",'Classificação geral'!$I55=2),'Classificação geral'!Q55,""),"")</f>
        <v/>
      </c>
      <c r="GU63" s="254" t="str">
        <f>IFERROR(IF(AND($GQ63="fem",'Classificação geral'!$I55=2),'Classificação geral'!R55,""),"")</f>
        <v/>
      </c>
      <c r="GV63" s="254" t="str">
        <f>IFERROR(IF(AND($GQ63="fem",'Classificação geral'!$I55=2),'Classificação geral'!J55,""),"")</f>
        <v/>
      </c>
      <c r="GW63" s="254" t="str">
        <f>IFERROR(IF(AND($GQ63="fem",'Classificação geral'!$I55=2),'Classificação geral'!S55,""),"")</f>
        <v/>
      </c>
      <c r="GX63" s="254" t="str">
        <f>IFERROR(IF(AND($GQ63="fem",'Classificação geral'!$I55=2),'Classificação geral'!U55,""),"")</f>
        <v/>
      </c>
      <c r="GY63" s="254" t="str">
        <f>IFERROR(IF(AND($GQ63="fem",'Classificação geral'!$I55=2),'Classificação geral'!V55,""),"")</f>
        <v/>
      </c>
      <c r="GZ63" s="254" t="str">
        <f>IFERROR(IF(AND($GQ63="fem",'Classificação geral'!$I55=2),'Classificação geral'!K55,""),"")</f>
        <v/>
      </c>
      <c r="HA63" s="254" t="str">
        <f>IFERROR(IF(AND($GQ63="fem",'Classificação geral'!$I55=2),'Classificação geral'!W55,""),"")</f>
        <v/>
      </c>
      <c r="HB63" s="254" t="str">
        <f>IFERROR(IF(AND($GQ63="fem",'Classificação geral'!$I55=2),'Classificação geral'!Y55,""),"")</f>
        <v/>
      </c>
      <c r="HC63" s="254" t="str">
        <f>IFERROR(IF(AND($GQ63="fem",'Classificação geral'!$I55=2),'Classificação geral'!Z55,""),"")</f>
        <v/>
      </c>
      <c r="HD63" s="254" t="str">
        <f>IFERROR(IF(AND($GQ63="fem",'Classificação geral'!$I55=2),'Classificação geral'!L55,""),"")</f>
        <v/>
      </c>
      <c r="HE63" s="254" t="str">
        <f>IFERROR(IF(AND($GQ63="fem",'Classificação geral'!$I55=2),'Classificação geral'!M55,""),"")</f>
        <v/>
      </c>
      <c r="HF63" s="254" t="str">
        <f>IFERROR(IF(AND($GQ63="fem",'Classificação geral'!$I55=2),'Classificação geral'!AG55,""),"")</f>
        <v/>
      </c>
      <c r="HG63" s="256" t="str">
        <f>IFERROR(RANK(HF63,HF:HF,0)+ COUNTIF(HF$13:$HF61,HF63),"")</f>
        <v/>
      </c>
      <c r="HH63" s="244"/>
      <c r="HI63" s="254" t="str">
        <f>IFERROR(IF(AND('Classificação geral'!$H55="mas",'Classificação geral'!$I55=2,'Classificação geral'!$F55="Mini"),'Classificação geral'!$A55,""),"")</f>
        <v/>
      </c>
      <c r="HJ63" s="254" t="str">
        <f>IFERROR(IF(AND('Classificação geral'!$H55="mas",'Classificação geral'!$I55=2,'Classificação geral'!$F55="Mini"),'Classificação geral'!$B55,""),"")</f>
        <v/>
      </c>
      <c r="HK63" s="255" t="str">
        <f>IF($HJ63='Classificação geral'!$B55,'Classificação geral'!$C55,"")</f>
        <v/>
      </c>
      <c r="HL63" s="255" t="str">
        <f>IF($HJ63='Classificação geral'!$B55,'Classificação geral'!$D55,"")</f>
        <v/>
      </c>
      <c r="HM63" s="255" t="str">
        <f>IF($HJ63='Classificação geral'!$B55,'Classificação geral'!$H55,"")</f>
        <v/>
      </c>
      <c r="HN63" s="254" t="str">
        <f>IFERROR(IF(AND($HM63="mas",'Classificação geral'!$I55=2),'Classificação geral'!I55,""),"")</f>
        <v/>
      </c>
      <c r="HO63" s="254" t="str">
        <f>IFERROR(IF(AND($HM63="mas",'Classificação geral'!$I55=2),'Classificação geral'!N55,""),"")</f>
        <v/>
      </c>
      <c r="HP63" s="254" t="str">
        <f>IFERROR(IF(AND($HM63="mas",'Classificação geral'!$I55=2),'Classificação geral'!Q55,""),"")</f>
        <v/>
      </c>
      <c r="HQ63" s="254" t="str">
        <f>IFERROR(IF(AND($HM63="mas",'Classificação geral'!$I55=2),'Classificação geral'!R55,""),"")</f>
        <v/>
      </c>
      <c r="HR63" s="254" t="str">
        <f>IFERROR(IF(AND($HM63="mas",'Classificação geral'!$I55=2),'Classificação geral'!J55,""),"")</f>
        <v/>
      </c>
      <c r="HS63" s="254" t="str">
        <f>IFERROR(IF(AND($HM63="mas",'Classificação geral'!$I55=2),'Classificação geral'!S55,""),"")</f>
        <v/>
      </c>
      <c r="HT63" s="254" t="str">
        <f>IFERROR(IF(AND($HM63="mas",'Classificação geral'!$I55=2),'Classificação geral'!U55,""),"")</f>
        <v/>
      </c>
      <c r="HU63" s="254" t="str">
        <f>IFERROR(IF(AND($HM63="mas",'Classificação geral'!$I55=2),'Classificação geral'!V55,""),"")</f>
        <v/>
      </c>
      <c r="HV63" s="254" t="str">
        <f>IFERROR(IF(AND($HM63="mas",'Classificação geral'!$I55=2),'Classificação geral'!J55,""),"")</f>
        <v/>
      </c>
      <c r="HW63" s="254" t="str">
        <f>IFERROR(IF(AND($HM63="mas",'Classificação geral'!$I55=2),'Classificação geral'!W55,""),"")</f>
        <v/>
      </c>
      <c r="HX63" s="254" t="str">
        <f>IFERROR(IF(AND($HM63="mas",'Classificação geral'!$I55=2),'Classificação geral'!Y55,""),"")</f>
        <v/>
      </c>
      <c r="HY63" s="254" t="str">
        <f>IFERROR(IF(AND($HM63="mas",'Classificação geral'!$I55=2),'Classificação geral'!Z55,""),"")</f>
        <v/>
      </c>
      <c r="HZ63" s="254" t="str">
        <f>IFERROR(IF(AND($HM63="mas",'Classificação geral'!$I55=2),'Classificação geral'!L55,""),"")</f>
        <v/>
      </c>
      <c r="IA63" s="254" t="str">
        <f>IFERROR(IF(AND($HM63="mas",'Classificação geral'!$I55=2),'Classificação geral'!$AG55,""),"")</f>
        <v/>
      </c>
      <c r="IB63" s="256" t="str">
        <f>IFERROR(RANK(IA63,IA:IA,0)+ COUNTIF($IA$13:IA$13,IA63),"")</f>
        <v/>
      </c>
      <c r="IC63" s="244"/>
      <c r="ID63" s="254" t="str">
        <f>IFERROR(IF(AND('Classificação geral'!$H55="fem",'Classificação geral'!$I55=3,'Classificação geral'!$F55="Mini"),'Classificação geral'!$A55,""),"")</f>
        <v/>
      </c>
      <c r="IE63" s="254" t="str">
        <f>IFERROR(IF(AND('Classificação geral'!$H55="fem",'Classificação geral'!$I55=3,'Classificação geral'!$F55="Mini"),'Classificação geral'!$B55,""),"")</f>
        <v/>
      </c>
      <c r="IF63" s="255" t="str">
        <f>IF($IE63='Classificação geral'!$B55,'Classificação geral'!$C55,"")</f>
        <v/>
      </c>
      <c r="IG63" s="255" t="str">
        <f>IF($IE63='Classificação geral'!$B55,'Classificação geral'!$D55,"")</f>
        <v/>
      </c>
      <c r="IH63" s="255" t="str">
        <f>IF($IE63='Classificação geral'!$B55,'Classificação geral'!$H55,"")</f>
        <v/>
      </c>
      <c r="II63" s="255" t="str">
        <f>IF($IH63='Classificação geral'!$H55,'Classificação geral'!$I55,"")</f>
        <v/>
      </c>
      <c r="IJ63" s="255" t="str">
        <f>IF($II63='Classificação geral'!$I55,'Classificação geral'!$N55,"")</f>
        <v/>
      </c>
      <c r="IK63" s="255" t="str">
        <f>IF($II63='Classificação geral'!$I55,'Classificação geral'!$Q55,"")</f>
        <v/>
      </c>
      <c r="IL63" s="255" t="str">
        <f>IF($II63='Classificação geral'!$I55,'Classificação geral'!$R55,"")</f>
        <v/>
      </c>
      <c r="IM63" s="255" t="str">
        <f>IF($II63='Classificação geral'!$I55,'Classificação geral'!$J55,"")</f>
        <v/>
      </c>
      <c r="IN63" s="255" t="str">
        <f>IF($II63='Classificação geral'!$I55,'Classificação geral'!$S55,"")</f>
        <v/>
      </c>
      <c r="IO63" s="255" t="str">
        <f>IF($II63='Classificação geral'!$I55,'Classificação geral'!$U55,"")</f>
        <v/>
      </c>
      <c r="IP63" s="255" t="str">
        <f>IF($II63='Classificação geral'!$I55,'Classificação geral'!$V55,"")</f>
        <v/>
      </c>
      <c r="IQ63" s="255" t="str">
        <f>IF($II63='Classificação geral'!$I55,'Classificação geral'!$K55,"")</f>
        <v/>
      </c>
      <c r="IR63" s="255" t="str">
        <f>IF($II63='Classificação geral'!$I55,'Classificação geral'!$W55,"")</f>
        <v/>
      </c>
      <c r="IS63" s="255" t="str">
        <f>IF($II63='Classificação geral'!$I55,'Classificação geral'!$Y55,"")</f>
        <v/>
      </c>
      <c r="IT63" s="255" t="str">
        <f>IF($II63='Classificação geral'!$I55,'Classificação geral'!$Z55,"")</f>
        <v/>
      </c>
      <c r="IU63" s="255" t="str">
        <f>IF($II63='Classificação geral'!$I55,'Classificação geral'!$L55,"")</f>
        <v/>
      </c>
      <c r="IV63" s="255" t="str">
        <f>IF($II63='Classificação geral'!$I55,'Classificação geral'!$M55,"")</f>
        <v/>
      </c>
      <c r="IW63" s="255" t="str">
        <f>IF($II63='Classificação geral'!$I55,'Classificação geral'!$AG55,"")</f>
        <v/>
      </c>
      <c r="IX63" s="256" t="str">
        <f>IFERROR(RANK(IW63,IW:IW,0)+ COUNTIF($IW$13:IW61,IW63),"")</f>
        <v/>
      </c>
      <c r="IY63" s="244"/>
      <c r="IZ63" s="254" t="str">
        <f>IFERROR(IF(AND('Classificação geral'!$H55="mas",'Classificação geral'!$I55=3,'Classificação geral'!$F55="Mini"),'Classificação geral'!$A55,""),"")</f>
        <v/>
      </c>
      <c r="JA63" s="254" t="str">
        <f>IFERROR(IF(AND('Classificação geral'!$H55="mas",'Classificação geral'!$I55=3,'Classificação geral'!$F55="Mini"),'Classificação geral'!$B55,""),"")</f>
        <v/>
      </c>
      <c r="JB63" s="255" t="str">
        <f>IF($JA63='Classificação geral'!$B55,'Classificação geral'!$C55,"")</f>
        <v/>
      </c>
      <c r="JC63" s="255" t="str">
        <f>IF($JA63='Classificação geral'!$B55,'Classificação geral'!$D55,"")</f>
        <v/>
      </c>
      <c r="JD63" s="255" t="str">
        <f>IF($JA63='Classificação geral'!$B55,'Classificação geral'!$H55,"")</f>
        <v/>
      </c>
      <c r="JE63" s="254" t="str">
        <f>IFERROR(IF(AND($JD63="mas",'Classificação geral'!$I55=3),'Classificação geral'!I55,""),"")</f>
        <v/>
      </c>
      <c r="JF63" s="254" t="str">
        <f>IFERROR(IF(AND($JD63="mas",'Classificação geral'!$I55=3),'Classificação geral'!N55,""),"")</f>
        <v/>
      </c>
      <c r="JG63" s="254" t="str">
        <f>IFERROR(IF(AND($JD63="mas",'Classificação geral'!$I55=3),'Classificação geral'!Q55,""),"")</f>
        <v/>
      </c>
      <c r="JH63" s="254" t="str">
        <f>IFERROR(IF(AND($JD63="mas",'Classificação geral'!$I55=3),'Classificação geral'!R55,""),"")</f>
        <v/>
      </c>
      <c r="JI63" s="254" t="str">
        <f>IFERROR(IF(AND($JD63="mas",'Classificação geral'!$I55=3),'Classificação geral'!J55,""),"")</f>
        <v/>
      </c>
      <c r="JJ63" s="254" t="str">
        <f>IFERROR(IF(AND($JD63="mas",'Classificação geral'!$I55=3),'Classificação geral'!S55,""),"")</f>
        <v/>
      </c>
      <c r="JK63" s="254" t="str">
        <f>IFERROR(IF(AND($JD63="mas",'Classificação geral'!$I55=3),'Classificação geral'!U55,""),"")</f>
        <v/>
      </c>
      <c r="JL63" s="254" t="str">
        <f>IFERROR(IF(AND($JD63="mas",'Classificação geral'!$I55=3),'Classificação geral'!V55,""),"")</f>
        <v/>
      </c>
      <c r="JM63" s="254" t="str">
        <f>IFERROR(IF(AND($JD63="mas",'Classificação geral'!$I55=3),'Classificação geral'!K55,""),"")</f>
        <v/>
      </c>
      <c r="JN63" s="254" t="str">
        <f>IFERROR(IF(AND($JD63="mas",'Classificação geral'!$I55=3),'Classificação geral'!W55,""),"")</f>
        <v/>
      </c>
      <c r="JO63" s="254" t="str">
        <f>IFERROR(IF(AND($JD63="mas",'Classificação geral'!$I55=3),'Classificação geral'!Y55,""),"")</f>
        <v/>
      </c>
      <c r="JP63" s="254" t="str">
        <f>IFERROR(IF(AND($JD63="mas",'Classificação geral'!$I55=3),'Classificação geral'!Z55,""),"")</f>
        <v/>
      </c>
      <c r="JQ63" s="254" t="str">
        <f>IFERROR(IF(AND($JD63="mas",'Classificação geral'!$I55=3),'Classificação geral'!L55,""),"")</f>
        <v/>
      </c>
      <c r="JR63" s="254" t="str">
        <f>IFERROR(IF(AND($JD63="mas",'Classificação geral'!$I55=3),'Classificação geral'!$AG55,""),"")</f>
        <v/>
      </c>
      <c r="JS63" s="256" t="str">
        <f>IFERROR(RANK(JR63,JR:JR,0)+ COUNTIF(JR$13:$JR61,JR63),"")</f>
        <v/>
      </c>
    </row>
    <row r="64" spans="1:279" s="304" customFormat="1" ht="24.75" customHeight="1" x14ac:dyDescent="0.4">
      <c r="A64" s="297"/>
      <c r="B64" s="309" t="str">
        <f t="shared" si="19"/>
        <v/>
      </c>
      <c r="C64" s="292" t="str">
        <f t="shared" si="20"/>
        <v/>
      </c>
      <c r="D64" s="292" t="str">
        <f t="shared" si="21"/>
        <v/>
      </c>
      <c r="E64" s="292" t="str">
        <f t="shared" si="22"/>
        <v/>
      </c>
      <c r="F64" s="293" t="str">
        <f t="shared" si="23"/>
        <v/>
      </c>
      <c r="G64" s="293" t="str">
        <f t="shared" si="24"/>
        <v/>
      </c>
      <c r="H64" s="294" t="str">
        <f t="shared" si="25"/>
        <v/>
      </c>
      <c r="I64" s="294" t="str">
        <f t="shared" si="26"/>
        <v/>
      </c>
      <c r="J64" s="294" t="str">
        <f t="shared" si="27"/>
        <v/>
      </c>
      <c r="K64" s="294" t="str">
        <f t="shared" si="28"/>
        <v/>
      </c>
      <c r="L64" s="294" t="str">
        <f t="shared" si="29"/>
        <v/>
      </c>
      <c r="M64" s="294" t="str">
        <f t="shared" si="30"/>
        <v/>
      </c>
      <c r="N64" s="294" t="str">
        <f t="shared" si="31"/>
        <v/>
      </c>
      <c r="O64" s="294" t="str">
        <f t="shared" si="32"/>
        <v/>
      </c>
      <c r="P64" s="294" t="str">
        <f t="shared" si="33"/>
        <v/>
      </c>
      <c r="Q64" s="294" t="str">
        <f t="shared" si="34"/>
        <v/>
      </c>
      <c r="R64" s="294" t="str">
        <f t="shared" si="121"/>
        <v/>
      </c>
      <c r="S64" s="294" t="str">
        <f t="shared" si="121"/>
        <v/>
      </c>
      <c r="T64" s="294" t="str">
        <f t="shared" si="36"/>
        <v/>
      </c>
      <c r="U64" s="294" t="str">
        <f t="shared" si="37"/>
        <v/>
      </c>
      <c r="V64" s="295">
        <v>50</v>
      </c>
      <c r="W64" s="296"/>
      <c r="X64" s="296"/>
      <c r="Y64" s="309" t="str">
        <f t="shared" si="38"/>
        <v/>
      </c>
      <c r="Z64" s="292" t="str">
        <f t="shared" si="39"/>
        <v/>
      </c>
      <c r="AA64" s="292" t="str">
        <f t="shared" si="40"/>
        <v/>
      </c>
      <c r="AB64" s="292" t="str">
        <f t="shared" si="41"/>
        <v/>
      </c>
      <c r="AC64" s="293" t="str">
        <f t="shared" si="42"/>
        <v/>
      </c>
      <c r="AD64" s="293" t="str">
        <f t="shared" si="43"/>
        <v/>
      </c>
      <c r="AE64" s="294" t="str">
        <f t="shared" si="44"/>
        <v/>
      </c>
      <c r="AF64" s="294" t="str">
        <f t="shared" si="45"/>
        <v/>
      </c>
      <c r="AG64" s="294" t="str">
        <f t="shared" si="46"/>
        <v/>
      </c>
      <c r="AH64" s="294" t="str">
        <f t="shared" si="47"/>
        <v/>
      </c>
      <c r="AI64" s="294" t="str">
        <f t="shared" si="48"/>
        <v/>
      </c>
      <c r="AJ64" s="294" t="str">
        <f t="shared" si="49"/>
        <v/>
      </c>
      <c r="AK64" s="294" t="str">
        <f t="shared" si="50"/>
        <v/>
      </c>
      <c r="AL64" s="294" t="str">
        <f t="shared" si="51"/>
        <v/>
      </c>
      <c r="AM64" s="294" t="str">
        <f t="shared" si="52"/>
        <v/>
      </c>
      <c r="AN64" s="294" t="str">
        <f t="shared" si="53"/>
        <v/>
      </c>
      <c r="AO64" s="294" t="str">
        <f t="shared" si="122"/>
        <v/>
      </c>
      <c r="AP64" s="294" t="str">
        <f t="shared" si="122"/>
        <v/>
      </c>
      <c r="AQ64" s="294" t="str">
        <f t="shared" si="55"/>
        <v/>
      </c>
      <c r="AR64" s="294" t="str">
        <f t="shared" si="56"/>
        <v/>
      </c>
      <c r="AS64" s="295">
        <v>50</v>
      </c>
      <c r="AT64" s="296"/>
      <c r="AU64" s="297"/>
      <c r="AV64" s="310" t="str">
        <f t="shared" si="57"/>
        <v/>
      </c>
      <c r="AW64" s="292" t="str">
        <f t="shared" si="58"/>
        <v/>
      </c>
      <c r="AX64" s="292" t="str">
        <f t="shared" si="59"/>
        <v/>
      </c>
      <c r="AY64" s="293" t="str">
        <f t="shared" si="60"/>
        <v/>
      </c>
      <c r="AZ64" s="293" t="str">
        <f t="shared" si="61"/>
        <v/>
      </c>
      <c r="BA64" s="293" t="str">
        <f t="shared" si="62"/>
        <v/>
      </c>
      <c r="BB64" s="294" t="str">
        <f t="shared" si="63"/>
        <v/>
      </c>
      <c r="BC64" s="294" t="str">
        <f t="shared" si="64"/>
        <v/>
      </c>
      <c r="BD64" s="294" t="str">
        <f t="shared" si="65"/>
        <v/>
      </c>
      <c r="BE64" s="294" t="str">
        <f t="shared" si="66"/>
        <v/>
      </c>
      <c r="BF64" s="294" t="str">
        <f t="shared" si="67"/>
        <v/>
      </c>
      <c r="BG64" s="294" t="str">
        <f t="shared" si="68"/>
        <v/>
      </c>
      <c r="BH64" s="294" t="str">
        <f t="shared" si="69"/>
        <v/>
      </c>
      <c r="BI64" s="294" t="str">
        <f t="shared" si="70"/>
        <v/>
      </c>
      <c r="BJ64" s="294" t="str">
        <f t="shared" si="71"/>
        <v/>
      </c>
      <c r="BK64" s="294" t="str">
        <f t="shared" si="72"/>
        <v/>
      </c>
      <c r="BL64" s="294" t="str">
        <f t="shared" si="123"/>
        <v/>
      </c>
      <c r="BM64" s="294" t="str">
        <f t="shared" si="123"/>
        <v/>
      </c>
      <c r="BN64" s="294" t="str">
        <f t="shared" si="74"/>
        <v/>
      </c>
      <c r="BO64" s="294" t="str">
        <f t="shared" si="75"/>
        <v/>
      </c>
      <c r="BP64" s="295">
        <v>50</v>
      </c>
      <c r="BQ64" s="296"/>
      <c r="BR64" s="296"/>
      <c r="BS64" s="310" t="str">
        <f t="shared" si="76"/>
        <v/>
      </c>
      <c r="BT64" s="292" t="str">
        <f t="shared" si="77"/>
        <v/>
      </c>
      <c r="BU64" s="292" t="str">
        <f t="shared" si="78"/>
        <v/>
      </c>
      <c r="BV64" s="293" t="str">
        <f t="shared" si="79"/>
        <v/>
      </c>
      <c r="BW64" s="293" t="str">
        <f t="shared" si="80"/>
        <v/>
      </c>
      <c r="BX64" s="293" t="str">
        <f t="shared" si="124"/>
        <v/>
      </c>
      <c r="BY64" s="294" t="str">
        <f t="shared" si="124"/>
        <v/>
      </c>
      <c r="BZ64" s="294" t="str">
        <f t="shared" si="82"/>
        <v/>
      </c>
      <c r="CA64" s="294" t="str">
        <f t="shared" si="83"/>
        <v/>
      </c>
      <c r="CB64" s="294" t="str">
        <f t="shared" si="84"/>
        <v/>
      </c>
      <c r="CC64" s="294" t="str">
        <f t="shared" si="85"/>
        <v/>
      </c>
      <c r="CD64" s="294" t="str">
        <f t="shared" si="86"/>
        <v/>
      </c>
      <c r="CE64" s="294" t="str">
        <f t="shared" si="87"/>
        <v/>
      </c>
      <c r="CF64" s="294" t="str">
        <f t="shared" si="88"/>
        <v/>
      </c>
      <c r="CG64" s="294" t="str">
        <f t="shared" si="89"/>
        <v/>
      </c>
      <c r="CH64" s="294" t="str">
        <f t="shared" si="90"/>
        <v/>
      </c>
      <c r="CI64" s="294" t="str">
        <f t="shared" si="125"/>
        <v/>
      </c>
      <c r="CJ64" s="294" t="str">
        <f t="shared" si="125"/>
        <v/>
      </c>
      <c r="CK64" s="294" t="str">
        <f t="shared" si="92"/>
        <v/>
      </c>
      <c r="CL64" s="294" t="str">
        <f t="shared" si="93"/>
        <v/>
      </c>
      <c r="CM64" s="295">
        <v>50</v>
      </c>
      <c r="CN64" s="297"/>
      <c r="CO64" s="297"/>
      <c r="CP64" s="309" t="str">
        <f t="shared" si="94"/>
        <v/>
      </c>
      <c r="CQ64" s="292" t="str">
        <f t="shared" si="95"/>
        <v/>
      </c>
      <c r="CR64" s="292" t="str">
        <f t="shared" si="96"/>
        <v/>
      </c>
      <c r="CS64" s="292" t="str">
        <f t="shared" si="97"/>
        <v/>
      </c>
      <c r="CT64" s="293" t="str">
        <f t="shared" si="98"/>
        <v/>
      </c>
      <c r="CU64" s="293" t="str">
        <f t="shared" si="99"/>
        <v/>
      </c>
      <c r="CV64" s="294" t="str">
        <f t="shared" si="100"/>
        <v/>
      </c>
      <c r="CW64" s="294" t="str">
        <f t="shared" si="101"/>
        <v/>
      </c>
      <c r="CX64" s="294" t="str">
        <f t="shared" si="102"/>
        <v/>
      </c>
      <c r="CY64" s="294" t="str">
        <f t="shared" si="103"/>
        <v/>
      </c>
      <c r="CZ64" s="294" t="str">
        <f t="shared" si="104"/>
        <v/>
      </c>
      <c r="DA64" s="294" t="str">
        <f t="shared" si="105"/>
        <v/>
      </c>
      <c r="DB64" s="294" t="str">
        <f t="shared" si="106"/>
        <v/>
      </c>
      <c r="DC64" s="294" t="str">
        <f t="shared" si="107"/>
        <v/>
      </c>
      <c r="DD64" s="294" t="str">
        <f t="shared" si="108"/>
        <v/>
      </c>
      <c r="DE64" s="294" t="str">
        <f t="shared" si="109"/>
        <v/>
      </c>
      <c r="DF64" s="294" t="str">
        <f t="shared" si="126"/>
        <v/>
      </c>
      <c r="DG64" s="294" t="str">
        <f t="shared" si="126"/>
        <v/>
      </c>
      <c r="DH64" s="294" t="str">
        <f t="shared" si="111"/>
        <v/>
      </c>
      <c r="DI64" s="294" t="str">
        <f t="shared" si="112"/>
        <v/>
      </c>
      <c r="DJ64" s="295">
        <v>50</v>
      </c>
      <c r="DK64" s="296"/>
      <c r="DL64" s="296"/>
      <c r="DM64" s="309" t="str">
        <f t="shared" si="113"/>
        <v/>
      </c>
      <c r="DN64" s="292" t="str">
        <f t="shared" si="114"/>
        <v/>
      </c>
      <c r="DO64" s="292" t="str">
        <f t="shared" si="115"/>
        <v/>
      </c>
      <c r="DP64" s="292" t="str">
        <f t="shared" si="116"/>
        <v/>
      </c>
      <c r="DQ64" s="293" t="str">
        <f t="shared" si="117"/>
        <v/>
      </c>
      <c r="DR64" s="293" t="str">
        <f t="shared" si="118"/>
        <v/>
      </c>
      <c r="DS64" s="293" t="str">
        <f t="shared" si="7"/>
        <v/>
      </c>
      <c r="DT64" s="293" t="str">
        <f t="shared" si="8"/>
        <v/>
      </c>
      <c r="DU64" s="294" t="str">
        <f t="shared" si="9"/>
        <v/>
      </c>
      <c r="DV64" s="294" t="str">
        <f t="shared" si="10"/>
        <v/>
      </c>
      <c r="DW64" s="294" t="str">
        <f t="shared" si="11"/>
        <v/>
      </c>
      <c r="DX64" s="294" t="str">
        <f t="shared" si="12"/>
        <v/>
      </c>
      <c r="DY64" s="294" t="str">
        <f t="shared" si="13"/>
        <v/>
      </c>
      <c r="DZ64" s="294" t="str">
        <f t="shared" si="14"/>
        <v/>
      </c>
      <c r="EA64" s="294" t="str">
        <f t="shared" si="15"/>
        <v/>
      </c>
      <c r="EB64" s="294" t="str">
        <f t="shared" si="16"/>
        <v/>
      </c>
      <c r="EC64" s="294" t="str">
        <f t="shared" si="17"/>
        <v/>
      </c>
      <c r="ED64" s="294" t="str">
        <f t="shared" si="120"/>
        <v/>
      </c>
      <c r="EE64" s="294" t="str">
        <f t="shared" si="18"/>
        <v/>
      </c>
      <c r="EF64" s="294" t="str">
        <f t="shared" si="119"/>
        <v/>
      </c>
      <c r="EG64" s="295">
        <v>50</v>
      </c>
      <c r="EH64" s="224"/>
      <c r="EI64" s="224"/>
      <c r="EJ64" s="224"/>
      <c r="EK64" s="224"/>
      <c r="EL64" s="224"/>
      <c r="EM64" s="224"/>
      <c r="EN64" s="224"/>
      <c r="EO64" s="224"/>
      <c r="EP64" s="224"/>
      <c r="EQ64" s="224"/>
      <c r="ER64" s="224"/>
      <c r="ES64" s="224"/>
      <c r="ET64" s="224"/>
      <c r="EU64" s="254" t="str">
        <f>IFERROR(IF(AND('Classificação geral'!$H56="FEM",'Classificação geral'!$I56=1,'Classificação geral'!$F56="Mini"),'Classificação geral'!$A56,""),"")</f>
        <v/>
      </c>
      <c r="EV64" s="254" t="str">
        <f>IFERROR(IF(AND('Classificação geral'!$H56="FEM",'Classificação geral'!$I56=1,'Classificação geral'!F56="Mini"),'Classificação geral'!$B56,""),"")</f>
        <v/>
      </c>
      <c r="EW64" s="255" t="str">
        <f>IF($EV64='Classificação geral'!$B56,'Classificação geral'!$C56,"")</f>
        <v/>
      </c>
      <c r="EX64" s="255" t="str">
        <f>IF($EV64='Classificação geral'!$B56,'Classificação geral'!$D56,"")</f>
        <v/>
      </c>
      <c r="EY64" s="255" t="str">
        <f>IF($EV64='Classificação geral'!$B56,'Classificação geral'!$H56,"")</f>
        <v/>
      </c>
      <c r="EZ64" s="255" t="str">
        <f>IF($EY64='Classificação geral'!$H56,'Classificação geral'!$I56,"")</f>
        <v/>
      </c>
      <c r="FA64" s="255" t="str">
        <f>IF($EZ64='Classificação geral'!$I56,'Classificação geral'!$N56,"")</f>
        <v/>
      </c>
      <c r="FB64" s="255" t="str">
        <f>IF($EZ64='Classificação geral'!$I56,'Classificação geral'!$Q56,"")</f>
        <v/>
      </c>
      <c r="FC64" s="255" t="str">
        <f>IF($EZ64='Classificação geral'!$I56,'Classificação geral'!$R56,"")</f>
        <v/>
      </c>
      <c r="FD64" s="255" t="str">
        <f>IF($EZ64='Classificação geral'!$I56,'Classificação geral'!$J56,"")</f>
        <v/>
      </c>
      <c r="FE64" s="255" t="str">
        <f>IF($EZ64='Classificação geral'!$I56,'Classificação geral'!$S56,"")</f>
        <v/>
      </c>
      <c r="FF64" s="255" t="str">
        <f>IF($EZ64='Classificação geral'!$I56,'Classificação geral'!$U56,"")</f>
        <v/>
      </c>
      <c r="FG64" s="255" t="str">
        <f>IF($EZ64='Classificação geral'!$I56,'Classificação geral'!$V56,"")</f>
        <v/>
      </c>
      <c r="FH64" s="255" t="str">
        <f>IF($EZ64='Classificação geral'!$I56,'Classificação geral'!$K56,"")</f>
        <v/>
      </c>
      <c r="FI64" s="255" t="str">
        <f>IF($EZ64='Classificação geral'!$I56,'Classificação geral'!$W56,"")</f>
        <v/>
      </c>
      <c r="FJ64" s="255" t="str">
        <f>IF($EZ64='Classificação geral'!$I56,'Classificação geral'!$Y56,"")</f>
        <v/>
      </c>
      <c r="FK64" s="255" t="str">
        <f>IF($EZ64='Classificação geral'!$I56,'Classificação geral'!$Z56,"")</f>
        <v/>
      </c>
      <c r="FL64" s="255" t="str">
        <f>IF($EZ64='Classificação geral'!$I56,'Classificação geral'!$L56,"")</f>
        <v/>
      </c>
      <c r="FM64" s="255" t="str">
        <f>IF($EZ64='Classificação geral'!$I56,'Classificação geral'!$M56,"")</f>
        <v/>
      </c>
      <c r="FN64" s="255" t="str">
        <f>IF($EZ64='Classificação geral'!$I56,'Classificação geral'!$AG56,"")</f>
        <v/>
      </c>
      <c r="FO64" s="256" t="str">
        <f>IFERROR(RANK(FN64,FN:FN,0)+ COUNTIF($FN$13:FN63,FN64),"")</f>
        <v/>
      </c>
      <c r="FP64" s="244"/>
      <c r="FQ64" s="254" t="str">
        <f>IFERROR(IF(AND('Classificação geral'!$H56="mas",'Classificação geral'!$I56=1,'Classificação geral'!$F56="Mini"),'Classificação geral'!$A56,""),"")</f>
        <v/>
      </c>
      <c r="FR64" s="254" t="str">
        <f>IFERROR(IF(AND('Classificação geral'!$H56="mas",'Classificação geral'!$I56=1,'Classificação geral'!$F56="Mini"),'Classificação geral'!$B56,""),"")</f>
        <v/>
      </c>
      <c r="FS64" s="255" t="str">
        <f>IF($FR64='Classificação geral'!$B56,'Classificação geral'!$C56,"")</f>
        <v/>
      </c>
      <c r="FT64" s="255" t="str">
        <f>IF($FR64='Classificação geral'!$B56,'Classificação geral'!$D56,"")</f>
        <v/>
      </c>
      <c r="FU64" s="255" t="str">
        <f>IF($FR64='Classificação geral'!$B56,'Classificação geral'!$H56,"")</f>
        <v/>
      </c>
      <c r="FV64" s="254" t="str">
        <f>IFERROR(IF(AND($FU64="mas",'Classificação geral'!$I56=1),'Classificação geral'!I56,""),"")</f>
        <v/>
      </c>
      <c r="FW64" s="254" t="str">
        <f>IFERROR(IF(AND($FU64="mas",'Classificação geral'!$I56=1),'Classificação geral'!N56,""),"")</f>
        <v/>
      </c>
      <c r="FX64" s="254" t="str">
        <f>IFERROR(IF(AND($FU64="mas",'Classificação geral'!$I56=1),'Classificação geral'!Q56,""),"")</f>
        <v/>
      </c>
      <c r="FY64" s="254" t="str">
        <f>IFERROR(IF(AND($FU64="mas",'Classificação geral'!$I56=1),'Classificação geral'!R56,""),"")</f>
        <v/>
      </c>
      <c r="FZ64" s="254" t="str">
        <f>IFERROR(IF(AND($FU64="mas",'Classificação geral'!$I56=1),'Classificação geral'!J56,""),"")</f>
        <v/>
      </c>
      <c r="GA64" s="254" t="str">
        <f>IFERROR(IF(AND($FU64="mas",'Classificação geral'!$I56=1),'Classificação geral'!S56,""),"")</f>
        <v/>
      </c>
      <c r="GB64" s="254" t="str">
        <f>IFERROR(IF(AND($FU64="mas",'Classificação geral'!$I56=1),'Classificação geral'!U56,""),"")</f>
        <v/>
      </c>
      <c r="GC64" s="254" t="str">
        <f>IFERROR(IF(AND($FU64="mas",'Classificação geral'!$I56=1),'Classificação geral'!V56,""),"")</f>
        <v/>
      </c>
      <c r="GD64" s="254" t="str">
        <f>IFERROR(IF(AND($FU64="mas",'Classificação geral'!$I56=1),'Classificação geral'!K56,""),"")</f>
        <v/>
      </c>
      <c r="GE64" s="254" t="str">
        <f>IFERROR(IF(AND($FU64="mas",'Classificação geral'!$I56=1),'Classificação geral'!W56,""),"")</f>
        <v/>
      </c>
      <c r="GF64" s="254" t="str">
        <f>IFERROR(IF(AND($FU64="mas",'Classificação geral'!$I56=1),'Classificação geral'!Y56,""),"")</f>
        <v/>
      </c>
      <c r="GG64" s="254" t="str">
        <f>IFERROR(IF(AND($FU64="mas",'Classificação geral'!$I56=1),'Classificação geral'!Z56,""),"")</f>
        <v/>
      </c>
      <c r="GH64" s="254" t="str">
        <f>IFERROR(IF(AND($FU64="mas",'Classificação geral'!$I56=1),'Classificação geral'!L56,""),"")</f>
        <v/>
      </c>
      <c r="GI64" s="254" t="str">
        <f>IFERROR(IF(AND($FU64="mas",'Classificação geral'!$I56=1),'Classificação geral'!M56,""),"")</f>
        <v/>
      </c>
      <c r="GJ64" s="302" t="str">
        <f>IFERROR(IF(AND($FU64="mas",'Classificação geral'!$I56=1),'Classificação geral'!AG56,""),"")</f>
        <v/>
      </c>
      <c r="GK64" s="256" t="str">
        <f>IFERROR(RANK(GJ64,GJ:GJ,0)+ COUNTIF($GJ$13:GJ63,GJ64),"")</f>
        <v/>
      </c>
      <c r="GL64" s="244"/>
      <c r="GM64" s="254" t="str">
        <f>IFERROR(IF(AND('Classificação geral'!$H56="fem",'Classificação geral'!$I56=2,'Classificação geral'!$F56="Mini"),'Classificação geral'!$A56,""),"")</f>
        <v/>
      </c>
      <c r="GN64" s="254" t="str">
        <f>IFERROR(IF(AND('Classificação geral'!$H56="fem",'Classificação geral'!$I56=2,'Classificação geral'!$F56="Mini"),'Classificação geral'!$B56,""),"")</f>
        <v/>
      </c>
      <c r="GO64" s="255" t="str">
        <f>IF($GN64='Classificação geral'!$B56,'Classificação geral'!$C56,"")</f>
        <v/>
      </c>
      <c r="GP64" s="255" t="str">
        <f>IF($GN64='Classificação geral'!$B56,'Classificação geral'!$D56,"")</f>
        <v/>
      </c>
      <c r="GQ64" s="255" t="str">
        <f>IF($GN64='Classificação geral'!$B56,'Classificação geral'!$H56,"")</f>
        <v/>
      </c>
      <c r="GR64" s="254" t="str">
        <f>IFERROR(IF(AND($GQ64="fem",'Classificação geral'!$I56=2),'Classificação geral'!I56,""),"")</f>
        <v/>
      </c>
      <c r="GS64" s="254" t="str">
        <f>IFERROR(IF(AND($GQ64="fem",'Classificação geral'!$I56=2),'Classificação geral'!N56,""),"")</f>
        <v/>
      </c>
      <c r="GT64" s="254" t="str">
        <f>IFERROR(IF(AND($GQ64="fem",'Classificação geral'!$I56=2),'Classificação geral'!Q56,""),"")</f>
        <v/>
      </c>
      <c r="GU64" s="254" t="str">
        <f>IFERROR(IF(AND($GQ64="fem",'Classificação geral'!$I56=2),'Classificação geral'!R56,""),"")</f>
        <v/>
      </c>
      <c r="GV64" s="254" t="str">
        <f>IFERROR(IF(AND($GQ64="fem",'Classificação geral'!$I56=2),'Classificação geral'!J56,""),"")</f>
        <v/>
      </c>
      <c r="GW64" s="254" t="str">
        <f>IFERROR(IF(AND($GQ64="fem",'Classificação geral'!$I56=2),'Classificação geral'!S56,""),"")</f>
        <v/>
      </c>
      <c r="GX64" s="254" t="str">
        <f>IFERROR(IF(AND($GQ64="fem",'Classificação geral'!$I56=2),'Classificação geral'!U56,""),"")</f>
        <v/>
      </c>
      <c r="GY64" s="254" t="str">
        <f>IFERROR(IF(AND($GQ64="fem",'Classificação geral'!$I56=2),'Classificação geral'!V56,""),"")</f>
        <v/>
      </c>
      <c r="GZ64" s="254" t="str">
        <f>IFERROR(IF(AND($GQ64="fem",'Classificação geral'!$I56=2),'Classificação geral'!K56,""),"")</f>
        <v/>
      </c>
      <c r="HA64" s="254" t="str">
        <f>IFERROR(IF(AND($GQ64="fem",'Classificação geral'!$I56=2),'Classificação geral'!W56,""),"")</f>
        <v/>
      </c>
      <c r="HB64" s="254" t="str">
        <f>IFERROR(IF(AND($GQ64="fem",'Classificação geral'!$I56=2),'Classificação geral'!Y56,""),"")</f>
        <v/>
      </c>
      <c r="HC64" s="254" t="str">
        <f>IFERROR(IF(AND($GQ64="fem",'Classificação geral'!$I56=2),'Classificação geral'!Z56,""),"")</f>
        <v/>
      </c>
      <c r="HD64" s="254" t="str">
        <f>IFERROR(IF(AND($GQ64="fem",'Classificação geral'!$I56=2),'Classificação geral'!L56,""),"")</f>
        <v/>
      </c>
      <c r="HE64" s="254" t="str">
        <f>IFERROR(IF(AND($GQ64="fem",'Classificação geral'!$I56=2),'Classificação geral'!M56,""),"")</f>
        <v/>
      </c>
      <c r="HF64" s="254" t="str">
        <f>IFERROR(IF(AND($GQ64="fem",'Classificação geral'!$I56=2),'Classificação geral'!AG56,""),"")</f>
        <v/>
      </c>
      <c r="HG64" s="256" t="str">
        <f>IFERROR(RANK(HF64,HF:HF,0)+ COUNTIF(HF$13:$HF62,HF64),"")</f>
        <v/>
      </c>
      <c r="HH64" s="244"/>
      <c r="HI64" s="254" t="str">
        <f>IFERROR(IF(AND('Classificação geral'!$H56="mas",'Classificação geral'!$I56=2,'Classificação geral'!$F56="Mini"),'Classificação geral'!$A56,""),"")</f>
        <v/>
      </c>
      <c r="HJ64" s="254" t="str">
        <f>IFERROR(IF(AND('Classificação geral'!$H56="mas",'Classificação geral'!$I56=2,'Classificação geral'!$F56="Mini"),'Classificação geral'!$B56,""),"")</f>
        <v/>
      </c>
      <c r="HK64" s="255" t="str">
        <f>IF($HJ64='Classificação geral'!$B56,'Classificação geral'!$C56,"")</f>
        <v/>
      </c>
      <c r="HL64" s="255" t="str">
        <f>IF($HJ64='Classificação geral'!$B56,'Classificação geral'!$D56,"")</f>
        <v/>
      </c>
      <c r="HM64" s="255" t="str">
        <f>IF($HJ64='Classificação geral'!$B56,'Classificação geral'!$H56,"")</f>
        <v/>
      </c>
      <c r="HN64" s="254" t="str">
        <f>IFERROR(IF(AND($HM64="mas",'Classificação geral'!$I56=2),'Classificação geral'!I56,""),"")</f>
        <v/>
      </c>
      <c r="HO64" s="254" t="str">
        <f>IFERROR(IF(AND($HM64="mas",'Classificação geral'!$I56=2),'Classificação geral'!N56,""),"")</f>
        <v/>
      </c>
      <c r="HP64" s="254" t="str">
        <f>IFERROR(IF(AND($HM64="mas",'Classificação geral'!$I56=2),'Classificação geral'!Q56,""),"")</f>
        <v/>
      </c>
      <c r="HQ64" s="254" t="str">
        <f>IFERROR(IF(AND($HM64="mas",'Classificação geral'!$I56=2),'Classificação geral'!R56,""),"")</f>
        <v/>
      </c>
      <c r="HR64" s="254" t="str">
        <f>IFERROR(IF(AND($HM64="mas",'Classificação geral'!$I56=2),'Classificação geral'!J56,""),"")</f>
        <v/>
      </c>
      <c r="HS64" s="254" t="str">
        <f>IFERROR(IF(AND($HM64="mas",'Classificação geral'!$I56=2),'Classificação geral'!S56,""),"")</f>
        <v/>
      </c>
      <c r="HT64" s="254" t="str">
        <f>IFERROR(IF(AND($HM64="mas",'Classificação geral'!$I56=2),'Classificação geral'!U56,""),"")</f>
        <v/>
      </c>
      <c r="HU64" s="254" t="str">
        <f>IFERROR(IF(AND($HM64="mas",'Classificação geral'!$I56=2),'Classificação geral'!V56,""),"")</f>
        <v/>
      </c>
      <c r="HV64" s="254" t="str">
        <f>IFERROR(IF(AND($HM64="mas",'Classificação geral'!$I56=2),'Classificação geral'!J56,""),"")</f>
        <v/>
      </c>
      <c r="HW64" s="254" t="str">
        <f>IFERROR(IF(AND($HM64="mas",'Classificação geral'!$I56=2),'Classificação geral'!W56,""),"")</f>
        <v/>
      </c>
      <c r="HX64" s="254" t="str">
        <f>IFERROR(IF(AND($HM64="mas",'Classificação geral'!$I56=2),'Classificação geral'!Y56,""),"")</f>
        <v/>
      </c>
      <c r="HY64" s="254" t="str">
        <f>IFERROR(IF(AND($HM64="mas",'Classificação geral'!$I56=2),'Classificação geral'!Z56,""),"")</f>
        <v/>
      </c>
      <c r="HZ64" s="254" t="str">
        <f>IFERROR(IF(AND($HM64="mas",'Classificação geral'!$I56=2),'Classificação geral'!L56,""),"")</f>
        <v/>
      </c>
      <c r="IA64" s="254" t="str">
        <f>IFERROR(IF(AND($HM64="mas",'Classificação geral'!$I56=2),'Classificação geral'!$AG56,""),"")</f>
        <v/>
      </c>
      <c r="IB64" s="256" t="str">
        <f>IFERROR(RANK(IA64,IA:IA,0)+ COUNTIF($IA$13:IA$13,IA64),"")</f>
        <v/>
      </c>
      <c r="IC64" s="244"/>
      <c r="ID64" s="254" t="str">
        <f>IFERROR(IF(AND('Classificação geral'!$H56="fem",'Classificação geral'!$I56=3,'Classificação geral'!$F56="Mini"),'Classificação geral'!$A56,""),"")</f>
        <v/>
      </c>
      <c r="IE64" s="254" t="str">
        <f>IFERROR(IF(AND('Classificação geral'!$H56="fem",'Classificação geral'!$I56=3,'Classificação geral'!$F56="Mini"),'Classificação geral'!$B56,""),"")</f>
        <v/>
      </c>
      <c r="IF64" s="255" t="str">
        <f>IF($IE64='Classificação geral'!$B56,'Classificação geral'!$C56,"")</f>
        <v/>
      </c>
      <c r="IG64" s="255" t="str">
        <f>IF($IE64='Classificação geral'!$B56,'Classificação geral'!$D56,"")</f>
        <v/>
      </c>
      <c r="IH64" s="255" t="str">
        <f>IF($IE64='Classificação geral'!$B56,'Classificação geral'!$H56,"")</f>
        <v/>
      </c>
      <c r="II64" s="255" t="str">
        <f>IF($IH64='Classificação geral'!$H56,'Classificação geral'!$I56,"")</f>
        <v/>
      </c>
      <c r="IJ64" s="255" t="str">
        <f>IF($II64='Classificação geral'!$I56,'Classificação geral'!$N56,"")</f>
        <v/>
      </c>
      <c r="IK64" s="255" t="str">
        <f>IF($II64='Classificação geral'!$I56,'Classificação geral'!$Q56,"")</f>
        <v/>
      </c>
      <c r="IL64" s="255" t="str">
        <f>IF($II64='Classificação geral'!$I56,'Classificação geral'!$R56,"")</f>
        <v/>
      </c>
      <c r="IM64" s="255" t="str">
        <f>IF($II64='Classificação geral'!$I56,'Classificação geral'!$J56,"")</f>
        <v/>
      </c>
      <c r="IN64" s="255" t="str">
        <f>IF($II64='Classificação geral'!$I56,'Classificação geral'!$S56,"")</f>
        <v/>
      </c>
      <c r="IO64" s="255" t="str">
        <f>IF($II64='Classificação geral'!$I56,'Classificação geral'!$U56,"")</f>
        <v/>
      </c>
      <c r="IP64" s="255" t="str">
        <f>IF($II64='Classificação geral'!$I56,'Classificação geral'!$V56,"")</f>
        <v/>
      </c>
      <c r="IQ64" s="255" t="str">
        <f>IF($II64='Classificação geral'!$I56,'Classificação geral'!$K56,"")</f>
        <v/>
      </c>
      <c r="IR64" s="255" t="str">
        <f>IF($II64='Classificação geral'!$I56,'Classificação geral'!$W56,"")</f>
        <v/>
      </c>
      <c r="IS64" s="255" t="str">
        <f>IF($II64='Classificação geral'!$I56,'Classificação geral'!$Y56,"")</f>
        <v/>
      </c>
      <c r="IT64" s="255" t="str">
        <f>IF($II64='Classificação geral'!$I56,'Classificação geral'!$Z56,"")</f>
        <v/>
      </c>
      <c r="IU64" s="255" t="str">
        <f>IF($II64='Classificação geral'!$I56,'Classificação geral'!$L56,"")</f>
        <v/>
      </c>
      <c r="IV64" s="255" t="str">
        <f>IF($II64='Classificação geral'!$I56,'Classificação geral'!$M56,"")</f>
        <v/>
      </c>
      <c r="IW64" s="255" t="str">
        <f>IF($II64='Classificação geral'!$I56,'Classificação geral'!$AG56,"")</f>
        <v/>
      </c>
      <c r="IX64" s="256" t="str">
        <f>IFERROR(RANK(IW64,IW:IW,0)+ COUNTIF($IW$13:IW62,IW64),"")</f>
        <v/>
      </c>
      <c r="IY64" s="244"/>
      <c r="IZ64" s="254" t="str">
        <f>IFERROR(IF(AND('Classificação geral'!$H56="mas",'Classificação geral'!$I56=3,'Classificação geral'!$F56="Mini"),'Classificação geral'!$A56,""),"")</f>
        <v/>
      </c>
      <c r="JA64" s="254" t="str">
        <f>IFERROR(IF(AND('Classificação geral'!$H56="mas",'Classificação geral'!$I56=3,'Classificação geral'!$F56="Mini"),'Classificação geral'!$B56,""),"")</f>
        <v/>
      </c>
      <c r="JB64" s="255" t="str">
        <f>IF($JA64='Classificação geral'!$B56,'Classificação geral'!$C56,"")</f>
        <v/>
      </c>
      <c r="JC64" s="255" t="str">
        <f>IF($JA64='Classificação geral'!$B56,'Classificação geral'!$D56,"")</f>
        <v/>
      </c>
      <c r="JD64" s="255" t="str">
        <f>IF($JA64='Classificação geral'!$B56,'Classificação geral'!$H56,"")</f>
        <v/>
      </c>
      <c r="JE64" s="254" t="str">
        <f>IFERROR(IF(AND($JD64="mas",'Classificação geral'!$I56=3),'Classificação geral'!I56,""),"")</f>
        <v/>
      </c>
      <c r="JF64" s="254" t="str">
        <f>IFERROR(IF(AND($JD64="mas",'Classificação geral'!$I56=3),'Classificação geral'!N56,""),"")</f>
        <v/>
      </c>
      <c r="JG64" s="254" t="str">
        <f>IFERROR(IF(AND($JD64="mas",'Classificação geral'!$I56=3),'Classificação geral'!Q56,""),"")</f>
        <v/>
      </c>
      <c r="JH64" s="254" t="str">
        <f>IFERROR(IF(AND($JD64="mas",'Classificação geral'!$I56=3),'Classificação geral'!R56,""),"")</f>
        <v/>
      </c>
      <c r="JI64" s="254" t="str">
        <f>IFERROR(IF(AND($JD64="mas",'Classificação geral'!$I56=3),'Classificação geral'!J56,""),"")</f>
        <v/>
      </c>
      <c r="JJ64" s="254" t="str">
        <f>IFERROR(IF(AND($JD64="mas",'Classificação geral'!$I56=3),'Classificação geral'!S56,""),"")</f>
        <v/>
      </c>
      <c r="JK64" s="254" t="str">
        <f>IFERROR(IF(AND($JD64="mas",'Classificação geral'!$I56=3),'Classificação geral'!U56,""),"")</f>
        <v/>
      </c>
      <c r="JL64" s="254" t="str">
        <f>IFERROR(IF(AND($JD64="mas",'Classificação geral'!$I56=3),'Classificação geral'!V56,""),"")</f>
        <v/>
      </c>
      <c r="JM64" s="254" t="str">
        <f>IFERROR(IF(AND($JD64="mas",'Classificação geral'!$I56=3),'Classificação geral'!K56,""),"")</f>
        <v/>
      </c>
      <c r="JN64" s="254" t="str">
        <f>IFERROR(IF(AND($JD64="mas",'Classificação geral'!$I56=3),'Classificação geral'!W56,""),"")</f>
        <v/>
      </c>
      <c r="JO64" s="254" t="str">
        <f>IFERROR(IF(AND($JD64="mas",'Classificação geral'!$I56=3),'Classificação geral'!Y56,""),"")</f>
        <v/>
      </c>
      <c r="JP64" s="254" t="str">
        <f>IFERROR(IF(AND($JD64="mas",'Classificação geral'!$I56=3),'Classificação geral'!Z56,""),"")</f>
        <v/>
      </c>
      <c r="JQ64" s="254" t="str">
        <f>IFERROR(IF(AND($JD64="mas",'Classificação geral'!$I56=3),'Classificação geral'!L56,""),"")</f>
        <v/>
      </c>
      <c r="JR64" s="254" t="str">
        <f>IFERROR(IF(AND($JD64="mas",'Classificação geral'!$I56=3),'Classificação geral'!$AG56,""),"")</f>
        <v/>
      </c>
      <c r="JS64" s="256" t="str">
        <f>IFERROR(RANK(JR64,JR:JR,0)+ COUNTIF(JR$13:$JR62,JR64),"")</f>
        <v/>
      </c>
    </row>
    <row r="65" spans="1:279" s="304" customFormat="1" ht="24.75" customHeight="1" x14ac:dyDescent="0.4">
      <c r="A65" s="297"/>
      <c r="B65" s="309" t="str">
        <f t="shared" si="19"/>
        <v/>
      </c>
      <c r="C65" s="292" t="str">
        <f t="shared" si="20"/>
        <v/>
      </c>
      <c r="D65" s="292" t="str">
        <f t="shared" si="21"/>
        <v/>
      </c>
      <c r="E65" s="292" t="str">
        <f t="shared" si="22"/>
        <v/>
      </c>
      <c r="F65" s="293" t="str">
        <f t="shared" si="23"/>
        <v/>
      </c>
      <c r="G65" s="293" t="str">
        <f t="shared" si="24"/>
        <v/>
      </c>
      <c r="H65" s="294" t="str">
        <f t="shared" si="25"/>
        <v/>
      </c>
      <c r="I65" s="294" t="str">
        <f t="shared" si="26"/>
        <v/>
      </c>
      <c r="J65" s="294" t="str">
        <f t="shared" si="27"/>
        <v/>
      </c>
      <c r="K65" s="294" t="str">
        <f t="shared" si="28"/>
        <v/>
      </c>
      <c r="L65" s="294" t="str">
        <f t="shared" si="29"/>
        <v/>
      </c>
      <c r="M65" s="294" t="str">
        <f t="shared" si="30"/>
        <v/>
      </c>
      <c r="N65" s="294" t="str">
        <f t="shared" si="31"/>
        <v/>
      </c>
      <c r="O65" s="294" t="str">
        <f t="shared" si="32"/>
        <v/>
      </c>
      <c r="P65" s="294" t="str">
        <f t="shared" si="33"/>
        <v/>
      </c>
      <c r="Q65" s="294" t="str">
        <f t="shared" si="34"/>
        <v/>
      </c>
      <c r="R65" s="294" t="str">
        <f t="shared" si="121"/>
        <v/>
      </c>
      <c r="S65" s="294" t="str">
        <f t="shared" si="121"/>
        <v/>
      </c>
      <c r="T65" s="294" t="str">
        <f t="shared" si="36"/>
        <v/>
      </c>
      <c r="U65" s="294" t="str">
        <f t="shared" si="37"/>
        <v/>
      </c>
      <c r="V65" s="295">
        <v>51</v>
      </c>
      <c r="W65" s="296"/>
      <c r="X65" s="296"/>
      <c r="Y65" s="309" t="str">
        <f t="shared" si="38"/>
        <v/>
      </c>
      <c r="Z65" s="292" t="str">
        <f t="shared" si="39"/>
        <v/>
      </c>
      <c r="AA65" s="292" t="str">
        <f t="shared" si="40"/>
        <v/>
      </c>
      <c r="AB65" s="292" t="str">
        <f t="shared" si="41"/>
        <v/>
      </c>
      <c r="AC65" s="293" t="str">
        <f t="shared" si="42"/>
        <v/>
      </c>
      <c r="AD65" s="293" t="str">
        <f t="shared" si="43"/>
        <v/>
      </c>
      <c r="AE65" s="294" t="str">
        <f t="shared" si="44"/>
        <v/>
      </c>
      <c r="AF65" s="294" t="str">
        <f t="shared" si="45"/>
        <v/>
      </c>
      <c r="AG65" s="294" t="str">
        <f t="shared" si="46"/>
        <v/>
      </c>
      <c r="AH65" s="294" t="str">
        <f t="shared" si="47"/>
        <v/>
      </c>
      <c r="AI65" s="294" t="str">
        <f t="shared" si="48"/>
        <v/>
      </c>
      <c r="AJ65" s="294" t="str">
        <f t="shared" si="49"/>
        <v/>
      </c>
      <c r="AK65" s="294" t="str">
        <f t="shared" si="50"/>
        <v/>
      </c>
      <c r="AL65" s="294" t="str">
        <f t="shared" si="51"/>
        <v/>
      </c>
      <c r="AM65" s="294" t="str">
        <f t="shared" si="52"/>
        <v/>
      </c>
      <c r="AN65" s="294" t="str">
        <f t="shared" si="53"/>
        <v/>
      </c>
      <c r="AO65" s="294" t="str">
        <f t="shared" si="122"/>
        <v/>
      </c>
      <c r="AP65" s="294" t="str">
        <f t="shared" si="122"/>
        <v/>
      </c>
      <c r="AQ65" s="294" t="str">
        <f t="shared" si="55"/>
        <v/>
      </c>
      <c r="AR65" s="294" t="str">
        <f t="shared" si="56"/>
        <v/>
      </c>
      <c r="AS65" s="295">
        <v>51</v>
      </c>
      <c r="AT65" s="296"/>
      <c r="AU65" s="297"/>
      <c r="AV65" s="310" t="str">
        <f t="shared" si="57"/>
        <v/>
      </c>
      <c r="AW65" s="292" t="str">
        <f t="shared" si="58"/>
        <v/>
      </c>
      <c r="AX65" s="292" t="str">
        <f t="shared" si="59"/>
        <v/>
      </c>
      <c r="AY65" s="293" t="str">
        <f t="shared" si="60"/>
        <v/>
      </c>
      <c r="AZ65" s="293" t="str">
        <f t="shared" si="61"/>
        <v/>
      </c>
      <c r="BA65" s="293" t="str">
        <f t="shared" si="62"/>
        <v/>
      </c>
      <c r="BB65" s="294" t="str">
        <f t="shared" si="63"/>
        <v/>
      </c>
      <c r="BC65" s="294" t="str">
        <f t="shared" si="64"/>
        <v/>
      </c>
      <c r="BD65" s="294" t="str">
        <f t="shared" si="65"/>
        <v/>
      </c>
      <c r="BE65" s="294" t="str">
        <f t="shared" si="66"/>
        <v/>
      </c>
      <c r="BF65" s="294" t="str">
        <f t="shared" si="67"/>
        <v/>
      </c>
      <c r="BG65" s="294" t="str">
        <f t="shared" si="68"/>
        <v/>
      </c>
      <c r="BH65" s="294" t="str">
        <f t="shared" si="69"/>
        <v/>
      </c>
      <c r="BI65" s="294" t="str">
        <f t="shared" si="70"/>
        <v/>
      </c>
      <c r="BJ65" s="294" t="str">
        <f t="shared" si="71"/>
        <v/>
      </c>
      <c r="BK65" s="294" t="str">
        <f t="shared" si="72"/>
        <v/>
      </c>
      <c r="BL65" s="294" t="str">
        <f t="shared" si="123"/>
        <v/>
      </c>
      <c r="BM65" s="294" t="str">
        <f t="shared" si="123"/>
        <v/>
      </c>
      <c r="BN65" s="294" t="str">
        <f t="shared" si="74"/>
        <v/>
      </c>
      <c r="BO65" s="294" t="str">
        <f t="shared" si="75"/>
        <v/>
      </c>
      <c r="BP65" s="295">
        <v>51</v>
      </c>
      <c r="BQ65" s="296"/>
      <c r="BR65" s="296"/>
      <c r="BS65" s="310" t="str">
        <f t="shared" si="76"/>
        <v/>
      </c>
      <c r="BT65" s="292" t="str">
        <f t="shared" si="77"/>
        <v/>
      </c>
      <c r="BU65" s="292" t="str">
        <f t="shared" si="78"/>
        <v/>
      </c>
      <c r="BV65" s="293" t="str">
        <f t="shared" si="79"/>
        <v/>
      </c>
      <c r="BW65" s="293" t="str">
        <f t="shared" si="80"/>
        <v/>
      </c>
      <c r="BX65" s="293" t="str">
        <f t="shared" si="124"/>
        <v/>
      </c>
      <c r="BY65" s="294" t="str">
        <f t="shared" si="124"/>
        <v/>
      </c>
      <c r="BZ65" s="294" t="str">
        <f t="shared" si="82"/>
        <v/>
      </c>
      <c r="CA65" s="294" t="str">
        <f t="shared" si="83"/>
        <v/>
      </c>
      <c r="CB65" s="294" t="str">
        <f t="shared" si="84"/>
        <v/>
      </c>
      <c r="CC65" s="294" t="str">
        <f t="shared" si="85"/>
        <v/>
      </c>
      <c r="CD65" s="294" t="str">
        <f t="shared" si="86"/>
        <v/>
      </c>
      <c r="CE65" s="294" t="str">
        <f t="shared" si="87"/>
        <v/>
      </c>
      <c r="CF65" s="294" t="str">
        <f t="shared" si="88"/>
        <v/>
      </c>
      <c r="CG65" s="294" t="str">
        <f t="shared" si="89"/>
        <v/>
      </c>
      <c r="CH65" s="294" t="str">
        <f t="shared" si="90"/>
        <v/>
      </c>
      <c r="CI65" s="294" t="str">
        <f t="shared" si="125"/>
        <v/>
      </c>
      <c r="CJ65" s="294" t="str">
        <f t="shared" si="125"/>
        <v/>
      </c>
      <c r="CK65" s="294" t="str">
        <f t="shared" si="92"/>
        <v/>
      </c>
      <c r="CL65" s="294" t="str">
        <f t="shared" si="93"/>
        <v/>
      </c>
      <c r="CM65" s="295">
        <v>51</v>
      </c>
      <c r="CN65" s="297"/>
      <c r="CO65" s="297"/>
      <c r="CP65" s="309" t="str">
        <f t="shared" si="94"/>
        <v/>
      </c>
      <c r="CQ65" s="292" t="str">
        <f t="shared" si="95"/>
        <v/>
      </c>
      <c r="CR65" s="292" t="str">
        <f t="shared" si="96"/>
        <v/>
      </c>
      <c r="CS65" s="292" t="str">
        <f t="shared" si="97"/>
        <v/>
      </c>
      <c r="CT65" s="293" t="str">
        <f t="shared" si="98"/>
        <v/>
      </c>
      <c r="CU65" s="293" t="str">
        <f t="shared" si="99"/>
        <v/>
      </c>
      <c r="CV65" s="294" t="str">
        <f t="shared" si="100"/>
        <v/>
      </c>
      <c r="CW65" s="294" t="str">
        <f t="shared" si="101"/>
        <v/>
      </c>
      <c r="CX65" s="294" t="str">
        <f t="shared" si="102"/>
        <v/>
      </c>
      <c r="CY65" s="294" t="str">
        <f t="shared" si="103"/>
        <v/>
      </c>
      <c r="CZ65" s="294" t="str">
        <f t="shared" si="104"/>
        <v/>
      </c>
      <c r="DA65" s="294" t="str">
        <f t="shared" si="105"/>
        <v/>
      </c>
      <c r="DB65" s="294" t="str">
        <f t="shared" si="106"/>
        <v/>
      </c>
      <c r="DC65" s="294" t="str">
        <f t="shared" si="107"/>
        <v/>
      </c>
      <c r="DD65" s="294" t="str">
        <f t="shared" si="108"/>
        <v/>
      </c>
      <c r="DE65" s="294" t="str">
        <f t="shared" si="109"/>
        <v/>
      </c>
      <c r="DF65" s="294" t="str">
        <f t="shared" si="126"/>
        <v/>
      </c>
      <c r="DG65" s="294" t="str">
        <f t="shared" si="126"/>
        <v/>
      </c>
      <c r="DH65" s="294" t="str">
        <f t="shared" si="111"/>
        <v/>
      </c>
      <c r="DI65" s="294" t="str">
        <f t="shared" si="112"/>
        <v/>
      </c>
      <c r="DJ65" s="295">
        <v>51</v>
      </c>
      <c r="DK65" s="296"/>
      <c r="DL65" s="296"/>
      <c r="DM65" s="309" t="str">
        <f t="shared" si="113"/>
        <v/>
      </c>
      <c r="DN65" s="292" t="str">
        <f t="shared" si="114"/>
        <v/>
      </c>
      <c r="DO65" s="292" t="str">
        <f t="shared" si="115"/>
        <v/>
      </c>
      <c r="DP65" s="292" t="str">
        <f t="shared" si="116"/>
        <v/>
      </c>
      <c r="DQ65" s="293" t="str">
        <f t="shared" si="117"/>
        <v/>
      </c>
      <c r="DR65" s="293" t="str">
        <f t="shared" si="118"/>
        <v/>
      </c>
      <c r="DS65" s="293" t="str">
        <f t="shared" si="7"/>
        <v/>
      </c>
      <c r="DT65" s="293" t="str">
        <f t="shared" si="8"/>
        <v/>
      </c>
      <c r="DU65" s="294" t="str">
        <f t="shared" si="9"/>
        <v/>
      </c>
      <c r="DV65" s="294" t="str">
        <f t="shared" si="10"/>
        <v/>
      </c>
      <c r="DW65" s="294" t="str">
        <f t="shared" si="11"/>
        <v/>
      </c>
      <c r="DX65" s="294" t="str">
        <f t="shared" si="12"/>
        <v/>
      </c>
      <c r="DY65" s="294" t="str">
        <f t="shared" si="13"/>
        <v/>
      </c>
      <c r="DZ65" s="294" t="str">
        <f t="shared" si="14"/>
        <v/>
      </c>
      <c r="EA65" s="294" t="str">
        <f t="shared" si="15"/>
        <v/>
      </c>
      <c r="EB65" s="294" t="str">
        <f t="shared" si="16"/>
        <v/>
      </c>
      <c r="EC65" s="294" t="str">
        <f t="shared" si="17"/>
        <v/>
      </c>
      <c r="ED65" s="294" t="str">
        <f t="shared" si="120"/>
        <v/>
      </c>
      <c r="EE65" s="294" t="str">
        <f t="shared" si="18"/>
        <v/>
      </c>
      <c r="EF65" s="294" t="str">
        <f t="shared" si="119"/>
        <v/>
      </c>
      <c r="EG65" s="295">
        <v>51</v>
      </c>
      <c r="EU65" s="254" t="str">
        <f>IFERROR(IF(AND('Classificação geral'!$H57="FEM",'Classificação geral'!$I57=1,'Classificação geral'!$F57="Mini"),'Classificação geral'!$A57,""),"")</f>
        <v/>
      </c>
      <c r="EV65" s="254" t="str">
        <f>IFERROR(IF(AND('Classificação geral'!$H57="FEM",'Classificação geral'!$I57=1,'Classificação geral'!F57="Mini"),'Classificação geral'!$B57,""),"")</f>
        <v/>
      </c>
      <c r="EW65" s="255" t="str">
        <f>IF($EV65='Classificação geral'!$B57,'Classificação geral'!$C57,"")</f>
        <v/>
      </c>
      <c r="EX65" s="255" t="str">
        <f>IF($EV65='Classificação geral'!$B57,'Classificação geral'!$D57,"")</f>
        <v/>
      </c>
      <c r="EY65" s="255" t="str">
        <f>IF($EV65='Classificação geral'!$B57,'Classificação geral'!$H57,"")</f>
        <v/>
      </c>
      <c r="EZ65" s="255" t="str">
        <f>IF($EY65='Classificação geral'!$H57,'Classificação geral'!$I57,"")</f>
        <v/>
      </c>
      <c r="FA65" s="255" t="str">
        <f>IF($EZ65='Classificação geral'!$I57,'Classificação geral'!$N57,"")</f>
        <v/>
      </c>
      <c r="FB65" s="255" t="str">
        <f>IF($EZ65='Classificação geral'!$I57,'Classificação geral'!$Q57,"")</f>
        <v/>
      </c>
      <c r="FC65" s="255" t="str">
        <f>IF($EZ65='Classificação geral'!$I57,'Classificação geral'!$R57,"")</f>
        <v/>
      </c>
      <c r="FD65" s="255" t="str">
        <f>IF($EZ65='Classificação geral'!$I57,'Classificação geral'!$J57,"")</f>
        <v/>
      </c>
      <c r="FE65" s="255" t="str">
        <f>IF($EZ65='Classificação geral'!$I57,'Classificação geral'!$S57,"")</f>
        <v/>
      </c>
      <c r="FF65" s="255" t="str">
        <f>IF($EZ65='Classificação geral'!$I57,'Classificação geral'!$U57,"")</f>
        <v/>
      </c>
      <c r="FG65" s="255" t="str">
        <f>IF($EZ65='Classificação geral'!$I57,'Classificação geral'!$V57,"")</f>
        <v/>
      </c>
      <c r="FH65" s="255" t="str">
        <f>IF($EZ65='Classificação geral'!$I57,'Classificação geral'!$K57,"")</f>
        <v/>
      </c>
      <c r="FI65" s="255" t="str">
        <f>IF($EZ65='Classificação geral'!$I57,'Classificação geral'!$W57,"")</f>
        <v/>
      </c>
      <c r="FJ65" s="255" t="str">
        <f>IF($EZ65='Classificação geral'!$I57,'Classificação geral'!$Y57,"")</f>
        <v/>
      </c>
      <c r="FK65" s="255" t="str">
        <f>IF($EZ65='Classificação geral'!$I57,'Classificação geral'!$Z57,"")</f>
        <v/>
      </c>
      <c r="FL65" s="255" t="str">
        <f>IF($EZ65='Classificação geral'!$I57,'Classificação geral'!$L57,"")</f>
        <v/>
      </c>
      <c r="FM65" s="255" t="str">
        <f>IF($EZ65='Classificação geral'!$I57,'Classificação geral'!$M57,"")</f>
        <v/>
      </c>
      <c r="FN65" s="255" t="str">
        <f>IF($EZ65='Classificação geral'!$I57,'Classificação geral'!$AG57,"")</f>
        <v/>
      </c>
      <c r="FO65" s="256" t="str">
        <f>IFERROR(RANK(FN65,FN:FN,0)+ COUNTIF($FN$13:FN64,FN65),"")</f>
        <v/>
      </c>
      <c r="FP65" s="244"/>
      <c r="FQ65" s="254" t="str">
        <f>IFERROR(IF(AND('Classificação geral'!$H57="mas",'Classificação geral'!$I57=1,'Classificação geral'!$F57="Mini"),'Classificação geral'!$A57,""),"")</f>
        <v/>
      </c>
      <c r="FR65" s="254" t="str">
        <f>IFERROR(IF(AND('Classificação geral'!$H57="mas",'Classificação geral'!$I57=1,'Classificação geral'!$F57="Mini"),'Classificação geral'!$B57,""),"")</f>
        <v/>
      </c>
      <c r="FS65" s="255" t="str">
        <f>IF($FR65='Classificação geral'!$B57,'Classificação geral'!$C57,"")</f>
        <v/>
      </c>
      <c r="FT65" s="255" t="str">
        <f>IF($FR65='Classificação geral'!$B57,'Classificação geral'!$D57,"")</f>
        <v/>
      </c>
      <c r="FU65" s="255" t="str">
        <f>IF($FR65='Classificação geral'!$B57,'Classificação geral'!$H57,"")</f>
        <v/>
      </c>
      <c r="FV65" s="254" t="str">
        <f>IFERROR(IF(AND($FU65="mas",'Classificação geral'!$I57=1),'Classificação geral'!I57,""),"")</f>
        <v/>
      </c>
      <c r="FW65" s="254" t="str">
        <f>IFERROR(IF(AND($FU65="mas",'Classificação geral'!$I57=1),'Classificação geral'!N57,""),"")</f>
        <v/>
      </c>
      <c r="FX65" s="254" t="str">
        <f>IFERROR(IF(AND($FU65="mas",'Classificação geral'!$I57=1),'Classificação geral'!Q57,""),"")</f>
        <v/>
      </c>
      <c r="FY65" s="254" t="str">
        <f>IFERROR(IF(AND($FU65="mas",'Classificação geral'!$I57=1),'Classificação geral'!R57,""),"")</f>
        <v/>
      </c>
      <c r="FZ65" s="254" t="str">
        <f>IFERROR(IF(AND($FU65="mas",'Classificação geral'!$I57=1),'Classificação geral'!J57,""),"")</f>
        <v/>
      </c>
      <c r="GA65" s="254" t="str">
        <f>IFERROR(IF(AND($FU65="mas",'Classificação geral'!$I57=1),'Classificação geral'!S57,""),"")</f>
        <v/>
      </c>
      <c r="GB65" s="254" t="str">
        <f>IFERROR(IF(AND($FU65="mas",'Classificação geral'!$I57=1),'Classificação geral'!U57,""),"")</f>
        <v/>
      </c>
      <c r="GC65" s="254" t="str">
        <f>IFERROR(IF(AND($FU65="mas",'Classificação geral'!$I57=1),'Classificação geral'!V57,""),"")</f>
        <v/>
      </c>
      <c r="GD65" s="254" t="str">
        <f>IFERROR(IF(AND($FU65="mas",'Classificação geral'!$I57=1),'Classificação geral'!K57,""),"")</f>
        <v/>
      </c>
      <c r="GE65" s="254" t="str">
        <f>IFERROR(IF(AND($FU65="mas",'Classificação geral'!$I57=1),'Classificação geral'!W57,""),"")</f>
        <v/>
      </c>
      <c r="GF65" s="254" t="str">
        <f>IFERROR(IF(AND($FU65="mas",'Classificação geral'!$I57=1),'Classificação geral'!Y57,""),"")</f>
        <v/>
      </c>
      <c r="GG65" s="254" t="str">
        <f>IFERROR(IF(AND($FU65="mas",'Classificação geral'!$I57=1),'Classificação geral'!Z57,""),"")</f>
        <v/>
      </c>
      <c r="GH65" s="254" t="str">
        <f>IFERROR(IF(AND($FU65="mas",'Classificação geral'!$I57=1),'Classificação geral'!L57,""),"")</f>
        <v/>
      </c>
      <c r="GI65" s="254" t="str">
        <f>IFERROR(IF(AND($FU65="mas",'Classificação geral'!$I57=1),'Classificação geral'!M57,""),"")</f>
        <v/>
      </c>
      <c r="GJ65" s="302" t="str">
        <f>IFERROR(IF(AND($FU65="mas",'Classificação geral'!$I57=1),'Classificação geral'!AG57,""),"")</f>
        <v/>
      </c>
      <c r="GK65" s="256" t="str">
        <f>IFERROR(RANK(GJ65,GJ:GJ,0)+ COUNTIF($GJ$13:GJ64,GJ65),"")</f>
        <v/>
      </c>
      <c r="GL65" s="244"/>
      <c r="GM65" s="254" t="str">
        <f>IFERROR(IF(AND('Classificação geral'!$H57="fem",'Classificação geral'!$I57=2,'Classificação geral'!$F57="Mini"),'Classificação geral'!$A57,""),"")</f>
        <v/>
      </c>
      <c r="GN65" s="254" t="str">
        <f>IFERROR(IF(AND('Classificação geral'!$H57="fem",'Classificação geral'!$I57=2,'Classificação geral'!$F57="Mini"),'Classificação geral'!$B57,""),"")</f>
        <v/>
      </c>
      <c r="GO65" s="255" t="str">
        <f>IF($GN65='Classificação geral'!$B57,'Classificação geral'!$C57,"")</f>
        <v/>
      </c>
      <c r="GP65" s="255" t="str">
        <f>IF($GN65='Classificação geral'!$B57,'Classificação geral'!$D57,"")</f>
        <v/>
      </c>
      <c r="GQ65" s="255" t="str">
        <f>IF($GN65='Classificação geral'!$B57,'Classificação geral'!$H57,"")</f>
        <v/>
      </c>
      <c r="GR65" s="254" t="str">
        <f>IFERROR(IF(AND($GQ65="fem",'Classificação geral'!$I57=2),'Classificação geral'!I57,""),"")</f>
        <v/>
      </c>
      <c r="GS65" s="254" t="str">
        <f>IFERROR(IF(AND($GQ65="fem",'Classificação geral'!$I57=2),'Classificação geral'!N57,""),"")</f>
        <v/>
      </c>
      <c r="GT65" s="254" t="str">
        <f>IFERROR(IF(AND($GQ65="fem",'Classificação geral'!$I57=2),'Classificação geral'!Q57,""),"")</f>
        <v/>
      </c>
      <c r="GU65" s="254" t="str">
        <f>IFERROR(IF(AND($GQ65="fem",'Classificação geral'!$I57=2),'Classificação geral'!R57,""),"")</f>
        <v/>
      </c>
      <c r="GV65" s="254" t="str">
        <f>IFERROR(IF(AND($GQ65="fem",'Classificação geral'!$I57=2),'Classificação geral'!J57,""),"")</f>
        <v/>
      </c>
      <c r="GW65" s="254" t="str">
        <f>IFERROR(IF(AND($GQ65="fem",'Classificação geral'!$I57=2),'Classificação geral'!S57,""),"")</f>
        <v/>
      </c>
      <c r="GX65" s="254" t="str">
        <f>IFERROR(IF(AND($GQ65="fem",'Classificação geral'!$I57=2),'Classificação geral'!U57,""),"")</f>
        <v/>
      </c>
      <c r="GY65" s="254" t="str">
        <f>IFERROR(IF(AND($GQ65="fem",'Classificação geral'!$I57=2),'Classificação geral'!V57,""),"")</f>
        <v/>
      </c>
      <c r="GZ65" s="254" t="str">
        <f>IFERROR(IF(AND($GQ65="fem",'Classificação geral'!$I57=2),'Classificação geral'!K57,""),"")</f>
        <v/>
      </c>
      <c r="HA65" s="254" t="str">
        <f>IFERROR(IF(AND($GQ65="fem",'Classificação geral'!$I57=2),'Classificação geral'!W57,""),"")</f>
        <v/>
      </c>
      <c r="HB65" s="254" t="str">
        <f>IFERROR(IF(AND($GQ65="fem",'Classificação geral'!$I57=2),'Classificação geral'!Y57,""),"")</f>
        <v/>
      </c>
      <c r="HC65" s="254" t="str">
        <f>IFERROR(IF(AND($GQ65="fem",'Classificação geral'!$I57=2),'Classificação geral'!Z57,""),"")</f>
        <v/>
      </c>
      <c r="HD65" s="254" t="str">
        <f>IFERROR(IF(AND($GQ65="fem",'Classificação geral'!$I57=2),'Classificação geral'!L57,""),"")</f>
        <v/>
      </c>
      <c r="HE65" s="254" t="str">
        <f>IFERROR(IF(AND($GQ65="fem",'Classificação geral'!$I57=2),'Classificação geral'!M57,""),"")</f>
        <v/>
      </c>
      <c r="HF65" s="254" t="str">
        <f>IFERROR(IF(AND($GQ65="fem",'Classificação geral'!$I57=2),'Classificação geral'!AG57,""),"")</f>
        <v/>
      </c>
      <c r="HG65" s="256" t="str">
        <f>IFERROR(RANK(HF65,HF:HF,0)+ COUNTIF(HF$13:$HF63,HF65),"")</f>
        <v/>
      </c>
      <c r="HH65" s="244"/>
      <c r="HI65" s="254" t="str">
        <f>IFERROR(IF(AND('Classificação geral'!$H57="mas",'Classificação geral'!$I57=2,'Classificação geral'!$F57="Mini"),'Classificação geral'!$A57,""),"")</f>
        <v/>
      </c>
      <c r="HJ65" s="254" t="str">
        <f>IFERROR(IF(AND('Classificação geral'!$H57="mas",'Classificação geral'!$I57=2,'Classificação geral'!$F57="Mini"),'Classificação geral'!$B57,""),"")</f>
        <v/>
      </c>
      <c r="HK65" s="255" t="str">
        <f>IF($HJ65='Classificação geral'!$B57,'Classificação geral'!$C57,"")</f>
        <v/>
      </c>
      <c r="HL65" s="255" t="str">
        <f>IF($HJ65='Classificação geral'!$B57,'Classificação geral'!$D57,"")</f>
        <v/>
      </c>
      <c r="HM65" s="255" t="str">
        <f>IF($HJ65='Classificação geral'!$B57,'Classificação geral'!$H57,"")</f>
        <v/>
      </c>
      <c r="HN65" s="254" t="str">
        <f>IFERROR(IF(AND($HM65="mas",'Classificação geral'!$I57=2),'Classificação geral'!I57,""),"")</f>
        <v/>
      </c>
      <c r="HO65" s="254" t="str">
        <f>IFERROR(IF(AND($HM65="mas",'Classificação geral'!$I57=2),'Classificação geral'!N57,""),"")</f>
        <v/>
      </c>
      <c r="HP65" s="254" t="str">
        <f>IFERROR(IF(AND($HM65="mas",'Classificação geral'!$I57=2),'Classificação geral'!Q57,""),"")</f>
        <v/>
      </c>
      <c r="HQ65" s="254" t="str">
        <f>IFERROR(IF(AND($HM65="mas",'Classificação geral'!$I57=2),'Classificação geral'!R57,""),"")</f>
        <v/>
      </c>
      <c r="HR65" s="254" t="str">
        <f>IFERROR(IF(AND($HM65="mas",'Classificação geral'!$I57=2),'Classificação geral'!J57,""),"")</f>
        <v/>
      </c>
      <c r="HS65" s="254" t="str">
        <f>IFERROR(IF(AND($HM65="mas",'Classificação geral'!$I57=2),'Classificação geral'!S57,""),"")</f>
        <v/>
      </c>
      <c r="HT65" s="254" t="str">
        <f>IFERROR(IF(AND($HM65="mas",'Classificação geral'!$I57=2),'Classificação geral'!U57,""),"")</f>
        <v/>
      </c>
      <c r="HU65" s="254" t="str">
        <f>IFERROR(IF(AND($HM65="mas",'Classificação geral'!$I57=2),'Classificação geral'!V57,""),"")</f>
        <v/>
      </c>
      <c r="HV65" s="254" t="str">
        <f>IFERROR(IF(AND($HM65="mas",'Classificação geral'!$I57=2),'Classificação geral'!J57,""),"")</f>
        <v/>
      </c>
      <c r="HW65" s="254" t="str">
        <f>IFERROR(IF(AND($HM65="mas",'Classificação geral'!$I57=2),'Classificação geral'!W57,""),"")</f>
        <v/>
      </c>
      <c r="HX65" s="254" t="str">
        <f>IFERROR(IF(AND($HM65="mas",'Classificação geral'!$I57=2),'Classificação geral'!Y57,""),"")</f>
        <v/>
      </c>
      <c r="HY65" s="254" t="str">
        <f>IFERROR(IF(AND($HM65="mas",'Classificação geral'!$I57=2),'Classificação geral'!Z57,""),"")</f>
        <v/>
      </c>
      <c r="HZ65" s="254" t="str">
        <f>IFERROR(IF(AND($HM65="mas",'Classificação geral'!$I57=2),'Classificação geral'!L57,""),"")</f>
        <v/>
      </c>
      <c r="IA65" s="254" t="str">
        <f>IFERROR(IF(AND($HM65="mas",'Classificação geral'!$I57=2),'Classificação geral'!$AG57,""),"")</f>
        <v/>
      </c>
      <c r="IB65" s="256" t="str">
        <f>IFERROR(RANK(IA65,IA:IA,0)+ COUNTIF($IA$13:IA$13,IA65),"")</f>
        <v/>
      </c>
      <c r="IC65" s="244"/>
      <c r="ID65" s="254" t="str">
        <f>IFERROR(IF(AND('Classificação geral'!$H57="fem",'Classificação geral'!$I57=3,'Classificação geral'!$F57="Mini"),'Classificação geral'!$A57,""),"")</f>
        <v/>
      </c>
      <c r="IE65" s="254" t="str">
        <f>IFERROR(IF(AND('Classificação geral'!$H57="fem",'Classificação geral'!$I57=3,'Classificação geral'!$F57="Mini"),'Classificação geral'!$B57,""),"")</f>
        <v/>
      </c>
      <c r="IF65" s="255" t="str">
        <f>IF($IE65='Classificação geral'!$B57,'Classificação geral'!$C57,"")</f>
        <v/>
      </c>
      <c r="IG65" s="255" t="str">
        <f>IF($IE65='Classificação geral'!$B57,'Classificação geral'!$D57,"")</f>
        <v/>
      </c>
      <c r="IH65" s="255" t="str">
        <f>IF($IE65='Classificação geral'!$B57,'Classificação geral'!$H57,"")</f>
        <v/>
      </c>
      <c r="II65" s="255" t="str">
        <f>IF($IH65='Classificação geral'!$H57,'Classificação geral'!$I57,"")</f>
        <v/>
      </c>
      <c r="IJ65" s="255" t="str">
        <f>IF($II65='Classificação geral'!$I57,'Classificação geral'!$N57,"")</f>
        <v/>
      </c>
      <c r="IK65" s="255" t="str">
        <f>IF($II65='Classificação geral'!$I57,'Classificação geral'!$Q57,"")</f>
        <v/>
      </c>
      <c r="IL65" s="255" t="str">
        <f>IF($II65='Classificação geral'!$I57,'Classificação geral'!$R57,"")</f>
        <v/>
      </c>
      <c r="IM65" s="255" t="str">
        <f>IF($II65='Classificação geral'!$I57,'Classificação geral'!$J57,"")</f>
        <v/>
      </c>
      <c r="IN65" s="255" t="str">
        <f>IF($II65='Classificação geral'!$I57,'Classificação geral'!$S57,"")</f>
        <v/>
      </c>
      <c r="IO65" s="255" t="str">
        <f>IF($II65='Classificação geral'!$I57,'Classificação geral'!$U57,"")</f>
        <v/>
      </c>
      <c r="IP65" s="255" t="str">
        <f>IF($II65='Classificação geral'!$I57,'Classificação geral'!$V57,"")</f>
        <v/>
      </c>
      <c r="IQ65" s="255" t="str">
        <f>IF($II65='Classificação geral'!$I57,'Classificação geral'!$K57,"")</f>
        <v/>
      </c>
      <c r="IR65" s="255" t="str">
        <f>IF($II65='Classificação geral'!$I57,'Classificação geral'!$W57,"")</f>
        <v/>
      </c>
      <c r="IS65" s="255" t="str">
        <f>IF($II65='Classificação geral'!$I57,'Classificação geral'!$Y57,"")</f>
        <v/>
      </c>
      <c r="IT65" s="255" t="str">
        <f>IF($II65='Classificação geral'!$I57,'Classificação geral'!$Z57,"")</f>
        <v/>
      </c>
      <c r="IU65" s="255" t="str">
        <f>IF($II65='Classificação geral'!$I57,'Classificação geral'!$L57,"")</f>
        <v/>
      </c>
      <c r="IV65" s="255" t="str">
        <f>IF($II65='Classificação geral'!$I57,'Classificação geral'!$M57,"")</f>
        <v/>
      </c>
      <c r="IW65" s="255" t="str">
        <f>IF($II65='Classificação geral'!$I57,'Classificação geral'!$AG57,"")</f>
        <v/>
      </c>
      <c r="IX65" s="256" t="str">
        <f>IFERROR(RANK(IW65,IW:IW,0)+ COUNTIF($IW$13:IW63,IW65),"")</f>
        <v/>
      </c>
      <c r="IY65" s="244"/>
      <c r="IZ65" s="254" t="str">
        <f>IFERROR(IF(AND('Classificação geral'!$H57="mas",'Classificação geral'!$I57=3,'Classificação geral'!$F57="Mini"),'Classificação geral'!$A57,""),"")</f>
        <v/>
      </c>
      <c r="JA65" s="254" t="str">
        <f>IFERROR(IF(AND('Classificação geral'!$H57="mas",'Classificação geral'!$I57=3,'Classificação geral'!$F57="Mini"),'Classificação geral'!$B57,""),"")</f>
        <v/>
      </c>
      <c r="JB65" s="255" t="str">
        <f>IF($JA65='Classificação geral'!$B57,'Classificação geral'!$C57,"")</f>
        <v/>
      </c>
      <c r="JC65" s="255" t="str">
        <f>IF($JA65='Classificação geral'!$B57,'Classificação geral'!$D57,"")</f>
        <v/>
      </c>
      <c r="JD65" s="255" t="str">
        <f>IF($JA65='Classificação geral'!$B57,'Classificação geral'!$H57,"")</f>
        <v/>
      </c>
      <c r="JE65" s="254" t="str">
        <f>IFERROR(IF(AND($JD65="mas",'Classificação geral'!$I57=3),'Classificação geral'!I57,""),"")</f>
        <v/>
      </c>
      <c r="JF65" s="254" t="str">
        <f>IFERROR(IF(AND($JD65="mas",'Classificação geral'!$I57=3),'Classificação geral'!N57,""),"")</f>
        <v/>
      </c>
      <c r="JG65" s="254" t="str">
        <f>IFERROR(IF(AND($JD65="mas",'Classificação geral'!$I57=3),'Classificação geral'!Q57,""),"")</f>
        <v/>
      </c>
      <c r="JH65" s="254" t="str">
        <f>IFERROR(IF(AND($JD65="mas",'Classificação geral'!$I57=3),'Classificação geral'!R57,""),"")</f>
        <v/>
      </c>
      <c r="JI65" s="254" t="str">
        <f>IFERROR(IF(AND($JD65="mas",'Classificação geral'!$I57=3),'Classificação geral'!J57,""),"")</f>
        <v/>
      </c>
      <c r="JJ65" s="254" t="str">
        <f>IFERROR(IF(AND($JD65="mas",'Classificação geral'!$I57=3),'Classificação geral'!S57,""),"")</f>
        <v/>
      </c>
      <c r="JK65" s="254" t="str">
        <f>IFERROR(IF(AND($JD65="mas",'Classificação geral'!$I57=3),'Classificação geral'!U57,""),"")</f>
        <v/>
      </c>
      <c r="JL65" s="254" t="str">
        <f>IFERROR(IF(AND($JD65="mas",'Classificação geral'!$I57=3),'Classificação geral'!V57,""),"")</f>
        <v/>
      </c>
      <c r="JM65" s="254" t="str">
        <f>IFERROR(IF(AND($JD65="mas",'Classificação geral'!$I57=3),'Classificação geral'!K57,""),"")</f>
        <v/>
      </c>
      <c r="JN65" s="254" t="str">
        <f>IFERROR(IF(AND($JD65="mas",'Classificação geral'!$I57=3),'Classificação geral'!W57,""),"")</f>
        <v/>
      </c>
      <c r="JO65" s="254" t="str">
        <f>IFERROR(IF(AND($JD65="mas",'Classificação geral'!$I57=3),'Classificação geral'!Y57,""),"")</f>
        <v/>
      </c>
      <c r="JP65" s="254" t="str">
        <f>IFERROR(IF(AND($JD65="mas",'Classificação geral'!$I57=3),'Classificação geral'!Z57,""),"")</f>
        <v/>
      </c>
      <c r="JQ65" s="254" t="str">
        <f>IFERROR(IF(AND($JD65="mas",'Classificação geral'!$I57=3),'Classificação geral'!L57,""),"")</f>
        <v/>
      </c>
      <c r="JR65" s="254" t="str">
        <f>IFERROR(IF(AND($JD65="mas",'Classificação geral'!$I57=3),'Classificação geral'!$AG57,""),"")</f>
        <v/>
      </c>
      <c r="JS65" s="256" t="str">
        <f>IFERROR(RANK(JR65,JR:JR,0)+ COUNTIF(JR$13:$JR63,JR65),"")</f>
        <v/>
      </c>
    </row>
    <row r="66" spans="1:279" s="304" customFormat="1" ht="24.75" customHeight="1" x14ac:dyDescent="0.4">
      <c r="A66" s="297"/>
      <c r="B66" s="309" t="str">
        <f t="shared" si="19"/>
        <v/>
      </c>
      <c r="C66" s="292" t="str">
        <f t="shared" si="20"/>
        <v/>
      </c>
      <c r="D66" s="292" t="str">
        <f t="shared" si="21"/>
        <v/>
      </c>
      <c r="E66" s="292" t="str">
        <f t="shared" si="22"/>
        <v/>
      </c>
      <c r="F66" s="293" t="str">
        <f t="shared" si="23"/>
        <v/>
      </c>
      <c r="G66" s="293" t="str">
        <f t="shared" si="24"/>
        <v/>
      </c>
      <c r="H66" s="294" t="str">
        <f t="shared" si="25"/>
        <v/>
      </c>
      <c r="I66" s="294" t="str">
        <f t="shared" si="26"/>
        <v/>
      </c>
      <c r="J66" s="294" t="str">
        <f t="shared" si="27"/>
        <v/>
      </c>
      <c r="K66" s="294" t="str">
        <f t="shared" si="28"/>
        <v/>
      </c>
      <c r="L66" s="294" t="str">
        <f t="shared" si="29"/>
        <v/>
      </c>
      <c r="M66" s="294" t="str">
        <f t="shared" si="30"/>
        <v/>
      </c>
      <c r="N66" s="294" t="str">
        <f t="shared" si="31"/>
        <v/>
      </c>
      <c r="O66" s="294" t="str">
        <f t="shared" si="32"/>
        <v/>
      </c>
      <c r="P66" s="294" t="str">
        <f t="shared" si="33"/>
        <v/>
      </c>
      <c r="Q66" s="294" t="str">
        <f t="shared" si="34"/>
        <v/>
      </c>
      <c r="R66" s="294" t="str">
        <f t="shared" si="121"/>
        <v/>
      </c>
      <c r="S66" s="294" t="str">
        <f t="shared" si="121"/>
        <v/>
      </c>
      <c r="T66" s="294" t="str">
        <f t="shared" si="36"/>
        <v/>
      </c>
      <c r="U66" s="294" t="str">
        <f t="shared" si="37"/>
        <v/>
      </c>
      <c r="V66" s="295">
        <v>52</v>
      </c>
      <c r="W66" s="296"/>
      <c r="X66" s="296"/>
      <c r="Y66" s="309" t="str">
        <f t="shared" si="38"/>
        <v/>
      </c>
      <c r="Z66" s="292" t="str">
        <f t="shared" si="39"/>
        <v/>
      </c>
      <c r="AA66" s="292" t="str">
        <f t="shared" si="40"/>
        <v/>
      </c>
      <c r="AB66" s="292" t="str">
        <f t="shared" si="41"/>
        <v/>
      </c>
      <c r="AC66" s="293" t="str">
        <f t="shared" si="42"/>
        <v/>
      </c>
      <c r="AD66" s="293" t="str">
        <f t="shared" si="43"/>
        <v/>
      </c>
      <c r="AE66" s="294" t="str">
        <f t="shared" si="44"/>
        <v/>
      </c>
      <c r="AF66" s="294" t="str">
        <f t="shared" si="45"/>
        <v/>
      </c>
      <c r="AG66" s="294" t="str">
        <f t="shared" si="46"/>
        <v/>
      </c>
      <c r="AH66" s="294" t="str">
        <f t="shared" si="47"/>
        <v/>
      </c>
      <c r="AI66" s="294" t="str">
        <f t="shared" si="48"/>
        <v/>
      </c>
      <c r="AJ66" s="294" t="str">
        <f t="shared" si="49"/>
        <v/>
      </c>
      <c r="AK66" s="294" t="str">
        <f t="shared" si="50"/>
        <v/>
      </c>
      <c r="AL66" s="294" t="str">
        <f t="shared" si="51"/>
        <v/>
      </c>
      <c r="AM66" s="294" t="str">
        <f t="shared" si="52"/>
        <v/>
      </c>
      <c r="AN66" s="294" t="str">
        <f t="shared" si="53"/>
        <v/>
      </c>
      <c r="AO66" s="294" t="str">
        <f t="shared" si="122"/>
        <v/>
      </c>
      <c r="AP66" s="294" t="str">
        <f t="shared" si="122"/>
        <v/>
      </c>
      <c r="AQ66" s="294" t="str">
        <f t="shared" si="55"/>
        <v/>
      </c>
      <c r="AR66" s="294" t="str">
        <f t="shared" si="56"/>
        <v/>
      </c>
      <c r="AS66" s="295">
        <v>52</v>
      </c>
      <c r="AT66" s="296"/>
      <c r="AU66" s="297"/>
      <c r="AV66" s="310" t="str">
        <f t="shared" si="57"/>
        <v/>
      </c>
      <c r="AW66" s="292" t="str">
        <f t="shared" si="58"/>
        <v/>
      </c>
      <c r="AX66" s="292" t="str">
        <f t="shared" si="59"/>
        <v/>
      </c>
      <c r="AY66" s="293" t="str">
        <f t="shared" si="60"/>
        <v/>
      </c>
      <c r="AZ66" s="293" t="str">
        <f t="shared" si="61"/>
        <v/>
      </c>
      <c r="BA66" s="293" t="str">
        <f t="shared" si="62"/>
        <v/>
      </c>
      <c r="BB66" s="294" t="str">
        <f t="shared" si="63"/>
        <v/>
      </c>
      <c r="BC66" s="294" t="str">
        <f t="shared" si="64"/>
        <v/>
      </c>
      <c r="BD66" s="294" t="str">
        <f t="shared" si="65"/>
        <v/>
      </c>
      <c r="BE66" s="294" t="str">
        <f t="shared" si="66"/>
        <v/>
      </c>
      <c r="BF66" s="294" t="str">
        <f t="shared" si="67"/>
        <v/>
      </c>
      <c r="BG66" s="294" t="str">
        <f t="shared" si="68"/>
        <v/>
      </c>
      <c r="BH66" s="294" t="str">
        <f t="shared" si="69"/>
        <v/>
      </c>
      <c r="BI66" s="294" t="str">
        <f t="shared" si="70"/>
        <v/>
      </c>
      <c r="BJ66" s="294" t="str">
        <f t="shared" si="71"/>
        <v/>
      </c>
      <c r="BK66" s="294" t="str">
        <f t="shared" si="72"/>
        <v/>
      </c>
      <c r="BL66" s="294" t="str">
        <f t="shared" si="123"/>
        <v/>
      </c>
      <c r="BM66" s="294" t="str">
        <f t="shared" si="123"/>
        <v/>
      </c>
      <c r="BN66" s="294" t="str">
        <f t="shared" si="74"/>
        <v/>
      </c>
      <c r="BO66" s="294" t="str">
        <f t="shared" si="75"/>
        <v/>
      </c>
      <c r="BP66" s="295">
        <v>52</v>
      </c>
      <c r="BQ66" s="296"/>
      <c r="BR66" s="296"/>
      <c r="BS66" s="310" t="str">
        <f t="shared" si="76"/>
        <v/>
      </c>
      <c r="BT66" s="292" t="str">
        <f t="shared" si="77"/>
        <v/>
      </c>
      <c r="BU66" s="292" t="str">
        <f t="shared" si="78"/>
        <v/>
      </c>
      <c r="BV66" s="293" t="str">
        <f t="shared" si="79"/>
        <v/>
      </c>
      <c r="BW66" s="293" t="str">
        <f t="shared" si="80"/>
        <v/>
      </c>
      <c r="BX66" s="293" t="str">
        <f t="shared" si="124"/>
        <v/>
      </c>
      <c r="BY66" s="294" t="str">
        <f t="shared" si="124"/>
        <v/>
      </c>
      <c r="BZ66" s="294" t="str">
        <f t="shared" si="82"/>
        <v/>
      </c>
      <c r="CA66" s="294" t="str">
        <f t="shared" si="83"/>
        <v/>
      </c>
      <c r="CB66" s="294" t="str">
        <f t="shared" si="84"/>
        <v/>
      </c>
      <c r="CC66" s="294" t="str">
        <f t="shared" si="85"/>
        <v/>
      </c>
      <c r="CD66" s="294" t="str">
        <f t="shared" si="86"/>
        <v/>
      </c>
      <c r="CE66" s="294" t="str">
        <f t="shared" si="87"/>
        <v/>
      </c>
      <c r="CF66" s="294" t="str">
        <f t="shared" si="88"/>
        <v/>
      </c>
      <c r="CG66" s="294" t="str">
        <f t="shared" si="89"/>
        <v/>
      </c>
      <c r="CH66" s="294" t="str">
        <f t="shared" si="90"/>
        <v/>
      </c>
      <c r="CI66" s="294" t="str">
        <f t="shared" si="125"/>
        <v/>
      </c>
      <c r="CJ66" s="294" t="str">
        <f t="shared" si="125"/>
        <v/>
      </c>
      <c r="CK66" s="294" t="str">
        <f t="shared" si="92"/>
        <v/>
      </c>
      <c r="CL66" s="294" t="str">
        <f t="shared" si="93"/>
        <v/>
      </c>
      <c r="CM66" s="295">
        <v>52</v>
      </c>
      <c r="CN66" s="297"/>
      <c r="CO66" s="297"/>
      <c r="CP66" s="309" t="str">
        <f t="shared" si="94"/>
        <v/>
      </c>
      <c r="CQ66" s="292" t="str">
        <f t="shared" si="95"/>
        <v/>
      </c>
      <c r="CR66" s="292" t="str">
        <f t="shared" si="96"/>
        <v/>
      </c>
      <c r="CS66" s="292" t="str">
        <f t="shared" si="97"/>
        <v/>
      </c>
      <c r="CT66" s="293" t="str">
        <f t="shared" si="98"/>
        <v/>
      </c>
      <c r="CU66" s="293" t="str">
        <f t="shared" si="99"/>
        <v/>
      </c>
      <c r="CV66" s="294" t="str">
        <f t="shared" si="100"/>
        <v/>
      </c>
      <c r="CW66" s="294" t="str">
        <f t="shared" si="101"/>
        <v/>
      </c>
      <c r="CX66" s="294" t="str">
        <f t="shared" si="102"/>
        <v/>
      </c>
      <c r="CY66" s="294" t="str">
        <f t="shared" si="103"/>
        <v/>
      </c>
      <c r="CZ66" s="294" t="str">
        <f t="shared" si="104"/>
        <v/>
      </c>
      <c r="DA66" s="294" t="str">
        <f t="shared" si="105"/>
        <v/>
      </c>
      <c r="DB66" s="294" t="str">
        <f t="shared" si="106"/>
        <v/>
      </c>
      <c r="DC66" s="294" t="str">
        <f t="shared" si="107"/>
        <v/>
      </c>
      <c r="DD66" s="294" t="str">
        <f t="shared" si="108"/>
        <v/>
      </c>
      <c r="DE66" s="294" t="str">
        <f t="shared" si="109"/>
        <v/>
      </c>
      <c r="DF66" s="294" t="str">
        <f t="shared" si="126"/>
        <v/>
      </c>
      <c r="DG66" s="294" t="str">
        <f t="shared" si="126"/>
        <v/>
      </c>
      <c r="DH66" s="294" t="str">
        <f t="shared" si="111"/>
        <v/>
      </c>
      <c r="DI66" s="294" t="str">
        <f t="shared" si="112"/>
        <v/>
      </c>
      <c r="DJ66" s="295">
        <v>52</v>
      </c>
      <c r="DK66" s="296"/>
      <c r="DL66" s="296"/>
      <c r="DM66" s="309" t="str">
        <f t="shared" si="113"/>
        <v/>
      </c>
      <c r="DN66" s="292" t="str">
        <f t="shared" si="114"/>
        <v/>
      </c>
      <c r="DO66" s="292" t="str">
        <f t="shared" si="115"/>
        <v/>
      </c>
      <c r="DP66" s="292" t="str">
        <f t="shared" si="116"/>
        <v/>
      </c>
      <c r="DQ66" s="293" t="str">
        <f t="shared" si="117"/>
        <v/>
      </c>
      <c r="DR66" s="293" t="str">
        <f t="shared" si="118"/>
        <v/>
      </c>
      <c r="DS66" s="293" t="str">
        <f t="shared" si="7"/>
        <v/>
      </c>
      <c r="DT66" s="293" t="str">
        <f t="shared" si="8"/>
        <v/>
      </c>
      <c r="DU66" s="294" t="str">
        <f t="shared" si="9"/>
        <v/>
      </c>
      <c r="DV66" s="294" t="str">
        <f t="shared" si="10"/>
        <v/>
      </c>
      <c r="DW66" s="294" t="str">
        <f t="shared" si="11"/>
        <v/>
      </c>
      <c r="DX66" s="294" t="str">
        <f t="shared" si="12"/>
        <v/>
      </c>
      <c r="DY66" s="294" t="str">
        <f t="shared" si="13"/>
        <v/>
      </c>
      <c r="DZ66" s="294" t="str">
        <f t="shared" si="14"/>
        <v/>
      </c>
      <c r="EA66" s="294" t="str">
        <f t="shared" si="15"/>
        <v/>
      </c>
      <c r="EB66" s="294" t="str">
        <f t="shared" si="16"/>
        <v/>
      </c>
      <c r="EC66" s="294" t="str">
        <f t="shared" si="17"/>
        <v/>
      </c>
      <c r="ED66" s="294" t="str">
        <f t="shared" si="120"/>
        <v/>
      </c>
      <c r="EE66" s="294" t="str">
        <f t="shared" si="18"/>
        <v/>
      </c>
      <c r="EF66" s="294" t="str">
        <f t="shared" si="119"/>
        <v/>
      </c>
      <c r="EG66" s="295">
        <v>52</v>
      </c>
      <c r="EH66" s="391"/>
      <c r="EI66" s="391"/>
      <c r="EJ66" s="391"/>
      <c r="EK66" s="391"/>
      <c r="EL66" s="391"/>
      <c r="EM66" s="391"/>
      <c r="EN66" s="391"/>
      <c r="EO66" s="391"/>
      <c r="EP66" s="391"/>
      <c r="EQ66" s="391"/>
      <c r="ER66" s="391"/>
      <c r="ES66" s="391"/>
      <c r="ET66" s="391"/>
      <c r="EU66" s="254" t="str">
        <f>IFERROR(IF(AND('Classificação geral'!$H58="FEM",'Classificação geral'!$I58=1,'Classificação geral'!$F58="Mini"),'Classificação geral'!$A58,""),"")</f>
        <v/>
      </c>
      <c r="EV66" s="254" t="str">
        <f>IFERROR(IF(AND('Classificação geral'!$H58="FEM",'Classificação geral'!$I58=1,'Classificação geral'!F58="Mini"),'Classificação geral'!$B58,""),"")</f>
        <v/>
      </c>
      <c r="EW66" s="255" t="str">
        <f>IF($EV66='Classificação geral'!$B58,'Classificação geral'!$C58,"")</f>
        <v/>
      </c>
      <c r="EX66" s="255" t="str">
        <f>IF($EV66='Classificação geral'!$B58,'Classificação geral'!$D58,"")</f>
        <v/>
      </c>
      <c r="EY66" s="255" t="str">
        <f>IF($EV66='Classificação geral'!$B58,'Classificação geral'!$H58,"")</f>
        <v/>
      </c>
      <c r="EZ66" s="255" t="str">
        <f>IF($EY66='Classificação geral'!$H58,'Classificação geral'!$I58,"")</f>
        <v/>
      </c>
      <c r="FA66" s="255" t="str">
        <f>IF($EZ66='Classificação geral'!$I58,'Classificação geral'!$N58,"")</f>
        <v/>
      </c>
      <c r="FB66" s="255" t="str">
        <f>IF($EZ66='Classificação geral'!$I58,'Classificação geral'!$Q58,"")</f>
        <v/>
      </c>
      <c r="FC66" s="255" t="str">
        <f>IF($EZ66='Classificação geral'!$I58,'Classificação geral'!$R58,"")</f>
        <v/>
      </c>
      <c r="FD66" s="255" t="str">
        <f>IF($EZ66='Classificação geral'!$I58,'Classificação geral'!$J58,"")</f>
        <v/>
      </c>
      <c r="FE66" s="255" t="str">
        <f>IF($EZ66='Classificação geral'!$I58,'Classificação geral'!$S58,"")</f>
        <v/>
      </c>
      <c r="FF66" s="255" t="str">
        <f>IF($EZ66='Classificação geral'!$I58,'Classificação geral'!$U58,"")</f>
        <v/>
      </c>
      <c r="FG66" s="255" t="str">
        <f>IF($EZ66='Classificação geral'!$I58,'Classificação geral'!$V58,"")</f>
        <v/>
      </c>
      <c r="FH66" s="255" t="str">
        <f>IF($EZ66='Classificação geral'!$I58,'Classificação geral'!$K58,"")</f>
        <v/>
      </c>
      <c r="FI66" s="255" t="str">
        <f>IF($EZ66='Classificação geral'!$I58,'Classificação geral'!$W58,"")</f>
        <v/>
      </c>
      <c r="FJ66" s="255" t="str">
        <f>IF($EZ66='Classificação geral'!$I58,'Classificação geral'!$Y58,"")</f>
        <v/>
      </c>
      <c r="FK66" s="255" t="str">
        <f>IF($EZ66='Classificação geral'!$I58,'Classificação geral'!$Z58,"")</f>
        <v/>
      </c>
      <c r="FL66" s="255" t="str">
        <f>IF($EZ66='Classificação geral'!$I58,'Classificação geral'!$L58,"")</f>
        <v/>
      </c>
      <c r="FM66" s="255" t="str">
        <f>IF($EZ66='Classificação geral'!$I58,'Classificação geral'!$M58,"")</f>
        <v/>
      </c>
      <c r="FN66" s="255" t="str">
        <f>IF($EZ66='Classificação geral'!$I58,'Classificação geral'!$AG58,"")</f>
        <v/>
      </c>
      <c r="FO66" s="256" t="str">
        <f>IFERROR(RANK(FN66,FN:FN,0)+ COUNTIF($FN$13:FN65,FN66),"")</f>
        <v/>
      </c>
      <c r="FP66" s="244"/>
      <c r="FQ66" s="254" t="str">
        <f>IFERROR(IF(AND('Classificação geral'!$H58="mas",'Classificação geral'!$I58=1,'Classificação geral'!$F58="Mini"),'Classificação geral'!$A58,""),"")</f>
        <v/>
      </c>
      <c r="FR66" s="254" t="str">
        <f>IFERROR(IF(AND('Classificação geral'!$H58="mas",'Classificação geral'!$I58=1,'Classificação geral'!$F58="Mini"),'Classificação geral'!$B58,""),"")</f>
        <v/>
      </c>
      <c r="FS66" s="255" t="str">
        <f>IF($FR66='Classificação geral'!$B58,'Classificação geral'!$C58,"")</f>
        <v/>
      </c>
      <c r="FT66" s="255" t="str">
        <f>IF($FR66='Classificação geral'!$B58,'Classificação geral'!$D58,"")</f>
        <v/>
      </c>
      <c r="FU66" s="255" t="str">
        <f>IF($FR66='Classificação geral'!$B58,'Classificação geral'!$H58,"")</f>
        <v/>
      </c>
      <c r="FV66" s="254" t="str">
        <f>IFERROR(IF(AND($FU66="mas",'Classificação geral'!$I58=1),'Classificação geral'!I58,""),"")</f>
        <v/>
      </c>
      <c r="FW66" s="254" t="str">
        <f>IFERROR(IF(AND($FU66="mas",'Classificação geral'!$I58=1),'Classificação geral'!N58,""),"")</f>
        <v/>
      </c>
      <c r="FX66" s="254" t="str">
        <f>IFERROR(IF(AND($FU66="mas",'Classificação geral'!$I58=1),'Classificação geral'!Q58,""),"")</f>
        <v/>
      </c>
      <c r="FY66" s="254" t="str">
        <f>IFERROR(IF(AND($FU66="mas",'Classificação geral'!$I58=1),'Classificação geral'!R58,""),"")</f>
        <v/>
      </c>
      <c r="FZ66" s="254" t="str">
        <f>IFERROR(IF(AND($FU66="mas",'Classificação geral'!$I58=1),'Classificação geral'!J58,""),"")</f>
        <v/>
      </c>
      <c r="GA66" s="254" t="str">
        <f>IFERROR(IF(AND($FU66="mas",'Classificação geral'!$I58=1),'Classificação geral'!S58,""),"")</f>
        <v/>
      </c>
      <c r="GB66" s="254" t="str">
        <f>IFERROR(IF(AND($FU66="mas",'Classificação geral'!$I58=1),'Classificação geral'!U58,""),"")</f>
        <v/>
      </c>
      <c r="GC66" s="254" t="str">
        <f>IFERROR(IF(AND($FU66="mas",'Classificação geral'!$I58=1),'Classificação geral'!V58,""),"")</f>
        <v/>
      </c>
      <c r="GD66" s="254" t="str">
        <f>IFERROR(IF(AND($FU66="mas",'Classificação geral'!$I58=1),'Classificação geral'!K58,""),"")</f>
        <v/>
      </c>
      <c r="GE66" s="254" t="str">
        <f>IFERROR(IF(AND($FU66="mas",'Classificação geral'!$I58=1),'Classificação geral'!W58,""),"")</f>
        <v/>
      </c>
      <c r="GF66" s="254" t="str">
        <f>IFERROR(IF(AND($FU66="mas",'Classificação geral'!$I58=1),'Classificação geral'!Y58,""),"")</f>
        <v/>
      </c>
      <c r="GG66" s="254" t="str">
        <f>IFERROR(IF(AND($FU66="mas",'Classificação geral'!$I58=1),'Classificação geral'!Z58,""),"")</f>
        <v/>
      </c>
      <c r="GH66" s="254" t="str">
        <f>IFERROR(IF(AND($FU66="mas",'Classificação geral'!$I58=1),'Classificação geral'!L58,""),"")</f>
        <v/>
      </c>
      <c r="GI66" s="254" t="str">
        <f>IFERROR(IF(AND($FU66="mas",'Classificação geral'!$I58=1),'Classificação geral'!M58,""),"")</f>
        <v/>
      </c>
      <c r="GJ66" s="302" t="str">
        <f>IFERROR(IF(AND($FU66="mas",'Classificação geral'!$I58=1),'Classificação geral'!AG58,""),"")</f>
        <v/>
      </c>
      <c r="GK66" s="256" t="str">
        <f>IFERROR(RANK(GJ66,GJ:GJ,0)+ COUNTIF($GJ$13:GJ65,GJ66),"")</f>
        <v/>
      </c>
      <c r="GL66" s="244"/>
      <c r="GM66" s="254" t="str">
        <f>IFERROR(IF(AND('Classificação geral'!$H58="fem",'Classificação geral'!$I58=2,'Classificação geral'!$F58="Mini"),'Classificação geral'!$A58,""),"")</f>
        <v/>
      </c>
      <c r="GN66" s="254" t="str">
        <f>IFERROR(IF(AND('Classificação geral'!$H58="fem",'Classificação geral'!$I58=2,'Classificação geral'!$F58="Mini"),'Classificação geral'!$B58,""),"")</f>
        <v/>
      </c>
      <c r="GO66" s="255" t="str">
        <f>IF($GN66='Classificação geral'!$B58,'Classificação geral'!$C58,"")</f>
        <v/>
      </c>
      <c r="GP66" s="255" t="str">
        <f>IF($GN66='Classificação geral'!$B58,'Classificação geral'!$D58,"")</f>
        <v/>
      </c>
      <c r="GQ66" s="255" t="str">
        <f>IF($GN66='Classificação geral'!$B58,'Classificação geral'!$H58,"")</f>
        <v/>
      </c>
      <c r="GR66" s="254" t="str">
        <f>IFERROR(IF(AND($GQ66="fem",'Classificação geral'!$I58=2),'Classificação geral'!I58,""),"")</f>
        <v/>
      </c>
      <c r="GS66" s="254" t="str">
        <f>IFERROR(IF(AND($GQ66="fem",'Classificação geral'!$I58=2),'Classificação geral'!N58,""),"")</f>
        <v/>
      </c>
      <c r="GT66" s="254" t="str">
        <f>IFERROR(IF(AND($GQ66="fem",'Classificação geral'!$I58=2),'Classificação geral'!Q58,""),"")</f>
        <v/>
      </c>
      <c r="GU66" s="254" t="str">
        <f>IFERROR(IF(AND($GQ66="fem",'Classificação geral'!$I58=2),'Classificação geral'!R58,""),"")</f>
        <v/>
      </c>
      <c r="GV66" s="254" t="str">
        <f>IFERROR(IF(AND($GQ66="fem",'Classificação geral'!$I58=2),'Classificação geral'!J58,""),"")</f>
        <v/>
      </c>
      <c r="GW66" s="254" t="str">
        <f>IFERROR(IF(AND($GQ66="fem",'Classificação geral'!$I58=2),'Classificação geral'!S58,""),"")</f>
        <v/>
      </c>
      <c r="GX66" s="254" t="str">
        <f>IFERROR(IF(AND($GQ66="fem",'Classificação geral'!$I58=2),'Classificação geral'!U58,""),"")</f>
        <v/>
      </c>
      <c r="GY66" s="254" t="str">
        <f>IFERROR(IF(AND($GQ66="fem",'Classificação geral'!$I58=2),'Classificação geral'!V58,""),"")</f>
        <v/>
      </c>
      <c r="GZ66" s="254" t="str">
        <f>IFERROR(IF(AND($GQ66="fem",'Classificação geral'!$I58=2),'Classificação geral'!K58,""),"")</f>
        <v/>
      </c>
      <c r="HA66" s="254" t="str">
        <f>IFERROR(IF(AND($GQ66="fem",'Classificação geral'!$I58=2),'Classificação geral'!W58,""),"")</f>
        <v/>
      </c>
      <c r="HB66" s="254" t="str">
        <f>IFERROR(IF(AND($GQ66="fem",'Classificação geral'!$I58=2),'Classificação geral'!Y58,""),"")</f>
        <v/>
      </c>
      <c r="HC66" s="254" t="str">
        <f>IFERROR(IF(AND($GQ66="fem",'Classificação geral'!$I58=2),'Classificação geral'!Z58,""),"")</f>
        <v/>
      </c>
      <c r="HD66" s="254" t="str">
        <f>IFERROR(IF(AND($GQ66="fem",'Classificação geral'!$I58=2),'Classificação geral'!L58,""),"")</f>
        <v/>
      </c>
      <c r="HE66" s="254" t="str">
        <f>IFERROR(IF(AND($GQ66="fem",'Classificação geral'!$I58=2),'Classificação geral'!M58,""),"")</f>
        <v/>
      </c>
      <c r="HF66" s="254" t="str">
        <f>IFERROR(IF(AND($GQ66="fem",'Classificação geral'!$I58=2),'Classificação geral'!AG58,""),"")</f>
        <v/>
      </c>
      <c r="HG66" s="256" t="str">
        <f>IFERROR(RANK(HF66,HF:HF,0)+ COUNTIF(HF$13:$HF64,HF66),"")</f>
        <v/>
      </c>
      <c r="HH66" s="244"/>
      <c r="HI66" s="254" t="str">
        <f>IFERROR(IF(AND('Classificação geral'!$H58="mas",'Classificação geral'!$I58=2,'Classificação geral'!$F58="Mini"),'Classificação geral'!$A58,""),"")</f>
        <v/>
      </c>
      <c r="HJ66" s="254" t="str">
        <f>IFERROR(IF(AND('Classificação geral'!$H58="mas",'Classificação geral'!$I58=2,'Classificação geral'!$F58="Mini"),'Classificação geral'!$B58,""),"")</f>
        <v/>
      </c>
      <c r="HK66" s="255" t="str">
        <f>IF($HJ66='Classificação geral'!$B58,'Classificação geral'!$C58,"")</f>
        <v/>
      </c>
      <c r="HL66" s="255" t="str">
        <f>IF($HJ66='Classificação geral'!$B58,'Classificação geral'!$D58,"")</f>
        <v/>
      </c>
      <c r="HM66" s="255" t="str">
        <f>IF($HJ66='Classificação geral'!$B58,'Classificação geral'!$H58,"")</f>
        <v/>
      </c>
      <c r="HN66" s="254" t="str">
        <f>IFERROR(IF(AND($HM66="mas",'Classificação geral'!$I58=2),'Classificação geral'!I58,""),"")</f>
        <v/>
      </c>
      <c r="HO66" s="254" t="str">
        <f>IFERROR(IF(AND($HM66="mas",'Classificação geral'!$I58=2),'Classificação geral'!N58,""),"")</f>
        <v/>
      </c>
      <c r="HP66" s="254" t="str">
        <f>IFERROR(IF(AND($HM66="mas",'Classificação geral'!$I58=2),'Classificação geral'!Q58,""),"")</f>
        <v/>
      </c>
      <c r="HQ66" s="254" t="str">
        <f>IFERROR(IF(AND($HM66="mas",'Classificação geral'!$I58=2),'Classificação geral'!R58,""),"")</f>
        <v/>
      </c>
      <c r="HR66" s="254" t="str">
        <f>IFERROR(IF(AND($HM66="mas",'Classificação geral'!$I58=2),'Classificação geral'!J58,""),"")</f>
        <v/>
      </c>
      <c r="HS66" s="254" t="str">
        <f>IFERROR(IF(AND($HM66="mas",'Classificação geral'!$I58=2),'Classificação geral'!S58,""),"")</f>
        <v/>
      </c>
      <c r="HT66" s="254" t="str">
        <f>IFERROR(IF(AND($HM66="mas",'Classificação geral'!$I58=2),'Classificação geral'!U58,""),"")</f>
        <v/>
      </c>
      <c r="HU66" s="254" t="str">
        <f>IFERROR(IF(AND($HM66="mas",'Classificação geral'!$I58=2),'Classificação geral'!V58,""),"")</f>
        <v/>
      </c>
      <c r="HV66" s="254" t="str">
        <f>IFERROR(IF(AND($HM66="mas",'Classificação geral'!$I58=2),'Classificação geral'!J58,""),"")</f>
        <v/>
      </c>
      <c r="HW66" s="254" t="str">
        <f>IFERROR(IF(AND($HM66="mas",'Classificação geral'!$I58=2),'Classificação geral'!W58,""),"")</f>
        <v/>
      </c>
      <c r="HX66" s="254" t="str">
        <f>IFERROR(IF(AND($HM66="mas",'Classificação geral'!$I58=2),'Classificação geral'!Y58,""),"")</f>
        <v/>
      </c>
      <c r="HY66" s="254" t="str">
        <f>IFERROR(IF(AND($HM66="mas",'Classificação geral'!$I58=2),'Classificação geral'!Z58,""),"")</f>
        <v/>
      </c>
      <c r="HZ66" s="254" t="str">
        <f>IFERROR(IF(AND($HM66="mas",'Classificação geral'!$I58=2),'Classificação geral'!L58,""),"")</f>
        <v/>
      </c>
      <c r="IA66" s="254" t="str">
        <f>IFERROR(IF(AND($HM66="mas",'Classificação geral'!$I58=2),'Classificação geral'!$AG58,""),"")</f>
        <v/>
      </c>
      <c r="IB66" s="256" t="str">
        <f>IFERROR(RANK(IA66,IA:IA,0)+ COUNTIF($IA$13:IA$13,IA66),"")</f>
        <v/>
      </c>
      <c r="IC66" s="244"/>
      <c r="ID66" s="254" t="str">
        <f>IFERROR(IF(AND('Classificação geral'!$H58="fem",'Classificação geral'!$I58=3,'Classificação geral'!$F58="Mini"),'Classificação geral'!$A58,""),"")</f>
        <v/>
      </c>
      <c r="IE66" s="254" t="str">
        <f>IFERROR(IF(AND('Classificação geral'!$H58="fem",'Classificação geral'!$I58=3,'Classificação geral'!$F58="Mini"),'Classificação geral'!$B58,""),"")</f>
        <v/>
      </c>
      <c r="IF66" s="255" t="str">
        <f>IF($IE66='Classificação geral'!$B58,'Classificação geral'!$C58,"")</f>
        <v/>
      </c>
      <c r="IG66" s="255" t="str">
        <f>IF($IE66='Classificação geral'!$B58,'Classificação geral'!$D58,"")</f>
        <v/>
      </c>
      <c r="IH66" s="255" t="str">
        <f>IF($IE66='Classificação geral'!$B58,'Classificação geral'!$H58,"")</f>
        <v/>
      </c>
      <c r="II66" s="255" t="str">
        <f>IF($IH66='Classificação geral'!$H58,'Classificação geral'!$I58,"")</f>
        <v/>
      </c>
      <c r="IJ66" s="255" t="str">
        <f>IF($II66='Classificação geral'!$I58,'Classificação geral'!$N58,"")</f>
        <v/>
      </c>
      <c r="IK66" s="255" t="str">
        <f>IF($II66='Classificação geral'!$I58,'Classificação geral'!$Q58,"")</f>
        <v/>
      </c>
      <c r="IL66" s="255" t="str">
        <f>IF($II66='Classificação geral'!$I58,'Classificação geral'!$R58,"")</f>
        <v/>
      </c>
      <c r="IM66" s="255" t="str">
        <f>IF($II66='Classificação geral'!$I58,'Classificação geral'!$J58,"")</f>
        <v/>
      </c>
      <c r="IN66" s="255" t="str">
        <f>IF($II66='Classificação geral'!$I58,'Classificação geral'!$S58,"")</f>
        <v/>
      </c>
      <c r="IO66" s="255" t="str">
        <f>IF($II66='Classificação geral'!$I58,'Classificação geral'!$U58,"")</f>
        <v/>
      </c>
      <c r="IP66" s="255" t="str">
        <f>IF($II66='Classificação geral'!$I58,'Classificação geral'!$V58,"")</f>
        <v/>
      </c>
      <c r="IQ66" s="255" t="str">
        <f>IF($II66='Classificação geral'!$I58,'Classificação geral'!$K58,"")</f>
        <v/>
      </c>
      <c r="IR66" s="255" t="str">
        <f>IF($II66='Classificação geral'!$I58,'Classificação geral'!$W58,"")</f>
        <v/>
      </c>
      <c r="IS66" s="255" t="str">
        <f>IF($II66='Classificação geral'!$I58,'Classificação geral'!$Y58,"")</f>
        <v/>
      </c>
      <c r="IT66" s="255" t="str">
        <f>IF($II66='Classificação geral'!$I58,'Classificação geral'!$Z58,"")</f>
        <v/>
      </c>
      <c r="IU66" s="255" t="str">
        <f>IF($II66='Classificação geral'!$I58,'Classificação geral'!$L58,"")</f>
        <v/>
      </c>
      <c r="IV66" s="255" t="str">
        <f>IF($II66='Classificação geral'!$I58,'Classificação geral'!$M58,"")</f>
        <v/>
      </c>
      <c r="IW66" s="255" t="str">
        <f>IF($II66='Classificação geral'!$I58,'Classificação geral'!$AG58,"")</f>
        <v/>
      </c>
      <c r="IX66" s="256" t="str">
        <f>IFERROR(RANK(IW66,IW:IW,0)+ COUNTIF($IW$13:IW64,IW66),"")</f>
        <v/>
      </c>
      <c r="IY66" s="244"/>
      <c r="IZ66" s="254" t="str">
        <f>IFERROR(IF(AND('Classificação geral'!$H58="mas",'Classificação geral'!$I58=3,'Classificação geral'!$F58="Mini"),'Classificação geral'!$A58,""),"")</f>
        <v/>
      </c>
      <c r="JA66" s="254" t="str">
        <f>IFERROR(IF(AND('Classificação geral'!$H58="mas",'Classificação geral'!$I58=3,'Classificação geral'!$F58="Mini"),'Classificação geral'!$B58,""),"")</f>
        <v/>
      </c>
      <c r="JB66" s="255" t="str">
        <f>IF($JA66='Classificação geral'!$B58,'Classificação geral'!$C58,"")</f>
        <v/>
      </c>
      <c r="JC66" s="255" t="str">
        <f>IF($JA66='Classificação geral'!$B58,'Classificação geral'!$D58,"")</f>
        <v/>
      </c>
      <c r="JD66" s="255" t="str">
        <f>IF($JA66='Classificação geral'!$B58,'Classificação geral'!$H58,"")</f>
        <v/>
      </c>
      <c r="JE66" s="254" t="str">
        <f>IFERROR(IF(AND($JD66="mas",'Classificação geral'!$I58=3),'Classificação geral'!I58,""),"")</f>
        <v/>
      </c>
      <c r="JF66" s="254" t="str">
        <f>IFERROR(IF(AND($JD66="mas",'Classificação geral'!$I58=3),'Classificação geral'!N58,""),"")</f>
        <v/>
      </c>
      <c r="JG66" s="254" t="str">
        <f>IFERROR(IF(AND($JD66="mas",'Classificação geral'!$I58=3),'Classificação geral'!Q58,""),"")</f>
        <v/>
      </c>
      <c r="JH66" s="254" t="str">
        <f>IFERROR(IF(AND($JD66="mas",'Classificação geral'!$I58=3),'Classificação geral'!R58,""),"")</f>
        <v/>
      </c>
      <c r="JI66" s="254" t="str">
        <f>IFERROR(IF(AND($JD66="mas",'Classificação geral'!$I58=3),'Classificação geral'!J58,""),"")</f>
        <v/>
      </c>
      <c r="JJ66" s="254" t="str">
        <f>IFERROR(IF(AND($JD66="mas",'Classificação geral'!$I58=3),'Classificação geral'!S58,""),"")</f>
        <v/>
      </c>
      <c r="JK66" s="254" t="str">
        <f>IFERROR(IF(AND($JD66="mas",'Classificação geral'!$I58=3),'Classificação geral'!U58,""),"")</f>
        <v/>
      </c>
      <c r="JL66" s="254" t="str">
        <f>IFERROR(IF(AND($JD66="mas",'Classificação geral'!$I58=3),'Classificação geral'!V58,""),"")</f>
        <v/>
      </c>
      <c r="JM66" s="254" t="str">
        <f>IFERROR(IF(AND($JD66="mas",'Classificação geral'!$I58=3),'Classificação geral'!K58,""),"")</f>
        <v/>
      </c>
      <c r="JN66" s="254" t="str">
        <f>IFERROR(IF(AND($JD66="mas",'Classificação geral'!$I58=3),'Classificação geral'!W58,""),"")</f>
        <v/>
      </c>
      <c r="JO66" s="254" t="str">
        <f>IFERROR(IF(AND($JD66="mas",'Classificação geral'!$I58=3),'Classificação geral'!Y58,""),"")</f>
        <v/>
      </c>
      <c r="JP66" s="254" t="str">
        <f>IFERROR(IF(AND($JD66="mas",'Classificação geral'!$I58=3),'Classificação geral'!Z58,""),"")</f>
        <v/>
      </c>
      <c r="JQ66" s="254" t="str">
        <f>IFERROR(IF(AND($JD66="mas",'Classificação geral'!$I58=3),'Classificação geral'!L58,""),"")</f>
        <v/>
      </c>
      <c r="JR66" s="254" t="str">
        <f>IFERROR(IF(AND($JD66="mas",'Classificação geral'!$I58=3),'Classificação geral'!$AG58,""),"")</f>
        <v/>
      </c>
      <c r="JS66" s="256" t="str">
        <f>IFERROR(RANK(JR66,JR:JR,0)+ COUNTIF(JR$13:$JR64,JR66),"")</f>
        <v/>
      </c>
    </row>
    <row r="67" spans="1:279" s="304" customFormat="1" ht="24.75" customHeight="1" x14ac:dyDescent="0.4">
      <c r="A67" s="297"/>
      <c r="B67" s="309" t="str">
        <f t="shared" si="19"/>
        <v/>
      </c>
      <c r="C67" s="292" t="str">
        <f t="shared" si="20"/>
        <v/>
      </c>
      <c r="D67" s="292" t="str">
        <f t="shared" si="21"/>
        <v/>
      </c>
      <c r="E67" s="292" t="str">
        <f t="shared" si="22"/>
        <v/>
      </c>
      <c r="F67" s="293" t="str">
        <f t="shared" si="23"/>
        <v/>
      </c>
      <c r="G67" s="293" t="str">
        <f t="shared" si="24"/>
        <v/>
      </c>
      <c r="H67" s="294" t="str">
        <f t="shared" si="25"/>
        <v/>
      </c>
      <c r="I67" s="294" t="str">
        <f t="shared" si="26"/>
        <v/>
      </c>
      <c r="J67" s="294" t="str">
        <f t="shared" si="27"/>
        <v/>
      </c>
      <c r="K67" s="294" t="str">
        <f t="shared" si="28"/>
        <v/>
      </c>
      <c r="L67" s="294" t="str">
        <f t="shared" si="29"/>
        <v/>
      </c>
      <c r="M67" s="294" t="str">
        <f t="shared" si="30"/>
        <v/>
      </c>
      <c r="N67" s="294" t="str">
        <f t="shared" si="31"/>
        <v/>
      </c>
      <c r="O67" s="294" t="str">
        <f t="shared" si="32"/>
        <v/>
      </c>
      <c r="P67" s="294" t="str">
        <f t="shared" si="33"/>
        <v/>
      </c>
      <c r="Q67" s="294" t="str">
        <f t="shared" si="34"/>
        <v/>
      </c>
      <c r="R67" s="294" t="str">
        <f t="shared" si="121"/>
        <v/>
      </c>
      <c r="S67" s="294" t="str">
        <f t="shared" si="121"/>
        <v/>
      </c>
      <c r="T67" s="294" t="str">
        <f t="shared" si="36"/>
        <v/>
      </c>
      <c r="U67" s="294" t="str">
        <f t="shared" si="37"/>
        <v/>
      </c>
      <c r="V67" s="295">
        <v>53</v>
      </c>
      <c r="W67" s="296"/>
      <c r="X67" s="296"/>
      <c r="Y67" s="309" t="str">
        <f t="shared" si="38"/>
        <v/>
      </c>
      <c r="Z67" s="292" t="str">
        <f t="shared" si="39"/>
        <v/>
      </c>
      <c r="AA67" s="292" t="str">
        <f t="shared" si="40"/>
        <v/>
      </c>
      <c r="AB67" s="292" t="str">
        <f t="shared" si="41"/>
        <v/>
      </c>
      <c r="AC67" s="293" t="str">
        <f t="shared" si="42"/>
        <v/>
      </c>
      <c r="AD67" s="293" t="str">
        <f t="shared" si="43"/>
        <v/>
      </c>
      <c r="AE67" s="294" t="str">
        <f t="shared" si="44"/>
        <v/>
      </c>
      <c r="AF67" s="294" t="str">
        <f t="shared" si="45"/>
        <v/>
      </c>
      <c r="AG67" s="294" t="str">
        <f t="shared" si="46"/>
        <v/>
      </c>
      <c r="AH67" s="294" t="str">
        <f t="shared" si="47"/>
        <v/>
      </c>
      <c r="AI67" s="294" t="str">
        <f t="shared" si="48"/>
        <v/>
      </c>
      <c r="AJ67" s="294" t="str">
        <f t="shared" si="49"/>
        <v/>
      </c>
      <c r="AK67" s="294" t="str">
        <f t="shared" si="50"/>
        <v/>
      </c>
      <c r="AL67" s="294" t="str">
        <f t="shared" si="51"/>
        <v/>
      </c>
      <c r="AM67" s="294" t="str">
        <f t="shared" si="52"/>
        <v/>
      </c>
      <c r="AN67" s="294" t="str">
        <f t="shared" si="53"/>
        <v/>
      </c>
      <c r="AO67" s="294" t="str">
        <f t="shared" si="122"/>
        <v/>
      </c>
      <c r="AP67" s="294" t="str">
        <f t="shared" si="122"/>
        <v/>
      </c>
      <c r="AQ67" s="294" t="str">
        <f t="shared" si="55"/>
        <v/>
      </c>
      <c r="AR67" s="294" t="str">
        <f t="shared" si="56"/>
        <v/>
      </c>
      <c r="AS67" s="295">
        <v>53</v>
      </c>
      <c r="AT67" s="296"/>
      <c r="AU67" s="297"/>
      <c r="AV67" s="310" t="str">
        <f t="shared" si="57"/>
        <v/>
      </c>
      <c r="AW67" s="292" t="str">
        <f t="shared" si="58"/>
        <v/>
      </c>
      <c r="AX67" s="292" t="str">
        <f t="shared" si="59"/>
        <v/>
      </c>
      <c r="AY67" s="293" t="str">
        <f t="shared" si="60"/>
        <v/>
      </c>
      <c r="AZ67" s="293" t="str">
        <f t="shared" si="61"/>
        <v/>
      </c>
      <c r="BA67" s="293" t="str">
        <f t="shared" si="62"/>
        <v/>
      </c>
      <c r="BB67" s="294" t="str">
        <f t="shared" si="63"/>
        <v/>
      </c>
      <c r="BC67" s="294" t="str">
        <f t="shared" si="64"/>
        <v/>
      </c>
      <c r="BD67" s="294" t="str">
        <f t="shared" si="65"/>
        <v/>
      </c>
      <c r="BE67" s="294" t="str">
        <f t="shared" si="66"/>
        <v/>
      </c>
      <c r="BF67" s="294" t="str">
        <f t="shared" si="67"/>
        <v/>
      </c>
      <c r="BG67" s="294" t="str">
        <f t="shared" si="68"/>
        <v/>
      </c>
      <c r="BH67" s="294" t="str">
        <f t="shared" si="69"/>
        <v/>
      </c>
      <c r="BI67" s="294" t="str">
        <f t="shared" si="70"/>
        <v/>
      </c>
      <c r="BJ67" s="294" t="str">
        <f t="shared" si="71"/>
        <v/>
      </c>
      <c r="BK67" s="294" t="str">
        <f t="shared" si="72"/>
        <v/>
      </c>
      <c r="BL67" s="294" t="str">
        <f t="shared" si="123"/>
        <v/>
      </c>
      <c r="BM67" s="294" t="str">
        <f t="shared" si="123"/>
        <v/>
      </c>
      <c r="BN67" s="294" t="str">
        <f t="shared" si="74"/>
        <v/>
      </c>
      <c r="BO67" s="294" t="str">
        <f t="shared" si="75"/>
        <v/>
      </c>
      <c r="BP67" s="295">
        <v>53</v>
      </c>
      <c r="BQ67" s="296"/>
      <c r="BR67" s="296"/>
      <c r="BS67" s="310" t="str">
        <f t="shared" si="76"/>
        <v/>
      </c>
      <c r="BT67" s="292" t="str">
        <f t="shared" si="77"/>
        <v/>
      </c>
      <c r="BU67" s="292" t="str">
        <f t="shared" si="78"/>
        <v/>
      </c>
      <c r="BV67" s="293" t="str">
        <f t="shared" si="79"/>
        <v/>
      </c>
      <c r="BW67" s="293" t="str">
        <f t="shared" si="80"/>
        <v/>
      </c>
      <c r="BX67" s="293" t="str">
        <f t="shared" si="124"/>
        <v/>
      </c>
      <c r="BY67" s="294" t="str">
        <f t="shared" si="124"/>
        <v/>
      </c>
      <c r="BZ67" s="294" t="str">
        <f t="shared" si="82"/>
        <v/>
      </c>
      <c r="CA67" s="294" t="str">
        <f t="shared" si="83"/>
        <v/>
      </c>
      <c r="CB67" s="294" t="str">
        <f t="shared" si="84"/>
        <v/>
      </c>
      <c r="CC67" s="294" t="str">
        <f t="shared" si="85"/>
        <v/>
      </c>
      <c r="CD67" s="294" t="str">
        <f t="shared" si="86"/>
        <v/>
      </c>
      <c r="CE67" s="294" t="str">
        <f t="shared" si="87"/>
        <v/>
      </c>
      <c r="CF67" s="294" t="str">
        <f t="shared" si="88"/>
        <v/>
      </c>
      <c r="CG67" s="294" t="str">
        <f t="shared" si="89"/>
        <v/>
      </c>
      <c r="CH67" s="294" t="str">
        <f t="shared" si="90"/>
        <v/>
      </c>
      <c r="CI67" s="294" t="str">
        <f t="shared" si="125"/>
        <v/>
      </c>
      <c r="CJ67" s="294" t="str">
        <f t="shared" si="125"/>
        <v/>
      </c>
      <c r="CK67" s="294" t="str">
        <f t="shared" si="92"/>
        <v/>
      </c>
      <c r="CL67" s="294" t="str">
        <f t="shared" si="93"/>
        <v/>
      </c>
      <c r="CM67" s="295">
        <v>53</v>
      </c>
      <c r="CN67" s="297"/>
      <c r="CO67" s="297"/>
      <c r="CP67" s="309" t="str">
        <f t="shared" si="94"/>
        <v/>
      </c>
      <c r="CQ67" s="292" t="str">
        <f t="shared" si="95"/>
        <v/>
      </c>
      <c r="CR67" s="292" t="str">
        <f t="shared" si="96"/>
        <v/>
      </c>
      <c r="CS67" s="292" t="str">
        <f t="shared" si="97"/>
        <v/>
      </c>
      <c r="CT67" s="293" t="str">
        <f t="shared" si="98"/>
        <v/>
      </c>
      <c r="CU67" s="293" t="str">
        <f t="shared" si="99"/>
        <v/>
      </c>
      <c r="CV67" s="294" t="str">
        <f t="shared" si="100"/>
        <v/>
      </c>
      <c r="CW67" s="294" t="str">
        <f t="shared" si="101"/>
        <v/>
      </c>
      <c r="CX67" s="294" t="str">
        <f t="shared" si="102"/>
        <v/>
      </c>
      <c r="CY67" s="294" t="str">
        <f t="shared" si="103"/>
        <v/>
      </c>
      <c r="CZ67" s="294" t="str">
        <f t="shared" si="104"/>
        <v/>
      </c>
      <c r="DA67" s="294" t="str">
        <f t="shared" si="105"/>
        <v/>
      </c>
      <c r="DB67" s="294" t="str">
        <f t="shared" si="106"/>
        <v/>
      </c>
      <c r="DC67" s="294" t="str">
        <f t="shared" si="107"/>
        <v/>
      </c>
      <c r="DD67" s="294" t="str">
        <f t="shared" si="108"/>
        <v/>
      </c>
      <c r="DE67" s="294" t="str">
        <f t="shared" si="109"/>
        <v/>
      </c>
      <c r="DF67" s="294" t="str">
        <f t="shared" si="126"/>
        <v/>
      </c>
      <c r="DG67" s="294" t="str">
        <f t="shared" si="126"/>
        <v/>
      </c>
      <c r="DH67" s="294" t="str">
        <f t="shared" si="111"/>
        <v/>
      </c>
      <c r="DI67" s="294" t="str">
        <f t="shared" si="112"/>
        <v/>
      </c>
      <c r="DJ67" s="295">
        <v>53</v>
      </c>
      <c r="DK67" s="296"/>
      <c r="DL67" s="296"/>
      <c r="DM67" s="309" t="str">
        <f t="shared" si="113"/>
        <v/>
      </c>
      <c r="DN67" s="292" t="str">
        <f t="shared" si="114"/>
        <v/>
      </c>
      <c r="DO67" s="292" t="str">
        <f t="shared" si="115"/>
        <v/>
      </c>
      <c r="DP67" s="292" t="str">
        <f t="shared" si="116"/>
        <v/>
      </c>
      <c r="DQ67" s="293" t="str">
        <f t="shared" si="117"/>
        <v/>
      </c>
      <c r="DR67" s="293" t="str">
        <f t="shared" si="118"/>
        <v/>
      </c>
      <c r="DS67" s="293" t="str">
        <f t="shared" si="7"/>
        <v/>
      </c>
      <c r="DT67" s="293" t="str">
        <f t="shared" si="8"/>
        <v/>
      </c>
      <c r="DU67" s="294" t="str">
        <f t="shared" si="9"/>
        <v/>
      </c>
      <c r="DV67" s="294" t="str">
        <f t="shared" si="10"/>
        <v/>
      </c>
      <c r="DW67" s="294" t="str">
        <f t="shared" si="11"/>
        <v/>
      </c>
      <c r="DX67" s="294" t="str">
        <f t="shared" si="12"/>
        <v/>
      </c>
      <c r="DY67" s="294" t="str">
        <f t="shared" si="13"/>
        <v/>
      </c>
      <c r="DZ67" s="294" t="str">
        <f t="shared" si="14"/>
        <v/>
      </c>
      <c r="EA67" s="294" t="str">
        <f t="shared" si="15"/>
        <v/>
      </c>
      <c r="EB67" s="294" t="str">
        <f t="shared" si="16"/>
        <v/>
      </c>
      <c r="EC67" s="294" t="str">
        <f t="shared" si="17"/>
        <v/>
      </c>
      <c r="ED67" s="294" t="str">
        <f t="shared" si="120"/>
        <v/>
      </c>
      <c r="EE67" s="294" t="str">
        <f t="shared" si="18"/>
        <v/>
      </c>
      <c r="EF67" s="294" t="str">
        <f t="shared" si="119"/>
        <v/>
      </c>
      <c r="EG67" s="295">
        <v>53</v>
      </c>
      <c r="EH67" s="391"/>
      <c r="EI67" s="391"/>
      <c r="EJ67" s="391"/>
      <c r="EK67" s="391"/>
      <c r="EL67" s="391"/>
      <c r="EM67" s="391"/>
      <c r="EN67" s="391"/>
      <c r="EO67" s="391"/>
      <c r="EP67" s="391"/>
      <c r="EQ67" s="391"/>
      <c r="ER67" s="391"/>
      <c r="ES67" s="391"/>
      <c r="ET67" s="391"/>
      <c r="EU67" s="254" t="str">
        <f>IFERROR(IF(AND('Classificação geral'!$H59="FEM",'Classificação geral'!$I59=1,'Classificação geral'!$F59="Mini"),'Classificação geral'!$A59,""),"")</f>
        <v/>
      </c>
      <c r="EV67" s="254" t="str">
        <f>IFERROR(IF(AND('Classificação geral'!$H59="FEM",'Classificação geral'!$I59=1,'Classificação geral'!F59="Mini"),'Classificação geral'!$B59,""),"")</f>
        <v/>
      </c>
      <c r="EW67" s="255" t="str">
        <f>IF($EV67='Classificação geral'!$B59,'Classificação geral'!$C59,"")</f>
        <v/>
      </c>
      <c r="EX67" s="255" t="str">
        <f>IF($EV67='Classificação geral'!$B59,'Classificação geral'!$D59,"")</f>
        <v/>
      </c>
      <c r="EY67" s="255" t="str">
        <f>IF($EV67='Classificação geral'!$B59,'Classificação geral'!$H59,"")</f>
        <v/>
      </c>
      <c r="EZ67" s="255" t="str">
        <f>IF($EY67='Classificação geral'!$H59,'Classificação geral'!$I59,"")</f>
        <v/>
      </c>
      <c r="FA67" s="255" t="str">
        <f>IF($EZ67='Classificação geral'!$I59,'Classificação geral'!$N59,"")</f>
        <v/>
      </c>
      <c r="FB67" s="255" t="str">
        <f>IF($EZ67='Classificação geral'!$I59,'Classificação geral'!$Q59,"")</f>
        <v/>
      </c>
      <c r="FC67" s="255" t="str">
        <f>IF($EZ67='Classificação geral'!$I59,'Classificação geral'!$R59,"")</f>
        <v/>
      </c>
      <c r="FD67" s="255" t="str">
        <f>IF($EZ67='Classificação geral'!$I59,'Classificação geral'!$J59,"")</f>
        <v/>
      </c>
      <c r="FE67" s="255" t="str">
        <f>IF($EZ67='Classificação geral'!$I59,'Classificação geral'!$S59,"")</f>
        <v/>
      </c>
      <c r="FF67" s="255" t="str">
        <f>IF($EZ67='Classificação geral'!$I59,'Classificação geral'!$U59,"")</f>
        <v/>
      </c>
      <c r="FG67" s="255" t="str">
        <f>IF($EZ67='Classificação geral'!$I59,'Classificação geral'!$V59,"")</f>
        <v/>
      </c>
      <c r="FH67" s="255" t="str">
        <f>IF($EZ67='Classificação geral'!$I59,'Classificação geral'!$K59,"")</f>
        <v/>
      </c>
      <c r="FI67" s="255" t="str">
        <f>IF($EZ67='Classificação geral'!$I59,'Classificação geral'!$W59,"")</f>
        <v/>
      </c>
      <c r="FJ67" s="255" t="str">
        <f>IF($EZ67='Classificação geral'!$I59,'Classificação geral'!$Y59,"")</f>
        <v/>
      </c>
      <c r="FK67" s="255" t="str">
        <f>IF($EZ67='Classificação geral'!$I59,'Classificação geral'!$Z59,"")</f>
        <v/>
      </c>
      <c r="FL67" s="255" t="str">
        <f>IF($EZ67='Classificação geral'!$I59,'Classificação geral'!$L59,"")</f>
        <v/>
      </c>
      <c r="FM67" s="255" t="str">
        <f>IF($EZ67='Classificação geral'!$I59,'Classificação geral'!$M59,"")</f>
        <v/>
      </c>
      <c r="FN67" s="255" t="str">
        <f>IF($EZ67='Classificação geral'!$I59,'Classificação geral'!$AG59,"")</f>
        <v/>
      </c>
      <c r="FO67" s="256" t="str">
        <f>IFERROR(RANK(FN67,FN:FN,0)+ COUNTIF($FN$13:FN66,FN67),"")</f>
        <v/>
      </c>
      <c r="FP67" s="244"/>
      <c r="FQ67" s="254" t="str">
        <f>IFERROR(IF(AND('Classificação geral'!$H59="mas",'Classificação geral'!$I59=1,'Classificação geral'!$F59="Mini"),'Classificação geral'!$A59,""),"")</f>
        <v/>
      </c>
      <c r="FR67" s="254" t="str">
        <f>IFERROR(IF(AND('Classificação geral'!$H59="mas",'Classificação geral'!$I59=1,'Classificação geral'!$F59="Mini"),'Classificação geral'!$B59,""),"")</f>
        <v/>
      </c>
      <c r="FS67" s="255" t="str">
        <f>IF($FR67='Classificação geral'!$B59,'Classificação geral'!$C59,"")</f>
        <v/>
      </c>
      <c r="FT67" s="255" t="str">
        <f>IF($FR67='Classificação geral'!$B59,'Classificação geral'!$D59,"")</f>
        <v/>
      </c>
      <c r="FU67" s="255" t="str">
        <f>IF($FR67='Classificação geral'!$B59,'Classificação geral'!$H59,"")</f>
        <v/>
      </c>
      <c r="FV67" s="254" t="str">
        <f>IFERROR(IF(AND($FU67="mas",'Classificação geral'!$I59=1),'Classificação geral'!I59,""),"")</f>
        <v/>
      </c>
      <c r="FW67" s="254" t="str">
        <f>IFERROR(IF(AND($FU67="mas",'Classificação geral'!$I59=1),'Classificação geral'!N59,""),"")</f>
        <v/>
      </c>
      <c r="FX67" s="254" t="str">
        <f>IFERROR(IF(AND($FU67="mas",'Classificação geral'!$I59=1),'Classificação geral'!Q59,""),"")</f>
        <v/>
      </c>
      <c r="FY67" s="254" t="str">
        <f>IFERROR(IF(AND($FU67="mas",'Classificação geral'!$I59=1),'Classificação geral'!R59,""),"")</f>
        <v/>
      </c>
      <c r="FZ67" s="254" t="str">
        <f>IFERROR(IF(AND($FU67="mas",'Classificação geral'!$I59=1),'Classificação geral'!J59,""),"")</f>
        <v/>
      </c>
      <c r="GA67" s="254" t="str">
        <f>IFERROR(IF(AND($FU67="mas",'Classificação geral'!$I59=1),'Classificação geral'!S59,""),"")</f>
        <v/>
      </c>
      <c r="GB67" s="254" t="str">
        <f>IFERROR(IF(AND($FU67="mas",'Classificação geral'!$I59=1),'Classificação geral'!U59,""),"")</f>
        <v/>
      </c>
      <c r="GC67" s="254" t="str">
        <f>IFERROR(IF(AND($FU67="mas",'Classificação geral'!$I59=1),'Classificação geral'!V59,""),"")</f>
        <v/>
      </c>
      <c r="GD67" s="254" t="str">
        <f>IFERROR(IF(AND($FU67="mas",'Classificação geral'!$I59=1),'Classificação geral'!K59,""),"")</f>
        <v/>
      </c>
      <c r="GE67" s="254" t="str">
        <f>IFERROR(IF(AND($FU67="mas",'Classificação geral'!$I59=1),'Classificação geral'!W59,""),"")</f>
        <v/>
      </c>
      <c r="GF67" s="254" t="str">
        <f>IFERROR(IF(AND($FU67="mas",'Classificação geral'!$I59=1),'Classificação geral'!Y59,""),"")</f>
        <v/>
      </c>
      <c r="GG67" s="254" t="str">
        <f>IFERROR(IF(AND($FU67="mas",'Classificação geral'!$I59=1),'Classificação geral'!Z59,""),"")</f>
        <v/>
      </c>
      <c r="GH67" s="254" t="str">
        <f>IFERROR(IF(AND($FU67="mas",'Classificação geral'!$I59=1),'Classificação geral'!L59,""),"")</f>
        <v/>
      </c>
      <c r="GI67" s="254" t="str">
        <f>IFERROR(IF(AND($FU67="mas",'Classificação geral'!$I59=1),'Classificação geral'!M59,""),"")</f>
        <v/>
      </c>
      <c r="GJ67" s="302" t="str">
        <f>IFERROR(IF(AND($FU67="mas",'Classificação geral'!$I59=1),'Classificação geral'!AG59,""),"")</f>
        <v/>
      </c>
      <c r="GK67" s="256" t="str">
        <f>IFERROR(RANK(GJ67,GJ:GJ,0)+ COUNTIF($GJ$13:GJ66,GJ67),"")</f>
        <v/>
      </c>
      <c r="GL67" s="244"/>
      <c r="GM67" s="254" t="str">
        <f>IFERROR(IF(AND('Classificação geral'!$H59="fem",'Classificação geral'!$I59=2,'Classificação geral'!$F59="Mini"),'Classificação geral'!$A59,""),"")</f>
        <v/>
      </c>
      <c r="GN67" s="254" t="str">
        <f>IFERROR(IF(AND('Classificação geral'!$H59="fem",'Classificação geral'!$I59=2,'Classificação geral'!$F59="Mini"),'Classificação geral'!$B59,""),"")</f>
        <v/>
      </c>
      <c r="GO67" s="255" t="str">
        <f>IF($GN67='Classificação geral'!$B59,'Classificação geral'!$C59,"")</f>
        <v/>
      </c>
      <c r="GP67" s="255" t="str">
        <f>IF($GN67='Classificação geral'!$B59,'Classificação geral'!$D59,"")</f>
        <v/>
      </c>
      <c r="GQ67" s="255" t="str">
        <f>IF($GN67='Classificação geral'!$B59,'Classificação geral'!$H59,"")</f>
        <v/>
      </c>
      <c r="GR67" s="254" t="str">
        <f>IFERROR(IF(AND($GQ67="fem",'Classificação geral'!$I59=2),'Classificação geral'!I59,""),"")</f>
        <v/>
      </c>
      <c r="GS67" s="254" t="str">
        <f>IFERROR(IF(AND($GQ67="fem",'Classificação geral'!$I59=2),'Classificação geral'!N59,""),"")</f>
        <v/>
      </c>
      <c r="GT67" s="254" t="str">
        <f>IFERROR(IF(AND($GQ67="fem",'Classificação geral'!$I59=2),'Classificação geral'!Q59,""),"")</f>
        <v/>
      </c>
      <c r="GU67" s="254" t="str">
        <f>IFERROR(IF(AND($GQ67="fem",'Classificação geral'!$I59=2),'Classificação geral'!R59,""),"")</f>
        <v/>
      </c>
      <c r="GV67" s="254" t="str">
        <f>IFERROR(IF(AND($GQ67="fem",'Classificação geral'!$I59=2),'Classificação geral'!J59,""),"")</f>
        <v/>
      </c>
      <c r="GW67" s="254" t="str">
        <f>IFERROR(IF(AND($GQ67="fem",'Classificação geral'!$I59=2),'Classificação geral'!S59,""),"")</f>
        <v/>
      </c>
      <c r="GX67" s="254" t="str">
        <f>IFERROR(IF(AND($GQ67="fem",'Classificação geral'!$I59=2),'Classificação geral'!U59,""),"")</f>
        <v/>
      </c>
      <c r="GY67" s="254" t="str">
        <f>IFERROR(IF(AND($GQ67="fem",'Classificação geral'!$I59=2),'Classificação geral'!V59,""),"")</f>
        <v/>
      </c>
      <c r="GZ67" s="254" t="str">
        <f>IFERROR(IF(AND($GQ67="fem",'Classificação geral'!$I59=2),'Classificação geral'!K59,""),"")</f>
        <v/>
      </c>
      <c r="HA67" s="254" t="str">
        <f>IFERROR(IF(AND($GQ67="fem",'Classificação geral'!$I59=2),'Classificação geral'!W59,""),"")</f>
        <v/>
      </c>
      <c r="HB67" s="254" t="str">
        <f>IFERROR(IF(AND($GQ67="fem",'Classificação geral'!$I59=2),'Classificação geral'!Y59,""),"")</f>
        <v/>
      </c>
      <c r="HC67" s="254" t="str">
        <f>IFERROR(IF(AND($GQ67="fem",'Classificação geral'!$I59=2),'Classificação geral'!Z59,""),"")</f>
        <v/>
      </c>
      <c r="HD67" s="254" t="str">
        <f>IFERROR(IF(AND($GQ67="fem",'Classificação geral'!$I59=2),'Classificação geral'!L59,""),"")</f>
        <v/>
      </c>
      <c r="HE67" s="254" t="str">
        <f>IFERROR(IF(AND($GQ67="fem",'Classificação geral'!$I59=2),'Classificação geral'!M59,""),"")</f>
        <v/>
      </c>
      <c r="HF67" s="254" t="str">
        <f>IFERROR(IF(AND($GQ67="fem",'Classificação geral'!$I59=2),'Classificação geral'!AG59,""),"")</f>
        <v/>
      </c>
      <c r="HG67" s="256" t="str">
        <f>IFERROR(RANK(HF67,HF:HF,0)+ COUNTIF(HF$13:$HF65,HF67),"")</f>
        <v/>
      </c>
      <c r="HH67" s="244"/>
      <c r="HI67" s="254" t="str">
        <f>IFERROR(IF(AND('Classificação geral'!$H59="mas",'Classificação geral'!$I59=2,'Classificação geral'!$F59="Mini"),'Classificação geral'!$A59,""),"")</f>
        <v/>
      </c>
      <c r="HJ67" s="254" t="str">
        <f>IFERROR(IF(AND('Classificação geral'!$H59="mas",'Classificação geral'!$I59=2,'Classificação geral'!$F59="Mini"),'Classificação geral'!$B59,""),"")</f>
        <v/>
      </c>
      <c r="HK67" s="255" t="str">
        <f>IF($HJ67='Classificação geral'!$B59,'Classificação geral'!$C59,"")</f>
        <v/>
      </c>
      <c r="HL67" s="255" t="str">
        <f>IF($HJ67='Classificação geral'!$B59,'Classificação geral'!$D59,"")</f>
        <v/>
      </c>
      <c r="HM67" s="255" t="str">
        <f>IF($HJ67='Classificação geral'!$B59,'Classificação geral'!$H59,"")</f>
        <v/>
      </c>
      <c r="HN67" s="254" t="str">
        <f>IFERROR(IF(AND($HM67="mas",'Classificação geral'!$I59=2),'Classificação geral'!I59,""),"")</f>
        <v/>
      </c>
      <c r="HO67" s="254" t="str">
        <f>IFERROR(IF(AND($HM67="mas",'Classificação geral'!$I59=2),'Classificação geral'!N59,""),"")</f>
        <v/>
      </c>
      <c r="HP67" s="254" t="str">
        <f>IFERROR(IF(AND($HM67="mas",'Classificação geral'!$I59=2),'Classificação geral'!Q59,""),"")</f>
        <v/>
      </c>
      <c r="HQ67" s="254" t="str">
        <f>IFERROR(IF(AND($HM67="mas",'Classificação geral'!$I59=2),'Classificação geral'!R59,""),"")</f>
        <v/>
      </c>
      <c r="HR67" s="254" t="str">
        <f>IFERROR(IF(AND($HM67="mas",'Classificação geral'!$I59=2),'Classificação geral'!J59,""),"")</f>
        <v/>
      </c>
      <c r="HS67" s="254" t="str">
        <f>IFERROR(IF(AND($HM67="mas",'Classificação geral'!$I59=2),'Classificação geral'!S59,""),"")</f>
        <v/>
      </c>
      <c r="HT67" s="254" t="str">
        <f>IFERROR(IF(AND($HM67="mas",'Classificação geral'!$I59=2),'Classificação geral'!U59,""),"")</f>
        <v/>
      </c>
      <c r="HU67" s="254" t="str">
        <f>IFERROR(IF(AND($HM67="mas",'Classificação geral'!$I59=2),'Classificação geral'!V59,""),"")</f>
        <v/>
      </c>
      <c r="HV67" s="254" t="str">
        <f>IFERROR(IF(AND($HM67="mas",'Classificação geral'!$I59=2),'Classificação geral'!J59,""),"")</f>
        <v/>
      </c>
      <c r="HW67" s="254" t="str">
        <f>IFERROR(IF(AND($HM67="mas",'Classificação geral'!$I59=2),'Classificação geral'!W59,""),"")</f>
        <v/>
      </c>
      <c r="HX67" s="254" t="str">
        <f>IFERROR(IF(AND($HM67="mas",'Classificação geral'!$I59=2),'Classificação geral'!Y59,""),"")</f>
        <v/>
      </c>
      <c r="HY67" s="254" t="str">
        <f>IFERROR(IF(AND($HM67="mas",'Classificação geral'!$I59=2),'Classificação geral'!Z59,""),"")</f>
        <v/>
      </c>
      <c r="HZ67" s="254" t="str">
        <f>IFERROR(IF(AND($HM67="mas",'Classificação geral'!$I59=2),'Classificação geral'!L59,""),"")</f>
        <v/>
      </c>
      <c r="IA67" s="254" t="str">
        <f>IFERROR(IF(AND($HM67="mas",'Classificação geral'!$I59=2),'Classificação geral'!$AG59,""),"")</f>
        <v/>
      </c>
      <c r="IB67" s="256" t="str">
        <f>IFERROR(RANK(IA67,IA:IA,0)+ COUNTIF($IA$13:IA$13,IA67),"")</f>
        <v/>
      </c>
      <c r="IC67" s="244"/>
      <c r="ID67" s="254" t="str">
        <f>IFERROR(IF(AND('Classificação geral'!$H59="fem",'Classificação geral'!$I59=3,'Classificação geral'!$F59="Mini"),'Classificação geral'!$A59,""),"")</f>
        <v/>
      </c>
      <c r="IE67" s="254" t="str">
        <f>IFERROR(IF(AND('Classificação geral'!$H59="fem",'Classificação geral'!$I59=3,'Classificação geral'!$F59="Mini"),'Classificação geral'!$B59,""),"")</f>
        <v/>
      </c>
      <c r="IF67" s="255" t="str">
        <f>IF($IE67='Classificação geral'!$B59,'Classificação geral'!$C59,"")</f>
        <v/>
      </c>
      <c r="IG67" s="255" t="str">
        <f>IF($IE67='Classificação geral'!$B59,'Classificação geral'!$D59,"")</f>
        <v/>
      </c>
      <c r="IH67" s="255" t="str">
        <f>IF($IE67='Classificação geral'!$B59,'Classificação geral'!$H59,"")</f>
        <v/>
      </c>
      <c r="II67" s="255" t="str">
        <f>IF($IH67='Classificação geral'!$H59,'Classificação geral'!$I59,"")</f>
        <v/>
      </c>
      <c r="IJ67" s="255" t="str">
        <f>IF($II67='Classificação geral'!$I59,'Classificação geral'!$N59,"")</f>
        <v/>
      </c>
      <c r="IK67" s="255" t="str">
        <f>IF($II67='Classificação geral'!$I59,'Classificação geral'!$Q59,"")</f>
        <v/>
      </c>
      <c r="IL67" s="255" t="str">
        <f>IF($II67='Classificação geral'!$I59,'Classificação geral'!$R59,"")</f>
        <v/>
      </c>
      <c r="IM67" s="255" t="str">
        <f>IF($II67='Classificação geral'!$I59,'Classificação geral'!$J59,"")</f>
        <v/>
      </c>
      <c r="IN67" s="255" t="str">
        <f>IF($II67='Classificação geral'!$I59,'Classificação geral'!$S59,"")</f>
        <v/>
      </c>
      <c r="IO67" s="255" t="str">
        <f>IF($II67='Classificação geral'!$I59,'Classificação geral'!$U59,"")</f>
        <v/>
      </c>
      <c r="IP67" s="255" t="str">
        <f>IF($II67='Classificação geral'!$I59,'Classificação geral'!$V59,"")</f>
        <v/>
      </c>
      <c r="IQ67" s="255" t="str">
        <f>IF($II67='Classificação geral'!$I59,'Classificação geral'!$K59,"")</f>
        <v/>
      </c>
      <c r="IR67" s="255" t="str">
        <f>IF($II67='Classificação geral'!$I59,'Classificação geral'!$W59,"")</f>
        <v/>
      </c>
      <c r="IS67" s="255" t="str">
        <f>IF($II67='Classificação geral'!$I59,'Classificação geral'!$Y59,"")</f>
        <v/>
      </c>
      <c r="IT67" s="255" t="str">
        <f>IF($II67='Classificação geral'!$I59,'Classificação geral'!$Z59,"")</f>
        <v/>
      </c>
      <c r="IU67" s="255" t="str">
        <f>IF($II67='Classificação geral'!$I59,'Classificação geral'!$L59,"")</f>
        <v/>
      </c>
      <c r="IV67" s="255" t="str">
        <f>IF($II67='Classificação geral'!$I59,'Classificação geral'!$M59,"")</f>
        <v/>
      </c>
      <c r="IW67" s="255" t="str">
        <f>IF($II67='Classificação geral'!$I59,'Classificação geral'!$AG59,"")</f>
        <v/>
      </c>
      <c r="IX67" s="256" t="str">
        <f>IFERROR(RANK(IW67,IW:IW,0)+ COUNTIF($IW$13:IW65,IW67),"")</f>
        <v/>
      </c>
      <c r="IY67" s="244"/>
      <c r="IZ67" s="254" t="str">
        <f>IFERROR(IF(AND('Classificação geral'!$H59="mas",'Classificação geral'!$I59=3,'Classificação geral'!$F59="Mini"),'Classificação geral'!$A59,""),"")</f>
        <v/>
      </c>
      <c r="JA67" s="254" t="str">
        <f>IFERROR(IF(AND('Classificação geral'!$H59="mas",'Classificação geral'!$I59=3,'Classificação geral'!$F59="Mini"),'Classificação geral'!$B59,""),"")</f>
        <v/>
      </c>
      <c r="JB67" s="255" t="str">
        <f>IF($JA67='Classificação geral'!$B59,'Classificação geral'!$C59,"")</f>
        <v/>
      </c>
      <c r="JC67" s="255" t="str">
        <f>IF($JA67='Classificação geral'!$B59,'Classificação geral'!$D59,"")</f>
        <v/>
      </c>
      <c r="JD67" s="255" t="str">
        <f>IF($JA67='Classificação geral'!$B59,'Classificação geral'!$H59,"")</f>
        <v/>
      </c>
      <c r="JE67" s="254" t="str">
        <f>IFERROR(IF(AND($JD67="mas",'Classificação geral'!$I59=3),'Classificação geral'!I59,""),"")</f>
        <v/>
      </c>
      <c r="JF67" s="254" t="str">
        <f>IFERROR(IF(AND($JD67="mas",'Classificação geral'!$I59=3),'Classificação geral'!N59,""),"")</f>
        <v/>
      </c>
      <c r="JG67" s="254" t="str">
        <f>IFERROR(IF(AND($JD67="mas",'Classificação geral'!$I59=3),'Classificação geral'!Q59,""),"")</f>
        <v/>
      </c>
      <c r="JH67" s="254" t="str">
        <f>IFERROR(IF(AND($JD67="mas",'Classificação geral'!$I59=3),'Classificação geral'!R59,""),"")</f>
        <v/>
      </c>
      <c r="JI67" s="254" t="str">
        <f>IFERROR(IF(AND($JD67="mas",'Classificação geral'!$I59=3),'Classificação geral'!J59,""),"")</f>
        <v/>
      </c>
      <c r="JJ67" s="254" t="str">
        <f>IFERROR(IF(AND($JD67="mas",'Classificação geral'!$I59=3),'Classificação geral'!S59,""),"")</f>
        <v/>
      </c>
      <c r="JK67" s="254" t="str">
        <f>IFERROR(IF(AND($JD67="mas",'Classificação geral'!$I59=3),'Classificação geral'!U59,""),"")</f>
        <v/>
      </c>
      <c r="JL67" s="254" t="str">
        <f>IFERROR(IF(AND($JD67="mas",'Classificação geral'!$I59=3),'Classificação geral'!V59,""),"")</f>
        <v/>
      </c>
      <c r="JM67" s="254" t="str">
        <f>IFERROR(IF(AND($JD67="mas",'Classificação geral'!$I59=3),'Classificação geral'!K59,""),"")</f>
        <v/>
      </c>
      <c r="JN67" s="254" t="str">
        <f>IFERROR(IF(AND($JD67="mas",'Classificação geral'!$I59=3),'Classificação geral'!W59,""),"")</f>
        <v/>
      </c>
      <c r="JO67" s="254" t="str">
        <f>IFERROR(IF(AND($JD67="mas",'Classificação geral'!$I59=3),'Classificação geral'!Y59,""),"")</f>
        <v/>
      </c>
      <c r="JP67" s="254" t="str">
        <f>IFERROR(IF(AND($JD67="mas",'Classificação geral'!$I59=3),'Classificação geral'!Z59,""),"")</f>
        <v/>
      </c>
      <c r="JQ67" s="254" t="str">
        <f>IFERROR(IF(AND($JD67="mas",'Classificação geral'!$I59=3),'Classificação geral'!L59,""),"")</f>
        <v/>
      </c>
      <c r="JR67" s="254" t="str">
        <f>IFERROR(IF(AND($JD67="mas",'Classificação geral'!$I59=3),'Classificação geral'!$AG59,""),"")</f>
        <v/>
      </c>
      <c r="JS67" s="256" t="str">
        <f>IFERROR(RANK(JR67,JR:JR,0)+ COUNTIF(JR$13:$JR65,JR67),"")</f>
        <v/>
      </c>
    </row>
    <row r="68" spans="1:279" s="304" customFormat="1" ht="24.75" customHeight="1" x14ac:dyDescent="0.4">
      <c r="A68" s="297"/>
      <c r="B68" s="309" t="str">
        <f t="shared" si="19"/>
        <v/>
      </c>
      <c r="C68" s="292" t="str">
        <f t="shared" si="20"/>
        <v/>
      </c>
      <c r="D68" s="292" t="str">
        <f t="shared" si="21"/>
        <v/>
      </c>
      <c r="E68" s="292" t="str">
        <f t="shared" si="22"/>
        <v/>
      </c>
      <c r="F68" s="293" t="str">
        <f t="shared" si="23"/>
        <v/>
      </c>
      <c r="G68" s="293" t="str">
        <f t="shared" si="24"/>
        <v/>
      </c>
      <c r="H68" s="294" t="str">
        <f t="shared" si="25"/>
        <v/>
      </c>
      <c r="I68" s="294" t="str">
        <f t="shared" si="26"/>
        <v/>
      </c>
      <c r="J68" s="294" t="str">
        <f t="shared" si="27"/>
        <v/>
      </c>
      <c r="K68" s="294" t="str">
        <f t="shared" si="28"/>
        <v/>
      </c>
      <c r="L68" s="294" t="str">
        <f t="shared" si="29"/>
        <v/>
      </c>
      <c r="M68" s="294" t="str">
        <f t="shared" si="30"/>
        <v/>
      </c>
      <c r="N68" s="294" t="str">
        <f t="shared" si="31"/>
        <v/>
      </c>
      <c r="O68" s="294" t="str">
        <f t="shared" si="32"/>
        <v/>
      </c>
      <c r="P68" s="294" t="str">
        <f t="shared" si="33"/>
        <v/>
      </c>
      <c r="Q68" s="294" t="str">
        <f t="shared" si="34"/>
        <v/>
      </c>
      <c r="R68" s="294" t="str">
        <f t="shared" si="121"/>
        <v/>
      </c>
      <c r="S68" s="294" t="str">
        <f t="shared" si="121"/>
        <v/>
      </c>
      <c r="T68" s="294" t="str">
        <f t="shared" si="36"/>
        <v/>
      </c>
      <c r="U68" s="294" t="str">
        <f t="shared" si="37"/>
        <v/>
      </c>
      <c r="V68" s="295">
        <v>54</v>
      </c>
      <c r="W68" s="296"/>
      <c r="X68" s="296"/>
      <c r="Y68" s="309" t="str">
        <f t="shared" si="38"/>
        <v/>
      </c>
      <c r="Z68" s="292" t="str">
        <f t="shared" si="39"/>
        <v/>
      </c>
      <c r="AA68" s="292" t="str">
        <f t="shared" si="40"/>
        <v/>
      </c>
      <c r="AB68" s="292" t="str">
        <f t="shared" si="41"/>
        <v/>
      </c>
      <c r="AC68" s="293" t="str">
        <f t="shared" si="42"/>
        <v/>
      </c>
      <c r="AD68" s="293" t="str">
        <f t="shared" si="43"/>
        <v/>
      </c>
      <c r="AE68" s="294" t="str">
        <f t="shared" si="44"/>
        <v/>
      </c>
      <c r="AF68" s="294" t="str">
        <f t="shared" si="45"/>
        <v/>
      </c>
      <c r="AG68" s="294" t="str">
        <f t="shared" si="46"/>
        <v/>
      </c>
      <c r="AH68" s="294" t="str">
        <f t="shared" si="47"/>
        <v/>
      </c>
      <c r="AI68" s="294" t="str">
        <f t="shared" si="48"/>
        <v/>
      </c>
      <c r="AJ68" s="294" t="str">
        <f t="shared" si="49"/>
        <v/>
      </c>
      <c r="AK68" s="294" t="str">
        <f t="shared" si="50"/>
        <v/>
      </c>
      <c r="AL68" s="294" t="str">
        <f t="shared" si="51"/>
        <v/>
      </c>
      <c r="AM68" s="294" t="str">
        <f t="shared" si="52"/>
        <v/>
      </c>
      <c r="AN68" s="294" t="str">
        <f t="shared" si="53"/>
        <v/>
      </c>
      <c r="AO68" s="294" t="str">
        <f t="shared" si="122"/>
        <v/>
      </c>
      <c r="AP68" s="294" t="str">
        <f t="shared" si="122"/>
        <v/>
      </c>
      <c r="AQ68" s="294" t="str">
        <f t="shared" si="55"/>
        <v/>
      </c>
      <c r="AR68" s="294" t="str">
        <f t="shared" si="56"/>
        <v/>
      </c>
      <c r="AS68" s="295">
        <v>54</v>
      </c>
      <c r="AT68" s="296"/>
      <c r="AU68" s="297"/>
      <c r="AV68" s="310" t="str">
        <f t="shared" si="57"/>
        <v/>
      </c>
      <c r="AW68" s="292" t="str">
        <f t="shared" si="58"/>
        <v/>
      </c>
      <c r="AX68" s="292" t="str">
        <f t="shared" si="59"/>
        <v/>
      </c>
      <c r="AY68" s="293" t="str">
        <f t="shared" si="60"/>
        <v/>
      </c>
      <c r="AZ68" s="293" t="str">
        <f t="shared" si="61"/>
        <v/>
      </c>
      <c r="BA68" s="293" t="str">
        <f t="shared" si="62"/>
        <v/>
      </c>
      <c r="BB68" s="294" t="str">
        <f t="shared" si="63"/>
        <v/>
      </c>
      <c r="BC68" s="294" t="str">
        <f t="shared" si="64"/>
        <v/>
      </c>
      <c r="BD68" s="294" t="str">
        <f t="shared" si="65"/>
        <v/>
      </c>
      <c r="BE68" s="294" t="str">
        <f t="shared" si="66"/>
        <v/>
      </c>
      <c r="BF68" s="294" t="str">
        <f t="shared" si="67"/>
        <v/>
      </c>
      <c r="BG68" s="294" t="str">
        <f t="shared" si="68"/>
        <v/>
      </c>
      <c r="BH68" s="294" t="str">
        <f t="shared" si="69"/>
        <v/>
      </c>
      <c r="BI68" s="294" t="str">
        <f t="shared" si="70"/>
        <v/>
      </c>
      <c r="BJ68" s="294" t="str">
        <f t="shared" si="71"/>
        <v/>
      </c>
      <c r="BK68" s="294" t="str">
        <f t="shared" si="72"/>
        <v/>
      </c>
      <c r="BL68" s="294" t="str">
        <f t="shared" si="123"/>
        <v/>
      </c>
      <c r="BM68" s="294" t="str">
        <f t="shared" si="123"/>
        <v/>
      </c>
      <c r="BN68" s="294" t="str">
        <f t="shared" si="74"/>
        <v/>
      </c>
      <c r="BO68" s="294" t="str">
        <f t="shared" si="75"/>
        <v/>
      </c>
      <c r="BP68" s="295">
        <v>54</v>
      </c>
      <c r="BQ68" s="296"/>
      <c r="BR68" s="296"/>
      <c r="BS68" s="310" t="str">
        <f t="shared" si="76"/>
        <v/>
      </c>
      <c r="BT68" s="292" t="str">
        <f t="shared" si="77"/>
        <v/>
      </c>
      <c r="BU68" s="292" t="str">
        <f t="shared" si="78"/>
        <v/>
      </c>
      <c r="BV68" s="293" t="str">
        <f t="shared" si="79"/>
        <v/>
      </c>
      <c r="BW68" s="293" t="str">
        <f t="shared" si="80"/>
        <v/>
      </c>
      <c r="BX68" s="293" t="str">
        <f t="shared" si="124"/>
        <v/>
      </c>
      <c r="BY68" s="294" t="str">
        <f t="shared" si="124"/>
        <v/>
      </c>
      <c r="BZ68" s="294" t="str">
        <f t="shared" si="82"/>
        <v/>
      </c>
      <c r="CA68" s="294" t="str">
        <f t="shared" si="83"/>
        <v/>
      </c>
      <c r="CB68" s="294" t="str">
        <f t="shared" si="84"/>
        <v/>
      </c>
      <c r="CC68" s="294" t="str">
        <f t="shared" si="85"/>
        <v/>
      </c>
      <c r="CD68" s="294" t="str">
        <f t="shared" si="86"/>
        <v/>
      </c>
      <c r="CE68" s="294" t="str">
        <f t="shared" si="87"/>
        <v/>
      </c>
      <c r="CF68" s="294" t="str">
        <f t="shared" si="88"/>
        <v/>
      </c>
      <c r="CG68" s="294" t="str">
        <f t="shared" si="89"/>
        <v/>
      </c>
      <c r="CH68" s="294" t="str">
        <f t="shared" si="90"/>
        <v/>
      </c>
      <c r="CI68" s="294" t="str">
        <f t="shared" si="125"/>
        <v/>
      </c>
      <c r="CJ68" s="294" t="str">
        <f t="shared" si="125"/>
        <v/>
      </c>
      <c r="CK68" s="294" t="str">
        <f t="shared" si="92"/>
        <v/>
      </c>
      <c r="CL68" s="294" t="str">
        <f t="shared" si="93"/>
        <v/>
      </c>
      <c r="CM68" s="295">
        <v>54</v>
      </c>
      <c r="CN68" s="297"/>
      <c r="CO68" s="297"/>
      <c r="CP68" s="309" t="str">
        <f t="shared" si="94"/>
        <v/>
      </c>
      <c r="CQ68" s="292" t="str">
        <f t="shared" si="95"/>
        <v/>
      </c>
      <c r="CR68" s="292" t="str">
        <f t="shared" si="96"/>
        <v/>
      </c>
      <c r="CS68" s="292" t="str">
        <f t="shared" si="97"/>
        <v/>
      </c>
      <c r="CT68" s="293" t="str">
        <f t="shared" si="98"/>
        <v/>
      </c>
      <c r="CU68" s="293" t="str">
        <f t="shared" si="99"/>
        <v/>
      </c>
      <c r="CV68" s="294" t="str">
        <f t="shared" si="100"/>
        <v/>
      </c>
      <c r="CW68" s="294" t="str">
        <f t="shared" si="101"/>
        <v/>
      </c>
      <c r="CX68" s="294" t="str">
        <f t="shared" si="102"/>
        <v/>
      </c>
      <c r="CY68" s="294" t="str">
        <f t="shared" si="103"/>
        <v/>
      </c>
      <c r="CZ68" s="294" t="str">
        <f t="shared" si="104"/>
        <v/>
      </c>
      <c r="DA68" s="294" t="str">
        <f t="shared" si="105"/>
        <v/>
      </c>
      <c r="DB68" s="294" t="str">
        <f t="shared" si="106"/>
        <v/>
      </c>
      <c r="DC68" s="294" t="str">
        <f t="shared" si="107"/>
        <v/>
      </c>
      <c r="DD68" s="294" t="str">
        <f t="shared" si="108"/>
        <v/>
      </c>
      <c r="DE68" s="294" t="str">
        <f t="shared" si="109"/>
        <v/>
      </c>
      <c r="DF68" s="294" t="str">
        <f t="shared" si="126"/>
        <v/>
      </c>
      <c r="DG68" s="294" t="str">
        <f t="shared" si="126"/>
        <v/>
      </c>
      <c r="DH68" s="294" t="str">
        <f t="shared" si="111"/>
        <v/>
      </c>
      <c r="DI68" s="294" t="str">
        <f t="shared" si="112"/>
        <v/>
      </c>
      <c r="DJ68" s="295">
        <v>54</v>
      </c>
      <c r="DK68" s="296"/>
      <c r="DL68" s="296"/>
      <c r="DM68" s="309" t="str">
        <f t="shared" si="113"/>
        <v/>
      </c>
      <c r="DN68" s="292" t="str">
        <f t="shared" si="114"/>
        <v/>
      </c>
      <c r="DO68" s="292" t="str">
        <f t="shared" si="115"/>
        <v/>
      </c>
      <c r="DP68" s="292" t="str">
        <f t="shared" si="116"/>
        <v/>
      </c>
      <c r="DQ68" s="293" t="str">
        <f t="shared" si="117"/>
        <v/>
      </c>
      <c r="DR68" s="293" t="str">
        <f t="shared" si="118"/>
        <v/>
      </c>
      <c r="DS68" s="293" t="str">
        <f t="shared" si="7"/>
        <v/>
      </c>
      <c r="DT68" s="293" t="str">
        <f t="shared" si="8"/>
        <v/>
      </c>
      <c r="DU68" s="294" t="str">
        <f t="shared" si="9"/>
        <v/>
      </c>
      <c r="DV68" s="294" t="str">
        <f t="shared" si="10"/>
        <v/>
      </c>
      <c r="DW68" s="294" t="str">
        <f t="shared" si="11"/>
        <v/>
      </c>
      <c r="DX68" s="294" t="str">
        <f t="shared" si="12"/>
        <v/>
      </c>
      <c r="DY68" s="294" t="str">
        <f t="shared" si="13"/>
        <v/>
      </c>
      <c r="DZ68" s="294" t="str">
        <f t="shared" si="14"/>
        <v/>
      </c>
      <c r="EA68" s="294" t="str">
        <f t="shared" si="15"/>
        <v/>
      </c>
      <c r="EB68" s="294" t="str">
        <f t="shared" si="16"/>
        <v/>
      </c>
      <c r="EC68" s="294" t="str">
        <f t="shared" si="17"/>
        <v/>
      </c>
      <c r="ED68" s="294" t="str">
        <f t="shared" si="120"/>
        <v/>
      </c>
      <c r="EE68" s="294" t="str">
        <f t="shared" si="18"/>
        <v/>
      </c>
      <c r="EF68" s="294" t="str">
        <f t="shared" si="119"/>
        <v/>
      </c>
      <c r="EG68" s="295">
        <v>54</v>
      </c>
      <c r="EH68" s="226"/>
      <c r="EI68" s="226"/>
      <c r="EJ68" s="226"/>
      <c r="EK68" s="226"/>
      <c r="EL68" s="226"/>
      <c r="EM68" s="226"/>
      <c r="EN68" s="226"/>
      <c r="EO68" s="226"/>
      <c r="EP68" s="226"/>
      <c r="EQ68" s="226"/>
      <c r="ER68" s="226"/>
      <c r="ES68" s="226"/>
      <c r="ET68" s="226"/>
      <c r="EU68" s="254" t="str">
        <f>IFERROR(IF(AND('Classificação geral'!$H60="FEM",'Classificação geral'!$I60=1,'Classificação geral'!$F60="Mini"),'Classificação geral'!$A60,""),"")</f>
        <v/>
      </c>
      <c r="EV68" s="254" t="str">
        <f>IFERROR(IF(AND('Classificação geral'!$H60="FEM",'Classificação geral'!$I60=1,'Classificação geral'!F60="Mini"),'Classificação geral'!$B60,""),"")</f>
        <v/>
      </c>
      <c r="EW68" s="255" t="str">
        <f>IF($EV68='Classificação geral'!$B60,'Classificação geral'!$C60,"")</f>
        <v/>
      </c>
      <c r="EX68" s="255" t="str">
        <f>IF($EV68='Classificação geral'!$B60,'Classificação geral'!$D60,"")</f>
        <v/>
      </c>
      <c r="EY68" s="255" t="str">
        <f>IF($EV68='Classificação geral'!$B60,'Classificação geral'!$H60,"")</f>
        <v/>
      </c>
      <c r="EZ68" s="255" t="str">
        <f>IF($EY68='Classificação geral'!$H60,'Classificação geral'!$I60,"")</f>
        <v/>
      </c>
      <c r="FA68" s="255" t="str">
        <f>IF($EZ68='Classificação geral'!$I60,'Classificação geral'!$N60,"")</f>
        <v/>
      </c>
      <c r="FB68" s="255" t="str">
        <f>IF($EZ68='Classificação geral'!$I60,'Classificação geral'!$Q60,"")</f>
        <v/>
      </c>
      <c r="FC68" s="255" t="str">
        <f>IF($EZ68='Classificação geral'!$I60,'Classificação geral'!$R60,"")</f>
        <v/>
      </c>
      <c r="FD68" s="255" t="str">
        <f>IF($EZ68='Classificação geral'!$I60,'Classificação geral'!$J60,"")</f>
        <v/>
      </c>
      <c r="FE68" s="255" t="str">
        <f>IF($EZ68='Classificação geral'!$I60,'Classificação geral'!$S60,"")</f>
        <v/>
      </c>
      <c r="FF68" s="255" t="str">
        <f>IF($EZ68='Classificação geral'!$I60,'Classificação geral'!$U60,"")</f>
        <v/>
      </c>
      <c r="FG68" s="255" t="str">
        <f>IF($EZ68='Classificação geral'!$I60,'Classificação geral'!$V60,"")</f>
        <v/>
      </c>
      <c r="FH68" s="255" t="str">
        <f>IF($EZ68='Classificação geral'!$I60,'Classificação geral'!$K60,"")</f>
        <v/>
      </c>
      <c r="FI68" s="255" t="str">
        <f>IF($EZ68='Classificação geral'!$I60,'Classificação geral'!$W60,"")</f>
        <v/>
      </c>
      <c r="FJ68" s="255" t="str">
        <f>IF($EZ68='Classificação geral'!$I60,'Classificação geral'!$Y60,"")</f>
        <v/>
      </c>
      <c r="FK68" s="255" t="str">
        <f>IF($EZ68='Classificação geral'!$I60,'Classificação geral'!$Z60,"")</f>
        <v/>
      </c>
      <c r="FL68" s="255" t="str">
        <f>IF($EZ68='Classificação geral'!$I60,'Classificação geral'!$L60,"")</f>
        <v/>
      </c>
      <c r="FM68" s="255" t="str">
        <f>IF($EZ68='Classificação geral'!$I60,'Classificação geral'!$M60,"")</f>
        <v/>
      </c>
      <c r="FN68" s="255" t="str">
        <f>IF($EZ68='Classificação geral'!$I60,'Classificação geral'!$AG60,"")</f>
        <v/>
      </c>
      <c r="FO68" s="256" t="str">
        <f>IFERROR(RANK(FN68,FN:FN,0)+ COUNTIF($FN$13:FN67,FN68),"")</f>
        <v/>
      </c>
      <c r="FP68" s="244"/>
      <c r="FQ68" s="254" t="str">
        <f>IFERROR(IF(AND('Classificação geral'!$H60="mas",'Classificação geral'!$I60=1,'Classificação geral'!$F60="Mini"),'Classificação geral'!$A60,""),"")</f>
        <v/>
      </c>
      <c r="FR68" s="254" t="str">
        <f>IFERROR(IF(AND('Classificação geral'!$H60="mas",'Classificação geral'!$I60=1,'Classificação geral'!$F60="Mini"),'Classificação geral'!$B60,""),"")</f>
        <v/>
      </c>
      <c r="FS68" s="255" t="str">
        <f>IF($FR68='Classificação geral'!$B60,'Classificação geral'!$C60,"")</f>
        <v/>
      </c>
      <c r="FT68" s="255" t="str">
        <f>IF($FR68='Classificação geral'!$B60,'Classificação geral'!$D60,"")</f>
        <v/>
      </c>
      <c r="FU68" s="255" t="str">
        <f>IF($FR68='Classificação geral'!$B60,'Classificação geral'!$H60,"")</f>
        <v/>
      </c>
      <c r="FV68" s="254" t="str">
        <f>IFERROR(IF(AND($FU68="mas",'Classificação geral'!$I60=1),'Classificação geral'!I60,""),"")</f>
        <v/>
      </c>
      <c r="FW68" s="254" t="str">
        <f>IFERROR(IF(AND($FU68="mas",'Classificação geral'!$I60=1),'Classificação geral'!N60,""),"")</f>
        <v/>
      </c>
      <c r="FX68" s="254" t="str">
        <f>IFERROR(IF(AND($FU68="mas",'Classificação geral'!$I60=1),'Classificação geral'!Q60,""),"")</f>
        <v/>
      </c>
      <c r="FY68" s="254" t="str">
        <f>IFERROR(IF(AND($FU68="mas",'Classificação geral'!$I60=1),'Classificação geral'!R60,""),"")</f>
        <v/>
      </c>
      <c r="FZ68" s="254" t="str">
        <f>IFERROR(IF(AND($FU68="mas",'Classificação geral'!$I60=1),'Classificação geral'!J60,""),"")</f>
        <v/>
      </c>
      <c r="GA68" s="254" t="str">
        <f>IFERROR(IF(AND($FU68="mas",'Classificação geral'!$I60=1),'Classificação geral'!S60,""),"")</f>
        <v/>
      </c>
      <c r="GB68" s="254" t="str">
        <f>IFERROR(IF(AND($FU68="mas",'Classificação geral'!$I60=1),'Classificação geral'!U60,""),"")</f>
        <v/>
      </c>
      <c r="GC68" s="254" t="str">
        <f>IFERROR(IF(AND($FU68="mas",'Classificação geral'!$I60=1),'Classificação geral'!V60,""),"")</f>
        <v/>
      </c>
      <c r="GD68" s="254" t="str">
        <f>IFERROR(IF(AND($FU68="mas",'Classificação geral'!$I60=1),'Classificação geral'!K60,""),"")</f>
        <v/>
      </c>
      <c r="GE68" s="254" t="str">
        <f>IFERROR(IF(AND($FU68="mas",'Classificação geral'!$I60=1),'Classificação geral'!W60,""),"")</f>
        <v/>
      </c>
      <c r="GF68" s="254" t="str">
        <f>IFERROR(IF(AND($FU68="mas",'Classificação geral'!$I60=1),'Classificação geral'!Y60,""),"")</f>
        <v/>
      </c>
      <c r="GG68" s="254" t="str">
        <f>IFERROR(IF(AND($FU68="mas",'Classificação geral'!$I60=1),'Classificação geral'!Z60,""),"")</f>
        <v/>
      </c>
      <c r="GH68" s="254" t="str">
        <f>IFERROR(IF(AND($FU68="mas",'Classificação geral'!$I60=1),'Classificação geral'!L60,""),"")</f>
        <v/>
      </c>
      <c r="GI68" s="254" t="str">
        <f>IFERROR(IF(AND($FU68="mas",'Classificação geral'!$I60=1),'Classificação geral'!M60,""),"")</f>
        <v/>
      </c>
      <c r="GJ68" s="302" t="str">
        <f>IFERROR(IF(AND($FU68="mas",'Classificação geral'!$I60=1),'Classificação geral'!AG60,""),"")</f>
        <v/>
      </c>
      <c r="GK68" s="256" t="str">
        <f>IFERROR(RANK(GJ68,GJ:GJ,0)+ COUNTIF($GJ$13:GJ67,GJ68),"")</f>
        <v/>
      </c>
      <c r="GL68" s="244"/>
      <c r="GM68" s="254" t="str">
        <f>IFERROR(IF(AND('Classificação geral'!$H60="fem",'Classificação geral'!$I60=2,'Classificação geral'!$F60="Mini"),'Classificação geral'!$A60,""),"")</f>
        <v/>
      </c>
      <c r="GN68" s="254" t="str">
        <f>IFERROR(IF(AND('Classificação geral'!$H60="fem",'Classificação geral'!$I60=2,'Classificação geral'!$F60="Mini"),'Classificação geral'!$B60,""),"")</f>
        <v/>
      </c>
      <c r="GO68" s="255" t="str">
        <f>IF($GN68='Classificação geral'!$B60,'Classificação geral'!$C60,"")</f>
        <v/>
      </c>
      <c r="GP68" s="255" t="str">
        <f>IF($GN68='Classificação geral'!$B60,'Classificação geral'!$D60,"")</f>
        <v/>
      </c>
      <c r="GQ68" s="255" t="str">
        <f>IF($GN68='Classificação geral'!$B60,'Classificação geral'!$H60,"")</f>
        <v/>
      </c>
      <c r="GR68" s="254" t="str">
        <f>IFERROR(IF(AND($GQ68="fem",'Classificação geral'!$I60=2),'Classificação geral'!I60,""),"")</f>
        <v/>
      </c>
      <c r="GS68" s="254" t="str">
        <f>IFERROR(IF(AND($GQ68="fem",'Classificação geral'!$I60=2),'Classificação geral'!N60,""),"")</f>
        <v/>
      </c>
      <c r="GT68" s="254" t="str">
        <f>IFERROR(IF(AND($GQ68="fem",'Classificação geral'!$I60=2),'Classificação geral'!Q60,""),"")</f>
        <v/>
      </c>
      <c r="GU68" s="254" t="str">
        <f>IFERROR(IF(AND($GQ68="fem",'Classificação geral'!$I60=2),'Classificação geral'!R60,""),"")</f>
        <v/>
      </c>
      <c r="GV68" s="254" t="str">
        <f>IFERROR(IF(AND($GQ68="fem",'Classificação geral'!$I60=2),'Classificação geral'!J60,""),"")</f>
        <v/>
      </c>
      <c r="GW68" s="254" t="str">
        <f>IFERROR(IF(AND($GQ68="fem",'Classificação geral'!$I60=2),'Classificação geral'!S60,""),"")</f>
        <v/>
      </c>
      <c r="GX68" s="254" t="str">
        <f>IFERROR(IF(AND($GQ68="fem",'Classificação geral'!$I60=2),'Classificação geral'!U60,""),"")</f>
        <v/>
      </c>
      <c r="GY68" s="254" t="str">
        <f>IFERROR(IF(AND($GQ68="fem",'Classificação geral'!$I60=2),'Classificação geral'!V60,""),"")</f>
        <v/>
      </c>
      <c r="GZ68" s="254" t="str">
        <f>IFERROR(IF(AND($GQ68="fem",'Classificação geral'!$I60=2),'Classificação geral'!K60,""),"")</f>
        <v/>
      </c>
      <c r="HA68" s="254" t="str">
        <f>IFERROR(IF(AND($GQ68="fem",'Classificação geral'!$I60=2),'Classificação geral'!W60,""),"")</f>
        <v/>
      </c>
      <c r="HB68" s="254" t="str">
        <f>IFERROR(IF(AND($GQ68="fem",'Classificação geral'!$I60=2),'Classificação geral'!Y60,""),"")</f>
        <v/>
      </c>
      <c r="HC68" s="254" t="str">
        <f>IFERROR(IF(AND($GQ68="fem",'Classificação geral'!$I60=2),'Classificação geral'!Z60,""),"")</f>
        <v/>
      </c>
      <c r="HD68" s="254" t="str">
        <f>IFERROR(IF(AND($GQ68="fem",'Classificação geral'!$I60=2),'Classificação geral'!L60,""),"")</f>
        <v/>
      </c>
      <c r="HE68" s="254" t="str">
        <f>IFERROR(IF(AND($GQ68="fem",'Classificação geral'!$I60=2),'Classificação geral'!M60,""),"")</f>
        <v/>
      </c>
      <c r="HF68" s="254" t="str">
        <f>IFERROR(IF(AND($GQ68="fem",'Classificação geral'!$I60=2),'Classificação geral'!AG60,""),"")</f>
        <v/>
      </c>
      <c r="HG68" s="256" t="str">
        <f>IFERROR(RANK(HF68,HF:HF,0)+ COUNTIF(HF$13:$HF66,HF68),"")</f>
        <v/>
      </c>
      <c r="HH68" s="244"/>
      <c r="HI68" s="254" t="str">
        <f>IFERROR(IF(AND('Classificação geral'!$H60="mas",'Classificação geral'!$I60=2,'Classificação geral'!$F60="Mini"),'Classificação geral'!$A60,""),"")</f>
        <v/>
      </c>
      <c r="HJ68" s="254" t="str">
        <f>IFERROR(IF(AND('Classificação geral'!$H60="mas",'Classificação geral'!$I60=2,'Classificação geral'!$F60="Mini"),'Classificação geral'!$B60,""),"")</f>
        <v/>
      </c>
      <c r="HK68" s="255" t="str">
        <f>IF($HJ68='Classificação geral'!$B60,'Classificação geral'!$C60,"")</f>
        <v/>
      </c>
      <c r="HL68" s="255" t="str">
        <f>IF($HJ68='Classificação geral'!$B60,'Classificação geral'!$D60,"")</f>
        <v/>
      </c>
      <c r="HM68" s="255" t="str">
        <f>IF($HJ68='Classificação geral'!$B60,'Classificação geral'!$H60,"")</f>
        <v/>
      </c>
      <c r="HN68" s="254" t="str">
        <f>IFERROR(IF(AND($HM68="mas",'Classificação geral'!$I60=2),'Classificação geral'!I60,""),"")</f>
        <v/>
      </c>
      <c r="HO68" s="254" t="str">
        <f>IFERROR(IF(AND($HM68="mas",'Classificação geral'!$I60=2),'Classificação geral'!N60,""),"")</f>
        <v/>
      </c>
      <c r="HP68" s="254" t="str">
        <f>IFERROR(IF(AND($HM68="mas",'Classificação geral'!$I60=2),'Classificação geral'!Q60,""),"")</f>
        <v/>
      </c>
      <c r="HQ68" s="254" t="str">
        <f>IFERROR(IF(AND($HM68="mas",'Classificação geral'!$I60=2),'Classificação geral'!R60,""),"")</f>
        <v/>
      </c>
      <c r="HR68" s="254" t="str">
        <f>IFERROR(IF(AND($HM68="mas",'Classificação geral'!$I60=2),'Classificação geral'!J60,""),"")</f>
        <v/>
      </c>
      <c r="HS68" s="254" t="str">
        <f>IFERROR(IF(AND($HM68="mas",'Classificação geral'!$I60=2),'Classificação geral'!S60,""),"")</f>
        <v/>
      </c>
      <c r="HT68" s="254" t="str">
        <f>IFERROR(IF(AND($HM68="mas",'Classificação geral'!$I60=2),'Classificação geral'!U60,""),"")</f>
        <v/>
      </c>
      <c r="HU68" s="254" t="str">
        <f>IFERROR(IF(AND($HM68="mas",'Classificação geral'!$I60=2),'Classificação geral'!V60,""),"")</f>
        <v/>
      </c>
      <c r="HV68" s="254" t="str">
        <f>IFERROR(IF(AND($HM68="mas",'Classificação geral'!$I60=2),'Classificação geral'!J60,""),"")</f>
        <v/>
      </c>
      <c r="HW68" s="254" t="str">
        <f>IFERROR(IF(AND($HM68="mas",'Classificação geral'!$I60=2),'Classificação geral'!W60,""),"")</f>
        <v/>
      </c>
      <c r="HX68" s="254" t="str">
        <f>IFERROR(IF(AND($HM68="mas",'Classificação geral'!$I60=2),'Classificação geral'!Y60,""),"")</f>
        <v/>
      </c>
      <c r="HY68" s="254" t="str">
        <f>IFERROR(IF(AND($HM68="mas",'Classificação geral'!$I60=2),'Classificação geral'!Z60,""),"")</f>
        <v/>
      </c>
      <c r="HZ68" s="254" t="str">
        <f>IFERROR(IF(AND($HM68="mas",'Classificação geral'!$I60=2),'Classificação geral'!L60,""),"")</f>
        <v/>
      </c>
      <c r="IA68" s="254" t="str">
        <f>IFERROR(IF(AND($HM68="mas",'Classificação geral'!$I60=2),'Classificação geral'!$AG60,""),"")</f>
        <v/>
      </c>
      <c r="IB68" s="256" t="str">
        <f>IFERROR(RANK(IA68,IA:IA,0)+ COUNTIF($IA$13:IA$13,IA68),"")</f>
        <v/>
      </c>
      <c r="IC68" s="244"/>
      <c r="ID68" s="254" t="str">
        <f>IFERROR(IF(AND('Classificação geral'!$H60="fem",'Classificação geral'!$I60=3,'Classificação geral'!$F60="Mini"),'Classificação geral'!$A60,""),"")</f>
        <v/>
      </c>
      <c r="IE68" s="254" t="str">
        <f>IFERROR(IF(AND('Classificação geral'!$H60="fem",'Classificação geral'!$I60=3,'Classificação geral'!$F60="Mini"),'Classificação geral'!$B60,""),"")</f>
        <v/>
      </c>
      <c r="IF68" s="255" t="str">
        <f>IF($IE68='Classificação geral'!$B60,'Classificação geral'!$C60,"")</f>
        <v/>
      </c>
      <c r="IG68" s="255" t="str">
        <f>IF($IE68='Classificação geral'!$B60,'Classificação geral'!$D60,"")</f>
        <v/>
      </c>
      <c r="IH68" s="255" t="str">
        <f>IF($IE68='Classificação geral'!$B60,'Classificação geral'!$H60,"")</f>
        <v/>
      </c>
      <c r="II68" s="255" t="str">
        <f>IF($IH68='Classificação geral'!$H60,'Classificação geral'!$I60,"")</f>
        <v/>
      </c>
      <c r="IJ68" s="255" t="str">
        <f>IF($II68='Classificação geral'!$I60,'Classificação geral'!$N60,"")</f>
        <v/>
      </c>
      <c r="IK68" s="255" t="str">
        <f>IF($II68='Classificação geral'!$I60,'Classificação geral'!$Q60,"")</f>
        <v/>
      </c>
      <c r="IL68" s="255" t="str">
        <f>IF($II68='Classificação geral'!$I60,'Classificação geral'!$R60,"")</f>
        <v/>
      </c>
      <c r="IM68" s="255" t="str">
        <f>IF($II68='Classificação geral'!$I60,'Classificação geral'!$J60,"")</f>
        <v/>
      </c>
      <c r="IN68" s="255" t="str">
        <f>IF($II68='Classificação geral'!$I60,'Classificação geral'!$S60,"")</f>
        <v/>
      </c>
      <c r="IO68" s="255" t="str">
        <f>IF($II68='Classificação geral'!$I60,'Classificação geral'!$U60,"")</f>
        <v/>
      </c>
      <c r="IP68" s="255" t="str">
        <f>IF($II68='Classificação geral'!$I60,'Classificação geral'!$V60,"")</f>
        <v/>
      </c>
      <c r="IQ68" s="255" t="str">
        <f>IF($II68='Classificação geral'!$I60,'Classificação geral'!$K60,"")</f>
        <v/>
      </c>
      <c r="IR68" s="255" t="str">
        <f>IF($II68='Classificação geral'!$I60,'Classificação geral'!$W60,"")</f>
        <v/>
      </c>
      <c r="IS68" s="255" t="str">
        <f>IF($II68='Classificação geral'!$I60,'Classificação geral'!$Y60,"")</f>
        <v/>
      </c>
      <c r="IT68" s="255" t="str">
        <f>IF($II68='Classificação geral'!$I60,'Classificação geral'!$Z60,"")</f>
        <v/>
      </c>
      <c r="IU68" s="255" t="str">
        <f>IF($II68='Classificação geral'!$I60,'Classificação geral'!$L60,"")</f>
        <v/>
      </c>
      <c r="IV68" s="255" t="str">
        <f>IF($II68='Classificação geral'!$I60,'Classificação geral'!$M60,"")</f>
        <v/>
      </c>
      <c r="IW68" s="255" t="str">
        <f>IF($II68='Classificação geral'!$I60,'Classificação geral'!$AG60,"")</f>
        <v/>
      </c>
      <c r="IX68" s="256" t="str">
        <f>IFERROR(RANK(IW68,IW:IW,0)+ COUNTIF($IW$13:IW66,IW68),"")</f>
        <v/>
      </c>
      <c r="IY68" s="244"/>
      <c r="IZ68" s="254" t="str">
        <f>IFERROR(IF(AND('Classificação geral'!$H60="mas",'Classificação geral'!$I60=3,'Classificação geral'!$F60="Mini"),'Classificação geral'!$A60,""),"")</f>
        <v/>
      </c>
      <c r="JA68" s="254" t="str">
        <f>IFERROR(IF(AND('Classificação geral'!$H60="mas",'Classificação geral'!$I60=3,'Classificação geral'!$F60="Mini"),'Classificação geral'!$B60,""),"")</f>
        <v/>
      </c>
      <c r="JB68" s="255" t="str">
        <f>IF($JA68='Classificação geral'!$B60,'Classificação geral'!$C60,"")</f>
        <v/>
      </c>
      <c r="JC68" s="255" t="str">
        <f>IF($JA68='Classificação geral'!$B60,'Classificação geral'!$D60,"")</f>
        <v/>
      </c>
      <c r="JD68" s="255" t="str">
        <f>IF($JA68='Classificação geral'!$B60,'Classificação geral'!$H60,"")</f>
        <v/>
      </c>
      <c r="JE68" s="254" t="str">
        <f>IFERROR(IF(AND($JD68="mas",'Classificação geral'!$I60=3),'Classificação geral'!I60,""),"")</f>
        <v/>
      </c>
      <c r="JF68" s="254" t="str">
        <f>IFERROR(IF(AND($JD68="mas",'Classificação geral'!$I60=3),'Classificação geral'!N60,""),"")</f>
        <v/>
      </c>
      <c r="JG68" s="254" t="str">
        <f>IFERROR(IF(AND($JD68="mas",'Classificação geral'!$I60=3),'Classificação geral'!Q60,""),"")</f>
        <v/>
      </c>
      <c r="JH68" s="254" t="str">
        <f>IFERROR(IF(AND($JD68="mas",'Classificação geral'!$I60=3),'Classificação geral'!R60,""),"")</f>
        <v/>
      </c>
      <c r="JI68" s="254" t="str">
        <f>IFERROR(IF(AND($JD68="mas",'Classificação geral'!$I60=3),'Classificação geral'!J60,""),"")</f>
        <v/>
      </c>
      <c r="JJ68" s="254" t="str">
        <f>IFERROR(IF(AND($JD68="mas",'Classificação geral'!$I60=3),'Classificação geral'!S60,""),"")</f>
        <v/>
      </c>
      <c r="JK68" s="254" t="str">
        <f>IFERROR(IF(AND($JD68="mas",'Classificação geral'!$I60=3),'Classificação geral'!U60,""),"")</f>
        <v/>
      </c>
      <c r="JL68" s="254" t="str">
        <f>IFERROR(IF(AND($JD68="mas",'Classificação geral'!$I60=3),'Classificação geral'!V60,""),"")</f>
        <v/>
      </c>
      <c r="JM68" s="254" t="str">
        <f>IFERROR(IF(AND($JD68="mas",'Classificação geral'!$I60=3),'Classificação geral'!K60,""),"")</f>
        <v/>
      </c>
      <c r="JN68" s="254" t="str">
        <f>IFERROR(IF(AND($JD68="mas",'Classificação geral'!$I60=3),'Classificação geral'!W60,""),"")</f>
        <v/>
      </c>
      <c r="JO68" s="254" t="str">
        <f>IFERROR(IF(AND($JD68="mas",'Classificação geral'!$I60=3),'Classificação geral'!Y60,""),"")</f>
        <v/>
      </c>
      <c r="JP68" s="254" t="str">
        <f>IFERROR(IF(AND($JD68="mas",'Classificação geral'!$I60=3),'Classificação geral'!Z60,""),"")</f>
        <v/>
      </c>
      <c r="JQ68" s="254" t="str">
        <f>IFERROR(IF(AND($JD68="mas",'Classificação geral'!$I60=3),'Classificação geral'!L60,""),"")</f>
        <v/>
      </c>
      <c r="JR68" s="254" t="str">
        <f>IFERROR(IF(AND($JD68="mas",'Classificação geral'!$I60=3),'Classificação geral'!$AG60,""),"")</f>
        <v/>
      </c>
      <c r="JS68" s="256" t="str">
        <f>IFERROR(RANK(JR68,JR:JR,0)+ COUNTIF(JR$13:$JR66,JR68),"")</f>
        <v/>
      </c>
    </row>
    <row r="69" spans="1:279" s="311" customFormat="1" ht="24.75" customHeight="1" x14ac:dyDescent="0.4">
      <c r="A69" s="297"/>
      <c r="B69" s="309" t="str">
        <f t="shared" si="19"/>
        <v/>
      </c>
      <c r="C69" s="292" t="str">
        <f t="shared" si="20"/>
        <v/>
      </c>
      <c r="D69" s="292" t="str">
        <f t="shared" si="21"/>
        <v/>
      </c>
      <c r="E69" s="292" t="str">
        <f t="shared" si="22"/>
        <v/>
      </c>
      <c r="F69" s="293" t="str">
        <f t="shared" si="23"/>
        <v/>
      </c>
      <c r="G69" s="293" t="str">
        <f t="shared" si="24"/>
        <v/>
      </c>
      <c r="H69" s="294" t="str">
        <f t="shared" si="25"/>
        <v/>
      </c>
      <c r="I69" s="294" t="str">
        <f t="shared" si="26"/>
        <v/>
      </c>
      <c r="J69" s="294" t="str">
        <f t="shared" si="27"/>
        <v/>
      </c>
      <c r="K69" s="294" t="str">
        <f t="shared" si="28"/>
        <v/>
      </c>
      <c r="L69" s="294" t="str">
        <f t="shared" si="29"/>
        <v/>
      </c>
      <c r="M69" s="294" t="str">
        <f t="shared" si="30"/>
        <v/>
      </c>
      <c r="N69" s="294" t="str">
        <f t="shared" si="31"/>
        <v/>
      </c>
      <c r="O69" s="294" t="str">
        <f t="shared" si="32"/>
        <v/>
      </c>
      <c r="P69" s="294" t="str">
        <f t="shared" si="33"/>
        <v/>
      </c>
      <c r="Q69" s="294" t="str">
        <f t="shared" si="34"/>
        <v/>
      </c>
      <c r="R69" s="294" t="str">
        <f t="shared" si="121"/>
        <v/>
      </c>
      <c r="S69" s="294" t="str">
        <f t="shared" si="121"/>
        <v/>
      </c>
      <c r="T69" s="294" t="str">
        <f t="shared" si="36"/>
        <v/>
      </c>
      <c r="U69" s="294" t="str">
        <f t="shared" si="37"/>
        <v/>
      </c>
      <c r="V69" s="295">
        <v>55</v>
      </c>
      <c r="W69" s="296"/>
      <c r="X69" s="296"/>
      <c r="Y69" s="309" t="str">
        <f t="shared" si="38"/>
        <v/>
      </c>
      <c r="Z69" s="292" t="str">
        <f t="shared" si="39"/>
        <v/>
      </c>
      <c r="AA69" s="292" t="str">
        <f t="shared" si="40"/>
        <v/>
      </c>
      <c r="AB69" s="292" t="str">
        <f t="shared" si="41"/>
        <v/>
      </c>
      <c r="AC69" s="293" t="str">
        <f t="shared" si="42"/>
        <v/>
      </c>
      <c r="AD69" s="293" t="str">
        <f t="shared" si="43"/>
        <v/>
      </c>
      <c r="AE69" s="294" t="str">
        <f t="shared" si="44"/>
        <v/>
      </c>
      <c r="AF69" s="294" t="str">
        <f t="shared" si="45"/>
        <v/>
      </c>
      <c r="AG69" s="294" t="str">
        <f t="shared" si="46"/>
        <v/>
      </c>
      <c r="AH69" s="294" t="str">
        <f t="shared" si="47"/>
        <v/>
      </c>
      <c r="AI69" s="294" t="str">
        <f t="shared" si="48"/>
        <v/>
      </c>
      <c r="AJ69" s="294" t="str">
        <f t="shared" si="49"/>
        <v/>
      </c>
      <c r="AK69" s="294" t="str">
        <f t="shared" si="50"/>
        <v/>
      </c>
      <c r="AL69" s="294" t="str">
        <f t="shared" si="51"/>
        <v/>
      </c>
      <c r="AM69" s="294" t="str">
        <f t="shared" si="52"/>
        <v/>
      </c>
      <c r="AN69" s="294" t="str">
        <f t="shared" si="53"/>
        <v/>
      </c>
      <c r="AO69" s="294" t="str">
        <f t="shared" si="122"/>
        <v/>
      </c>
      <c r="AP69" s="294" t="str">
        <f t="shared" si="122"/>
        <v/>
      </c>
      <c r="AQ69" s="294" t="str">
        <f t="shared" si="55"/>
        <v/>
      </c>
      <c r="AR69" s="294" t="str">
        <f t="shared" si="56"/>
        <v/>
      </c>
      <c r="AS69" s="295">
        <v>55</v>
      </c>
      <c r="AT69" s="296"/>
      <c r="AU69" s="297"/>
      <c r="AV69" s="310" t="str">
        <f t="shared" si="57"/>
        <v/>
      </c>
      <c r="AW69" s="292" t="str">
        <f t="shared" si="58"/>
        <v/>
      </c>
      <c r="AX69" s="292" t="str">
        <f t="shared" si="59"/>
        <v/>
      </c>
      <c r="AY69" s="293" t="str">
        <f t="shared" si="60"/>
        <v/>
      </c>
      <c r="AZ69" s="293" t="str">
        <f t="shared" si="61"/>
        <v/>
      </c>
      <c r="BA69" s="293" t="str">
        <f t="shared" si="62"/>
        <v/>
      </c>
      <c r="BB69" s="294" t="str">
        <f t="shared" si="63"/>
        <v/>
      </c>
      <c r="BC69" s="294" t="str">
        <f t="shared" si="64"/>
        <v/>
      </c>
      <c r="BD69" s="294" t="str">
        <f t="shared" si="65"/>
        <v/>
      </c>
      <c r="BE69" s="294" t="str">
        <f t="shared" si="66"/>
        <v/>
      </c>
      <c r="BF69" s="294" t="str">
        <f t="shared" si="67"/>
        <v/>
      </c>
      <c r="BG69" s="294" t="str">
        <f t="shared" si="68"/>
        <v/>
      </c>
      <c r="BH69" s="294" t="str">
        <f t="shared" si="69"/>
        <v/>
      </c>
      <c r="BI69" s="294" t="str">
        <f t="shared" si="70"/>
        <v/>
      </c>
      <c r="BJ69" s="294" t="str">
        <f t="shared" si="71"/>
        <v/>
      </c>
      <c r="BK69" s="294" t="str">
        <f t="shared" si="72"/>
        <v/>
      </c>
      <c r="BL69" s="294" t="str">
        <f t="shared" si="123"/>
        <v/>
      </c>
      <c r="BM69" s="294" t="str">
        <f t="shared" si="123"/>
        <v/>
      </c>
      <c r="BN69" s="294" t="str">
        <f t="shared" si="74"/>
        <v/>
      </c>
      <c r="BO69" s="294" t="str">
        <f t="shared" si="75"/>
        <v/>
      </c>
      <c r="BP69" s="295">
        <v>55</v>
      </c>
      <c r="BQ69" s="296"/>
      <c r="BR69" s="296"/>
      <c r="BS69" s="310" t="str">
        <f t="shared" si="76"/>
        <v/>
      </c>
      <c r="BT69" s="292" t="str">
        <f t="shared" si="77"/>
        <v/>
      </c>
      <c r="BU69" s="292" t="str">
        <f t="shared" si="78"/>
        <v/>
      </c>
      <c r="BV69" s="293" t="str">
        <f t="shared" si="79"/>
        <v/>
      </c>
      <c r="BW69" s="293" t="str">
        <f t="shared" si="80"/>
        <v/>
      </c>
      <c r="BX69" s="293" t="str">
        <f t="shared" si="124"/>
        <v/>
      </c>
      <c r="BY69" s="294" t="str">
        <f t="shared" si="124"/>
        <v/>
      </c>
      <c r="BZ69" s="294" t="str">
        <f t="shared" si="82"/>
        <v/>
      </c>
      <c r="CA69" s="294" t="str">
        <f t="shared" si="83"/>
        <v/>
      </c>
      <c r="CB69" s="294" t="str">
        <f t="shared" si="84"/>
        <v/>
      </c>
      <c r="CC69" s="294" t="str">
        <f t="shared" si="85"/>
        <v/>
      </c>
      <c r="CD69" s="294" t="str">
        <f t="shared" si="86"/>
        <v/>
      </c>
      <c r="CE69" s="294" t="str">
        <f t="shared" si="87"/>
        <v/>
      </c>
      <c r="CF69" s="294" t="str">
        <f t="shared" si="88"/>
        <v/>
      </c>
      <c r="CG69" s="294" t="str">
        <f t="shared" si="89"/>
        <v/>
      </c>
      <c r="CH69" s="294" t="str">
        <f t="shared" si="90"/>
        <v/>
      </c>
      <c r="CI69" s="294" t="str">
        <f t="shared" si="125"/>
        <v/>
      </c>
      <c r="CJ69" s="294" t="str">
        <f t="shared" si="125"/>
        <v/>
      </c>
      <c r="CK69" s="294" t="str">
        <f t="shared" si="92"/>
        <v/>
      </c>
      <c r="CL69" s="294" t="str">
        <f t="shared" si="93"/>
        <v/>
      </c>
      <c r="CM69" s="295">
        <v>55</v>
      </c>
      <c r="CN69" s="297"/>
      <c r="CO69" s="297"/>
      <c r="CP69" s="309" t="str">
        <f t="shared" si="94"/>
        <v/>
      </c>
      <c r="CQ69" s="292" t="str">
        <f t="shared" si="95"/>
        <v/>
      </c>
      <c r="CR69" s="292" t="str">
        <f t="shared" si="96"/>
        <v/>
      </c>
      <c r="CS69" s="292" t="str">
        <f t="shared" si="97"/>
        <v/>
      </c>
      <c r="CT69" s="293" t="str">
        <f t="shared" si="98"/>
        <v/>
      </c>
      <c r="CU69" s="293" t="str">
        <f t="shared" si="99"/>
        <v/>
      </c>
      <c r="CV69" s="294" t="str">
        <f t="shared" si="100"/>
        <v/>
      </c>
      <c r="CW69" s="294" t="str">
        <f t="shared" si="101"/>
        <v/>
      </c>
      <c r="CX69" s="294" t="str">
        <f t="shared" si="102"/>
        <v/>
      </c>
      <c r="CY69" s="294" t="str">
        <f t="shared" si="103"/>
        <v/>
      </c>
      <c r="CZ69" s="294" t="str">
        <f t="shared" si="104"/>
        <v/>
      </c>
      <c r="DA69" s="294" t="str">
        <f t="shared" si="105"/>
        <v/>
      </c>
      <c r="DB69" s="294" t="str">
        <f t="shared" si="106"/>
        <v/>
      </c>
      <c r="DC69" s="294" t="str">
        <f t="shared" si="107"/>
        <v/>
      </c>
      <c r="DD69" s="294" t="str">
        <f t="shared" si="108"/>
        <v/>
      </c>
      <c r="DE69" s="294" t="str">
        <f t="shared" si="109"/>
        <v/>
      </c>
      <c r="DF69" s="294" t="str">
        <f t="shared" si="126"/>
        <v/>
      </c>
      <c r="DG69" s="294" t="str">
        <f t="shared" si="126"/>
        <v/>
      </c>
      <c r="DH69" s="294" t="str">
        <f t="shared" si="111"/>
        <v/>
      </c>
      <c r="DI69" s="294" t="str">
        <f t="shared" si="112"/>
        <v/>
      </c>
      <c r="DJ69" s="295">
        <v>55</v>
      </c>
      <c r="DK69" s="296"/>
      <c r="DL69" s="296"/>
      <c r="DM69" s="309" t="str">
        <f t="shared" si="113"/>
        <v/>
      </c>
      <c r="DN69" s="292" t="str">
        <f t="shared" si="114"/>
        <v/>
      </c>
      <c r="DO69" s="292" t="str">
        <f t="shared" si="115"/>
        <v/>
      </c>
      <c r="DP69" s="292" t="str">
        <f t="shared" si="116"/>
        <v/>
      </c>
      <c r="DQ69" s="293" t="str">
        <f t="shared" si="117"/>
        <v/>
      </c>
      <c r="DR69" s="293" t="str">
        <f t="shared" si="118"/>
        <v/>
      </c>
      <c r="DS69" s="293" t="str">
        <f t="shared" si="7"/>
        <v/>
      </c>
      <c r="DT69" s="293" t="str">
        <f t="shared" si="8"/>
        <v/>
      </c>
      <c r="DU69" s="294" t="str">
        <f t="shared" si="9"/>
        <v/>
      </c>
      <c r="DV69" s="294" t="str">
        <f t="shared" si="10"/>
        <v/>
      </c>
      <c r="DW69" s="294" t="str">
        <f t="shared" si="11"/>
        <v/>
      </c>
      <c r="DX69" s="294" t="str">
        <f t="shared" si="12"/>
        <v/>
      </c>
      <c r="DY69" s="294" t="str">
        <f t="shared" si="13"/>
        <v/>
      </c>
      <c r="DZ69" s="294" t="str">
        <f t="shared" si="14"/>
        <v/>
      </c>
      <c r="EA69" s="294" t="str">
        <f t="shared" si="15"/>
        <v/>
      </c>
      <c r="EB69" s="294" t="str">
        <f t="shared" si="16"/>
        <v/>
      </c>
      <c r="EC69" s="294" t="str">
        <f t="shared" si="17"/>
        <v/>
      </c>
      <c r="ED69" s="294" t="str">
        <f t="shared" si="120"/>
        <v/>
      </c>
      <c r="EE69" s="294" t="str">
        <f t="shared" si="18"/>
        <v/>
      </c>
      <c r="EF69" s="294" t="str">
        <f t="shared" si="119"/>
        <v/>
      </c>
      <c r="EG69" s="295">
        <v>55</v>
      </c>
      <c r="EH69" s="226"/>
      <c r="EI69" s="226"/>
      <c r="EJ69" s="226"/>
      <c r="EK69" s="226"/>
      <c r="EL69" s="226"/>
      <c r="EM69" s="226"/>
      <c r="EN69" s="226"/>
      <c r="EO69" s="226"/>
      <c r="EP69" s="226"/>
      <c r="EQ69" s="226"/>
      <c r="ER69" s="226"/>
      <c r="ES69" s="226"/>
      <c r="ET69" s="226"/>
      <c r="EU69" s="254" t="str">
        <f>IFERROR(IF(AND('Classificação geral'!$H61="FEM",'Classificação geral'!$I61=1,'Classificação geral'!$F61="Mini"),'Classificação geral'!$A61,""),"")</f>
        <v/>
      </c>
      <c r="EV69" s="254" t="str">
        <f>IFERROR(IF(AND('Classificação geral'!$H61="FEM",'Classificação geral'!$I61=1,'Classificação geral'!F61="Mini"),'Classificação geral'!$B61,""),"")</f>
        <v/>
      </c>
      <c r="EW69" s="255" t="str">
        <f>IF($EV69='Classificação geral'!$B61,'Classificação geral'!$C61,"")</f>
        <v/>
      </c>
      <c r="EX69" s="255" t="str">
        <f>IF($EV69='Classificação geral'!$B61,'Classificação geral'!$D61,"")</f>
        <v/>
      </c>
      <c r="EY69" s="255" t="str">
        <f>IF($EV69='Classificação geral'!$B61,'Classificação geral'!$H61,"")</f>
        <v/>
      </c>
      <c r="EZ69" s="255" t="str">
        <f>IF($EY69='Classificação geral'!$H61,'Classificação geral'!$I61,"")</f>
        <v/>
      </c>
      <c r="FA69" s="255" t="str">
        <f>IF($EZ69='Classificação geral'!$I61,'Classificação geral'!$N61,"")</f>
        <v/>
      </c>
      <c r="FB69" s="255" t="str">
        <f>IF($EZ69='Classificação geral'!$I61,'Classificação geral'!$Q61,"")</f>
        <v/>
      </c>
      <c r="FC69" s="255" t="str">
        <f>IF($EZ69='Classificação geral'!$I61,'Classificação geral'!$R61,"")</f>
        <v/>
      </c>
      <c r="FD69" s="255" t="str">
        <f>IF($EZ69='Classificação geral'!$I61,'Classificação geral'!$J61,"")</f>
        <v/>
      </c>
      <c r="FE69" s="255" t="str">
        <f>IF($EZ69='Classificação geral'!$I61,'Classificação geral'!$S61,"")</f>
        <v/>
      </c>
      <c r="FF69" s="255" t="str">
        <f>IF($EZ69='Classificação geral'!$I61,'Classificação geral'!$U61,"")</f>
        <v/>
      </c>
      <c r="FG69" s="255" t="str">
        <f>IF($EZ69='Classificação geral'!$I61,'Classificação geral'!$V61,"")</f>
        <v/>
      </c>
      <c r="FH69" s="255" t="str">
        <f>IF($EZ69='Classificação geral'!$I61,'Classificação geral'!$K61,"")</f>
        <v/>
      </c>
      <c r="FI69" s="255" t="str">
        <f>IF($EZ69='Classificação geral'!$I61,'Classificação geral'!$W61,"")</f>
        <v/>
      </c>
      <c r="FJ69" s="255" t="str">
        <f>IF($EZ69='Classificação geral'!$I61,'Classificação geral'!$Y61,"")</f>
        <v/>
      </c>
      <c r="FK69" s="255" t="str">
        <f>IF($EZ69='Classificação geral'!$I61,'Classificação geral'!$Z61,"")</f>
        <v/>
      </c>
      <c r="FL69" s="255" t="str">
        <f>IF($EZ69='Classificação geral'!$I61,'Classificação geral'!$L61,"")</f>
        <v/>
      </c>
      <c r="FM69" s="255" t="str">
        <f>IF($EZ69='Classificação geral'!$I61,'Classificação geral'!$M61,"")</f>
        <v/>
      </c>
      <c r="FN69" s="255" t="str">
        <f>IF($EZ69='Classificação geral'!$I61,'Classificação geral'!$AG61,"")</f>
        <v/>
      </c>
      <c r="FO69" s="256" t="str">
        <f>IFERROR(RANK(FN69,FN:FN,0)+ COUNTIF($FN$13:FN68,FN69),"")</f>
        <v/>
      </c>
      <c r="FP69" s="244"/>
      <c r="FQ69" s="254" t="str">
        <f>IFERROR(IF(AND('Classificação geral'!$H61="mas",'Classificação geral'!$I61=1,'Classificação geral'!$F61="Mini"),'Classificação geral'!$A61,""),"")</f>
        <v/>
      </c>
      <c r="FR69" s="254" t="str">
        <f>IFERROR(IF(AND('Classificação geral'!$H61="mas",'Classificação geral'!$I61=1,'Classificação geral'!$F61="Mini"),'Classificação geral'!$B61,""),"")</f>
        <v/>
      </c>
      <c r="FS69" s="255" t="str">
        <f>IF($FR69='Classificação geral'!$B61,'Classificação geral'!$C61,"")</f>
        <v/>
      </c>
      <c r="FT69" s="255" t="str">
        <f>IF($FR69='Classificação geral'!$B61,'Classificação geral'!$D61,"")</f>
        <v/>
      </c>
      <c r="FU69" s="255" t="str">
        <f>IF($FR69='Classificação geral'!$B61,'Classificação geral'!$H61,"")</f>
        <v/>
      </c>
      <c r="FV69" s="254" t="str">
        <f>IFERROR(IF(AND($FU69="mas",'Classificação geral'!$I61=1),'Classificação geral'!I61,""),"")</f>
        <v/>
      </c>
      <c r="FW69" s="254" t="str">
        <f>IFERROR(IF(AND($FU69="mas",'Classificação geral'!$I61=1),'Classificação geral'!N61,""),"")</f>
        <v/>
      </c>
      <c r="FX69" s="254" t="str">
        <f>IFERROR(IF(AND($FU69="mas",'Classificação geral'!$I61=1),'Classificação geral'!Q61,""),"")</f>
        <v/>
      </c>
      <c r="FY69" s="254" t="str">
        <f>IFERROR(IF(AND($FU69="mas",'Classificação geral'!$I61=1),'Classificação geral'!R61,""),"")</f>
        <v/>
      </c>
      <c r="FZ69" s="254" t="str">
        <f>IFERROR(IF(AND($FU69="mas",'Classificação geral'!$I61=1),'Classificação geral'!J61,""),"")</f>
        <v/>
      </c>
      <c r="GA69" s="254" t="str">
        <f>IFERROR(IF(AND($FU69="mas",'Classificação geral'!$I61=1),'Classificação geral'!S61,""),"")</f>
        <v/>
      </c>
      <c r="GB69" s="254" t="str">
        <f>IFERROR(IF(AND($FU69="mas",'Classificação geral'!$I61=1),'Classificação geral'!U61,""),"")</f>
        <v/>
      </c>
      <c r="GC69" s="254" t="str">
        <f>IFERROR(IF(AND($FU69="mas",'Classificação geral'!$I61=1),'Classificação geral'!V61,""),"")</f>
        <v/>
      </c>
      <c r="GD69" s="254" t="str">
        <f>IFERROR(IF(AND($FU69="mas",'Classificação geral'!$I61=1),'Classificação geral'!K61,""),"")</f>
        <v/>
      </c>
      <c r="GE69" s="254" t="str">
        <f>IFERROR(IF(AND($FU69="mas",'Classificação geral'!$I61=1),'Classificação geral'!W61,""),"")</f>
        <v/>
      </c>
      <c r="GF69" s="254" t="str">
        <f>IFERROR(IF(AND($FU69="mas",'Classificação geral'!$I61=1),'Classificação geral'!Y61,""),"")</f>
        <v/>
      </c>
      <c r="GG69" s="254" t="str">
        <f>IFERROR(IF(AND($FU69="mas",'Classificação geral'!$I61=1),'Classificação geral'!Z61,""),"")</f>
        <v/>
      </c>
      <c r="GH69" s="254" t="str">
        <f>IFERROR(IF(AND($FU69="mas",'Classificação geral'!$I61=1),'Classificação geral'!L61,""),"")</f>
        <v/>
      </c>
      <c r="GI69" s="254" t="str">
        <f>IFERROR(IF(AND($FU69="mas",'Classificação geral'!$I61=1),'Classificação geral'!M61,""),"")</f>
        <v/>
      </c>
      <c r="GJ69" s="302" t="str">
        <f>IFERROR(IF(AND($FU69="mas",'Classificação geral'!$I61=1),'Classificação geral'!AG61,""),"")</f>
        <v/>
      </c>
      <c r="GK69" s="256" t="str">
        <f>IFERROR(RANK(GJ69,GJ:GJ,0)+ COUNTIF($GJ$13:GJ68,GJ69),"")</f>
        <v/>
      </c>
      <c r="GL69" s="244"/>
      <c r="GM69" s="254" t="str">
        <f>IFERROR(IF(AND('Classificação geral'!$H61="fem",'Classificação geral'!$I61=2,'Classificação geral'!$F61="Mini"),'Classificação geral'!$A61,""),"")</f>
        <v/>
      </c>
      <c r="GN69" s="254" t="str">
        <f>IFERROR(IF(AND('Classificação geral'!$H61="fem",'Classificação geral'!$I61=2,'Classificação geral'!$F61="Mini"),'Classificação geral'!$B61,""),"")</f>
        <v/>
      </c>
      <c r="GO69" s="255" t="str">
        <f>IF($GN69='Classificação geral'!$B61,'Classificação geral'!$C61,"")</f>
        <v/>
      </c>
      <c r="GP69" s="255" t="str">
        <f>IF($GN69='Classificação geral'!$B61,'Classificação geral'!$D61,"")</f>
        <v/>
      </c>
      <c r="GQ69" s="255" t="str">
        <f>IF($GN69='Classificação geral'!$B61,'Classificação geral'!$H61,"")</f>
        <v/>
      </c>
      <c r="GR69" s="254" t="str">
        <f>IFERROR(IF(AND($GQ69="fem",'Classificação geral'!$I61=2),'Classificação geral'!I61,""),"")</f>
        <v/>
      </c>
      <c r="GS69" s="254" t="str">
        <f>IFERROR(IF(AND($GQ69="fem",'Classificação geral'!$I61=2),'Classificação geral'!N61,""),"")</f>
        <v/>
      </c>
      <c r="GT69" s="254" t="str">
        <f>IFERROR(IF(AND($GQ69="fem",'Classificação geral'!$I61=2),'Classificação geral'!Q61,""),"")</f>
        <v/>
      </c>
      <c r="GU69" s="254" t="str">
        <f>IFERROR(IF(AND($GQ69="fem",'Classificação geral'!$I61=2),'Classificação geral'!R61,""),"")</f>
        <v/>
      </c>
      <c r="GV69" s="254" t="str">
        <f>IFERROR(IF(AND($GQ69="fem",'Classificação geral'!$I61=2),'Classificação geral'!J61,""),"")</f>
        <v/>
      </c>
      <c r="GW69" s="254" t="str">
        <f>IFERROR(IF(AND($GQ69="fem",'Classificação geral'!$I61=2),'Classificação geral'!S61,""),"")</f>
        <v/>
      </c>
      <c r="GX69" s="254" t="str">
        <f>IFERROR(IF(AND($GQ69="fem",'Classificação geral'!$I61=2),'Classificação geral'!U61,""),"")</f>
        <v/>
      </c>
      <c r="GY69" s="254" t="str">
        <f>IFERROR(IF(AND($GQ69="fem",'Classificação geral'!$I61=2),'Classificação geral'!V61,""),"")</f>
        <v/>
      </c>
      <c r="GZ69" s="254" t="str">
        <f>IFERROR(IF(AND($GQ69="fem",'Classificação geral'!$I61=2),'Classificação geral'!K61,""),"")</f>
        <v/>
      </c>
      <c r="HA69" s="254" t="str">
        <f>IFERROR(IF(AND($GQ69="fem",'Classificação geral'!$I61=2),'Classificação geral'!W61,""),"")</f>
        <v/>
      </c>
      <c r="HB69" s="254" t="str">
        <f>IFERROR(IF(AND($GQ69="fem",'Classificação geral'!$I61=2),'Classificação geral'!Y61,""),"")</f>
        <v/>
      </c>
      <c r="HC69" s="254" t="str">
        <f>IFERROR(IF(AND($GQ69="fem",'Classificação geral'!$I61=2),'Classificação geral'!Z61,""),"")</f>
        <v/>
      </c>
      <c r="HD69" s="254" t="str">
        <f>IFERROR(IF(AND($GQ69="fem",'Classificação geral'!$I61=2),'Classificação geral'!L61,""),"")</f>
        <v/>
      </c>
      <c r="HE69" s="254" t="str">
        <f>IFERROR(IF(AND($GQ69="fem",'Classificação geral'!$I61=2),'Classificação geral'!M61,""),"")</f>
        <v/>
      </c>
      <c r="HF69" s="254" t="str">
        <f>IFERROR(IF(AND($GQ69="fem",'Classificação geral'!$I61=2),'Classificação geral'!AG61,""),"")</f>
        <v/>
      </c>
      <c r="HG69" s="256" t="str">
        <f>IFERROR(RANK(HF69,HF:HF,0)+ COUNTIF(HF$13:$HF67,HF69),"")</f>
        <v/>
      </c>
      <c r="HH69" s="244"/>
      <c r="HI69" s="254" t="str">
        <f>IFERROR(IF(AND('Classificação geral'!$H61="mas",'Classificação geral'!$I61=2,'Classificação geral'!$F61="Mini"),'Classificação geral'!$A61,""),"")</f>
        <v/>
      </c>
      <c r="HJ69" s="254" t="str">
        <f>IFERROR(IF(AND('Classificação geral'!$H61="mas",'Classificação geral'!$I61=2,'Classificação geral'!$F61="Mini"),'Classificação geral'!$B61,""),"")</f>
        <v/>
      </c>
      <c r="HK69" s="255" t="str">
        <f>IF($HJ69='Classificação geral'!$B61,'Classificação geral'!$C61,"")</f>
        <v/>
      </c>
      <c r="HL69" s="255" t="str">
        <f>IF($HJ69='Classificação geral'!$B61,'Classificação geral'!$D61,"")</f>
        <v/>
      </c>
      <c r="HM69" s="255" t="str">
        <f>IF($HJ69='Classificação geral'!$B61,'Classificação geral'!$H61,"")</f>
        <v/>
      </c>
      <c r="HN69" s="254" t="str">
        <f>IFERROR(IF(AND($HM69="mas",'Classificação geral'!$I61=2),'Classificação geral'!I61,""),"")</f>
        <v/>
      </c>
      <c r="HO69" s="254" t="str">
        <f>IFERROR(IF(AND($HM69="mas",'Classificação geral'!$I61=2),'Classificação geral'!N61,""),"")</f>
        <v/>
      </c>
      <c r="HP69" s="254" t="str">
        <f>IFERROR(IF(AND($HM69="mas",'Classificação geral'!$I61=2),'Classificação geral'!Q61,""),"")</f>
        <v/>
      </c>
      <c r="HQ69" s="254" t="str">
        <f>IFERROR(IF(AND($HM69="mas",'Classificação geral'!$I61=2),'Classificação geral'!R61,""),"")</f>
        <v/>
      </c>
      <c r="HR69" s="254" t="str">
        <f>IFERROR(IF(AND($HM69="mas",'Classificação geral'!$I61=2),'Classificação geral'!J61,""),"")</f>
        <v/>
      </c>
      <c r="HS69" s="254" t="str">
        <f>IFERROR(IF(AND($HM69="mas",'Classificação geral'!$I61=2),'Classificação geral'!S61,""),"")</f>
        <v/>
      </c>
      <c r="HT69" s="254" t="str">
        <f>IFERROR(IF(AND($HM69="mas",'Classificação geral'!$I61=2),'Classificação geral'!U61,""),"")</f>
        <v/>
      </c>
      <c r="HU69" s="254" t="str">
        <f>IFERROR(IF(AND($HM69="mas",'Classificação geral'!$I61=2),'Classificação geral'!V61,""),"")</f>
        <v/>
      </c>
      <c r="HV69" s="254" t="str">
        <f>IFERROR(IF(AND($HM69="mas",'Classificação geral'!$I61=2),'Classificação geral'!J61,""),"")</f>
        <v/>
      </c>
      <c r="HW69" s="254" t="str">
        <f>IFERROR(IF(AND($HM69="mas",'Classificação geral'!$I61=2),'Classificação geral'!W61,""),"")</f>
        <v/>
      </c>
      <c r="HX69" s="254" t="str">
        <f>IFERROR(IF(AND($HM69="mas",'Classificação geral'!$I61=2),'Classificação geral'!Y61,""),"")</f>
        <v/>
      </c>
      <c r="HY69" s="254" t="str">
        <f>IFERROR(IF(AND($HM69="mas",'Classificação geral'!$I61=2),'Classificação geral'!Z61,""),"")</f>
        <v/>
      </c>
      <c r="HZ69" s="254" t="str">
        <f>IFERROR(IF(AND($HM69="mas",'Classificação geral'!$I61=2),'Classificação geral'!L61,""),"")</f>
        <v/>
      </c>
      <c r="IA69" s="254" t="str">
        <f>IFERROR(IF(AND($HM69="mas",'Classificação geral'!$I61=2),'Classificação geral'!$AG61,""),"")</f>
        <v/>
      </c>
      <c r="IB69" s="256" t="str">
        <f>IFERROR(RANK(IA69,IA:IA,0)+ COUNTIF($IA$13:IA$13,IA69),"")</f>
        <v/>
      </c>
      <c r="IC69" s="244"/>
      <c r="ID69" s="254" t="str">
        <f>IFERROR(IF(AND('Classificação geral'!$H61="fem",'Classificação geral'!$I61=3,'Classificação geral'!$F61="Mini"),'Classificação geral'!$A61,""),"")</f>
        <v/>
      </c>
      <c r="IE69" s="254" t="str">
        <f>IFERROR(IF(AND('Classificação geral'!$H61="fem",'Classificação geral'!$I61=3,'Classificação geral'!$F61="Mini"),'Classificação geral'!$B61,""),"")</f>
        <v/>
      </c>
      <c r="IF69" s="255" t="str">
        <f>IF($IE69='Classificação geral'!$B61,'Classificação geral'!$C61,"")</f>
        <v/>
      </c>
      <c r="IG69" s="255" t="str">
        <f>IF($IE69='Classificação geral'!$B61,'Classificação geral'!$D61,"")</f>
        <v/>
      </c>
      <c r="IH69" s="255" t="str">
        <f>IF($IE69='Classificação geral'!$B61,'Classificação geral'!$H61,"")</f>
        <v/>
      </c>
      <c r="II69" s="255" t="str">
        <f>IF($IH69='Classificação geral'!$H61,'Classificação geral'!$I61,"")</f>
        <v/>
      </c>
      <c r="IJ69" s="255" t="str">
        <f>IF($II69='Classificação geral'!$I61,'Classificação geral'!$N61,"")</f>
        <v/>
      </c>
      <c r="IK69" s="255" t="str">
        <f>IF($II69='Classificação geral'!$I61,'Classificação geral'!$Q61,"")</f>
        <v/>
      </c>
      <c r="IL69" s="255" t="str">
        <f>IF($II69='Classificação geral'!$I61,'Classificação geral'!$R61,"")</f>
        <v/>
      </c>
      <c r="IM69" s="255" t="str">
        <f>IF($II69='Classificação geral'!$I61,'Classificação geral'!$J61,"")</f>
        <v/>
      </c>
      <c r="IN69" s="255" t="str">
        <f>IF($II69='Classificação geral'!$I61,'Classificação geral'!$S61,"")</f>
        <v/>
      </c>
      <c r="IO69" s="255" t="str">
        <f>IF($II69='Classificação geral'!$I61,'Classificação geral'!$U61,"")</f>
        <v/>
      </c>
      <c r="IP69" s="255" t="str">
        <f>IF($II69='Classificação geral'!$I61,'Classificação geral'!$V61,"")</f>
        <v/>
      </c>
      <c r="IQ69" s="255" t="str">
        <f>IF($II69='Classificação geral'!$I61,'Classificação geral'!$K61,"")</f>
        <v/>
      </c>
      <c r="IR69" s="255" t="str">
        <f>IF($II69='Classificação geral'!$I61,'Classificação geral'!$W61,"")</f>
        <v/>
      </c>
      <c r="IS69" s="255" t="str">
        <f>IF($II69='Classificação geral'!$I61,'Classificação geral'!$Y61,"")</f>
        <v/>
      </c>
      <c r="IT69" s="255" t="str">
        <f>IF($II69='Classificação geral'!$I61,'Classificação geral'!$Z61,"")</f>
        <v/>
      </c>
      <c r="IU69" s="255" t="str">
        <f>IF($II69='Classificação geral'!$I61,'Classificação geral'!$L61,"")</f>
        <v/>
      </c>
      <c r="IV69" s="255" t="str">
        <f>IF($II69='Classificação geral'!$I61,'Classificação geral'!$M61,"")</f>
        <v/>
      </c>
      <c r="IW69" s="255" t="str">
        <f>IF($II69='Classificação geral'!$I61,'Classificação geral'!$AG61,"")</f>
        <v/>
      </c>
      <c r="IX69" s="256" t="str">
        <f>IFERROR(RANK(IW69,IW:IW,0)+ COUNTIF($IW$13:IW67,IW69),"")</f>
        <v/>
      </c>
      <c r="IY69" s="244"/>
      <c r="IZ69" s="254" t="str">
        <f>IFERROR(IF(AND('Classificação geral'!$H61="mas",'Classificação geral'!$I61=3,'Classificação geral'!$F61="Mini"),'Classificação geral'!$A61,""),"")</f>
        <v/>
      </c>
      <c r="JA69" s="254" t="str">
        <f>IFERROR(IF(AND('Classificação geral'!$H61="mas",'Classificação geral'!$I61=3,'Classificação geral'!$F61="Mini"),'Classificação geral'!$B61,""),"")</f>
        <v/>
      </c>
      <c r="JB69" s="255" t="str">
        <f>IF($JA69='Classificação geral'!$B61,'Classificação geral'!$C61,"")</f>
        <v/>
      </c>
      <c r="JC69" s="255" t="str">
        <f>IF($JA69='Classificação geral'!$B61,'Classificação geral'!$D61,"")</f>
        <v/>
      </c>
      <c r="JD69" s="255" t="str">
        <f>IF($JA69='Classificação geral'!$B61,'Classificação geral'!$H61,"")</f>
        <v/>
      </c>
      <c r="JE69" s="254" t="str">
        <f>IFERROR(IF(AND($JD69="mas",'Classificação geral'!$I61=3),'Classificação geral'!I61,""),"")</f>
        <v/>
      </c>
      <c r="JF69" s="254" t="str">
        <f>IFERROR(IF(AND($JD69="mas",'Classificação geral'!$I61=3),'Classificação geral'!N61,""),"")</f>
        <v/>
      </c>
      <c r="JG69" s="254" t="str">
        <f>IFERROR(IF(AND($JD69="mas",'Classificação geral'!$I61=3),'Classificação geral'!Q61,""),"")</f>
        <v/>
      </c>
      <c r="JH69" s="254" t="str">
        <f>IFERROR(IF(AND($JD69="mas",'Classificação geral'!$I61=3),'Classificação geral'!R61,""),"")</f>
        <v/>
      </c>
      <c r="JI69" s="254" t="str">
        <f>IFERROR(IF(AND($JD69="mas",'Classificação geral'!$I61=3),'Classificação geral'!J61,""),"")</f>
        <v/>
      </c>
      <c r="JJ69" s="254" t="str">
        <f>IFERROR(IF(AND($JD69="mas",'Classificação geral'!$I61=3),'Classificação geral'!S61,""),"")</f>
        <v/>
      </c>
      <c r="JK69" s="254" t="str">
        <f>IFERROR(IF(AND($JD69="mas",'Classificação geral'!$I61=3),'Classificação geral'!U61,""),"")</f>
        <v/>
      </c>
      <c r="JL69" s="254" t="str">
        <f>IFERROR(IF(AND($JD69="mas",'Classificação geral'!$I61=3),'Classificação geral'!V61,""),"")</f>
        <v/>
      </c>
      <c r="JM69" s="254" t="str">
        <f>IFERROR(IF(AND($JD69="mas",'Classificação geral'!$I61=3),'Classificação geral'!K61,""),"")</f>
        <v/>
      </c>
      <c r="JN69" s="254" t="str">
        <f>IFERROR(IF(AND($JD69="mas",'Classificação geral'!$I61=3),'Classificação geral'!W61,""),"")</f>
        <v/>
      </c>
      <c r="JO69" s="254" t="str">
        <f>IFERROR(IF(AND($JD69="mas",'Classificação geral'!$I61=3),'Classificação geral'!Y61,""),"")</f>
        <v/>
      </c>
      <c r="JP69" s="254" t="str">
        <f>IFERROR(IF(AND($JD69="mas",'Classificação geral'!$I61=3),'Classificação geral'!Z61,""),"")</f>
        <v/>
      </c>
      <c r="JQ69" s="254" t="str">
        <f>IFERROR(IF(AND($JD69="mas",'Classificação geral'!$I61=3),'Classificação geral'!L61,""),"")</f>
        <v/>
      </c>
      <c r="JR69" s="254" t="str">
        <f>IFERROR(IF(AND($JD69="mas",'Classificação geral'!$I61=3),'Classificação geral'!$AG61,""),"")</f>
        <v/>
      </c>
      <c r="JS69" s="256" t="str">
        <f>IFERROR(RANK(JR69,JR:JR,0)+ COUNTIF(JR$13:$JR67,JR69),"")</f>
        <v/>
      </c>
    </row>
    <row r="70" spans="1:279" s="304" customFormat="1" ht="24.75" customHeight="1" x14ac:dyDescent="0.4">
      <c r="A70" s="297"/>
      <c r="B70" s="309" t="str">
        <f t="shared" si="19"/>
        <v/>
      </c>
      <c r="C70" s="292" t="str">
        <f t="shared" si="20"/>
        <v/>
      </c>
      <c r="D70" s="292" t="str">
        <f t="shared" si="21"/>
        <v/>
      </c>
      <c r="E70" s="292" t="str">
        <f t="shared" si="22"/>
        <v/>
      </c>
      <c r="F70" s="293" t="str">
        <f t="shared" si="23"/>
        <v/>
      </c>
      <c r="G70" s="293" t="str">
        <f t="shared" si="24"/>
        <v/>
      </c>
      <c r="H70" s="294" t="str">
        <f t="shared" si="25"/>
        <v/>
      </c>
      <c r="I70" s="294" t="str">
        <f t="shared" si="26"/>
        <v/>
      </c>
      <c r="J70" s="294" t="str">
        <f t="shared" si="27"/>
        <v/>
      </c>
      <c r="K70" s="294" t="str">
        <f t="shared" si="28"/>
        <v/>
      </c>
      <c r="L70" s="294" t="str">
        <f t="shared" si="29"/>
        <v/>
      </c>
      <c r="M70" s="294" t="str">
        <f t="shared" si="30"/>
        <v/>
      </c>
      <c r="N70" s="294" t="str">
        <f t="shared" si="31"/>
        <v/>
      </c>
      <c r="O70" s="294" t="str">
        <f t="shared" si="32"/>
        <v/>
      </c>
      <c r="P70" s="294" t="str">
        <f t="shared" si="33"/>
        <v/>
      </c>
      <c r="Q70" s="294" t="str">
        <f t="shared" si="34"/>
        <v/>
      </c>
      <c r="R70" s="294" t="str">
        <f t="shared" si="121"/>
        <v/>
      </c>
      <c r="S70" s="294" t="str">
        <f t="shared" si="121"/>
        <v/>
      </c>
      <c r="T70" s="294" t="str">
        <f t="shared" si="36"/>
        <v/>
      </c>
      <c r="U70" s="294" t="str">
        <f t="shared" si="37"/>
        <v/>
      </c>
      <c r="V70" s="295">
        <v>56</v>
      </c>
      <c r="W70" s="296"/>
      <c r="X70" s="296"/>
      <c r="Y70" s="309" t="str">
        <f t="shared" si="38"/>
        <v/>
      </c>
      <c r="Z70" s="292" t="str">
        <f t="shared" si="39"/>
        <v/>
      </c>
      <c r="AA70" s="292" t="str">
        <f t="shared" si="40"/>
        <v/>
      </c>
      <c r="AB70" s="292" t="str">
        <f t="shared" si="41"/>
        <v/>
      </c>
      <c r="AC70" s="293" t="str">
        <f t="shared" si="42"/>
        <v/>
      </c>
      <c r="AD70" s="293" t="str">
        <f t="shared" si="43"/>
        <v/>
      </c>
      <c r="AE70" s="294" t="str">
        <f t="shared" si="44"/>
        <v/>
      </c>
      <c r="AF70" s="294" t="str">
        <f t="shared" si="45"/>
        <v/>
      </c>
      <c r="AG70" s="294" t="str">
        <f t="shared" si="46"/>
        <v/>
      </c>
      <c r="AH70" s="294" t="str">
        <f t="shared" si="47"/>
        <v/>
      </c>
      <c r="AI70" s="294" t="str">
        <f t="shared" si="48"/>
        <v/>
      </c>
      <c r="AJ70" s="294" t="str">
        <f t="shared" si="49"/>
        <v/>
      </c>
      <c r="AK70" s="294" t="str">
        <f t="shared" si="50"/>
        <v/>
      </c>
      <c r="AL70" s="294" t="str">
        <f t="shared" si="51"/>
        <v/>
      </c>
      <c r="AM70" s="294" t="str">
        <f t="shared" si="52"/>
        <v/>
      </c>
      <c r="AN70" s="294" t="str">
        <f t="shared" si="53"/>
        <v/>
      </c>
      <c r="AO70" s="294" t="str">
        <f t="shared" si="122"/>
        <v/>
      </c>
      <c r="AP70" s="294" t="str">
        <f t="shared" si="122"/>
        <v/>
      </c>
      <c r="AQ70" s="294" t="str">
        <f t="shared" si="55"/>
        <v/>
      </c>
      <c r="AR70" s="294" t="str">
        <f t="shared" si="56"/>
        <v/>
      </c>
      <c r="AS70" s="295">
        <v>56</v>
      </c>
      <c r="AT70" s="296"/>
      <c r="AU70" s="297"/>
      <c r="AV70" s="310" t="str">
        <f t="shared" si="57"/>
        <v/>
      </c>
      <c r="AW70" s="292" t="str">
        <f t="shared" si="58"/>
        <v/>
      </c>
      <c r="AX70" s="292" t="str">
        <f t="shared" si="59"/>
        <v/>
      </c>
      <c r="AY70" s="293" t="str">
        <f t="shared" si="60"/>
        <v/>
      </c>
      <c r="AZ70" s="293" t="str">
        <f t="shared" si="61"/>
        <v/>
      </c>
      <c r="BA70" s="293" t="str">
        <f t="shared" si="62"/>
        <v/>
      </c>
      <c r="BB70" s="294" t="str">
        <f t="shared" si="63"/>
        <v/>
      </c>
      <c r="BC70" s="294" t="str">
        <f t="shared" si="64"/>
        <v/>
      </c>
      <c r="BD70" s="294" t="str">
        <f t="shared" si="65"/>
        <v/>
      </c>
      <c r="BE70" s="294" t="str">
        <f t="shared" si="66"/>
        <v/>
      </c>
      <c r="BF70" s="294" t="str">
        <f t="shared" si="67"/>
        <v/>
      </c>
      <c r="BG70" s="294" t="str">
        <f t="shared" si="68"/>
        <v/>
      </c>
      <c r="BH70" s="294" t="str">
        <f t="shared" si="69"/>
        <v/>
      </c>
      <c r="BI70" s="294" t="str">
        <f t="shared" si="70"/>
        <v/>
      </c>
      <c r="BJ70" s="294" t="str">
        <f t="shared" si="71"/>
        <v/>
      </c>
      <c r="BK70" s="294" t="str">
        <f t="shared" si="72"/>
        <v/>
      </c>
      <c r="BL70" s="294" t="str">
        <f t="shared" si="123"/>
        <v/>
      </c>
      <c r="BM70" s="294" t="str">
        <f t="shared" si="123"/>
        <v/>
      </c>
      <c r="BN70" s="294" t="str">
        <f t="shared" si="74"/>
        <v/>
      </c>
      <c r="BO70" s="294" t="str">
        <f t="shared" si="75"/>
        <v/>
      </c>
      <c r="BP70" s="295">
        <v>56</v>
      </c>
      <c r="BQ70" s="296"/>
      <c r="BR70" s="296"/>
      <c r="BS70" s="310" t="str">
        <f t="shared" si="76"/>
        <v/>
      </c>
      <c r="BT70" s="292" t="str">
        <f t="shared" si="77"/>
        <v/>
      </c>
      <c r="BU70" s="292" t="str">
        <f t="shared" si="78"/>
        <v/>
      </c>
      <c r="BV70" s="293" t="str">
        <f t="shared" si="79"/>
        <v/>
      </c>
      <c r="BW70" s="293" t="str">
        <f t="shared" si="80"/>
        <v/>
      </c>
      <c r="BX70" s="293" t="str">
        <f t="shared" si="124"/>
        <v/>
      </c>
      <c r="BY70" s="294" t="str">
        <f t="shared" si="124"/>
        <v/>
      </c>
      <c r="BZ70" s="294" t="str">
        <f t="shared" si="82"/>
        <v/>
      </c>
      <c r="CA70" s="294" t="str">
        <f t="shared" si="83"/>
        <v/>
      </c>
      <c r="CB70" s="294" t="str">
        <f t="shared" si="84"/>
        <v/>
      </c>
      <c r="CC70" s="294" t="str">
        <f t="shared" si="85"/>
        <v/>
      </c>
      <c r="CD70" s="294" t="str">
        <f t="shared" si="86"/>
        <v/>
      </c>
      <c r="CE70" s="294" t="str">
        <f t="shared" si="87"/>
        <v/>
      </c>
      <c r="CF70" s="294" t="str">
        <f t="shared" si="88"/>
        <v/>
      </c>
      <c r="CG70" s="294" t="str">
        <f t="shared" si="89"/>
        <v/>
      </c>
      <c r="CH70" s="294" t="str">
        <f t="shared" si="90"/>
        <v/>
      </c>
      <c r="CI70" s="294" t="str">
        <f t="shared" si="125"/>
        <v/>
      </c>
      <c r="CJ70" s="294" t="str">
        <f t="shared" si="125"/>
        <v/>
      </c>
      <c r="CK70" s="294" t="str">
        <f t="shared" si="92"/>
        <v/>
      </c>
      <c r="CL70" s="294" t="str">
        <f t="shared" si="93"/>
        <v/>
      </c>
      <c r="CM70" s="295">
        <v>56</v>
      </c>
      <c r="CN70" s="297"/>
      <c r="CO70" s="297"/>
      <c r="CP70" s="309" t="str">
        <f t="shared" si="94"/>
        <v/>
      </c>
      <c r="CQ70" s="292" t="str">
        <f t="shared" si="95"/>
        <v/>
      </c>
      <c r="CR70" s="292" t="str">
        <f t="shared" si="96"/>
        <v/>
      </c>
      <c r="CS70" s="292" t="str">
        <f t="shared" si="97"/>
        <v/>
      </c>
      <c r="CT70" s="293" t="str">
        <f t="shared" si="98"/>
        <v/>
      </c>
      <c r="CU70" s="293" t="str">
        <f t="shared" si="99"/>
        <v/>
      </c>
      <c r="CV70" s="294" t="str">
        <f t="shared" si="100"/>
        <v/>
      </c>
      <c r="CW70" s="294" t="str">
        <f t="shared" si="101"/>
        <v/>
      </c>
      <c r="CX70" s="294" t="str">
        <f t="shared" si="102"/>
        <v/>
      </c>
      <c r="CY70" s="294" t="str">
        <f t="shared" si="103"/>
        <v/>
      </c>
      <c r="CZ70" s="294" t="str">
        <f t="shared" si="104"/>
        <v/>
      </c>
      <c r="DA70" s="294" t="str">
        <f t="shared" si="105"/>
        <v/>
      </c>
      <c r="DB70" s="294" t="str">
        <f t="shared" si="106"/>
        <v/>
      </c>
      <c r="DC70" s="294" t="str">
        <f t="shared" si="107"/>
        <v/>
      </c>
      <c r="DD70" s="294" t="str">
        <f t="shared" si="108"/>
        <v/>
      </c>
      <c r="DE70" s="294" t="str">
        <f t="shared" si="109"/>
        <v/>
      </c>
      <c r="DF70" s="294" t="str">
        <f t="shared" si="126"/>
        <v/>
      </c>
      <c r="DG70" s="294" t="str">
        <f t="shared" si="126"/>
        <v/>
      </c>
      <c r="DH70" s="294" t="str">
        <f t="shared" si="111"/>
        <v/>
      </c>
      <c r="DI70" s="294" t="str">
        <f t="shared" si="112"/>
        <v/>
      </c>
      <c r="DJ70" s="295">
        <v>56</v>
      </c>
      <c r="DK70" s="296"/>
      <c r="DL70" s="296"/>
      <c r="DM70" s="309" t="str">
        <f t="shared" si="113"/>
        <v/>
      </c>
      <c r="DN70" s="292" t="str">
        <f t="shared" si="114"/>
        <v/>
      </c>
      <c r="DO70" s="292" t="str">
        <f t="shared" si="115"/>
        <v/>
      </c>
      <c r="DP70" s="292" t="str">
        <f t="shared" si="116"/>
        <v/>
      </c>
      <c r="DQ70" s="293" t="str">
        <f t="shared" si="117"/>
        <v/>
      </c>
      <c r="DR70" s="293" t="str">
        <f t="shared" si="118"/>
        <v/>
      </c>
      <c r="DS70" s="293" t="str">
        <f t="shared" si="7"/>
        <v/>
      </c>
      <c r="DT70" s="293" t="str">
        <f t="shared" si="8"/>
        <v/>
      </c>
      <c r="DU70" s="294" t="str">
        <f t="shared" si="9"/>
        <v/>
      </c>
      <c r="DV70" s="294" t="str">
        <f t="shared" si="10"/>
        <v/>
      </c>
      <c r="DW70" s="294" t="str">
        <f t="shared" si="11"/>
        <v/>
      </c>
      <c r="DX70" s="294" t="str">
        <f t="shared" si="12"/>
        <v/>
      </c>
      <c r="DY70" s="294" t="str">
        <f t="shared" si="13"/>
        <v/>
      </c>
      <c r="DZ70" s="294" t="str">
        <f t="shared" si="14"/>
        <v/>
      </c>
      <c r="EA70" s="294" t="str">
        <f t="shared" si="15"/>
        <v/>
      </c>
      <c r="EB70" s="294" t="str">
        <f t="shared" si="16"/>
        <v/>
      </c>
      <c r="EC70" s="294" t="str">
        <f t="shared" si="17"/>
        <v/>
      </c>
      <c r="ED70" s="294" t="str">
        <f t="shared" si="120"/>
        <v/>
      </c>
      <c r="EE70" s="294" t="str">
        <f t="shared" si="18"/>
        <v/>
      </c>
      <c r="EF70" s="294" t="str">
        <f t="shared" si="119"/>
        <v/>
      </c>
      <c r="EG70" s="295">
        <v>56</v>
      </c>
      <c r="EH70" s="307"/>
      <c r="EI70" s="307"/>
      <c r="EJ70" s="307"/>
      <c r="EK70" s="307"/>
      <c r="EL70" s="307"/>
      <c r="EM70" s="307"/>
      <c r="EN70" s="307"/>
      <c r="EO70" s="307"/>
      <c r="EP70" s="307"/>
      <c r="EQ70" s="307"/>
      <c r="ER70" s="307"/>
      <c r="ES70" s="307"/>
      <c r="ET70" s="307"/>
      <c r="EU70" s="254" t="str">
        <f>IFERROR(IF(AND('Classificação geral'!$H62="FEM",'Classificação geral'!$I62=1,'Classificação geral'!$F62="Mini"),'Classificação geral'!$A62,""),"")</f>
        <v/>
      </c>
      <c r="EV70" s="254" t="str">
        <f>IFERROR(IF(AND('Classificação geral'!$H62="FEM",'Classificação geral'!$I62=1,'Classificação geral'!F62="Mini"),'Classificação geral'!$B62,""),"")</f>
        <v/>
      </c>
      <c r="EW70" s="255" t="str">
        <f>IF($EV70='Classificação geral'!$B62,'Classificação geral'!$C62,"")</f>
        <v/>
      </c>
      <c r="EX70" s="255" t="str">
        <f>IF($EV70='Classificação geral'!$B62,'Classificação geral'!$D62,"")</f>
        <v/>
      </c>
      <c r="EY70" s="255" t="str">
        <f>IF($EV70='Classificação geral'!$B62,'Classificação geral'!$H62,"")</f>
        <v/>
      </c>
      <c r="EZ70" s="255" t="str">
        <f>IF($EY70='Classificação geral'!$H62,'Classificação geral'!$I62,"")</f>
        <v/>
      </c>
      <c r="FA70" s="255" t="str">
        <f>IF($EZ70='Classificação geral'!$I62,'Classificação geral'!$N62,"")</f>
        <v/>
      </c>
      <c r="FB70" s="255" t="str">
        <f>IF($EZ70='Classificação geral'!$I62,'Classificação geral'!$Q62,"")</f>
        <v/>
      </c>
      <c r="FC70" s="255" t="str">
        <f>IF($EZ70='Classificação geral'!$I62,'Classificação geral'!$R62,"")</f>
        <v/>
      </c>
      <c r="FD70" s="255" t="str">
        <f>IF($EZ70='Classificação geral'!$I62,'Classificação geral'!$J62,"")</f>
        <v/>
      </c>
      <c r="FE70" s="255" t="str">
        <f>IF($EZ70='Classificação geral'!$I62,'Classificação geral'!$S62,"")</f>
        <v/>
      </c>
      <c r="FF70" s="255" t="str">
        <f>IF($EZ70='Classificação geral'!$I62,'Classificação geral'!$U62,"")</f>
        <v/>
      </c>
      <c r="FG70" s="255" t="str">
        <f>IF($EZ70='Classificação geral'!$I62,'Classificação geral'!$V62,"")</f>
        <v/>
      </c>
      <c r="FH70" s="255" t="str">
        <f>IF($EZ70='Classificação geral'!$I62,'Classificação geral'!$K62,"")</f>
        <v/>
      </c>
      <c r="FI70" s="255" t="str">
        <f>IF($EZ70='Classificação geral'!$I62,'Classificação geral'!$W62,"")</f>
        <v/>
      </c>
      <c r="FJ70" s="255" t="str">
        <f>IF($EZ70='Classificação geral'!$I62,'Classificação geral'!$Y62,"")</f>
        <v/>
      </c>
      <c r="FK70" s="255" t="str">
        <f>IF($EZ70='Classificação geral'!$I62,'Classificação geral'!$Z62,"")</f>
        <v/>
      </c>
      <c r="FL70" s="255" t="str">
        <f>IF($EZ70='Classificação geral'!$I62,'Classificação geral'!$L62,"")</f>
        <v/>
      </c>
      <c r="FM70" s="255" t="str">
        <f>IF($EZ70='Classificação geral'!$I62,'Classificação geral'!$M62,"")</f>
        <v/>
      </c>
      <c r="FN70" s="255" t="str">
        <f>IF($EZ70='Classificação geral'!$I62,'Classificação geral'!$AG62,"")</f>
        <v/>
      </c>
      <c r="FO70" s="256" t="str">
        <f>IFERROR(RANK(FN70,FN:FN,0)+ COUNTIF($FN$13:FN69,FN70),"")</f>
        <v/>
      </c>
      <c r="FP70" s="244"/>
      <c r="FQ70" s="254" t="str">
        <f>IFERROR(IF(AND('Classificação geral'!$H62="mas",'Classificação geral'!$I62=1,'Classificação geral'!$F62="Mini"),'Classificação geral'!$A62,""),"")</f>
        <v/>
      </c>
      <c r="FR70" s="254" t="str">
        <f>IFERROR(IF(AND('Classificação geral'!$H62="mas",'Classificação geral'!$I62=1,'Classificação geral'!$F62="Mini"),'Classificação geral'!$B62,""),"")</f>
        <v/>
      </c>
      <c r="FS70" s="255" t="str">
        <f>IF($FR70='Classificação geral'!$B62,'Classificação geral'!$C62,"")</f>
        <v/>
      </c>
      <c r="FT70" s="255" t="str">
        <f>IF($FR70='Classificação geral'!$B62,'Classificação geral'!$D62,"")</f>
        <v/>
      </c>
      <c r="FU70" s="255" t="str">
        <f>IF($FR70='Classificação geral'!$B62,'Classificação geral'!$H62,"")</f>
        <v/>
      </c>
      <c r="FV70" s="254" t="str">
        <f>IFERROR(IF(AND($FU70="mas",'Classificação geral'!$I62=1),'Classificação geral'!I62,""),"")</f>
        <v/>
      </c>
      <c r="FW70" s="254" t="str">
        <f>IFERROR(IF(AND($FU70="mas",'Classificação geral'!$I62=1),'Classificação geral'!N62,""),"")</f>
        <v/>
      </c>
      <c r="FX70" s="254" t="str">
        <f>IFERROR(IF(AND($FU70="mas",'Classificação geral'!$I62=1),'Classificação geral'!Q62,""),"")</f>
        <v/>
      </c>
      <c r="FY70" s="254" t="str">
        <f>IFERROR(IF(AND($FU70="mas",'Classificação geral'!$I62=1),'Classificação geral'!R62,""),"")</f>
        <v/>
      </c>
      <c r="FZ70" s="254" t="str">
        <f>IFERROR(IF(AND($FU70="mas",'Classificação geral'!$I62=1),'Classificação geral'!J62,""),"")</f>
        <v/>
      </c>
      <c r="GA70" s="254" t="str">
        <f>IFERROR(IF(AND($FU70="mas",'Classificação geral'!$I62=1),'Classificação geral'!S62,""),"")</f>
        <v/>
      </c>
      <c r="GB70" s="254" t="str">
        <f>IFERROR(IF(AND($FU70="mas",'Classificação geral'!$I62=1),'Classificação geral'!U62,""),"")</f>
        <v/>
      </c>
      <c r="GC70" s="254" t="str">
        <f>IFERROR(IF(AND($FU70="mas",'Classificação geral'!$I62=1),'Classificação geral'!V62,""),"")</f>
        <v/>
      </c>
      <c r="GD70" s="254" t="str">
        <f>IFERROR(IF(AND($FU70="mas",'Classificação geral'!$I62=1),'Classificação geral'!K62,""),"")</f>
        <v/>
      </c>
      <c r="GE70" s="254" t="str">
        <f>IFERROR(IF(AND($FU70="mas",'Classificação geral'!$I62=1),'Classificação geral'!W62,""),"")</f>
        <v/>
      </c>
      <c r="GF70" s="254" t="str">
        <f>IFERROR(IF(AND($FU70="mas",'Classificação geral'!$I62=1),'Classificação geral'!Y62,""),"")</f>
        <v/>
      </c>
      <c r="GG70" s="254" t="str">
        <f>IFERROR(IF(AND($FU70="mas",'Classificação geral'!$I62=1),'Classificação geral'!Z62,""),"")</f>
        <v/>
      </c>
      <c r="GH70" s="254" t="str">
        <f>IFERROR(IF(AND($FU70="mas",'Classificação geral'!$I62=1),'Classificação geral'!L62,""),"")</f>
        <v/>
      </c>
      <c r="GI70" s="254" t="str">
        <f>IFERROR(IF(AND($FU70="mas",'Classificação geral'!$I62=1),'Classificação geral'!M62,""),"")</f>
        <v/>
      </c>
      <c r="GJ70" s="302" t="str">
        <f>IFERROR(IF(AND($FU70="mas",'Classificação geral'!$I62=1),'Classificação geral'!AG62,""),"")</f>
        <v/>
      </c>
      <c r="GK70" s="256" t="str">
        <f>IFERROR(RANK(GJ70,GJ:GJ,0)+ COUNTIF($GJ$13:GJ69,GJ70),"")</f>
        <v/>
      </c>
      <c r="GL70" s="244"/>
      <c r="GM70" s="254" t="str">
        <f>IFERROR(IF(AND('Classificação geral'!$H62="fem",'Classificação geral'!$I62=2,'Classificação geral'!$F62="Mini"),'Classificação geral'!$A62,""),"")</f>
        <v/>
      </c>
      <c r="GN70" s="254" t="str">
        <f>IFERROR(IF(AND('Classificação geral'!$H62="fem",'Classificação geral'!$I62=2,'Classificação geral'!$F62="Mini"),'Classificação geral'!$B62,""),"")</f>
        <v/>
      </c>
      <c r="GO70" s="255" t="str">
        <f>IF($GN70='Classificação geral'!$B62,'Classificação geral'!$C62,"")</f>
        <v/>
      </c>
      <c r="GP70" s="255" t="str">
        <f>IF($GN70='Classificação geral'!$B62,'Classificação geral'!$D62,"")</f>
        <v/>
      </c>
      <c r="GQ70" s="255" t="str">
        <f>IF($GN70='Classificação geral'!$B62,'Classificação geral'!$H62,"")</f>
        <v/>
      </c>
      <c r="GR70" s="254" t="str">
        <f>IFERROR(IF(AND($GQ70="fem",'Classificação geral'!$I62=2),'Classificação geral'!I62,""),"")</f>
        <v/>
      </c>
      <c r="GS70" s="254" t="str">
        <f>IFERROR(IF(AND($GQ70="fem",'Classificação geral'!$I62=2),'Classificação geral'!N62,""),"")</f>
        <v/>
      </c>
      <c r="GT70" s="254" t="str">
        <f>IFERROR(IF(AND($GQ70="fem",'Classificação geral'!$I62=2),'Classificação geral'!Q62,""),"")</f>
        <v/>
      </c>
      <c r="GU70" s="254" t="str">
        <f>IFERROR(IF(AND($GQ70="fem",'Classificação geral'!$I62=2),'Classificação geral'!R62,""),"")</f>
        <v/>
      </c>
      <c r="GV70" s="254" t="str">
        <f>IFERROR(IF(AND($GQ70="fem",'Classificação geral'!$I62=2),'Classificação geral'!J62,""),"")</f>
        <v/>
      </c>
      <c r="GW70" s="254" t="str">
        <f>IFERROR(IF(AND($GQ70="fem",'Classificação geral'!$I62=2),'Classificação geral'!S62,""),"")</f>
        <v/>
      </c>
      <c r="GX70" s="254" t="str">
        <f>IFERROR(IF(AND($GQ70="fem",'Classificação geral'!$I62=2),'Classificação geral'!U62,""),"")</f>
        <v/>
      </c>
      <c r="GY70" s="254" t="str">
        <f>IFERROR(IF(AND($GQ70="fem",'Classificação geral'!$I62=2),'Classificação geral'!V62,""),"")</f>
        <v/>
      </c>
      <c r="GZ70" s="254" t="str">
        <f>IFERROR(IF(AND($GQ70="fem",'Classificação geral'!$I62=2),'Classificação geral'!K62,""),"")</f>
        <v/>
      </c>
      <c r="HA70" s="254" t="str">
        <f>IFERROR(IF(AND($GQ70="fem",'Classificação geral'!$I62=2),'Classificação geral'!W62,""),"")</f>
        <v/>
      </c>
      <c r="HB70" s="254" t="str">
        <f>IFERROR(IF(AND($GQ70="fem",'Classificação geral'!$I62=2),'Classificação geral'!Y62,""),"")</f>
        <v/>
      </c>
      <c r="HC70" s="254" t="str">
        <f>IFERROR(IF(AND($GQ70="fem",'Classificação geral'!$I62=2),'Classificação geral'!Z62,""),"")</f>
        <v/>
      </c>
      <c r="HD70" s="254" t="str">
        <f>IFERROR(IF(AND($GQ70="fem",'Classificação geral'!$I62=2),'Classificação geral'!L62,""),"")</f>
        <v/>
      </c>
      <c r="HE70" s="254" t="str">
        <f>IFERROR(IF(AND($GQ70="fem",'Classificação geral'!$I62=2),'Classificação geral'!M62,""),"")</f>
        <v/>
      </c>
      <c r="HF70" s="254" t="str">
        <f>IFERROR(IF(AND($GQ70="fem",'Classificação geral'!$I62=2),'Classificação geral'!AG62,""),"")</f>
        <v/>
      </c>
      <c r="HG70" s="256" t="str">
        <f>IFERROR(RANK(HF70,HF:HF,0)+ COUNTIF(HF$13:$HF68,HF70),"")</f>
        <v/>
      </c>
      <c r="HH70" s="244"/>
      <c r="HI70" s="254" t="str">
        <f>IFERROR(IF(AND('Classificação geral'!$H62="mas",'Classificação geral'!$I62=2,'Classificação geral'!$F62="Mini"),'Classificação geral'!$A62,""),"")</f>
        <v/>
      </c>
      <c r="HJ70" s="254" t="str">
        <f>IFERROR(IF(AND('Classificação geral'!$H62="mas",'Classificação geral'!$I62=2,'Classificação geral'!$F62="Mini"),'Classificação geral'!$B62,""),"")</f>
        <v/>
      </c>
      <c r="HK70" s="255" t="str">
        <f>IF($HJ70='Classificação geral'!$B62,'Classificação geral'!$C62,"")</f>
        <v/>
      </c>
      <c r="HL70" s="255" t="str">
        <f>IF($HJ70='Classificação geral'!$B62,'Classificação geral'!$D62,"")</f>
        <v/>
      </c>
      <c r="HM70" s="255" t="str">
        <f>IF($HJ70='Classificação geral'!$B62,'Classificação geral'!$H62,"")</f>
        <v/>
      </c>
      <c r="HN70" s="254" t="str">
        <f>IFERROR(IF(AND($HM70="mas",'Classificação geral'!$I62=2),'Classificação geral'!I62,""),"")</f>
        <v/>
      </c>
      <c r="HO70" s="254" t="str">
        <f>IFERROR(IF(AND($HM70="mas",'Classificação geral'!$I62=2),'Classificação geral'!N62,""),"")</f>
        <v/>
      </c>
      <c r="HP70" s="254" t="str">
        <f>IFERROR(IF(AND($HM70="mas",'Classificação geral'!$I62=2),'Classificação geral'!Q62,""),"")</f>
        <v/>
      </c>
      <c r="HQ70" s="254" t="str">
        <f>IFERROR(IF(AND($HM70="mas",'Classificação geral'!$I62=2),'Classificação geral'!R62,""),"")</f>
        <v/>
      </c>
      <c r="HR70" s="254" t="str">
        <f>IFERROR(IF(AND($HM70="mas",'Classificação geral'!$I62=2),'Classificação geral'!J62,""),"")</f>
        <v/>
      </c>
      <c r="HS70" s="254" t="str">
        <f>IFERROR(IF(AND($HM70="mas",'Classificação geral'!$I62=2),'Classificação geral'!S62,""),"")</f>
        <v/>
      </c>
      <c r="HT70" s="254" t="str">
        <f>IFERROR(IF(AND($HM70="mas",'Classificação geral'!$I62=2),'Classificação geral'!U62,""),"")</f>
        <v/>
      </c>
      <c r="HU70" s="254" t="str">
        <f>IFERROR(IF(AND($HM70="mas",'Classificação geral'!$I62=2),'Classificação geral'!V62,""),"")</f>
        <v/>
      </c>
      <c r="HV70" s="254" t="str">
        <f>IFERROR(IF(AND($HM70="mas",'Classificação geral'!$I62=2),'Classificação geral'!J62,""),"")</f>
        <v/>
      </c>
      <c r="HW70" s="254" t="str">
        <f>IFERROR(IF(AND($HM70="mas",'Classificação geral'!$I62=2),'Classificação geral'!W62,""),"")</f>
        <v/>
      </c>
      <c r="HX70" s="254" t="str">
        <f>IFERROR(IF(AND($HM70="mas",'Classificação geral'!$I62=2),'Classificação geral'!Y62,""),"")</f>
        <v/>
      </c>
      <c r="HY70" s="254" t="str">
        <f>IFERROR(IF(AND($HM70="mas",'Classificação geral'!$I62=2),'Classificação geral'!Z62,""),"")</f>
        <v/>
      </c>
      <c r="HZ70" s="254" t="str">
        <f>IFERROR(IF(AND($HM70="mas",'Classificação geral'!$I62=2),'Classificação geral'!L62,""),"")</f>
        <v/>
      </c>
      <c r="IA70" s="254" t="str">
        <f>IFERROR(IF(AND($HM70="mas",'Classificação geral'!$I62=2),'Classificação geral'!$AG62,""),"")</f>
        <v/>
      </c>
      <c r="IB70" s="256" t="str">
        <f>IFERROR(RANK(IA70,IA:IA,0)+ COUNTIF($IA$13:IA$13,IA70),"")</f>
        <v/>
      </c>
      <c r="IC70" s="244"/>
      <c r="ID70" s="254" t="str">
        <f>IFERROR(IF(AND('Classificação geral'!$H62="fem",'Classificação geral'!$I62=3,'Classificação geral'!$F62="Mini"),'Classificação geral'!$A62,""),"")</f>
        <v/>
      </c>
      <c r="IE70" s="254" t="str">
        <f>IFERROR(IF(AND('Classificação geral'!$H62="fem",'Classificação geral'!$I62=3,'Classificação geral'!$F62="Mini"),'Classificação geral'!$B62,""),"")</f>
        <v/>
      </c>
      <c r="IF70" s="255" t="str">
        <f>IF($IE70='Classificação geral'!$B62,'Classificação geral'!$C62,"")</f>
        <v/>
      </c>
      <c r="IG70" s="255" t="str">
        <f>IF($IE70='Classificação geral'!$B62,'Classificação geral'!$D62,"")</f>
        <v/>
      </c>
      <c r="IH70" s="255" t="str">
        <f>IF($IE70='Classificação geral'!$B62,'Classificação geral'!$H62,"")</f>
        <v/>
      </c>
      <c r="II70" s="255" t="str">
        <f>IF($IH70='Classificação geral'!$H62,'Classificação geral'!$I62,"")</f>
        <v/>
      </c>
      <c r="IJ70" s="255" t="str">
        <f>IF($II70='Classificação geral'!$I62,'Classificação geral'!$N62,"")</f>
        <v/>
      </c>
      <c r="IK70" s="255" t="str">
        <f>IF($II70='Classificação geral'!$I62,'Classificação geral'!$Q62,"")</f>
        <v/>
      </c>
      <c r="IL70" s="255" t="str">
        <f>IF($II70='Classificação geral'!$I62,'Classificação geral'!$R62,"")</f>
        <v/>
      </c>
      <c r="IM70" s="255" t="str">
        <f>IF($II70='Classificação geral'!$I62,'Classificação geral'!$J62,"")</f>
        <v/>
      </c>
      <c r="IN70" s="255" t="str">
        <f>IF($II70='Classificação geral'!$I62,'Classificação geral'!$S62,"")</f>
        <v/>
      </c>
      <c r="IO70" s="255" t="str">
        <f>IF($II70='Classificação geral'!$I62,'Classificação geral'!$U62,"")</f>
        <v/>
      </c>
      <c r="IP70" s="255" t="str">
        <f>IF($II70='Classificação geral'!$I62,'Classificação geral'!$V62,"")</f>
        <v/>
      </c>
      <c r="IQ70" s="255" t="str">
        <f>IF($II70='Classificação geral'!$I62,'Classificação geral'!$K62,"")</f>
        <v/>
      </c>
      <c r="IR70" s="255" t="str">
        <f>IF($II70='Classificação geral'!$I62,'Classificação geral'!$W62,"")</f>
        <v/>
      </c>
      <c r="IS70" s="255" t="str">
        <f>IF($II70='Classificação geral'!$I62,'Classificação geral'!$Y62,"")</f>
        <v/>
      </c>
      <c r="IT70" s="255" t="str">
        <f>IF($II70='Classificação geral'!$I62,'Classificação geral'!$Z62,"")</f>
        <v/>
      </c>
      <c r="IU70" s="255" t="str">
        <f>IF($II70='Classificação geral'!$I62,'Classificação geral'!$L62,"")</f>
        <v/>
      </c>
      <c r="IV70" s="255" t="str">
        <f>IF($II70='Classificação geral'!$I62,'Classificação geral'!$M62,"")</f>
        <v/>
      </c>
      <c r="IW70" s="255" t="str">
        <f>IF($II70='Classificação geral'!$I62,'Classificação geral'!$AG62,"")</f>
        <v/>
      </c>
      <c r="IX70" s="256" t="str">
        <f>IFERROR(RANK(IW70,IW:IW,0)+ COUNTIF($IW$13:IW68,IW70),"")</f>
        <v/>
      </c>
      <c r="IY70" s="244"/>
      <c r="IZ70" s="254" t="str">
        <f>IFERROR(IF(AND('Classificação geral'!$H62="mas",'Classificação geral'!$I62=3,'Classificação geral'!$F62="Mini"),'Classificação geral'!$A62,""),"")</f>
        <v/>
      </c>
      <c r="JA70" s="254" t="str">
        <f>IFERROR(IF(AND('Classificação geral'!$H62="mas",'Classificação geral'!$I62=3,'Classificação geral'!$F62="Mini"),'Classificação geral'!$B62,""),"")</f>
        <v/>
      </c>
      <c r="JB70" s="255" t="str">
        <f>IF($JA70='Classificação geral'!$B62,'Classificação geral'!$C62,"")</f>
        <v/>
      </c>
      <c r="JC70" s="255" t="str">
        <f>IF($JA70='Classificação geral'!$B62,'Classificação geral'!$D62,"")</f>
        <v/>
      </c>
      <c r="JD70" s="255" t="str">
        <f>IF($JA70='Classificação geral'!$B62,'Classificação geral'!$H62,"")</f>
        <v/>
      </c>
      <c r="JE70" s="254" t="str">
        <f>IFERROR(IF(AND($JD70="mas",'Classificação geral'!$I62=3),'Classificação geral'!I62,""),"")</f>
        <v/>
      </c>
      <c r="JF70" s="254" t="str">
        <f>IFERROR(IF(AND($JD70="mas",'Classificação geral'!$I62=3),'Classificação geral'!N62,""),"")</f>
        <v/>
      </c>
      <c r="JG70" s="254" t="str">
        <f>IFERROR(IF(AND($JD70="mas",'Classificação geral'!$I62=3),'Classificação geral'!Q62,""),"")</f>
        <v/>
      </c>
      <c r="JH70" s="254" t="str">
        <f>IFERROR(IF(AND($JD70="mas",'Classificação geral'!$I62=3),'Classificação geral'!R62,""),"")</f>
        <v/>
      </c>
      <c r="JI70" s="254" t="str">
        <f>IFERROR(IF(AND($JD70="mas",'Classificação geral'!$I62=3),'Classificação geral'!J62,""),"")</f>
        <v/>
      </c>
      <c r="JJ70" s="254" t="str">
        <f>IFERROR(IF(AND($JD70="mas",'Classificação geral'!$I62=3),'Classificação geral'!S62,""),"")</f>
        <v/>
      </c>
      <c r="JK70" s="254" t="str">
        <f>IFERROR(IF(AND($JD70="mas",'Classificação geral'!$I62=3),'Classificação geral'!U62,""),"")</f>
        <v/>
      </c>
      <c r="JL70" s="254" t="str">
        <f>IFERROR(IF(AND($JD70="mas",'Classificação geral'!$I62=3),'Classificação geral'!V62,""),"")</f>
        <v/>
      </c>
      <c r="JM70" s="254" t="str">
        <f>IFERROR(IF(AND($JD70="mas",'Classificação geral'!$I62=3),'Classificação geral'!K62,""),"")</f>
        <v/>
      </c>
      <c r="JN70" s="254" t="str">
        <f>IFERROR(IF(AND($JD70="mas",'Classificação geral'!$I62=3),'Classificação geral'!W62,""),"")</f>
        <v/>
      </c>
      <c r="JO70" s="254" t="str">
        <f>IFERROR(IF(AND($JD70="mas",'Classificação geral'!$I62=3),'Classificação geral'!Y62,""),"")</f>
        <v/>
      </c>
      <c r="JP70" s="254" t="str">
        <f>IFERROR(IF(AND($JD70="mas",'Classificação geral'!$I62=3),'Classificação geral'!Z62,""),"")</f>
        <v/>
      </c>
      <c r="JQ70" s="254" t="str">
        <f>IFERROR(IF(AND($JD70="mas",'Classificação geral'!$I62=3),'Classificação geral'!L62,""),"")</f>
        <v/>
      </c>
      <c r="JR70" s="254" t="str">
        <f>IFERROR(IF(AND($JD70="mas",'Classificação geral'!$I62=3),'Classificação geral'!$AG62,""),"")</f>
        <v/>
      </c>
      <c r="JS70" s="256" t="str">
        <f>IFERROR(RANK(JR70,JR:JR,0)+ COUNTIF(JR$13:$JR68,JR70),"")</f>
        <v/>
      </c>
    </row>
    <row r="71" spans="1:279" s="304" customFormat="1" ht="24.75" customHeight="1" x14ac:dyDescent="0.4">
      <c r="A71" s="297"/>
      <c r="B71" s="309" t="str">
        <f t="shared" si="19"/>
        <v/>
      </c>
      <c r="C71" s="292" t="str">
        <f t="shared" si="20"/>
        <v/>
      </c>
      <c r="D71" s="292" t="str">
        <f t="shared" si="21"/>
        <v/>
      </c>
      <c r="E71" s="292" t="str">
        <f t="shared" si="22"/>
        <v/>
      </c>
      <c r="F71" s="293" t="str">
        <f t="shared" si="23"/>
        <v/>
      </c>
      <c r="G71" s="293" t="str">
        <f t="shared" si="24"/>
        <v/>
      </c>
      <c r="H71" s="294" t="str">
        <f t="shared" si="25"/>
        <v/>
      </c>
      <c r="I71" s="294" t="str">
        <f t="shared" si="26"/>
        <v/>
      </c>
      <c r="J71" s="294" t="str">
        <f t="shared" si="27"/>
        <v/>
      </c>
      <c r="K71" s="294" t="str">
        <f t="shared" si="28"/>
        <v/>
      </c>
      <c r="L71" s="294" t="str">
        <f t="shared" si="29"/>
        <v/>
      </c>
      <c r="M71" s="294" t="str">
        <f t="shared" si="30"/>
        <v/>
      </c>
      <c r="N71" s="294" t="str">
        <f t="shared" si="31"/>
        <v/>
      </c>
      <c r="O71" s="294" t="str">
        <f t="shared" si="32"/>
        <v/>
      </c>
      <c r="P71" s="294" t="str">
        <f t="shared" si="33"/>
        <v/>
      </c>
      <c r="Q71" s="294" t="str">
        <f t="shared" si="34"/>
        <v/>
      </c>
      <c r="R71" s="294" t="str">
        <f t="shared" si="121"/>
        <v/>
      </c>
      <c r="S71" s="294" t="str">
        <f t="shared" si="121"/>
        <v/>
      </c>
      <c r="T71" s="294" t="str">
        <f t="shared" si="36"/>
        <v/>
      </c>
      <c r="U71" s="294" t="str">
        <f t="shared" si="37"/>
        <v/>
      </c>
      <c r="V71" s="295">
        <v>57</v>
      </c>
      <c r="W71" s="296"/>
      <c r="X71" s="296"/>
      <c r="Y71" s="309" t="str">
        <f t="shared" si="38"/>
        <v/>
      </c>
      <c r="Z71" s="292" t="str">
        <f t="shared" si="39"/>
        <v/>
      </c>
      <c r="AA71" s="292" t="str">
        <f t="shared" si="40"/>
        <v/>
      </c>
      <c r="AB71" s="292" t="str">
        <f t="shared" si="41"/>
        <v/>
      </c>
      <c r="AC71" s="293" t="str">
        <f t="shared" si="42"/>
        <v/>
      </c>
      <c r="AD71" s="293" t="str">
        <f t="shared" si="43"/>
        <v/>
      </c>
      <c r="AE71" s="294" t="str">
        <f t="shared" si="44"/>
        <v/>
      </c>
      <c r="AF71" s="294" t="str">
        <f t="shared" si="45"/>
        <v/>
      </c>
      <c r="AG71" s="294" t="str">
        <f t="shared" si="46"/>
        <v/>
      </c>
      <c r="AH71" s="294" t="str">
        <f t="shared" si="47"/>
        <v/>
      </c>
      <c r="AI71" s="294" t="str">
        <f t="shared" si="48"/>
        <v/>
      </c>
      <c r="AJ71" s="294" t="str">
        <f t="shared" si="49"/>
        <v/>
      </c>
      <c r="AK71" s="294" t="str">
        <f t="shared" si="50"/>
        <v/>
      </c>
      <c r="AL71" s="294" t="str">
        <f t="shared" si="51"/>
        <v/>
      </c>
      <c r="AM71" s="294" t="str">
        <f t="shared" si="52"/>
        <v/>
      </c>
      <c r="AN71" s="294" t="str">
        <f t="shared" si="53"/>
        <v/>
      </c>
      <c r="AO71" s="294" t="str">
        <f t="shared" si="122"/>
        <v/>
      </c>
      <c r="AP71" s="294" t="str">
        <f t="shared" si="122"/>
        <v/>
      </c>
      <c r="AQ71" s="294" t="str">
        <f t="shared" si="55"/>
        <v/>
      </c>
      <c r="AR71" s="294" t="str">
        <f t="shared" si="56"/>
        <v/>
      </c>
      <c r="AS71" s="295">
        <v>57</v>
      </c>
      <c r="AT71" s="296"/>
      <c r="AU71" s="297"/>
      <c r="AV71" s="310" t="str">
        <f t="shared" si="57"/>
        <v/>
      </c>
      <c r="AW71" s="292" t="str">
        <f t="shared" si="58"/>
        <v/>
      </c>
      <c r="AX71" s="292" t="str">
        <f t="shared" si="59"/>
        <v/>
      </c>
      <c r="AY71" s="293" t="str">
        <f t="shared" si="60"/>
        <v/>
      </c>
      <c r="AZ71" s="293" t="str">
        <f t="shared" si="61"/>
        <v/>
      </c>
      <c r="BA71" s="293" t="str">
        <f t="shared" si="62"/>
        <v/>
      </c>
      <c r="BB71" s="294" t="str">
        <f t="shared" si="63"/>
        <v/>
      </c>
      <c r="BC71" s="294" t="str">
        <f t="shared" si="64"/>
        <v/>
      </c>
      <c r="BD71" s="294" t="str">
        <f t="shared" si="65"/>
        <v/>
      </c>
      <c r="BE71" s="294" t="str">
        <f t="shared" si="66"/>
        <v/>
      </c>
      <c r="BF71" s="294" t="str">
        <f t="shared" si="67"/>
        <v/>
      </c>
      <c r="BG71" s="294" t="str">
        <f t="shared" si="68"/>
        <v/>
      </c>
      <c r="BH71" s="294" t="str">
        <f t="shared" si="69"/>
        <v/>
      </c>
      <c r="BI71" s="294" t="str">
        <f t="shared" si="70"/>
        <v/>
      </c>
      <c r="BJ71" s="294" t="str">
        <f t="shared" si="71"/>
        <v/>
      </c>
      <c r="BK71" s="294" t="str">
        <f t="shared" si="72"/>
        <v/>
      </c>
      <c r="BL71" s="294" t="str">
        <f t="shared" si="123"/>
        <v/>
      </c>
      <c r="BM71" s="294" t="str">
        <f t="shared" si="123"/>
        <v/>
      </c>
      <c r="BN71" s="294" t="str">
        <f t="shared" si="74"/>
        <v/>
      </c>
      <c r="BO71" s="294" t="str">
        <f t="shared" si="75"/>
        <v/>
      </c>
      <c r="BP71" s="295">
        <v>57</v>
      </c>
      <c r="BQ71" s="296"/>
      <c r="BR71" s="296"/>
      <c r="BS71" s="310" t="str">
        <f t="shared" si="76"/>
        <v/>
      </c>
      <c r="BT71" s="292" t="str">
        <f t="shared" si="77"/>
        <v/>
      </c>
      <c r="BU71" s="292" t="str">
        <f t="shared" si="78"/>
        <v/>
      </c>
      <c r="BV71" s="293" t="str">
        <f t="shared" si="79"/>
        <v/>
      </c>
      <c r="BW71" s="293" t="str">
        <f t="shared" si="80"/>
        <v/>
      </c>
      <c r="BX71" s="293" t="str">
        <f t="shared" si="124"/>
        <v/>
      </c>
      <c r="BY71" s="294" t="str">
        <f t="shared" si="124"/>
        <v/>
      </c>
      <c r="BZ71" s="294" t="str">
        <f t="shared" si="82"/>
        <v/>
      </c>
      <c r="CA71" s="294" t="str">
        <f t="shared" si="83"/>
        <v/>
      </c>
      <c r="CB71" s="294" t="str">
        <f t="shared" si="84"/>
        <v/>
      </c>
      <c r="CC71" s="294" t="str">
        <f t="shared" si="85"/>
        <v/>
      </c>
      <c r="CD71" s="294" t="str">
        <f t="shared" si="86"/>
        <v/>
      </c>
      <c r="CE71" s="294" t="str">
        <f t="shared" si="87"/>
        <v/>
      </c>
      <c r="CF71" s="294" t="str">
        <f t="shared" si="88"/>
        <v/>
      </c>
      <c r="CG71" s="294" t="str">
        <f t="shared" si="89"/>
        <v/>
      </c>
      <c r="CH71" s="294" t="str">
        <f t="shared" si="90"/>
        <v/>
      </c>
      <c r="CI71" s="294" t="str">
        <f t="shared" si="125"/>
        <v/>
      </c>
      <c r="CJ71" s="294" t="str">
        <f t="shared" si="125"/>
        <v/>
      </c>
      <c r="CK71" s="294" t="str">
        <f t="shared" si="92"/>
        <v/>
      </c>
      <c r="CL71" s="294" t="str">
        <f t="shared" si="93"/>
        <v/>
      </c>
      <c r="CM71" s="295">
        <v>57</v>
      </c>
      <c r="CN71" s="297"/>
      <c r="CO71" s="297"/>
      <c r="CP71" s="309" t="str">
        <f t="shared" si="94"/>
        <v/>
      </c>
      <c r="CQ71" s="292" t="str">
        <f t="shared" si="95"/>
        <v/>
      </c>
      <c r="CR71" s="292" t="str">
        <f t="shared" si="96"/>
        <v/>
      </c>
      <c r="CS71" s="292" t="str">
        <f t="shared" si="97"/>
        <v/>
      </c>
      <c r="CT71" s="293" t="str">
        <f t="shared" si="98"/>
        <v/>
      </c>
      <c r="CU71" s="293" t="str">
        <f t="shared" si="99"/>
        <v/>
      </c>
      <c r="CV71" s="294" t="str">
        <f t="shared" si="100"/>
        <v/>
      </c>
      <c r="CW71" s="294" t="str">
        <f t="shared" si="101"/>
        <v/>
      </c>
      <c r="CX71" s="294" t="str">
        <f t="shared" si="102"/>
        <v/>
      </c>
      <c r="CY71" s="294" t="str">
        <f t="shared" si="103"/>
        <v/>
      </c>
      <c r="CZ71" s="294" t="str">
        <f t="shared" si="104"/>
        <v/>
      </c>
      <c r="DA71" s="294" t="str">
        <f t="shared" si="105"/>
        <v/>
      </c>
      <c r="DB71" s="294" t="str">
        <f t="shared" si="106"/>
        <v/>
      </c>
      <c r="DC71" s="294" t="str">
        <f t="shared" si="107"/>
        <v/>
      </c>
      <c r="DD71" s="294" t="str">
        <f t="shared" si="108"/>
        <v/>
      </c>
      <c r="DE71" s="294" t="str">
        <f t="shared" si="109"/>
        <v/>
      </c>
      <c r="DF71" s="294" t="str">
        <f t="shared" si="126"/>
        <v/>
      </c>
      <c r="DG71" s="294" t="str">
        <f t="shared" si="126"/>
        <v/>
      </c>
      <c r="DH71" s="294" t="str">
        <f t="shared" si="111"/>
        <v/>
      </c>
      <c r="DI71" s="294" t="str">
        <f t="shared" si="112"/>
        <v/>
      </c>
      <c r="DJ71" s="295">
        <v>57</v>
      </c>
      <c r="DK71" s="296"/>
      <c r="DL71" s="296"/>
      <c r="DM71" s="309" t="str">
        <f t="shared" si="113"/>
        <v/>
      </c>
      <c r="DN71" s="292" t="str">
        <f t="shared" si="114"/>
        <v/>
      </c>
      <c r="DO71" s="292" t="str">
        <f t="shared" si="115"/>
        <v/>
      </c>
      <c r="DP71" s="292" t="str">
        <f t="shared" si="116"/>
        <v/>
      </c>
      <c r="DQ71" s="293" t="str">
        <f t="shared" si="117"/>
        <v/>
      </c>
      <c r="DR71" s="293" t="str">
        <f t="shared" si="118"/>
        <v/>
      </c>
      <c r="DS71" s="293" t="str">
        <f t="shared" si="7"/>
        <v/>
      </c>
      <c r="DT71" s="293" t="str">
        <f t="shared" si="8"/>
        <v/>
      </c>
      <c r="DU71" s="294" t="str">
        <f t="shared" si="9"/>
        <v/>
      </c>
      <c r="DV71" s="294" t="str">
        <f t="shared" si="10"/>
        <v/>
      </c>
      <c r="DW71" s="294" t="str">
        <f t="shared" si="11"/>
        <v/>
      </c>
      <c r="DX71" s="294" t="str">
        <f t="shared" si="12"/>
        <v/>
      </c>
      <c r="DY71" s="294" t="str">
        <f t="shared" si="13"/>
        <v/>
      </c>
      <c r="DZ71" s="294" t="str">
        <f t="shared" si="14"/>
        <v/>
      </c>
      <c r="EA71" s="294" t="str">
        <f t="shared" si="15"/>
        <v/>
      </c>
      <c r="EB71" s="294" t="str">
        <f t="shared" si="16"/>
        <v/>
      </c>
      <c r="EC71" s="294" t="str">
        <f t="shared" si="17"/>
        <v/>
      </c>
      <c r="ED71" s="294" t="str">
        <f t="shared" si="120"/>
        <v/>
      </c>
      <c r="EE71" s="294" t="str">
        <f t="shared" si="18"/>
        <v/>
      </c>
      <c r="EF71" s="294" t="str">
        <f t="shared" si="119"/>
        <v/>
      </c>
      <c r="EG71" s="295">
        <v>57</v>
      </c>
      <c r="EH71" s="305"/>
      <c r="EI71" s="391"/>
      <c r="EJ71" s="391"/>
      <c r="EK71" s="391"/>
      <c r="EL71" s="391"/>
      <c r="EM71" s="391"/>
      <c r="EN71" s="391"/>
      <c r="EO71" s="391"/>
      <c r="EP71" s="391"/>
      <c r="EQ71" s="391"/>
      <c r="ER71" s="391"/>
      <c r="ES71" s="391"/>
      <c r="ET71" s="391"/>
      <c r="EU71" s="254" t="str">
        <f>IFERROR(IF(AND('Classificação geral'!$H63="FEM",'Classificação geral'!$I63=1,'Classificação geral'!$F63="Mini"),'Classificação geral'!$A63,""),"")</f>
        <v/>
      </c>
      <c r="EV71" s="254" t="str">
        <f>IFERROR(IF(AND('Classificação geral'!$H63="FEM",'Classificação geral'!$I63=1,'Classificação geral'!F63="Mini"),'Classificação geral'!$B63,""),"")</f>
        <v/>
      </c>
      <c r="EW71" s="255" t="str">
        <f>IF($EV71='Classificação geral'!$B63,'Classificação geral'!$C63,"")</f>
        <v/>
      </c>
      <c r="EX71" s="255" t="str">
        <f>IF($EV71='Classificação geral'!$B63,'Classificação geral'!$D63,"")</f>
        <v/>
      </c>
      <c r="EY71" s="255" t="str">
        <f>IF($EV71='Classificação geral'!$B63,'Classificação geral'!$H63,"")</f>
        <v/>
      </c>
      <c r="EZ71" s="255" t="str">
        <f>IF($EY71='Classificação geral'!$H63,'Classificação geral'!$I63,"")</f>
        <v/>
      </c>
      <c r="FA71" s="255" t="str">
        <f>IF($EZ71='Classificação geral'!$I63,'Classificação geral'!$N63,"")</f>
        <v/>
      </c>
      <c r="FB71" s="255" t="str">
        <f>IF($EZ71='Classificação geral'!$I63,'Classificação geral'!$Q63,"")</f>
        <v/>
      </c>
      <c r="FC71" s="255" t="str">
        <f>IF($EZ71='Classificação geral'!$I63,'Classificação geral'!$R63,"")</f>
        <v/>
      </c>
      <c r="FD71" s="255" t="str">
        <f>IF($EZ71='Classificação geral'!$I63,'Classificação geral'!$J63,"")</f>
        <v/>
      </c>
      <c r="FE71" s="255" t="str">
        <f>IF($EZ71='Classificação geral'!$I63,'Classificação geral'!$S63,"")</f>
        <v/>
      </c>
      <c r="FF71" s="255" t="str">
        <f>IF($EZ71='Classificação geral'!$I63,'Classificação geral'!$U63,"")</f>
        <v/>
      </c>
      <c r="FG71" s="255" t="str">
        <f>IF($EZ71='Classificação geral'!$I63,'Classificação geral'!$V63,"")</f>
        <v/>
      </c>
      <c r="FH71" s="255" t="str">
        <f>IF($EZ71='Classificação geral'!$I63,'Classificação geral'!$K63,"")</f>
        <v/>
      </c>
      <c r="FI71" s="255" t="str">
        <f>IF($EZ71='Classificação geral'!$I63,'Classificação geral'!$W63,"")</f>
        <v/>
      </c>
      <c r="FJ71" s="255" t="str">
        <f>IF($EZ71='Classificação geral'!$I63,'Classificação geral'!$Y63,"")</f>
        <v/>
      </c>
      <c r="FK71" s="255" t="str">
        <f>IF($EZ71='Classificação geral'!$I63,'Classificação geral'!$Z63,"")</f>
        <v/>
      </c>
      <c r="FL71" s="255" t="str">
        <f>IF($EZ71='Classificação geral'!$I63,'Classificação geral'!$L63,"")</f>
        <v/>
      </c>
      <c r="FM71" s="255" t="str">
        <f>IF($EZ71='Classificação geral'!$I63,'Classificação geral'!$M63,"")</f>
        <v/>
      </c>
      <c r="FN71" s="255" t="str">
        <f>IF($EZ71='Classificação geral'!$I63,'Classificação geral'!$AG63,"")</f>
        <v/>
      </c>
      <c r="FO71" s="256" t="str">
        <f>IFERROR(RANK(FN71,FN:FN,0)+ COUNTIF($FN$13:FN70,FN71),"")</f>
        <v/>
      </c>
      <c r="FP71" s="244"/>
      <c r="FQ71" s="254" t="str">
        <f>IFERROR(IF(AND('Classificação geral'!$H63="mas",'Classificação geral'!$I63=1,'Classificação geral'!$F63="Mini"),'Classificação geral'!$A63,""),"")</f>
        <v/>
      </c>
      <c r="FR71" s="254" t="str">
        <f>IFERROR(IF(AND('Classificação geral'!$H63="mas",'Classificação geral'!$I63=1,'Classificação geral'!$F63="Mini"),'Classificação geral'!$B63,""),"")</f>
        <v/>
      </c>
      <c r="FS71" s="255" t="str">
        <f>IF($FR71='Classificação geral'!$B63,'Classificação geral'!$C63,"")</f>
        <v/>
      </c>
      <c r="FT71" s="255" t="str">
        <f>IF($FR71='Classificação geral'!$B63,'Classificação geral'!$D63,"")</f>
        <v/>
      </c>
      <c r="FU71" s="255" t="str">
        <f>IF($FR71='Classificação geral'!$B63,'Classificação geral'!$H63,"")</f>
        <v/>
      </c>
      <c r="FV71" s="254" t="str">
        <f>IFERROR(IF(AND($FU71="mas",'Classificação geral'!$I63=1),'Classificação geral'!I63,""),"")</f>
        <v/>
      </c>
      <c r="FW71" s="254" t="str">
        <f>IFERROR(IF(AND($FU71="mas",'Classificação geral'!$I63=1),'Classificação geral'!N63,""),"")</f>
        <v/>
      </c>
      <c r="FX71" s="254" t="str">
        <f>IFERROR(IF(AND($FU71="mas",'Classificação geral'!$I63=1),'Classificação geral'!Q63,""),"")</f>
        <v/>
      </c>
      <c r="FY71" s="254" t="str">
        <f>IFERROR(IF(AND($FU71="mas",'Classificação geral'!$I63=1),'Classificação geral'!R63,""),"")</f>
        <v/>
      </c>
      <c r="FZ71" s="254" t="str">
        <f>IFERROR(IF(AND($FU71="mas",'Classificação geral'!$I63=1),'Classificação geral'!J63,""),"")</f>
        <v/>
      </c>
      <c r="GA71" s="254" t="str">
        <f>IFERROR(IF(AND($FU71="mas",'Classificação geral'!$I63=1),'Classificação geral'!S63,""),"")</f>
        <v/>
      </c>
      <c r="GB71" s="254" t="str">
        <f>IFERROR(IF(AND($FU71="mas",'Classificação geral'!$I63=1),'Classificação geral'!U63,""),"")</f>
        <v/>
      </c>
      <c r="GC71" s="254" t="str">
        <f>IFERROR(IF(AND($FU71="mas",'Classificação geral'!$I63=1),'Classificação geral'!V63,""),"")</f>
        <v/>
      </c>
      <c r="GD71" s="254" t="str">
        <f>IFERROR(IF(AND($FU71="mas",'Classificação geral'!$I63=1),'Classificação geral'!K63,""),"")</f>
        <v/>
      </c>
      <c r="GE71" s="254" t="str">
        <f>IFERROR(IF(AND($FU71="mas",'Classificação geral'!$I63=1),'Classificação geral'!W63,""),"")</f>
        <v/>
      </c>
      <c r="GF71" s="254" t="str">
        <f>IFERROR(IF(AND($FU71="mas",'Classificação geral'!$I63=1),'Classificação geral'!Y63,""),"")</f>
        <v/>
      </c>
      <c r="GG71" s="254" t="str">
        <f>IFERROR(IF(AND($FU71="mas",'Classificação geral'!$I63=1),'Classificação geral'!Z63,""),"")</f>
        <v/>
      </c>
      <c r="GH71" s="254" t="str">
        <f>IFERROR(IF(AND($FU71="mas",'Classificação geral'!$I63=1),'Classificação geral'!L63,""),"")</f>
        <v/>
      </c>
      <c r="GI71" s="254" t="str">
        <f>IFERROR(IF(AND($FU71="mas",'Classificação geral'!$I63=1),'Classificação geral'!M63,""),"")</f>
        <v/>
      </c>
      <c r="GJ71" s="302" t="str">
        <f>IFERROR(IF(AND($FU71="mas",'Classificação geral'!$I63=1),'Classificação geral'!AG63,""),"")</f>
        <v/>
      </c>
      <c r="GK71" s="256" t="str">
        <f>IFERROR(RANK(GJ71,GJ:GJ,0)+ COUNTIF($GJ$13:GJ70,GJ71),"")</f>
        <v/>
      </c>
      <c r="GL71" s="244"/>
      <c r="GM71" s="254" t="str">
        <f>IFERROR(IF(AND('Classificação geral'!$H63="fem",'Classificação geral'!$I63=2,'Classificação geral'!$F63="Mini"),'Classificação geral'!$A63,""),"")</f>
        <v/>
      </c>
      <c r="GN71" s="254" t="str">
        <f>IFERROR(IF(AND('Classificação geral'!$H63="fem",'Classificação geral'!$I63=2,'Classificação geral'!$F63="Mini"),'Classificação geral'!$B63,""),"")</f>
        <v/>
      </c>
      <c r="GO71" s="255" t="str">
        <f>IF($GN71='Classificação geral'!$B63,'Classificação geral'!$C63,"")</f>
        <v/>
      </c>
      <c r="GP71" s="255" t="str">
        <f>IF($GN71='Classificação geral'!$B63,'Classificação geral'!$D63,"")</f>
        <v/>
      </c>
      <c r="GQ71" s="255" t="str">
        <f>IF($GN71='Classificação geral'!$B63,'Classificação geral'!$H63,"")</f>
        <v/>
      </c>
      <c r="GR71" s="254" t="str">
        <f>IFERROR(IF(AND($GQ71="fem",'Classificação geral'!$I63=2),'Classificação geral'!I63,""),"")</f>
        <v/>
      </c>
      <c r="GS71" s="254" t="str">
        <f>IFERROR(IF(AND($GQ71="fem",'Classificação geral'!$I63=2),'Classificação geral'!N63,""),"")</f>
        <v/>
      </c>
      <c r="GT71" s="254" t="str">
        <f>IFERROR(IF(AND($GQ71="fem",'Classificação geral'!$I63=2),'Classificação geral'!Q63,""),"")</f>
        <v/>
      </c>
      <c r="GU71" s="254" t="str">
        <f>IFERROR(IF(AND($GQ71="fem",'Classificação geral'!$I63=2),'Classificação geral'!R63,""),"")</f>
        <v/>
      </c>
      <c r="GV71" s="254" t="str">
        <f>IFERROR(IF(AND($GQ71="fem",'Classificação geral'!$I63=2),'Classificação geral'!J63,""),"")</f>
        <v/>
      </c>
      <c r="GW71" s="254" t="str">
        <f>IFERROR(IF(AND($GQ71="fem",'Classificação geral'!$I63=2),'Classificação geral'!S63,""),"")</f>
        <v/>
      </c>
      <c r="GX71" s="254" t="str">
        <f>IFERROR(IF(AND($GQ71="fem",'Classificação geral'!$I63=2),'Classificação geral'!U63,""),"")</f>
        <v/>
      </c>
      <c r="GY71" s="254" t="str">
        <f>IFERROR(IF(AND($GQ71="fem",'Classificação geral'!$I63=2),'Classificação geral'!V63,""),"")</f>
        <v/>
      </c>
      <c r="GZ71" s="254" t="str">
        <f>IFERROR(IF(AND($GQ71="fem",'Classificação geral'!$I63=2),'Classificação geral'!K63,""),"")</f>
        <v/>
      </c>
      <c r="HA71" s="254" t="str">
        <f>IFERROR(IF(AND($GQ71="fem",'Classificação geral'!$I63=2),'Classificação geral'!W63,""),"")</f>
        <v/>
      </c>
      <c r="HB71" s="254" t="str">
        <f>IFERROR(IF(AND($GQ71="fem",'Classificação geral'!$I63=2),'Classificação geral'!Y63,""),"")</f>
        <v/>
      </c>
      <c r="HC71" s="254" t="str">
        <f>IFERROR(IF(AND($GQ71="fem",'Classificação geral'!$I63=2),'Classificação geral'!Z63,""),"")</f>
        <v/>
      </c>
      <c r="HD71" s="254" t="str">
        <f>IFERROR(IF(AND($GQ71="fem",'Classificação geral'!$I63=2),'Classificação geral'!L63,""),"")</f>
        <v/>
      </c>
      <c r="HE71" s="254" t="str">
        <f>IFERROR(IF(AND($GQ71="fem",'Classificação geral'!$I63=2),'Classificação geral'!M63,""),"")</f>
        <v/>
      </c>
      <c r="HF71" s="254" t="str">
        <f>IFERROR(IF(AND($GQ71="fem",'Classificação geral'!$I63=2),'Classificação geral'!AG63,""),"")</f>
        <v/>
      </c>
      <c r="HG71" s="256" t="str">
        <f>IFERROR(RANK(HF71,HF:HF,0)+ COUNTIF(HF$13:$HF69,HF71),"")</f>
        <v/>
      </c>
      <c r="HH71" s="244"/>
      <c r="HI71" s="254" t="str">
        <f>IFERROR(IF(AND('Classificação geral'!$H63="mas",'Classificação geral'!$I63=2,'Classificação geral'!$F63="Mini"),'Classificação geral'!$A63,""),"")</f>
        <v/>
      </c>
      <c r="HJ71" s="254" t="str">
        <f>IFERROR(IF(AND('Classificação geral'!$H63="mas",'Classificação geral'!$I63=2,'Classificação geral'!$F63="Mini"),'Classificação geral'!$B63,""),"")</f>
        <v/>
      </c>
      <c r="HK71" s="255" t="str">
        <f>IF($HJ71='Classificação geral'!$B63,'Classificação geral'!$C63,"")</f>
        <v/>
      </c>
      <c r="HL71" s="255" t="str">
        <f>IF($HJ71='Classificação geral'!$B63,'Classificação geral'!$D63,"")</f>
        <v/>
      </c>
      <c r="HM71" s="255" t="str">
        <f>IF($HJ71='Classificação geral'!$B63,'Classificação geral'!$H63,"")</f>
        <v/>
      </c>
      <c r="HN71" s="254" t="str">
        <f>IFERROR(IF(AND($HM71="mas",'Classificação geral'!$I63=2),'Classificação geral'!I63,""),"")</f>
        <v/>
      </c>
      <c r="HO71" s="254" t="str">
        <f>IFERROR(IF(AND($HM71="mas",'Classificação geral'!$I63=2),'Classificação geral'!N63,""),"")</f>
        <v/>
      </c>
      <c r="HP71" s="254" t="str">
        <f>IFERROR(IF(AND($HM71="mas",'Classificação geral'!$I63=2),'Classificação geral'!Q63,""),"")</f>
        <v/>
      </c>
      <c r="HQ71" s="254" t="str">
        <f>IFERROR(IF(AND($HM71="mas",'Classificação geral'!$I63=2),'Classificação geral'!R63,""),"")</f>
        <v/>
      </c>
      <c r="HR71" s="254" t="str">
        <f>IFERROR(IF(AND($HM71="mas",'Classificação geral'!$I63=2),'Classificação geral'!J63,""),"")</f>
        <v/>
      </c>
      <c r="HS71" s="254" t="str">
        <f>IFERROR(IF(AND($HM71="mas",'Classificação geral'!$I63=2),'Classificação geral'!S63,""),"")</f>
        <v/>
      </c>
      <c r="HT71" s="254" t="str">
        <f>IFERROR(IF(AND($HM71="mas",'Classificação geral'!$I63=2),'Classificação geral'!U63,""),"")</f>
        <v/>
      </c>
      <c r="HU71" s="254" t="str">
        <f>IFERROR(IF(AND($HM71="mas",'Classificação geral'!$I63=2),'Classificação geral'!V63,""),"")</f>
        <v/>
      </c>
      <c r="HV71" s="254" t="str">
        <f>IFERROR(IF(AND($HM71="mas",'Classificação geral'!$I63=2),'Classificação geral'!J63,""),"")</f>
        <v/>
      </c>
      <c r="HW71" s="254" t="str">
        <f>IFERROR(IF(AND($HM71="mas",'Classificação geral'!$I63=2),'Classificação geral'!W63,""),"")</f>
        <v/>
      </c>
      <c r="HX71" s="254" t="str">
        <f>IFERROR(IF(AND($HM71="mas",'Classificação geral'!$I63=2),'Classificação geral'!Y63,""),"")</f>
        <v/>
      </c>
      <c r="HY71" s="254" t="str">
        <f>IFERROR(IF(AND($HM71="mas",'Classificação geral'!$I63=2),'Classificação geral'!Z63,""),"")</f>
        <v/>
      </c>
      <c r="HZ71" s="254" t="str">
        <f>IFERROR(IF(AND($HM71="mas",'Classificação geral'!$I63=2),'Classificação geral'!L63,""),"")</f>
        <v/>
      </c>
      <c r="IA71" s="254" t="str">
        <f>IFERROR(IF(AND($HM71="mas",'Classificação geral'!$I63=2),'Classificação geral'!$AG63,""),"")</f>
        <v/>
      </c>
      <c r="IB71" s="256" t="str">
        <f>IFERROR(RANK(IA71,IA:IA,0)+ COUNTIF($IA$13:IA$13,IA71),"")</f>
        <v/>
      </c>
      <c r="IC71" s="244"/>
      <c r="ID71" s="254" t="str">
        <f>IFERROR(IF(AND('Classificação geral'!$H63="fem",'Classificação geral'!$I63=3,'Classificação geral'!$F63="Mini"),'Classificação geral'!$A63,""),"")</f>
        <v/>
      </c>
      <c r="IE71" s="254" t="str">
        <f>IFERROR(IF(AND('Classificação geral'!$H63="fem",'Classificação geral'!$I63=3,'Classificação geral'!$F63="Mini"),'Classificação geral'!$B63,""),"")</f>
        <v/>
      </c>
      <c r="IF71" s="255" t="str">
        <f>IF($IE71='Classificação geral'!$B63,'Classificação geral'!$C63,"")</f>
        <v/>
      </c>
      <c r="IG71" s="255" t="str">
        <f>IF($IE71='Classificação geral'!$B63,'Classificação geral'!$D63,"")</f>
        <v/>
      </c>
      <c r="IH71" s="255" t="str">
        <f>IF($IE71='Classificação geral'!$B63,'Classificação geral'!$H63,"")</f>
        <v/>
      </c>
      <c r="II71" s="255" t="str">
        <f>IF($IH71='Classificação geral'!$H63,'Classificação geral'!$I63,"")</f>
        <v/>
      </c>
      <c r="IJ71" s="255" t="str">
        <f>IF($II71='Classificação geral'!$I63,'Classificação geral'!$N63,"")</f>
        <v/>
      </c>
      <c r="IK71" s="255" t="str">
        <f>IF($II71='Classificação geral'!$I63,'Classificação geral'!$Q63,"")</f>
        <v/>
      </c>
      <c r="IL71" s="255" t="str">
        <f>IF($II71='Classificação geral'!$I63,'Classificação geral'!$R63,"")</f>
        <v/>
      </c>
      <c r="IM71" s="255" t="str">
        <f>IF($II71='Classificação geral'!$I63,'Classificação geral'!$J63,"")</f>
        <v/>
      </c>
      <c r="IN71" s="255" t="str">
        <f>IF($II71='Classificação geral'!$I63,'Classificação geral'!$S63,"")</f>
        <v/>
      </c>
      <c r="IO71" s="255" t="str">
        <f>IF($II71='Classificação geral'!$I63,'Classificação geral'!$U63,"")</f>
        <v/>
      </c>
      <c r="IP71" s="255" t="str">
        <f>IF($II71='Classificação geral'!$I63,'Classificação geral'!$V63,"")</f>
        <v/>
      </c>
      <c r="IQ71" s="255" t="str">
        <f>IF($II71='Classificação geral'!$I63,'Classificação geral'!$K63,"")</f>
        <v/>
      </c>
      <c r="IR71" s="255" t="str">
        <f>IF($II71='Classificação geral'!$I63,'Classificação geral'!$W63,"")</f>
        <v/>
      </c>
      <c r="IS71" s="255" t="str">
        <f>IF($II71='Classificação geral'!$I63,'Classificação geral'!$Y63,"")</f>
        <v/>
      </c>
      <c r="IT71" s="255" t="str">
        <f>IF($II71='Classificação geral'!$I63,'Classificação geral'!$Z63,"")</f>
        <v/>
      </c>
      <c r="IU71" s="255" t="str">
        <f>IF($II71='Classificação geral'!$I63,'Classificação geral'!$L63,"")</f>
        <v/>
      </c>
      <c r="IV71" s="255" t="str">
        <f>IF($II71='Classificação geral'!$I63,'Classificação geral'!$M63,"")</f>
        <v/>
      </c>
      <c r="IW71" s="255" t="str">
        <f>IF($II71='Classificação geral'!$I63,'Classificação geral'!$AG63,"")</f>
        <v/>
      </c>
      <c r="IX71" s="256" t="str">
        <f>IFERROR(RANK(IW71,IW:IW,0)+ COUNTIF($IW$13:IW69,IW71),"")</f>
        <v/>
      </c>
      <c r="IY71" s="244"/>
      <c r="IZ71" s="254" t="str">
        <f>IFERROR(IF(AND('Classificação geral'!$H63="mas",'Classificação geral'!$I63=3,'Classificação geral'!$F63="Mini"),'Classificação geral'!$A63,""),"")</f>
        <v/>
      </c>
      <c r="JA71" s="254" t="str">
        <f>IFERROR(IF(AND('Classificação geral'!$H63="mas",'Classificação geral'!$I63=3,'Classificação geral'!$F63="Mini"),'Classificação geral'!$B63,""),"")</f>
        <v/>
      </c>
      <c r="JB71" s="255" t="str">
        <f>IF($JA71='Classificação geral'!$B63,'Classificação geral'!$C63,"")</f>
        <v/>
      </c>
      <c r="JC71" s="255" t="str">
        <f>IF($JA71='Classificação geral'!$B63,'Classificação geral'!$D63,"")</f>
        <v/>
      </c>
      <c r="JD71" s="255" t="str">
        <f>IF($JA71='Classificação geral'!$B63,'Classificação geral'!$H63,"")</f>
        <v/>
      </c>
      <c r="JE71" s="254" t="str">
        <f>IFERROR(IF(AND($JD71="mas",'Classificação geral'!$I63=3),'Classificação geral'!I63,""),"")</f>
        <v/>
      </c>
      <c r="JF71" s="254" t="str">
        <f>IFERROR(IF(AND($JD71="mas",'Classificação geral'!$I63=3),'Classificação geral'!N63,""),"")</f>
        <v/>
      </c>
      <c r="JG71" s="254" t="str">
        <f>IFERROR(IF(AND($JD71="mas",'Classificação geral'!$I63=3),'Classificação geral'!Q63,""),"")</f>
        <v/>
      </c>
      <c r="JH71" s="254" t="str">
        <f>IFERROR(IF(AND($JD71="mas",'Classificação geral'!$I63=3),'Classificação geral'!R63,""),"")</f>
        <v/>
      </c>
      <c r="JI71" s="254" t="str">
        <f>IFERROR(IF(AND($JD71="mas",'Classificação geral'!$I63=3),'Classificação geral'!J63,""),"")</f>
        <v/>
      </c>
      <c r="JJ71" s="254" t="str">
        <f>IFERROR(IF(AND($JD71="mas",'Classificação geral'!$I63=3),'Classificação geral'!S63,""),"")</f>
        <v/>
      </c>
      <c r="JK71" s="254" t="str">
        <f>IFERROR(IF(AND($JD71="mas",'Classificação geral'!$I63=3),'Classificação geral'!U63,""),"")</f>
        <v/>
      </c>
      <c r="JL71" s="254" t="str">
        <f>IFERROR(IF(AND($JD71="mas",'Classificação geral'!$I63=3),'Classificação geral'!V63,""),"")</f>
        <v/>
      </c>
      <c r="JM71" s="254" t="str">
        <f>IFERROR(IF(AND($JD71="mas",'Classificação geral'!$I63=3),'Classificação geral'!K63,""),"")</f>
        <v/>
      </c>
      <c r="JN71" s="254" t="str">
        <f>IFERROR(IF(AND($JD71="mas",'Classificação geral'!$I63=3),'Classificação geral'!W63,""),"")</f>
        <v/>
      </c>
      <c r="JO71" s="254" t="str">
        <f>IFERROR(IF(AND($JD71="mas",'Classificação geral'!$I63=3),'Classificação geral'!Y63,""),"")</f>
        <v/>
      </c>
      <c r="JP71" s="254" t="str">
        <f>IFERROR(IF(AND($JD71="mas",'Classificação geral'!$I63=3),'Classificação geral'!Z63,""),"")</f>
        <v/>
      </c>
      <c r="JQ71" s="254" t="str">
        <f>IFERROR(IF(AND($JD71="mas",'Classificação geral'!$I63=3),'Classificação geral'!L63,""),"")</f>
        <v/>
      </c>
      <c r="JR71" s="254" t="str">
        <f>IFERROR(IF(AND($JD71="mas",'Classificação geral'!$I63=3),'Classificação geral'!$AG63,""),"")</f>
        <v/>
      </c>
      <c r="JS71" s="256" t="str">
        <f>IFERROR(RANK(JR71,JR:JR,0)+ COUNTIF(JR$13:$JR69,JR71),"")</f>
        <v/>
      </c>
    </row>
    <row r="72" spans="1:279" s="304" customFormat="1" ht="24.75" customHeight="1" x14ac:dyDescent="0.4">
      <c r="A72" s="297"/>
      <c r="B72" s="309" t="str">
        <f t="shared" si="19"/>
        <v/>
      </c>
      <c r="C72" s="292" t="str">
        <f t="shared" si="20"/>
        <v/>
      </c>
      <c r="D72" s="292" t="str">
        <f t="shared" si="21"/>
        <v/>
      </c>
      <c r="E72" s="292" t="str">
        <f t="shared" si="22"/>
        <v/>
      </c>
      <c r="F72" s="293" t="str">
        <f t="shared" si="23"/>
        <v/>
      </c>
      <c r="G72" s="293" t="str">
        <f t="shared" si="24"/>
        <v/>
      </c>
      <c r="H72" s="294" t="str">
        <f t="shared" si="25"/>
        <v/>
      </c>
      <c r="I72" s="294" t="str">
        <f t="shared" si="26"/>
        <v/>
      </c>
      <c r="J72" s="294" t="str">
        <f t="shared" si="27"/>
        <v/>
      </c>
      <c r="K72" s="294" t="str">
        <f t="shared" si="28"/>
        <v/>
      </c>
      <c r="L72" s="294" t="str">
        <f t="shared" si="29"/>
        <v/>
      </c>
      <c r="M72" s="294" t="str">
        <f t="shared" si="30"/>
        <v/>
      </c>
      <c r="N72" s="294" t="str">
        <f t="shared" si="31"/>
        <v/>
      </c>
      <c r="O72" s="294" t="str">
        <f t="shared" si="32"/>
        <v/>
      </c>
      <c r="P72" s="294" t="str">
        <f t="shared" si="33"/>
        <v/>
      </c>
      <c r="Q72" s="294" t="str">
        <f t="shared" si="34"/>
        <v/>
      </c>
      <c r="R72" s="294" t="str">
        <f t="shared" si="121"/>
        <v/>
      </c>
      <c r="S72" s="294" t="str">
        <f t="shared" si="121"/>
        <v/>
      </c>
      <c r="T72" s="294" t="str">
        <f t="shared" si="36"/>
        <v/>
      </c>
      <c r="U72" s="294" t="str">
        <f t="shared" si="37"/>
        <v/>
      </c>
      <c r="V72" s="295">
        <v>58</v>
      </c>
      <c r="W72" s="296"/>
      <c r="X72" s="296"/>
      <c r="Y72" s="309" t="str">
        <f t="shared" si="38"/>
        <v/>
      </c>
      <c r="Z72" s="292" t="str">
        <f t="shared" si="39"/>
        <v/>
      </c>
      <c r="AA72" s="292" t="str">
        <f t="shared" si="40"/>
        <v/>
      </c>
      <c r="AB72" s="292" t="str">
        <f t="shared" si="41"/>
        <v/>
      </c>
      <c r="AC72" s="293" t="str">
        <f t="shared" si="42"/>
        <v/>
      </c>
      <c r="AD72" s="293" t="str">
        <f t="shared" si="43"/>
        <v/>
      </c>
      <c r="AE72" s="294" t="str">
        <f t="shared" si="44"/>
        <v/>
      </c>
      <c r="AF72" s="294" t="str">
        <f t="shared" si="45"/>
        <v/>
      </c>
      <c r="AG72" s="294" t="str">
        <f t="shared" si="46"/>
        <v/>
      </c>
      <c r="AH72" s="294" t="str">
        <f t="shared" si="47"/>
        <v/>
      </c>
      <c r="AI72" s="294" t="str">
        <f t="shared" si="48"/>
        <v/>
      </c>
      <c r="AJ72" s="294" t="str">
        <f t="shared" si="49"/>
        <v/>
      </c>
      <c r="AK72" s="294" t="str">
        <f t="shared" si="50"/>
        <v/>
      </c>
      <c r="AL72" s="294" t="str">
        <f t="shared" si="51"/>
        <v/>
      </c>
      <c r="AM72" s="294" t="str">
        <f t="shared" si="52"/>
        <v/>
      </c>
      <c r="AN72" s="294" t="str">
        <f t="shared" si="53"/>
        <v/>
      </c>
      <c r="AO72" s="294" t="str">
        <f t="shared" si="122"/>
        <v/>
      </c>
      <c r="AP72" s="294" t="str">
        <f t="shared" si="122"/>
        <v/>
      </c>
      <c r="AQ72" s="294" t="str">
        <f t="shared" si="55"/>
        <v/>
      </c>
      <c r="AR72" s="294" t="str">
        <f t="shared" si="56"/>
        <v/>
      </c>
      <c r="AS72" s="295">
        <v>58</v>
      </c>
      <c r="AT72" s="296"/>
      <c r="AU72" s="297"/>
      <c r="AV72" s="310" t="str">
        <f t="shared" si="57"/>
        <v/>
      </c>
      <c r="AW72" s="292" t="str">
        <f t="shared" si="58"/>
        <v/>
      </c>
      <c r="AX72" s="292" t="str">
        <f t="shared" si="59"/>
        <v/>
      </c>
      <c r="AY72" s="293" t="str">
        <f t="shared" si="60"/>
        <v/>
      </c>
      <c r="AZ72" s="293" t="str">
        <f t="shared" si="61"/>
        <v/>
      </c>
      <c r="BA72" s="293" t="str">
        <f t="shared" si="62"/>
        <v/>
      </c>
      <c r="BB72" s="294" t="str">
        <f t="shared" si="63"/>
        <v/>
      </c>
      <c r="BC72" s="294" t="str">
        <f t="shared" si="64"/>
        <v/>
      </c>
      <c r="BD72" s="294" t="str">
        <f t="shared" si="65"/>
        <v/>
      </c>
      <c r="BE72" s="294" t="str">
        <f t="shared" si="66"/>
        <v/>
      </c>
      <c r="BF72" s="294" t="str">
        <f t="shared" si="67"/>
        <v/>
      </c>
      <c r="BG72" s="294" t="str">
        <f t="shared" si="68"/>
        <v/>
      </c>
      <c r="BH72" s="294" t="str">
        <f t="shared" si="69"/>
        <v/>
      </c>
      <c r="BI72" s="294" t="str">
        <f t="shared" si="70"/>
        <v/>
      </c>
      <c r="BJ72" s="294" t="str">
        <f t="shared" si="71"/>
        <v/>
      </c>
      <c r="BK72" s="294" t="str">
        <f t="shared" si="72"/>
        <v/>
      </c>
      <c r="BL72" s="294" t="str">
        <f t="shared" si="123"/>
        <v/>
      </c>
      <c r="BM72" s="294" t="str">
        <f t="shared" si="123"/>
        <v/>
      </c>
      <c r="BN72" s="294" t="str">
        <f t="shared" si="74"/>
        <v/>
      </c>
      <c r="BO72" s="294" t="str">
        <f t="shared" si="75"/>
        <v/>
      </c>
      <c r="BP72" s="295">
        <v>58</v>
      </c>
      <c r="BQ72" s="296"/>
      <c r="BR72" s="296"/>
      <c r="BS72" s="310" t="str">
        <f t="shared" si="76"/>
        <v/>
      </c>
      <c r="BT72" s="292" t="str">
        <f t="shared" si="77"/>
        <v/>
      </c>
      <c r="BU72" s="292" t="str">
        <f t="shared" si="78"/>
        <v/>
      </c>
      <c r="BV72" s="293" t="str">
        <f t="shared" si="79"/>
        <v/>
      </c>
      <c r="BW72" s="293" t="str">
        <f t="shared" si="80"/>
        <v/>
      </c>
      <c r="BX72" s="293" t="str">
        <f t="shared" si="124"/>
        <v/>
      </c>
      <c r="BY72" s="294" t="str">
        <f t="shared" si="124"/>
        <v/>
      </c>
      <c r="BZ72" s="294" t="str">
        <f t="shared" si="82"/>
        <v/>
      </c>
      <c r="CA72" s="294" t="str">
        <f t="shared" si="83"/>
        <v/>
      </c>
      <c r="CB72" s="294" t="str">
        <f t="shared" si="84"/>
        <v/>
      </c>
      <c r="CC72" s="294" t="str">
        <f t="shared" si="85"/>
        <v/>
      </c>
      <c r="CD72" s="294" t="str">
        <f t="shared" si="86"/>
        <v/>
      </c>
      <c r="CE72" s="294" t="str">
        <f t="shared" si="87"/>
        <v/>
      </c>
      <c r="CF72" s="294" t="str">
        <f t="shared" si="88"/>
        <v/>
      </c>
      <c r="CG72" s="294" t="str">
        <f t="shared" si="89"/>
        <v/>
      </c>
      <c r="CH72" s="294" t="str">
        <f t="shared" si="90"/>
        <v/>
      </c>
      <c r="CI72" s="294" t="str">
        <f t="shared" si="125"/>
        <v/>
      </c>
      <c r="CJ72" s="294" t="str">
        <f t="shared" si="125"/>
        <v/>
      </c>
      <c r="CK72" s="294" t="str">
        <f t="shared" si="92"/>
        <v/>
      </c>
      <c r="CL72" s="294" t="str">
        <f t="shared" si="93"/>
        <v/>
      </c>
      <c r="CM72" s="295">
        <v>58</v>
      </c>
      <c r="CN72" s="297"/>
      <c r="CO72" s="297"/>
      <c r="CP72" s="309" t="str">
        <f t="shared" si="94"/>
        <v/>
      </c>
      <c r="CQ72" s="292" t="str">
        <f t="shared" si="95"/>
        <v/>
      </c>
      <c r="CR72" s="292" t="str">
        <f t="shared" si="96"/>
        <v/>
      </c>
      <c r="CS72" s="292" t="str">
        <f t="shared" si="97"/>
        <v/>
      </c>
      <c r="CT72" s="293" t="str">
        <f t="shared" si="98"/>
        <v/>
      </c>
      <c r="CU72" s="293" t="str">
        <f t="shared" si="99"/>
        <v/>
      </c>
      <c r="CV72" s="294" t="str">
        <f t="shared" si="100"/>
        <v/>
      </c>
      <c r="CW72" s="294" t="str">
        <f t="shared" si="101"/>
        <v/>
      </c>
      <c r="CX72" s="294" t="str">
        <f t="shared" si="102"/>
        <v/>
      </c>
      <c r="CY72" s="294" t="str">
        <f t="shared" si="103"/>
        <v/>
      </c>
      <c r="CZ72" s="294" t="str">
        <f t="shared" si="104"/>
        <v/>
      </c>
      <c r="DA72" s="294" t="str">
        <f t="shared" si="105"/>
        <v/>
      </c>
      <c r="DB72" s="294" t="str">
        <f t="shared" si="106"/>
        <v/>
      </c>
      <c r="DC72" s="294" t="str">
        <f t="shared" si="107"/>
        <v/>
      </c>
      <c r="DD72" s="294" t="str">
        <f t="shared" si="108"/>
        <v/>
      </c>
      <c r="DE72" s="294" t="str">
        <f t="shared" si="109"/>
        <v/>
      </c>
      <c r="DF72" s="294" t="str">
        <f t="shared" si="126"/>
        <v/>
      </c>
      <c r="DG72" s="294" t="str">
        <f t="shared" si="126"/>
        <v/>
      </c>
      <c r="DH72" s="294" t="str">
        <f t="shared" si="111"/>
        <v/>
      </c>
      <c r="DI72" s="294" t="str">
        <f t="shared" si="112"/>
        <v/>
      </c>
      <c r="DJ72" s="295">
        <v>58</v>
      </c>
      <c r="DK72" s="296"/>
      <c r="DL72" s="296"/>
      <c r="DM72" s="309" t="str">
        <f t="shared" si="113"/>
        <v/>
      </c>
      <c r="DN72" s="292" t="str">
        <f t="shared" si="114"/>
        <v/>
      </c>
      <c r="DO72" s="292" t="str">
        <f t="shared" si="115"/>
        <v/>
      </c>
      <c r="DP72" s="292" t="str">
        <f t="shared" si="116"/>
        <v/>
      </c>
      <c r="DQ72" s="293" t="str">
        <f t="shared" si="117"/>
        <v/>
      </c>
      <c r="DR72" s="293" t="str">
        <f t="shared" si="118"/>
        <v/>
      </c>
      <c r="DS72" s="293" t="str">
        <f t="shared" si="7"/>
        <v/>
      </c>
      <c r="DT72" s="293" t="str">
        <f t="shared" si="8"/>
        <v/>
      </c>
      <c r="DU72" s="294" t="str">
        <f t="shared" si="9"/>
        <v/>
      </c>
      <c r="DV72" s="294" t="str">
        <f t="shared" si="10"/>
        <v/>
      </c>
      <c r="DW72" s="294" t="str">
        <f t="shared" si="11"/>
        <v/>
      </c>
      <c r="DX72" s="294" t="str">
        <f t="shared" si="12"/>
        <v/>
      </c>
      <c r="DY72" s="294" t="str">
        <f t="shared" si="13"/>
        <v/>
      </c>
      <c r="DZ72" s="294" t="str">
        <f t="shared" si="14"/>
        <v/>
      </c>
      <c r="EA72" s="294" t="str">
        <f t="shared" si="15"/>
        <v/>
      </c>
      <c r="EB72" s="294" t="str">
        <f t="shared" si="16"/>
        <v/>
      </c>
      <c r="EC72" s="294" t="str">
        <f t="shared" si="17"/>
        <v/>
      </c>
      <c r="ED72" s="294" t="str">
        <f t="shared" si="120"/>
        <v/>
      </c>
      <c r="EE72" s="294" t="str">
        <f t="shared" si="18"/>
        <v/>
      </c>
      <c r="EF72" s="294" t="str">
        <f t="shared" si="119"/>
        <v/>
      </c>
      <c r="EG72" s="295">
        <v>58</v>
      </c>
      <c r="EH72" s="305"/>
      <c r="EI72" s="391"/>
      <c r="EJ72" s="391"/>
      <c r="EK72" s="391"/>
      <c r="EL72" s="391"/>
      <c r="EM72" s="391"/>
      <c r="EN72" s="391"/>
      <c r="EO72" s="391"/>
      <c r="EP72" s="391"/>
      <c r="EQ72" s="391"/>
      <c r="ER72" s="391"/>
      <c r="ES72" s="391"/>
      <c r="ET72" s="391"/>
      <c r="EU72" s="254" t="str">
        <f>IFERROR(IF(AND('Classificação geral'!$H64="FEM",'Classificação geral'!$I64=1,'Classificação geral'!$F64="Mini"),'Classificação geral'!$A64,""),"")</f>
        <v/>
      </c>
      <c r="EV72" s="254" t="str">
        <f>IFERROR(IF(AND('Classificação geral'!$H64="FEM",'Classificação geral'!$I64=1,'Classificação geral'!F64="Mini"),'Classificação geral'!$B64,""),"")</f>
        <v/>
      </c>
      <c r="EW72" s="255" t="str">
        <f>IF($EV72='Classificação geral'!$B64,'Classificação geral'!$C64,"")</f>
        <v/>
      </c>
      <c r="EX72" s="255" t="str">
        <f>IF($EV72='Classificação geral'!$B64,'Classificação geral'!$D64,"")</f>
        <v/>
      </c>
      <c r="EY72" s="255" t="str">
        <f>IF($EV72='Classificação geral'!$B64,'Classificação geral'!$H64,"")</f>
        <v/>
      </c>
      <c r="EZ72" s="255" t="str">
        <f>IF($EY72='Classificação geral'!$H64,'Classificação geral'!$I64,"")</f>
        <v/>
      </c>
      <c r="FA72" s="255" t="str">
        <f>IF($EZ72='Classificação geral'!$I64,'Classificação geral'!$N64,"")</f>
        <v/>
      </c>
      <c r="FB72" s="255" t="str">
        <f>IF($EZ72='Classificação geral'!$I64,'Classificação geral'!$Q64,"")</f>
        <v/>
      </c>
      <c r="FC72" s="255" t="str">
        <f>IF($EZ72='Classificação geral'!$I64,'Classificação geral'!$R64,"")</f>
        <v/>
      </c>
      <c r="FD72" s="255" t="str">
        <f>IF($EZ72='Classificação geral'!$I64,'Classificação geral'!$J64,"")</f>
        <v/>
      </c>
      <c r="FE72" s="255" t="str">
        <f>IF($EZ72='Classificação geral'!$I64,'Classificação geral'!$S64,"")</f>
        <v/>
      </c>
      <c r="FF72" s="255" t="str">
        <f>IF($EZ72='Classificação geral'!$I64,'Classificação geral'!$U64,"")</f>
        <v/>
      </c>
      <c r="FG72" s="255" t="str">
        <f>IF($EZ72='Classificação geral'!$I64,'Classificação geral'!$V64,"")</f>
        <v/>
      </c>
      <c r="FH72" s="255" t="str">
        <f>IF($EZ72='Classificação geral'!$I64,'Classificação geral'!$K64,"")</f>
        <v/>
      </c>
      <c r="FI72" s="255" t="str">
        <f>IF($EZ72='Classificação geral'!$I64,'Classificação geral'!$W64,"")</f>
        <v/>
      </c>
      <c r="FJ72" s="255" t="str">
        <f>IF($EZ72='Classificação geral'!$I64,'Classificação geral'!$Y64,"")</f>
        <v/>
      </c>
      <c r="FK72" s="255" t="str">
        <f>IF($EZ72='Classificação geral'!$I64,'Classificação geral'!$Z64,"")</f>
        <v/>
      </c>
      <c r="FL72" s="255" t="str">
        <f>IF($EZ72='Classificação geral'!$I64,'Classificação geral'!$L64,"")</f>
        <v/>
      </c>
      <c r="FM72" s="255" t="str">
        <f>IF($EZ72='Classificação geral'!$I64,'Classificação geral'!$M64,"")</f>
        <v/>
      </c>
      <c r="FN72" s="255" t="str">
        <f>IF($EZ72='Classificação geral'!$I64,'Classificação geral'!$AG64,"")</f>
        <v/>
      </c>
      <c r="FO72" s="256" t="str">
        <f>IFERROR(RANK(FN72,FN:FN,0)+ COUNTIF($FN$13:FN71,FN72),"")</f>
        <v/>
      </c>
      <c r="FP72" s="244"/>
      <c r="FQ72" s="254" t="str">
        <f>IFERROR(IF(AND('Classificação geral'!$H64="mas",'Classificação geral'!$I64=1,'Classificação geral'!$F64="Mini"),'Classificação geral'!$A64,""),"")</f>
        <v/>
      </c>
      <c r="FR72" s="254" t="str">
        <f>IFERROR(IF(AND('Classificação geral'!$H64="mas",'Classificação geral'!$I64=1,'Classificação geral'!$F64="Mini"),'Classificação geral'!$B64,""),"")</f>
        <v/>
      </c>
      <c r="FS72" s="255" t="str">
        <f>IF($FR72='Classificação geral'!$B64,'Classificação geral'!$C64,"")</f>
        <v/>
      </c>
      <c r="FT72" s="255" t="str">
        <f>IF($FR72='Classificação geral'!$B64,'Classificação geral'!$D64,"")</f>
        <v/>
      </c>
      <c r="FU72" s="255" t="str">
        <f>IF($FR72='Classificação geral'!$B64,'Classificação geral'!$H64,"")</f>
        <v/>
      </c>
      <c r="FV72" s="254" t="str">
        <f>IFERROR(IF(AND($FU72="mas",'Classificação geral'!$I64=1),'Classificação geral'!I64,""),"")</f>
        <v/>
      </c>
      <c r="FW72" s="254" t="str">
        <f>IFERROR(IF(AND($FU72="mas",'Classificação geral'!$I64=1),'Classificação geral'!N64,""),"")</f>
        <v/>
      </c>
      <c r="FX72" s="254" t="str">
        <f>IFERROR(IF(AND($FU72="mas",'Classificação geral'!$I64=1),'Classificação geral'!Q64,""),"")</f>
        <v/>
      </c>
      <c r="FY72" s="254" t="str">
        <f>IFERROR(IF(AND($FU72="mas",'Classificação geral'!$I64=1),'Classificação geral'!R64,""),"")</f>
        <v/>
      </c>
      <c r="FZ72" s="254" t="str">
        <f>IFERROR(IF(AND($FU72="mas",'Classificação geral'!$I64=1),'Classificação geral'!J64,""),"")</f>
        <v/>
      </c>
      <c r="GA72" s="254" t="str">
        <f>IFERROR(IF(AND($FU72="mas",'Classificação geral'!$I64=1),'Classificação geral'!S64,""),"")</f>
        <v/>
      </c>
      <c r="GB72" s="254" t="str">
        <f>IFERROR(IF(AND($FU72="mas",'Classificação geral'!$I64=1),'Classificação geral'!U64,""),"")</f>
        <v/>
      </c>
      <c r="GC72" s="254" t="str">
        <f>IFERROR(IF(AND($FU72="mas",'Classificação geral'!$I64=1),'Classificação geral'!V64,""),"")</f>
        <v/>
      </c>
      <c r="GD72" s="254" t="str">
        <f>IFERROR(IF(AND($FU72="mas",'Classificação geral'!$I64=1),'Classificação geral'!K64,""),"")</f>
        <v/>
      </c>
      <c r="GE72" s="254" t="str">
        <f>IFERROR(IF(AND($FU72="mas",'Classificação geral'!$I64=1),'Classificação geral'!W64,""),"")</f>
        <v/>
      </c>
      <c r="GF72" s="254" t="str">
        <f>IFERROR(IF(AND($FU72="mas",'Classificação geral'!$I64=1),'Classificação geral'!Y64,""),"")</f>
        <v/>
      </c>
      <c r="GG72" s="254" t="str">
        <f>IFERROR(IF(AND($FU72="mas",'Classificação geral'!$I64=1),'Classificação geral'!Z64,""),"")</f>
        <v/>
      </c>
      <c r="GH72" s="254" t="str">
        <f>IFERROR(IF(AND($FU72="mas",'Classificação geral'!$I64=1),'Classificação geral'!L64,""),"")</f>
        <v/>
      </c>
      <c r="GI72" s="254" t="str">
        <f>IFERROR(IF(AND($FU72="mas",'Classificação geral'!$I64=1),'Classificação geral'!M64,""),"")</f>
        <v/>
      </c>
      <c r="GJ72" s="302" t="str">
        <f>IFERROR(IF(AND($FU72="mas",'Classificação geral'!$I64=1),'Classificação geral'!AG64,""),"")</f>
        <v/>
      </c>
      <c r="GK72" s="256" t="str">
        <f>IFERROR(RANK(GJ72,GJ:GJ,0)+ COUNTIF($GJ$13:GJ71,GJ72),"")</f>
        <v/>
      </c>
      <c r="GL72" s="244"/>
      <c r="GM72" s="254" t="str">
        <f>IFERROR(IF(AND('Classificação geral'!$H64="fem",'Classificação geral'!$I64=2,'Classificação geral'!$F64="Mini"),'Classificação geral'!$A64,""),"")</f>
        <v/>
      </c>
      <c r="GN72" s="254" t="str">
        <f>IFERROR(IF(AND('Classificação geral'!$H64="fem",'Classificação geral'!$I64=2,'Classificação geral'!$F64="Mini"),'Classificação geral'!$B64,""),"")</f>
        <v/>
      </c>
      <c r="GO72" s="255" t="str">
        <f>IF($GN72='Classificação geral'!$B64,'Classificação geral'!$C64,"")</f>
        <v/>
      </c>
      <c r="GP72" s="255" t="str">
        <f>IF($GN72='Classificação geral'!$B64,'Classificação geral'!$D64,"")</f>
        <v/>
      </c>
      <c r="GQ72" s="255" t="str">
        <f>IF($GN72='Classificação geral'!$B64,'Classificação geral'!$H64,"")</f>
        <v/>
      </c>
      <c r="GR72" s="254" t="str">
        <f>IFERROR(IF(AND($GQ72="fem",'Classificação geral'!$I64=2),'Classificação geral'!I64,""),"")</f>
        <v/>
      </c>
      <c r="GS72" s="254" t="str">
        <f>IFERROR(IF(AND($GQ72="fem",'Classificação geral'!$I64=2),'Classificação geral'!N64,""),"")</f>
        <v/>
      </c>
      <c r="GT72" s="254" t="str">
        <f>IFERROR(IF(AND($GQ72="fem",'Classificação geral'!$I64=2),'Classificação geral'!Q64,""),"")</f>
        <v/>
      </c>
      <c r="GU72" s="254" t="str">
        <f>IFERROR(IF(AND($GQ72="fem",'Classificação geral'!$I64=2),'Classificação geral'!R64,""),"")</f>
        <v/>
      </c>
      <c r="GV72" s="254" t="str">
        <f>IFERROR(IF(AND($GQ72="fem",'Classificação geral'!$I64=2),'Classificação geral'!J64,""),"")</f>
        <v/>
      </c>
      <c r="GW72" s="254" t="str">
        <f>IFERROR(IF(AND($GQ72="fem",'Classificação geral'!$I64=2),'Classificação geral'!S64,""),"")</f>
        <v/>
      </c>
      <c r="GX72" s="254" t="str">
        <f>IFERROR(IF(AND($GQ72="fem",'Classificação geral'!$I64=2),'Classificação geral'!U64,""),"")</f>
        <v/>
      </c>
      <c r="GY72" s="254" t="str">
        <f>IFERROR(IF(AND($GQ72="fem",'Classificação geral'!$I64=2),'Classificação geral'!V64,""),"")</f>
        <v/>
      </c>
      <c r="GZ72" s="254" t="str">
        <f>IFERROR(IF(AND($GQ72="fem",'Classificação geral'!$I64=2),'Classificação geral'!K64,""),"")</f>
        <v/>
      </c>
      <c r="HA72" s="254" t="str">
        <f>IFERROR(IF(AND($GQ72="fem",'Classificação geral'!$I64=2),'Classificação geral'!W64,""),"")</f>
        <v/>
      </c>
      <c r="HB72" s="254" t="str">
        <f>IFERROR(IF(AND($GQ72="fem",'Classificação geral'!$I64=2),'Classificação geral'!Y64,""),"")</f>
        <v/>
      </c>
      <c r="HC72" s="254" t="str">
        <f>IFERROR(IF(AND($GQ72="fem",'Classificação geral'!$I64=2),'Classificação geral'!Z64,""),"")</f>
        <v/>
      </c>
      <c r="HD72" s="254" t="str">
        <f>IFERROR(IF(AND($GQ72="fem",'Classificação geral'!$I64=2),'Classificação geral'!L64,""),"")</f>
        <v/>
      </c>
      <c r="HE72" s="254" t="str">
        <f>IFERROR(IF(AND($GQ72="fem",'Classificação geral'!$I64=2),'Classificação geral'!M64,""),"")</f>
        <v/>
      </c>
      <c r="HF72" s="254" t="str">
        <f>IFERROR(IF(AND($GQ72="fem",'Classificação geral'!$I64=2),'Classificação geral'!AG64,""),"")</f>
        <v/>
      </c>
      <c r="HG72" s="256" t="str">
        <f>IFERROR(RANK(HF72,HF:HF,0)+ COUNTIF(HF$13:$HF70,HF72),"")</f>
        <v/>
      </c>
      <c r="HH72" s="244"/>
      <c r="HI72" s="254" t="str">
        <f>IFERROR(IF(AND('Classificação geral'!$H64="mas",'Classificação geral'!$I64=2,'Classificação geral'!$F64="Mini"),'Classificação geral'!$A64,""),"")</f>
        <v/>
      </c>
      <c r="HJ72" s="254" t="str">
        <f>IFERROR(IF(AND('Classificação geral'!$H64="mas",'Classificação geral'!$I64=2,'Classificação geral'!$F64="Mini"),'Classificação geral'!$B64,""),"")</f>
        <v/>
      </c>
      <c r="HK72" s="255" t="str">
        <f>IF($HJ72='Classificação geral'!$B64,'Classificação geral'!$C64,"")</f>
        <v/>
      </c>
      <c r="HL72" s="255" t="str">
        <f>IF($HJ72='Classificação geral'!$B64,'Classificação geral'!$D64,"")</f>
        <v/>
      </c>
      <c r="HM72" s="255" t="str">
        <f>IF($HJ72='Classificação geral'!$B64,'Classificação geral'!$H64,"")</f>
        <v/>
      </c>
      <c r="HN72" s="254" t="str">
        <f>IFERROR(IF(AND($HM72="mas",'Classificação geral'!$I64=2),'Classificação geral'!I64,""),"")</f>
        <v/>
      </c>
      <c r="HO72" s="254" t="str">
        <f>IFERROR(IF(AND($HM72="mas",'Classificação geral'!$I64=2),'Classificação geral'!N64,""),"")</f>
        <v/>
      </c>
      <c r="HP72" s="254" t="str">
        <f>IFERROR(IF(AND($HM72="mas",'Classificação geral'!$I64=2),'Classificação geral'!Q64,""),"")</f>
        <v/>
      </c>
      <c r="HQ72" s="254" t="str">
        <f>IFERROR(IF(AND($HM72="mas",'Classificação geral'!$I64=2),'Classificação geral'!R64,""),"")</f>
        <v/>
      </c>
      <c r="HR72" s="254" t="str">
        <f>IFERROR(IF(AND($HM72="mas",'Classificação geral'!$I64=2),'Classificação geral'!J64,""),"")</f>
        <v/>
      </c>
      <c r="HS72" s="254" t="str">
        <f>IFERROR(IF(AND($HM72="mas",'Classificação geral'!$I64=2),'Classificação geral'!S64,""),"")</f>
        <v/>
      </c>
      <c r="HT72" s="254" t="str">
        <f>IFERROR(IF(AND($HM72="mas",'Classificação geral'!$I64=2),'Classificação geral'!U64,""),"")</f>
        <v/>
      </c>
      <c r="HU72" s="254" t="str">
        <f>IFERROR(IF(AND($HM72="mas",'Classificação geral'!$I64=2),'Classificação geral'!V64,""),"")</f>
        <v/>
      </c>
      <c r="HV72" s="254" t="str">
        <f>IFERROR(IF(AND($HM72="mas",'Classificação geral'!$I64=2),'Classificação geral'!J64,""),"")</f>
        <v/>
      </c>
      <c r="HW72" s="254" t="str">
        <f>IFERROR(IF(AND($HM72="mas",'Classificação geral'!$I64=2),'Classificação geral'!W64,""),"")</f>
        <v/>
      </c>
      <c r="HX72" s="254" t="str">
        <f>IFERROR(IF(AND($HM72="mas",'Classificação geral'!$I64=2),'Classificação geral'!Y64,""),"")</f>
        <v/>
      </c>
      <c r="HY72" s="254" t="str">
        <f>IFERROR(IF(AND($HM72="mas",'Classificação geral'!$I64=2),'Classificação geral'!Z64,""),"")</f>
        <v/>
      </c>
      <c r="HZ72" s="254" t="str">
        <f>IFERROR(IF(AND($HM72="mas",'Classificação geral'!$I64=2),'Classificação geral'!L64,""),"")</f>
        <v/>
      </c>
      <c r="IA72" s="254" t="str">
        <f>IFERROR(IF(AND($HM72="mas",'Classificação geral'!$I64=2),'Classificação geral'!$AG64,""),"")</f>
        <v/>
      </c>
      <c r="IB72" s="256" t="str">
        <f>IFERROR(RANK(IA72,IA:IA,0)+ COUNTIF($IA$13:IA$13,IA72),"")</f>
        <v/>
      </c>
      <c r="IC72" s="244"/>
      <c r="ID72" s="254" t="str">
        <f>IFERROR(IF(AND('Classificação geral'!$H64="fem",'Classificação geral'!$I64=3,'Classificação geral'!$F64="Mini"),'Classificação geral'!$A64,""),"")</f>
        <v/>
      </c>
      <c r="IE72" s="254" t="str">
        <f>IFERROR(IF(AND('Classificação geral'!$H64="fem",'Classificação geral'!$I64=3,'Classificação geral'!$F64="Mini"),'Classificação geral'!$B64,""),"")</f>
        <v/>
      </c>
      <c r="IF72" s="255" t="str">
        <f>IF($IE72='Classificação geral'!$B64,'Classificação geral'!$C64,"")</f>
        <v/>
      </c>
      <c r="IG72" s="255" t="str">
        <f>IF($IE72='Classificação geral'!$B64,'Classificação geral'!$D64,"")</f>
        <v/>
      </c>
      <c r="IH72" s="255" t="str">
        <f>IF($IE72='Classificação geral'!$B64,'Classificação geral'!$H64,"")</f>
        <v/>
      </c>
      <c r="II72" s="255" t="str">
        <f>IF($IH72='Classificação geral'!$H64,'Classificação geral'!$I64,"")</f>
        <v/>
      </c>
      <c r="IJ72" s="255" t="str">
        <f>IF($II72='Classificação geral'!$I64,'Classificação geral'!$N64,"")</f>
        <v/>
      </c>
      <c r="IK72" s="255" t="str">
        <f>IF($II72='Classificação geral'!$I64,'Classificação geral'!$Q64,"")</f>
        <v/>
      </c>
      <c r="IL72" s="255" t="str">
        <f>IF($II72='Classificação geral'!$I64,'Classificação geral'!$R64,"")</f>
        <v/>
      </c>
      <c r="IM72" s="255" t="str">
        <f>IF($II72='Classificação geral'!$I64,'Classificação geral'!$J64,"")</f>
        <v/>
      </c>
      <c r="IN72" s="255" t="str">
        <f>IF($II72='Classificação geral'!$I64,'Classificação geral'!$S64,"")</f>
        <v/>
      </c>
      <c r="IO72" s="255" t="str">
        <f>IF($II72='Classificação geral'!$I64,'Classificação geral'!$U64,"")</f>
        <v/>
      </c>
      <c r="IP72" s="255" t="str">
        <f>IF($II72='Classificação geral'!$I64,'Classificação geral'!$V64,"")</f>
        <v/>
      </c>
      <c r="IQ72" s="255" t="str">
        <f>IF($II72='Classificação geral'!$I64,'Classificação geral'!$K64,"")</f>
        <v/>
      </c>
      <c r="IR72" s="255" t="str">
        <f>IF($II72='Classificação geral'!$I64,'Classificação geral'!$W64,"")</f>
        <v/>
      </c>
      <c r="IS72" s="255" t="str">
        <f>IF($II72='Classificação geral'!$I64,'Classificação geral'!$Y64,"")</f>
        <v/>
      </c>
      <c r="IT72" s="255" t="str">
        <f>IF($II72='Classificação geral'!$I64,'Classificação geral'!$Z64,"")</f>
        <v/>
      </c>
      <c r="IU72" s="255" t="str">
        <f>IF($II72='Classificação geral'!$I64,'Classificação geral'!$L64,"")</f>
        <v/>
      </c>
      <c r="IV72" s="255" t="str">
        <f>IF($II72='Classificação geral'!$I64,'Classificação geral'!$M64,"")</f>
        <v/>
      </c>
      <c r="IW72" s="255" t="str">
        <f>IF($II72='Classificação geral'!$I64,'Classificação geral'!$AG64,"")</f>
        <v/>
      </c>
      <c r="IX72" s="256" t="str">
        <f>IFERROR(RANK(IW72,IW:IW,0)+ COUNTIF($IW$13:IW70,IW72),"")</f>
        <v/>
      </c>
      <c r="IY72" s="244"/>
      <c r="IZ72" s="254" t="str">
        <f>IFERROR(IF(AND('Classificação geral'!$H64="mas",'Classificação geral'!$I64=3,'Classificação geral'!$F64="Mini"),'Classificação geral'!$A64,""),"")</f>
        <v/>
      </c>
      <c r="JA72" s="254" t="str">
        <f>IFERROR(IF(AND('Classificação geral'!$H64="mas",'Classificação geral'!$I64=3,'Classificação geral'!$F64="Mini"),'Classificação geral'!$B64,""),"")</f>
        <v/>
      </c>
      <c r="JB72" s="255" t="str">
        <f>IF($JA72='Classificação geral'!$B64,'Classificação geral'!$C64,"")</f>
        <v/>
      </c>
      <c r="JC72" s="255" t="str">
        <f>IF($JA72='Classificação geral'!$B64,'Classificação geral'!$D64,"")</f>
        <v/>
      </c>
      <c r="JD72" s="255" t="str">
        <f>IF($JA72='Classificação geral'!$B64,'Classificação geral'!$H64,"")</f>
        <v/>
      </c>
      <c r="JE72" s="254" t="str">
        <f>IFERROR(IF(AND($JD72="mas",'Classificação geral'!$I64=3),'Classificação geral'!I64,""),"")</f>
        <v/>
      </c>
      <c r="JF72" s="254" t="str">
        <f>IFERROR(IF(AND($JD72="mas",'Classificação geral'!$I64=3),'Classificação geral'!N64,""),"")</f>
        <v/>
      </c>
      <c r="JG72" s="254" t="str">
        <f>IFERROR(IF(AND($JD72="mas",'Classificação geral'!$I64=3),'Classificação geral'!Q64,""),"")</f>
        <v/>
      </c>
      <c r="JH72" s="254" t="str">
        <f>IFERROR(IF(AND($JD72="mas",'Classificação geral'!$I64=3),'Classificação geral'!R64,""),"")</f>
        <v/>
      </c>
      <c r="JI72" s="254" t="str">
        <f>IFERROR(IF(AND($JD72="mas",'Classificação geral'!$I64=3),'Classificação geral'!J64,""),"")</f>
        <v/>
      </c>
      <c r="JJ72" s="254" t="str">
        <f>IFERROR(IF(AND($JD72="mas",'Classificação geral'!$I64=3),'Classificação geral'!S64,""),"")</f>
        <v/>
      </c>
      <c r="JK72" s="254" t="str">
        <f>IFERROR(IF(AND($JD72="mas",'Classificação geral'!$I64=3),'Classificação geral'!U64,""),"")</f>
        <v/>
      </c>
      <c r="JL72" s="254" t="str">
        <f>IFERROR(IF(AND($JD72="mas",'Classificação geral'!$I64=3),'Classificação geral'!V64,""),"")</f>
        <v/>
      </c>
      <c r="JM72" s="254" t="str">
        <f>IFERROR(IF(AND($JD72="mas",'Classificação geral'!$I64=3),'Classificação geral'!K64,""),"")</f>
        <v/>
      </c>
      <c r="JN72" s="254" t="str">
        <f>IFERROR(IF(AND($JD72="mas",'Classificação geral'!$I64=3),'Classificação geral'!W64,""),"")</f>
        <v/>
      </c>
      <c r="JO72" s="254" t="str">
        <f>IFERROR(IF(AND($JD72="mas",'Classificação geral'!$I64=3),'Classificação geral'!Y64,""),"")</f>
        <v/>
      </c>
      <c r="JP72" s="254" t="str">
        <f>IFERROR(IF(AND($JD72="mas",'Classificação geral'!$I64=3),'Classificação geral'!Z64,""),"")</f>
        <v/>
      </c>
      <c r="JQ72" s="254" t="str">
        <f>IFERROR(IF(AND($JD72="mas",'Classificação geral'!$I64=3),'Classificação geral'!L64,""),"")</f>
        <v/>
      </c>
      <c r="JR72" s="254" t="str">
        <f>IFERROR(IF(AND($JD72="mas",'Classificação geral'!$I64=3),'Classificação geral'!$AG64,""),"")</f>
        <v/>
      </c>
      <c r="JS72" s="256" t="str">
        <f>IFERROR(RANK(JR72,JR:JR,0)+ COUNTIF(JR$13:$JR70,JR72),"")</f>
        <v/>
      </c>
    </row>
    <row r="73" spans="1:279" s="312" customFormat="1" ht="24.75" customHeight="1" x14ac:dyDescent="0.4">
      <c r="A73" s="297"/>
      <c r="B73" s="309" t="str">
        <f t="shared" si="19"/>
        <v/>
      </c>
      <c r="C73" s="292" t="str">
        <f t="shared" si="20"/>
        <v/>
      </c>
      <c r="D73" s="292" t="str">
        <f t="shared" si="21"/>
        <v/>
      </c>
      <c r="E73" s="292" t="str">
        <f t="shared" si="22"/>
        <v/>
      </c>
      <c r="F73" s="293" t="str">
        <f t="shared" si="23"/>
        <v/>
      </c>
      <c r="G73" s="293" t="str">
        <f t="shared" si="24"/>
        <v/>
      </c>
      <c r="H73" s="294" t="str">
        <f t="shared" si="25"/>
        <v/>
      </c>
      <c r="I73" s="294" t="str">
        <f t="shared" si="26"/>
        <v/>
      </c>
      <c r="J73" s="294" t="str">
        <f t="shared" si="27"/>
        <v/>
      </c>
      <c r="K73" s="294" t="str">
        <f t="shared" si="28"/>
        <v/>
      </c>
      <c r="L73" s="294" t="str">
        <f t="shared" si="29"/>
        <v/>
      </c>
      <c r="M73" s="294" t="str">
        <f t="shared" si="30"/>
        <v/>
      </c>
      <c r="N73" s="294" t="str">
        <f t="shared" si="31"/>
        <v/>
      </c>
      <c r="O73" s="294" t="str">
        <f t="shared" si="32"/>
        <v/>
      </c>
      <c r="P73" s="294" t="str">
        <f t="shared" si="33"/>
        <v/>
      </c>
      <c r="Q73" s="294" t="str">
        <f t="shared" si="34"/>
        <v/>
      </c>
      <c r="R73" s="294" t="str">
        <f t="shared" si="121"/>
        <v/>
      </c>
      <c r="S73" s="294" t="str">
        <f t="shared" si="121"/>
        <v/>
      </c>
      <c r="T73" s="294" t="str">
        <f t="shared" si="36"/>
        <v/>
      </c>
      <c r="U73" s="294" t="str">
        <f t="shared" si="37"/>
        <v/>
      </c>
      <c r="V73" s="295">
        <v>59</v>
      </c>
      <c r="W73" s="296"/>
      <c r="X73" s="296"/>
      <c r="Y73" s="309" t="str">
        <f t="shared" si="38"/>
        <v/>
      </c>
      <c r="Z73" s="292" t="str">
        <f t="shared" si="39"/>
        <v/>
      </c>
      <c r="AA73" s="292" t="str">
        <f t="shared" si="40"/>
        <v/>
      </c>
      <c r="AB73" s="292" t="str">
        <f t="shared" si="41"/>
        <v/>
      </c>
      <c r="AC73" s="293" t="str">
        <f t="shared" si="42"/>
        <v/>
      </c>
      <c r="AD73" s="293" t="str">
        <f t="shared" si="43"/>
        <v/>
      </c>
      <c r="AE73" s="294" t="str">
        <f t="shared" si="44"/>
        <v/>
      </c>
      <c r="AF73" s="294" t="str">
        <f t="shared" si="45"/>
        <v/>
      </c>
      <c r="AG73" s="294" t="str">
        <f t="shared" si="46"/>
        <v/>
      </c>
      <c r="AH73" s="294" t="str">
        <f t="shared" si="47"/>
        <v/>
      </c>
      <c r="AI73" s="294" t="str">
        <f t="shared" si="48"/>
        <v/>
      </c>
      <c r="AJ73" s="294" t="str">
        <f t="shared" si="49"/>
        <v/>
      </c>
      <c r="AK73" s="294" t="str">
        <f t="shared" si="50"/>
        <v/>
      </c>
      <c r="AL73" s="294" t="str">
        <f t="shared" si="51"/>
        <v/>
      </c>
      <c r="AM73" s="294" t="str">
        <f t="shared" si="52"/>
        <v/>
      </c>
      <c r="AN73" s="294" t="str">
        <f t="shared" si="53"/>
        <v/>
      </c>
      <c r="AO73" s="294" t="str">
        <f t="shared" si="122"/>
        <v/>
      </c>
      <c r="AP73" s="294" t="str">
        <f t="shared" si="122"/>
        <v/>
      </c>
      <c r="AQ73" s="294" t="str">
        <f t="shared" si="55"/>
        <v/>
      </c>
      <c r="AR73" s="294" t="str">
        <f t="shared" si="56"/>
        <v/>
      </c>
      <c r="AS73" s="295">
        <v>59</v>
      </c>
      <c r="AT73" s="296"/>
      <c r="AU73" s="297"/>
      <c r="AV73" s="310" t="str">
        <f t="shared" si="57"/>
        <v/>
      </c>
      <c r="AW73" s="292" t="str">
        <f t="shared" si="58"/>
        <v/>
      </c>
      <c r="AX73" s="292" t="str">
        <f t="shared" si="59"/>
        <v/>
      </c>
      <c r="AY73" s="293" t="str">
        <f t="shared" si="60"/>
        <v/>
      </c>
      <c r="AZ73" s="293" t="str">
        <f t="shared" si="61"/>
        <v/>
      </c>
      <c r="BA73" s="293" t="str">
        <f t="shared" si="62"/>
        <v/>
      </c>
      <c r="BB73" s="294" t="str">
        <f t="shared" si="63"/>
        <v/>
      </c>
      <c r="BC73" s="294" t="str">
        <f t="shared" si="64"/>
        <v/>
      </c>
      <c r="BD73" s="294" t="str">
        <f t="shared" si="65"/>
        <v/>
      </c>
      <c r="BE73" s="294" t="str">
        <f t="shared" si="66"/>
        <v/>
      </c>
      <c r="BF73" s="294" t="str">
        <f t="shared" si="67"/>
        <v/>
      </c>
      <c r="BG73" s="294" t="str">
        <f t="shared" si="68"/>
        <v/>
      </c>
      <c r="BH73" s="294" t="str">
        <f t="shared" si="69"/>
        <v/>
      </c>
      <c r="BI73" s="294" t="str">
        <f t="shared" si="70"/>
        <v/>
      </c>
      <c r="BJ73" s="294" t="str">
        <f t="shared" si="71"/>
        <v/>
      </c>
      <c r="BK73" s="294" t="str">
        <f t="shared" si="72"/>
        <v/>
      </c>
      <c r="BL73" s="294" t="str">
        <f t="shared" si="123"/>
        <v/>
      </c>
      <c r="BM73" s="294" t="str">
        <f t="shared" si="123"/>
        <v/>
      </c>
      <c r="BN73" s="294" t="str">
        <f t="shared" si="74"/>
        <v/>
      </c>
      <c r="BO73" s="294" t="str">
        <f t="shared" si="75"/>
        <v/>
      </c>
      <c r="BP73" s="295">
        <v>59</v>
      </c>
      <c r="BQ73" s="296"/>
      <c r="BR73" s="296"/>
      <c r="BS73" s="310" t="str">
        <f t="shared" si="76"/>
        <v/>
      </c>
      <c r="BT73" s="292" t="str">
        <f t="shared" si="77"/>
        <v/>
      </c>
      <c r="BU73" s="292" t="str">
        <f t="shared" si="78"/>
        <v/>
      </c>
      <c r="BV73" s="293" t="str">
        <f t="shared" si="79"/>
        <v/>
      </c>
      <c r="BW73" s="293" t="str">
        <f t="shared" si="80"/>
        <v/>
      </c>
      <c r="BX73" s="293" t="str">
        <f t="shared" si="124"/>
        <v/>
      </c>
      <c r="BY73" s="294" t="str">
        <f t="shared" si="124"/>
        <v/>
      </c>
      <c r="BZ73" s="294" t="str">
        <f t="shared" si="82"/>
        <v/>
      </c>
      <c r="CA73" s="294" t="str">
        <f t="shared" si="83"/>
        <v/>
      </c>
      <c r="CB73" s="294" t="str">
        <f t="shared" si="84"/>
        <v/>
      </c>
      <c r="CC73" s="294" t="str">
        <f t="shared" si="85"/>
        <v/>
      </c>
      <c r="CD73" s="294" t="str">
        <f t="shared" si="86"/>
        <v/>
      </c>
      <c r="CE73" s="294" t="str">
        <f t="shared" si="87"/>
        <v/>
      </c>
      <c r="CF73" s="294" t="str">
        <f t="shared" si="88"/>
        <v/>
      </c>
      <c r="CG73" s="294" t="str">
        <f t="shared" si="89"/>
        <v/>
      </c>
      <c r="CH73" s="294" t="str">
        <f t="shared" si="90"/>
        <v/>
      </c>
      <c r="CI73" s="294" t="str">
        <f t="shared" si="125"/>
        <v/>
      </c>
      <c r="CJ73" s="294" t="str">
        <f t="shared" si="125"/>
        <v/>
      </c>
      <c r="CK73" s="294" t="str">
        <f t="shared" si="92"/>
        <v/>
      </c>
      <c r="CL73" s="294" t="str">
        <f t="shared" si="93"/>
        <v/>
      </c>
      <c r="CM73" s="295">
        <v>59</v>
      </c>
      <c r="CN73" s="297"/>
      <c r="CO73" s="297"/>
      <c r="CP73" s="309" t="str">
        <f t="shared" si="94"/>
        <v/>
      </c>
      <c r="CQ73" s="292" t="str">
        <f t="shared" si="95"/>
        <v/>
      </c>
      <c r="CR73" s="292" t="str">
        <f t="shared" si="96"/>
        <v/>
      </c>
      <c r="CS73" s="292" t="str">
        <f t="shared" si="97"/>
        <v/>
      </c>
      <c r="CT73" s="293" t="str">
        <f t="shared" si="98"/>
        <v/>
      </c>
      <c r="CU73" s="293" t="str">
        <f t="shared" si="99"/>
        <v/>
      </c>
      <c r="CV73" s="294" t="str">
        <f t="shared" si="100"/>
        <v/>
      </c>
      <c r="CW73" s="294" t="str">
        <f t="shared" si="101"/>
        <v/>
      </c>
      <c r="CX73" s="294" t="str">
        <f t="shared" si="102"/>
        <v/>
      </c>
      <c r="CY73" s="294" t="str">
        <f t="shared" si="103"/>
        <v/>
      </c>
      <c r="CZ73" s="294" t="str">
        <f t="shared" si="104"/>
        <v/>
      </c>
      <c r="DA73" s="294" t="str">
        <f t="shared" si="105"/>
        <v/>
      </c>
      <c r="DB73" s="294" t="str">
        <f t="shared" si="106"/>
        <v/>
      </c>
      <c r="DC73" s="294" t="str">
        <f t="shared" si="107"/>
        <v/>
      </c>
      <c r="DD73" s="294" t="str">
        <f t="shared" si="108"/>
        <v/>
      </c>
      <c r="DE73" s="294" t="str">
        <f t="shared" si="109"/>
        <v/>
      </c>
      <c r="DF73" s="294" t="str">
        <f t="shared" si="126"/>
        <v/>
      </c>
      <c r="DG73" s="294" t="str">
        <f t="shared" si="126"/>
        <v/>
      </c>
      <c r="DH73" s="294" t="str">
        <f t="shared" si="111"/>
        <v/>
      </c>
      <c r="DI73" s="294" t="str">
        <f t="shared" si="112"/>
        <v/>
      </c>
      <c r="DJ73" s="295">
        <v>59</v>
      </c>
      <c r="DK73" s="296"/>
      <c r="DL73" s="296"/>
      <c r="DM73" s="309" t="str">
        <f t="shared" si="113"/>
        <v/>
      </c>
      <c r="DN73" s="292" t="str">
        <f t="shared" si="114"/>
        <v/>
      </c>
      <c r="DO73" s="292" t="str">
        <f t="shared" si="115"/>
        <v/>
      </c>
      <c r="DP73" s="292" t="str">
        <f t="shared" si="116"/>
        <v/>
      </c>
      <c r="DQ73" s="293" t="str">
        <f t="shared" si="117"/>
        <v/>
      </c>
      <c r="DR73" s="293" t="str">
        <f t="shared" si="118"/>
        <v/>
      </c>
      <c r="DS73" s="293" t="str">
        <f t="shared" si="7"/>
        <v/>
      </c>
      <c r="DT73" s="293" t="str">
        <f t="shared" si="8"/>
        <v/>
      </c>
      <c r="DU73" s="294" t="str">
        <f t="shared" si="9"/>
        <v/>
      </c>
      <c r="DV73" s="294" t="str">
        <f t="shared" si="10"/>
        <v/>
      </c>
      <c r="DW73" s="294" t="str">
        <f t="shared" si="11"/>
        <v/>
      </c>
      <c r="DX73" s="294" t="str">
        <f t="shared" si="12"/>
        <v/>
      </c>
      <c r="DY73" s="294" t="str">
        <f t="shared" si="13"/>
        <v/>
      </c>
      <c r="DZ73" s="294" t="str">
        <f t="shared" si="14"/>
        <v/>
      </c>
      <c r="EA73" s="294" t="str">
        <f t="shared" si="15"/>
        <v/>
      </c>
      <c r="EB73" s="294" t="str">
        <f t="shared" si="16"/>
        <v/>
      </c>
      <c r="EC73" s="294" t="str">
        <f t="shared" si="17"/>
        <v/>
      </c>
      <c r="ED73" s="294" t="str">
        <f t="shared" si="120"/>
        <v/>
      </c>
      <c r="EE73" s="294" t="str">
        <f t="shared" si="18"/>
        <v/>
      </c>
      <c r="EF73" s="294" t="str">
        <f t="shared" si="119"/>
        <v/>
      </c>
      <c r="EG73" s="295">
        <v>59</v>
      </c>
      <c r="EH73" s="305"/>
      <c r="EI73" s="391"/>
      <c r="EJ73" s="391"/>
      <c r="EK73" s="391"/>
      <c r="EL73" s="391"/>
      <c r="EM73" s="391"/>
      <c r="EN73" s="391"/>
      <c r="EO73" s="391"/>
      <c r="EP73" s="391"/>
      <c r="EQ73" s="391"/>
      <c r="ER73" s="391"/>
      <c r="ES73" s="391"/>
      <c r="ET73" s="391"/>
      <c r="EU73" s="254" t="str">
        <f>IFERROR(IF(AND('Classificação geral'!$H65="FEM",'Classificação geral'!$I65=1,'Classificação geral'!$F65="Mini"),'Classificação geral'!$A65,""),"")</f>
        <v/>
      </c>
      <c r="EV73" s="254" t="str">
        <f>IFERROR(IF(AND('Classificação geral'!$H65="FEM",'Classificação geral'!$I65=1,'Classificação geral'!F65="Mini"),'Classificação geral'!$B65,""),"")</f>
        <v/>
      </c>
      <c r="EW73" s="255" t="str">
        <f>IF($EV73='Classificação geral'!$B65,'Classificação geral'!$C65,"")</f>
        <v/>
      </c>
      <c r="EX73" s="255" t="str">
        <f>IF($EV73='Classificação geral'!$B65,'Classificação geral'!$D65,"")</f>
        <v/>
      </c>
      <c r="EY73" s="255" t="str">
        <f>IF($EV73='Classificação geral'!$B65,'Classificação geral'!$H65,"")</f>
        <v/>
      </c>
      <c r="EZ73" s="255" t="str">
        <f>IF($EY73='Classificação geral'!$H65,'Classificação geral'!$I65,"")</f>
        <v/>
      </c>
      <c r="FA73" s="255" t="str">
        <f>IF($EZ73='Classificação geral'!$I65,'Classificação geral'!$N65,"")</f>
        <v/>
      </c>
      <c r="FB73" s="255" t="str">
        <f>IF($EZ73='Classificação geral'!$I65,'Classificação geral'!$Q65,"")</f>
        <v/>
      </c>
      <c r="FC73" s="255" t="str">
        <f>IF($EZ73='Classificação geral'!$I65,'Classificação geral'!$R65,"")</f>
        <v/>
      </c>
      <c r="FD73" s="255" t="str">
        <f>IF($EZ73='Classificação geral'!$I65,'Classificação geral'!$J65,"")</f>
        <v/>
      </c>
      <c r="FE73" s="255" t="str">
        <f>IF($EZ73='Classificação geral'!$I65,'Classificação geral'!$S65,"")</f>
        <v/>
      </c>
      <c r="FF73" s="255" t="str">
        <f>IF($EZ73='Classificação geral'!$I65,'Classificação geral'!$U65,"")</f>
        <v/>
      </c>
      <c r="FG73" s="255" t="str">
        <f>IF($EZ73='Classificação geral'!$I65,'Classificação geral'!$V65,"")</f>
        <v/>
      </c>
      <c r="FH73" s="255" t="str">
        <f>IF($EZ73='Classificação geral'!$I65,'Classificação geral'!$K65,"")</f>
        <v/>
      </c>
      <c r="FI73" s="255" t="str">
        <f>IF($EZ73='Classificação geral'!$I65,'Classificação geral'!$W65,"")</f>
        <v/>
      </c>
      <c r="FJ73" s="255" t="str">
        <f>IF($EZ73='Classificação geral'!$I65,'Classificação geral'!$Y65,"")</f>
        <v/>
      </c>
      <c r="FK73" s="255" t="str">
        <f>IF($EZ73='Classificação geral'!$I65,'Classificação geral'!$Z65,"")</f>
        <v/>
      </c>
      <c r="FL73" s="255" t="str">
        <f>IF($EZ73='Classificação geral'!$I65,'Classificação geral'!$L65,"")</f>
        <v/>
      </c>
      <c r="FM73" s="255" t="str">
        <f>IF($EZ73='Classificação geral'!$I65,'Classificação geral'!$M65,"")</f>
        <v/>
      </c>
      <c r="FN73" s="255" t="str">
        <f>IF($EZ73='Classificação geral'!$I65,'Classificação geral'!$AG65,"")</f>
        <v/>
      </c>
      <c r="FO73" s="256" t="str">
        <f>IFERROR(RANK(FN73,FN:FN,0)+ COUNTIF($FN$13:FN72,FN73),"")</f>
        <v/>
      </c>
      <c r="FP73" s="244"/>
      <c r="FQ73" s="254" t="str">
        <f>IFERROR(IF(AND('Classificação geral'!$H65="mas",'Classificação geral'!$I65=1,'Classificação geral'!$F65="Mini"),'Classificação geral'!$A65,""),"")</f>
        <v/>
      </c>
      <c r="FR73" s="254" t="str">
        <f>IFERROR(IF(AND('Classificação geral'!$H65="mas",'Classificação geral'!$I65=1,'Classificação geral'!$F65="Mini"),'Classificação geral'!$B65,""),"")</f>
        <v/>
      </c>
      <c r="FS73" s="255" t="str">
        <f>IF($FR73='Classificação geral'!$B65,'Classificação geral'!$C65,"")</f>
        <v/>
      </c>
      <c r="FT73" s="255" t="str">
        <f>IF($FR73='Classificação geral'!$B65,'Classificação geral'!$D65,"")</f>
        <v/>
      </c>
      <c r="FU73" s="255" t="str">
        <f>IF($FR73='Classificação geral'!$B65,'Classificação geral'!$H65,"")</f>
        <v/>
      </c>
      <c r="FV73" s="254" t="str">
        <f>IFERROR(IF(AND($FU73="mas",'Classificação geral'!$I65=1),'Classificação geral'!I65,""),"")</f>
        <v/>
      </c>
      <c r="FW73" s="254" t="str">
        <f>IFERROR(IF(AND($FU73="mas",'Classificação geral'!$I65=1),'Classificação geral'!N65,""),"")</f>
        <v/>
      </c>
      <c r="FX73" s="254" t="str">
        <f>IFERROR(IF(AND($FU73="mas",'Classificação geral'!$I65=1),'Classificação geral'!Q65,""),"")</f>
        <v/>
      </c>
      <c r="FY73" s="254" t="str">
        <f>IFERROR(IF(AND($FU73="mas",'Classificação geral'!$I65=1),'Classificação geral'!R65,""),"")</f>
        <v/>
      </c>
      <c r="FZ73" s="254" t="str">
        <f>IFERROR(IF(AND($FU73="mas",'Classificação geral'!$I65=1),'Classificação geral'!J65,""),"")</f>
        <v/>
      </c>
      <c r="GA73" s="254" t="str">
        <f>IFERROR(IF(AND($FU73="mas",'Classificação geral'!$I65=1),'Classificação geral'!S65,""),"")</f>
        <v/>
      </c>
      <c r="GB73" s="254" t="str">
        <f>IFERROR(IF(AND($FU73="mas",'Classificação geral'!$I65=1),'Classificação geral'!U65,""),"")</f>
        <v/>
      </c>
      <c r="GC73" s="254" t="str">
        <f>IFERROR(IF(AND($FU73="mas",'Classificação geral'!$I65=1),'Classificação geral'!V65,""),"")</f>
        <v/>
      </c>
      <c r="GD73" s="254" t="str">
        <f>IFERROR(IF(AND($FU73="mas",'Classificação geral'!$I65=1),'Classificação geral'!K65,""),"")</f>
        <v/>
      </c>
      <c r="GE73" s="254" t="str">
        <f>IFERROR(IF(AND($FU73="mas",'Classificação geral'!$I65=1),'Classificação geral'!W65,""),"")</f>
        <v/>
      </c>
      <c r="GF73" s="254" t="str">
        <f>IFERROR(IF(AND($FU73="mas",'Classificação geral'!$I65=1),'Classificação geral'!Y65,""),"")</f>
        <v/>
      </c>
      <c r="GG73" s="254" t="str">
        <f>IFERROR(IF(AND($FU73="mas",'Classificação geral'!$I65=1),'Classificação geral'!Z65,""),"")</f>
        <v/>
      </c>
      <c r="GH73" s="254" t="str">
        <f>IFERROR(IF(AND($FU73="mas",'Classificação geral'!$I65=1),'Classificação geral'!L65,""),"")</f>
        <v/>
      </c>
      <c r="GI73" s="254" t="str">
        <f>IFERROR(IF(AND($FU73="mas",'Classificação geral'!$I65=1),'Classificação geral'!M65,""),"")</f>
        <v/>
      </c>
      <c r="GJ73" s="302" t="str">
        <f>IFERROR(IF(AND($FU73="mas",'Classificação geral'!$I65=1),'Classificação geral'!AG65,""),"")</f>
        <v/>
      </c>
      <c r="GK73" s="256" t="str">
        <f>IFERROR(RANK(GJ73,GJ:GJ,0)+ COUNTIF($GJ$13:GJ72,GJ73),"")</f>
        <v/>
      </c>
      <c r="GL73" s="244"/>
      <c r="GM73" s="254" t="str">
        <f>IFERROR(IF(AND('Classificação geral'!$H65="fem",'Classificação geral'!$I65=2,'Classificação geral'!$F65="Mini"),'Classificação geral'!$A65,""),"")</f>
        <v/>
      </c>
      <c r="GN73" s="254" t="str">
        <f>IFERROR(IF(AND('Classificação geral'!$H65="fem",'Classificação geral'!$I65=2,'Classificação geral'!$F65="Mini"),'Classificação geral'!$B65,""),"")</f>
        <v/>
      </c>
      <c r="GO73" s="255" t="str">
        <f>IF($GN73='Classificação geral'!$B65,'Classificação geral'!$C65,"")</f>
        <v/>
      </c>
      <c r="GP73" s="255" t="str">
        <f>IF($GN73='Classificação geral'!$B65,'Classificação geral'!$D65,"")</f>
        <v/>
      </c>
      <c r="GQ73" s="255" t="str">
        <f>IF($GN73='Classificação geral'!$B65,'Classificação geral'!$H65,"")</f>
        <v/>
      </c>
      <c r="GR73" s="254" t="str">
        <f>IFERROR(IF(AND($GQ73="fem",'Classificação geral'!$I65=2),'Classificação geral'!I65,""),"")</f>
        <v/>
      </c>
      <c r="GS73" s="254" t="str">
        <f>IFERROR(IF(AND($GQ73="fem",'Classificação geral'!$I65=2),'Classificação geral'!N65,""),"")</f>
        <v/>
      </c>
      <c r="GT73" s="254" t="str">
        <f>IFERROR(IF(AND($GQ73="fem",'Classificação geral'!$I65=2),'Classificação geral'!Q65,""),"")</f>
        <v/>
      </c>
      <c r="GU73" s="254" t="str">
        <f>IFERROR(IF(AND($GQ73="fem",'Classificação geral'!$I65=2),'Classificação geral'!R65,""),"")</f>
        <v/>
      </c>
      <c r="GV73" s="254" t="str">
        <f>IFERROR(IF(AND($GQ73="fem",'Classificação geral'!$I65=2),'Classificação geral'!J65,""),"")</f>
        <v/>
      </c>
      <c r="GW73" s="254" t="str">
        <f>IFERROR(IF(AND($GQ73="fem",'Classificação geral'!$I65=2),'Classificação geral'!S65,""),"")</f>
        <v/>
      </c>
      <c r="GX73" s="254" t="str">
        <f>IFERROR(IF(AND($GQ73="fem",'Classificação geral'!$I65=2),'Classificação geral'!U65,""),"")</f>
        <v/>
      </c>
      <c r="GY73" s="254" t="str">
        <f>IFERROR(IF(AND($GQ73="fem",'Classificação geral'!$I65=2),'Classificação geral'!V65,""),"")</f>
        <v/>
      </c>
      <c r="GZ73" s="254" t="str">
        <f>IFERROR(IF(AND($GQ73="fem",'Classificação geral'!$I65=2),'Classificação geral'!K65,""),"")</f>
        <v/>
      </c>
      <c r="HA73" s="254" t="str">
        <f>IFERROR(IF(AND($GQ73="fem",'Classificação geral'!$I65=2),'Classificação geral'!W65,""),"")</f>
        <v/>
      </c>
      <c r="HB73" s="254" t="str">
        <f>IFERROR(IF(AND($GQ73="fem",'Classificação geral'!$I65=2),'Classificação geral'!Y65,""),"")</f>
        <v/>
      </c>
      <c r="HC73" s="254" t="str">
        <f>IFERROR(IF(AND($GQ73="fem",'Classificação geral'!$I65=2),'Classificação geral'!Z65,""),"")</f>
        <v/>
      </c>
      <c r="HD73" s="254" t="str">
        <f>IFERROR(IF(AND($GQ73="fem",'Classificação geral'!$I65=2),'Classificação geral'!L65,""),"")</f>
        <v/>
      </c>
      <c r="HE73" s="254" t="str">
        <f>IFERROR(IF(AND($GQ73="fem",'Classificação geral'!$I65=2),'Classificação geral'!M65,""),"")</f>
        <v/>
      </c>
      <c r="HF73" s="254" t="str">
        <f>IFERROR(IF(AND($GQ73="fem",'Classificação geral'!$I65=2),'Classificação geral'!AG65,""),"")</f>
        <v/>
      </c>
      <c r="HG73" s="256" t="str">
        <f>IFERROR(RANK(HF73,HF:HF,0)+ COUNTIF(HF$13:$HF71,HF73),"")</f>
        <v/>
      </c>
      <c r="HH73" s="244"/>
      <c r="HI73" s="254" t="str">
        <f>IFERROR(IF(AND('Classificação geral'!$H65="mas",'Classificação geral'!$I65=2,'Classificação geral'!$F65="Mini"),'Classificação geral'!$A65,""),"")</f>
        <v/>
      </c>
      <c r="HJ73" s="254" t="str">
        <f>IFERROR(IF(AND('Classificação geral'!$H65="mas",'Classificação geral'!$I65=2,'Classificação geral'!$F65="Mini"),'Classificação geral'!$B65,""),"")</f>
        <v/>
      </c>
      <c r="HK73" s="255" t="str">
        <f>IF($HJ73='Classificação geral'!$B65,'Classificação geral'!$C65,"")</f>
        <v/>
      </c>
      <c r="HL73" s="255" t="str">
        <f>IF($HJ73='Classificação geral'!$B65,'Classificação geral'!$D65,"")</f>
        <v/>
      </c>
      <c r="HM73" s="255" t="str">
        <f>IF($HJ73='Classificação geral'!$B65,'Classificação geral'!$H65,"")</f>
        <v/>
      </c>
      <c r="HN73" s="254" t="str">
        <f>IFERROR(IF(AND($HM73="mas",'Classificação geral'!$I65=2),'Classificação geral'!I65,""),"")</f>
        <v/>
      </c>
      <c r="HO73" s="254" t="str">
        <f>IFERROR(IF(AND($HM73="mas",'Classificação geral'!$I65=2),'Classificação geral'!N65,""),"")</f>
        <v/>
      </c>
      <c r="HP73" s="254" t="str">
        <f>IFERROR(IF(AND($HM73="mas",'Classificação geral'!$I65=2),'Classificação geral'!Q65,""),"")</f>
        <v/>
      </c>
      <c r="HQ73" s="254" t="str">
        <f>IFERROR(IF(AND($HM73="mas",'Classificação geral'!$I65=2),'Classificação geral'!R65,""),"")</f>
        <v/>
      </c>
      <c r="HR73" s="254" t="str">
        <f>IFERROR(IF(AND($HM73="mas",'Classificação geral'!$I65=2),'Classificação geral'!J65,""),"")</f>
        <v/>
      </c>
      <c r="HS73" s="254" t="str">
        <f>IFERROR(IF(AND($HM73="mas",'Classificação geral'!$I65=2),'Classificação geral'!S65,""),"")</f>
        <v/>
      </c>
      <c r="HT73" s="254" t="str">
        <f>IFERROR(IF(AND($HM73="mas",'Classificação geral'!$I65=2),'Classificação geral'!U65,""),"")</f>
        <v/>
      </c>
      <c r="HU73" s="254" t="str">
        <f>IFERROR(IF(AND($HM73="mas",'Classificação geral'!$I65=2),'Classificação geral'!V65,""),"")</f>
        <v/>
      </c>
      <c r="HV73" s="254" t="str">
        <f>IFERROR(IF(AND($HM73="mas",'Classificação geral'!$I65=2),'Classificação geral'!J65,""),"")</f>
        <v/>
      </c>
      <c r="HW73" s="254" t="str">
        <f>IFERROR(IF(AND($HM73="mas",'Classificação geral'!$I65=2),'Classificação geral'!W65,""),"")</f>
        <v/>
      </c>
      <c r="HX73" s="254" t="str">
        <f>IFERROR(IF(AND($HM73="mas",'Classificação geral'!$I65=2),'Classificação geral'!Y65,""),"")</f>
        <v/>
      </c>
      <c r="HY73" s="254" t="str">
        <f>IFERROR(IF(AND($HM73="mas",'Classificação geral'!$I65=2),'Classificação geral'!Z65,""),"")</f>
        <v/>
      </c>
      <c r="HZ73" s="254" t="str">
        <f>IFERROR(IF(AND($HM73="mas",'Classificação geral'!$I65=2),'Classificação geral'!L65,""),"")</f>
        <v/>
      </c>
      <c r="IA73" s="254" t="str">
        <f>IFERROR(IF(AND($HM73="mas",'Classificação geral'!$I65=2),'Classificação geral'!$AG65,""),"")</f>
        <v/>
      </c>
      <c r="IB73" s="256" t="str">
        <f>IFERROR(RANK(IA73,IA:IA,0)+ COUNTIF($IA$13:IA$13,IA73),"")</f>
        <v/>
      </c>
      <c r="IC73" s="244"/>
      <c r="ID73" s="254" t="str">
        <f>IFERROR(IF(AND('Classificação geral'!$H65="fem",'Classificação geral'!$I65=3,'Classificação geral'!$F65="Mini"),'Classificação geral'!$A65,""),"")</f>
        <v/>
      </c>
      <c r="IE73" s="254" t="str">
        <f>IFERROR(IF(AND('Classificação geral'!$H65="fem",'Classificação geral'!$I65=3,'Classificação geral'!$F65="Mini"),'Classificação geral'!$B65,""),"")</f>
        <v/>
      </c>
      <c r="IF73" s="255" t="str">
        <f>IF($IE73='Classificação geral'!$B65,'Classificação geral'!$C65,"")</f>
        <v/>
      </c>
      <c r="IG73" s="255" t="str">
        <f>IF($IE73='Classificação geral'!$B65,'Classificação geral'!$D65,"")</f>
        <v/>
      </c>
      <c r="IH73" s="255" t="str">
        <f>IF($IE73='Classificação geral'!$B65,'Classificação geral'!$H65,"")</f>
        <v/>
      </c>
      <c r="II73" s="255" t="str">
        <f>IF($IH73='Classificação geral'!$H65,'Classificação geral'!$I65,"")</f>
        <v/>
      </c>
      <c r="IJ73" s="255" t="str">
        <f>IF($II73='Classificação geral'!$I65,'Classificação geral'!$N65,"")</f>
        <v/>
      </c>
      <c r="IK73" s="255" t="str">
        <f>IF($II73='Classificação geral'!$I65,'Classificação geral'!$Q65,"")</f>
        <v/>
      </c>
      <c r="IL73" s="255" t="str">
        <f>IF($II73='Classificação geral'!$I65,'Classificação geral'!$R65,"")</f>
        <v/>
      </c>
      <c r="IM73" s="255" t="str">
        <f>IF($II73='Classificação geral'!$I65,'Classificação geral'!$J65,"")</f>
        <v/>
      </c>
      <c r="IN73" s="255" t="str">
        <f>IF($II73='Classificação geral'!$I65,'Classificação geral'!$S65,"")</f>
        <v/>
      </c>
      <c r="IO73" s="255" t="str">
        <f>IF($II73='Classificação geral'!$I65,'Classificação geral'!$U65,"")</f>
        <v/>
      </c>
      <c r="IP73" s="255" t="str">
        <f>IF($II73='Classificação geral'!$I65,'Classificação geral'!$V65,"")</f>
        <v/>
      </c>
      <c r="IQ73" s="255" t="str">
        <f>IF($II73='Classificação geral'!$I65,'Classificação geral'!$K65,"")</f>
        <v/>
      </c>
      <c r="IR73" s="255" t="str">
        <f>IF($II73='Classificação geral'!$I65,'Classificação geral'!$W65,"")</f>
        <v/>
      </c>
      <c r="IS73" s="255" t="str">
        <f>IF($II73='Classificação geral'!$I65,'Classificação geral'!$Y65,"")</f>
        <v/>
      </c>
      <c r="IT73" s="255" t="str">
        <f>IF($II73='Classificação geral'!$I65,'Classificação geral'!$Z65,"")</f>
        <v/>
      </c>
      <c r="IU73" s="255" t="str">
        <f>IF($II73='Classificação geral'!$I65,'Classificação geral'!$L65,"")</f>
        <v/>
      </c>
      <c r="IV73" s="255" t="str">
        <f>IF($II73='Classificação geral'!$I65,'Classificação geral'!$M65,"")</f>
        <v/>
      </c>
      <c r="IW73" s="255" t="str">
        <f>IF($II73='Classificação geral'!$I65,'Classificação geral'!$AG65,"")</f>
        <v/>
      </c>
      <c r="IX73" s="256" t="str">
        <f>IFERROR(RANK(IW73,IW:IW,0)+ COUNTIF($IW$13:IW71,IW73),"")</f>
        <v/>
      </c>
      <c r="IY73" s="244"/>
      <c r="IZ73" s="254" t="str">
        <f>IFERROR(IF(AND('Classificação geral'!$H65="mas",'Classificação geral'!$I65=3,'Classificação geral'!$F65="Mini"),'Classificação geral'!$A65,""),"")</f>
        <v/>
      </c>
      <c r="JA73" s="254" t="str">
        <f>IFERROR(IF(AND('Classificação geral'!$H65="mas",'Classificação geral'!$I65=3,'Classificação geral'!$F65="Mini"),'Classificação geral'!$B65,""),"")</f>
        <v/>
      </c>
      <c r="JB73" s="255" t="str">
        <f>IF($JA73='Classificação geral'!$B65,'Classificação geral'!$C65,"")</f>
        <v/>
      </c>
      <c r="JC73" s="255" t="str">
        <f>IF($JA73='Classificação geral'!$B65,'Classificação geral'!$D65,"")</f>
        <v/>
      </c>
      <c r="JD73" s="255" t="str">
        <f>IF($JA73='Classificação geral'!$B65,'Classificação geral'!$H65,"")</f>
        <v/>
      </c>
      <c r="JE73" s="254" t="str">
        <f>IFERROR(IF(AND($JD73="mas",'Classificação geral'!$I65=3),'Classificação geral'!I65,""),"")</f>
        <v/>
      </c>
      <c r="JF73" s="254" t="str">
        <f>IFERROR(IF(AND($JD73="mas",'Classificação geral'!$I65=3),'Classificação geral'!N65,""),"")</f>
        <v/>
      </c>
      <c r="JG73" s="254" t="str">
        <f>IFERROR(IF(AND($JD73="mas",'Classificação geral'!$I65=3),'Classificação geral'!Q65,""),"")</f>
        <v/>
      </c>
      <c r="JH73" s="254" t="str">
        <f>IFERROR(IF(AND($JD73="mas",'Classificação geral'!$I65=3),'Classificação geral'!R65,""),"")</f>
        <v/>
      </c>
      <c r="JI73" s="254" t="str">
        <f>IFERROR(IF(AND($JD73="mas",'Classificação geral'!$I65=3),'Classificação geral'!J65,""),"")</f>
        <v/>
      </c>
      <c r="JJ73" s="254" t="str">
        <f>IFERROR(IF(AND($JD73="mas",'Classificação geral'!$I65=3),'Classificação geral'!S65,""),"")</f>
        <v/>
      </c>
      <c r="JK73" s="254" t="str">
        <f>IFERROR(IF(AND($JD73="mas",'Classificação geral'!$I65=3),'Classificação geral'!U65,""),"")</f>
        <v/>
      </c>
      <c r="JL73" s="254" t="str">
        <f>IFERROR(IF(AND($JD73="mas",'Classificação geral'!$I65=3),'Classificação geral'!V65,""),"")</f>
        <v/>
      </c>
      <c r="JM73" s="254" t="str">
        <f>IFERROR(IF(AND($JD73="mas",'Classificação geral'!$I65=3),'Classificação geral'!K65,""),"")</f>
        <v/>
      </c>
      <c r="JN73" s="254" t="str">
        <f>IFERROR(IF(AND($JD73="mas",'Classificação geral'!$I65=3),'Classificação geral'!W65,""),"")</f>
        <v/>
      </c>
      <c r="JO73" s="254" t="str">
        <f>IFERROR(IF(AND($JD73="mas",'Classificação geral'!$I65=3),'Classificação geral'!Y65,""),"")</f>
        <v/>
      </c>
      <c r="JP73" s="254" t="str">
        <f>IFERROR(IF(AND($JD73="mas",'Classificação geral'!$I65=3),'Classificação geral'!Z65,""),"")</f>
        <v/>
      </c>
      <c r="JQ73" s="254" t="str">
        <f>IFERROR(IF(AND($JD73="mas",'Classificação geral'!$I65=3),'Classificação geral'!L65,""),"")</f>
        <v/>
      </c>
      <c r="JR73" s="254" t="str">
        <f>IFERROR(IF(AND($JD73="mas",'Classificação geral'!$I65=3),'Classificação geral'!$AG65,""),"")</f>
        <v/>
      </c>
      <c r="JS73" s="256" t="str">
        <f>IFERROR(RANK(JR73,JR:JR,0)+ COUNTIF(JR$13:$JR71,JR73),"")</f>
        <v/>
      </c>
    </row>
    <row r="74" spans="1:279" s="312" customFormat="1" ht="24.75" customHeight="1" x14ac:dyDescent="0.4">
      <c r="A74" s="297"/>
      <c r="B74" s="309" t="str">
        <f t="shared" si="19"/>
        <v/>
      </c>
      <c r="C74" s="292" t="str">
        <f t="shared" si="20"/>
        <v/>
      </c>
      <c r="D74" s="292" t="str">
        <f t="shared" si="21"/>
        <v/>
      </c>
      <c r="E74" s="292" t="str">
        <f t="shared" si="22"/>
        <v/>
      </c>
      <c r="F74" s="293" t="str">
        <f t="shared" si="23"/>
        <v/>
      </c>
      <c r="G74" s="293" t="str">
        <f t="shared" si="24"/>
        <v/>
      </c>
      <c r="H74" s="294" t="str">
        <f t="shared" si="25"/>
        <v/>
      </c>
      <c r="I74" s="294" t="str">
        <f t="shared" si="26"/>
        <v/>
      </c>
      <c r="J74" s="294" t="str">
        <f t="shared" si="27"/>
        <v/>
      </c>
      <c r="K74" s="294" t="str">
        <f t="shared" si="28"/>
        <v/>
      </c>
      <c r="L74" s="294" t="str">
        <f t="shared" si="29"/>
        <v/>
      </c>
      <c r="M74" s="294" t="str">
        <f t="shared" si="30"/>
        <v/>
      </c>
      <c r="N74" s="294" t="str">
        <f t="shared" si="31"/>
        <v/>
      </c>
      <c r="O74" s="294" t="str">
        <f t="shared" si="32"/>
        <v/>
      </c>
      <c r="P74" s="294" t="str">
        <f t="shared" si="33"/>
        <v/>
      </c>
      <c r="Q74" s="294" t="str">
        <f t="shared" si="34"/>
        <v/>
      </c>
      <c r="R74" s="294" t="str">
        <f t="shared" si="121"/>
        <v/>
      </c>
      <c r="S74" s="294" t="str">
        <f t="shared" si="121"/>
        <v/>
      </c>
      <c r="T74" s="294" t="str">
        <f t="shared" si="36"/>
        <v/>
      </c>
      <c r="U74" s="294" t="str">
        <f t="shared" si="37"/>
        <v/>
      </c>
      <c r="V74" s="295">
        <v>60</v>
      </c>
      <c r="W74" s="296"/>
      <c r="X74" s="296"/>
      <c r="Y74" s="309" t="str">
        <f t="shared" si="38"/>
        <v/>
      </c>
      <c r="Z74" s="292" t="str">
        <f t="shared" si="39"/>
        <v/>
      </c>
      <c r="AA74" s="292" t="str">
        <f t="shared" si="40"/>
        <v/>
      </c>
      <c r="AB74" s="292" t="str">
        <f t="shared" si="41"/>
        <v/>
      </c>
      <c r="AC74" s="293" t="str">
        <f t="shared" si="42"/>
        <v/>
      </c>
      <c r="AD74" s="293" t="str">
        <f t="shared" si="43"/>
        <v/>
      </c>
      <c r="AE74" s="294" t="str">
        <f t="shared" si="44"/>
        <v/>
      </c>
      <c r="AF74" s="294" t="str">
        <f t="shared" si="45"/>
        <v/>
      </c>
      <c r="AG74" s="294" t="str">
        <f t="shared" si="46"/>
        <v/>
      </c>
      <c r="AH74" s="294" t="str">
        <f t="shared" si="47"/>
        <v/>
      </c>
      <c r="AI74" s="294" t="str">
        <f t="shared" si="48"/>
        <v/>
      </c>
      <c r="AJ74" s="294" t="str">
        <f t="shared" si="49"/>
        <v/>
      </c>
      <c r="AK74" s="294" t="str">
        <f t="shared" si="50"/>
        <v/>
      </c>
      <c r="AL74" s="294" t="str">
        <f t="shared" si="51"/>
        <v/>
      </c>
      <c r="AM74" s="294" t="str">
        <f t="shared" si="52"/>
        <v/>
      </c>
      <c r="AN74" s="294" t="str">
        <f t="shared" si="53"/>
        <v/>
      </c>
      <c r="AO74" s="294" t="str">
        <f t="shared" si="122"/>
        <v/>
      </c>
      <c r="AP74" s="294" t="str">
        <f t="shared" si="122"/>
        <v/>
      </c>
      <c r="AQ74" s="294" t="str">
        <f t="shared" si="55"/>
        <v/>
      </c>
      <c r="AR74" s="294" t="str">
        <f t="shared" si="56"/>
        <v/>
      </c>
      <c r="AS74" s="295">
        <v>60</v>
      </c>
      <c r="AT74" s="296"/>
      <c r="AU74" s="297"/>
      <c r="AV74" s="310" t="str">
        <f t="shared" si="57"/>
        <v/>
      </c>
      <c r="AW74" s="292" t="str">
        <f t="shared" si="58"/>
        <v/>
      </c>
      <c r="AX74" s="292" t="str">
        <f t="shared" si="59"/>
        <v/>
      </c>
      <c r="AY74" s="293" t="str">
        <f t="shared" si="60"/>
        <v/>
      </c>
      <c r="AZ74" s="293" t="str">
        <f t="shared" si="61"/>
        <v/>
      </c>
      <c r="BA74" s="293" t="str">
        <f t="shared" si="62"/>
        <v/>
      </c>
      <c r="BB74" s="294" t="str">
        <f t="shared" si="63"/>
        <v/>
      </c>
      <c r="BC74" s="294" t="str">
        <f t="shared" si="64"/>
        <v/>
      </c>
      <c r="BD74" s="294" t="str">
        <f t="shared" si="65"/>
        <v/>
      </c>
      <c r="BE74" s="294" t="str">
        <f t="shared" si="66"/>
        <v/>
      </c>
      <c r="BF74" s="294" t="str">
        <f t="shared" si="67"/>
        <v/>
      </c>
      <c r="BG74" s="294" t="str">
        <f t="shared" si="68"/>
        <v/>
      </c>
      <c r="BH74" s="294" t="str">
        <f t="shared" si="69"/>
        <v/>
      </c>
      <c r="BI74" s="294" t="str">
        <f t="shared" si="70"/>
        <v/>
      </c>
      <c r="BJ74" s="294" t="str">
        <f t="shared" si="71"/>
        <v/>
      </c>
      <c r="BK74" s="294" t="str">
        <f t="shared" si="72"/>
        <v/>
      </c>
      <c r="BL74" s="294" t="str">
        <f t="shared" si="123"/>
        <v/>
      </c>
      <c r="BM74" s="294" t="str">
        <f t="shared" si="123"/>
        <v/>
      </c>
      <c r="BN74" s="294" t="str">
        <f t="shared" si="74"/>
        <v/>
      </c>
      <c r="BO74" s="294" t="str">
        <f t="shared" si="75"/>
        <v/>
      </c>
      <c r="BP74" s="295">
        <v>60</v>
      </c>
      <c r="BQ74" s="296"/>
      <c r="BR74" s="296"/>
      <c r="BS74" s="310" t="str">
        <f t="shared" si="76"/>
        <v/>
      </c>
      <c r="BT74" s="292" t="str">
        <f t="shared" si="77"/>
        <v/>
      </c>
      <c r="BU74" s="292" t="str">
        <f t="shared" si="78"/>
        <v/>
      </c>
      <c r="BV74" s="293" t="str">
        <f t="shared" si="79"/>
        <v/>
      </c>
      <c r="BW74" s="293" t="str">
        <f t="shared" si="80"/>
        <v/>
      </c>
      <c r="BX74" s="293" t="str">
        <f t="shared" si="124"/>
        <v/>
      </c>
      <c r="BY74" s="294" t="str">
        <f t="shared" si="124"/>
        <v/>
      </c>
      <c r="BZ74" s="294" t="str">
        <f t="shared" si="82"/>
        <v/>
      </c>
      <c r="CA74" s="294" t="str">
        <f t="shared" si="83"/>
        <v/>
      </c>
      <c r="CB74" s="294" t="str">
        <f t="shared" si="84"/>
        <v/>
      </c>
      <c r="CC74" s="294" t="str">
        <f t="shared" si="85"/>
        <v/>
      </c>
      <c r="CD74" s="294" t="str">
        <f t="shared" si="86"/>
        <v/>
      </c>
      <c r="CE74" s="294" t="str">
        <f t="shared" si="87"/>
        <v/>
      </c>
      <c r="CF74" s="294" t="str">
        <f t="shared" si="88"/>
        <v/>
      </c>
      <c r="CG74" s="294" t="str">
        <f t="shared" si="89"/>
        <v/>
      </c>
      <c r="CH74" s="294" t="str">
        <f t="shared" si="90"/>
        <v/>
      </c>
      <c r="CI74" s="294" t="str">
        <f t="shared" si="125"/>
        <v/>
      </c>
      <c r="CJ74" s="294" t="str">
        <f t="shared" si="125"/>
        <v/>
      </c>
      <c r="CK74" s="294" t="str">
        <f t="shared" si="92"/>
        <v/>
      </c>
      <c r="CL74" s="294" t="str">
        <f t="shared" si="93"/>
        <v/>
      </c>
      <c r="CM74" s="295">
        <v>60</v>
      </c>
      <c r="CN74" s="297"/>
      <c r="CO74" s="297"/>
      <c r="CP74" s="309" t="str">
        <f t="shared" si="94"/>
        <v/>
      </c>
      <c r="CQ74" s="292" t="str">
        <f t="shared" si="95"/>
        <v/>
      </c>
      <c r="CR74" s="292" t="str">
        <f t="shared" si="96"/>
        <v/>
      </c>
      <c r="CS74" s="292" t="str">
        <f t="shared" si="97"/>
        <v/>
      </c>
      <c r="CT74" s="293" t="str">
        <f t="shared" si="98"/>
        <v/>
      </c>
      <c r="CU74" s="293" t="str">
        <f t="shared" si="99"/>
        <v/>
      </c>
      <c r="CV74" s="294" t="str">
        <f t="shared" si="100"/>
        <v/>
      </c>
      <c r="CW74" s="294" t="str">
        <f t="shared" si="101"/>
        <v/>
      </c>
      <c r="CX74" s="294" t="str">
        <f t="shared" si="102"/>
        <v/>
      </c>
      <c r="CY74" s="294" t="str">
        <f t="shared" si="103"/>
        <v/>
      </c>
      <c r="CZ74" s="294" t="str">
        <f t="shared" si="104"/>
        <v/>
      </c>
      <c r="DA74" s="294" t="str">
        <f t="shared" si="105"/>
        <v/>
      </c>
      <c r="DB74" s="294" t="str">
        <f t="shared" si="106"/>
        <v/>
      </c>
      <c r="DC74" s="294" t="str">
        <f t="shared" si="107"/>
        <v/>
      </c>
      <c r="DD74" s="294" t="str">
        <f t="shared" si="108"/>
        <v/>
      </c>
      <c r="DE74" s="294" t="str">
        <f t="shared" si="109"/>
        <v/>
      </c>
      <c r="DF74" s="294" t="str">
        <f t="shared" si="126"/>
        <v/>
      </c>
      <c r="DG74" s="294" t="str">
        <f t="shared" si="126"/>
        <v/>
      </c>
      <c r="DH74" s="294" t="str">
        <f t="shared" si="111"/>
        <v/>
      </c>
      <c r="DI74" s="294" t="str">
        <f t="shared" si="112"/>
        <v/>
      </c>
      <c r="DJ74" s="295">
        <v>60</v>
      </c>
      <c r="DK74" s="296"/>
      <c r="DL74" s="296"/>
      <c r="DM74" s="309" t="str">
        <f t="shared" si="113"/>
        <v/>
      </c>
      <c r="DN74" s="292" t="str">
        <f t="shared" si="114"/>
        <v/>
      </c>
      <c r="DO74" s="292" t="str">
        <f t="shared" si="115"/>
        <v/>
      </c>
      <c r="DP74" s="292" t="str">
        <f t="shared" si="116"/>
        <v/>
      </c>
      <c r="DQ74" s="293" t="str">
        <f t="shared" si="117"/>
        <v/>
      </c>
      <c r="DR74" s="293" t="str">
        <f t="shared" si="118"/>
        <v/>
      </c>
      <c r="DS74" s="293" t="str">
        <f t="shared" si="7"/>
        <v/>
      </c>
      <c r="DT74" s="293" t="str">
        <f t="shared" si="8"/>
        <v/>
      </c>
      <c r="DU74" s="294" t="str">
        <f t="shared" si="9"/>
        <v/>
      </c>
      <c r="DV74" s="294" t="str">
        <f t="shared" si="10"/>
        <v/>
      </c>
      <c r="DW74" s="294" t="str">
        <f t="shared" si="11"/>
        <v/>
      </c>
      <c r="DX74" s="294" t="str">
        <f t="shared" si="12"/>
        <v/>
      </c>
      <c r="DY74" s="294" t="str">
        <f t="shared" si="13"/>
        <v/>
      </c>
      <c r="DZ74" s="294" t="str">
        <f t="shared" si="14"/>
        <v/>
      </c>
      <c r="EA74" s="294" t="str">
        <f t="shared" si="15"/>
        <v/>
      </c>
      <c r="EB74" s="294" t="str">
        <f t="shared" si="16"/>
        <v/>
      </c>
      <c r="EC74" s="294" t="str">
        <f t="shared" si="17"/>
        <v/>
      </c>
      <c r="ED74" s="294" t="str">
        <f t="shared" si="120"/>
        <v/>
      </c>
      <c r="EE74" s="294" t="str">
        <f t="shared" si="18"/>
        <v/>
      </c>
      <c r="EF74" s="294" t="str">
        <f t="shared" si="119"/>
        <v/>
      </c>
      <c r="EG74" s="295">
        <v>60</v>
      </c>
      <c r="EH74" s="305"/>
      <c r="EI74" s="305"/>
      <c r="EJ74" s="305"/>
      <c r="EK74" s="305"/>
      <c r="EL74" s="305"/>
      <c r="EM74" s="305"/>
      <c r="EN74" s="305"/>
      <c r="EO74" s="305"/>
      <c r="EP74" s="305"/>
      <c r="EQ74" s="305"/>
      <c r="ER74" s="305"/>
      <c r="ES74" s="305"/>
      <c r="ET74" s="305"/>
      <c r="EU74" s="254" t="str">
        <f>IFERROR(IF(AND('Classificação geral'!$H66="FEM",'Classificação geral'!$I66=1,'Classificação geral'!$F66="Mini"),'Classificação geral'!$A66,""),"")</f>
        <v/>
      </c>
      <c r="EV74" s="254" t="str">
        <f>IFERROR(IF(AND('Classificação geral'!$H66="FEM",'Classificação geral'!$I66=1,'Classificação geral'!F66="Mini"),'Classificação geral'!$B66,""),"")</f>
        <v/>
      </c>
      <c r="EW74" s="255" t="str">
        <f>IF($EV74='Classificação geral'!$B66,'Classificação geral'!$C66,"")</f>
        <v/>
      </c>
      <c r="EX74" s="255" t="str">
        <f>IF($EV74='Classificação geral'!$B66,'Classificação geral'!$D66,"")</f>
        <v/>
      </c>
      <c r="EY74" s="255" t="str">
        <f>IF($EV74='Classificação geral'!$B66,'Classificação geral'!$H66,"")</f>
        <v/>
      </c>
      <c r="EZ74" s="255" t="str">
        <f>IF($EY74='Classificação geral'!$H66,'Classificação geral'!$I66,"")</f>
        <v/>
      </c>
      <c r="FA74" s="255" t="str">
        <f>IF($EZ74='Classificação geral'!$I66,'Classificação geral'!$N66,"")</f>
        <v/>
      </c>
      <c r="FB74" s="255" t="str">
        <f>IF($EZ74='Classificação geral'!$I66,'Classificação geral'!$Q66,"")</f>
        <v/>
      </c>
      <c r="FC74" s="255" t="str">
        <f>IF($EZ74='Classificação geral'!$I66,'Classificação geral'!$R66,"")</f>
        <v/>
      </c>
      <c r="FD74" s="255" t="str">
        <f>IF($EZ74='Classificação geral'!$I66,'Classificação geral'!$J66,"")</f>
        <v/>
      </c>
      <c r="FE74" s="255" t="str">
        <f>IF($EZ74='Classificação geral'!$I66,'Classificação geral'!$S66,"")</f>
        <v/>
      </c>
      <c r="FF74" s="255" t="str">
        <f>IF($EZ74='Classificação geral'!$I66,'Classificação geral'!$U66,"")</f>
        <v/>
      </c>
      <c r="FG74" s="255" t="str">
        <f>IF($EZ74='Classificação geral'!$I66,'Classificação geral'!$V66,"")</f>
        <v/>
      </c>
      <c r="FH74" s="255" t="str">
        <f>IF($EZ74='Classificação geral'!$I66,'Classificação geral'!$K66,"")</f>
        <v/>
      </c>
      <c r="FI74" s="255" t="str">
        <f>IF($EZ74='Classificação geral'!$I66,'Classificação geral'!$W66,"")</f>
        <v/>
      </c>
      <c r="FJ74" s="255" t="str">
        <f>IF($EZ74='Classificação geral'!$I66,'Classificação geral'!$Y66,"")</f>
        <v/>
      </c>
      <c r="FK74" s="255" t="str">
        <f>IF($EZ74='Classificação geral'!$I66,'Classificação geral'!$Z66,"")</f>
        <v/>
      </c>
      <c r="FL74" s="255" t="str">
        <f>IF($EZ74='Classificação geral'!$I66,'Classificação geral'!$L66,"")</f>
        <v/>
      </c>
      <c r="FM74" s="255" t="str">
        <f>IF($EZ74='Classificação geral'!$I66,'Classificação geral'!$M66,"")</f>
        <v/>
      </c>
      <c r="FN74" s="255" t="str">
        <f>IF($EZ74='Classificação geral'!$I66,'Classificação geral'!$AG66,"")</f>
        <v/>
      </c>
      <c r="FO74" s="256" t="str">
        <f>IFERROR(RANK(FN74,FN:FN,0)+ COUNTIF($FN$13:FN73,FN74),"")</f>
        <v/>
      </c>
      <c r="FP74" s="244"/>
      <c r="FQ74" s="254" t="str">
        <f>IFERROR(IF(AND('Classificação geral'!$H66="mas",'Classificação geral'!$I66=1,'Classificação geral'!$F66="Mini"),'Classificação geral'!$A66,""),"")</f>
        <v/>
      </c>
      <c r="FR74" s="254" t="str">
        <f>IFERROR(IF(AND('Classificação geral'!$H66="mas",'Classificação geral'!$I66=1,'Classificação geral'!$F66="Mini"),'Classificação geral'!$B66,""),"")</f>
        <v/>
      </c>
      <c r="FS74" s="255" t="str">
        <f>IF($FR74='Classificação geral'!$B66,'Classificação geral'!$C66,"")</f>
        <v/>
      </c>
      <c r="FT74" s="255" t="str">
        <f>IF($FR74='Classificação geral'!$B66,'Classificação geral'!$D66,"")</f>
        <v/>
      </c>
      <c r="FU74" s="255" t="str">
        <f>IF($FR74='Classificação geral'!$B66,'Classificação geral'!$H66,"")</f>
        <v/>
      </c>
      <c r="FV74" s="254" t="str">
        <f>IFERROR(IF(AND($FU74="mas",'Classificação geral'!$I66=1),'Classificação geral'!I66,""),"")</f>
        <v/>
      </c>
      <c r="FW74" s="254" t="str">
        <f>IFERROR(IF(AND($FU74="mas",'Classificação geral'!$I66=1),'Classificação geral'!N66,""),"")</f>
        <v/>
      </c>
      <c r="FX74" s="254" t="str">
        <f>IFERROR(IF(AND($FU74="mas",'Classificação geral'!$I66=1),'Classificação geral'!Q66,""),"")</f>
        <v/>
      </c>
      <c r="FY74" s="254" t="str">
        <f>IFERROR(IF(AND($FU74="mas",'Classificação geral'!$I66=1),'Classificação geral'!R66,""),"")</f>
        <v/>
      </c>
      <c r="FZ74" s="254" t="str">
        <f>IFERROR(IF(AND($FU74="mas",'Classificação geral'!$I66=1),'Classificação geral'!J66,""),"")</f>
        <v/>
      </c>
      <c r="GA74" s="254" t="str">
        <f>IFERROR(IF(AND($FU74="mas",'Classificação geral'!$I66=1),'Classificação geral'!S66,""),"")</f>
        <v/>
      </c>
      <c r="GB74" s="254" t="str">
        <f>IFERROR(IF(AND($FU74="mas",'Classificação geral'!$I66=1),'Classificação geral'!U66,""),"")</f>
        <v/>
      </c>
      <c r="GC74" s="254" t="str">
        <f>IFERROR(IF(AND($FU74="mas",'Classificação geral'!$I66=1),'Classificação geral'!V66,""),"")</f>
        <v/>
      </c>
      <c r="GD74" s="254" t="str">
        <f>IFERROR(IF(AND($FU74="mas",'Classificação geral'!$I66=1),'Classificação geral'!K66,""),"")</f>
        <v/>
      </c>
      <c r="GE74" s="254" t="str">
        <f>IFERROR(IF(AND($FU74="mas",'Classificação geral'!$I66=1),'Classificação geral'!W66,""),"")</f>
        <v/>
      </c>
      <c r="GF74" s="254" t="str">
        <f>IFERROR(IF(AND($FU74="mas",'Classificação geral'!$I66=1),'Classificação geral'!Y66,""),"")</f>
        <v/>
      </c>
      <c r="GG74" s="254" t="str">
        <f>IFERROR(IF(AND($FU74="mas",'Classificação geral'!$I66=1),'Classificação geral'!Z66,""),"")</f>
        <v/>
      </c>
      <c r="GH74" s="254" t="str">
        <f>IFERROR(IF(AND($FU74="mas",'Classificação geral'!$I66=1),'Classificação geral'!L66,""),"")</f>
        <v/>
      </c>
      <c r="GI74" s="254" t="str">
        <f>IFERROR(IF(AND($FU74="mas",'Classificação geral'!$I66=1),'Classificação geral'!M66,""),"")</f>
        <v/>
      </c>
      <c r="GJ74" s="302" t="str">
        <f>IFERROR(IF(AND($FU74="mas",'Classificação geral'!$I66=1),'Classificação geral'!AG66,""),"")</f>
        <v/>
      </c>
      <c r="GK74" s="256" t="str">
        <f>IFERROR(RANK(GJ74,GJ:GJ,0)+ COUNTIF($GJ$13:GJ73,GJ74),"")</f>
        <v/>
      </c>
      <c r="GL74" s="244"/>
      <c r="GM74" s="254" t="str">
        <f>IFERROR(IF(AND('Classificação geral'!$H66="fem",'Classificação geral'!$I66=2,'Classificação geral'!$F66="Mini"),'Classificação geral'!$A66,""),"")</f>
        <v/>
      </c>
      <c r="GN74" s="254" t="str">
        <f>IFERROR(IF(AND('Classificação geral'!$H66="fem",'Classificação geral'!$I66=2,'Classificação geral'!$F66="Mini"),'Classificação geral'!$B66,""),"")</f>
        <v/>
      </c>
      <c r="GO74" s="255" t="str">
        <f>IF($GN74='Classificação geral'!$B66,'Classificação geral'!$C66,"")</f>
        <v/>
      </c>
      <c r="GP74" s="255" t="str">
        <f>IF($GN74='Classificação geral'!$B66,'Classificação geral'!$D66,"")</f>
        <v/>
      </c>
      <c r="GQ74" s="255" t="str">
        <f>IF($GN74='Classificação geral'!$B66,'Classificação geral'!$H66,"")</f>
        <v/>
      </c>
      <c r="GR74" s="254" t="str">
        <f>IFERROR(IF(AND($GQ74="fem",'Classificação geral'!$I66=2),'Classificação geral'!I66,""),"")</f>
        <v/>
      </c>
      <c r="GS74" s="254" t="str">
        <f>IFERROR(IF(AND($GQ74="fem",'Classificação geral'!$I66=2),'Classificação geral'!N66,""),"")</f>
        <v/>
      </c>
      <c r="GT74" s="254" t="str">
        <f>IFERROR(IF(AND($GQ74="fem",'Classificação geral'!$I66=2),'Classificação geral'!Q66,""),"")</f>
        <v/>
      </c>
      <c r="GU74" s="254" t="str">
        <f>IFERROR(IF(AND($GQ74="fem",'Classificação geral'!$I66=2),'Classificação geral'!R66,""),"")</f>
        <v/>
      </c>
      <c r="GV74" s="254" t="str">
        <f>IFERROR(IF(AND($GQ74="fem",'Classificação geral'!$I66=2),'Classificação geral'!J66,""),"")</f>
        <v/>
      </c>
      <c r="GW74" s="254" t="str">
        <f>IFERROR(IF(AND($GQ74="fem",'Classificação geral'!$I66=2),'Classificação geral'!S66,""),"")</f>
        <v/>
      </c>
      <c r="GX74" s="254" t="str">
        <f>IFERROR(IF(AND($GQ74="fem",'Classificação geral'!$I66=2),'Classificação geral'!U66,""),"")</f>
        <v/>
      </c>
      <c r="GY74" s="254" t="str">
        <f>IFERROR(IF(AND($GQ74="fem",'Classificação geral'!$I66=2),'Classificação geral'!V66,""),"")</f>
        <v/>
      </c>
      <c r="GZ74" s="254" t="str">
        <f>IFERROR(IF(AND($GQ74="fem",'Classificação geral'!$I66=2),'Classificação geral'!K66,""),"")</f>
        <v/>
      </c>
      <c r="HA74" s="254" t="str">
        <f>IFERROR(IF(AND($GQ74="fem",'Classificação geral'!$I66=2),'Classificação geral'!W66,""),"")</f>
        <v/>
      </c>
      <c r="HB74" s="254" t="str">
        <f>IFERROR(IF(AND($GQ74="fem",'Classificação geral'!$I66=2),'Classificação geral'!Y66,""),"")</f>
        <v/>
      </c>
      <c r="HC74" s="254" t="str">
        <f>IFERROR(IF(AND($GQ74="fem",'Classificação geral'!$I66=2),'Classificação geral'!Z66,""),"")</f>
        <v/>
      </c>
      <c r="HD74" s="254" t="str">
        <f>IFERROR(IF(AND($GQ74="fem",'Classificação geral'!$I66=2),'Classificação geral'!L66,""),"")</f>
        <v/>
      </c>
      <c r="HE74" s="254" t="str">
        <f>IFERROR(IF(AND($GQ74="fem",'Classificação geral'!$I66=2),'Classificação geral'!M66,""),"")</f>
        <v/>
      </c>
      <c r="HF74" s="254" t="str">
        <f>IFERROR(IF(AND($GQ74="fem",'Classificação geral'!$I66=2),'Classificação geral'!AG66,""),"")</f>
        <v/>
      </c>
      <c r="HG74" s="256" t="str">
        <f>IFERROR(RANK(HF74,HF:HF,0)+ COUNTIF(HF$13:$HF72,HF74),"")</f>
        <v/>
      </c>
      <c r="HH74" s="244"/>
      <c r="HI74" s="254" t="str">
        <f>IFERROR(IF(AND('Classificação geral'!$H66="mas",'Classificação geral'!$I66=2,'Classificação geral'!$F66="Mini"),'Classificação geral'!$A66,""),"")</f>
        <v/>
      </c>
      <c r="HJ74" s="254" t="str">
        <f>IFERROR(IF(AND('Classificação geral'!$H66="mas",'Classificação geral'!$I66=2,'Classificação geral'!$F66="Mini"),'Classificação geral'!$B66,""),"")</f>
        <v/>
      </c>
      <c r="HK74" s="255" t="str">
        <f>IF($HJ74='Classificação geral'!$B66,'Classificação geral'!$C66,"")</f>
        <v/>
      </c>
      <c r="HL74" s="255" t="str">
        <f>IF($HJ74='Classificação geral'!$B66,'Classificação geral'!$D66,"")</f>
        <v/>
      </c>
      <c r="HM74" s="255" t="str">
        <f>IF($HJ74='Classificação geral'!$B66,'Classificação geral'!$H66,"")</f>
        <v/>
      </c>
      <c r="HN74" s="254" t="str">
        <f>IFERROR(IF(AND($HM74="mas",'Classificação geral'!$I66=2),'Classificação geral'!I66,""),"")</f>
        <v/>
      </c>
      <c r="HO74" s="254" t="str">
        <f>IFERROR(IF(AND($HM74="mas",'Classificação geral'!$I66=2),'Classificação geral'!N66,""),"")</f>
        <v/>
      </c>
      <c r="HP74" s="254" t="str">
        <f>IFERROR(IF(AND($HM74="mas",'Classificação geral'!$I66=2),'Classificação geral'!Q66,""),"")</f>
        <v/>
      </c>
      <c r="HQ74" s="254" t="str">
        <f>IFERROR(IF(AND($HM74="mas",'Classificação geral'!$I66=2),'Classificação geral'!R66,""),"")</f>
        <v/>
      </c>
      <c r="HR74" s="254" t="str">
        <f>IFERROR(IF(AND($HM74="mas",'Classificação geral'!$I66=2),'Classificação geral'!J66,""),"")</f>
        <v/>
      </c>
      <c r="HS74" s="254" t="str">
        <f>IFERROR(IF(AND($HM74="mas",'Classificação geral'!$I66=2),'Classificação geral'!S66,""),"")</f>
        <v/>
      </c>
      <c r="HT74" s="254" t="str">
        <f>IFERROR(IF(AND($HM74="mas",'Classificação geral'!$I66=2),'Classificação geral'!U66,""),"")</f>
        <v/>
      </c>
      <c r="HU74" s="254" t="str">
        <f>IFERROR(IF(AND($HM74="mas",'Classificação geral'!$I66=2),'Classificação geral'!V66,""),"")</f>
        <v/>
      </c>
      <c r="HV74" s="254" t="str">
        <f>IFERROR(IF(AND($HM74="mas",'Classificação geral'!$I66=2),'Classificação geral'!J66,""),"")</f>
        <v/>
      </c>
      <c r="HW74" s="254" t="str">
        <f>IFERROR(IF(AND($HM74="mas",'Classificação geral'!$I66=2),'Classificação geral'!W66,""),"")</f>
        <v/>
      </c>
      <c r="HX74" s="254" t="str">
        <f>IFERROR(IF(AND($HM74="mas",'Classificação geral'!$I66=2),'Classificação geral'!Y66,""),"")</f>
        <v/>
      </c>
      <c r="HY74" s="254" t="str">
        <f>IFERROR(IF(AND($HM74="mas",'Classificação geral'!$I66=2),'Classificação geral'!Z66,""),"")</f>
        <v/>
      </c>
      <c r="HZ74" s="254" t="str">
        <f>IFERROR(IF(AND($HM74="mas",'Classificação geral'!$I66=2),'Classificação geral'!L66,""),"")</f>
        <v/>
      </c>
      <c r="IA74" s="254" t="str">
        <f>IFERROR(IF(AND($HM74="mas",'Classificação geral'!$I66=2),'Classificação geral'!$AG66,""),"")</f>
        <v/>
      </c>
      <c r="IB74" s="256" t="str">
        <f>IFERROR(RANK(IA74,IA:IA,0)+ COUNTIF($IA$13:IA$13,IA74),"")</f>
        <v/>
      </c>
      <c r="IC74" s="244"/>
      <c r="ID74" s="254" t="str">
        <f>IFERROR(IF(AND('Classificação geral'!$H66="fem",'Classificação geral'!$I66=3,'Classificação geral'!$F66="Mini"),'Classificação geral'!$A66,""),"")</f>
        <v/>
      </c>
      <c r="IE74" s="254" t="str">
        <f>IFERROR(IF(AND('Classificação geral'!$H66="fem",'Classificação geral'!$I66=3,'Classificação geral'!$F66="Mini"),'Classificação geral'!$B66,""),"")</f>
        <v/>
      </c>
      <c r="IF74" s="255" t="str">
        <f>IF($IE74='Classificação geral'!$B66,'Classificação geral'!$C66,"")</f>
        <v/>
      </c>
      <c r="IG74" s="255" t="str">
        <f>IF($IE74='Classificação geral'!$B66,'Classificação geral'!$D66,"")</f>
        <v/>
      </c>
      <c r="IH74" s="255" t="str">
        <f>IF($IE74='Classificação geral'!$B66,'Classificação geral'!$H66,"")</f>
        <v/>
      </c>
      <c r="II74" s="255" t="str">
        <f>IF($IH74='Classificação geral'!$H66,'Classificação geral'!$I66,"")</f>
        <v/>
      </c>
      <c r="IJ74" s="255" t="str">
        <f>IF($II74='Classificação geral'!$I66,'Classificação geral'!$N66,"")</f>
        <v/>
      </c>
      <c r="IK74" s="255" t="str">
        <f>IF($II74='Classificação geral'!$I66,'Classificação geral'!$Q66,"")</f>
        <v/>
      </c>
      <c r="IL74" s="255" t="str">
        <f>IF($II74='Classificação geral'!$I66,'Classificação geral'!$R66,"")</f>
        <v/>
      </c>
      <c r="IM74" s="255" t="str">
        <f>IF($II74='Classificação geral'!$I66,'Classificação geral'!$J66,"")</f>
        <v/>
      </c>
      <c r="IN74" s="255" t="str">
        <f>IF($II74='Classificação geral'!$I66,'Classificação geral'!$S66,"")</f>
        <v/>
      </c>
      <c r="IO74" s="255" t="str">
        <f>IF($II74='Classificação geral'!$I66,'Classificação geral'!$U66,"")</f>
        <v/>
      </c>
      <c r="IP74" s="255" t="str">
        <f>IF($II74='Classificação geral'!$I66,'Classificação geral'!$V66,"")</f>
        <v/>
      </c>
      <c r="IQ74" s="255" t="str">
        <f>IF($II74='Classificação geral'!$I66,'Classificação geral'!$K66,"")</f>
        <v/>
      </c>
      <c r="IR74" s="255" t="str">
        <f>IF($II74='Classificação geral'!$I66,'Classificação geral'!$W66,"")</f>
        <v/>
      </c>
      <c r="IS74" s="255" t="str">
        <f>IF($II74='Classificação geral'!$I66,'Classificação geral'!$Y66,"")</f>
        <v/>
      </c>
      <c r="IT74" s="255" t="str">
        <f>IF($II74='Classificação geral'!$I66,'Classificação geral'!$Z66,"")</f>
        <v/>
      </c>
      <c r="IU74" s="255" t="str">
        <f>IF($II74='Classificação geral'!$I66,'Classificação geral'!$L66,"")</f>
        <v/>
      </c>
      <c r="IV74" s="255" t="str">
        <f>IF($II74='Classificação geral'!$I66,'Classificação geral'!$M66,"")</f>
        <v/>
      </c>
      <c r="IW74" s="255" t="str">
        <f>IF($II74='Classificação geral'!$I66,'Classificação geral'!$AG66,"")</f>
        <v/>
      </c>
      <c r="IX74" s="256" t="str">
        <f>IFERROR(RANK(IW74,IW:IW,0)+ COUNTIF($IW$13:IW72,IW74),"")</f>
        <v/>
      </c>
      <c r="IY74" s="244"/>
      <c r="IZ74" s="254" t="str">
        <f>IFERROR(IF(AND('Classificação geral'!$H66="mas",'Classificação geral'!$I66=3,'Classificação geral'!$F66="Mini"),'Classificação geral'!$A66,""),"")</f>
        <v/>
      </c>
      <c r="JA74" s="254" t="str">
        <f>IFERROR(IF(AND('Classificação geral'!$H66="mas",'Classificação geral'!$I66=3,'Classificação geral'!$F66="Mini"),'Classificação geral'!$B66,""),"")</f>
        <v/>
      </c>
      <c r="JB74" s="255" t="str">
        <f>IF($JA74='Classificação geral'!$B66,'Classificação geral'!$C66,"")</f>
        <v/>
      </c>
      <c r="JC74" s="255" t="str">
        <f>IF($JA74='Classificação geral'!$B66,'Classificação geral'!$D66,"")</f>
        <v/>
      </c>
      <c r="JD74" s="255" t="str">
        <f>IF($JA74='Classificação geral'!$B66,'Classificação geral'!$H66,"")</f>
        <v/>
      </c>
      <c r="JE74" s="254" t="str">
        <f>IFERROR(IF(AND($JD74="mas",'Classificação geral'!$I66=3),'Classificação geral'!I66,""),"")</f>
        <v/>
      </c>
      <c r="JF74" s="254" t="str">
        <f>IFERROR(IF(AND($JD74="mas",'Classificação geral'!$I66=3),'Classificação geral'!N66,""),"")</f>
        <v/>
      </c>
      <c r="JG74" s="254" t="str">
        <f>IFERROR(IF(AND($JD74="mas",'Classificação geral'!$I66=3),'Classificação geral'!Q66,""),"")</f>
        <v/>
      </c>
      <c r="JH74" s="254" t="str">
        <f>IFERROR(IF(AND($JD74="mas",'Classificação geral'!$I66=3),'Classificação geral'!R66,""),"")</f>
        <v/>
      </c>
      <c r="JI74" s="254" t="str">
        <f>IFERROR(IF(AND($JD74="mas",'Classificação geral'!$I66=3),'Classificação geral'!J66,""),"")</f>
        <v/>
      </c>
      <c r="JJ74" s="254" t="str">
        <f>IFERROR(IF(AND($JD74="mas",'Classificação geral'!$I66=3),'Classificação geral'!S66,""),"")</f>
        <v/>
      </c>
      <c r="JK74" s="254" t="str">
        <f>IFERROR(IF(AND($JD74="mas",'Classificação geral'!$I66=3),'Classificação geral'!U66,""),"")</f>
        <v/>
      </c>
      <c r="JL74" s="254" t="str">
        <f>IFERROR(IF(AND($JD74="mas",'Classificação geral'!$I66=3),'Classificação geral'!V66,""),"")</f>
        <v/>
      </c>
      <c r="JM74" s="254" t="str">
        <f>IFERROR(IF(AND($JD74="mas",'Classificação geral'!$I66=3),'Classificação geral'!K66,""),"")</f>
        <v/>
      </c>
      <c r="JN74" s="254" t="str">
        <f>IFERROR(IF(AND($JD74="mas",'Classificação geral'!$I66=3),'Classificação geral'!W66,""),"")</f>
        <v/>
      </c>
      <c r="JO74" s="254" t="str">
        <f>IFERROR(IF(AND($JD74="mas",'Classificação geral'!$I66=3),'Classificação geral'!Y66,""),"")</f>
        <v/>
      </c>
      <c r="JP74" s="254" t="str">
        <f>IFERROR(IF(AND($JD74="mas",'Classificação geral'!$I66=3),'Classificação geral'!Z66,""),"")</f>
        <v/>
      </c>
      <c r="JQ74" s="254" t="str">
        <f>IFERROR(IF(AND($JD74="mas",'Classificação geral'!$I66=3),'Classificação geral'!L66,""),"")</f>
        <v/>
      </c>
      <c r="JR74" s="254" t="str">
        <f>IFERROR(IF(AND($JD74="mas",'Classificação geral'!$I66=3),'Classificação geral'!$AG66,""),"")</f>
        <v/>
      </c>
      <c r="JS74" s="256" t="str">
        <f>IFERROR(RANK(JR74,JR:JR,0)+ COUNTIF(JR$13:$JR72,JR74),"")</f>
        <v/>
      </c>
    </row>
    <row r="75" spans="1:279" s="312" customFormat="1" ht="24.75" customHeight="1" x14ac:dyDescent="0.4">
      <c r="A75" s="297"/>
      <c r="B75" s="309" t="str">
        <f t="shared" si="19"/>
        <v/>
      </c>
      <c r="C75" s="292" t="str">
        <f t="shared" si="20"/>
        <v/>
      </c>
      <c r="D75" s="292" t="str">
        <f t="shared" si="21"/>
        <v/>
      </c>
      <c r="E75" s="292" t="str">
        <f t="shared" si="22"/>
        <v/>
      </c>
      <c r="F75" s="293" t="str">
        <f t="shared" si="23"/>
        <v/>
      </c>
      <c r="G75" s="293" t="str">
        <f t="shared" si="24"/>
        <v/>
      </c>
      <c r="H75" s="294" t="str">
        <f t="shared" si="25"/>
        <v/>
      </c>
      <c r="I75" s="294" t="str">
        <f t="shared" si="26"/>
        <v/>
      </c>
      <c r="J75" s="294" t="str">
        <f t="shared" si="27"/>
        <v/>
      </c>
      <c r="K75" s="294" t="str">
        <f t="shared" si="28"/>
        <v/>
      </c>
      <c r="L75" s="294" t="str">
        <f t="shared" si="29"/>
        <v/>
      </c>
      <c r="M75" s="294" t="str">
        <f t="shared" si="30"/>
        <v/>
      </c>
      <c r="N75" s="294" t="str">
        <f t="shared" si="31"/>
        <v/>
      </c>
      <c r="O75" s="294" t="str">
        <f t="shared" si="32"/>
        <v/>
      </c>
      <c r="P75" s="294" t="str">
        <f t="shared" si="33"/>
        <v/>
      </c>
      <c r="Q75" s="294" t="str">
        <f t="shared" si="34"/>
        <v/>
      </c>
      <c r="R75" s="294" t="str">
        <f t="shared" si="121"/>
        <v/>
      </c>
      <c r="S75" s="294" t="str">
        <f t="shared" si="121"/>
        <v/>
      </c>
      <c r="T75" s="294" t="str">
        <f t="shared" si="36"/>
        <v/>
      </c>
      <c r="U75" s="294" t="str">
        <f t="shared" si="37"/>
        <v/>
      </c>
      <c r="V75" s="295">
        <v>61</v>
      </c>
      <c r="W75" s="296"/>
      <c r="X75" s="296"/>
      <c r="Y75" s="309" t="str">
        <f t="shared" si="38"/>
        <v/>
      </c>
      <c r="Z75" s="292" t="str">
        <f t="shared" si="39"/>
        <v/>
      </c>
      <c r="AA75" s="292" t="str">
        <f t="shared" si="40"/>
        <v/>
      </c>
      <c r="AB75" s="292" t="str">
        <f t="shared" si="41"/>
        <v/>
      </c>
      <c r="AC75" s="293" t="str">
        <f t="shared" si="42"/>
        <v/>
      </c>
      <c r="AD75" s="293" t="str">
        <f t="shared" si="43"/>
        <v/>
      </c>
      <c r="AE75" s="294" t="str">
        <f t="shared" si="44"/>
        <v/>
      </c>
      <c r="AF75" s="294" t="str">
        <f t="shared" si="45"/>
        <v/>
      </c>
      <c r="AG75" s="294" t="str">
        <f t="shared" si="46"/>
        <v/>
      </c>
      <c r="AH75" s="294" t="str">
        <f t="shared" si="47"/>
        <v/>
      </c>
      <c r="AI75" s="294" t="str">
        <f t="shared" si="48"/>
        <v/>
      </c>
      <c r="AJ75" s="294" t="str">
        <f t="shared" si="49"/>
        <v/>
      </c>
      <c r="AK75" s="294" t="str">
        <f t="shared" si="50"/>
        <v/>
      </c>
      <c r="AL75" s="294" t="str">
        <f t="shared" si="51"/>
        <v/>
      </c>
      <c r="AM75" s="294" t="str">
        <f t="shared" si="52"/>
        <v/>
      </c>
      <c r="AN75" s="294" t="str">
        <f t="shared" si="53"/>
        <v/>
      </c>
      <c r="AO75" s="294" t="str">
        <f t="shared" si="122"/>
        <v/>
      </c>
      <c r="AP75" s="294" t="str">
        <f t="shared" si="122"/>
        <v/>
      </c>
      <c r="AQ75" s="294" t="str">
        <f t="shared" si="55"/>
        <v/>
      </c>
      <c r="AR75" s="294" t="str">
        <f t="shared" si="56"/>
        <v/>
      </c>
      <c r="AS75" s="295">
        <v>61</v>
      </c>
      <c r="AT75" s="296"/>
      <c r="AU75" s="297"/>
      <c r="AV75" s="310" t="str">
        <f t="shared" si="57"/>
        <v/>
      </c>
      <c r="AW75" s="292" t="str">
        <f t="shared" si="58"/>
        <v/>
      </c>
      <c r="AX75" s="292" t="str">
        <f t="shared" si="59"/>
        <v/>
      </c>
      <c r="AY75" s="293" t="str">
        <f t="shared" si="60"/>
        <v/>
      </c>
      <c r="AZ75" s="293" t="str">
        <f t="shared" si="61"/>
        <v/>
      </c>
      <c r="BA75" s="293" t="str">
        <f t="shared" si="62"/>
        <v/>
      </c>
      <c r="BB75" s="294" t="str">
        <f t="shared" si="63"/>
        <v/>
      </c>
      <c r="BC75" s="294" t="str">
        <f t="shared" si="64"/>
        <v/>
      </c>
      <c r="BD75" s="294" t="str">
        <f t="shared" si="65"/>
        <v/>
      </c>
      <c r="BE75" s="294" t="str">
        <f t="shared" si="66"/>
        <v/>
      </c>
      <c r="BF75" s="294" t="str">
        <f t="shared" si="67"/>
        <v/>
      </c>
      <c r="BG75" s="294" t="str">
        <f t="shared" si="68"/>
        <v/>
      </c>
      <c r="BH75" s="294" t="str">
        <f t="shared" si="69"/>
        <v/>
      </c>
      <c r="BI75" s="294" t="str">
        <f t="shared" si="70"/>
        <v/>
      </c>
      <c r="BJ75" s="294" t="str">
        <f t="shared" si="71"/>
        <v/>
      </c>
      <c r="BK75" s="294" t="str">
        <f t="shared" si="72"/>
        <v/>
      </c>
      <c r="BL75" s="294" t="str">
        <f t="shared" si="123"/>
        <v/>
      </c>
      <c r="BM75" s="294" t="str">
        <f t="shared" si="123"/>
        <v/>
      </c>
      <c r="BN75" s="294" t="str">
        <f t="shared" si="74"/>
        <v/>
      </c>
      <c r="BO75" s="294" t="str">
        <f t="shared" si="75"/>
        <v/>
      </c>
      <c r="BP75" s="295">
        <v>61</v>
      </c>
      <c r="BQ75" s="296"/>
      <c r="BR75" s="296"/>
      <c r="BS75" s="310" t="str">
        <f t="shared" si="76"/>
        <v/>
      </c>
      <c r="BT75" s="292" t="str">
        <f t="shared" si="77"/>
        <v/>
      </c>
      <c r="BU75" s="292" t="str">
        <f t="shared" si="78"/>
        <v/>
      </c>
      <c r="BV75" s="293" t="str">
        <f t="shared" si="79"/>
        <v/>
      </c>
      <c r="BW75" s="293" t="str">
        <f t="shared" si="80"/>
        <v/>
      </c>
      <c r="BX75" s="293" t="str">
        <f t="shared" si="124"/>
        <v/>
      </c>
      <c r="BY75" s="294" t="str">
        <f t="shared" si="124"/>
        <v/>
      </c>
      <c r="BZ75" s="294" t="str">
        <f t="shared" si="82"/>
        <v/>
      </c>
      <c r="CA75" s="294" t="str">
        <f t="shared" si="83"/>
        <v/>
      </c>
      <c r="CB75" s="294" t="str">
        <f t="shared" si="84"/>
        <v/>
      </c>
      <c r="CC75" s="294" t="str">
        <f t="shared" si="85"/>
        <v/>
      </c>
      <c r="CD75" s="294" t="str">
        <f t="shared" si="86"/>
        <v/>
      </c>
      <c r="CE75" s="294" t="str">
        <f t="shared" si="87"/>
        <v/>
      </c>
      <c r="CF75" s="294" t="str">
        <f t="shared" si="88"/>
        <v/>
      </c>
      <c r="CG75" s="294" t="str">
        <f t="shared" si="89"/>
        <v/>
      </c>
      <c r="CH75" s="294" t="str">
        <f t="shared" si="90"/>
        <v/>
      </c>
      <c r="CI75" s="294" t="str">
        <f t="shared" si="125"/>
        <v/>
      </c>
      <c r="CJ75" s="294" t="str">
        <f t="shared" si="125"/>
        <v/>
      </c>
      <c r="CK75" s="294" t="str">
        <f t="shared" si="92"/>
        <v/>
      </c>
      <c r="CL75" s="294" t="str">
        <f t="shared" si="93"/>
        <v/>
      </c>
      <c r="CM75" s="295">
        <v>61</v>
      </c>
      <c r="CN75" s="297"/>
      <c r="CO75" s="297"/>
      <c r="CP75" s="309" t="str">
        <f t="shared" si="94"/>
        <v/>
      </c>
      <c r="CQ75" s="292" t="str">
        <f t="shared" si="95"/>
        <v/>
      </c>
      <c r="CR75" s="292" t="str">
        <f t="shared" si="96"/>
        <v/>
      </c>
      <c r="CS75" s="292" t="str">
        <f t="shared" si="97"/>
        <v/>
      </c>
      <c r="CT75" s="293" t="str">
        <f t="shared" si="98"/>
        <v/>
      </c>
      <c r="CU75" s="293" t="str">
        <f t="shared" si="99"/>
        <v/>
      </c>
      <c r="CV75" s="294" t="str">
        <f t="shared" si="100"/>
        <v/>
      </c>
      <c r="CW75" s="294" t="str">
        <f t="shared" si="101"/>
        <v/>
      </c>
      <c r="CX75" s="294" t="str">
        <f t="shared" si="102"/>
        <v/>
      </c>
      <c r="CY75" s="294" t="str">
        <f t="shared" si="103"/>
        <v/>
      </c>
      <c r="CZ75" s="294" t="str">
        <f t="shared" si="104"/>
        <v/>
      </c>
      <c r="DA75" s="294" t="str">
        <f t="shared" si="105"/>
        <v/>
      </c>
      <c r="DB75" s="294" t="str">
        <f t="shared" si="106"/>
        <v/>
      </c>
      <c r="DC75" s="294" t="str">
        <f t="shared" si="107"/>
        <v/>
      </c>
      <c r="DD75" s="294" t="str">
        <f t="shared" si="108"/>
        <v/>
      </c>
      <c r="DE75" s="294" t="str">
        <f t="shared" si="109"/>
        <v/>
      </c>
      <c r="DF75" s="294" t="str">
        <f t="shared" si="126"/>
        <v/>
      </c>
      <c r="DG75" s="294" t="str">
        <f t="shared" si="126"/>
        <v/>
      </c>
      <c r="DH75" s="294" t="str">
        <f t="shared" si="111"/>
        <v/>
      </c>
      <c r="DI75" s="294" t="str">
        <f t="shared" si="112"/>
        <v/>
      </c>
      <c r="DJ75" s="295">
        <v>61</v>
      </c>
      <c r="DK75" s="296"/>
      <c r="DL75" s="296"/>
      <c r="DM75" s="309" t="str">
        <f t="shared" si="113"/>
        <v/>
      </c>
      <c r="DN75" s="292" t="str">
        <f t="shared" si="114"/>
        <v/>
      </c>
      <c r="DO75" s="292" t="str">
        <f t="shared" si="115"/>
        <v/>
      </c>
      <c r="DP75" s="292" t="str">
        <f t="shared" si="116"/>
        <v/>
      </c>
      <c r="DQ75" s="293" t="str">
        <f t="shared" si="117"/>
        <v/>
      </c>
      <c r="DR75" s="293" t="str">
        <f t="shared" si="118"/>
        <v/>
      </c>
      <c r="DS75" s="293" t="str">
        <f t="shared" si="7"/>
        <v/>
      </c>
      <c r="DT75" s="293" t="str">
        <f t="shared" si="8"/>
        <v/>
      </c>
      <c r="DU75" s="294" t="str">
        <f t="shared" si="9"/>
        <v/>
      </c>
      <c r="DV75" s="294" t="str">
        <f t="shared" si="10"/>
        <v/>
      </c>
      <c r="DW75" s="294" t="str">
        <f t="shared" si="11"/>
        <v/>
      </c>
      <c r="DX75" s="294" t="str">
        <f t="shared" si="12"/>
        <v/>
      </c>
      <c r="DY75" s="294" t="str">
        <f t="shared" si="13"/>
        <v/>
      </c>
      <c r="DZ75" s="294" t="str">
        <f t="shared" si="14"/>
        <v/>
      </c>
      <c r="EA75" s="294" t="str">
        <f t="shared" si="15"/>
        <v/>
      </c>
      <c r="EB75" s="294" t="str">
        <f t="shared" si="16"/>
        <v/>
      </c>
      <c r="EC75" s="294" t="str">
        <f t="shared" si="17"/>
        <v/>
      </c>
      <c r="ED75" s="294" t="str">
        <f t="shared" si="120"/>
        <v/>
      </c>
      <c r="EE75" s="294" t="str">
        <f t="shared" si="18"/>
        <v/>
      </c>
      <c r="EF75" s="294" t="str">
        <f t="shared" si="119"/>
        <v/>
      </c>
      <c r="EG75" s="295">
        <v>61</v>
      </c>
      <c r="EH75" s="306"/>
      <c r="EI75" s="306"/>
      <c r="EJ75" s="306"/>
      <c r="EK75" s="306"/>
      <c r="EL75" s="306"/>
      <c r="EM75" s="306"/>
      <c r="EN75" s="306"/>
      <c r="EO75" s="306"/>
      <c r="EP75" s="306"/>
      <c r="EQ75" s="306"/>
      <c r="ER75" s="306"/>
      <c r="ES75" s="306"/>
      <c r="ET75" s="306"/>
      <c r="EU75" s="254" t="str">
        <f>IFERROR(IF(AND('Classificação geral'!$H67="FEM",'Classificação geral'!$I67=1,'Classificação geral'!$F67="Mini"),'Classificação geral'!$A67,""),"")</f>
        <v/>
      </c>
      <c r="EV75" s="254" t="str">
        <f>IFERROR(IF(AND('Classificação geral'!$H67="FEM",'Classificação geral'!$I67=1,'Classificação geral'!F67="Mini"),'Classificação geral'!$B67,""),"")</f>
        <v/>
      </c>
      <c r="EW75" s="255" t="str">
        <f>IF($EV75='Classificação geral'!$B67,'Classificação geral'!$C67,"")</f>
        <v/>
      </c>
      <c r="EX75" s="255" t="str">
        <f>IF($EV75='Classificação geral'!$B67,'Classificação geral'!$D67,"")</f>
        <v/>
      </c>
      <c r="EY75" s="255" t="str">
        <f>IF($EV75='Classificação geral'!$B67,'Classificação geral'!$H67,"")</f>
        <v/>
      </c>
      <c r="EZ75" s="255" t="str">
        <f>IF($EY75='Classificação geral'!$H67,'Classificação geral'!$I67,"")</f>
        <v/>
      </c>
      <c r="FA75" s="255" t="str">
        <f>IF($EZ75='Classificação geral'!$I67,'Classificação geral'!$N67,"")</f>
        <v/>
      </c>
      <c r="FB75" s="255" t="str">
        <f>IF($EZ75='Classificação geral'!$I67,'Classificação geral'!$Q67,"")</f>
        <v/>
      </c>
      <c r="FC75" s="255" t="str">
        <f>IF($EZ75='Classificação geral'!$I67,'Classificação geral'!$R67,"")</f>
        <v/>
      </c>
      <c r="FD75" s="255" t="str">
        <f>IF($EZ75='Classificação geral'!$I67,'Classificação geral'!$J67,"")</f>
        <v/>
      </c>
      <c r="FE75" s="255" t="str">
        <f>IF($EZ75='Classificação geral'!$I67,'Classificação geral'!$S67,"")</f>
        <v/>
      </c>
      <c r="FF75" s="255" t="str">
        <f>IF($EZ75='Classificação geral'!$I67,'Classificação geral'!$U67,"")</f>
        <v/>
      </c>
      <c r="FG75" s="255" t="str">
        <f>IF($EZ75='Classificação geral'!$I67,'Classificação geral'!$V67,"")</f>
        <v/>
      </c>
      <c r="FH75" s="255" t="str">
        <f>IF($EZ75='Classificação geral'!$I67,'Classificação geral'!$K67,"")</f>
        <v/>
      </c>
      <c r="FI75" s="255" t="str">
        <f>IF($EZ75='Classificação geral'!$I67,'Classificação geral'!$W67,"")</f>
        <v/>
      </c>
      <c r="FJ75" s="255" t="str">
        <f>IF($EZ75='Classificação geral'!$I67,'Classificação geral'!$Y67,"")</f>
        <v/>
      </c>
      <c r="FK75" s="255" t="str">
        <f>IF($EZ75='Classificação geral'!$I67,'Classificação geral'!$Z67,"")</f>
        <v/>
      </c>
      <c r="FL75" s="255" t="str">
        <f>IF($EZ75='Classificação geral'!$I67,'Classificação geral'!$L67,"")</f>
        <v/>
      </c>
      <c r="FM75" s="255" t="str">
        <f>IF($EZ75='Classificação geral'!$I67,'Classificação geral'!$M67,"")</f>
        <v/>
      </c>
      <c r="FN75" s="255" t="str">
        <f>IF($EZ75='Classificação geral'!$I67,'Classificação geral'!$AG67,"")</f>
        <v/>
      </c>
      <c r="FO75" s="256" t="str">
        <f>IFERROR(RANK(FN75,FN:FN,0)+ COUNTIF($FN$13:FN74,FN75),"")</f>
        <v/>
      </c>
      <c r="FP75" s="244"/>
      <c r="FQ75" s="254" t="str">
        <f>IFERROR(IF(AND('Classificação geral'!$H67="mas",'Classificação geral'!$I67=1,'Classificação geral'!$F67="Mini"),'Classificação geral'!$A67,""),"")</f>
        <v/>
      </c>
      <c r="FR75" s="254" t="str">
        <f>IFERROR(IF(AND('Classificação geral'!$H67="mas",'Classificação geral'!$I67=1,'Classificação geral'!$F67="Mini"),'Classificação geral'!$B67,""),"")</f>
        <v/>
      </c>
      <c r="FS75" s="255" t="str">
        <f>IF($FR75='Classificação geral'!$B67,'Classificação geral'!$C67,"")</f>
        <v/>
      </c>
      <c r="FT75" s="255" t="str">
        <f>IF($FR75='Classificação geral'!$B67,'Classificação geral'!$D67,"")</f>
        <v/>
      </c>
      <c r="FU75" s="255" t="str">
        <f>IF($FR75='Classificação geral'!$B67,'Classificação geral'!$H67,"")</f>
        <v/>
      </c>
      <c r="FV75" s="254" t="str">
        <f>IFERROR(IF(AND($FU75="mas",'Classificação geral'!$I67=1),'Classificação geral'!I67,""),"")</f>
        <v/>
      </c>
      <c r="FW75" s="254" t="str">
        <f>IFERROR(IF(AND($FU75="mas",'Classificação geral'!$I67=1),'Classificação geral'!N67,""),"")</f>
        <v/>
      </c>
      <c r="FX75" s="254" t="str">
        <f>IFERROR(IF(AND($FU75="mas",'Classificação geral'!$I67=1),'Classificação geral'!Q67,""),"")</f>
        <v/>
      </c>
      <c r="FY75" s="254" t="str">
        <f>IFERROR(IF(AND($FU75="mas",'Classificação geral'!$I67=1),'Classificação geral'!R67,""),"")</f>
        <v/>
      </c>
      <c r="FZ75" s="254" t="str">
        <f>IFERROR(IF(AND($FU75="mas",'Classificação geral'!$I67=1),'Classificação geral'!J67,""),"")</f>
        <v/>
      </c>
      <c r="GA75" s="254" t="str">
        <f>IFERROR(IF(AND($FU75="mas",'Classificação geral'!$I67=1),'Classificação geral'!S67,""),"")</f>
        <v/>
      </c>
      <c r="GB75" s="254" t="str">
        <f>IFERROR(IF(AND($FU75="mas",'Classificação geral'!$I67=1),'Classificação geral'!U67,""),"")</f>
        <v/>
      </c>
      <c r="GC75" s="254" t="str">
        <f>IFERROR(IF(AND($FU75="mas",'Classificação geral'!$I67=1),'Classificação geral'!V67,""),"")</f>
        <v/>
      </c>
      <c r="GD75" s="254" t="str">
        <f>IFERROR(IF(AND($FU75="mas",'Classificação geral'!$I67=1),'Classificação geral'!K67,""),"")</f>
        <v/>
      </c>
      <c r="GE75" s="254" t="str">
        <f>IFERROR(IF(AND($FU75="mas",'Classificação geral'!$I67=1),'Classificação geral'!W67,""),"")</f>
        <v/>
      </c>
      <c r="GF75" s="254" t="str">
        <f>IFERROR(IF(AND($FU75="mas",'Classificação geral'!$I67=1),'Classificação geral'!Y67,""),"")</f>
        <v/>
      </c>
      <c r="GG75" s="254" t="str">
        <f>IFERROR(IF(AND($FU75="mas",'Classificação geral'!$I67=1),'Classificação geral'!Z67,""),"")</f>
        <v/>
      </c>
      <c r="GH75" s="254" t="str">
        <f>IFERROR(IF(AND($FU75="mas",'Classificação geral'!$I67=1),'Classificação geral'!L67,""),"")</f>
        <v/>
      </c>
      <c r="GI75" s="254" t="str">
        <f>IFERROR(IF(AND($FU75="mas",'Classificação geral'!$I67=1),'Classificação geral'!M67,""),"")</f>
        <v/>
      </c>
      <c r="GJ75" s="302" t="str">
        <f>IFERROR(IF(AND($FU75="mas",'Classificação geral'!$I67=1),'Classificação geral'!AG67,""),"")</f>
        <v/>
      </c>
      <c r="GK75" s="256" t="str">
        <f>IFERROR(RANK(GJ75,GJ:GJ,0)+ COUNTIF($GJ$13:GJ74,GJ75),"")</f>
        <v/>
      </c>
      <c r="GL75" s="244"/>
      <c r="GM75" s="254" t="str">
        <f>IFERROR(IF(AND('Classificação geral'!$H67="fem",'Classificação geral'!$I67=2,'Classificação geral'!$F67="Mini"),'Classificação geral'!$A67,""),"")</f>
        <v/>
      </c>
      <c r="GN75" s="254" t="str">
        <f>IFERROR(IF(AND('Classificação geral'!$H67="fem",'Classificação geral'!$I67=2,'Classificação geral'!$F67="Mini"),'Classificação geral'!$B67,""),"")</f>
        <v/>
      </c>
      <c r="GO75" s="255" t="str">
        <f>IF($GN75='Classificação geral'!$B67,'Classificação geral'!$C67,"")</f>
        <v/>
      </c>
      <c r="GP75" s="255" t="str">
        <f>IF($GN75='Classificação geral'!$B67,'Classificação geral'!$D67,"")</f>
        <v/>
      </c>
      <c r="GQ75" s="255" t="str">
        <f>IF($GN75='Classificação geral'!$B67,'Classificação geral'!$H67,"")</f>
        <v/>
      </c>
      <c r="GR75" s="254" t="str">
        <f>IFERROR(IF(AND($GQ75="fem",'Classificação geral'!$I67=2),'Classificação geral'!I67,""),"")</f>
        <v/>
      </c>
      <c r="GS75" s="254" t="str">
        <f>IFERROR(IF(AND($GQ75="fem",'Classificação geral'!$I67=2),'Classificação geral'!N67,""),"")</f>
        <v/>
      </c>
      <c r="GT75" s="254" t="str">
        <f>IFERROR(IF(AND($GQ75="fem",'Classificação geral'!$I67=2),'Classificação geral'!Q67,""),"")</f>
        <v/>
      </c>
      <c r="GU75" s="254" t="str">
        <f>IFERROR(IF(AND($GQ75="fem",'Classificação geral'!$I67=2),'Classificação geral'!R67,""),"")</f>
        <v/>
      </c>
      <c r="GV75" s="254" t="str">
        <f>IFERROR(IF(AND($GQ75="fem",'Classificação geral'!$I67=2),'Classificação geral'!J67,""),"")</f>
        <v/>
      </c>
      <c r="GW75" s="254" t="str">
        <f>IFERROR(IF(AND($GQ75="fem",'Classificação geral'!$I67=2),'Classificação geral'!S67,""),"")</f>
        <v/>
      </c>
      <c r="GX75" s="254" t="str">
        <f>IFERROR(IF(AND($GQ75="fem",'Classificação geral'!$I67=2),'Classificação geral'!U67,""),"")</f>
        <v/>
      </c>
      <c r="GY75" s="254" t="str">
        <f>IFERROR(IF(AND($GQ75="fem",'Classificação geral'!$I67=2),'Classificação geral'!V67,""),"")</f>
        <v/>
      </c>
      <c r="GZ75" s="254" t="str">
        <f>IFERROR(IF(AND($GQ75="fem",'Classificação geral'!$I67=2),'Classificação geral'!K67,""),"")</f>
        <v/>
      </c>
      <c r="HA75" s="254" t="str">
        <f>IFERROR(IF(AND($GQ75="fem",'Classificação geral'!$I67=2),'Classificação geral'!W67,""),"")</f>
        <v/>
      </c>
      <c r="HB75" s="254" t="str">
        <f>IFERROR(IF(AND($GQ75="fem",'Classificação geral'!$I67=2),'Classificação geral'!Y67,""),"")</f>
        <v/>
      </c>
      <c r="HC75" s="254" t="str">
        <f>IFERROR(IF(AND($GQ75="fem",'Classificação geral'!$I67=2),'Classificação geral'!Z67,""),"")</f>
        <v/>
      </c>
      <c r="HD75" s="254" t="str">
        <f>IFERROR(IF(AND($GQ75="fem",'Classificação geral'!$I67=2),'Classificação geral'!L67,""),"")</f>
        <v/>
      </c>
      <c r="HE75" s="254" t="str">
        <f>IFERROR(IF(AND($GQ75="fem",'Classificação geral'!$I67=2),'Classificação geral'!M67,""),"")</f>
        <v/>
      </c>
      <c r="HF75" s="254" t="str">
        <f>IFERROR(IF(AND($GQ75="fem",'Classificação geral'!$I67=2),'Classificação geral'!AG67,""),"")</f>
        <v/>
      </c>
      <c r="HG75" s="256" t="str">
        <f>IFERROR(RANK(HF75,HF:HF,0)+ COUNTIF(HF$13:$HF73,HF75),"")</f>
        <v/>
      </c>
      <c r="HH75" s="244"/>
      <c r="HI75" s="254" t="str">
        <f>IFERROR(IF(AND('Classificação geral'!$H67="mas",'Classificação geral'!$I67=2,'Classificação geral'!$F67="Mini"),'Classificação geral'!$A67,""),"")</f>
        <v/>
      </c>
      <c r="HJ75" s="254" t="str">
        <f>IFERROR(IF(AND('Classificação geral'!$H67="mas",'Classificação geral'!$I67=2,'Classificação geral'!$F67="Mini"),'Classificação geral'!$B67,""),"")</f>
        <v/>
      </c>
      <c r="HK75" s="255" t="str">
        <f>IF($HJ75='Classificação geral'!$B67,'Classificação geral'!$C67,"")</f>
        <v/>
      </c>
      <c r="HL75" s="255" t="str">
        <f>IF($HJ75='Classificação geral'!$B67,'Classificação geral'!$D67,"")</f>
        <v/>
      </c>
      <c r="HM75" s="255" t="str">
        <f>IF($HJ75='Classificação geral'!$B67,'Classificação geral'!$H67,"")</f>
        <v/>
      </c>
      <c r="HN75" s="254" t="str">
        <f>IFERROR(IF(AND($HM75="mas",'Classificação geral'!$I67=2),'Classificação geral'!I67,""),"")</f>
        <v/>
      </c>
      <c r="HO75" s="254" t="str">
        <f>IFERROR(IF(AND($HM75="mas",'Classificação geral'!$I67=2),'Classificação geral'!N67,""),"")</f>
        <v/>
      </c>
      <c r="HP75" s="254" t="str">
        <f>IFERROR(IF(AND($HM75="mas",'Classificação geral'!$I67=2),'Classificação geral'!Q67,""),"")</f>
        <v/>
      </c>
      <c r="HQ75" s="254" t="str">
        <f>IFERROR(IF(AND($HM75="mas",'Classificação geral'!$I67=2),'Classificação geral'!R67,""),"")</f>
        <v/>
      </c>
      <c r="HR75" s="254" t="str">
        <f>IFERROR(IF(AND($HM75="mas",'Classificação geral'!$I67=2),'Classificação geral'!J67,""),"")</f>
        <v/>
      </c>
      <c r="HS75" s="254" t="str">
        <f>IFERROR(IF(AND($HM75="mas",'Classificação geral'!$I67=2),'Classificação geral'!S67,""),"")</f>
        <v/>
      </c>
      <c r="HT75" s="254" t="str">
        <f>IFERROR(IF(AND($HM75="mas",'Classificação geral'!$I67=2),'Classificação geral'!U67,""),"")</f>
        <v/>
      </c>
      <c r="HU75" s="254" t="str">
        <f>IFERROR(IF(AND($HM75="mas",'Classificação geral'!$I67=2),'Classificação geral'!V67,""),"")</f>
        <v/>
      </c>
      <c r="HV75" s="254" t="str">
        <f>IFERROR(IF(AND($HM75="mas",'Classificação geral'!$I67=2),'Classificação geral'!J67,""),"")</f>
        <v/>
      </c>
      <c r="HW75" s="254" t="str">
        <f>IFERROR(IF(AND($HM75="mas",'Classificação geral'!$I67=2),'Classificação geral'!W67,""),"")</f>
        <v/>
      </c>
      <c r="HX75" s="254" t="str">
        <f>IFERROR(IF(AND($HM75="mas",'Classificação geral'!$I67=2),'Classificação geral'!Y67,""),"")</f>
        <v/>
      </c>
      <c r="HY75" s="254" t="str">
        <f>IFERROR(IF(AND($HM75="mas",'Classificação geral'!$I67=2),'Classificação geral'!Z67,""),"")</f>
        <v/>
      </c>
      <c r="HZ75" s="254" t="str">
        <f>IFERROR(IF(AND($HM75="mas",'Classificação geral'!$I67=2),'Classificação geral'!L67,""),"")</f>
        <v/>
      </c>
      <c r="IA75" s="254" t="str">
        <f>IFERROR(IF(AND($HM75="mas",'Classificação geral'!$I67=2),'Classificação geral'!$AG67,""),"")</f>
        <v/>
      </c>
      <c r="IB75" s="256" t="str">
        <f>IFERROR(RANK(IA75,IA:IA,0)+ COUNTIF($IA$13:IA$13,IA75),"")</f>
        <v/>
      </c>
      <c r="IC75" s="244"/>
      <c r="ID75" s="254" t="str">
        <f>IFERROR(IF(AND('Classificação geral'!$H67="fem",'Classificação geral'!$I67=3,'Classificação geral'!$F67="Mini"),'Classificação geral'!$A67,""),"")</f>
        <v/>
      </c>
      <c r="IE75" s="254" t="str">
        <f>IFERROR(IF(AND('Classificação geral'!$H67="fem",'Classificação geral'!$I67=3,'Classificação geral'!$F67="Mini"),'Classificação geral'!$B67,""),"")</f>
        <v/>
      </c>
      <c r="IF75" s="255" t="str">
        <f>IF($IE75='Classificação geral'!$B67,'Classificação geral'!$C67,"")</f>
        <v/>
      </c>
      <c r="IG75" s="255" t="str">
        <f>IF($IE75='Classificação geral'!$B67,'Classificação geral'!$D67,"")</f>
        <v/>
      </c>
      <c r="IH75" s="255" t="str">
        <f>IF($IE75='Classificação geral'!$B67,'Classificação geral'!$H67,"")</f>
        <v/>
      </c>
      <c r="II75" s="255" t="str">
        <f>IF($IH75='Classificação geral'!$H67,'Classificação geral'!$I67,"")</f>
        <v/>
      </c>
      <c r="IJ75" s="255" t="str">
        <f>IF($II75='Classificação geral'!$I67,'Classificação geral'!$N67,"")</f>
        <v/>
      </c>
      <c r="IK75" s="255" t="str">
        <f>IF($II75='Classificação geral'!$I67,'Classificação geral'!$Q67,"")</f>
        <v/>
      </c>
      <c r="IL75" s="255" t="str">
        <f>IF($II75='Classificação geral'!$I67,'Classificação geral'!$R67,"")</f>
        <v/>
      </c>
      <c r="IM75" s="255" t="str">
        <f>IF($II75='Classificação geral'!$I67,'Classificação geral'!$J67,"")</f>
        <v/>
      </c>
      <c r="IN75" s="255" t="str">
        <f>IF($II75='Classificação geral'!$I67,'Classificação geral'!$S67,"")</f>
        <v/>
      </c>
      <c r="IO75" s="255" t="str">
        <f>IF($II75='Classificação geral'!$I67,'Classificação geral'!$U67,"")</f>
        <v/>
      </c>
      <c r="IP75" s="255" t="str">
        <f>IF($II75='Classificação geral'!$I67,'Classificação geral'!$V67,"")</f>
        <v/>
      </c>
      <c r="IQ75" s="255" t="str">
        <f>IF($II75='Classificação geral'!$I67,'Classificação geral'!$K67,"")</f>
        <v/>
      </c>
      <c r="IR75" s="255" t="str">
        <f>IF($II75='Classificação geral'!$I67,'Classificação geral'!$W67,"")</f>
        <v/>
      </c>
      <c r="IS75" s="255" t="str">
        <f>IF($II75='Classificação geral'!$I67,'Classificação geral'!$Y67,"")</f>
        <v/>
      </c>
      <c r="IT75" s="255" t="str">
        <f>IF($II75='Classificação geral'!$I67,'Classificação geral'!$Z67,"")</f>
        <v/>
      </c>
      <c r="IU75" s="255" t="str">
        <f>IF($II75='Classificação geral'!$I67,'Classificação geral'!$L67,"")</f>
        <v/>
      </c>
      <c r="IV75" s="255" t="str">
        <f>IF($II75='Classificação geral'!$I67,'Classificação geral'!$M67,"")</f>
        <v/>
      </c>
      <c r="IW75" s="255" t="str">
        <f>IF($II75='Classificação geral'!$I67,'Classificação geral'!$AG67,"")</f>
        <v/>
      </c>
      <c r="IX75" s="256" t="str">
        <f>IFERROR(RANK(IW75,IW:IW,0)+ COUNTIF($IW$13:IW73,IW75),"")</f>
        <v/>
      </c>
      <c r="IY75" s="244"/>
      <c r="IZ75" s="254" t="str">
        <f>IFERROR(IF(AND('Classificação geral'!$H67="mas",'Classificação geral'!$I67=3,'Classificação geral'!$F67="Mini"),'Classificação geral'!$A67,""),"")</f>
        <v/>
      </c>
      <c r="JA75" s="254" t="str">
        <f>IFERROR(IF(AND('Classificação geral'!$H67="mas",'Classificação geral'!$I67=3,'Classificação geral'!$F67="Mini"),'Classificação geral'!$B67,""),"")</f>
        <v/>
      </c>
      <c r="JB75" s="255" t="str">
        <f>IF($JA75='Classificação geral'!$B67,'Classificação geral'!$C67,"")</f>
        <v/>
      </c>
      <c r="JC75" s="255" t="str">
        <f>IF($JA75='Classificação geral'!$B67,'Classificação geral'!$D67,"")</f>
        <v/>
      </c>
      <c r="JD75" s="255" t="str">
        <f>IF($JA75='Classificação geral'!$B67,'Classificação geral'!$H67,"")</f>
        <v/>
      </c>
      <c r="JE75" s="254" t="str">
        <f>IFERROR(IF(AND($JD75="mas",'Classificação geral'!$I67=3),'Classificação geral'!I67,""),"")</f>
        <v/>
      </c>
      <c r="JF75" s="254" t="str">
        <f>IFERROR(IF(AND($JD75="mas",'Classificação geral'!$I67=3),'Classificação geral'!N67,""),"")</f>
        <v/>
      </c>
      <c r="JG75" s="254" t="str">
        <f>IFERROR(IF(AND($JD75="mas",'Classificação geral'!$I67=3),'Classificação geral'!Q67,""),"")</f>
        <v/>
      </c>
      <c r="JH75" s="254" t="str">
        <f>IFERROR(IF(AND($JD75="mas",'Classificação geral'!$I67=3),'Classificação geral'!R67,""),"")</f>
        <v/>
      </c>
      <c r="JI75" s="254" t="str">
        <f>IFERROR(IF(AND($JD75="mas",'Classificação geral'!$I67=3),'Classificação geral'!J67,""),"")</f>
        <v/>
      </c>
      <c r="JJ75" s="254" t="str">
        <f>IFERROR(IF(AND($JD75="mas",'Classificação geral'!$I67=3),'Classificação geral'!S67,""),"")</f>
        <v/>
      </c>
      <c r="JK75" s="254" t="str">
        <f>IFERROR(IF(AND($JD75="mas",'Classificação geral'!$I67=3),'Classificação geral'!U67,""),"")</f>
        <v/>
      </c>
      <c r="JL75" s="254" t="str">
        <f>IFERROR(IF(AND($JD75="mas",'Classificação geral'!$I67=3),'Classificação geral'!V67,""),"")</f>
        <v/>
      </c>
      <c r="JM75" s="254" t="str">
        <f>IFERROR(IF(AND($JD75="mas",'Classificação geral'!$I67=3),'Classificação geral'!K67,""),"")</f>
        <v/>
      </c>
      <c r="JN75" s="254" t="str">
        <f>IFERROR(IF(AND($JD75="mas",'Classificação geral'!$I67=3),'Classificação geral'!W67,""),"")</f>
        <v/>
      </c>
      <c r="JO75" s="254" t="str">
        <f>IFERROR(IF(AND($JD75="mas",'Classificação geral'!$I67=3),'Classificação geral'!Y67,""),"")</f>
        <v/>
      </c>
      <c r="JP75" s="254" t="str">
        <f>IFERROR(IF(AND($JD75="mas",'Classificação geral'!$I67=3),'Classificação geral'!Z67,""),"")</f>
        <v/>
      </c>
      <c r="JQ75" s="254" t="str">
        <f>IFERROR(IF(AND($JD75="mas",'Classificação geral'!$I67=3),'Classificação geral'!L67,""),"")</f>
        <v/>
      </c>
      <c r="JR75" s="254" t="str">
        <f>IFERROR(IF(AND($JD75="mas",'Classificação geral'!$I67=3),'Classificação geral'!$AG67,""),"")</f>
        <v/>
      </c>
      <c r="JS75" s="256" t="str">
        <f>IFERROR(RANK(JR75,JR:JR,0)+ COUNTIF(JR$13:$JR73,JR75),"")</f>
        <v/>
      </c>
    </row>
    <row r="76" spans="1:279" s="312" customFormat="1" ht="24.75" customHeight="1" x14ac:dyDescent="0.4">
      <c r="A76" s="297"/>
      <c r="B76" s="309" t="str">
        <f t="shared" si="19"/>
        <v/>
      </c>
      <c r="C76" s="292" t="str">
        <f t="shared" si="20"/>
        <v/>
      </c>
      <c r="D76" s="292" t="str">
        <f t="shared" si="21"/>
        <v/>
      </c>
      <c r="E76" s="292" t="str">
        <f t="shared" si="22"/>
        <v/>
      </c>
      <c r="F76" s="293" t="str">
        <f t="shared" si="23"/>
        <v/>
      </c>
      <c r="G76" s="293" t="str">
        <f t="shared" si="24"/>
        <v/>
      </c>
      <c r="H76" s="294" t="str">
        <f t="shared" si="25"/>
        <v/>
      </c>
      <c r="I76" s="294" t="str">
        <f t="shared" si="26"/>
        <v/>
      </c>
      <c r="J76" s="294" t="str">
        <f t="shared" si="27"/>
        <v/>
      </c>
      <c r="K76" s="294" t="str">
        <f t="shared" si="28"/>
        <v/>
      </c>
      <c r="L76" s="294" t="str">
        <f t="shared" si="29"/>
        <v/>
      </c>
      <c r="M76" s="294" t="str">
        <f t="shared" si="30"/>
        <v/>
      </c>
      <c r="N76" s="294" t="str">
        <f t="shared" si="31"/>
        <v/>
      </c>
      <c r="O76" s="294" t="str">
        <f t="shared" si="32"/>
        <v/>
      </c>
      <c r="P76" s="294" t="str">
        <f t="shared" si="33"/>
        <v/>
      </c>
      <c r="Q76" s="294" t="str">
        <f t="shared" si="34"/>
        <v/>
      </c>
      <c r="R76" s="294" t="str">
        <f t="shared" si="121"/>
        <v/>
      </c>
      <c r="S76" s="294" t="str">
        <f t="shared" si="121"/>
        <v/>
      </c>
      <c r="T76" s="294" t="str">
        <f t="shared" si="36"/>
        <v/>
      </c>
      <c r="U76" s="294" t="str">
        <f t="shared" si="37"/>
        <v/>
      </c>
      <c r="V76" s="295">
        <v>62</v>
      </c>
      <c r="W76" s="296"/>
      <c r="X76" s="296"/>
      <c r="Y76" s="309" t="str">
        <f t="shared" si="38"/>
        <v/>
      </c>
      <c r="Z76" s="292" t="str">
        <f t="shared" si="39"/>
        <v/>
      </c>
      <c r="AA76" s="292" t="str">
        <f t="shared" si="40"/>
        <v/>
      </c>
      <c r="AB76" s="292" t="str">
        <f t="shared" si="41"/>
        <v/>
      </c>
      <c r="AC76" s="293" t="str">
        <f t="shared" si="42"/>
        <v/>
      </c>
      <c r="AD76" s="293" t="str">
        <f t="shared" si="43"/>
        <v/>
      </c>
      <c r="AE76" s="294" t="str">
        <f t="shared" si="44"/>
        <v/>
      </c>
      <c r="AF76" s="294" t="str">
        <f t="shared" si="45"/>
        <v/>
      </c>
      <c r="AG76" s="294" t="str">
        <f t="shared" si="46"/>
        <v/>
      </c>
      <c r="AH76" s="294" t="str">
        <f t="shared" si="47"/>
        <v/>
      </c>
      <c r="AI76" s="294" t="str">
        <f t="shared" si="48"/>
        <v/>
      </c>
      <c r="AJ76" s="294" t="str">
        <f t="shared" si="49"/>
        <v/>
      </c>
      <c r="AK76" s="294" t="str">
        <f t="shared" si="50"/>
        <v/>
      </c>
      <c r="AL76" s="294" t="str">
        <f t="shared" si="51"/>
        <v/>
      </c>
      <c r="AM76" s="294" t="str">
        <f t="shared" si="52"/>
        <v/>
      </c>
      <c r="AN76" s="294" t="str">
        <f t="shared" si="53"/>
        <v/>
      </c>
      <c r="AO76" s="294" t="str">
        <f t="shared" si="122"/>
        <v/>
      </c>
      <c r="AP76" s="294" t="str">
        <f t="shared" si="122"/>
        <v/>
      </c>
      <c r="AQ76" s="294" t="str">
        <f t="shared" si="55"/>
        <v/>
      </c>
      <c r="AR76" s="294" t="str">
        <f t="shared" si="56"/>
        <v/>
      </c>
      <c r="AS76" s="295">
        <v>62</v>
      </c>
      <c r="AT76" s="296"/>
      <c r="AU76" s="297"/>
      <c r="AV76" s="310" t="str">
        <f t="shared" si="57"/>
        <v/>
      </c>
      <c r="AW76" s="292" t="str">
        <f t="shared" si="58"/>
        <v/>
      </c>
      <c r="AX76" s="292" t="str">
        <f t="shared" si="59"/>
        <v/>
      </c>
      <c r="AY76" s="293" t="str">
        <f t="shared" si="60"/>
        <v/>
      </c>
      <c r="AZ76" s="293" t="str">
        <f t="shared" si="61"/>
        <v/>
      </c>
      <c r="BA76" s="293" t="str">
        <f t="shared" si="62"/>
        <v/>
      </c>
      <c r="BB76" s="294" t="str">
        <f t="shared" si="63"/>
        <v/>
      </c>
      <c r="BC76" s="294" t="str">
        <f t="shared" si="64"/>
        <v/>
      </c>
      <c r="BD76" s="294" t="str">
        <f t="shared" si="65"/>
        <v/>
      </c>
      <c r="BE76" s="294" t="str">
        <f t="shared" si="66"/>
        <v/>
      </c>
      <c r="BF76" s="294" t="str">
        <f t="shared" si="67"/>
        <v/>
      </c>
      <c r="BG76" s="294" t="str">
        <f t="shared" si="68"/>
        <v/>
      </c>
      <c r="BH76" s="294" t="str">
        <f t="shared" si="69"/>
        <v/>
      </c>
      <c r="BI76" s="294" t="str">
        <f t="shared" si="70"/>
        <v/>
      </c>
      <c r="BJ76" s="294" t="str">
        <f t="shared" si="71"/>
        <v/>
      </c>
      <c r="BK76" s="294" t="str">
        <f t="shared" si="72"/>
        <v/>
      </c>
      <c r="BL76" s="294" t="str">
        <f t="shared" si="123"/>
        <v/>
      </c>
      <c r="BM76" s="294" t="str">
        <f t="shared" si="123"/>
        <v/>
      </c>
      <c r="BN76" s="294" t="str">
        <f t="shared" si="74"/>
        <v/>
      </c>
      <c r="BO76" s="294" t="str">
        <f t="shared" si="75"/>
        <v/>
      </c>
      <c r="BP76" s="295">
        <v>62</v>
      </c>
      <c r="BQ76" s="296"/>
      <c r="BR76" s="296"/>
      <c r="BS76" s="310" t="str">
        <f t="shared" si="76"/>
        <v/>
      </c>
      <c r="BT76" s="292" t="str">
        <f t="shared" si="77"/>
        <v/>
      </c>
      <c r="BU76" s="292" t="str">
        <f t="shared" si="78"/>
        <v/>
      </c>
      <c r="BV76" s="293" t="str">
        <f t="shared" si="79"/>
        <v/>
      </c>
      <c r="BW76" s="293" t="str">
        <f t="shared" si="80"/>
        <v/>
      </c>
      <c r="BX76" s="293" t="str">
        <f t="shared" si="124"/>
        <v/>
      </c>
      <c r="BY76" s="294" t="str">
        <f t="shared" si="124"/>
        <v/>
      </c>
      <c r="BZ76" s="294" t="str">
        <f t="shared" si="82"/>
        <v/>
      </c>
      <c r="CA76" s="294" t="str">
        <f t="shared" si="83"/>
        <v/>
      </c>
      <c r="CB76" s="294" t="str">
        <f t="shared" si="84"/>
        <v/>
      </c>
      <c r="CC76" s="294" t="str">
        <f t="shared" si="85"/>
        <v/>
      </c>
      <c r="CD76" s="294" t="str">
        <f t="shared" si="86"/>
        <v/>
      </c>
      <c r="CE76" s="294" t="str">
        <f t="shared" si="87"/>
        <v/>
      </c>
      <c r="CF76" s="294" t="str">
        <f t="shared" si="88"/>
        <v/>
      </c>
      <c r="CG76" s="294" t="str">
        <f t="shared" si="89"/>
        <v/>
      </c>
      <c r="CH76" s="294" t="str">
        <f t="shared" si="90"/>
        <v/>
      </c>
      <c r="CI76" s="294" t="str">
        <f t="shared" si="125"/>
        <v/>
      </c>
      <c r="CJ76" s="294" t="str">
        <f t="shared" si="125"/>
        <v/>
      </c>
      <c r="CK76" s="294" t="str">
        <f t="shared" si="92"/>
        <v/>
      </c>
      <c r="CL76" s="294" t="str">
        <f t="shared" si="93"/>
        <v/>
      </c>
      <c r="CM76" s="295">
        <v>62</v>
      </c>
      <c r="CN76" s="297"/>
      <c r="CO76" s="297"/>
      <c r="CP76" s="309" t="str">
        <f t="shared" si="94"/>
        <v/>
      </c>
      <c r="CQ76" s="292" t="str">
        <f t="shared" si="95"/>
        <v/>
      </c>
      <c r="CR76" s="292" t="str">
        <f t="shared" si="96"/>
        <v/>
      </c>
      <c r="CS76" s="292" t="str">
        <f t="shared" si="97"/>
        <v/>
      </c>
      <c r="CT76" s="293" t="str">
        <f t="shared" si="98"/>
        <v/>
      </c>
      <c r="CU76" s="293" t="str">
        <f t="shared" si="99"/>
        <v/>
      </c>
      <c r="CV76" s="294" t="str">
        <f t="shared" si="100"/>
        <v/>
      </c>
      <c r="CW76" s="294" t="str">
        <f t="shared" si="101"/>
        <v/>
      </c>
      <c r="CX76" s="294" t="str">
        <f t="shared" si="102"/>
        <v/>
      </c>
      <c r="CY76" s="294" t="str">
        <f t="shared" si="103"/>
        <v/>
      </c>
      <c r="CZ76" s="294" t="str">
        <f t="shared" si="104"/>
        <v/>
      </c>
      <c r="DA76" s="294" t="str">
        <f t="shared" si="105"/>
        <v/>
      </c>
      <c r="DB76" s="294" t="str">
        <f t="shared" si="106"/>
        <v/>
      </c>
      <c r="DC76" s="294" t="str">
        <f t="shared" si="107"/>
        <v/>
      </c>
      <c r="DD76" s="294" t="str">
        <f t="shared" si="108"/>
        <v/>
      </c>
      <c r="DE76" s="294" t="str">
        <f t="shared" si="109"/>
        <v/>
      </c>
      <c r="DF76" s="294" t="str">
        <f t="shared" si="126"/>
        <v/>
      </c>
      <c r="DG76" s="294" t="str">
        <f t="shared" si="126"/>
        <v/>
      </c>
      <c r="DH76" s="294" t="str">
        <f t="shared" si="111"/>
        <v/>
      </c>
      <c r="DI76" s="294" t="str">
        <f t="shared" si="112"/>
        <v/>
      </c>
      <c r="DJ76" s="295">
        <v>62</v>
      </c>
      <c r="DK76" s="296"/>
      <c r="DL76" s="296"/>
      <c r="DM76" s="309" t="str">
        <f t="shared" si="113"/>
        <v/>
      </c>
      <c r="DN76" s="292" t="str">
        <f t="shared" si="114"/>
        <v/>
      </c>
      <c r="DO76" s="292" t="str">
        <f t="shared" si="115"/>
        <v/>
      </c>
      <c r="DP76" s="292" t="str">
        <f t="shared" si="116"/>
        <v/>
      </c>
      <c r="DQ76" s="293" t="str">
        <f t="shared" si="117"/>
        <v/>
      </c>
      <c r="DR76" s="293" t="str">
        <f t="shared" si="118"/>
        <v/>
      </c>
      <c r="DS76" s="293" t="str">
        <f t="shared" si="7"/>
        <v/>
      </c>
      <c r="DT76" s="293" t="str">
        <f t="shared" si="8"/>
        <v/>
      </c>
      <c r="DU76" s="294" t="str">
        <f t="shared" si="9"/>
        <v/>
      </c>
      <c r="DV76" s="294" t="str">
        <f t="shared" si="10"/>
        <v/>
      </c>
      <c r="DW76" s="294" t="str">
        <f t="shared" si="11"/>
        <v/>
      </c>
      <c r="DX76" s="294" t="str">
        <f t="shared" si="12"/>
        <v/>
      </c>
      <c r="DY76" s="294" t="str">
        <f t="shared" si="13"/>
        <v/>
      </c>
      <c r="DZ76" s="294" t="str">
        <f t="shared" si="14"/>
        <v/>
      </c>
      <c r="EA76" s="294" t="str">
        <f t="shared" si="15"/>
        <v/>
      </c>
      <c r="EB76" s="294" t="str">
        <f t="shared" si="16"/>
        <v/>
      </c>
      <c r="EC76" s="294" t="str">
        <f t="shared" si="17"/>
        <v/>
      </c>
      <c r="ED76" s="294" t="str">
        <f t="shared" si="120"/>
        <v/>
      </c>
      <c r="EE76" s="294" t="str">
        <f t="shared" si="18"/>
        <v/>
      </c>
      <c r="EF76" s="294" t="str">
        <f t="shared" si="119"/>
        <v/>
      </c>
      <c r="EG76" s="295">
        <v>62</v>
      </c>
      <c r="EH76" s="306"/>
      <c r="EI76" s="306"/>
      <c r="EJ76" s="306"/>
      <c r="EK76" s="306"/>
      <c r="EL76" s="306"/>
      <c r="EM76" s="306"/>
      <c r="EN76" s="306"/>
      <c r="EO76" s="306"/>
      <c r="EP76" s="306"/>
      <c r="EQ76" s="306"/>
      <c r="ER76" s="306"/>
      <c r="ES76" s="306"/>
      <c r="ET76" s="306"/>
      <c r="EU76" s="254" t="str">
        <f>IFERROR(IF(AND('Classificação geral'!$H68="FEM",'Classificação geral'!$I68=1,'Classificação geral'!$F68="Mini"),'Classificação geral'!$A68,""),"")</f>
        <v/>
      </c>
      <c r="EV76" s="254" t="str">
        <f>IFERROR(IF(AND('Classificação geral'!$H68="FEM",'Classificação geral'!$I68=1,'Classificação geral'!F68="Mini"),'Classificação geral'!$B68,""),"")</f>
        <v/>
      </c>
      <c r="EW76" s="255" t="str">
        <f>IF($EV76='Classificação geral'!$B68,'Classificação geral'!$C68,"")</f>
        <v/>
      </c>
      <c r="EX76" s="255" t="str">
        <f>IF($EV76='Classificação geral'!$B68,'Classificação geral'!$D68,"")</f>
        <v/>
      </c>
      <c r="EY76" s="255" t="str">
        <f>IF($EV76='Classificação geral'!$B68,'Classificação geral'!$H68,"")</f>
        <v/>
      </c>
      <c r="EZ76" s="255" t="str">
        <f>IF($EY76='Classificação geral'!$H68,'Classificação geral'!$I68,"")</f>
        <v/>
      </c>
      <c r="FA76" s="255" t="str">
        <f>IF($EZ76='Classificação geral'!$I68,'Classificação geral'!$N68,"")</f>
        <v/>
      </c>
      <c r="FB76" s="255" t="str">
        <f>IF($EZ76='Classificação geral'!$I68,'Classificação geral'!$Q68,"")</f>
        <v/>
      </c>
      <c r="FC76" s="255" t="str">
        <f>IF($EZ76='Classificação geral'!$I68,'Classificação geral'!$R68,"")</f>
        <v/>
      </c>
      <c r="FD76" s="255" t="str">
        <f>IF($EZ76='Classificação geral'!$I68,'Classificação geral'!$J68,"")</f>
        <v/>
      </c>
      <c r="FE76" s="255" t="str">
        <f>IF($EZ76='Classificação geral'!$I68,'Classificação geral'!$S68,"")</f>
        <v/>
      </c>
      <c r="FF76" s="255" t="str">
        <f>IF($EZ76='Classificação geral'!$I68,'Classificação geral'!$U68,"")</f>
        <v/>
      </c>
      <c r="FG76" s="255" t="str">
        <f>IF($EZ76='Classificação geral'!$I68,'Classificação geral'!$V68,"")</f>
        <v/>
      </c>
      <c r="FH76" s="255" t="str">
        <f>IF($EZ76='Classificação geral'!$I68,'Classificação geral'!$K68,"")</f>
        <v/>
      </c>
      <c r="FI76" s="255" t="str">
        <f>IF($EZ76='Classificação geral'!$I68,'Classificação geral'!$W68,"")</f>
        <v/>
      </c>
      <c r="FJ76" s="255" t="str">
        <f>IF($EZ76='Classificação geral'!$I68,'Classificação geral'!$Y68,"")</f>
        <v/>
      </c>
      <c r="FK76" s="255" t="str">
        <f>IF($EZ76='Classificação geral'!$I68,'Classificação geral'!$Z68,"")</f>
        <v/>
      </c>
      <c r="FL76" s="255" t="str">
        <f>IF($EZ76='Classificação geral'!$I68,'Classificação geral'!$L68,"")</f>
        <v/>
      </c>
      <c r="FM76" s="255" t="str">
        <f>IF($EZ76='Classificação geral'!$I68,'Classificação geral'!$M68,"")</f>
        <v/>
      </c>
      <c r="FN76" s="255" t="str">
        <f>IF($EZ76='Classificação geral'!$I68,'Classificação geral'!$AG68,"")</f>
        <v/>
      </c>
      <c r="FO76" s="256" t="str">
        <f>IFERROR(RANK(FN76,FN:FN,0)+ COUNTIF($FN$13:FN75,FN76),"")</f>
        <v/>
      </c>
      <c r="FP76" s="244"/>
      <c r="FQ76" s="254" t="str">
        <f>IFERROR(IF(AND('Classificação geral'!$H68="mas",'Classificação geral'!$I68=1,'Classificação geral'!$F68="Mini"),'Classificação geral'!$A68,""),"")</f>
        <v/>
      </c>
      <c r="FR76" s="254" t="str">
        <f>IFERROR(IF(AND('Classificação geral'!$H68="mas",'Classificação geral'!$I68=1,'Classificação geral'!$F68="Mini"),'Classificação geral'!$B68,""),"")</f>
        <v/>
      </c>
      <c r="FS76" s="255" t="str">
        <f>IF($FR76='Classificação geral'!$B68,'Classificação geral'!$C68,"")</f>
        <v/>
      </c>
      <c r="FT76" s="255" t="str">
        <f>IF($FR76='Classificação geral'!$B68,'Classificação geral'!$D68,"")</f>
        <v/>
      </c>
      <c r="FU76" s="255" t="str">
        <f>IF($FR76='Classificação geral'!$B68,'Classificação geral'!$H68,"")</f>
        <v/>
      </c>
      <c r="FV76" s="254" t="str">
        <f>IFERROR(IF(AND($FU76="mas",'Classificação geral'!$I68=1),'Classificação geral'!I68,""),"")</f>
        <v/>
      </c>
      <c r="FW76" s="254" t="str">
        <f>IFERROR(IF(AND($FU76="mas",'Classificação geral'!$I68=1),'Classificação geral'!N68,""),"")</f>
        <v/>
      </c>
      <c r="FX76" s="254" t="str">
        <f>IFERROR(IF(AND($FU76="mas",'Classificação geral'!$I68=1),'Classificação geral'!Q68,""),"")</f>
        <v/>
      </c>
      <c r="FY76" s="254" t="str">
        <f>IFERROR(IF(AND($FU76="mas",'Classificação geral'!$I68=1),'Classificação geral'!R68,""),"")</f>
        <v/>
      </c>
      <c r="FZ76" s="254" t="str">
        <f>IFERROR(IF(AND($FU76="mas",'Classificação geral'!$I68=1),'Classificação geral'!J68,""),"")</f>
        <v/>
      </c>
      <c r="GA76" s="254" t="str">
        <f>IFERROR(IF(AND($FU76="mas",'Classificação geral'!$I68=1),'Classificação geral'!S68,""),"")</f>
        <v/>
      </c>
      <c r="GB76" s="254" t="str">
        <f>IFERROR(IF(AND($FU76="mas",'Classificação geral'!$I68=1),'Classificação geral'!U68,""),"")</f>
        <v/>
      </c>
      <c r="GC76" s="254" t="str">
        <f>IFERROR(IF(AND($FU76="mas",'Classificação geral'!$I68=1),'Classificação geral'!V68,""),"")</f>
        <v/>
      </c>
      <c r="GD76" s="254" t="str">
        <f>IFERROR(IF(AND($FU76="mas",'Classificação geral'!$I68=1),'Classificação geral'!K68,""),"")</f>
        <v/>
      </c>
      <c r="GE76" s="254" t="str">
        <f>IFERROR(IF(AND($FU76="mas",'Classificação geral'!$I68=1),'Classificação geral'!W68,""),"")</f>
        <v/>
      </c>
      <c r="GF76" s="254" t="str">
        <f>IFERROR(IF(AND($FU76="mas",'Classificação geral'!$I68=1),'Classificação geral'!Y68,""),"")</f>
        <v/>
      </c>
      <c r="GG76" s="254" t="str">
        <f>IFERROR(IF(AND($FU76="mas",'Classificação geral'!$I68=1),'Classificação geral'!Z68,""),"")</f>
        <v/>
      </c>
      <c r="GH76" s="254" t="str">
        <f>IFERROR(IF(AND($FU76="mas",'Classificação geral'!$I68=1),'Classificação geral'!L68,""),"")</f>
        <v/>
      </c>
      <c r="GI76" s="254" t="str">
        <f>IFERROR(IF(AND($FU76="mas",'Classificação geral'!$I68=1),'Classificação geral'!M68,""),"")</f>
        <v/>
      </c>
      <c r="GJ76" s="302" t="str">
        <f>IFERROR(IF(AND($FU76="mas",'Classificação geral'!$I68=1),'Classificação geral'!AG68,""),"")</f>
        <v/>
      </c>
      <c r="GK76" s="256" t="str">
        <f>IFERROR(RANK(GJ76,GJ:GJ,0)+ COUNTIF($GJ$13:GJ75,GJ76),"")</f>
        <v/>
      </c>
      <c r="GL76" s="244"/>
      <c r="GM76" s="254" t="str">
        <f>IFERROR(IF(AND('Classificação geral'!$H68="fem",'Classificação geral'!$I68=2,'Classificação geral'!$F68="Mini"),'Classificação geral'!$A68,""),"")</f>
        <v/>
      </c>
      <c r="GN76" s="254" t="str">
        <f>IFERROR(IF(AND('Classificação geral'!$H68="fem",'Classificação geral'!$I68=2,'Classificação geral'!$F68="Mini"),'Classificação geral'!$B68,""),"")</f>
        <v/>
      </c>
      <c r="GO76" s="255" t="str">
        <f>IF($GN76='Classificação geral'!$B68,'Classificação geral'!$C68,"")</f>
        <v/>
      </c>
      <c r="GP76" s="255" t="str">
        <f>IF($GN76='Classificação geral'!$B68,'Classificação geral'!$D68,"")</f>
        <v/>
      </c>
      <c r="GQ76" s="255" t="str">
        <f>IF($GN76='Classificação geral'!$B68,'Classificação geral'!$H68,"")</f>
        <v/>
      </c>
      <c r="GR76" s="254" t="str">
        <f>IFERROR(IF(AND($GQ76="fem",'Classificação geral'!$I68=2),'Classificação geral'!I68,""),"")</f>
        <v/>
      </c>
      <c r="GS76" s="254" t="str">
        <f>IFERROR(IF(AND($GQ76="fem",'Classificação geral'!$I68=2),'Classificação geral'!N68,""),"")</f>
        <v/>
      </c>
      <c r="GT76" s="254" t="str">
        <f>IFERROR(IF(AND($GQ76="fem",'Classificação geral'!$I68=2),'Classificação geral'!Q68,""),"")</f>
        <v/>
      </c>
      <c r="GU76" s="254" t="str">
        <f>IFERROR(IF(AND($GQ76="fem",'Classificação geral'!$I68=2),'Classificação geral'!R68,""),"")</f>
        <v/>
      </c>
      <c r="GV76" s="254" t="str">
        <f>IFERROR(IF(AND($GQ76="fem",'Classificação geral'!$I68=2),'Classificação geral'!J68,""),"")</f>
        <v/>
      </c>
      <c r="GW76" s="254" t="str">
        <f>IFERROR(IF(AND($GQ76="fem",'Classificação geral'!$I68=2),'Classificação geral'!S68,""),"")</f>
        <v/>
      </c>
      <c r="GX76" s="254" t="str">
        <f>IFERROR(IF(AND($GQ76="fem",'Classificação geral'!$I68=2),'Classificação geral'!U68,""),"")</f>
        <v/>
      </c>
      <c r="GY76" s="254" t="str">
        <f>IFERROR(IF(AND($GQ76="fem",'Classificação geral'!$I68=2),'Classificação geral'!V68,""),"")</f>
        <v/>
      </c>
      <c r="GZ76" s="254" t="str">
        <f>IFERROR(IF(AND($GQ76="fem",'Classificação geral'!$I68=2),'Classificação geral'!K68,""),"")</f>
        <v/>
      </c>
      <c r="HA76" s="254" t="str">
        <f>IFERROR(IF(AND($GQ76="fem",'Classificação geral'!$I68=2),'Classificação geral'!W68,""),"")</f>
        <v/>
      </c>
      <c r="HB76" s="254" t="str">
        <f>IFERROR(IF(AND($GQ76="fem",'Classificação geral'!$I68=2),'Classificação geral'!Y68,""),"")</f>
        <v/>
      </c>
      <c r="HC76" s="254" t="str">
        <f>IFERROR(IF(AND($GQ76="fem",'Classificação geral'!$I68=2),'Classificação geral'!Z68,""),"")</f>
        <v/>
      </c>
      <c r="HD76" s="254" t="str">
        <f>IFERROR(IF(AND($GQ76="fem",'Classificação geral'!$I68=2),'Classificação geral'!L68,""),"")</f>
        <v/>
      </c>
      <c r="HE76" s="254" t="str">
        <f>IFERROR(IF(AND($GQ76="fem",'Classificação geral'!$I68=2),'Classificação geral'!M68,""),"")</f>
        <v/>
      </c>
      <c r="HF76" s="254" t="str">
        <f>IFERROR(IF(AND($GQ76="fem",'Classificação geral'!$I68=2),'Classificação geral'!AG68,""),"")</f>
        <v/>
      </c>
      <c r="HG76" s="256" t="str">
        <f>IFERROR(RANK(HF76,HF:HF,0)+ COUNTIF(HF$13:$HF74,HF76),"")</f>
        <v/>
      </c>
      <c r="HH76" s="244"/>
      <c r="HI76" s="254" t="str">
        <f>IFERROR(IF(AND('Classificação geral'!$H68="mas",'Classificação geral'!$I68=2,'Classificação geral'!$F68="Mini"),'Classificação geral'!$A68,""),"")</f>
        <v/>
      </c>
      <c r="HJ76" s="254" t="str">
        <f>IFERROR(IF(AND('Classificação geral'!$H68="mas",'Classificação geral'!$I68=2,'Classificação geral'!$F68="Mini"),'Classificação geral'!$B68,""),"")</f>
        <v/>
      </c>
      <c r="HK76" s="255" t="str">
        <f>IF($HJ76='Classificação geral'!$B68,'Classificação geral'!$C68,"")</f>
        <v/>
      </c>
      <c r="HL76" s="255" t="str">
        <f>IF($HJ76='Classificação geral'!$B68,'Classificação geral'!$D68,"")</f>
        <v/>
      </c>
      <c r="HM76" s="255" t="str">
        <f>IF($HJ76='Classificação geral'!$B68,'Classificação geral'!$H68,"")</f>
        <v/>
      </c>
      <c r="HN76" s="254" t="str">
        <f>IFERROR(IF(AND($HM76="mas",'Classificação geral'!$I68=2),'Classificação geral'!I68,""),"")</f>
        <v/>
      </c>
      <c r="HO76" s="254" t="str">
        <f>IFERROR(IF(AND($HM76="mas",'Classificação geral'!$I68=2),'Classificação geral'!N68,""),"")</f>
        <v/>
      </c>
      <c r="HP76" s="254" t="str">
        <f>IFERROR(IF(AND($HM76="mas",'Classificação geral'!$I68=2),'Classificação geral'!Q68,""),"")</f>
        <v/>
      </c>
      <c r="HQ76" s="254" t="str">
        <f>IFERROR(IF(AND($HM76="mas",'Classificação geral'!$I68=2),'Classificação geral'!R68,""),"")</f>
        <v/>
      </c>
      <c r="HR76" s="254" t="str">
        <f>IFERROR(IF(AND($HM76="mas",'Classificação geral'!$I68=2),'Classificação geral'!J68,""),"")</f>
        <v/>
      </c>
      <c r="HS76" s="254" t="str">
        <f>IFERROR(IF(AND($HM76="mas",'Classificação geral'!$I68=2),'Classificação geral'!S68,""),"")</f>
        <v/>
      </c>
      <c r="HT76" s="254" t="str">
        <f>IFERROR(IF(AND($HM76="mas",'Classificação geral'!$I68=2),'Classificação geral'!U68,""),"")</f>
        <v/>
      </c>
      <c r="HU76" s="254" t="str">
        <f>IFERROR(IF(AND($HM76="mas",'Classificação geral'!$I68=2),'Classificação geral'!V68,""),"")</f>
        <v/>
      </c>
      <c r="HV76" s="254" t="str">
        <f>IFERROR(IF(AND($HM76="mas",'Classificação geral'!$I68=2),'Classificação geral'!J68,""),"")</f>
        <v/>
      </c>
      <c r="HW76" s="254" t="str">
        <f>IFERROR(IF(AND($HM76="mas",'Classificação geral'!$I68=2),'Classificação geral'!W68,""),"")</f>
        <v/>
      </c>
      <c r="HX76" s="254" t="str">
        <f>IFERROR(IF(AND($HM76="mas",'Classificação geral'!$I68=2),'Classificação geral'!Y68,""),"")</f>
        <v/>
      </c>
      <c r="HY76" s="254" t="str">
        <f>IFERROR(IF(AND($HM76="mas",'Classificação geral'!$I68=2),'Classificação geral'!Z68,""),"")</f>
        <v/>
      </c>
      <c r="HZ76" s="254" t="str">
        <f>IFERROR(IF(AND($HM76="mas",'Classificação geral'!$I68=2),'Classificação geral'!L68,""),"")</f>
        <v/>
      </c>
      <c r="IA76" s="254" t="str">
        <f>IFERROR(IF(AND($HM76="mas",'Classificação geral'!$I68=2),'Classificação geral'!$AG68,""),"")</f>
        <v/>
      </c>
      <c r="IB76" s="256" t="str">
        <f>IFERROR(RANK(IA76,IA:IA,0)+ COUNTIF($IA$13:IA$13,IA76),"")</f>
        <v/>
      </c>
      <c r="IC76" s="244"/>
      <c r="ID76" s="254" t="str">
        <f>IFERROR(IF(AND('Classificação geral'!$H68="fem",'Classificação geral'!$I68=3,'Classificação geral'!$F68="Mini"),'Classificação geral'!$A68,""),"")</f>
        <v/>
      </c>
      <c r="IE76" s="254" t="str">
        <f>IFERROR(IF(AND('Classificação geral'!$H68="fem",'Classificação geral'!$I68=3,'Classificação geral'!$F68="Mini"),'Classificação geral'!$B68,""),"")</f>
        <v/>
      </c>
      <c r="IF76" s="255" t="str">
        <f>IF($IE76='Classificação geral'!$B68,'Classificação geral'!$C68,"")</f>
        <v/>
      </c>
      <c r="IG76" s="255" t="str">
        <f>IF($IE76='Classificação geral'!$B68,'Classificação geral'!$D68,"")</f>
        <v/>
      </c>
      <c r="IH76" s="255" t="str">
        <f>IF($IE76='Classificação geral'!$B68,'Classificação geral'!$H68,"")</f>
        <v/>
      </c>
      <c r="II76" s="255" t="str">
        <f>IF($IH76='Classificação geral'!$H68,'Classificação geral'!$I68,"")</f>
        <v/>
      </c>
      <c r="IJ76" s="255" t="str">
        <f>IF($II76='Classificação geral'!$I68,'Classificação geral'!$N68,"")</f>
        <v/>
      </c>
      <c r="IK76" s="255" t="str">
        <f>IF($II76='Classificação geral'!$I68,'Classificação geral'!$Q68,"")</f>
        <v/>
      </c>
      <c r="IL76" s="255" t="str">
        <f>IF($II76='Classificação geral'!$I68,'Classificação geral'!$R68,"")</f>
        <v/>
      </c>
      <c r="IM76" s="255" t="str">
        <f>IF($II76='Classificação geral'!$I68,'Classificação geral'!$J68,"")</f>
        <v/>
      </c>
      <c r="IN76" s="255" t="str">
        <f>IF($II76='Classificação geral'!$I68,'Classificação geral'!$S68,"")</f>
        <v/>
      </c>
      <c r="IO76" s="255" t="str">
        <f>IF($II76='Classificação geral'!$I68,'Classificação geral'!$U68,"")</f>
        <v/>
      </c>
      <c r="IP76" s="255" t="str">
        <f>IF($II76='Classificação geral'!$I68,'Classificação geral'!$V68,"")</f>
        <v/>
      </c>
      <c r="IQ76" s="255" t="str">
        <f>IF($II76='Classificação geral'!$I68,'Classificação geral'!$K68,"")</f>
        <v/>
      </c>
      <c r="IR76" s="255" t="str">
        <f>IF($II76='Classificação geral'!$I68,'Classificação geral'!$W68,"")</f>
        <v/>
      </c>
      <c r="IS76" s="255" t="str">
        <f>IF($II76='Classificação geral'!$I68,'Classificação geral'!$Y68,"")</f>
        <v/>
      </c>
      <c r="IT76" s="255" t="str">
        <f>IF($II76='Classificação geral'!$I68,'Classificação geral'!$Z68,"")</f>
        <v/>
      </c>
      <c r="IU76" s="255" t="str">
        <f>IF($II76='Classificação geral'!$I68,'Classificação geral'!$L68,"")</f>
        <v/>
      </c>
      <c r="IV76" s="255" t="str">
        <f>IF($II76='Classificação geral'!$I68,'Classificação geral'!$M68,"")</f>
        <v/>
      </c>
      <c r="IW76" s="255" t="str">
        <f>IF($II76='Classificação geral'!$I68,'Classificação geral'!$AG68,"")</f>
        <v/>
      </c>
      <c r="IX76" s="256" t="str">
        <f>IFERROR(RANK(IW76,IW:IW,0)+ COUNTIF($IW$13:IW74,IW76),"")</f>
        <v/>
      </c>
      <c r="IY76" s="244"/>
      <c r="IZ76" s="254" t="str">
        <f>IFERROR(IF(AND('Classificação geral'!$H68="mas",'Classificação geral'!$I68=3,'Classificação geral'!$F68="Mini"),'Classificação geral'!$A68,""),"")</f>
        <v/>
      </c>
      <c r="JA76" s="254" t="str">
        <f>IFERROR(IF(AND('Classificação geral'!$H68="mas",'Classificação geral'!$I68=3,'Classificação geral'!$F68="Mini"),'Classificação geral'!$B68,""),"")</f>
        <v/>
      </c>
      <c r="JB76" s="255" t="str">
        <f>IF($JA76='Classificação geral'!$B68,'Classificação geral'!$C68,"")</f>
        <v/>
      </c>
      <c r="JC76" s="255" t="str">
        <f>IF($JA76='Classificação geral'!$B68,'Classificação geral'!$D68,"")</f>
        <v/>
      </c>
      <c r="JD76" s="255" t="str">
        <f>IF($JA76='Classificação geral'!$B68,'Classificação geral'!$H68,"")</f>
        <v/>
      </c>
      <c r="JE76" s="254" t="str">
        <f>IFERROR(IF(AND($JD76="mas",'Classificação geral'!$I68=3),'Classificação geral'!I68,""),"")</f>
        <v/>
      </c>
      <c r="JF76" s="254" t="str">
        <f>IFERROR(IF(AND($JD76="mas",'Classificação geral'!$I68=3),'Classificação geral'!N68,""),"")</f>
        <v/>
      </c>
      <c r="JG76" s="254" t="str">
        <f>IFERROR(IF(AND($JD76="mas",'Classificação geral'!$I68=3),'Classificação geral'!Q68,""),"")</f>
        <v/>
      </c>
      <c r="JH76" s="254" t="str">
        <f>IFERROR(IF(AND($JD76="mas",'Classificação geral'!$I68=3),'Classificação geral'!R68,""),"")</f>
        <v/>
      </c>
      <c r="JI76" s="254" t="str">
        <f>IFERROR(IF(AND($JD76="mas",'Classificação geral'!$I68=3),'Classificação geral'!J68,""),"")</f>
        <v/>
      </c>
      <c r="JJ76" s="254" t="str">
        <f>IFERROR(IF(AND($JD76="mas",'Classificação geral'!$I68=3),'Classificação geral'!S68,""),"")</f>
        <v/>
      </c>
      <c r="JK76" s="254" t="str">
        <f>IFERROR(IF(AND($JD76="mas",'Classificação geral'!$I68=3),'Classificação geral'!U68,""),"")</f>
        <v/>
      </c>
      <c r="JL76" s="254" t="str">
        <f>IFERROR(IF(AND($JD76="mas",'Classificação geral'!$I68=3),'Classificação geral'!V68,""),"")</f>
        <v/>
      </c>
      <c r="JM76" s="254" t="str">
        <f>IFERROR(IF(AND($JD76="mas",'Classificação geral'!$I68=3),'Classificação geral'!K68,""),"")</f>
        <v/>
      </c>
      <c r="JN76" s="254" t="str">
        <f>IFERROR(IF(AND($JD76="mas",'Classificação geral'!$I68=3),'Classificação geral'!W68,""),"")</f>
        <v/>
      </c>
      <c r="JO76" s="254" t="str">
        <f>IFERROR(IF(AND($JD76="mas",'Classificação geral'!$I68=3),'Classificação geral'!Y68,""),"")</f>
        <v/>
      </c>
      <c r="JP76" s="254" t="str">
        <f>IFERROR(IF(AND($JD76="mas",'Classificação geral'!$I68=3),'Classificação geral'!Z68,""),"")</f>
        <v/>
      </c>
      <c r="JQ76" s="254" t="str">
        <f>IFERROR(IF(AND($JD76="mas",'Classificação geral'!$I68=3),'Classificação geral'!L68,""),"")</f>
        <v/>
      </c>
      <c r="JR76" s="254" t="str">
        <f>IFERROR(IF(AND($JD76="mas",'Classificação geral'!$I68=3),'Classificação geral'!$AG68,""),"")</f>
        <v/>
      </c>
      <c r="JS76" s="256" t="str">
        <f>IFERROR(RANK(JR76,JR:JR,0)+ COUNTIF(JR$13:$JR74,JR76),"")</f>
        <v/>
      </c>
    </row>
    <row r="77" spans="1:279" s="217" customFormat="1" ht="24.75" customHeight="1" x14ac:dyDescent="0.4">
      <c r="A77" s="297"/>
      <c r="B77" s="309" t="str">
        <f t="shared" si="19"/>
        <v/>
      </c>
      <c r="C77" s="292" t="str">
        <f t="shared" si="20"/>
        <v/>
      </c>
      <c r="D77" s="292" t="str">
        <f t="shared" si="21"/>
        <v/>
      </c>
      <c r="E77" s="292" t="str">
        <f t="shared" si="22"/>
        <v/>
      </c>
      <c r="F77" s="293" t="str">
        <f t="shared" si="23"/>
        <v/>
      </c>
      <c r="G77" s="293" t="str">
        <f t="shared" si="24"/>
        <v/>
      </c>
      <c r="H77" s="294" t="str">
        <f t="shared" si="25"/>
        <v/>
      </c>
      <c r="I77" s="294" t="str">
        <f t="shared" si="26"/>
        <v/>
      </c>
      <c r="J77" s="294" t="str">
        <f t="shared" si="27"/>
        <v/>
      </c>
      <c r="K77" s="294" t="str">
        <f t="shared" si="28"/>
        <v/>
      </c>
      <c r="L77" s="294" t="str">
        <f t="shared" si="29"/>
        <v/>
      </c>
      <c r="M77" s="294" t="str">
        <f t="shared" si="30"/>
        <v/>
      </c>
      <c r="N77" s="294" t="str">
        <f t="shared" si="31"/>
        <v/>
      </c>
      <c r="O77" s="294" t="str">
        <f t="shared" si="32"/>
        <v/>
      </c>
      <c r="P77" s="294" t="str">
        <f t="shared" si="33"/>
        <v/>
      </c>
      <c r="Q77" s="294" t="str">
        <f t="shared" si="34"/>
        <v/>
      </c>
      <c r="R77" s="294" t="str">
        <f t="shared" si="121"/>
        <v/>
      </c>
      <c r="S77" s="294" t="str">
        <f t="shared" si="121"/>
        <v/>
      </c>
      <c r="T77" s="294" t="str">
        <f t="shared" si="36"/>
        <v/>
      </c>
      <c r="U77" s="294" t="str">
        <f t="shared" si="37"/>
        <v/>
      </c>
      <c r="V77" s="295">
        <v>63</v>
      </c>
      <c r="W77" s="296"/>
      <c r="X77" s="296"/>
      <c r="Y77" s="309" t="str">
        <f t="shared" si="38"/>
        <v/>
      </c>
      <c r="Z77" s="292" t="str">
        <f t="shared" si="39"/>
        <v/>
      </c>
      <c r="AA77" s="292" t="str">
        <f t="shared" si="40"/>
        <v/>
      </c>
      <c r="AB77" s="292" t="str">
        <f t="shared" si="41"/>
        <v/>
      </c>
      <c r="AC77" s="293" t="str">
        <f t="shared" si="42"/>
        <v/>
      </c>
      <c r="AD77" s="293" t="str">
        <f t="shared" si="43"/>
        <v/>
      </c>
      <c r="AE77" s="294" t="str">
        <f t="shared" si="44"/>
        <v/>
      </c>
      <c r="AF77" s="294" t="str">
        <f t="shared" si="45"/>
        <v/>
      </c>
      <c r="AG77" s="294" t="str">
        <f t="shared" si="46"/>
        <v/>
      </c>
      <c r="AH77" s="294" t="str">
        <f t="shared" si="47"/>
        <v/>
      </c>
      <c r="AI77" s="294" t="str">
        <f t="shared" si="48"/>
        <v/>
      </c>
      <c r="AJ77" s="294" t="str">
        <f t="shared" si="49"/>
        <v/>
      </c>
      <c r="AK77" s="294" t="str">
        <f t="shared" si="50"/>
        <v/>
      </c>
      <c r="AL77" s="294" t="str">
        <f t="shared" si="51"/>
        <v/>
      </c>
      <c r="AM77" s="294" t="str">
        <f t="shared" si="52"/>
        <v/>
      </c>
      <c r="AN77" s="294" t="str">
        <f t="shared" si="53"/>
        <v/>
      </c>
      <c r="AO77" s="294" t="str">
        <f t="shared" si="122"/>
        <v/>
      </c>
      <c r="AP77" s="294" t="str">
        <f t="shared" si="122"/>
        <v/>
      </c>
      <c r="AQ77" s="294" t="str">
        <f t="shared" si="55"/>
        <v/>
      </c>
      <c r="AR77" s="294" t="str">
        <f t="shared" si="56"/>
        <v/>
      </c>
      <c r="AS77" s="295">
        <v>63</v>
      </c>
      <c r="AT77" s="296"/>
      <c r="AU77" s="297"/>
      <c r="AV77" s="310" t="str">
        <f t="shared" si="57"/>
        <v/>
      </c>
      <c r="AW77" s="292" t="str">
        <f t="shared" si="58"/>
        <v/>
      </c>
      <c r="AX77" s="292" t="str">
        <f t="shared" si="59"/>
        <v/>
      </c>
      <c r="AY77" s="293" t="str">
        <f t="shared" si="60"/>
        <v/>
      </c>
      <c r="AZ77" s="293" t="str">
        <f t="shared" si="61"/>
        <v/>
      </c>
      <c r="BA77" s="293" t="str">
        <f t="shared" si="62"/>
        <v/>
      </c>
      <c r="BB77" s="294" t="str">
        <f t="shared" si="63"/>
        <v/>
      </c>
      <c r="BC77" s="294" t="str">
        <f t="shared" si="64"/>
        <v/>
      </c>
      <c r="BD77" s="294" t="str">
        <f t="shared" si="65"/>
        <v/>
      </c>
      <c r="BE77" s="294" t="str">
        <f t="shared" si="66"/>
        <v/>
      </c>
      <c r="BF77" s="294" t="str">
        <f t="shared" si="67"/>
        <v/>
      </c>
      <c r="BG77" s="294" t="str">
        <f t="shared" si="68"/>
        <v/>
      </c>
      <c r="BH77" s="294" t="str">
        <f t="shared" si="69"/>
        <v/>
      </c>
      <c r="BI77" s="294" t="str">
        <f t="shared" si="70"/>
        <v/>
      </c>
      <c r="BJ77" s="294" t="str">
        <f t="shared" si="71"/>
        <v/>
      </c>
      <c r="BK77" s="294" t="str">
        <f t="shared" si="72"/>
        <v/>
      </c>
      <c r="BL77" s="294" t="str">
        <f t="shared" si="123"/>
        <v/>
      </c>
      <c r="BM77" s="294" t="str">
        <f t="shared" si="123"/>
        <v/>
      </c>
      <c r="BN77" s="294" t="str">
        <f t="shared" si="74"/>
        <v/>
      </c>
      <c r="BO77" s="294" t="str">
        <f t="shared" si="75"/>
        <v/>
      </c>
      <c r="BP77" s="295">
        <v>63</v>
      </c>
      <c r="BQ77" s="296"/>
      <c r="BR77" s="296"/>
      <c r="BS77" s="310" t="str">
        <f t="shared" si="76"/>
        <v/>
      </c>
      <c r="BT77" s="292" t="str">
        <f t="shared" si="77"/>
        <v/>
      </c>
      <c r="BU77" s="292" t="str">
        <f t="shared" si="78"/>
        <v/>
      </c>
      <c r="BV77" s="293" t="str">
        <f t="shared" si="79"/>
        <v/>
      </c>
      <c r="BW77" s="293" t="str">
        <f t="shared" si="80"/>
        <v/>
      </c>
      <c r="BX77" s="293" t="str">
        <f t="shared" si="124"/>
        <v/>
      </c>
      <c r="BY77" s="294" t="str">
        <f t="shared" si="124"/>
        <v/>
      </c>
      <c r="BZ77" s="294" t="str">
        <f t="shared" si="82"/>
        <v/>
      </c>
      <c r="CA77" s="294" t="str">
        <f t="shared" si="83"/>
        <v/>
      </c>
      <c r="CB77" s="294" t="str">
        <f t="shared" si="84"/>
        <v/>
      </c>
      <c r="CC77" s="294" t="str">
        <f t="shared" si="85"/>
        <v/>
      </c>
      <c r="CD77" s="294" t="str">
        <f t="shared" si="86"/>
        <v/>
      </c>
      <c r="CE77" s="294" t="str">
        <f t="shared" si="87"/>
        <v/>
      </c>
      <c r="CF77" s="294" t="str">
        <f t="shared" si="88"/>
        <v/>
      </c>
      <c r="CG77" s="294" t="str">
        <f t="shared" si="89"/>
        <v/>
      </c>
      <c r="CH77" s="294" t="str">
        <f t="shared" si="90"/>
        <v/>
      </c>
      <c r="CI77" s="294" t="str">
        <f t="shared" si="125"/>
        <v/>
      </c>
      <c r="CJ77" s="294" t="str">
        <f t="shared" si="125"/>
        <v/>
      </c>
      <c r="CK77" s="294" t="str">
        <f t="shared" si="92"/>
        <v/>
      </c>
      <c r="CL77" s="294" t="str">
        <f t="shared" si="93"/>
        <v/>
      </c>
      <c r="CM77" s="295">
        <v>63</v>
      </c>
      <c r="CN77" s="297"/>
      <c r="CO77" s="297"/>
      <c r="CP77" s="309" t="str">
        <f t="shared" si="94"/>
        <v/>
      </c>
      <c r="CQ77" s="292" t="str">
        <f t="shared" si="95"/>
        <v/>
      </c>
      <c r="CR77" s="292" t="str">
        <f t="shared" si="96"/>
        <v/>
      </c>
      <c r="CS77" s="292" t="str">
        <f t="shared" si="97"/>
        <v/>
      </c>
      <c r="CT77" s="293" t="str">
        <f t="shared" si="98"/>
        <v/>
      </c>
      <c r="CU77" s="293" t="str">
        <f t="shared" si="99"/>
        <v/>
      </c>
      <c r="CV77" s="294" t="str">
        <f t="shared" si="100"/>
        <v/>
      </c>
      <c r="CW77" s="294" t="str">
        <f t="shared" si="101"/>
        <v/>
      </c>
      <c r="CX77" s="294" t="str">
        <f t="shared" si="102"/>
        <v/>
      </c>
      <c r="CY77" s="294" t="str">
        <f t="shared" si="103"/>
        <v/>
      </c>
      <c r="CZ77" s="294" t="str">
        <f t="shared" si="104"/>
        <v/>
      </c>
      <c r="DA77" s="294" t="str">
        <f t="shared" si="105"/>
        <v/>
      </c>
      <c r="DB77" s="294" t="str">
        <f t="shared" si="106"/>
        <v/>
      </c>
      <c r="DC77" s="294" t="str">
        <f t="shared" si="107"/>
        <v/>
      </c>
      <c r="DD77" s="294" t="str">
        <f t="shared" si="108"/>
        <v/>
      </c>
      <c r="DE77" s="294" t="str">
        <f t="shared" si="109"/>
        <v/>
      </c>
      <c r="DF77" s="294" t="str">
        <f t="shared" si="126"/>
        <v/>
      </c>
      <c r="DG77" s="294" t="str">
        <f t="shared" si="126"/>
        <v/>
      </c>
      <c r="DH77" s="294" t="str">
        <f t="shared" si="111"/>
        <v/>
      </c>
      <c r="DI77" s="294" t="str">
        <f t="shared" si="112"/>
        <v/>
      </c>
      <c r="DJ77" s="295">
        <v>63</v>
      </c>
      <c r="DK77" s="296"/>
      <c r="DL77" s="296"/>
      <c r="DM77" s="309" t="str">
        <f t="shared" si="113"/>
        <v/>
      </c>
      <c r="DN77" s="292" t="str">
        <f t="shared" si="114"/>
        <v/>
      </c>
      <c r="DO77" s="292" t="str">
        <f t="shared" si="115"/>
        <v/>
      </c>
      <c r="DP77" s="292" t="str">
        <f t="shared" si="116"/>
        <v/>
      </c>
      <c r="DQ77" s="293" t="str">
        <f t="shared" si="117"/>
        <v/>
      </c>
      <c r="DR77" s="293" t="str">
        <f t="shared" si="118"/>
        <v/>
      </c>
      <c r="DS77" s="293" t="str">
        <f t="shared" si="7"/>
        <v/>
      </c>
      <c r="DT77" s="293" t="str">
        <f t="shared" si="8"/>
        <v/>
      </c>
      <c r="DU77" s="294" t="str">
        <f t="shared" si="9"/>
        <v/>
      </c>
      <c r="DV77" s="294" t="str">
        <f t="shared" si="10"/>
        <v/>
      </c>
      <c r="DW77" s="294" t="str">
        <f t="shared" si="11"/>
        <v/>
      </c>
      <c r="DX77" s="294" t="str">
        <f t="shared" si="12"/>
        <v/>
      </c>
      <c r="DY77" s="294" t="str">
        <f t="shared" si="13"/>
        <v/>
      </c>
      <c r="DZ77" s="294" t="str">
        <f t="shared" si="14"/>
        <v/>
      </c>
      <c r="EA77" s="294" t="str">
        <f t="shared" si="15"/>
        <v/>
      </c>
      <c r="EB77" s="294" t="str">
        <f t="shared" si="16"/>
        <v/>
      </c>
      <c r="EC77" s="294" t="str">
        <f t="shared" si="17"/>
        <v/>
      </c>
      <c r="ED77" s="294" t="str">
        <f t="shared" si="120"/>
        <v/>
      </c>
      <c r="EE77" s="294" t="str">
        <f t="shared" si="18"/>
        <v/>
      </c>
      <c r="EF77" s="294" t="str">
        <f t="shared" si="119"/>
        <v/>
      </c>
      <c r="EG77" s="295">
        <v>63</v>
      </c>
      <c r="EH77" s="211"/>
      <c r="EI77" s="211"/>
      <c r="EJ77" s="211"/>
      <c r="EK77" s="211"/>
      <c r="EL77" s="211"/>
      <c r="EM77" s="211"/>
      <c r="EN77" s="211"/>
      <c r="EO77" s="211"/>
      <c r="EP77" s="211"/>
      <c r="EQ77" s="211"/>
      <c r="ER77" s="211"/>
      <c r="ES77" s="211"/>
      <c r="ET77" s="211"/>
      <c r="EU77" s="254" t="str">
        <f>IFERROR(IF(AND('Classificação geral'!$H69="FEM",'Classificação geral'!$I69=1,'Classificação geral'!$F69="Mini"),'Classificação geral'!$A69,""),"")</f>
        <v/>
      </c>
      <c r="EV77" s="254" t="str">
        <f>IFERROR(IF(AND('Classificação geral'!$H69="FEM",'Classificação geral'!$I69=1,'Classificação geral'!F69="Mini"),'Classificação geral'!$B69,""),"")</f>
        <v/>
      </c>
      <c r="EW77" s="255" t="str">
        <f>IF($EV77='Classificação geral'!$B69,'Classificação geral'!$C69,"")</f>
        <v/>
      </c>
      <c r="EX77" s="255" t="str">
        <f>IF($EV77='Classificação geral'!$B69,'Classificação geral'!$D69,"")</f>
        <v/>
      </c>
      <c r="EY77" s="255" t="str">
        <f>IF($EV77='Classificação geral'!$B69,'Classificação geral'!$H69,"")</f>
        <v/>
      </c>
      <c r="EZ77" s="255" t="str">
        <f>IF($EY77='Classificação geral'!$H69,'Classificação geral'!$I69,"")</f>
        <v/>
      </c>
      <c r="FA77" s="255" t="str">
        <f>IF($EZ77='Classificação geral'!$I69,'Classificação geral'!$N69,"")</f>
        <v/>
      </c>
      <c r="FB77" s="255" t="str">
        <f>IF($EZ77='Classificação geral'!$I69,'Classificação geral'!$Q69,"")</f>
        <v/>
      </c>
      <c r="FC77" s="255" t="str">
        <f>IF($EZ77='Classificação geral'!$I69,'Classificação geral'!$R69,"")</f>
        <v/>
      </c>
      <c r="FD77" s="255" t="str">
        <f>IF($EZ77='Classificação geral'!$I69,'Classificação geral'!$J69,"")</f>
        <v/>
      </c>
      <c r="FE77" s="255" t="str">
        <f>IF($EZ77='Classificação geral'!$I69,'Classificação geral'!$S69,"")</f>
        <v/>
      </c>
      <c r="FF77" s="255" t="str">
        <f>IF($EZ77='Classificação geral'!$I69,'Classificação geral'!$U69,"")</f>
        <v/>
      </c>
      <c r="FG77" s="255" t="str">
        <f>IF($EZ77='Classificação geral'!$I69,'Classificação geral'!$V69,"")</f>
        <v/>
      </c>
      <c r="FH77" s="255" t="str">
        <f>IF($EZ77='Classificação geral'!$I69,'Classificação geral'!$K69,"")</f>
        <v/>
      </c>
      <c r="FI77" s="255" t="str">
        <f>IF($EZ77='Classificação geral'!$I69,'Classificação geral'!$W69,"")</f>
        <v/>
      </c>
      <c r="FJ77" s="255" t="str">
        <f>IF($EZ77='Classificação geral'!$I69,'Classificação geral'!$Y69,"")</f>
        <v/>
      </c>
      <c r="FK77" s="255" t="str">
        <f>IF($EZ77='Classificação geral'!$I69,'Classificação geral'!$Z69,"")</f>
        <v/>
      </c>
      <c r="FL77" s="255" t="str">
        <f>IF($EZ77='Classificação geral'!$I69,'Classificação geral'!$L69,"")</f>
        <v/>
      </c>
      <c r="FM77" s="255" t="str">
        <f>IF($EZ77='Classificação geral'!$I69,'Classificação geral'!$M69,"")</f>
        <v/>
      </c>
      <c r="FN77" s="255" t="str">
        <f>IF($EZ77='Classificação geral'!$I69,'Classificação geral'!$AG69,"")</f>
        <v/>
      </c>
      <c r="FO77" s="256" t="str">
        <f>IFERROR(RANK(FN77,FN:FN,0)+ COUNTIF($FN$13:FN76,FN77),"")</f>
        <v/>
      </c>
      <c r="FP77" s="244"/>
      <c r="FQ77" s="254" t="str">
        <f>IFERROR(IF(AND('Classificação geral'!$H69="mas",'Classificação geral'!$I69=1,'Classificação geral'!$F69="Mini"),'Classificação geral'!$A69,""),"")</f>
        <v/>
      </c>
      <c r="FR77" s="254" t="str">
        <f>IFERROR(IF(AND('Classificação geral'!$H69="mas",'Classificação geral'!$I69=1,'Classificação geral'!$F69="Mini"),'Classificação geral'!$B69,""),"")</f>
        <v/>
      </c>
      <c r="FS77" s="255" t="str">
        <f>IF($FR77='Classificação geral'!$B69,'Classificação geral'!$C69,"")</f>
        <v/>
      </c>
      <c r="FT77" s="255" t="str">
        <f>IF($FR77='Classificação geral'!$B69,'Classificação geral'!$D69,"")</f>
        <v/>
      </c>
      <c r="FU77" s="255" t="str">
        <f>IF($FR77='Classificação geral'!$B69,'Classificação geral'!$H69,"")</f>
        <v/>
      </c>
      <c r="FV77" s="254" t="str">
        <f>IFERROR(IF(AND($FU77="mas",'Classificação geral'!$I69=1),'Classificação geral'!I69,""),"")</f>
        <v/>
      </c>
      <c r="FW77" s="254" t="str">
        <f>IFERROR(IF(AND($FU77="mas",'Classificação geral'!$I69=1),'Classificação geral'!N69,""),"")</f>
        <v/>
      </c>
      <c r="FX77" s="254" t="str">
        <f>IFERROR(IF(AND($FU77="mas",'Classificação geral'!$I69=1),'Classificação geral'!Q69,""),"")</f>
        <v/>
      </c>
      <c r="FY77" s="254" t="str">
        <f>IFERROR(IF(AND($FU77="mas",'Classificação geral'!$I69=1),'Classificação geral'!R69,""),"")</f>
        <v/>
      </c>
      <c r="FZ77" s="254" t="str">
        <f>IFERROR(IF(AND($FU77="mas",'Classificação geral'!$I69=1),'Classificação geral'!J69,""),"")</f>
        <v/>
      </c>
      <c r="GA77" s="254" t="str">
        <f>IFERROR(IF(AND($FU77="mas",'Classificação geral'!$I69=1),'Classificação geral'!S69,""),"")</f>
        <v/>
      </c>
      <c r="GB77" s="254" t="str">
        <f>IFERROR(IF(AND($FU77="mas",'Classificação geral'!$I69=1),'Classificação geral'!U69,""),"")</f>
        <v/>
      </c>
      <c r="GC77" s="254" t="str">
        <f>IFERROR(IF(AND($FU77="mas",'Classificação geral'!$I69=1),'Classificação geral'!V69,""),"")</f>
        <v/>
      </c>
      <c r="GD77" s="254" t="str">
        <f>IFERROR(IF(AND($FU77="mas",'Classificação geral'!$I69=1),'Classificação geral'!K69,""),"")</f>
        <v/>
      </c>
      <c r="GE77" s="254" t="str">
        <f>IFERROR(IF(AND($FU77="mas",'Classificação geral'!$I69=1),'Classificação geral'!W69,""),"")</f>
        <v/>
      </c>
      <c r="GF77" s="254" t="str">
        <f>IFERROR(IF(AND($FU77="mas",'Classificação geral'!$I69=1),'Classificação geral'!Y69,""),"")</f>
        <v/>
      </c>
      <c r="GG77" s="254" t="str">
        <f>IFERROR(IF(AND($FU77="mas",'Classificação geral'!$I69=1),'Classificação geral'!Z69,""),"")</f>
        <v/>
      </c>
      <c r="GH77" s="254" t="str">
        <f>IFERROR(IF(AND($FU77="mas",'Classificação geral'!$I69=1),'Classificação geral'!L69,""),"")</f>
        <v/>
      </c>
      <c r="GI77" s="254" t="str">
        <f>IFERROR(IF(AND($FU77="mas",'Classificação geral'!$I69=1),'Classificação geral'!M69,""),"")</f>
        <v/>
      </c>
      <c r="GJ77" s="302" t="str">
        <f>IFERROR(IF(AND($FU77="mas",'Classificação geral'!$I69=1),'Classificação geral'!AG69,""),"")</f>
        <v/>
      </c>
      <c r="GK77" s="256" t="str">
        <f>IFERROR(RANK(GJ77,GJ:GJ,0)+ COUNTIF($GJ$13:GJ76,GJ77),"")</f>
        <v/>
      </c>
      <c r="GL77" s="244"/>
      <c r="GM77" s="254" t="str">
        <f>IFERROR(IF(AND('Classificação geral'!$H69="fem",'Classificação geral'!$I69=2,'Classificação geral'!$F69="Mini"),'Classificação geral'!$A69,""),"")</f>
        <v/>
      </c>
      <c r="GN77" s="254" t="str">
        <f>IFERROR(IF(AND('Classificação geral'!$H69="fem",'Classificação geral'!$I69=2,'Classificação geral'!$F69="Mini"),'Classificação geral'!$B69,""),"")</f>
        <v/>
      </c>
      <c r="GO77" s="255" t="str">
        <f>IF($GN77='Classificação geral'!$B69,'Classificação geral'!$C69,"")</f>
        <v/>
      </c>
      <c r="GP77" s="255" t="str">
        <f>IF($GN77='Classificação geral'!$B69,'Classificação geral'!$D69,"")</f>
        <v/>
      </c>
      <c r="GQ77" s="255" t="str">
        <f>IF($GN77='Classificação geral'!$B69,'Classificação geral'!$H69,"")</f>
        <v/>
      </c>
      <c r="GR77" s="254" t="str">
        <f>IFERROR(IF(AND($GQ77="fem",'Classificação geral'!$I69=2),'Classificação geral'!I69,""),"")</f>
        <v/>
      </c>
      <c r="GS77" s="254" t="str">
        <f>IFERROR(IF(AND($GQ77="fem",'Classificação geral'!$I69=2),'Classificação geral'!N69,""),"")</f>
        <v/>
      </c>
      <c r="GT77" s="254" t="str">
        <f>IFERROR(IF(AND($GQ77="fem",'Classificação geral'!$I69=2),'Classificação geral'!Q69,""),"")</f>
        <v/>
      </c>
      <c r="GU77" s="254" t="str">
        <f>IFERROR(IF(AND($GQ77="fem",'Classificação geral'!$I69=2),'Classificação geral'!R69,""),"")</f>
        <v/>
      </c>
      <c r="GV77" s="254" t="str">
        <f>IFERROR(IF(AND($GQ77="fem",'Classificação geral'!$I69=2),'Classificação geral'!J69,""),"")</f>
        <v/>
      </c>
      <c r="GW77" s="254" t="str">
        <f>IFERROR(IF(AND($GQ77="fem",'Classificação geral'!$I69=2),'Classificação geral'!S69,""),"")</f>
        <v/>
      </c>
      <c r="GX77" s="254" t="str">
        <f>IFERROR(IF(AND($GQ77="fem",'Classificação geral'!$I69=2),'Classificação geral'!U69,""),"")</f>
        <v/>
      </c>
      <c r="GY77" s="254" t="str">
        <f>IFERROR(IF(AND($GQ77="fem",'Classificação geral'!$I69=2),'Classificação geral'!V69,""),"")</f>
        <v/>
      </c>
      <c r="GZ77" s="254" t="str">
        <f>IFERROR(IF(AND($GQ77="fem",'Classificação geral'!$I69=2),'Classificação geral'!K69,""),"")</f>
        <v/>
      </c>
      <c r="HA77" s="254" t="str">
        <f>IFERROR(IF(AND($GQ77="fem",'Classificação geral'!$I69=2),'Classificação geral'!W69,""),"")</f>
        <v/>
      </c>
      <c r="HB77" s="254" t="str">
        <f>IFERROR(IF(AND($GQ77="fem",'Classificação geral'!$I69=2),'Classificação geral'!Y69,""),"")</f>
        <v/>
      </c>
      <c r="HC77" s="254" t="str">
        <f>IFERROR(IF(AND($GQ77="fem",'Classificação geral'!$I69=2),'Classificação geral'!Z69,""),"")</f>
        <v/>
      </c>
      <c r="HD77" s="254" t="str">
        <f>IFERROR(IF(AND($GQ77="fem",'Classificação geral'!$I69=2),'Classificação geral'!L69,""),"")</f>
        <v/>
      </c>
      <c r="HE77" s="254" t="str">
        <f>IFERROR(IF(AND($GQ77="fem",'Classificação geral'!$I69=2),'Classificação geral'!M69,""),"")</f>
        <v/>
      </c>
      <c r="HF77" s="254" t="str">
        <f>IFERROR(IF(AND($GQ77="fem",'Classificação geral'!$I69=2),'Classificação geral'!AG69,""),"")</f>
        <v/>
      </c>
      <c r="HG77" s="256" t="str">
        <f>IFERROR(RANK(HF77,HF:HF,0)+ COUNTIF(HF$13:$HF75,HF77),"")</f>
        <v/>
      </c>
      <c r="HH77" s="244"/>
      <c r="HI77" s="254" t="str">
        <f>IFERROR(IF(AND('Classificação geral'!$H69="mas",'Classificação geral'!$I69=2,'Classificação geral'!$F69="Mini"),'Classificação geral'!$A69,""),"")</f>
        <v/>
      </c>
      <c r="HJ77" s="254" t="str">
        <f>IFERROR(IF(AND('Classificação geral'!$H69="mas",'Classificação geral'!$I69=2,'Classificação geral'!$F69="Mini"),'Classificação geral'!$B69,""),"")</f>
        <v/>
      </c>
      <c r="HK77" s="255" t="str">
        <f>IF($HJ77='Classificação geral'!$B69,'Classificação geral'!$C69,"")</f>
        <v/>
      </c>
      <c r="HL77" s="255" t="str">
        <f>IF($HJ77='Classificação geral'!$B69,'Classificação geral'!$D69,"")</f>
        <v/>
      </c>
      <c r="HM77" s="255" t="str">
        <f>IF($HJ77='Classificação geral'!$B69,'Classificação geral'!$H69,"")</f>
        <v/>
      </c>
      <c r="HN77" s="254" t="str">
        <f>IFERROR(IF(AND($HM77="mas",'Classificação geral'!$I69=2),'Classificação geral'!I69,""),"")</f>
        <v/>
      </c>
      <c r="HO77" s="254" t="str">
        <f>IFERROR(IF(AND($HM77="mas",'Classificação geral'!$I69=2),'Classificação geral'!N69,""),"")</f>
        <v/>
      </c>
      <c r="HP77" s="254" t="str">
        <f>IFERROR(IF(AND($HM77="mas",'Classificação geral'!$I69=2),'Classificação geral'!Q69,""),"")</f>
        <v/>
      </c>
      <c r="HQ77" s="254" t="str">
        <f>IFERROR(IF(AND($HM77="mas",'Classificação geral'!$I69=2),'Classificação geral'!R69,""),"")</f>
        <v/>
      </c>
      <c r="HR77" s="254" t="str">
        <f>IFERROR(IF(AND($HM77="mas",'Classificação geral'!$I69=2),'Classificação geral'!J69,""),"")</f>
        <v/>
      </c>
      <c r="HS77" s="254" t="str">
        <f>IFERROR(IF(AND($HM77="mas",'Classificação geral'!$I69=2),'Classificação geral'!S69,""),"")</f>
        <v/>
      </c>
      <c r="HT77" s="254" t="str">
        <f>IFERROR(IF(AND($HM77="mas",'Classificação geral'!$I69=2),'Classificação geral'!U69,""),"")</f>
        <v/>
      </c>
      <c r="HU77" s="254" t="str">
        <f>IFERROR(IF(AND($HM77="mas",'Classificação geral'!$I69=2),'Classificação geral'!V69,""),"")</f>
        <v/>
      </c>
      <c r="HV77" s="254" t="str">
        <f>IFERROR(IF(AND($HM77="mas",'Classificação geral'!$I69=2),'Classificação geral'!J69,""),"")</f>
        <v/>
      </c>
      <c r="HW77" s="254" t="str">
        <f>IFERROR(IF(AND($HM77="mas",'Classificação geral'!$I69=2),'Classificação geral'!W69,""),"")</f>
        <v/>
      </c>
      <c r="HX77" s="254" t="str">
        <f>IFERROR(IF(AND($HM77="mas",'Classificação geral'!$I69=2),'Classificação geral'!Y69,""),"")</f>
        <v/>
      </c>
      <c r="HY77" s="254" t="str">
        <f>IFERROR(IF(AND($HM77="mas",'Classificação geral'!$I69=2),'Classificação geral'!Z69,""),"")</f>
        <v/>
      </c>
      <c r="HZ77" s="254" t="str">
        <f>IFERROR(IF(AND($HM77="mas",'Classificação geral'!$I69=2),'Classificação geral'!L69,""),"")</f>
        <v/>
      </c>
      <c r="IA77" s="254" t="str">
        <f>IFERROR(IF(AND($HM77="mas",'Classificação geral'!$I69=2),'Classificação geral'!$AG69,""),"")</f>
        <v/>
      </c>
      <c r="IB77" s="256" t="str">
        <f>IFERROR(RANK(IA77,IA:IA,0)+ COUNTIF($IA$13:IA$13,IA77),"")</f>
        <v/>
      </c>
      <c r="IC77" s="244"/>
      <c r="ID77" s="254" t="str">
        <f>IFERROR(IF(AND('Classificação geral'!$H69="fem",'Classificação geral'!$I69=3,'Classificação geral'!$F69="Mini"),'Classificação geral'!$A69,""),"")</f>
        <v/>
      </c>
      <c r="IE77" s="254" t="str">
        <f>IFERROR(IF(AND('Classificação geral'!$H69="fem",'Classificação geral'!$I69=3,'Classificação geral'!$F69="Mini"),'Classificação geral'!$B69,""),"")</f>
        <v/>
      </c>
      <c r="IF77" s="255" t="str">
        <f>IF($IE77='Classificação geral'!$B69,'Classificação geral'!$C69,"")</f>
        <v/>
      </c>
      <c r="IG77" s="255" t="str">
        <f>IF($IE77='Classificação geral'!$B69,'Classificação geral'!$D69,"")</f>
        <v/>
      </c>
      <c r="IH77" s="255" t="str">
        <f>IF($IE77='Classificação geral'!$B69,'Classificação geral'!$H69,"")</f>
        <v/>
      </c>
      <c r="II77" s="255" t="str">
        <f>IF($IH77='Classificação geral'!$H69,'Classificação geral'!$I69,"")</f>
        <v/>
      </c>
      <c r="IJ77" s="255" t="str">
        <f>IF($II77='Classificação geral'!$I69,'Classificação geral'!$N69,"")</f>
        <v/>
      </c>
      <c r="IK77" s="255" t="str">
        <f>IF($II77='Classificação geral'!$I69,'Classificação geral'!$Q69,"")</f>
        <v/>
      </c>
      <c r="IL77" s="255" t="str">
        <f>IF($II77='Classificação geral'!$I69,'Classificação geral'!$R69,"")</f>
        <v/>
      </c>
      <c r="IM77" s="255" t="str">
        <f>IF($II77='Classificação geral'!$I69,'Classificação geral'!$J69,"")</f>
        <v/>
      </c>
      <c r="IN77" s="255" t="str">
        <f>IF($II77='Classificação geral'!$I69,'Classificação geral'!$S69,"")</f>
        <v/>
      </c>
      <c r="IO77" s="255" t="str">
        <f>IF($II77='Classificação geral'!$I69,'Classificação geral'!$U69,"")</f>
        <v/>
      </c>
      <c r="IP77" s="255" t="str">
        <f>IF($II77='Classificação geral'!$I69,'Classificação geral'!$V69,"")</f>
        <v/>
      </c>
      <c r="IQ77" s="255" t="str">
        <f>IF($II77='Classificação geral'!$I69,'Classificação geral'!$K69,"")</f>
        <v/>
      </c>
      <c r="IR77" s="255" t="str">
        <f>IF($II77='Classificação geral'!$I69,'Classificação geral'!$W69,"")</f>
        <v/>
      </c>
      <c r="IS77" s="255" t="str">
        <f>IF($II77='Classificação geral'!$I69,'Classificação geral'!$Y69,"")</f>
        <v/>
      </c>
      <c r="IT77" s="255" t="str">
        <f>IF($II77='Classificação geral'!$I69,'Classificação geral'!$Z69,"")</f>
        <v/>
      </c>
      <c r="IU77" s="255" t="str">
        <f>IF($II77='Classificação geral'!$I69,'Classificação geral'!$L69,"")</f>
        <v/>
      </c>
      <c r="IV77" s="255" t="str">
        <f>IF($II77='Classificação geral'!$I69,'Classificação geral'!$M69,"")</f>
        <v/>
      </c>
      <c r="IW77" s="255" t="str">
        <f>IF($II77='Classificação geral'!$I69,'Classificação geral'!$AG69,"")</f>
        <v/>
      </c>
      <c r="IX77" s="256" t="str">
        <f>IFERROR(RANK(IW77,IW:IW,0)+ COUNTIF($IW$13:IW75,IW77),"")</f>
        <v/>
      </c>
      <c r="IY77" s="244"/>
      <c r="IZ77" s="254" t="str">
        <f>IFERROR(IF(AND('Classificação geral'!$H69="mas",'Classificação geral'!$I69=3,'Classificação geral'!$F69="Mini"),'Classificação geral'!$A69,""),"")</f>
        <v/>
      </c>
      <c r="JA77" s="254" t="str">
        <f>IFERROR(IF(AND('Classificação geral'!$H69="mas",'Classificação geral'!$I69=3,'Classificação geral'!$F69="Mini"),'Classificação geral'!$B69,""),"")</f>
        <v/>
      </c>
      <c r="JB77" s="255" t="str">
        <f>IF($JA77='Classificação geral'!$B69,'Classificação geral'!$C69,"")</f>
        <v/>
      </c>
      <c r="JC77" s="255" t="str">
        <f>IF($JA77='Classificação geral'!$B69,'Classificação geral'!$D69,"")</f>
        <v/>
      </c>
      <c r="JD77" s="255" t="str">
        <f>IF($JA77='Classificação geral'!$B69,'Classificação geral'!$H69,"")</f>
        <v/>
      </c>
      <c r="JE77" s="254" t="str">
        <f>IFERROR(IF(AND($JD77="mas",'Classificação geral'!$I69=3),'Classificação geral'!I69,""),"")</f>
        <v/>
      </c>
      <c r="JF77" s="254" t="str">
        <f>IFERROR(IF(AND($JD77="mas",'Classificação geral'!$I69=3),'Classificação geral'!N69,""),"")</f>
        <v/>
      </c>
      <c r="JG77" s="254" t="str">
        <f>IFERROR(IF(AND($JD77="mas",'Classificação geral'!$I69=3),'Classificação geral'!Q69,""),"")</f>
        <v/>
      </c>
      <c r="JH77" s="254" t="str">
        <f>IFERROR(IF(AND($JD77="mas",'Classificação geral'!$I69=3),'Classificação geral'!R69,""),"")</f>
        <v/>
      </c>
      <c r="JI77" s="254" t="str">
        <f>IFERROR(IF(AND($JD77="mas",'Classificação geral'!$I69=3),'Classificação geral'!J69,""),"")</f>
        <v/>
      </c>
      <c r="JJ77" s="254" t="str">
        <f>IFERROR(IF(AND($JD77="mas",'Classificação geral'!$I69=3),'Classificação geral'!S69,""),"")</f>
        <v/>
      </c>
      <c r="JK77" s="254" t="str">
        <f>IFERROR(IF(AND($JD77="mas",'Classificação geral'!$I69=3),'Classificação geral'!U69,""),"")</f>
        <v/>
      </c>
      <c r="JL77" s="254" t="str">
        <f>IFERROR(IF(AND($JD77="mas",'Classificação geral'!$I69=3),'Classificação geral'!V69,""),"")</f>
        <v/>
      </c>
      <c r="JM77" s="254" t="str">
        <f>IFERROR(IF(AND($JD77="mas",'Classificação geral'!$I69=3),'Classificação geral'!K69,""),"")</f>
        <v/>
      </c>
      <c r="JN77" s="254" t="str">
        <f>IFERROR(IF(AND($JD77="mas",'Classificação geral'!$I69=3),'Classificação geral'!W69,""),"")</f>
        <v/>
      </c>
      <c r="JO77" s="254" t="str">
        <f>IFERROR(IF(AND($JD77="mas",'Classificação geral'!$I69=3),'Classificação geral'!Y69,""),"")</f>
        <v/>
      </c>
      <c r="JP77" s="254" t="str">
        <f>IFERROR(IF(AND($JD77="mas",'Classificação geral'!$I69=3),'Classificação geral'!Z69,""),"")</f>
        <v/>
      </c>
      <c r="JQ77" s="254" t="str">
        <f>IFERROR(IF(AND($JD77="mas",'Classificação geral'!$I69=3),'Classificação geral'!L69,""),"")</f>
        <v/>
      </c>
      <c r="JR77" s="254" t="str">
        <f>IFERROR(IF(AND($JD77="mas",'Classificação geral'!$I69=3),'Classificação geral'!$AG69,""),"")</f>
        <v/>
      </c>
      <c r="JS77" s="256" t="str">
        <f>IFERROR(RANK(JR77,JR:JR,0)+ COUNTIF(JR$13:$JR75,JR77),"")</f>
        <v/>
      </c>
    </row>
    <row r="78" spans="1:279" s="217" customFormat="1" ht="24.75" customHeight="1" x14ac:dyDescent="0.4">
      <c r="A78" s="297"/>
      <c r="B78" s="309" t="str">
        <f t="shared" si="19"/>
        <v/>
      </c>
      <c r="C78" s="292" t="str">
        <f t="shared" si="20"/>
        <v/>
      </c>
      <c r="D78" s="292" t="str">
        <f t="shared" si="21"/>
        <v/>
      </c>
      <c r="E78" s="292" t="str">
        <f t="shared" si="22"/>
        <v/>
      </c>
      <c r="F78" s="293" t="str">
        <f t="shared" si="23"/>
        <v/>
      </c>
      <c r="G78" s="293" t="str">
        <f t="shared" si="24"/>
        <v/>
      </c>
      <c r="H78" s="294" t="str">
        <f t="shared" si="25"/>
        <v/>
      </c>
      <c r="I78" s="294" t="str">
        <f t="shared" si="26"/>
        <v/>
      </c>
      <c r="J78" s="294" t="str">
        <f t="shared" si="27"/>
        <v/>
      </c>
      <c r="K78" s="294" t="str">
        <f t="shared" si="28"/>
        <v/>
      </c>
      <c r="L78" s="294" t="str">
        <f t="shared" si="29"/>
        <v/>
      </c>
      <c r="M78" s="294" t="str">
        <f t="shared" si="30"/>
        <v/>
      </c>
      <c r="N78" s="294" t="str">
        <f t="shared" si="31"/>
        <v/>
      </c>
      <c r="O78" s="294" t="str">
        <f t="shared" si="32"/>
        <v/>
      </c>
      <c r="P78" s="294" t="str">
        <f t="shared" si="33"/>
        <v/>
      </c>
      <c r="Q78" s="294" t="str">
        <f t="shared" si="34"/>
        <v/>
      </c>
      <c r="R78" s="294" t="str">
        <f t="shared" si="121"/>
        <v/>
      </c>
      <c r="S78" s="294" t="str">
        <f t="shared" si="121"/>
        <v/>
      </c>
      <c r="T78" s="294" t="str">
        <f t="shared" si="36"/>
        <v/>
      </c>
      <c r="U78" s="294" t="str">
        <f t="shared" si="37"/>
        <v/>
      </c>
      <c r="V78" s="295">
        <v>64</v>
      </c>
      <c r="W78" s="296"/>
      <c r="X78" s="296"/>
      <c r="Y78" s="309" t="str">
        <f t="shared" si="38"/>
        <v/>
      </c>
      <c r="Z78" s="292" t="str">
        <f t="shared" si="39"/>
        <v/>
      </c>
      <c r="AA78" s="292" t="str">
        <f t="shared" si="40"/>
        <v/>
      </c>
      <c r="AB78" s="292" t="str">
        <f t="shared" si="41"/>
        <v/>
      </c>
      <c r="AC78" s="293" t="str">
        <f t="shared" si="42"/>
        <v/>
      </c>
      <c r="AD78" s="293" t="str">
        <f t="shared" si="43"/>
        <v/>
      </c>
      <c r="AE78" s="294" t="str">
        <f t="shared" si="44"/>
        <v/>
      </c>
      <c r="AF78" s="294" t="str">
        <f t="shared" si="45"/>
        <v/>
      </c>
      <c r="AG78" s="294" t="str">
        <f t="shared" si="46"/>
        <v/>
      </c>
      <c r="AH78" s="294" t="str">
        <f t="shared" si="47"/>
        <v/>
      </c>
      <c r="AI78" s="294" t="str">
        <f t="shared" si="48"/>
        <v/>
      </c>
      <c r="AJ78" s="294" t="str">
        <f t="shared" si="49"/>
        <v/>
      </c>
      <c r="AK78" s="294" t="str">
        <f t="shared" si="50"/>
        <v/>
      </c>
      <c r="AL78" s="294" t="str">
        <f t="shared" si="51"/>
        <v/>
      </c>
      <c r="AM78" s="294" t="str">
        <f t="shared" si="52"/>
        <v/>
      </c>
      <c r="AN78" s="294" t="str">
        <f t="shared" si="53"/>
        <v/>
      </c>
      <c r="AO78" s="294" t="str">
        <f t="shared" si="122"/>
        <v/>
      </c>
      <c r="AP78" s="294" t="str">
        <f t="shared" si="122"/>
        <v/>
      </c>
      <c r="AQ78" s="294" t="str">
        <f t="shared" si="55"/>
        <v/>
      </c>
      <c r="AR78" s="294" t="str">
        <f t="shared" si="56"/>
        <v/>
      </c>
      <c r="AS78" s="295">
        <v>64</v>
      </c>
      <c r="AT78" s="296"/>
      <c r="AU78" s="297"/>
      <c r="AV78" s="310" t="str">
        <f t="shared" si="57"/>
        <v/>
      </c>
      <c r="AW78" s="292" t="str">
        <f t="shared" si="58"/>
        <v/>
      </c>
      <c r="AX78" s="292" t="str">
        <f t="shared" si="59"/>
        <v/>
      </c>
      <c r="AY78" s="293" t="str">
        <f t="shared" si="60"/>
        <v/>
      </c>
      <c r="AZ78" s="293" t="str">
        <f t="shared" si="61"/>
        <v/>
      </c>
      <c r="BA78" s="293" t="str">
        <f t="shared" si="62"/>
        <v/>
      </c>
      <c r="BB78" s="294" t="str">
        <f t="shared" si="63"/>
        <v/>
      </c>
      <c r="BC78" s="294" t="str">
        <f t="shared" si="64"/>
        <v/>
      </c>
      <c r="BD78" s="294" t="str">
        <f t="shared" si="65"/>
        <v/>
      </c>
      <c r="BE78" s="294" t="str">
        <f t="shared" si="66"/>
        <v/>
      </c>
      <c r="BF78" s="294" t="str">
        <f t="shared" si="67"/>
        <v/>
      </c>
      <c r="BG78" s="294" t="str">
        <f t="shared" si="68"/>
        <v/>
      </c>
      <c r="BH78" s="294" t="str">
        <f t="shared" si="69"/>
        <v/>
      </c>
      <c r="BI78" s="294" t="str">
        <f t="shared" si="70"/>
        <v/>
      </c>
      <c r="BJ78" s="294" t="str">
        <f t="shared" si="71"/>
        <v/>
      </c>
      <c r="BK78" s="294" t="str">
        <f t="shared" si="72"/>
        <v/>
      </c>
      <c r="BL78" s="294" t="str">
        <f t="shared" si="123"/>
        <v/>
      </c>
      <c r="BM78" s="294" t="str">
        <f t="shared" si="123"/>
        <v/>
      </c>
      <c r="BN78" s="294" t="str">
        <f t="shared" si="74"/>
        <v/>
      </c>
      <c r="BO78" s="294" t="str">
        <f t="shared" si="75"/>
        <v/>
      </c>
      <c r="BP78" s="295">
        <v>64</v>
      </c>
      <c r="BQ78" s="296"/>
      <c r="BR78" s="296"/>
      <c r="BS78" s="310" t="str">
        <f t="shared" si="76"/>
        <v/>
      </c>
      <c r="BT78" s="292" t="str">
        <f t="shared" si="77"/>
        <v/>
      </c>
      <c r="BU78" s="292" t="str">
        <f t="shared" si="78"/>
        <v/>
      </c>
      <c r="BV78" s="293" t="str">
        <f t="shared" si="79"/>
        <v/>
      </c>
      <c r="BW78" s="293" t="str">
        <f t="shared" si="80"/>
        <v/>
      </c>
      <c r="BX78" s="293" t="str">
        <f t="shared" si="124"/>
        <v/>
      </c>
      <c r="BY78" s="294" t="str">
        <f t="shared" si="124"/>
        <v/>
      </c>
      <c r="BZ78" s="294" t="str">
        <f t="shared" si="82"/>
        <v/>
      </c>
      <c r="CA78" s="294" t="str">
        <f t="shared" si="83"/>
        <v/>
      </c>
      <c r="CB78" s="294" t="str">
        <f t="shared" si="84"/>
        <v/>
      </c>
      <c r="CC78" s="294" t="str">
        <f t="shared" si="85"/>
        <v/>
      </c>
      <c r="CD78" s="294" t="str">
        <f t="shared" si="86"/>
        <v/>
      </c>
      <c r="CE78" s="294" t="str">
        <f t="shared" si="87"/>
        <v/>
      </c>
      <c r="CF78" s="294" t="str">
        <f t="shared" si="88"/>
        <v/>
      </c>
      <c r="CG78" s="294" t="str">
        <f t="shared" si="89"/>
        <v/>
      </c>
      <c r="CH78" s="294" t="str">
        <f t="shared" si="90"/>
        <v/>
      </c>
      <c r="CI78" s="294" t="str">
        <f t="shared" si="125"/>
        <v/>
      </c>
      <c r="CJ78" s="294" t="str">
        <f t="shared" si="125"/>
        <v/>
      </c>
      <c r="CK78" s="294" t="str">
        <f t="shared" si="92"/>
        <v/>
      </c>
      <c r="CL78" s="294" t="str">
        <f t="shared" si="93"/>
        <v/>
      </c>
      <c r="CM78" s="295">
        <v>64</v>
      </c>
      <c r="CN78" s="297"/>
      <c r="CO78" s="297"/>
      <c r="CP78" s="309" t="str">
        <f t="shared" si="94"/>
        <v/>
      </c>
      <c r="CQ78" s="292" t="str">
        <f t="shared" si="95"/>
        <v/>
      </c>
      <c r="CR78" s="292" t="str">
        <f t="shared" si="96"/>
        <v/>
      </c>
      <c r="CS78" s="292" t="str">
        <f t="shared" si="97"/>
        <v/>
      </c>
      <c r="CT78" s="293" t="str">
        <f t="shared" si="98"/>
        <v/>
      </c>
      <c r="CU78" s="293" t="str">
        <f t="shared" si="99"/>
        <v/>
      </c>
      <c r="CV78" s="294" t="str">
        <f t="shared" si="100"/>
        <v/>
      </c>
      <c r="CW78" s="294" t="str">
        <f t="shared" si="101"/>
        <v/>
      </c>
      <c r="CX78" s="294" t="str">
        <f t="shared" si="102"/>
        <v/>
      </c>
      <c r="CY78" s="294" t="str">
        <f t="shared" si="103"/>
        <v/>
      </c>
      <c r="CZ78" s="294" t="str">
        <f t="shared" si="104"/>
        <v/>
      </c>
      <c r="DA78" s="294" t="str">
        <f t="shared" si="105"/>
        <v/>
      </c>
      <c r="DB78" s="294" t="str">
        <f t="shared" si="106"/>
        <v/>
      </c>
      <c r="DC78" s="294" t="str">
        <f t="shared" si="107"/>
        <v/>
      </c>
      <c r="DD78" s="294" t="str">
        <f t="shared" si="108"/>
        <v/>
      </c>
      <c r="DE78" s="294" t="str">
        <f t="shared" si="109"/>
        <v/>
      </c>
      <c r="DF78" s="294" t="str">
        <f t="shared" si="126"/>
        <v/>
      </c>
      <c r="DG78" s="294" t="str">
        <f t="shared" si="126"/>
        <v/>
      </c>
      <c r="DH78" s="294" t="str">
        <f t="shared" si="111"/>
        <v/>
      </c>
      <c r="DI78" s="294" t="str">
        <f t="shared" si="112"/>
        <v/>
      </c>
      <c r="DJ78" s="295">
        <v>64</v>
      </c>
      <c r="DK78" s="296"/>
      <c r="DL78" s="296"/>
      <c r="DM78" s="309" t="str">
        <f t="shared" si="113"/>
        <v/>
      </c>
      <c r="DN78" s="292" t="str">
        <f t="shared" si="114"/>
        <v/>
      </c>
      <c r="DO78" s="292" t="str">
        <f t="shared" si="115"/>
        <v/>
      </c>
      <c r="DP78" s="292" t="str">
        <f t="shared" si="116"/>
        <v/>
      </c>
      <c r="DQ78" s="293" t="str">
        <f t="shared" si="117"/>
        <v/>
      </c>
      <c r="DR78" s="293" t="str">
        <f t="shared" si="118"/>
        <v/>
      </c>
      <c r="DS78" s="293" t="str">
        <f t="shared" si="7"/>
        <v/>
      </c>
      <c r="DT78" s="293" t="str">
        <f t="shared" si="8"/>
        <v/>
      </c>
      <c r="DU78" s="294" t="str">
        <f t="shared" si="9"/>
        <v/>
      </c>
      <c r="DV78" s="294" t="str">
        <f t="shared" si="10"/>
        <v/>
      </c>
      <c r="DW78" s="294" t="str">
        <f t="shared" si="11"/>
        <v/>
      </c>
      <c r="DX78" s="294" t="str">
        <f t="shared" si="12"/>
        <v/>
      </c>
      <c r="DY78" s="294" t="str">
        <f t="shared" si="13"/>
        <v/>
      </c>
      <c r="DZ78" s="294" t="str">
        <f t="shared" si="14"/>
        <v/>
      </c>
      <c r="EA78" s="294" t="str">
        <f t="shared" si="15"/>
        <v/>
      </c>
      <c r="EB78" s="294" t="str">
        <f t="shared" si="16"/>
        <v/>
      </c>
      <c r="EC78" s="294" t="str">
        <f t="shared" si="17"/>
        <v/>
      </c>
      <c r="ED78" s="294" t="str">
        <f t="shared" si="120"/>
        <v/>
      </c>
      <c r="EE78" s="294" t="str">
        <f t="shared" si="18"/>
        <v/>
      </c>
      <c r="EF78" s="294" t="str">
        <f t="shared" si="119"/>
        <v/>
      </c>
      <c r="EG78" s="295">
        <v>64</v>
      </c>
      <c r="EH78" s="393"/>
      <c r="EI78" s="393"/>
      <c r="EJ78" s="393"/>
      <c r="EK78" s="393"/>
      <c r="EL78" s="393"/>
      <c r="EM78" s="393"/>
      <c r="EN78" s="393"/>
      <c r="EO78" s="393"/>
      <c r="EP78" s="393"/>
      <c r="EQ78" s="393"/>
      <c r="ER78" s="393"/>
      <c r="ES78" s="393"/>
      <c r="ET78" s="393"/>
      <c r="EU78" s="254" t="str">
        <f>IFERROR(IF(AND('Classificação geral'!$H70="FEM",'Classificação geral'!$I70=1,'Classificação geral'!$F70="Mini"),'Classificação geral'!$A70,""),"")</f>
        <v/>
      </c>
      <c r="EV78" s="254" t="str">
        <f>IFERROR(IF(AND('Classificação geral'!$H70="FEM",'Classificação geral'!$I70=1,'Classificação geral'!F70="Mini"),'Classificação geral'!$B70,""),"")</f>
        <v/>
      </c>
      <c r="EW78" s="255" t="str">
        <f>IF($EV78='Classificação geral'!$B70,'Classificação geral'!$C70,"")</f>
        <v/>
      </c>
      <c r="EX78" s="255" t="str">
        <f>IF($EV78='Classificação geral'!$B70,'Classificação geral'!$D70,"")</f>
        <v/>
      </c>
      <c r="EY78" s="255" t="str">
        <f>IF($EV78='Classificação geral'!$B70,'Classificação geral'!$H70,"")</f>
        <v/>
      </c>
      <c r="EZ78" s="255" t="str">
        <f>IF($EY78='Classificação geral'!$H70,'Classificação geral'!$I70,"")</f>
        <v/>
      </c>
      <c r="FA78" s="255" t="str">
        <f>IF($EZ78='Classificação geral'!$I70,'Classificação geral'!$N70,"")</f>
        <v/>
      </c>
      <c r="FB78" s="255" t="str">
        <f>IF($EZ78='Classificação geral'!$I70,'Classificação geral'!$Q70,"")</f>
        <v/>
      </c>
      <c r="FC78" s="255" t="str">
        <f>IF($EZ78='Classificação geral'!$I70,'Classificação geral'!$R70,"")</f>
        <v/>
      </c>
      <c r="FD78" s="255" t="str">
        <f>IF($EZ78='Classificação geral'!$I70,'Classificação geral'!$J70,"")</f>
        <v/>
      </c>
      <c r="FE78" s="255" t="str">
        <f>IF($EZ78='Classificação geral'!$I70,'Classificação geral'!$S70,"")</f>
        <v/>
      </c>
      <c r="FF78" s="255" t="str">
        <f>IF($EZ78='Classificação geral'!$I70,'Classificação geral'!$U70,"")</f>
        <v/>
      </c>
      <c r="FG78" s="255" t="str">
        <f>IF($EZ78='Classificação geral'!$I70,'Classificação geral'!$V70,"")</f>
        <v/>
      </c>
      <c r="FH78" s="255" t="str">
        <f>IF($EZ78='Classificação geral'!$I70,'Classificação geral'!$K70,"")</f>
        <v/>
      </c>
      <c r="FI78" s="255" t="str">
        <f>IF($EZ78='Classificação geral'!$I70,'Classificação geral'!$W70,"")</f>
        <v/>
      </c>
      <c r="FJ78" s="255" t="str">
        <f>IF($EZ78='Classificação geral'!$I70,'Classificação geral'!$Y70,"")</f>
        <v/>
      </c>
      <c r="FK78" s="255" t="str">
        <f>IF($EZ78='Classificação geral'!$I70,'Classificação geral'!$Z70,"")</f>
        <v/>
      </c>
      <c r="FL78" s="255" t="str">
        <f>IF($EZ78='Classificação geral'!$I70,'Classificação geral'!$L70,"")</f>
        <v/>
      </c>
      <c r="FM78" s="255" t="str">
        <f>IF($EZ78='Classificação geral'!$I70,'Classificação geral'!$M70,"")</f>
        <v/>
      </c>
      <c r="FN78" s="255" t="str">
        <f>IF($EZ78='Classificação geral'!$I70,'Classificação geral'!$AG70,"")</f>
        <v/>
      </c>
      <c r="FO78" s="256" t="str">
        <f>IFERROR(RANK(FN78,FN:FN,0)+ COUNTIF($FN$13:FN77,FN78),"")</f>
        <v/>
      </c>
      <c r="FP78" s="244"/>
      <c r="FQ78" s="254" t="str">
        <f>IFERROR(IF(AND('Classificação geral'!$H70="mas",'Classificação geral'!$I70=1,'Classificação geral'!$F70="Mini"),'Classificação geral'!$A70,""),"")</f>
        <v/>
      </c>
      <c r="FR78" s="254" t="str">
        <f>IFERROR(IF(AND('Classificação geral'!$H70="mas",'Classificação geral'!$I70=1,'Classificação geral'!$F70="Mini"),'Classificação geral'!$B70,""),"")</f>
        <v/>
      </c>
      <c r="FS78" s="255" t="str">
        <f>IF($FR78='Classificação geral'!$B70,'Classificação geral'!$C70,"")</f>
        <v/>
      </c>
      <c r="FT78" s="255" t="str">
        <f>IF($FR78='Classificação geral'!$B70,'Classificação geral'!$D70,"")</f>
        <v/>
      </c>
      <c r="FU78" s="255" t="str">
        <f>IF($FR78='Classificação geral'!$B70,'Classificação geral'!$H70,"")</f>
        <v/>
      </c>
      <c r="FV78" s="254" t="str">
        <f>IFERROR(IF(AND($FU78="mas",'Classificação geral'!$I70=1),'Classificação geral'!I70,""),"")</f>
        <v/>
      </c>
      <c r="FW78" s="254" t="str">
        <f>IFERROR(IF(AND($FU78="mas",'Classificação geral'!$I70=1),'Classificação geral'!N70,""),"")</f>
        <v/>
      </c>
      <c r="FX78" s="254" t="str">
        <f>IFERROR(IF(AND($FU78="mas",'Classificação geral'!$I70=1),'Classificação geral'!Q70,""),"")</f>
        <v/>
      </c>
      <c r="FY78" s="254" t="str">
        <f>IFERROR(IF(AND($FU78="mas",'Classificação geral'!$I70=1),'Classificação geral'!R70,""),"")</f>
        <v/>
      </c>
      <c r="FZ78" s="254" t="str">
        <f>IFERROR(IF(AND($FU78="mas",'Classificação geral'!$I70=1),'Classificação geral'!J70,""),"")</f>
        <v/>
      </c>
      <c r="GA78" s="254" t="str">
        <f>IFERROR(IF(AND($FU78="mas",'Classificação geral'!$I70=1),'Classificação geral'!S70,""),"")</f>
        <v/>
      </c>
      <c r="GB78" s="254" t="str">
        <f>IFERROR(IF(AND($FU78="mas",'Classificação geral'!$I70=1),'Classificação geral'!U70,""),"")</f>
        <v/>
      </c>
      <c r="GC78" s="254" t="str">
        <f>IFERROR(IF(AND($FU78="mas",'Classificação geral'!$I70=1),'Classificação geral'!V70,""),"")</f>
        <v/>
      </c>
      <c r="GD78" s="254" t="str">
        <f>IFERROR(IF(AND($FU78="mas",'Classificação geral'!$I70=1),'Classificação geral'!K70,""),"")</f>
        <v/>
      </c>
      <c r="GE78" s="254" t="str">
        <f>IFERROR(IF(AND($FU78="mas",'Classificação geral'!$I70=1),'Classificação geral'!W70,""),"")</f>
        <v/>
      </c>
      <c r="GF78" s="254" t="str">
        <f>IFERROR(IF(AND($FU78="mas",'Classificação geral'!$I70=1),'Classificação geral'!Y70,""),"")</f>
        <v/>
      </c>
      <c r="GG78" s="254" t="str">
        <f>IFERROR(IF(AND($FU78="mas",'Classificação geral'!$I70=1),'Classificação geral'!Z70,""),"")</f>
        <v/>
      </c>
      <c r="GH78" s="254" t="str">
        <f>IFERROR(IF(AND($FU78="mas",'Classificação geral'!$I70=1),'Classificação geral'!L70,""),"")</f>
        <v/>
      </c>
      <c r="GI78" s="254" t="str">
        <f>IFERROR(IF(AND($FU78="mas",'Classificação geral'!$I70=1),'Classificação geral'!M70,""),"")</f>
        <v/>
      </c>
      <c r="GJ78" s="302" t="str">
        <f>IFERROR(IF(AND($FU78="mas",'Classificação geral'!$I70=1),'Classificação geral'!AG70,""),"")</f>
        <v/>
      </c>
      <c r="GK78" s="256" t="str">
        <f>IFERROR(RANK(GJ78,GJ:GJ,0)+ COUNTIF($GJ$13:GJ77,GJ78),"")</f>
        <v/>
      </c>
      <c r="GL78" s="244"/>
      <c r="GM78" s="254" t="str">
        <f>IFERROR(IF(AND('Classificação geral'!$H70="fem",'Classificação geral'!$I70=2,'Classificação geral'!$F70="Mini"),'Classificação geral'!$A70,""),"")</f>
        <v/>
      </c>
      <c r="GN78" s="254" t="str">
        <f>IFERROR(IF(AND('Classificação geral'!$H70="fem",'Classificação geral'!$I70=2,'Classificação geral'!$F70="Mini"),'Classificação geral'!$B70,""),"")</f>
        <v/>
      </c>
      <c r="GO78" s="255" t="str">
        <f>IF($GN78='Classificação geral'!$B70,'Classificação geral'!$C70,"")</f>
        <v/>
      </c>
      <c r="GP78" s="255" t="str">
        <f>IF($GN78='Classificação geral'!$B70,'Classificação geral'!$D70,"")</f>
        <v/>
      </c>
      <c r="GQ78" s="255" t="str">
        <f>IF($GN78='Classificação geral'!$B70,'Classificação geral'!$H70,"")</f>
        <v/>
      </c>
      <c r="GR78" s="254" t="str">
        <f>IFERROR(IF(AND($GQ78="fem",'Classificação geral'!$I70=2),'Classificação geral'!I70,""),"")</f>
        <v/>
      </c>
      <c r="GS78" s="254" t="str">
        <f>IFERROR(IF(AND($GQ78="fem",'Classificação geral'!$I70=2),'Classificação geral'!N70,""),"")</f>
        <v/>
      </c>
      <c r="GT78" s="254" t="str">
        <f>IFERROR(IF(AND($GQ78="fem",'Classificação geral'!$I70=2),'Classificação geral'!Q70,""),"")</f>
        <v/>
      </c>
      <c r="GU78" s="254" t="str">
        <f>IFERROR(IF(AND($GQ78="fem",'Classificação geral'!$I70=2),'Classificação geral'!R70,""),"")</f>
        <v/>
      </c>
      <c r="GV78" s="254" t="str">
        <f>IFERROR(IF(AND($GQ78="fem",'Classificação geral'!$I70=2),'Classificação geral'!J70,""),"")</f>
        <v/>
      </c>
      <c r="GW78" s="254" t="str">
        <f>IFERROR(IF(AND($GQ78="fem",'Classificação geral'!$I70=2),'Classificação geral'!S70,""),"")</f>
        <v/>
      </c>
      <c r="GX78" s="254" t="str">
        <f>IFERROR(IF(AND($GQ78="fem",'Classificação geral'!$I70=2),'Classificação geral'!U70,""),"")</f>
        <v/>
      </c>
      <c r="GY78" s="254" t="str">
        <f>IFERROR(IF(AND($GQ78="fem",'Classificação geral'!$I70=2),'Classificação geral'!V70,""),"")</f>
        <v/>
      </c>
      <c r="GZ78" s="254" t="str">
        <f>IFERROR(IF(AND($GQ78="fem",'Classificação geral'!$I70=2),'Classificação geral'!K70,""),"")</f>
        <v/>
      </c>
      <c r="HA78" s="254" t="str">
        <f>IFERROR(IF(AND($GQ78="fem",'Classificação geral'!$I70=2),'Classificação geral'!W70,""),"")</f>
        <v/>
      </c>
      <c r="HB78" s="254" t="str">
        <f>IFERROR(IF(AND($GQ78="fem",'Classificação geral'!$I70=2),'Classificação geral'!Y70,""),"")</f>
        <v/>
      </c>
      <c r="HC78" s="254" t="str">
        <f>IFERROR(IF(AND($GQ78="fem",'Classificação geral'!$I70=2),'Classificação geral'!Z70,""),"")</f>
        <v/>
      </c>
      <c r="HD78" s="254" t="str">
        <f>IFERROR(IF(AND($GQ78="fem",'Classificação geral'!$I70=2),'Classificação geral'!L70,""),"")</f>
        <v/>
      </c>
      <c r="HE78" s="254" t="str">
        <f>IFERROR(IF(AND($GQ78="fem",'Classificação geral'!$I70=2),'Classificação geral'!M70,""),"")</f>
        <v/>
      </c>
      <c r="HF78" s="254" t="str">
        <f>IFERROR(IF(AND($GQ78="fem",'Classificação geral'!$I70=2),'Classificação geral'!AG70,""),"")</f>
        <v/>
      </c>
      <c r="HG78" s="256" t="str">
        <f>IFERROR(RANK(HF78,HF:HF,0)+ COUNTIF(HF$13:$HF76,HF78),"")</f>
        <v/>
      </c>
      <c r="HH78" s="244"/>
      <c r="HI78" s="254" t="str">
        <f>IFERROR(IF(AND('Classificação geral'!$H70="mas",'Classificação geral'!$I70=2,'Classificação geral'!$F70="Mini"),'Classificação geral'!$A70,""),"")</f>
        <v/>
      </c>
      <c r="HJ78" s="254" t="str">
        <f>IFERROR(IF(AND('Classificação geral'!$H70="mas",'Classificação geral'!$I70=2,'Classificação geral'!$F70="Mini"),'Classificação geral'!$B70,""),"")</f>
        <v/>
      </c>
      <c r="HK78" s="255" t="str">
        <f>IF($HJ78='Classificação geral'!$B70,'Classificação geral'!$C70,"")</f>
        <v/>
      </c>
      <c r="HL78" s="255" t="str">
        <f>IF($HJ78='Classificação geral'!$B70,'Classificação geral'!$D70,"")</f>
        <v/>
      </c>
      <c r="HM78" s="255" t="str">
        <f>IF($HJ78='Classificação geral'!$B70,'Classificação geral'!$H70,"")</f>
        <v/>
      </c>
      <c r="HN78" s="254" t="str">
        <f>IFERROR(IF(AND($HM78="mas",'Classificação geral'!$I70=2),'Classificação geral'!I70,""),"")</f>
        <v/>
      </c>
      <c r="HO78" s="254" t="str">
        <f>IFERROR(IF(AND($HM78="mas",'Classificação geral'!$I70=2),'Classificação geral'!N70,""),"")</f>
        <v/>
      </c>
      <c r="HP78" s="254" t="str">
        <f>IFERROR(IF(AND($HM78="mas",'Classificação geral'!$I70=2),'Classificação geral'!Q70,""),"")</f>
        <v/>
      </c>
      <c r="HQ78" s="254" t="str">
        <f>IFERROR(IF(AND($HM78="mas",'Classificação geral'!$I70=2),'Classificação geral'!R70,""),"")</f>
        <v/>
      </c>
      <c r="HR78" s="254" t="str">
        <f>IFERROR(IF(AND($HM78="mas",'Classificação geral'!$I70=2),'Classificação geral'!J70,""),"")</f>
        <v/>
      </c>
      <c r="HS78" s="254" t="str">
        <f>IFERROR(IF(AND($HM78="mas",'Classificação geral'!$I70=2),'Classificação geral'!S70,""),"")</f>
        <v/>
      </c>
      <c r="HT78" s="254" t="str">
        <f>IFERROR(IF(AND($HM78="mas",'Classificação geral'!$I70=2),'Classificação geral'!U70,""),"")</f>
        <v/>
      </c>
      <c r="HU78" s="254" t="str">
        <f>IFERROR(IF(AND($HM78="mas",'Classificação geral'!$I70=2),'Classificação geral'!V70,""),"")</f>
        <v/>
      </c>
      <c r="HV78" s="254" t="str">
        <f>IFERROR(IF(AND($HM78="mas",'Classificação geral'!$I70=2),'Classificação geral'!J70,""),"")</f>
        <v/>
      </c>
      <c r="HW78" s="254" t="str">
        <f>IFERROR(IF(AND($HM78="mas",'Classificação geral'!$I70=2),'Classificação geral'!W70,""),"")</f>
        <v/>
      </c>
      <c r="HX78" s="254" t="str">
        <f>IFERROR(IF(AND($HM78="mas",'Classificação geral'!$I70=2),'Classificação geral'!Y70,""),"")</f>
        <v/>
      </c>
      <c r="HY78" s="254" t="str">
        <f>IFERROR(IF(AND($HM78="mas",'Classificação geral'!$I70=2),'Classificação geral'!Z70,""),"")</f>
        <v/>
      </c>
      <c r="HZ78" s="254" t="str">
        <f>IFERROR(IF(AND($HM78="mas",'Classificação geral'!$I70=2),'Classificação geral'!L70,""),"")</f>
        <v/>
      </c>
      <c r="IA78" s="254" t="str">
        <f>IFERROR(IF(AND($HM78="mas",'Classificação geral'!$I70=2),'Classificação geral'!$AG70,""),"")</f>
        <v/>
      </c>
      <c r="IB78" s="256" t="str">
        <f>IFERROR(RANK(IA78,IA:IA,0)+ COUNTIF($IA$13:IA$13,IA78),"")</f>
        <v/>
      </c>
      <c r="IC78" s="244"/>
      <c r="ID78" s="254" t="str">
        <f>IFERROR(IF(AND('Classificação geral'!$H70="fem",'Classificação geral'!$I70=3,'Classificação geral'!$F70="Mini"),'Classificação geral'!$A70,""),"")</f>
        <v/>
      </c>
      <c r="IE78" s="254" t="str">
        <f>IFERROR(IF(AND('Classificação geral'!$H70="fem",'Classificação geral'!$I70=3,'Classificação geral'!$F70="Mini"),'Classificação geral'!$B70,""),"")</f>
        <v/>
      </c>
      <c r="IF78" s="255" t="str">
        <f>IF($IE78='Classificação geral'!$B70,'Classificação geral'!$C70,"")</f>
        <v/>
      </c>
      <c r="IG78" s="255" t="str">
        <f>IF($IE78='Classificação geral'!$B70,'Classificação geral'!$D70,"")</f>
        <v/>
      </c>
      <c r="IH78" s="255" t="str">
        <f>IF($IE78='Classificação geral'!$B70,'Classificação geral'!$H70,"")</f>
        <v/>
      </c>
      <c r="II78" s="255" t="str">
        <f>IF($IH78='Classificação geral'!$H70,'Classificação geral'!$I70,"")</f>
        <v/>
      </c>
      <c r="IJ78" s="255" t="str">
        <f>IF($II78='Classificação geral'!$I70,'Classificação geral'!$N70,"")</f>
        <v/>
      </c>
      <c r="IK78" s="255" t="str">
        <f>IF($II78='Classificação geral'!$I70,'Classificação geral'!$Q70,"")</f>
        <v/>
      </c>
      <c r="IL78" s="255" t="str">
        <f>IF($II78='Classificação geral'!$I70,'Classificação geral'!$R70,"")</f>
        <v/>
      </c>
      <c r="IM78" s="255" t="str">
        <f>IF($II78='Classificação geral'!$I70,'Classificação geral'!$J70,"")</f>
        <v/>
      </c>
      <c r="IN78" s="255" t="str">
        <f>IF($II78='Classificação geral'!$I70,'Classificação geral'!$S70,"")</f>
        <v/>
      </c>
      <c r="IO78" s="255" t="str">
        <f>IF($II78='Classificação geral'!$I70,'Classificação geral'!$U70,"")</f>
        <v/>
      </c>
      <c r="IP78" s="255" t="str">
        <f>IF($II78='Classificação geral'!$I70,'Classificação geral'!$V70,"")</f>
        <v/>
      </c>
      <c r="IQ78" s="255" t="str">
        <f>IF($II78='Classificação geral'!$I70,'Classificação geral'!$K70,"")</f>
        <v/>
      </c>
      <c r="IR78" s="255" t="str">
        <f>IF($II78='Classificação geral'!$I70,'Classificação geral'!$W70,"")</f>
        <v/>
      </c>
      <c r="IS78" s="255" t="str">
        <f>IF($II78='Classificação geral'!$I70,'Classificação geral'!$Y70,"")</f>
        <v/>
      </c>
      <c r="IT78" s="255" t="str">
        <f>IF($II78='Classificação geral'!$I70,'Classificação geral'!$Z70,"")</f>
        <v/>
      </c>
      <c r="IU78" s="255" t="str">
        <f>IF($II78='Classificação geral'!$I70,'Classificação geral'!$L70,"")</f>
        <v/>
      </c>
      <c r="IV78" s="255" t="str">
        <f>IF($II78='Classificação geral'!$I70,'Classificação geral'!$M70,"")</f>
        <v/>
      </c>
      <c r="IW78" s="255" t="str">
        <f>IF($II78='Classificação geral'!$I70,'Classificação geral'!$AG70,"")</f>
        <v/>
      </c>
      <c r="IX78" s="256" t="str">
        <f>IFERROR(RANK(IW78,IW:IW,0)+ COUNTIF($IW$13:IW76,IW78),"")</f>
        <v/>
      </c>
      <c r="IY78" s="244"/>
      <c r="IZ78" s="254" t="str">
        <f>IFERROR(IF(AND('Classificação geral'!$H70="mas",'Classificação geral'!$I70=3,'Classificação geral'!$F70="Mini"),'Classificação geral'!$A70,""),"")</f>
        <v/>
      </c>
      <c r="JA78" s="254" t="str">
        <f>IFERROR(IF(AND('Classificação geral'!$H70="mas",'Classificação geral'!$I70=3,'Classificação geral'!$F70="Mini"),'Classificação geral'!$B70,""),"")</f>
        <v/>
      </c>
      <c r="JB78" s="255" t="str">
        <f>IF($JA78='Classificação geral'!$B70,'Classificação geral'!$C70,"")</f>
        <v/>
      </c>
      <c r="JC78" s="255" t="str">
        <f>IF($JA78='Classificação geral'!$B70,'Classificação geral'!$D70,"")</f>
        <v/>
      </c>
      <c r="JD78" s="255" t="str">
        <f>IF($JA78='Classificação geral'!$B70,'Classificação geral'!$H70,"")</f>
        <v/>
      </c>
      <c r="JE78" s="254" t="str">
        <f>IFERROR(IF(AND($JD78="mas",'Classificação geral'!$I70=3),'Classificação geral'!I70,""),"")</f>
        <v/>
      </c>
      <c r="JF78" s="254" t="str">
        <f>IFERROR(IF(AND($JD78="mas",'Classificação geral'!$I70=3),'Classificação geral'!N70,""),"")</f>
        <v/>
      </c>
      <c r="JG78" s="254" t="str">
        <f>IFERROR(IF(AND($JD78="mas",'Classificação geral'!$I70=3),'Classificação geral'!Q70,""),"")</f>
        <v/>
      </c>
      <c r="JH78" s="254" t="str">
        <f>IFERROR(IF(AND($JD78="mas",'Classificação geral'!$I70=3),'Classificação geral'!R70,""),"")</f>
        <v/>
      </c>
      <c r="JI78" s="254" t="str">
        <f>IFERROR(IF(AND($JD78="mas",'Classificação geral'!$I70=3),'Classificação geral'!J70,""),"")</f>
        <v/>
      </c>
      <c r="JJ78" s="254" t="str">
        <f>IFERROR(IF(AND($JD78="mas",'Classificação geral'!$I70=3),'Classificação geral'!S70,""),"")</f>
        <v/>
      </c>
      <c r="JK78" s="254" t="str">
        <f>IFERROR(IF(AND($JD78="mas",'Classificação geral'!$I70=3),'Classificação geral'!U70,""),"")</f>
        <v/>
      </c>
      <c r="JL78" s="254" t="str">
        <f>IFERROR(IF(AND($JD78="mas",'Classificação geral'!$I70=3),'Classificação geral'!V70,""),"")</f>
        <v/>
      </c>
      <c r="JM78" s="254" t="str">
        <f>IFERROR(IF(AND($JD78="mas",'Classificação geral'!$I70=3),'Classificação geral'!K70,""),"")</f>
        <v/>
      </c>
      <c r="JN78" s="254" t="str">
        <f>IFERROR(IF(AND($JD78="mas",'Classificação geral'!$I70=3),'Classificação geral'!W70,""),"")</f>
        <v/>
      </c>
      <c r="JO78" s="254" t="str">
        <f>IFERROR(IF(AND($JD78="mas",'Classificação geral'!$I70=3),'Classificação geral'!Y70,""),"")</f>
        <v/>
      </c>
      <c r="JP78" s="254" t="str">
        <f>IFERROR(IF(AND($JD78="mas",'Classificação geral'!$I70=3),'Classificação geral'!Z70,""),"")</f>
        <v/>
      </c>
      <c r="JQ78" s="254" t="str">
        <f>IFERROR(IF(AND($JD78="mas",'Classificação geral'!$I70=3),'Classificação geral'!L70,""),"")</f>
        <v/>
      </c>
      <c r="JR78" s="254" t="str">
        <f>IFERROR(IF(AND($JD78="mas",'Classificação geral'!$I70=3),'Classificação geral'!$AG70,""),"")</f>
        <v/>
      </c>
      <c r="JS78" s="256" t="str">
        <f>IFERROR(RANK(JR78,JR:JR,0)+ COUNTIF(JR$13:$JR76,JR78),"")</f>
        <v/>
      </c>
    </row>
    <row r="79" spans="1:279" s="217" customFormat="1" ht="24.75" customHeight="1" x14ac:dyDescent="0.4">
      <c r="A79" s="297"/>
      <c r="B79" s="309" t="str">
        <f t="shared" si="19"/>
        <v/>
      </c>
      <c r="C79" s="292" t="str">
        <f t="shared" si="20"/>
        <v/>
      </c>
      <c r="D79" s="292" t="str">
        <f t="shared" si="21"/>
        <v/>
      </c>
      <c r="E79" s="292" t="str">
        <f t="shared" si="22"/>
        <v/>
      </c>
      <c r="F79" s="293" t="str">
        <f t="shared" si="23"/>
        <v/>
      </c>
      <c r="G79" s="293" t="str">
        <f t="shared" si="24"/>
        <v/>
      </c>
      <c r="H79" s="294" t="str">
        <f t="shared" si="25"/>
        <v/>
      </c>
      <c r="I79" s="294" t="str">
        <f t="shared" si="26"/>
        <v/>
      </c>
      <c r="J79" s="294" t="str">
        <f t="shared" si="27"/>
        <v/>
      </c>
      <c r="K79" s="294" t="str">
        <f t="shared" si="28"/>
        <v/>
      </c>
      <c r="L79" s="294" t="str">
        <f t="shared" si="29"/>
        <v/>
      </c>
      <c r="M79" s="294" t="str">
        <f t="shared" si="30"/>
        <v/>
      </c>
      <c r="N79" s="294" t="str">
        <f t="shared" si="31"/>
        <v/>
      </c>
      <c r="O79" s="294" t="str">
        <f t="shared" si="32"/>
        <v/>
      </c>
      <c r="P79" s="294" t="str">
        <f t="shared" si="33"/>
        <v/>
      </c>
      <c r="Q79" s="294" t="str">
        <f t="shared" si="34"/>
        <v/>
      </c>
      <c r="R79" s="294" t="str">
        <f t="shared" si="121"/>
        <v/>
      </c>
      <c r="S79" s="294" t="str">
        <f t="shared" si="121"/>
        <v/>
      </c>
      <c r="T79" s="294" t="str">
        <f t="shared" si="36"/>
        <v/>
      </c>
      <c r="U79" s="294" t="str">
        <f t="shared" si="37"/>
        <v/>
      </c>
      <c r="V79" s="295">
        <v>65</v>
      </c>
      <c r="W79" s="296"/>
      <c r="X79" s="296"/>
      <c r="Y79" s="309" t="str">
        <f t="shared" si="38"/>
        <v/>
      </c>
      <c r="Z79" s="292" t="str">
        <f t="shared" si="39"/>
        <v/>
      </c>
      <c r="AA79" s="292" t="str">
        <f t="shared" si="40"/>
        <v/>
      </c>
      <c r="AB79" s="292" t="str">
        <f t="shared" si="41"/>
        <v/>
      </c>
      <c r="AC79" s="293" t="str">
        <f t="shared" si="42"/>
        <v/>
      </c>
      <c r="AD79" s="293" t="str">
        <f t="shared" si="43"/>
        <v/>
      </c>
      <c r="AE79" s="294" t="str">
        <f t="shared" si="44"/>
        <v/>
      </c>
      <c r="AF79" s="294" t="str">
        <f t="shared" si="45"/>
        <v/>
      </c>
      <c r="AG79" s="294" t="str">
        <f t="shared" si="46"/>
        <v/>
      </c>
      <c r="AH79" s="294" t="str">
        <f t="shared" si="47"/>
        <v/>
      </c>
      <c r="AI79" s="294" t="str">
        <f t="shared" si="48"/>
        <v/>
      </c>
      <c r="AJ79" s="294" t="str">
        <f t="shared" si="49"/>
        <v/>
      </c>
      <c r="AK79" s="294" t="str">
        <f t="shared" si="50"/>
        <v/>
      </c>
      <c r="AL79" s="294" t="str">
        <f t="shared" si="51"/>
        <v/>
      </c>
      <c r="AM79" s="294" t="str">
        <f t="shared" si="52"/>
        <v/>
      </c>
      <c r="AN79" s="294" t="str">
        <f t="shared" si="53"/>
        <v/>
      </c>
      <c r="AO79" s="294" t="str">
        <f t="shared" si="122"/>
        <v/>
      </c>
      <c r="AP79" s="294" t="str">
        <f t="shared" si="122"/>
        <v/>
      </c>
      <c r="AQ79" s="294" t="str">
        <f t="shared" si="55"/>
        <v/>
      </c>
      <c r="AR79" s="294" t="str">
        <f t="shared" si="56"/>
        <v/>
      </c>
      <c r="AS79" s="295">
        <v>65</v>
      </c>
      <c r="AT79" s="296"/>
      <c r="AU79" s="297"/>
      <c r="AV79" s="310" t="str">
        <f t="shared" si="57"/>
        <v/>
      </c>
      <c r="AW79" s="292" t="str">
        <f t="shared" si="58"/>
        <v/>
      </c>
      <c r="AX79" s="292" t="str">
        <f t="shared" si="59"/>
        <v/>
      </c>
      <c r="AY79" s="293" t="str">
        <f t="shared" si="60"/>
        <v/>
      </c>
      <c r="AZ79" s="293" t="str">
        <f t="shared" si="61"/>
        <v/>
      </c>
      <c r="BA79" s="293" t="str">
        <f t="shared" si="62"/>
        <v/>
      </c>
      <c r="BB79" s="294" t="str">
        <f t="shared" si="63"/>
        <v/>
      </c>
      <c r="BC79" s="294" t="str">
        <f t="shared" si="64"/>
        <v/>
      </c>
      <c r="BD79" s="294" t="str">
        <f t="shared" si="65"/>
        <v/>
      </c>
      <c r="BE79" s="294" t="str">
        <f t="shared" si="66"/>
        <v/>
      </c>
      <c r="BF79" s="294" t="str">
        <f t="shared" si="67"/>
        <v/>
      </c>
      <c r="BG79" s="294" t="str">
        <f t="shared" si="68"/>
        <v/>
      </c>
      <c r="BH79" s="294" t="str">
        <f t="shared" si="69"/>
        <v/>
      </c>
      <c r="BI79" s="294" t="str">
        <f t="shared" si="70"/>
        <v/>
      </c>
      <c r="BJ79" s="294" t="str">
        <f t="shared" si="71"/>
        <v/>
      </c>
      <c r="BK79" s="294" t="str">
        <f t="shared" si="72"/>
        <v/>
      </c>
      <c r="BL79" s="294" t="str">
        <f t="shared" si="123"/>
        <v/>
      </c>
      <c r="BM79" s="294" t="str">
        <f t="shared" si="123"/>
        <v/>
      </c>
      <c r="BN79" s="294" t="str">
        <f t="shared" si="74"/>
        <v/>
      </c>
      <c r="BO79" s="294" t="str">
        <f t="shared" si="75"/>
        <v/>
      </c>
      <c r="BP79" s="295">
        <v>65</v>
      </c>
      <c r="BQ79" s="296"/>
      <c r="BR79" s="296"/>
      <c r="BS79" s="310" t="str">
        <f t="shared" si="76"/>
        <v/>
      </c>
      <c r="BT79" s="292" t="str">
        <f t="shared" si="77"/>
        <v/>
      </c>
      <c r="BU79" s="292" t="str">
        <f t="shared" si="78"/>
        <v/>
      </c>
      <c r="BV79" s="293" t="str">
        <f t="shared" si="79"/>
        <v/>
      </c>
      <c r="BW79" s="293" t="str">
        <f t="shared" si="80"/>
        <v/>
      </c>
      <c r="BX79" s="293" t="str">
        <f t="shared" si="124"/>
        <v/>
      </c>
      <c r="BY79" s="294" t="str">
        <f t="shared" si="124"/>
        <v/>
      </c>
      <c r="BZ79" s="294" t="str">
        <f t="shared" si="82"/>
        <v/>
      </c>
      <c r="CA79" s="294" t="str">
        <f t="shared" si="83"/>
        <v/>
      </c>
      <c r="CB79" s="294" t="str">
        <f t="shared" si="84"/>
        <v/>
      </c>
      <c r="CC79" s="294" t="str">
        <f t="shared" si="85"/>
        <v/>
      </c>
      <c r="CD79" s="294" t="str">
        <f t="shared" si="86"/>
        <v/>
      </c>
      <c r="CE79" s="294" t="str">
        <f t="shared" si="87"/>
        <v/>
      </c>
      <c r="CF79" s="294" t="str">
        <f t="shared" si="88"/>
        <v/>
      </c>
      <c r="CG79" s="294" t="str">
        <f t="shared" si="89"/>
        <v/>
      </c>
      <c r="CH79" s="294" t="str">
        <f t="shared" si="90"/>
        <v/>
      </c>
      <c r="CI79" s="294" t="str">
        <f t="shared" si="125"/>
        <v/>
      </c>
      <c r="CJ79" s="294" t="str">
        <f t="shared" si="125"/>
        <v/>
      </c>
      <c r="CK79" s="294" t="str">
        <f t="shared" si="92"/>
        <v/>
      </c>
      <c r="CL79" s="294" t="str">
        <f t="shared" si="93"/>
        <v/>
      </c>
      <c r="CM79" s="295">
        <v>65</v>
      </c>
      <c r="CN79" s="297"/>
      <c r="CO79" s="297"/>
      <c r="CP79" s="309" t="str">
        <f t="shared" si="94"/>
        <v/>
      </c>
      <c r="CQ79" s="292" t="str">
        <f t="shared" si="95"/>
        <v/>
      </c>
      <c r="CR79" s="292" t="str">
        <f t="shared" si="96"/>
        <v/>
      </c>
      <c r="CS79" s="292" t="str">
        <f t="shared" si="97"/>
        <v/>
      </c>
      <c r="CT79" s="293" t="str">
        <f t="shared" si="98"/>
        <v/>
      </c>
      <c r="CU79" s="293" t="str">
        <f t="shared" si="99"/>
        <v/>
      </c>
      <c r="CV79" s="294" t="str">
        <f t="shared" si="100"/>
        <v/>
      </c>
      <c r="CW79" s="294" t="str">
        <f t="shared" si="101"/>
        <v/>
      </c>
      <c r="CX79" s="294" t="str">
        <f t="shared" si="102"/>
        <v/>
      </c>
      <c r="CY79" s="294" t="str">
        <f t="shared" si="103"/>
        <v/>
      </c>
      <c r="CZ79" s="294" t="str">
        <f t="shared" si="104"/>
        <v/>
      </c>
      <c r="DA79" s="294" t="str">
        <f t="shared" si="105"/>
        <v/>
      </c>
      <c r="DB79" s="294" t="str">
        <f t="shared" si="106"/>
        <v/>
      </c>
      <c r="DC79" s="294" t="str">
        <f t="shared" si="107"/>
        <v/>
      </c>
      <c r="DD79" s="294" t="str">
        <f t="shared" si="108"/>
        <v/>
      </c>
      <c r="DE79" s="294" t="str">
        <f t="shared" si="109"/>
        <v/>
      </c>
      <c r="DF79" s="294" t="str">
        <f t="shared" si="126"/>
        <v/>
      </c>
      <c r="DG79" s="294" t="str">
        <f t="shared" si="126"/>
        <v/>
      </c>
      <c r="DH79" s="294" t="str">
        <f t="shared" si="111"/>
        <v/>
      </c>
      <c r="DI79" s="294" t="str">
        <f t="shared" si="112"/>
        <v/>
      </c>
      <c r="DJ79" s="295">
        <v>65</v>
      </c>
      <c r="DK79" s="296"/>
      <c r="DL79" s="296"/>
      <c r="DM79" s="309" t="str">
        <f t="shared" si="113"/>
        <v/>
      </c>
      <c r="DN79" s="292" t="str">
        <f t="shared" si="114"/>
        <v/>
      </c>
      <c r="DO79" s="292" t="str">
        <f t="shared" si="115"/>
        <v/>
      </c>
      <c r="DP79" s="292" t="str">
        <f t="shared" si="116"/>
        <v/>
      </c>
      <c r="DQ79" s="293" t="str">
        <f t="shared" si="117"/>
        <v/>
      </c>
      <c r="DR79" s="293" t="str">
        <f t="shared" si="118"/>
        <v/>
      </c>
      <c r="DS79" s="293" t="str">
        <f t="shared" si="7"/>
        <v/>
      </c>
      <c r="DT79" s="293" t="str">
        <f t="shared" si="8"/>
        <v/>
      </c>
      <c r="DU79" s="294" t="str">
        <f t="shared" si="9"/>
        <v/>
      </c>
      <c r="DV79" s="294" t="str">
        <f t="shared" si="10"/>
        <v/>
      </c>
      <c r="DW79" s="294" t="str">
        <f t="shared" si="11"/>
        <v/>
      </c>
      <c r="DX79" s="294" t="str">
        <f t="shared" si="12"/>
        <v/>
      </c>
      <c r="DY79" s="294" t="str">
        <f t="shared" si="13"/>
        <v/>
      </c>
      <c r="DZ79" s="294" t="str">
        <f t="shared" si="14"/>
        <v/>
      </c>
      <c r="EA79" s="294" t="str">
        <f t="shared" si="15"/>
        <v/>
      </c>
      <c r="EB79" s="294" t="str">
        <f t="shared" si="16"/>
        <v/>
      </c>
      <c r="EC79" s="294" t="str">
        <f t="shared" si="17"/>
        <v/>
      </c>
      <c r="ED79" s="294" t="str">
        <f t="shared" si="120"/>
        <v/>
      </c>
      <c r="EE79" s="294" t="str">
        <f t="shared" si="18"/>
        <v/>
      </c>
      <c r="EF79" s="294" t="str">
        <f t="shared" si="119"/>
        <v/>
      </c>
      <c r="EG79" s="295">
        <v>65</v>
      </c>
      <c r="EH79" s="393"/>
      <c r="EI79" s="393"/>
      <c r="EJ79" s="393"/>
      <c r="EK79" s="393"/>
      <c r="EL79" s="393"/>
      <c r="EM79" s="393"/>
      <c r="EN79" s="393"/>
      <c r="EO79" s="393"/>
      <c r="EP79" s="393"/>
      <c r="EQ79" s="393"/>
      <c r="ER79" s="393"/>
      <c r="ES79" s="393"/>
      <c r="ET79" s="393"/>
      <c r="EU79" s="254" t="str">
        <f>IFERROR(IF(AND('Classificação geral'!$H71="FEM",'Classificação geral'!$I71=1,'Classificação geral'!$F71="Mini"),'Classificação geral'!$A71,""),"")</f>
        <v/>
      </c>
      <c r="EV79" s="254" t="str">
        <f>IFERROR(IF(AND('Classificação geral'!$H71="FEM",'Classificação geral'!$I71=1,'Classificação geral'!F71="Mini"),'Classificação geral'!$B71,""),"")</f>
        <v/>
      </c>
      <c r="EW79" s="255" t="str">
        <f>IF($EV79='Classificação geral'!$B71,'Classificação geral'!$C71,"")</f>
        <v/>
      </c>
      <c r="EX79" s="255" t="str">
        <f>IF($EV79='Classificação geral'!$B71,'Classificação geral'!$D71,"")</f>
        <v/>
      </c>
      <c r="EY79" s="255" t="str">
        <f>IF($EV79='Classificação geral'!$B71,'Classificação geral'!$H71,"")</f>
        <v/>
      </c>
      <c r="EZ79" s="255" t="str">
        <f>IF($EY79='Classificação geral'!$H71,'Classificação geral'!$I71,"")</f>
        <v/>
      </c>
      <c r="FA79" s="255" t="str">
        <f>IF($EZ79='Classificação geral'!$I71,'Classificação geral'!$N71,"")</f>
        <v/>
      </c>
      <c r="FB79" s="255" t="str">
        <f>IF($EZ79='Classificação geral'!$I71,'Classificação geral'!$Q71,"")</f>
        <v/>
      </c>
      <c r="FC79" s="255" t="str">
        <f>IF($EZ79='Classificação geral'!$I71,'Classificação geral'!$R71,"")</f>
        <v/>
      </c>
      <c r="FD79" s="255" t="str">
        <f>IF($EZ79='Classificação geral'!$I71,'Classificação geral'!$J71,"")</f>
        <v/>
      </c>
      <c r="FE79" s="255" t="str">
        <f>IF($EZ79='Classificação geral'!$I71,'Classificação geral'!$S71,"")</f>
        <v/>
      </c>
      <c r="FF79" s="255" t="str">
        <f>IF($EZ79='Classificação geral'!$I71,'Classificação geral'!$U71,"")</f>
        <v/>
      </c>
      <c r="FG79" s="255" t="str">
        <f>IF($EZ79='Classificação geral'!$I71,'Classificação geral'!$V71,"")</f>
        <v/>
      </c>
      <c r="FH79" s="255" t="str">
        <f>IF($EZ79='Classificação geral'!$I71,'Classificação geral'!$K71,"")</f>
        <v/>
      </c>
      <c r="FI79" s="255" t="str">
        <f>IF($EZ79='Classificação geral'!$I71,'Classificação geral'!$W71,"")</f>
        <v/>
      </c>
      <c r="FJ79" s="255" t="str">
        <f>IF($EZ79='Classificação geral'!$I71,'Classificação geral'!$Y71,"")</f>
        <v/>
      </c>
      <c r="FK79" s="255" t="str">
        <f>IF($EZ79='Classificação geral'!$I71,'Classificação geral'!$Z71,"")</f>
        <v/>
      </c>
      <c r="FL79" s="255" t="str">
        <f>IF($EZ79='Classificação geral'!$I71,'Classificação geral'!$L71,"")</f>
        <v/>
      </c>
      <c r="FM79" s="255" t="str">
        <f>IF($EZ79='Classificação geral'!$I71,'Classificação geral'!$M71,"")</f>
        <v/>
      </c>
      <c r="FN79" s="255" t="str">
        <f>IF($EZ79='Classificação geral'!$I71,'Classificação geral'!$AG71,"")</f>
        <v/>
      </c>
      <c r="FO79" s="256" t="str">
        <f>IFERROR(RANK(FN79,FN:FN,0)+ COUNTIF($FN$13:FN78,FN79),"")</f>
        <v/>
      </c>
      <c r="FP79" s="244"/>
      <c r="FQ79" s="254" t="str">
        <f>IFERROR(IF(AND('Classificação geral'!$H71="mas",'Classificação geral'!$I71=1,'Classificação geral'!$F71="Mini"),'Classificação geral'!$A71,""),"")</f>
        <v/>
      </c>
      <c r="FR79" s="254" t="str">
        <f>IFERROR(IF(AND('Classificação geral'!$H71="mas",'Classificação geral'!$I71=1,'Classificação geral'!$F71="Mini"),'Classificação geral'!$B71,""),"")</f>
        <v/>
      </c>
      <c r="FS79" s="255" t="str">
        <f>IF($FR79='Classificação geral'!$B71,'Classificação geral'!$C71,"")</f>
        <v/>
      </c>
      <c r="FT79" s="255" t="str">
        <f>IF($FR79='Classificação geral'!$B71,'Classificação geral'!$D71,"")</f>
        <v/>
      </c>
      <c r="FU79" s="255" t="str">
        <f>IF($FR79='Classificação geral'!$B71,'Classificação geral'!$H71,"")</f>
        <v/>
      </c>
      <c r="FV79" s="254" t="str">
        <f>IFERROR(IF(AND($FU79="mas",'Classificação geral'!$I71=1),'Classificação geral'!I71,""),"")</f>
        <v/>
      </c>
      <c r="FW79" s="254" t="str">
        <f>IFERROR(IF(AND($FU79="mas",'Classificação geral'!$I71=1),'Classificação geral'!N71,""),"")</f>
        <v/>
      </c>
      <c r="FX79" s="254" t="str">
        <f>IFERROR(IF(AND($FU79="mas",'Classificação geral'!$I71=1),'Classificação geral'!Q71,""),"")</f>
        <v/>
      </c>
      <c r="FY79" s="254" t="str">
        <f>IFERROR(IF(AND($FU79="mas",'Classificação geral'!$I71=1),'Classificação geral'!R71,""),"")</f>
        <v/>
      </c>
      <c r="FZ79" s="254" t="str">
        <f>IFERROR(IF(AND($FU79="mas",'Classificação geral'!$I71=1),'Classificação geral'!J71,""),"")</f>
        <v/>
      </c>
      <c r="GA79" s="254" t="str">
        <f>IFERROR(IF(AND($FU79="mas",'Classificação geral'!$I71=1),'Classificação geral'!S71,""),"")</f>
        <v/>
      </c>
      <c r="GB79" s="254" t="str">
        <f>IFERROR(IF(AND($FU79="mas",'Classificação geral'!$I71=1),'Classificação geral'!U71,""),"")</f>
        <v/>
      </c>
      <c r="GC79" s="254" t="str">
        <f>IFERROR(IF(AND($FU79="mas",'Classificação geral'!$I71=1),'Classificação geral'!V71,""),"")</f>
        <v/>
      </c>
      <c r="GD79" s="254" t="str">
        <f>IFERROR(IF(AND($FU79="mas",'Classificação geral'!$I71=1),'Classificação geral'!K71,""),"")</f>
        <v/>
      </c>
      <c r="GE79" s="254" t="str">
        <f>IFERROR(IF(AND($FU79="mas",'Classificação geral'!$I71=1),'Classificação geral'!W71,""),"")</f>
        <v/>
      </c>
      <c r="GF79" s="254" t="str">
        <f>IFERROR(IF(AND($FU79="mas",'Classificação geral'!$I71=1),'Classificação geral'!Y71,""),"")</f>
        <v/>
      </c>
      <c r="GG79" s="254" t="str">
        <f>IFERROR(IF(AND($FU79="mas",'Classificação geral'!$I71=1),'Classificação geral'!Z71,""),"")</f>
        <v/>
      </c>
      <c r="GH79" s="254" t="str">
        <f>IFERROR(IF(AND($FU79="mas",'Classificação geral'!$I71=1),'Classificação geral'!L71,""),"")</f>
        <v/>
      </c>
      <c r="GI79" s="254" t="str">
        <f>IFERROR(IF(AND($FU79="mas",'Classificação geral'!$I71=1),'Classificação geral'!M71,""),"")</f>
        <v/>
      </c>
      <c r="GJ79" s="302" t="str">
        <f>IFERROR(IF(AND($FU79="mas",'Classificação geral'!$I71=1),'Classificação geral'!AG71,""),"")</f>
        <v/>
      </c>
      <c r="GK79" s="256" t="str">
        <f>IFERROR(RANK(GJ79,GJ:GJ,0)+ COUNTIF($GJ$13:GJ78,GJ79),"")</f>
        <v/>
      </c>
      <c r="GL79" s="244"/>
      <c r="GM79" s="254" t="str">
        <f>IFERROR(IF(AND('Classificação geral'!$H71="fem",'Classificação geral'!$I71=2,'Classificação geral'!$F71="Mini"),'Classificação geral'!$A71,""),"")</f>
        <v/>
      </c>
      <c r="GN79" s="254" t="str">
        <f>IFERROR(IF(AND('Classificação geral'!$H71="fem",'Classificação geral'!$I71=2,'Classificação geral'!$F71="Mini"),'Classificação geral'!$B71,""),"")</f>
        <v/>
      </c>
      <c r="GO79" s="255" t="str">
        <f>IF($GN79='Classificação geral'!$B71,'Classificação geral'!$C71,"")</f>
        <v/>
      </c>
      <c r="GP79" s="255" t="str">
        <f>IF($GN79='Classificação geral'!$B71,'Classificação geral'!$D71,"")</f>
        <v/>
      </c>
      <c r="GQ79" s="255" t="str">
        <f>IF($GN79='Classificação geral'!$B71,'Classificação geral'!$H71,"")</f>
        <v/>
      </c>
      <c r="GR79" s="254" t="str">
        <f>IFERROR(IF(AND($GQ79="fem",'Classificação geral'!$I71=2),'Classificação geral'!I71,""),"")</f>
        <v/>
      </c>
      <c r="GS79" s="254" t="str">
        <f>IFERROR(IF(AND($GQ79="fem",'Classificação geral'!$I71=2),'Classificação geral'!N71,""),"")</f>
        <v/>
      </c>
      <c r="GT79" s="254" t="str">
        <f>IFERROR(IF(AND($GQ79="fem",'Classificação geral'!$I71=2),'Classificação geral'!Q71,""),"")</f>
        <v/>
      </c>
      <c r="GU79" s="254" t="str">
        <f>IFERROR(IF(AND($GQ79="fem",'Classificação geral'!$I71=2),'Classificação geral'!R71,""),"")</f>
        <v/>
      </c>
      <c r="GV79" s="254" t="str">
        <f>IFERROR(IF(AND($GQ79="fem",'Classificação geral'!$I71=2),'Classificação geral'!J71,""),"")</f>
        <v/>
      </c>
      <c r="GW79" s="254" t="str">
        <f>IFERROR(IF(AND($GQ79="fem",'Classificação geral'!$I71=2),'Classificação geral'!S71,""),"")</f>
        <v/>
      </c>
      <c r="GX79" s="254" t="str">
        <f>IFERROR(IF(AND($GQ79="fem",'Classificação geral'!$I71=2),'Classificação geral'!U71,""),"")</f>
        <v/>
      </c>
      <c r="GY79" s="254" t="str">
        <f>IFERROR(IF(AND($GQ79="fem",'Classificação geral'!$I71=2),'Classificação geral'!V71,""),"")</f>
        <v/>
      </c>
      <c r="GZ79" s="254" t="str">
        <f>IFERROR(IF(AND($GQ79="fem",'Classificação geral'!$I71=2),'Classificação geral'!K71,""),"")</f>
        <v/>
      </c>
      <c r="HA79" s="254" t="str">
        <f>IFERROR(IF(AND($GQ79="fem",'Classificação geral'!$I71=2),'Classificação geral'!W71,""),"")</f>
        <v/>
      </c>
      <c r="HB79" s="254" t="str">
        <f>IFERROR(IF(AND($GQ79="fem",'Classificação geral'!$I71=2),'Classificação geral'!Y71,""),"")</f>
        <v/>
      </c>
      <c r="HC79" s="254" t="str">
        <f>IFERROR(IF(AND($GQ79="fem",'Classificação geral'!$I71=2),'Classificação geral'!Z71,""),"")</f>
        <v/>
      </c>
      <c r="HD79" s="254" t="str">
        <f>IFERROR(IF(AND($GQ79="fem",'Classificação geral'!$I71=2),'Classificação geral'!L71,""),"")</f>
        <v/>
      </c>
      <c r="HE79" s="254" t="str">
        <f>IFERROR(IF(AND($GQ79="fem",'Classificação geral'!$I71=2),'Classificação geral'!M71,""),"")</f>
        <v/>
      </c>
      <c r="HF79" s="254" t="str">
        <f>IFERROR(IF(AND($GQ79="fem",'Classificação geral'!$I71=2),'Classificação geral'!AG71,""),"")</f>
        <v/>
      </c>
      <c r="HG79" s="256" t="str">
        <f>IFERROR(RANK(HF79,HF:HF,0)+ COUNTIF(HF$13:$HF77,HF79),"")</f>
        <v/>
      </c>
      <c r="HH79" s="244"/>
      <c r="HI79" s="254" t="str">
        <f>IFERROR(IF(AND('Classificação geral'!$H71="mas",'Classificação geral'!$I71=2,'Classificação geral'!$F71="Mini"),'Classificação geral'!$A71,""),"")</f>
        <v/>
      </c>
      <c r="HJ79" s="254" t="str">
        <f>IFERROR(IF(AND('Classificação geral'!$H71="mas",'Classificação geral'!$I71=2,'Classificação geral'!$F71="Mini"),'Classificação geral'!$B71,""),"")</f>
        <v/>
      </c>
      <c r="HK79" s="255" t="str">
        <f>IF($HJ79='Classificação geral'!$B71,'Classificação geral'!$C71,"")</f>
        <v/>
      </c>
      <c r="HL79" s="255" t="str">
        <f>IF($HJ79='Classificação geral'!$B71,'Classificação geral'!$D71,"")</f>
        <v/>
      </c>
      <c r="HM79" s="255" t="str">
        <f>IF($HJ79='Classificação geral'!$B71,'Classificação geral'!$H71,"")</f>
        <v/>
      </c>
      <c r="HN79" s="254" t="str">
        <f>IFERROR(IF(AND($HM79="mas",'Classificação geral'!$I71=2),'Classificação geral'!I71,""),"")</f>
        <v/>
      </c>
      <c r="HO79" s="254" t="str">
        <f>IFERROR(IF(AND($HM79="mas",'Classificação geral'!$I71=2),'Classificação geral'!N71,""),"")</f>
        <v/>
      </c>
      <c r="HP79" s="254" t="str">
        <f>IFERROR(IF(AND($HM79="mas",'Classificação geral'!$I71=2),'Classificação geral'!Q71,""),"")</f>
        <v/>
      </c>
      <c r="HQ79" s="254" t="str">
        <f>IFERROR(IF(AND($HM79="mas",'Classificação geral'!$I71=2),'Classificação geral'!R71,""),"")</f>
        <v/>
      </c>
      <c r="HR79" s="254" t="str">
        <f>IFERROR(IF(AND($HM79="mas",'Classificação geral'!$I71=2),'Classificação geral'!J71,""),"")</f>
        <v/>
      </c>
      <c r="HS79" s="254" t="str">
        <f>IFERROR(IF(AND($HM79="mas",'Classificação geral'!$I71=2),'Classificação geral'!S71,""),"")</f>
        <v/>
      </c>
      <c r="HT79" s="254" t="str">
        <f>IFERROR(IF(AND($HM79="mas",'Classificação geral'!$I71=2),'Classificação geral'!U71,""),"")</f>
        <v/>
      </c>
      <c r="HU79" s="254" t="str">
        <f>IFERROR(IF(AND($HM79="mas",'Classificação geral'!$I71=2),'Classificação geral'!V71,""),"")</f>
        <v/>
      </c>
      <c r="HV79" s="254" t="str">
        <f>IFERROR(IF(AND($HM79="mas",'Classificação geral'!$I71=2),'Classificação geral'!J71,""),"")</f>
        <v/>
      </c>
      <c r="HW79" s="254" t="str">
        <f>IFERROR(IF(AND($HM79="mas",'Classificação geral'!$I71=2),'Classificação geral'!W71,""),"")</f>
        <v/>
      </c>
      <c r="HX79" s="254" t="str">
        <f>IFERROR(IF(AND($HM79="mas",'Classificação geral'!$I71=2),'Classificação geral'!Y71,""),"")</f>
        <v/>
      </c>
      <c r="HY79" s="254" t="str">
        <f>IFERROR(IF(AND($HM79="mas",'Classificação geral'!$I71=2),'Classificação geral'!Z71,""),"")</f>
        <v/>
      </c>
      <c r="HZ79" s="254" t="str">
        <f>IFERROR(IF(AND($HM79="mas",'Classificação geral'!$I71=2),'Classificação geral'!L71,""),"")</f>
        <v/>
      </c>
      <c r="IA79" s="254" t="str">
        <f>IFERROR(IF(AND($HM79="mas",'Classificação geral'!$I71=2),'Classificação geral'!$AG71,""),"")</f>
        <v/>
      </c>
      <c r="IB79" s="256" t="str">
        <f>IFERROR(RANK(IA79,IA:IA,0)+ COUNTIF($IA$13:IA$13,IA79),"")</f>
        <v/>
      </c>
      <c r="IC79" s="244"/>
      <c r="ID79" s="254" t="str">
        <f>IFERROR(IF(AND('Classificação geral'!$H71="fem",'Classificação geral'!$I71=3,'Classificação geral'!$F71="Mini"),'Classificação geral'!$A71,""),"")</f>
        <v/>
      </c>
      <c r="IE79" s="254" t="str">
        <f>IFERROR(IF(AND('Classificação geral'!$H71="fem",'Classificação geral'!$I71=3,'Classificação geral'!$F71="Mini"),'Classificação geral'!$B71,""),"")</f>
        <v/>
      </c>
      <c r="IF79" s="255" t="str">
        <f>IF($IE79='Classificação geral'!$B71,'Classificação geral'!$C71,"")</f>
        <v/>
      </c>
      <c r="IG79" s="255" t="str">
        <f>IF($IE79='Classificação geral'!$B71,'Classificação geral'!$D71,"")</f>
        <v/>
      </c>
      <c r="IH79" s="255" t="str">
        <f>IF($IE79='Classificação geral'!$B71,'Classificação geral'!$H71,"")</f>
        <v/>
      </c>
      <c r="II79" s="255" t="str">
        <f>IF($IH79='Classificação geral'!$H71,'Classificação geral'!$I71,"")</f>
        <v/>
      </c>
      <c r="IJ79" s="255" t="str">
        <f>IF($II79='Classificação geral'!$I71,'Classificação geral'!$N71,"")</f>
        <v/>
      </c>
      <c r="IK79" s="255" t="str">
        <f>IF($II79='Classificação geral'!$I71,'Classificação geral'!$Q71,"")</f>
        <v/>
      </c>
      <c r="IL79" s="255" t="str">
        <f>IF($II79='Classificação geral'!$I71,'Classificação geral'!$R71,"")</f>
        <v/>
      </c>
      <c r="IM79" s="255" t="str">
        <f>IF($II79='Classificação geral'!$I71,'Classificação geral'!$J71,"")</f>
        <v/>
      </c>
      <c r="IN79" s="255" t="str">
        <f>IF($II79='Classificação geral'!$I71,'Classificação geral'!$S71,"")</f>
        <v/>
      </c>
      <c r="IO79" s="255" t="str">
        <f>IF($II79='Classificação geral'!$I71,'Classificação geral'!$U71,"")</f>
        <v/>
      </c>
      <c r="IP79" s="255" t="str">
        <f>IF($II79='Classificação geral'!$I71,'Classificação geral'!$V71,"")</f>
        <v/>
      </c>
      <c r="IQ79" s="255" t="str">
        <f>IF($II79='Classificação geral'!$I71,'Classificação geral'!$K71,"")</f>
        <v/>
      </c>
      <c r="IR79" s="255" t="str">
        <f>IF($II79='Classificação geral'!$I71,'Classificação geral'!$W71,"")</f>
        <v/>
      </c>
      <c r="IS79" s="255" t="str">
        <f>IF($II79='Classificação geral'!$I71,'Classificação geral'!$Y71,"")</f>
        <v/>
      </c>
      <c r="IT79" s="255" t="str">
        <f>IF($II79='Classificação geral'!$I71,'Classificação geral'!$Z71,"")</f>
        <v/>
      </c>
      <c r="IU79" s="255" t="str">
        <f>IF($II79='Classificação geral'!$I71,'Classificação geral'!$L71,"")</f>
        <v/>
      </c>
      <c r="IV79" s="255" t="str">
        <f>IF($II79='Classificação geral'!$I71,'Classificação geral'!$M71,"")</f>
        <v/>
      </c>
      <c r="IW79" s="255" t="str">
        <f>IF($II79='Classificação geral'!$I71,'Classificação geral'!$AG71,"")</f>
        <v/>
      </c>
      <c r="IX79" s="256" t="str">
        <f>IFERROR(RANK(IW79,IW:IW,0)+ COUNTIF($IW$13:IW77,IW79),"")</f>
        <v/>
      </c>
      <c r="IY79" s="244"/>
      <c r="IZ79" s="254" t="str">
        <f>IFERROR(IF(AND('Classificação geral'!$H71="mas",'Classificação geral'!$I71=3,'Classificação geral'!$F71="Mini"),'Classificação geral'!$A71,""),"")</f>
        <v/>
      </c>
      <c r="JA79" s="254" t="str">
        <f>IFERROR(IF(AND('Classificação geral'!$H71="mas",'Classificação geral'!$I71=3,'Classificação geral'!$F71="Mini"),'Classificação geral'!$B71,""),"")</f>
        <v/>
      </c>
      <c r="JB79" s="255" t="str">
        <f>IF($JA79='Classificação geral'!$B71,'Classificação geral'!$C71,"")</f>
        <v/>
      </c>
      <c r="JC79" s="255" t="str">
        <f>IF($JA79='Classificação geral'!$B71,'Classificação geral'!$D71,"")</f>
        <v/>
      </c>
      <c r="JD79" s="255" t="str">
        <f>IF($JA79='Classificação geral'!$B71,'Classificação geral'!$H71,"")</f>
        <v/>
      </c>
      <c r="JE79" s="254" t="str">
        <f>IFERROR(IF(AND($JD79="mas",'Classificação geral'!$I71=3),'Classificação geral'!I71,""),"")</f>
        <v/>
      </c>
      <c r="JF79" s="254" t="str">
        <f>IFERROR(IF(AND($JD79="mas",'Classificação geral'!$I71=3),'Classificação geral'!N71,""),"")</f>
        <v/>
      </c>
      <c r="JG79" s="254" t="str">
        <f>IFERROR(IF(AND($JD79="mas",'Classificação geral'!$I71=3),'Classificação geral'!Q71,""),"")</f>
        <v/>
      </c>
      <c r="JH79" s="254" t="str">
        <f>IFERROR(IF(AND($JD79="mas",'Classificação geral'!$I71=3),'Classificação geral'!R71,""),"")</f>
        <v/>
      </c>
      <c r="JI79" s="254" t="str">
        <f>IFERROR(IF(AND($JD79="mas",'Classificação geral'!$I71=3),'Classificação geral'!J71,""),"")</f>
        <v/>
      </c>
      <c r="JJ79" s="254" t="str">
        <f>IFERROR(IF(AND($JD79="mas",'Classificação geral'!$I71=3),'Classificação geral'!S71,""),"")</f>
        <v/>
      </c>
      <c r="JK79" s="254" t="str">
        <f>IFERROR(IF(AND($JD79="mas",'Classificação geral'!$I71=3),'Classificação geral'!U71,""),"")</f>
        <v/>
      </c>
      <c r="JL79" s="254" t="str">
        <f>IFERROR(IF(AND($JD79="mas",'Classificação geral'!$I71=3),'Classificação geral'!V71,""),"")</f>
        <v/>
      </c>
      <c r="JM79" s="254" t="str">
        <f>IFERROR(IF(AND($JD79="mas",'Classificação geral'!$I71=3),'Classificação geral'!K71,""),"")</f>
        <v/>
      </c>
      <c r="JN79" s="254" t="str">
        <f>IFERROR(IF(AND($JD79="mas",'Classificação geral'!$I71=3),'Classificação geral'!W71,""),"")</f>
        <v/>
      </c>
      <c r="JO79" s="254" t="str">
        <f>IFERROR(IF(AND($JD79="mas",'Classificação geral'!$I71=3),'Classificação geral'!Y71,""),"")</f>
        <v/>
      </c>
      <c r="JP79" s="254" t="str">
        <f>IFERROR(IF(AND($JD79="mas",'Classificação geral'!$I71=3),'Classificação geral'!Z71,""),"")</f>
        <v/>
      </c>
      <c r="JQ79" s="254" t="str">
        <f>IFERROR(IF(AND($JD79="mas",'Classificação geral'!$I71=3),'Classificação geral'!L71,""),"")</f>
        <v/>
      </c>
      <c r="JR79" s="254" t="str">
        <f>IFERROR(IF(AND($JD79="mas",'Classificação geral'!$I71=3),'Classificação geral'!$AG71,""),"")</f>
        <v/>
      </c>
      <c r="JS79" s="256" t="str">
        <f>IFERROR(RANK(JR79,JR:JR,0)+ COUNTIF(JR$13:$JR77,JR79),"")</f>
        <v/>
      </c>
    </row>
    <row r="80" spans="1:279" s="209" customFormat="1" ht="24.75" customHeight="1" x14ac:dyDescent="0.5">
      <c r="A80" s="297"/>
      <c r="B80" s="309" t="str">
        <f t="shared" si="19"/>
        <v/>
      </c>
      <c r="C80" s="292" t="str">
        <f t="shared" si="20"/>
        <v/>
      </c>
      <c r="D80" s="292" t="str">
        <f t="shared" si="21"/>
        <v/>
      </c>
      <c r="E80" s="292" t="str">
        <f t="shared" si="22"/>
        <v/>
      </c>
      <c r="F80" s="293" t="str">
        <f t="shared" si="23"/>
        <v/>
      </c>
      <c r="G80" s="293" t="str">
        <f t="shared" si="24"/>
        <v/>
      </c>
      <c r="H80" s="294" t="str">
        <f t="shared" si="25"/>
        <v/>
      </c>
      <c r="I80" s="294" t="str">
        <f t="shared" si="26"/>
        <v/>
      </c>
      <c r="J80" s="294" t="str">
        <f t="shared" si="27"/>
        <v/>
      </c>
      <c r="K80" s="294" t="str">
        <f t="shared" si="28"/>
        <v/>
      </c>
      <c r="L80" s="294" t="str">
        <f t="shared" si="29"/>
        <v/>
      </c>
      <c r="M80" s="294" t="str">
        <f t="shared" si="30"/>
        <v/>
      </c>
      <c r="N80" s="294" t="str">
        <f t="shared" si="31"/>
        <v/>
      </c>
      <c r="O80" s="294" t="str">
        <f t="shared" si="32"/>
        <v/>
      </c>
      <c r="P80" s="294" t="str">
        <f t="shared" si="33"/>
        <v/>
      </c>
      <c r="Q80" s="294" t="str">
        <f t="shared" si="34"/>
        <v/>
      </c>
      <c r="R80" s="294" t="str">
        <f t="shared" si="121"/>
        <v/>
      </c>
      <c r="S80" s="294" t="str">
        <f t="shared" si="121"/>
        <v/>
      </c>
      <c r="T80" s="294" t="str">
        <f t="shared" si="36"/>
        <v/>
      </c>
      <c r="U80" s="294" t="str">
        <f t="shared" si="37"/>
        <v/>
      </c>
      <c r="V80" s="295">
        <v>66</v>
      </c>
      <c r="W80" s="296"/>
      <c r="X80" s="296"/>
      <c r="Y80" s="309" t="str">
        <f t="shared" si="38"/>
        <v/>
      </c>
      <c r="Z80" s="292" t="str">
        <f t="shared" si="39"/>
        <v/>
      </c>
      <c r="AA80" s="292" t="str">
        <f t="shared" si="40"/>
        <v/>
      </c>
      <c r="AB80" s="292" t="str">
        <f t="shared" si="41"/>
        <v/>
      </c>
      <c r="AC80" s="293" t="str">
        <f t="shared" si="42"/>
        <v/>
      </c>
      <c r="AD80" s="293" t="str">
        <f t="shared" si="43"/>
        <v/>
      </c>
      <c r="AE80" s="294" t="str">
        <f t="shared" si="44"/>
        <v/>
      </c>
      <c r="AF80" s="294" t="str">
        <f t="shared" si="45"/>
        <v/>
      </c>
      <c r="AG80" s="294" t="str">
        <f t="shared" si="46"/>
        <v/>
      </c>
      <c r="AH80" s="294" t="str">
        <f t="shared" si="47"/>
        <v/>
      </c>
      <c r="AI80" s="294" t="str">
        <f t="shared" si="48"/>
        <v/>
      </c>
      <c r="AJ80" s="294" t="str">
        <f t="shared" si="49"/>
        <v/>
      </c>
      <c r="AK80" s="294" t="str">
        <f t="shared" si="50"/>
        <v/>
      </c>
      <c r="AL80" s="294" t="str">
        <f t="shared" si="51"/>
        <v/>
      </c>
      <c r="AM80" s="294" t="str">
        <f t="shared" si="52"/>
        <v/>
      </c>
      <c r="AN80" s="294" t="str">
        <f t="shared" si="53"/>
        <v/>
      </c>
      <c r="AO80" s="294" t="str">
        <f t="shared" si="122"/>
        <v/>
      </c>
      <c r="AP80" s="294" t="str">
        <f t="shared" si="122"/>
        <v/>
      </c>
      <c r="AQ80" s="294" t="str">
        <f t="shared" si="55"/>
        <v/>
      </c>
      <c r="AR80" s="294" t="str">
        <f t="shared" si="56"/>
        <v/>
      </c>
      <c r="AS80" s="295">
        <v>66</v>
      </c>
      <c r="AT80" s="296"/>
      <c r="AU80" s="297"/>
      <c r="AV80" s="310" t="str">
        <f t="shared" si="57"/>
        <v/>
      </c>
      <c r="AW80" s="292" t="str">
        <f t="shared" si="58"/>
        <v/>
      </c>
      <c r="AX80" s="292" t="str">
        <f t="shared" si="59"/>
        <v/>
      </c>
      <c r="AY80" s="293" t="str">
        <f t="shared" si="60"/>
        <v/>
      </c>
      <c r="AZ80" s="293" t="str">
        <f t="shared" si="61"/>
        <v/>
      </c>
      <c r="BA80" s="293" t="str">
        <f t="shared" si="62"/>
        <v/>
      </c>
      <c r="BB80" s="294" t="str">
        <f t="shared" si="63"/>
        <v/>
      </c>
      <c r="BC80" s="294" t="str">
        <f t="shared" si="64"/>
        <v/>
      </c>
      <c r="BD80" s="294" t="str">
        <f t="shared" si="65"/>
        <v/>
      </c>
      <c r="BE80" s="294" t="str">
        <f t="shared" si="66"/>
        <v/>
      </c>
      <c r="BF80" s="294" t="str">
        <f t="shared" si="67"/>
        <v/>
      </c>
      <c r="BG80" s="294" t="str">
        <f t="shared" si="68"/>
        <v/>
      </c>
      <c r="BH80" s="294" t="str">
        <f t="shared" si="69"/>
        <v/>
      </c>
      <c r="BI80" s="294" t="str">
        <f t="shared" si="70"/>
        <v/>
      </c>
      <c r="BJ80" s="294" t="str">
        <f t="shared" si="71"/>
        <v/>
      </c>
      <c r="BK80" s="294" t="str">
        <f t="shared" si="72"/>
        <v/>
      </c>
      <c r="BL80" s="294" t="str">
        <f t="shared" si="123"/>
        <v/>
      </c>
      <c r="BM80" s="294" t="str">
        <f t="shared" si="123"/>
        <v/>
      </c>
      <c r="BN80" s="294" t="str">
        <f t="shared" si="74"/>
        <v/>
      </c>
      <c r="BO80" s="294" t="str">
        <f t="shared" si="75"/>
        <v/>
      </c>
      <c r="BP80" s="295">
        <v>66</v>
      </c>
      <c r="BQ80" s="296"/>
      <c r="BR80" s="296"/>
      <c r="BS80" s="310" t="str">
        <f t="shared" si="76"/>
        <v/>
      </c>
      <c r="BT80" s="292" t="str">
        <f t="shared" si="77"/>
        <v/>
      </c>
      <c r="BU80" s="292" t="str">
        <f t="shared" si="78"/>
        <v/>
      </c>
      <c r="BV80" s="293" t="str">
        <f t="shared" si="79"/>
        <v/>
      </c>
      <c r="BW80" s="293" t="str">
        <f t="shared" si="80"/>
        <v/>
      </c>
      <c r="BX80" s="293" t="str">
        <f t="shared" si="124"/>
        <v/>
      </c>
      <c r="BY80" s="294" t="str">
        <f t="shared" si="124"/>
        <v/>
      </c>
      <c r="BZ80" s="294" t="str">
        <f t="shared" si="82"/>
        <v/>
      </c>
      <c r="CA80" s="294" t="str">
        <f t="shared" si="83"/>
        <v/>
      </c>
      <c r="CB80" s="294" t="str">
        <f t="shared" si="84"/>
        <v/>
      </c>
      <c r="CC80" s="294" t="str">
        <f t="shared" si="85"/>
        <v/>
      </c>
      <c r="CD80" s="294" t="str">
        <f t="shared" si="86"/>
        <v/>
      </c>
      <c r="CE80" s="294" t="str">
        <f t="shared" si="87"/>
        <v/>
      </c>
      <c r="CF80" s="294" t="str">
        <f t="shared" si="88"/>
        <v/>
      </c>
      <c r="CG80" s="294" t="str">
        <f t="shared" si="89"/>
        <v/>
      </c>
      <c r="CH80" s="294" t="str">
        <f t="shared" si="90"/>
        <v/>
      </c>
      <c r="CI80" s="294" t="str">
        <f t="shared" si="125"/>
        <v/>
      </c>
      <c r="CJ80" s="294" t="str">
        <f t="shared" si="125"/>
        <v/>
      </c>
      <c r="CK80" s="294" t="str">
        <f t="shared" si="92"/>
        <v/>
      </c>
      <c r="CL80" s="294" t="str">
        <f t="shared" si="93"/>
        <v/>
      </c>
      <c r="CM80" s="295">
        <v>66</v>
      </c>
      <c r="CN80" s="297"/>
      <c r="CO80" s="297"/>
      <c r="CP80" s="309" t="str">
        <f t="shared" si="94"/>
        <v/>
      </c>
      <c r="CQ80" s="292" t="str">
        <f t="shared" si="95"/>
        <v/>
      </c>
      <c r="CR80" s="292" t="str">
        <f t="shared" si="96"/>
        <v/>
      </c>
      <c r="CS80" s="292" t="str">
        <f t="shared" si="97"/>
        <v/>
      </c>
      <c r="CT80" s="293" t="str">
        <f t="shared" si="98"/>
        <v/>
      </c>
      <c r="CU80" s="293" t="str">
        <f t="shared" si="99"/>
        <v/>
      </c>
      <c r="CV80" s="294" t="str">
        <f t="shared" si="100"/>
        <v/>
      </c>
      <c r="CW80" s="294" t="str">
        <f t="shared" si="101"/>
        <v/>
      </c>
      <c r="CX80" s="294" t="str">
        <f t="shared" si="102"/>
        <v/>
      </c>
      <c r="CY80" s="294" t="str">
        <f t="shared" si="103"/>
        <v/>
      </c>
      <c r="CZ80" s="294" t="str">
        <f t="shared" si="104"/>
        <v/>
      </c>
      <c r="DA80" s="294" t="str">
        <f t="shared" si="105"/>
        <v/>
      </c>
      <c r="DB80" s="294" t="str">
        <f t="shared" si="106"/>
        <v/>
      </c>
      <c r="DC80" s="294" t="str">
        <f t="shared" si="107"/>
        <v/>
      </c>
      <c r="DD80" s="294" t="str">
        <f t="shared" si="108"/>
        <v/>
      </c>
      <c r="DE80" s="294" t="str">
        <f t="shared" si="109"/>
        <v/>
      </c>
      <c r="DF80" s="294" t="str">
        <f t="shared" si="126"/>
        <v/>
      </c>
      <c r="DG80" s="294" t="str">
        <f t="shared" si="126"/>
        <v/>
      </c>
      <c r="DH80" s="294" t="str">
        <f t="shared" si="111"/>
        <v/>
      </c>
      <c r="DI80" s="294" t="str">
        <f t="shared" si="112"/>
        <v/>
      </c>
      <c r="DJ80" s="295">
        <v>66</v>
      </c>
      <c r="DK80" s="296"/>
      <c r="DL80" s="296"/>
      <c r="DM80" s="309" t="str">
        <f t="shared" si="113"/>
        <v/>
      </c>
      <c r="DN80" s="292" t="str">
        <f t="shared" si="114"/>
        <v/>
      </c>
      <c r="DO80" s="292" t="str">
        <f t="shared" si="115"/>
        <v/>
      </c>
      <c r="DP80" s="292" t="str">
        <f t="shared" si="116"/>
        <v/>
      </c>
      <c r="DQ80" s="293" t="str">
        <f t="shared" si="117"/>
        <v/>
      </c>
      <c r="DR80" s="293" t="str">
        <f t="shared" si="118"/>
        <v/>
      </c>
      <c r="DS80" s="293" t="str">
        <f t="shared" ref="DS80:DS99" si="127">IFERROR(INDEX($JF$15:$JF$161,MATCH($EG80,$JS$15:$JS$161,0)),"")</f>
        <v/>
      </c>
      <c r="DT80" s="293" t="str">
        <f t="shared" ref="DT80:DT99" si="128">IFERROR(INDEX($JG$15:$JG$161,MATCH($EG80,$JS$15:$JS$161,0)),"")</f>
        <v/>
      </c>
      <c r="DU80" s="294" t="str">
        <f t="shared" ref="DU80:DU99" si="129">IFERROR(INDEX($JH$15:$JH$161,MATCH($EG80,$JS$15:$JS$161,0)),"")</f>
        <v/>
      </c>
      <c r="DV80" s="294" t="str">
        <f t="shared" ref="DV80:DV99" si="130">IFERROR(INDEX($JI$15:$JI$161,MATCH($EG80,$JS$15:$JS$161,0)),"")</f>
        <v/>
      </c>
      <c r="DW80" s="294" t="str">
        <f t="shared" ref="DW80:DW99" si="131">IFERROR(INDEX($JJ$15:$JJ$161,MATCH($EG80,$JS$15:$JS$161,0)),"")</f>
        <v/>
      </c>
      <c r="DX80" s="294" t="str">
        <f t="shared" ref="DX80:DX99" si="132">IFERROR(INDEX($JK$15:$JK$161,MATCH($EG80,$JS$15:$JS$161,0)),"")</f>
        <v/>
      </c>
      <c r="DY80" s="294" t="str">
        <f t="shared" ref="DY80:DY99" si="133">IFERROR(INDEX($JL$15:$JL$161,MATCH($EG80,$JS$15:$JS$161,0)),"")</f>
        <v/>
      </c>
      <c r="DZ80" s="294" t="str">
        <f t="shared" ref="DZ80:DZ99" si="134">IFERROR(INDEX($JM$15:$JM$161,MATCH($EG80,$JS$15:$JS$161,0)),"")</f>
        <v/>
      </c>
      <c r="EA80" s="294" t="str">
        <f t="shared" ref="EA80:EA99" si="135">IFERROR(INDEX($JN$15:$JN$161,MATCH($EG80,$JS$15:$JS$161,0)),"")</f>
        <v/>
      </c>
      <c r="EB80" s="294" t="str">
        <f t="shared" ref="EB80:EB99" si="136">IFERROR(INDEX($JO$15:$JO$161,MATCH($EG80,$JS$15:$JS$161,0)),"")</f>
        <v/>
      </c>
      <c r="EC80" s="294" t="str">
        <f t="shared" ref="EC80:EC99" si="137">IFERROR(INDEX($JP$15:$JP$161,MATCH($EG80,$JS$15:$JS$161,0)),"")</f>
        <v/>
      </c>
      <c r="ED80" s="294" t="str">
        <f t="shared" si="120"/>
        <v/>
      </c>
      <c r="EE80" s="294" t="str">
        <f t="shared" ref="EE80:EE99" si="138">IFERROR(INDEX($JQ$15:$JQ$161,MATCH($EG80,$JS$15:$JS$161,0)),"")</f>
        <v/>
      </c>
      <c r="EF80" s="294" t="str">
        <f t="shared" si="119"/>
        <v/>
      </c>
      <c r="EG80" s="295">
        <v>66</v>
      </c>
      <c r="EH80" s="394"/>
      <c r="EI80" s="394"/>
      <c r="EJ80" s="394"/>
      <c r="EK80" s="394"/>
      <c r="EL80" s="394"/>
      <c r="EM80" s="394"/>
      <c r="EN80" s="394"/>
      <c r="EO80" s="394"/>
      <c r="EP80" s="394"/>
      <c r="EQ80" s="394"/>
      <c r="ER80" s="394"/>
      <c r="ES80" s="394"/>
      <c r="ET80" s="394"/>
      <c r="EU80" s="254" t="str">
        <f>IFERROR(IF(AND('Classificação geral'!$H72="FEM",'Classificação geral'!$I72=1,'Classificação geral'!$F72="Mini"),'Classificação geral'!$A72,""),"")</f>
        <v/>
      </c>
      <c r="EV80" s="254" t="str">
        <f>IFERROR(IF(AND('Classificação geral'!$H72="FEM",'Classificação geral'!$I72=1,'Classificação geral'!F72="Mini"),'Classificação geral'!$B72,""),"")</f>
        <v/>
      </c>
      <c r="EW80" s="255" t="str">
        <f>IF($EV80='Classificação geral'!$B72,'Classificação geral'!$C72,"")</f>
        <v/>
      </c>
      <c r="EX80" s="255" t="str">
        <f>IF($EV80='Classificação geral'!$B72,'Classificação geral'!$D72,"")</f>
        <v/>
      </c>
      <c r="EY80" s="255" t="str">
        <f>IF($EV80='Classificação geral'!$B72,'Classificação geral'!$H72,"")</f>
        <v/>
      </c>
      <c r="EZ80" s="255" t="str">
        <f>IF($EY80='Classificação geral'!$H72,'Classificação geral'!$I72,"")</f>
        <v/>
      </c>
      <c r="FA80" s="255" t="str">
        <f>IF($EZ80='Classificação geral'!$I72,'Classificação geral'!$N72,"")</f>
        <v/>
      </c>
      <c r="FB80" s="255" t="str">
        <f>IF($EZ80='Classificação geral'!$I72,'Classificação geral'!$Q72,"")</f>
        <v/>
      </c>
      <c r="FC80" s="255" t="str">
        <f>IF($EZ80='Classificação geral'!$I72,'Classificação geral'!$R72,"")</f>
        <v/>
      </c>
      <c r="FD80" s="255" t="str">
        <f>IF($EZ80='Classificação geral'!$I72,'Classificação geral'!$J72,"")</f>
        <v/>
      </c>
      <c r="FE80" s="255" t="str">
        <f>IF($EZ80='Classificação geral'!$I72,'Classificação geral'!$S72,"")</f>
        <v/>
      </c>
      <c r="FF80" s="255" t="str">
        <f>IF($EZ80='Classificação geral'!$I72,'Classificação geral'!$U72,"")</f>
        <v/>
      </c>
      <c r="FG80" s="255" t="str">
        <f>IF($EZ80='Classificação geral'!$I72,'Classificação geral'!$V72,"")</f>
        <v/>
      </c>
      <c r="FH80" s="255" t="str">
        <f>IF($EZ80='Classificação geral'!$I72,'Classificação geral'!$K72,"")</f>
        <v/>
      </c>
      <c r="FI80" s="255" t="str">
        <f>IF($EZ80='Classificação geral'!$I72,'Classificação geral'!$W72,"")</f>
        <v/>
      </c>
      <c r="FJ80" s="255" t="str">
        <f>IF($EZ80='Classificação geral'!$I72,'Classificação geral'!$Y72,"")</f>
        <v/>
      </c>
      <c r="FK80" s="255" t="str">
        <f>IF($EZ80='Classificação geral'!$I72,'Classificação geral'!$Z72,"")</f>
        <v/>
      </c>
      <c r="FL80" s="255" t="str">
        <f>IF($EZ80='Classificação geral'!$I72,'Classificação geral'!$L72,"")</f>
        <v/>
      </c>
      <c r="FM80" s="255" t="str">
        <f>IF($EZ80='Classificação geral'!$I72,'Classificação geral'!$M72,"")</f>
        <v/>
      </c>
      <c r="FN80" s="255" t="str">
        <f>IF($EZ80='Classificação geral'!$I72,'Classificação geral'!$AG72,"")</f>
        <v/>
      </c>
      <c r="FO80" s="256" t="str">
        <f>IFERROR(RANK(FN80,FN:FN,0)+ COUNTIF($FN$13:FN79,FN80),"")</f>
        <v/>
      </c>
      <c r="FP80" s="244"/>
      <c r="FQ80" s="254" t="str">
        <f>IFERROR(IF(AND('Classificação geral'!$H72="mas",'Classificação geral'!$I72=1,'Classificação geral'!$F72="Mini"),'Classificação geral'!$A72,""),"")</f>
        <v/>
      </c>
      <c r="FR80" s="254" t="str">
        <f>IFERROR(IF(AND('Classificação geral'!$H72="mas",'Classificação geral'!$I72=1,'Classificação geral'!$F72="Mini"),'Classificação geral'!$B72,""),"")</f>
        <v/>
      </c>
      <c r="FS80" s="255" t="str">
        <f>IF($FR80='Classificação geral'!$B72,'Classificação geral'!$C72,"")</f>
        <v/>
      </c>
      <c r="FT80" s="255" t="str">
        <f>IF($FR80='Classificação geral'!$B72,'Classificação geral'!$D72,"")</f>
        <v/>
      </c>
      <c r="FU80" s="255" t="str">
        <f>IF($FR80='Classificação geral'!$B72,'Classificação geral'!$H72,"")</f>
        <v/>
      </c>
      <c r="FV80" s="254" t="str">
        <f>IFERROR(IF(AND($FU80="mas",'Classificação geral'!$I72=1),'Classificação geral'!I72,""),"")</f>
        <v/>
      </c>
      <c r="FW80" s="254" t="str">
        <f>IFERROR(IF(AND($FU80="mas",'Classificação geral'!$I72=1),'Classificação geral'!N72,""),"")</f>
        <v/>
      </c>
      <c r="FX80" s="254" t="str">
        <f>IFERROR(IF(AND($FU80="mas",'Classificação geral'!$I72=1),'Classificação geral'!Q72,""),"")</f>
        <v/>
      </c>
      <c r="FY80" s="254" t="str">
        <f>IFERROR(IF(AND($FU80="mas",'Classificação geral'!$I72=1),'Classificação geral'!R72,""),"")</f>
        <v/>
      </c>
      <c r="FZ80" s="254" t="str">
        <f>IFERROR(IF(AND($FU80="mas",'Classificação geral'!$I72=1),'Classificação geral'!J72,""),"")</f>
        <v/>
      </c>
      <c r="GA80" s="254" t="str">
        <f>IFERROR(IF(AND($FU80="mas",'Classificação geral'!$I72=1),'Classificação geral'!S72,""),"")</f>
        <v/>
      </c>
      <c r="GB80" s="254" t="str">
        <f>IFERROR(IF(AND($FU80="mas",'Classificação geral'!$I72=1),'Classificação geral'!U72,""),"")</f>
        <v/>
      </c>
      <c r="GC80" s="254" t="str">
        <f>IFERROR(IF(AND($FU80="mas",'Classificação geral'!$I72=1),'Classificação geral'!V72,""),"")</f>
        <v/>
      </c>
      <c r="GD80" s="254" t="str">
        <f>IFERROR(IF(AND($FU80="mas",'Classificação geral'!$I72=1),'Classificação geral'!K72,""),"")</f>
        <v/>
      </c>
      <c r="GE80" s="254" t="str">
        <f>IFERROR(IF(AND($FU80="mas",'Classificação geral'!$I72=1),'Classificação geral'!W72,""),"")</f>
        <v/>
      </c>
      <c r="GF80" s="254" t="str">
        <f>IFERROR(IF(AND($FU80="mas",'Classificação geral'!$I72=1),'Classificação geral'!Y72,""),"")</f>
        <v/>
      </c>
      <c r="GG80" s="254" t="str">
        <f>IFERROR(IF(AND($FU80="mas",'Classificação geral'!$I72=1),'Classificação geral'!Z72,""),"")</f>
        <v/>
      </c>
      <c r="GH80" s="254" t="str">
        <f>IFERROR(IF(AND($FU80="mas",'Classificação geral'!$I72=1),'Classificação geral'!L72,""),"")</f>
        <v/>
      </c>
      <c r="GI80" s="254" t="str">
        <f>IFERROR(IF(AND($FU80="mas",'Classificação geral'!$I72=1),'Classificação geral'!M72,""),"")</f>
        <v/>
      </c>
      <c r="GJ80" s="302" t="str">
        <f>IFERROR(IF(AND($FU80="mas",'Classificação geral'!$I72=1),'Classificação geral'!AG72,""),"")</f>
        <v/>
      </c>
      <c r="GK80" s="256" t="str">
        <f>IFERROR(RANK(GJ80,GJ:GJ,0)+ COUNTIF($GJ$13:GJ79,GJ80),"")</f>
        <v/>
      </c>
      <c r="GL80" s="244"/>
      <c r="GM80" s="254" t="str">
        <f>IFERROR(IF(AND('Classificação geral'!$H72="fem",'Classificação geral'!$I72=2,'Classificação geral'!$F72="Mini"),'Classificação geral'!$A72,""),"")</f>
        <v/>
      </c>
      <c r="GN80" s="254" t="str">
        <f>IFERROR(IF(AND('Classificação geral'!$H72="fem",'Classificação geral'!$I72=2,'Classificação geral'!$F72="Mini"),'Classificação geral'!$B72,""),"")</f>
        <v/>
      </c>
      <c r="GO80" s="255" t="str">
        <f>IF($GN80='Classificação geral'!$B72,'Classificação geral'!$C72,"")</f>
        <v/>
      </c>
      <c r="GP80" s="255" t="str">
        <f>IF($GN80='Classificação geral'!$B72,'Classificação geral'!$D72,"")</f>
        <v/>
      </c>
      <c r="GQ80" s="255" t="str">
        <f>IF($GN80='Classificação geral'!$B72,'Classificação geral'!$H72,"")</f>
        <v/>
      </c>
      <c r="GR80" s="254" t="str">
        <f>IFERROR(IF(AND($GQ80="fem",'Classificação geral'!$I72=2),'Classificação geral'!I72,""),"")</f>
        <v/>
      </c>
      <c r="GS80" s="254" t="str">
        <f>IFERROR(IF(AND($GQ80="fem",'Classificação geral'!$I72=2),'Classificação geral'!N72,""),"")</f>
        <v/>
      </c>
      <c r="GT80" s="254" t="str">
        <f>IFERROR(IF(AND($GQ80="fem",'Classificação geral'!$I72=2),'Classificação geral'!Q72,""),"")</f>
        <v/>
      </c>
      <c r="GU80" s="254" t="str">
        <f>IFERROR(IF(AND($GQ80="fem",'Classificação geral'!$I72=2),'Classificação geral'!R72,""),"")</f>
        <v/>
      </c>
      <c r="GV80" s="254" t="str">
        <f>IFERROR(IF(AND($GQ80="fem",'Classificação geral'!$I72=2),'Classificação geral'!J72,""),"")</f>
        <v/>
      </c>
      <c r="GW80" s="254" t="str">
        <f>IFERROR(IF(AND($GQ80="fem",'Classificação geral'!$I72=2),'Classificação geral'!S72,""),"")</f>
        <v/>
      </c>
      <c r="GX80" s="254" t="str">
        <f>IFERROR(IF(AND($GQ80="fem",'Classificação geral'!$I72=2),'Classificação geral'!U72,""),"")</f>
        <v/>
      </c>
      <c r="GY80" s="254" t="str">
        <f>IFERROR(IF(AND($GQ80="fem",'Classificação geral'!$I72=2),'Classificação geral'!V72,""),"")</f>
        <v/>
      </c>
      <c r="GZ80" s="254" t="str">
        <f>IFERROR(IF(AND($GQ80="fem",'Classificação geral'!$I72=2),'Classificação geral'!K72,""),"")</f>
        <v/>
      </c>
      <c r="HA80" s="254" t="str">
        <f>IFERROR(IF(AND($GQ80="fem",'Classificação geral'!$I72=2),'Classificação geral'!W72,""),"")</f>
        <v/>
      </c>
      <c r="HB80" s="254" t="str">
        <f>IFERROR(IF(AND($GQ80="fem",'Classificação geral'!$I72=2),'Classificação geral'!Y72,""),"")</f>
        <v/>
      </c>
      <c r="HC80" s="254" t="str">
        <f>IFERROR(IF(AND($GQ80="fem",'Classificação geral'!$I72=2),'Classificação geral'!Z72,""),"")</f>
        <v/>
      </c>
      <c r="HD80" s="254" t="str">
        <f>IFERROR(IF(AND($GQ80="fem",'Classificação geral'!$I72=2),'Classificação geral'!L72,""),"")</f>
        <v/>
      </c>
      <c r="HE80" s="254" t="str">
        <f>IFERROR(IF(AND($GQ80="fem",'Classificação geral'!$I72=2),'Classificação geral'!M72,""),"")</f>
        <v/>
      </c>
      <c r="HF80" s="254" t="str">
        <f>IFERROR(IF(AND($GQ80="fem",'Classificação geral'!$I72=2),'Classificação geral'!AG72,""),"")</f>
        <v/>
      </c>
      <c r="HG80" s="256" t="str">
        <f>IFERROR(RANK(HF80,HF:HF,0)+ COUNTIF(HF$13:$HF78,HF80),"")</f>
        <v/>
      </c>
      <c r="HH80" s="244"/>
      <c r="HI80" s="254" t="str">
        <f>IFERROR(IF(AND('Classificação geral'!$H72="mas",'Classificação geral'!$I72=2,'Classificação geral'!$F72="Mini"),'Classificação geral'!$A72,""),"")</f>
        <v/>
      </c>
      <c r="HJ80" s="254" t="str">
        <f>IFERROR(IF(AND('Classificação geral'!$H72="mas",'Classificação geral'!$I72=2,'Classificação geral'!$F72="Mini"),'Classificação geral'!$B72,""),"")</f>
        <v/>
      </c>
      <c r="HK80" s="255" t="str">
        <f>IF($HJ80='Classificação geral'!$B72,'Classificação geral'!$C72,"")</f>
        <v/>
      </c>
      <c r="HL80" s="255" t="str">
        <f>IF($HJ80='Classificação geral'!$B72,'Classificação geral'!$D72,"")</f>
        <v/>
      </c>
      <c r="HM80" s="255" t="str">
        <f>IF($HJ80='Classificação geral'!$B72,'Classificação geral'!$H72,"")</f>
        <v/>
      </c>
      <c r="HN80" s="254" t="str">
        <f>IFERROR(IF(AND($HM80="mas",'Classificação geral'!$I72=2),'Classificação geral'!I72,""),"")</f>
        <v/>
      </c>
      <c r="HO80" s="254" t="str">
        <f>IFERROR(IF(AND($HM80="mas",'Classificação geral'!$I72=2),'Classificação geral'!N72,""),"")</f>
        <v/>
      </c>
      <c r="HP80" s="254" t="str">
        <f>IFERROR(IF(AND($HM80="mas",'Classificação geral'!$I72=2),'Classificação geral'!Q72,""),"")</f>
        <v/>
      </c>
      <c r="HQ80" s="254" t="str">
        <f>IFERROR(IF(AND($HM80="mas",'Classificação geral'!$I72=2),'Classificação geral'!R72,""),"")</f>
        <v/>
      </c>
      <c r="HR80" s="254" t="str">
        <f>IFERROR(IF(AND($HM80="mas",'Classificação geral'!$I72=2),'Classificação geral'!J72,""),"")</f>
        <v/>
      </c>
      <c r="HS80" s="254" t="str">
        <f>IFERROR(IF(AND($HM80="mas",'Classificação geral'!$I72=2),'Classificação geral'!S72,""),"")</f>
        <v/>
      </c>
      <c r="HT80" s="254" t="str">
        <f>IFERROR(IF(AND($HM80="mas",'Classificação geral'!$I72=2),'Classificação geral'!U72,""),"")</f>
        <v/>
      </c>
      <c r="HU80" s="254" t="str">
        <f>IFERROR(IF(AND($HM80="mas",'Classificação geral'!$I72=2),'Classificação geral'!V72,""),"")</f>
        <v/>
      </c>
      <c r="HV80" s="254" t="str">
        <f>IFERROR(IF(AND($HM80="mas",'Classificação geral'!$I72=2),'Classificação geral'!J72,""),"")</f>
        <v/>
      </c>
      <c r="HW80" s="254" t="str">
        <f>IFERROR(IF(AND($HM80="mas",'Classificação geral'!$I72=2),'Classificação geral'!W72,""),"")</f>
        <v/>
      </c>
      <c r="HX80" s="254" t="str">
        <f>IFERROR(IF(AND($HM80="mas",'Classificação geral'!$I72=2),'Classificação geral'!Y72,""),"")</f>
        <v/>
      </c>
      <c r="HY80" s="254" t="str">
        <f>IFERROR(IF(AND($HM80="mas",'Classificação geral'!$I72=2),'Classificação geral'!Z72,""),"")</f>
        <v/>
      </c>
      <c r="HZ80" s="254" t="str">
        <f>IFERROR(IF(AND($HM80="mas",'Classificação geral'!$I72=2),'Classificação geral'!L72,""),"")</f>
        <v/>
      </c>
      <c r="IA80" s="254" t="str">
        <f>IFERROR(IF(AND($HM80="mas",'Classificação geral'!$I72=2),'Classificação geral'!$AG72,""),"")</f>
        <v/>
      </c>
      <c r="IB80" s="256" t="str">
        <f>IFERROR(RANK(IA80,IA:IA,0)+ COUNTIF($IA$13:IA$13,IA80),"")</f>
        <v/>
      </c>
      <c r="IC80" s="244"/>
      <c r="ID80" s="254" t="str">
        <f>IFERROR(IF(AND('Classificação geral'!$H72="fem",'Classificação geral'!$I72=3,'Classificação geral'!$F72="Mini"),'Classificação geral'!$A72,""),"")</f>
        <v/>
      </c>
      <c r="IE80" s="254" t="str">
        <f>IFERROR(IF(AND('Classificação geral'!$H72="fem",'Classificação geral'!$I72=3,'Classificação geral'!$F72="Mini"),'Classificação geral'!$B72,""),"")</f>
        <v/>
      </c>
      <c r="IF80" s="255" t="str">
        <f>IF($IE80='Classificação geral'!$B72,'Classificação geral'!$C72,"")</f>
        <v/>
      </c>
      <c r="IG80" s="255" t="str">
        <f>IF($IE80='Classificação geral'!$B72,'Classificação geral'!$D72,"")</f>
        <v/>
      </c>
      <c r="IH80" s="255" t="str">
        <f>IF($IE80='Classificação geral'!$B72,'Classificação geral'!$H72,"")</f>
        <v/>
      </c>
      <c r="II80" s="255" t="str">
        <f>IF($IH80='Classificação geral'!$H72,'Classificação geral'!$I72,"")</f>
        <v/>
      </c>
      <c r="IJ80" s="255" t="str">
        <f>IF($II80='Classificação geral'!$I72,'Classificação geral'!$N72,"")</f>
        <v/>
      </c>
      <c r="IK80" s="255" t="str">
        <f>IF($II80='Classificação geral'!$I72,'Classificação geral'!$Q72,"")</f>
        <v/>
      </c>
      <c r="IL80" s="255" t="str">
        <f>IF($II80='Classificação geral'!$I72,'Classificação geral'!$R72,"")</f>
        <v/>
      </c>
      <c r="IM80" s="255" t="str">
        <f>IF($II80='Classificação geral'!$I72,'Classificação geral'!$J72,"")</f>
        <v/>
      </c>
      <c r="IN80" s="255" t="str">
        <f>IF($II80='Classificação geral'!$I72,'Classificação geral'!$S72,"")</f>
        <v/>
      </c>
      <c r="IO80" s="255" t="str">
        <f>IF($II80='Classificação geral'!$I72,'Classificação geral'!$U72,"")</f>
        <v/>
      </c>
      <c r="IP80" s="255" t="str">
        <f>IF($II80='Classificação geral'!$I72,'Classificação geral'!$V72,"")</f>
        <v/>
      </c>
      <c r="IQ80" s="255" t="str">
        <f>IF($II80='Classificação geral'!$I72,'Classificação geral'!$K72,"")</f>
        <v/>
      </c>
      <c r="IR80" s="255" t="str">
        <f>IF($II80='Classificação geral'!$I72,'Classificação geral'!$W72,"")</f>
        <v/>
      </c>
      <c r="IS80" s="255" t="str">
        <f>IF($II80='Classificação geral'!$I72,'Classificação geral'!$Y72,"")</f>
        <v/>
      </c>
      <c r="IT80" s="255" t="str">
        <f>IF($II80='Classificação geral'!$I72,'Classificação geral'!$Z72,"")</f>
        <v/>
      </c>
      <c r="IU80" s="255" t="str">
        <f>IF($II80='Classificação geral'!$I72,'Classificação geral'!$L72,"")</f>
        <v/>
      </c>
      <c r="IV80" s="255" t="str">
        <f>IF($II80='Classificação geral'!$I72,'Classificação geral'!$M72,"")</f>
        <v/>
      </c>
      <c r="IW80" s="255" t="str">
        <f>IF($II80='Classificação geral'!$I72,'Classificação geral'!$AG72,"")</f>
        <v/>
      </c>
      <c r="IX80" s="256" t="str">
        <f>IFERROR(RANK(IW80,IW:IW,0)+ COUNTIF($IW$13:IW78,IW80),"")</f>
        <v/>
      </c>
      <c r="IY80" s="244"/>
      <c r="IZ80" s="254" t="str">
        <f>IFERROR(IF(AND('Classificação geral'!$H72="mas",'Classificação geral'!$I72=3,'Classificação geral'!$F72="Mini"),'Classificação geral'!$A72,""),"")</f>
        <v/>
      </c>
      <c r="JA80" s="254" t="str">
        <f>IFERROR(IF(AND('Classificação geral'!$H72="mas",'Classificação geral'!$I72=3,'Classificação geral'!$F72="Mini"),'Classificação geral'!$B72,""),"")</f>
        <v/>
      </c>
      <c r="JB80" s="255" t="str">
        <f>IF($JA80='Classificação geral'!$B72,'Classificação geral'!$C72,"")</f>
        <v/>
      </c>
      <c r="JC80" s="255" t="str">
        <f>IF($JA80='Classificação geral'!$B72,'Classificação geral'!$D72,"")</f>
        <v/>
      </c>
      <c r="JD80" s="255" t="str">
        <f>IF($JA80='Classificação geral'!$B72,'Classificação geral'!$H72,"")</f>
        <v/>
      </c>
      <c r="JE80" s="254" t="str">
        <f>IFERROR(IF(AND($JD80="mas",'Classificação geral'!$I72=3),'Classificação geral'!I72,""),"")</f>
        <v/>
      </c>
      <c r="JF80" s="254" t="str">
        <f>IFERROR(IF(AND($JD80="mas",'Classificação geral'!$I72=3),'Classificação geral'!N72,""),"")</f>
        <v/>
      </c>
      <c r="JG80" s="254" t="str">
        <f>IFERROR(IF(AND($JD80="mas",'Classificação geral'!$I72=3),'Classificação geral'!Q72,""),"")</f>
        <v/>
      </c>
      <c r="JH80" s="254" t="str">
        <f>IFERROR(IF(AND($JD80="mas",'Classificação geral'!$I72=3),'Classificação geral'!R72,""),"")</f>
        <v/>
      </c>
      <c r="JI80" s="254" t="str">
        <f>IFERROR(IF(AND($JD80="mas",'Classificação geral'!$I72=3),'Classificação geral'!J72,""),"")</f>
        <v/>
      </c>
      <c r="JJ80" s="254" t="str">
        <f>IFERROR(IF(AND($JD80="mas",'Classificação geral'!$I72=3),'Classificação geral'!S72,""),"")</f>
        <v/>
      </c>
      <c r="JK80" s="254" t="str">
        <f>IFERROR(IF(AND($JD80="mas",'Classificação geral'!$I72=3),'Classificação geral'!U72,""),"")</f>
        <v/>
      </c>
      <c r="JL80" s="254" t="str">
        <f>IFERROR(IF(AND($JD80="mas",'Classificação geral'!$I72=3),'Classificação geral'!V72,""),"")</f>
        <v/>
      </c>
      <c r="JM80" s="254" t="str">
        <f>IFERROR(IF(AND($JD80="mas",'Classificação geral'!$I72=3),'Classificação geral'!K72,""),"")</f>
        <v/>
      </c>
      <c r="JN80" s="254" t="str">
        <f>IFERROR(IF(AND($JD80="mas",'Classificação geral'!$I72=3),'Classificação geral'!W72,""),"")</f>
        <v/>
      </c>
      <c r="JO80" s="254" t="str">
        <f>IFERROR(IF(AND($JD80="mas",'Classificação geral'!$I72=3),'Classificação geral'!Y72,""),"")</f>
        <v/>
      </c>
      <c r="JP80" s="254" t="str">
        <f>IFERROR(IF(AND($JD80="mas",'Classificação geral'!$I72=3),'Classificação geral'!Z72,""),"")</f>
        <v/>
      </c>
      <c r="JQ80" s="254" t="str">
        <f>IFERROR(IF(AND($JD80="mas",'Classificação geral'!$I72=3),'Classificação geral'!L72,""),"")</f>
        <v/>
      </c>
      <c r="JR80" s="254" t="str">
        <f>IFERROR(IF(AND($JD80="mas",'Classificação geral'!$I72=3),'Classificação geral'!$AG72,""),"")</f>
        <v/>
      </c>
      <c r="JS80" s="256" t="str">
        <f>IFERROR(RANK(JR80,JR:JR,0)+ COUNTIF(JR$13:$JR78,JR80),"")</f>
        <v/>
      </c>
    </row>
    <row r="81" spans="1:279" s="216" customFormat="1" ht="24.75" customHeight="1" x14ac:dyDescent="0.5">
      <c r="A81" s="297"/>
      <c r="B81" s="309" t="str">
        <f t="shared" si="19"/>
        <v/>
      </c>
      <c r="C81" s="292" t="str">
        <f t="shared" si="20"/>
        <v/>
      </c>
      <c r="D81" s="292" t="str">
        <f t="shared" si="21"/>
        <v/>
      </c>
      <c r="E81" s="292" t="str">
        <f t="shared" si="22"/>
        <v/>
      </c>
      <c r="F81" s="293" t="str">
        <f t="shared" si="23"/>
        <v/>
      </c>
      <c r="G81" s="293" t="str">
        <f t="shared" si="24"/>
        <v/>
      </c>
      <c r="H81" s="294" t="str">
        <f t="shared" si="25"/>
        <v/>
      </c>
      <c r="I81" s="294" t="str">
        <f t="shared" si="26"/>
        <v/>
      </c>
      <c r="J81" s="294" t="str">
        <f t="shared" si="27"/>
        <v/>
      </c>
      <c r="K81" s="294" t="str">
        <f t="shared" si="28"/>
        <v/>
      </c>
      <c r="L81" s="294" t="str">
        <f t="shared" si="29"/>
        <v/>
      </c>
      <c r="M81" s="294" t="str">
        <f t="shared" si="30"/>
        <v/>
      </c>
      <c r="N81" s="294" t="str">
        <f t="shared" si="31"/>
        <v/>
      </c>
      <c r="O81" s="294" t="str">
        <f t="shared" si="32"/>
        <v/>
      </c>
      <c r="P81" s="294" t="str">
        <f t="shared" si="33"/>
        <v/>
      </c>
      <c r="Q81" s="294" t="str">
        <f t="shared" si="34"/>
        <v/>
      </c>
      <c r="R81" s="294" t="str">
        <f t="shared" si="121"/>
        <v/>
      </c>
      <c r="S81" s="294" t="str">
        <f t="shared" si="121"/>
        <v/>
      </c>
      <c r="T81" s="294" t="str">
        <f t="shared" si="36"/>
        <v/>
      </c>
      <c r="U81" s="294" t="str">
        <f t="shared" si="37"/>
        <v/>
      </c>
      <c r="V81" s="295">
        <v>67</v>
      </c>
      <c r="W81" s="296"/>
      <c r="X81" s="296"/>
      <c r="Y81" s="309" t="str">
        <f t="shared" si="38"/>
        <v/>
      </c>
      <c r="Z81" s="292" t="str">
        <f t="shared" si="39"/>
        <v/>
      </c>
      <c r="AA81" s="292" t="str">
        <f t="shared" si="40"/>
        <v/>
      </c>
      <c r="AB81" s="292" t="str">
        <f t="shared" si="41"/>
        <v/>
      </c>
      <c r="AC81" s="293" t="str">
        <f t="shared" si="42"/>
        <v/>
      </c>
      <c r="AD81" s="293" t="str">
        <f t="shared" si="43"/>
        <v/>
      </c>
      <c r="AE81" s="294" t="str">
        <f t="shared" si="44"/>
        <v/>
      </c>
      <c r="AF81" s="294" t="str">
        <f t="shared" si="45"/>
        <v/>
      </c>
      <c r="AG81" s="294" t="str">
        <f t="shared" si="46"/>
        <v/>
      </c>
      <c r="AH81" s="294" t="str">
        <f t="shared" si="47"/>
        <v/>
      </c>
      <c r="AI81" s="294" t="str">
        <f t="shared" si="48"/>
        <v/>
      </c>
      <c r="AJ81" s="294" t="str">
        <f t="shared" si="49"/>
        <v/>
      </c>
      <c r="AK81" s="294" t="str">
        <f t="shared" si="50"/>
        <v/>
      </c>
      <c r="AL81" s="294" t="str">
        <f t="shared" si="51"/>
        <v/>
      </c>
      <c r="AM81" s="294" t="str">
        <f t="shared" si="52"/>
        <v/>
      </c>
      <c r="AN81" s="294" t="str">
        <f t="shared" si="53"/>
        <v/>
      </c>
      <c r="AO81" s="294" t="str">
        <f t="shared" si="122"/>
        <v/>
      </c>
      <c r="AP81" s="294" t="str">
        <f t="shared" si="122"/>
        <v/>
      </c>
      <c r="AQ81" s="294" t="str">
        <f t="shared" si="55"/>
        <v/>
      </c>
      <c r="AR81" s="294" t="str">
        <f t="shared" si="56"/>
        <v/>
      </c>
      <c r="AS81" s="295">
        <v>67</v>
      </c>
      <c r="AT81" s="296"/>
      <c r="AU81" s="297"/>
      <c r="AV81" s="310" t="str">
        <f t="shared" si="57"/>
        <v/>
      </c>
      <c r="AW81" s="292" t="str">
        <f t="shared" si="58"/>
        <v/>
      </c>
      <c r="AX81" s="292" t="str">
        <f t="shared" si="59"/>
        <v/>
      </c>
      <c r="AY81" s="293" t="str">
        <f t="shared" si="60"/>
        <v/>
      </c>
      <c r="AZ81" s="293" t="str">
        <f t="shared" si="61"/>
        <v/>
      </c>
      <c r="BA81" s="293" t="str">
        <f t="shared" si="62"/>
        <v/>
      </c>
      <c r="BB81" s="294" t="str">
        <f t="shared" si="63"/>
        <v/>
      </c>
      <c r="BC81" s="294" t="str">
        <f t="shared" si="64"/>
        <v/>
      </c>
      <c r="BD81" s="294" t="str">
        <f t="shared" si="65"/>
        <v/>
      </c>
      <c r="BE81" s="294" t="str">
        <f t="shared" si="66"/>
        <v/>
      </c>
      <c r="BF81" s="294" t="str">
        <f t="shared" si="67"/>
        <v/>
      </c>
      <c r="BG81" s="294" t="str">
        <f t="shared" si="68"/>
        <v/>
      </c>
      <c r="BH81" s="294" t="str">
        <f t="shared" si="69"/>
        <v/>
      </c>
      <c r="BI81" s="294" t="str">
        <f t="shared" si="70"/>
        <v/>
      </c>
      <c r="BJ81" s="294" t="str">
        <f t="shared" si="71"/>
        <v/>
      </c>
      <c r="BK81" s="294" t="str">
        <f t="shared" si="72"/>
        <v/>
      </c>
      <c r="BL81" s="294" t="str">
        <f t="shared" si="123"/>
        <v/>
      </c>
      <c r="BM81" s="294" t="str">
        <f t="shared" si="123"/>
        <v/>
      </c>
      <c r="BN81" s="294" t="str">
        <f t="shared" si="74"/>
        <v/>
      </c>
      <c r="BO81" s="294" t="str">
        <f t="shared" si="75"/>
        <v/>
      </c>
      <c r="BP81" s="295">
        <v>67</v>
      </c>
      <c r="BQ81" s="296"/>
      <c r="BR81" s="296"/>
      <c r="BS81" s="310" t="str">
        <f t="shared" si="76"/>
        <v/>
      </c>
      <c r="BT81" s="292" t="str">
        <f t="shared" si="77"/>
        <v/>
      </c>
      <c r="BU81" s="292" t="str">
        <f t="shared" si="78"/>
        <v/>
      </c>
      <c r="BV81" s="293" t="str">
        <f t="shared" si="79"/>
        <v/>
      </c>
      <c r="BW81" s="293" t="str">
        <f t="shared" si="80"/>
        <v/>
      </c>
      <c r="BX81" s="293" t="str">
        <f t="shared" si="124"/>
        <v/>
      </c>
      <c r="BY81" s="294" t="str">
        <f t="shared" si="124"/>
        <v/>
      </c>
      <c r="BZ81" s="294" t="str">
        <f t="shared" si="82"/>
        <v/>
      </c>
      <c r="CA81" s="294" t="str">
        <f t="shared" si="83"/>
        <v/>
      </c>
      <c r="CB81" s="294" t="str">
        <f t="shared" si="84"/>
        <v/>
      </c>
      <c r="CC81" s="294" t="str">
        <f t="shared" si="85"/>
        <v/>
      </c>
      <c r="CD81" s="294" t="str">
        <f t="shared" si="86"/>
        <v/>
      </c>
      <c r="CE81" s="294" t="str">
        <f t="shared" si="87"/>
        <v/>
      </c>
      <c r="CF81" s="294" t="str">
        <f t="shared" si="88"/>
        <v/>
      </c>
      <c r="CG81" s="294" t="str">
        <f t="shared" si="89"/>
        <v/>
      </c>
      <c r="CH81" s="294" t="str">
        <f t="shared" si="90"/>
        <v/>
      </c>
      <c r="CI81" s="294" t="str">
        <f t="shared" si="125"/>
        <v/>
      </c>
      <c r="CJ81" s="294" t="str">
        <f t="shared" si="125"/>
        <v/>
      </c>
      <c r="CK81" s="294" t="str">
        <f t="shared" si="92"/>
        <v/>
      </c>
      <c r="CL81" s="294" t="str">
        <f t="shared" si="93"/>
        <v/>
      </c>
      <c r="CM81" s="295">
        <v>67</v>
      </c>
      <c r="CN81" s="297"/>
      <c r="CO81" s="297"/>
      <c r="CP81" s="309" t="str">
        <f t="shared" si="94"/>
        <v/>
      </c>
      <c r="CQ81" s="292" t="str">
        <f t="shared" si="95"/>
        <v/>
      </c>
      <c r="CR81" s="292" t="str">
        <f t="shared" si="96"/>
        <v/>
      </c>
      <c r="CS81" s="292" t="str">
        <f t="shared" si="97"/>
        <v/>
      </c>
      <c r="CT81" s="293" t="str">
        <f t="shared" si="98"/>
        <v/>
      </c>
      <c r="CU81" s="293" t="str">
        <f t="shared" si="99"/>
        <v/>
      </c>
      <c r="CV81" s="294" t="str">
        <f t="shared" si="100"/>
        <v/>
      </c>
      <c r="CW81" s="294" t="str">
        <f t="shared" si="101"/>
        <v/>
      </c>
      <c r="CX81" s="294" t="str">
        <f t="shared" si="102"/>
        <v/>
      </c>
      <c r="CY81" s="294" t="str">
        <f t="shared" si="103"/>
        <v/>
      </c>
      <c r="CZ81" s="294" t="str">
        <f t="shared" si="104"/>
        <v/>
      </c>
      <c r="DA81" s="294" t="str">
        <f t="shared" si="105"/>
        <v/>
      </c>
      <c r="DB81" s="294" t="str">
        <f t="shared" si="106"/>
        <v/>
      </c>
      <c r="DC81" s="294" t="str">
        <f t="shared" si="107"/>
        <v/>
      </c>
      <c r="DD81" s="294" t="str">
        <f t="shared" si="108"/>
        <v/>
      </c>
      <c r="DE81" s="294" t="str">
        <f t="shared" si="109"/>
        <v/>
      </c>
      <c r="DF81" s="294" t="str">
        <f t="shared" si="126"/>
        <v/>
      </c>
      <c r="DG81" s="294" t="str">
        <f t="shared" si="126"/>
        <v/>
      </c>
      <c r="DH81" s="294" t="str">
        <f t="shared" si="111"/>
        <v/>
      </c>
      <c r="DI81" s="294" t="str">
        <f t="shared" si="112"/>
        <v/>
      </c>
      <c r="DJ81" s="295">
        <v>67</v>
      </c>
      <c r="DK81" s="296"/>
      <c r="DL81" s="296"/>
      <c r="DM81" s="309" t="str">
        <f t="shared" si="113"/>
        <v/>
      </c>
      <c r="DN81" s="292" t="str">
        <f t="shared" si="114"/>
        <v/>
      </c>
      <c r="DO81" s="292" t="str">
        <f t="shared" si="115"/>
        <v/>
      </c>
      <c r="DP81" s="292" t="str">
        <f t="shared" si="116"/>
        <v/>
      </c>
      <c r="DQ81" s="293" t="str">
        <f t="shared" si="117"/>
        <v/>
      </c>
      <c r="DR81" s="293" t="str">
        <f t="shared" si="118"/>
        <v/>
      </c>
      <c r="DS81" s="293" t="str">
        <f t="shared" si="127"/>
        <v/>
      </c>
      <c r="DT81" s="293" t="str">
        <f t="shared" si="128"/>
        <v/>
      </c>
      <c r="DU81" s="294" t="str">
        <f t="shared" si="129"/>
        <v/>
      </c>
      <c r="DV81" s="294" t="str">
        <f t="shared" si="130"/>
        <v/>
      </c>
      <c r="DW81" s="294" t="str">
        <f t="shared" si="131"/>
        <v/>
      </c>
      <c r="DX81" s="294" t="str">
        <f t="shared" si="132"/>
        <v/>
      </c>
      <c r="DY81" s="294" t="str">
        <f t="shared" si="133"/>
        <v/>
      </c>
      <c r="DZ81" s="294" t="str">
        <f t="shared" si="134"/>
        <v/>
      </c>
      <c r="EA81" s="294" t="str">
        <f t="shared" si="135"/>
        <v/>
      </c>
      <c r="EB81" s="294" t="str">
        <f t="shared" si="136"/>
        <v/>
      </c>
      <c r="EC81" s="294" t="str">
        <f t="shared" si="137"/>
        <v/>
      </c>
      <c r="ED81" s="294" t="str">
        <f t="shared" si="120"/>
        <v/>
      </c>
      <c r="EE81" s="294" t="str">
        <f t="shared" si="138"/>
        <v/>
      </c>
      <c r="EF81" s="294" t="str">
        <f t="shared" si="119"/>
        <v/>
      </c>
      <c r="EG81" s="295">
        <v>67</v>
      </c>
      <c r="EH81" s="394"/>
      <c r="EI81" s="394"/>
      <c r="EJ81" s="394"/>
      <c r="EK81" s="394"/>
      <c r="EL81" s="394"/>
      <c r="EM81" s="394"/>
      <c r="EN81" s="394"/>
      <c r="EO81" s="394"/>
      <c r="EP81" s="394"/>
      <c r="EQ81" s="394"/>
      <c r="ER81" s="394"/>
      <c r="ES81" s="394"/>
      <c r="ET81" s="394"/>
      <c r="EU81" s="254" t="str">
        <f>IFERROR(IF(AND('Classificação geral'!$H73="FEM",'Classificação geral'!$I73=1,'Classificação geral'!$F73="Mini"),'Classificação geral'!$A73,""),"")</f>
        <v/>
      </c>
      <c r="EV81" s="254" t="str">
        <f>IFERROR(IF(AND('Classificação geral'!$H73="FEM",'Classificação geral'!$I73=1,'Classificação geral'!F73="Mini"),'Classificação geral'!$B73,""),"")</f>
        <v/>
      </c>
      <c r="EW81" s="255" t="str">
        <f>IF($EV81='Classificação geral'!$B73,'Classificação geral'!$C73,"")</f>
        <v/>
      </c>
      <c r="EX81" s="255" t="str">
        <f>IF($EV81='Classificação geral'!$B73,'Classificação geral'!$D73,"")</f>
        <v/>
      </c>
      <c r="EY81" s="255" t="str">
        <f>IF($EV81='Classificação geral'!$B73,'Classificação geral'!$H73,"")</f>
        <v/>
      </c>
      <c r="EZ81" s="255" t="str">
        <f>IF($EY81='Classificação geral'!$H73,'Classificação geral'!$I73,"")</f>
        <v/>
      </c>
      <c r="FA81" s="255" t="str">
        <f>IF($EZ81='Classificação geral'!$I73,'Classificação geral'!$N73,"")</f>
        <v/>
      </c>
      <c r="FB81" s="255" t="str">
        <f>IF($EZ81='Classificação geral'!$I73,'Classificação geral'!$Q73,"")</f>
        <v/>
      </c>
      <c r="FC81" s="255" t="str">
        <f>IF($EZ81='Classificação geral'!$I73,'Classificação geral'!$R73,"")</f>
        <v/>
      </c>
      <c r="FD81" s="255" t="str">
        <f>IF($EZ81='Classificação geral'!$I73,'Classificação geral'!$J73,"")</f>
        <v/>
      </c>
      <c r="FE81" s="255" t="str">
        <f>IF($EZ81='Classificação geral'!$I73,'Classificação geral'!$S73,"")</f>
        <v/>
      </c>
      <c r="FF81" s="255" t="str">
        <f>IF($EZ81='Classificação geral'!$I73,'Classificação geral'!$U73,"")</f>
        <v/>
      </c>
      <c r="FG81" s="255" t="str">
        <f>IF($EZ81='Classificação geral'!$I73,'Classificação geral'!$V73,"")</f>
        <v/>
      </c>
      <c r="FH81" s="255" t="str">
        <f>IF($EZ81='Classificação geral'!$I73,'Classificação geral'!$K73,"")</f>
        <v/>
      </c>
      <c r="FI81" s="255" t="str">
        <f>IF($EZ81='Classificação geral'!$I73,'Classificação geral'!$W73,"")</f>
        <v/>
      </c>
      <c r="FJ81" s="255" t="str">
        <f>IF($EZ81='Classificação geral'!$I73,'Classificação geral'!$Y73,"")</f>
        <v/>
      </c>
      <c r="FK81" s="255" t="str">
        <f>IF($EZ81='Classificação geral'!$I73,'Classificação geral'!$Z73,"")</f>
        <v/>
      </c>
      <c r="FL81" s="255" t="str">
        <f>IF($EZ81='Classificação geral'!$I73,'Classificação geral'!$L73,"")</f>
        <v/>
      </c>
      <c r="FM81" s="255" t="str">
        <f>IF($EZ81='Classificação geral'!$I73,'Classificação geral'!$M73,"")</f>
        <v/>
      </c>
      <c r="FN81" s="255" t="str">
        <f>IF($EZ81='Classificação geral'!$I73,'Classificação geral'!$AG73,"")</f>
        <v/>
      </c>
      <c r="FO81" s="256" t="str">
        <f>IFERROR(RANK(FN81,FN:FN,0)+ COUNTIF($FN$13:FN80,FN81),"")</f>
        <v/>
      </c>
      <c r="FP81" s="244"/>
      <c r="FQ81" s="254" t="str">
        <f>IFERROR(IF(AND('Classificação geral'!$H73="mas",'Classificação geral'!$I73=1,'Classificação geral'!$F73="Mini"),'Classificação geral'!$A73,""),"")</f>
        <v/>
      </c>
      <c r="FR81" s="254" t="str">
        <f>IFERROR(IF(AND('Classificação geral'!$H73="mas",'Classificação geral'!$I73=1,'Classificação geral'!$F73="Mini"),'Classificação geral'!$B73,""),"")</f>
        <v/>
      </c>
      <c r="FS81" s="255" t="str">
        <f>IF($FR81='Classificação geral'!$B73,'Classificação geral'!$C73,"")</f>
        <v/>
      </c>
      <c r="FT81" s="255" t="str">
        <f>IF($FR81='Classificação geral'!$B73,'Classificação geral'!$D73,"")</f>
        <v/>
      </c>
      <c r="FU81" s="255" t="str">
        <f>IF($FR81='Classificação geral'!$B73,'Classificação geral'!$H73,"")</f>
        <v/>
      </c>
      <c r="FV81" s="254" t="str">
        <f>IFERROR(IF(AND($FU81="mas",'Classificação geral'!$I73=1),'Classificação geral'!I73,""),"")</f>
        <v/>
      </c>
      <c r="FW81" s="254" t="str">
        <f>IFERROR(IF(AND($FU81="mas",'Classificação geral'!$I73=1),'Classificação geral'!N73,""),"")</f>
        <v/>
      </c>
      <c r="FX81" s="254" t="str">
        <f>IFERROR(IF(AND($FU81="mas",'Classificação geral'!$I73=1),'Classificação geral'!Q73,""),"")</f>
        <v/>
      </c>
      <c r="FY81" s="254" t="str">
        <f>IFERROR(IF(AND($FU81="mas",'Classificação geral'!$I73=1),'Classificação geral'!R73,""),"")</f>
        <v/>
      </c>
      <c r="FZ81" s="254" t="str">
        <f>IFERROR(IF(AND($FU81="mas",'Classificação geral'!$I73=1),'Classificação geral'!J73,""),"")</f>
        <v/>
      </c>
      <c r="GA81" s="254" t="str">
        <f>IFERROR(IF(AND($FU81="mas",'Classificação geral'!$I73=1),'Classificação geral'!S73,""),"")</f>
        <v/>
      </c>
      <c r="GB81" s="254" t="str">
        <f>IFERROR(IF(AND($FU81="mas",'Classificação geral'!$I73=1),'Classificação geral'!U73,""),"")</f>
        <v/>
      </c>
      <c r="GC81" s="254" t="str">
        <f>IFERROR(IF(AND($FU81="mas",'Classificação geral'!$I73=1),'Classificação geral'!V73,""),"")</f>
        <v/>
      </c>
      <c r="GD81" s="254" t="str">
        <f>IFERROR(IF(AND($FU81="mas",'Classificação geral'!$I73=1),'Classificação geral'!K73,""),"")</f>
        <v/>
      </c>
      <c r="GE81" s="254" t="str">
        <f>IFERROR(IF(AND($FU81="mas",'Classificação geral'!$I73=1),'Classificação geral'!W73,""),"")</f>
        <v/>
      </c>
      <c r="GF81" s="254" t="str">
        <f>IFERROR(IF(AND($FU81="mas",'Classificação geral'!$I73=1),'Classificação geral'!Y73,""),"")</f>
        <v/>
      </c>
      <c r="GG81" s="254" t="str">
        <f>IFERROR(IF(AND($FU81="mas",'Classificação geral'!$I73=1),'Classificação geral'!Z73,""),"")</f>
        <v/>
      </c>
      <c r="GH81" s="254" t="str">
        <f>IFERROR(IF(AND($FU81="mas",'Classificação geral'!$I73=1),'Classificação geral'!L73,""),"")</f>
        <v/>
      </c>
      <c r="GI81" s="254" t="str">
        <f>IFERROR(IF(AND($FU81="mas",'Classificação geral'!$I73=1),'Classificação geral'!M73,""),"")</f>
        <v/>
      </c>
      <c r="GJ81" s="302" t="str">
        <f>IFERROR(IF(AND($FU81="mas",'Classificação geral'!$I73=1),'Classificação geral'!AG73,""),"")</f>
        <v/>
      </c>
      <c r="GK81" s="256" t="str">
        <f>IFERROR(RANK(GJ81,GJ:GJ,0)+ COUNTIF($GJ$13:GJ80,GJ81),"")</f>
        <v/>
      </c>
      <c r="GL81" s="244"/>
      <c r="GM81" s="254" t="str">
        <f>IFERROR(IF(AND('Classificação geral'!$H73="fem",'Classificação geral'!$I73=2,'Classificação geral'!$F73="Mini"),'Classificação geral'!$A73,""),"")</f>
        <v/>
      </c>
      <c r="GN81" s="254" t="str">
        <f>IFERROR(IF(AND('Classificação geral'!$H73="fem",'Classificação geral'!$I73=2,'Classificação geral'!$F73="Mini"),'Classificação geral'!$B73,""),"")</f>
        <v/>
      </c>
      <c r="GO81" s="255" t="str">
        <f>IF($GN81='Classificação geral'!$B73,'Classificação geral'!$C73,"")</f>
        <v/>
      </c>
      <c r="GP81" s="255" t="str">
        <f>IF($GN81='Classificação geral'!$B73,'Classificação geral'!$D73,"")</f>
        <v/>
      </c>
      <c r="GQ81" s="255" t="str">
        <f>IF($GN81='Classificação geral'!$B73,'Classificação geral'!$H73,"")</f>
        <v/>
      </c>
      <c r="GR81" s="254" t="str">
        <f>IFERROR(IF(AND($GQ81="fem",'Classificação geral'!$I73=2),'Classificação geral'!I73,""),"")</f>
        <v/>
      </c>
      <c r="GS81" s="254" t="str">
        <f>IFERROR(IF(AND($GQ81="fem",'Classificação geral'!$I73=2),'Classificação geral'!N73,""),"")</f>
        <v/>
      </c>
      <c r="GT81" s="254" t="str">
        <f>IFERROR(IF(AND($GQ81="fem",'Classificação geral'!$I73=2),'Classificação geral'!Q73,""),"")</f>
        <v/>
      </c>
      <c r="GU81" s="254" t="str">
        <f>IFERROR(IF(AND($GQ81="fem",'Classificação geral'!$I73=2),'Classificação geral'!R73,""),"")</f>
        <v/>
      </c>
      <c r="GV81" s="254" t="str">
        <f>IFERROR(IF(AND($GQ81="fem",'Classificação geral'!$I73=2),'Classificação geral'!J73,""),"")</f>
        <v/>
      </c>
      <c r="GW81" s="254" t="str">
        <f>IFERROR(IF(AND($GQ81="fem",'Classificação geral'!$I73=2),'Classificação geral'!S73,""),"")</f>
        <v/>
      </c>
      <c r="GX81" s="254" t="str">
        <f>IFERROR(IF(AND($GQ81="fem",'Classificação geral'!$I73=2),'Classificação geral'!U73,""),"")</f>
        <v/>
      </c>
      <c r="GY81" s="254" t="str">
        <f>IFERROR(IF(AND($GQ81="fem",'Classificação geral'!$I73=2),'Classificação geral'!V73,""),"")</f>
        <v/>
      </c>
      <c r="GZ81" s="254" t="str">
        <f>IFERROR(IF(AND($GQ81="fem",'Classificação geral'!$I73=2),'Classificação geral'!K73,""),"")</f>
        <v/>
      </c>
      <c r="HA81" s="254" t="str">
        <f>IFERROR(IF(AND($GQ81="fem",'Classificação geral'!$I73=2),'Classificação geral'!W73,""),"")</f>
        <v/>
      </c>
      <c r="HB81" s="254" t="str">
        <f>IFERROR(IF(AND($GQ81="fem",'Classificação geral'!$I73=2),'Classificação geral'!Y73,""),"")</f>
        <v/>
      </c>
      <c r="HC81" s="254" t="str">
        <f>IFERROR(IF(AND($GQ81="fem",'Classificação geral'!$I73=2),'Classificação geral'!Z73,""),"")</f>
        <v/>
      </c>
      <c r="HD81" s="254" t="str">
        <f>IFERROR(IF(AND($GQ81="fem",'Classificação geral'!$I73=2),'Classificação geral'!L73,""),"")</f>
        <v/>
      </c>
      <c r="HE81" s="254" t="str">
        <f>IFERROR(IF(AND($GQ81="fem",'Classificação geral'!$I73=2),'Classificação geral'!M73,""),"")</f>
        <v/>
      </c>
      <c r="HF81" s="254" t="str">
        <f>IFERROR(IF(AND($GQ81="fem",'Classificação geral'!$I73=2),'Classificação geral'!AG73,""),"")</f>
        <v/>
      </c>
      <c r="HG81" s="256" t="str">
        <f>IFERROR(RANK(HF81,HF:HF,0)+ COUNTIF(HF$13:$HF79,HF81),"")</f>
        <v/>
      </c>
      <c r="HH81" s="244"/>
      <c r="HI81" s="254" t="str">
        <f>IFERROR(IF(AND('Classificação geral'!$H73="mas",'Classificação geral'!$I73=2,'Classificação geral'!$F73="Mini"),'Classificação geral'!$A73,""),"")</f>
        <v/>
      </c>
      <c r="HJ81" s="254" t="str">
        <f>IFERROR(IF(AND('Classificação geral'!$H73="mas",'Classificação geral'!$I73=2,'Classificação geral'!$F73="Mini"),'Classificação geral'!$B73,""),"")</f>
        <v/>
      </c>
      <c r="HK81" s="255" t="str">
        <f>IF($HJ81='Classificação geral'!$B73,'Classificação geral'!$C73,"")</f>
        <v/>
      </c>
      <c r="HL81" s="255" t="str">
        <f>IF($HJ81='Classificação geral'!$B73,'Classificação geral'!$D73,"")</f>
        <v/>
      </c>
      <c r="HM81" s="255" t="str">
        <f>IF($HJ81='Classificação geral'!$B73,'Classificação geral'!$H73,"")</f>
        <v/>
      </c>
      <c r="HN81" s="254" t="str">
        <f>IFERROR(IF(AND($HM81="mas",'Classificação geral'!$I73=2),'Classificação geral'!I73,""),"")</f>
        <v/>
      </c>
      <c r="HO81" s="254" t="str">
        <f>IFERROR(IF(AND($HM81="mas",'Classificação geral'!$I73=2),'Classificação geral'!N73,""),"")</f>
        <v/>
      </c>
      <c r="HP81" s="254" t="str">
        <f>IFERROR(IF(AND($HM81="mas",'Classificação geral'!$I73=2),'Classificação geral'!Q73,""),"")</f>
        <v/>
      </c>
      <c r="HQ81" s="254" t="str">
        <f>IFERROR(IF(AND($HM81="mas",'Classificação geral'!$I73=2),'Classificação geral'!R73,""),"")</f>
        <v/>
      </c>
      <c r="HR81" s="254" t="str">
        <f>IFERROR(IF(AND($HM81="mas",'Classificação geral'!$I73=2),'Classificação geral'!J73,""),"")</f>
        <v/>
      </c>
      <c r="HS81" s="254" t="str">
        <f>IFERROR(IF(AND($HM81="mas",'Classificação geral'!$I73=2),'Classificação geral'!S73,""),"")</f>
        <v/>
      </c>
      <c r="HT81" s="254" t="str">
        <f>IFERROR(IF(AND($HM81="mas",'Classificação geral'!$I73=2),'Classificação geral'!U73,""),"")</f>
        <v/>
      </c>
      <c r="HU81" s="254" t="str">
        <f>IFERROR(IF(AND($HM81="mas",'Classificação geral'!$I73=2),'Classificação geral'!V73,""),"")</f>
        <v/>
      </c>
      <c r="HV81" s="254" t="str">
        <f>IFERROR(IF(AND($HM81="mas",'Classificação geral'!$I73=2),'Classificação geral'!J73,""),"")</f>
        <v/>
      </c>
      <c r="HW81" s="254" t="str">
        <f>IFERROR(IF(AND($HM81="mas",'Classificação geral'!$I73=2),'Classificação geral'!W73,""),"")</f>
        <v/>
      </c>
      <c r="HX81" s="254" t="str">
        <f>IFERROR(IF(AND($HM81="mas",'Classificação geral'!$I73=2),'Classificação geral'!Y73,""),"")</f>
        <v/>
      </c>
      <c r="HY81" s="254" t="str">
        <f>IFERROR(IF(AND($HM81="mas",'Classificação geral'!$I73=2),'Classificação geral'!Z73,""),"")</f>
        <v/>
      </c>
      <c r="HZ81" s="254" t="str">
        <f>IFERROR(IF(AND($HM81="mas",'Classificação geral'!$I73=2),'Classificação geral'!L73,""),"")</f>
        <v/>
      </c>
      <c r="IA81" s="254" t="str">
        <f>IFERROR(IF(AND($HM81="mas",'Classificação geral'!$I73=2),'Classificação geral'!$AG73,""),"")</f>
        <v/>
      </c>
      <c r="IB81" s="256" t="str">
        <f>IFERROR(RANK(IA81,IA:IA,0)+ COUNTIF($IA$13:IA$13,IA81),"")</f>
        <v/>
      </c>
      <c r="IC81" s="244"/>
      <c r="ID81" s="254" t="str">
        <f>IFERROR(IF(AND('Classificação geral'!$H73="fem",'Classificação geral'!$I73=3,'Classificação geral'!$F73="Mini"),'Classificação geral'!$A73,""),"")</f>
        <v/>
      </c>
      <c r="IE81" s="254" t="str">
        <f>IFERROR(IF(AND('Classificação geral'!$H73="fem",'Classificação geral'!$I73=3,'Classificação geral'!$F73="Mini"),'Classificação geral'!$B73,""),"")</f>
        <v/>
      </c>
      <c r="IF81" s="255" t="str">
        <f>IF($IE81='Classificação geral'!$B73,'Classificação geral'!$C73,"")</f>
        <v/>
      </c>
      <c r="IG81" s="255" t="str">
        <f>IF($IE81='Classificação geral'!$B73,'Classificação geral'!$D73,"")</f>
        <v/>
      </c>
      <c r="IH81" s="255" t="str">
        <f>IF($IE81='Classificação geral'!$B73,'Classificação geral'!$H73,"")</f>
        <v/>
      </c>
      <c r="II81" s="255" t="str">
        <f>IF($IH81='Classificação geral'!$H73,'Classificação geral'!$I73,"")</f>
        <v/>
      </c>
      <c r="IJ81" s="255" t="str">
        <f>IF($II81='Classificação geral'!$I73,'Classificação geral'!$N73,"")</f>
        <v/>
      </c>
      <c r="IK81" s="255" t="str">
        <f>IF($II81='Classificação geral'!$I73,'Classificação geral'!$Q73,"")</f>
        <v/>
      </c>
      <c r="IL81" s="255" t="str">
        <f>IF($II81='Classificação geral'!$I73,'Classificação geral'!$R73,"")</f>
        <v/>
      </c>
      <c r="IM81" s="255" t="str">
        <f>IF($II81='Classificação geral'!$I73,'Classificação geral'!$J73,"")</f>
        <v/>
      </c>
      <c r="IN81" s="255" t="str">
        <f>IF($II81='Classificação geral'!$I73,'Classificação geral'!$S73,"")</f>
        <v/>
      </c>
      <c r="IO81" s="255" t="str">
        <f>IF($II81='Classificação geral'!$I73,'Classificação geral'!$U73,"")</f>
        <v/>
      </c>
      <c r="IP81" s="255" t="str">
        <f>IF($II81='Classificação geral'!$I73,'Classificação geral'!$V73,"")</f>
        <v/>
      </c>
      <c r="IQ81" s="255" t="str">
        <f>IF($II81='Classificação geral'!$I73,'Classificação geral'!$K73,"")</f>
        <v/>
      </c>
      <c r="IR81" s="255" t="str">
        <f>IF($II81='Classificação geral'!$I73,'Classificação geral'!$W73,"")</f>
        <v/>
      </c>
      <c r="IS81" s="255" t="str">
        <f>IF($II81='Classificação geral'!$I73,'Classificação geral'!$Y73,"")</f>
        <v/>
      </c>
      <c r="IT81" s="255" t="str">
        <f>IF($II81='Classificação geral'!$I73,'Classificação geral'!$Z73,"")</f>
        <v/>
      </c>
      <c r="IU81" s="255" t="str">
        <f>IF($II81='Classificação geral'!$I73,'Classificação geral'!$L73,"")</f>
        <v/>
      </c>
      <c r="IV81" s="255" t="str">
        <f>IF($II81='Classificação geral'!$I73,'Classificação geral'!$M73,"")</f>
        <v/>
      </c>
      <c r="IW81" s="255" t="str">
        <f>IF($II81='Classificação geral'!$I73,'Classificação geral'!$AG73,"")</f>
        <v/>
      </c>
      <c r="IX81" s="256" t="str">
        <f>IFERROR(RANK(IW81,IW:IW,0)+ COUNTIF($IW$13:IW79,IW81),"")</f>
        <v/>
      </c>
      <c r="IY81" s="244"/>
      <c r="IZ81" s="254" t="str">
        <f>IFERROR(IF(AND('Classificação geral'!$H73="mas",'Classificação geral'!$I73=3,'Classificação geral'!$F73="Mini"),'Classificação geral'!$A73,""),"")</f>
        <v/>
      </c>
      <c r="JA81" s="254" t="str">
        <f>IFERROR(IF(AND('Classificação geral'!$H73="mas",'Classificação geral'!$I73=3,'Classificação geral'!$F73="Mini"),'Classificação geral'!$B73,""),"")</f>
        <v/>
      </c>
      <c r="JB81" s="255" t="str">
        <f>IF($JA81='Classificação geral'!$B73,'Classificação geral'!$C73,"")</f>
        <v/>
      </c>
      <c r="JC81" s="255" t="str">
        <f>IF($JA81='Classificação geral'!$B73,'Classificação geral'!$D73,"")</f>
        <v/>
      </c>
      <c r="JD81" s="255" t="str">
        <f>IF($JA81='Classificação geral'!$B73,'Classificação geral'!$H73,"")</f>
        <v/>
      </c>
      <c r="JE81" s="254" t="str">
        <f>IFERROR(IF(AND($JD81="mas",'Classificação geral'!$I73=3),'Classificação geral'!I73,""),"")</f>
        <v/>
      </c>
      <c r="JF81" s="254" t="str">
        <f>IFERROR(IF(AND($JD81="mas",'Classificação geral'!$I73=3),'Classificação geral'!N73,""),"")</f>
        <v/>
      </c>
      <c r="JG81" s="254" t="str">
        <f>IFERROR(IF(AND($JD81="mas",'Classificação geral'!$I73=3),'Classificação geral'!Q73,""),"")</f>
        <v/>
      </c>
      <c r="JH81" s="254" t="str">
        <f>IFERROR(IF(AND($JD81="mas",'Classificação geral'!$I73=3),'Classificação geral'!R73,""),"")</f>
        <v/>
      </c>
      <c r="JI81" s="254" t="str">
        <f>IFERROR(IF(AND($JD81="mas",'Classificação geral'!$I73=3),'Classificação geral'!J73,""),"")</f>
        <v/>
      </c>
      <c r="JJ81" s="254" t="str">
        <f>IFERROR(IF(AND($JD81="mas",'Classificação geral'!$I73=3),'Classificação geral'!S73,""),"")</f>
        <v/>
      </c>
      <c r="JK81" s="254" t="str">
        <f>IFERROR(IF(AND($JD81="mas",'Classificação geral'!$I73=3),'Classificação geral'!U73,""),"")</f>
        <v/>
      </c>
      <c r="JL81" s="254" t="str">
        <f>IFERROR(IF(AND($JD81="mas",'Classificação geral'!$I73=3),'Classificação geral'!V73,""),"")</f>
        <v/>
      </c>
      <c r="JM81" s="254" t="str">
        <f>IFERROR(IF(AND($JD81="mas",'Classificação geral'!$I73=3),'Classificação geral'!K73,""),"")</f>
        <v/>
      </c>
      <c r="JN81" s="254" t="str">
        <f>IFERROR(IF(AND($JD81="mas",'Classificação geral'!$I73=3),'Classificação geral'!W73,""),"")</f>
        <v/>
      </c>
      <c r="JO81" s="254" t="str">
        <f>IFERROR(IF(AND($JD81="mas",'Classificação geral'!$I73=3),'Classificação geral'!Y73,""),"")</f>
        <v/>
      </c>
      <c r="JP81" s="254" t="str">
        <f>IFERROR(IF(AND($JD81="mas",'Classificação geral'!$I73=3),'Classificação geral'!Z73,""),"")</f>
        <v/>
      </c>
      <c r="JQ81" s="254" t="str">
        <f>IFERROR(IF(AND($JD81="mas",'Classificação geral'!$I73=3),'Classificação geral'!L73,""),"")</f>
        <v/>
      </c>
      <c r="JR81" s="254" t="str">
        <f>IFERROR(IF(AND($JD81="mas",'Classificação geral'!$I73=3),'Classificação geral'!$AG73,""),"")</f>
        <v/>
      </c>
      <c r="JS81" s="256" t="str">
        <f>IFERROR(RANK(JR81,JR:JR,0)+ COUNTIF(JR$13:$JR79,JR81),"")</f>
        <v/>
      </c>
    </row>
    <row r="82" spans="1:279" s="209" customFormat="1" ht="24.75" customHeight="1" x14ac:dyDescent="0.5">
      <c r="A82" s="297"/>
      <c r="B82" s="309" t="str">
        <f t="shared" si="19"/>
        <v/>
      </c>
      <c r="C82" s="292" t="str">
        <f t="shared" si="20"/>
        <v/>
      </c>
      <c r="D82" s="292" t="str">
        <f t="shared" si="21"/>
        <v/>
      </c>
      <c r="E82" s="292" t="str">
        <f t="shared" si="22"/>
        <v/>
      </c>
      <c r="F82" s="293" t="str">
        <f t="shared" si="23"/>
        <v/>
      </c>
      <c r="G82" s="293" t="str">
        <f t="shared" si="24"/>
        <v/>
      </c>
      <c r="H82" s="294" t="str">
        <f t="shared" si="25"/>
        <v/>
      </c>
      <c r="I82" s="294" t="str">
        <f t="shared" si="26"/>
        <v/>
      </c>
      <c r="J82" s="294" t="str">
        <f t="shared" si="27"/>
        <v/>
      </c>
      <c r="K82" s="294" t="str">
        <f t="shared" si="28"/>
        <v/>
      </c>
      <c r="L82" s="294" t="str">
        <f t="shared" si="29"/>
        <v/>
      </c>
      <c r="M82" s="294" t="str">
        <f t="shared" si="30"/>
        <v/>
      </c>
      <c r="N82" s="294" t="str">
        <f t="shared" si="31"/>
        <v/>
      </c>
      <c r="O82" s="294" t="str">
        <f t="shared" si="32"/>
        <v/>
      </c>
      <c r="P82" s="294" t="str">
        <f t="shared" si="33"/>
        <v/>
      </c>
      <c r="Q82" s="294" t="str">
        <f t="shared" si="34"/>
        <v/>
      </c>
      <c r="R82" s="294" t="str">
        <f t="shared" si="121"/>
        <v/>
      </c>
      <c r="S82" s="294" t="str">
        <f t="shared" si="121"/>
        <v/>
      </c>
      <c r="T82" s="294" t="str">
        <f t="shared" si="36"/>
        <v/>
      </c>
      <c r="U82" s="294" t="str">
        <f t="shared" si="37"/>
        <v/>
      </c>
      <c r="V82" s="295">
        <v>68</v>
      </c>
      <c r="W82" s="296"/>
      <c r="X82" s="296"/>
      <c r="Y82" s="309" t="str">
        <f t="shared" si="38"/>
        <v/>
      </c>
      <c r="Z82" s="292" t="str">
        <f t="shared" si="39"/>
        <v/>
      </c>
      <c r="AA82" s="292" t="str">
        <f t="shared" si="40"/>
        <v/>
      </c>
      <c r="AB82" s="292" t="str">
        <f t="shared" si="41"/>
        <v/>
      </c>
      <c r="AC82" s="293" t="str">
        <f t="shared" si="42"/>
        <v/>
      </c>
      <c r="AD82" s="293" t="str">
        <f t="shared" si="43"/>
        <v/>
      </c>
      <c r="AE82" s="294" t="str">
        <f t="shared" si="44"/>
        <v/>
      </c>
      <c r="AF82" s="294" t="str">
        <f t="shared" si="45"/>
        <v/>
      </c>
      <c r="AG82" s="294" t="str">
        <f t="shared" si="46"/>
        <v/>
      </c>
      <c r="AH82" s="294" t="str">
        <f t="shared" si="47"/>
        <v/>
      </c>
      <c r="AI82" s="294" t="str">
        <f t="shared" si="48"/>
        <v/>
      </c>
      <c r="AJ82" s="294" t="str">
        <f t="shared" si="49"/>
        <v/>
      </c>
      <c r="AK82" s="294" t="str">
        <f t="shared" si="50"/>
        <v/>
      </c>
      <c r="AL82" s="294" t="str">
        <f t="shared" si="51"/>
        <v/>
      </c>
      <c r="AM82" s="294" t="str">
        <f t="shared" si="52"/>
        <v/>
      </c>
      <c r="AN82" s="294" t="str">
        <f t="shared" si="53"/>
        <v/>
      </c>
      <c r="AO82" s="294" t="str">
        <f t="shared" si="122"/>
        <v/>
      </c>
      <c r="AP82" s="294" t="str">
        <f t="shared" si="122"/>
        <v/>
      </c>
      <c r="AQ82" s="294" t="str">
        <f t="shared" si="55"/>
        <v/>
      </c>
      <c r="AR82" s="294" t="str">
        <f t="shared" si="56"/>
        <v/>
      </c>
      <c r="AS82" s="295">
        <v>68</v>
      </c>
      <c r="AT82" s="296"/>
      <c r="AU82" s="297"/>
      <c r="AV82" s="310" t="str">
        <f t="shared" si="57"/>
        <v/>
      </c>
      <c r="AW82" s="292" t="str">
        <f t="shared" si="58"/>
        <v/>
      </c>
      <c r="AX82" s="292" t="str">
        <f t="shared" si="59"/>
        <v/>
      </c>
      <c r="AY82" s="293" t="str">
        <f t="shared" si="60"/>
        <v/>
      </c>
      <c r="AZ82" s="293" t="str">
        <f t="shared" si="61"/>
        <v/>
      </c>
      <c r="BA82" s="293" t="str">
        <f t="shared" si="62"/>
        <v/>
      </c>
      <c r="BB82" s="294" t="str">
        <f t="shared" si="63"/>
        <v/>
      </c>
      <c r="BC82" s="294" t="str">
        <f t="shared" si="64"/>
        <v/>
      </c>
      <c r="BD82" s="294" t="str">
        <f t="shared" si="65"/>
        <v/>
      </c>
      <c r="BE82" s="294" t="str">
        <f t="shared" si="66"/>
        <v/>
      </c>
      <c r="BF82" s="294" t="str">
        <f t="shared" si="67"/>
        <v/>
      </c>
      <c r="BG82" s="294" t="str">
        <f t="shared" si="68"/>
        <v/>
      </c>
      <c r="BH82" s="294" t="str">
        <f t="shared" si="69"/>
        <v/>
      </c>
      <c r="BI82" s="294" t="str">
        <f t="shared" si="70"/>
        <v/>
      </c>
      <c r="BJ82" s="294" t="str">
        <f t="shared" si="71"/>
        <v/>
      </c>
      <c r="BK82" s="294" t="str">
        <f t="shared" si="72"/>
        <v/>
      </c>
      <c r="BL82" s="294" t="str">
        <f t="shared" si="123"/>
        <v/>
      </c>
      <c r="BM82" s="294" t="str">
        <f t="shared" si="123"/>
        <v/>
      </c>
      <c r="BN82" s="294" t="str">
        <f t="shared" si="74"/>
        <v/>
      </c>
      <c r="BO82" s="294" t="str">
        <f t="shared" si="75"/>
        <v/>
      </c>
      <c r="BP82" s="295">
        <v>68</v>
      </c>
      <c r="BQ82" s="296"/>
      <c r="BR82" s="296"/>
      <c r="BS82" s="310" t="str">
        <f t="shared" si="76"/>
        <v/>
      </c>
      <c r="BT82" s="292" t="str">
        <f t="shared" si="77"/>
        <v/>
      </c>
      <c r="BU82" s="292" t="str">
        <f t="shared" si="78"/>
        <v/>
      </c>
      <c r="BV82" s="293" t="str">
        <f t="shared" si="79"/>
        <v/>
      </c>
      <c r="BW82" s="293" t="str">
        <f t="shared" si="80"/>
        <v/>
      </c>
      <c r="BX82" s="293" t="str">
        <f t="shared" si="124"/>
        <v/>
      </c>
      <c r="BY82" s="294" t="str">
        <f t="shared" si="124"/>
        <v/>
      </c>
      <c r="BZ82" s="294" t="str">
        <f t="shared" si="82"/>
        <v/>
      </c>
      <c r="CA82" s="294" t="str">
        <f t="shared" si="83"/>
        <v/>
      </c>
      <c r="CB82" s="294" t="str">
        <f t="shared" si="84"/>
        <v/>
      </c>
      <c r="CC82" s="294" t="str">
        <f t="shared" si="85"/>
        <v/>
      </c>
      <c r="CD82" s="294" t="str">
        <f t="shared" si="86"/>
        <v/>
      </c>
      <c r="CE82" s="294" t="str">
        <f t="shared" si="87"/>
        <v/>
      </c>
      <c r="CF82" s="294" t="str">
        <f t="shared" si="88"/>
        <v/>
      </c>
      <c r="CG82" s="294" t="str">
        <f t="shared" si="89"/>
        <v/>
      </c>
      <c r="CH82" s="294" t="str">
        <f t="shared" si="90"/>
        <v/>
      </c>
      <c r="CI82" s="294" t="str">
        <f t="shared" si="125"/>
        <v/>
      </c>
      <c r="CJ82" s="294" t="str">
        <f t="shared" si="125"/>
        <v/>
      </c>
      <c r="CK82" s="294" t="str">
        <f t="shared" si="92"/>
        <v/>
      </c>
      <c r="CL82" s="294" t="str">
        <f t="shared" si="93"/>
        <v/>
      </c>
      <c r="CM82" s="295">
        <v>68</v>
      </c>
      <c r="CN82" s="297"/>
      <c r="CO82" s="297"/>
      <c r="CP82" s="309" t="str">
        <f t="shared" si="94"/>
        <v/>
      </c>
      <c r="CQ82" s="292" t="str">
        <f t="shared" si="95"/>
        <v/>
      </c>
      <c r="CR82" s="292" t="str">
        <f t="shared" si="96"/>
        <v/>
      </c>
      <c r="CS82" s="292" t="str">
        <f t="shared" si="97"/>
        <v/>
      </c>
      <c r="CT82" s="293" t="str">
        <f t="shared" si="98"/>
        <v/>
      </c>
      <c r="CU82" s="293" t="str">
        <f t="shared" si="99"/>
        <v/>
      </c>
      <c r="CV82" s="294" t="str">
        <f t="shared" si="100"/>
        <v/>
      </c>
      <c r="CW82" s="294" t="str">
        <f t="shared" si="101"/>
        <v/>
      </c>
      <c r="CX82" s="294" t="str">
        <f t="shared" si="102"/>
        <v/>
      </c>
      <c r="CY82" s="294" t="str">
        <f t="shared" si="103"/>
        <v/>
      </c>
      <c r="CZ82" s="294" t="str">
        <f t="shared" si="104"/>
        <v/>
      </c>
      <c r="DA82" s="294" t="str">
        <f t="shared" si="105"/>
        <v/>
      </c>
      <c r="DB82" s="294" t="str">
        <f t="shared" si="106"/>
        <v/>
      </c>
      <c r="DC82" s="294" t="str">
        <f t="shared" si="107"/>
        <v/>
      </c>
      <c r="DD82" s="294" t="str">
        <f t="shared" si="108"/>
        <v/>
      </c>
      <c r="DE82" s="294" t="str">
        <f t="shared" si="109"/>
        <v/>
      </c>
      <c r="DF82" s="294" t="str">
        <f t="shared" si="126"/>
        <v/>
      </c>
      <c r="DG82" s="294" t="str">
        <f t="shared" si="126"/>
        <v/>
      </c>
      <c r="DH82" s="294" t="str">
        <f t="shared" si="111"/>
        <v/>
      </c>
      <c r="DI82" s="294" t="str">
        <f t="shared" si="112"/>
        <v/>
      </c>
      <c r="DJ82" s="295">
        <v>68</v>
      </c>
      <c r="DK82" s="296"/>
      <c r="DL82" s="296"/>
      <c r="DM82" s="309" t="str">
        <f t="shared" si="113"/>
        <v/>
      </c>
      <c r="DN82" s="292" t="str">
        <f t="shared" si="114"/>
        <v/>
      </c>
      <c r="DO82" s="292" t="str">
        <f t="shared" si="115"/>
        <v/>
      </c>
      <c r="DP82" s="292" t="str">
        <f t="shared" si="116"/>
        <v/>
      </c>
      <c r="DQ82" s="293" t="str">
        <f t="shared" si="117"/>
        <v/>
      </c>
      <c r="DR82" s="293" t="str">
        <f t="shared" si="118"/>
        <v/>
      </c>
      <c r="DS82" s="293" t="str">
        <f t="shared" si="127"/>
        <v/>
      </c>
      <c r="DT82" s="293" t="str">
        <f t="shared" si="128"/>
        <v/>
      </c>
      <c r="DU82" s="294" t="str">
        <f t="shared" si="129"/>
        <v/>
      </c>
      <c r="DV82" s="294" t="str">
        <f t="shared" si="130"/>
        <v/>
      </c>
      <c r="DW82" s="294" t="str">
        <f t="shared" si="131"/>
        <v/>
      </c>
      <c r="DX82" s="294" t="str">
        <f t="shared" si="132"/>
        <v/>
      </c>
      <c r="DY82" s="294" t="str">
        <f t="shared" si="133"/>
        <v/>
      </c>
      <c r="DZ82" s="294" t="str">
        <f t="shared" si="134"/>
        <v/>
      </c>
      <c r="EA82" s="294" t="str">
        <f t="shared" si="135"/>
        <v/>
      </c>
      <c r="EB82" s="294" t="str">
        <f t="shared" si="136"/>
        <v/>
      </c>
      <c r="EC82" s="294" t="str">
        <f t="shared" si="137"/>
        <v/>
      </c>
      <c r="ED82" s="294" t="str">
        <f t="shared" si="120"/>
        <v/>
      </c>
      <c r="EE82" s="294" t="str">
        <f t="shared" si="138"/>
        <v/>
      </c>
      <c r="EF82" s="294" t="str">
        <f t="shared" si="119"/>
        <v/>
      </c>
      <c r="EG82" s="295">
        <v>68</v>
      </c>
      <c r="EH82" s="212"/>
      <c r="EI82" s="212"/>
      <c r="EJ82" s="212"/>
      <c r="EK82" s="212"/>
      <c r="EL82" s="212"/>
      <c r="EM82" s="212"/>
      <c r="EN82" s="212"/>
      <c r="EO82" s="212"/>
      <c r="EP82" s="212"/>
      <c r="EQ82" s="212"/>
      <c r="ER82" s="212"/>
      <c r="ES82" s="212"/>
      <c r="ET82" s="212"/>
      <c r="EU82" s="254" t="str">
        <f>IFERROR(IF(AND('Classificação geral'!$H74="FEM",'Classificação geral'!$I74=1,'Classificação geral'!$F74="Mini"),'Classificação geral'!$A74,""),"")</f>
        <v/>
      </c>
      <c r="EV82" s="254" t="str">
        <f>IFERROR(IF(AND('Classificação geral'!$H74="FEM",'Classificação geral'!$I74=1,'Classificação geral'!F74="Mini"),'Classificação geral'!$B74,""),"")</f>
        <v/>
      </c>
      <c r="EW82" s="255" t="str">
        <f>IF($EV82='Classificação geral'!$B74,'Classificação geral'!$C74,"")</f>
        <v/>
      </c>
      <c r="EX82" s="255" t="str">
        <f>IF($EV82='Classificação geral'!$B74,'Classificação geral'!$D74,"")</f>
        <v/>
      </c>
      <c r="EY82" s="255" t="str">
        <f>IF($EV82='Classificação geral'!$B74,'Classificação geral'!$H74,"")</f>
        <v/>
      </c>
      <c r="EZ82" s="255" t="str">
        <f>IF($EY82='Classificação geral'!$H74,'Classificação geral'!$I74,"")</f>
        <v/>
      </c>
      <c r="FA82" s="255" t="str">
        <f>IF($EZ82='Classificação geral'!$I74,'Classificação geral'!$N74,"")</f>
        <v/>
      </c>
      <c r="FB82" s="255" t="str">
        <f>IF($EZ82='Classificação geral'!$I74,'Classificação geral'!$Q74,"")</f>
        <v/>
      </c>
      <c r="FC82" s="255" t="str">
        <f>IF($EZ82='Classificação geral'!$I74,'Classificação geral'!$R74,"")</f>
        <v/>
      </c>
      <c r="FD82" s="255" t="str">
        <f>IF($EZ82='Classificação geral'!$I74,'Classificação geral'!$J74,"")</f>
        <v/>
      </c>
      <c r="FE82" s="255" t="str">
        <f>IF($EZ82='Classificação geral'!$I74,'Classificação geral'!$S74,"")</f>
        <v/>
      </c>
      <c r="FF82" s="255" t="str">
        <f>IF($EZ82='Classificação geral'!$I74,'Classificação geral'!$U74,"")</f>
        <v/>
      </c>
      <c r="FG82" s="255" t="str">
        <f>IF($EZ82='Classificação geral'!$I74,'Classificação geral'!$V74,"")</f>
        <v/>
      </c>
      <c r="FH82" s="255" t="str">
        <f>IF($EZ82='Classificação geral'!$I74,'Classificação geral'!$K74,"")</f>
        <v/>
      </c>
      <c r="FI82" s="255" t="str">
        <f>IF($EZ82='Classificação geral'!$I74,'Classificação geral'!$W74,"")</f>
        <v/>
      </c>
      <c r="FJ82" s="255" t="str">
        <f>IF($EZ82='Classificação geral'!$I74,'Classificação geral'!$Y74,"")</f>
        <v/>
      </c>
      <c r="FK82" s="255" t="str">
        <f>IF($EZ82='Classificação geral'!$I74,'Classificação geral'!$Z74,"")</f>
        <v/>
      </c>
      <c r="FL82" s="255" t="str">
        <f>IF($EZ82='Classificação geral'!$I74,'Classificação geral'!$L74,"")</f>
        <v/>
      </c>
      <c r="FM82" s="255" t="str">
        <f>IF($EZ82='Classificação geral'!$I74,'Classificação geral'!$M74,"")</f>
        <v/>
      </c>
      <c r="FN82" s="255" t="str">
        <f>IF($EZ82='Classificação geral'!$I74,'Classificação geral'!$AG74,"")</f>
        <v/>
      </c>
      <c r="FO82" s="256" t="str">
        <f>IFERROR(RANK(FN82,FN:FN,0)+ COUNTIF($FN$13:FN81,FN82),"")</f>
        <v/>
      </c>
      <c r="FP82" s="244"/>
      <c r="FQ82" s="254" t="str">
        <f>IFERROR(IF(AND('Classificação geral'!$H74="mas",'Classificação geral'!$I74=1,'Classificação geral'!$F74="Mini"),'Classificação geral'!$A74,""),"")</f>
        <v/>
      </c>
      <c r="FR82" s="254" t="str">
        <f>IFERROR(IF(AND('Classificação geral'!$H74="mas",'Classificação geral'!$I74=1,'Classificação geral'!$F74="Mini"),'Classificação geral'!$B74,""),"")</f>
        <v/>
      </c>
      <c r="FS82" s="255" t="str">
        <f>IF($FR82='Classificação geral'!$B74,'Classificação geral'!$C74,"")</f>
        <v/>
      </c>
      <c r="FT82" s="255" t="str">
        <f>IF($FR82='Classificação geral'!$B74,'Classificação geral'!$D74,"")</f>
        <v/>
      </c>
      <c r="FU82" s="255" t="str">
        <f>IF($FR82='Classificação geral'!$B74,'Classificação geral'!$H74,"")</f>
        <v/>
      </c>
      <c r="FV82" s="254" t="str">
        <f>IFERROR(IF(AND($FU82="mas",'Classificação geral'!$I74=1),'Classificação geral'!I74,""),"")</f>
        <v/>
      </c>
      <c r="FW82" s="254" t="str">
        <f>IFERROR(IF(AND($FU82="mas",'Classificação geral'!$I74=1),'Classificação geral'!N74,""),"")</f>
        <v/>
      </c>
      <c r="FX82" s="254" t="str">
        <f>IFERROR(IF(AND($FU82="mas",'Classificação geral'!$I74=1),'Classificação geral'!Q74,""),"")</f>
        <v/>
      </c>
      <c r="FY82" s="254" t="str">
        <f>IFERROR(IF(AND($FU82="mas",'Classificação geral'!$I74=1),'Classificação geral'!R74,""),"")</f>
        <v/>
      </c>
      <c r="FZ82" s="254" t="str">
        <f>IFERROR(IF(AND($FU82="mas",'Classificação geral'!$I74=1),'Classificação geral'!J74,""),"")</f>
        <v/>
      </c>
      <c r="GA82" s="254" t="str">
        <f>IFERROR(IF(AND($FU82="mas",'Classificação geral'!$I74=1),'Classificação geral'!S74,""),"")</f>
        <v/>
      </c>
      <c r="GB82" s="254" t="str">
        <f>IFERROR(IF(AND($FU82="mas",'Classificação geral'!$I74=1),'Classificação geral'!U74,""),"")</f>
        <v/>
      </c>
      <c r="GC82" s="254" t="str">
        <f>IFERROR(IF(AND($FU82="mas",'Classificação geral'!$I74=1),'Classificação geral'!V74,""),"")</f>
        <v/>
      </c>
      <c r="GD82" s="254" t="str">
        <f>IFERROR(IF(AND($FU82="mas",'Classificação geral'!$I74=1),'Classificação geral'!K74,""),"")</f>
        <v/>
      </c>
      <c r="GE82" s="254" t="str">
        <f>IFERROR(IF(AND($FU82="mas",'Classificação geral'!$I74=1),'Classificação geral'!W74,""),"")</f>
        <v/>
      </c>
      <c r="GF82" s="254" t="str">
        <f>IFERROR(IF(AND($FU82="mas",'Classificação geral'!$I74=1),'Classificação geral'!Y74,""),"")</f>
        <v/>
      </c>
      <c r="GG82" s="254" t="str">
        <f>IFERROR(IF(AND($FU82="mas",'Classificação geral'!$I74=1),'Classificação geral'!Z74,""),"")</f>
        <v/>
      </c>
      <c r="GH82" s="254" t="str">
        <f>IFERROR(IF(AND($FU82="mas",'Classificação geral'!$I74=1),'Classificação geral'!L74,""),"")</f>
        <v/>
      </c>
      <c r="GI82" s="254" t="str">
        <f>IFERROR(IF(AND($FU82="mas",'Classificação geral'!$I74=1),'Classificação geral'!M74,""),"")</f>
        <v/>
      </c>
      <c r="GJ82" s="302" t="str">
        <f>IFERROR(IF(AND($FU82="mas",'Classificação geral'!$I74=1),'Classificação geral'!AG74,""),"")</f>
        <v/>
      </c>
      <c r="GK82" s="256" t="str">
        <f>IFERROR(RANK(GJ82,GJ:GJ,0)+ COUNTIF($GJ$13:GJ81,GJ82),"")</f>
        <v/>
      </c>
      <c r="GL82" s="244"/>
      <c r="GM82" s="254" t="str">
        <f>IFERROR(IF(AND('Classificação geral'!$H74="fem",'Classificação geral'!$I74=2,'Classificação geral'!$F74="Mini"),'Classificação geral'!$A74,""),"")</f>
        <v/>
      </c>
      <c r="GN82" s="254" t="str">
        <f>IFERROR(IF(AND('Classificação geral'!$H74="fem",'Classificação geral'!$I74=2,'Classificação geral'!$F74="Mini"),'Classificação geral'!$B74,""),"")</f>
        <v/>
      </c>
      <c r="GO82" s="255" t="str">
        <f>IF($GN82='Classificação geral'!$B74,'Classificação geral'!$C74,"")</f>
        <v/>
      </c>
      <c r="GP82" s="255" t="str">
        <f>IF($GN82='Classificação geral'!$B74,'Classificação geral'!$D74,"")</f>
        <v/>
      </c>
      <c r="GQ82" s="255" t="str">
        <f>IF($GN82='Classificação geral'!$B74,'Classificação geral'!$H74,"")</f>
        <v/>
      </c>
      <c r="GR82" s="254" t="str">
        <f>IFERROR(IF(AND($GQ82="fem",'Classificação geral'!$I74=2),'Classificação geral'!I74,""),"")</f>
        <v/>
      </c>
      <c r="GS82" s="254" t="str">
        <f>IFERROR(IF(AND($GQ82="fem",'Classificação geral'!$I74=2),'Classificação geral'!N74,""),"")</f>
        <v/>
      </c>
      <c r="GT82" s="254" t="str">
        <f>IFERROR(IF(AND($GQ82="fem",'Classificação geral'!$I74=2),'Classificação geral'!Q74,""),"")</f>
        <v/>
      </c>
      <c r="GU82" s="254" t="str">
        <f>IFERROR(IF(AND($GQ82="fem",'Classificação geral'!$I74=2),'Classificação geral'!R74,""),"")</f>
        <v/>
      </c>
      <c r="GV82" s="254" t="str">
        <f>IFERROR(IF(AND($GQ82="fem",'Classificação geral'!$I74=2),'Classificação geral'!J74,""),"")</f>
        <v/>
      </c>
      <c r="GW82" s="254" t="str">
        <f>IFERROR(IF(AND($GQ82="fem",'Classificação geral'!$I74=2),'Classificação geral'!S74,""),"")</f>
        <v/>
      </c>
      <c r="GX82" s="254" t="str">
        <f>IFERROR(IF(AND($GQ82="fem",'Classificação geral'!$I74=2),'Classificação geral'!U74,""),"")</f>
        <v/>
      </c>
      <c r="GY82" s="254" t="str">
        <f>IFERROR(IF(AND($GQ82="fem",'Classificação geral'!$I74=2),'Classificação geral'!V74,""),"")</f>
        <v/>
      </c>
      <c r="GZ82" s="254" t="str">
        <f>IFERROR(IF(AND($GQ82="fem",'Classificação geral'!$I74=2),'Classificação geral'!K74,""),"")</f>
        <v/>
      </c>
      <c r="HA82" s="254" t="str">
        <f>IFERROR(IF(AND($GQ82="fem",'Classificação geral'!$I74=2),'Classificação geral'!W74,""),"")</f>
        <v/>
      </c>
      <c r="HB82" s="254" t="str">
        <f>IFERROR(IF(AND($GQ82="fem",'Classificação geral'!$I74=2),'Classificação geral'!Y74,""),"")</f>
        <v/>
      </c>
      <c r="HC82" s="254" t="str">
        <f>IFERROR(IF(AND($GQ82="fem",'Classificação geral'!$I74=2),'Classificação geral'!Z74,""),"")</f>
        <v/>
      </c>
      <c r="HD82" s="254" t="str">
        <f>IFERROR(IF(AND($GQ82="fem",'Classificação geral'!$I74=2),'Classificação geral'!L74,""),"")</f>
        <v/>
      </c>
      <c r="HE82" s="254" t="str">
        <f>IFERROR(IF(AND($GQ82="fem",'Classificação geral'!$I74=2),'Classificação geral'!M74,""),"")</f>
        <v/>
      </c>
      <c r="HF82" s="254" t="str">
        <f>IFERROR(IF(AND($GQ82="fem",'Classificação geral'!$I74=2),'Classificação geral'!AG74,""),"")</f>
        <v/>
      </c>
      <c r="HG82" s="256" t="str">
        <f>IFERROR(RANK(HF82,HF:HF,0)+ COUNTIF(HF$13:$HF80,HF82),"")</f>
        <v/>
      </c>
      <c r="HH82" s="244"/>
      <c r="HI82" s="254" t="str">
        <f>IFERROR(IF(AND('Classificação geral'!$H74="mas",'Classificação geral'!$I74=2,'Classificação geral'!$F74="Mini"),'Classificação geral'!$A74,""),"")</f>
        <v/>
      </c>
      <c r="HJ82" s="254" t="str">
        <f>IFERROR(IF(AND('Classificação geral'!$H74="mas",'Classificação geral'!$I74=2,'Classificação geral'!$F74="Mini"),'Classificação geral'!$B74,""),"")</f>
        <v/>
      </c>
      <c r="HK82" s="255" t="str">
        <f>IF($HJ82='Classificação geral'!$B74,'Classificação geral'!$C74,"")</f>
        <v/>
      </c>
      <c r="HL82" s="255" t="str">
        <f>IF($HJ82='Classificação geral'!$B74,'Classificação geral'!$D74,"")</f>
        <v/>
      </c>
      <c r="HM82" s="255" t="str">
        <f>IF($HJ82='Classificação geral'!$B74,'Classificação geral'!$H74,"")</f>
        <v/>
      </c>
      <c r="HN82" s="254" t="str">
        <f>IFERROR(IF(AND($HM82="mas",'Classificação geral'!$I74=2),'Classificação geral'!I74,""),"")</f>
        <v/>
      </c>
      <c r="HO82" s="254" t="str">
        <f>IFERROR(IF(AND($HM82="mas",'Classificação geral'!$I74=2),'Classificação geral'!N74,""),"")</f>
        <v/>
      </c>
      <c r="HP82" s="254" t="str">
        <f>IFERROR(IF(AND($HM82="mas",'Classificação geral'!$I74=2),'Classificação geral'!Q74,""),"")</f>
        <v/>
      </c>
      <c r="HQ82" s="254" t="str">
        <f>IFERROR(IF(AND($HM82="mas",'Classificação geral'!$I74=2),'Classificação geral'!R74,""),"")</f>
        <v/>
      </c>
      <c r="HR82" s="254" t="str">
        <f>IFERROR(IF(AND($HM82="mas",'Classificação geral'!$I74=2),'Classificação geral'!J74,""),"")</f>
        <v/>
      </c>
      <c r="HS82" s="254" t="str">
        <f>IFERROR(IF(AND($HM82="mas",'Classificação geral'!$I74=2),'Classificação geral'!S74,""),"")</f>
        <v/>
      </c>
      <c r="HT82" s="254" t="str">
        <f>IFERROR(IF(AND($HM82="mas",'Classificação geral'!$I74=2),'Classificação geral'!U74,""),"")</f>
        <v/>
      </c>
      <c r="HU82" s="254" t="str">
        <f>IFERROR(IF(AND($HM82="mas",'Classificação geral'!$I74=2),'Classificação geral'!V74,""),"")</f>
        <v/>
      </c>
      <c r="HV82" s="254" t="str">
        <f>IFERROR(IF(AND($HM82="mas",'Classificação geral'!$I74=2),'Classificação geral'!J74,""),"")</f>
        <v/>
      </c>
      <c r="HW82" s="254" t="str">
        <f>IFERROR(IF(AND($HM82="mas",'Classificação geral'!$I74=2),'Classificação geral'!W74,""),"")</f>
        <v/>
      </c>
      <c r="HX82" s="254" t="str">
        <f>IFERROR(IF(AND($HM82="mas",'Classificação geral'!$I74=2),'Classificação geral'!Y74,""),"")</f>
        <v/>
      </c>
      <c r="HY82" s="254" t="str">
        <f>IFERROR(IF(AND($HM82="mas",'Classificação geral'!$I74=2),'Classificação geral'!Z74,""),"")</f>
        <v/>
      </c>
      <c r="HZ82" s="254" t="str">
        <f>IFERROR(IF(AND($HM82="mas",'Classificação geral'!$I74=2),'Classificação geral'!L74,""),"")</f>
        <v/>
      </c>
      <c r="IA82" s="254" t="str">
        <f>IFERROR(IF(AND($HM82="mas",'Classificação geral'!$I74=2),'Classificação geral'!$AG74,""),"")</f>
        <v/>
      </c>
      <c r="IB82" s="256" t="str">
        <f>IFERROR(RANK(IA82,IA:IA,0)+ COUNTIF($IA$13:IA$13,IA82),"")</f>
        <v/>
      </c>
      <c r="IC82" s="244"/>
      <c r="ID82" s="254" t="str">
        <f>IFERROR(IF(AND('Classificação geral'!$H74="fem",'Classificação geral'!$I74=3,'Classificação geral'!$F74="Mini"),'Classificação geral'!$A74,""),"")</f>
        <v/>
      </c>
      <c r="IE82" s="254" t="str">
        <f>IFERROR(IF(AND('Classificação geral'!$H74="fem",'Classificação geral'!$I74=3,'Classificação geral'!$F74="Mini"),'Classificação geral'!$B74,""),"")</f>
        <v/>
      </c>
      <c r="IF82" s="255" t="str">
        <f>IF($IE82='Classificação geral'!$B74,'Classificação geral'!$C74,"")</f>
        <v/>
      </c>
      <c r="IG82" s="255" t="str">
        <f>IF($IE82='Classificação geral'!$B74,'Classificação geral'!$D74,"")</f>
        <v/>
      </c>
      <c r="IH82" s="255" t="str">
        <f>IF($IE82='Classificação geral'!$B74,'Classificação geral'!$H74,"")</f>
        <v/>
      </c>
      <c r="II82" s="255" t="str">
        <f>IF($IH82='Classificação geral'!$H74,'Classificação geral'!$I74,"")</f>
        <v/>
      </c>
      <c r="IJ82" s="255" t="str">
        <f>IF($II82='Classificação geral'!$I74,'Classificação geral'!$N74,"")</f>
        <v/>
      </c>
      <c r="IK82" s="255" t="str">
        <f>IF($II82='Classificação geral'!$I74,'Classificação geral'!$Q74,"")</f>
        <v/>
      </c>
      <c r="IL82" s="255" t="str">
        <f>IF($II82='Classificação geral'!$I74,'Classificação geral'!$R74,"")</f>
        <v/>
      </c>
      <c r="IM82" s="255" t="str">
        <f>IF($II82='Classificação geral'!$I74,'Classificação geral'!$J74,"")</f>
        <v/>
      </c>
      <c r="IN82" s="255" t="str">
        <f>IF($II82='Classificação geral'!$I74,'Classificação geral'!$S74,"")</f>
        <v/>
      </c>
      <c r="IO82" s="255" t="str">
        <f>IF($II82='Classificação geral'!$I74,'Classificação geral'!$U74,"")</f>
        <v/>
      </c>
      <c r="IP82" s="255" t="str">
        <f>IF($II82='Classificação geral'!$I74,'Classificação geral'!$V74,"")</f>
        <v/>
      </c>
      <c r="IQ82" s="255" t="str">
        <f>IF($II82='Classificação geral'!$I74,'Classificação geral'!$K74,"")</f>
        <v/>
      </c>
      <c r="IR82" s="255" t="str">
        <f>IF($II82='Classificação geral'!$I74,'Classificação geral'!$W74,"")</f>
        <v/>
      </c>
      <c r="IS82" s="255" t="str">
        <f>IF($II82='Classificação geral'!$I74,'Classificação geral'!$Y74,"")</f>
        <v/>
      </c>
      <c r="IT82" s="255" t="str">
        <f>IF($II82='Classificação geral'!$I74,'Classificação geral'!$Z74,"")</f>
        <v/>
      </c>
      <c r="IU82" s="255" t="str">
        <f>IF($II82='Classificação geral'!$I74,'Classificação geral'!$L74,"")</f>
        <v/>
      </c>
      <c r="IV82" s="255" t="str">
        <f>IF($II82='Classificação geral'!$I74,'Classificação geral'!$M74,"")</f>
        <v/>
      </c>
      <c r="IW82" s="255" t="str">
        <f>IF($II82='Classificação geral'!$I74,'Classificação geral'!$AG74,"")</f>
        <v/>
      </c>
      <c r="IX82" s="256" t="str">
        <f>IFERROR(RANK(IW82,IW:IW,0)+ COUNTIF($IW$13:IW80,IW82),"")</f>
        <v/>
      </c>
      <c r="IY82" s="244"/>
      <c r="IZ82" s="254" t="str">
        <f>IFERROR(IF(AND('Classificação geral'!$H74="mas",'Classificação geral'!$I74=3,'Classificação geral'!$F74="Mini"),'Classificação geral'!$A74,""),"")</f>
        <v/>
      </c>
      <c r="JA82" s="254" t="str">
        <f>IFERROR(IF(AND('Classificação geral'!$H74="mas",'Classificação geral'!$I74=3,'Classificação geral'!$F74="Mini"),'Classificação geral'!$B74,""),"")</f>
        <v/>
      </c>
      <c r="JB82" s="255" t="str">
        <f>IF($JA82='Classificação geral'!$B74,'Classificação geral'!$C74,"")</f>
        <v/>
      </c>
      <c r="JC82" s="255" t="str">
        <f>IF($JA82='Classificação geral'!$B74,'Classificação geral'!$D74,"")</f>
        <v/>
      </c>
      <c r="JD82" s="255" t="str">
        <f>IF($JA82='Classificação geral'!$B74,'Classificação geral'!$H74,"")</f>
        <v/>
      </c>
      <c r="JE82" s="254" t="str">
        <f>IFERROR(IF(AND($JD82="mas",'Classificação geral'!$I74=3),'Classificação geral'!I74,""),"")</f>
        <v/>
      </c>
      <c r="JF82" s="254" t="str">
        <f>IFERROR(IF(AND($JD82="mas",'Classificação geral'!$I74=3),'Classificação geral'!N74,""),"")</f>
        <v/>
      </c>
      <c r="JG82" s="254" t="str">
        <f>IFERROR(IF(AND($JD82="mas",'Classificação geral'!$I74=3),'Classificação geral'!Q74,""),"")</f>
        <v/>
      </c>
      <c r="JH82" s="254" t="str">
        <f>IFERROR(IF(AND($JD82="mas",'Classificação geral'!$I74=3),'Classificação geral'!R74,""),"")</f>
        <v/>
      </c>
      <c r="JI82" s="254" t="str">
        <f>IFERROR(IF(AND($JD82="mas",'Classificação geral'!$I74=3),'Classificação geral'!J74,""),"")</f>
        <v/>
      </c>
      <c r="JJ82" s="254" t="str">
        <f>IFERROR(IF(AND($JD82="mas",'Classificação geral'!$I74=3),'Classificação geral'!S74,""),"")</f>
        <v/>
      </c>
      <c r="JK82" s="254" t="str">
        <f>IFERROR(IF(AND($JD82="mas",'Classificação geral'!$I74=3),'Classificação geral'!U74,""),"")</f>
        <v/>
      </c>
      <c r="JL82" s="254" t="str">
        <f>IFERROR(IF(AND($JD82="mas",'Classificação geral'!$I74=3),'Classificação geral'!V74,""),"")</f>
        <v/>
      </c>
      <c r="JM82" s="254" t="str">
        <f>IFERROR(IF(AND($JD82="mas",'Classificação geral'!$I74=3),'Classificação geral'!K74,""),"")</f>
        <v/>
      </c>
      <c r="JN82" s="254" t="str">
        <f>IFERROR(IF(AND($JD82="mas",'Classificação geral'!$I74=3),'Classificação geral'!W74,""),"")</f>
        <v/>
      </c>
      <c r="JO82" s="254" t="str">
        <f>IFERROR(IF(AND($JD82="mas",'Classificação geral'!$I74=3),'Classificação geral'!Y74,""),"")</f>
        <v/>
      </c>
      <c r="JP82" s="254" t="str">
        <f>IFERROR(IF(AND($JD82="mas",'Classificação geral'!$I74=3),'Classificação geral'!Z74,""),"")</f>
        <v/>
      </c>
      <c r="JQ82" s="254" t="str">
        <f>IFERROR(IF(AND($JD82="mas",'Classificação geral'!$I74=3),'Classificação geral'!L74,""),"")</f>
        <v/>
      </c>
      <c r="JR82" s="254" t="str">
        <f>IFERROR(IF(AND($JD82="mas",'Classificação geral'!$I74=3),'Classificação geral'!$AG74,""),"")</f>
        <v/>
      </c>
      <c r="JS82" s="256" t="str">
        <f>IFERROR(RANK(JR82,JR:JR,0)+ COUNTIF(JR$13:$JR80,JR82),"")</f>
        <v/>
      </c>
    </row>
    <row r="83" spans="1:279" s="209" customFormat="1" ht="24.75" customHeight="1" x14ac:dyDescent="0.5">
      <c r="A83" s="297"/>
      <c r="B83" s="309" t="str">
        <f t="shared" ref="B83:B99" si="139">IFERROR(INDEX($EU$15:$EU$131,MATCH($V83,$FO$15:$FO$131,0)),"")</f>
        <v/>
      </c>
      <c r="C83" s="292" t="str">
        <f t="shared" ref="C83:C99" si="140">IFERROR(INDEX($EV$15:$EV$161,MATCH($V83,$FO$15:$FO$161,0)),"")</f>
        <v/>
      </c>
      <c r="D83" s="292" t="str">
        <f t="shared" ref="D83:D99" si="141">IFERROR(INDEX($EW$15:$EW$161,MATCH($V83,$FO$15:$FO$161,0)),"")</f>
        <v/>
      </c>
      <c r="E83" s="292" t="str">
        <f t="shared" ref="E83:E99" si="142">IFERROR(INDEX($EX$15:$EX$161,MATCH($V83,$FO$15:$FO$161,0)),"")</f>
        <v/>
      </c>
      <c r="F83" s="293" t="str">
        <f t="shared" ref="F83:F99" si="143">IFERROR(INDEX($EY$15:$EY$161,MATCH($V83,$FO$15:$FO$161,0)),"")</f>
        <v/>
      </c>
      <c r="G83" s="293" t="str">
        <f t="shared" ref="G83:G99" si="144">IFERROR(INDEX($EZ$15:$EZ$161,MATCH($V83,$FO$15:$FO$161,0)),"")</f>
        <v/>
      </c>
      <c r="H83" s="294" t="str">
        <f t="shared" ref="H83:H99" si="145">IFERROR(INDEX($FA$15:$FA$161,MATCH($V83,$FO$15:$FO$161,0)),"")</f>
        <v/>
      </c>
      <c r="I83" s="294" t="str">
        <f t="shared" ref="I83:I99" si="146">IFERROR(INDEX($FB$15:$FB$161,MATCH($V83,$FO$15:$FO$161,0)),"")</f>
        <v/>
      </c>
      <c r="J83" s="294" t="str">
        <f t="shared" ref="J83:J99" si="147">IFERROR(INDEX($FC$15:$FC$161,MATCH($V83,$FO$15:$FO$161,0)),"")</f>
        <v/>
      </c>
      <c r="K83" s="294" t="str">
        <f t="shared" ref="K83:K99" si="148">IFERROR(INDEX($FD$15:$FD$161,MATCH($V83,$FO$15:$FO$161,0)),"")</f>
        <v/>
      </c>
      <c r="L83" s="294" t="str">
        <f t="shared" ref="L83:L99" si="149">IFERROR(INDEX($FE$15:$FE$161,MATCH($V83,$FO$15:$FO$161,0)),"")</f>
        <v/>
      </c>
      <c r="M83" s="294" t="str">
        <f t="shared" ref="M83:M99" si="150">IFERROR(INDEX($FF$15:$FF$161,MATCH($V83,$FO$15:$FO$161,0)),"")</f>
        <v/>
      </c>
      <c r="N83" s="294" t="str">
        <f t="shared" ref="N83:N99" si="151">IFERROR(INDEX($FG$15:$FG$161,MATCH($V83,$FO$15:$FO$161,0)),"")</f>
        <v/>
      </c>
      <c r="O83" s="294" t="str">
        <f t="shared" ref="O83:O99" si="152">IFERROR(INDEX($FH$15:$FH$161,MATCH($V83,$FO$15:$FO$161,0)),"")</f>
        <v/>
      </c>
      <c r="P83" s="294" t="str">
        <f t="shared" ref="P83:P99" si="153">IFERROR(INDEX($FI$15:$FI$161,MATCH($V83,$FO$15:$FO$161,0)),"")</f>
        <v/>
      </c>
      <c r="Q83" s="294" t="str">
        <f t="shared" ref="Q83:Q99" si="154">IFERROR(INDEX($FJ$15:$FJ$161,MATCH($V83,$FO$15:$FO$161,0)),"")</f>
        <v/>
      </c>
      <c r="R83" s="294" t="str">
        <f t="shared" si="121"/>
        <v/>
      </c>
      <c r="S83" s="294" t="str">
        <f t="shared" si="121"/>
        <v/>
      </c>
      <c r="T83" s="294" t="str">
        <f t="shared" ref="T83:T99" si="155">IFERROR(INDEX($FL$15:$FL$161,MATCH($V83,$FO$15:$FO$161,0)),"")</f>
        <v/>
      </c>
      <c r="U83" s="294" t="str">
        <f t="shared" ref="U83:U99" si="156">IFERROR(INDEX($FN$15:$FN$161,MATCH($V83,$FO$15:$FO$161,0)),"")</f>
        <v/>
      </c>
      <c r="V83" s="295">
        <v>69</v>
      </c>
      <c r="W83" s="296"/>
      <c r="X83" s="296"/>
      <c r="Y83" s="309" t="str">
        <f t="shared" ref="Y83:Y99" si="157">IFERROR(INDEX($FQ$15:$FQ$161,MATCH($AS83,$GK$15:$GK$161,0)),"")</f>
        <v/>
      </c>
      <c r="Z83" s="292" t="str">
        <f t="shared" ref="Z83:Z99" si="158">IFERROR(INDEX($FR$15:$FR$161,MATCH($AS83,$GK$15:$GK$161,0)),"")</f>
        <v/>
      </c>
      <c r="AA83" s="292" t="str">
        <f t="shared" ref="AA83:AA99" si="159">IFERROR(INDEX($FS$15:$FS$161,MATCH($AS83,$GK$15:$GK$161,0)),"")</f>
        <v/>
      </c>
      <c r="AB83" s="292" t="str">
        <f t="shared" ref="AB83:AB99" si="160">IFERROR(INDEX($FT$15:$FT$161,MATCH($V83,$GK$15:$GK$161,0)),"")</f>
        <v/>
      </c>
      <c r="AC83" s="293" t="str">
        <f t="shared" ref="AC83:AC99" si="161">IFERROR(INDEX($FU$15:$FU$161,MATCH($AS83,$GK$15:$GK$161,0)),"")</f>
        <v/>
      </c>
      <c r="AD83" s="293" t="str">
        <f t="shared" ref="AD83:AD99" si="162">IFERROR(INDEX($FV$15:$FV$161,MATCH($AS83,$GK$15:$GK$161,0)),"")</f>
        <v/>
      </c>
      <c r="AE83" s="294" t="str">
        <f t="shared" ref="AE83:AE99" si="163">IFERROR(INDEX($FW$15:$FW$161,MATCH($AS83,$GK$15:$GK$161,0)),"")</f>
        <v/>
      </c>
      <c r="AF83" s="294" t="str">
        <f t="shared" ref="AF83:AF99" si="164">IFERROR(INDEX($FX$15:$FX$161,MATCH($AS83,$GK$15:$GK$161,0)),"")</f>
        <v/>
      </c>
      <c r="AG83" s="294" t="str">
        <f t="shared" ref="AG83:AG99" si="165">IFERROR(INDEX($FY$15:$FY$161,MATCH($AS83,$GK$15:$GK$161,0)),"")</f>
        <v/>
      </c>
      <c r="AH83" s="294" t="str">
        <f t="shared" ref="AH83:AH99" si="166">IFERROR(INDEX($FZ$15:$FZ$161,MATCH($AS83,$GK$15:$GK$161,0)),"")</f>
        <v/>
      </c>
      <c r="AI83" s="294" t="str">
        <f t="shared" ref="AI83:AI99" si="167">IFERROR(INDEX($GA$15:$GA$161,MATCH($AS83,$GK$15:$GK$161,0)),"")</f>
        <v/>
      </c>
      <c r="AJ83" s="294" t="str">
        <f t="shared" ref="AJ83:AJ99" si="168">IFERROR(INDEX($GB$15:$GB$161,MATCH($AS83,$GK$15:$GK$161,0)),"")</f>
        <v/>
      </c>
      <c r="AK83" s="294" t="str">
        <f t="shared" ref="AK83:AK99" si="169">IFERROR(INDEX($GC$15:$GC$161,MATCH($AS83,$GK$15:$GK$161,0)),"")</f>
        <v/>
      </c>
      <c r="AL83" s="294" t="str">
        <f t="shared" ref="AL83:AL99" si="170">IFERROR(INDEX($GD$15:$GD$161,MATCH($AS83,$GK$15:$GK$161,0)),"")</f>
        <v/>
      </c>
      <c r="AM83" s="294" t="str">
        <f t="shared" ref="AM83:AM99" si="171">IFERROR(INDEX($GE$15:$GE$161,MATCH($AS83,$GK$15:$GK$161,0)),"")</f>
        <v/>
      </c>
      <c r="AN83" s="294" t="str">
        <f t="shared" ref="AN83:AN99" si="172">IFERROR(INDEX($GF$15:$GF$161,MATCH($AS83,$GK$15:$GK$161,0)),"")</f>
        <v/>
      </c>
      <c r="AO83" s="294" t="str">
        <f t="shared" si="122"/>
        <v/>
      </c>
      <c r="AP83" s="294" t="str">
        <f t="shared" si="122"/>
        <v/>
      </c>
      <c r="AQ83" s="294" t="str">
        <f t="shared" ref="AQ83:AQ99" si="173">IFERROR(INDEX($GH$15:$GH$161,MATCH($AS83,$GK$15:$GK$161,0)),"")</f>
        <v/>
      </c>
      <c r="AR83" s="294" t="str">
        <f t="shared" ref="AR83:AR99" si="174">IFERROR(INDEX($GJ$15:$GJ$161,MATCH($AS83,$GK$15:$GK$161,0)),"")</f>
        <v/>
      </c>
      <c r="AS83" s="295">
        <v>69</v>
      </c>
      <c r="AT83" s="296"/>
      <c r="AU83" s="297"/>
      <c r="AV83" s="310" t="str">
        <f t="shared" ref="AV83:AV99" si="175">IFERROR(INDEX($GM$15:$GM$161,MATCH($BP83,$HG$15:$HG$161,0)),"")</f>
        <v/>
      </c>
      <c r="AW83" s="292" t="str">
        <f t="shared" ref="AW83:AW99" si="176">IFERROR(INDEX($GN$15:$GN$161,MATCH($BP83,$HG$15:$HG$161,0)),"")</f>
        <v/>
      </c>
      <c r="AX83" s="292" t="str">
        <f t="shared" ref="AX83:AX99" si="177">IFERROR(INDEX($GO$15:$GO$161,MATCH($BP83,$HG$15:$HG$161,0)),"")</f>
        <v/>
      </c>
      <c r="AY83" s="293" t="str">
        <f t="shared" ref="AY83:AY99" si="178">IFERROR(INDEX($GP$15:$GP$161,MATCH($V83,$HG$15:$HG$161,0)),"")</f>
        <v/>
      </c>
      <c r="AZ83" s="293" t="str">
        <f t="shared" ref="AZ83:AZ99" si="179">IFERROR(INDEX($GQ$15:$GQ$161,MATCH($BP83,$HG$15:$HG$161,0)),"")</f>
        <v/>
      </c>
      <c r="BA83" s="293" t="str">
        <f t="shared" ref="BA83:BA99" si="180">IFERROR(INDEX($GR$15:$GR$161,MATCH($BP83,$HG$15:$HG$161,0)),"")</f>
        <v/>
      </c>
      <c r="BB83" s="294" t="str">
        <f t="shared" ref="BB83:BB99" si="181">IFERROR(INDEX($GS$15:$GS$161,MATCH($BP83,$HG$15:$HG$161,0)),"")</f>
        <v/>
      </c>
      <c r="BC83" s="294" t="str">
        <f t="shared" ref="BC83:BC99" si="182">IFERROR(INDEX($GT$15:$GT$161,MATCH($BP83,$HG$15:$HG$161,0)),"")</f>
        <v/>
      </c>
      <c r="BD83" s="294" t="str">
        <f t="shared" ref="BD83:BD99" si="183">IFERROR(INDEX($GU$15:$GU$161,MATCH($BP83,$HG$15:$HG$161,0)),"")</f>
        <v/>
      </c>
      <c r="BE83" s="294" t="str">
        <f t="shared" ref="BE83:BE99" si="184">IFERROR(INDEX($GV$15:$GV$161,MATCH($BP83,$HG$15:$HG$161,0)),"")</f>
        <v/>
      </c>
      <c r="BF83" s="294" t="str">
        <f t="shared" ref="BF83:BF99" si="185">IFERROR(INDEX($GW$15:$GW$161,MATCH($BP83,$HG$15:$HG$161,0)),"")</f>
        <v/>
      </c>
      <c r="BG83" s="294" t="str">
        <f t="shared" ref="BG83:BG99" si="186">IFERROR(INDEX($GX$15:$GX$161,MATCH($BP83,$HG$15:$HG$161,0)),"")</f>
        <v/>
      </c>
      <c r="BH83" s="294" t="str">
        <f t="shared" ref="BH83:BH99" si="187">IFERROR(INDEX($GY$15:$GY$161,MATCH($BP83,$HG$15:$HG$161,0)),"")</f>
        <v/>
      </c>
      <c r="BI83" s="294" t="str">
        <f t="shared" ref="BI83:BI99" si="188">IFERROR(INDEX($GZ$15:$GZ$161,MATCH($BP83,$HG$15:$HG$161,0)),"")</f>
        <v/>
      </c>
      <c r="BJ83" s="294" t="str">
        <f t="shared" ref="BJ83:BJ99" si="189">IFERROR(INDEX($HA$15:$HA$161,MATCH($BP83,$HG$15:$HG$161,0)),"")</f>
        <v/>
      </c>
      <c r="BK83" s="294" t="str">
        <f t="shared" ref="BK83:BK99" si="190">IFERROR(INDEX($HB$15:$HB$161,MATCH($BP83,$HG$15:$HG$161,0)),"")</f>
        <v/>
      </c>
      <c r="BL83" s="294" t="str">
        <f t="shared" si="123"/>
        <v/>
      </c>
      <c r="BM83" s="294" t="str">
        <f t="shared" si="123"/>
        <v/>
      </c>
      <c r="BN83" s="294" t="str">
        <f t="shared" ref="BN83:BN99" si="191">IFERROR(INDEX($HD$15:$HD$161,MATCH($BP83,$HG$15:$HG$161,0)),"")</f>
        <v/>
      </c>
      <c r="BO83" s="294" t="str">
        <f t="shared" ref="BO83:BO99" si="192">IFERROR(INDEX($HF$15:$HF$161,MATCH($BP83,$HG$15:$HG$161,0)),"")</f>
        <v/>
      </c>
      <c r="BP83" s="295">
        <v>69</v>
      </c>
      <c r="BQ83" s="296"/>
      <c r="BR83" s="296"/>
      <c r="BS83" s="310" t="str">
        <f t="shared" ref="BS83:BS99" si="193">IFERROR(INDEX($HI$15:$HI$161,MATCH($CM83,$IB$15:$IB$161,0)),"")</f>
        <v/>
      </c>
      <c r="BT83" s="292" t="str">
        <f t="shared" ref="BT83:BT99" si="194">IFERROR(INDEX($HJ$15:$HJ$161,MATCH($CM83,$IB$15:$IB$161,0)),"")</f>
        <v/>
      </c>
      <c r="BU83" s="292" t="str">
        <f t="shared" ref="BU83:BU99" si="195">IFERROR(INDEX($HK$15:$HK$161,MATCH($CM83,$IB$15:$IB$161,0)),"")</f>
        <v/>
      </c>
      <c r="BV83" s="293" t="str">
        <f t="shared" ref="BV83:BV99" si="196">IFERROR(INDEX($HL$15:$HL$161,MATCH($V83,$IB$15:$IB$161,0)),"")</f>
        <v/>
      </c>
      <c r="BW83" s="293" t="str">
        <f t="shared" ref="BW83:BW99" si="197">IFERROR(INDEX($HM$15:$HM$161,MATCH($CM83,$IB$15:$IB$161,0)),"")</f>
        <v/>
      </c>
      <c r="BX83" s="293" t="str">
        <f t="shared" si="124"/>
        <v/>
      </c>
      <c r="BY83" s="294" t="str">
        <f t="shared" si="124"/>
        <v/>
      </c>
      <c r="BZ83" s="294" t="str">
        <f t="shared" ref="BZ83:BZ99" si="198">IFERROR(INDEX($HP$15:$HP$161,MATCH($CM83,$IB$15:$IB$161,0)),"")</f>
        <v/>
      </c>
      <c r="CA83" s="294" t="str">
        <f t="shared" ref="CA83:CA99" si="199">IFERROR(INDEX($HQ$15:$HQ$161,MATCH($CM83,$IB$15:$IB$161,0)),"")</f>
        <v/>
      </c>
      <c r="CB83" s="294" t="str">
        <f t="shared" ref="CB83:CB99" si="200">IFERROR(INDEX($HR$15:$HR$161,MATCH($CM83,$IB$15:$IB$161,0)),"")</f>
        <v/>
      </c>
      <c r="CC83" s="294" t="str">
        <f t="shared" ref="CC83:CC99" si="201">IFERROR(INDEX($HS$15:$HS$161,MATCH($CM83,$IB$15:$IB$161,0)),"")</f>
        <v/>
      </c>
      <c r="CD83" s="294" t="str">
        <f t="shared" ref="CD83:CD99" si="202">IFERROR(INDEX($HT$15:$HT$161,MATCH($CM83,$IB$15:$IB$161,0)),"")</f>
        <v/>
      </c>
      <c r="CE83" s="294" t="str">
        <f t="shared" ref="CE83:CE99" si="203">IFERROR(INDEX($HU$15:$HU$161,MATCH($CM83,$IB$15:$IB$161,0)),"")</f>
        <v/>
      </c>
      <c r="CF83" s="294" t="str">
        <f t="shared" ref="CF83:CF99" si="204">IFERROR(INDEX($HV$15:$HV$161,MATCH($CM83,$IB$15:$IB$161,0)),"")</f>
        <v/>
      </c>
      <c r="CG83" s="294" t="str">
        <f t="shared" ref="CG83:CG99" si="205">IFERROR(INDEX($HW$15:$HW$161,MATCH($CM83,$IB$15:$IB$161,0)),"")</f>
        <v/>
      </c>
      <c r="CH83" s="294" t="str">
        <f t="shared" ref="CH83:CH99" si="206">IFERROR(INDEX($HX$15:$HX$161,MATCH($CM83,$IB$15:$IB$161,0)),"")</f>
        <v/>
      </c>
      <c r="CI83" s="294" t="str">
        <f t="shared" si="125"/>
        <v/>
      </c>
      <c r="CJ83" s="294" t="str">
        <f t="shared" si="125"/>
        <v/>
      </c>
      <c r="CK83" s="294" t="str">
        <f t="shared" ref="CK83:CK99" si="207">IFERROR(INDEX($HZ$15:$HZ$161,MATCH($CM83,$IB$15:$IB$161,0)),"")</f>
        <v/>
      </c>
      <c r="CL83" s="294" t="str">
        <f t="shared" ref="CL83:CL99" si="208">IFERROR(INDEX($IA$15:$IA$161,MATCH($CM83,$IB$15:$IB$161,0)),"")</f>
        <v/>
      </c>
      <c r="CM83" s="295">
        <v>69</v>
      </c>
      <c r="CN83" s="297"/>
      <c r="CO83" s="297"/>
      <c r="CP83" s="309" t="str">
        <f t="shared" ref="CP83:CP99" si="209">IFERROR(INDEX($ID$15:$ID$161,MATCH($DJ83,$IX$15:$IX$161,0)),"")</f>
        <v/>
      </c>
      <c r="CQ83" s="292" t="str">
        <f t="shared" ref="CQ83:CQ99" si="210">IFERROR(INDEX($IE$15:$IE$161,MATCH($DJ83,$IX$15:$IX$161,0)),"")</f>
        <v/>
      </c>
      <c r="CR83" s="292" t="str">
        <f t="shared" ref="CR83:CR99" si="211">IFERROR(INDEX($IF$15:$IF$161,MATCH($DJ83,$IX$15:$IX$161,0)),"")</f>
        <v/>
      </c>
      <c r="CS83" s="292" t="str">
        <f t="shared" ref="CS83:CS99" si="212">IFERROR(INDEX($IG$15:$IG$161,MATCH($DJ83,$IX$15:$IX$161,0)),"")</f>
        <v/>
      </c>
      <c r="CT83" s="293" t="str">
        <f t="shared" ref="CT83:CT99" si="213">IFERROR(INDEX($IH$15:$IH$161,MATCH($DJ83,$IX$15:$IX$161,0)),"")</f>
        <v/>
      </c>
      <c r="CU83" s="293" t="str">
        <f t="shared" ref="CU83:CU99" si="214">IFERROR(INDEX($II$15:$II$161,MATCH($DJ83,$IX$15:$IX$161,0)),"")</f>
        <v/>
      </c>
      <c r="CV83" s="294" t="str">
        <f t="shared" ref="CV83:CV99" si="215">IFERROR(INDEX($IJ$15:$IJ$161,MATCH($DJ83,$IX$15:$IX$161,0)),"")</f>
        <v/>
      </c>
      <c r="CW83" s="294" t="str">
        <f t="shared" ref="CW83:CW99" si="216">IFERROR(INDEX($IK$15:$IK$161,MATCH($DJ83,$IX$15:$IX$161,0)),"")</f>
        <v/>
      </c>
      <c r="CX83" s="294" t="str">
        <f t="shared" ref="CX83:CX99" si="217">IFERROR(INDEX($IL$15:$IL$161,MATCH($DJ83,$IX$15:$IX$161,0)),"")</f>
        <v/>
      </c>
      <c r="CY83" s="294" t="str">
        <f t="shared" ref="CY83:CY99" si="218">IFERROR(INDEX($IM$15:$IM$161,MATCH($DJ83,$IX$15:$IX$161,0)),"")</f>
        <v/>
      </c>
      <c r="CZ83" s="294" t="str">
        <f t="shared" ref="CZ83:CZ99" si="219">IFERROR(INDEX($IN$15:$IN$161,MATCH($DJ83,$IX$15:$IX$161,0)),"")</f>
        <v/>
      </c>
      <c r="DA83" s="294" t="str">
        <f t="shared" ref="DA83:DA99" si="220">IFERROR(INDEX($IO$15:$IO$161,MATCH($DJ83,$IX$15:$IX$161,0)),"")</f>
        <v/>
      </c>
      <c r="DB83" s="294" t="str">
        <f t="shared" ref="DB83:DB99" si="221">IFERROR(INDEX($IP$15:$IP$161,MATCH($DJ83,$IX$15:$IX$161,0)),"")</f>
        <v/>
      </c>
      <c r="DC83" s="294" t="str">
        <f t="shared" ref="DC83:DC99" si="222">IFERROR(INDEX($IQ$15:$IQ$161,MATCH($DJ83,$IX$15:$IX$161,0)),"")</f>
        <v/>
      </c>
      <c r="DD83" s="294" t="str">
        <f t="shared" ref="DD83:DD99" si="223">IFERROR(INDEX($IR$15:$IR$161,MATCH($DJ83,$IX$15:$IX$161,0)),"")</f>
        <v/>
      </c>
      <c r="DE83" s="294" t="str">
        <f t="shared" ref="DE83:DE99" si="224">IFERROR(INDEX($IS$15:$IS$161,MATCH($DJ83,$IX$15:$IX$161,0)),"")</f>
        <v/>
      </c>
      <c r="DF83" s="294" t="str">
        <f t="shared" si="126"/>
        <v/>
      </c>
      <c r="DG83" s="294" t="str">
        <f t="shared" si="126"/>
        <v/>
      </c>
      <c r="DH83" s="294" t="str">
        <f t="shared" ref="DH83:DH99" si="225">IFERROR(INDEX($IU$15:$IU$161,MATCH($DJ83,$IX$15:$IX$161,0)),"")</f>
        <v/>
      </c>
      <c r="DI83" s="294" t="str">
        <f t="shared" ref="DI83:DI99" si="226">IFERROR(INDEX($IW$15:$IW$161,MATCH($DJ83,$IX$15:$IX$161,0)),"")</f>
        <v/>
      </c>
      <c r="DJ83" s="295">
        <v>69</v>
      </c>
      <c r="DK83" s="296"/>
      <c r="DL83" s="296"/>
      <c r="DM83" s="309" t="str">
        <f t="shared" ref="DM83:DM99" si="227">IFERROR(INDEX($IZ$15:$IZ$161,MATCH($EG83,$JS$15:$JS$161,0)),"")</f>
        <v/>
      </c>
      <c r="DN83" s="292" t="str">
        <f t="shared" ref="DN83:DN99" si="228">IFERROR(INDEX($JA$15:$JA$161,MATCH($EG83,$JS$15:$JS$161,0)),"")</f>
        <v/>
      </c>
      <c r="DO83" s="292" t="str">
        <f t="shared" ref="DO83:DO99" si="229">IFERROR(INDEX($JB$15:$JB$161,MATCH($EG83,$JS$15:$JS$161,0)),"")</f>
        <v/>
      </c>
      <c r="DP83" s="292" t="str">
        <f t="shared" ref="DP83:DP99" si="230">IFERROR(INDEX($JC$15:$JC$161,MATCH($EG83,$JS$15:$JS$161,0)),"")</f>
        <v/>
      </c>
      <c r="DQ83" s="293" t="str">
        <f t="shared" ref="DQ83:DQ99" si="231">IFERROR(INDEX($JD$15:$JD$161,MATCH($EG83,$JS$15:$JS$161,0)),"")</f>
        <v/>
      </c>
      <c r="DR83" s="293" t="str">
        <f t="shared" ref="DR83:DR99" si="232">IFERROR(INDEX($JE$15:$JE$161,MATCH($EG83,$JS$15:$JS$161,0)),"")</f>
        <v/>
      </c>
      <c r="DS83" s="293" t="str">
        <f t="shared" si="127"/>
        <v/>
      </c>
      <c r="DT83" s="293" t="str">
        <f t="shared" si="128"/>
        <v/>
      </c>
      <c r="DU83" s="294" t="str">
        <f t="shared" si="129"/>
        <v/>
      </c>
      <c r="DV83" s="294" t="str">
        <f t="shared" si="130"/>
        <v/>
      </c>
      <c r="DW83" s="294" t="str">
        <f t="shared" si="131"/>
        <v/>
      </c>
      <c r="DX83" s="294" t="str">
        <f t="shared" si="132"/>
        <v/>
      </c>
      <c r="DY83" s="294" t="str">
        <f t="shared" si="133"/>
        <v/>
      </c>
      <c r="DZ83" s="294" t="str">
        <f t="shared" si="134"/>
        <v/>
      </c>
      <c r="EA83" s="294" t="str">
        <f t="shared" si="135"/>
        <v/>
      </c>
      <c r="EB83" s="294" t="str">
        <f t="shared" si="136"/>
        <v/>
      </c>
      <c r="EC83" s="294" t="str">
        <f t="shared" si="137"/>
        <v/>
      </c>
      <c r="ED83" s="294" t="str">
        <f t="shared" si="120"/>
        <v/>
      </c>
      <c r="EE83" s="294" t="str">
        <f t="shared" si="138"/>
        <v/>
      </c>
      <c r="EF83" s="294" t="str">
        <f t="shared" ref="EF83:EF99" si="233">IFERROR(INDEX($JR$15:$JR$161,MATCH($EG83,$JS$15:$JS$161,0)),"")</f>
        <v/>
      </c>
      <c r="EG83" s="295">
        <v>69</v>
      </c>
      <c r="EH83" s="212"/>
      <c r="EI83" s="212"/>
      <c r="EJ83" s="212"/>
      <c r="EK83" s="212"/>
      <c r="EL83" s="212"/>
      <c r="EM83" s="212"/>
      <c r="EN83" s="212"/>
      <c r="EO83" s="212"/>
      <c r="EP83" s="212"/>
      <c r="EQ83" s="212"/>
      <c r="ER83" s="212"/>
      <c r="ES83" s="212"/>
      <c r="ET83" s="212"/>
      <c r="EU83" s="254" t="str">
        <f>IFERROR(IF(AND('Classificação geral'!$H75="FEM",'Classificação geral'!$I75=1,'Classificação geral'!$F75="Mini"),'Classificação geral'!$A75,""),"")</f>
        <v/>
      </c>
      <c r="EV83" s="254" t="str">
        <f>IFERROR(IF(AND('Classificação geral'!$H75="FEM",'Classificação geral'!$I75=1,'Classificação geral'!F75="Mini"),'Classificação geral'!$B75,""),"")</f>
        <v/>
      </c>
      <c r="EW83" s="255" t="str">
        <f>IF($EV83='Classificação geral'!$B75,'Classificação geral'!$C75,"")</f>
        <v/>
      </c>
      <c r="EX83" s="255" t="str">
        <f>IF($EV83='Classificação geral'!$B75,'Classificação geral'!$D75,"")</f>
        <v/>
      </c>
      <c r="EY83" s="255" t="str">
        <f>IF($EV83='Classificação geral'!$B75,'Classificação geral'!$H75,"")</f>
        <v/>
      </c>
      <c r="EZ83" s="255" t="str">
        <f>IF($EY83='Classificação geral'!$H75,'Classificação geral'!$I75,"")</f>
        <v/>
      </c>
      <c r="FA83" s="255" t="str">
        <f>IF($EZ83='Classificação geral'!$I75,'Classificação geral'!$N75,"")</f>
        <v/>
      </c>
      <c r="FB83" s="255" t="str">
        <f>IF($EZ83='Classificação geral'!$I75,'Classificação geral'!$Q75,"")</f>
        <v/>
      </c>
      <c r="FC83" s="255" t="str">
        <f>IF($EZ83='Classificação geral'!$I75,'Classificação geral'!$R75,"")</f>
        <v/>
      </c>
      <c r="FD83" s="255" t="str">
        <f>IF($EZ83='Classificação geral'!$I75,'Classificação geral'!$J75,"")</f>
        <v/>
      </c>
      <c r="FE83" s="255" t="str">
        <f>IF($EZ83='Classificação geral'!$I75,'Classificação geral'!$S75,"")</f>
        <v/>
      </c>
      <c r="FF83" s="255" t="str">
        <f>IF($EZ83='Classificação geral'!$I75,'Classificação geral'!$U75,"")</f>
        <v/>
      </c>
      <c r="FG83" s="255" t="str">
        <f>IF($EZ83='Classificação geral'!$I75,'Classificação geral'!$V75,"")</f>
        <v/>
      </c>
      <c r="FH83" s="255" t="str">
        <f>IF($EZ83='Classificação geral'!$I75,'Classificação geral'!$K75,"")</f>
        <v/>
      </c>
      <c r="FI83" s="255" t="str">
        <f>IF($EZ83='Classificação geral'!$I75,'Classificação geral'!$W75,"")</f>
        <v/>
      </c>
      <c r="FJ83" s="255" t="str">
        <f>IF($EZ83='Classificação geral'!$I75,'Classificação geral'!$Y75,"")</f>
        <v/>
      </c>
      <c r="FK83" s="255" t="str">
        <f>IF($EZ83='Classificação geral'!$I75,'Classificação geral'!$Z75,"")</f>
        <v/>
      </c>
      <c r="FL83" s="255" t="str">
        <f>IF($EZ83='Classificação geral'!$I75,'Classificação geral'!$L75,"")</f>
        <v/>
      </c>
      <c r="FM83" s="255" t="str">
        <f>IF($EZ83='Classificação geral'!$I75,'Classificação geral'!$M75,"")</f>
        <v/>
      </c>
      <c r="FN83" s="255" t="str">
        <f>IF($EZ83='Classificação geral'!$I75,'Classificação geral'!$AG75,"")</f>
        <v/>
      </c>
      <c r="FO83" s="256" t="str">
        <f>IFERROR(RANK(FN83,FN:FN,0)+ COUNTIF($FN$13:FN82,FN83),"")</f>
        <v/>
      </c>
      <c r="FP83" s="244"/>
      <c r="FQ83" s="254" t="str">
        <f>IFERROR(IF(AND('Classificação geral'!$H75="mas",'Classificação geral'!$I75=1,'Classificação geral'!$F75="Mini"),'Classificação geral'!$A75,""),"")</f>
        <v/>
      </c>
      <c r="FR83" s="254" t="str">
        <f>IFERROR(IF(AND('Classificação geral'!$H75="mas",'Classificação geral'!$I75=1,'Classificação geral'!$F75="Mini"),'Classificação geral'!$B75,""),"")</f>
        <v/>
      </c>
      <c r="FS83" s="255" t="str">
        <f>IF($FR83='Classificação geral'!$B75,'Classificação geral'!$C75,"")</f>
        <v/>
      </c>
      <c r="FT83" s="255" t="str">
        <f>IF($FR83='Classificação geral'!$B75,'Classificação geral'!$D75,"")</f>
        <v/>
      </c>
      <c r="FU83" s="255" t="str">
        <f>IF($FR83='Classificação geral'!$B75,'Classificação geral'!$H75,"")</f>
        <v/>
      </c>
      <c r="FV83" s="254" t="str">
        <f>IFERROR(IF(AND($FU83="mas",'Classificação geral'!$I75=1),'Classificação geral'!I75,""),"")</f>
        <v/>
      </c>
      <c r="FW83" s="254" t="str">
        <f>IFERROR(IF(AND($FU83="mas",'Classificação geral'!$I75=1),'Classificação geral'!N75,""),"")</f>
        <v/>
      </c>
      <c r="FX83" s="254" t="str">
        <f>IFERROR(IF(AND($FU83="mas",'Classificação geral'!$I75=1),'Classificação geral'!Q75,""),"")</f>
        <v/>
      </c>
      <c r="FY83" s="254" t="str">
        <f>IFERROR(IF(AND($FU83="mas",'Classificação geral'!$I75=1),'Classificação geral'!R75,""),"")</f>
        <v/>
      </c>
      <c r="FZ83" s="254" t="str">
        <f>IFERROR(IF(AND($FU83="mas",'Classificação geral'!$I75=1),'Classificação geral'!J75,""),"")</f>
        <v/>
      </c>
      <c r="GA83" s="254" t="str">
        <f>IFERROR(IF(AND($FU83="mas",'Classificação geral'!$I75=1),'Classificação geral'!S75,""),"")</f>
        <v/>
      </c>
      <c r="GB83" s="254" t="str">
        <f>IFERROR(IF(AND($FU83="mas",'Classificação geral'!$I75=1),'Classificação geral'!U75,""),"")</f>
        <v/>
      </c>
      <c r="GC83" s="254" t="str">
        <f>IFERROR(IF(AND($FU83="mas",'Classificação geral'!$I75=1),'Classificação geral'!V75,""),"")</f>
        <v/>
      </c>
      <c r="GD83" s="254" t="str">
        <f>IFERROR(IF(AND($FU83="mas",'Classificação geral'!$I75=1),'Classificação geral'!K75,""),"")</f>
        <v/>
      </c>
      <c r="GE83" s="254" t="str">
        <f>IFERROR(IF(AND($FU83="mas",'Classificação geral'!$I75=1),'Classificação geral'!W75,""),"")</f>
        <v/>
      </c>
      <c r="GF83" s="254" t="str">
        <f>IFERROR(IF(AND($FU83="mas",'Classificação geral'!$I75=1),'Classificação geral'!Y75,""),"")</f>
        <v/>
      </c>
      <c r="GG83" s="254" t="str">
        <f>IFERROR(IF(AND($FU83="mas",'Classificação geral'!$I75=1),'Classificação geral'!Z75,""),"")</f>
        <v/>
      </c>
      <c r="GH83" s="254" t="str">
        <f>IFERROR(IF(AND($FU83="mas",'Classificação geral'!$I75=1),'Classificação geral'!L75,""),"")</f>
        <v/>
      </c>
      <c r="GI83" s="254" t="str">
        <f>IFERROR(IF(AND($FU83="mas",'Classificação geral'!$I75=1),'Classificação geral'!M75,""),"")</f>
        <v/>
      </c>
      <c r="GJ83" s="302" t="str">
        <f>IFERROR(IF(AND($FU83="mas",'Classificação geral'!$I75=1),'Classificação geral'!AG75,""),"")</f>
        <v/>
      </c>
      <c r="GK83" s="256" t="str">
        <f>IFERROR(RANK(GJ83,GJ:GJ,0)+ COUNTIF($GJ$13:GJ82,GJ83),"")</f>
        <v/>
      </c>
      <c r="GL83" s="244"/>
      <c r="GM83" s="254" t="str">
        <f>IFERROR(IF(AND('Classificação geral'!$H75="fem",'Classificação geral'!$I75=2,'Classificação geral'!$F75="Mini"),'Classificação geral'!$A75,""),"")</f>
        <v/>
      </c>
      <c r="GN83" s="254" t="str">
        <f>IFERROR(IF(AND('Classificação geral'!$H75="fem",'Classificação geral'!$I75=2,'Classificação geral'!$F75="Mini"),'Classificação geral'!$B75,""),"")</f>
        <v/>
      </c>
      <c r="GO83" s="255" t="str">
        <f>IF($GN83='Classificação geral'!$B75,'Classificação geral'!$C75,"")</f>
        <v/>
      </c>
      <c r="GP83" s="255" t="str">
        <f>IF($GN83='Classificação geral'!$B75,'Classificação geral'!$D75,"")</f>
        <v/>
      </c>
      <c r="GQ83" s="255" t="str">
        <f>IF($GN83='Classificação geral'!$B75,'Classificação geral'!$H75,"")</f>
        <v/>
      </c>
      <c r="GR83" s="254" t="str">
        <f>IFERROR(IF(AND($GQ83="fem",'Classificação geral'!$I75=2),'Classificação geral'!I75,""),"")</f>
        <v/>
      </c>
      <c r="GS83" s="254" t="str">
        <f>IFERROR(IF(AND($GQ83="fem",'Classificação geral'!$I75=2),'Classificação geral'!N75,""),"")</f>
        <v/>
      </c>
      <c r="GT83" s="254" t="str">
        <f>IFERROR(IF(AND($GQ83="fem",'Classificação geral'!$I75=2),'Classificação geral'!Q75,""),"")</f>
        <v/>
      </c>
      <c r="GU83" s="254" t="str">
        <f>IFERROR(IF(AND($GQ83="fem",'Classificação geral'!$I75=2),'Classificação geral'!R75,""),"")</f>
        <v/>
      </c>
      <c r="GV83" s="254" t="str">
        <f>IFERROR(IF(AND($GQ83="fem",'Classificação geral'!$I75=2),'Classificação geral'!J75,""),"")</f>
        <v/>
      </c>
      <c r="GW83" s="254" t="str">
        <f>IFERROR(IF(AND($GQ83="fem",'Classificação geral'!$I75=2),'Classificação geral'!S75,""),"")</f>
        <v/>
      </c>
      <c r="GX83" s="254" t="str">
        <f>IFERROR(IF(AND($GQ83="fem",'Classificação geral'!$I75=2),'Classificação geral'!U75,""),"")</f>
        <v/>
      </c>
      <c r="GY83" s="254" t="str">
        <f>IFERROR(IF(AND($GQ83="fem",'Classificação geral'!$I75=2),'Classificação geral'!V75,""),"")</f>
        <v/>
      </c>
      <c r="GZ83" s="254" t="str">
        <f>IFERROR(IF(AND($GQ83="fem",'Classificação geral'!$I75=2),'Classificação geral'!K75,""),"")</f>
        <v/>
      </c>
      <c r="HA83" s="254" t="str">
        <f>IFERROR(IF(AND($GQ83="fem",'Classificação geral'!$I75=2),'Classificação geral'!W75,""),"")</f>
        <v/>
      </c>
      <c r="HB83" s="254" t="str">
        <f>IFERROR(IF(AND($GQ83="fem",'Classificação geral'!$I75=2),'Classificação geral'!Y75,""),"")</f>
        <v/>
      </c>
      <c r="HC83" s="254" t="str">
        <f>IFERROR(IF(AND($GQ83="fem",'Classificação geral'!$I75=2),'Classificação geral'!Z75,""),"")</f>
        <v/>
      </c>
      <c r="HD83" s="254" t="str">
        <f>IFERROR(IF(AND($GQ83="fem",'Classificação geral'!$I75=2),'Classificação geral'!L75,""),"")</f>
        <v/>
      </c>
      <c r="HE83" s="254" t="str">
        <f>IFERROR(IF(AND($GQ83="fem",'Classificação geral'!$I75=2),'Classificação geral'!M75,""),"")</f>
        <v/>
      </c>
      <c r="HF83" s="254" t="str">
        <f>IFERROR(IF(AND($GQ83="fem",'Classificação geral'!$I75=2),'Classificação geral'!AG75,""),"")</f>
        <v/>
      </c>
      <c r="HG83" s="256" t="str">
        <f>IFERROR(RANK(HF83,HF:HF,0)+ COUNTIF(HF$13:$HF81,HF83),"")</f>
        <v/>
      </c>
      <c r="HH83" s="244"/>
      <c r="HI83" s="254" t="str">
        <f>IFERROR(IF(AND('Classificação geral'!$H75="mas",'Classificação geral'!$I75=2,'Classificação geral'!$F75="Mini"),'Classificação geral'!$A75,""),"")</f>
        <v/>
      </c>
      <c r="HJ83" s="254" t="str">
        <f>IFERROR(IF(AND('Classificação geral'!$H75="mas",'Classificação geral'!$I75=2,'Classificação geral'!$F75="Mini"),'Classificação geral'!$B75,""),"")</f>
        <v/>
      </c>
      <c r="HK83" s="255" t="str">
        <f>IF($HJ83='Classificação geral'!$B75,'Classificação geral'!$C75,"")</f>
        <v/>
      </c>
      <c r="HL83" s="255" t="str">
        <f>IF($HJ83='Classificação geral'!$B75,'Classificação geral'!$D75,"")</f>
        <v/>
      </c>
      <c r="HM83" s="255" t="str">
        <f>IF($HJ83='Classificação geral'!$B75,'Classificação geral'!$H75,"")</f>
        <v/>
      </c>
      <c r="HN83" s="254" t="str">
        <f>IFERROR(IF(AND($HM83="mas",'Classificação geral'!$I75=2),'Classificação geral'!I75,""),"")</f>
        <v/>
      </c>
      <c r="HO83" s="254" t="str">
        <f>IFERROR(IF(AND($HM83="mas",'Classificação geral'!$I75=2),'Classificação geral'!N75,""),"")</f>
        <v/>
      </c>
      <c r="HP83" s="254" t="str">
        <f>IFERROR(IF(AND($HM83="mas",'Classificação geral'!$I75=2),'Classificação geral'!Q75,""),"")</f>
        <v/>
      </c>
      <c r="HQ83" s="254" t="str">
        <f>IFERROR(IF(AND($HM83="mas",'Classificação geral'!$I75=2),'Classificação geral'!R75,""),"")</f>
        <v/>
      </c>
      <c r="HR83" s="254" t="str">
        <f>IFERROR(IF(AND($HM83="mas",'Classificação geral'!$I75=2),'Classificação geral'!J75,""),"")</f>
        <v/>
      </c>
      <c r="HS83" s="254" t="str">
        <f>IFERROR(IF(AND($HM83="mas",'Classificação geral'!$I75=2),'Classificação geral'!S75,""),"")</f>
        <v/>
      </c>
      <c r="HT83" s="254" t="str">
        <f>IFERROR(IF(AND($HM83="mas",'Classificação geral'!$I75=2),'Classificação geral'!U75,""),"")</f>
        <v/>
      </c>
      <c r="HU83" s="254" t="str">
        <f>IFERROR(IF(AND($HM83="mas",'Classificação geral'!$I75=2),'Classificação geral'!V75,""),"")</f>
        <v/>
      </c>
      <c r="HV83" s="254" t="str">
        <f>IFERROR(IF(AND($HM83="mas",'Classificação geral'!$I75=2),'Classificação geral'!J75,""),"")</f>
        <v/>
      </c>
      <c r="HW83" s="254" t="str">
        <f>IFERROR(IF(AND($HM83="mas",'Classificação geral'!$I75=2),'Classificação geral'!W75,""),"")</f>
        <v/>
      </c>
      <c r="HX83" s="254" t="str">
        <f>IFERROR(IF(AND($HM83="mas",'Classificação geral'!$I75=2),'Classificação geral'!Y75,""),"")</f>
        <v/>
      </c>
      <c r="HY83" s="254" t="str">
        <f>IFERROR(IF(AND($HM83="mas",'Classificação geral'!$I75=2),'Classificação geral'!Z75,""),"")</f>
        <v/>
      </c>
      <c r="HZ83" s="254" t="str">
        <f>IFERROR(IF(AND($HM83="mas",'Classificação geral'!$I75=2),'Classificação geral'!L75,""),"")</f>
        <v/>
      </c>
      <c r="IA83" s="254" t="str">
        <f>IFERROR(IF(AND($HM83="mas",'Classificação geral'!$I75=2),'Classificação geral'!$AG75,""),"")</f>
        <v/>
      </c>
      <c r="IB83" s="256" t="str">
        <f>IFERROR(RANK(IA83,IA:IA,0)+ COUNTIF($IA$13:IA$13,IA83),"")</f>
        <v/>
      </c>
      <c r="IC83" s="244"/>
      <c r="ID83" s="254" t="str">
        <f>IFERROR(IF(AND('Classificação geral'!$H75="fem",'Classificação geral'!$I75=3,'Classificação geral'!$F75="Mini"),'Classificação geral'!$A75,""),"")</f>
        <v/>
      </c>
      <c r="IE83" s="254" t="str">
        <f>IFERROR(IF(AND('Classificação geral'!$H75="fem",'Classificação geral'!$I75=3,'Classificação geral'!$F75="Mini"),'Classificação geral'!$B75,""),"")</f>
        <v/>
      </c>
      <c r="IF83" s="255" t="str">
        <f>IF($IE83='Classificação geral'!$B75,'Classificação geral'!$C75,"")</f>
        <v/>
      </c>
      <c r="IG83" s="255" t="str">
        <f>IF($IE83='Classificação geral'!$B75,'Classificação geral'!$D75,"")</f>
        <v/>
      </c>
      <c r="IH83" s="255" t="str">
        <f>IF($IE83='Classificação geral'!$B75,'Classificação geral'!$H75,"")</f>
        <v/>
      </c>
      <c r="II83" s="255" t="str">
        <f>IF($IH83='Classificação geral'!$H75,'Classificação geral'!$I75,"")</f>
        <v/>
      </c>
      <c r="IJ83" s="255" t="str">
        <f>IF($II83='Classificação geral'!$I75,'Classificação geral'!$N75,"")</f>
        <v/>
      </c>
      <c r="IK83" s="255" t="str">
        <f>IF($II83='Classificação geral'!$I75,'Classificação geral'!$Q75,"")</f>
        <v/>
      </c>
      <c r="IL83" s="255" t="str">
        <f>IF($II83='Classificação geral'!$I75,'Classificação geral'!$R75,"")</f>
        <v/>
      </c>
      <c r="IM83" s="255" t="str">
        <f>IF($II83='Classificação geral'!$I75,'Classificação geral'!$J75,"")</f>
        <v/>
      </c>
      <c r="IN83" s="255" t="str">
        <f>IF($II83='Classificação geral'!$I75,'Classificação geral'!$S75,"")</f>
        <v/>
      </c>
      <c r="IO83" s="255" t="str">
        <f>IF($II83='Classificação geral'!$I75,'Classificação geral'!$U75,"")</f>
        <v/>
      </c>
      <c r="IP83" s="255" t="str">
        <f>IF($II83='Classificação geral'!$I75,'Classificação geral'!$V75,"")</f>
        <v/>
      </c>
      <c r="IQ83" s="255" t="str">
        <f>IF($II83='Classificação geral'!$I75,'Classificação geral'!$K75,"")</f>
        <v/>
      </c>
      <c r="IR83" s="255" t="str">
        <f>IF($II83='Classificação geral'!$I75,'Classificação geral'!$W75,"")</f>
        <v/>
      </c>
      <c r="IS83" s="255" t="str">
        <f>IF($II83='Classificação geral'!$I75,'Classificação geral'!$Y75,"")</f>
        <v/>
      </c>
      <c r="IT83" s="255" t="str">
        <f>IF($II83='Classificação geral'!$I75,'Classificação geral'!$Z75,"")</f>
        <v/>
      </c>
      <c r="IU83" s="255" t="str">
        <f>IF($II83='Classificação geral'!$I75,'Classificação geral'!$L75,"")</f>
        <v/>
      </c>
      <c r="IV83" s="255" t="str">
        <f>IF($II83='Classificação geral'!$I75,'Classificação geral'!$M75,"")</f>
        <v/>
      </c>
      <c r="IW83" s="255" t="str">
        <f>IF($II83='Classificação geral'!$I75,'Classificação geral'!$AG75,"")</f>
        <v/>
      </c>
      <c r="IX83" s="256" t="str">
        <f>IFERROR(RANK(IW83,IW:IW,0)+ COUNTIF($IW$13:IW81,IW83),"")</f>
        <v/>
      </c>
      <c r="IY83" s="244"/>
      <c r="IZ83" s="254" t="str">
        <f>IFERROR(IF(AND('Classificação geral'!$H75="mas",'Classificação geral'!$I75=3,'Classificação geral'!$F75="Mini"),'Classificação geral'!$A75,""),"")</f>
        <v/>
      </c>
      <c r="JA83" s="254" t="str">
        <f>IFERROR(IF(AND('Classificação geral'!$H75="mas",'Classificação geral'!$I75=3,'Classificação geral'!$F75="Mini"),'Classificação geral'!$B75,""),"")</f>
        <v/>
      </c>
      <c r="JB83" s="255" t="str">
        <f>IF($JA83='Classificação geral'!$B75,'Classificação geral'!$C75,"")</f>
        <v/>
      </c>
      <c r="JC83" s="255" t="str">
        <f>IF($JA83='Classificação geral'!$B75,'Classificação geral'!$D75,"")</f>
        <v/>
      </c>
      <c r="JD83" s="255" t="str">
        <f>IF($JA83='Classificação geral'!$B75,'Classificação geral'!$H75,"")</f>
        <v/>
      </c>
      <c r="JE83" s="254" t="str">
        <f>IFERROR(IF(AND($JD83="mas",'Classificação geral'!$I75=3),'Classificação geral'!I75,""),"")</f>
        <v/>
      </c>
      <c r="JF83" s="254" t="str">
        <f>IFERROR(IF(AND($JD83="mas",'Classificação geral'!$I75=3),'Classificação geral'!N75,""),"")</f>
        <v/>
      </c>
      <c r="JG83" s="254" t="str">
        <f>IFERROR(IF(AND($JD83="mas",'Classificação geral'!$I75=3),'Classificação geral'!Q75,""),"")</f>
        <v/>
      </c>
      <c r="JH83" s="254" t="str">
        <f>IFERROR(IF(AND($JD83="mas",'Classificação geral'!$I75=3),'Classificação geral'!R75,""),"")</f>
        <v/>
      </c>
      <c r="JI83" s="254" t="str">
        <f>IFERROR(IF(AND($JD83="mas",'Classificação geral'!$I75=3),'Classificação geral'!J75,""),"")</f>
        <v/>
      </c>
      <c r="JJ83" s="254" t="str">
        <f>IFERROR(IF(AND($JD83="mas",'Classificação geral'!$I75=3),'Classificação geral'!S75,""),"")</f>
        <v/>
      </c>
      <c r="JK83" s="254" t="str">
        <f>IFERROR(IF(AND($JD83="mas",'Classificação geral'!$I75=3),'Classificação geral'!U75,""),"")</f>
        <v/>
      </c>
      <c r="JL83" s="254" t="str">
        <f>IFERROR(IF(AND($JD83="mas",'Classificação geral'!$I75=3),'Classificação geral'!V75,""),"")</f>
        <v/>
      </c>
      <c r="JM83" s="254" t="str">
        <f>IFERROR(IF(AND($JD83="mas",'Classificação geral'!$I75=3),'Classificação geral'!K75,""),"")</f>
        <v/>
      </c>
      <c r="JN83" s="254" t="str">
        <f>IFERROR(IF(AND($JD83="mas",'Classificação geral'!$I75=3),'Classificação geral'!W75,""),"")</f>
        <v/>
      </c>
      <c r="JO83" s="254" t="str">
        <f>IFERROR(IF(AND($JD83="mas",'Classificação geral'!$I75=3),'Classificação geral'!Y75,""),"")</f>
        <v/>
      </c>
      <c r="JP83" s="254" t="str">
        <f>IFERROR(IF(AND($JD83="mas",'Classificação geral'!$I75=3),'Classificação geral'!Z75,""),"")</f>
        <v/>
      </c>
      <c r="JQ83" s="254" t="str">
        <f>IFERROR(IF(AND($JD83="mas",'Classificação geral'!$I75=3),'Classificação geral'!L75,""),"")</f>
        <v/>
      </c>
      <c r="JR83" s="254" t="str">
        <f>IFERROR(IF(AND($JD83="mas",'Classificação geral'!$I75=3),'Classificação geral'!$AG75,""),"")</f>
        <v/>
      </c>
      <c r="JS83" s="256" t="str">
        <f>IFERROR(RANK(JR83,JR:JR,0)+ COUNTIF(JR$13:$JR81,JR83),"")</f>
        <v/>
      </c>
    </row>
    <row r="84" spans="1:279" s="209" customFormat="1" ht="24.75" customHeight="1" x14ac:dyDescent="0.5">
      <c r="A84" s="297"/>
      <c r="B84" s="309" t="str">
        <f t="shared" si="139"/>
        <v/>
      </c>
      <c r="C84" s="292" t="str">
        <f t="shared" si="140"/>
        <v/>
      </c>
      <c r="D84" s="292" t="str">
        <f t="shared" si="141"/>
        <v/>
      </c>
      <c r="E84" s="292" t="str">
        <f t="shared" si="142"/>
        <v/>
      </c>
      <c r="F84" s="293" t="str">
        <f t="shared" si="143"/>
        <v/>
      </c>
      <c r="G84" s="293" t="str">
        <f t="shared" si="144"/>
        <v/>
      </c>
      <c r="H84" s="294" t="str">
        <f t="shared" si="145"/>
        <v/>
      </c>
      <c r="I84" s="294" t="str">
        <f t="shared" si="146"/>
        <v/>
      </c>
      <c r="J84" s="294" t="str">
        <f t="shared" si="147"/>
        <v/>
      </c>
      <c r="K84" s="294" t="str">
        <f t="shared" si="148"/>
        <v/>
      </c>
      <c r="L84" s="294" t="str">
        <f t="shared" si="149"/>
        <v/>
      </c>
      <c r="M84" s="294" t="str">
        <f t="shared" si="150"/>
        <v/>
      </c>
      <c r="N84" s="294" t="str">
        <f t="shared" si="151"/>
        <v/>
      </c>
      <c r="O84" s="294" t="str">
        <f t="shared" si="152"/>
        <v/>
      </c>
      <c r="P84" s="294" t="str">
        <f t="shared" si="153"/>
        <v/>
      </c>
      <c r="Q84" s="294" t="str">
        <f t="shared" si="154"/>
        <v/>
      </c>
      <c r="R84" s="294" t="str">
        <f t="shared" si="121"/>
        <v/>
      </c>
      <c r="S84" s="294" t="str">
        <f t="shared" si="121"/>
        <v/>
      </c>
      <c r="T84" s="294" t="str">
        <f t="shared" si="155"/>
        <v/>
      </c>
      <c r="U84" s="294" t="str">
        <f t="shared" si="156"/>
        <v/>
      </c>
      <c r="V84" s="295">
        <v>70</v>
      </c>
      <c r="W84" s="296"/>
      <c r="X84" s="296"/>
      <c r="Y84" s="309" t="str">
        <f t="shared" si="157"/>
        <v/>
      </c>
      <c r="Z84" s="292" t="str">
        <f t="shared" si="158"/>
        <v/>
      </c>
      <c r="AA84" s="292" t="str">
        <f t="shared" si="159"/>
        <v/>
      </c>
      <c r="AB84" s="292" t="str">
        <f t="shared" si="160"/>
        <v/>
      </c>
      <c r="AC84" s="293" t="str">
        <f t="shared" si="161"/>
        <v/>
      </c>
      <c r="AD84" s="293" t="str">
        <f t="shared" si="162"/>
        <v/>
      </c>
      <c r="AE84" s="294" t="str">
        <f t="shared" si="163"/>
        <v/>
      </c>
      <c r="AF84" s="294" t="str">
        <f t="shared" si="164"/>
        <v/>
      </c>
      <c r="AG84" s="294" t="str">
        <f t="shared" si="165"/>
        <v/>
      </c>
      <c r="AH84" s="294" t="str">
        <f t="shared" si="166"/>
        <v/>
      </c>
      <c r="AI84" s="294" t="str">
        <f t="shared" si="167"/>
        <v/>
      </c>
      <c r="AJ84" s="294" t="str">
        <f t="shared" si="168"/>
        <v/>
      </c>
      <c r="AK84" s="294" t="str">
        <f t="shared" si="169"/>
        <v/>
      </c>
      <c r="AL84" s="294" t="str">
        <f t="shared" si="170"/>
        <v/>
      </c>
      <c r="AM84" s="294" t="str">
        <f t="shared" si="171"/>
        <v/>
      </c>
      <c r="AN84" s="294" t="str">
        <f t="shared" si="172"/>
        <v/>
      </c>
      <c r="AO84" s="294" t="str">
        <f t="shared" si="122"/>
        <v/>
      </c>
      <c r="AP84" s="294" t="str">
        <f t="shared" si="122"/>
        <v/>
      </c>
      <c r="AQ84" s="294" t="str">
        <f t="shared" si="173"/>
        <v/>
      </c>
      <c r="AR84" s="294" t="str">
        <f t="shared" si="174"/>
        <v/>
      </c>
      <c r="AS84" s="295">
        <v>70</v>
      </c>
      <c r="AT84" s="296"/>
      <c r="AU84" s="297"/>
      <c r="AV84" s="310" t="str">
        <f t="shared" si="175"/>
        <v/>
      </c>
      <c r="AW84" s="292" t="str">
        <f t="shared" si="176"/>
        <v/>
      </c>
      <c r="AX84" s="292" t="str">
        <f t="shared" si="177"/>
        <v/>
      </c>
      <c r="AY84" s="293" t="str">
        <f t="shared" si="178"/>
        <v/>
      </c>
      <c r="AZ84" s="293" t="str">
        <f t="shared" si="179"/>
        <v/>
      </c>
      <c r="BA84" s="293" t="str">
        <f t="shared" si="180"/>
        <v/>
      </c>
      <c r="BB84" s="294" t="str">
        <f t="shared" si="181"/>
        <v/>
      </c>
      <c r="BC84" s="294" t="str">
        <f t="shared" si="182"/>
        <v/>
      </c>
      <c r="BD84" s="294" t="str">
        <f t="shared" si="183"/>
        <v/>
      </c>
      <c r="BE84" s="294" t="str">
        <f t="shared" si="184"/>
        <v/>
      </c>
      <c r="BF84" s="294" t="str">
        <f t="shared" si="185"/>
        <v/>
      </c>
      <c r="BG84" s="294" t="str">
        <f t="shared" si="186"/>
        <v/>
      </c>
      <c r="BH84" s="294" t="str">
        <f t="shared" si="187"/>
        <v/>
      </c>
      <c r="BI84" s="294" t="str">
        <f t="shared" si="188"/>
        <v/>
      </c>
      <c r="BJ84" s="294" t="str">
        <f t="shared" si="189"/>
        <v/>
      </c>
      <c r="BK84" s="294" t="str">
        <f t="shared" si="190"/>
        <v/>
      </c>
      <c r="BL84" s="294" t="str">
        <f t="shared" si="123"/>
        <v/>
      </c>
      <c r="BM84" s="294" t="str">
        <f t="shared" si="123"/>
        <v/>
      </c>
      <c r="BN84" s="294" t="str">
        <f t="shared" si="191"/>
        <v/>
      </c>
      <c r="BO84" s="294" t="str">
        <f t="shared" si="192"/>
        <v/>
      </c>
      <c r="BP84" s="295">
        <v>70</v>
      </c>
      <c r="BQ84" s="296"/>
      <c r="BR84" s="296"/>
      <c r="BS84" s="310" t="str">
        <f t="shared" si="193"/>
        <v/>
      </c>
      <c r="BT84" s="292" t="str">
        <f t="shared" si="194"/>
        <v/>
      </c>
      <c r="BU84" s="292" t="str">
        <f t="shared" si="195"/>
        <v/>
      </c>
      <c r="BV84" s="293" t="str">
        <f t="shared" si="196"/>
        <v/>
      </c>
      <c r="BW84" s="293" t="str">
        <f t="shared" si="197"/>
        <v/>
      </c>
      <c r="BX84" s="293" t="str">
        <f t="shared" si="124"/>
        <v/>
      </c>
      <c r="BY84" s="294" t="str">
        <f t="shared" si="124"/>
        <v/>
      </c>
      <c r="BZ84" s="294" t="str">
        <f t="shared" si="198"/>
        <v/>
      </c>
      <c r="CA84" s="294" t="str">
        <f t="shared" si="199"/>
        <v/>
      </c>
      <c r="CB84" s="294" t="str">
        <f t="shared" si="200"/>
        <v/>
      </c>
      <c r="CC84" s="294" t="str">
        <f t="shared" si="201"/>
        <v/>
      </c>
      <c r="CD84" s="294" t="str">
        <f t="shared" si="202"/>
        <v/>
      </c>
      <c r="CE84" s="294" t="str">
        <f t="shared" si="203"/>
        <v/>
      </c>
      <c r="CF84" s="294" t="str">
        <f t="shared" si="204"/>
        <v/>
      </c>
      <c r="CG84" s="294" t="str">
        <f t="shared" si="205"/>
        <v/>
      </c>
      <c r="CH84" s="294" t="str">
        <f t="shared" si="206"/>
        <v/>
      </c>
      <c r="CI84" s="294" t="str">
        <f t="shared" si="125"/>
        <v/>
      </c>
      <c r="CJ84" s="294" t="str">
        <f t="shared" si="125"/>
        <v/>
      </c>
      <c r="CK84" s="294" t="str">
        <f t="shared" si="207"/>
        <v/>
      </c>
      <c r="CL84" s="294" t="str">
        <f t="shared" si="208"/>
        <v/>
      </c>
      <c r="CM84" s="295">
        <v>70</v>
      </c>
      <c r="CN84" s="297"/>
      <c r="CO84" s="297"/>
      <c r="CP84" s="309" t="str">
        <f t="shared" si="209"/>
        <v/>
      </c>
      <c r="CQ84" s="292" t="str">
        <f t="shared" si="210"/>
        <v/>
      </c>
      <c r="CR84" s="292" t="str">
        <f t="shared" si="211"/>
        <v/>
      </c>
      <c r="CS84" s="292" t="str">
        <f t="shared" si="212"/>
        <v/>
      </c>
      <c r="CT84" s="293" t="str">
        <f t="shared" si="213"/>
        <v/>
      </c>
      <c r="CU84" s="293" t="str">
        <f t="shared" si="214"/>
        <v/>
      </c>
      <c r="CV84" s="294" t="str">
        <f t="shared" si="215"/>
        <v/>
      </c>
      <c r="CW84" s="294" t="str">
        <f t="shared" si="216"/>
        <v/>
      </c>
      <c r="CX84" s="294" t="str">
        <f t="shared" si="217"/>
        <v/>
      </c>
      <c r="CY84" s="294" t="str">
        <f t="shared" si="218"/>
        <v/>
      </c>
      <c r="CZ84" s="294" t="str">
        <f t="shared" si="219"/>
        <v/>
      </c>
      <c r="DA84" s="294" t="str">
        <f t="shared" si="220"/>
        <v/>
      </c>
      <c r="DB84" s="294" t="str">
        <f t="shared" si="221"/>
        <v/>
      </c>
      <c r="DC84" s="294" t="str">
        <f t="shared" si="222"/>
        <v/>
      </c>
      <c r="DD84" s="294" t="str">
        <f t="shared" si="223"/>
        <v/>
      </c>
      <c r="DE84" s="294" t="str">
        <f t="shared" si="224"/>
        <v/>
      </c>
      <c r="DF84" s="294" t="str">
        <f t="shared" si="126"/>
        <v/>
      </c>
      <c r="DG84" s="294" t="str">
        <f t="shared" si="126"/>
        <v/>
      </c>
      <c r="DH84" s="294" t="str">
        <f t="shared" si="225"/>
        <v/>
      </c>
      <c r="DI84" s="294" t="str">
        <f t="shared" si="226"/>
        <v/>
      </c>
      <c r="DJ84" s="295">
        <v>70</v>
      </c>
      <c r="DK84" s="296"/>
      <c r="DL84" s="296"/>
      <c r="DM84" s="309" t="str">
        <f t="shared" si="227"/>
        <v/>
      </c>
      <c r="DN84" s="292" t="str">
        <f t="shared" si="228"/>
        <v/>
      </c>
      <c r="DO84" s="292" t="str">
        <f t="shared" si="229"/>
        <v/>
      </c>
      <c r="DP84" s="292" t="str">
        <f t="shared" si="230"/>
        <v/>
      </c>
      <c r="DQ84" s="293" t="str">
        <f t="shared" si="231"/>
        <v/>
      </c>
      <c r="DR84" s="293" t="str">
        <f t="shared" si="232"/>
        <v/>
      </c>
      <c r="DS84" s="293" t="str">
        <f t="shared" si="127"/>
        <v/>
      </c>
      <c r="DT84" s="293" t="str">
        <f t="shared" si="128"/>
        <v/>
      </c>
      <c r="DU84" s="294" t="str">
        <f t="shared" si="129"/>
        <v/>
      </c>
      <c r="DV84" s="294" t="str">
        <f t="shared" si="130"/>
        <v/>
      </c>
      <c r="DW84" s="294" t="str">
        <f t="shared" si="131"/>
        <v/>
      </c>
      <c r="DX84" s="294" t="str">
        <f t="shared" si="132"/>
        <v/>
      </c>
      <c r="DY84" s="294" t="str">
        <f t="shared" si="133"/>
        <v/>
      </c>
      <c r="DZ84" s="294" t="str">
        <f t="shared" si="134"/>
        <v/>
      </c>
      <c r="EA84" s="294" t="str">
        <f t="shared" si="135"/>
        <v/>
      </c>
      <c r="EB84" s="294" t="str">
        <f t="shared" si="136"/>
        <v/>
      </c>
      <c r="EC84" s="294" t="str">
        <f t="shared" si="137"/>
        <v/>
      </c>
      <c r="ED84" s="294" t="str">
        <f t="shared" si="120"/>
        <v/>
      </c>
      <c r="EE84" s="294" t="str">
        <f t="shared" si="138"/>
        <v/>
      </c>
      <c r="EF84" s="294" t="str">
        <f t="shared" si="233"/>
        <v/>
      </c>
      <c r="EG84" s="295">
        <v>70</v>
      </c>
      <c r="EH84" s="203"/>
      <c r="EI84" s="203"/>
      <c r="EJ84" s="203"/>
      <c r="EK84" s="203"/>
      <c r="EL84" s="203"/>
      <c r="EM84" s="203"/>
      <c r="EN84" s="203"/>
      <c r="EO84" s="203"/>
      <c r="EP84" s="203"/>
      <c r="EQ84" s="203"/>
      <c r="ER84" s="203"/>
      <c r="ES84" s="203"/>
      <c r="ET84" s="203"/>
      <c r="EU84" s="254" t="str">
        <f>IFERROR(IF(AND('Classificação geral'!$H76="FEM",'Classificação geral'!$I76=1,'Classificação geral'!$F76="Mini"),'Classificação geral'!$A76,""),"")</f>
        <v/>
      </c>
      <c r="EV84" s="254" t="str">
        <f>IFERROR(IF(AND('Classificação geral'!$H76="FEM",'Classificação geral'!$I76=1,'Classificação geral'!F76="Mini"),'Classificação geral'!$B76,""),"")</f>
        <v/>
      </c>
      <c r="EW84" s="255" t="str">
        <f>IF($EV84='Classificação geral'!$B76,'Classificação geral'!$C76,"")</f>
        <v/>
      </c>
      <c r="EX84" s="255" t="str">
        <f>IF($EV84='Classificação geral'!$B76,'Classificação geral'!$D76,"")</f>
        <v/>
      </c>
      <c r="EY84" s="255" t="str">
        <f>IF($EV84='Classificação geral'!$B76,'Classificação geral'!$H76,"")</f>
        <v/>
      </c>
      <c r="EZ84" s="255" t="str">
        <f>IF($EY84='Classificação geral'!$H76,'Classificação geral'!$I76,"")</f>
        <v/>
      </c>
      <c r="FA84" s="255" t="str">
        <f>IF($EZ84='Classificação geral'!$I76,'Classificação geral'!$N76,"")</f>
        <v/>
      </c>
      <c r="FB84" s="255" t="str">
        <f>IF($EZ84='Classificação geral'!$I76,'Classificação geral'!$Q76,"")</f>
        <v/>
      </c>
      <c r="FC84" s="255" t="str">
        <f>IF($EZ84='Classificação geral'!$I76,'Classificação geral'!$R76,"")</f>
        <v/>
      </c>
      <c r="FD84" s="255" t="str">
        <f>IF($EZ84='Classificação geral'!$I76,'Classificação geral'!$J76,"")</f>
        <v/>
      </c>
      <c r="FE84" s="255" t="str">
        <f>IF($EZ84='Classificação geral'!$I76,'Classificação geral'!$S76,"")</f>
        <v/>
      </c>
      <c r="FF84" s="255" t="str">
        <f>IF($EZ84='Classificação geral'!$I76,'Classificação geral'!$U76,"")</f>
        <v/>
      </c>
      <c r="FG84" s="255" t="str">
        <f>IF($EZ84='Classificação geral'!$I76,'Classificação geral'!$V76,"")</f>
        <v/>
      </c>
      <c r="FH84" s="255" t="str">
        <f>IF($EZ84='Classificação geral'!$I76,'Classificação geral'!$K76,"")</f>
        <v/>
      </c>
      <c r="FI84" s="255" t="str">
        <f>IF($EZ84='Classificação geral'!$I76,'Classificação geral'!$W76,"")</f>
        <v/>
      </c>
      <c r="FJ84" s="255" t="str">
        <f>IF($EZ84='Classificação geral'!$I76,'Classificação geral'!$Y76,"")</f>
        <v/>
      </c>
      <c r="FK84" s="255" t="str">
        <f>IF($EZ84='Classificação geral'!$I76,'Classificação geral'!$Z76,"")</f>
        <v/>
      </c>
      <c r="FL84" s="255" t="str">
        <f>IF($EZ84='Classificação geral'!$I76,'Classificação geral'!$L76,"")</f>
        <v/>
      </c>
      <c r="FM84" s="255" t="str">
        <f>IF($EZ84='Classificação geral'!$I76,'Classificação geral'!$M76,"")</f>
        <v/>
      </c>
      <c r="FN84" s="255" t="str">
        <f>IF($EZ84='Classificação geral'!$I76,'Classificação geral'!$AG76,"")</f>
        <v/>
      </c>
      <c r="FO84" s="256" t="str">
        <f>IFERROR(RANK(FN84,FN:FN,0)+ COUNTIF($FN$13:FN83,FN84),"")</f>
        <v/>
      </c>
      <c r="FP84" s="244"/>
      <c r="FQ84" s="254" t="str">
        <f>IFERROR(IF(AND('Classificação geral'!$H76="mas",'Classificação geral'!$I76=1,'Classificação geral'!$F76="Mini"),'Classificação geral'!$A76,""),"")</f>
        <v/>
      </c>
      <c r="FR84" s="254" t="str">
        <f>IFERROR(IF(AND('Classificação geral'!$H76="mas",'Classificação geral'!$I76=1,'Classificação geral'!$F76="Mini"),'Classificação geral'!$B76,""),"")</f>
        <v/>
      </c>
      <c r="FS84" s="255" t="str">
        <f>IF($FR84='Classificação geral'!$B76,'Classificação geral'!$C76,"")</f>
        <v/>
      </c>
      <c r="FT84" s="255" t="str">
        <f>IF($FR84='Classificação geral'!$B76,'Classificação geral'!$D76,"")</f>
        <v/>
      </c>
      <c r="FU84" s="255" t="str">
        <f>IF($FR84='Classificação geral'!$B76,'Classificação geral'!$H76,"")</f>
        <v/>
      </c>
      <c r="FV84" s="254" t="str">
        <f>IFERROR(IF(AND($FU84="mas",'Classificação geral'!$I76=1),'Classificação geral'!I76,""),"")</f>
        <v/>
      </c>
      <c r="FW84" s="254" t="str">
        <f>IFERROR(IF(AND($FU84="mas",'Classificação geral'!$I76=1),'Classificação geral'!N76,""),"")</f>
        <v/>
      </c>
      <c r="FX84" s="254" t="str">
        <f>IFERROR(IF(AND($FU84="mas",'Classificação geral'!$I76=1),'Classificação geral'!Q76,""),"")</f>
        <v/>
      </c>
      <c r="FY84" s="254" t="str">
        <f>IFERROR(IF(AND($FU84="mas",'Classificação geral'!$I76=1),'Classificação geral'!R76,""),"")</f>
        <v/>
      </c>
      <c r="FZ84" s="254" t="str">
        <f>IFERROR(IF(AND($FU84="mas",'Classificação geral'!$I76=1),'Classificação geral'!J76,""),"")</f>
        <v/>
      </c>
      <c r="GA84" s="254" t="str">
        <f>IFERROR(IF(AND($FU84="mas",'Classificação geral'!$I76=1),'Classificação geral'!S76,""),"")</f>
        <v/>
      </c>
      <c r="GB84" s="254" t="str">
        <f>IFERROR(IF(AND($FU84="mas",'Classificação geral'!$I76=1),'Classificação geral'!U76,""),"")</f>
        <v/>
      </c>
      <c r="GC84" s="254" t="str">
        <f>IFERROR(IF(AND($FU84="mas",'Classificação geral'!$I76=1),'Classificação geral'!V76,""),"")</f>
        <v/>
      </c>
      <c r="GD84" s="254" t="str">
        <f>IFERROR(IF(AND($FU84="mas",'Classificação geral'!$I76=1),'Classificação geral'!K76,""),"")</f>
        <v/>
      </c>
      <c r="GE84" s="254" t="str">
        <f>IFERROR(IF(AND($FU84="mas",'Classificação geral'!$I76=1),'Classificação geral'!W76,""),"")</f>
        <v/>
      </c>
      <c r="GF84" s="254" t="str">
        <f>IFERROR(IF(AND($FU84="mas",'Classificação geral'!$I76=1),'Classificação geral'!Y76,""),"")</f>
        <v/>
      </c>
      <c r="GG84" s="254" t="str">
        <f>IFERROR(IF(AND($FU84="mas",'Classificação geral'!$I76=1),'Classificação geral'!Z76,""),"")</f>
        <v/>
      </c>
      <c r="GH84" s="254" t="str">
        <f>IFERROR(IF(AND($FU84="mas",'Classificação geral'!$I76=1),'Classificação geral'!L76,""),"")</f>
        <v/>
      </c>
      <c r="GI84" s="254" t="str">
        <f>IFERROR(IF(AND($FU84="mas",'Classificação geral'!$I76=1),'Classificação geral'!M76,""),"")</f>
        <v/>
      </c>
      <c r="GJ84" s="302" t="str">
        <f>IFERROR(IF(AND($FU84="mas",'Classificação geral'!$I76=1),'Classificação geral'!AG76,""),"")</f>
        <v/>
      </c>
      <c r="GK84" s="256" t="str">
        <f>IFERROR(RANK(GJ84,GJ:GJ,0)+ COUNTIF($GJ$13:GJ83,GJ84),"")</f>
        <v/>
      </c>
      <c r="GL84" s="244"/>
      <c r="GM84" s="254" t="str">
        <f>IFERROR(IF(AND('Classificação geral'!$H76="fem",'Classificação geral'!$I76=2,'Classificação geral'!$F76="Mini"),'Classificação geral'!$A76,""),"")</f>
        <v/>
      </c>
      <c r="GN84" s="254" t="str">
        <f>IFERROR(IF(AND('Classificação geral'!$H76="fem",'Classificação geral'!$I76=2,'Classificação geral'!$F76="Mini"),'Classificação geral'!$B76,""),"")</f>
        <v/>
      </c>
      <c r="GO84" s="255" t="str">
        <f>IF($GN84='Classificação geral'!$B76,'Classificação geral'!$C76,"")</f>
        <v/>
      </c>
      <c r="GP84" s="255" t="str">
        <f>IF($GN84='Classificação geral'!$B76,'Classificação geral'!$D76,"")</f>
        <v/>
      </c>
      <c r="GQ84" s="255" t="str">
        <f>IF($GN84='Classificação geral'!$B76,'Classificação geral'!$H76,"")</f>
        <v/>
      </c>
      <c r="GR84" s="254" t="str">
        <f>IFERROR(IF(AND($GQ84="fem",'Classificação geral'!$I76=2),'Classificação geral'!I76,""),"")</f>
        <v/>
      </c>
      <c r="GS84" s="254" t="str">
        <f>IFERROR(IF(AND($GQ84="fem",'Classificação geral'!$I76=2),'Classificação geral'!N76,""),"")</f>
        <v/>
      </c>
      <c r="GT84" s="254" t="str">
        <f>IFERROR(IF(AND($GQ84="fem",'Classificação geral'!$I76=2),'Classificação geral'!Q76,""),"")</f>
        <v/>
      </c>
      <c r="GU84" s="254" t="str">
        <f>IFERROR(IF(AND($GQ84="fem",'Classificação geral'!$I76=2),'Classificação geral'!R76,""),"")</f>
        <v/>
      </c>
      <c r="GV84" s="254" t="str">
        <f>IFERROR(IF(AND($GQ84="fem",'Classificação geral'!$I76=2),'Classificação geral'!J76,""),"")</f>
        <v/>
      </c>
      <c r="GW84" s="254" t="str">
        <f>IFERROR(IF(AND($GQ84="fem",'Classificação geral'!$I76=2),'Classificação geral'!S76,""),"")</f>
        <v/>
      </c>
      <c r="GX84" s="254" t="str">
        <f>IFERROR(IF(AND($GQ84="fem",'Classificação geral'!$I76=2),'Classificação geral'!U76,""),"")</f>
        <v/>
      </c>
      <c r="GY84" s="254" t="str">
        <f>IFERROR(IF(AND($GQ84="fem",'Classificação geral'!$I76=2),'Classificação geral'!V76,""),"")</f>
        <v/>
      </c>
      <c r="GZ84" s="254" t="str">
        <f>IFERROR(IF(AND($GQ84="fem",'Classificação geral'!$I76=2),'Classificação geral'!K76,""),"")</f>
        <v/>
      </c>
      <c r="HA84" s="254" t="str">
        <f>IFERROR(IF(AND($GQ84="fem",'Classificação geral'!$I76=2),'Classificação geral'!W76,""),"")</f>
        <v/>
      </c>
      <c r="HB84" s="254" t="str">
        <f>IFERROR(IF(AND($GQ84="fem",'Classificação geral'!$I76=2),'Classificação geral'!Y76,""),"")</f>
        <v/>
      </c>
      <c r="HC84" s="254" t="str">
        <f>IFERROR(IF(AND($GQ84="fem",'Classificação geral'!$I76=2),'Classificação geral'!Z76,""),"")</f>
        <v/>
      </c>
      <c r="HD84" s="254" t="str">
        <f>IFERROR(IF(AND($GQ84="fem",'Classificação geral'!$I76=2),'Classificação geral'!L76,""),"")</f>
        <v/>
      </c>
      <c r="HE84" s="254" t="str">
        <f>IFERROR(IF(AND($GQ84="fem",'Classificação geral'!$I76=2),'Classificação geral'!M76,""),"")</f>
        <v/>
      </c>
      <c r="HF84" s="254" t="str">
        <f>IFERROR(IF(AND($GQ84="fem",'Classificação geral'!$I76=2),'Classificação geral'!AG76,""),"")</f>
        <v/>
      </c>
      <c r="HG84" s="256" t="str">
        <f>IFERROR(RANK(HF84,HF:HF,0)+ COUNTIF(HF$13:$HF82,HF84),"")</f>
        <v/>
      </c>
      <c r="HH84" s="244"/>
      <c r="HI84" s="254" t="str">
        <f>IFERROR(IF(AND('Classificação geral'!$H76="mas",'Classificação geral'!$I76=2,'Classificação geral'!$F76="Mini"),'Classificação geral'!$A76,""),"")</f>
        <v/>
      </c>
      <c r="HJ84" s="254" t="str">
        <f>IFERROR(IF(AND('Classificação geral'!$H76="mas",'Classificação geral'!$I76=2,'Classificação geral'!$F76="Mini"),'Classificação geral'!$B76,""),"")</f>
        <v/>
      </c>
      <c r="HK84" s="255" t="str">
        <f>IF($HJ84='Classificação geral'!$B76,'Classificação geral'!$C76,"")</f>
        <v/>
      </c>
      <c r="HL84" s="255" t="str">
        <f>IF($HJ84='Classificação geral'!$B76,'Classificação geral'!$D76,"")</f>
        <v/>
      </c>
      <c r="HM84" s="255" t="str">
        <f>IF($HJ84='Classificação geral'!$B76,'Classificação geral'!$H76,"")</f>
        <v/>
      </c>
      <c r="HN84" s="254" t="str">
        <f>IFERROR(IF(AND($HM84="mas",'Classificação geral'!$I76=2),'Classificação geral'!I76,""),"")</f>
        <v/>
      </c>
      <c r="HO84" s="254" t="str">
        <f>IFERROR(IF(AND($HM84="mas",'Classificação geral'!$I76=2),'Classificação geral'!N76,""),"")</f>
        <v/>
      </c>
      <c r="HP84" s="254" t="str">
        <f>IFERROR(IF(AND($HM84="mas",'Classificação geral'!$I76=2),'Classificação geral'!Q76,""),"")</f>
        <v/>
      </c>
      <c r="HQ84" s="254" t="str">
        <f>IFERROR(IF(AND($HM84="mas",'Classificação geral'!$I76=2),'Classificação geral'!R76,""),"")</f>
        <v/>
      </c>
      <c r="HR84" s="254" t="str">
        <f>IFERROR(IF(AND($HM84="mas",'Classificação geral'!$I76=2),'Classificação geral'!J76,""),"")</f>
        <v/>
      </c>
      <c r="HS84" s="254" t="str">
        <f>IFERROR(IF(AND($HM84="mas",'Classificação geral'!$I76=2),'Classificação geral'!S76,""),"")</f>
        <v/>
      </c>
      <c r="HT84" s="254" t="str">
        <f>IFERROR(IF(AND($HM84="mas",'Classificação geral'!$I76=2),'Classificação geral'!U76,""),"")</f>
        <v/>
      </c>
      <c r="HU84" s="254" t="str">
        <f>IFERROR(IF(AND($HM84="mas",'Classificação geral'!$I76=2),'Classificação geral'!V76,""),"")</f>
        <v/>
      </c>
      <c r="HV84" s="254" t="str">
        <f>IFERROR(IF(AND($HM84="mas",'Classificação geral'!$I76=2),'Classificação geral'!J76,""),"")</f>
        <v/>
      </c>
      <c r="HW84" s="254" t="str">
        <f>IFERROR(IF(AND($HM84="mas",'Classificação geral'!$I76=2),'Classificação geral'!W76,""),"")</f>
        <v/>
      </c>
      <c r="HX84" s="254" t="str">
        <f>IFERROR(IF(AND($HM84="mas",'Classificação geral'!$I76=2),'Classificação geral'!Y76,""),"")</f>
        <v/>
      </c>
      <c r="HY84" s="254" t="str">
        <f>IFERROR(IF(AND($HM84="mas",'Classificação geral'!$I76=2),'Classificação geral'!Z76,""),"")</f>
        <v/>
      </c>
      <c r="HZ84" s="254" t="str">
        <f>IFERROR(IF(AND($HM84="mas",'Classificação geral'!$I76=2),'Classificação geral'!L76,""),"")</f>
        <v/>
      </c>
      <c r="IA84" s="254" t="str">
        <f>IFERROR(IF(AND($HM84="mas",'Classificação geral'!$I76=2),'Classificação geral'!$AG76,""),"")</f>
        <v/>
      </c>
      <c r="IB84" s="256" t="str">
        <f>IFERROR(RANK(IA84,IA:IA,0)+ COUNTIF($IA$13:IA$13,IA84),"")</f>
        <v/>
      </c>
      <c r="IC84" s="244"/>
      <c r="ID84" s="254" t="str">
        <f>IFERROR(IF(AND('Classificação geral'!$H76="fem",'Classificação geral'!$I76=3,'Classificação geral'!$F76="Mini"),'Classificação geral'!$A76,""),"")</f>
        <v/>
      </c>
      <c r="IE84" s="254" t="str">
        <f>IFERROR(IF(AND('Classificação geral'!$H76="fem",'Classificação geral'!$I76=3,'Classificação geral'!$F76="Mini"),'Classificação geral'!$B76,""),"")</f>
        <v/>
      </c>
      <c r="IF84" s="255" t="str">
        <f>IF($IE84='Classificação geral'!$B76,'Classificação geral'!$C76,"")</f>
        <v/>
      </c>
      <c r="IG84" s="255" t="str">
        <f>IF($IE84='Classificação geral'!$B76,'Classificação geral'!$D76,"")</f>
        <v/>
      </c>
      <c r="IH84" s="255" t="str">
        <f>IF($IE84='Classificação geral'!$B76,'Classificação geral'!$H76,"")</f>
        <v/>
      </c>
      <c r="II84" s="255" t="str">
        <f>IF($IH84='Classificação geral'!$H76,'Classificação geral'!$I76,"")</f>
        <v/>
      </c>
      <c r="IJ84" s="255" t="str">
        <f>IF($II84='Classificação geral'!$I76,'Classificação geral'!$N76,"")</f>
        <v/>
      </c>
      <c r="IK84" s="255" t="str">
        <f>IF($II84='Classificação geral'!$I76,'Classificação geral'!$Q76,"")</f>
        <v/>
      </c>
      <c r="IL84" s="255" t="str">
        <f>IF($II84='Classificação geral'!$I76,'Classificação geral'!$R76,"")</f>
        <v/>
      </c>
      <c r="IM84" s="255" t="str">
        <f>IF($II84='Classificação geral'!$I76,'Classificação geral'!$J76,"")</f>
        <v/>
      </c>
      <c r="IN84" s="255" t="str">
        <f>IF($II84='Classificação geral'!$I76,'Classificação geral'!$S76,"")</f>
        <v/>
      </c>
      <c r="IO84" s="255" t="str">
        <f>IF($II84='Classificação geral'!$I76,'Classificação geral'!$U76,"")</f>
        <v/>
      </c>
      <c r="IP84" s="255" t="str">
        <f>IF($II84='Classificação geral'!$I76,'Classificação geral'!$V76,"")</f>
        <v/>
      </c>
      <c r="IQ84" s="255" t="str">
        <f>IF($II84='Classificação geral'!$I76,'Classificação geral'!$K76,"")</f>
        <v/>
      </c>
      <c r="IR84" s="255" t="str">
        <f>IF($II84='Classificação geral'!$I76,'Classificação geral'!$W76,"")</f>
        <v/>
      </c>
      <c r="IS84" s="255" t="str">
        <f>IF($II84='Classificação geral'!$I76,'Classificação geral'!$Y76,"")</f>
        <v/>
      </c>
      <c r="IT84" s="255" t="str">
        <f>IF($II84='Classificação geral'!$I76,'Classificação geral'!$Z76,"")</f>
        <v/>
      </c>
      <c r="IU84" s="255" t="str">
        <f>IF($II84='Classificação geral'!$I76,'Classificação geral'!$L76,"")</f>
        <v/>
      </c>
      <c r="IV84" s="255" t="str">
        <f>IF($II84='Classificação geral'!$I76,'Classificação geral'!$M76,"")</f>
        <v/>
      </c>
      <c r="IW84" s="255" t="str">
        <f>IF($II84='Classificação geral'!$I76,'Classificação geral'!$AG76,"")</f>
        <v/>
      </c>
      <c r="IX84" s="256" t="str">
        <f>IFERROR(RANK(IW84,IW:IW,0)+ COUNTIF($IW$13:IW82,IW84),"")</f>
        <v/>
      </c>
      <c r="IY84" s="244"/>
      <c r="IZ84" s="254" t="str">
        <f>IFERROR(IF(AND('Classificação geral'!$H76="mas",'Classificação geral'!$I76=3,'Classificação geral'!$F76="Mini"),'Classificação geral'!$A76,""),"")</f>
        <v/>
      </c>
      <c r="JA84" s="254" t="str">
        <f>IFERROR(IF(AND('Classificação geral'!$H76="mas",'Classificação geral'!$I76=3,'Classificação geral'!$F76="Mini"),'Classificação geral'!$B76,""),"")</f>
        <v/>
      </c>
      <c r="JB84" s="255" t="str">
        <f>IF($JA84='Classificação geral'!$B76,'Classificação geral'!$C76,"")</f>
        <v/>
      </c>
      <c r="JC84" s="255" t="str">
        <f>IF($JA84='Classificação geral'!$B76,'Classificação geral'!$D76,"")</f>
        <v/>
      </c>
      <c r="JD84" s="255" t="str">
        <f>IF($JA84='Classificação geral'!$B76,'Classificação geral'!$H76,"")</f>
        <v/>
      </c>
      <c r="JE84" s="254" t="str">
        <f>IFERROR(IF(AND($JD84="mas",'Classificação geral'!$I76=3),'Classificação geral'!I76,""),"")</f>
        <v/>
      </c>
      <c r="JF84" s="254" t="str">
        <f>IFERROR(IF(AND($JD84="mas",'Classificação geral'!$I76=3),'Classificação geral'!N76,""),"")</f>
        <v/>
      </c>
      <c r="JG84" s="254" t="str">
        <f>IFERROR(IF(AND($JD84="mas",'Classificação geral'!$I76=3),'Classificação geral'!Q76,""),"")</f>
        <v/>
      </c>
      <c r="JH84" s="254" t="str">
        <f>IFERROR(IF(AND($JD84="mas",'Classificação geral'!$I76=3),'Classificação geral'!R76,""),"")</f>
        <v/>
      </c>
      <c r="JI84" s="254" t="str">
        <f>IFERROR(IF(AND($JD84="mas",'Classificação geral'!$I76=3),'Classificação geral'!J76,""),"")</f>
        <v/>
      </c>
      <c r="JJ84" s="254" t="str">
        <f>IFERROR(IF(AND($JD84="mas",'Classificação geral'!$I76=3),'Classificação geral'!S76,""),"")</f>
        <v/>
      </c>
      <c r="JK84" s="254" t="str">
        <f>IFERROR(IF(AND($JD84="mas",'Classificação geral'!$I76=3),'Classificação geral'!U76,""),"")</f>
        <v/>
      </c>
      <c r="JL84" s="254" t="str">
        <f>IFERROR(IF(AND($JD84="mas",'Classificação geral'!$I76=3),'Classificação geral'!V76,""),"")</f>
        <v/>
      </c>
      <c r="JM84" s="254" t="str">
        <f>IFERROR(IF(AND($JD84="mas",'Classificação geral'!$I76=3),'Classificação geral'!K76,""),"")</f>
        <v/>
      </c>
      <c r="JN84" s="254" t="str">
        <f>IFERROR(IF(AND($JD84="mas",'Classificação geral'!$I76=3),'Classificação geral'!W76,""),"")</f>
        <v/>
      </c>
      <c r="JO84" s="254" t="str">
        <f>IFERROR(IF(AND($JD84="mas",'Classificação geral'!$I76=3),'Classificação geral'!Y76,""),"")</f>
        <v/>
      </c>
      <c r="JP84" s="254" t="str">
        <f>IFERROR(IF(AND($JD84="mas",'Classificação geral'!$I76=3),'Classificação geral'!Z76,""),"")</f>
        <v/>
      </c>
      <c r="JQ84" s="254" t="str">
        <f>IFERROR(IF(AND($JD84="mas",'Classificação geral'!$I76=3),'Classificação geral'!L76,""),"")</f>
        <v/>
      </c>
      <c r="JR84" s="254" t="str">
        <f>IFERROR(IF(AND($JD84="mas",'Classificação geral'!$I76=3),'Classificação geral'!$AG76,""),"")</f>
        <v/>
      </c>
      <c r="JS84" s="256" t="str">
        <f>IFERROR(RANK(JR84,JR:JR,0)+ COUNTIF(JR$13:$JR82,JR84),"")</f>
        <v/>
      </c>
    </row>
    <row r="85" spans="1:279" s="209" customFormat="1" ht="24.75" customHeight="1" x14ac:dyDescent="0.5">
      <c r="A85" s="297"/>
      <c r="B85" s="309" t="str">
        <f t="shared" si="139"/>
        <v/>
      </c>
      <c r="C85" s="292" t="str">
        <f t="shared" si="140"/>
        <v/>
      </c>
      <c r="D85" s="292" t="str">
        <f t="shared" si="141"/>
        <v/>
      </c>
      <c r="E85" s="292" t="str">
        <f t="shared" si="142"/>
        <v/>
      </c>
      <c r="F85" s="293" t="str">
        <f t="shared" si="143"/>
        <v/>
      </c>
      <c r="G85" s="293" t="str">
        <f t="shared" si="144"/>
        <v/>
      </c>
      <c r="H85" s="294" t="str">
        <f t="shared" si="145"/>
        <v/>
      </c>
      <c r="I85" s="294" t="str">
        <f t="shared" si="146"/>
        <v/>
      </c>
      <c r="J85" s="294" t="str">
        <f t="shared" si="147"/>
        <v/>
      </c>
      <c r="K85" s="294" t="str">
        <f t="shared" si="148"/>
        <v/>
      </c>
      <c r="L85" s="294" t="str">
        <f t="shared" si="149"/>
        <v/>
      </c>
      <c r="M85" s="294" t="str">
        <f t="shared" si="150"/>
        <v/>
      </c>
      <c r="N85" s="294" t="str">
        <f t="shared" si="151"/>
        <v/>
      </c>
      <c r="O85" s="294" t="str">
        <f t="shared" si="152"/>
        <v/>
      </c>
      <c r="P85" s="294" t="str">
        <f t="shared" si="153"/>
        <v/>
      </c>
      <c r="Q85" s="294" t="str">
        <f t="shared" si="154"/>
        <v/>
      </c>
      <c r="R85" s="294" t="str">
        <f t="shared" si="121"/>
        <v/>
      </c>
      <c r="S85" s="294" t="str">
        <f t="shared" si="121"/>
        <v/>
      </c>
      <c r="T85" s="294" t="str">
        <f t="shared" si="155"/>
        <v/>
      </c>
      <c r="U85" s="294" t="str">
        <f t="shared" si="156"/>
        <v/>
      </c>
      <c r="V85" s="295">
        <v>71</v>
      </c>
      <c r="W85" s="296"/>
      <c r="X85" s="296"/>
      <c r="Y85" s="309" t="str">
        <f t="shared" si="157"/>
        <v/>
      </c>
      <c r="Z85" s="292" t="str">
        <f t="shared" si="158"/>
        <v/>
      </c>
      <c r="AA85" s="292" t="str">
        <f t="shared" si="159"/>
        <v/>
      </c>
      <c r="AB85" s="292" t="str">
        <f t="shared" si="160"/>
        <v/>
      </c>
      <c r="AC85" s="293" t="str">
        <f t="shared" si="161"/>
        <v/>
      </c>
      <c r="AD85" s="293" t="str">
        <f t="shared" si="162"/>
        <v/>
      </c>
      <c r="AE85" s="294" t="str">
        <f t="shared" si="163"/>
        <v/>
      </c>
      <c r="AF85" s="294" t="str">
        <f t="shared" si="164"/>
        <v/>
      </c>
      <c r="AG85" s="294" t="str">
        <f t="shared" si="165"/>
        <v/>
      </c>
      <c r="AH85" s="294" t="str">
        <f t="shared" si="166"/>
        <v/>
      </c>
      <c r="AI85" s="294" t="str">
        <f t="shared" si="167"/>
        <v/>
      </c>
      <c r="AJ85" s="294" t="str">
        <f t="shared" si="168"/>
        <v/>
      </c>
      <c r="AK85" s="294" t="str">
        <f t="shared" si="169"/>
        <v/>
      </c>
      <c r="AL85" s="294" t="str">
        <f t="shared" si="170"/>
        <v/>
      </c>
      <c r="AM85" s="294" t="str">
        <f t="shared" si="171"/>
        <v/>
      </c>
      <c r="AN85" s="294" t="str">
        <f t="shared" si="172"/>
        <v/>
      </c>
      <c r="AO85" s="294" t="str">
        <f t="shared" si="122"/>
        <v/>
      </c>
      <c r="AP85" s="294" t="str">
        <f t="shared" si="122"/>
        <v/>
      </c>
      <c r="AQ85" s="294" t="str">
        <f t="shared" si="173"/>
        <v/>
      </c>
      <c r="AR85" s="294" t="str">
        <f t="shared" si="174"/>
        <v/>
      </c>
      <c r="AS85" s="295">
        <v>71</v>
      </c>
      <c r="AT85" s="296"/>
      <c r="AU85" s="297"/>
      <c r="AV85" s="310" t="str">
        <f t="shared" si="175"/>
        <v/>
      </c>
      <c r="AW85" s="292" t="str">
        <f t="shared" si="176"/>
        <v/>
      </c>
      <c r="AX85" s="292" t="str">
        <f t="shared" si="177"/>
        <v/>
      </c>
      <c r="AY85" s="293" t="str">
        <f t="shared" si="178"/>
        <v/>
      </c>
      <c r="AZ85" s="293" t="str">
        <f t="shared" si="179"/>
        <v/>
      </c>
      <c r="BA85" s="293" t="str">
        <f t="shared" si="180"/>
        <v/>
      </c>
      <c r="BB85" s="294" t="str">
        <f t="shared" si="181"/>
        <v/>
      </c>
      <c r="BC85" s="294" t="str">
        <f t="shared" si="182"/>
        <v/>
      </c>
      <c r="BD85" s="294" t="str">
        <f t="shared" si="183"/>
        <v/>
      </c>
      <c r="BE85" s="294" t="str">
        <f t="shared" si="184"/>
        <v/>
      </c>
      <c r="BF85" s="294" t="str">
        <f t="shared" si="185"/>
        <v/>
      </c>
      <c r="BG85" s="294" t="str">
        <f t="shared" si="186"/>
        <v/>
      </c>
      <c r="BH85" s="294" t="str">
        <f t="shared" si="187"/>
        <v/>
      </c>
      <c r="BI85" s="294" t="str">
        <f t="shared" si="188"/>
        <v/>
      </c>
      <c r="BJ85" s="294" t="str">
        <f t="shared" si="189"/>
        <v/>
      </c>
      <c r="BK85" s="294" t="str">
        <f t="shared" si="190"/>
        <v/>
      </c>
      <c r="BL85" s="294" t="str">
        <f t="shared" si="123"/>
        <v/>
      </c>
      <c r="BM85" s="294" t="str">
        <f t="shared" si="123"/>
        <v/>
      </c>
      <c r="BN85" s="294" t="str">
        <f t="shared" si="191"/>
        <v/>
      </c>
      <c r="BO85" s="294" t="str">
        <f t="shared" si="192"/>
        <v/>
      </c>
      <c r="BP85" s="295">
        <v>71</v>
      </c>
      <c r="BQ85" s="296"/>
      <c r="BR85" s="296"/>
      <c r="BS85" s="310" t="str">
        <f t="shared" si="193"/>
        <v/>
      </c>
      <c r="BT85" s="292" t="str">
        <f t="shared" si="194"/>
        <v/>
      </c>
      <c r="BU85" s="292" t="str">
        <f t="shared" si="195"/>
        <v/>
      </c>
      <c r="BV85" s="293" t="str">
        <f t="shared" si="196"/>
        <v/>
      </c>
      <c r="BW85" s="293" t="str">
        <f t="shared" si="197"/>
        <v/>
      </c>
      <c r="BX85" s="293" t="str">
        <f t="shared" si="124"/>
        <v/>
      </c>
      <c r="BY85" s="294" t="str">
        <f t="shared" si="124"/>
        <v/>
      </c>
      <c r="BZ85" s="294" t="str">
        <f t="shared" si="198"/>
        <v/>
      </c>
      <c r="CA85" s="294" t="str">
        <f t="shared" si="199"/>
        <v/>
      </c>
      <c r="CB85" s="294" t="str">
        <f t="shared" si="200"/>
        <v/>
      </c>
      <c r="CC85" s="294" t="str">
        <f t="shared" si="201"/>
        <v/>
      </c>
      <c r="CD85" s="294" t="str">
        <f t="shared" si="202"/>
        <v/>
      </c>
      <c r="CE85" s="294" t="str">
        <f t="shared" si="203"/>
        <v/>
      </c>
      <c r="CF85" s="294" t="str">
        <f t="shared" si="204"/>
        <v/>
      </c>
      <c r="CG85" s="294" t="str">
        <f t="shared" si="205"/>
        <v/>
      </c>
      <c r="CH85" s="294" t="str">
        <f t="shared" si="206"/>
        <v/>
      </c>
      <c r="CI85" s="294" t="str">
        <f t="shared" si="125"/>
        <v/>
      </c>
      <c r="CJ85" s="294" t="str">
        <f t="shared" si="125"/>
        <v/>
      </c>
      <c r="CK85" s="294" t="str">
        <f t="shared" si="207"/>
        <v/>
      </c>
      <c r="CL85" s="294" t="str">
        <f t="shared" si="208"/>
        <v/>
      </c>
      <c r="CM85" s="295">
        <v>71</v>
      </c>
      <c r="CN85" s="297"/>
      <c r="CO85" s="297"/>
      <c r="CP85" s="309" t="str">
        <f t="shared" si="209"/>
        <v/>
      </c>
      <c r="CQ85" s="292" t="str">
        <f t="shared" si="210"/>
        <v/>
      </c>
      <c r="CR85" s="292" t="str">
        <f t="shared" si="211"/>
        <v/>
      </c>
      <c r="CS85" s="292" t="str">
        <f t="shared" si="212"/>
        <v/>
      </c>
      <c r="CT85" s="293" t="str">
        <f t="shared" si="213"/>
        <v/>
      </c>
      <c r="CU85" s="293" t="str">
        <f t="shared" si="214"/>
        <v/>
      </c>
      <c r="CV85" s="294" t="str">
        <f t="shared" si="215"/>
        <v/>
      </c>
      <c r="CW85" s="294" t="str">
        <f t="shared" si="216"/>
        <v/>
      </c>
      <c r="CX85" s="294" t="str">
        <f t="shared" si="217"/>
        <v/>
      </c>
      <c r="CY85" s="294" t="str">
        <f t="shared" si="218"/>
        <v/>
      </c>
      <c r="CZ85" s="294" t="str">
        <f t="shared" si="219"/>
        <v/>
      </c>
      <c r="DA85" s="294" t="str">
        <f t="shared" si="220"/>
        <v/>
      </c>
      <c r="DB85" s="294" t="str">
        <f t="shared" si="221"/>
        <v/>
      </c>
      <c r="DC85" s="294" t="str">
        <f t="shared" si="222"/>
        <v/>
      </c>
      <c r="DD85" s="294" t="str">
        <f t="shared" si="223"/>
        <v/>
      </c>
      <c r="DE85" s="294" t="str">
        <f t="shared" si="224"/>
        <v/>
      </c>
      <c r="DF85" s="294" t="str">
        <f t="shared" si="126"/>
        <v/>
      </c>
      <c r="DG85" s="294" t="str">
        <f t="shared" si="126"/>
        <v/>
      </c>
      <c r="DH85" s="294" t="str">
        <f t="shared" si="225"/>
        <v/>
      </c>
      <c r="DI85" s="294" t="str">
        <f t="shared" si="226"/>
        <v/>
      </c>
      <c r="DJ85" s="295">
        <v>71</v>
      </c>
      <c r="DK85" s="296"/>
      <c r="DL85" s="296"/>
      <c r="DM85" s="309" t="str">
        <f t="shared" si="227"/>
        <v/>
      </c>
      <c r="DN85" s="292" t="str">
        <f t="shared" si="228"/>
        <v/>
      </c>
      <c r="DO85" s="292" t="str">
        <f t="shared" si="229"/>
        <v/>
      </c>
      <c r="DP85" s="292" t="str">
        <f t="shared" si="230"/>
        <v/>
      </c>
      <c r="DQ85" s="293" t="str">
        <f t="shared" si="231"/>
        <v/>
      </c>
      <c r="DR85" s="293" t="str">
        <f t="shared" si="232"/>
        <v/>
      </c>
      <c r="DS85" s="293" t="str">
        <f t="shared" si="127"/>
        <v/>
      </c>
      <c r="DT85" s="293" t="str">
        <f t="shared" si="128"/>
        <v/>
      </c>
      <c r="DU85" s="294" t="str">
        <f t="shared" si="129"/>
        <v/>
      </c>
      <c r="DV85" s="294" t="str">
        <f t="shared" si="130"/>
        <v/>
      </c>
      <c r="DW85" s="294" t="str">
        <f t="shared" si="131"/>
        <v/>
      </c>
      <c r="DX85" s="294" t="str">
        <f t="shared" si="132"/>
        <v/>
      </c>
      <c r="DY85" s="294" t="str">
        <f t="shared" si="133"/>
        <v/>
      </c>
      <c r="DZ85" s="294" t="str">
        <f t="shared" si="134"/>
        <v/>
      </c>
      <c r="EA85" s="294" t="str">
        <f t="shared" si="135"/>
        <v/>
      </c>
      <c r="EB85" s="294" t="str">
        <f t="shared" si="136"/>
        <v/>
      </c>
      <c r="EC85" s="294" t="str">
        <f t="shared" si="137"/>
        <v/>
      </c>
      <c r="ED85" s="294" t="str">
        <f t="shared" si="120"/>
        <v/>
      </c>
      <c r="EE85" s="294" t="str">
        <f t="shared" si="138"/>
        <v/>
      </c>
      <c r="EF85" s="294" t="str">
        <f t="shared" si="233"/>
        <v/>
      </c>
      <c r="EG85" s="295">
        <v>71</v>
      </c>
      <c r="EH85" s="203"/>
      <c r="EI85" s="203"/>
      <c r="EJ85" s="203"/>
      <c r="EK85" s="203"/>
      <c r="EL85" s="203"/>
      <c r="EM85" s="203"/>
      <c r="EN85" s="203"/>
      <c r="EO85" s="203"/>
      <c r="EP85" s="203"/>
      <c r="EQ85" s="203"/>
      <c r="ER85" s="203"/>
      <c r="ES85" s="203"/>
      <c r="ET85" s="203"/>
      <c r="EU85" s="254" t="str">
        <f>IFERROR(IF(AND('Classificação geral'!$H77="FEM",'Classificação geral'!$I77=1,'Classificação geral'!$F77="Mini"),'Classificação geral'!$A77,""),"")</f>
        <v/>
      </c>
      <c r="EV85" s="254" t="str">
        <f>IFERROR(IF(AND('Classificação geral'!$H77="FEM",'Classificação geral'!$I77=1,'Classificação geral'!F77="Mini"),'Classificação geral'!$B77,""),"")</f>
        <v/>
      </c>
      <c r="EW85" s="255" t="str">
        <f>IF($EV85='Classificação geral'!$B77,'Classificação geral'!$C77,"")</f>
        <v/>
      </c>
      <c r="EX85" s="255" t="str">
        <f>IF($EV85='Classificação geral'!$B77,'Classificação geral'!$D77,"")</f>
        <v/>
      </c>
      <c r="EY85" s="255" t="str">
        <f>IF($EV85='Classificação geral'!$B77,'Classificação geral'!$H77,"")</f>
        <v/>
      </c>
      <c r="EZ85" s="255" t="str">
        <f>IF($EY85='Classificação geral'!$H77,'Classificação geral'!$I77,"")</f>
        <v/>
      </c>
      <c r="FA85" s="255" t="str">
        <f>IF($EZ85='Classificação geral'!$I77,'Classificação geral'!$N77,"")</f>
        <v/>
      </c>
      <c r="FB85" s="255" t="str">
        <f>IF($EZ85='Classificação geral'!$I77,'Classificação geral'!$Q77,"")</f>
        <v/>
      </c>
      <c r="FC85" s="255" t="str">
        <f>IF($EZ85='Classificação geral'!$I77,'Classificação geral'!$R77,"")</f>
        <v/>
      </c>
      <c r="FD85" s="255" t="str">
        <f>IF($EZ85='Classificação geral'!$I77,'Classificação geral'!$J77,"")</f>
        <v/>
      </c>
      <c r="FE85" s="255" t="str">
        <f>IF($EZ85='Classificação geral'!$I77,'Classificação geral'!$S77,"")</f>
        <v/>
      </c>
      <c r="FF85" s="255" t="str">
        <f>IF($EZ85='Classificação geral'!$I77,'Classificação geral'!$U77,"")</f>
        <v/>
      </c>
      <c r="FG85" s="255" t="str">
        <f>IF($EZ85='Classificação geral'!$I77,'Classificação geral'!$V77,"")</f>
        <v/>
      </c>
      <c r="FH85" s="255" t="str">
        <f>IF($EZ85='Classificação geral'!$I77,'Classificação geral'!$K77,"")</f>
        <v/>
      </c>
      <c r="FI85" s="255" t="str">
        <f>IF($EZ85='Classificação geral'!$I77,'Classificação geral'!$W77,"")</f>
        <v/>
      </c>
      <c r="FJ85" s="255" t="str">
        <f>IF($EZ85='Classificação geral'!$I77,'Classificação geral'!$Y77,"")</f>
        <v/>
      </c>
      <c r="FK85" s="255" t="str">
        <f>IF($EZ85='Classificação geral'!$I77,'Classificação geral'!$Z77,"")</f>
        <v/>
      </c>
      <c r="FL85" s="255" t="str">
        <f>IF($EZ85='Classificação geral'!$I77,'Classificação geral'!$L77,"")</f>
        <v/>
      </c>
      <c r="FM85" s="255" t="str">
        <f>IF($EZ85='Classificação geral'!$I77,'Classificação geral'!$M77,"")</f>
        <v/>
      </c>
      <c r="FN85" s="255" t="str">
        <f>IF($EZ85='Classificação geral'!$I77,'Classificação geral'!$AG77,"")</f>
        <v/>
      </c>
      <c r="FO85" s="256" t="str">
        <f>IFERROR(RANK(FN85,FN:FN,0)+ COUNTIF($FN$13:FN84,FN85),"")</f>
        <v/>
      </c>
      <c r="FP85" s="244"/>
      <c r="FQ85" s="254" t="str">
        <f>IFERROR(IF(AND('Classificação geral'!$H77="mas",'Classificação geral'!$I77=1,'Classificação geral'!$F77="Mini"),'Classificação geral'!$A77,""),"")</f>
        <v/>
      </c>
      <c r="FR85" s="254" t="str">
        <f>IFERROR(IF(AND('Classificação geral'!$H77="mas",'Classificação geral'!$I77=1,'Classificação geral'!$F77="Mini"),'Classificação geral'!$B77,""),"")</f>
        <v/>
      </c>
      <c r="FS85" s="255" t="str">
        <f>IF($FR85='Classificação geral'!$B77,'Classificação geral'!$C77,"")</f>
        <v/>
      </c>
      <c r="FT85" s="255" t="str">
        <f>IF($FR85='Classificação geral'!$B77,'Classificação geral'!$D77,"")</f>
        <v/>
      </c>
      <c r="FU85" s="255" t="str">
        <f>IF($FR85='Classificação geral'!$B77,'Classificação geral'!$H77,"")</f>
        <v/>
      </c>
      <c r="FV85" s="254" t="str">
        <f>IFERROR(IF(AND($FU85="mas",'Classificação geral'!$I77=1),'Classificação geral'!I77,""),"")</f>
        <v/>
      </c>
      <c r="FW85" s="254" t="str">
        <f>IFERROR(IF(AND($FU85="mas",'Classificação geral'!$I77=1),'Classificação geral'!N77,""),"")</f>
        <v/>
      </c>
      <c r="FX85" s="254" t="str">
        <f>IFERROR(IF(AND($FU85="mas",'Classificação geral'!$I77=1),'Classificação geral'!Q77,""),"")</f>
        <v/>
      </c>
      <c r="FY85" s="254" t="str">
        <f>IFERROR(IF(AND($FU85="mas",'Classificação geral'!$I77=1),'Classificação geral'!R77,""),"")</f>
        <v/>
      </c>
      <c r="FZ85" s="254" t="str">
        <f>IFERROR(IF(AND($FU85="mas",'Classificação geral'!$I77=1),'Classificação geral'!J77,""),"")</f>
        <v/>
      </c>
      <c r="GA85" s="254" t="str">
        <f>IFERROR(IF(AND($FU85="mas",'Classificação geral'!$I77=1),'Classificação geral'!S77,""),"")</f>
        <v/>
      </c>
      <c r="GB85" s="254" t="str">
        <f>IFERROR(IF(AND($FU85="mas",'Classificação geral'!$I77=1),'Classificação geral'!U77,""),"")</f>
        <v/>
      </c>
      <c r="GC85" s="254" t="str">
        <f>IFERROR(IF(AND($FU85="mas",'Classificação geral'!$I77=1),'Classificação geral'!V77,""),"")</f>
        <v/>
      </c>
      <c r="GD85" s="254" t="str">
        <f>IFERROR(IF(AND($FU85="mas",'Classificação geral'!$I77=1),'Classificação geral'!K77,""),"")</f>
        <v/>
      </c>
      <c r="GE85" s="254" t="str">
        <f>IFERROR(IF(AND($FU85="mas",'Classificação geral'!$I77=1),'Classificação geral'!W77,""),"")</f>
        <v/>
      </c>
      <c r="GF85" s="254" t="str">
        <f>IFERROR(IF(AND($FU85="mas",'Classificação geral'!$I77=1),'Classificação geral'!Y77,""),"")</f>
        <v/>
      </c>
      <c r="GG85" s="254" t="str">
        <f>IFERROR(IF(AND($FU85="mas",'Classificação geral'!$I77=1),'Classificação geral'!Z77,""),"")</f>
        <v/>
      </c>
      <c r="GH85" s="254" t="str">
        <f>IFERROR(IF(AND($FU85="mas",'Classificação geral'!$I77=1),'Classificação geral'!L77,""),"")</f>
        <v/>
      </c>
      <c r="GI85" s="254" t="str">
        <f>IFERROR(IF(AND($FU85="mas",'Classificação geral'!$I77=1),'Classificação geral'!M77,""),"")</f>
        <v/>
      </c>
      <c r="GJ85" s="302" t="str">
        <f>IFERROR(IF(AND($FU85="mas",'Classificação geral'!$I77=1),'Classificação geral'!AG77,""),"")</f>
        <v/>
      </c>
      <c r="GK85" s="256" t="str">
        <f>IFERROR(RANK(GJ85,GJ:GJ,0)+ COUNTIF($GJ$13:GJ84,GJ85),"")</f>
        <v/>
      </c>
      <c r="GL85" s="244"/>
      <c r="GM85" s="254" t="str">
        <f>IFERROR(IF(AND('Classificação geral'!$H77="fem",'Classificação geral'!$I77=2,'Classificação geral'!$F77="Mini"),'Classificação geral'!$A77,""),"")</f>
        <v/>
      </c>
      <c r="GN85" s="254" t="str">
        <f>IFERROR(IF(AND('Classificação geral'!$H77="fem",'Classificação geral'!$I77=2,'Classificação geral'!$F77="Mini"),'Classificação geral'!$B77,""),"")</f>
        <v/>
      </c>
      <c r="GO85" s="255" t="str">
        <f>IF($GN85='Classificação geral'!$B77,'Classificação geral'!$C77,"")</f>
        <v/>
      </c>
      <c r="GP85" s="255" t="str">
        <f>IF($GN85='Classificação geral'!$B77,'Classificação geral'!$D77,"")</f>
        <v/>
      </c>
      <c r="GQ85" s="255" t="str">
        <f>IF($GN85='Classificação geral'!$B77,'Classificação geral'!$H77,"")</f>
        <v/>
      </c>
      <c r="GR85" s="254" t="str">
        <f>IFERROR(IF(AND($GQ85="fem",'Classificação geral'!$I77=2),'Classificação geral'!I77,""),"")</f>
        <v/>
      </c>
      <c r="GS85" s="254" t="str">
        <f>IFERROR(IF(AND($GQ85="fem",'Classificação geral'!$I77=2),'Classificação geral'!N77,""),"")</f>
        <v/>
      </c>
      <c r="GT85" s="254" t="str">
        <f>IFERROR(IF(AND($GQ85="fem",'Classificação geral'!$I77=2),'Classificação geral'!Q77,""),"")</f>
        <v/>
      </c>
      <c r="GU85" s="254" t="str">
        <f>IFERROR(IF(AND($GQ85="fem",'Classificação geral'!$I77=2),'Classificação geral'!R77,""),"")</f>
        <v/>
      </c>
      <c r="GV85" s="254" t="str">
        <f>IFERROR(IF(AND($GQ85="fem",'Classificação geral'!$I77=2),'Classificação geral'!J77,""),"")</f>
        <v/>
      </c>
      <c r="GW85" s="254" t="str">
        <f>IFERROR(IF(AND($GQ85="fem",'Classificação geral'!$I77=2),'Classificação geral'!S77,""),"")</f>
        <v/>
      </c>
      <c r="GX85" s="254" t="str">
        <f>IFERROR(IF(AND($GQ85="fem",'Classificação geral'!$I77=2),'Classificação geral'!U77,""),"")</f>
        <v/>
      </c>
      <c r="GY85" s="254" t="str">
        <f>IFERROR(IF(AND($GQ85="fem",'Classificação geral'!$I77=2),'Classificação geral'!V77,""),"")</f>
        <v/>
      </c>
      <c r="GZ85" s="254" t="str">
        <f>IFERROR(IF(AND($GQ85="fem",'Classificação geral'!$I77=2),'Classificação geral'!K77,""),"")</f>
        <v/>
      </c>
      <c r="HA85" s="254" t="str">
        <f>IFERROR(IF(AND($GQ85="fem",'Classificação geral'!$I77=2),'Classificação geral'!W77,""),"")</f>
        <v/>
      </c>
      <c r="HB85" s="254" t="str">
        <f>IFERROR(IF(AND($GQ85="fem",'Classificação geral'!$I77=2),'Classificação geral'!Y77,""),"")</f>
        <v/>
      </c>
      <c r="HC85" s="254" t="str">
        <f>IFERROR(IF(AND($GQ85="fem",'Classificação geral'!$I77=2),'Classificação geral'!Z77,""),"")</f>
        <v/>
      </c>
      <c r="HD85" s="254" t="str">
        <f>IFERROR(IF(AND($GQ85="fem",'Classificação geral'!$I77=2),'Classificação geral'!L77,""),"")</f>
        <v/>
      </c>
      <c r="HE85" s="254" t="str">
        <f>IFERROR(IF(AND($GQ85="fem",'Classificação geral'!$I77=2),'Classificação geral'!M77,""),"")</f>
        <v/>
      </c>
      <c r="HF85" s="254" t="str">
        <f>IFERROR(IF(AND($GQ85="fem",'Classificação geral'!$I77=2),'Classificação geral'!AG77,""),"")</f>
        <v/>
      </c>
      <c r="HG85" s="256" t="str">
        <f>IFERROR(RANK(HF85,HF:HF,0)+ COUNTIF(HF$13:$HF83,HF85),"")</f>
        <v/>
      </c>
      <c r="HH85" s="244"/>
      <c r="HI85" s="254" t="str">
        <f>IFERROR(IF(AND('Classificação geral'!$H77="mas",'Classificação geral'!$I77=2,'Classificação geral'!$F77="Mini"),'Classificação geral'!$A77,""),"")</f>
        <v/>
      </c>
      <c r="HJ85" s="254" t="str">
        <f>IFERROR(IF(AND('Classificação geral'!$H77="mas",'Classificação geral'!$I77=2,'Classificação geral'!$F77="Mini"),'Classificação geral'!$B77,""),"")</f>
        <v/>
      </c>
      <c r="HK85" s="255" t="str">
        <f>IF($HJ85='Classificação geral'!$B77,'Classificação geral'!$C77,"")</f>
        <v/>
      </c>
      <c r="HL85" s="255" t="str">
        <f>IF($HJ85='Classificação geral'!$B77,'Classificação geral'!$D77,"")</f>
        <v/>
      </c>
      <c r="HM85" s="255" t="str">
        <f>IF($HJ85='Classificação geral'!$B77,'Classificação geral'!$H77,"")</f>
        <v/>
      </c>
      <c r="HN85" s="254" t="str">
        <f>IFERROR(IF(AND($HM85="mas",'Classificação geral'!$I77=2),'Classificação geral'!I77,""),"")</f>
        <v/>
      </c>
      <c r="HO85" s="254" t="str">
        <f>IFERROR(IF(AND($HM85="mas",'Classificação geral'!$I77=2),'Classificação geral'!N77,""),"")</f>
        <v/>
      </c>
      <c r="HP85" s="254" t="str">
        <f>IFERROR(IF(AND($HM85="mas",'Classificação geral'!$I77=2),'Classificação geral'!Q77,""),"")</f>
        <v/>
      </c>
      <c r="HQ85" s="254" t="str">
        <f>IFERROR(IF(AND($HM85="mas",'Classificação geral'!$I77=2),'Classificação geral'!R77,""),"")</f>
        <v/>
      </c>
      <c r="HR85" s="254" t="str">
        <f>IFERROR(IF(AND($HM85="mas",'Classificação geral'!$I77=2),'Classificação geral'!J77,""),"")</f>
        <v/>
      </c>
      <c r="HS85" s="254" t="str">
        <f>IFERROR(IF(AND($HM85="mas",'Classificação geral'!$I77=2),'Classificação geral'!S77,""),"")</f>
        <v/>
      </c>
      <c r="HT85" s="254" t="str">
        <f>IFERROR(IF(AND($HM85="mas",'Classificação geral'!$I77=2),'Classificação geral'!U77,""),"")</f>
        <v/>
      </c>
      <c r="HU85" s="254" t="str">
        <f>IFERROR(IF(AND($HM85="mas",'Classificação geral'!$I77=2),'Classificação geral'!V77,""),"")</f>
        <v/>
      </c>
      <c r="HV85" s="254" t="str">
        <f>IFERROR(IF(AND($HM85="mas",'Classificação geral'!$I77=2),'Classificação geral'!J77,""),"")</f>
        <v/>
      </c>
      <c r="HW85" s="254" t="str">
        <f>IFERROR(IF(AND($HM85="mas",'Classificação geral'!$I77=2),'Classificação geral'!W77,""),"")</f>
        <v/>
      </c>
      <c r="HX85" s="254" t="str">
        <f>IFERROR(IF(AND($HM85="mas",'Classificação geral'!$I77=2),'Classificação geral'!Y77,""),"")</f>
        <v/>
      </c>
      <c r="HY85" s="254" t="str">
        <f>IFERROR(IF(AND($HM85="mas",'Classificação geral'!$I77=2),'Classificação geral'!Z77,""),"")</f>
        <v/>
      </c>
      <c r="HZ85" s="254" t="str">
        <f>IFERROR(IF(AND($HM85="mas",'Classificação geral'!$I77=2),'Classificação geral'!L77,""),"")</f>
        <v/>
      </c>
      <c r="IA85" s="254" t="str">
        <f>IFERROR(IF(AND($HM85="mas",'Classificação geral'!$I77=2),'Classificação geral'!$AG77,""),"")</f>
        <v/>
      </c>
      <c r="IB85" s="256" t="str">
        <f>IFERROR(RANK(IA85,IA:IA,0)+ COUNTIF($IA$13:IA$13,IA85),"")</f>
        <v/>
      </c>
      <c r="IC85" s="244"/>
      <c r="ID85" s="254" t="str">
        <f>IFERROR(IF(AND('Classificação geral'!$H77="fem",'Classificação geral'!$I77=3,'Classificação geral'!$F77="Mini"),'Classificação geral'!$A77,""),"")</f>
        <v/>
      </c>
      <c r="IE85" s="254" t="str">
        <f>IFERROR(IF(AND('Classificação geral'!$H77="fem",'Classificação geral'!$I77=3,'Classificação geral'!$F77="Mini"),'Classificação geral'!$B77,""),"")</f>
        <v/>
      </c>
      <c r="IF85" s="255" t="str">
        <f>IF($IE85='Classificação geral'!$B77,'Classificação geral'!$C77,"")</f>
        <v/>
      </c>
      <c r="IG85" s="255" t="str">
        <f>IF($IE85='Classificação geral'!$B77,'Classificação geral'!$D77,"")</f>
        <v/>
      </c>
      <c r="IH85" s="255" t="str">
        <f>IF($IE85='Classificação geral'!$B77,'Classificação geral'!$H77,"")</f>
        <v/>
      </c>
      <c r="II85" s="255" t="str">
        <f>IF($IH85='Classificação geral'!$H77,'Classificação geral'!$I77,"")</f>
        <v/>
      </c>
      <c r="IJ85" s="255" t="str">
        <f>IF($II85='Classificação geral'!$I77,'Classificação geral'!$N77,"")</f>
        <v/>
      </c>
      <c r="IK85" s="255" t="str">
        <f>IF($II85='Classificação geral'!$I77,'Classificação geral'!$Q77,"")</f>
        <v/>
      </c>
      <c r="IL85" s="255" t="str">
        <f>IF($II85='Classificação geral'!$I77,'Classificação geral'!$R77,"")</f>
        <v/>
      </c>
      <c r="IM85" s="255" t="str">
        <f>IF($II85='Classificação geral'!$I77,'Classificação geral'!$J77,"")</f>
        <v/>
      </c>
      <c r="IN85" s="255" t="str">
        <f>IF($II85='Classificação geral'!$I77,'Classificação geral'!$S77,"")</f>
        <v/>
      </c>
      <c r="IO85" s="255" t="str">
        <f>IF($II85='Classificação geral'!$I77,'Classificação geral'!$U77,"")</f>
        <v/>
      </c>
      <c r="IP85" s="255" t="str">
        <f>IF($II85='Classificação geral'!$I77,'Classificação geral'!$V77,"")</f>
        <v/>
      </c>
      <c r="IQ85" s="255" t="str">
        <f>IF($II85='Classificação geral'!$I77,'Classificação geral'!$K77,"")</f>
        <v/>
      </c>
      <c r="IR85" s="255" t="str">
        <f>IF($II85='Classificação geral'!$I77,'Classificação geral'!$W77,"")</f>
        <v/>
      </c>
      <c r="IS85" s="255" t="str">
        <f>IF($II85='Classificação geral'!$I77,'Classificação geral'!$Y77,"")</f>
        <v/>
      </c>
      <c r="IT85" s="255" t="str">
        <f>IF($II85='Classificação geral'!$I77,'Classificação geral'!$Z77,"")</f>
        <v/>
      </c>
      <c r="IU85" s="255" t="str">
        <f>IF($II85='Classificação geral'!$I77,'Classificação geral'!$L77,"")</f>
        <v/>
      </c>
      <c r="IV85" s="255" t="str">
        <f>IF($II85='Classificação geral'!$I77,'Classificação geral'!$M77,"")</f>
        <v/>
      </c>
      <c r="IW85" s="255" t="str">
        <f>IF($II85='Classificação geral'!$I77,'Classificação geral'!$AG77,"")</f>
        <v/>
      </c>
      <c r="IX85" s="256" t="str">
        <f>IFERROR(RANK(IW85,IW:IW,0)+ COUNTIF($IW$13:IW83,IW85),"")</f>
        <v/>
      </c>
      <c r="IY85" s="244"/>
      <c r="IZ85" s="254" t="str">
        <f>IFERROR(IF(AND('Classificação geral'!$H77="mas",'Classificação geral'!$I77=3,'Classificação geral'!$F77="Mini"),'Classificação geral'!$A77,""),"")</f>
        <v/>
      </c>
      <c r="JA85" s="254" t="str">
        <f>IFERROR(IF(AND('Classificação geral'!$H77="mas",'Classificação geral'!$I77=3,'Classificação geral'!$F77="Mini"),'Classificação geral'!$B77,""),"")</f>
        <v/>
      </c>
      <c r="JB85" s="255" t="str">
        <f>IF($JA85='Classificação geral'!$B77,'Classificação geral'!$C77,"")</f>
        <v/>
      </c>
      <c r="JC85" s="255" t="str">
        <f>IF($JA85='Classificação geral'!$B77,'Classificação geral'!$D77,"")</f>
        <v/>
      </c>
      <c r="JD85" s="255" t="str">
        <f>IF($JA85='Classificação geral'!$B77,'Classificação geral'!$H77,"")</f>
        <v/>
      </c>
      <c r="JE85" s="254" t="str">
        <f>IFERROR(IF(AND($JD85="mas",'Classificação geral'!$I77=3),'Classificação geral'!I77,""),"")</f>
        <v/>
      </c>
      <c r="JF85" s="254" t="str">
        <f>IFERROR(IF(AND($JD85="mas",'Classificação geral'!$I77=3),'Classificação geral'!N77,""),"")</f>
        <v/>
      </c>
      <c r="JG85" s="254" t="str">
        <f>IFERROR(IF(AND($JD85="mas",'Classificação geral'!$I77=3),'Classificação geral'!Q77,""),"")</f>
        <v/>
      </c>
      <c r="JH85" s="254" t="str">
        <f>IFERROR(IF(AND($JD85="mas",'Classificação geral'!$I77=3),'Classificação geral'!R77,""),"")</f>
        <v/>
      </c>
      <c r="JI85" s="254" t="str">
        <f>IFERROR(IF(AND($JD85="mas",'Classificação geral'!$I77=3),'Classificação geral'!J77,""),"")</f>
        <v/>
      </c>
      <c r="JJ85" s="254" t="str">
        <f>IFERROR(IF(AND($JD85="mas",'Classificação geral'!$I77=3),'Classificação geral'!S77,""),"")</f>
        <v/>
      </c>
      <c r="JK85" s="254" t="str">
        <f>IFERROR(IF(AND($JD85="mas",'Classificação geral'!$I77=3),'Classificação geral'!U77,""),"")</f>
        <v/>
      </c>
      <c r="JL85" s="254" t="str">
        <f>IFERROR(IF(AND($JD85="mas",'Classificação geral'!$I77=3),'Classificação geral'!V77,""),"")</f>
        <v/>
      </c>
      <c r="JM85" s="254" t="str">
        <f>IFERROR(IF(AND($JD85="mas",'Classificação geral'!$I77=3),'Classificação geral'!K77,""),"")</f>
        <v/>
      </c>
      <c r="JN85" s="254" t="str">
        <f>IFERROR(IF(AND($JD85="mas",'Classificação geral'!$I77=3),'Classificação geral'!W77,""),"")</f>
        <v/>
      </c>
      <c r="JO85" s="254" t="str">
        <f>IFERROR(IF(AND($JD85="mas",'Classificação geral'!$I77=3),'Classificação geral'!Y77,""),"")</f>
        <v/>
      </c>
      <c r="JP85" s="254" t="str">
        <f>IFERROR(IF(AND($JD85="mas",'Classificação geral'!$I77=3),'Classificação geral'!Z77,""),"")</f>
        <v/>
      </c>
      <c r="JQ85" s="254" t="str">
        <f>IFERROR(IF(AND($JD85="mas",'Classificação geral'!$I77=3),'Classificação geral'!L77,""),"")</f>
        <v/>
      </c>
      <c r="JR85" s="254" t="str">
        <f>IFERROR(IF(AND($JD85="mas",'Classificação geral'!$I77=3),'Classificação geral'!$AG77,""),"")</f>
        <v/>
      </c>
      <c r="JS85" s="256" t="str">
        <f>IFERROR(RANK(JR85,JR:JR,0)+ COUNTIF(JR$13:$JR83,JR85),"")</f>
        <v/>
      </c>
    </row>
    <row r="86" spans="1:279" s="209" customFormat="1" ht="24.75" customHeight="1" x14ac:dyDescent="0.5">
      <c r="A86" s="297"/>
      <c r="B86" s="309" t="str">
        <f t="shared" si="139"/>
        <v/>
      </c>
      <c r="C86" s="292" t="str">
        <f t="shared" si="140"/>
        <v/>
      </c>
      <c r="D86" s="292" t="str">
        <f t="shared" si="141"/>
        <v/>
      </c>
      <c r="E86" s="292" t="str">
        <f t="shared" si="142"/>
        <v/>
      </c>
      <c r="F86" s="293" t="str">
        <f t="shared" si="143"/>
        <v/>
      </c>
      <c r="G86" s="293" t="str">
        <f t="shared" si="144"/>
        <v/>
      </c>
      <c r="H86" s="294" t="str">
        <f t="shared" si="145"/>
        <v/>
      </c>
      <c r="I86" s="294" t="str">
        <f t="shared" si="146"/>
        <v/>
      </c>
      <c r="J86" s="294" t="str">
        <f t="shared" si="147"/>
        <v/>
      </c>
      <c r="K86" s="294" t="str">
        <f t="shared" si="148"/>
        <v/>
      </c>
      <c r="L86" s="294" t="str">
        <f t="shared" si="149"/>
        <v/>
      </c>
      <c r="M86" s="294" t="str">
        <f t="shared" si="150"/>
        <v/>
      </c>
      <c r="N86" s="294" t="str">
        <f t="shared" si="151"/>
        <v/>
      </c>
      <c r="O86" s="294" t="str">
        <f t="shared" si="152"/>
        <v/>
      </c>
      <c r="P86" s="294" t="str">
        <f t="shared" si="153"/>
        <v/>
      </c>
      <c r="Q86" s="294" t="str">
        <f t="shared" si="154"/>
        <v/>
      </c>
      <c r="R86" s="294" t="str">
        <f t="shared" si="121"/>
        <v/>
      </c>
      <c r="S86" s="294" t="str">
        <f t="shared" si="121"/>
        <v/>
      </c>
      <c r="T86" s="294" t="str">
        <f t="shared" si="155"/>
        <v/>
      </c>
      <c r="U86" s="294" t="str">
        <f t="shared" si="156"/>
        <v/>
      </c>
      <c r="V86" s="295">
        <v>72</v>
      </c>
      <c r="W86" s="296"/>
      <c r="X86" s="296"/>
      <c r="Y86" s="309" t="str">
        <f t="shared" si="157"/>
        <v/>
      </c>
      <c r="Z86" s="292" t="str">
        <f t="shared" si="158"/>
        <v/>
      </c>
      <c r="AA86" s="292" t="str">
        <f t="shared" si="159"/>
        <v/>
      </c>
      <c r="AB86" s="292" t="str">
        <f t="shared" si="160"/>
        <v/>
      </c>
      <c r="AC86" s="293" t="str">
        <f t="shared" si="161"/>
        <v/>
      </c>
      <c r="AD86" s="293" t="str">
        <f t="shared" si="162"/>
        <v/>
      </c>
      <c r="AE86" s="294" t="str">
        <f t="shared" si="163"/>
        <v/>
      </c>
      <c r="AF86" s="294" t="str">
        <f t="shared" si="164"/>
        <v/>
      </c>
      <c r="AG86" s="294" t="str">
        <f t="shared" si="165"/>
        <v/>
      </c>
      <c r="AH86" s="294" t="str">
        <f t="shared" si="166"/>
        <v/>
      </c>
      <c r="AI86" s="294" t="str">
        <f t="shared" si="167"/>
        <v/>
      </c>
      <c r="AJ86" s="294" t="str">
        <f t="shared" si="168"/>
        <v/>
      </c>
      <c r="AK86" s="294" t="str">
        <f t="shared" si="169"/>
        <v/>
      </c>
      <c r="AL86" s="294" t="str">
        <f t="shared" si="170"/>
        <v/>
      </c>
      <c r="AM86" s="294" t="str">
        <f t="shared" si="171"/>
        <v/>
      </c>
      <c r="AN86" s="294" t="str">
        <f t="shared" si="172"/>
        <v/>
      </c>
      <c r="AO86" s="294" t="str">
        <f t="shared" si="122"/>
        <v/>
      </c>
      <c r="AP86" s="294" t="str">
        <f t="shared" si="122"/>
        <v/>
      </c>
      <c r="AQ86" s="294" t="str">
        <f t="shared" si="173"/>
        <v/>
      </c>
      <c r="AR86" s="294" t="str">
        <f t="shared" si="174"/>
        <v/>
      </c>
      <c r="AS86" s="295">
        <v>72</v>
      </c>
      <c r="AT86" s="296"/>
      <c r="AU86" s="297"/>
      <c r="AV86" s="310" t="str">
        <f t="shared" si="175"/>
        <v/>
      </c>
      <c r="AW86" s="292" t="str">
        <f t="shared" si="176"/>
        <v/>
      </c>
      <c r="AX86" s="292" t="str">
        <f t="shared" si="177"/>
        <v/>
      </c>
      <c r="AY86" s="293" t="str">
        <f t="shared" si="178"/>
        <v/>
      </c>
      <c r="AZ86" s="293" t="str">
        <f t="shared" si="179"/>
        <v/>
      </c>
      <c r="BA86" s="293" t="str">
        <f t="shared" si="180"/>
        <v/>
      </c>
      <c r="BB86" s="294" t="str">
        <f t="shared" si="181"/>
        <v/>
      </c>
      <c r="BC86" s="294" t="str">
        <f t="shared" si="182"/>
        <v/>
      </c>
      <c r="BD86" s="294" t="str">
        <f t="shared" si="183"/>
        <v/>
      </c>
      <c r="BE86" s="294" t="str">
        <f t="shared" si="184"/>
        <v/>
      </c>
      <c r="BF86" s="294" t="str">
        <f t="shared" si="185"/>
        <v/>
      </c>
      <c r="BG86" s="294" t="str">
        <f t="shared" si="186"/>
        <v/>
      </c>
      <c r="BH86" s="294" t="str">
        <f t="shared" si="187"/>
        <v/>
      </c>
      <c r="BI86" s="294" t="str">
        <f t="shared" si="188"/>
        <v/>
      </c>
      <c r="BJ86" s="294" t="str">
        <f t="shared" si="189"/>
        <v/>
      </c>
      <c r="BK86" s="294" t="str">
        <f t="shared" si="190"/>
        <v/>
      </c>
      <c r="BL86" s="294" t="str">
        <f t="shared" si="123"/>
        <v/>
      </c>
      <c r="BM86" s="294" t="str">
        <f t="shared" si="123"/>
        <v/>
      </c>
      <c r="BN86" s="294" t="str">
        <f t="shared" si="191"/>
        <v/>
      </c>
      <c r="BO86" s="294" t="str">
        <f t="shared" si="192"/>
        <v/>
      </c>
      <c r="BP86" s="295">
        <v>72</v>
      </c>
      <c r="BQ86" s="296"/>
      <c r="BR86" s="296"/>
      <c r="BS86" s="310" t="str">
        <f t="shared" si="193"/>
        <v/>
      </c>
      <c r="BT86" s="292" t="str">
        <f t="shared" si="194"/>
        <v/>
      </c>
      <c r="BU86" s="292" t="str">
        <f t="shared" si="195"/>
        <v/>
      </c>
      <c r="BV86" s="293" t="str">
        <f t="shared" si="196"/>
        <v/>
      </c>
      <c r="BW86" s="293" t="str">
        <f t="shared" si="197"/>
        <v/>
      </c>
      <c r="BX86" s="293" t="str">
        <f t="shared" si="124"/>
        <v/>
      </c>
      <c r="BY86" s="294" t="str">
        <f t="shared" si="124"/>
        <v/>
      </c>
      <c r="BZ86" s="294" t="str">
        <f t="shared" si="198"/>
        <v/>
      </c>
      <c r="CA86" s="294" t="str">
        <f t="shared" si="199"/>
        <v/>
      </c>
      <c r="CB86" s="294" t="str">
        <f t="shared" si="200"/>
        <v/>
      </c>
      <c r="CC86" s="294" t="str">
        <f t="shared" si="201"/>
        <v/>
      </c>
      <c r="CD86" s="294" t="str">
        <f t="shared" si="202"/>
        <v/>
      </c>
      <c r="CE86" s="294" t="str">
        <f t="shared" si="203"/>
        <v/>
      </c>
      <c r="CF86" s="294" t="str">
        <f t="shared" si="204"/>
        <v/>
      </c>
      <c r="CG86" s="294" t="str">
        <f t="shared" si="205"/>
        <v/>
      </c>
      <c r="CH86" s="294" t="str">
        <f t="shared" si="206"/>
        <v/>
      </c>
      <c r="CI86" s="294" t="str">
        <f t="shared" si="125"/>
        <v/>
      </c>
      <c r="CJ86" s="294" t="str">
        <f t="shared" si="125"/>
        <v/>
      </c>
      <c r="CK86" s="294" t="str">
        <f t="shared" si="207"/>
        <v/>
      </c>
      <c r="CL86" s="294" t="str">
        <f t="shared" si="208"/>
        <v/>
      </c>
      <c r="CM86" s="295">
        <v>72</v>
      </c>
      <c r="CN86" s="297"/>
      <c r="CO86" s="297"/>
      <c r="CP86" s="309" t="str">
        <f t="shared" si="209"/>
        <v/>
      </c>
      <c r="CQ86" s="292" t="str">
        <f t="shared" si="210"/>
        <v/>
      </c>
      <c r="CR86" s="292" t="str">
        <f t="shared" si="211"/>
        <v/>
      </c>
      <c r="CS86" s="292" t="str">
        <f t="shared" si="212"/>
        <v/>
      </c>
      <c r="CT86" s="293" t="str">
        <f t="shared" si="213"/>
        <v/>
      </c>
      <c r="CU86" s="293" t="str">
        <f t="shared" si="214"/>
        <v/>
      </c>
      <c r="CV86" s="294" t="str">
        <f t="shared" si="215"/>
        <v/>
      </c>
      <c r="CW86" s="294" t="str">
        <f t="shared" si="216"/>
        <v/>
      </c>
      <c r="CX86" s="294" t="str">
        <f t="shared" si="217"/>
        <v/>
      </c>
      <c r="CY86" s="294" t="str">
        <f t="shared" si="218"/>
        <v/>
      </c>
      <c r="CZ86" s="294" t="str">
        <f t="shared" si="219"/>
        <v/>
      </c>
      <c r="DA86" s="294" t="str">
        <f t="shared" si="220"/>
        <v/>
      </c>
      <c r="DB86" s="294" t="str">
        <f t="shared" si="221"/>
        <v/>
      </c>
      <c r="DC86" s="294" t="str">
        <f t="shared" si="222"/>
        <v/>
      </c>
      <c r="DD86" s="294" t="str">
        <f t="shared" si="223"/>
        <v/>
      </c>
      <c r="DE86" s="294" t="str">
        <f t="shared" si="224"/>
        <v/>
      </c>
      <c r="DF86" s="294" t="str">
        <f t="shared" si="126"/>
        <v/>
      </c>
      <c r="DG86" s="294" t="str">
        <f t="shared" si="126"/>
        <v/>
      </c>
      <c r="DH86" s="294" t="str">
        <f t="shared" si="225"/>
        <v/>
      </c>
      <c r="DI86" s="294" t="str">
        <f t="shared" si="226"/>
        <v/>
      </c>
      <c r="DJ86" s="295">
        <v>72</v>
      </c>
      <c r="DK86" s="296"/>
      <c r="DL86" s="296"/>
      <c r="DM86" s="309" t="str">
        <f t="shared" si="227"/>
        <v/>
      </c>
      <c r="DN86" s="292" t="str">
        <f t="shared" si="228"/>
        <v/>
      </c>
      <c r="DO86" s="292" t="str">
        <f t="shared" si="229"/>
        <v/>
      </c>
      <c r="DP86" s="292" t="str">
        <f t="shared" si="230"/>
        <v/>
      </c>
      <c r="DQ86" s="293" t="str">
        <f t="shared" si="231"/>
        <v/>
      </c>
      <c r="DR86" s="293" t="str">
        <f t="shared" si="232"/>
        <v/>
      </c>
      <c r="DS86" s="293" t="str">
        <f t="shared" si="127"/>
        <v/>
      </c>
      <c r="DT86" s="293" t="str">
        <f t="shared" si="128"/>
        <v/>
      </c>
      <c r="DU86" s="294" t="str">
        <f t="shared" si="129"/>
        <v/>
      </c>
      <c r="DV86" s="294" t="str">
        <f t="shared" si="130"/>
        <v/>
      </c>
      <c r="DW86" s="294" t="str">
        <f t="shared" si="131"/>
        <v/>
      </c>
      <c r="DX86" s="294" t="str">
        <f t="shared" si="132"/>
        <v/>
      </c>
      <c r="DY86" s="294" t="str">
        <f t="shared" si="133"/>
        <v/>
      </c>
      <c r="DZ86" s="294" t="str">
        <f t="shared" si="134"/>
        <v/>
      </c>
      <c r="EA86" s="294" t="str">
        <f t="shared" si="135"/>
        <v/>
      </c>
      <c r="EB86" s="294" t="str">
        <f t="shared" si="136"/>
        <v/>
      </c>
      <c r="EC86" s="294" t="str">
        <f t="shared" si="137"/>
        <v/>
      </c>
      <c r="ED86" s="294" t="str">
        <f t="shared" si="120"/>
        <v/>
      </c>
      <c r="EE86" s="294" t="str">
        <f t="shared" si="138"/>
        <v/>
      </c>
      <c r="EF86" s="294" t="str">
        <f t="shared" si="233"/>
        <v/>
      </c>
      <c r="EG86" s="295">
        <v>72</v>
      </c>
      <c r="EH86" s="203"/>
      <c r="EI86" s="203"/>
      <c r="EJ86" s="203"/>
      <c r="EK86" s="203"/>
      <c r="EL86" s="203"/>
      <c r="EM86" s="203"/>
      <c r="EN86" s="203"/>
      <c r="EO86" s="203"/>
      <c r="EP86" s="203"/>
      <c r="EQ86" s="203"/>
      <c r="ER86" s="203"/>
      <c r="ES86" s="203"/>
      <c r="ET86" s="203"/>
      <c r="EU86" s="254" t="str">
        <f>IFERROR(IF(AND('Classificação geral'!$H78="FEM",'Classificação geral'!$I78=1,'Classificação geral'!$F78="Mini"),'Classificação geral'!$A78,""),"")</f>
        <v/>
      </c>
      <c r="EV86" s="254" t="str">
        <f>IFERROR(IF(AND('Classificação geral'!$H78="FEM",'Classificação geral'!$I78=1,'Classificação geral'!F78="Mini"),'Classificação geral'!$B78,""),"")</f>
        <v/>
      </c>
      <c r="EW86" s="255" t="str">
        <f>IF($EV86='Classificação geral'!$B78,'Classificação geral'!$C78,"")</f>
        <v/>
      </c>
      <c r="EX86" s="255" t="str">
        <f>IF($EV86='Classificação geral'!$B78,'Classificação geral'!$D78,"")</f>
        <v/>
      </c>
      <c r="EY86" s="255" t="str">
        <f>IF($EV86='Classificação geral'!$B78,'Classificação geral'!$H78,"")</f>
        <v/>
      </c>
      <c r="EZ86" s="255" t="str">
        <f>IF($EY86='Classificação geral'!$H78,'Classificação geral'!$I78,"")</f>
        <v/>
      </c>
      <c r="FA86" s="255" t="str">
        <f>IF($EZ86='Classificação geral'!$I78,'Classificação geral'!$N78,"")</f>
        <v/>
      </c>
      <c r="FB86" s="255" t="str">
        <f>IF($EZ86='Classificação geral'!$I78,'Classificação geral'!$Q78,"")</f>
        <v/>
      </c>
      <c r="FC86" s="255" t="str">
        <f>IF($EZ86='Classificação geral'!$I78,'Classificação geral'!$R78,"")</f>
        <v/>
      </c>
      <c r="FD86" s="255" t="str">
        <f>IF($EZ86='Classificação geral'!$I78,'Classificação geral'!$J78,"")</f>
        <v/>
      </c>
      <c r="FE86" s="255" t="str">
        <f>IF($EZ86='Classificação geral'!$I78,'Classificação geral'!$S78,"")</f>
        <v/>
      </c>
      <c r="FF86" s="255" t="str">
        <f>IF($EZ86='Classificação geral'!$I78,'Classificação geral'!$U78,"")</f>
        <v/>
      </c>
      <c r="FG86" s="255" t="str">
        <f>IF($EZ86='Classificação geral'!$I78,'Classificação geral'!$V78,"")</f>
        <v/>
      </c>
      <c r="FH86" s="255" t="str">
        <f>IF($EZ86='Classificação geral'!$I78,'Classificação geral'!$K78,"")</f>
        <v/>
      </c>
      <c r="FI86" s="255" t="str">
        <f>IF($EZ86='Classificação geral'!$I78,'Classificação geral'!$W78,"")</f>
        <v/>
      </c>
      <c r="FJ86" s="255" t="str">
        <f>IF($EZ86='Classificação geral'!$I78,'Classificação geral'!$Y78,"")</f>
        <v/>
      </c>
      <c r="FK86" s="255" t="str">
        <f>IF($EZ86='Classificação geral'!$I78,'Classificação geral'!$Z78,"")</f>
        <v/>
      </c>
      <c r="FL86" s="255" t="str">
        <f>IF($EZ86='Classificação geral'!$I78,'Classificação geral'!$L78,"")</f>
        <v/>
      </c>
      <c r="FM86" s="255" t="str">
        <f>IF($EZ86='Classificação geral'!$I78,'Classificação geral'!$M78,"")</f>
        <v/>
      </c>
      <c r="FN86" s="255" t="str">
        <f>IF($EZ86='Classificação geral'!$I78,'Classificação geral'!$AG78,"")</f>
        <v/>
      </c>
      <c r="FO86" s="256" t="str">
        <f>IFERROR(RANK(FN86,FN:FN,0)+ COUNTIF($FN$13:FN85,FN86),"")</f>
        <v/>
      </c>
      <c r="FP86" s="244"/>
      <c r="FQ86" s="254" t="str">
        <f>IFERROR(IF(AND('Classificação geral'!$H78="mas",'Classificação geral'!$I78=1,'Classificação geral'!$F78="Mini"),'Classificação geral'!$A78,""),"")</f>
        <v/>
      </c>
      <c r="FR86" s="254" t="str">
        <f>IFERROR(IF(AND('Classificação geral'!$H78="mas",'Classificação geral'!$I78=1,'Classificação geral'!$F78="Mini"),'Classificação geral'!$B78,""),"")</f>
        <v/>
      </c>
      <c r="FS86" s="255" t="str">
        <f>IF($FR86='Classificação geral'!$B78,'Classificação geral'!$C78,"")</f>
        <v/>
      </c>
      <c r="FT86" s="255" t="str">
        <f>IF($FR86='Classificação geral'!$B78,'Classificação geral'!$D78,"")</f>
        <v/>
      </c>
      <c r="FU86" s="255" t="str">
        <f>IF($FR86='Classificação geral'!$B78,'Classificação geral'!$H78,"")</f>
        <v/>
      </c>
      <c r="FV86" s="254" t="str">
        <f>IFERROR(IF(AND($FU86="mas",'Classificação geral'!$I78=1),'Classificação geral'!I78,""),"")</f>
        <v/>
      </c>
      <c r="FW86" s="254" t="str">
        <f>IFERROR(IF(AND($FU86="mas",'Classificação geral'!$I78=1),'Classificação geral'!N78,""),"")</f>
        <v/>
      </c>
      <c r="FX86" s="254" t="str">
        <f>IFERROR(IF(AND($FU86="mas",'Classificação geral'!$I78=1),'Classificação geral'!Q78,""),"")</f>
        <v/>
      </c>
      <c r="FY86" s="254" t="str">
        <f>IFERROR(IF(AND($FU86="mas",'Classificação geral'!$I78=1),'Classificação geral'!R78,""),"")</f>
        <v/>
      </c>
      <c r="FZ86" s="254" t="str">
        <f>IFERROR(IF(AND($FU86="mas",'Classificação geral'!$I78=1),'Classificação geral'!J78,""),"")</f>
        <v/>
      </c>
      <c r="GA86" s="254" t="str">
        <f>IFERROR(IF(AND($FU86="mas",'Classificação geral'!$I78=1),'Classificação geral'!S78,""),"")</f>
        <v/>
      </c>
      <c r="GB86" s="254" t="str">
        <f>IFERROR(IF(AND($FU86="mas",'Classificação geral'!$I78=1),'Classificação geral'!U78,""),"")</f>
        <v/>
      </c>
      <c r="GC86" s="254" t="str">
        <f>IFERROR(IF(AND($FU86="mas",'Classificação geral'!$I78=1),'Classificação geral'!V78,""),"")</f>
        <v/>
      </c>
      <c r="GD86" s="254" t="str">
        <f>IFERROR(IF(AND($FU86="mas",'Classificação geral'!$I78=1),'Classificação geral'!K78,""),"")</f>
        <v/>
      </c>
      <c r="GE86" s="254" t="str">
        <f>IFERROR(IF(AND($FU86="mas",'Classificação geral'!$I78=1),'Classificação geral'!W78,""),"")</f>
        <v/>
      </c>
      <c r="GF86" s="254" t="str">
        <f>IFERROR(IF(AND($FU86="mas",'Classificação geral'!$I78=1),'Classificação geral'!Y78,""),"")</f>
        <v/>
      </c>
      <c r="GG86" s="254" t="str">
        <f>IFERROR(IF(AND($FU86="mas",'Classificação geral'!$I78=1),'Classificação geral'!Z78,""),"")</f>
        <v/>
      </c>
      <c r="GH86" s="254" t="str">
        <f>IFERROR(IF(AND($FU86="mas",'Classificação geral'!$I78=1),'Classificação geral'!L78,""),"")</f>
        <v/>
      </c>
      <c r="GI86" s="254" t="str">
        <f>IFERROR(IF(AND($FU86="mas",'Classificação geral'!$I78=1),'Classificação geral'!M78,""),"")</f>
        <v/>
      </c>
      <c r="GJ86" s="302" t="str">
        <f>IFERROR(IF(AND($FU86="mas",'Classificação geral'!$I78=1),'Classificação geral'!AG78,""),"")</f>
        <v/>
      </c>
      <c r="GK86" s="256" t="str">
        <f>IFERROR(RANK(GJ86,GJ:GJ,0)+ COUNTIF($GJ$13:GJ85,GJ86),"")</f>
        <v/>
      </c>
      <c r="GL86" s="244"/>
      <c r="GM86" s="254" t="str">
        <f>IFERROR(IF(AND('Classificação geral'!$H78="fem",'Classificação geral'!$I78=2,'Classificação geral'!$F78="Mini"),'Classificação geral'!$A78,""),"")</f>
        <v/>
      </c>
      <c r="GN86" s="254" t="str">
        <f>IFERROR(IF(AND('Classificação geral'!$H78="fem",'Classificação geral'!$I78=2,'Classificação geral'!$F78="Mini"),'Classificação geral'!$B78,""),"")</f>
        <v/>
      </c>
      <c r="GO86" s="255" t="str">
        <f>IF($GN86='Classificação geral'!$B78,'Classificação geral'!$C78,"")</f>
        <v/>
      </c>
      <c r="GP86" s="255" t="str">
        <f>IF($GN86='Classificação geral'!$B78,'Classificação geral'!$D78,"")</f>
        <v/>
      </c>
      <c r="GQ86" s="255" t="str">
        <f>IF($GN86='Classificação geral'!$B78,'Classificação geral'!$H78,"")</f>
        <v/>
      </c>
      <c r="GR86" s="254" t="str">
        <f>IFERROR(IF(AND($GQ86="fem",'Classificação geral'!$I78=2),'Classificação geral'!I78,""),"")</f>
        <v/>
      </c>
      <c r="GS86" s="254" t="str">
        <f>IFERROR(IF(AND($GQ86="fem",'Classificação geral'!$I78=2),'Classificação geral'!N78,""),"")</f>
        <v/>
      </c>
      <c r="GT86" s="254" t="str">
        <f>IFERROR(IF(AND($GQ86="fem",'Classificação geral'!$I78=2),'Classificação geral'!Q78,""),"")</f>
        <v/>
      </c>
      <c r="GU86" s="254" t="str">
        <f>IFERROR(IF(AND($GQ86="fem",'Classificação geral'!$I78=2),'Classificação geral'!R78,""),"")</f>
        <v/>
      </c>
      <c r="GV86" s="254" t="str">
        <f>IFERROR(IF(AND($GQ86="fem",'Classificação geral'!$I78=2),'Classificação geral'!J78,""),"")</f>
        <v/>
      </c>
      <c r="GW86" s="254" t="str">
        <f>IFERROR(IF(AND($GQ86="fem",'Classificação geral'!$I78=2),'Classificação geral'!S78,""),"")</f>
        <v/>
      </c>
      <c r="GX86" s="254" t="str">
        <f>IFERROR(IF(AND($GQ86="fem",'Classificação geral'!$I78=2),'Classificação geral'!U78,""),"")</f>
        <v/>
      </c>
      <c r="GY86" s="254" t="str">
        <f>IFERROR(IF(AND($GQ86="fem",'Classificação geral'!$I78=2),'Classificação geral'!V78,""),"")</f>
        <v/>
      </c>
      <c r="GZ86" s="254" t="str">
        <f>IFERROR(IF(AND($GQ86="fem",'Classificação geral'!$I78=2),'Classificação geral'!K78,""),"")</f>
        <v/>
      </c>
      <c r="HA86" s="254" t="str">
        <f>IFERROR(IF(AND($GQ86="fem",'Classificação geral'!$I78=2),'Classificação geral'!W78,""),"")</f>
        <v/>
      </c>
      <c r="HB86" s="254" t="str">
        <f>IFERROR(IF(AND($GQ86="fem",'Classificação geral'!$I78=2),'Classificação geral'!Y78,""),"")</f>
        <v/>
      </c>
      <c r="HC86" s="254" t="str">
        <f>IFERROR(IF(AND($GQ86="fem",'Classificação geral'!$I78=2),'Classificação geral'!Z78,""),"")</f>
        <v/>
      </c>
      <c r="HD86" s="254" t="str">
        <f>IFERROR(IF(AND($GQ86="fem",'Classificação geral'!$I78=2),'Classificação geral'!L78,""),"")</f>
        <v/>
      </c>
      <c r="HE86" s="254" t="str">
        <f>IFERROR(IF(AND($GQ86="fem",'Classificação geral'!$I78=2),'Classificação geral'!M78,""),"")</f>
        <v/>
      </c>
      <c r="HF86" s="254" t="str">
        <f>IFERROR(IF(AND($GQ86="fem",'Classificação geral'!$I78=2),'Classificação geral'!AG78,""),"")</f>
        <v/>
      </c>
      <c r="HG86" s="256" t="str">
        <f>IFERROR(RANK(HF86,HF:HF,0)+ COUNTIF(HF$13:$HF84,HF86),"")</f>
        <v/>
      </c>
      <c r="HH86" s="244"/>
      <c r="HI86" s="254" t="str">
        <f>IFERROR(IF(AND('Classificação geral'!$H78="mas",'Classificação geral'!$I78=2,'Classificação geral'!$F78="Mini"),'Classificação geral'!$A78,""),"")</f>
        <v/>
      </c>
      <c r="HJ86" s="254" t="str">
        <f>IFERROR(IF(AND('Classificação geral'!$H78="mas",'Classificação geral'!$I78=2,'Classificação geral'!$F78="Mini"),'Classificação geral'!$B78,""),"")</f>
        <v/>
      </c>
      <c r="HK86" s="255" t="str">
        <f>IF($HJ86='Classificação geral'!$B78,'Classificação geral'!$C78,"")</f>
        <v/>
      </c>
      <c r="HL86" s="255" t="str">
        <f>IF($HJ86='Classificação geral'!$B78,'Classificação geral'!$D78,"")</f>
        <v/>
      </c>
      <c r="HM86" s="255" t="str">
        <f>IF($HJ86='Classificação geral'!$B78,'Classificação geral'!$H78,"")</f>
        <v/>
      </c>
      <c r="HN86" s="254" t="str">
        <f>IFERROR(IF(AND($HM86="mas",'Classificação geral'!$I78=2),'Classificação geral'!I78,""),"")</f>
        <v/>
      </c>
      <c r="HO86" s="254" t="str">
        <f>IFERROR(IF(AND($HM86="mas",'Classificação geral'!$I78=2),'Classificação geral'!N78,""),"")</f>
        <v/>
      </c>
      <c r="HP86" s="254" t="str">
        <f>IFERROR(IF(AND($HM86="mas",'Classificação geral'!$I78=2),'Classificação geral'!Q78,""),"")</f>
        <v/>
      </c>
      <c r="HQ86" s="254" t="str">
        <f>IFERROR(IF(AND($HM86="mas",'Classificação geral'!$I78=2),'Classificação geral'!R78,""),"")</f>
        <v/>
      </c>
      <c r="HR86" s="254" t="str">
        <f>IFERROR(IF(AND($HM86="mas",'Classificação geral'!$I78=2),'Classificação geral'!J78,""),"")</f>
        <v/>
      </c>
      <c r="HS86" s="254" t="str">
        <f>IFERROR(IF(AND($HM86="mas",'Classificação geral'!$I78=2),'Classificação geral'!S78,""),"")</f>
        <v/>
      </c>
      <c r="HT86" s="254" t="str">
        <f>IFERROR(IF(AND($HM86="mas",'Classificação geral'!$I78=2),'Classificação geral'!U78,""),"")</f>
        <v/>
      </c>
      <c r="HU86" s="254" t="str">
        <f>IFERROR(IF(AND($HM86="mas",'Classificação geral'!$I78=2),'Classificação geral'!V78,""),"")</f>
        <v/>
      </c>
      <c r="HV86" s="254" t="str">
        <f>IFERROR(IF(AND($HM86="mas",'Classificação geral'!$I78=2),'Classificação geral'!J78,""),"")</f>
        <v/>
      </c>
      <c r="HW86" s="254" t="str">
        <f>IFERROR(IF(AND($HM86="mas",'Classificação geral'!$I78=2),'Classificação geral'!W78,""),"")</f>
        <v/>
      </c>
      <c r="HX86" s="254" t="str">
        <f>IFERROR(IF(AND($HM86="mas",'Classificação geral'!$I78=2),'Classificação geral'!Y78,""),"")</f>
        <v/>
      </c>
      <c r="HY86" s="254" t="str">
        <f>IFERROR(IF(AND($HM86="mas",'Classificação geral'!$I78=2),'Classificação geral'!Z78,""),"")</f>
        <v/>
      </c>
      <c r="HZ86" s="254" t="str">
        <f>IFERROR(IF(AND($HM86="mas",'Classificação geral'!$I78=2),'Classificação geral'!L78,""),"")</f>
        <v/>
      </c>
      <c r="IA86" s="254" t="str">
        <f>IFERROR(IF(AND($HM86="mas",'Classificação geral'!$I78=2),'Classificação geral'!$AG78,""),"")</f>
        <v/>
      </c>
      <c r="IB86" s="256" t="str">
        <f>IFERROR(RANK(IA86,IA:IA,0)+ COUNTIF($IA$13:IA$13,IA86),"")</f>
        <v/>
      </c>
      <c r="IC86" s="244"/>
      <c r="ID86" s="254" t="str">
        <f>IFERROR(IF(AND('Classificação geral'!$H78="fem",'Classificação geral'!$I78=3,'Classificação geral'!$F78="Mini"),'Classificação geral'!$A78,""),"")</f>
        <v/>
      </c>
      <c r="IE86" s="254" t="str">
        <f>IFERROR(IF(AND('Classificação geral'!$H78="fem",'Classificação geral'!$I78=3,'Classificação geral'!$F78="Mini"),'Classificação geral'!$B78,""),"")</f>
        <v/>
      </c>
      <c r="IF86" s="255" t="str">
        <f>IF($IE86='Classificação geral'!$B78,'Classificação geral'!$C78,"")</f>
        <v/>
      </c>
      <c r="IG86" s="255" t="str">
        <f>IF($IE86='Classificação geral'!$B78,'Classificação geral'!$D78,"")</f>
        <v/>
      </c>
      <c r="IH86" s="255" t="str">
        <f>IF($IE86='Classificação geral'!$B78,'Classificação geral'!$H78,"")</f>
        <v/>
      </c>
      <c r="II86" s="255" t="str">
        <f>IF($IH86='Classificação geral'!$H78,'Classificação geral'!$I78,"")</f>
        <v/>
      </c>
      <c r="IJ86" s="255" t="str">
        <f>IF($II86='Classificação geral'!$I78,'Classificação geral'!$N78,"")</f>
        <v/>
      </c>
      <c r="IK86" s="255" t="str">
        <f>IF($II86='Classificação geral'!$I78,'Classificação geral'!$Q78,"")</f>
        <v/>
      </c>
      <c r="IL86" s="255" t="str">
        <f>IF($II86='Classificação geral'!$I78,'Classificação geral'!$R78,"")</f>
        <v/>
      </c>
      <c r="IM86" s="255" t="str">
        <f>IF($II86='Classificação geral'!$I78,'Classificação geral'!$J78,"")</f>
        <v/>
      </c>
      <c r="IN86" s="255" t="str">
        <f>IF($II86='Classificação geral'!$I78,'Classificação geral'!$S78,"")</f>
        <v/>
      </c>
      <c r="IO86" s="255" t="str">
        <f>IF($II86='Classificação geral'!$I78,'Classificação geral'!$U78,"")</f>
        <v/>
      </c>
      <c r="IP86" s="255" t="str">
        <f>IF($II86='Classificação geral'!$I78,'Classificação geral'!$V78,"")</f>
        <v/>
      </c>
      <c r="IQ86" s="255" t="str">
        <f>IF($II86='Classificação geral'!$I78,'Classificação geral'!$K78,"")</f>
        <v/>
      </c>
      <c r="IR86" s="255" t="str">
        <f>IF($II86='Classificação geral'!$I78,'Classificação geral'!$W78,"")</f>
        <v/>
      </c>
      <c r="IS86" s="255" t="str">
        <f>IF($II86='Classificação geral'!$I78,'Classificação geral'!$Y78,"")</f>
        <v/>
      </c>
      <c r="IT86" s="255" t="str">
        <f>IF($II86='Classificação geral'!$I78,'Classificação geral'!$Z78,"")</f>
        <v/>
      </c>
      <c r="IU86" s="255" t="str">
        <f>IF($II86='Classificação geral'!$I78,'Classificação geral'!$L78,"")</f>
        <v/>
      </c>
      <c r="IV86" s="255" t="str">
        <f>IF($II86='Classificação geral'!$I78,'Classificação geral'!$M78,"")</f>
        <v/>
      </c>
      <c r="IW86" s="255" t="str">
        <f>IF($II86='Classificação geral'!$I78,'Classificação geral'!$AG78,"")</f>
        <v/>
      </c>
      <c r="IX86" s="256" t="str">
        <f>IFERROR(RANK(IW86,IW:IW,0)+ COUNTIF($IW$13:IW84,IW86),"")</f>
        <v/>
      </c>
      <c r="IY86" s="244"/>
      <c r="IZ86" s="254" t="str">
        <f>IFERROR(IF(AND('Classificação geral'!$H78="mas",'Classificação geral'!$I78=3,'Classificação geral'!$F78="Mini"),'Classificação geral'!$A78,""),"")</f>
        <v/>
      </c>
      <c r="JA86" s="254" t="str">
        <f>IFERROR(IF(AND('Classificação geral'!$H78="mas",'Classificação geral'!$I78=3,'Classificação geral'!$F78="Mini"),'Classificação geral'!$B78,""),"")</f>
        <v/>
      </c>
      <c r="JB86" s="255" t="str">
        <f>IF($JA86='Classificação geral'!$B78,'Classificação geral'!$C78,"")</f>
        <v/>
      </c>
      <c r="JC86" s="255" t="str">
        <f>IF($JA86='Classificação geral'!$B78,'Classificação geral'!$D78,"")</f>
        <v/>
      </c>
      <c r="JD86" s="255" t="str">
        <f>IF($JA86='Classificação geral'!$B78,'Classificação geral'!$H78,"")</f>
        <v/>
      </c>
      <c r="JE86" s="254" t="str">
        <f>IFERROR(IF(AND($JD86="mas",'Classificação geral'!$I78=3),'Classificação geral'!I78,""),"")</f>
        <v/>
      </c>
      <c r="JF86" s="254" t="str">
        <f>IFERROR(IF(AND($JD86="mas",'Classificação geral'!$I78=3),'Classificação geral'!N78,""),"")</f>
        <v/>
      </c>
      <c r="JG86" s="254" t="str">
        <f>IFERROR(IF(AND($JD86="mas",'Classificação geral'!$I78=3),'Classificação geral'!Q78,""),"")</f>
        <v/>
      </c>
      <c r="JH86" s="254" t="str">
        <f>IFERROR(IF(AND($JD86="mas",'Classificação geral'!$I78=3),'Classificação geral'!R78,""),"")</f>
        <v/>
      </c>
      <c r="JI86" s="254" t="str">
        <f>IFERROR(IF(AND($JD86="mas",'Classificação geral'!$I78=3),'Classificação geral'!J78,""),"")</f>
        <v/>
      </c>
      <c r="JJ86" s="254" t="str">
        <f>IFERROR(IF(AND($JD86="mas",'Classificação geral'!$I78=3),'Classificação geral'!S78,""),"")</f>
        <v/>
      </c>
      <c r="JK86" s="254" t="str">
        <f>IFERROR(IF(AND($JD86="mas",'Classificação geral'!$I78=3),'Classificação geral'!U78,""),"")</f>
        <v/>
      </c>
      <c r="JL86" s="254" t="str">
        <f>IFERROR(IF(AND($JD86="mas",'Classificação geral'!$I78=3),'Classificação geral'!V78,""),"")</f>
        <v/>
      </c>
      <c r="JM86" s="254" t="str">
        <f>IFERROR(IF(AND($JD86="mas",'Classificação geral'!$I78=3),'Classificação geral'!K78,""),"")</f>
        <v/>
      </c>
      <c r="JN86" s="254" t="str">
        <f>IFERROR(IF(AND($JD86="mas",'Classificação geral'!$I78=3),'Classificação geral'!W78,""),"")</f>
        <v/>
      </c>
      <c r="JO86" s="254" t="str">
        <f>IFERROR(IF(AND($JD86="mas",'Classificação geral'!$I78=3),'Classificação geral'!Y78,""),"")</f>
        <v/>
      </c>
      <c r="JP86" s="254" t="str">
        <f>IFERROR(IF(AND($JD86="mas",'Classificação geral'!$I78=3),'Classificação geral'!Z78,""),"")</f>
        <v/>
      </c>
      <c r="JQ86" s="254" t="str">
        <f>IFERROR(IF(AND($JD86="mas",'Classificação geral'!$I78=3),'Classificação geral'!L78,""),"")</f>
        <v/>
      </c>
      <c r="JR86" s="254" t="str">
        <f>IFERROR(IF(AND($JD86="mas",'Classificação geral'!$I78=3),'Classificação geral'!$AG78,""),"")</f>
        <v/>
      </c>
      <c r="JS86" s="256" t="str">
        <f>IFERROR(RANK(JR86,JR:JR,0)+ COUNTIF(JR$13:$JR84,JR86),"")</f>
        <v/>
      </c>
    </row>
    <row r="87" spans="1:279" s="209" customFormat="1" ht="24.75" customHeight="1" x14ac:dyDescent="0.5">
      <c r="A87" s="297"/>
      <c r="B87" s="309" t="str">
        <f t="shared" si="139"/>
        <v/>
      </c>
      <c r="C87" s="292" t="str">
        <f t="shared" si="140"/>
        <v/>
      </c>
      <c r="D87" s="292" t="str">
        <f t="shared" si="141"/>
        <v/>
      </c>
      <c r="E87" s="292" t="str">
        <f t="shared" si="142"/>
        <v/>
      </c>
      <c r="F87" s="293" t="str">
        <f t="shared" si="143"/>
        <v/>
      </c>
      <c r="G87" s="293" t="str">
        <f t="shared" si="144"/>
        <v/>
      </c>
      <c r="H87" s="294" t="str">
        <f t="shared" si="145"/>
        <v/>
      </c>
      <c r="I87" s="294" t="str">
        <f t="shared" si="146"/>
        <v/>
      </c>
      <c r="J87" s="294" t="str">
        <f t="shared" si="147"/>
        <v/>
      </c>
      <c r="K87" s="294" t="str">
        <f t="shared" si="148"/>
        <v/>
      </c>
      <c r="L87" s="294" t="str">
        <f t="shared" si="149"/>
        <v/>
      </c>
      <c r="M87" s="294" t="str">
        <f t="shared" si="150"/>
        <v/>
      </c>
      <c r="N87" s="294" t="str">
        <f t="shared" si="151"/>
        <v/>
      </c>
      <c r="O87" s="294" t="str">
        <f t="shared" si="152"/>
        <v/>
      </c>
      <c r="P87" s="294" t="str">
        <f t="shared" si="153"/>
        <v/>
      </c>
      <c r="Q87" s="294" t="str">
        <f t="shared" si="154"/>
        <v/>
      </c>
      <c r="R87" s="294" t="str">
        <f t="shared" si="121"/>
        <v/>
      </c>
      <c r="S87" s="294" t="str">
        <f t="shared" si="121"/>
        <v/>
      </c>
      <c r="T87" s="294" t="str">
        <f t="shared" si="155"/>
        <v/>
      </c>
      <c r="U87" s="294" t="str">
        <f t="shared" si="156"/>
        <v/>
      </c>
      <c r="V87" s="295">
        <v>73</v>
      </c>
      <c r="W87" s="296"/>
      <c r="X87" s="296"/>
      <c r="Y87" s="309" t="str">
        <f t="shared" si="157"/>
        <v/>
      </c>
      <c r="Z87" s="292" t="str">
        <f t="shared" si="158"/>
        <v/>
      </c>
      <c r="AA87" s="292" t="str">
        <f t="shared" si="159"/>
        <v/>
      </c>
      <c r="AB87" s="292" t="str">
        <f t="shared" si="160"/>
        <v/>
      </c>
      <c r="AC87" s="293" t="str">
        <f t="shared" si="161"/>
        <v/>
      </c>
      <c r="AD87" s="293" t="str">
        <f t="shared" si="162"/>
        <v/>
      </c>
      <c r="AE87" s="294" t="str">
        <f t="shared" si="163"/>
        <v/>
      </c>
      <c r="AF87" s="294" t="str">
        <f t="shared" si="164"/>
        <v/>
      </c>
      <c r="AG87" s="294" t="str">
        <f t="shared" si="165"/>
        <v/>
      </c>
      <c r="AH87" s="294" t="str">
        <f t="shared" si="166"/>
        <v/>
      </c>
      <c r="AI87" s="294" t="str">
        <f t="shared" si="167"/>
        <v/>
      </c>
      <c r="AJ87" s="294" t="str">
        <f t="shared" si="168"/>
        <v/>
      </c>
      <c r="AK87" s="294" t="str">
        <f t="shared" si="169"/>
        <v/>
      </c>
      <c r="AL87" s="294" t="str">
        <f t="shared" si="170"/>
        <v/>
      </c>
      <c r="AM87" s="294" t="str">
        <f t="shared" si="171"/>
        <v/>
      </c>
      <c r="AN87" s="294" t="str">
        <f t="shared" si="172"/>
        <v/>
      </c>
      <c r="AO87" s="294" t="str">
        <f t="shared" si="122"/>
        <v/>
      </c>
      <c r="AP87" s="294" t="str">
        <f t="shared" si="122"/>
        <v/>
      </c>
      <c r="AQ87" s="294" t="str">
        <f t="shared" si="173"/>
        <v/>
      </c>
      <c r="AR87" s="294" t="str">
        <f t="shared" si="174"/>
        <v/>
      </c>
      <c r="AS87" s="295">
        <v>73</v>
      </c>
      <c r="AT87" s="296"/>
      <c r="AU87" s="297"/>
      <c r="AV87" s="310" t="str">
        <f t="shared" si="175"/>
        <v/>
      </c>
      <c r="AW87" s="292" t="str">
        <f t="shared" si="176"/>
        <v/>
      </c>
      <c r="AX87" s="292" t="str">
        <f t="shared" si="177"/>
        <v/>
      </c>
      <c r="AY87" s="293" t="str">
        <f t="shared" si="178"/>
        <v/>
      </c>
      <c r="AZ87" s="293" t="str">
        <f t="shared" si="179"/>
        <v/>
      </c>
      <c r="BA87" s="293" t="str">
        <f t="shared" si="180"/>
        <v/>
      </c>
      <c r="BB87" s="294" t="str">
        <f t="shared" si="181"/>
        <v/>
      </c>
      <c r="BC87" s="294" t="str">
        <f t="shared" si="182"/>
        <v/>
      </c>
      <c r="BD87" s="294" t="str">
        <f t="shared" si="183"/>
        <v/>
      </c>
      <c r="BE87" s="294" t="str">
        <f t="shared" si="184"/>
        <v/>
      </c>
      <c r="BF87" s="294" t="str">
        <f t="shared" si="185"/>
        <v/>
      </c>
      <c r="BG87" s="294" t="str">
        <f t="shared" si="186"/>
        <v/>
      </c>
      <c r="BH87" s="294" t="str">
        <f t="shared" si="187"/>
        <v/>
      </c>
      <c r="BI87" s="294" t="str">
        <f t="shared" si="188"/>
        <v/>
      </c>
      <c r="BJ87" s="294" t="str">
        <f t="shared" si="189"/>
        <v/>
      </c>
      <c r="BK87" s="294" t="str">
        <f t="shared" si="190"/>
        <v/>
      </c>
      <c r="BL87" s="294" t="str">
        <f t="shared" si="123"/>
        <v/>
      </c>
      <c r="BM87" s="294" t="str">
        <f t="shared" si="123"/>
        <v/>
      </c>
      <c r="BN87" s="294" t="str">
        <f t="shared" si="191"/>
        <v/>
      </c>
      <c r="BO87" s="294" t="str">
        <f t="shared" si="192"/>
        <v/>
      </c>
      <c r="BP87" s="295">
        <v>73</v>
      </c>
      <c r="BQ87" s="296"/>
      <c r="BR87" s="296"/>
      <c r="BS87" s="310" t="str">
        <f t="shared" si="193"/>
        <v/>
      </c>
      <c r="BT87" s="292" t="str">
        <f t="shared" si="194"/>
        <v/>
      </c>
      <c r="BU87" s="292" t="str">
        <f t="shared" si="195"/>
        <v/>
      </c>
      <c r="BV87" s="293" t="str">
        <f t="shared" si="196"/>
        <v/>
      </c>
      <c r="BW87" s="293" t="str">
        <f t="shared" si="197"/>
        <v/>
      </c>
      <c r="BX87" s="293" t="str">
        <f t="shared" si="124"/>
        <v/>
      </c>
      <c r="BY87" s="294" t="str">
        <f t="shared" si="124"/>
        <v/>
      </c>
      <c r="BZ87" s="294" t="str">
        <f t="shared" si="198"/>
        <v/>
      </c>
      <c r="CA87" s="294" t="str">
        <f t="shared" si="199"/>
        <v/>
      </c>
      <c r="CB87" s="294" t="str">
        <f t="shared" si="200"/>
        <v/>
      </c>
      <c r="CC87" s="294" t="str">
        <f t="shared" si="201"/>
        <v/>
      </c>
      <c r="CD87" s="294" t="str">
        <f t="shared" si="202"/>
        <v/>
      </c>
      <c r="CE87" s="294" t="str">
        <f t="shared" si="203"/>
        <v/>
      </c>
      <c r="CF87" s="294" t="str">
        <f t="shared" si="204"/>
        <v/>
      </c>
      <c r="CG87" s="294" t="str">
        <f t="shared" si="205"/>
        <v/>
      </c>
      <c r="CH87" s="294" t="str">
        <f t="shared" si="206"/>
        <v/>
      </c>
      <c r="CI87" s="294" t="str">
        <f t="shared" si="125"/>
        <v/>
      </c>
      <c r="CJ87" s="294" t="str">
        <f t="shared" si="125"/>
        <v/>
      </c>
      <c r="CK87" s="294" t="str">
        <f t="shared" si="207"/>
        <v/>
      </c>
      <c r="CL87" s="294" t="str">
        <f t="shared" si="208"/>
        <v/>
      </c>
      <c r="CM87" s="295">
        <v>73</v>
      </c>
      <c r="CN87" s="297"/>
      <c r="CO87" s="297"/>
      <c r="CP87" s="309" t="str">
        <f t="shared" si="209"/>
        <v/>
      </c>
      <c r="CQ87" s="292" t="str">
        <f t="shared" si="210"/>
        <v/>
      </c>
      <c r="CR87" s="292" t="str">
        <f t="shared" si="211"/>
        <v/>
      </c>
      <c r="CS87" s="292" t="str">
        <f t="shared" si="212"/>
        <v/>
      </c>
      <c r="CT87" s="293" t="str">
        <f t="shared" si="213"/>
        <v/>
      </c>
      <c r="CU87" s="293" t="str">
        <f t="shared" si="214"/>
        <v/>
      </c>
      <c r="CV87" s="294" t="str">
        <f t="shared" si="215"/>
        <v/>
      </c>
      <c r="CW87" s="294" t="str">
        <f t="shared" si="216"/>
        <v/>
      </c>
      <c r="CX87" s="294" t="str">
        <f t="shared" si="217"/>
        <v/>
      </c>
      <c r="CY87" s="294" t="str">
        <f t="shared" si="218"/>
        <v/>
      </c>
      <c r="CZ87" s="294" t="str">
        <f t="shared" si="219"/>
        <v/>
      </c>
      <c r="DA87" s="294" t="str">
        <f t="shared" si="220"/>
        <v/>
      </c>
      <c r="DB87" s="294" t="str">
        <f t="shared" si="221"/>
        <v/>
      </c>
      <c r="DC87" s="294" t="str">
        <f t="shared" si="222"/>
        <v/>
      </c>
      <c r="DD87" s="294" t="str">
        <f t="shared" si="223"/>
        <v/>
      </c>
      <c r="DE87" s="294" t="str">
        <f t="shared" si="224"/>
        <v/>
      </c>
      <c r="DF87" s="294" t="str">
        <f t="shared" si="126"/>
        <v/>
      </c>
      <c r="DG87" s="294" t="str">
        <f t="shared" si="126"/>
        <v/>
      </c>
      <c r="DH87" s="294" t="str">
        <f t="shared" si="225"/>
        <v/>
      </c>
      <c r="DI87" s="294" t="str">
        <f t="shared" si="226"/>
        <v/>
      </c>
      <c r="DJ87" s="295">
        <v>73</v>
      </c>
      <c r="DK87" s="296"/>
      <c r="DL87" s="296"/>
      <c r="DM87" s="309" t="str">
        <f t="shared" si="227"/>
        <v/>
      </c>
      <c r="DN87" s="292" t="str">
        <f t="shared" si="228"/>
        <v/>
      </c>
      <c r="DO87" s="292" t="str">
        <f t="shared" si="229"/>
        <v/>
      </c>
      <c r="DP87" s="292" t="str">
        <f t="shared" si="230"/>
        <v/>
      </c>
      <c r="DQ87" s="293" t="str">
        <f t="shared" si="231"/>
        <v/>
      </c>
      <c r="DR87" s="293" t="str">
        <f t="shared" si="232"/>
        <v/>
      </c>
      <c r="DS87" s="293" t="str">
        <f t="shared" si="127"/>
        <v/>
      </c>
      <c r="DT87" s="293" t="str">
        <f t="shared" si="128"/>
        <v/>
      </c>
      <c r="DU87" s="294" t="str">
        <f t="shared" si="129"/>
        <v/>
      </c>
      <c r="DV87" s="294" t="str">
        <f t="shared" si="130"/>
        <v/>
      </c>
      <c r="DW87" s="294" t="str">
        <f t="shared" si="131"/>
        <v/>
      </c>
      <c r="DX87" s="294" t="str">
        <f t="shared" si="132"/>
        <v/>
      </c>
      <c r="DY87" s="294" t="str">
        <f t="shared" si="133"/>
        <v/>
      </c>
      <c r="DZ87" s="294" t="str">
        <f t="shared" si="134"/>
        <v/>
      </c>
      <c r="EA87" s="294" t="str">
        <f t="shared" si="135"/>
        <v/>
      </c>
      <c r="EB87" s="294" t="str">
        <f t="shared" si="136"/>
        <v/>
      </c>
      <c r="EC87" s="294" t="str">
        <f t="shared" si="137"/>
        <v/>
      </c>
      <c r="ED87" s="294" t="str">
        <f t="shared" si="120"/>
        <v/>
      </c>
      <c r="EE87" s="294" t="str">
        <f t="shared" si="138"/>
        <v/>
      </c>
      <c r="EF87" s="294" t="str">
        <f t="shared" si="233"/>
        <v/>
      </c>
      <c r="EG87" s="295">
        <v>73</v>
      </c>
      <c r="EH87" s="203"/>
      <c r="EI87" s="203"/>
      <c r="EJ87" s="203"/>
      <c r="EK87" s="203"/>
      <c r="EL87" s="203"/>
      <c r="EM87" s="203"/>
      <c r="EN87" s="203"/>
      <c r="EO87" s="203"/>
      <c r="EP87" s="203"/>
      <c r="EQ87" s="203"/>
      <c r="ER87" s="203"/>
      <c r="ES87" s="203"/>
      <c r="ET87" s="203"/>
      <c r="EU87" s="254" t="str">
        <f>IFERROR(IF(AND('Classificação geral'!$H79="FEM",'Classificação geral'!$I79=1,'Classificação geral'!$F79="Mini"),'Classificação geral'!$A79,""),"")</f>
        <v/>
      </c>
      <c r="EV87" s="254" t="str">
        <f>IFERROR(IF(AND('Classificação geral'!$H79="FEM",'Classificação geral'!$I79=1,'Classificação geral'!F79="Mini"),'Classificação geral'!$B79,""),"")</f>
        <v/>
      </c>
      <c r="EW87" s="255" t="str">
        <f>IF($EV87='Classificação geral'!$B79,'Classificação geral'!$C79,"")</f>
        <v/>
      </c>
      <c r="EX87" s="255" t="str">
        <f>IF($EV87='Classificação geral'!$B79,'Classificação geral'!$D79,"")</f>
        <v/>
      </c>
      <c r="EY87" s="255" t="str">
        <f>IF($EV87='Classificação geral'!$B79,'Classificação geral'!$H79,"")</f>
        <v/>
      </c>
      <c r="EZ87" s="255" t="str">
        <f>IF($EY87='Classificação geral'!$H79,'Classificação geral'!$I79,"")</f>
        <v/>
      </c>
      <c r="FA87" s="255" t="str">
        <f>IF($EZ87='Classificação geral'!$I79,'Classificação geral'!$N79,"")</f>
        <v/>
      </c>
      <c r="FB87" s="255" t="str">
        <f>IF($EZ87='Classificação geral'!$I79,'Classificação geral'!$Q79,"")</f>
        <v/>
      </c>
      <c r="FC87" s="255" t="str">
        <f>IF($EZ87='Classificação geral'!$I79,'Classificação geral'!$R79,"")</f>
        <v/>
      </c>
      <c r="FD87" s="255" t="str">
        <f>IF($EZ87='Classificação geral'!$I79,'Classificação geral'!$J79,"")</f>
        <v/>
      </c>
      <c r="FE87" s="255" t="str">
        <f>IF($EZ87='Classificação geral'!$I79,'Classificação geral'!$S79,"")</f>
        <v/>
      </c>
      <c r="FF87" s="255" t="str">
        <f>IF($EZ87='Classificação geral'!$I79,'Classificação geral'!$U79,"")</f>
        <v/>
      </c>
      <c r="FG87" s="255" t="str">
        <f>IF($EZ87='Classificação geral'!$I79,'Classificação geral'!$V79,"")</f>
        <v/>
      </c>
      <c r="FH87" s="255" t="str">
        <f>IF($EZ87='Classificação geral'!$I79,'Classificação geral'!$K79,"")</f>
        <v/>
      </c>
      <c r="FI87" s="255" t="str">
        <f>IF($EZ87='Classificação geral'!$I79,'Classificação geral'!$W79,"")</f>
        <v/>
      </c>
      <c r="FJ87" s="255" t="str">
        <f>IF($EZ87='Classificação geral'!$I79,'Classificação geral'!$Y79,"")</f>
        <v/>
      </c>
      <c r="FK87" s="255" t="str">
        <f>IF($EZ87='Classificação geral'!$I79,'Classificação geral'!$Z79,"")</f>
        <v/>
      </c>
      <c r="FL87" s="255" t="str">
        <f>IF($EZ87='Classificação geral'!$I79,'Classificação geral'!$L79,"")</f>
        <v/>
      </c>
      <c r="FM87" s="255" t="str">
        <f>IF($EZ87='Classificação geral'!$I79,'Classificação geral'!$M79,"")</f>
        <v/>
      </c>
      <c r="FN87" s="255" t="str">
        <f>IF($EZ87='Classificação geral'!$I79,'Classificação geral'!$AG79,"")</f>
        <v/>
      </c>
      <c r="FO87" s="256" t="str">
        <f>IFERROR(RANK(FN87,FN:FN,0)+ COUNTIF($FN$13:FN86,FN87),"")</f>
        <v/>
      </c>
      <c r="FP87" s="244"/>
      <c r="FQ87" s="254" t="str">
        <f>IFERROR(IF(AND('Classificação geral'!$H79="mas",'Classificação geral'!$I79=1,'Classificação geral'!$F79="Mini"),'Classificação geral'!$A79,""),"")</f>
        <v/>
      </c>
      <c r="FR87" s="254" t="str">
        <f>IFERROR(IF(AND('Classificação geral'!$H79="mas",'Classificação geral'!$I79=1,'Classificação geral'!$F79="Mini"),'Classificação geral'!$B79,""),"")</f>
        <v/>
      </c>
      <c r="FS87" s="255" t="str">
        <f>IF($FR87='Classificação geral'!$B79,'Classificação geral'!$C79,"")</f>
        <v/>
      </c>
      <c r="FT87" s="255" t="str">
        <f>IF($FR87='Classificação geral'!$B79,'Classificação geral'!$D79,"")</f>
        <v/>
      </c>
      <c r="FU87" s="255" t="str">
        <f>IF($FR87='Classificação geral'!$B79,'Classificação geral'!$H79,"")</f>
        <v/>
      </c>
      <c r="FV87" s="254" t="str">
        <f>IFERROR(IF(AND($FU87="mas",'Classificação geral'!$I79=1),'Classificação geral'!I79,""),"")</f>
        <v/>
      </c>
      <c r="FW87" s="254" t="str">
        <f>IFERROR(IF(AND($FU87="mas",'Classificação geral'!$I79=1),'Classificação geral'!N79,""),"")</f>
        <v/>
      </c>
      <c r="FX87" s="254" t="str">
        <f>IFERROR(IF(AND($FU87="mas",'Classificação geral'!$I79=1),'Classificação geral'!Q79,""),"")</f>
        <v/>
      </c>
      <c r="FY87" s="254" t="str">
        <f>IFERROR(IF(AND($FU87="mas",'Classificação geral'!$I79=1),'Classificação geral'!R79,""),"")</f>
        <v/>
      </c>
      <c r="FZ87" s="254" t="str">
        <f>IFERROR(IF(AND($FU87="mas",'Classificação geral'!$I79=1),'Classificação geral'!J79,""),"")</f>
        <v/>
      </c>
      <c r="GA87" s="254" t="str">
        <f>IFERROR(IF(AND($FU87="mas",'Classificação geral'!$I79=1),'Classificação geral'!S79,""),"")</f>
        <v/>
      </c>
      <c r="GB87" s="254" t="str">
        <f>IFERROR(IF(AND($FU87="mas",'Classificação geral'!$I79=1),'Classificação geral'!U79,""),"")</f>
        <v/>
      </c>
      <c r="GC87" s="254" t="str">
        <f>IFERROR(IF(AND($FU87="mas",'Classificação geral'!$I79=1),'Classificação geral'!V79,""),"")</f>
        <v/>
      </c>
      <c r="GD87" s="254" t="str">
        <f>IFERROR(IF(AND($FU87="mas",'Classificação geral'!$I79=1),'Classificação geral'!K79,""),"")</f>
        <v/>
      </c>
      <c r="GE87" s="254" t="str">
        <f>IFERROR(IF(AND($FU87="mas",'Classificação geral'!$I79=1),'Classificação geral'!W79,""),"")</f>
        <v/>
      </c>
      <c r="GF87" s="254" t="str">
        <f>IFERROR(IF(AND($FU87="mas",'Classificação geral'!$I79=1),'Classificação geral'!Y79,""),"")</f>
        <v/>
      </c>
      <c r="GG87" s="254" t="str">
        <f>IFERROR(IF(AND($FU87="mas",'Classificação geral'!$I79=1),'Classificação geral'!Z79,""),"")</f>
        <v/>
      </c>
      <c r="GH87" s="254" t="str">
        <f>IFERROR(IF(AND($FU87="mas",'Classificação geral'!$I79=1),'Classificação geral'!L79,""),"")</f>
        <v/>
      </c>
      <c r="GI87" s="254" t="str">
        <f>IFERROR(IF(AND($FU87="mas",'Classificação geral'!$I79=1),'Classificação geral'!M79,""),"")</f>
        <v/>
      </c>
      <c r="GJ87" s="302" t="str">
        <f>IFERROR(IF(AND($FU87="mas",'Classificação geral'!$I79=1),'Classificação geral'!AG79,""),"")</f>
        <v/>
      </c>
      <c r="GK87" s="256" t="str">
        <f>IFERROR(RANK(GJ87,GJ:GJ,0)+ COUNTIF($GJ$13:GJ86,GJ87),"")</f>
        <v/>
      </c>
      <c r="GL87" s="244"/>
      <c r="GM87" s="254" t="str">
        <f>IFERROR(IF(AND('Classificação geral'!$H79="fem",'Classificação geral'!$I79=2,'Classificação geral'!$F79="Mini"),'Classificação geral'!$A79,""),"")</f>
        <v/>
      </c>
      <c r="GN87" s="254" t="str">
        <f>IFERROR(IF(AND('Classificação geral'!$H79="fem",'Classificação geral'!$I79=2,'Classificação geral'!$F79="Mini"),'Classificação geral'!$B79,""),"")</f>
        <v/>
      </c>
      <c r="GO87" s="255" t="str">
        <f>IF($GN87='Classificação geral'!$B79,'Classificação geral'!$C79,"")</f>
        <v/>
      </c>
      <c r="GP87" s="255" t="str">
        <f>IF($GN87='Classificação geral'!$B79,'Classificação geral'!$D79,"")</f>
        <v/>
      </c>
      <c r="GQ87" s="255" t="str">
        <f>IF($GN87='Classificação geral'!$B79,'Classificação geral'!$H79,"")</f>
        <v/>
      </c>
      <c r="GR87" s="254" t="str">
        <f>IFERROR(IF(AND($GQ87="fem",'Classificação geral'!$I79=2),'Classificação geral'!I79,""),"")</f>
        <v/>
      </c>
      <c r="GS87" s="254" t="str">
        <f>IFERROR(IF(AND($GQ87="fem",'Classificação geral'!$I79=2),'Classificação geral'!N79,""),"")</f>
        <v/>
      </c>
      <c r="GT87" s="254" t="str">
        <f>IFERROR(IF(AND($GQ87="fem",'Classificação geral'!$I79=2),'Classificação geral'!Q79,""),"")</f>
        <v/>
      </c>
      <c r="GU87" s="254" t="str">
        <f>IFERROR(IF(AND($GQ87="fem",'Classificação geral'!$I79=2),'Classificação geral'!R79,""),"")</f>
        <v/>
      </c>
      <c r="GV87" s="254" t="str">
        <f>IFERROR(IF(AND($GQ87="fem",'Classificação geral'!$I79=2),'Classificação geral'!J79,""),"")</f>
        <v/>
      </c>
      <c r="GW87" s="254" t="str">
        <f>IFERROR(IF(AND($GQ87="fem",'Classificação geral'!$I79=2),'Classificação geral'!S79,""),"")</f>
        <v/>
      </c>
      <c r="GX87" s="254" t="str">
        <f>IFERROR(IF(AND($GQ87="fem",'Classificação geral'!$I79=2),'Classificação geral'!U79,""),"")</f>
        <v/>
      </c>
      <c r="GY87" s="254" t="str">
        <f>IFERROR(IF(AND($GQ87="fem",'Classificação geral'!$I79=2),'Classificação geral'!V79,""),"")</f>
        <v/>
      </c>
      <c r="GZ87" s="254" t="str">
        <f>IFERROR(IF(AND($GQ87="fem",'Classificação geral'!$I79=2),'Classificação geral'!K79,""),"")</f>
        <v/>
      </c>
      <c r="HA87" s="254" t="str">
        <f>IFERROR(IF(AND($GQ87="fem",'Classificação geral'!$I79=2),'Classificação geral'!W79,""),"")</f>
        <v/>
      </c>
      <c r="HB87" s="254" t="str">
        <f>IFERROR(IF(AND($GQ87="fem",'Classificação geral'!$I79=2),'Classificação geral'!Y79,""),"")</f>
        <v/>
      </c>
      <c r="HC87" s="254" t="str">
        <f>IFERROR(IF(AND($GQ87="fem",'Classificação geral'!$I79=2),'Classificação geral'!Z79,""),"")</f>
        <v/>
      </c>
      <c r="HD87" s="254" t="str">
        <f>IFERROR(IF(AND($GQ87="fem",'Classificação geral'!$I79=2),'Classificação geral'!L79,""),"")</f>
        <v/>
      </c>
      <c r="HE87" s="254" t="str">
        <f>IFERROR(IF(AND($GQ87="fem",'Classificação geral'!$I79=2),'Classificação geral'!M79,""),"")</f>
        <v/>
      </c>
      <c r="HF87" s="254" t="str">
        <f>IFERROR(IF(AND($GQ87="fem",'Classificação geral'!$I79=2),'Classificação geral'!AG79,""),"")</f>
        <v/>
      </c>
      <c r="HG87" s="256" t="str">
        <f>IFERROR(RANK(HF87,HF:HF,0)+ COUNTIF(HF$13:$HF85,HF87),"")</f>
        <v/>
      </c>
      <c r="HH87" s="244"/>
      <c r="HI87" s="254" t="str">
        <f>IFERROR(IF(AND('Classificação geral'!$H79="mas",'Classificação geral'!$I79=2,'Classificação geral'!$F79="Mini"),'Classificação geral'!$A79,""),"")</f>
        <v/>
      </c>
      <c r="HJ87" s="254" t="str">
        <f>IFERROR(IF(AND('Classificação geral'!$H79="mas",'Classificação geral'!$I79=2,'Classificação geral'!$F79="Mini"),'Classificação geral'!$B79,""),"")</f>
        <v/>
      </c>
      <c r="HK87" s="255" t="str">
        <f>IF($HJ87='Classificação geral'!$B79,'Classificação geral'!$C79,"")</f>
        <v/>
      </c>
      <c r="HL87" s="255" t="str">
        <f>IF($HJ87='Classificação geral'!$B79,'Classificação geral'!$D79,"")</f>
        <v/>
      </c>
      <c r="HM87" s="255" t="str">
        <f>IF($HJ87='Classificação geral'!$B79,'Classificação geral'!$H79,"")</f>
        <v/>
      </c>
      <c r="HN87" s="254" t="str">
        <f>IFERROR(IF(AND($HM87="mas",'Classificação geral'!$I79=2),'Classificação geral'!I79,""),"")</f>
        <v/>
      </c>
      <c r="HO87" s="254" t="str">
        <f>IFERROR(IF(AND($HM87="mas",'Classificação geral'!$I79=2),'Classificação geral'!N79,""),"")</f>
        <v/>
      </c>
      <c r="HP87" s="254" t="str">
        <f>IFERROR(IF(AND($HM87="mas",'Classificação geral'!$I79=2),'Classificação geral'!Q79,""),"")</f>
        <v/>
      </c>
      <c r="HQ87" s="254" t="str">
        <f>IFERROR(IF(AND($HM87="mas",'Classificação geral'!$I79=2),'Classificação geral'!R79,""),"")</f>
        <v/>
      </c>
      <c r="HR87" s="254" t="str">
        <f>IFERROR(IF(AND($HM87="mas",'Classificação geral'!$I79=2),'Classificação geral'!J79,""),"")</f>
        <v/>
      </c>
      <c r="HS87" s="254" t="str">
        <f>IFERROR(IF(AND($HM87="mas",'Classificação geral'!$I79=2),'Classificação geral'!S79,""),"")</f>
        <v/>
      </c>
      <c r="HT87" s="254" t="str">
        <f>IFERROR(IF(AND($HM87="mas",'Classificação geral'!$I79=2),'Classificação geral'!U79,""),"")</f>
        <v/>
      </c>
      <c r="HU87" s="254" t="str">
        <f>IFERROR(IF(AND($HM87="mas",'Classificação geral'!$I79=2),'Classificação geral'!V79,""),"")</f>
        <v/>
      </c>
      <c r="HV87" s="254" t="str">
        <f>IFERROR(IF(AND($HM87="mas",'Classificação geral'!$I79=2),'Classificação geral'!J79,""),"")</f>
        <v/>
      </c>
      <c r="HW87" s="254" t="str">
        <f>IFERROR(IF(AND($HM87="mas",'Classificação geral'!$I79=2),'Classificação geral'!W79,""),"")</f>
        <v/>
      </c>
      <c r="HX87" s="254" t="str">
        <f>IFERROR(IF(AND($HM87="mas",'Classificação geral'!$I79=2),'Classificação geral'!Y79,""),"")</f>
        <v/>
      </c>
      <c r="HY87" s="254" t="str">
        <f>IFERROR(IF(AND($HM87="mas",'Classificação geral'!$I79=2),'Classificação geral'!Z79,""),"")</f>
        <v/>
      </c>
      <c r="HZ87" s="254" t="str">
        <f>IFERROR(IF(AND($HM87="mas",'Classificação geral'!$I79=2),'Classificação geral'!L79,""),"")</f>
        <v/>
      </c>
      <c r="IA87" s="254" t="str">
        <f>IFERROR(IF(AND($HM87="mas",'Classificação geral'!$I79=2),'Classificação geral'!$AG79,""),"")</f>
        <v/>
      </c>
      <c r="IB87" s="256" t="str">
        <f>IFERROR(RANK(IA87,IA:IA,0)+ COUNTIF($IA$13:IA$13,IA87),"")</f>
        <v/>
      </c>
      <c r="IC87" s="244"/>
      <c r="ID87" s="254" t="str">
        <f>IFERROR(IF(AND('Classificação geral'!$H79="fem",'Classificação geral'!$I79=3,'Classificação geral'!$F79="Mini"),'Classificação geral'!$A79,""),"")</f>
        <v/>
      </c>
      <c r="IE87" s="254" t="str">
        <f>IFERROR(IF(AND('Classificação geral'!$H79="fem",'Classificação geral'!$I79=3,'Classificação geral'!$F79="Mini"),'Classificação geral'!$B79,""),"")</f>
        <v/>
      </c>
      <c r="IF87" s="255" t="str">
        <f>IF($IE87='Classificação geral'!$B79,'Classificação geral'!$C79,"")</f>
        <v/>
      </c>
      <c r="IG87" s="255" t="str">
        <f>IF($IE87='Classificação geral'!$B79,'Classificação geral'!$D79,"")</f>
        <v/>
      </c>
      <c r="IH87" s="255" t="str">
        <f>IF($IE87='Classificação geral'!$B79,'Classificação geral'!$H79,"")</f>
        <v/>
      </c>
      <c r="II87" s="255" t="str">
        <f>IF($IH87='Classificação geral'!$H79,'Classificação geral'!$I79,"")</f>
        <v/>
      </c>
      <c r="IJ87" s="255" t="str">
        <f>IF($II87='Classificação geral'!$I79,'Classificação geral'!$N79,"")</f>
        <v/>
      </c>
      <c r="IK87" s="255" t="str">
        <f>IF($II87='Classificação geral'!$I79,'Classificação geral'!$Q79,"")</f>
        <v/>
      </c>
      <c r="IL87" s="255" t="str">
        <f>IF($II87='Classificação geral'!$I79,'Classificação geral'!$R79,"")</f>
        <v/>
      </c>
      <c r="IM87" s="255" t="str">
        <f>IF($II87='Classificação geral'!$I79,'Classificação geral'!$J79,"")</f>
        <v/>
      </c>
      <c r="IN87" s="255" t="str">
        <f>IF($II87='Classificação geral'!$I79,'Classificação geral'!$S79,"")</f>
        <v/>
      </c>
      <c r="IO87" s="255" t="str">
        <f>IF($II87='Classificação geral'!$I79,'Classificação geral'!$U79,"")</f>
        <v/>
      </c>
      <c r="IP87" s="255" t="str">
        <f>IF($II87='Classificação geral'!$I79,'Classificação geral'!$V79,"")</f>
        <v/>
      </c>
      <c r="IQ87" s="255" t="str">
        <f>IF($II87='Classificação geral'!$I79,'Classificação geral'!$K79,"")</f>
        <v/>
      </c>
      <c r="IR87" s="255" t="str">
        <f>IF($II87='Classificação geral'!$I79,'Classificação geral'!$W79,"")</f>
        <v/>
      </c>
      <c r="IS87" s="255" t="str">
        <f>IF($II87='Classificação geral'!$I79,'Classificação geral'!$Y79,"")</f>
        <v/>
      </c>
      <c r="IT87" s="255" t="str">
        <f>IF($II87='Classificação geral'!$I79,'Classificação geral'!$Z79,"")</f>
        <v/>
      </c>
      <c r="IU87" s="255" t="str">
        <f>IF($II87='Classificação geral'!$I79,'Classificação geral'!$L79,"")</f>
        <v/>
      </c>
      <c r="IV87" s="255" t="str">
        <f>IF($II87='Classificação geral'!$I79,'Classificação geral'!$M79,"")</f>
        <v/>
      </c>
      <c r="IW87" s="255" t="str">
        <f>IF($II87='Classificação geral'!$I79,'Classificação geral'!$AG79,"")</f>
        <v/>
      </c>
      <c r="IX87" s="256" t="str">
        <f>IFERROR(RANK(IW87,IW:IW,0)+ COUNTIF($IW$13:IW85,IW87),"")</f>
        <v/>
      </c>
      <c r="IY87" s="244"/>
      <c r="IZ87" s="254" t="str">
        <f>IFERROR(IF(AND('Classificação geral'!$H79="mas",'Classificação geral'!$I79=3,'Classificação geral'!$F79="Mini"),'Classificação geral'!$A79,""),"")</f>
        <v/>
      </c>
      <c r="JA87" s="254" t="str">
        <f>IFERROR(IF(AND('Classificação geral'!$H79="mas",'Classificação geral'!$I79=3,'Classificação geral'!$F79="Mini"),'Classificação geral'!$B79,""),"")</f>
        <v/>
      </c>
      <c r="JB87" s="255" t="str">
        <f>IF($JA87='Classificação geral'!$B79,'Classificação geral'!$C79,"")</f>
        <v/>
      </c>
      <c r="JC87" s="255" t="str">
        <f>IF($JA87='Classificação geral'!$B79,'Classificação geral'!$D79,"")</f>
        <v/>
      </c>
      <c r="JD87" s="255" t="str">
        <f>IF($JA87='Classificação geral'!$B79,'Classificação geral'!$H79,"")</f>
        <v/>
      </c>
      <c r="JE87" s="254" t="str">
        <f>IFERROR(IF(AND($JD87="mas",'Classificação geral'!$I79=3),'Classificação geral'!I79,""),"")</f>
        <v/>
      </c>
      <c r="JF87" s="254" t="str">
        <f>IFERROR(IF(AND($JD87="mas",'Classificação geral'!$I79=3),'Classificação geral'!N79,""),"")</f>
        <v/>
      </c>
      <c r="JG87" s="254" t="str">
        <f>IFERROR(IF(AND($JD87="mas",'Classificação geral'!$I79=3),'Classificação geral'!Q79,""),"")</f>
        <v/>
      </c>
      <c r="JH87" s="254" t="str">
        <f>IFERROR(IF(AND($JD87="mas",'Classificação geral'!$I79=3),'Classificação geral'!R79,""),"")</f>
        <v/>
      </c>
      <c r="JI87" s="254" t="str">
        <f>IFERROR(IF(AND($JD87="mas",'Classificação geral'!$I79=3),'Classificação geral'!J79,""),"")</f>
        <v/>
      </c>
      <c r="JJ87" s="254" t="str">
        <f>IFERROR(IF(AND($JD87="mas",'Classificação geral'!$I79=3),'Classificação geral'!S79,""),"")</f>
        <v/>
      </c>
      <c r="JK87" s="254" t="str">
        <f>IFERROR(IF(AND($JD87="mas",'Classificação geral'!$I79=3),'Classificação geral'!U79,""),"")</f>
        <v/>
      </c>
      <c r="JL87" s="254" t="str">
        <f>IFERROR(IF(AND($JD87="mas",'Classificação geral'!$I79=3),'Classificação geral'!V79,""),"")</f>
        <v/>
      </c>
      <c r="JM87" s="254" t="str">
        <f>IFERROR(IF(AND($JD87="mas",'Classificação geral'!$I79=3),'Classificação geral'!K79,""),"")</f>
        <v/>
      </c>
      <c r="JN87" s="254" t="str">
        <f>IFERROR(IF(AND($JD87="mas",'Classificação geral'!$I79=3),'Classificação geral'!W79,""),"")</f>
        <v/>
      </c>
      <c r="JO87" s="254" t="str">
        <f>IFERROR(IF(AND($JD87="mas",'Classificação geral'!$I79=3),'Classificação geral'!Y79,""),"")</f>
        <v/>
      </c>
      <c r="JP87" s="254" t="str">
        <f>IFERROR(IF(AND($JD87="mas",'Classificação geral'!$I79=3),'Classificação geral'!Z79,""),"")</f>
        <v/>
      </c>
      <c r="JQ87" s="254" t="str">
        <f>IFERROR(IF(AND($JD87="mas",'Classificação geral'!$I79=3),'Classificação geral'!L79,""),"")</f>
        <v/>
      </c>
      <c r="JR87" s="254" t="str">
        <f>IFERROR(IF(AND($JD87="mas",'Classificação geral'!$I79=3),'Classificação geral'!$AG79,""),"")</f>
        <v/>
      </c>
      <c r="JS87" s="256" t="str">
        <f>IFERROR(RANK(JR87,JR:JR,0)+ COUNTIF(JR$13:$JR85,JR87),"")</f>
        <v/>
      </c>
    </row>
    <row r="88" spans="1:279" s="209" customFormat="1" ht="24.75" customHeight="1" x14ac:dyDescent="0.5">
      <c r="A88" s="297"/>
      <c r="B88" s="309" t="str">
        <f t="shared" si="139"/>
        <v/>
      </c>
      <c r="C88" s="292" t="str">
        <f t="shared" si="140"/>
        <v/>
      </c>
      <c r="D88" s="292" t="str">
        <f t="shared" si="141"/>
        <v/>
      </c>
      <c r="E88" s="292" t="str">
        <f t="shared" si="142"/>
        <v/>
      </c>
      <c r="F88" s="293" t="str">
        <f t="shared" si="143"/>
        <v/>
      </c>
      <c r="G88" s="293" t="str">
        <f t="shared" si="144"/>
        <v/>
      </c>
      <c r="H88" s="294" t="str">
        <f t="shared" si="145"/>
        <v/>
      </c>
      <c r="I88" s="294" t="str">
        <f t="shared" si="146"/>
        <v/>
      </c>
      <c r="J88" s="294" t="str">
        <f t="shared" si="147"/>
        <v/>
      </c>
      <c r="K88" s="294" t="str">
        <f t="shared" si="148"/>
        <v/>
      </c>
      <c r="L88" s="294" t="str">
        <f t="shared" si="149"/>
        <v/>
      </c>
      <c r="M88" s="294" t="str">
        <f t="shared" si="150"/>
        <v/>
      </c>
      <c r="N88" s="294" t="str">
        <f t="shared" si="151"/>
        <v/>
      </c>
      <c r="O88" s="294" t="str">
        <f t="shared" si="152"/>
        <v/>
      </c>
      <c r="P88" s="294" t="str">
        <f t="shared" si="153"/>
        <v/>
      </c>
      <c r="Q88" s="294" t="str">
        <f t="shared" si="154"/>
        <v/>
      </c>
      <c r="R88" s="294" t="str">
        <f t="shared" si="121"/>
        <v/>
      </c>
      <c r="S88" s="294" t="str">
        <f t="shared" si="121"/>
        <v/>
      </c>
      <c r="T88" s="294" t="str">
        <f t="shared" si="155"/>
        <v/>
      </c>
      <c r="U88" s="294" t="str">
        <f t="shared" si="156"/>
        <v/>
      </c>
      <c r="V88" s="295">
        <v>74</v>
      </c>
      <c r="W88" s="296"/>
      <c r="X88" s="296"/>
      <c r="Y88" s="309" t="str">
        <f t="shared" si="157"/>
        <v/>
      </c>
      <c r="Z88" s="292" t="str">
        <f t="shared" si="158"/>
        <v/>
      </c>
      <c r="AA88" s="292" t="str">
        <f t="shared" si="159"/>
        <v/>
      </c>
      <c r="AB88" s="292" t="str">
        <f t="shared" si="160"/>
        <v/>
      </c>
      <c r="AC88" s="293" t="str">
        <f t="shared" si="161"/>
        <v/>
      </c>
      <c r="AD88" s="293" t="str">
        <f t="shared" si="162"/>
        <v/>
      </c>
      <c r="AE88" s="294" t="str">
        <f t="shared" si="163"/>
        <v/>
      </c>
      <c r="AF88" s="294" t="str">
        <f t="shared" si="164"/>
        <v/>
      </c>
      <c r="AG88" s="294" t="str">
        <f t="shared" si="165"/>
        <v/>
      </c>
      <c r="AH88" s="294" t="str">
        <f t="shared" si="166"/>
        <v/>
      </c>
      <c r="AI88" s="294" t="str">
        <f t="shared" si="167"/>
        <v/>
      </c>
      <c r="AJ88" s="294" t="str">
        <f t="shared" si="168"/>
        <v/>
      </c>
      <c r="AK88" s="294" t="str">
        <f t="shared" si="169"/>
        <v/>
      </c>
      <c r="AL88" s="294" t="str">
        <f t="shared" si="170"/>
        <v/>
      </c>
      <c r="AM88" s="294" t="str">
        <f t="shared" si="171"/>
        <v/>
      </c>
      <c r="AN88" s="294" t="str">
        <f t="shared" si="172"/>
        <v/>
      </c>
      <c r="AO88" s="294" t="str">
        <f t="shared" si="122"/>
        <v/>
      </c>
      <c r="AP88" s="294" t="str">
        <f t="shared" si="122"/>
        <v/>
      </c>
      <c r="AQ88" s="294" t="str">
        <f t="shared" si="173"/>
        <v/>
      </c>
      <c r="AR88" s="294" t="str">
        <f t="shared" si="174"/>
        <v/>
      </c>
      <c r="AS88" s="295">
        <v>74</v>
      </c>
      <c r="AT88" s="296"/>
      <c r="AU88" s="297"/>
      <c r="AV88" s="310" t="str">
        <f t="shared" si="175"/>
        <v/>
      </c>
      <c r="AW88" s="292" t="str">
        <f t="shared" si="176"/>
        <v/>
      </c>
      <c r="AX88" s="292" t="str">
        <f t="shared" si="177"/>
        <v/>
      </c>
      <c r="AY88" s="293" t="str">
        <f t="shared" si="178"/>
        <v/>
      </c>
      <c r="AZ88" s="293" t="str">
        <f t="shared" si="179"/>
        <v/>
      </c>
      <c r="BA88" s="293" t="str">
        <f t="shared" si="180"/>
        <v/>
      </c>
      <c r="BB88" s="294" t="str">
        <f t="shared" si="181"/>
        <v/>
      </c>
      <c r="BC88" s="294" t="str">
        <f t="shared" si="182"/>
        <v/>
      </c>
      <c r="BD88" s="294" t="str">
        <f t="shared" si="183"/>
        <v/>
      </c>
      <c r="BE88" s="294" t="str">
        <f t="shared" si="184"/>
        <v/>
      </c>
      <c r="BF88" s="294" t="str">
        <f t="shared" si="185"/>
        <v/>
      </c>
      <c r="BG88" s="294" t="str">
        <f t="shared" si="186"/>
        <v/>
      </c>
      <c r="BH88" s="294" t="str">
        <f t="shared" si="187"/>
        <v/>
      </c>
      <c r="BI88" s="294" t="str">
        <f t="shared" si="188"/>
        <v/>
      </c>
      <c r="BJ88" s="294" t="str">
        <f t="shared" si="189"/>
        <v/>
      </c>
      <c r="BK88" s="294" t="str">
        <f t="shared" si="190"/>
        <v/>
      </c>
      <c r="BL88" s="294" t="str">
        <f t="shared" si="123"/>
        <v/>
      </c>
      <c r="BM88" s="294" t="str">
        <f t="shared" si="123"/>
        <v/>
      </c>
      <c r="BN88" s="294" t="str">
        <f t="shared" si="191"/>
        <v/>
      </c>
      <c r="BO88" s="294" t="str">
        <f t="shared" si="192"/>
        <v/>
      </c>
      <c r="BP88" s="295">
        <v>74</v>
      </c>
      <c r="BQ88" s="296"/>
      <c r="BR88" s="296"/>
      <c r="BS88" s="310" t="str">
        <f t="shared" si="193"/>
        <v/>
      </c>
      <c r="BT88" s="292" t="str">
        <f t="shared" si="194"/>
        <v/>
      </c>
      <c r="BU88" s="292" t="str">
        <f t="shared" si="195"/>
        <v/>
      </c>
      <c r="BV88" s="293" t="str">
        <f t="shared" si="196"/>
        <v/>
      </c>
      <c r="BW88" s="293" t="str">
        <f t="shared" si="197"/>
        <v/>
      </c>
      <c r="BX88" s="293" t="str">
        <f t="shared" si="124"/>
        <v/>
      </c>
      <c r="BY88" s="294" t="str">
        <f t="shared" si="124"/>
        <v/>
      </c>
      <c r="BZ88" s="294" t="str">
        <f t="shared" si="198"/>
        <v/>
      </c>
      <c r="CA88" s="294" t="str">
        <f t="shared" si="199"/>
        <v/>
      </c>
      <c r="CB88" s="294" t="str">
        <f t="shared" si="200"/>
        <v/>
      </c>
      <c r="CC88" s="294" t="str">
        <f t="shared" si="201"/>
        <v/>
      </c>
      <c r="CD88" s="294" t="str">
        <f t="shared" si="202"/>
        <v/>
      </c>
      <c r="CE88" s="294" t="str">
        <f t="shared" si="203"/>
        <v/>
      </c>
      <c r="CF88" s="294" t="str">
        <f t="shared" si="204"/>
        <v/>
      </c>
      <c r="CG88" s="294" t="str">
        <f t="shared" si="205"/>
        <v/>
      </c>
      <c r="CH88" s="294" t="str">
        <f t="shared" si="206"/>
        <v/>
      </c>
      <c r="CI88" s="294" t="str">
        <f t="shared" si="125"/>
        <v/>
      </c>
      <c r="CJ88" s="294" t="str">
        <f t="shared" si="125"/>
        <v/>
      </c>
      <c r="CK88" s="294" t="str">
        <f t="shared" si="207"/>
        <v/>
      </c>
      <c r="CL88" s="294" t="str">
        <f t="shared" si="208"/>
        <v/>
      </c>
      <c r="CM88" s="295">
        <v>74</v>
      </c>
      <c r="CN88" s="297"/>
      <c r="CO88" s="297"/>
      <c r="CP88" s="309" t="str">
        <f t="shared" si="209"/>
        <v/>
      </c>
      <c r="CQ88" s="292" t="str">
        <f t="shared" si="210"/>
        <v/>
      </c>
      <c r="CR88" s="292" t="str">
        <f t="shared" si="211"/>
        <v/>
      </c>
      <c r="CS88" s="292" t="str">
        <f t="shared" si="212"/>
        <v/>
      </c>
      <c r="CT88" s="293" t="str">
        <f t="shared" si="213"/>
        <v/>
      </c>
      <c r="CU88" s="293" t="str">
        <f t="shared" si="214"/>
        <v/>
      </c>
      <c r="CV88" s="294" t="str">
        <f t="shared" si="215"/>
        <v/>
      </c>
      <c r="CW88" s="294" t="str">
        <f t="shared" si="216"/>
        <v/>
      </c>
      <c r="CX88" s="294" t="str">
        <f t="shared" si="217"/>
        <v/>
      </c>
      <c r="CY88" s="294" t="str">
        <f t="shared" si="218"/>
        <v/>
      </c>
      <c r="CZ88" s="294" t="str">
        <f t="shared" si="219"/>
        <v/>
      </c>
      <c r="DA88" s="294" t="str">
        <f t="shared" si="220"/>
        <v/>
      </c>
      <c r="DB88" s="294" t="str">
        <f t="shared" si="221"/>
        <v/>
      </c>
      <c r="DC88" s="294" t="str">
        <f t="shared" si="222"/>
        <v/>
      </c>
      <c r="DD88" s="294" t="str">
        <f t="shared" si="223"/>
        <v/>
      </c>
      <c r="DE88" s="294" t="str">
        <f t="shared" si="224"/>
        <v/>
      </c>
      <c r="DF88" s="294" t="str">
        <f t="shared" si="126"/>
        <v/>
      </c>
      <c r="DG88" s="294" t="str">
        <f t="shared" si="126"/>
        <v/>
      </c>
      <c r="DH88" s="294" t="str">
        <f t="shared" si="225"/>
        <v/>
      </c>
      <c r="DI88" s="294" t="str">
        <f t="shared" si="226"/>
        <v/>
      </c>
      <c r="DJ88" s="295">
        <v>74</v>
      </c>
      <c r="DK88" s="296"/>
      <c r="DL88" s="296"/>
      <c r="DM88" s="309" t="str">
        <f t="shared" si="227"/>
        <v/>
      </c>
      <c r="DN88" s="292" t="str">
        <f t="shared" si="228"/>
        <v/>
      </c>
      <c r="DO88" s="292" t="str">
        <f t="shared" si="229"/>
        <v/>
      </c>
      <c r="DP88" s="292" t="str">
        <f t="shared" si="230"/>
        <v/>
      </c>
      <c r="DQ88" s="293" t="str">
        <f t="shared" si="231"/>
        <v/>
      </c>
      <c r="DR88" s="293" t="str">
        <f t="shared" si="232"/>
        <v/>
      </c>
      <c r="DS88" s="293" t="str">
        <f t="shared" si="127"/>
        <v/>
      </c>
      <c r="DT88" s="293" t="str">
        <f t="shared" si="128"/>
        <v/>
      </c>
      <c r="DU88" s="294" t="str">
        <f t="shared" si="129"/>
        <v/>
      </c>
      <c r="DV88" s="294" t="str">
        <f t="shared" si="130"/>
        <v/>
      </c>
      <c r="DW88" s="294" t="str">
        <f t="shared" si="131"/>
        <v/>
      </c>
      <c r="DX88" s="294" t="str">
        <f t="shared" si="132"/>
        <v/>
      </c>
      <c r="DY88" s="294" t="str">
        <f t="shared" si="133"/>
        <v/>
      </c>
      <c r="DZ88" s="294" t="str">
        <f t="shared" si="134"/>
        <v/>
      </c>
      <c r="EA88" s="294" t="str">
        <f t="shared" si="135"/>
        <v/>
      </c>
      <c r="EB88" s="294" t="str">
        <f t="shared" si="136"/>
        <v/>
      </c>
      <c r="EC88" s="294" t="str">
        <f t="shared" si="137"/>
        <v/>
      </c>
      <c r="ED88" s="294" t="str">
        <f t="shared" si="120"/>
        <v/>
      </c>
      <c r="EE88" s="294" t="str">
        <f t="shared" si="138"/>
        <v/>
      </c>
      <c r="EF88" s="294" t="str">
        <f t="shared" si="233"/>
        <v/>
      </c>
      <c r="EG88" s="295">
        <v>74</v>
      </c>
      <c r="EH88" s="203"/>
      <c r="EI88" s="203"/>
      <c r="EJ88" s="203"/>
      <c r="EK88" s="203"/>
      <c r="EL88" s="203"/>
      <c r="EM88" s="203"/>
      <c r="EN88" s="203"/>
      <c r="EO88" s="203"/>
      <c r="EP88" s="203"/>
      <c r="EQ88" s="203"/>
      <c r="ER88" s="203"/>
      <c r="ES88" s="203"/>
      <c r="ET88" s="203"/>
      <c r="EU88" s="254" t="str">
        <f>IFERROR(IF(AND('Classificação geral'!$H80="FEM",'Classificação geral'!$I80=1,'Classificação geral'!$F80="Mini"),'Classificação geral'!$A80,""),"")</f>
        <v/>
      </c>
      <c r="EV88" s="254" t="str">
        <f>IFERROR(IF(AND('Classificação geral'!$H80="FEM",'Classificação geral'!$I80=1,'Classificação geral'!F80="Mini"),'Classificação geral'!$B80,""),"")</f>
        <v/>
      </c>
      <c r="EW88" s="255" t="str">
        <f>IF($EV88='Classificação geral'!$B80,'Classificação geral'!$C80,"")</f>
        <v/>
      </c>
      <c r="EX88" s="255" t="str">
        <f>IF($EV88='Classificação geral'!$B80,'Classificação geral'!$D80,"")</f>
        <v/>
      </c>
      <c r="EY88" s="255" t="str">
        <f>IF($EV88='Classificação geral'!$B80,'Classificação geral'!$H80,"")</f>
        <v/>
      </c>
      <c r="EZ88" s="255" t="str">
        <f>IF($EY88='Classificação geral'!$H80,'Classificação geral'!$I80,"")</f>
        <v/>
      </c>
      <c r="FA88" s="255" t="str">
        <f>IF($EZ88='Classificação geral'!$I80,'Classificação geral'!$N80,"")</f>
        <v/>
      </c>
      <c r="FB88" s="255" t="str">
        <f>IF($EZ88='Classificação geral'!$I80,'Classificação geral'!$Q80,"")</f>
        <v/>
      </c>
      <c r="FC88" s="255" t="str">
        <f>IF($EZ88='Classificação geral'!$I80,'Classificação geral'!$R80,"")</f>
        <v/>
      </c>
      <c r="FD88" s="255" t="str">
        <f>IF($EZ88='Classificação geral'!$I80,'Classificação geral'!$J80,"")</f>
        <v/>
      </c>
      <c r="FE88" s="255" t="str">
        <f>IF($EZ88='Classificação geral'!$I80,'Classificação geral'!$S80,"")</f>
        <v/>
      </c>
      <c r="FF88" s="255" t="str">
        <f>IF($EZ88='Classificação geral'!$I80,'Classificação geral'!$U80,"")</f>
        <v/>
      </c>
      <c r="FG88" s="255" t="str">
        <f>IF($EZ88='Classificação geral'!$I80,'Classificação geral'!$V80,"")</f>
        <v/>
      </c>
      <c r="FH88" s="255" t="str">
        <f>IF($EZ88='Classificação geral'!$I80,'Classificação geral'!$K80,"")</f>
        <v/>
      </c>
      <c r="FI88" s="255" t="str">
        <f>IF($EZ88='Classificação geral'!$I80,'Classificação geral'!$W80,"")</f>
        <v/>
      </c>
      <c r="FJ88" s="255" t="str">
        <f>IF($EZ88='Classificação geral'!$I80,'Classificação geral'!$Y80,"")</f>
        <v/>
      </c>
      <c r="FK88" s="255" t="str">
        <f>IF($EZ88='Classificação geral'!$I80,'Classificação geral'!$Z80,"")</f>
        <v/>
      </c>
      <c r="FL88" s="255" t="str">
        <f>IF($EZ88='Classificação geral'!$I80,'Classificação geral'!$L80,"")</f>
        <v/>
      </c>
      <c r="FM88" s="255" t="str">
        <f>IF($EZ88='Classificação geral'!$I80,'Classificação geral'!$M80,"")</f>
        <v/>
      </c>
      <c r="FN88" s="255" t="str">
        <f>IF($EZ88='Classificação geral'!$I80,'Classificação geral'!$AG80,"")</f>
        <v/>
      </c>
      <c r="FO88" s="256" t="str">
        <f>IFERROR(RANK(FN88,FN:FN,0)+ COUNTIF($FN$13:FN87,FN88),"")</f>
        <v/>
      </c>
      <c r="FP88" s="244"/>
      <c r="FQ88" s="254" t="str">
        <f>IFERROR(IF(AND('Classificação geral'!$H80="mas",'Classificação geral'!$I80=1,'Classificação geral'!$F80="Mini"),'Classificação geral'!$A80,""),"")</f>
        <v/>
      </c>
      <c r="FR88" s="254" t="str">
        <f>IFERROR(IF(AND('Classificação geral'!$H80="mas",'Classificação geral'!$I80=1,'Classificação geral'!$F80="Mini"),'Classificação geral'!$B80,""),"")</f>
        <v/>
      </c>
      <c r="FS88" s="255" t="str">
        <f>IF($FR88='Classificação geral'!$B80,'Classificação geral'!$C80,"")</f>
        <v/>
      </c>
      <c r="FT88" s="255" t="str">
        <f>IF($FR88='Classificação geral'!$B80,'Classificação geral'!$D80,"")</f>
        <v/>
      </c>
      <c r="FU88" s="255" t="str">
        <f>IF($FR88='Classificação geral'!$B80,'Classificação geral'!$H80,"")</f>
        <v/>
      </c>
      <c r="FV88" s="254" t="str">
        <f>IFERROR(IF(AND($FU88="mas",'Classificação geral'!$I80=1),'Classificação geral'!I80,""),"")</f>
        <v/>
      </c>
      <c r="FW88" s="254" t="str">
        <f>IFERROR(IF(AND($FU88="mas",'Classificação geral'!$I80=1),'Classificação geral'!N80,""),"")</f>
        <v/>
      </c>
      <c r="FX88" s="254" t="str">
        <f>IFERROR(IF(AND($FU88="mas",'Classificação geral'!$I80=1),'Classificação geral'!Q80,""),"")</f>
        <v/>
      </c>
      <c r="FY88" s="254" t="str">
        <f>IFERROR(IF(AND($FU88="mas",'Classificação geral'!$I80=1),'Classificação geral'!R80,""),"")</f>
        <v/>
      </c>
      <c r="FZ88" s="254" t="str">
        <f>IFERROR(IF(AND($FU88="mas",'Classificação geral'!$I80=1),'Classificação geral'!J80,""),"")</f>
        <v/>
      </c>
      <c r="GA88" s="254" t="str">
        <f>IFERROR(IF(AND($FU88="mas",'Classificação geral'!$I80=1),'Classificação geral'!S80,""),"")</f>
        <v/>
      </c>
      <c r="GB88" s="254" t="str">
        <f>IFERROR(IF(AND($FU88="mas",'Classificação geral'!$I80=1),'Classificação geral'!U80,""),"")</f>
        <v/>
      </c>
      <c r="GC88" s="254" t="str">
        <f>IFERROR(IF(AND($FU88="mas",'Classificação geral'!$I80=1),'Classificação geral'!V80,""),"")</f>
        <v/>
      </c>
      <c r="GD88" s="254" t="str">
        <f>IFERROR(IF(AND($FU88="mas",'Classificação geral'!$I80=1),'Classificação geral'!K80,""),"")</f>
        <v/>
      </c>
      <c r="GE88" s="254" t="str">
        <f>IFERROR(IF(AND($FU88="mas",'Classificação geral'!$I80=1),'Classificação geral'!W80,""),"")</f>
        <v/>
      </c>
      <c r="GF88" s="254" t="str">
        <f>IFERROR(IF(AND($FU88="mas",'Classificação geral'!$I80=1),'Classificação geral'!Y80,""),"")</f>
        <v/>
      </c>
      <c r="GG88" s="254" t="str">
        <f>IFERROR(IF(AND($FU88="mas",'Classificação geral'!$I80=1),'Classificação geral'!Z80,""),"")</f>
        <v/>
      </c>
      <c r="GH88" s="254" t="str">
        <f>IFERROR(IF(AND($FU88="mas",'Classificação geral'!$I80=1),'Classificação geral'!L80,""),"")</f>
        <v/>
      </c>
      <c r="GI88" s="254" t="str">
        <f>IFERROR(IF(AND($FU88="mas",'Classificação geral'!$I80=1),'Classificação geral'!M80,""),"")</f>
        <v/>
      </c>
      <c r="GJ88" s="302" t="str">
        <f>IFERROR(IF(AND($FU88="mas",'Classificação geral'!$I80=1),'Classificação geral'!AG80,""),"")</f>
        <v/>
      </c>
      <c r="GK88" s="256" t="str">
        <f>IFERROR(RANK(GJ88,GJ:GJ,0)+ COUNTIF($GJ$13:GJ87,GJ88),"")</f>
        <v/>
      </c>
      <c r="GL88" s="244"/>
      <c r="GM88" s="254" t="str">
        <f>IFERROR(IF(AND('Classificação geral'!$H80="fem",'Classificação geral'!$I80=2,'Classificação geral'!$F80="Mini"),'Classificação geral'!$A80,""),"")</f>
        <v/>
      </c>
      <c r="GN88" s="254" t="str">
        <f>IFERROR(IF(AND('Classificação geral'!$H80="fem",'Classificação geral'!$I80=2,'Classificação geral'!$F80="Mini"),'Classificação geral'!$B80,""),"")</f>
        <v/>
      </c>
      <c r="GO88" s="255" t="str">
        <f>IF($GN88='Classificação geral'!$B80,'Classificação geral'!$C80,"")</f>
        <v/>
      </c>
      <c r="GP88" s="255" t="str">
        <f>IF($GN88='Classificação geral'!$B80,'Classificação geral'!$D80,"")</f>
        <v/>
      </c>
      <c r="GQ88" s="255" t="str">
        <f>IF($GN88='Classificação geral'!$B80,'Classificação geral'!$H80,"")</f>
        <v/>
      </c>
      <c r="GR88" s="254" t="str">
        <f>IFERROR(IF(AND($GQ88="fem",'Classificação geral'!$I80=2),'Classificação geral'!I80,""),"")</f>
        <v/>
      </c>
      <c r="GS88" s="254" t="str">
        <f>IFERROR(IF(AND($GQ88="fem",'Classificação geral'!$I80=2),'Classificação geral'!N80,""),"")</f>
        <v/>
      </c>
      <c r="GT88" s="254" t="str">
        <f>IFERROR(IF(AND($GQ88="fem",'Classificação geral'!$I80=2),'Classificação geral'!Q80,""),"")</f>
        <v/>
      </c>
      <c r="GU88" s="254" t="str">
        <f>IFERROR(IF(AND($GQ88="fem",'Classificação geral'!$I80=2),'Classificação geral'!R80,""),"")</f>
        <v/>
      </c>
      <c r="GV88" s="254" t="str">
        <f>IFERROR(IF(AND($GQ88="fem",'Classificação geral'!$I80=2),'Classificação geral'!J80,""),"")</f>
        <v/>
      </c>
      <c r="GW88" s="254" t="str">
        <f>IFERROR(IF(AND($GQ88="fem",'Classificação geral'!$I80=2),'Classificação geral'!S80,""),"")</f>
        <v/>
      </c>
      <c r="GX88" s="254" t="str">
        <f>IFERROR(IF(AND($GQ88="fem",'Classificação geral'!$I80=2),'Classificação geral'!U80,""),"")</f>
        <v/>
      </c>
      <c r="GY88" s="254" t="str">
        <f>IFERROR(IF(AND($GQ88="fem",'Classificação geral'!$I80=2),'Classificação geral'!V80,""),"")</f>
        <v/>
      </c>
      <c r="GZ88" s="254" t="str">
        <f>IFERROR(IF(AND($GQ88="fem",'Classificação geral'!$I80=2),'Classificação geral'!K80,""),"")</f>
        <v/>
      </c>
      <c r="HA88" s="254" t="str">
        <f>IFERROR(IF(AND($GQ88="fem",'Classificação geral'!$I80=2),'Classificação geral'!W80,""),"")</f>
        <v/>
      </c>
      <c r="HB88" s="254" t="str">
        <f>IFERROR(IF(AND($GQ88="fem",'Classificação geral'!$I80=2),'Classificação geral'!Y80,""),"")</f>
        <v/>
      </c>
      <c r="HC88" s="254" t="str">
        <f>IFERROR(IF(AND($GQ88="fem",'Classificação geral'!$I80=2),'Classificação geral'!Z80,""),"")</f>
        <v/>
      </c>
      <c r="HD88" s="254" t="str">
        <f>IFERROR(IF(AND($GQ88="fem",'Classificação geral'!$I80=2),'Classificação geral'!L80,""),"")</f>
        <v/>
      </c>
      <c r="HE88" s="254" t="str">
        <f>IFERROR(IF(AND($GQ88="fem",'Classificação geral'!$I80=2),'Classificação geral'!M80,""),"")</f>
        <v/>
      </c>
      <c r="HF88" s="254" t="str">
        <f>IFERROR(IF(AND($GQ88="fem",'Classificação geral'!$I80=2),'Classificação geral'!AG80,""),"")</f>
        <v/>
      </c>
      <c r="HG88" s="256" t="str">
        <f>IFERROR(RANK(HF88,HF:HF,0)+ COUNTIF(HF$13:$HF86,HF88),"")</f>
        <v/>
      </c>
      <c r="HH88" s="244"/>
      <c r="HI88" s="254" t="str">
        <f>IFERROR(IF(AND('Classificação geral'!$H80="mas",'Classificação geral'!$I80=2,'Classificação geral'!$F80="Mini"),'Classificação geral'!$A80,""),"")</f>
        <v/>
      </c>
      <c r="HJ88" s="254" t="str">
        <f>IFERROR(IF(AND('Classificação geral'!$H80="mas",'Classificação geral'!$I80=2,'Classificação geral'!$F80="Mini"),'Classificação geral'!$B80,""),"")</f>
        <v/>
      </c>
      <c r="HK88" s="255" t="str">
        <f>IF($HJ88='Classificação geral'!$B80,'Classificação geral'!$C80,"")</f>
        <v/>
      </c>
      <c r="HL88" s="255" t="str">
        <f>IF($HJ88='Classificação geral'!$B80,'Classificação geral'!$D80,"")</f>
        <v/>
      </c>
      <c r="HM88" s="255" t="str">
        <f>IF($HJ88='Classificação geral'!$B80,'Classificação geral'!$H80,"")</f>
        <v/>
      </c>
      <c r="HN88" s="254" t="str">
        <f>IFERROR(IF(AND($HM88="mas",'Classificação geral'!$I80=2),'Classificação geral'!I80,""),"")</f>
        <v/>
      </c>
      <c r="HO88" s="254" t="str">
        <f>IFERROR(IF(AND($HM88="mas",'Classificação geral'!$I80=2),'Classificação geral'!N80,""),"")</f>
        <v/>
      </c>
      <c r="HP88" s="254" t="str">
        <f>IFERROR(IF(AND($HM88="mas",'Classificação geral'!$I80=2),'Classificação geral'!Q80,""),"")</f>
        <v/>
      </c>
      <c r="HQ88" s="254" t="str">
        <f>IFERROR(IF(AND($HM88="mas",'Classificação geral'!$I80=2),'Classificação geral'!R80,""),"")</f>
        <v/>
      </c>
      <c r="HR88" s="254" t="str">
        <f>IFERROR(IF(AND($HM88="mas",'Classificação geral'!$I80=2),'Classificação geral'!J80,""),"")</f>
        <v/>
      </c>
      <c r="HS88" s="254" t="str">
        <f>IFERROR(IF(AND($HM88="mas",'Classificação geral'!$I80=2),'Classificação geral'!S80,""),"")</f>
        <v/>
      </c>
      <c r="HT88" s="254" t="str">
        <f>IFERROR(IF(AND($HM88="mas",'Classificação geral'!$I80=2),'Classificação geral'!U80,""),"")</f>
        <v/>
      </c>
      <c r="HU88" s="254" t="str">
        <f>IFERROR(IF(AND($HM88="mas",'Classificação geral'!$I80=2),'Classificação geral'!V80,""),"")</f>
        <v/>
      </c>
      <c r="HV88" s="254" t="str">
        <f>IFERROR(IF(AND($HM88="mas",'Classificação geral'!$I80=2),'Classificação geral'!J80,""),"")</f>
        <v/>
      </c>
      <c r="HW88" s="254" t="str">
        <f>IFERROR(IF(AND($HM88="mas",'Classificação geral'!$I80=2),'Classificação geral'!W80,""),"")</f>
        <v/>
      </c>
      <c r="HX88" s="254" t="str">
        <f>IFERROR(IF(AND($HM88="mas",'Classificação geral'!$I80=2),'Classificação geral'!Y80,""),"")</f>
        <v/>
      </c>
      <c r="HY88" s="254" t="str">
        <f>IFERROR(IF(AND($HM88="mas",'Classificação geral'!$I80=2),'Classificação geral'!Z80,""),"")</f>
        <v/>
      </c>
      <c r="HZ88" s="254" t="str">
        <f>IFERROR(IF(AND($HM88="mas",'Classificação geral'!$I80=2),'Classificação geral'!L80,""),"")</f>
        <v/>
      </c>
      <c r="IA88" s="254" t="str">
        <f>IFERROR(IF(AND($HM88="mas",'Classificação geral'!$I80=2),'Classificação geral'!$AG80,""),"")</f>
        <v/>
      </c>
      <c r="IB88" s="256" t="str">
        <f>IFERROR(RANK(IA88,IA:IA,0)+ COUNTIF($IA$13:IA$13,IA88),"")</f>
        <v/>
      </c>
      <c r="IC88" s="244"/>
      <c r="ID88" s="254" t="str">
        <f>IFERROR(IF(AND('Classificação geral'!$H80="fem",'Classificação geral'!$I80=3,'Classificação geral'!$F80="Mini"),'Classificação geral'!$A80,""),"")</f>
        <v/>
      </c>
      <c r="IE88" s="254" t="str">
        <f>IFERROR(IF(AND('Classificação geral'!$H80="fem",'Classificação geral'!$I80=3,'Classificação geral'!$F80="Mini"),'Classificação geral'!$B80,""),"")</f>
        <v/>
      </c>
      <c r="IF88" s="255" t="str">
        <f>IF($IE88='Classificação geral'!$B80,'Classificação geral'!$C80,"")</f>
        <v/>
      </c>
      <c r="IG88" s="255" t="str">
        <f>IF($IE88='Classificação geral'!$B80,'Classificação geral'!$D80,"")</f>
        <v/>
      </c>
      <c r="IH88" s="255" t="str">
        <f>IF($IE88='Classificação geral'!$B80,'Classificação geral'!$H80,"")</f>
        <v/>
      </c>
      <c r="II88" s="255" t="str">
        <f>IF($IH88='Classificação geral'!$H80,'Classificação geral'!$I80,"")</f>
        <v/>
      </c>
      <c r="IJ88" s="255" t="str">
        <f>IF($II88='Classificação geral'!$I80,'Classificação geral'!$N80,"")</f>
        <v/>
      </c>
      <c r="IK88" s="255" t="str">
        <f>IF($II88='Classificação geral'!$I80,'Classificação geral'!$Q80,"")</f>
        <v/>
      </c>
      <c r="IL88" s="255" t="str">
        <f>IF($II88='Classificação geral'!$I80,'Classificação geral'!$R80,"")</f>
        <v/>
      </c>
      <c r="IM88" s="255" t="str">
        <f>IF($II88='Classificação geral'!$I80,'Classificação geral'!$J80,"")</f>
        <v/>
      </c>
      <c r="IN88" s="255" t="str">
        <f>IF($II88='Classificação geral'!$I80,'Classificação geral'!$S80,"")</f>
        <v/>
      </c>
      <c r="IO88" s="255" t="str">
        <f>IF($II88='Classificação geral'!$I80,'Classificação geral'!$U80,"")</f>
        <v/>
      </c>
      <c r="IP88" s="255" t="str">
        <f>IF($II88='Classificação geral'!$I80,'Classificação geral'!$V80,"")</f>
        <v/>
      </c>
      <c r="IQ88" s="255" t="str">
        <f>IF($II88='Classificação geral'!$I80,'Classificação geral'!$K80,"")</f>
        <v/>
      </c>
      <c r="IR88" s="255" t="str">
        <f>IF($II88='Classificação geral'!$I80,'Classificação geral'!$W80,"")</f>
        <v/>
      </c>
      <c r="IS88" s="255" t="str">
        <f>IF($II88='Classificação geral'!$I80,'Classificação geral'!$Y80,"")</f>
        <v/>
      </c>
      <c r="IT88" s="255" t="str">
        <f>IF($II88='Classificação geral'!$I80,'Classificação geral'!$Z80,"")</f>
        <v/>
      </c>
      <c r="IU88" s="255" t="str">
        <f>IF($II88='Classificação geral'!$I80,'Classificação geral'!$L80,"")</f>
        <v/>
      </c>
      <c r="IV88" s="255" t="str">
        <f>IF($II88='Classificação geral'!$I80,'Classificação geral'!$M80,"")</f>
        <v/>
      </c>
      <c r="IW88" s="255" t="str">
        <f>IF($II88='Classificação geral'!$I80,'Classificação geral'!$AG80,"")</f>
        <v/>
      </c>
      <c r="IX88" s="256" t="str">
        <f>IFERROR(RANK(IW88,IW:IW,0)+ COUNTIF($IW$13:IW86,IW88),"")</f>
        <v/>
      </c>
      <c r="IY88" s="244"/>
      <c r="IZ88" s="254" t="str">
        <f>IFERROR(IF(AND('Classificação geral'!$H80="mas",'Classificação geral'!$I80=3,'Classificação geral'!$F80="Mini"),'Classificação geral'!$A80,""),"")</f>
        <v/>
      </c>
      <c r="JA88" s="254" t="str">
        <f>IFERROR(IF(AND('Classificação geral'!$H80="mas",'Classificação geral'!$I80=3,'Classificação geral'!$F80="Mini"),'Classificação geral'!$B80,""),"")</f>
        <v/>
      </c>
      <c r="JB88" s="255" t="str">
        <f>IF($JA88='Classificação geral'!$B80,'Classificação geral'!$C80,"")</f>
        <v/>
      </c>
      <c r="JC88" s="255" t="str">
        <f>IF($JA88='Classificação geral'!$B80,'Classificação geral'!$D80,"")</f>
        <v/>
      </c>
      <c r="JD88" s="255" t="str">
        <f>IF($JA88='Classificação geral'!$B80,'Classificação geral'!$H80,"")</f>
        <v/>
      </c>
      <c r="JE88" s="254" t="str">
        <f>IFERROR(IF(AND($JD88="mas",'Classificação geral'!$I80=3),'Classificação geral'!I80,""),"")</f>
        <v/>
      </c>
      <c r="JF88" s="254" t="str">
        <f>IFERROR(IF(AND($JD88="mas",'Classificação geral'!$I80=3),'Classificação geral'!N80,""),"")</f>
        <v/>
      </c>
      <c r="JG88" s="254" t="str">
        <f>IFERROR(IF(AND($JD88="mas",'Classificação geral'!$I80=3),'Classificação geral'!Q80,""),"")</f>
        <v/>
      </c>
      <c r="JH88" s="254" t="str">
        <f>IFERROR(IF(AND($JD88="mas",'Classificação geral'!$I80=3),'Classificação geral'!R80,""),"")</f>
        <v/>
      </c>
      <c r="JI88" s="254" t="str">
        <f>IFERROR(IF(AND($JD88="mas",'Classificação geral'!$I80=3),'Classificação geral'!J80,""),"")</f>
        <v/>
      </c>
      <c r="JJ88" s="254" t="str">
        <f>IFERROR(IF(AND($JD88="mas",'Classificação geral'!$I80=3),'Classificação geral'!S80,""),"")</f>
        <v/>
      </c>
      <c r="JK88" s="254" t="str">
        <f>IFERROR(IF(AND($JD88="mas",'Classificação geral'!$I80=3),'Classificação geral'!U80,""),"")</f>
        <v/>
      </c>
      <c r="JL88" s="254" t="str">
        <f>IFERROR(IF(AND($JD88="mas",'Classificação geral'!$I80=3),'Classificação geral'!V80,""),"")</f>
        <v/>
      </c>
      <c r="JM88" s="254" t="str">
        <f>IFERROR(IF(AND($JD88="mas",'Classificação geral'!$I80=3),'Classificação geral'!K80,""),"")</f>
        <v/>
      </c>
      <c r="JN88" s="254" t="str">
        <f>IFERROR(IF(AND($JD88="mas",'Classificação geral'!$I80=3),'Classificação geral'!W80,""),"")</f>
        <v/>
      </c>
      <c r="JO88" s="254" t="str">
        <f>IFERROR(IF(AND($JD88="mas",'Classificação geral'!$I80=3),'Classificação geral'!Y80,""),"")</f>
        <v/>
      </c>
      <c r="JP88" s="254" t="str">
        <f>IFERROR(IF(AND($JD88="mas",'Classificação geral'!$I80=3),'Classificação geral'!Z80,""),"")</f>
        <v/>
      </c>
      <c r="JQ88" s="254" t="str">
        <f>IFERROR(IF(AND($JD88="mas",'Classificação geral'!$I80=3),'Classificação geral'!L80,""),"")</f>
        <v/>
      </c>
      <c r="JR88" s="254" t="str">
        <f>IFERROR(IF(AND($JD88="mas",'Classificação geral'!$I80=3),'Classificação geral'!$AG80,""),"")</f>
        <v/>
      </c>
      <c r="JS88" s="256" t="str">
        <f>IFERROR(RANK(JR88,JR:JR,0)+ COUNTIF(JR$13:$JR86,JR88),"")</f>
        <v/>
      </c>
    </row>
    <row r="89" spans="1:279" s="209" customFormat="1" ht="24.75" customHeight="1" x14ac:dyDescent="0.5">
      <c r="A89" s="297"/>
      <c r="B89" s="309" t="str">
        <f t="shared" si="139"/>
        <v/>
      </c>
      <c r="C89" s="292" t="str">
        <f t="shared" si="140"/>
        <v/>
      </c>
      <c r="D89" s="292" t="str">
        <f t="shared" si="141"/>
        <v/>
      </c>
      <c r="E89" s="292" t="str">
        <f t="shared" si="142"/>
        <v/>
      </c>
      <c r="F89" s="293" t="str">
        <f t="shared" si="143"/>
        <v/>
      </c>
      <c r="G89" s="293" t="str">
        <f t="shared" si="144"/>
        <v/>
      </c>
      <c r="H89" s="294" t="str">
        <f t="shared" si="145"/>
        <v/>
      </c>
      <c r="I89" s="294" t="str">
        <f t="shared" si="146"/>
        <v/>
      </c>
      <c r="J89" s="294" t="str">
        <f t="shared" si="147"/>
        <v/>
      </c>
      <c r="K89" s="294" t="str">
        <f t="shared" si="148"/>
        <v/>
      </c>
      <c r="L89" s="294" t="str">
        <f t="shared" si="149"/>
        <v/>
      </c>
      <c r="M89" s="294" t="str">
        <f t="shared" si="150"/>
        <v/>
      </c>
      <c r="N89" s="294" t="str">
        <f t="shared" si="151"/>
        <v/>
      </c>
      <c r="O89" s="294" t="str">
        <f t="shared" si="152"/>
        <v/>
      </c>
      <c r="P89" s="294" t="str">
        <f t="shared" si="153"/>
        <v/>
      </c>
      <c r="Q89" s="294" t="str">
        <f t="shared" si="154"/>
        <v/>
      </c>
      <c r="R89" s="294" t="str">
        <f t="shared" si="121"/>
        <v/>
      </c>
      <c r="S89" s="294" t="str">
        <f t="shared" si="121"/>
        <v/>
      </c>
      <c r="T89" s="294" t="str">
        <f t="shared" si="155"/>
        <v/>
      </c>
      <c r="U89" s="294" t="str">
        <f t="shared" si="156"/>
        <v/>
      </c>
      <c r="V89" s="295">
        <v>75</v>
      </c>
      <c r="W89" s="296"/>
      <c r="X89" s="296"/>
      <c r="Y89" s="309" t="str">
        <f t="shared" si="157"/>
        <v/>
      </c>
      <c r="Z89" s="292" t="str">
        <f t="shared" si="158"/>
        <v/>
      </c>
      <c r="AA89" s="292" t="str">
        <f t="shared" si="159"/>
        <v/>
      </c>
      <c r="AB89" s="292" t="str">
        <f t="shared" si="160"/>
        <v/>
      </c>
      <c r="AC89" s="293" t="str">
        <f t="shared" si="161"/>
        <v/>
      </c>
      <c r="AD89" s="293" t="str">
        <f t="shared" si="162"/>
        <v/>
      </c>
      <c r="AE89" s="294" t="str">
        <f t="shared" si="163"/>
        <v/>
      </c>
      <c r="AF89" s="294" t="str">
        <f t="shared" si="164"/>
        <v/>
      </c>
      <c r="AG89" s="294" t="str">
        <f t="shared" si="165"/>
        <v/>
      </c>
      <c r="AH89" s="294" t="str">
        <f t="shared" si="166"/>
        <v/>
      </c>
      <c r="AI89" s="294" t="str">
        <f t="shared" si="167"/>
        <v/>
      </c>
      <c r="AJ89" s="294" t="str">
        <f t="shared" si="168"/>
        <v/>
      </c>
      <c r="AK89" s="294" t="str">
        <f t="shared" si="169"/>
        <v/>
      </c>
      <c r="AL89" s="294" t="str">
        <f t="shared" si="170"/>
        <v/>
      </c>
      <c r="AM89" s="294" t="str">
        <f t="shared" si="171"/>
        <v/>
      </c>
      <c r="AN89" s="294" t="str">
        <f t="shared" si="172"/>
        <v/>
      </c>
      <c r="AO89" s="294" t="str">
        <f t="shared" si="122"/>
        <v/>
      </c>
      <c r="AP89" s="294" t="str">
        <f t="shared" si="122"/>
        <v/>
      </c>
      <c r="AQ89" s="294" t="str">
        <f t="shared" si="173"/>
        <v/>
      </c>
      <c r="AR89" s="294" t="str">
        <f t="shared" si="174"/>
        <v/>
      </c>
      <c r="AS89" s="295">
        <v>75</v>
      </c>
      <c r="AT89" s="296"/>
      <c r="AU89" s="297"/>
      <c r="AV89" s="310" t="str">
        <f t="shared" si="175"/>
        <v/>
      </c>
      <c r="AW89" s="292" t="str">
        <f t="shared" si="176"/>
        <v/>
      </c>
      <c r="AX89" s="292" t="str">
        <f t="shared" si="177"/>
        <v/>
      </c>
      <c r="AY89" s="293" t="str">
        <f t="shared" si="178"/>
        <v/>
      </c>
      <c r="AZ89" s="293" t="str">
        <f t="shared" si="179"/>
        <v/>
      </c>
      <c r="BA89" s="293" t="str">
        <f t="shared" si="180"/>
        <v/>
      </c>
      <c r="BB89" s="294" t="str">
        <f t="shared" si="181"/>
        <v/>
      </c>
      <c r="BC89" s="294" t="str">
        <f t="shared" si="182"/>
        <v/>
      </c>
      <c r="BD89" s="294" t="str">
        <f t="shared" si="183"/>
        <v/>
      </c>
      <c r="BE89" s="294" t="str">
        <f t="shared" si="184"/>
        <v/>
      </c>
      <c r="BF89" s="294" t="str">
        <f t="shared" si="185"/>
        <v/>
      </c>
      <c r="BG89" s="294" t="str">
        <f t="shared" si="186"/>
        <v/>
      </c>
      <c r="BH89" s="294" t="str">
        <f t="shared" si="187"/>
        <v/>
      </c>
      <c r="BI89" s="294" t="str">
        <f t="shared" si="188"/>
        <v/>
      </c>
      <c r="BJ89" s="294" t="str">
        <f t="shared" si="189"/>
        <v/>
      </c>
      <c r="BK89" s="294" t="str">
        <f t="shared" si="190"/>
        <v/>
      </c>
      <c r="BL89" s="294" t="str">
        <f t="shared" si="123"/>
        <v/>
      </c>
      <c r="BM89" s="294" t="str">
        <f t="shared" si="123"/>
        <v/>
      </c>
      <c r="BN89" s="294" t="str">
        <f t="shared" si="191"/>
        <v/>
      </c>
      <c r="BO89" s="294" t="str">
        <f t="shared" si="192"/>
        <v/>
      </c>
      <c r="BP89" s="295">
        <v>75</v>
      </c>
      <c r="BQ89" s="296"/>
      <c r="BR89" s="296"/>
      <c r="BS89" s="310" t="str">
        <f t="shared" si="193"/>
        <v/>
      </c>
      <c r="BT89" s="292" t="str">
        <f t="shared" si="194"/>
        <v/>
      </c>
      <c r="BU89" s="292" t="str">
        <f t="shared" si="195"/>
        <v/>
      </c>
      <c r="BV89" s="293" t="str">
        <f t="shared" si="196"/>
        <v/>
      </c>
      <c r="BW89" s="293" t="str">
        <f t="shared" si="197"/>
        <v/>
      </c>
      <c r="BX89" s="293" t="str">
        <f t="shared" si="124"/>
        <v/>
      </c>
      <c r="BY89" s="294" t="str">
        <f t="shared" si="124"/>
        <v/>
      </c>
      <c r="BZ89" s="294" t="str">
        <f t="shared" si="198"/>
        <v/>
      </c>
      <c r="CA89" s="294" t="str">
        <f t="shared" si="199"/>
        <v/>
      </c>
      <c r="CB89" s="294" t="str">
        <f t="shared" si="200"/>
        <v/>
      </c>
      <c r="CC89" s="294" t="str">
        <f t="shared" si="201"/>
        <v/>
      </c>
      <c r="CD89" s="294" t="str">
        <f t="shared" si="202"/>
        <v/>
      </c>
      <c r="CE89" s="294" t="str">
        <f t="shared" si="203"/>
        <v/>
      </c>
      <c r="CF89" s="294" t="str">
        <f t="shared" si="204"/>
        <v/>
      </c>
      <c r="CG89" s="294" t="str">
        <f t="shared" si="205"/>
        <v/>
      </c>
      <c r="CH89" s="294" t="str">
        <f t="shared" si="206"/>
        <v/>
      </c>
      <c r="CI89" s="294" t="str">
        <f t="shared" si="125"/>
        <v/>
      </c>
      <c r="CJ89" s="294" t="str">
        <f t="shared" si="125"/>
        <v/>
      </c>
      <c r="CK89" s="294" t="str">
        <f t="shared" si="207"/>
        <v/>
      </c>
      <c r="CL89" s="294" t="str">
        <f t="shared" si="208"/>
        <v/>
      </c>
      <c r="CM89" s="295">
        <v>75</v>
      </c>
      <c r="CN89" s="297"/>
      <c r="CO89" s="297"/>
      <c r="CP89" s="309" t="str">
        <f t="shared" si="209"/>
        <v/>
      </c>
      <c r="CQ89" s="292" t="str">
        <f t="shared" si="210"/>
        <v/>
      </c>
      <c r="CR89" s="292" t="str">
        <f t="shared" si="211"/>
        <v/>
      </c>
      <c r="CS89" s="292" t="str">
        <f t="shared" si="212"/>
        <v/>
      </c>
      <c r="CT89" s="293" t="str">
        <f t="shared" si="213"/>
        <v/>
      </c>
      <c r="CU89" s="293" t="str">
        <f t="shared" si="214"/>
        <v/>
      </c>
      <c r="CV89" s="294" t="str">
        <f t="shared" si="215"/>
        <v/>
      </c>
      <c r="CW89" s="294" t="str">
        <f t="shared" si="216"/>
        <v/>
      </c>
      <c r="CX89" s="294" t="str">
        <f t="shared" si="217"/>
        <v/>
      </c>
      <c r="CY89" s="294" t="str">
        <f t="shared" si="218"/>
        <v/>
      </c>
      <c r="CZ89" s="294" t="str">
        <f t="shared" si="219"/>
        <v/>
      </c>
      <c r="DA89" s="294" t="str">
        <f t="shared" si="220"/>
        <v/>
      </c>
      <c r="DB89" s="294" t="str">
        <f t="shared" si="221"/>
        <v/>
      </c>
      <c r="DC89" s="294" t="str">
        <f t="shared" si="222"/>
        <v/>
      </c>
      <c r="DD89" s="294" t="str">
        <f t="shared" si="223"/>
        <v/>
      </c>
      <c r="DE89" s="294" t="str">
        <f t="shared" si="224"/>
        <v/>
      </c>
      <c r="DF89" s="294" t="str">
        <f t="shared" si="126"/>
        <v/>
      </c>
      <c r="DG89" s="294" t="str">
        <f t="shared" si="126"/>
        <v/>
      </c>
      <c r="DH89" s="294" t="str">
        <f t="shared" si="225"/>
        <v/>
      </c>
      <c r="DI89" s="294" t="str">
        <f t="shared" si="226"/>
        <v/>
      </c>
      <c r="DJ89" s="295">
        <v>75</v>
      </c>
      <c r="DK89" s="296"/>
      <c r="DL89" s="296"/>
      <c r="DM89" s="309" t="str">
        <f t="shared" si="227"/>
        <v/>
      </c>
      <c r="DN89" s="292" t="str">
        <f t="shared" si="228"/>
        <v/>
      </c>
      <c r="DO89" s="292" t="str">
        <f t="shared" si="229"/>
        <v/>
      </c>
      <c r="DP89" s="292" t="str">
        <f t="shared" si="230"/>
        <v/>
      </c>
      <c r="DQ89" s="293" t="str">
        <f t="shared" si="231"/>
        <v/>
      </c>
      <c r="DR89" s="293" t="str">
        <f t="shared" si="232"/>
        <v/>
      </c>
      <c r="DS89" s="293" t="str">
        <f t="shared" si="127"/>
        <v/>
      </c>
      <c r="DT89" s="293" t="str">
        <f t="shared" si="128"/>
        <v/>
      </c>
      <c r="DU89" s="294" t="str">
        <f t="shared" si="129"/>
        <v/>
      </c>
      <c r="DV89" s="294" t="str">
        <f t="shared" si="130"/>
        <v/>
      </c>
      <c r="DW89" s="294" t="str">
        <f t="shared" si="131"/>
        <v/>
      </c>
      <c r="DX89" s="294" t="str">
        <f t="shared" si="132"/>
        <v/>
      </c>
      <c r="DY89" s="294" t="str">
        <f t="shared" si="133"/>
        <v/>
      </c>
      <c r="DZ89" s="294" t="str">
        <f t="shared" si="134"/>
        <v/>
      </c>
      <c r="EA89" s="294" t="str">
        <f t="shared" si="135"/>
        <v/>
      </c>
      <c r="EB89" s="294" t="str">
        <f t="shared" si="136"/>
        <v/>
      </c>
      <c r="EC89" s="294" t="str">
        <f t="shared" si="137"/>
        <v/>
      </c>
      <c r="ED89" s="294" t="str">
        <f t="shared" si="120"/>
        <v/>
      </c>
      <c r="EE89" s="294" t="str">
        <f t="shared" si="138"/>
        <v/>
      </c>
      <c r="EF89" s="294" t="str">
        <f t="shared" si="233"/>
        <v/>
      </c>
      <c r="EG89" s="295">
        <v>75</v>
      </c>
      <c r="EH89" s="203"/>
      <c r="EI89" s="203"/>
      <c r="EJ89" s="203"/>
      <c r="EK89" s="203"/>
      <c r="EL89" s="203"/>
      <c r="EM89" s="203"/>
      <c r="EN89" s="203"/>
      <c r="EO89" s="203"/>
      <c r="EP89" s="203"/>
      <c r="EQ89" s="203"/>
      <c r="ER89" s="203"/>
      <c r="ES89" s="203"/>
      <c r="ET89" s="203"/>
      <c r="EU89" s="254" t="str">
        <f>IFERROR(IF(AND('Classificação geral'!$H81="FEM",'Classificação geral'!$I81=1,'Classificação geral'!$F81="Mini"),'Classificação geral'!$A81,""),"")</f>
        <v/>
      </c>
      <c r="EV89" s="254" t="str">
        <f>IFERROR(IF(AND('Classificação geral'!$H81="FEM",'Classificação geral'!$I81=1,'Classificação geral'!F81="Mini"),'Classificação geral'!$B81,""),"")</f>
        <v/>
      </c>
      <c r="EW89" s="255" t="str">
        <f>IF($EV89='Classificação geral'!$B81,'Classificação geral'!$C81,"")</f>
        <v/>
      </c>
      <c r="EX89" s="255" t="str">
        <f>IF($EV89='Classificação geral'!$B81,'Classificação geral'!$D81,"")</f>
        <v/>
      </c>
      <c r="EY89" s="255" t="str">
        <f>IF($EV89='Classificação geral'!$B81,'Classificação geral'!$H81,"")</f>
        <v/>
      </c>
      <c r="EZ89" s="255" t="str">
        <f>IF($EY89='Classificação geral'!$H81,'Classificação geral'!$I81,"")</f>
        <v/>
      </c>
      <c r="FA89" s="255" t="str">
        <f>IF($EZ89='Classificação geral'!$I81,'Classificação geral'!$N81,"")</f>
        <v/>
      </c>
      <c r="FB89" s="255" t="str">
        <f>IF($EZ89='Classificação geral'!$I81,'Classificação geral'!$Q81,"")</f>
        <v/>
      </c>
      <c r="FC89" s="255" t="str">
        <f>IF($EZ89='Classificação geral'!$I81,'Classificação geral'!$R81,"")</f>
        <v/>
      </c>
      <c r="FD89" s="255" t="str">
        <f>IF($EZ89='Classificação geral'!$I81,'Classificação geral'!$J81,"")</f>
        <v/>
      </c>
      <c r="FE89" s="255" t="str">
        <f>IF($EZ89='Classificação geral'!$I81,'Classificação geral'!$S81,"")</f>
        <v/>
      </c>
      <c r="FF89" s="255" t="str">
        <f>IF($EZ89='Classificação geral'!$I81,'Classificação geral'!$U81,"")</f>
        <v/>
      </c>
      <c r="FG89" s="255" t="str">
        <f>IF($EZ89='Classificação geral'!$I81,'Classificação geral'!$V81,"")</f>
        <v/>
      </c>
      <c r="FH89" s="255" t="str">
        <f>IF($EZ89='Classificação geral'!$I81,'Classificação geral'!$K81,"")</f>
        <v/>
      </c>
      <c r="FI89" s="255" t="str">
        <f>IF($EZ89='Classificação geral'!$I81,'Classificação geral'!$W81,"")</f>
        <v/>
      </c>
      <c r="FJ89" s="255" t="str">
        <f>IF($EZ89='Classificação geral'!$I81,'Classificação geral'!$Y81,"")</f>
        <v/>
      </c>
      <c r="FK89" s="255" t="str">
        <f>IF($EZ89='Classificação geral'!$I81,'Classificação geral'!$Z81,"")</f>
        <v/>
      </c>
      <c r="FL89" s="255" t="str">
        <f>IF($EZ89='Classificação geral'!$I81,'Classificação geral'!$L81,"")</f>
        <v/>
      </c>
      <c r="FM89" s="255" t="str">
        <f>IF($EZ89='Classificação geral'!$I81,'Classificação geral'!$M81,"")</f>
        <v/>
      </c>
      <c r="FN89" s="255" t="str">
        <f>IF($EZ89='Classificação geral'!$I81,'Classificação geral'!$AG81,"")</f>
        <v/>
      </c>
      <c r="FO89" s="256" t="str">
        <f>IFERROR(RANK(FN89,FN:FN,0)+ COUNTIF($FN$13:FN88,FN89),"")</f>
        <v/>
      </c>
      <c r="FP89" s="244"/>
      <c r="FQ89" s="254" t="str">
        <f>IFERROR(IF(AND('Classificação geral'!$H81="mas",'Classificação geral'!$I81=1,'Classificação geral'!$F81="Mini"),'Classificação geral'!$A81,""),"")</f>
        <v/>
      </c>
      <c r="FR89" s="254" t="str">
        <f>IFERROR(IF(AND('Classificação geral'!$H81="mas",'Classificação geral'!$I81=1,'Classificação geral'!$F81="Mini"),'Classificação geral'!$B81,""),"")</f>
        <v/>
      </c>
      <c r="FS89" s="255" t="str">
        <f>IF($FR89='Classificação geral'!$B81,'Classificação geral'!$C81,"")</f>
        <v/>
      </c>
      <c r="FT89" s="255" t="str">
        <f>IF($FR89='Classificação geral'!$B81,'Classificação geral'!$D81,"")</f>
        <v/>
      </c>
      <c r="FU89" s="255" t="str">
        <f>IF($FR89='Classificação geral'!$B81,'Classificação geral'!$H81,"")</f>
        <v/>
      </c>
      <c r="FV89" s="254" t="str">
        <f>IFERROR(IF(AND($FU89="mas",'Classificação geral'!$I81=1),'Classificação geral'!I81,""),"")</f>
        <v/>
      </c>
      <c r="FW89" s="254" t="str">
        <f>IFERROR(IF(AND($FU89="mas",'Classificação geral'!$I81=1),'Classificação geral'!N81,""),"")</f>
        <v/>
      </c>
      <c r="FX89" s="254" t="str">
        <f>IFERROR(IF(AND($FU89="mas",'Classificação geral'!$I81=1),'Classificação geral'!Q81,""),"")</f>
        <v/>
      </c>
      <c r="FY89" s="254" t="str">
        <f>IFERROR(IF(AND($FU89="mas",'Classificação geral'!$I81=1),'Classificação geral'!R81,""),"")</f>
        <v/>
      </c>
      <c r="FZ89" s="254" t="str">
        <f>IFERROR(IF(AND($FU89="mas",'Classificação geral'!$I81=1),'Classificação geral'!J81,""),"")</f>
        <v/>
      </c>
      <c r="GA89" s="254" t="str">
        <f>IFERROR(IF(AND($FU89="mas",'Classificação geral'!$I81=1),'Classificação geral'!S81,""),"")</f>
        <v/>
      </c>
      <c r="GB89" s="254" t="str">
        <f>IFERROR(IF(AND($FU89="mas",'Classificação geral'!$I81=1),'Classificação geral'!U81,""),"")</f>
        <v/>
      </c>
      <c r="GC89" s="254" t="str">
        <f>IFERROR(IF(AND($FU89="mas",'Classificação geral'!$I81=1),'Classificação geral'!V81,""),"")</f>
        <v/>
      </c>
      <c r="GD89" s="254" t="str">
        <f>IFERROR(IF(AND($FU89="mas",'Classificação geral'!$I81=1),'Classificação geral'!K81,""),"")</f>
        <v/>
      </c>
      <c r="GE89" s="254" t="str">
        <f>IFERROR(IF(AND($FU89="mas",'Classificação geral'!$I81=1),'Classificação geral'!W81,""),"")</f>
        <v/>
      </c>
      <c r="GF89" s="254" t="str">
        <f>IFERROR(IF(AND($FU89="mas",'Classificação geral'!$I81=1),'Classificação geral'!Y81,""),"")</f>
        <v/>
      </c>
      <c r="GG89" s="254" t="str">
        <f>IFERROR(IF(AND($FU89="mas",'Classificação geral'!$I81=1),'Classificação geral'!Z81,""),"")</f>
        <v/>
      </c>
      <c r="GH89" s="254" t="str">
        <f>IFERROR(IF(AND($FU89="mas",'Classificação geral'!$I81=1),'Classificação geral'!L81,""),"")</f>
        <v/>
      </c>
      <c r="GI89" s="254" t="str">
        <f>IFERROR(IF(AND($FU89="mas",'Classificação geral'!$I81=1),'Classificação geral'!M81,""),"")</f>
        <v/>
      </c>
      <c r="GJ89" s="302" t="str">
        <f>IFERROR(IF(AND($FU89="mas",'Classificação geral'!$I81=1),'Classificação geral'!AG81,""),"")</f>
        <v/>
      </c>
      <c r="GK89" s="256" t="str">
        <f>IFERROR(RANK(GJ89,GJ:GJ,0)+ COUNTIF($GJ$13:GJ88,GJ89),"")</f>
        <v/>
      </c>
      <c r="GL89" s="244"/>
      <c r="GM89" s="254" t="str">
        <f>IFERROR(IF(AND('Classificação geral'!$H81="fem",'Classificação geral'!$I81=2,'Classificação geral'!$F81="Mini"),'Classificação geral'!$A81,""),"")</f>
        <v/>
      </c>
      <c r="GN89" s="254" t="str">
        <f>IFERROR(IF(AND('Classificação geral'!$H81="fem",'Classificação geral'!$I81=2,'Classificação geral'!$F81="Mini"),'Classificação geral'!$B81,""),"")</f>
        <v/>
      </c>
      <c r="GO89" s="255" t="str">
        <f>IF($GN89='Classificação geral'!$B81,'Classificação geral'!$C81,"")</f>
        <v/>
      </c>
      <c r="GP89" s="255" t="str">
        <f>IF($GN89='Classificação geral'!$B81,'Classificação geral'!$D81,"")</f>
        <v/>
      </c>
      <c r="GQ89" s="255" t="str">
        <f>IF($GN89='Classificação geral'!$B81,'Classificação geral'!$H81,"")</f>
        <v/>
      </c>
      <c r="GR89" s="254" t="str">
        <f>IFERROR(IF(AND($GQ89="fem",'Classificação geral'!$I81=2),'Classificação geral'!I81,""),"")</f>
        <v/>
      </c>
      <c r="GS89" s="254" t="str">
        <f>IFERROR(IF(AND($GQ89="fem",'Classificação geral'!$I81=2),'Classificação geral'!N81,""),"")</f>
        <v/>
      </c>
      <c r="GT89" s="254" t="str">
        <f>IFERROR(IF(AND($GQ89="fem",'Classificação geral'!$I81=2),'Classificação geral'!Q81,""),"")</f>
        <v/>
      </c>
      <c r="GU89" s="254" t="str">
        <f>IFERROR(IF(AND($GQ89="fem",'Classificação geral'!$I81=2),'Classificação geral'!R81,""),"")</f>
        <v/>
      </c>
      <c r="GV89" s="254" t="str">
        <f>IFERROR(IF(AND($GQ89="fem",'Classificação geral'!$I81=2),'Classificação geral'!J81,""),"")</f>
        <v/>
      </c>
      <c r="GW89" s="254" t="str">
        <f>IFERROR(IF(AND($GQ89="fem",'Classificação geral'!$I81=2),'Classificação geral'!S81,""),"")</f>
        <v/>
      </c>
      <c r="GX89" s="254" t="str">
        <f>IFERROR(IF(AND($GQ89="fem",'Classificação geral'!$I81=2),'Classificação geral'!U81,""),"")</f>
        <v/>
      </c>
      <c r="GY89" s="254" t="str">
        <f>IFERROR(IF(AND($GQ89="fem",'Classificação geral'!$I81=2),'Classificação geral'!V81,""),"")</f>
        <v/>
      </c>
      <c r="GZ89" s="254" t="str">
        <f>IFERROR(IF(AND($GQ89="fem",'Classificação geral'!$I81=2),'Classificação geral'!K81,""),"")</f>
        <v/>
      </c>
      <c r="HA89" s="254" t="str">
        <f>IFERROR(IF(AND($GQ89="fem",'Classificação geral'!$I81=2),'Classificação geral'!W81,""),"")</f>
        <v/>
      </c>
      <c r="HB89" s="254" t="str">
        <f>IFERROR(IF(AND($GQ89="fem",'Classificação geral'!$I81=2),'Classificação geral'!Y81,""),"")</f>
        <v/>
      </c>
      <c r="HC89" s="254" t="str">
        <f>IFERROR(IF(AND($GQ89="fem",'Classificação geral'!$I81=2),'Classificação geral'!Z81,""),"")</f>
        <v/>
      </c>
      <c r="HD89" s="254" t="str">
        <f>IFERROR(IF(AND($GQ89="fem",'Classificação geral'!$I81=2),'Classificação geral'!L81,""),"")</f>
        <v/>
      </c>
      <c r="HE89" s="254" t="str">
        <f>IFERROR(IF(AND($GQ89="fem",'Classificação geral'!$I81=2),'Classificação geral'!M81,""),"")</f>
        <v/>
      </c>
      <c r="HF89" s="254" t="str">
        <f>IFERROR(IF(AND($GQ89="fem",'Classificação geral'!$I81=2),'Classificação geral'!AG81,""),"")</f>
        <v/>
      </c>
      <c r="HG89" s="256" t="str">
        <f>IFERROR(RANK(HF89,HF:HF,0)+ COUNTIF(HF$13:$HF87,HF89),"")</f>
        <v/>
      </c>
      <c r="HH89" s="244"/>
      <c r="HI89" s="254" t="str">
        <f>IFERROR(IF(AND('Classificação geral'!$H81="mas",'Classificação geral'!$I81=2,'Classificação geral'!$F81="Mini"),'Classificação geral'!$A81,""),"")</f>
        <v/>
      </c>
      <c r="HJ89" s="254" t="str">
        <f>IFERROR(IF(AND('Classificação geral'!$H81="mas",'Classificação geral'!$I81=2,'Classificação geral'!$F81="Mini"),'Classificação geral'!$B81,""),"")</f>
        <v/>
      </c>
      <c r="HK89" s="255" t="str">
        <f>IF($HJ89='Classificação geral'!$B81,'Classificação geral'!$C81,"")</f>
        <v/>
      </c>
      <c r="HL89" s="255" t="str">
        <f>IF($HJ89='Classificação geral'!$B81,'Classificação geral'!$D81,"")</f>
        <v/>
      </c>
      <c r="HM89" s="255" t="str">
        <f>IF($HJ89='Classificação geral'!$B81,'Classificação geral'!$H81,"")</f>
        <v/>
      </c>
      <c r="HN89" s="254" t="str">
        <f>IFERROR(IF(AND($HM89="mas",'Classificação geral'!$I81=2),'Classificação geral'!I81,""),"")</f>
        <v/>
      </c>
      <c r="HO89" s="254" t="str">
        <f>IFERROR(IF(AND($HM89="mas",'Classificação geral'!$I81=2),'Classificação geral'!N81,""),"")</f>
        <v/>
      </c>
      <c r="HP89" s="254" t="str">
        <f>IFERROR(IF(AND($HM89="mas",'Classificação geral'!$I81=2),'Classificação geral'!Q81,""),"")</f>
        <v/>
      </c>
      <c r="HQ89" s="254" t="str">
        <f>IFERROR(IF(AND($HM89="mas",'Classificação geral'!$I81=2),'Classificação geral'!R81,""),"")</f>
        <v/>
      </c>
      <c r="HR89" s="254" t="str">
        <f>IFERROR(IF(AND($HM89="mas",'Classificação geral'!$I81=2),'Classificação geral'!J81,""),"")</f>
        <v/>
      </c>
      <c r="HS89" s="254" t="str">
        <f>IFERROR(IF(AND($HM89="mas",'Classificação geral'!$I81=2),'Classificação geral'!S81,""),"")</f>
        <v/>
      </c>
      <c r="HT89" s="254" t="str">
        <f>IFERROR(IF(AND($HM89="mas",'Classificação geral'!$I81=2),'Classificação geral'!U81,""),"")</f>
        <v/>
      </c>
      <c r="HU89" s="254" t="str">
        <f>IFERROR(IF(AND($HM89="mas",'Classificação geral'!$I81=2),'Classificação geral'!V81,""),"")</f>
        <v/>
      </c>
      <c r="HV89" s="254" t="str">
        <f>IFERROR(IF(AND($HM89="mas",'Classificação geral'!$I81=2),'Classificação geral'!J81,""),"")</f>
        <v/>
      </c>
      <c r="HW89" s="254" t="str">
        <f>IFERROR(IF(AND($HM89="mas",'Classificação geral'!$I81=2),'Classificação geral'!W81,""),"")</f>
        <v/>
      </c>
      <c r="HX89" s="254" t="str">
        <f>IFERROR(IF(AND($HM89="mas",'Classificação geral'!$I81=2),'Classificação geral'!Y81,""),"")</f>
        <v/>
      </c>
      <c r="HY89" s="254" t="str">
        <f>IFERROR(IF(AND($HM89="mas",'Classificação geral'!$I81=2),'Classificação geral'!Z81,""),"")</f>
        <v/>
      </c>
      <c r="HZ89" s="254" t="str">
        <f>IFERROR(IF(AND($HM89="mas",'Classificação geral'!$I81=2),'Classificação geral'!L81,""),"")</f>
        <v/>
      </c>
      <c r="IA89" s="254" t="str">
        <f>IFERROR(IF(AND($HM89="mas",'Classificação geral'!$I81=2),'Classificação geral'!$AG81,""),"")</f>
        <v/>
      </c>
      <c r="IB89" s="256" t="str">
        <f>IFERROR(RANK(IA89,IA:IA,0)+ COUNTIF($IA$13:IA$13,IA89),"")</f>
        <v/>
      </c>
      <c r="IC89" s="244"/>
      <c r="ID89" s="254" t="str">
        <f>IFERROR(IF(AND('Classificação geral'!$H81="fem",'Classificação geral'!$I81=3,'Classificação geral'!$F81="Mini"),'Classificação geral'!$A81,""),"")</f>
        <v/>
      </c>
      <c r="IE89" s="254" t="str">
        <f>IFERROR(IF(AND('Classificação geral'!$H81="fem",'Classificação geral'!$I81=3,'Classificação geral'!$F81="Mini"),'Classificação geral'!$B81,""),"")</f>
        <v/>
      </c>
      <c r="IF89" s="255" t="str">
        <f>IF($IE89='Classificação geral'!$B81,'Classificação geral'!$C81,"")</f>
        <v/>
      </c>
      <c r="IG89" s="255" t="str">
        <f>IF($IE89='Classificação geral'!$B81,'Classificação geral'!$D81,"")</f>
        <v/>
      </c>
      <c r="IH89" s="255" t="str">
        <f>IF($IE89='Classificação geral'!$B81,'Classificação geral'!$H81,"")</f>
        <v/>
      </c>
      <c r="II89" s="255" t="str">
        <f>IF($IH89='Classificação geral'!$H81,'Classificação geral'!$I81,"")</f>
        <v/>
      </c>
      <c r="IJ89" s="255" t="str">
        <f>IF($II89='Classificação geral'!$I81,'Classificação geral'!$N81,"")</f>
        <v/>
      </c>
      <c r="IK89" s="255" t="str">
        <f>IF($II89='Classificação geral'!$I81,'Classificação geral'!$Q81,"")</f>
        <v/>
      </c>
      <c r="IL89" s="255" t="str">
        <f>IF($II89='Classificação geral'!$I81,'Classificação geral'!$R81,"")</f>
        <v/>
      </c>
      <c r="IM89" s="255" t="str">
        <f>IF($II89='Classificação geral'!$I81,'Classificação geral'!$J81,"")</f>
        <v/>
      </c>
      <c r="IN89" s="255" t="str">
        <f>IF($II89='Classificação geral'!$I81,'Classificação geral'!$S81,"")</f>
        <v/>
      </c>
      <c r="IO89" s="255" t="str">
        <f>IF($II89='Classificação geral'!$I81,'Classificação geral'!$U81,"")</f>
        <v/>
      </c>
      <c r="IP89" s="255" t="str">
        <f>IF($II89='Classificação geral'!$I81,'Classificação geral'!$V81,"")</f>
        <v/>
      </c>
      <c r="IQ89" s="255" t="str">
        <f>IF($II89='Classificação geral'!$I81,'Classificação geral'!$K81,"")</f>
        <v/>
      </c>
      <c r="IR89" s="255" t="str">
        <f>IF($II89='Classificação geral'!$I81,'Classificação geral'!$W81,"")</f>
        <v/>
      </c>
      <c r="IS89" s="255" t="str">
        <f>IF($II89='Classificação geral'!$I81,'Classificação geral'!$Y81,"")</f>
        <v/>
      </c>
      <c r="IT89" s="255" t="str">
        <f>IF($II89='Classificação geral'!$I81,'Classificação geral'!$Z81,"")</f>
        <v/>
      </c>
      <c r="IU89" s="255" t="str">
        <f>IF($II89='Classificação geral'!$I81,'Classificação geral'!$L81,"")</f>
        <v/>
      </c>
      <c r="IV89" s="255" t="str">
        <f>IF($II89='Classificação geral'!$I81,'Classificação geral'!$M81,"")</f>
        <v/>
      </c>
      <c r="IW89" s="255" t="str">
        <f>IF($II89='Classificação geral'!$I81,'Classificação geral'!$AG81,"")</f>
        <v/>
      </c>
      <c r="IX89" s="256" t="str">
        <f>IFERROR(RANK(IW89,IW:IW,0)+ COUNTIF($IW$13:IW87,IW89),"")</f>
        <v/>
      </c>
      <c r="IY89" s="244"/>
      <c r="IZ89" s="254" t="str">
        <f>IFERROR(IF(AND('Classificação geral'!$H81="mas",'Classificação geral'!$I81=3,'Classificação geral'!$F81="Mini"),'Classificação geral'!$A81,""),"")</f>
        <v/>
      </c>
      <c r="JA89" s="254" t="str">
        <f>IFERROR(IF(AND('Classificação geral'!$H81="mas",'Classificação geral'!$I81=3,'Classificação geral'!$F81="Mini"),'Classificação geral'!$B81,""),"")</f>
        <v/>
      </c>
      <c r="JB89" s="255" t="str">
        <f>IF($JA89='Classificação geral'!$B81,'Classificação geral'!$C81,"")</f>
        <v/>
      </c>
      <c r="JC89" s="255" t="str">
        <f>IF($JA89='Classificação geral'!$B81,'Classificação geral'!$D81,"")</f>
        <v/>
      </c>
      <c r="JD89" s="255" t="str">
        <f>IF($JA89='Classificação geral'!$B81,'Classificação geral'!$H81,"")</f>
        <v/>
      </c>
      <c r="JE89" s="254" t="str">
        <f>IFERROR(IF(AND($JD89="mas",'Classificação geral'!$I81=3),'Classificação geral'!I81,""),"")</f>
        <v/>
      </c>
      <c r="JF89" s="254" t="str">
        <f>IFERROR(IF(AND($JD89="mas",'Classificação geral'!$I81=3),'Classificação geral'!N81,""),"")</f>
        <v/>
      </c>
      <c r="JG89" s="254" t="str">
        <f>IFERROR(IF(AND($JD89="mas",'Classificação geral'!$I81=3),'Classificação geral'!Q81,""),"")</f>
        <v/>
      </c>
      <c r="JH89" s="254" t="str">
        <f>IFERROR(IF(AND($JD89="mas",'Classificação geral'!$I81=3),'Classificação geral'!R81,""),"")</f>
        <v/>
      </c>
      <c r="JI89" s="254" t="str">
        <f>IFERROR(IF(AND($JD89="mas",'Classificação geral'!$I81=3),'Classificação geral'!J81,""),"")</f>
        <v/>
      </c>
      <c r="JJ89" s="254" t="str">
        <f>IFERROR(IF(AND($JD89="mas",'Classificação geral'!$I81=3),'Classificação geral'!S81,""),"")</f>
        <v/>
      </c>
      <c r="JK89" s="254" t="str">
        <f>IFERROR(IF(AND($JD89="mas",'Classificação geral'!$I81=3),'Classificação geral'!U81,""),"")</f>
        <v/>
      </c>
      <c r="JL89" s="254" t="str">
        <f>IFERROR(IF(AND($JD89="mas",'Classificação geral'!$I81=3),'Classificação geral'!V81,""),"")</f>
        <v/>
      </c>
      <c r="JM89" s="254" t="str">
        <f>IFERROR(IF(AND($JD89="mas",'Classificação geral'!$I81=3),'Classificação geral'!K81,""),"")</f>
        <v/>
      </c>
      <c r="JN89" s="254" t="str">
        <f>IFERROR(IF(AND($JD89="mas",'Classificação geral'!$I81=3),'Classificação geral'!W81,""),"")</f>
        <v/>
      </c>
      <c r="JO89" s="254" t="str">
        <f>IFERROR(IF(AND($JD89="mas",'Classificação geral'!$I81=3),'Classificação geral'!Y81,""),"")</f>
        <v/>
      </c>
      <c r="JP89" s="254" t="str">
        <f>IFERROR(IF(AND($JD89="mas",'Classificação geral'!$I81=3),'Classificação geral'!Z81,""),"")</f>
        <v/>
      </c>
      <c r="JQ89" s="254" t="str">
        <f>IFERROR(IF(AND($JD89="mas",'Classificação geral'!$I81=3),'Classificação geral'!L81,""),"")</f>
        <v/>
      </c>
      <c r="JR89" s="254" t="str">
        <f>IFERROR(IF(AND($JD89="mas",'Classificação geral'!$I81=3),'Classificação geral'!$AG81,""),"")</f>
        <v/>
      </c>
      <c r="JS89" s="256" t="str">
        <f>IFERROR(RANK(JR89,JR:JR,0)+ COUNTIF(JR$13:$JR87,JR89),"")</f>
        <v/>
      </c>
    </row>
    <row r="90" spans="1:279" s="209" customFormat="1" ht="24.75" customHeight="1" x14ac:dyDescent="0.5">
      <c r="A90" s="297"/>
      <c r="B90" s="309" t="str">
        <f t="shared" si="139"/>
        <v/>
      </c>
      <c r="C90" s="292" t="str">
        <f t="shared" si="140"/>
        <v/>
      </c>
      <c r="D90" s="292" t="str">
        <f t="shared" si="141"/>
        <v/>
      </c>
      <c r="E90" s="292" t="str">
        <f t="shared" si="142"/>
        <v/>
      </c>
      <c r="F90" s="293" t="str">
        <f t="shared" si="143"/>
        <v/>
      </c>
      <c r="G90" s="293" t="str">
        <f t="shared" si="144"/>
        <v/>
      </c>
      <c r="H90" s="294" t="str">
        <f t="shared" si="145"/>
        <v/>
      </c>
      <c r="I90" s="294" t="str">
        <f t="shared" si="146"/>
        <v/>
      </c>
      <c r="J90" s="294" t="str">
        <f t="shared" si="147"/>
        <v/>
      </c>
      <c r="K90" s="294" t="str">
        <f t="shared" si="148"/>
        <v/>
      </c>
      <c r="L90" s="294" t="str">
        <f t="shared" si="149"/>
        <v/>
      </c>
      <c r="M90" s="294" t="str">
        <f t="shared" si="150"/>
        <v/>
      </c>
      <c r="N90" s="294" t="str">
        <f t="shared" si="151"/>
        <v/>
      </c>
      <c r="O90" s="294" t="str">
        <f t="shared" si="152"/>
        <v/>
      </c>
      <c r="P90" s="294" t="str">
        <f t="shared" si="153"/>
        <v/>
      </c>
      <c r="Q90" s="294" t="str">
        <f t="shared" si="154"/>
        <v/>
      </c>
      <c r="R90" s="294" t="str">
        <f t="shared" si="121"/>
        <v/>
      </c>
      <c r="S90" s="294" t="str">
        <f t="shared" si="121"/>
        <v/>
      </c>
      <c r="T90" s="294" t="str">
        <f t="shared" si="155"/>
        <v/>
      </c>
      <c r="U90" s="294" t="str">
        <f t="shared" si="156"/>
        <v/>
      </c>
      <c r="V90" s="295">
        <v>76</v>
      </c>
      <c r="W90" s="296"/>
      <c r="X90" s="296"/>
      <c r="Y90" s="309" t="str">
        <f t="shared" si="157"/>
        <v/>
      </c>
      <c r="Z90" s="292" t="str">
        <f t="shared" si="158"/>
        <v/>
      </c>
      <c r="AA90" s="292" t="str">
        <f t="shared" si="159"/>
        <v/>
      </c>
      <c r="AB90" s="292" t="str">
        <f t="shared" si="160"/>
        <v/>
      </c>
      <c r="AC90" s="293" t="str">
        <f t="shared" si="161"/>
        <v/>
      </c>
      <c r="AD90" s="293" t="str">
        <f t="shared" si="162"/>
        <v/>
      </c>
      <c r="AE90" s="294" t="str">
        <f t="shared" si="163"/>
        <v/>
      </c>
      <c r="AF90" s="294" t="str">
        <f t="shared" si="164"/>
        <v/>
      </c>
      <c r="AG90" s="294" t="str">
        <f t="shared" si="165"/>
        <v/>
      </c>
      <c r="AH90" s="294" t="str">
        <f t="shared" si="166"/>
        <v/>
      </c>
      <c r="AI90" s="294" t="str">
        <f t="shared" si="167"/>
        <v/>
      </c>
      <c r="AJ90" s="294" t="str">
        <f t="shared" si="168"/>
        <v/>
      </c>
      <c r="AK90" s="294" t="str">
        <f t="shared" si="169"/>
        <v/>
      </c>
      <c r="AL90" s="294" t="str">
        <f t="shared" si="170"/>
        <v/>
      </c>
      <c r="AM90" s="294" t="str">
        <f t="shared" si="171"/>
        <v/>
      </c>
      <c r="AN90" s="294" t="str">
        <f t="shared" si="172"/>
        <v/>
      </c>
      <c r="AO90" s="294" t="str">
        <f t="shared" si="122"/>
        <v/>
      </c>
      <c r="AP90" s="294" t="str">
        <f t="shared" si="122"/>
        <v/>
      </c>
      <c r="AQ90" s="294" t="str">
        <f t="shared" si="173"/>
        <v/>
      </c>
      <c r="AR90" s="294" t="str">
        <f t="shared" si="174"/>
        <v/>
      </c>
      <c r="AS90" s="295">
        <v>76</v>
      </c>
      <c r="AT90" s="296"/>
      <c r="AU90" s="297"/>
      <c r="AV90" s="310" t="str">
        <f t="shared" si="175"/>
        <v/>
      </c>
      <c r="AW90" s="292" t="str">
        <f t="shared" si="176"/>
        <v/>
      </c>
      <c r="AX90" s="292" t="str">
        <f t="shared" si="177"/>
        <v/>
      </c>
      <c r="AY90" s="293" t="str">
        <f t="shared" si="178"/>
        <v/>
      </c>
      <c r="AZ90" s="293" t="str">
        <f t="shared" si="179"/>
        <v/>
      </c>
      <c r="BA90" s="293" t="str">
        <f t="shared" si="180"/>
        <v/>
      </c>
      <c r="BB90" s="294" t="str">
        <f t="shared" si="181"/>
        <v/>
      </c>
      <c r="BC90" s="294" t="str">
        <f t="shared" si="182"/>
        <v/>
      </c>
      <c r="BD90" s="294" t="str">
        <f t="shared" si="183"/>
        <v/>
      </c>
      <c r="BE90" s="294" t="str">
        <f t="shared" si="184"/>
        <v/>
      </c>
      <c r="BF90" s="294" t="str">
        <f t="shared" si="185"/>
        <v/>
      </c>
      <c r="BG90" s="294" t="str">
        <f t="shared" si="186"/>
        <v/>
      </c>
      <c r="BH90" s="294" t="str">
        <f t="shared" si="187"/>
        <v/>
      </c>
      <c r="BI90" s="294" t="str">
        <f t="shared" si="188"/>
        <v/>
      </c>
      <c r="BJ90" s="294" t="str">
        <f t="shared" si="189"/>
        <v/>
      </c>
      <c r="BK90" s="294" t="str">
        <f t="shared" si="190"/>
        <v/>
      </c>
      <c r="BL90" s="294" t="str">
        <f t="shared" si="123"/>
        <v/>
      </c>
      <c r="BM90" s="294" t="str">
        <f t="shared" si="123"/>
        <v/>
      </c>
      <c r="BN90" s="294" t="str">
        <f t="shared" si="191"/>
        <v/>
      </c>
      <c r="BO90" s="294" t="str">
        <f t="shared" si="192"/>
        <v/>
      </c>
      <c r="BP90" s="295">
        <v>76</v>
      </c>
      <c r="BQ90" s="296"/>
      <c r="BR90" s="296"/>
      <c r="BS90" s="310" t="str">
        <f t="shared" si="193"/>
        <v/>
      </c>
      <c r="BT90" s="292" t="str">
        <f t="shared" si="194"/>
        <v/>
      </c>
      <c r="BU90" s="292" t="str">
        <f t="shared" si="195"/>
        <v/>
      </c>
      <c r="BV90" s="293" t="str">
        <f t="shared" si="196"/>
        <v/>
      </c>
      <c r="BW90" s="293" t="str">
        <f t="shared" si="197"/>
        <v/>
      </c>
      <c r="BX90" s="293" t="str">
        <f t="shared" si="124"/>
        <v/>
      </c>
      <c r="BY90" s="294" t="str">
        <f t="shared" si="124"/>
        <v/>
      </c>
      <c r="BZ90" s="294" t="str">
        <f t="shared" si="198"/>
        <v/>
      </c>
      <c r="CA90" s="294" t="str">
        <f t="shared" si="199"/>
        <v/>
      </c>
      <c r="CB90" s="294" t="str">
        <f t="shared" si="200"/>
        <v/>
      </c>
      <c r="CC90" s="294" t="str">
        <f t="shared" si="201"/>
        <v/>
      </c>
      <c r="CD90" s="294" t="str">
        <f t="shared" si="202"/>
        <v/>
      </c>
      <c r="CE90" s="294" t="str">
        <f t="shared" si="203"/>
        <v/>
      </c>
      <c r="CF90" s="294" t="str">
        <f t="shared" si="204"/>
        <v/>
      </c>
      <c r="CG90" s="294" t="str">
        <f t="shared" si="205"/>
        <v/>
      </c>
      <c r="CH90" s="294" t="str">
        <f t="shared" si="206"/>
        <v/>
      </c>
      <c r="CI90" s="294" t="str">
        <f t="shared" si="125"/>
        <v/>
      </c>
      <c r="CJ90" s="294" t="str">
        <f t="shared" si="125"/>
        <v/>
      </c>
      <c r="CK90" s="294" t="str">
        <f t="shared" si="207"/>
        <v/>
      </c>
      <c r="CL90" s="294" t="str">
        <f t="shared" si="208"/>
        <v/>
      </c>
      <c r="CM90" s="295">
        <v>76</v>
      </c>
      <c r="CN90" s="297"/>
      <c r="CO90" s="297"/>
      <c r="CP90" s="309" t="str">
        <f t="shared" si="209"/>
        <v/>
      </c>
      <c r="CQ90" s="292" t="str">
        <f t="shared" si="210"/>
        <v/>
      </c>
      <c r="CR90" s="292" t="str">
        <f t="shared" si="211"/>
        <v/>
      </c>
      <c r="CS90" s="292" t="str">
        <f t="shared" si="212"/>
        <v/>
      </c>
      <c r="CT90" s="293" t="str">
        <f t="shared" si="213"/>
        <v/>
      </c>
      <c r="CU90" s="293" t="str">
        <f t="shared" si="214"/>
        <v/>
      </c>
      <c r="CV90" s="294" t="str">
        <f t="shared" si="215"/>
        <v/>
      </c>
      <c r="CW90" s="294" t="str">
        <f t="shared" si="216"/>
        <v/>
      </c>
      <c r="CX90" s="294" t="str">
        <f t="shared" si="217"/>
        <v/>
      </c>
      <c r="CY90" s="294" t="str">
        <f t="shared" si="218"/>
        <v/>
      </c>
      <c r="CZ90" s="294" t="str">
        <f t="shared" si="219"/>
        <v/>
      </c>
      <c r="DA90" s="294" t="str">
        <f t="shared" si="220"/>
        <v/>
      </c>
      <c r="DB90" s="294" t="str">
        <f t="shared" si="221"/>
        <v/>
      </c>
      <c r="DC90" s="294" t="str">
        <f t="shared" si="222"/>
        <v/>
      </c>
      <c r="DD90" s="294" t="str">
        <f t="shared" si="223"/>
        <v/>
      </c>
      <c r="DE90" s="294" t="str">
        <f t="shared" si="224"/>
        <v/>
      </c>
      <c r="DF90" s="294" t="str">
        <f t="shared" si="126"/>
        <v/>
      </c>
      <c r="DG90" s="294" t="str">
        <f t="shared" si="126"/>
        <v/>
      </c>
      <c r="DH90" s="294" t="str">
        <f t="shared" si="225"/>
        <v/>
      </c>
      <c r="DI90" s="294" t="str">
        <f t="shared" si="226"/>
        <v/>
      </c>
      <c r="DJ90" s="295">
        <v>76</v>
      </c>
      <c r="DK90" s="296"/>
      <c r="DL90" s="296"/>
      <c r="DM90" s="309" t="str">
        <f t="shared" si="227"/>
        <v/>
      </c>
      <c r="DN90" s="292" t="str">
        <f t="shared" si="228"/>
        <v/>
      </c>
      <c r="DO90" s="292" t="str">
        <f t="shared" si="229"/>
        <v/>
      </c>
      <c r="DP90" s="292" t="str">
        <f t="shared" si="230"/>
        <v/>
      </c>
      <c r="DQ90" s="293" t="str">
        <f t="shared" si="231"/>
        <v/>
      </c>
      <c r="DR90" s="293" t="str">
        <f t="shared" si="232"/>
        <v/>
      </c>
      <c r="DS90" s="293" t="str">
        <f t="shared" si="127"/>
        <v/>
      </c>
      <c r="DT90" s="293" t="str">
        <f t="shared" si="128"/>
        <v/>
      </c>
      <c r="DU90" s="294" t="str">
        <f t="shared" si="129"/>
        <v/>
      </c>
      <c r="DV90" s="294" t="str">
        <f t="shared" si="130"/>
        <v/>
      </c>
      <c r="DW90" s="294" t="str">
        <f t="shared" si="131"/>
        <v/>
      </c>
      <c r="DX90" s="294" t="str">
        <f t="shared" si="132"/>
        <v/>
      </c>
      <c r="DY90" s="294" t="str">
        <f t="shared" si="133"/>
        <v/>
      </c>
      <c r="DZ90" s="294" t="str">
        <f t="shared" si="134"/>
        <v/>
      </c>
      <c r="EA90" s="294" t="str">
        <f t="shared" si="135"/>
        <v/>
      </c>
      <c r="EB90" s="294" t="str">
        <f t="shared" si="136"/>
        <v/>
      </c>
      <c r="EC90" s="294" t="str">
        <f t="shared" si="137"/>
        <v/>
      </c>
      <c r="ED90" s="294" t="str">
        <f t="shared" si="120"/>
        <v/>
      </c>
      <c r="EE90" s="294" t="str">
        <f t="shared" si="138"/>
        <v/>
      </c>
      <c r="EF90" s="294" t="str">
        <f t="shared" si="233"/>
        <v/>
      </c>
      <c r="EG90" s="295">
        <v>76</v>
      </c>
      <c r="EH90" s="203"/>
      <c r="EI90" s="203"/>
      <c r="EJ90" s="203"/>
      <c r="EK90" s="203"/>
      <c r="EL90" s="203"/>
      <c r="EM90" s="203"/>
      <c r="EN90" s="203"/>
      <c r="EO90" s="203"/>
      <c r="EP90" s="203"/>
      <c r="EQ90" s="203"/>
      <c r="ER90" s="203"/>
      <c r="ES90" s="203"/>
      <c r="ET90" s="203"/>
      <c r="EU90" s="254" t="str">
        <f>IFERROR(IF(AND('Classificação geral'!$H82="FEM",'Classificação geral'!$I82=1,'Classificação geral'!$F82="Mini"),'Classificação geral'!$A82,""),"")</f>
        <v/>
      </c>
      <c r="EV90" s="254" t="str">
        <f>IFERROR(IF(AND('Classificação geral'!$H82="FEM",'Classificação geral'!$I82=1,'Classificação geral'!F82="Mini"),'Classificação geral'!$B82,""),"")</f>
        <v/>
      </c>
      <c r="EW90" s="255" t="str">
        <f>IF($EV90='Classificação geral'!$B82,'Classificação geral'!$C82,"")</f>
        <v/>
      </c>
      <c r="EX90" s="255" t="str">
        <f>IF($EV90='Classificação geral'!$B82,'Classificação geral'!$D82,"")</f>
        <v/>
      </c>
      <c r="EY90" s="255" t="str">
        <f>IF($EV90='Classificação geral'!$B82,'Classificação geral'!$H82,"")</f>
        <v/>
      </c>
      <c r="EZ90" s="255" t="str">
        <f>IF($EY90='Classificação geral'!$H82,'Classificação geral'!$I82,"")</f>
        <v/>
      </c>
      <c r="FA90" s="255" t="str">
        <f>IF($EZ90='Classificação geral'!$I82,'Classificação geral'!$N82,"")</f>
        <v/>
      </c>
      <c r="FB90" s="255" t="str">
        <f>IF($EZ90='Classificação geral'!$I82,'Classificação geral'!$Q82,"")</f>
        <v/>
      </c>
      <c r="FC90" s="255" t="str">
        <f>IF($EZ90='Classificação geral'!$I82,'Classificação geral'!$R82,"")</f>
        <v/>
      </c>
      <c r="FD90" s="255" t="str">
        <f>IF($EZ90='Classificação geral'!$I82,'Classificação geral'!$J82,"")</f>
        <v/>
      </c>
      <c r="FE90" s="255" t="str">
        <f>IF($EZ90='Classificação geral'!$I82,'Classificação geral'!$S82,"")</f>
        <v/>
      </c>
      <c r="FF90" s="255" t="str">
        <f>IF($EZ90='Classificação geral'!$I82,'Classificação geral'!$U82,"")</f>
        <v/>
      </c>
      <c r="FG90" s="255" t="str">
        <f>IF($EZ90='Classificação geral'!$I82,'Classificação geral'!$V82,"")</f>
        <v/>
      </c>
      <c r="FH90" s="255" t="str">
        <f>IF($EZ90='Classificação geral'!$I82,'Classificação geral'!$K82,"")</f>
        <v/>
      </c>
      <c r="FI90" s="255" t="str">
        <f>IF($EZ90='Classificação geral'!$I82,'Classificação geral'!$W82,"")</f>
        <v/>
      </c>
      <c r="FJ90" s="255" t="str">
        <f>IF($EZ90='Classificação geral'!$I82,'Classificação geral'!$Y82,"")</f>
        <v/>
      </c>
      <c r="FK90" s="255" t="str">
        <f>IF($EZ90='Classificação geral'!$I82,'Classificação geral'!$Z82,"")</f>
        <v/>
      </c>
      <c r="FL90" s="255" t="str">
        <f>IF($EZ90='Classificação geral'!$I82,'Classificação geral'!$L82,"")</f>
        <v/>
      </c>
      <c r="FM90" s="255" t="str">
        <f>IF($EZ90='Classificação geral'!$I82,'Classificação geral'!$M82,"")</f>
        <v/>
      </c>
      <c r="FN90" s="255" t="str">
        <f>IF($EZ90='Classificação geral'!$I82,'Classificação geral'!$AG82,"")</f>
        <v/>
      </c>
      <c r="FO90" s="256" t="str">
        <f>IFERROR(RANK(FN90,FN:FN,0)+ COUNTIF($FN$13:FN89,FN90),"")</f>
        <v/>
      </c>
      <c r="FP90" s="244"/>
      <c r="FQ90" s="254" t="str">
        <f>IFERROR(IF(AND('Classificação geral'!$H82="mas",'Classificação geral'!$I82=1,'Classificação geral'!$F82="Mini"),'Classificação geral'!$A82,""),"")</f>
        <v/>
      </c>
      <c r="FR90" s="254" t="str">
        <f>IFERROR(IF(AND('Classificação geral'!$H82="mas",'Classificação geral'!$I82=1,'Classificação geral'!$F82="Mini"),'Classificação geral'!$B82,""),"")</f>
        <v/>
      </c>
      <c r="FS90" s="255" t="str">
        <f>IF($FR90='Classificação geral'!$B82,'Classificação geral'!$C82,"")</f>
        <v/>
      </c>
      <c r="FT90" s="255" t="str">
        <f>IF($FR90='Classificação geral'!$B82,'Classificação geral'!$D82,"")</f>
        <v/>
      </c>
      <c r="FU90" s="255" t="str">
        <f>IF($FR90='Classificação geral'!$B82,'Classificação geral'!$H82,"")</f>
        <v/>
      </c>
      <c r="FV90" s="254" t="str">
        <f>IFERROR(IF(AND($FU90="mas",'Classificação geral'!$I82=1),'Classificação geral'!I82,""),"")</f>
        <v/>
      </c>
      <c r="FW90" s="254" t="str">
        <f>IFERROR(IF(AND($FU90="mas",'Classificação geral'!$I82=1),'Classificação geral'!N82,""),"")</f>
        <v/>
      </c>
      <c r="FX90" s="254" t="str">
        <f>IFERROR(IF(AND($FU90="mas",'Classificação geral'!$I82=1),'Classificação geral'!Q82,""),"")</f>
        <v/>
      </c>
      <c r="FY90" s="254" t="str">
        <f>IFERROR(IF(AND($FU90="mas",'Classificação geral'!$I82=1),'Classificação geral'!R82,""),"")</f>
        <v/>
      </c>
      <c r="FZ90" s="254" t="str">
        <f>IFERROR(IF(AND($FU90="mas",'Classificação geral'!$I82=1),'Classificação geral'!J82,""),"")</f>
        <v/>
      </c>
      <c r="GA90" s="254" t="str">
        <f>IFERROR(IF(AND($FU90="mas",'Classificação geral'!$I82=1),'Classificação geral'!S82,""),"")</f>
        <v/>
      </c>
      <c r="GB90" s="254" t="str">
        <f>IFERROR(IF(AND($FU90="mas",'Classificação geral'!$I82=1),'Classificação geral'!U82,""),"")</f>
        <v/>
      </c>
      <c r="GC90" s="254" t="str">
        <f>IFERROR(IF(AND($FU90="mas",'Classificação geral'!$I82=1),'Classificação geral'!V82,""),"")</f>
        <v/>
      </c>
      <c r="GD90" s="254" t="str">
        <f>IFERROR(IF(AND($FU90="mas",'Classificação geral'!$I82=1),'Classificação geral'!K82,""),"")</f>
        <v/>
      </c>
      <c r="GE90" s="254" t="str">
        <f>IFERROR(IF(AND($FU90="mas",'Classificação geral'!$I82=1),'Classificação geral'!W82,""),"")</f>
        <v/>
      </c>
      <c r="GF90" s="254" t="str">
        <f>IFERROR(IF(AND($FU90="mas",'Classificação geral'!$I82=1),'Classificação geral'!Y82,""),"")</f>
        <v/>
      </c>
      <c r="GG90" s="254" t="str">
        <f>IFERROR(IF(AND($FU90="mas",'Classificação geral'!$I82=1),'Classificação geral'!Z82,""),"")</f>
        <v/>
      </c>
      <c r="GH90" s="254" t="str">
        <f>IFERROR(IF(AND($FU90="mas",'Classificação geral'!$I82=1),'Classificação geral'!L82,""),"")</f>
        <v/>
      </c>
      <c r="GI90" s="254" t="str">
        <f>IFERROR(IF(AND($FU90="mas",'Classificação geral'!$I82=1),'Classificação geral'!M82,""),"")</f>
        <v/>
      </c>
      <c r="GJ90" s="302" t="str">
        <f>IFERROR(IF(AND($FU90="mas",'Classificação geral'!$I82=1),'Classificação geral'!AG82,""),"")</f>
        <v/>
      </c>
      <c r="GK90" s="256" t="str">
        <f>IFERROR(RANK(GJ90,GJ:GJ,0)+ COUNTIF($GJ$13:GJ89,GJ90),"")</f>
        <v/>
      </c>
      <c r="GL90" s="244"/>
      <c r="GM90" s="254" t="str">
        <f>IFERROR(IF(AND('Classificação geral'!$H82="fem",'Classificação geral'!$I82=2,'Classificação geral'!$F82="Mini"),'Classificação geral'!$A82,""),"")</f>
        <v/>
      </c>
      <c r="GN90" s="254" t="str">
        <f>IFERROR(IF(AND('Classificação geral'!$H82="fem",'Classificação geral'!$I82=2,'Classificação geral'!$F82="Mini"),'Classificação geral'!$B82,""),"")</f>
        <v/>
      </c>
      <c r="GO90" s="255" t="str">
        <f>IF($GN90='Classificação geral'!$B82,'Classificação geral'!$C82,"")</f>
        <v/>
      </c>
      <c r="GP90" s="255" t="str">
        <f>IF($GN90='Classificação geral'!$B82,'Classificação geral'!$D82,"")</f>
        <v/>
      </c>
      <c r="GQ90" s="255" t="str">
        <f>IF($GN90='Classificação geral'!$B82,'Classificação geral'!$H82,"")</f>
        <v/>
      </c>
      <c r="GR90" s="254" t="str">
        <f>IFERROR(IF(AND($GQ90="fem",'Classificação geral'!$I82=2),'Classificação geral'!I82,""),"")</f>
        <v/>
      </c>
      <c r="GS90" s="254" t="str">
        <f>IFERROR(IF(AND($GQ90="fem",'Classificação geral'!$I82=2),'Classificação geral'!N82,""),"")</f>
        <v/>
      </c>
      <c r="GT90" s="254" t="str">
        <f>IFERROR(IF(AND($GQ90="fem",'Classificação geral'!$I82=2),'Classificação geral'!Q82,""),"")</f>
        <v/>
      </c>
      <c r="GU90" s="254" t="str">
        <f>IFERROR(IF(AND($GQ90="fem",'Classificação geral'!$I82=2),'Classificação geral'!R82,""),"")</f>
        <v/>
      </c>
      <c r="GV90" s="254" t="str">
        <f>IFERROR(IF(AND($GQ90="fem",'Classificação geral'!$I82=2),'Classificação geral'!J82,""),"")</f>
        <v/>
      </c>
      <c r="GW90" s="254" t="str">
        <f>IFERROR(IF(AND($GQ90="fem",'Classificação geral'!$I82=2),'Classificação geral'!S82,""),"")</f>
        <v/>
      </c>
      <c r="GX90" s="254" t="str">
        <f>IFERROR(IF(AND($GQ90="fem",'Classificação geral'!$I82=2),'Classificação geral'!U82,""),"")</f>
        <v/>
      </c>
      <c r="GY90" s="254" t="str">
        <f>IFERROR(IF(AND($GQ90="fem",'Classificação geral'!$I82=2),'Classificação geral'!V82,""),"")</f>
        <v/>
      </c>
      <c r="GZ90" s="254" t="str">
        <f>IFERROR(IF(AND($GQ90="fem",'Classificação geral'!$I82=2),'Classificação geral'!K82,""),"")</f>
        <v/>
      </c>
      <c r="HA90" s="254" t="str">
        <f>IFERROR(IF(AND($GQ90="fem",'Classificação geral'!$I82=2),'Classificação geral'!W82,""),"")</f>
        <v/>
      </c>
      <c r="HB90" s="254" t="str">
        <f>IFERROR(IF(AND($GQ90="fem",'Classificação geral'!$I82=2),'Classificação geral'!Y82,""),"")</f>
        <v/>
      </c>
      <c r="HC90" s="254" t="str">
        <f>IFERROR(IF(AND($GQ90="fem",'Classificação geral'!$I82=2),'Classificação geral'!Z82,""),"")</f>
        <v/>
      </c>
      <c r="HD90" s="254" t="str">
        <f>IFERROR(IF(AND($GQ90="fem",'Classificação geral'!$I82=2),'Classificação geral'!L82,""),"")</f>
        <v/>
      </c>
      <c r="HE90" s="254" t="str">
        <f>IFERROR(IF(AND($GQ90="fem",'Classificação geral'!$I82=2),'Classificação geral'!M82,""),"")</f>
        <v/>
      </c>
      <c r="HF90" s="254" t="str">
        <f>IFERROR(IF(AND($GQ90="fem",'Classificação geral'!$I82=2),'Classificação geral'!AG82,""),"")</f>
        <v/>
      </c>
      <c r="HG90" s="256" t="str">
        <f>IFERROR(RANK(HF90,HF:HF,0)+ COUNTIF(HF$13:$HF88,HF90),"")</f>
        <v/>
      </c>
      <c r="HH90" s="244"/>
      <c r="HI90" s="254" t="str">
        <f>IFERROR(IF(AND('Classificação geral'!$H82="mas",'Classificação geral'!$I82=2,'Classificação geral'!$F82="Mini"),'Classificação geral'!$A82,""),"")</f>
        <v/>
      </c>
      <c r="HJ90" s="254" t="str">
        <f>IFERROR(IF(AND('Classificação geral'!$H82="mas",'Classificação geral'!$I82=2,'Classificação geral'!$F82="Mini"),'Classificação geral'!$B82,""),"")</f>
        <v/>
      </c>
      <c r="HK90" s="255" t="str">
        <f>IF($HJ90='Classificação geral'!$B82,'Classificação geral'!$C82,"")</f>
        <v/>
      </c>
      <c r="HL90" s="255" t="str">
        <f>IF($HJ90='Classificação geral'!$B82,'Classificação geral'!$D82,"")</f>
        <v/>
      </c>
      <c r="HM90" s="255" t="str">
        <f>IF($HJ90='Classificação geral'!$B82,'Classificação geral'!$H82,"")</f>
        <v/>
      </c>
      <c r="HN90" s="254" t="str">
        <f>IFERROR(IF(AND($HM90="mas",'Classificação geral'!$I82=2),'Classificação geral'!I82,""),"")</f>
        <v/>
      </c>
      <c r="HO90" s="254" t="str">
        <f>IFERROR(IF(AND($HM90="mas",'Classificação geral'!$I82=2),'Classificação geral'!N82,""),"")</f>
        <v/>
      </c>
      <c r="HP90" s="254" t="str">
        <f>IFERROR(IF(AND($HM90="mas",'Classificação geral'!$I82=2),'Classificação geral'!Q82,""),"")</f>
        <v/>
      </c>
      <c r="HQ90" s="254" t="str">
        <f>IFERROR(IF(AND($HM90="mas",'Classificação geral'!$I82=2),'Classificação geral'!R82,""),"")</f>
        <v/>
      </c>
      <c r="HR90" s="254" t="str">
        <f>IFERROR(IF(AND($HM90="mas",'Classificação geral'!$I82=2),'Classificação geral'!J82,""),"")</f>
        <v/>
      </c>
      <c r="HS90" s="254" t="str">
        <f>IFERROR(IF(AND($HM90="mas",'Classificação geral'!$I82=2),'Classificação geral'!S82,""),"")</f>
        <v/>
      </c>
      <c r="HT90" s="254" t="str">
        <f>IFERROR(IF(AND($HM90="mas",'Classificação geral'!$I82=2),'Classificação geral'!U82,""),"")</f>
        <v/>
      </c>
      <c r="HU90" s="254" t="str">
        <f>IFERROR(IF(AND($HM90="mas",'Classificação geral'!$I82=2),'Classificação geral'!V82,""),"")</f>
        <v/>
      </c>
      <c r="HV90" s="254" t="str">
        <f>IFERROR(IF(AND($HM90="mas",'Classificação geral'!$I82=2),'Classificação geral'!J82,""),"")</f>
        <v/>
      </c>
      <c r="HW90" s="254" t="str">
        <f>IFERROR(IF(AND($HM90="mas",'Classificação geral'!$I82=2),'Classificação geral'!W82,""),"")</f>
        <v/>
      </c>
      <c r="HX90" s="254" t="str">
        <f>IFERROR(IF(AND($HM90="mas",'Classificação geral'!$I82=2),'Classificação geral'!Y82,""),"")</f>
        <v/>
      </c>
      <c r="HY90" s="254" t="str">
        <f>IFERROR(IF(AND($HM90="mas",'Classificação geral'!$I82=2),'Classificação geral'!Z82,""),"")</f>
        <v/>
      </c>
      <c r="HZ90" s="254" t="str">
        <f>IFERROR(IF(AND($HM90="mas",'Classificação geral'!$I82=2),'Classificação geral'!L82,""),"")</f>
        <v/>
      </c>
      <c r="IA90" s="254" t="str">
        <f>IFERROR(IF(AND($HM90="mas",'Classificação geral'!$I82=2),'Classificação geral'!$AG82,""),"")</f>
        <v/>
      </c>
      <c r="IB90" s="256" t="str">
        <f>IFERROR(RANK(IA90,IA:IA,0)+ COUNTIF($IA$13:IA$13,IA90),"")</f>
        <v/>
      </c>
      <c r="IC90" s="244"/>
      <c r="ID90" s="254" t="str">
        <f>IFERROR(IF(AND('Classificação geral'!$H82="fem",'Classificação geral'!$I82=3,'Classificação geral'!$F82="Mini"),'Classificação geral'!$A82,""),"")</f>
        <v/>
      </c>
      <c r="IE90" s="254" t="str">
        <f>IFERROR(IF(AND('Classificação geral'!$H82="fem",'Classificação geral'!$I82=3,'Classificação geral'!$F82="Mini"),'Classificação geral'!$B82,""),"")</f>
        <v/>
      </c>
      <c r="IF90" s="255" t="str">
        <f>IF($IE90='Classificação geral'!$B82,'Classificação geral'!$C82,"")</f>
        <v/>
      </c>
      <c r="IG90" s="255" t="str">
        <f>IF($IE90='Classificação geral'!$B82,'Classificação geral'!$D82,"")</f>
        <v/>
      </c>
      <c r="IH90" s="255" t="str">
        <f>IF($IE90='Classificação geral'!$B82,'Classificação geral'!$H82,"")</f>
        <v/>
      </c>
      <c r="II90" s="255" t="str">
        <f>IF($IH90='Classificação geral'!$H82,'Classificação geral'!$I82,"")</f>
        <v/>
      </c>
      <c r="IJ90" s="255" t="str">
        <f>IF($II90='Classificação geral'!$I82,'Classificação geral'!$N82,"")</f>
        <v/>
      </c>
      <c r="IK90" s="255" t="str">
        <f>IF($II90='Classificação geral'!$I82,'Classificação geral'!$Q82,"")</f>
        <v/>
      </c>
      <c r="IL90" s="255" t="str">
        <f>IF($II90='Classificação geral'!$I82,'Classificação geral'!$R82,"")</f>
        <v/>
      </c>
      <c r="IM90" s="255" t="str">
        <f>IF($II90='Classificação geral'!$I82,'Classificação geral'!$J82,"")</f>
        <v/>
      </c>
      <c r="IN90" s="255" t="str">
        <f>IF($II90='Classificação geral'!$I82,'Classificação geral'!$S82,"")</f>
        <v/>
      </c>
      <c r="IO90" s="255" t="str">
        <f>IF($II90='Classificação geral'!$I82,'Classificação geral'!$U82,"")</f>
        <v/>
      </c>
      <c r="IP90" s="255" t="str">
        <f>IF($II90='Classificação geral'!$I82,'Classificação geral'!$V82,"")</f>
        <v/>
      </c>
      <c r="IQ90" s="255" t="str">
        <f>IF($II90='Classificação geral'!$I82,'Classificação geral'!$K82,"")</f>
        <v/>
      </c>
      <c r="IR90" s="255" t="str">
        <f>IF($II90='Classificação geral'!$I82,'Classificação geral'!$W82,"")</f>
        <v/>
      </c>
      <c r="IS90" s="255" t="str">
        <f>IF($II90='Classificação geral'!$I82,'Classificação geral'!$Y82,"")</f>
        <v/>
      </c>
      <c r="IT90" s="255" t="str">
        <f>IF($II90='Classificação geral'!$I82,'Classificação geral'!$Z82,"")</f>
        <v/>
      </c>
      <c r="IU90" s="255" t="str">
        <f>IF($II90='Classificação geral'!$I82,'Classificação geral'!$L82,"")</f>
        <v/>
      </c>
      <c r="IV90" s="255" t="str">
        <f>IF($II90='Classificação geral'!$I82,'Classificação geral'!$M82,"")</f>
        <v/>
      </c>
      <c r="IW90" s="255" t="str">
        <f>IF($II90='Classificação geral'!$I82,'Classificação geral'!$AG82,"")</f>
        <v/>
      </c>
      <c r="IX90" s="256" t="str">
        <f>IFERROR(RANK(IW90,IW:IW,0)+ COUNTIF($IW$13:IW88,IW90),"")</f>
        <v/>
      </c>
      <c r="IY90" s="244"/>
      <c r="IZ90" s="254" t="str">
        <f>IFERROR(IF(AND('Classificação geral'!$H82="mas",'Classificação geral'!$I82=3,'Classificação geral'!$F82="Mini"),'Classificação geral'!$A82,""),"")</f>
        <v/>
      </c>
      <c r="JA90" s="254" t="str">
        <f>IFERROR(IF(AND('Classificação geral'!$H82="mas",'Classificação geral'!$I82=3,'Classificação geral'!$F82="Mini"),'Classificação geral'!$B82,""),"")</f>
        <v/>
      </c>
      <c r="JB90" s="255" t="str">
        <f>IF($JA90='Classificação geral'!$B82,'Classificação geral'!$C82,"")</f>
        <v/>
      </c>
      <c r="JC90" s="255" t="str">
        <f>IF($JA90='Classificação geral'!$B82,'Classificação geral'!$D82,"")</f>
        <v/>
      </c>
      <c r="JD90" s="255" t="str">
        <f>IF($JA90='Classificação geral'!$B82,'Classificação geral'!$H82,"")</f>
        <v/>
      </c>
      <c r="JE90" s="254" t="str">
        <f>IFERROR(IF(AND($JD90="mas",'Classificação geral'!$I82=3),'Classificação geral'!I82,""),"")</f>
        <v/>
      </c>
      <c r="JF90" s="254" t="str">
        <f>IFERROR(IF(AND($JD90="mas",'Classificação geral'!$I82=3),'Classificação geral'!N82,""),"")</f>
        <v/>
      </c>
      <c r="JG90" s="254" t="str">
        <f>IFERROR(IF(AND($JD90="mas",'Classificação geral'!$I82=3),'Classificação geral'!Q82,""),"")</f>
        <v/>
      </c>
      <c r="JH90" s="254" t="str">
        <f>IFERROR(IF(AND($JD90="mas",'Classificação geral'!$I82=3),'Classificação geral'!R82,""),"")</f>
        <v/>
      </c>
      <c r="JI90" s="254" t="str">
        <f>IFERROR(IF(AND($JD90="mas",'Classificação geral'!$I82=3),'Classificação geral'!J82,""),"")</f>
        <v/>
      </c>
      <c r="JJ90" s="254" t="str">
        <f>IFERROR(IF(AND($JD90="mas",'Classificação geral'!$I82=3),'Classificação geral'!S82,""),"")</f>
        <v/>
      </c>
      <c r="JK90" s="254" t="str">
        <f>IFERROR(IF(AND($JD90="mas",'Classificação geral'!$I82=3),'Classificação geral'!U82,""),"")</f>
        <v/>
      </c>
      <c r="JL90" s="254" t="str">
        <f>IFERROR(IF(AND($JD90="mas",'Classificação geral'!$I82=3),'Classificação geral'!V82,""),"")</f>
        <v/>
      </c>
      <c r="JM90" s="254" t="str">
        <f>IFERROR(IF(AND($JD90="mas",'Classificação geral'!$I82=3),'Classificação geral'!K82,""),"")</f>
        <v/>
      </c>
      <c r="JN90" s="254" t="str">
        <f>IFERROR(IF(AND($JD90="mas",'Classificação geral'!$I82=3),'Classificação geral'!W82,""),"")</f>
        <v/>
      </c>
      <c r="JO90" s="254" t="str">
        <f>IFERROR(IF(AND($JD90="mas",'Classificação geral'!$I82=3),'Classificação geral'!Y82,""),"")</f>
        <v/>
      </c>
      <c r="JP90" s="254" t="str">
        <f>IFERROR(IF(AND($JD90="mas",'Classificação geral'!$I82=3),'Classificação geral'!Z82,""),"")</f>
        <v/>
      </c>
      <c r="JQ90" s="254" t="str">
        <f>IFERROR(IF(AND($JD90="mas",'Classificação geral'!$I82=3),'Classificação geral'!L82,""),"")</f>
        <v/>
      </c>
      <c r="JR90" s="254" t="str">
        <f>IFERROR(IF(AND($JD90="mas",'Classificação geral'!$I82=3),'Classificação geral'!$AG82,""),"")</f>
        <v/>
      </c>
      <c r="JS90" s="256" t="str">
        <f>IFERROR(RANK(JR90,JR:JR,0)+ COUNTIF(JR$13:$JR88,JR90),"")</f>
        <v/>
      </c>
    </row>
    <row r="91" spans="1:279" s="209" customFormat="1" ht="24.75" customHeight="1" x14ac:dyDescent="0.5">
      <c r="A91" s="297"/>
      <c r="B91" s="309" t="str">
        <f t="shared" si="139"/>
        <v/>
      </c>
      <c r="C91" s="292" t="str">
        <f t="shared" si="140"/>
        <v/>
      </c>
      <c r="D91" s="292" t="str">
        <f t="shared" si="141"/>
        <v/>
      </c>
      <c r="E91" s="292" t="str">
        <f t="shared" si="142"/>
        <v/>
      </c>
      <c r="F91" s="293" t="str">
        <f t="shared" si="143"/>
        <v/>
      </c>
      <c r="G91" s="293" t="str">
        <f t="shared" si="144"/>
        <v/>
      </c>
      <c r="H91" s="294" t="str">
        <f t="shared" si="145"/>
        <v/>
      </c>
      <c r="I91" s="294" t="str">
        <f t="shared" si="146"/>
        <v/>
      </c>
      <c r="J91" s="294" t="str">
        <f t="shared" si="147"/>
        <v/>
      </c>
      <c r="K91" s="294" t="str">
        <f t="shared" si="148"/>
        <v/>
      </c>
      <c r="L91" s="294" t="str">
        <f t="shared" si="149"/>
        <v/>
      </c>
      <c r="M91" s="294" t="str">
        <f t="shared" si="150"/>
        <v/>
      </c>
      <c r="N91" s="294" t="str">
        <f t="shared" si="151"/>
        <v/>
      </c>
      <c r="O91" s="294" t="str">
        <f t="shared" si="152"/>
        <v/>
      </c>
      <c r="P91" s="294" t="str">
        <f t="shared" si="153"/>
        <v/>
      </c>
      <c r="Q91" s="294" t="str">
        <f t="shared" si="154"/>
        <v/>
      </c>
      <c r="R91" s="294" t="str">
        <f t="shared" si="121"/>
        <v/>
      </c>
      <c r="S91" s="294" t="str">
        <f t="shared" si="121"/>
        <v/>
      </c>
      <c r="T91" s="294" t="str">
        <f t="shared" si="155"/>
        <v/>
      </c>
      <c r="U91" s="294" t="str">
        <f t="shared" si="156"/>
        <v/>
      </c>
      <c r="V91" s="295">
        <v>77</v>
      </c>
      <c r="W91" s="296"/>
      <c r="X91" s="296"/>
      <c r="Y91" s="309" t="str">
        <f t="shared" si="157"/>
        <v/>
      </c>
      <c r="Z91" s="292" t="str">
        <f t="shared" si="158"/>
        <v/>
      </c>
      <c r="AA91" s="292" t="str">
        <f t="shared" si="159"/>
        <v/>
      </c>
      <c r="AB91" s="292" t="str">
        <f t="shared" si="160"/>
        <v/>
      </c>
      <c r="AC91" s="293" t="str">
        <f t="shared" si="161"/>
        <v/>
      </c>
      <c r="AD91" s="293" t="str">
        <f t="shared" si="162"/>
        <v/>
      </c>
      <c r="AE91" s="294" t="str">
        <f t="shared" si="163"/>
        <v/>
      </c>
      <c r="AF91" s="294" t="str">
        <f t="shared" si="164"/>
        <v/>
      </c>
      <c r="AG91" s="294" t="str">
        <f t="shared" si="165"/>
        <v/>
      </c>
      <c r="AH91" s="294" t="str">
        <f t="shared" si="166"/>
        <v/>
      </c>
      <c r="AI91" s="294" t="str">
        <f t="shared" si="167"/>
        <v/>
      </c>
      <c r="AJ91" s="294" t="str">
        <f t="shared" si="168"/>
        <v/>
      </c>
      <c r="AK91" s="294" t="str">
        <f t="shared" si="169"/>
        <v/>
      </c>
      <c r="AL91" s="294" t="str">
        <f t="shared" si="170"/>
        <v/>
      </c>
      <c r="AM91" s="294" t="str">
        <f t="shared" si="171"/>
        <v/>
      </c>
      <c r="AN91" s="294" t="str">
        <f t="shared" si="172"/>
        <v/>
      </c>
      <c r="AO91" s="294" t="str">
        <f t="shared" si="122"/>
        <v/>
      </c>
      <c r="AP91" s="294" t="str">
        <f t="shared" si="122"/>
        <v/>
      </c>
      <c r="AQ91" s="294" t="str">
        <f t="shared" si="173"/>
        <v/>
      </c>
      <c r="AR91" s="294" t="str">
        <f t="shared" si="174"/>
        <v/>
      </c>
      <c r="AS91" s="295">
        <v>77</v>
      </c>
      <c r="AT91" s="296"/>
      <c r="AU91" s="297"/>
      <c r="AV91" s="310" t="str">
        <f t="shared" si="175"/>
        <v/>
      </c>
      <c r="AW91" s="292" t="str">
        <f t="shared" si="176"/>
        <v/>
      </c>
      <c r="AX91" s="292" t="str">
        <f t="shared" si="177"/>
        <v/>
      </c>
      <c r="AY91" s="293" t="str">
        <f t="shared" si="178"/>
        <v/>
      </c>
      <c r="AZ91" s="293" t="str">
        <f t="shared" si="179"/>
        <v/>
      </c>
      <c r="BA91" s="293" t="str">
        <f t="shared" si="180"/>
        <v/>
      </c>
      <c r="BB91" s="294" t="str">
        <f t="shared" si="181"/>
        <v/>
      </c>
      <c r="BC91" s="294" t="str">
        <f t="shared" si="182"/>
        <v/>
      </c>
      <c r="BD91" s="294" t="str">
        <f t="shared" si="183"/>
        <v/>
      </c>
      <c r="BE91" s="294" t="str">
        <f t="shared" si="184"/>
        <v/>
      </c>
      <c r="BF91" s="294" t="str">
        <f t="shared" si="185"/>
        <v/>
      </c>
      <c r="BG91" s="294" t="str">
        <f t="shared" si="186"/>
        <v/>
      </c>
      <c r="BH91" s="294" t="str">
        <f t="shared" si="187"/>
        <v/>
      </c>
      <c r="BI91" s="294" t="str">
        <f t="shared" si="188"/>
        <v/>
      </c>
      <c r="BJ91" s="294" t="str">
        <f t="shared" si="189"/>
        <v/>
      </c>
      <c r="BK91" s="294" t="str">
        <f t="shared" si="190"/>
        <v/>
      </c>
      <c r="BL91" s="294" t="str">
        <f t="shared" si="123"/>
        <v/>
      </c>
      <c r="BM91" s="294" t="str">
        <f t="shared" si="123"/>
        <v/>
      </c>
      <c r="BN91" s="294" t="str">
        <f t="shared" si="191"/>
        <v/>
      </c>
      <c r="BO91" s="294" t="str">
        <f t="shared" si="192"/>
        <v/>
      </c>
      <c r="BP91" s="295">
        <v>77</v>
      </c>
      <c r="BQ91" s="296"/>
      <c r="BR91" s="296"/>
      <c r="BS91" s="310" t="str">
        <f t="shared" si="193"/>
        <v/>
      </c>
      <c r="BT91" s="292" t="str">
        <f t="shared" si="194"/>
        <v/>
      </c>
      <c r="BU91" s="292" t="str">
        <f t="shared" si="195"/>
        <v/>
      </c>
      <c r="BV91" s="293" t="str">
        <f t="shared" si="196"/>
        <v/>
      </c>
      <c r="BW91" s="293" t="str">
        <f t="shared" si="197"/>
        <v/>
      </c>
      <c r="BX91" s="293" t="str">
        <f t="shared" si="124"/>
        <v/>
      </c>
      <c r="BY91" s="294" t="str">
        <f t="shared" si="124"/>
        <v/>
      </c>
      <c r="BZ91" s="294" t="str">
        <f t="shared" si="198"/>
        <v/>
      </c>
      <c r="CA91" s="294" t="str">
        <f t="shared" si="199"/>
        <v/>
      </c>
      <c r="CB91" s="294" t="str">
        <f t="shared" si="200"/>
        <v/>
      </c>
      <c r="CC91" s="294" t="str">
        <f t="shared" si="201"/>
        <v/>
      </c>
      <c r="CD91" s="294" t="str">
        <f t="shared" si="202"/>
        <v/>
      </c>
      <c r="CE91" s="294" t="str">
        <f t="shared" si="203"/>
        <v/>
      </c>
      <c r="CF91" s="294" t="str">
        <f t="shared" si="204"/>
        <v/>
      </c>
      <c r="CG91" s="294" t="str">
        <f t="shared" si="205"/>
        <v/>
      </c>
      <c r="CH91" s="294" t="str">
        <f t="shared" si="206"/>
        <v/>
      </c>
      <c r="CI91" s="294" t="str">
        <f t="shared" si="125"/>
        <v/>
      </c>
      <c r="CJ91" s="294" t="str">
        <f t="shared" si="125"/>
        <v/>
      </c>
      <c r="CK91" s="294" t="str">
        <f t="shared" si="207"/>
        <v/>
      </c>
      <c r="CL91" s="294" t="str">
        <f t="shared" si="208"/>
        <v/>
      </c>
      <c r="CM91" s="295">
        <v>77</v>
      </c>
      <c r="CN91" s="297"/>
      <c r="CO91" s="297"/>
      <c r="CP91" s="309" t="str">
        <f t="shared" si="209"/>
        <v/>
      </c>
      <c r="CQ91" s="292" t="str">
        <f t="shared" si="210"/>
        <v/>
      </c>
      <c r="CR91" s="292" t="str">
        <f t="shared" si="211"/>
        <v/>
      </c>
      <c r="CS91" s="292" t="str">
        <f t="shared" si="212"/>
        <v/>
      </c>
      <c r="CT91" s="293" t="str">
        <f t="shared" si="213"/>
        <v/>
      </c>
      <c r="CU91" s="293" t="str">
        <f t="shared" si="214"/>
        <v/>
      </c>
      <c r="CV91" s="294" t="str">
        <f t="shared" si="215"/>
        <v/>
      </c>
      <c r="CW91" s="294" t="str">
        <f t="shared" si="216"/>
        <v/>
      </c>
      <c r="CX91" s="294" t="str">
        <f t="shared" si="217"/>
        <v/>
      </c>
      <c r="CY91" s="294" t="str">
        <f t="shared" si="218"/>
        <v/>
      </c>
      <c r="CZ91" s="294" t="str">
        <f t="shared" si="219"/>
        <v/>
      </c>
      <c r="DA91" s="294" t="str">
        <f t="shared" si="220"/>
        <v/>
      </c>
      <c r="DB91" s="294" t="str">
        <f t="shared" si="221"/>
        <v/>
      </c>
      <c r="DC91" s="294" t="str">
        <f t="shared" si="222"/>
        <v/>
      </c>
      <c r="DD91" s="294" t="str">
        <f t="shared" si="223"/>
        <v/>
      </c>
      <c r="DE91" s="294" t="str">
        <f t="shared" si="224"/>
        <v/>
      </c>
      <c r="DF91" s="294" t="str">
        <f t="shared" si="126"/>
        <v/>
      </c>
      <c r="DG91" s="294" t="str">
        <f t="shared" si="126"/>
        <v/>
      </c>
      <c r="DH91" s="294" t="str">
        <f t="shared" si="225"/>
        <v/>
      </c>
      <c r="DI91" s="294" t="str">
        <f t="shared" si="226"/>
        <v/>
      </c>
      <c r="DJ91" s="295">
        <v>77</v>
      </c>
      <c r="DK91" s="296"/>
      <c r="DL91" s="296"/>
      <c r="DM91" s="309" t="str">
        <f t="shared" si="227"/>
        <v/>
      </c>
      <c r="DN91" s="292" t="str">
        <f t="shared" si="228"/>
        <v/>
      </c>
      <c r="DO91" s="292" t="str">
        <f t="shared" si="229"/>
        <v/>
      </c>
      <c r="DP91" s="292" t="str">
        <f t="shared" si="230"/>
        <v/>
      </c>
      <c r="DQ91" s="293" t="str">
        <f t="shared" si="231"/>
        <v/>
      </c>
      <c r="DR91" s="293" t="str">
        <f t="shared" si="232"/>
        <v/>
      </c>
      <c r="DS91" s="293" t="str">
        <f t="shared" si="127"/>
        <v/>
      </c>
      <c r="DT91" s="293" t="str">
        <f t="shared" si="128"/>
        <v/>
      </c>
      <c r="DU91" s="294" t="str">
        <f t="shared" si="129"/>
        <v/>
      </c>
      <c r="DV91" s="294" t="str">
        <f t="shared" si="130"/>
        <v/>
      </c>
      <c r="DW91" s="294" t="str">
        <f t="shared" si="131"/>
        <v/>
      </c>
      <c r="DX91" s="294" t="str">
        <f t="shared" si="132"/>
        <v/>
      </c>
      <c r="DY91" s="294" t="str">
        <f t="shared" si="133"/>
        <v/>
      </c>
      <c r="DZ91" s="294" t="str">
        <f t="shared" si="134"/>
        <v/>
      </c>
      <c r="EA91" s="294" t="str">
        <f t="shared" si="135"/>
        <v/>
      </c>
      <c r="EB91" s="294" t="str">
        <f t="shared" si="136"/>
        <v/>
      </c>
      <c r="EC91" s="294" t="str">
        <f t="shared" si="137"/>
        <v/>
      </c>
      <c r="ED91" s="294" t="str">
        <f t="shared" si="120"/>
        <v/>
      </c>
      <c r="EE91" s="294" t="str">
        <f t="shared" si="138"/>
        <v/>
      </c>
      <c r="EF91" s="294" t="str">
        <f t="shared" si="233"/>
        <v/>
      </c>
      <c r="EG91" s="295">
        <v>77</v>
      </c>
      <c r="EH91" s="203"/>
      <c r="EI91" s="203"/>
      <c r="EJ91" s="203"/>
      <c r="EK91" s="203"/>
      <c r="EL91" s="203"/>
      <c r="EM91" s="203"/>
      <c r="EN91" s="203"/>
      <c r="EO91" s="203"/>
      <c r="EP91" s="203"/>
      <c r="EQ91" s="203"/>
      <c r="ER91" s="203"/>
      <c r="ES91" s="203"/>
      <c r="ET91" s="203"/>
      <c r="EU91" s="254" t="str">
        <f>IFERROR(IF(AND('Classificação geral'!$H83="FEM",'Classificação geral'!$I83=1,'Classificação geral'!$F83="Mini"),'Classificação geral'!$A83,""),"")</f>
        <v/>
      </c>
      <c r="EV91" s="254" t="str">
        <f>IFERROR(IF(AND('Classificação geral'!$H83="FEM",'Classificação geral'!$I83=1,'Classificação geral'!F83="Mini"),'Classificação geral'!$B83,""),"")</f>
        <v/>
      </c>
      <c r="EW91" s="255" t="str">
        <f>IF($EV91='Classificação geral'!$B83,'Classificação geral'!$C83,"")</f>
        <v/>
      </c>
      <c r="EX91" s="255" t="str">
        <f>IF($EV91='Classificação geral'!$B83,'Classificação geral'!$D83,"")</f>
        <v/>
      </c>
      <c r="EY91" s="255" t="str">
        <f>IF($EV91='Classificação geral'!$B83,'Classificação geral'!$H83,"")</f>
        <v/>
      </c>
      <c r="EZ91" s="255" t="str">
        <f>IF($EY91='Classificação geral'!$H83,'Classificação geral'!$I83,"")</f>
        <v/>
      </c>
      <c r="FA91" s="255" t="str">
        <f>IF($EZ91='Classificação geral'!$I83,'Classificação geral'!$N83,"")</f>
        <v/>
      </c>
      <c r="FB91" s="255" t="str">
        <f>IF($EZ91='Classificação geral'!$I83,'Classificação geral'!$Q83,"")</f>
        <v/>
      </c>
      <c r="FC91" s="255" t="str">
        <f>IF($EZ91='Classificação geral'!$I83,'Classificação geral'!$R83,"")</f>
        <v/>
      </c>
      <c r="FD91" s="255" t="str">
        <f>IF($EZ91='Classificação geral'!$I83,'Classificação geral'!$J83,"")</f>
        <v/>
      </c>
      <c r="FE91" s="255" t="str">
        <f>IF($EZ91='Classificação geral'!$I83,'Classificação geral'!$S83,"")</f>
        <v/>
      </c>
      <c r="FF91" s="255" t="str">
        <f>IF($EZ91='Classificação geral'!$I83,'Classificação geral'!$U83,"")</f>
        <v/>
      </c>
      <c r="FG91" s="255" t="str">
        <f>IF($EZ91='Classificação geral'!$I83,'Classificação geral'!$V83,"")</f>
        <v/>
      </c>
      <c r="FH91" s="255" t="str">
        <f>IF($EZ91='Classificação geral'!$I83,'Classificação geral'!$K83,"")</f>
        <v/>
      </c>
      <c r="FI91" s="255" t="str">
        <f>IF($EZ91='Classificação geral'!$I83,'Classificação geral'!$W83,"")</f>
        <v/>
      </c>
      <c r="FJ91" s="255" t="str">
        <f>IF($EZ91='Classificação geral'!$I83,'Classificação geral'!$Y83,"")</f>
        <v/>
      </c>
      <c r="FK91" s="255" t="str">
        <f>IF($EZ91='Classificação geral'!$I83,'Classificação geral'!$Z83,"")</f>
        <v/>
      </c>
      <c r="FL91" s="255" t="str">
        <f>IF($EZ91='Classificação geral'!$I83,'Classificação geral'!$L83,"")</f>
        <v/>
      </c>
      <c r="FM91" s="255" t="str">
        <f>IF($EZ91='Classificação geral'!$I83,'Classificação geral'!$M83,"")</f>
        <v/>
      </c>
      <c r="FN91" s="255" t="str">
        <f>IF($EZ91='Classificação geral'!$I83,'Classificação geral'!$AG83,"")</f>
        <v/>
      </c>
      <c r="FO91" s="256" t="str">
        <f>IFERROR(RANK(FN91,FN:FN,0)+ COUNTIF($FN$13:FN90,FN91),"")</f>
        <v/>
      </c>
      <c r="FP91" s="244"/>
      <c r="FQ91" s="254" t="str">
        <f>IFERROR(IF(AND('Classificação geral'!$H83="mas",'Classificação geral'!$I83=1,'Classificação geral'!$F83="Mini"),'Classificação geral'!$A83,""),"")</f>
        <v/>
      </c>
      <c r="FR91" s="254" t="str">
        <f>IFERROR(IF(AND('Classificação geral'!$H83="mas",'Classificação geral'!$I83=1,'Classificação geral'!$F83="Mini"),'Classificação geral'!$B83,""),"")</f>
        <v/>
      </c>
      <c r="FS91" s="255" t="str">
        <f>IF($FR91='Classificação geral'!$B83,'Classificação geral'!$C83,"")</f>
        <v/>
      </c>
      <c r="FT91" s="255" t="str">
        <f>IF($FR91='Classificação geral'!$B83,'Classificação geral'!$D83,"")</f>
        <v/>
      </c>
      <c r="FU91" s="255" t="str">
        <f>IF($FR91='Classificação geral'!$B83,'Classificação geral'!$H83,"")</f>
        <v/>
      </c>
      <c r="FV91" s="254" t="str">
        <f>IFERROR(IF(AND($FU91="mas",'Classificação geral'!$I83=1),'Classificação geral'!I83,""),"")</f>
        <v/>
      </c>
      <c r="FW91" s="254" t="str">
        <f>IFERROR(IF(AND($FU91="mas",'Classificação geral'!$I83=1),'Classificação geral'!N83,""),"")</f>
        <v/>
      </c>
      <c r="FX91" s="254" t="str">
        <f>IFERROR(IF(AND($FU91="mas",'Classificação geral'!$I83=1),'Classificação geral'!Q83,""),"")</f>
        <v/>
      </c>
      <c r="FY91" s="254" t="str">
        <f>IFERROR(IF(AND($FU91="mas",'Classificação geral'!$I83=1),'Classificação geral'!R83,""),"")</f>
        <v/>
      </c>
      <c r="FZ91" s="254" t="str">
        <f>IFERROR(IF(AND($FU91="mas",'Classificação geral'!$I83=1),'Classificação geral'!J83,""),"")</f>
        <v/>
      </c>
      <c r="GA91" s="254" t="str">
        <f>IFERROR(IF(AND($FU91="mas",'Classificação geral'!$I83=1),'Classificação geral'!S83,""),"")</f>
        <v/>
      </c>
      <c r="GB91" s="254" t="str">
        <f>IFERROR(IF(AND($FU91="mas",'Classificação geral'!$I83=1),'Classificação geral'!U83,""),"")</f>
        <v/>
      </c>
      <c r="GC91" s="254" t="str">
        <f>IFERROR(IF(AND($FU91="mas",'Classificação geral'!$I83=1),'Classificação geral'!V83,""),"")</f>
        <v/>
      </c>
      <c r="GD91" s="254" t="str">
        <f>IFERROR(IF(AND($FU91="mas",'Classificação geral'!$I83=1),'Classificação geral'!K83,""),"")</f>
        <v/>
      </c>
      <c r="GE91" s="254" t="str">
        <f>IFERROR(IF(AND($FU91="mas",'Classificação geral'!$I83=1),'Classificação geral'!W83,""),"")</f>
        <v/>
      </c>
      <c r="GF91" s="254" t="str">
        <f>IFERROR(IF(AND($FU91="mas",'Classificação geral'!$I83=1),'Classificação geral'!Y83,""),"")</f>
        <v/>
      </c>
      <c r="GG91" s="254" t="str">
        <f>IFERROR(IF(AND($FU91="mas",'Classificação geral'!$I83=1),'Classificação geral'!Z83,""),"")</f>
        <v/>
      </c>
      <c r="GH91" s="254" t="str">
        <f>IFERROR(IF(AND($FU91="mas",'Classificação geral'!$I83=1),'Classificação geral'!L83,""),"")</f>
        <v/>
      </c>
      <c r="GI91" s="254" t="str">
        <f>IFERROR(IF(AND($FU91="mas",'Classificação geral'!$I83=1),'Classificação geral'!M83,""),"")</f>
        <v/>
      </c>
      <c r="GJ91" s="302" t="str">
        <f>IFERROR(IF(AND($FU91="mas",'Classificação geral'!$I83=1),'Classificação geral'!AG83,""),"")</f>
        <v/>
      </c>
      <c r="GK91" s="256" t="str">
        <f>IFERROR(RANK(GJ91,GJ:GJ,0)+ COUNTIF($GJ$13:GJ90,GJ91),"")</f>
        <v/>
      </c>
      <c r="GL91" s="244"/>
      <c r="GM91" s="254" t="str">
        <f>IFERROR(IF(AND('Classificação geral'!$H83="fem",'Classificação geral'!$I83=2,'Classificação geral'!$F83="Mini"),'Classificação geral'!$A83,""),"")</f>
        <v/>
      </c>
      <c r="GN91" s="254" t="str">
        <f>IFERROR(IF(AND('Classificação geral'!$H83="fem",'Classificação geral'!$I83=2,'Classificação geral'!$F83="Mini"),'Classificação geral'!$B83,""),"")</f>
        <v/>
      </c>
      <c r="GO91" s="255" t="str">
        <f>IF($GN91='Classificação geral'!$B83,'Classificação geral'!$C83,"")</f>
        <v/>
      </c>
      <c r="GP91" s="255" t="str">
        <f>IF($GN91='Classificação geral'!$B83,'Classificação geral'!$D83,"")</f>
        <v/>
      </c>
      <c r="GQ91" s="255" t="str">
        <f>IF($GN91='Classificação geral'!$B83,'Classificação geral'!$H83,"")</f>
        <v/>
      </c>
      <c r="GR91" s="254" t="str">
        <f>IFERROR(IF(AND($GQ91="fem",'Classificação geral'!$I83=2),'Classificação geral'!I83,""),"")</f>
        <v/>
      </c>
      <c r="GS91" s="254" t="str">
        <f>IFERROR(IF(AND($GQ91="fem",'Classificação geral'!$I83=2),'Classificação geral'!N83,""),"")</f>
        <v/>
      </c>
      <c r="GT91" s="254" t="str">
        <f>IFERROR(IF(AND($GQ91="fem",'Classificação geral'!$I83=2),'Classificação geral'!Q83,""),"")</f>
        <v/>
      </c>
      <c r="GU91" s="254" t="str">
        <f>IFERROR(IF(AND($GQ91="fem",'Classificação geral'!$I83=2),'Classificação geral'!R83,""),"")</f>
        <v/>
      </c>
      <c r="GV91" s="254" t="str">
        <f>IFERROR(IF(AND($GQ91="fem",'Classificação geral'!$I83=2),'Classificação geral'!J83,""),"")</f>
        <v/>
      </c>
      <c r="GW91" s="254" t="str">
        <f>IFERROR(IF(AND($GQ91="fem",'Classificação geral'!$I83=2),'Classificação geral'!S83,""),"")</f>
        <v/>
      </c>
      <c r="GX91" s="254" t="str">
        <f>IFERROR(IF(AND($GQ91="fem",'Classificação geral'!$I83=2),'Classificação geral'!U83,""),"")</f>
        <v/>
      </c>
      <c r="GY91" s="254" t="str">
        <f>IFERROR(IF(AND($GQ91="fem",'Classificação geral'!$I83=2),'Classificação geral'!V83,""),"")</f>
        <v/>
      </c>
      <c r="GZ91" s="254" t="str">
        <f>IFERROR(IF(AND($GQ91="fem",'Classificação geral'!$I83=2),'Classificação geral'!K83,""),"")</f>
        <v/>
      </c>
      <c r="HA91" s="254" t="str">
        <f>IFERROR(IF(AND($GQ91="fem",'Classificação geral'!$I83=2),'Classificação geral'!W83,""),"")</f>
        <v/>
      </c>
      <c r="HB91" s="254" t="str">
        <f>IFERROR(IF(AND($GQ91="fem",'Classificação geral'!$I83=2),'Classificação geral'!Y83,""),"")</f>
        <v/>
      </c>
      <c r="HC91" s="254" t="str">
        <f>IFERROR(IF(AND($GQ91="fem",'Classificação geral'!$I83=2),'Classificação geral'!Z83,""),"")</f>
        <v/>
      </c>
      <c r="HD91" s="254" t="str">
        <f>IFERROR(IF(AND($GQ91="fem",'Classificação geral'!$I83=2),'Classificação geral'!L83,""),"")</f>
        <v/>
      </c>
      <c r="HE91" s="254" t="str">
        <f>IFERROR(IF(AND($GQ91="fem",'Classificação geral'!$I83=2),'Classificação geral'!M83,""),"")</f>
        <v/>
      </c>
      <c r="HF91" s="254" t="str">
        <f>IFERROR(IF(AND($GQ91="fem",'Classificação geral'!$I83=2),'Classificação geral'!AG83,""),"")</f>
        <v/>
      </c>
      <c r="HG91" s="256" t="str">
        <f>IFERROR(RANK(HF91,HF:HF,0)+ COUNTIF(HF$13:$HF89,HF91),"")</f>
        <v/>
      </c>
      <c r="HH91" s="244"/>
      <c r="HI91" s="254" t="str">
        <f>IFERROR(IF(AND('Classificação geral'!$H83="mas",'Classificação geral'!$I83=2,'Classificação geral'!$F83="Mini"),'Classificação geral'!$A83,""),"")</f>
        <v/>
      </c>
      <c r="HJ91" s="254" t="str">
        <f>IFERROR(IF(AND('Classificação geral'!$H83="mas",'Classificação geral'!$I83=2,'Classificação geral'!$F83="Mini"),'Classificação geral'!$B83,""),"")</f>
        <v/>
      </c>
      <c r="HK91" s="255" t="str">
        <f>IF($HJ91='Classificação geral'!$B83,'Classificação geral'!$C83,"")</f>
        <v/>
      </c>
      <c r="HL91" s="255" t="str">
        <f>IF($HJ91='Classificação geral'!$B83,'Classificação geral'!$D83,"")</f>
        <v/>
      </c>
      <c r="HM91" s="255" t="str">
        <f>IF($HJ91='Classificação geral'!$B83,'Classificação geral'!$H83,"")</f>
        <v/>
      </c>
      <c r="HN91" s="254" t="str">
        <f>IFERROR(IF(AND($HM91="mas",'Classificação geral'!$I83=2),'Classificação geral'!I83,""),"")</f>
        <v/>
      </c>
      <c r="HO91" s="254" t="str">
        <f>IFERROR(IF(AND($HM91="mas",'Classificação geral'!$I83=2),'Classificação geral'!N83,""),"")</f>
        <v/>
      </c>
      <c r="HP91" s="254" t="str">
        <f>IFERROR(IF(AND($HM91="mas",'Classificação geral'!$I83=2),'Classificação geral'!Q83,""),"")</f>
        <v/>
      </c>
      <c r="HQ91" s="254" t="str">
        <f>IFERROR(IF(AND($HM91="mas",'Classificação geral'!$I83=2),'Classificação geral'!R83,""),"")</f>
        <v/>
      </c>
      <c r="HR91" s="254" t="str">
        <f>IFERROR(IF(AND($HM91="mas",'Classificação geral'!$I83=2),'Classificação geral'!J83,""),"")</f>
        <v/>
      </c>
      <c r="HS91" s="254" t="str">
        <f>IFERROR(IF(AND($HM91="mas",'Classificação geral'!$I83=2),'Classificação geral'!S83,""),"")</f>
        <v/>
      </c>
      <c r="HT91" s="254" t="str">
        <f>IFERROR(IF(AND($HM91="mas",'Classificação geral'!$I83=2),'Classificação geral'!U83,""),"")</f>
        <v/>
      </c>
      <c r="HU91" s="254" t="str">
        <f>IFERROR(IF(AND($HM91="mas",'Classificação geral'!$I83=2),'Classificação geral'!V83,""),"")</f>
        <v/>
      </c>
      <c r="HV91" s="254" t="str">
        <f>IFERROR(IF(AND($HM91="mas",'Classificação geral'!$I83=2),'Classificação geral'!J83,""),"")</f>
        <v/>
      </c>
      <c r="HW91" s="254" t="str">
        <f>IFERROR(IF(AND($HM91="mas",'Classificação geral'!$I83=2),'Classificação geral'!W83,""),"")</f>
        <v/>
      </c>
      <c r="HX91" s="254" t="str">
        <f>IFERROR(IF(AND($HM91="mas",'Classificação geral'!$I83=2),'Classificação geral'!Y83,""),"")</f>
        <v/>
      </c>
      <c r="HY91" s="254" t="str">
        <f>IFERROR(IF(AND($HM91="mas",'Classificação geral'!$I83=2),'Classificação geral'!Z83,""),"")</f>
        <v/>
      </c>
      <c r="HZ91" s="254" t="str">
        <f>IFERROR(IF(AND($HM91="mas",'Classificação geral'!$I83=2),'Classificação geral'!L83,""),"")</f>
        <v/>
      </c>
      <c r="IA91" s="254" t="str">
        <f>IFERROR(IF(AND($HM91="mas",'Classificação geral'!$I83=2),'Classificação geral'!$AG83,""),"")</f>
        <v/>
      </c>
      <c r="IB91" s="256" t="str">
        <f>IFERROR(RANK(IA91,IA:IA,0)+ COUNTIF($IA$13:IA$13,IA91),"")</f>
        <v/>
      </c>
      <c r="IC91" s="244"/>
      <c r="ID91" s="254" t="str">
        <f>IFERROR(IF(AND('Classificação geral'!$H83="fem",'Classificação geral'!$I83=3,'Classificação geral'!$F83="Mini"),'Classificação geral'!$A83,""),"")</f>
        <v/>
      </c>
      <c r="IE91" s="254" t="str">
        <f>IFERROR(IF(AND('Classificação geral'!$H83="fem",'Classificação geral'!$I83=3,'Classificação geral'!$F83="Mini"),'Classificação geral'!$B83,""),"")</f>
        <v/>
      </c>
      <c r="IF91" s="255" t="str">
        <f>IF($IE91='Classificação geral'!$B83,'Classificação geral'!$C83,"")</f>
        <v/>
      </c>
      <c r="IG91" s="255" t="str">
        <f>IF($IE91='Classificação geral'!$B83,'Classificação geral'!$D83,"")</f>
        <v/>
      </c>
      <c r="IH91" s="255" t="str">
        <f>IF($IE91='Classificação geral'!$B83,'Classificação geral'!$H83,"")</f>
        <v/>
      </c>
      <c r="II91" s="255" t="str">
        <f>IF($IH91='Classificação geral'!$H83,'Classificação geral'!$I83,"")</f>
        <v/>
      </c>
      <c r="IJ91" s="255" t="str">
        <f>IF($II91='Classificação geral'!$I83,'Classificação geral'!$N83,"")</f>
        <v/>
      </c>
      <c r="IK91" s="255" t="str">
        <f>IF($II91='Classificação geral'!$I83,'Classificação geral'!$Q83,"")</f>
        <v/>
      </c>
      <c r="IL91" s="255" t="str">
        <f>IF($II91='Classificação geral'!$I83,'Classificação geral'!$R83,"")</f>
        <v/>
      </c>
      <c r="IM91" s="255" t="str">
        <f>IF($II91='Classificação geral'!$I83,'Classificação geral'!$J83,"")</f>
        <v/>
      </c>
      <c r="IN91" s="255" t="str">
        <f>IF($II91='Classificação geral'!$I83,'Classificação geral'!$S83,"")</f>
        <v/>
      </c>
      <c r="IO91" s="255" t="str">
        <f>IF($II91='Classificação geral'!$I83,'Classificação geral'!$U83,"")</f>
        <v/>
      </c>
      <c r="IP91" s="255" t="str">
        <f>IF($II91='Classificação geral'!$I83,'Classificação geral'!$V83,"")</f>
        <v/>
      </c>
      <c r="IQ91" s="255" t="str">
        <f>IF($II91='Classificação geral'!$I83,'Classificação geral'!$K83,"")</f>
        <v/>
      </c>
      <c r="IR91" s="255" t="str">
        <f>IF($II91='Classificação geral'!$I83,'Classificação geral'!$W83,"")</f>
        <v/>
      </c>
      <c r="IS91" s="255" t="str">
        <f>IF($II91='Classificação geral'!$I83,'Classificação geral'!$Y83,"")</f>
        <v/>
      </c>
      <c r="IT91" s="255" t="str">
        <f>IF($II91='Classificação geral'!$I83,'Classificação geral'!$Z83,"")</f>
        <v/>
      </c>
      <c r="IU91" s="255" t="str">
        <f>IF($II91='Classificação geral'!$I83,'Classificação geral'!$L83,"")</f>
        <v/>
      </c>
      <c r="IV91" s="255" t="str">
        <f>IF($II91='Classificação geral'!$I83,'Classificação geral'!$M83,"")</f>
        <v/>
      </c>
      <c r="IW91" s="255" t="str">
        <f>IF($II91='Classificação geral'!$I83,'Classificação geral'!$AG83,"")</f>
        <v/>
      </c>
      <c r="IX91" s="256" t="str">
        <f>IFERROR(RANK(IW91,IW:IW,0)+ COUNTIF($IW$13:IW89,IW91),"")</f>
        <v/>
      </c>
      <c r="IY91" s="244"/>
      <c r="IZ91" s="254" t="str">
        <f>IFERROR(IF(AND('Classificação geral'!$H83="mas",'Classificação geral'!$I83=3,'Classificação geral'!$F83="Mini"),'Classificação geral'!$A83,""),"")</f>
        <v/>
      </c>
      <c r="JA91" s="254" t="str">
        <f>IFERROR(IF(AND('Classificação geral'!$H83="mas",'Classificação geral'!$I83=3,'Classificação geral'!$F83="Mini"),'Classificação geral'!$B83,""),"")</f>
        <v/>
      </c>
      <c r="JB91" s="255" t="str">
        <f>IF($JA91='Classificação geral'!$B83,'Classificação geral'!$C83,"")</f>
        <v/>
      </c>
      <c r="JC91" s="255" t="str">
        <f>IF($JA91='Classificação geral'!$B83,'Classificação geral'!$D83,"")</f>
        <v/>
      </c>
      <c r="JD91" s="255" t="str">
        <f>IF($JA91='Classificação geral'!$B83,'Classificação geral'!$H83,"")</f>
        <v/>
      </c>
      <c r="JE91" s="254" t="str">
        <f>IFERROR(IF(AND($JD91="mas",'Classificação geral'!$I83=3),'Classificação geral'!I83,""),"")</f>
        <v/>
      </c>
      <c r="JF91" s="254" t="str">
        <f>IFERROR(IF(AND($JD91="mas",'Classificação geral'!$I83=3),'Classificação geral'!N83,""),"")</f>
        <v/>
      </c>
      <c r="JG91" s="254" t="str">
        <f>IFERROR(IF(AND($JD91="mas",'Classificação geral'!$I83=3),'Classificação geral'!Q83,""),"")</f>
        <v/>
      </c>
      <c r="JH91" s="254" t="str">
        <f>IFERROR(IF(AND($JD91="mas",'Classificação geral'!$I83=3),'Classificação geral'!R83,""),"")</f>
        <v/>
      </c>
      <c r="JI91" s="254" t="str">
        <f>IFERROR(IF(AND($JD91="mas",'Classificação geral'!$I83=3),'Classificação geral'!J83,""),"")</f>
        <v/>
      </c>
      <c r="JJ91" s="254" t="str">
        <f>IFERROR(IF(AND($JD91="mas",'Classificação geral'!$I83=3),'Classificação geral'!S83,""),"")</f>
        <v/>
      </c>
      <c r="JK91" s="254" t="str">
        <f>IFERROR(IF(AND($JD91="mas",'Classificação geral'!$I83=3),'Classificação geral'!U83,""),"")</f>
        <v/>
      </c>
      <c r="JL91" s="254" t="str">
        <f>IFERROR(IF(AND($JD91="mas",'Classificação geral'!$I83=3),'Classificação geral'!V83,""),"")</f>
        <v/>
      </c>
      <c r="JM91" s="254" t="str">
        <f>IFERROR(IF(AND($JD91="mas",'Classificação geral'!$I83=3),'Classificação geral'!K83,""),"")</f>
        <v/>
      </c>
      <c r="JN91" s="254" t="str">
        <f>IFERROR(IF(AND($JD91="mas",'Classificação geral'!$I83=3),'Classificação geral'!W83,""),"")</f>
        <v/>
      </c>
      <c r="JO91" s="254" t="str">
        <f>IFERROR(IF(AND($JD91="mas",'Classificação geral'!$I83=3),'Classificação geral'!Y83,""),"")</f>
        <v/>
      </c>
      <c r="JP91" s="254" t="str">
        <f>IFERROR(IF(AND($JD91="mas",'Classificação geral'!$I83=3),'Classificação geral'!Z83,""),"")</f>
        <v/>
      </c>
      <c r="JQ91" s="254" t="str">
        <f>IFERROR(IF(AND($JD91="mas",'Classificação geral'!$I83=3),'Classificação geral'!L83,""),"")</f>
        <v/>
      </c>
      <c r="JR91" s="254" t="str">
        <f>IFERROR(IF(AND($JD91="mas",'Classificação geral'!$I83=3),'Classificação geral'!$AG83,""),"")</f>
        <v/>
      </c>
      <c r="JS91" s="256" t="str">
        <f>IFERROR(RANK(JR91,JR:JR,0)+ COUNTIF(JR$13:$JR89,JR91),"")</f>
        <v/>
      </c>
    </row>
    <row r="92" spans="1:279" s="209" customFormat="1" ht="24.75" customHeight="1" x14ac:dyDescent="0.5">
      <c r="A92" s="297"/>
      <c r="B92" s="309" t="str">
        <f t="shared" si="139"/>
        <v/>
      </c>
      <c r="C92" s="292" t="str">
        <f t="shared" si="140"/>
        <v/>
      </c>
      <c r="D92" s="292" t="str">
        <f t="shared" si="141"/>
        <v/>
      </c>
      <c r="E92" s="292" t="str">
        <f t="shared" si="142"/>
        <v/>
      </c>
      <c r="F92" s="293" t="str">
        <f t="shared" si="143"/>
        <v/>
      </c>
      <c r="G92" s="293" t="str">
        <f t="shared" si="144"/>
        <v/>
      </c>
      <c r="H92" s="294" t="str">
        <f t="shared" si="145"/>
        <v/>
      </c>
      <c r="I92" s="294" t="str">
        <f t="shared" si="146"/>
        <v/>
      </c>
      <c r="J92" s="294" t="str">
        <f t="shared" si="147"/>
        <v/>
      </c>
      <c r="K92" s="294" t="str">
        <f t="shared" si="148"/>
        <v/>
      </c>
      <c r="L92" s="294" t="str">
        <f t="shared" si="149"/>
        <v/>
      </c>
      <c r="M92" s="294" t="str">
        <f t="shared" si="150"/>
        <v/>
      </c>
      <c r="N92" s="294" t="str">
        <f t="shared" si="151"/>
        <v/>
      </c>
      <c r="O92" s="294" t="str">
        <f t="shared" si="152"/>
        <v/>
      </c>
      <c r="P92" s="294" t="str">
        <f t="shared" si="153"/>
        <v/>
      </c>
      <c r="Q92" s="294" t="str">
        <f t="shared" si="154"/>
        <v/>
      </c>
      <c r="R92" s="294" t="str">
        <f t="shared" si="121"/>
        <v/>
      </c>
      <c r="S92" s="294" t="str">
        <f t="shared" si="121"/>
        <v/>
      </c>
      <c r="T92" s="294" t="str">
        <f t="shared" si="155"/>
        <v/>
      </c>
      <c r="U92" s="294" t="str">
        <f t="shared" si="156"/>
        <v/>
      </c>
      <c r="V92" s="295">
        <v>78</v>
      </c>
      <c r="W92" s="296"/>
      <c r="X92" s="296"/>
      <c r="Y92" s="309" t="str">
        <f t="shared" si="157"/>
        <v/>
      </c>
      <c r="Z92" s="292" t="str">
        <f t="shared" si="158"/>
        <v/>
      </c>
      <c r="AA92" s="292" t="str">
        <f t="shared" si="159"/>
        <v/>
      </c>
      <c r="AB92" s="292" t="str">
        <f t="shared" si="160"/>
        <v/>
      </c>
      <c r="AC92" s="293" t="str">
        <f t="shared" si="161"/>
        <v/>
      </c>
      <c r="AD92" s="293" t="str">
        <f t="shared" si="162"/>
        <v/>
      </c>
      <c r="AE92" s="294" t="str">
        <f t="shared" si="163"/>
        <v/>
      </c>
      <c r="AF92" s="294" t="str">
        <f t="shared" si="164"/>
        <v/>
      </c>
      <c r="AG92" s="294" t="str">
        <f t="shared" si="165"/>
        <v/>
      </c>
      <c r="AH92" s="294" t="str">
        <f t="shared" si="166"/>
        <v/>
      </c>
      <c r="AI92" s="294" t="str">
        <f t="shared" si="167"/>
        <v/>
      </c>
      <c r="AJ92" s="294" t="str">
        <f t="shared" si="168"/>
        <v/>
      </c>
      <c r="AK92" s="294" t="str">
        <f t="shared" si="169"/>
        <v/>
      </c>
      <c r="AL92" s="294" t="str">
        <f t="shared" si="170"/>
        <v/>
      </c>
      <c r="AM92" s="294" t="str">
        <f t="shared" si="171"/>
        <v/>
      </c>
      <c r="AN92" s="294" t="str">
        <f t="shared" si="172"/>
        <v/>
      </c>
      <c r="AO92" s="294" t="str">
        <f t="shared" si="122"/>
        <v/>
      </c>
      <c r="AP92" s="294" t="str">
        <f t="shared" si="122"/>
        <v/>
      </c>
      <c r="AQ92" s="294" t="str">
        <f t="shared" si="173"/>
        <v/>
      </c>
      <c r="AR92" s="294" t="str">
        <f t="shared" si="174"/>
        <v/>
      </c>
      <c r="AS92" s="295">
        <v>78</v>
      </c>
      <c r="AT92" s="296"/>
      <c r="AU92" s="297"/>
      <c r="AV92" s="310" t="str">
        <f t="shared" si="175"/>
        <v/>
      </c>
      <c r="AW92" s="292" t="str">
        <f t="shared" si="176"/>
        <v/>
      </c>
      <c r="AX92" s="292" t="str">
        <f t="shared" si="177"/>
        <v/>
      </c>
      <c r="AY92" s="293" t="str">
        <f t="shared" si="178"/>
        <v/>
      </c>
      <c r="AZ92" s="293" t="str">
        <f t="shared" si="179"/>
        <v/>
      </c>
      <c r="BA92" s="293" t="str">
        <f t="shared" si="180"/>
        <v/>
      </c>
      <c r="BB92" s="294" t="str">
        <f t="shared" si="181"/>
        <v/>
      </c>
      <c r="BC92" s="294" t="str">
        <f t="shared" si="182"/>
        <v/>
      </c>
      <c r="BD92" s="294" t="str">
        <f t="shared" si="183"/>
        <v/>
      </c>
      <c r="BE92" s="294" t="str">
        <f t="shared" si="184"/>
        <v/>
      </c>
      <c r="BF92" s="294" t="str">
        <f t="shared" si="185"/>
        <v/>
      </c>
      <c r="BG92" s="294" t="str">
        <f t="shared" si="186"/>
        <v/>
      </c>
      <c r="BH92" s="294" t="str">
        <f t="shared" si="187"/>
        <v/>
      </c>
      <c r="BI92" s="294" t="str">
        <f t="shared" si="188"/>
        <v/>
      </c>
      <c r="BJ92" s="294" t="str">
        <f t="shared" si="189"/>
        <v/>
      </c>
      <c r="BK92" s="294" t="str">
        <f t="shared" si="190"/>
        <v/>
      </c>
      <c r="BL92" s="294" t="str">
        <f t="shared" si="123"/>
        <v/>
      </c>
      <c r="BM92" s="294" t="str">
        <f t="shared" si="123"/>
        <v/>
      </c>
      <c r="BN92" s="294" t="str">
        <f t="shared" si="191"/>
        <v/>
      </c>
      <c r="BO92" s="294" t="str">
        <f t="shared" si="192"/>
        <v/>
      </c>
      <c r="BP92" s="295">
        <v>78</v>
      </c>
      <c r="BQ92" s="296"/>
      <c r="BR92" s="296"/>
      <c r="BS92" s="310" t="str">
        <f t="shared" si="193"/>
        <v/>
      </c>
      <c r="BT92" s="292" t="str">
        <f t="shared" si="194"/>
        <v/>
      </c>
      <c r="BU92" s="292" t="str">
        <f t="shared" si="195"/>
        <v/>
      </c>
      <c r="BV92" s="293" t="str">
        <f t="shared" si="196"/>
        <v/>
      </c>
      <c r="BW92" s="293" t="str">
        <f t="shared" si="197"/>
        <v/>
      </c>
      <c r="BX92" s="293" t="str">
        <f t="shared" si="124"/>
        <v/>
      </c>
      <c r="BY92" s="294" t="str">
        <f t="shared" si="124"/>
        <v/>
      </c>
      <c r="BZ92" s="294" t="str">
        <f t="shared" si="198"/>
        <v/>
      </c>
      <c r="CA92" s="294" t="str">
        <f t="shared" si="199"/>
        <v/>
      </c>
      <c r="CB92" s="294" t="str">
        <f t="shared" si="200"/>
        <v/>
      </c>
      <c r="CC92" s="294" t="str">
        <f t="shared" si="201"/>
        <v/>
      </c>
      <c r="CD92" s="294" t="str">
        <f t="shared" si="202"/>
        <v/>
      </c>
      <c r="CE92" s="294" t="str">
        <f t="shared" si="203"/>
        <v/>
      </c>
      <c r="CF92" s="294" t="str">
        <f t="shared" si="204"/>
        <v/>
      </c>
      <c r="CG92" s="294" t="str">
        <f t="shared" si="205"/>
        <v/>
      </c>
      <c r="CH92" s="294" t="str">
        <f t="shared" si="206"/>
        <v/>
      </c>
      <c r="CI92" s="294" t="str">
        <f t="shared" si="125"/>
        <v/>
      </c>
      <c r="CJ92" s="294" t="str">
        <f t="shared" si="125"/>
        <v/>
      </c>
      <c r="CK92" s="294" t="str">
        <f t="shared" si="207"/>
        <v/>
      </c>
      <c r="CL92" s="294" t="str">
        <f t="shared" si="208"/>
        <v/>
      </c>
      <c r="CM92" s="295">
        <v>78</v>
      </c>
      <c r="CN92" s="297"/>
      <c r="CO92" s="297"/>
      <c r="CP92" s="309" t="str">
        <f t="shared" si="209"/>
        <v/>
      </c>
      <c r="CQ92" s="292" t="str">
        <f t="shared" si="210"/>
        <v/>
      </c>
      <c r="CR92" s="292" t="str">
        <f t="shared" si="211"/>
        <v/>
      </c>
      <c r="CS92" s="292" t="str">
        <f t="shared" si="212"/>
        <v/>
      </c>
      <c r="CT92" s="293" t="str">
        <f t="shared" si="213"/>
        <v/>
      </c>
      <c r="CU92" s="293" t="str">
        <f t="shared" si="214"/>
        <v/>
      </c>
      <c r="CV92" s="294" t="str">
        <f t="shared" si="215"/>
        <v/>
      </c>
      <c r="CW92" s="294" t="str">
        <f t="shared" si="216"/>
        <v/>
      </c>
      <c r="CX92" s="294" t="str">
        <f t="shared" si="217"/>
        <v/>
      </c>
      <c r="CY92" s="294" t="str">
        <f t="shared" si="218"/>
        <v/>
      </c>
      <c r="CZ92" s="294" t="str">
        <f t="shared" si="219"/>
        <v/>
      </c>
      <c r="DA92" s="294" t="str">
        <f t="shared" si="220"/>
        <v/>
      </c>
      <c r="DB92" s="294" t="str">
        <f t="shared" si="221"/>
        <v/>
      </c>
      <c r="DC92" s="294" t="str">
        <f t="shared" si="222"/>
        <v/>
      </c>
      <c r="DD92" s="294" t="str">
        <f t="shared" si="223"/>
        <v/>
      </c>
      <c r="DE92" s="294" t="str">
        <f t="shared" si="224"/>
        <v/>
      </c>
      <c r="DF92" s="294" t="str">
        <f t="shared" si="126"/>
        <v/>
      </c>
      <c r="DG92" s="294" t="str">
        <f t="shared" si="126"/>
        <v/>
      </c>
      <c r="DH92" s="294" t="str">
        <f t="shared" si="225"/>
        <v/>
      </c>
      <c r="DI92" s="294" t="str">
        <f t="shared" si="226"/>
        <v/>
      </c>
      <c r="DJ92" s="295">
        <v>78</v>
      </c>
      <c r="DK92" s="296"/>
      <c r="DL92" s="296"/>
      <c r="DM92" s="309" t="str">
        <f t="shared" si="227"/>
        <v/>
      </c>
      <c r="DN92" s="292" t="str">
        <f t="shared" si="228"/>
        <v/>
      </c>
      <c r="DO92" s="292" t="str">
        <f t="shared" si="229"/>
        <v/>
      </c>
      <c r="DP92" s="292" t="str">
        <f t="shared" si="230"/>
        <v/>
      </c>
      <c r="DQ92" s="293" t="str">
        <f t="shared" si="231"/>
        <v/>
      </c>
      <c r="DR92" s="293" t="str">
        <f t="shared" si="232"/>
        <v/>
      </c>
      <c r="DS92" s="293" t="str">
        <f t="shared" si="127"/>
        <v/>
      </c>
      <c r="DT92" s="293" t="str">
        <f t="shared" si="128"/>
        <v/>
      </c>
      <c r="DU92" s="294" t="str">
        <f t="shared" si="129"/>
        <v/>
      </c>
      <c r="DV92" s="294" t="str">
        <f t="shared" si="130"/>
        <v/>
      </c>
      <c r="DW92" s="294" t="str">
        <f t="shared" si="131"/>
        <v/>
      </c>
      <c r="DX92" s="294" t="str">
        <f t="shared" si="132"/>
        <v/>
      </c>
      <c r="DY92" s="294" t="str">
        <f t="shared" si="133"/>
        <v/>
      </c>
      <c r="DZ92" s="294" t="str">
        <f t="shared" si="134"/>
        <v/>
      </c>
      <c r="EA92" s="294" t="str">
        <f t="shared" si="135"/>
        <v/>
      </c>
      <c r="EB92" s="294" t="str">
        <f t="shared" si="136"/>
        <v/>
      </c>
      <c r="EC92" s="294" t="str">
        <f t="shared" si="137"/>
        <v/>
      </c>
      <c r="ED92" s="294" t="str">
        <f t="shared" si="120"/>
        <v/>
      </c>
      <c r="EE92" s="294" t="str">
        <f t="shared" si="138"/>
        <v/>
      </c>
      <c r="EF92" s="294" t="str">
        <f t="shared" si="233"/>
        <v/>
      </c>
      <c r="EG92" s="295">
        <v>78</v>
      </c>
      <c r="EH92" s="203"/>
      <c r="EI92" s="203"/>
      <c r="EJ92" s="203"/>
      <c r="EK92" s="203"/>
      <c r="EL92" s="203"/>
      <c r="EM92" s="203"/>
      <c r="EN92" s="203"/>
      <c r="EO92" s="203"/>
      <c r="EP92" s="203"/>
      <c r="EQ92" s="203"/>
      <c r="ER92" s="203"/>
      <c r="ES92" s="203"/>
      <c r="ET92" s="203"/>
      <c r="EU92" s="254" t="str">
        <f>IFERROR(IF(AND('Classificação geral'!$H84="FEM",'Classificação geral'!$I84=1,'Classificação geral'!$F84="Mini"),'Classificação geral'!$A84,""),"")</f>
        <v/>
      </c>
      <c r="EV92" s="254" t="str">
        <f>IFERROR(IF(AND('Classificação geral'!$H84="FEM",'Classificação geral'!$I84=1,'Classificação geral'!F84="Mini"),'Classificação geral'!$B84,""),"")</f>
        <v/>
      </c>
      <c r="EW92" s="255" t="str">
        <f>IF($EV92='Classificação geral'!$B84,'Classificação geral'!$C84,"")</f>
        <v/>
      </c>
      <c r="EX92" s="255" t="str">
        <f>IF($EV92='Classificação geral'!$B84,'Classificação geral'!$D84,"")</f>
        <v/>
      </c>
      <c r="EY92" s="255" t="str">
        <f>IF($EV92='Classificação geral'!$B84,'Classificação geral'!$H84,"")</f>
        <v/>
      </c>
      <c r="EZ92" s="255" t="str">
        <f>IF($EY92='Classificação geral'!$H84,'Classificação geral'!$I84,"")</f>
        <v/>
      </c>
      <c r="FA92" s="255" t="str">
        <f>IF($EZ92='Classificação geral'!$I84,'Classificação geral'!$N84,"")</f>
        <v/>
      </c>
      <c r="FB92" s="255" t="str">
        <f>IF($EZ92='Classificação geral'!$I84,'Classificação geral'!$Q84,"")</f>
        <v/>
      </c>
      <c r="FC92" s="255" t="str">
        <f>IF($EZ92='Classificação geral'!$I84,'Classificação geral'!$R84,"")</f>
        <v/>
      </c>
      <c r="FD92" s="255" t="str">
        <f>IF($EZ92='Classificação geral'!$I84,'Classificação geral'!$J84,"")</f>
        <v/>
      </c>
      <c r="FE92" s="255" t="str">
        <f>IF($EZ92='Classificação geral'!$I84,'Classificação geral'!$S84,"")</f>
        <v/>
      </c>
      <c r="FF92" s="255" t="str">
        <f>IF($EZ92='Classificação geral'!$I84,'Classificação geral'!$U84,"")</f>
        <v/>
      </c>
      <c r="FG92" s="255" t="str">
        <f>IF($EZ92='Classificação geral'!$I84,'Classificação geral'!$V84,"")</f>
        <v/>
      </c>
      <c r="FH92" s="255" t="str">
        <f>IF($EZ92='Classificação geral'!$I84,'Classificação geral'!$K84,"")</f>
        <v/>
      </c>
      <c r="FI92" s="255" t="str">
        <f>IF($EZ92='Classificação geral'!$I84,'Classificação geral'!$W84,"")</f>
        <v/>
      </c>
      <c r="FJ92" s="255" t="str">
        <f>IF($EZ92='Classificação geral'!$I84,'Classificação geral'!$Y84,"")</f>
        <v/>
      </c>
      <c r="FK92" s="255" t="str">
        <f>IF($EZ92='Classificação geral'!$I84,'Classificação geral'!$Z84,"")</f>
        <v/>
      </c>
      <c r="FL92" s="255" t="str">
        <f>IF($EZ92='Classificação geral'!$I84,'Classificação geral'!$L84,"")</f>
        <v/>
      </c>
      <c r="FM92" s="255" t="str">
        <f>IF($EZ92='Classificação geral'!$I84,'Classificação geral'!$M84,"")</f>
        <v/>
      </c>
      <c r="FN92" s="255" t="str">
        <f>IF($EZ92='Classificação geral'!$I84,'Classificação geral'!$AG84,"")</f>
        <v/>
      </c>
      <c r="FO92" s="256" t="str">
        <f>IFERROR(RANK(FN92,FN:FN,0)+ COUNTIF($FN$13:FN91,FN92),"")</f>
        <v/>
      </c>
      <c r="FP92" s="244"/>
      <c r="FQ92" s="254" t="str">
        <f>IFERROR(IF(AND('Classificação geral'!$H84="mas",'Classificação geral'!$I84=1,'Classificação geral'!$F84="Mini"),'Classificação geral'!$A84,""),"")</f>
        <v/>
      </c>
      <c r="FR92" s="254" t="str">
        <f>IFERROR(IF(AND('Classificação geral'!$H84="mas",'Classificação geral'!$I84=1,'Classificação geral'!$F84="Mini"),'Classificação geral'!$B84,""),"")</f>
        <v/>
      </c>
      <c r="FS92" s="255" t="str">
        <f>IF($FR92='Classificação geral'!$B84,'Classificação geral'!$C84,"")</f>
        <v/>
      </c>
      <c r="FT92" s="255" t="str">
        <f>IF($FR92='Classificação geral'!$B84,'Classificação geral'!$D84,"")</f>
        <v/>
      </c>
      <c r="FU92" s="255" t="str">
        <f>IF($FR92='Classificação geral'!$B84,'Classificação geral'!$H84,"")</f>
        <v/>
      </c>
      <c r="FV92" s="254" t="str">
        <f>IFERROR(IF(AND($FU92="mas",'Classificação geral'!$I84=1),'Classificação geral'!I84,""),"")</f>
        <v/>
      </c>
      <c r="FW92" s="254" t="str">
        <f>IFERROR(IF(AND($FU92="mas",'Classificação geral'!$I84=1),'Classificação geral'!N84,""),"")</f>
        <v/>
      </c>
      <c r="FX92" s="254" t="str">
        <f>IFERROR(IF(AND($FU92="mas",'Classificação geral'!$I84=1),'Classificação geral'!Q84,""),"")</f>
        <v/>
      </c>
      <c r="FY92" s="254" t="str">
        <f>IFERROR(IF(AND($FU92="mas",'Classificação geral'!$I84=1),'Classificação geral'!R84,""),"")</f>
        <v/>
      </c>
      <c r="FZ92" s="254" t="str">
        <f>IFERROR(IF(AND($FU92="mas",'Classificação geral'!$I84=1),'Classificação geral'!J84,""),"")</f>
        <v/>
      </c>
      <c r="GA92" s="254" t="str">
        <f>IFERROR(IF(AND($FU92="mas",'Classificação geral'!$I84=1),'Classificação geral'!S84,""),"")</f>
        <v/>
      </c>
      <c r="GB92" s="254" t="str">
        <f>IFERROR(IF(AND($FU92="mas",'Classificação geral'!$I84=1),'Classificação geral'!U84,""),"")</f>
        <v/>
      </c>
      <c r="GC92" s="254" t="str">
        <f>IFERROR(IF(AND($FU92="mas",'Classificação geral'!$I84=1),'Classificação geral'!V84,""),"")</f>
        <v/>
      </c>
      <c r="GD92" s="254" t="str">
        <f>IFERROR(IF(AND($FU92="mas",'Classificação geral'!$I84=1),'Classificação geral'!K84,""),"")</f>
        <v/>
      </c>
      <c r="GE92" s="254" t="str">
        <f>IFERROR(IF(AND($FU92="mas",'Classificação geral'!$I84=1),'Classificação geral'!W84,""),"")</f>
        <v/>
      </c>
      <c r="GF92" s="254" t="str">
        <f>IFERROR(IF(AND($FU92="mas",'Classificação geral'!$I84=1),'Classificação geral'!Y84,""),"")</f>
        <v/>
      </c>
      <c r="GG92" s="254" t="str">
        <f>IFERROR(IF(AND($FU92="mas",'Classificação geral'!$I84=1),'Classificação geral'!Z84,""),"")</f>
        <v/>
      </c>
      <c r="GH92" s="254" t="str">
        <f>IFERROR(IF(AND($FU92="mas",'Classificação geral'!$I84=1),'Classificação geral'!L84,""),"")</f>
        <v/>
      </c>
      <c r="GI92" s="254" t="str">
        <f>IFERROR(IF(AND($FU92="mas",'Classificação geral'!$I84=1),'Classificação geral'!M84,""),"")</f>
        <v/>
      </c>
      <c r="GJ92" s="302" t="str">
        <f>IFERROR(IF(AND($FU92="mas",'Classificação geral'!$I84=1),'Classificação geral'!AG84,""),"")</f>
        <v/>
      </c>
      <c r="GK92" s="256" t="str">
        <f>IFERROR(RANK(GJ92,GJ:GJ,0)+ COUNTIF($GJ$13:GJ91,GJ92),"")</f>
        <v/>
      </c>
      <c r="GL92" s="244"/>
      <c r="GM92" s="254" t="str">
        <f>IFERROR(IF(AND('Classificação geral'!$H84="fem",'Classificação geral'!$I84=2,'Classificação geral'!$F84="Mini"),'Classificação geral'!$A84,""),"")</f>
        <v/>
      </c>
      <c r="GN92" s="254" t="str">
        <f>IFERROR(IF(AND('Classificação geral'!$H84="fem",'Classificação geral'!$I84=2,'Classificação geral'!$F84="Mini"),'Classificação geral'!$B84,""),"")</f>
        <v/>
      </c>
      <c r="GO92" s="255" t="str">
        <f>IF($GN92='Classificação geral'!$B84,'Classificação geral'!$C84,"")</f>
        <v/>
      </c>
      <c r="GP92" s="255" t="str">
        <f>IF($GN92='Classificação geral'!$B84,'Classificação geral'!$D84,"")</f>
        <v/>
      </c>
      <c r="GQ92" s="255" t="str">
        <f>IF($GN92='Classificação geral'!$B84,'Classificação geral'!$H84,"")</f>
        <v/>
      </c>
      <c r="GR92" s="254" t="str">
        <f>IFERROR(IF(AND($GQ92="fem",'Classificação geral'!$I84=2),'Classificação geral'!I84,""),"")</f>
        <v/>
      </c>
      <c r="GS92" s="254" t="str">
        <f>IFERROR(IF(AND($GQ92="fem",'Classificação geral'!$I84=2),'Classificação geral'!N84,""),"")</f>
        <v/>
      </c>
      <c r="GT92" s="254" t="str">
        <f>IFERROR(IF(AND($GQ92="fem",'Classificação geral'!$I84=2),'Classificação geral'!Q84,""),"")</f>
        <v/>
      </c>
      <c r="GU92" s="254" t="str">
        <f>IFERROR(IF(AND($GQ92="fem",'Classificação geral'!$I84=2),'Classificação geral'!R84,""),"")</f>
        <v/>
      </c>
      <c r="GV92" s="254" t="str">
        <f>IFERROR(IF(AND($GQ92="fem",'Classificação geral'!$I84=2),'Classificação geral'!J84,""),"")</f>
        <v/>
      </c>
      <c r="GW92" s="254" t="str">
        <f>IFERROR(IF(AND($GQ92="fem",'Classificação geral'!$I84=2),'Classificação geral'!S84,""),"")</f>
        <v/>
      </c>
      <c r="GX92" s="254" t="str">
        <f>IFERROR(IF(AND($GQ92="fem",'Classificação geral'!$I84=2),'Classificação geral'!U84,""),"")</f>
        <v/>
      </c>
      <c r="GY92" s="254" t="str">
        <f>IFERROR(IF(AND($GQ92="fem",'Classificação geral'!$I84=2),'Classificação geral'!V84,""),"")</f>
        <v/>
      </c>
      <c r="GZ92" s="254" t="str">
        <f>IFERROR(IF(AND($GQ92="fem",'Classificação geral'!$I84=2),'Classificação geral'!K84,""),"")</f>
        <v/>
      </c>
      <c r="HA92" s="254" t="str">
        <f>IFERROR(IF(AND($GQ92="fem",'Classificação geral'!$I84=2),'Classificação geral'!W84,""),"")</f>
        <v/>
      </c>
      <c r="HB92" s="254" t="str">
        <f>IFERROR(IF(AND($GQ92="fem",'Classificação geral'!$I84=2),'Classificação geral'!Y84,""),"")</f>
        <v/>
      </c>
      <c r="HC92" s="254" t="str">
        <f>IFERROR(IF(AND($GQ92="fem",'Classificação geral'!$I84=2),'Classificação geral'!Z84,""),"")</f>
        <v/>
      </c>
      <c r="HD92" s="254" t="str">
        <f>IFERROR(IF(AND($GQ92="fem",'Classificação geral'!$I84=2),'Classificação geral'!L84,""),"")</f>
        <v/>
      </c>
      <c r="HE92" s="254" t="str">
        <f>IFERROR(IF(AND($GQ92="fem",'Classificação geral'!$I84=2),'Classificação geral'!M84,""),"")</f>
        <v/>
      </c>
      <c r="HF92" s="254" t="str">
        <f>IFERROR(IF(AND($GQ92="fem",'Classificação geral'!$I84=2),'Classificação geral'!AG84,""),"")</f>
        <v/>
      </c>
      <c r="HG92" s="256" t="str">
        <f>IFERROR(RANK(HF92,HF:HF,0)+ COUNTIF(HF$13:$HF90,HF92),"")</f>
        <v/>
      </c>
      <c r="HH92" s="244"/>
      <c r="HI92" s="254" t="str">
        <f>IFERROR(IF(AND('Classificação geral'!$H84="mas",'Classificação geral'!$I84=2,'Classificação geral'!$F84="Mini"),'Classificação geral'!$A84,""),"")</f>
        <v/>
      </c>
      <c r="HJ92" s="254" t="str">
        <f>IFERROR(IF(AND('Classificação geral'!$H84="mas",'Classificação geral'!$I84=2,'Classificação geral'!$F84="Mini"),'Classificação geral'!$B84,""),"")</f>
        <v/>
      </c>
      <c r="HK92" s="255" t="str">
        <f>IF($HJ92='Classificação geral'!$B84,'Classificação geral'!$C84,"")</f>
        <v/>
      </c>
      <c r="HL92" s="255" t="str">
        <f>IF($HJ92='Classificação geral'!$B84,'Classificação geral'!$D84,"")</f>
        <v/>
      </c>
      <c r="HM92" s="255" t="str">
        <f>IF($HJ92='Classificação geral'!$B84,'Classificação geral'!$H84,"")</f>
        <v/>
      </c>
      <c r="HN92" s="254" t="str">
        <f>IFERROR(IF(AND($HM92="mas",'Classificação geral'!$I84=2),'Classificação geral'!I84,""),"")</f>
        <v/>
      </c>
      <c r="HO92" s="254" t="str">
        <f>IFERROR(IF(AND($HM92="mas",'Classificação geral'!$I84=2),'Classificação geral'!N84,""),"")</f>
        <v/>
      </c>
      <c r="HP92" s="254" t="str">
        <f>IFERROR(IF(AND($HM92="mas",'Classificação geral'!$I84=2),'Classificação geral'!Q84,""),"")</f>
        <v/>
      </c>
      <c r="HQ92" s="254" t="str">
        <f>IFERROR(IF(AND($HM92="mas",'Classificação geral'!$I84=2),'Classificação geral'!R84,""),"")</f>
        <v/>
      </c>
      <c r="HR92" s="254" t="str">
        <f>IFERROR(IF(AND($HM92="mas",'Classificação geral'!$I84=2),'Classificação geral'!J84,""),"")</f>
        <v/>
      </c>
      <c r="HS92" s="254" t="str">
        <f>IFERROR(IF(AND($HM92="mas",'Classificação geral'!$I84=2),'Classificação geral'!S84,""),"")</f>
        <v/>
      </c>
      <c r="HT92" s="254" t="str">
        <f>IFERROR(IF(AND($HM92="mas",'Classificação geral'!$I84=2),'Classificação geral'!U84,""),"")</f>
        <v/>
      </c>
      <c r="HU92" s="254" t="str">
        <f>IFERROR(IF(AND($HM92="mas",'Classificação geral'!$I84=2),'Classificação geral'!V84,""),"")</f>
        <v/>
      </c>
      <c r="HV92" s="254" t="str">
        <f>IFERROR(IF(AND($HM92="mas",'Classificação geral'!$I84=2),'Classificação geral'!J84,""),"")</f>
        <v/>
      </c>
      <c r="HW92" s="254" t="str">
        <f>IFERROR(IF(AND($HM92="mas",'Classificação geral'!$I84=2),'Classificação geral'!W84,""),"")</f>
        <v/>
      </c>
      <c r="HX92" s="254" t="str">
        <f>IFERROR(IF(AND($HM92="mas",'Classificação geral'!$I84=2),'Classificação geral'!Y84,""),"")</f>
        <v/>
      </c>
      <c r="HY92" s="254" t="str">
        <f>IFERROR(IF(AND($HM92="mas",'Classificação geral'!$I84=2),'Classificação geral'!Z84,""),"")</f>
        <v/>
      </c>
      <c r="HZ92" s="254" t="str">
        <f>IFERROR(IF(AND($HM92="mas",'Classificação geral'!$I84=2),'Classificação geral'!L84,""),"")</f>
        <v/>
      </c>
      <c r="IA92" s="254" t="str">
        <f>IFERROR(IF(AND($HM92="mas",'Classificação geral'!$I84=2),'Classificação geral'!$AG84,""),"")</f>
        <v/>
      </c>
      <c r="IB92" s="256" t="str">
        <f>IFERROR(RANK(IA92,IA:IA,0)+ COUNTIF($IA$13:IA$13,IA92),"")</f>
        <v/>
      </c>
      <c r="IC92" s="244"/>
      <c r="ID92" s="254" t="str">
        <f>IFERROR(IF(AND('Classificação geral'!$H84="fem",'Classificação geral'!$I84=3,'Classificação geral'!$F84="Mini"),'Classificação geral'!$A84,""),"")</f>
        <v/>
      </c>
      <c r="IE92" s="254" t="str">
        <f>IFERROR(IF(AND('Classificação geral'!$H84="fem",'Classificação geral'!$I84=3,'Classificação geral'!$F84="Mini"),'Classificação geral'!$B84,""),"")</f>
        <v/>
      </c>
      <c r="IF92" s="255" t="str">
        <f>IF($IE92='Classificação geral'!$B84,'Classificação geral'!$C84,"")</f>
        <v/>
      </c>
      <c r="IG92" s="255" t="str">
        <f>IF($IE92='Classificação geral'!$B84,'Classificação geral'!$D84,"")</f>
        <v/>
      </c>
      <c r="IH92" s="255" t="str">
        <f>IF($IE92='Classificação geral'!$B84,'Classificação geral'!$H84,"")</f>
        <v/>
      </c>
      <c r="II92" s="255" t="str">
        <f>IF($IH92='Classificação geral'!$H84,'Classificação geral'!$I84,"")</f>
        <v/>
      </c>
      <c r="IJ92" s="255" t="str">
        <f>IF($II92='Classificação geral'!$I84,'Classificação geral'!$N84,"")</f>
        <v/>
      </c>
      <c r="IK92" s="255" t="str">
        <f>IF($II92='Classificação geral'!$I84,'Classificação geral'!$Q84,"")</f>
        <v/>
      </c>
      <c r="IL92" s="255" t="str">
        <f>IF($II92='Classificação geral'!$I84,'Classificação geral'!$R84,"")</f>
        <v/>
      </c>
      <c r="IM92" s="255" t="str">
        <f>IF($II92='Classificação geral'!$I84,'Classificação geral'!$J84,"")</f>
        <v/>
      </c>
      <c r="IN92" s="255" t="str">
        <f>IF($II92='Classificação geral'!$I84,'Classificação geral'!$S84,"")</f>
        <v/>
      </c>
      <c r="IO92" s="255" t="str">
        <f>IF($II92='Classificação geral'!$I84,'Classificação geral'!$U84,"")</f>
        <v/>
      </c>
      <c r="IP92" s="255" t="str">
        <f>IF($II92='Classificação geral'!$I84,'Classificação geral'!$V84,"")</f>
        <v/>
      </c>
      <c r="IQ92" s="255" t="str">
        <f>IF($II92='Classificação geral'!$I84,'Classificação geral'!$K84,"")</f>
        <v/>
      </c>
      <c r="IR92" s="255" t="str">
        <f>IF($II92='Classificação geral'!$I84,'Classificação geral'!$W84,"")</f>
        <v/>
      </c>
      <c r="IS92" s="255" t="str">
        <f>IF($II92='Classificação geral'!$I84,'Classificação geral'!$Y84,"")</f>
        <v/>
      </c>
      <c r="IT92" s="255" t="str">
        <f>IF($II92='Classificação geral'!$I84,'Classificação geral'!$Z84,"")</f>
        <v/>
      </c>
      <c r="IU92" s="255" t="str">
        <f>IF($II92='Classificação geral'!$I84,'Classificação geral'!$L84,"")</f>
        <v/>
      </c>
      <c r="IV92" s="255" t="str">
        <f>IF($II92='Classificação geral'!$I84,'Classificação geral'!$M84,"")</f>
        <v/>
      </c>
      <c r="IW92" s="255" t="str">
        <f>IF($II92='Classificação geral'!$I84,'Classificação geral'!$AG84,"")</f>
        <v/>
      </c>
      <c r="IX92" s="256" t="str">
        <f>IFERROR(RANK(IW92,IW:IW,0)+ COUNTIF($IW$13:IW90,IW92),"")</f>
        <v/>
      </c>
      <c r="IY92" s="244"/>
      <c r="IZ92" s="254" t="str">
        <f>IFERROR(IF(AND('Classificação geral'!$H84="mas",'Classificação geral'!$I84=3,'Classificação geral'!$F84="Mini"),'Classificação geral'!$A84,""),"")</f>
        <v/>
      </c>
      <c r="JA92" s="254" t="str">
        <f>IFERROR(IF(AND('Classificação geral'!$H84="mas",'Classificação geral'!$I84=3,'Classificação geral'!$F84="Mini"),'Classificação geral'!$B84,""),"")</f>
        <v/>
      </c>
      <c r="JB92" s="255" t="str">
        <f>IF($JA92='Classificação geral'!$B84,'Classificação geral'!$C84,"")</f>
        <v/>
      </c>
      <c r="JC92" s="255" t="str">
        <f>IF($JA92='Classificação geral'!$B84,'Classificação geral'!$D84,"")</f>
        <v/>
      </c>
      <c r="JD92" s="255" t="str">
        <f>IF($JA92='Classificação geral'!$B84,'Classificação geral'!$H84,"")</f>
        <v/>
      </c>
      <c r="JE92" s="254" t="str">
        <f>IFERROR(IF(AND($JD92="mas",'Classificação geral'!$I84=3),'Classificação geral'!I84,""),"")</f>
        <v/>
      </c>
      <c r="JF92" s="254" t="str">
        <f>IFERROR(IF(AND($JD92="mas",'Classificação geral'!$I84=3),'Classificação geral'!N84,""),"")</f>
        <v/>
      </c>
      <c r="JG92" s="254" t="str">
        <f>IFERROR(IF(AND($JD92="mas",'Classificação geral'!$I84=3),'Classificação geral'!Q84,""),"")</f>
        <v/>
      </c>
      <c r="JH92" s="254" t="str">
        <f>IFERROR(IF(AND($JD92="mas",'Classificação geral'!$I84=3),'Classificação geral'!R84,""),"")</f>
        <v/>
      </c>
      <c r="JI92" s="254" t="str">
        <f>IFERROR(IF(AND($JD92="mas",'Classificação geral'!$I84=3),'Classificação geral'!J84,""),"")</f>
        <v/>
      </c>
      <c r="JJ92" s="254" t="str">
        <f>IFERROR(IF(AND($JD92="mas",'Classificação geral'!$I84=3),'Classificação geral'!S84,""),"")</f>
        <v/>
      </c>
      <c r="JK92" s="254" t="str">
        <f>IFERROR(IF(AND($JD92="mas",'Classificação geral'!$I84=3),'Classificação geral'!U84,""),"")</f>
        <v/>
      </c>
      <c r="JL92" s="254" t="str">
        <f>IFERROR(IF(AND($JD92="mas",'Classificação geral'!$I84=3),'Classificação geral'!V84,""),"")</f>
        <v/>
      </c>
      <c r="JM92" s="254" t="str">
        <f>IFERROR(IF(AND($JD92="mas",'Classificação geral'!$I84=3),'Classificação geral'!K84,""),"")</f>
        <v/>
      </c>
      <c r="JN92" s="254" t="str">
        <f>IFERROR(IF(AND($JD92="mas",'Classificação geral'!$I84=3),'Classificação geral'!W84,""),"")</f>
        <v/>
      </c>
      <c r="JO92" s="254" t="str">
        <f>IFERROR(IF(AND($JD92="mas",'Classificação geral'!$I84=3),'Classificação geral'!Y84,""),"")</f>
        <v/>
      </c>
      <c r="JP92" s="254" t="str">
        <f>IFERROR(IF(AND($JD92="mas",'Classificação geral'!$I84=3),'Classificação geral'!Z84,""),"")</f>
        <v/>
      </c>
      <c r="JQ92" s="254" t="str">
        <f>IFERROR(IF(AND($JD92="mas",'Classificação geral'!$I84=3),'Classificação geral'!L84,""),"")</f>
        <v/>
      </c>
      <c r="JR92" s="254" t="str">
        <f>IFERROR(IF(AND($JD92="mas",'Classificação geral'!$I84=3),'Classificação geral'!$AG84,""),"")</f>
        <v/>
      </c>
      <c r="JS92" s="256" t="str">
        <f>IFERROR(RANK(JR92,JR:JR,0)+ COUNTIF(JR$13:$JR90,JR92),"")</f>
        <v/>
      </c>
    </row>
    <row r="93" spans="1:279" s="209" customFormat="1" ht="24.75" customHeight="1" x14ac:dyDescent="0.5">
      <c r="A93" s="297"/>
      <c r="B93" s="309" t="str">
        <f t="shared" si="139"/>
        <v/>
      </c>
      <c r="C93" s="292" t="str">
        <f t="shared" si="140"/>
        <v/>
      </c>
      <c r="D93" s="292" t="str">
        <f t="shared" si="141"/>
        <v/>
      </c>
      <c r="E93" s="292" t="str">
        <f t="shared" si="142"/>
        <v/>
      </c>
      <c r="F93" s="293" t="str">
        <f t="shared" si="143"/>
        <v/>
      </c>
      <c r="G93" s="293" t="str">
        <f t="shared" si="144"/>
        <v/>
      </c>
      <c r="H93" s="294" t="str">
        <f t="shared" si="145"/>
        <v/>
      </c>
      <c r="I93" s="294" t="str">
        <f t="shared" si="146"/>
        <v/>
      </c>
      <c r="J93" s="294" t="str">
        <f t="shared" si="147"/>
        <v/>
      </c>
      <c r="K93" s="294" t="str">
        <f t="shared" si="148"/>
        <v/>
      </c>
      <c r="L93" s="294" t="str">
        <f t="shared" si="149"/>
        <v/>
      </c>
      <c r="M93" s="294" t="str">
        <f t="shared" si="150"/>
        <v/>
      </c>
      <c r="N93" s="294" t="str">
        <f t="shared" si="151"/>
        <v/>
      </c>
      <c r="O93" s="294" t="str">
        <f t="shared" si="152"/>
        <v/>
      </c>
      <c r="P93" s="294" t="str">
        <f t="shared" si="153"/>
        <v/>
      </c>
      <c r="Q93" s="294" t="str">
        <f t="shared" si="154"/>
        <v/>
      </c>
      <c r="R93" s="294" t="str">
        <f t="shared" si="121"/>
        <v/>
      </c>
      <c r="S93" s="294" t="str">
        <f t="shared" si="121"/>
        <v/>
      </c>
      <c r="T93" s="294" t="str">
        <f t="shared" si="155"/>
        <v/>
      </c>
      <c r="U93" s="294" t="str">
        <f t="shared" si="156"/>
        <v/>
      </c>
      <c r="V93" s="295">
        <v>79</v>
      </c>
      <c r="W93" s="296"/>
      <c r="X93" s="296"/>
      <c r="Y93" s="309" t="str">
        <f t="shared" si="157"/>
        <v/>
      </c>
      <c r="Z93" s="292" t="str">
        <f t="shared" si="158"/>
        <v/>
      </c>
      <c r="AA93" s="292" t="str">
        <f t="shared" si="159"/>
        <v/>
      </c>
      <c r="AB93" s="292" t="str">
        <f t="shared" si="160"/>
        <v/>
      </c>
      <c r="AC93" s="293" t="str">
        <f t="shared" si="161"/>
        <v/>
      </c>
      <c r="AD93" s="293" t="str">
        <f t="shared" si="162"/>
        <v/>
      </c>
      <c r="AE93" s="294" t="str">
        <f t="shared" si="163"/>
        <v/>
      </c>
      <c r="AF93" s="294" t="str">
        <f t="shared" si="164"/>
        <v/>
      </c>
      <c r="AG93" s="294" t="str">
        <f t="shared" si="165"/>
        <v/>
      </c>
      <c r="AH93" s="294" t="str">
        <f t="shared" si="166"/>
        <v/>
      </c>
      <c r="AI93" s="294" t="str">
        <f t="shared" si="167"/>
        <v/>
      </c>
      <c r="AJ93" s="294" t="str">
        <f t="shared" si="168"/>
        <v/>
      </c>
      <c r="AK93" s="294" t="str">
        <f t="shared" si="169"/>
        <v/>
      </c>
      <c r="AL93" s="294" t="str">
        <f t="shared" si="170"/>
        <v/>
      </c>
      <c r="AM93" s="294" t="str">
        <f t="shared" si="171"/>
        <v/>
      </c>
      <c r="AN93" s="294" t="str">
        <f t="shared" si="172"/>
        <v/>
      </c>
      <c r="AO93" s="294" t="str">
        <f t="shared" si="122"/>
        <v/>
      </c>
      <c r="AP93" s="294" t="str">
        <f t="shared" si="122"/>
        <v/>
      </c>
      <c r="AQ93" s="294" t="str">
        <f t="shared" si="173"/>
        <v/>
      </c>
      <c r="AR93" s="294" t="str">
        <f t="shared" si="174"/>
        <v/>
      </c>
      <c r="AS93" s="295">
        <v>79</v>
      </c>
      <c r="AT93" s="296"/>
      <c r="AU93" s="297"/>
      <c r="AV93" s="310" t="str">
        <f t="shared" si="175"/>
        <v/>
      </c>
      <c r="AW93" s="292" t="str">
        <f t="shared" si="176"/>
        <v/>
      </c>
      <c r="AX93" s="292" t="str">
        <f t="shared" si="177"/>
        <v/>
      </c>
      <c r="AY93" s="293" t="str">
        <f t="shared" si="178"/>
        <v/>
      </c>
      <c r="AZ93" s="293" t="str">
        <f t="shared" si="179"/>
        <v/>
      </c>
      <c r="BA93" s="293" t="str">
        <f t="shared" si="180"/>
        <v/>
      </c>
      <c r="BB93" s="294" t="str">
        <f t="shared" si="181"/>
        <v/>
      </c>
      <c r="BC93" s="294" t="str">
        <f t="shared" si="182"/>
        <v/>
      </c>
      <c r="BD93" s="294" t="str">
        <f t="shared" si="183"/>
        <v/>
      </c>
      <c r="BE93" s="294" t="str">
        <f t="shared" si="184"/>
        <v/>
      </c>
      <c r="BF93" s="294" t="str">
        <f t="shared" si="185"/>
        <v/>
      </c>
      <c r="BG93" s="294" t="str">
        <f t="shared" si="186"/>
        <v/>
      </c>
      <c r="BH93" s="294" t="str">
        <f t="shared" si="187"/>
        <v/>
      </c>
      <c r="BI93" s="294" t="str">
        <f t="shared" si="188"/>
        <v/>
      </c>
      <c r="BJ93" s="294" t="str">
        <f t="shared" si="189"/>
        <v/>
      </c>
      <c r="BK93" s="294" t="str">
        <f t="shared" si="190"/>
        <v/>
      </c>
      <c r="BL93" s="294" t="str">
        <f t="shared" si="123"/>
        <v/>
      </c>
      <c r="BM93" s="294" t="str">
        <f t="shared" si="123"/>
        <v/>
      </c>
      <c r="BN93" s="294" t="str">
        <f t="shared" si="191"/>
        <v/>
      </c>
      <c r="BO93" s="294" t="str">
        <f t="shared" si="192"/>
        <v/>
      </c>
      <c r="BP93" s="295">
        <v>79</v>
      </c>
      <c r="BQ93" s="296"/>
      <c r="BR93" s="296"/>
      <c r="BS93" s="310" t="str">
        <f t="shared" si="193"/>
        <v/>
      </c>
      <c r="BT93" s="292" t="str">
        <f t="shared" si="194"/>
        <v/>
      </c>
      <c r="BU93" s="292" t="str">
        <f t="shared" si="195"/>
        <v/>
      </c>
      <c r="BV93" s="293" t="str">
        <f t="shared" si="196"/>
        <v/>
      </c>
      <c r="BW93" s="293" t="str">
        <f t="shared" si="197"/>
        <v/>
      </c>
      <c r="BX93" s="293" t="str">
        <f t="shared" si="124"/>
        <v/>
      </c>
      <c r="BY93" s="294" t="str">
        <f t="shared" si="124"/>
        <v/>
      </c>
      <c r="BZ93" s="294" t="str">
        <f t="shared" si="198"/>
        <v/>
      </c>
      <c r="CA93" s="294" t="str">
        <f t="shared" si="199"/>
        <v/>
      </c>
      <c r="CB93" s="294" t="str">
        <f t="shared" si="200"/>
        <v/>
      </c>
      <c r="CC93" s="294" t="str">
        <f t="shared" si="201"/>
        <v/>
      </c>
      <c r="CD93" s="294" t="str">
        <f t="shared" si="202"/>
        <v/>
      </c>
      <c r="CE93" s="294" t="str">
        <f t="shared" si="203"/>
        <v/>
      </c>
      <c r="CF93" s="294" t="str">
        <f t="shared" si="204"/>
        <v/>
      </c>
      <c r="CG93" s="294" t="str">
        <f t="shared" si="205"/>
        <v/>
      </c>
      <c r="CH93" s="294" t="str">
        <f t="shared" si="206"/>
        <v/>
      </c>
      <c r="CI93" s="294" t="str">
        <f t="shared" si="125"/>
        <v/>
      </c>
      <c r="CJ93" s="294" t="str">
        <f t="shared" si="125"/>
        <v/>
      </c>
      <c r="CK93" s="294" t="str">
        <f t="shared" si="207"/>
        <v/>
      </c>
      <c r="CL93" s="294" t="str">
        <f t="shared" si="208"/>
        <v/>
      </c>
      <c r="CM93" s="295">
        <v>79</v>
      </c>
      <c r="CN93" s="297"/>
      <c r="CO93" s="297"/>
      <c r="CP93" s="309" t="str">
        <f t="shared" si="209"/>
        <v/>
      </c>
      <c r="CQ93" s="292" t="str">
        <f t="shared" si="210"/>
        <v/>
      </c>
      <c r="CR93" s="292" t="str">
        <f t="shared" si="211"/>
        <v/>
      </c>
      <c r="CS93" s="292" t="str">
        <f t="shared" si="212"/>
        <v/>
      </c>
      <c r="CT93" s="293" t="str">
        <f t="shared" si="213"/>
        <v/>
      </c>
      <c r="CU93" s="293" t="str">
        <f t="shared" si="214"/>
        <v/>
      </c>
      <c r="CV93" s="294" t="str">
        <f t="shared" si="215"/>
        <v/>
      </c>
      <c r="CW93" s="294" t="str">
        <f t="shared" si="216"/>
        <v/>
      </c>
      <c r="CX93" s="294" t="str">
        <f t="shared" si="217"/>
        <v/>
      </c>
      <c r="CY93" s="294" t="str">
        <f t="shared" si="218"/>
        <v/>
      </c>
      <c r="CZ93" s="294" t="str">
        <f t="shared" si="219"/>
        <v/>
      </c>
      <c r="DA93" s="294" t="str">
        <f t="shared" si="220"/>
        <v/>
      </c>
      <c r="DB93" s="294" t="str">
        <f t="shared" si="221"/>
        <v/>
      </c>
      <c r="DC93" s="294" t="str">
        <f t="shared" si="222"/>
        <v/>
      </c>
      <c r="DD93" s="294" t="str">
        <f t="shared" si="223"/>
        <v/>
      </c>
      <c r="DE93" s="294" t="str">
        <f t="shared" si="224"/>
        <v/>
      </c>
      <c r="DF93" s="294" t="str">
        <f t="shared" si="126"/>
        <v/>
      </c>
      <c r="DG93" s="294" t="str">
        <f t="shared" si="126"/>
        <v/>
      </c>
      <c r="DH93" s="294" t="str">
        <f t="shared" si="225"/>
        <v/>
      </c>
      <c r="DI93" s="294" t="str">
        <f t="shared" si="226"/>
        <v/>
      </c>
      <c r="DJ93" s="295">
        <v>79</v>
      </c>
      <c r="DK93" s="296"/>
      <c r="DL93" s="296"/>
      <c r="DM93" s="309" t="str">
        <f t="shared" si="227"/>
        <v/>
      </c>
      <c r="DN93" s="292" t="str">
        <f t="shared" si="228"/>
        <v/>
      </c>
      <c r="DO93" s="292" t="str">
        <f t="shared" si="229"/>
        <v/>
      </c>
      <c r="DP93" s="292" t="str">
        <f t="shared" si="230"/>
        <v/>
      </c>
      <c r="DQ93" s="293" t="str">
        <f t="shared" si="231"/>
        <v/>
      </c>
      <c r="DR93" s="293" t="str">
        <f t="shared" si="232"/>
        <v/>
      </c>
      <c r="DS93" s="293" t="str">
        <f t="shared" si="127"/>
        <v/>
      </c>
      <c r="DT93" s="293" t="str">
        <f t="shared" si="128"/>
        <v/>
      </c>
      <c r="DU93" s="294" t="str">
        <f t="shared" si="129"/>
        <v/>
      </c>
      <c r="DV93" s="294" t="str">
        <f t="shared" si="130"/>
        <v/>
      </c>
      <c r="DW93" s="294" t="str">
        <f t="shared" si="131"/>
        <v/>
      </c>
      <c r="DX93" s="294" t="str">
        <f t="shared" si="132"/>
        <v/>
      </c>
      <c r="DY93" s="294" t="str">
        <f t="shared" si="133"/>
        <v/>
      </c>
      <c r="DZ93" s="294" t="str">
        <f t="shared" si="134"/>
        <v/>
      </c>
      <c r="EA93" s="294" t="str">
        <f t="shared" si="135"/>
        <v/>
      </c>
      <c r="EB93" s="294" t="str">
        <f t="shared" si="136"/>
        <v/>
      </c>
      <c r="EC93" s="294" t="str">
        <f t="shared" si="137"/>
        <v/>
      </c>
      <c r="ED93" s="294" t="str">
        <f t="shared" si="120"/>
        <v/>
      </c>
      <c r="EE93" s="294" t="str">
        <f t="shared" si="138"/>
        <v/>
      </c>
      <c r="EF93" s="294" t="str">
        <f t="shared" si="233"/>
        <v/>
      </c>
      <c r="EG93" s="295">
        <v>79</v>
      </c>
      <c r="EH93" s="203"/>
      <c r="EI93" s="203"/>
      <c r="EJ93" s="203"/>
      <c r="EK93" s="203"/>
      <c r="EL93" s="203"/>
      <c r="EM93" s="203"/>
      <c r="EN93" s="203"/>
      <c r="EO93" s="203"/>
      <c r="EP93" s="203"/>
      <c r="EQ93" s="203"/>
      <c r="ER93" s="203"/>
      <c r="ES93" s="203"/>
      <c r="ET93" s="203"/>
      <c r="EU93" s="254" t="str">
        <f>IFERROR(IF(AND('Classificação geral'!$H85="FEM",'Classificação geral'!$I85=1,'Classificação geral'!$F85="Mini"),'Classificação geral'!$A85,""),"")</f>
        <v/>
      </c>
      <c r="EV93" s="254" t="str">
        <f>IFERROR(IF(AND('Classificação geral'!$H85="FEM",'Classificação geral'!$I85=1,'Classificação geral'!F85="Mini"),'Classificação geral'!$B85,""),"")</f>
        <v/>
      </c>
      <c r="EW93" s="255" t="str">
        <f>IF($EV93='Classificação geral'!$B85,'Classificação geral'!$C85,"")</f>
        <v/>
      </c>
      <c r="EX93" s="255" t="str">
        <f>IF($EV93='Classificação geral'!$B85,'Classificação geral'!$D85,"")</f>
        <v/>
      </c>
      <c r="EY93" s="255" t="str">
        <f>IF($EV93='Classificação geral'!$B85,'Classificação geral'!$H85,"")</f>
        <v/>
      </c>
      <c r="EZ93" s="255" t="str">
        <f>IF($EY93='Classificação geral'!$H85,'Classificação geral'!$I85,"")</f>
        <v/>
      </c>
      <c r="FA93" s="255" t="str">
        <f>IF($EZ93='Classificação geral'!$I85,'Classificação geral'!$N85,"")</f>
        <v/>
      </c>
      <c r="FB93" s="255" t="str">
        <f>IF($EZ93='Classificação geral'!$I85,'Classificação geral'!$Q85,"")</f>
        <v/>
      </c>
      <c r="FC93" s="255" t="str">
        <f>IF($EZ93='Classificação geral'!$I85,'Classificação geral'!$R85,"")</f>
        <v/>
      </c>
      <c r="FD93" s="255" t="str">
        <f>IF($EZ93='Classificação geral'!$I85,'Classificação geral'!$J85,"")</f>
        <v/>
      </c>
      <c r="FE93" s="255" t="str">
        <f>IF($EZ93='Classificação geral'!$I85,'Classificação geral'!$S85,"")</f>
        <v/>
      </c>
      <c r="FF93" s="255" t="str">
        <f>IF($EZ93='Classificação geral'!$I85,'Classificação geral'!$U85,"")</f>
        <v/>
      </c>
      <c r="FG93" s="255" t="str">
        <f>IF($EZ93='Classificação geral'!$I85,'Classificação geral'!$V85,"")</f>
        <v/>
      </c>
      <c r="FH93" s="255" t="str">
        <f>IF($EZ93='Classificação geral'!$I85,'Classificação geral'!$K85,"")</f>
        <v/>
      </c>
      <c r="FI93" s="255" t="str">
        <f>IF($EZ93='Classificação geral'!$I85,'Classificação geral'!$W85,"")</f>
        <v/>
      </c>
      <c r="FJ93" s="255" t="str">
        <f>IF($EZ93='Classificação geral'!$I85,'Classificação geral'!$Y85,"")</f>
        <v/>
      </c>
      <c r="FK93" s="255" t="str">
        <f>IF($EZ93='Classificação geral'!$I85,'Classificação geral'!$Z85,"")</f>
        <v/>
      </c>
      <c r="FL93" s="255" t="str">
        <f>IF($EZ93='Classificação geral'!$I85,'Classificação geral'!$L85,"")</f>
        <v/>
      </c>
      <c r="FM93" s="255" t="str">
        <f>IF($EZ93='Classificação geral'!$I85,'Classificação geral'!$M85,"")</f>
        <v/>
      </c>
      <c r="FN93" s="255" t="str">
        <f>IF($EZ93='Classificação geral'!$I85,'Classificação geral'!$AG85,"")</f>
        <v/>
      </c>
      <c r="FO93" s="256" t="str">
        <f>IFERROR(RANK(FN93,FN:FN,0)+ COUNTIF($FN$13:FN92,FN93),"")</f>
        <v/>
      </c>
      <c r="FP93" s="244"/>
      <c r="FQ93" s="254" t="str">
        <f>IFERROR(IF(AND('Classificação geral'!$H85="mas",'Classificação geral'!$I85=1,'Classificação geral'!$F85="Mini"),'Classificação geral'!$A85,""),"")</f>
        <v/>
      </c>
      <c r="FR93" s="254" t="str">
        <f>IFERROR(IF(AND('Classificação geral'!$H85="mas",'Classificação geral'!$I85=1,'Classificação geral'!$F85="Mini"),'Classificação geral'!$B85,""),"")</f>
        <v/>
      </c>
      <c r="FS93" s="255" t="str">
        <f>IF($FR93='Classificação geral'!$B85,'Classificação geral'!$C85,"")</f>
        <v/>
      </c>
      <c r="FT93" s="255" t="str">
        <f>IF($FR93='Classificação geral'!$B85,'Classificação geral'!$D85,"")</f>
        <v/>
      </c>
      <c r="FU93" s="255" t="str">
        <f>IF($FR93='Classificação geral'!$B85,'Classificação geral'!$H85,"")</f>
        <v/>
      </c>
      <c r="FV93" s="254" t="str">
        <f>IFERROR(IF(AND($FU93="mas",'Classificação geral'!$I85=1),'Classificação geral'!I85,""),"")</f>
        <v/>
      </c>
      <c r="FW93" s="254" t="str">
        <f>IFERROR(IF(AND($FU93="mas",'Classificação geral'!$I85=1),'Classificação geral'!N85,""),"")</f>
        <v/>
      </c>
      <c r="FX93" s="254" t="str">
        <f>IFERROR(IF(AND($FU93="mas",'Classificação geral'!$I85=1),'Classificação geral'!Q85,""),"")</f>
        <v/>
      </c>
      <c r="FY93" s="254" t="str">
        <f>IFERROR(IF(AND($FU93="mas",'Classificação geral'!$I85=1),'Classificação geral'!R85,""),"")</f>
        <v/>
      </c>
      <c r="FZ93" s="254" t="str">
        <f>IFERROR(IF(AND($FU93="mas",'Classificação geral'!$I85=1),'Classificação geral'!J85,""),"")</f>
        <v/>
      </c>
      <c r="GA93" s="254" t="str">
        <f>IFERROR(IF(AND($FU93="mas",'Classificação geral'!$I85=1),'Classificação geral'!S85,""),"")</f>
        <v/>
      </c>
      <c r="GB93" s="254" t="str">
        <f>IFERROR(IF(AND($FU93="mas",'Classificação geral'!$I85=1),'Classificação geral'!U85,""),"")</f>
        <v/>
      </c>
      <c r="GC93" s="254" t="str">
        <f>IFERROR(IF(AND($FU93="mas",'Classificação geral'!$I85=1),'Classificação geral'!V85,""),"")</f>
        <v/>
      </c>
      <c r="GD93" s="254" t="str">
        <f>IFERROR(IF(AND($FU93="mas",'Classificação geral'!$I85=1),'Classificação geral'!K85,""),"")</f>
        <v/>
      </c>
      <c r="GE93" s="254" t="str">
        <f>IFERROR(IF(AND($FU93="mas",'Classificação geral'!$I85=1),'Classificação geral'!W85,""),"")</f>
        <v/>
      </c>
      <c r="GF93" s="254" t="str">
        <f>IFERROR(IF(AND($FU93="mas",'Classificação geral'!$I85=1),'Classificação geral'!Y85,""),"")</f>
        <v/>
      </c>
      <c r="GG93" s="254" t="str">
        <f>IFERROR(IF(AND($FU93="mas",'Classificação geral'!$I85=1),'Classificação geral'!Z85,""),"")</f>
        <v/>
      </c>
      <c r="GH93" s="254" t="str">
        <f>IFERROR(IF(AND($FU93="mas",'Classificação geral'!$I85=1),'Classificação geral'!L85,""),"")</f>
        <v/>
      </c>
      <c r="GI93" s="254" t="str">
        <f>IFERROR(IF(AND($FU93="mas",'Classificação geral'!$I85=1),'Classificação geral'!M85,""),"")</f>
        <v/>
      </c>
      <c r="GJ93" s="302" t="str">
        <f>IFERROR(IF(AND($FU93="mas",'Classificação geral'!$I85=1),'Classificação geral'!AG85,""),"")</f>
        <v/>
      </c>
      <c r="GK93" s="256" t="str">
        <f>IFERROR(RANK(GJ93,GJ:GJ,0)+ COUNTIF($GJ$13:GJ92,GJ93),"")</f>
        <v/>
      </c>
      <c r="GL93" s="244"/>
      <c r="GM93" s="254" t="str">
        <f>IFERROR(IF(AND('Classificação geral'!$H85="fem",'Classificação geral'!$I85=2,'Classificação geral'!$F85="Mini"),'Classificação geral'!$A85,""),"")</f>
        <v/>
      </c>
      <c r="GN93" s="254" t="str">
        <f>IFERROR(IF(AND('Classificação geral'!$H85="fem",'Classificação geral'!$I85=2,'Classificação geral'!$F85="Mini"),'Classificação geral'!$B85,""),"")</f>
        <v/>
      </c>
      <c r="GO93" s="255" t="str">
        <f>IF($GN93='Classificação geral'!$B85,'Classificação geral'!$C85,"")</f>
        <v/>
      </c>
      <c r="GP93" s="255" t="str">
        <f>IF($GN93='Classificação geral'!$B85,'Classificação geral'!$D85,"")</f>
        <v/>
      </c>
      <c r="GQ93" s="255" t="str">
        <f>IF($GN93='Classificação geral'!$B85,'Classificação geral'!$H85,"")</f>
        <v/>
      </c>
      <c r="GR93" s="254" t="str">
        <f>IFERROR(IF(AND($GQ93="fem",'Classificação geral'!$I85=2),'Classificação geral'!I85,""),"")</f>
        <v/>
      </c>
      <c r="GS93" s="254" t="str">
        <f>IFERROR(IF(AND($GQ93="fem",'Classificação geral'!$I85=2),'Classificação geral'!N85,""),"")</f>
        <v/>
      </c>
      <c r="GT93" s="254" t="str">
        <f>IFERROR(IF(AND($GQ93="fem",'Classificação geral'!$I85=2),'Classificação geral'!Q85,""),"")</f>
        <v/>
      </c>
      <c r="GU93" s="254" t="str">
        <f>IFERROR(IF(AND($GQ93="fem",'Classificação geral'!$I85=2),'Classificação geral'!R85,""),"")</f>
        <v/>
      </c>
      <c r="GV93" s="254" t="str">
        <f>IFERROR(IF(AND($GQ93="fem",'Classificação geral'!$I85=2),'Classificação geral'!J85,""),"")</f>
        <v/>
      </c>
      <c r="GW93" s="254" t="str">
        <f>IFERROR(IF(AND($GQ93="fem",'Classificação geral'!$I85=2),'Classificação geral'!S85,""),"")</f>
        <v/>
      </c>
      <c r="GX93" s="254" t="str">
        <f>IFERROR(IF(AND($GQ93="fem",'Classificação geral'!$I85=2),'Classificação geral'!U85,""),"")</f>
        <v/>
      </c>
      <c r="GY93" s="254" t="str">
        <f>IFERROR(IF(AND($GQ93="fem",'Classificação geral'!$I85=2),'Classificação geral'!V85,""),"")</f>
        <v/>
      </c>
      <c r="GZ93" s="254" t="str">
        <f>IFERROR(IF(AND($GQ93="fem",'Classificação geral'!$I85=2),'Classificação geral'!K85,""),"")</f>
        <v/>
      </c>
      <c r="HA93" s="254" t="str">
        <f>IFERROR(IF(AND($GQ93="fem",'Classificação geral'!$I85=2),'Classificação geral'!W85,""),"")</f>
        <v/>
      </c>
      <c r="HB93" s="254" t="str">
        <f>IFERROR(IF(AND($GQ93="fem",'Classificação geral'!$I85=2),'Classificação geral'!Y85,""),"")</f>
        <v/>
      </c>
      <c r="HC93" s="254" t="str">
        <f>IFERROR(IF(AND($GQ93="fem",'Classificação geral'!$I85=2),'Classificação geral'!Z85,""),"")</f>
        <v/>
      </c>
      <c r="HD93" s="254" t="str">
        <f>IFERROR(IF(AND($GQ93="fem",'Classificação geral'!$I85=2),'Classificação geral'!L85,""),"")</f>
        <v/>
      </c>
      <c r="HE93" s="254" t="str">
        <f>IFERROR(IF(AND($GQ93="fem",'Classificação geral'!$I85=2),'Classificação geral'!M85,""),"")</f>
        <v/>
      </c>
      <c r="HF93" s="254" t="str">
        <f>IFERROR(IF(AND($GQ93="fem",'Classificação geral'!$I85=2),'Classificação geral'!AG85,""),"")</f>
        <v/>
      </c>
      <c r="HG93" s="256" t="str">
        <f>IFERROR(RANK(HF93,HF:HF,0)+ COUNTIF(HF$13:$HF91,HF93),"")</f>
        <v/>
      </c>
      <c r="HH93" s="244"/>
      <c r="HI93" s="254" t="str">
        <f>IFERROR(IF(AND('Classificação geral'!$H85="mas",'Classificação geral'!$I85=2,'Classificação geral'!$F85="Mini"),'Classificação geral'!$A85,""),"")</f>
        <v/>
      </c>
      <c r="HJ93" s="254" t="str">
        <f>IFERROR(IF(AND('Classificação geral'!$H85="mas",'Classificação geral'!$I85=2,'Classificação geral'!$F85="Mini"),'Classificação geral'!$B85,""),"")</f>
        <v/>
      </c>
      <c r="HK93" s="255" t="str">
        <f>IF($HJ93='Classificação geral'!$B85,'Classificação geral'!$C85,"")</f>
        <v/>
      </c>
      <c r="HL93" s="255" t="str">
        <f>IF($HJ93='Classificação geral'!$B85,'Classificação geral'!$D85,"")</f>
        <v/>
      </c>
      <c r="HM93" s="255" t="str">
        <f>IF($HJ93='Classificação geral'!$B85,'Classificação geral'!$H85,"")</f>
        <v/>
      </c>
      <c r="HN93" s="254" t="str">
        <f>IFERROR(IF(AND($HM93="mas",'Classificação geral'!$I85=2),'Classificação geral'!I85,""),"")</f>
        <v/>
      </c>
      <c r="HO93" s="254" t="str">
        <f>IFERROR(IF(AND($HM93="mas",'Classificação geral'!$I85=2),'Classificação geral'!N85,""),"")</f>
        <v/>
      </c>
      <c r="HP93" s="254" t="str">
        <f>IFERROR(IF(AND($HM93="mas",'Classificação geral'!$I85=2),'Classificação geral'!Q85,""),"")</f>
        <v/>
      </c>
      <c r="HQ93" s="254" t="str">
        <f>IFERROR(IF(AND($HM93="mas",'Classificação geral'!$I85=2),'Classificação geral'!R85,""),"")</f>
        <v/>
      </c>
      <c r="HR93" s="254" t="str">
        <f>IFERROR(IF(AND($HM93="mas",'Classificação geral'!$I85=2),'Classificação geral'!J85,""),"")</f>
        <v/>
      </c>
      <c r="HS93" s="254" t="str">
        <f>IFERROR(IF(AND($HM93="mas",'Classificação geral'!$I85=2),'Classificação geral'!S85,""),"")</f>
        <v/>
      </c>
      <c r="HT93" s="254" t="str">
        <f>IFERROR(IF(AND($HM93="mas",'Classificação geral'!$I85=2),'Classificação geral'!U85,""),"")</f>
        <v/>
      </c>
      <c r="HU93" s="254" t="str">
        <f>IFERROR(IF(AND($HM93="mas",'Classificação geral'!$I85=2),'Classificação geral'!V85,""),"")</f>
        <v/>
      </c>
      <c r="HV93" s="254" t="str">
        <f>IFERROR(IF(AND($HM93="mas",'Classificação geral'!$I85=2),'Classificação geral'!J85,""),"")</f>
        <v/>
      </c>
      <c r="HW93" s="254" t="str">
        <f>IFERROR(IF(AND($HM93="mas",'Classificação geral'!$I85=2),'Classificação geral'!W85,""),"")</f>
        <v/>
      </c>
      <c r="HX93" s="254" t="str">
        <f>IFERROR(IF(AND($HM93="mas",'Classificação geral'!$I85=2),'Classificação geral'!Y85,""),"")</f>
        <v/>
      </c>
      <c r="HY93" s="254" t="str">
        <f>IFERROR(IF(AND($HM93="mas",'Classificação geral'!$I85=2),'Classificação geral'!Z85,""),"")</f>
        <v/>
      </c>
      <c r="HZ93" s="254" t="str">
        <f>IFERROR(IF(AND($HM93="mas",'Classificação geral'!$I85=2),'Classificação geral'!L85,""),"")</f>
        <v/>
      </c>
      <c r="IA93" s="254" t="str">
        <f>IFERROR(IF(AND($HM93="mas",'Classificação geral'!$I85=2),'Classificação geral'!$AG85,""),"")</f>
        <v/>
      </c>
      <c r="IB93" s="256" t="str">
        <f>IFERROR(RANK(IA93,IA:IA,0)+ COUNTIF($IA$13:IA$13,IA93),"")</f>
        <v/>
      </c>
      <c r="IC93" s="244"/>
      <c r="ID93" s="254" t="str">
        <f>IFERROR(IF(AND('Classificação geral'!$H85="fem",'Classificação geral'!$I85=3,'Classificação geral'!$F85="Mini"),'Classificação geral'!$A85,""),"")</f>
        <v/>
      </c>
      <c r="IE93" s="254" t="str">
        <f>IFERROR(IF(AND('Classificação geral'!$H85="fem",'Classificação geral'!$I85=3,'Classificação geral'!$F85="Mini"),'Classificação geral'!$B85,""),"")</f>
        <v/>
      </c>
      <c r="IF93" s="255" t="str">
        <f>IF($IE93='Classificação geral'!$B85,'Classificação geral'!$C85,"")</f>
        <v/>
      </c>
      <c r="IG93" s="255" t="str">
        <f>IF($IE93='Classificação geral'!$B85,'Classificação geral'!$D85,"")</f>
        <v/>
      </c>
      <c r="IH93" s="255" t="str">
        <f>IF($IE93='Classificação geral'!$B85,'Classificação geral'!$H85,"")</f>
        <v/>
      </c>
      <c r="II93" s="255" t="str">
        <f>IF($IH93='Classificação geral'!$H85,'Classificação geral'!$I85,"")</f>
        <v/>
      </c>
      <c r="IJ93" s="255" t="str">
        <f>IF($II93='Classificação geral'!$I85,'Classificação geral'!$N85,"")</f>
        <v/>
      </c>
      <c r="IK93" s="255" t="str">
        <f>IF($II93='Classificação geral'!$I85,'Classificação geral'!$Q85,"")</f>
        <v/>
      </c>
      <c r="IL93" s="255" t="str">
        <f>IF($II93='Classificação geral'!$I85,'Classificação geral'!$R85,"")</f>
        <v/>
      </c>
      <c r="IM93" s="255" t="str">
        <f>IF($II93='Classificação geral'!$I85,'Classificação geral'!$J85,"")</f>
        <v/>
      </c>
      <c r="IN93" s="255" t="str">
        <f>IF($II93='Classificação geral'!$I85,'Classificação geral'!$S85,"")</f>
        <v/>
      </c>
      <c r="IO93" s="255" t="str">
        <f>IF($II93='Classificação geral'!$I85,'Classificação geral'!$U85,"")</f>
        <v/>
      </c>
      <c r="IP93" s="255" t="str">
        <f>IF($II93='Classificação geral'!$I85,'Classificação geral'!$V85,"")</f>
        <v/>
      </c>
      <c r="IQ93" s="255" t="str">
        <f>IF($II93='Classificação geral'!$I85,'Classificação geral'!$K85,"")</f>
        <v/>
      </c>
      <c r="IR93" s="255" t="str">
        <f>IF($II93='Classificação geral'!$I85,'Classificação geral'!$W85,"")</f>
        <v/>
      </c>
      <c r="IS93" s="255" t="str">
        <f>IF($II93='Classificação geral'!$I85,'Classificação geral'!$Y85,"")</f>
        <v/>
      </c>
      <c r="IT93" s="255" t="str">
        <f>IF($II93='Classificação geral'!$I85,'Classificação geral'!$Z85,"")</f>
        <v/>
      </c>
      <c r="IU93" s="255" t="str">
        <f>IF($II93='Classificação geral'!$I85,'Classificação geral'!$L85,"")</f>
        <v/>
      </c>
      <c r="IV93" s="255" t="str">
        <f>IF($II93='Classificação geral'!$I85,'Classificação geral'!$M85,"")</f>
        <v/>
      </c>
      <c r="IW93" s="255" t="str">
        <f>IF($II93='Classificação geral'!$I85,'Classificação geral'!$AG85,"")</f>
        <v/>
      </c>
      <c r="IX93" s="256" t="str">
        <f>IFERROR(RANK(IW93,IW:IW,0)+ COUNTIF($IW$13:IW91,IW93),"")</f>
        <v/>
      </c>
      <c r="IY93" s="244"/>
      <c r="IZ93" s="254" t="str">
        <f>IFERROR(IF(AND('Classificação geral'!$H85="mas",'Classificação geral'!$I85=3,'Classificação geral'!$F85="Mini"),'Classificação geral'!$A85,""),"")</f>
        <v/>
      </c>
      <c r="JA93" s="254" t="str">
        <f>IFERROR(IF(AND('Classificação geral'!$H85="mas",'Classificação geral'!$I85=3,'Classificação geral'!$F85="Mini"),'Classificação geral'!$B85,""),"")</f>
        <v/>
      </c>
      <c r="JB93" s="255" t="str">
        <f>IF($JA93='Classificação geral'!$B85,'Classificação geral'!$C85,"")</f>
        <v/>
      </c>
      <c r="JC93" s="255" t="str">
        <f>IF($JA93='Classificação geral'!$B85,'Classificação geral'!$D85,"")</f>
        <v/>
      </c>
      <c r="JD93" s="255" t="str">
        <f>IF($JA93='Classificação geral'!$B85,'Classificação geral'!$H85,"")</f>
        <v/>
      </c>
      <c r="JE93" s="254" t="str">
        <f>IFERROR(IF(AND($JD93="mas",'Classificação geral'!$I85=3),'Classificação geral'!I85,""),"")</f>
        <v/>
      </c>
      <c r="JF93" s="254" t="str">
        <f>IFERROR(IF(AND($JD93="mas",'Classificação geral'!$I85=3),'Classificação geral'!N85,""),"")</f>
        <v/>
      </c>
      <c r="JG93" s="254" t="str">
        <f>IFERROR(IF(AND($JD93="mas",'Classificação geral'!$I85=3),'Classificação geral'!Q85,""),"")</f>
        <v/>
      </c>
      <c r="JH93" s="254" t="str">
        <f>IFERROR(IF(AND($JD93="mas",'Classificação geral'!$I85=3),'Classificação geral'!R85,""),"")</f>
        <v/>
      </c>
      <c r="JI93" s="254" t="str">
        <f>IFERROR(IF(AND($JD93="mas",'Classificação geral'!$I85=3),'Classificação geral'!J85,""),"")</f>
        <v/>
      </c>
      <c r="JJ93" s="254" t="str">
        <f>IFERROR(IF(AND($JD93="mas",'Classificação geral'!$I85=3),'Classificação geral'!S85,""),"")</f>
        <v/>
      </c>
      <c r="JK93" s="254" t="str">
        <f>IFERROR(IF(AND($JD93="mas",'Classificação geral'!$I85=3),'Classificação geral'!U85,""),"")</f>
        <v/>
      </c>
      <c r="JL93" s="254" t="str">
        <f>IFERROR(IF(AND($JD93="mas",'Classificação geral'!$I85=3),'Classificação geral'!V85,""),"")</f>
        <v/>
      </c>
      <c r="JM93" s="254" t="str">
        <f>IFERROR(IF(AND($JD93="mas",'Classificação geral'!$I85=3),'Classificação geral'!K85,""),"")</f>
        <v/>
      </c>
      <c r="JN93" s="254" t="str">
        <f>IFERROR(IF(AND($JD93="mas",'Classificação geral'!$I85=3),'Classificação geral'!W85,""),"")</f>
        <v/>
      </c>
      <c r="JO93" s="254" t="str">
        <f>IFERROR(IF(AND($JD93="mas",'Classificação geral'!$I85=3),'Classificação geral'!Y85,""),"")</f>
        <v/>
      </c>
      <c r="JP93" s="254" t="str">
        <f>IFERROR(IF(AND($JD93="mas",'Classificação geral'!$I85=3),'Classificação geral'!Z85,""),"")</f>
        <v/>
      </c>
      <c r="JQ93" s="254" t="str">
        <f>IFERROR(IF(AND($JD93="mas",'Classificação geral'!$I85=3),'Classificação geral'!L85,""),"")</f>
        <v/>
      </c>
      <c r="JR93" s="254" t="str">
        <f>IFERROR(IF(AND($JD93="mas",'Classificação geral'!$I85=3),'Classificação geral'!$AG85,""),"")</f>
        <v/>
      </c>
      <c r="JS93" s="256" t="str">
        <f>IFERROR(RANK(JR93,JR:JR,0)+ COUNTIF(JR$13:$JR91,JR93),"")</f>
        <v/>
      </c>
    </row>
    <row r="94" spans="1:279" s="209" customFormat="1" ht="24.75" customHeight="1" x14ac:dyDescent="0.5">
      <c r="A94" s="297"/>
      <c r="B94" s="309" t="str">
        <f t="shared" si="139"/>
        <v/>
      </c>
      <c r="C94" s="292" t="str">
        <f t="shared" si="140"/>
        <v/>
      </c>
      <c r="D94" s="292" t="str">
        <f t="shared" si="141"/>
        <v/>
      </c>
      <c r="E94" s="292" t="str">
        <f t="shared" si="142"/>
        <v/>
      </c>
      <c r="F94" s="293" t="str">
        <f t="shared" si="143"/>
        <v/>
      </c>
      <c r="G94" s="293" t="str">
        <f t="shared" si="144"/>
        <v/>
      </c>
      <c r="H94" s="294" t="str">
        <f t="shared" si="145"/>
        <v/>
      </c>
      <c r="I94" s="294" t="str">
        <f t="shared" si="146"/>
        <v/>
      </c>
      <c r="J94" s="294" t="str">
        <f t="shared" si="147"/>
        <v/>
      </c>
      <c r="K94" s="294" t="str">
        <f t="shared" si="148"/>
        <v/>
      </c>
      <c r="L94" s="294" t="str">
        <f t="shared" si="149"/>
        <v/>
      </c>
      <c r="M94" s="294" t="str">
        <f t="shared" si="150"/>
        <v/>
      </c>
      <c r="N94" s="294" t="str">
        <f t="shared" si="151"/>
        <v/>
      </c>
      <c r="O94" s="294" t="str">
        <f t="shared" si="152"/>
        <v/>
      </c>
      <c r="P94" s="294" t="str">
        <f t="shared" si="153"/>
        <v/>
      </c>
      <c r="Q94" s="294" t="str">
        <f t="shared" si="154"/>
        <v/>
      </c>
      <c r="R94" s="294" t="str">
        <f t="shared" si="121"/>
        <v/>
      </c>
      <c r="S94" s="294" t="str">
        <f t="shared" si="121"/>
        <v/>
      </c>
      <c r="T94" s="294" t="str">
        <f t="shared" si="155"/>
        <v/>
      </c>
      <c r="U94" s="294" t="str">
        <f t="shared" si="156"/>
        <v/>
      </c>
      <c r="V94" s="295">
        <v>80</v>
      </c>
      <c r="W94" s="296"/>
      <c r="X94" s="296"/>
      <c r="Y94" s="309" t="str">
        <f t="shared" si="157"/>
        <v/>
      </c>
      <c r="Z94" s="292" t="str">
        <f t="shared" si="158"/>
        <v/>
      </c>
      <c r="AA94" s="292" t="str">
        <f t="shared" si="159"/>
        <v/>
      </c>
      <c r="AB94" s="292" t="str">
        <f t="shared" si="160"/>
        <v/>
      </c>
      <c r="AC94" s="293" t="str">
        <f t="shared" si="161"/>
        <v/>
      </c>
      <c r="AD94" s="293" t="str">
        <f t="shared" si="162"/>
        <v/>
      </c>
      <c r="AE94" s="294" t="str">
        <f t="shared" si="163"/>
        <v/>
      </c>
      <c r="AF94" s="294" t="str">
        <f t="shared" si="164"/>
        <v/>
      </c>
      <c r="AG94" s="294" t="str">
        <f t="shared" si="165"/>
        <v/>
      </c>
      <c r="AH94" s="294" t="str">
        <f t="shared" si="166"/>
        <v/>
      </c>
      <c r="AI94" s="294" t="str">
        <f t="shared" si="167"/>
        <v/>
      </c>
      <c r="AJ94" s="294" t="str">
        <f t="shared" si="168"/>
        <v/>
      </c>
      <c r="AK94" s="294" t="str">
        <f t="shared" si="169"/>
        <v/>
      </c>
      <c r="AL94" s="294" t="str">
        <f t="shared" si="170"/>
        <v/>
      </c>
      <c r="AM94" s="294" t="str">
        <f t="shared" si="171"/>
        <v/>
      </c>
      <c r="AN94" s="294" t="str">
        <f t="shared" si="172"/>
        <v/>
      </c>
      <c r="AO94" s="294" t="str">
        <f t="shared" si="122"/>
        <v/>
      </c>
      <c r="AP94" s="294" t="str">
        <f t="shared" si="122"/>
        <v/>
      </c>
      <c r="AQ94" s="294" t="str">
        <f t="shared" si="173"/>
        <v/>
      </c>
      <c r="AR94" s="294" t="str">
        <f t="shared" si="174"/>
        <v/>
      </c>
      <c r="AS94" s="295">
        <v>80</v>
      </c>
      <c r="AT94" s="296"/>
      <c r="AU94" s="297"/>
      <c r="AV94" s="310" t="str">
        <f t="shared" si="175"/>
        <v/>
      </c>
      <c r="AW94" s="292" t="str">
        <f t="shared" si="176"/>
        <v/>
      </c>
      <c r="AX94" s="292" t="str">
        <f t="shared" si="177"/>
        <v/>
      </c>
      <c r="AY94" s="293" t="str">
        <f t="shared" si="178"/>
        <v/>
      </c>
      <c r="AZ94" s="293" t="str">
        <f t="shared" si="179"/>
        <v/>
      </c>
      <c r="BA94" s="293" t="str">
        <f t="shared" si="180"/>
        <v/>
      </c>
      <c r="BB94" s="294" t="str">
        <f t="shared" si="181"/>
        <v/>
      </c>
      <c r="BC94" s="294" t="str">
        <f t="shared" si="182"/>
        <v/>
      </c>
      <c r="BD94" s="294" t="str">
        <f t="shared" si="183"/>
        <v/>
      </c>
      <c r="BE94" s="294" t="str">
        <f t="shared" si="184"/>
        <v/>
      </c>
      <c r="BF94" s="294" t="str">
        <f t="shared" si="185"/>
        <v/>
      </c>
      <c r="BG94" s="294" t="str">
        <f t="shared" si="186"/>
        <v/>
      </c>
      <c r="BH94" s="294" t="str">
        <f t="shared" si="187"/>
        <v/>
      </c>
      <c r="BI94" s="294" t="str">
        <f t="shared" si="188"/>
        <v/>
      </c>
      <c r="BJ94" s="294" t="str">
        <f t="shared" si="189"/>
        <v/>
      </c>
      <c r="BK94" s="294" t="str">
        <f t="shared" si="190"/>
        <v/>
      </c>
      <c r="BL94" s="294" t="str">
        <f t="shared" si="123"/>
        <v/>
      </c>
      <c r="BM94" s="294" t="str">
        <f t="shared" si="123"/>
        <v/>
      </c>
      <c r="BN94" s="294" t="str">
        <f t="shared" si="191"/>
        <v/>
      </c>
      <c r="BO94" s="294" t="str">
        <f t="shared" si="192"/>
        <v/>
      </c>
      <c r="BP94" s="295">
        <v>80</v>
      </c>
      <c r="BQ94" s="296"/>
      <c r="BR94" s="296"/>
      <c r="BS94" s="310" t="str">
        <f t="shared" si="193"/>
        <v/>
      </c>
      <c r="BT94" s="292" t="str">
        <f t="shared" si="194"/>
        <v/>
      </c>
      <c r="BU94" s="292" t="str">
        <f t="shared" si="195"/>
        <v/>
      </c>
      <c r="BV94" s="293" t="str">
        <f t="shared" si="196"/>
        <v/>
      </c>
      <c r="BW94" s="293" t="str">
        <f t="shared" si="197"/>
        <v/>
      </c>
      <c r="BX94" s="293" t="str">
        <f t="shared" si="124"/>
        <v/>
      </c>
      <c r="BY94" s="294" t="str">
        <f t="shared" si="124"/>
        <v/>
      </c>
      <c r="BZ94" s="294" t="str">
        <f t="shared" si="198"/>
        <v/>
      </c>
      <c r="CA94" s="294" t="str">
        <f t="shared" si="199"/>
        <v/>
      </c>
      <c r="CB94" s="294" t="str">
        <f t="shared" si="200"/>
        <v/>
      </c>
      <c r="CC94" s="294" t="str">
        <f t="shared" si="201"/>
        <v/>
      </c>
      <c r="CD94" s="294" t="str">
        <f t="shared" si="202"/>
        <v/>
      </c>
      <c r="CE94" s="294" t="str">
        <f t="shared" si="203"/>
        <v/>
      </c>
      <c r="CF94" s="294" t="str">
        <f t="shared" si="204"/>
        <v/>
      </c>
      <c r="CG94" s="294" t="str">
        <f t="shared" si="205"/>
        <v/>
      </c>
      <c r="CH94" s="294" t="str">
        <f t="shared" si="206"/>
        <v/>
      </c>
      <c r="CI94" s="294" t="str">
        <f t="shared" si="125"/>
        <v/>
      </c>
      <c r="CJ94" s="294" t="str">
        <f t="shared" si="125"/>
        <v/>
      </c>
      <c r="CK94" s="294" t="str">
        <f t="shared" si="207"/>
        <v/>
      </c>
      <c r="CL94" s="294" t="str">
        <f t="shared" si="208"/>
        <v/>
      </c>
      <c r="CM94" s="295">
        <v>80</v>
      </c>
      <c r="CN94" s="297"/>
      <c r="CO94" s="297"/>
      <c r="CP94" s="309" t="str">
        <f t="shared" si="209"/>
        <v/>
      </c>
      <c r="CQ94" s="292" t="str">
        <f t="shared" si="210"/>
        <v/>
      </c>
      <c r="CR94" s="292" t="str">
        <f t="shared" si="211"/>
        <v/>
      </c>
      <c r="CS94" s="292" t="str">
        <f t="shared" si="212"/>
        <v/>
      </c>
      <c r="CT94" s="293" t="str">
        <f t="shared" si="213"/>
        <v/>
      </c>
      <c r="CU94" s="293" t="str">
        <f t="shared" si="214"/>
        <v/>
      </c>
      <c r="CV94" s="294" t="str">
        <f t="shared" si="215"/>
        <v/>
      </c>
      <c r="CW94" s="294" t="str">
        <f t="shared" si="216"/>
        <v/>
      </c>
      <c r="CX94" s="294" t="str">
        <f t="shared" si="217"/>
        <v/>
      </c>
      <c r="CY94" s="294" t="str">
        <f t="shared" si="218"/>
        <v/>
      </c>
      <c r="CZ94" s="294" t="str">
        <f t="shared" si="219"/>
        <v/>
      </c>
      <c r="DA94" s="294" t="str">
        <f t="shared" si="220"/>
        <v/>
      </c>
      <c r="DB94" s="294" t="str">
        <f t="shared" si="221"/>
        <v/>
      </c>
      <c r="DC94" s="294" t="str">
        <f t="shared" si="222"/>
        <v/>
      </c>
      <c r="DD94" s="294" t="str">
        <f t="shared" si="223"/>
        <v/>
      </c>
      <c r="DE94" s="294" t="str">
        <f t="shared" si="224"/>
        <v/>
      </c>
      <c r="DF94" s="294" t="str">
        <f t="shared" si="126"/>
        <v/>
      </c>
      <c r="DG94" s="294" t="str">
        <f t="shared" si="126"/>
        <v/>
      </c>
      <c r="DH94" s="294" t="str">
        <f t="shared" si="225"/>
        <v/>
      </c>
      <c r="DI94" s="294" t="str">
        <f t="shared" si="226"/>
        <v/>
      </c>
      <c r="DJ94" s="295">
        <v>80</v>
      </c>
      <c r="DK94" s="296"/>
      <c r="DL94" s="296"/>
      <c r="DM94" s="309" t="str">
        <f t="shared" si="227"/>
        <v/>
      </c>
      <c r="DN94" s="292" t="str">
        <f t="shared" si="228"/>
        <v/>
      </c>
      <c r="DO94" s="292" t="str">
        <f t="shared" si="229"/>
        <v/>
      </c>
      <c r="DP94" s="292" t="str">
        <f t="shared" si="230"/>
        <v/>
      </c>
      <c r="DQ94" s="293" t="str">
        <f t="shared" si="231"/>
        <v/>
      </c>
      <c r="DR94" s="293" t="str">
        <f t="shared" si="232"/>
        <v/>
      </c>
      <c r="DS94" s="293" t="str">
        <f t="shared" si="127"/>
        <v/>
      </c>
      <c r="DT94" s="293" t="str">
        <f t="shared" si="128"/>
        <v/>
      </c>
      <c r="DU94" s="294" t="str">
        <f t="shared" si="129"/>
        <v/>
      </c>
      <c r="DV94" s="294" t="str">
        <f t="shared" si="130"/>
        <v/>
      </c>
      <c r="DW94" s="294" t="str">
        <f t="shared" si="131"/>
        <v/>
      </c>
      <c r="DX94" s="294" t="str">
        <f t="shared" si="132"/>
        <v/>
      </c>
      <c r="DY94" s="294" t="str">
        <f t="shared" si="133"/>
        <v/>
      </c>
      <c r="DZ94" s="294" t="str">
        <f t="shared" si="134"/>
        <v/>
      </c>
      <c r="EA94" s="294" t="str">
        <f t="shared" si="135"/>
        <v/>
      </c>
      <c r="EB94" s="294" t="str">
        <f t="shared" si="136"/>
        <v/>
      </c>
      <c r="EC94" s="294" t="str">
        <f t="shared" si="137"/>
        <v/>
      </c>
      <c r="ED94" s="294" t="str">
        <f t="shared" si="120"/>
        <v/>
      </c>
      <c r="EE94" s="294" t="str">
        <f t="shared" si="138"/>
        <v/>
      </c>
      <c r="EF94" s="294" t="str">
        <f t="shared" si="233"/>
        <v/>
      </c>
      <c r="EG94" s="295">
        <v>80</v>
      </c>
      <c r="EH94" s="203"/>
      <c r="EI94" s="203"/>
      <c r="EJ94" s="203"/>
      <c r="EK94" s="203"/>
      <c r="EL94" s="203"/>
      <c r="EM94" s="203"/>
      <c r="EN94" s="203"/>
      <c r="EO94" s="203"/>
      <c r="EP94" s="203"/>
      <c r="EQ94" s="203"/>
      <c r="ER94" s="203"/>
      <c r="ES94" s="203"/>
      <c r="ET94" s="203"/>
      <c r="EU94" s="254" t="str">
        <f>IFERROR(IF(AND('Classificação geral'!$H86="FEM",'Classificação geral'!$I86=1,'Classificação geral'!$F86="Mini"),'Classificação geral'!$A86,""),"")</f>
        <v/>
      </c>
      <c r="EV94" s="254" t="str">
        <f>IFERROR(IF(AND('Classificação geral'!$H86="FEM",'Classificação geral'!$I86=1,'Classificação geral'!F86="Mini"),'Classificação geral'!$B86,""),"")</f>
        <v/>
      </c>
      <c r="EW94" s="255" t="str">
        <f>IF($EV94='Classificação geral'!$B86,'Classificação geral'!$C86,"")</f>
        <v/>
      </c>
      <c r="EX94" s="255" t="str">
        <f>IF($EV94='Classificação geral'!$B86,'Classificação geral'!$D86,"")</f>
        <v/>
      </c>
      <c r="EY94" s="255" t="str">
        <f>IF($EV94='Classificação geral'!$B86,'Classificação geral'!$H86,"")</f>
        <v/>
      </c>
      <c r="EZ94" s="255" t="str">
        <f>IF($EY94='Classificação geral'!$H86,'Classificação geral'!$I86,"")</f>
        <v/>
      </c>
      <c r="FA94" s="255" t="str">
        <f>IF($EZ94='Classificação geral'!$I86,'Classificação geral'!$N86,"")</f>
        <v/>
      </c>
      <c r="FB94" s="255" t="str">
        <f>IF($EZ94='Classificação geral'!$I86,'Classificação geral'!$Q86,"")</f>
        <v/>
      </c>
      <c r="FC94" s="255" t="str">
        <f>IF($EZ94='Classificação geral'!$I86,'Classificação geral'!$R86,"")</f>
        <v/>
      </c>
      <c r="FD94" s="255" t="str">
        <f>IF($EZ94='Classificação geral'!$I86,'Classificação geral'!$J86,"")</f>
        <v/>
      </c>
      <c r="FE94" s="255" t="str">
        <f>IF($EZ94='Classificação geral'!$I86,'Classificação geral'!$S86,"")</f>
        <v/>
      </c>
      <c r="FF94" s="255" t="str">
        <f>IF($EZ94='Classificação geral'!$I86,'Classificação geral'!$U86,"")</f>
        <v/>
      </c>
      <c r="FG94" s="255" t="str">
        <f>IF($EZ94='Classificação geral'!$I86,'Classificação geral'!$V86,"")</f>
        <v/>
      </c>
      <c r="FH94" s="255" t="str">
        <f>IF($EZ94='Classificação geral'!$I86,'Classificação geral'!$K86,"")</f>
        <v/>
      </c>
      <c r="FI94" s="255" t="str">
        <f>IF($EZ94='Classificação geral'!$I86,'Classificação geral'!$W86,"")</f>
        <v/>
      </c>
      <c r="FJ94" s="255" t="str">
        <f>IF($EZ94='Classificação geral'!$I86,'Classificação geral'!$Y86,"")</f>
        <v/>
      </c>
      <c r="FK94" s="255" t="str">
        <f>IF($EZ94='Classificação geral'!$I86,'Classificação geral'!$Z86,"")</f>
        <v/>
      </c>
      <c r="FL94" s="255" t="str">
        <f>IF($EZ94='Classificação geral'!$I86,'Classificação geral'!$L86,"")</f>
        <v/>
      </c>
      <c r="FM94" s="255" t="str">
        <f>IF($EZ94='Classificação geral'!$I86,'Classificação geral'!$M86,"")</f>
        <v/>
      </c>
      <c r="FN94" s="255" t="str">
        <f>IF($EZ94='Classificação geral'!$I86,'Classificação geral'!$AG86,"")</f>
        <v/>
      </c>
      <c r="FO94" s="256" t="str">
        <f>IFERROR(RANK(FN94,FN:FN,0)+ COUNTIF($FN$13:FN93,FN94),"")</f>
        <v/>
      </c>
      <c r="FP94" s="244"/>
      <c r="FQ94" s="254" t="str">
        <f>IFERROR(IF(AND('Classificação geral'!$H86="mas",'Classificação geral'!$I86=1,'Classificação geral'!$F86="Mini"),'Classificação geral'!$A86,""),"")</f>
        <v/>
      </c>
      <c r="FR94" s="254" t="str">
        <f>IFERROR(IF(AND('Classificação geral'!$H86="mas",'Classificação geral'!$I86=1,'Classificação geral'!$F86="Mini"),'Classificação geral'!$B86,""),"")</f>
        <v/>
      </c>
      <c r="FS94" s="255" t="str">
        <f>IF($FR94='Classificação geral'!$B86,'Classificação geral'!$C86,"")</f>
        <v/>
      </c>
      <c r="FT94" s="255" t="str">
        <f>IF($FR94='Classificação geral'!$B86,'Classificação geral'!$D86,"")</f>
        <v/>
      </c>
      <c r="FU94" s="255" t="str">
        <f>IF($FR94='Classificação geral'!$B86,'Classificação geral'!$H86,"")</f>
        <v/>
      </c>
      <c r="FV94" s="254" t="str">
        <f>IFERROR(IF(AND($FU94="mas",'Classificação geral'!$I86=1),'Classificação geral'!I86,""),"")</f>
        <v/>
      </c>
      <c r="FW94" s="254" t="str">
        <f>IFERROR(IF(AND($FU94="mas",'Classificação geral'!$I86=1),'Classificação geral'!N86,""),"")</f>
        <v/>
      </c>
      <c r="FX94" s="254" t="str">
        <f>IFERROR(IF(AND($FU94="mas",'Classificação geral'!$I86=1),'Classificação geral'!Q86,""),"")</f>
        <v/>
      </c>
      <c r="FY94" s="254" t="str">
        <f>IFERROR(IF(AND($FU94="mas",'Classificação geral'!$I86=1),'Classificação geral'!R86,""),"")</f>
        <v/>
      </c>
      <c r="FZ94" s="254" t="str">
        <f>IFERROR(IF(AND($FU94="mas",'Classificação geral'!$I86=1),'Classificação geral'!J86,""),"")</f>
        <v/>
      </c>
      <c r="GA94" s="254" t="str">
        <f>IFERROR(IF(AND($FU94="mas",'Classificação geral'!$I86=1),'Classificação geral'!S86,""),"")</f>
        <v/>
      </c>
      <c r="GB94" s="254" t="str">
        <f>IFERROR(IF(AND($FU94="mas",'Classificação geral'!$I86=1),'Classificação geral'!U86,""),"")</f>
        <v/>
      </c>
      <c r="GC94" s="254" t="str">
        <f>IFERROR(IF(AND($FU94="mas",'Classificação geral'!$I86=1),'Classificação geral'!V86,""),"")</f>
        <v/>
      </c>
      <c r="GD94" s="254" t="str">
        <f>IFERROR(IF(AND($FU94="mas",'Classificação geral'!$I86=1),'Classificação geral'!K86,""),"")</f>
        <v/>
      </c>
      <c r="GE94" s="254" t="str">
        <f>IFERROR(IF(AND($FU94="mas",'Classificação geral'!$I86=1),'Classificação geral'!W86,""),"")</f>
        <v/>
      </c>
      <c r="GF94" s="254" t="str">
        <f>IFERROR(IF(AND($FU94="mas",'Classificação geral'!$I86=1),'Classificação geral'!Y86,""),"")</f>
        <v/>
      </c>
      <c r="GG94" s="254" t="str">
        <f>IFERROR(IF(AND($FU94="mas",'Classificação geral'!$I86=1),'Classificação geral'!Z86,""),"")</f>
        <v/>
      </c>
      <c r="GH94" s="254" t="str">
        <f>IFERROR(IF(AND($FU94="mas",'Classificação geral'!$I86=1),'Classificação geral'!L86,""),"")</f>
        <v/>
      </c>
      <c r="GI94" s="254" t="str">
        <f>IFERROR(IF(AND($FU94="mas",'Classificação geral'!$I86=1),'Classificação geral'!M86,""),"")</f>
        <v/>
      </c>
      <c r="GJ94" s="302" t="str">
        <f>IFERROR(IF(AND($FU94="mas",'Classificação geral'!$I86=1),'Classificação geral'!AG86,""),"")</f>
        <v/>
      </c>
      <c r="GK94" s="256" t="str">
        <f>IFERROR(RANK(GJ94,GJ:GJ,0)+ COUNTIF($GJ$13:GJ93,GJ94),"")</f>
        <v/>
      </c>
      <c r="GL94" s="244"/>
      <c r="GM94" s="254" t="str">
        <f>IFERROR(IF(AND('Classificação geral'!$H86="fem",'Classificação geral'!$I86=2,'Classificação geral'!$F86="Mini"),'Classificação geral'!$A86,""),"")</f>
        <v/>
      </c>
      <c r="GN94" s="254" t="str">
        <f>IFERROR(IF(AND('Classificação geral'!$H86="fem",'Classificação geral'!$I86=2,'Classificação geral'!$F86="Mini"),'Classificação geral'!$B86,""),"")</f>
        <v/>
      </c>
      <c r="GO94" s="255" t="str">
        <f>IF($GN94='Classificação geral'!$B86,'Classificação geral'!$C86,"")</f>
        <v/>
      </c>
      <c r="GP94" s="255" t="str">
        <f>IF($GN94='Classificação geral'!$B86,'Classificação geral'!$D86,"")</f>
        <v/>
      </c>
      <c r="GQ94" s="255" t="str">
        <f>IF($GN94='Classificação geral'!$B86,'Classificação geral'!$H86,"")</f>
        <v/>
      </c>
      <c r="GR94" s="254" t="str">
        <f>IFERROR(IF(AND($GQ94="fem",'Classificação geral'!$I86=2),'Classificação geral'!I86,""),"")</f>
        <v/>
      </c>
      <c r="GS94" s="254" t="str">
        <f>IFERROR(IF(AND($GQ94="fem",'Classificação geral'!$I86=2),'Classificação geral'!N86,""),"")</f>
        <v/>
      </c>
      <c r="GT94" s="254" t="str">
        <f>IFERROR(IF(AND($GQ94="fem",'Classificação geral'!$I86=2),'Classificação geral'!Q86,""),"")</f>
        <v/>
      </c>
      <c r="GU94" s="254" t="str">
        <f>IFERROR(IF(AND($GQ94="fem",'Classificação geral'!$I86=2),'Classificação geral'!R86,""),"")</f>
        <v/>
      </c>
      <c r="GV94" s="254" t="str">
        <f>IFERROR(IF(AND($GQ94="fem",'Classificação geral'!$I86=2),'Classificação geral'!J86,""),"")</f>
        <v/>
      </c>
      <c r="GW94" s="254" t="str">
        <f>IFERROR(IF(AND($GQ94="fem",'Classificação geral'!$I86=2),'Classificação geral'!S86,""),"")</f>
        <v/>
      </c>
      <c r="GX94" s="254" t="str">
        <f>IFERROR(IF(AND($GQ94="fem",'Classificação geral'!$I86=2),'Classificação geral'!U86,""),"")</f>
        <v/>
      </c>
      <c r="GY94" s="254" t="str">
        <f>IFERROR(IF(AND($GQ94="fem",'Classificação geral'!$I86=2),'Classificação geral'!V86,""),"")</f>
        <v/>
      </c>
      <c r="GZ94" s="254" t="str">
        <f>IFERROR(IF(AND($GQ94="fem",'Classificação geral'!$I86=2),'Classificação geral'!K86,""),"")</f>
        <v/>
      </c>
      <c r="HA94" s="254" t="str">
        <f>IFERROR(IF(AND($GQ94="fem",'Classificação geral'!$I86=2),'Classificação geral'!W86,""),"")</f>
        <v/>
      </c>
      <c r="HB94" s="254" t="str">
        <f>IFERROR(IF(AND($GQ94="fem",'Classificação geral'!$I86=2),'Classificação geral'!Y86,""),"")</f>
        <v/>
      </c>
      <c r="HC94" s="254" t="str">
        <f>IFERROR(IF(AND($GQ94="fem",'Classificação geral'!$I86=2),'Classificação geral'!Z86,""),"")</f>
        <v/>
      </c>
      <c r="HD94" s="254" t="str">
        <f>IFERROR(IF(AND($GQ94="fem",'Classificação geral'!$I86=2),'Classificação geral'!L86,""),"")</f>
        <v/>
      </c>
      <c r="HE94" s="254" t="str">
        <f>IFERROR(IF(AND($GQ94="fem",'Classificação geral'!$I86=2),'Classificação geral'!M86,""),"")</f>
        <v/>
      </c>
      <c r="HF94" s="254" t="str">
        <f>IFERROR(IF(AND($GQ94="fem",'Classificação geral'!$I86=2),'Classificação geral'!AG86,""),"")</f>
        <v/>
      </c>
      <c r="HG94" s="256" t="str">
        <f>IFERROR(RANK(HF94,HF:HF,0)+ COUNTIF(HF$13:$HF92,HF94),"")</f>
        <v/>
      </c>
      <c r="HH94" s="244"/>
      <c r="HI94" s="254" t="str">
        <f>IFERROR(IF(AND('Classificação geral'!$H86="mas",'Classificação geral'!$I86=2,'Classificação geral'!$F86="Mini"),'Classificação geral'!$A86,""),"")</f>
        <v/>
      </c>
      <c r="HJ94" s="254" t="str">
        <f>IFERROR(IF(AND('Classificação geral'!$H86="mas",'Classificação geral'!$I86=2,'Classificação geral'!$F86="Mini"),'Classificação geral'!$B86,""),"")</f>
        <v/>
      </c>
      <c r="HK94" s="255" t="str">
        <f>IF($HJ94='Classificação geral'!$B86,'Classificação geral'!$C86,"")</f>
        <v/>
      </c>
      <c r="HL94" s="255" t="str">
        <f>IF($HJ94='Classificação geral'!$B86,'Classificação geral'!$D86,"")</f>
        <v/>
      </c>
      <c r="HM94" s="255" t="str">
        <f>IF($HJ94='Classificação geral'!$B86,'Classificação geral'!$H86,"")</f>
        <v/>
      </c>
      <c r="HN94" s="254" t="str">
        <f>IFERROR(IF(AND($HM94="mas",'Classificação geral'!$I86=2),'Classificação geral'!I86,""),"")</f>
        <v/>
      </c>
      <c r="HO94" s="254" t="str">
        <f>IFERROR(IF(AND($HM94="mas",'Classificação geral'!$I86=2),'Classificação geral'!N86,""),"")</f>
        <v/>
      </c>
      <c r="HP94" s="254" t="str">
        <f>IFERROR(IF(AND($HM94="mas",'Classificação geral'!$I86=2),'Classificação geral'!Q86,""),"")</f>
        <v/>
      </c>
      <c r="HQ94" s="254" t="str">
        <f>IFERROR(IF(AND($HM94="mas",'Classificação geral'!$I86=2),'Classificação geral'!R86,""),"")</f>
        <v/>
      </c>
      <c r="HR94" s="254" t="str">
        <f>IFERROR(IF(AND($HM94="mas",'Classificação geral'!$I86=2),'Classificação geral'!J86,""),"")</f>
        <v/>
      </c>
      <c r="HS94" s="254" t="str">
        <f>IFERROR(IF(AND($HM94="mas",'Classificação geral'!$I86=2),'Classificação geral'!S86,""),"")</f>
        <v/>
      </c>
      <c r="HT94" s="254" t="str">
        <f>IFERROR(IF(AND($HM94="mas",'Classificação geral'!$I86=2),'Classificação geral'!U86,""),"")</f>
        <v/>
      </c>
      <c r="HU94" s="254" t="str">
        <f>IFERROR(IF(AND($HM94="mas",'Classificação geral'!$I86=2),'Classificação geral'!V86,""),"")</f>
        <v/>
      </c>
      <c r="HV94" s="254" t="str">
        <f>IFERROR(IF(AND($HM94="mas",'Classificação geral'!$I86=2),'Classificação geral'!J86,""),"")</f>
        <v/>
      </c>
      <c r="HW94" s="254" t="str">
        <f>IFERROR(IF(AND($HM94="mas",'Classificação geral'!$I86=2),'Classificação geral'!W86,""),"")</f>
        <v/>
      </c>
      <c r="HX94" s="254" t="str">
        <f>IFERROR(IF(AND($HM94="mas",'Classificação geral'!$I86=2),'Classificação geral'!Y86,""),"")</f>
        <v/>
      </c>
      <c r="HY94" s="254" t="str">
        <f>IFERROR(IF(AND($HM94="mas",'Classificação geral'!$I86=2),'Classificação geral'!Z86,""),"")</f>
        <v/>
      </c>
      <c r="HZ94" s="254" t="str">
        <f>IFERROR(IF(AND($HM94="mas",'Classificação geral'!$I86=2),'Classificação geral'!L86,""),"")</f>
        <v/>
      </c>
      <c r="IA94" s="254" t="str">
        <f>IFERROR(IF(AND($HM94="mas",'Classificação geral'!$I86=2),'Classificação geral'!$AG86,""),"")</f>
        <v/>
      </c>
      <c r="IB94" s="256" t="str">
        <f>IFERROR(RANK(IA94,IA:IA,0)+ COUNTIF($IA$13:IA$13,IA94),"")</f>
        <v/>
      </c>
      <c r="IC94" s="244"/>
      <c r="ID94" s="254" t="str">
        <f>IFERROR(IF(AND('Classificação geral'!$H86="fem",'Classificação geral'!$I86=3,'Classificação geral'!$F86="Mini"),'Classificação geral'!$A86,""),"")</f>
        <v/>
      </c>
      <c r="IE94" s="254" t="str">
        <f>IFERROR(IF(AND('Classificação geral'!$H86="fem",'Classificação geral'!$I86=3,'Classificação geral'!$F86="Mini"),'Classificação geral'!$B86,""),"")</f>
        <v/>
      </c>
      <c r="IF94" s="255" t="str">
        <f>IF($IE94='Classificação geral'!$B86,'Classificação geral'!$C86,"")</f>
        <v/>
      </c>
      <c r="IG94" s="255" t="str">
        <f>IF($IE94='Classificação geral'!$B86,'Classificação geral'!$D86,"")</f>
        <v/>
      </c>
      <c r="IH94" s="255" t="str">
        <f>IF($IE94='Classificação geral'!$B86,'Classificação geral'!$H86,"")</f>
        <v/>
      </c>
      <c r="II94" s="255" t="str">
        <f>IF($IH94='Classificação geral'!$H86,'Classificação geral'!$I86,"")</f>
        <v/>
      </c>
      <c r="IJ94" s="255" t="str">
        <f>IF($II94='Classificação geral'!$I86,'Classificação geral'!$N86,"")</f>
        <v/>
      </c>
      <c r="IK94" s="255" t="str">
        <f>IF($II94='Classificação geral'!$I86,'Classificação geral'!$Q86,"")</f>
        <v/>
      </c>
      <c r="IL94" s="255" t="str">
        <f>IF($II94='Classificação geral'!$I86,'Classificação geral'!$R86,"")</f>
        <v/>
      </c>
      <c r="IM94" s="255" t="str">
        <f>IF($II94='Classificação geral'!$I86,'Classificação geral'!$J86,"")</f>
        <v/>
      </c>
      <c r="IN94" s="255" t="str">
        <f>IF($II94='Classificação geral'!$I86,'Classificação geral'!$S86,"")</f>
        <v/>
      </c>
      <c r="IO94" s="255" t="str">
        <f>IF($II94='Classificação geral'!$I86,'Classificação geral'!$U86,"")</f>
        <v/>
      </c>
      <c r="IP94" s="255" t="str">
        <f>IF($II94='Classificação geral'!$I86,'Classificação geral'!$V86,"")</f>
        <v/>
      </c>
      <c r="IQ94" s="255" t="str">
        <f>IF($II94='Classificação geral'!$I86,'Classificação geral'!$K86,"")</f>
        <v/>
      </c>
      <c r="IR94" s="255" t="str">
        <f>IF($II94='Classificação geral'!$I86,'Classificação geral'!$W86,"")</f>
        <v/>
      </c>
      <c r="IS94" s="255" t="str">
        <f>IF($II94='Classificação geral'!$I86,'Classificação geral'!$Y86,"")</f>
        <v/>
      </c>
      <c r="IT94" s="255" t="str">
        <f>IF($II94='Classificação geral'!$I86,'Classificação geral'!$Z86,"")</f>
        <v/>
      </c>
      <c r="IU94" s="255" t="str">
        <f>IF($II94='Classificação geral'!$I86,'Classificação geral'!$L86,"")</f>
        <v/>
      </c>
      <c r="IV94" s="255" t="str">
        <f>IF($II94='Classificação geral'!$I86,'Classificação geral'!$M86,"")</f>
        <v/>
      </c>
      <c r="IW94" s="255" t="str">
        <f>IF($II94='Classificação geral'!$I86,'Classificação geral'!$AG86,"")</f>
        <v/>
      </c>
      <c r="IX94" s="256" t="str">
        <f>IFERROR(RANK(IW94,IW:IW,0)+ COUNTIF($IW$13:IW92,IW94),"")</f>
        <v/>
      </c>
      <c r="IY94" s="244"/>
      <c r="IZ94" s="254" t="str">
        <f>IFERROR(IF(AND('Classificação geral'!$H86="mas",'Classificação geral'!$I86=3,'Classificação geral'!$F86="Mini"),'Classificação geral'!$A86,""),"")</f>
        <v/>
      </c>
      <c r="JA94" s="254" t="str">
        <f>IFERROR(IF(AND('Classificação geral'!$H86="mas",'Classificação geral'!$I86=3,'Classificação geral'!$F86="Mini"),'Classificação geral'!$B86,""),"")</f>
        <v/>
      </c>
      <c r="JB94" s="255" t="str">
        <f>IF($JA94='Classificação geral'!$B86,'Classificação geral'!$C86,"")</f>
        <v/>
      </c>
      <c r="JC94" s="255" t="str">
        <f>IF($JA94='Classificação geral'!$B86,'Classificação geral'!$D86,"")</f>
        <v/>
      </c>
      <c r="JD94" s="255" t="str">
        <f>IF($JA94='Classificação geral'!$B86,'Classificação geral'!$H86,"")</f>
        <v/>
      </c>
      <c r="JE94" s="254" t="str">
        <f>IFERROR(IF(AND($JD94="mas",'Classificação geral'!$I86=3),'Classificação geral'!I86,""),"")</f>
        <v/>
      </c>
      <c r="JF94" s="254" t="str">
        <f>IFERROR(IF(AND($JD94="mas",'Classificação geral'!$I86=3),'Classificação geral'!N86,""),"")</f>
        <v/>
      </c>
      <c r="JG94" s="254" t="str">
        <f>IFERROR(IF(AND($JD94="mas",'Classificação geral'!$I86=3),'Classificação geral'!Q86,""),"")</f>
        <v/>
      </c>
      <c r="JH94" s="254" t="str">
        <f>IFERROR(IF(AND($JD94="mas",'Classificação geral'!$I86=3),'Classificação geral'!R86,""),"")</f>
        <v/>
      </c>
      <c r="JI94" s="254" t="str">
        <f>IFERROR(IF(AND($JD94="mas",'Classificação geral'!$I86=3),'Classificação geral'!J86,""),"")</f>
        <v/>
      </c>
      <c r="JJ94" s="254" t="str">
        <f>IFERROR(IF(AND($JD94="mas",'Classificação geral'!$I86=3),'Classificação geral'!S86,""),"")</f>
        <v/>
      </c>
      <c r="JK94" s="254" t="str">
        <f>IFERROR(IF(AND($JD94="mas",'Classificação geral'!$I86=3),'Classificação geral'!U86,""),"")</f>
        <v/>
      </c>
      <c r="JL94" s="254" t="str">
        <f>IFERROR(IF(AND($JD94="mas",'Classificação geral'!$I86=3),'Classificação geral'!V86,""),"")</f>
        <v/>
      </c>
      <c r="JM94" s="254" t="str">
        <f>IFERROR(IF(AND($JD94="mas",'Classificação geral'!$I86=3),'Classificação geral'!K86,""),"")</f>
        <v/>
      </c>
      <c r="JN94" s="254" t="str">
        <f>IFERROR(IF(AND($JD94="mas",'Classificação geral'!$I86=3),'Classificação geral'!W86,""),"")</f>
        <v/>
      </c>
      <c r="JO94" s="254" t="str">
        <f>IFERROR(IF(AND($JD94="mas",'Classificação geral'!$I86=3),'Classificação geral'!Y86,""),"")</f>
        <v/>
      </c>
      <c r="JP94" s="254" t="str">
        <f>IFERROR(IF(AND($JD94="mas",'Classificação geral'!$I86=3),'Classificação geral'!Z86,""),"")</f>
        <v/>
      </c>
      <c r="JQ94" s="254" t="str">
        <f>IFERROR(IF(AND($JD94="mas",'Classificação geral'!$I86=3),'Classificação geral'!L86,""),"")</f>
        <v/>
      </c>
      <c r="JR94" s="254" t="str">
        <f>IFERROR(IF(AND($JD94="mas",'Classificação geral'!$I86=3),'Classificação geral'!$AG86,""),"")</f>
        <v/>
      </c>
      <c r="JS94" s="256" t="str">
        <f>IFERROR(RANK(JR94,JR:JR,0)+ COUNTIF(JR$13:$JR92,JR94),"")</f>
        <v/>
      </c>
    </row>
    <row r="95" spans="1:279" s="230" customFormat="1" ht="24.75" customHeight="1" x14ac:dyDescent="0.4">
      <c r="A95" s="297"/>
      <c r="B95" s="309" t="str">
        <f t="shared" si="139"/>
        <v/>
      </c>
      <c r="C95" s="292" t="str">
        <f t="shared" si="140"/>
        <v/>
      </c>
      <c r="D95" s="292" t="str">
        <f t="shared" si="141"/>
        <v/>
      </c>
      <c r="E95" s="292" t="str">
        <f t="shared" si="142"/>
        <v/>
      </c>
      <c r="F95" s="293" t="str">
        <f t="shared" si="143"/>
        <v/>
      </c>
      <c r="G95" s="293" t="str">
        <f t="shared" si="144"/>
        <v/>
      </c>
      <c r="H95" s="294" t="str">
        <f t="shared" si="145"/>
        <v/>
      </c>
      <c r="I95" s="294" t="str">
        <f t="shared" si="146"/>
        <v/>
      </c>
      <c r="J95" s="294" t="str">
        <f t="shared" si="147"/>
        <v/>
      </c>
      <c r="K95" s="294" t="str">
        <f t="shared" si="148"/>
        <v/>
      </c>
      <c r="L95" s="294" t="str">
        <f t="shared" si="149"/>
        <v/>
      </c>
      <c r="M95" s="294" t="str">
        <f t="shared" si="150"/>
        <v/>
      </c>
      <c r="N95" s="294" t="str">
        <f t="shared" si="151"/>
        <v/>
      </c>
      <c r="O95" s="294" t="str">
        <f t="shared" si="152"/>
        <v/>
      </c>
      <c r="P95" s="294" t="str">
        <f t="shared" si="153"/>
        <v/>
      </c>
      <c r="Q95" s="294" t="str">
        <f t="shared" si="154"/>
        <v/>
      </c>
      <c r="R95" s="294" t="str">
        <f t="shared" si="121"/>
        <v/>
      </c>
      <c r="S95" s="294" t="str">
        <f t="shared" si="121"/>
        <v/>
      </c>
      <c r="T95" s="294" t="str">
        <f t="shared" si="155"/>
        <v/>
      </c>
      <c r="U95" s="294" t="str">
        <f t="shared" si="156"/>
        <v/>
      </c>
      <c r="V95" s="295">
        <v>81</v>
      </c>
      <c r="W95" s="296"/>
      <c r="X95" s="296"/>
      <c r="Y95" s="309" t="str">
        <f t="shared" si="157"/>
        <v/>
      </c>
      <c r="Z95" s="292" t="str">
        <f t="shared" si="158"/>
        <v/>
      </c>
      <c r="AA95" s="292" t="str">
        <f t="shared" si="159"/>
        <v/>
      </c>
      <c r="AB95" s="292" t="str">
        <f t="shared" si="160"/>
        <v/>
      </c>
      <c r="AC95" s="293" t="str">
        <f t="shared" si="161"/>
        <v/>
      </c>
      <c r="AD95" s="293" t="str">
        <f t="shared" si="162"/>
        <v/>
      </c>
      <c r="AE95" s="294" t="str">
        <f t="shared" si="163"/>
        <v/>
      </c>
      <c r="AF95" s="294" t="str">
        <f t="shared" si="164"/>
        <v/>
      </c>
      <c r="AG95" s="294" t="str">
        <f t="shared" si="165"/>
        <v/>
      </c>
      <c r="AH95" s="294" t="str">
        <f t="shared" si="166"/>
        <v/>
      </c>
      <c r="AI95" s="294" t="str">
        <f t="shared" si="167"/>
        <v/>
      </c>
      <c r="AJ95" s="294" t="str">
        <f t="shared" si="168"/>
        <v/>
      </c>
      <c r="AK95" s="294" t="str">
        <f t="shared" si="169"/>
        <v/>
      </c>
      <c r="AL95" s="294" t="str">
        <f t="shared" si="170"/>
        <v/>
      </c>
      <c r="AM95" s="294" t="str">
        <f t="shared" si="171"/>
        <v/>
      </c>
      <c r="AN95" s="294" t="str">
        <f t="shared" si="172"/>
        <v/>
      </c>
      <c r="AO95" s="294" t="str">
        <f t="shared" si="122"/>
        <v/>
      </c>
      <c r="AP95" s="294" t="str">
        <f t="shared" si="122"/>
        <v/>
      </c>
      <c r="AQ95" s="294" t="str">
        <f t="shared" si="173"/>
        <v/>
      </c>
      <c r="AR95" s="294" t="str">
        <f t="shared" si="174"/>
        <v/>
      </c>
      <c r="AS95" s="295">
        <v>81</v>
      </c>
      <c r="AT95" s="296"/>
      <c r="AU95" s="297"/>
      <c r="AV95" s="310" t="str">
        <f t="shared" si="175"/>
        <v/>
      </c>
      <c r="AW95" s="292" t="str">
        <f t="shared" si="176"/>
        <v/>
      </c>
      <c r="AX95" s="292" t="str">
        <f t="shared" si="177"/>
        <v/>
      </c>
      <c r="AY95" s="293" t="str">
        <f t="shared" si="178"/>
        <v/>
      </c>
      <c r="AZ95" s="293" t="str">
        <f t="shared" si="179"/>
        <v/>
      </c>
      <c r="BA95" s="293" t="str">
        <f t="shared" si="180"/>
        <v/>
      </c>
      <c r="BB95" s="294" t="str">
        <f t="shared" si="181"/>
        <v/>
      </c>
      <c r="BC95" s="294" t="str">
        <f t="shared" si="182"/>
        <v/>
      </c>
      <c r="BD95" s="294" t="str">
        <f t="shared" si="183"/>
        <v/>
      </c>
      <c r="BE95" s="294" t="str">
        <f t="shared" si="184"/>
        <v/>
      </c>
      <c r="BF95" s="294" t="str">
        <f t="shared" si="185"/>
        <v/>
      </c>
      <c r="BG95" s="294" t="str">
        <f t="shared" si="186"/>
        <v/>
      </c>
      <c r="BH95" s="294" t="str">
        <f t="shared" si="187"/>
        <v/>
      </c>
      <c r="BI95" s="294" t="str">
        <f t="shared" si="188"/>
        <v/>
      </c>
      <c r="BJ95" s="294" t="str">
        <f t="shared" si="189"/>
        <v/>
      </c>
      <c r="BK95" s="294" t="str">
        <f t="shared" si="190"/>
        <v/>
      </c>
      <c r="BL95" s="294" t="str">
        <f t="shared" si="123"/>
        <v/>
      </c>
      <c r="BM95" s="294" t="str">
        <f t="shared" si="123"/>
        <v/>
      </c>
      <c r="BN95" s="294" t="str">
        <f t="shared" si="191"/>
        <v/>
      </c>
      <c r="BO95" s="294" t="str">
        <f t="shared" si="192"/>
        <v/>
      </c>
      <c r="BP95" s="295">
        <v>81</v>
      </c>
      <c r="BQ95" s="296"/>
      <c r="BR95" s="296"/>
      <c r="BS95" s="310" t="str">
        <f t="shared" si="193"/>
        <v/>
      </c>
      <c r="BT95" s="292" t="str">
        <f t="shared" si="194"/>
        <v/>
      </c>
      <c r="BU95" s="292" t="str">
        <f t="shared" si="195"/>
        <v/>
      </c>
      <c r="BV95" s="293" t="str">
        <f t="shared" si="196"/>
        <v/>
      </c>
      <c r="BW95" s="293" t="str">
        <f t="shared" si="197"/>
        <v/>
      </c>
      <c r="BX95" s="293" t="str">
        <f t="shared" si="124"/>
        <v/>
      </c>
      <c r="BY95" s="294" t="str">
        <f t="shared" si="124"/>
        <v/>
      </c>
      <c r="BZ95" s="294" t="str">
        <f t="shared" si="198"/>
        <v/>
      </c>
      <c r="CA95" s="294" t="str">
        <f t="shared" si="199"/>
        <v/>
      </c>
      <c r="CB95" s="294" t="str">
        <f t="shared" si="200"/>
        <v/>
      </c>
      <c r="CC95" s="294" t="str">
        <f t="shared" si="201"/>
        <v/>
      </c>
      <c r="CD95" s="294" t="str">
        <f t="shared" si="202"/>
        <v/>
      </c>
      <c r="CE95" s="294" t="str">
        <f t="shared" si="203"/>
        <v/>
      </c>
      <c r="CF95" s="294" t="str">
        <f t="shared" si="204"/>
        <v/>
      </c>
      <c r="CG95" s="294" t="str">
        <f t="shared" si="205"/>
        <v/>
      </c>
      <c r="CH95" s="294" t="str">
        <f t="shared" si="206"/>
        <v/>
      </c>
      <c r="CI95" s="294" t="str">
        <f t="shared" si="125"/>
        <v/>
      </c>
      <c r="CJ95" s="294" t="str">
        <f t="shared" si="125"/>
        <v/>
      </c>
      <c r="CK95" s="294" t="str">
        <f t="shared" si="207"/>
        <v/>
      </c>
      <c r="CL95" s="294" t="str">
        <f t="shared" si="208"/>
        <v/>
      </c>
      <c r="CM95" s="295">
        <v>81</v>
      </c>
      <c r="CN95" s="297"/>
      <c r="CO95" s="297"/>
      <c r="CP95" s="309" t="str">
        <f t="shared" si="209"/>
        <v/>
      </c>
      <c r="CQ95" s="292" t="str">
        <f t="shared" si="210"/>
        <v/>
      </c>
      <c r="CR95" s="292" t="str">
        <f t="shared" si="211"/>
        <v/>
      </c>
      <c r="CS95" s="292" t="str">
        <f t="shared" si="212"/>
        <v/>
      </c>
      <c r="CT95" s="293" t="str">
        <f t="shared" si="213"/>
        <v/>
      </c>
      <c r="CU95" s="293" t="str">
        <f t="shared" si="214"/>
        <v/>
      </c>
      <c r="CV95" s="294" t="str">
        <f t="shared" si="215"/>
        <v/>
      </c>
      <c r="CW95" s="294" t="str">
        <f t="shared" si="216"/>
        <v/>
      </c>
      <c r="CX95" s="294" t="str">
        <f t="shared" si="217"/>
        <v/>
      </c>
      <c r="CY95" s="294" t="str">
        <f t="shared" si="218"/>
        <v/>
      </c>
      <c r="CZ95" s="294" t="str">
        <f t="shared" si="219"/>
        <v/>
      </c>
      <c r="DA95" s="294" t="str">
        <f t="shared" si="220"/>
        <v/>
      </c>
      <c r="DB95" s="294" t="str">
        <f t="shared" si="221"/>
        <v/>
      </c>
      <c r="DC95" s="294" t="str">
        <f t="shared" si="222"/>
        <v/>
      </c>
      <c r="DD95" s="294" t="str">
        <f t="shared" si="223"/>
        <v/>
      </c>
      <c r="DE95" s="294" t="str">
        <f t="shared" si="224"/>
        <v/>
      </c>
      <c r="DF95" s="294" t="str">
        <f t="shared" si="126"/>
        <v/>
      </c>
      <c r="DG95" s="294" t="str">
        <f t="shared" si="126"/>
        <v/>
      </c>
      <c r="DH95" s="294" t="str">
        <f t="shared" si="225"/>
        <v/>
      </c>
      <c r="DI95" s="294" t="str">
        <f t="shared" si="226"/>
        <v/>
      </c>
      <c r="DJ95" s="295">
        <v>81</v>
      </c>
      <c r="DK95" s="296"/>
      <c r="DL95" s="296"/>
      <c r="DM95" s="309" t="str">
        <f t="shared" si="227"/>
        <v/>
      </c>
      <c r="DN95" s="292" t="str">
        <f t="shared" si="228"/>
        <v/>
      </c>
      <c r="DO95" s="292" t="str">
        <f t="shared" si="229"/>
        <v/>
      </c>
      <c r="DP95" s="292" t="str">
        <f t="shared" si="230"/>
        <v/>
      </c>
      <c r="DQ95" s="293" t="str">
        <f t="shared" si="231"/>
        <v/>
      </c>
      <c r="DR95" s="293" t="str">
        <f t="shared" si="232"/>
        <v/>
      </c>
      <c r="DS95" s="293" t="str">
        <f t="shared" si="127"/>
        <v/>
      </c>
      <c r="DT95" s="293" t="str">
        <f t="shared" si="128"/>
        <v/>
      </c>
      <c r="DU95" s="294" t="str">
        <f t="shared" si="129"/>
        <v/>
      </c>
      <c r="DV95" s="294" t="str">
        <f t="shared" si="130"/>
        <v/>
      </c>
      <c r="DW95" s="294" t="str">
        <f t="shared" si="131"/>
        <v/>
      </c>
      <c r="DX95" s="294" t="str">
        <f t="shared" si="132"/>
        <v/>
      </c>
      <c r="DY95" s="294" t="str">
        <f t="shared" si="133"/>
        <v/>
      </c>
      <c r="DZ95" s="294" t="str">
        <f t="shared" si="134"/>
        <v/>
      </c>
      <c r="EA95" s="294" t="str">
        <f t="shared" si="135"/>
        <v/>
      </c>
      <c r="EB95" s="294" t="str">
        <f t="shared" si="136"/>
        <v/>
      </c>
      <c r="EC95" s="294" t="str">
        <f t="shared" si="137"/>
        <v/>
      </c>
      <c r="ED95" s="294" t="str">
        <f t="shared" ref="ED95:ED99" si="234">IFERROR(INDEX($JO$15:$JO$161,MATCH($EG95,$JS$15:$JS$161,0)),"")</f>
        <v/>
      </c>
      <c r="EE95" s="294" t="str">
        <f t="shared" si="138"/>
        <v/>
      </c>
      <c r="EF95" s="294" t="str">
        <f t="shared" si="233"/>
        <v/>
      </c>
      <c r="EG95" s="295">
        <v>81</v>
      </c>
      <c r="EH95" s="224"/>
      <c r="EI95" s="224"/>
      <c r="EJ95" s="224"/>
      <c r="EK95" s="224"/>
      <c r="EL95" s="224"/>
      <c r="EM95" s="224"/>
      <c r="EN95" s="224"/>
      <c r="EO95" s="224"/>
      <c r="EP95" s="224"/>
      <c r="EQ95" s="224"/>
      <c r="ER95" s="224"/>
      <c r="ES95" s="224"/>
      <c r="ET95" s="224"/>
      <c r="EU95" s="254" t="str">
        <f>IFERROR(IF(AND('Classificação geral'!$H87="FEM",'Classificação geral'!$I87=1,'Classificação geral'!$F87="Mini"),'Classificação geral'!$A87,""),"")</f>
        <v/>
      </c>
      <c r="EV95" s="254" t="str">
        <f>IFERROR(IF(AND('Classificação geral'!$H87="FEM",'Classificação geral'!$I87=1,'Classificação geral'!F87="Mini"),'Classificação geral'!$B87,""),"")</f>
        <v/>
      </c>
      <c r="EW95" s="255" t="str">
        <f>IF($EV95='Classificação geral'!$B87,'Classificação geral'!$C87,"")</f>
        <v/>
      </c>
      <c r="EX95" s="255" t="str">
        <f>IF($EV95='Classificação geral'!$B87,'Classificação geral'!$D87,"")</f>
        <v/>
      </c>
      <c r="EY95" s="255" t="str">
        <f>IF($EV95='Classificação geral'!$B87,'Classificação geral'!$H87,"")</f>
        <v/>
      </c>
      <c r="EZ95" s="255" t="str">
        <f>IF($EY95='Classificação geral'!$H87,'Classificação geral'!$I87,"")</f>
        <v/>
      </c>
      <c r="FA95" s="255" t="str">
        <f>IF($EZ95='Classificação geral'!$I87,'Classificação geral'!$N87,"")</f>
        <v/>
      </c>
      <c r="FB95" s="255" t="str">
        <f>IF($EZ95='Classificação geral'!$I87,'Classificação geral'!$Q87,"")</f>
        <v/>
      </c>
      <c r="FC95" s="255" t="str">
        <f>IF($EZ95='Classificação geral'!$I87,'Classificação geral'!$R87,"")</f>
        <v/>
      </c>
      <c r="FD95" s="255" t="str">
        <f>IF($EZ95='Classificação geral'!$I87,'Classificação geral'!$J87,"")</f>
        <v/>
      </c>
      <c r="FE95" s="255" t="str">
        <f>IF($EZ95='Classificação geral'!$I87,'Classificação geral'!$S87,"")</f>
        <v/>
      </c>
      <c r="FF95" s="255" t="str">
        <f>IF($EZ95='Classificação geral'!$I87,'Classificação geral'!$U87,"")</f>
        <v/>
      </c>
      <c r="FG95" s="255" t="str">
        <f>IF($EZ95='Classificação geral'!$I87,'Classificação geral'!$V87,"")</f>
        <v/>
      </c>
      <c r="FH95" s="255" t="str">
        <f>IF($EZ95='Classificação geral'!$I87,'Classificação geral'!$K87,"")</f>
        <v/>
      </c>
      <c r="FI95" s="255" t="str">
        <f>IF($EZ95='Classificação geral'!$I87,'Classificação geral'!$W87,"")</f>
        <v/>
      </c>
      <c r="FJ95" s="255" t="str">
        <f>IF($EZ95='Classificação geral'!$I87,'Classificação geral'!$Y87,"")</f>
        <v/>
      </c>
      <c r="FK95" s="255" t="str">
        <f>IF($EZ95='Classificação geral'!$I87,'Classificação geral'!$Z87,"")</f>
        <v/>
      </c>
      <c r="FL95" s="255" t="str">
        <f>IF($EZ95='Classificação geral'!$I87,'Classificação geral'!$L87,"")</f>
        <v/>
      </c>
      <c r="FM95" s="255" t="str">
        <f>IF($EZ95='Classificação geral'!$I87,'Classificação geral'!$M87,"")</f>
        <v/>
      </c>
      <c r="FN95" s="255" t="str">
        <f>IF($EZ95='Classificação geral'!$I87,'Classificação geral'!$AG87,"")</f>
        <v/>
      </c>
      <c r="FO95" s="256" t="str">
        <f>IFERROR(RANK(FN95,FN:FN,0)+ COUNTIF($FN$13:FN94,FN95),"")</f>
        <v/>
      </c>
      <c r="FP95" s="244"/>
      <c r="FQ95" s="254" t="str">
        <f>IFERROR(IF(AND('Classificação geral'!$H87="mas",'Classificação geral'!$I87=1,'Classificação geral'!$F87="Mini"),'Classificação geral'!$A87,""),"")</f>
        <v/>
      </c>
      <c r="FR95" s="254" t="str">
        <f>IFERROR(IF(AND('Classificação geral'!$H87="mas",'Classificação geral'!$I87=1,'Classificação geral'!$F87="Mini"),'Classificação geral'!$B87,""),"")</f>
        <v/>
      </c>
      <c r="FS95" s="255" t="str">
        <f>IF($FR95='Classificação geral'!$B87,'Classificação geral'!$C87,"")</f>
        <v/>
      </c>
      <c r="FT95" s="255" t="str">
        <f>IF($FR95='Classificação geral'!$B87,'Classificação geral'!$D87,"")</f>
        <v/>
      </c>
      <c r="FU95" s="255" t="str">
        <f>IF($FR95='Classificação geral'!$B87,'Classificação geral'!$H87,"")</f>
        <v/>
      </c>
      <c r="FV95" s="254" t="str">
        <f>IFERROR(IF(AND($FU95="mas",'Classificação geral'!$I87=1),'Classificação geral'!I87,""),"")</f>
        <v/>
      </c>
      <c r="FW95" s="254" t="str">
        <f>IFERROR(IF(AND($FU95="mas",'Classificação geral'!$I87=1),'Classificação geral'!N87,""),"")</f>
        <v/>
      </c>
      <c r="FX95" s="254" t="str">
        <f>IFERROR(IF(AND($FU95="mas",'Classificação geral'!$I87=1),'Classificação geral'!Q87,""),"")</f>
        <v/>
      </c>
      <c r="FY95" s="254" t="str">
        <f>IFERROR(IF(AND($FU95="mas",'Classificação geral'!$I87=1),'Classificação geral'!R87,""),"")</f>
        <v/>
      </c>
      <c r="FZ95" s="254" t="str">
        <f>IFERROR(IF(AND($FU95="mas",'Classificação geral'!$I87=1),'Classificação geral'!J87,""),"")</f>
        <v/>
      </c>
      <c r="GA95" s="254" t="str">
        <f>IFERROR(IF(AND($FU95="mas",'Classificação geral'!$I87=1),'Classificação geral'!S87,""),"")</f>
        <v/>
      </c>
      <c r="GB95" s="254" t="str">
        <f>IFERROR(IF(AND($FU95="mas",'Classificação geral'!$I87=1),'Classificação geral'!U87,""),"")</f>
        <v/>
      </c>
      <c r="GC95" s="254" t="str">
        <f>IFERROR(IF(AND($FU95="mas",'Classificação geral'!$I87=1),'Classificação geral'!V87,""),"")</f>
        <v/>
      </c>
      <c r="GD95" s="254" t="str">
        <f>IFERROR(IF(AND($FU95="mas",'Classificação geral'!$I87=1),'Classificação geral'!K87,""),"")</f>
        <v/>
      </c>
      <c r="GE95" s="254" t="str">
        <f>IFERROR(IF(AND($FU95="mas",'Classificação geral'!$I87=1),'Classificação geral'!W87,""),"")</f>
        <v/>
      </c>
      <c r="GF95" s="254" t="str">
        <f>IFERROR(IF(AND($FU95="mas",'Classificação geral'!$I87=1),'Classificação geral'!Y87,""),"")</f>
        <v/>
      </c>
      <c r="GG95" s="254" t="str">
        <f>IFERROR(IF(AND($FU95="mas",'Classificação geral'!$I87=1),'Classificação geral'!Z87,""),"")</f>
        <v/>
      </c>
      <c r="GH95" s="254" t="str">
        <f>IFERROR(IF(AND($FU95="mas",'Classificação geral'!$I87=1),'Classificação geral'!L87,""),"")</f>
        <v/>
      </c>
      <c r="GI95" s="254" t="str">
        <f>IFERROR(IF(AND($FU95="mas",'Classificação geral'!$I87=1),'Classificação geral'!M87,""),"")</f>
        <v/>
      </c>
      <c r="GJ95" s="302" t="str">
        <f>IFERROR(IF(AND($FU95="mas",'Classificação geral'!$I87=1),'Classificação geral'!AG87,""),"")</f>
        <v/>
      </c>
      <c r="GK95" s="256" t="str">
        <f>IFERROR(RANK(GJ95,GJ:GJ,0)+ COUNTIF($GJ$13:GJ94,GJ95),"")</f>
        <v/>
      </c>
      <c r="GL95" s="244"/>
      <c r="GM95" s="254" t="str">
        <f>IFERROR(IF(AND('Classificação geral'!$H87="fem",'Classificação geral'!$I87=2,'Classificação geral'!$F87="Mini"),'Classificação geral'!$A87,""),"")</f>
        <v/>
      </c>
      <c r="GN95" s="254" t="str">
        <f>IFERROR(IF(AND('Classificação geral'!$H87="fem",'Classificação geral'!$I87=2,'Classificação geral'!$F87="Mini"),'Classificação geral'!$B87,""),"")</f>
        <v/>
      </c>
      <c r="GO95" s="255" t="str">
        <f>IF($GN95='Classificação geral'!$B87,'Classificação geral'!$C87,"")</f>
        <v/>
      </c>
      <c r="GP95" s="255" t="str">
        <f>IF($GN95='Classificação geral'!$B87,'Classificação geral'!$D87,"")</f>
        <v/>
      </c>
      <c r="GQ95" s="255" t="str">
        <f>IF($GN95='Classificação geral'!$B87,'Classificação geral'!$H87,"")</f>
        <v/>
      </c>
      <c r="GR95" s="254" t="str">
        <f>IFERROR(IF(AND($GQ95="fem",'Classificação geral'!$I87=2),'Classificação geral'!I87,""),"")</f>
        <v/>
      </c>
      <c r="GS95" s="254" t="str">
        <f>IFERROR(IF(AND($GQ95="fem",'Classificação geral'!$I87=2),'Classificação geral'!N87,""),"")</f>
        <v/>
      </c>
      <c r="GT95" s="254" t="str">
        <f>IFERROR(IF(AND($GQ95="fem",'Classificação geral'!$I87=2),'Classificação geral'!Q87,""),"")</f>
        <v/>
      </c>
      <c r="GU95" s="254" t="str">
        <f>IFERROR(IF(AND($GQ95="fem",'Classificação geral'!$I87=2),'Classificação geral'!R87,""),"")</f>
        <v/>
      </c>
      <c r="GV95" s="254" t="str">
        <f>IFERROR(IF(AND($GQ95="fem",'Classificação geral'!$I87=2),'Classificação geral'!J87,""),"")</f>
        <v/>
      </c>
      <c r="GW95" s="254" t="str">
        <f>IFERROR(IF(AND($GQ95="fem",'Classificação geral'!$I87=2),'Classificação geral'!S87,""),"")</f>
        <v/>
      </c>
      <c r="GX95" s="254" t="str">
        <f>IFERROR(IF(AND($GQ95="fem",'Classificação geral'!$I87=2),'Classificação geral'!U87,""),"")</f>
        <v/>
      </c>
      <c r="GY95" s="254" t="str">
        <f>IFERROR(IF(AND($GQ95="fem",'Classificação geral'!$I87=2),'Classificação geral'!V87,""),"")</f>
        <v/>
      </c>
      <c r="GZ95" s="254" t="str">
        <f>IFERROR(IF(AND($GQ95="fem",'Classificação geral'!$I87=2),'Classificação geral'!K87,""),"")</f>
        <v/>
      </c>
      <c r="HA95" s="254" t="str">
        <f>IFERROR(IF(AND($GQ95="fem",'Classificação geral'!$I87=2),'Classificação geral'!W87,""),"")</f>
        <v/>
      </c>
      <c r="HB95" s="254" t="str">
        <f>IFERROR(IF(AND($GQ95="fem",'Classificação geral'!$I87=2),'Classificação geral'!Y87,""),"")</f>
        <v/>
      </c>
      <c r="HC95" s="254" t="str">
        <f>IFERROR(IF(AND($GQ95="fem",'Classificação geral'!$I87=2),'Classificação geral'!Z87,""),"")</f>
        <v/>
      </c>
      <c r="HD95" s="254" t="str">
        <f>IFERROR(IF(AND($GQ95="fem",'Classificação geral'!$I87=2),'Classificação geral'!L87,""),"")</f>
        <v/>
      </c>
      <c r="HE95" s="254" t="str">
        <f>IFERROR(IF(AND($GQ95="fem",'Classificação geral'!$I87=2),'Classificação geral'!M87,""),"")</f>
        <v/>
      </c>
      <c r="HF95" s="254" t="str">
        <f>IFERROR(IF(AND($GQ95="fem",'Classificação geral'!$I87=2),'Classificação geral'!AG87,""),"")</f>
        <v/>
      </c>
      <c r="HG95" s="256" t="str">
        <f>IFERROR(RANK(HF95,HF:HF,0)+ COUNTIF(HF$13:$HF93,HF95),"")</f>
        <v/>
      </c>
      <c r="HH95" s="244"/>
      <c r="HI95" s="254" t="str">
        <f>IFERROR(IF(AND('Classificação geral'!$H87="mas",'Classificação geral'!$I87=2,'Classificação geral'!$F87="Mini"),'Classificação geral'!$A87,""),"")</f>
        <v/>
      </c>
      <c r="HJ95" s="254" t="str">
        <f>IFERROR(IF(AND('Classificação geral'!$H87="mas",'Classificação geral'!$I87=2,'Classificação geral'!$F87="Mini"),'Classificação geral'!$B87,""),"")</f>
        <v/>
      </c>
      <c r="HK95" s="255" t="str">
        <f>IF($HJ95='Classificação geral'!$B87,'Classificação geral'!$C87,"")</f>
        <v/>
      </c>
      <c r="HL95" s="255" t="str">
        <f>IF($HJ95='Classificação geral'!$B87,'Classificação geral'!$D87,"")</f>
        <v/>
      </c>
      <c r="HM95" s="255" t="str">
        <f>IF($HJ95='Classificação geral'!$B87,'Classificação geral'!$H87,"")</f>
        <v/>
      </c>
      <c r="HN95" s="254" t="str">
        <f>IFERROR(IF(AND($HM95="mas",'Classificação geral'!$I87=2),'Classificação geral'!I87,""),"")</f>
        <v/>
      </c>
      <c r="HO95" s="254" t="str">
        <f>IFERROR(IF(AND($HM95="mas",'Classificação geral'!$I87=2),'Classificação geral'!N87,""),"")</f>
        <v/>
      </c>
      <c r="HP95" s="254" t="str">
        <f>IFERROR(IF(AND($HM95="mas",'Classificação geral'!$I87=2),'Classificação geral'!Q87,""),"")</f>
        <v/>
      </c>
      <c r="HQ95" s="254" t="str">
        <f>IFERROR(IF(AND($HM95="mas",'Classificação geral'!$I87=2),'Classificação geral'!R87,""),"")</f>
        <v/>
      </c>
      <c r="HR95" s="254" t="str">
        <f>IFERROR(IF(AND($HM95="mas",'Classificação geral'!$I87=2),'Classificação geral'!J87,""),"")</f>
        <v/>
      </c>
      <c r="HS95" s="254" t="str">
        <f>IFERROR(IF(AND($HM95="mas",'Classificação geral'!$I87=2),'Classificação geral'!S87,""),"")</f>
        <v/>
      </c>
      <c r="HT95" s="254" t="str">
        <f>IFERROR(IF(AND($HM95="mas",'Classificação geral'!$I87=2),'Classificação geral'!U87,""),"")</f>
        <v/>
      </c>
      <c r="HU95" s="254" t="str">
        <f>IFERROR(IF(AND($HM95="mas",'Classificação geral'!$I87=2),'Classificação geral'!V87,""),"")</f>
        <v/>
      </c>
      <c r="HV95" s="254" t="str">
        <f>IFERROR(IF(AND($HM95="mas",'Classificação geral'!$I87=2),'Classificação geral'!J87,""),"")</f>
        <v/>
      </c>
      <c r="HW95" s="254" t="str">
        <f>IFERROR(IF(AND($HM95="mas",'Classificação geral'!$I87=2),'Classificação geral'!W87,""),"")</f>
        <v/>
      </c>
      <c r="HX95" s="254" t="str">
        <f>IFERROR(IF(AND($HM95="mas",'Classificação geral'!$I87=2),'Classificação geral'!Y87,""),"")</f>
        <v/>
      </c>
      <c r="HY95" s="254" t="str">
        <f>IFERROR(IF(AND($HM95="mas",'Classificação geral'!$I87=2),'Classificação geral'!Z87,""),"")</f>
        <v/>
      </c>
      <c r="HZ95" s="254" t="str">
        <f>IFERROR(IF(AND($HM95="mas",'Classificação geral'!$I87=2),'Classificação geral'!L87,""),"")</f>
        <v/>
      </c>
      <c r="IA95" s="254" t="str">
        <f>IFERROR(IF(AND($HM95="mas",'Classificação geral'!$I87=2),'Classificação geral'!$AG87,""),"")</f>
        <v/>
      </c>
      <c r="IB95" s="256" t="str">
        <f>IFERROR(RANK(IA95,IA:IA,0)+ COUNTIF($IA$13:IA$13,IA95),"")</f>
        <v/>
      </c>
      <c r="IC95" s="244"/>
      <c r="ID95" s="254" t="str">
        <f>IFERROR(IF(AND('Classificação geral'!$H87="fem",'Classificação geral'!$I87=3,'Classificação geral'!$F87="Mini"),'Classificação geral'!$A87,""),"")</f>
        <v/>
      </c>
      <c r="IE95" s="254" t="str">
        <f>IFERROR(IF(AND('Classificação geral'!$H87="fem",'Classificação geral'!$I87=3,'Classificação geral'!$F87="Mini"),'Classificação geral'!$B87,""),"")</f>
        <v/>
      </c>
      <c r="IF95" s="255" t="str">
        <f>IF($IE95='Classificação geral'!$B87,'Classificação geral'!$C87,"")</f>
        <v/>
      </c>
      <c r="IG95" s="255" t="str">
        <f>IF($IE95='Classificação geral'!$B87,'Classificação geral'!$D87,"")</f>
        <v/>
      </c>
      <c r="IH95" s="255" t="str">
        <f>IF($IE95='Classificação geral'!$B87,'Classificação geral'!$H87,"")</f>
        <v/>
      </c>
      <c r="II95" s="255" t="str">
        <f>IF($IH95='Classificação geral'!$H87,'Classificação geral'!$I87,"")</f>
        <v/>
      </c>
      <c r="IJ95" s="255" t="str">
        <f>IF($II95='Classificação geral'!$I87,'Classificação geral'!$N87,"")</f>
        <v/>
      </c>
      <c r="IK95" s="255" t="str">
        <f>IF($II95='Classificação geral'!$I87,'Classificação geral'!$Q87,"")</f>
        <v/>
      </c>
      <c r="IL95" s="255" t="str">
        <f>IF($II95='Classificação geral'!$I87,'Classificação geral'!$R87,"")</f>
        <v/>
      </c>
      <c r="IM95" s="255" t="str">
        <f>IF($II95='Classificação geral'!$I87,'Classificação geral'!$J87,"")</f>
        <v/>
      </c>
      <c r="IN95" s="255" t="str">
        <f>IF($II95='Classificação geral'!$I87,'Classificação geral'!$S87,"")</f>
        <v/>
      </c>
      <c r="IO95" s="255" t="str">
        <f>IF($II95='Classificação geral'!$I87,'Classificação geral'!$U87,"")</f>
        <v/>
      </c>
      <c r="IP95" s="255" t="str">
        <f>IF($II95='Classificação geral'!$I87,'Classificação geral'!$V87,"")</f>
        <v/>
      </c>
      <c r="IQ95" s="255" t="str">
        <f>IF($II95='Classificação geral'!$I87,'Classificação geral'!$K87,"")</f>
        <v/>
      </c>
      <c r="IR95" s="255" t="str">
        <f>IF($II95='Classificação geral'!$I87,'Classificação geral'!$W87,"")</f>
        <v/>
      </c>
      <c r="IS95" s="255" t="str">
        <f>IF($II95='Classificação geral'!$I87,'Classificação geral'!$Y87,"")</f>
        <v/>
      </c>
      <c r="IT95" s="255" t="str">
        <f>IF($II95='Classificação geral'!$I87,'Classificação geral'!$Z87,"")</f>
        <v/>
      </c>
      <c r="IU95" s="255" t="str">
        <f>IF($II95='Classificação geral'!$I87,'Classificação geral'!$L87,"")</f>
        <v/>
      </c>
      <c r="IV95" s="255" t="str">
        <f>IF($II95='Classificação geral'!$I87,'Classificação geral'!$M87,"")</f>
        <v/>
      </c>
      <c r="IW95" s="255" t="str">
        <f>IF($II95='Classificação geral'!$I87,'Classificação geral'!$AG87,"")</f>
        <v/>
      </c>
      <c r="IX95" s="256" t="str">
        <f>IFERROR(RANK(IW95,IW:IW,0)+ COUNTIF($IW$13:IW93,IW95),"")</f>
        <v/>
      </c>
      <c r="IY95" s="244"/>
      <c r="IZ95" s="254" t="str">
        <f>IFERROR(IF(AND('Classificação geral'!$H87="mas",'Classificação geral'!$I87=3,'Classificação geral'!$F87="Mini"),'Classificação geral'!$A87,""),"")</f>
        <v/>
      </c>
      <c r="JA95" s="254" t="str">
        <f>IFERROR(IF(AND('Classificação geral'!$H87="mas",'Classificação geral'!$I87=3,'Classificação geral'!$F87="Mini"),'Classificação geral'!$B87,""),"")</f>
        <v/>
      </c>
      <c r="JB95" s="255" t="str">
        <f>IF($JA95='Classificação geral'!$B87,'Classificação geral'!$C87,"")</f>
        <v/>
      </c>
      <c r="JC95" s="255" t="str">
        <f>IF($JA95='Classificação geral'!$B87,'Classificação geral'!$D87,"")</f>
        <v/>
      </c>
      <c r="JD95" s="255" t="str">
        <f>IF($JA95='Classificação geral'!$B87,'Classificação geral'!$H87,"")</f>
        <v/>
      </c>
      <c r="JE95" s="254" t="str">
        <f>IFERROR(IF(AND($JD95="mas",'Classificação geral'!$I87=3),'Classificação geral'!I87,""),"")</f>
        <v/>
      </c>
      <c r="JF95" s="254" t="str">
        <f>IFERROR(IF(AND($JD95="mas",'Classificação geral'!$I87=3),'Classificação geral'!N87,""),"")</f>
        <v/>
      </c>
      <c r="JG95" s="254" t="str">
        <f>IFERROR(IF(AND($JD95="mas",'Classificação geral'!$I87=3),'Classificação geral'!Q87,""),"")</f>
        <v/>
      </c>
      <c r="JH95" s="254" t="str">
        <f>IFERROR(IF(AND($JD95="mas",'Classificação geral'!$I87=3),'Classificação geral'!R87,""),"")</f>
        <v/>
      </c>
      <c r="JI95" s="254" t="str">
        <f>IFERROR(IF(AND($JD95="mas",'Classificação geral'!$I87=3),'Classificação geral'!J87,""),"")</f>
        <v/>
      </c>
      <c r="JJ95" s="254" t="str">
        <f>IFERROR(IF(AND($JD95="mas",'Classificação geral'!$I87=3),'Classificação geral'!S87,""),"")</f>
        <v/>
      </c>
      <c r="JK95" s="254" t="str">
        <f>IFERROR(IF(AND($JD95="mas",'Classificação geral'!$I87=3),'Classificação geral'!U87,""),"")</f>
        <v/>
      </c>
      <c r="JL95" s="254" t="str">
        <f>IFERROR(IF(AND($JD95="mas",'Classificação geral'!$I87=3),'Classificação geral'!V87,""),"")</f>
        <v/>
      </c>
      <c r="JM95" s="254" t="str">
        <f>IFERROR(IF(AND($JD95="mas",'Classificação geral'!$I87=3),'Classificação geral'!K87,""),"")</f>
        <v/>
      </c>
      <c r="JN95" s="254" t="str">
        <f>IFERROR(IF(AND($JD95="mas",'Classificação geral'!$I87=3),'Classificação geral'!W87,""),"")</f>
        <v/>
      </c>
      <c r="JO95" s="254" t="str">
        <f>IFERROR(IF(AND($JD95="mas",'Classificação geral'!$I87=3),'Classificação geral'!Y87,""),"")</f>
        <v/>
      </c>
      <c r="JP95" s="254" t="str">
        <f>IFERROR(IF(AND($JD95="mas",'Classificação geral'!$I87=3),'Classificação geral'!Z87,""),"")</f>
        <v/>
      </c>
      <c r="JQ95" s="254" t="str">
        <f>IFERROR(IF(AND($JD95="mas",'Classificação geral'!$I87=3),'Classificação geral'!L87,""),"")</f>
        <v/>
      </c>
      <c r="JR95" s="254" t="str">
        <f>IFERROR(IF(AND($JD95="mas",'Classificação geral'!$I87=3),'Classificação geral'!$AG87,""),"")</f>
        <v/>
      </c>
      <c r="JS95" s="256" t="str">
        <f>IFERROR(RANK(JR95,JR:JR,0)+ COUNTIF(JR$13:$JR93,JR95),"")</f>
        <v/>
      </c>
    </row>
    <row r="96" spans="1:279" s="230" customFormat="1" ht="24.75" customHeight="1" x14ac:dyDescent="0.4">
      <c r="A96" s="297"/>
      <c r="B96" s="309" t="str">
        <f t="shared" si="139"/>
        <v/>
      </c>
      <c r="C96" s="292" t="str">
        <f t="shared" si="140"/>
        <v/>
      </c>
      <c r="D96" s="292" t="str">
        <f t="shared" si="141"/>
        <v/>
      </c>
      <c r="E96" s="292" t="str">
        <f t="shared" si="142"/>
        <v/>
      </c>
      <c r="F96" s="293" t="str">
        <f t="shared" si="143"/>
        <v/>
      </c>
      <c r="G96" s="293" t="str">
        <f t="shared" si="144"/>
        <v/>
      </c>
      <c r="H96" s="294" t="str">
        <f t="shared" si="145"/>
        <v/>
      </c>
      <c r="I96" s="294" t="str">
        <f t="shared" si="146"/>
        <v/>
      </c>
      <c r="J96" s="294" t="str">
        <f t="shared" si="147"/>
        <v/>
      </c>
      <c r="K96" s="294" t="str">
        <f t="shared" si="148"/>
        <v/>
      </c>
      <c r="L96" s="294" t="str">
        <f t="shared" si="149"/>
        <v/>
      </c>
      <c r="M96" s="294" t="str">
        <f t="shared" si="150"/>
        <v/>
      </c>
      <c r="N96" s="294" t="str">
        <f t="shared" si="151"/>
        <v/>
      </c>
      <c r="O96" s="294" t="str">
        <f t="shared" si="152"/>
        <v/>
      </c>
      <c r="P96" s="294" t="str">
        <f t="shared" si="153"/>
        <v/>
      </c>
      <c r="Q96" s="294" t="str">
        <f t="shared" si="154"/>
        <v/>
      </c>
      <c r="R96" s="294" t="str">
        <f t="shared" si="121"/>
        <v/>
      </c>
      <c r="S96" s="294" t="str">
        <f t="shared" si="121"/>
        <v/>
      </c>
      <c r="T96" s="294" t="str">
        <f t="shared" si="155"/>
        <v/>
      </c>
      <c r="U96" s="294" t="str">
        <f t="shared" si="156"/>
        <v/>
      </c>
      <c r="V96" s="295">
        <v>82</v>
      </c>
      <c r="W96" s="296"/>
      <c r="X96" s="296"/>
      <c r="Y96" s="309" t="str">
        <f t="shared" si="157"/>
        <v/>
      </c>
      <c r="Z96" s="292" t="str">
        <f t="shared" si="158"/>
        <v/>
      </c>
      <c r="AA96" s="292" t="str">
        <f t="shared" si="159"/>
        <v/>
      </c>
      <c r="AB96" s="292" t="str">
        <f t="shared" si="160"/>
        <v/>
      </c>
      <c r="AC96" s="293" t="str">
        <f t="shared" si="161"/>
        <v/>
      </c>
      <c r="AD96" s="293" t="str">
        <f t="shared" si="162"/>
        <v/>
      </c>
      <c r="AE96" s="294" t="str">
        <f t="shared" si="163"/>
        <v/>
      </c>
      <c r="AF96" s="294" t="str">
        <f t="shared" si="164"/>
        <v/>
      </c>
      <c r="AG96" s="294" t="str">
        <f t="shared" si="165"/>
        <v/>
      </c>
      <c r="AH96" s="294" t="str">
        <f t="shared" si="166"/>
        <v/>
      </c>
      <c r="AI96" s="294" t="str">
        <f t="shared" si="167"/>
        <v/>
      </c>
      <c r="AJ96" s="294" t="str">
        <f t="shared" si="168"/>
        <v/>
      </c>
      <c r="AK96" s="294" t="str">
        <f t="shared" si="169"/>
        <v/>
      </c>
      <c r="AL96" s="294" t="str">
        <f t="shared" si="170"/>
        <v/>
      </c>
      <c r="AM96" s="294" t="str">
        <f t="shared" si="171"/>
        <v/>
      </c>
      <c r="AN96" s="294" t="str">
        <f t="shared" si="172"/>
        <v/>
      </c>
      <c r="AO96" s="294" t="str">
        <f t="shared" si="122"/>
        <v/>
      </c>
      <c r="AP96" s="294" t="str">
        <f t="shared" si="122"/>
        <v/>
      </c>
      <c r="AQ96" s="294" t="str">
        <f t="shared" si="173"/>
        <v/>
      </c>
      <c r="AR96" s="294" t="str">
        <f t="shared" si="174"/>
        <v/>
      </c>
      <c r="AS96" s="295">
        <v>82</v>
      </c>
      <c r="AT96" s="296"/>
      <c r="AU96" s="297"/>
      <c r="AV96" s="310" t="str">
        <f t="shared" si="175"/>
        <v/>
      </c>
      <c r="AW96" s="292" t="str">
        <f t="shared" si="176"/>
        <v/>
      </c>
      <c r="AX96" s="292" t="str">
        <f t="shared" si="177"/>
        <v/>
      </c>
      <c r="AY96" s="293" t="str">
        <f t="shared" si="178"/>
        <v/>
      </c>
      <c r="AZ96" s="293" t="str">
        <f t="shared" si="179"/>
        <v/>
      </c>
      <c r="BA96" s="293" t="str">
        <f t="shared" si="180"/>
        <v/>
      </c>
      <c r="BB96" s="294" t="str">
        <f t="shared" si="181"/>
        <v/>
      </c>
      <c r="BC96" s="294" t="str">
        <f t="shared" si="182"/>
        <v/>
      </c>
      <c r="BD96" s="294" t="str">
        <f t="shared" si="183"/>
        <v/>
      </c>
      <c r="BE96" s="294" t="str">
        <f t="shared" si="184"/>
        <v/>
      </c>
      <c r="BF96" s="294" t="str">
        <f t="shared" si="185"/>
        <v/>
      </c>
      <c r="BG96" s="294" t="str">
        <f t="shared" si="186"/>
        <v/>
      </c>
      <c r="BH96" s="294" t="str">
        <f t="shared" si="187"/>
        <v/>
      </c>
      <c r="BI96" s="294" t="str">
        <f t="shared" si="188"/>
        <v/>
      </c>
      <c r="BJ96" s="294" t="str">
        <f t="shared" si="189"/>
        <v/>
      </c>
      <c r="BK96" s="294" t="str">
        <f t="shared" si="190"/>
        <v/>
      </c>
      <c r="BL96" s="294" t="str">
        <f t="shared" si="123"/>
        <v/>
      </c>
      <c r="BM96" s="294" t="str">
        <f t="shared" si="123"/>
        <v/>
      </c>
      <c r="BN96" s="294" t="str">
        <f t="shared" si="191"/>
        <v/>
      </c>
      <c r="BO96" s="294" t="str">
        <f t="shared" si="192"/>
        <v/>
      </c>
      <c r="BP96" s="295">
        <v>82</v>
      </c>
      <c r="BQ96" s="296"/>
      <c r="BR96" s="296"/>
      <c r="BS96" s="310" t="str">
        <f t="shared" si="193"/>
        <v/>
      </c>
      <c r="BT96" s="292" t="str">
        <f t="shared" si="194"/>
        <v/>
      </c>
      <c r="BU96" s="292" t="str">
        <f t="shared" si="195"/>
        <v/>
      </c>
      <c r="BV96" s="293" t="str">
        <f t="shared" si="196"/>
        <v/>
      </c>
      <c r="BW96" s="293" t="str">
        <f t="shared" si="197"/>
        <v/>
      </c>
      <c r="BX96" s="293" t="str">
        <f t="shared" si="124"/>
        <v/>
      </c>
      <c r="BY96" s="294" t="str">
        <f t="shared" si="124"/>
        <v/>
      </c>
      <c r="BZ96" s="294" t="str">
        <f t="shared" si="198"/>
        <v/>
      </c>
      <c r="CA96" s="294" t="str">
        <f t="shared" si="199"/>
        <v/>
      </c>
      <c r="CB96" s="294" t="str">
        <f t="shared" si="200"/>
        <v/>
      </c>
      <c r="CC96" s="294" t="str">
        <f t="shared" si="201"/>
        <v/>
      </c>
      <c r="CD96" s="294" t="str">
        <f t="shared" si="202"/>
        <v/>
      </c>
      <c r="CE96" s="294" t="str">
        <f t="shared" si="203"/>
        <v/>
      </c>
      <c r="CF96" s="294" t="str">
        <f t="shared" si="204"/>
        <v/>
      </c>
      <c r="CG96" s="294" t="str">
        <f t="shared" si="205"/>
        <v/>
      </c>
      <c r="CH96" s="294" t="str">
        <f t="shared" si="206"/>
        <v/>
      </c>
      <c r="CI96" s="294" t="str">
        <f t="shared" si="125"/>
        <v/>
      </c>
      <c r="CJ96" s="294" t="str">
        <f t="shared" si="125"/>
        <v/>
      </c>
      <c r="CK96" s="294" t="str">
        <f t="shared" si="207"/>
        <v/>
      </c>
      <c r="CL96" s="294" t="str">
        <f t="shared" si="208"/>
        <v/>
      </c>
      <c r="CM96" s="295">
        <v>82</v>
      </c>
      <c r="CN96" s="297"/>
      <c r="CO96" s="297"/>
      <c r="CP96" s="309" t="str">
        <f t="shared" si="209"/>
        <v/>
      </c>
      <c r="CQ96" s="292" t="str">
        <f t="shared" si="210"/>
        <v/>
      </c>
      <c r="CR96" s="292" t="str">
        <f t="shared" si="211"/>
        <v/>
      </c>
      <c r="CS96" s="292" t="str">
        <f t="shared" si="212"/>
        <v/>
      </c>
      <c r="CT96" s="293" t="str">
        <f t="shared" si="213"/>
        <v/>
      </c>
      <c r="CU96" s="293" t="str">
        <f t="shared" si="214"/>
        <v/>
      </c>
      <c r="CV96" s="294" t="str">
        <f t="shared" si="215"/>
        <v/>
      </c>
      <c r="CW96" s="294" t="str">
        <f t="shared" si="216"/>
        <v/>
      </c>
      <c r="CX96" s="294" t="str">
        <f t="shared" si="217"/>
        <v/>
      </c>
      <c r="CY96" s="294" t="str">
        <f t="shared" si="218"/>
        <v/>
      </c>
      <c r="CZ96" s="294" t="str">
        <f t="shared" si="219"/>
        <v/>
      </c>
      <c r="DA96" s="294" t="str">
        <f t="shared" si="220"/>
        <v/>
      </c>
      <c r="DB96" s="294" t="str">
        <f t="shared" si="221"/>
        <v/>
      </c>
      <c r="DC96" s="294" t="str">
        <f t="shared" si="222"/>
        <v/>
      </c>
      <c r="DD96" s="294" t="str">
        <f t="shared" si="223"/>
        <v/>
      </c>
      <c r="DE96" s="294" t="str">
        <f t="shared" si="224"/>
        <v/>
      </c>
      <c r="DF96" s="294" t="str">
        <f t="shared" si="126"/>
        <v/>
      </c>
      <c r="DG96" s="294" t="str">
        <f t="shared" si="126"/>
        <v/>
      </c>
      <c r="DH96" s="294" t="str">
        <f t="shared" si="225"/>
        <v/>
      </c>
      <c r="DI96" s="294" t="str">
        <f t="shared" si="226"/>
        <v/>
      </c>
      <c r="DJ96" s="295">
        <v>82</v>
      </c>
      <c r="DK96" s="296"/>
      <c r="DL96" s="296"/>
      <c r="DM96" s="309" t="str">
        <f t="shared" si="227"/>
        <v/>
      </c>
      <c r="DN96" s="292" t="str">
        <f t="shared" si="228"/>
        <v/>
      </c>
      <c r="DO96" s="292" t="str">
        <f t="shared" si="229"/>
        <v/>
      </c>
      <c r="DP96" s="292" t="str">
        <f t="shared" si="230"/>
        <v/>
      </c>
      <c r="DQ96" s="293" t="str">
        <f t="shared" si="231"/>
        <v/>
      </c>
      <c r="DR96" s="293" t="str">
        <f t="shared" si="232"/>
        <v/>
      </c>
      <c r="DS96" s="293" t="str">
        <f t="shared" si="127"/>
        <v/>
      </c>
      <c r="DT96" s="293" t="str">
        <f t="shared" si="128"/>
        <v/>
      </c>
      <c r="DU96" s="294" t="str">
        <f t="shared" si="129"/>
        <v/>
      </c>
      <c r="DV96" s="294" t="str">
        <f t="shared" si="130"/>
        <v/>
      </c>
      <c r="DW96" s="294" t="str">
        <f t="shared" si="131"/>
        <v/>
      </c>
      <c r="DX96" s="294" t="str">
        <f t="shared" si="132"/>
        <v/>
      </c>
      <c r="DY96" s="294" t="str">
        <f t="shared" si="133"/>
        <v/>
      </c>
      <c r="DZ96" s="294" t="str">
        <f t="shared" si="134"/>
        <v/>
      </c>
      <c r="EA96" s="294" t="str">
        <f t="shared" si="135"/>
        <v/>
      </c>
      <c r="EB96" s="294" t="str">
        <f t="shared" si="136"/>
        <v/>
      </c>
      <c r="EC96" s="294" t="str">
        <f t="shared" si="137"/>
        <v/>
      </c>
      <c r="ED96" s="294" t="str">
        <f t="shared" si="234"/>
        <v/>
      </c>
      <c r="EE96" s="294" t="str">
        <f t="shared" si="138"/>
        <v/>
      </c>
      <c r="EF96" s="294" t="str">
        <f t="shared" si="233"/>
        <v/>
      </c>
      <c r="EG96" s="295">
        <v>82</v>
      </c>
      <c r="EH96" s="221"/>
      <c r="EI96" s="221"/>
      <c r="EJ96" s="221"/>
      <c r="EK96" s="221"/>
      <c r="EL96" s="221"/>
      <c r="EM96" s="221"/>
      <c r="EN96" s="221"/>
      <c r="EO96" s="221"/>
      <c r="EP96" s="221"/>
      <c r="EQ96" s="221"/>
      <c r="ER96" s="221"/>
      <c r="ES96" s="221"/>
      <c r="ET96" s="221"/>
      <c r="EU96" s="254" t="str">
        <f>IFERROR(IF(AND('Classificação geral'!$H88="FEM",'Classificação geral'!$I88=1,'Classificação geral'!$F88="Mini"),'Classificação geral'!$A88,""),"")</f>
        <v/>
      </c>
      <c r="EV96" s="254" t="str">
        <f>IFERROR(IF(AND('Classificação geral'!$H88="FEM",'Classificação geral'!$I88=1,'Classificação geral'!F88="Mini"),'Classificação geral'!$B88,""),"")</f>
        <v/>
      </c>
      <c r="EW96" s="255" t="str">
        <f>IF($EV96='Classificação geral'!$B88,'Classificação geral'!$C88,"")</f>
        <v/>
      </c>
      <c r="EX96" s="255" t="str">
        <f>IF($EV96='Classificação geral'!$B88,'Classificação geral'!$D88,"")</f>
        <v/>
      </c>
      <c r="EY96" s="255" t="str">
        <f>IF($EV96='Classificação geral'!$B88,'Classificação geral'!$H88,"")</f>
        <v/>
      </c>
      <c r="EZ96" s="255" t="str">
        <f>IF($EY96='Classificação geral'!$H88,'Classificação geral'!$I88,"")</f>
        <v/>
      </c>
      <c r="FA96" s="255" t="str">
        <f>IF($EZ96='Classificação geral'!$I88,'Classificação geral'!$N88,"")</f>
        <v/>
      </c>
      <c r="FB96" s="255" t="str">
        <f>IF($EZ96='Classificação geral'!$I88,'Classificação geral'!$Q88,"")</f>
        <v/>
      </c>
      <c r="FC96" s="255" t="str">
        <f>IF($EZ96='Classificação geral'!$I88,'Classificação geral'!$R88,"")</f>
        <v/>
      </c>
      <c r="FD96" s="255" t="str">
        <f>IF($EZ96='Classificação geral'!$I88,'Classificação geral'!$J88,"")</f>
        <v/>
      </c>
      <c r="FE96" s="255" t="str">
        <f>IF($EZ96='Classificação geral'!$I88,'Classificação geral'!$S88,"")</f>
        <v/>
      </c>
      <c r="FF96" s="255" t="str">
        <f>IF($EZ96='Classificação geral'!$I88,'Classificação geral'!$U88,"")</f>
        <v/>
      </c>
      <c r="FG96" s="255" t="str">
        <f>IF($EZ96='Classificação geral'!$I88,'Classificação geral'!$V88,"")</f>
        <v/>
      </c>
      <c r="FH96" s="255" t="str">
        <f>IF($EZ96='Classificação geral'!$I88,'Classificação geral'!$K88,"")</f>
        <v/>
      </c>
      <c r="FI96" s="255" t="str">
        <f>IF($EZ96='Classificação geral'!$I88,'Classificação geral'!$W88,"")</f>
        <v/>
      </c>
      <c r="FJ96" s="255" t="str">
        <f>IF($EZ96='Classificação geral'!$I88,'Classificação geral'!$Y88,"")</f>
        <v/>
      </c>
      <c r="FK96" s="255" t="str">
        <f>IF($EZ96='Classificação geral'!$I88,'Classificação geral'!$Z88,"")</f>
        <v/>
      </c>
      <c r="FL96" s="255" t="str">
        <f>IF($EZ96='Classificação geral'!$I88,'Classificação geral'!$L88,"")</f>
        <v/>
      </c>
      <c r="FM96" s="255" t="str">
        <f>IF($EZ96='Classificação geral'!$I88,'Classificação geral'!$M88,"")</f>
        <v/>
      </c>
      <c r="FN96" s="255" t="str">
        <f>IF($EZ96='Classificação geral'!$I88,'Classificação geral'!$AG88,"")</f>
        <v/>
      </c>
      <c r="FO96" s="256" t="str">
        <f>IFERROR(RANK(FN96,FN:FN,0)+ COUNTIF($FN$13:FN95,FN96),"")</f>
        <v/>
      </c>
      <c r="FP96" s="244"/>
      <c r="FQ96" s="254" t="str">
        <f>IFERROR(IF(AND('Classificação geral'!$H88="mas",'Classificação geral'!$I88=1,'Classificação geral'!$F88="Mini"),'Classificação geral'!$A88,""),"")</f>
        <v/>
      </c>
      <c r="FR96" s="254" t="str">
        <f>IFERROR(IF(AND('Classificação geral'!$H88="mas",'Classificação geral'!$I88=1,'Classificação geral'!$F88="Mini"),'Classificação geral'!$B88,""),"")</f>
        <v/>
      </c>
      <c r="FS96" s="255" t="str">
        <f>IF($FR96='Classificação geral'!$B88,'Classificação geral'!$C88,"")</f>
        <v/>
      </c>
      <c r="FT96" s="255" t="str">
        <f>IF($FR96='Classificação geral'!$B88,'Classificação geral'!$D88,"")</f>
        <v/>
      </c>
      <c r="FU96" s="255" t="str">
        <f>IF($FR96='Classificação geral'!$B88,'Classificação geral'!$H88,"")</f>
        <v/>
      </c>
      <c r="FV96" s="254" t="str">
        <f>IFERROR(IF(AND($FU96="mas",'Classificação geral'!$I88=1),'Classificação geral'!I88,""),"")</f>
        <v/>
      </c>
      <c r="FW96" s="254" t="str">
        <f>IFERROR(IF(AND($FU96="mas",'Classificação geral'!$I88=1),'Classificação geral'!N88,""),"")</f>
        <v/>
      </c>
      <c r="FX96" s="254" t="str">
        <f>IFERROR(IF(AND($FU96="mas",'Classificação geral'!$I88=1),'Classificação geral'!Q88,""),"")</f>
        <v/>
      </c>
      <c r="FY96" s="254" t="str">
        <f>IFERROR(IF(AND($FU96="mas",'Classificação geral'!$I88=1),'Classificação geral'!R88,""),"")</f>
        <v/>
      </c>
      <c r="FZ96" s="254" t="str">
        <f>IFERROR(IF(AND($FU96="mas",'Classificação geral'!$I88=1),'Classificação geral'!J88,""),"")</f>
        <v/>
      </c>
      <c r="GA96" s="254" t="str">
        <f>IFERROR(IF(AND($FU96="mas",'Classificação geral'!$I88=1),'Classificação geral'!S88,""),"")</f>
        <v/>
      </c>
      <c r="GB96" s="254" t="str">
        <f>IFERROR(IF(AND($FU96="mas",'Classificação geral'!$I88=1),'Classificação geral'!U88,""),"")</f>
        <v/>
      </c>
      <c r="GC96" s="254" t="str">
        <f>IFERROR(IF(AND($FU96="mas",'Classificação geral'!$I88=1),'Classificação geral'!V88,""),"")</f>
        <v/>
      </c>
      <c r="GD96" s="254" t="str">
        <f>IFERROR(IF(AND($FU96="mas",'Classificação geral'!$I88=1),'Classificação geral'!K88,""),"")</f>
        <v/>
      </c>
      <c r="GE96" s="254" t="str">
        <f>IFERROR(IF(AND($FU96="mas",'Classificação geral'!$I88=1),'Classificação geral'!W88,""),"")</f>
        <v/>
      </c>
      <c r="GF96" s="254" t="str">
        <f>IFERROR(IF(AND($FU96="mas",'Classificação geral'!$I88=1),'Classificação geral'!Y88,""),"")</f>
        <v/>
      </c>
      <c r="GG96" s="254" t="str">
        <f>IFERROR(IF(AND($FU96="mas",'Classificação geral'!$I88=1),'Classificação geral'!Z88,""),"")</f>
        <v/>
      </c>
      <c r="GH96" s="254" t="str">
        <f>IFERROR(IF(AND($FU96="mas",'Classificação geral'!$I88=1),'Classificação geral'!L88,""),"")</f>
        <v/>
      </c>
      <c r="GI96" s="254" t="str">
        <f>IFERROR(IF(AND($FU96="mas",'Classificação geral'!$I88=1),'Classificação geral'!M88,""),"")</f>
        <v/>
      </c>
      <c r="GJ96" s="302" t="str">
        <f>IFERROR(IF(AND($FU96="mas",'Classificação geral'!$I88=1),'Classificação geral'!AG88,""),"")</f>
        <v/>
      </c>
      <c r="GK96" s="256" t="str">
        <f>IFERROR(RANK(GJ96,GJ:GJ,0)+ COUNTIF($GJ$13:GJ95,GJ96),"")</f>
        <v/>
      </c>
      <c r="GL96" s="244"/>
      <c r="GM96" s="254" t="str">
        <f>IFERROR(IF(AND('Classificação geral'!$H88="fem",'Classificação geral'!$I88=2,'Classificação geral'!$F88="Mini"),'Classificação geral'!$A88,""),"")</f>
        <v/>
      </c>
      <c r="GN96" s="254" t="str">
        <f>IFERROR(IF(AND('Classificação geral'!$H88="fem",'Classificação geral'!$I88=2,'Classificação geral'!$F88="Mini"),'Classificação geral'!$B88,""),"")</f>
        <v/>
      </c>
      <c r="GO96" s="255" t="str">
        <f>IF($GN96='Classificação geral'!$B88,'Classificação geral'!$C88,"")</f>
        <v/>
      </c>
      <c r="GP96" s="255" t="str">
        <f>IF($GN96='Classificação geral'!$B88,'Classificação geral'!$D88,"")</f>
        <v/>
      </c>
      <c r="GQ96" s="255" t="str">
        <f>IF($GN96='Classificação geral'!$B88,'Classificação geral'!$H88,"")</f>
        <v/>
      </c>
      <c r="GR96" s="254" t="str">
        <f>IFERROR(IF(AND($GQ96="fem",'Classificação geral'!$I88=2),'Classificação geral'!I88,""),"")</f>
        <v/>
      </c>
      <c r="GS96" s="254" t="str">
        <f>IFERROR(IF(AND($GQ96="fem",'Classificação geral'!$I88=2),'Classificação geral'!N88,""),"")</f>
        <v/>
      </c>
      <c r="GT96" s="254" t="str">
        <f>IFERROR(IF(AND($GQ96="fem",'Classificação geral'!$I88=2),'Classificação geral'!Q88,""),"")</f>
        <v/>
      </c>
      <c r="GU96" s="254" t="str">
        <f>IFERROR(IF(AND($GQ96="fem",'Classificação geral'!$I88=2),'Classificação geral'!R88,""),"")</f>
        <v/>
      </c>
      <c r="GV96" s="254" t="str">
        <f>IFERROR(IF(AND($GQ96="fem",'Classificação geral'!$I88=2),'Classificação geral'!J88,""),"")</f>
        <v/>
      </c>
      <c r="GW96" s="254" t="str">
        <f>IFERROR(IF(AND($GQ96="fem",'Classificação geral'!$I88=2),'Classificação geral'!S88,""),"")</f>
        <v/>
      </c>
      <c r="GX96" s="254" t="str">
        <f>IFERROR(IF(AND($GQ96="fem",'Classificação geral'!$I88=2),'Classificação geral'!U88,""),"")</f>
        <v/>
      </c>
      <c r="GY96" s="254" t="str">
        <f>IFERROR(IF(AND($GQ96="fem",'Classificação geral'!$I88=2),'Classificação geral'!V88,""),"")</f>
        <v/>
      </c>
      <c r="GZ96" s="254" t="str">
        <f>IFERROR(IF(AND($GQ96="fem",'Classificação geral'!$I88=2),'Classificação geral'!K88,""),"")</f>
        <v/>
      </c>
      <c r="HA96" s="254" t="str">
        <f>IFERROR(IF(AND($GQ96="fem",'Classificação geral'!$I88=2),'Classificação geral'!W88,""),"")</f>
        <v/>
      </c>
      <c r="HB96" s="254" t="str">
        <f>IFERROR(IF(AND($GQ96="fem",'Classificação geral'!$I88=2),'Classificação geral'!Y88,""),"")</f>
        <v/>
      </c>
      <c r="HC96" s="254" t="str">
        <f>IFERROR(IF(AND($GQ96="fem",'Classificação geral'!$I88=2),'Classificação geral'!Z88,""),"")</f>
        <v/>
      </c>
      <c r="HD96" s="254" t="str">
        <f>IFERROR(IF(AND($GQ96="fem",'Classificação geral'!$I88=2),'Classificação geral'!L88,""),"")</f>
        <v/>
      </c>
      <c r="HE96" s="254" t="str">
        <f>IFERROR(IF(AND($GQ96="fem",'Classificação geral'!$I88=2),'Classificação geral'!M88,""),"")</f>
        <v/>
      </c>
      <c r="HF96" s="254" t="str">
        <f>IFERROR(IF(AND($GQ96="fem",'Classificação geral'!$I88=2),'Classificação geral'!AG88,""),"")</f>
        <v/>
      </c>
      <c r="HG96" s="256" t="str">
        <f>IFERROR(RANK(HF96,HF:HF,0)+ COUNTIF(HF$13:$HF94,HF96),"")</f>
        <v/>
      </c>
      <c r="HH96" s="244"/>
      <c r="HI96" s="254" t="str">
        <f>IFERROR(IF(AND('Classificação geral'!$H88="mas",'Classificação geral'!$I88=2,'Classificação geral'!$F88="Mini"),'Classificação geral'!$A88,""),"")</f>
        <v/>
      </c>
      <c r="HJ96" s="254" t="str">
        <f>IFERROR(IF(AND('Classificação geral'!$H88="mas",'Classificação geral'!$I88=2,'Classificação geral'!$F88="Mini"),'Classificação geral'!$B88,""),"")</f>
        <v/>
      </c>
      <c r="HK96" s="255" t="str">
        <f>IF($HJ96='Classificação geral'!$B88,'Classificação geral'!$C88,"")</f>
        <v/>
      </c>
      <c r="HL96" s="255" t="str">
        <f>IF($HJ96='Classificação geral'!$B88,'Classificação geral'!$D88,"")</f>
        <v/>
      </c>
      <c r="HM96" s="255" t="str">
        <f>IF($HJ96='Classificação geral'!$B88,'Classificação geral'!$H88,"")</f>
        <v/>
      </c>
      <c r="HN96" s="254" t="str">
        <f>IFERROR(IF(AND($HM96="mas",'Classificação geral'!$I88=2),'Classificação geral'!I88,""),"")</f>
        <v/>
      </c>
      <c r="HO96" s="254" t="str">
        <f>IFERROR(IF(AND($HM96="mas",'Classificação geral'!$I88=2),'Classificação geral'!N88,""),"")</f>
        <v/>
      </c>
      <c r="HP96" s="254" t="str">
        <f>IFERROR(IF(AND($HM96="mas",'Classificação geral'!$I88=2),'Classificação geral'!Q88,""),"")</f>
        <v/>
      </c>
      <c r="HQ96" s="254" t="str">
        <f>IFERROR(IF(AND($HM96="mas",'Classificação geral'!$I88=2),'Classificação geral'!R88,""),"")</f>
        <v/>
      </c>
      <c r="HR96" s="254" t="str">
        <f>IFERROR(IF(AND($HM96="mas",'Classificação geral'!$I88=2),'Classificação geral'!J88,""),"")</f>
        <v/>
      </c>
      <c r="HS96" s="254" t="str">
        <f>IFERROR(IF(AND($HM96="mas",'Classificação geral'!$I88=2),'Classificação geral'!S88,""),"")</f>
        <v/>
      </c>
      <c r="HT96" s="254" t="str">
        <f>IFERROR(IF(AND($HM96="mas",'Classificação geral'!$I88=2),'Classificação geral'!U88,""),"")</f>
        <v/>
      </c>
      <c r="HU96" s="254" t="str">
        <f>IFERROR(IF(AND($HM96="mas",'Classificação geral'!$I88=2),'Classificação geral'!V88,""),"")</f>
        <v/>
      </c>
      <c r="HV96" s="254" t="str">
        <f>IFERROR(IF(AND($HM96="mas",'Classificação geral'!$I88=2),'Classificação geral'!J88,""),"")</f>
        <v/>
      </c>
      <c r="HW96" s="254" t="str">
        <f>IFERROR(IF(AND($HM96="mas",'Classificação geral'!$I88=2),'Classificação geral'!W88,""),"")</f>
        <v/>
      </c>
      <c r="HX96" s="254" t="str">
        <f>IFERROR(IF(AND($HM96="mas",'Classificação geral'!$I88=2),'Classificação geral'!Y88,""),"")</f>
        <v/>
      </c>
      <c r="HY96" s="254" t="str">
        <f>IFERROR(IF(AND($HM96="mas",'Classificação geral'!$I88=2),'Classificação geral'!Z88,""),"")</f>
        <v/>
      </c>
      <c r="HZ96" s="254" t="str">
        <f>IFERROR(IF(AND($HM96="mas",'Classificação geral'!$I88=2),'Classificação geral'!L88,""),"")</f>
        <v/>
      </c>
      <c r="IA96" s="254" t="str">
        <f>IFERROR(IF(AND($HM96="mas",'Classificação geral'!$I88=2),'Classificação geral'!$AG88,""),"")</f>
        <v/>
      </c>
      <c r="IB96" s="256" t="str">
        <f>IFERROR(RANK(IA96,IA:IA,0)+ COUNTIF($IA$13:IA$13,IA96),"")</f>
        <v/>
      </c>
      <c r="IC96" s="244"/>
      <c r="ID96" s="254" t="str">
        <f>IFERROR(IF(AND('Classificação geral'!$H88="fem",'Classificação geral'!$I88=3,'Classificação geral'!$F88="Mini"),'Classificação geral'!$A88,""),"")</f>
        <v/>
      </c>
      <c r="IE96" s="254" t="str">
        <f>IFERROR(IF(AND('Classificação geral'!$H88="fem",'Classificação geral'!$I88=3,'Classificação geral'!$F88="Mini"),'Classificação geral'!$B88,""),"")</f>
        <v/>
      </c>
      <c r="IF96" s="255" t="str">
        <f>IF($IE96='Classificação geral'!$B88,'Classificação geral'!$C88,"")</f>
        <v/>
      </c>
      <c r="IG96" s="255" t="str">
        <f>IF($IE96='Classificação geral'!$B88,'Classificação geral'!$D88,"")</f>
        <v/>
      </c>
      <c r="IH96" s="255" t="str">
        <f>IF($IE96='Classificação geral'!$B88,'Classificação geral'!$H88,"")</f>
        <v/>
      </c>
      <c r="II96" s="255" t="str">
        <f>IF($IH96='Classificação geral'!$H88,'Classificação geral'!$I88,"")</f>
        <v/>
      </c>
      <c r="IJ96" s="255" t="str">
        <f>IF($II96='Classificação geral'!$I88,'Classificação geral'!$N88,"")</f>
        <v/>
      </c>
      <c r="IK96" s="255" t="str">
        <f>IF($II96='Classificação geral'!$I88,'Classificação geral'!$Q88,"")</f>
        <v/>
      </c>
      <c r="IL96" s="255" t="str">
        <f>IF($II96='Classificação geral'!$I88,'Classificação geral'!$R88,"")</f>
        <v/>
      </c>
      <c r="IM96" s="255" t="str">
        <f>IF($II96='Classificação geral'!$I88,'Classificação geral'!$J88,"")</f>
        <v/>
      </c>
      <c r="IN96" s="255" t="str">
        <f>IF($II96='Classificação geral'!$I88,'Classificação geral'!$S88,"")</f>
        <v/>
      </c>
      <c r="IO96" s="255" t="str">
        <f>IF($II96='Classificação geral'!$I88,'Classificação geral'!$U88,"")</f>
        <v/>
      </c>
      <c r="IP96" s="255" t="str">
        <f>IF($II96='Classificação geral'!$I88,'Classificação geral'!$V88,"")</f>
        <v/>
      </c>
      <c r="IQ96" s="255" t="str">
        <f>IF($II96='Classificação geral'!$I88,'Classificação geral'!$K88,"")</f>
        <v/>
      </c>
      <c r="IR96" s="255" t="str">
        <f>IF($II96='Classificação geral'!$I88,'Classificação geral'!$W88,"")</f>
        <v/>
      </c>
      <c r="IS96" s="255" t="str">
        <f>IF($II96='Classificação geral'!$I88,'Classificação geral'!$Y88,"")</f>
        <v/>
      </c>
      <c r="IT96" s="255" t="str">
        <f>IF($II96='Classificação geral'!$I88,'Classificação geral'!$Z88,"")</f>
        <v/>
      </c>
      <c r="IU96" s="255" t="str">
        <f>IF($II96='Classificação geral'!$I88,'Classificação geral'!$L88,"")</f>
        <v/>
      </c>
      <c r="IV96" s="255" t="str">
        <f>IF($II96='Classificação geral'!$I88,'Classificação geral'!$M88,"")</f>
        <v/>
      </c>
      <c r="IW96" s="255" t="str">
        <f>IF($II96='Classificação geral'!$I88,'Classificação geral'!$AG88,"")</f>
        <v/>
      </c>
      <c r="IX96" s="256" t="str">
        <f>IFERROR(RANK(IW96,IW:IW,0)+ COUNTIF($IW$13:IW94,IW96),"")</f>
        <v/>
      </c>
      <c r="IY96" s="244"/>
      <c r="IZ96" s="254" t="str">
        <f>IFERROR(IF(AND('Classificação geral'!$H88="mas",'Classificação geral'!$I88=3,'Classificação geral'!$F88="Mini"),'Classificação geral'!$A88,""),"")</f>
        <v/>
      </c>
      <c r="JA96" s="254" t="str">
        <f>IFERROR(IF(AND('Classificação geral'!$H88="mas",'Classificação geral'!$I88=3,'Classificação geral'!$F88="Mini"),'Classificação geral'!$B88,""),"")</f>
        <v/>
      </c>
      <c r="JB96" s="255" t="str">
        <f>IF($JA96='Classificação geral'!$B88,'Classificação geral'!$C88,"")</f>
        <v/>
      </c>
      <c r="JC96" s="255" t="str">
        <f>IF($JA96='Classificação geral'!$B88,'Classificação geral'!$D88,"")</f>
        <v/>
      </c>
      <c r="JD96" s="255" t="str">
        <f>IF($JA96='Classificação geral'!$B88,'Classificação geral'!$H88,"")</f>
        <v/>
      </c>
      <c r="JE96" s="254" t="str">
        <f>IFERROR(IF(AND($JD96="mas",'Classificação geral'!$I88=3),'Classificação geral'!I88,""),"")</f>
        <v/>
      </c>
      <c r="JF96" s="254" t="str">
        <f>IFERROR(IF(AND($JD96="mas",'Classificação geral'!$I88=3),'Classificação geral'!N88,""),"")</f>
        <v/>
      </c>
      <c r="JG96" s="254" t="str">
        <f>IFERROR(IF(AND($JD96="mas",'Classificação geral'!$I88=3),'Classificação geral'!Q88,""),"")</f>
        <v/>
      </c>
      <c r="JH96" s="254" t="str">
        <f>IFERROR(IF(AND($JD96="mas",'Classificação geral'!$I88=3),'Classificação geral'!R88,""),"")</f>
        <v/>
      </c>
      <c r="JI96" s="254" t="str">
        <f>IFERROR(IF(AND($JD96="mas",'Classificação geral'!$I88=3),'Classificação geral'!J88,""),"")</f>
        <v/>
      </c>
      <c r="JJ96" s="254" t="str">
        <f>IFERROR(IF(AND($JD96="mas",'Classificação geral'!$I88=3),'Classificação geral'!S88,""),"")</f>
        <v/>
      </c>
      <c r="JK96" s="254" t="str">
        <f>IFERROR(IF(AND($JD96="mas",'Classificação geral'!$I88=3),'Classificação geral'!U88,""),"")</f>
        <v/>
      </c>
      <c r="JL96" s="254" t="str">
        <f>IFERROR(IF(AND($JD96="mas",'Classificação geral'!$I88=3),'Classificação geral'!V88,""),"")</f>
        <v/>
      </c>
      <c r="JM96" s="254" t="str">
        <f>IFERROR(IF(AND($JD96="mas",'Classificação geral'!$I88=3),'Classificação geral'!K88,""),"")</f>
        <v/>
      </c>
      <c r="JN96" s="254" t="str">
        <f>IFERROR(IF(AND($JD96="mas",'Classificação geral'!$I88=3),'Classificação geral'!W88,""),"")</f>
        <v/>
      </c>
      <c r="JO96" s="254" t="str">
        <f>IFERROR(IF(AND($JD96="mas",'Classificação geral'!$I88=3),'Classificação geral'!Y88,""),"")</f>
        <v/>
      </c>
      <c r="JP96" s="254" t="str">
        <f>IFERROR(IF(AND($JD96="mas",'Classificação geral'!$I88=3),'Classificação geral'!Z88,""),"")</f>
        <v/>
      </c>
      <c r="JQ96" s="254" t="str">
        <f>IFERROR(IF(AND($JD96="mas",'Classificação geral'!$I88=3),'Classificação geral'!L88,""),"")</f>
        <v/>
      </c>
      <c r="JR96" s="254" t="str">
        <f>IFERROR(IF(AND($JD96="mas",'Classificação geral'!$I88=3),'Classificação geral'!$AG88,""),"")</f>
        <v/>
      </c>
      <c r="JS96" s="256" t="str">
        <f>IFERROR(RANK(JR96,JR:JR,0)+ COUNTIF(JR$13:$JR94,JR96),"")</f>
        <v/>
      </c>
    </row>
    <row r="97" spans="1:279" s="230" customFormat="1" ht="24.75" customHeight="1" x14ac:dyDescent="0.4">
      <c r="A97" s="297"/>
      <c r="B97" s="309" t="str">
        <f t="shared" si="139"/>
        <v/>
      </c>
      <c r="C97" s="292" t="str">
        <f t="shared" si="140"/>
        <v/>
      </c>
      <c r="D97" s="292" t="str">
        <f t="shared" si="141"/>
        <v/>
      </c>
      <c r="E97" s="292" t="str">
        <f t="shared" si="142"/>
        <v/>
      </c>
      <c r="F97" s="293" t="str">
        <f t="shared" si="143"/>
        <v/>
      </c>
      <c r="G97" s="293" t="str">
        <f t="shared" si="144"/>
        <v/>
      </c>
      <c r="H97" s="294" t="str">
        <f t="shared" si="145"/>
        <v/>
      </c>
      <c r="I97" s="294" t="str">
        <f t="shared" si="146"/>
        <v/>
      </c>
      <c r="J97" s="294" t="str">
        <f t="shared" si="147"/>
        <v/>
      </c>
      <c r="K97" s="294" t="str">
        <f t="shared" si="148"/>
        <v/>
      </c>
      <c r="L97" s="294" t="str">
        <f t="shared" si="149"/>
        <v/>
      </c>
      <c r="M97" s="294" t="str">
        <f t="shared" si="150"/>
        <v/>
      </c>
      <c r="N97" s="294" t="str">
        <f t="shared" si="151"/>
        <v/>
      </c>
      <c r="O97" s="294" t="str">
        <f t="shared" si="152"/>
        <v/>
      </c>
      <c r="P97" s="294" t="str">
        <f t="shared" si="153"/>
        <v/>
      </c>
      <c r="Q97" s="294" t="str">
        <f t="shared" si="154"/>
        <v/>
      </c>
      <c r="R97" s="294" t="str">
        <f t="shared" si="121"/>
        <v/>
      </c>
      <c r="S97" s="294" t="str">
        <f t="shared" si="121"/>
        <v/>
      </c>
      <c r="T97" s="294" t="str">
        <f t="shared" si="155"/>
        <v/>
      </c>
      <c r="U97" s="294" t="str">
        <f t="shared" si="156"/>
        <v/>
      </c>
      <c r="V97" s="295">
        <v>83</v>
      </c>
      <c r="W97" s="296"/>
      <c r="X97" s="296"/>
      <c r="Y97" s="309" t="str">
        <f t="shared" si="157"/>
        <v/>
      </c>
      <c r="Z97" s="292" t="str">
        <f t="shared" si="158"/>
        <v/>
      </c>
      <c r="AA97" s="292" t="str">
        <f t="shared" si="159"/>
        <v/>
      </c>
      <c r="AB97" s="292" t="str">
        <f t="shared" si="160"/>
        <v/>
      </c>
      <c r="AC97" s="293" t="str">
        <f t="shared" si="161"/>
        <v/>
      </c>
      <c r="AD97" s="293" t="str">
        <f t="shared" si="162"/>
        <v/>
      </c>
      <c r="AE97" s="294" t="str">
        <f t="shared" si="163"/>
        <v/>
      </c>
      <c r="AF97" s="294" t="str">
        <f t="shared" si="164"/>
        <v/>
      </c>
      <c r="AG97" s="294" t="str">
        <f t="shared" si="165"/>
        <v/>
      </c>
      <c r="AH97" s="294" t="str">
        <f t="shared" si="166"/>
        <v/>
      </c>
      <c r="AI97" s="294" t="str">
        <f t="shared" si="167"/>
        <v/>
      </c>
      <c r="AJ97" s="294" t="str">
        <f t="shared" si="168"/>
        <v/>
      </c>
      <c r="AK97" s="294" t="str">
        <f t="shared" si="169"/>
        <v/>
      </c>
      <c r="AL97" s="294" t="str">
        <f t="shared" si="170"/>
        <v/>
      </c>
      <c r="AM97" s="294" t="str">
        <f t="shared" si="171"/>
        <v/>
      </c>
      <c r="AN97" s="294" t="str">
        <f t="shared" si="172"/>
        <v/>
      </c>
      <c r="AO97" s="294" t="str">
        <f t="shared" si="122"/>
        <v/>
      </c>
      <c r="AP97" s="294" t="str">
        <f t="shared" si="122"/>
        <v/>
      </c>
      <c r="AQ97" s="294" t="str">
        <f t="shared" si="173"/>
        <v/>
      </c>
      <c r="AR97" s="294" t="str">
        <f t="shared" si="174"/>
        <v/>
      </c>
      <c r="AS97" s="295">
        <v>83</v>
      </c>
      <c r="AT97" s="296"/>
      <c r="AU97" s="297"/>
      <c r="AV97" s="310" t="str">
        <f t="shared" si="175"/>
        <v/>
      </c>
      <c r="AW97" s="292" t="str">
        <f t="shared" si="176"/>
        <v/>
      </c>
      <c r="AX97" s="292" t="str">
        <f t="shared" si="177"/>
        <v/>
      </c>
      <c r="AY97" s="293" t="str">
        <f t="shared" si="178"/>
        <v/>
      </c>
      <c r="AZ97" s="293" t="str">
        <f t="shared" si="179"/>
        <v/>
      </c>
      <c r="BA97" s="293" t="str">
        <f t="shared" si="180"/>
        <v/>
      </c>
      <c r="BB97" s="294" t="str">
        <f t="shared" si="181"/>
        <v/>
      </c>
      <c r="BC97" s="294" t="str">
        <f t="shared" si="182"/>
        <v/>
      </c>
      <c r="BD97" s="294" t="str">
        <f t="shared" si="183"/>
        <v/>
      </c>
      <c r="BE97" s="294" t="str">
        <f t="shared" si="184"/>
        <v/>
      </c>
      <c r="BF97" s="294" t="str">
        <f t="shared" si="185"/>
        <v/>
      </c>
      <c r="BG97" s="294" t="str">
        <f t="shared" si="186"/>
        <v/>
      </c>
      <c r="BH97" s="294" t="str">
        <f t="shared" si="187"/>
        <v/>
      </c>
      <c r="BI97" s="294" t="str">
        <f t="shared" si="188"/>
        <v/>
      </c>
      <c r="BJ97" s="294" t="str">
        <f t="shared" si="189"/>
        <v/>
      </c>
      <c r="BK97" s="294" t="str">
        <f t="shared" si="190"/>
        <v/>
      </c>
      <c r="BL97" s="294" t="str">
        <f t="shared" si="123"/>
        <v/>
      </c>
      <c r="BM97" s="294" t="str">
        <f t="shared" si="123"/>
        <v/>
      </c>
      <c r="BN97" s="294" t="str">
        <f t="shared" si="191"/>
        <v/>
      </c>
      <c r="BO97" s="294" t="str">
        <f t="shared" si="192"/>
        <v/>
      </c>
      <c r="BP97" s="295">
        <v>83</v>
      </c>
      <c r="BQ97" s="296"/>
      <c r="BR97" s="296"/>
      <c r="BS97" s="310" t="str">
        <f t="shared" si="193"/>
        <v/>
      </c>
      <c r="BT97" s="292" t="str">
        <f t="shared" si="194"/>
        <v/>
      </c>
      <c r="BU97" s="292" t="str">
        <f t="shared" si="195"/>
        <v/>
      </c>
      <c r="BV97" s="293" t="str">
        <f t="shared" si="196"/>
        <v/>
      </c>
      <c r="BW97" s="293" t="str">
        <f t="shared" si="197"/>
        <v/>
      </c>
      <c r="BX97" s="293" t="str">
        <f t="shared" si="124"/>
        <v/>
      </c>
      <c r="BY97" s="294" t="str">
        <f t="shared" si="124"/>
        <v/>
      </c>
      <c r="BZ97" s="294" t="str">
        <f t="shared" si="198"/>
        <v/>
      </c>
      <c r="CA97" s="294" t="str">
        <f t="shared" si="199"/>
        <v/>
      </c>
      <c r="CB97" s="294" t="str">
        <f t="shared" si="200"/>
        <v/>
      </c>
      <c r="CC97" s="294" t="str">
        <f t="shared" si="201"/>
        <v/>
      </c>
      <c r="CD97" s="294" t="str">
        <f t="shared" si="202"/>
        <v/>
      </c>
      <c r="CE97" s="294" t="str">
        <f t="shared" si="203"/>
        <v/>
      </c>
      <c r="CF97" s="294" t="str">
        <f t="shared" si="204"/>
        <v/>
      </c>
      <c r="CG97" s="294" t="str">
        <f t="shared" si="205"/>
        <v/>
      </c>
      <c r="CH97" s="294" t="str">
        <f t="shared" si="206"/>
        <v/>
      </c>
      <c r="CI97" s="294" t="str">
        <f t="shared" si="125"/>
        <v/>
      </c>
      <c r="CJ97" s="294" t="str">
        <f t="shared" si="125"/>
        <v/>
      </c>
      <c r="CK97" s="294" t="str">
        <f t="shared" si="207"/>
        <v/>
      </c>
      <c r="CL97" s="294" t="str">
        <f t="shared" si="208"/>
        <v/>
      </c>
      <c r="CM97" s="295">
        <v>83</v>
      </c>
      <c r="CN97" s="297"/>
      <c r="CO97" s="297"/>
      <c r="CP97" s="309" t="str">
        <f t="shared" si="209"/>
        <v/>
      </c>
      <c r="CQ97" s="292" t="str">
        <f t="shared" si="210"/>
        <v/>
      </c>
      <c r="CR97" s="292" t="str">
        <f t="shared" si="211"/>
        <v/>
      </c>
      <c r="CS97" s="292" t="str">
        <f t="shared" si="212"/>
        <v/>
      </c>
      <c r="CT97" s="293" t="str">
        <f t="shared" si="213"/>
        <v/>
      </c>
      <c r="CU97" s="293" t="str">
        <f t="shared" si="214"/>
        <v/>
      </c>
      <c r="CV97" s="294" t="str">
        <f t="shared" si="215"/>
        <v/>
      </c>
      <c r="CW97" s="294" t="str">
        <f t="shared" si="216"/>
        <v/>
      </c>
      <c r="CX97" s="294" t="str">
        <f t="shared" si="217"/>
        <v/>
      </c>
      <c r="CY97" s="294" t="str">
        <f t="shared" si="218"/>
        <v/>
      </c>
      <c r="CZ97" s="294" t="str">
        <f t="shared" si="219"/>
        <v/>
      </c>
      <c r="DA97" s="294" t="str">
        <f t="shared" si="220"/>
        <v/>
      </c>
      <c r="DB97" s="294" t="str">
        <f t="shared" si="221"/>
        <v/>
      </c>
      <c r="DC97" s="294" t="str">
        <f t="shared" si="222"/>
        <v/>
      </c>
      <c r="DD97" s="294" t="str">
        <f t="shared" si="223"/>
        <v/>
      </c>
      <c r="DE97" s="294" t="str">
        <f t="shared" si="224"/>
        <v/>
      </c>
      <c r="DF97" s="294" t="str">
        <f t="shared" si="126"/>
        <v/>
      </c>
      <c r="DG97" s="294" t="str">
        <f t="shared" si="126"/>
        <v/>
      </c>
      <c r="DH97" s="294" t="str">
        <f t="shared" si="225"/>
        <v/>
      </c>
      <c r="DI97" s="294" t="str">
        <f t="shared" si="226"/>
        <v/>
      </c>
      <c r="DJ97" s="295">
        <v>83</v>
      </c>
      <c r="DK97" s="296"/>
      <c r="DL97" s="296"/>
      <c r="DM97" s="309" t="str">
        <f t="shared" si="227"/>
        <v/>
      </c>
      <c r="DN97" s="292" t="str">
        <f t="shared" si="228"/>
        <v/>
      </c>
      <c r="DO97" s="292" t="str">
        <f t="shared" si="229"/>
        <v/>
      </c>
      <c r="DP97" s="292" t="str">
        <f t="shared" si="230"/>
        <v/>
      </c>
      <c r="DQ97" s="293" t="str">
        <f t="shared" si="231"/>
        <v/>
      </c>
      <c r="DR97" s="293" t="str">
        <f t="shared" si="232"/>
        <v/>
      </c>
      <c r="DS97" s="293" t="str">
        <f t="shared" si="127"/>
        <v/>
      </c>
      <c r="DT97" s="293" t="str">
        <f t="shared" si="128"/>
        <v/>
      </c>
      <c r="DU97" s="294" t="str">
        <f t="shared" si="129"/>
        <v/>
      </c>
      <c r="DV97" s="294" t="str">
        <f t="shared" si="130"/>
        <v/>
      </c>
      <c r="DW97" s="294" t="str">
        <f t="shared" si="131"/>
        <v/>
      </c>
      <c r="DX97" s="294" t="str">
        <f t="shared" si="132"/>
        <v/>
      </c>
      <c r="DY97" s="294" t="str">
        <f t="shared" si="133"/>
        <v/>
      </c>
      <c r="DZ97" s="294" t="str">
        <f t="shared" si="134"/>
        <v/>
      </c>
      <c r="EA97" s="294" t="str">
        <f t="shared" si="135"/>
        <v/>
      </c>
      <c r="EB97" s="294" t="str">
        <f t="shared" si="136"/>
        <v/>
      </c>
      <c r="EC97" s="294" t="str">
        <f t="shared" si="137"/>
        <v/>
      </c>
      <c r="ED97" s="294" t="str">
        <f t="shared" si="234"/>
        <v/>
      </c>
      <c r="EE97" s="294" t="str">
        <f t="shared" si="138"/>
        <v/>
      </c>
      <c r="EF97" s="294" t="str">
        <f t="shared" si="233"/>
        <v/>
      </c>
      <c r="EG97" s="295">
        <v>83</v>
      </c>
      <c r="EH97" s="221"/>
      <c r="EI97" s="221"/>
      <c r="EJ97" s="221"/>
      <c r="EK97" s="221"/>
      <c r="EL97" s="221"/>
      <c r="EM97" s="221"/>
      <c r="EN97" s="221"/>
      <c r="EO97" s="221"/>
      <c r="EP97" s="221"/>
      <c r="EQ97" s="221"/>
      <c r="ER97" s="221"/>
      <c r="ES97" s="221"/>
      <c r="ET97" s="221"/>
      <c r="EU97" s="254" t="str">
        <f>IFERROR(IF(AND('Classificação geral'!$H89="FEM",'Classificação geral'!$I89=1,'Classificação geral'!$F89="Mini"),'Classificação geral'!$A89,""),"")</f>
        <v/>
      </c>
      <c r="EV97" s="254" t="str">
        <f>IFERROR(IF(AND('Classificação geral'!$H89="FEM",'Classificação geral'!$I89=1,'Classificação geral'!F89="Mini"),'Classificação geral'!$B89,""),"")</f>
        <v/>
      </c>
      <c r="EW97" s="255" t="str">
        <f>IF($EV97='Classificação geral'!$B89,'Classificação geral'!$C89,"")</f>
        <v/>
      </c>
      <c r="EX97" s="255" t="str">
        <f>IF($EV97='Classificação geral'!$B89,'Classificação geral'!$D89,"")</f>
        <v/>
      </c>
      <c r="EY97" s="255" t="str">
        <f>IF($EV97='Classificação geral'!$B89,'Classificação geral'!$H89,"")</f>
        <v/>
      </c>
      <c r="EZ97" s="255" t="str">
        <f>IF($EY97='Classificação geral'!$H89,'Classificação geral'!$I89,"")</f>
        <v/>
      </c>
      <c r="FA97" s="255" t="str">
        <f>IF($EZ97='Classificação geral'!$I89,'Classificação geral'!$N89,"")</f>
        <v/>
      </c>
      <c r="FB97" s="255" t="str">
        <f>IF($EZ97='Classificação geral'!$I89,'Classificação geral'!$Q89,"")</f>
        <v/>
      </c>
      <c r="FC97" s="255" t="str">
        <f>IF($EZ97='Classificação geral'!$I89,'Classificação geral'!$R89,"")</f>
        <v/>
      </c>
      <c r="FD97" s="255" t="str">
        <f>IF($EZ97='Classificação geral'!$I89,'Classificação geral'!$J89,"")</f>
        <v/>
      </c>
      <c r="FE97" s="255" t="str">
        <f>IF($EZ97='Classificação geral'!$I89,'Classificação geral'!$S89,"")</f>
        <v/>
      </c>
      <c r="FF97" s="255" t="str">
        <f>IF($EZ97='Classificação geral'!$I89,'Classificação geral'!$U89,"")</f>
        <v/>
      </c>
      <c r="FG97" s="255" t="str">
        <f>IF($EZ97='Classificação geral'!$I89,'Classificação geral'!$V89,"")</f>
        <v/>
      </c>
      <c r="FH97" s="255" t="str">
        <f>IF($EZ97='Classificação geral'!$I89,'Classificação geral'!$K89,"")</f>
        <v/>
      </c>
      <c r="FI97" s="255" t="str">
        <f>IF($EZ97='Classificação geral'!$I89,'Classificação geral'!$W89,"")</f>
        <v/>
      </c>
      <c r="FJ97" s="255" t="str">
        <f>IF($EZ97='Classificação geral'!$I89,'Classificação geral'!$Y89,"")</f>
        <v/>
      </c>
      <c r="FK97" s="255" t="str">
        <f>IF($EZ97='Classificação geral'!$I89,'Classificação geral'!$Z89,"")</f>
        <v/>
      </c>
      <c r="FL97" s="255" t="str">
        <f>IF($EZ97='Classificação geral'!$I89,'Classificação geral'!$L89,"")</f>
        <v/>
      </c>
      <c r="FM97" s="255" t="str">
        <f>IF($EZ97='Classificação geral'!$I89,'Classificação geral'!$M89,"")</f>
        <v/>
      </c>
      <c r="FN97" s="255" t="str">
        <f>IF($EZ97='Classificação geral'!$I89,'Classificação geral'!$AG89,"")</f>
        <v/>
      </c>
      <c r="FO97" s="256" t="str">
        <f>IFERROR(RANK(FN97,FN:FN,0)+ COUNTIF($FN$13:FN96,FN97),"")</f>
        <v/>
      </c>
      <c r="FP97" s="244"/>
      <c r="FQ97" s="254" t="str">
        <f>IFERROR(IF(AND('Classificação geral'!$H89="mas",'Classificação geral'!$I89=1,'Classificação geral'!$F89="Mini"),'Classificação geral'!$A89,""),"")</f>
        <v/>
      </c>
      <c r="FR97" s="254" t="str">
        <f>IFERROR(IF(AND('Classificação geral'!$H89="mas",'Classificação geral'!$I89=1,'Classificação geral'!$F89="Mini"),'Classificação geral'!$B89,""),"")</f>
        <v/>
      </c>
      <c r="FS97" s="255" t="str">
        <f>IF($FR97='Classificação geral'!$B89,'Classificação geral'!$C89,"")</f>
        <v/>
      </c>
      <c r="FT97" s="255" t="str">
        <f>IF($FR97='Classificação geral'!$B89,'Classificação geral'!$D89,"")</f>
        <v/>
      </c>
      <c r="FU97" s="255" t="str">
        <f>IF($FR97='Classificação geral'!$B89,'Classificação geral'!$H89,"")</f>
        <v/>
      </c>
      <c r="FV97" s="254" t="str">
        <f>IFERROR(IF(AND($FU97="mas",'Classificação geral'!$I89=1),'Classificação geral'!I89,""),"")</f>
        <v/>
      </c>
      <c r="FW97" s="254" t="str">
        <f>IFERROR(IF(AND($FU97="mas",'Classificação geral'!$I89=1),'Classificação geral'!N89,""),"")</f>
        <v/>
      </c>
      <c r="FX97" s="254" t="str">
        <f>IFERROR(IF(AND($FU97="mas",'Classificação geral'!$I89=1),'Classificação geral'!Q89,""),"")</f>
        <v/>
      </c>
      <c r="FY97" s="254" t="str">
        <f>IFERROR(IF(AND($FU97="mas",'Classificação geral'!$I89=1),'Classificação geral'!R89,""),"")</f>
        <v/>
      </c>
      <c r="FZ97" s="254" t="str">
        <f>IFERROR(IF(AND($FU97="mas",'Classificação geral'!$I89=1),'Classificação geral'!J89,""),"")</f>
        <v/>
      </c>
      <c r="GA97" s="254" t="str">
        <f>IFERROR(IF(AND($FU97="mas",'Classificação geral'!$I89=1),'Classificação geral'!S89,""),"")</f>
        <v/>
      </c>
      <c r="GB97" s="254" t="str">
        <f>IFERROR(IF(AND($FU97="mas",'Classificação geral'!$I89=1),'Classificação geral'!U89,""),"")</f>
        <v/>
      </c>
      <c r="GC97" s="254" t="str">
        <f>IFERROR(IF(AND($FU97="mas",'Classificação geral'!$I89=1),'Classificação geral'!V89,""),"")</f>
        <v/>
      </c>
      <c r="GD97" s="254" t="str">
        <f>IFERROR(IF(AND($FU97="mas",'Classificação geral'!$I89=1),'Classificação geral'!K89,""),"")</f>
        <v/>
      </c>
      <c r="GE97" s="254" t="str">
        <f>IFERROR(IF(AND($FU97="mas",'Classificação geral'!$I89=1),'Classificação geral'!W89,""),"")</f>
        <v/>
      </c>
      <c r="GF97" s="254" t="str">
        <f>IFERROR(IF(AND($FU97="mas",'Classificação geral'!$I89=1),'Classificação geral'!Y89,""),"")</f>
        <v/>
      </c>
      <c r="GG97" s="254" t="str">
        <f>IFERROR(IF(AND($FU97="mas",'Classificação geral'!$I89=1),'Classificação geral'!Z89,""),"")</f>
        <v/>
      </c>
      <c r="GH97" s="254" t="str">
        <f>IFERROR(IF(AND($FU97="mas",'Classificação geral'!$I89=1),'Classificação geral'!L89,""),"")</f>
        <v/>
      </c>
      <c r="GI97" s="254" t="str">
        <f>IFERROR(IF(AND($FU97="mas",'Classificação geral'!$I89=1),'Classificação geral'!M89,""),"")</f>
        <v/>
      </c>
      <c r="GJ97" s="302" t="str">
        <f>IFERROR(IF(AND($FU97="mas",'Classificação geral'!$I89=1),'Classificação geral'!AG89,""),"")</f>
        <v/>
      </c>
      <c r="GK97" s="256" t="str">
        <f>IFERROR(RANK(GJ97,GJ:GJ,0)+ COUNTIF($GJ$13:GJ96,GJ97),"")</f>
        <v/>
      </c>
      <c r="GL97" s="244"/>
      <c r="GM97" s="254" t="str">
        <f>IFERROR(IF(AND('Classificação geral'!$H89="fem",'Classificação geral'!$I89=2,'Classificação geral'!$F89="Mini"),'Classificação geral'!$A89,""),"")</f>
        <v/>
      </c>
      <c r="GN97" s="254" t="str">
        <f>IFERROR(IF(AND('Classificação geral'!$H89="fem",'Classificação geral'!$I89=2,'Classificação geral'!$F89="Mini"),'Classificação geral'!$B89,""),"")</f>
        <v/>
      </c>
      <c r="GO97" s="255" t="str">
        <f>IF($GN97='Classificação geral'!$B89,'Classificação geral'!$C89,"")</f>
        <v/>
      </c>
      <c r="GP97" s="255" t="str">
        <f>IF($GN97='Classificação geral'!$B89,'Classificação geral'!$D89,"")</f>
        <v/>
      </c>
      <c r="GQ97" s="255" t="str">
        <f>IF($GN97='Classificação geral'!$B89,'Classificação geral'!$H89,"")</f>
        <v/>
      </c>
      <c r="GR97" s="254" t="str">
        <f>IFERROR(IF(AND($GQ97="fem",'Classificação geral'!$I89=2),'Classificação geral'!I89,""),"")</f>
        <v/>
      </c>
      <c r="GS97" s="254" t="str">
        <f>IFERROR(IF(AND($GQ97="fem",'Classificação geral'!$I89=2),'Classificação geral'!N89,""),"")</f>
        <v/>
      </c>
      <c r="GT97" s="254" t="str">
        <f>IFERROR(IF(AND($GQ97="fem",'Classificação geral'!$I89=2),'Classificação geral'!Q89,""),"")</f>
        <v/>
      </c>
      <c r="GU97" s="254" t="str">
        <f>IFERROR(IF(AND($GQ97="fem",'Classificação geral'!$I89=2),'Classificação geral'!R89,""),"")</f>
        <v/>
      </c>
      <c r="GV97" s="254" t="str">
        <f>IFERROR(IF(AND($GQ97="fem",'Classificação geral'!$I89=2),'Classificação geral'!J89,""),"")</f>
        <v/>
      </c>
      <c r="GW97" s="254" t="str">
        <f>IFERROR(IF(AND($GQ97="fem",'Classificação geral'!$I89=2),'Classificação geral'!S89,""),"")</f>
        <v/>
      </c>
      <c r="GX97" s="254" t="str">
        <f>IFERROR(IF(AND($GQ97="fem",'Classificação geral'!$I89=2),'Classificação geral'!U89,""),"")</f>
        <v/>
      </c>
      <c r="GY97" s="254" t="str">
        <f>IFERROR(IF(AND($GQ97="fem",'Classificação geral'!$I89=2),'Classificação geral'!V89,""),"")</f>
        <v/>
      </c>
      <c r="GZ97" s="254" t="str">
        <f>IFERROR(IF(AND($GQ97="fem",'Classificação geral'!$I89=2),'Classificação geral'!K89,""),"")</f>
        <v/>
      </c>
      <c r="HA97" s="254" t="str">
        <f>IFERROR(IF(AND($GQ97="fem",'Classificação geral'!$I89=2),'Classificação geral'!W89,""),"")</f>
        <v/>
      </c>
      <c r="HB97" s="254" t="str">
        <f>IFERROR(IF(AND($GQ97="fem",'Classificação geral'!$I89=2),'Classificação geral'!Y89,""),"")</f>
        <v/>
      </c>
      <c r="HC97" s="254" t="str">
        <f>IFERROR(IF(AND($GQ97="fem",'Classificação geral'!$I89=2),'Classificação geral'!Z89,""),"")</f>
        <v/>
      </c>
      <c r="HD97" s="254" t="str">
        <f>IFERROR(IF(AND($GQ97="fem",'Classificação geral'!$I89=2),'Classificação geral'!L89,""),"")</f>
        <v/>
      </c>
      <c r="HE97" s="254" t="str">
        <f>IFERROR(IF(AND($GQ97="fem",'Classificação geral'!$I89=2),'Classificação geral'!M89,""),"")</f>
        <v/>
      </c>
      <c r="HF97" s="254" t="str">
        <f>IFERROR(IF(AND($GQ97="fem",'Classificação geral'!$I89=2),'Classificação geral'!AG89,""),"")</f>
        <v/>
      </c>
      <c r="HG97" s="256" t="str">
        <f>IFERROR(RANK(HF97,HF:HF,0)+ COUNTIF(HF$13:$HF95,HF97),"")</f>
        <v/>
      </c>
      <c r="HH97" s="244"/>
      <c r="HI97" s="254" t="str">
        <f>IFERROR(IF(AND('Classificação geral'!$H89="mas",'Classificação geral'!$I89=2,'Classificação geral'!$F89="Mini"),'Classificação geral'!$A89,""),"")</f>
        <v/>
      </c>
      <c r="HJ97" s="254" t="str">
        <f>IFERROR(IF(AND('Classificação geral'!$H89="mas",'Classificação geral'!$I89=2,'Classificação geral'!$F89="Mini"),'Classificação geral'!$B89,""),"")</f>
        <v/>
      </c>
      <c r="HK97" s="255" t="str">
        <f>IF($HJ97='Classificação geral'!$B89,'Classificação geral'!$C89,"")</f>
        <v/>
      </c>
      <c r="HL97" s="255" t="str">
        <f>IF($HJ97='Classificação geral'!$B89,'Classificação geral'!$D89,"")</f>
        <v/>
      </c>
      <c r="HM97" s="255" t="str">
        <f>IF($HJ97='Classificação geral'!$B89,'Classificação geral'!$H89,"")</f>
        <v/>
      </c>
      <c r="HN97" s="254" t="str">
        <f>IFERROR(IF(AND($HM97="mas",'Classificação geral'!$I89=2),'Classificação geral'!I89,""),"")</f>
        <v/>
      </c>
      <c r="HO97" s="254" t="str">
        <f>IFERROR(IF(AND($HM97="mas",'Classificação geral'!$I89=2),'Classificação geral'!N89,""),"")</f>
        <v/>
      </c>
      <c r="HP97" s="254" t="str">
        <f>IFERROR(IF(AND($HM97="mas",'Classificação geral'!$I89=2),'Classificação geral'!Q89,""),"")</f>
        <v/>
      </c>
      <c r="HQ97" s="254" t="str">
        <f>IFERROR(IF(AND($HM97="mas",'Classificação geral'!$I89=2),'Classificação geral'!R89,""),"")</f>
        <v/>
      </c>
      <c r="HR97" s="254" t="str">
        <f>IFERROR(IF(AND($HM97="mas",'Classificação geral'!$I89=2),'Classificação geral'!J89,""),"")</f>
        <v/>
      </c>
      <c r="HS97" s="254" t="str">
        <f>IFERROR(IF(AND($HM97="mas",'Classificação geral'!$I89=2),'Classificação geral'!S89,""),"")</f>
        <v/>
      </c>
      <c r="HT97" s="254" t="str">
        <f>IFERROR(IF(AND($HM97="mas",'Classificação geral'!$I89=2),'Classificação geral'!U89,""),"")</f>
        <v/>
      </c>
      <c r="HU97" s="254" t="str">
        <f>IFERROR(IF(AND($HM97="mas",'Classificação geral'!$I89=2),'Classificação geral'!V89,""),"")</f>
        <v/>
      </c>
      <c r="HV97" s="254" t="str">
        <f>IFERROR(IF(AND($HM97="mas",'Classificação geral'!$I89=2),'Classificação geral'!J89,""),"")</f>
        <v/>
      </c>
      <c r="HW97" s="254" t="str">
        <f>IFERROR(IF(AND($HM97="mas",'Classificação geral'!$I89=2),'Classificação geral'!W89,""),"")</f>
        <v/>
      </c>
      <c r="HX97" s="254" t="str">
        <f>IFERROR(IF(AND($HM97="mas",'Classificação geral'!$I89=2),'Classificação geral'!Y89,""),"")</f>
        <v/>
      </c>
      <c r="HY97" s="254" t="str">
        <f>IFERROR(IF(AND($HM97="mas",'Classificação geral'!$I89=2),'Classificação geral'!Z89,""),"")</f>
        <v/>
      </c>
      <c r="HZ97" s="254" t="str">
        <f>IFERROR(IF(AND($HM97="mas",'Classificação geral'!$I89=2),'Classificação geral'!L89,""),"")</f>
        <v/>
      </c>
      <c r="IA97" s="254" t="str">
        <f>IFERROR(IF(AND($HM97="mas",'Classificação geral'!$I89=2),'Classificação geral'!$AG89,""),"")</f>
        <v/>
      </c>
      <c r="IB97" s="256" t="str">
        <f>IFERROR(RANK(IA97,IA:IA,0)+ COUNTIF($IA$13:IA$13,IA97),"")</f>
        <v/>
      </c>
      <c r="IC97" s="244"/>
      <c r="ID97" s="254" t="str">
        <f>IFERROR(IF(AND('Classificação geral'!$H89="fem",'Classificação geral'!$I89=3,'Classificação geral'!$F89="Mini"),'Classificação geral'!$A89,""),"")</f>
        <v/>
      </c>
      <c r="IE97" s="254" t="str">
        <f>IFERROR(IF(AND('Classificação geral'!$H89="fem",'Classificação geral'!$I89=3,'Classificação geral'!$F89="Mini"),'Classificação geral'!$B89,""),"")</f>
        <v/>
      </c>
      <c r="IF97" s="255" t="str">
        <f>IF($IE97='Classificação geral'!$B89,'Classificação geral'!$C89,"")</f>
        <v/>
      </c>
      <c r="IG97" s="255" t="str">
        <f>IF($IE97='Classificação geral'!$B89,'Classificação geral'!$D89,"")</f>
        <v/>
      </c>
      <c r="IH97" s="255" t="str">
        <f>IF($IE97='Classificação geral'!$B89,'Classificação geral'!$H89,"")</f>
        <v/>
      </c>
      <c r="II97" s="255" t="str">
        <f>IF($IH97='Classificação geral'!$H89,'Classificação geral'!$I89,"")</f>
        <v/>
      </c>
      <c r="IJ97" s="255" t="str">
        <f>IF($II97='Classificação geral'!$I89,'Classificação geral'!$N89,"")</f>
        <v/>
      </c>
      <c r="IK97" s="255" t="str">
        <f>IF($II97='Classificação geral'!$I89,'Classificação geral'!$Q89,"")</f>
        <v/>
      </c>
      <c r="IL97" s="255" t="str">
        <f>IF($II97='Classificação geral'!$I89,'Classificação geral'!$R89,"")</f>
        <v/>
      </c>
      <c r="IM97" s="255" t="str">
        <f>IF($II97='Classificação geral'!$I89,'Classificação geral'!$J89,"")</f>
        <v/>
      </c>
      <c r="IN97" s="255" t="str">
        <f>IF($II97='Classificação geral'!$I89,'Classificação geral'!$S89,"")</f>
        <v/>
      </c>
      <c r="IO97" s="255" t="str">
        <f>IF($II97='Classificação geral'!$I89,'Classificação geral'!$U89,"")</f>
        <v/>
      </c>
      <c r="IP97" s="255" t="str">
        <f>IF($II97='Classificação geral'!$I89,'Classificação geral'!$V89,"")</f>
        <v/>
      </c>
      <c r="IQ97" s="255" t="str">
        <f>IF($II97='Classificação geral'!$I89,'Classificação geral'!$K89,"")</f>
        <v/>
      </c>
      <c r="IR97" s="255" t="str">
        <f>IF($II97='Classificação geral'!$I89,'Classificação geral'!$W89,"")</f>
        <v/>
      </c>
      <c r="IS97" s="255" t="str">
        <f>IF($II97='Classificação geral'!$I89,'Classificação geral'!$Y89,"")</f>
        <v/>
      </c>
      <c r="IT97" s="255" t="str">
        <f>IF($II97='Classificação geral'!$I89,'Classificação geral'!$Z89,"")</f>
        <v/>
      </c>
      <c r="IU97" s="255" t="str">
        <f>IF($II97='Classificação geral'!$I89,'Classificação geral'!$L89,"")</f>
        <v/>
      </c>
      <c r="IV97" s="255" t="str">
        <f>IF($II97='Classificação geral'!$I89,'Classificação geral'!$M89,"")</f>
        <v/>
      </c>
      <c r="IW97" s="255" t="str">
        <f>IF($II97='Classificação geral'!$I89,'Classificação geral'!$AG89,"")</f>
        <v/>
      </c>
      <c r="IX97" s="256" t="str">
        <f>IFERROR(RANK(IW97,IW:IW,0)+ COUNTIF($IW$13:IW95,IW97),"")</f>
        <v/>
      </c>
      <c r="IY97" s="244"/>
      <c r="IZ97" s="254" t="str">
        <f>IFERROR(IF(AND('Classificação geral'!$H89="mas",'Classificação geral'!$I89=3,'Classificação geral'!$F89="Mini"),'Classificação geral'!$A89,""),"")</f>
        <v/>
      </c>
      <c r="JA97" s="254" t="str">
        <f>IFERROR(IF(AND('Classificação geral'!$H89="mas",'Classificação geral'!$I89=3,'Classificação geral'!$F89="Mini"),'Classificação geral'!$B89,""),"")</f>
        <v/>
      </c>
      <c r="JB97" s="255" t="str">
        <f>IF($JA97='Classificação geral'!$B89,'Classificação geral'!$C89,"")</f>
        <v/>
      </c>
      <c r="JC97" s="255" t="str">
        <f>IF($JA97='Classificação geral'!$B89,'Classificação geral'!$D89,"")</f>
        <v/>
      </c>
      <c r="JD97" s="255" t="str">
        <f>IF($JA97='Classificação geral'!$B89,'Classificação geral'!$H89,"")</f>
        <v/>
      </c>
      <c r="JE97" s="254" t="str">
        <f>IFERROR(IF(AND($JD97="mas",'Classificação geral'!$I89=3),'Classificação geral'!I89,""),"")</f>
        <v/>
      </c>
      <c r="JF97" s="254" t="str">
        <f>IFERROR(IF(AND($JD97="mas",'Classificação geral'!$I89=3),'Classificação geral'!N89,""),"")</f>
        <v/>
      </c>
      <c r="JG97" s="254" t="str">
        <f>IFERROR(IF(AND($JD97="mas",'Classificação geral'!$I89=3),'Classificação geral'!Q89,""),"")</f>
        <v/>
      </c>
      <c r="JH97" s="254" t="str">
        <f>IFERROR(IF(AND($JD97="mas",'Classificação geral'!$I89=3),'Classificação geral'!R89,""),"")</f>
        <v/>
      </c>
      <c r="JI97" s="254" t="str">
        <f>IFERROR(IF(AND($JD97="mas",'Classificação geral'!$I89=3),'Classificação geral'!J89,""),"")</f>
        <v/>
      </c>
      <c r="JJ97" s="254" t="str">
        <f>IFERROR(IF(AND($JD97="mas",'Classificação geral'!$I89=3),'Classificação geral'!S89,""),"")</f>
        <v/>
      </c>
      <c r="JK97" s="254" t="str">
        <f>IFERROR(IF(AND($JD97="mas",'Classificação geral'!$I89=3),'Classificação geral'!U89,""),"")</f>
        <v/>
      </c>
      <c r="JL97" s="254" t="str">
        <f>IFERROR(IF(AND($JD97="mas",'Classificação geral'!$I89=3),'Classificação geral'!V89,""),"")</f>
        <v/>
      </c>
      <c r="JM97" s="254" t="str">
        <f>IFERROR(IF(AND($JD97="mas",'Classificação geral'!$I89=3),'Classificação geral'!K89,""),"")</f>
        <v/>
      </c>
      <c r="JN97" s="254" t="str">
        <f>IFERROR(IF(AND($JD97="mas",'Classificação geral'!$I89=3),'Classificação geral'!W89,""),"")</f>
        <v/>
      </c>
      <c r="JO97" s="254" t="str">
        <f>IFERROR(IF(AND($JD97="mas",'Classificação geral'!$I89=3),'Classificação geral'!Y89,""),"")</f>
        <v/>
      </c>
      <c r="JP97" s="254" t="str">
        <f>IFERROR(IF(AND($JD97="mas",'Classificação geral'!$I89=3),'Classificação geral'!Z89,""),"")</f>
        <v/>
      </c>
      <c r="JQ97" s="254" t="str">
        <f>IFERROR(IF(AND($JD97="mas",'Classificação geral'!$I89=3),'Classificação geral'!L89,""),"")</f>
        <v/>
      </c>
      <c r="JR97" s="254" t="str">
        <f>IFERROR(IF(AND($JD97="mas",'Classificação geral'!$I89=3),'Classificação geral'!$AG89,""),"")</f>
        <v/>
      </c>
      <c r="JS97" s="256" t="str">
        <f>IFERROR(RANK(JR97,JR:JR,0)+ COUNTIF(JR$13:$JR95,JR97),"")</f>
        <v/>
      </c>
    </row>
    <row r="98" spans="1:279" s="230" customFormat="1" ht="24.75" customHeight="1" x14ac:dyDescent="0.4">
      <c r="A98" s="297"/>
      <c r="B98" s="309" t="str">
        <f t="shared" si="139"/>
        <v/>
      </c>
      <c r="C98" s="292" t="str">
        <f t="shared" si="140"/>
        <v/>
      </c>
      <c r="D98" s="292" t="str">
        <f t="shared" si="141"/>
        <v/>
      </c>
      <c r="E98" s="292" t="str">
        <f t="shared" si="142"/>
        <v/>
      </c>
      <c r="F98" s="293" t="str">
        <f t="shared" si="143"/>
        <v/>
      </c>
      <c r="G98" s="293" t="str">
        <f t="shared" si="144"/>
        <v/>
      </c>
      <c r="H98" s="294" t="str">
        <f t="shared" si="145"/>
        <v/>
      </c>
      <c r="I98" s="294" t="str">
        <f t="shared" si="146"/>
        <v/>
      </c>
      <c r="J98" s="294" t="str">
        <f t="shared" si="147"/>
        <v/>
      </c>
      <c r="K98" s="294" t="str">
        <f t="shared" si="148"/>
        <v/>
      </c>
      <c r="L98" s="294" t="str">
        <f t="shared" si="149"/>
        <v/>
      </c>
      <c r="M98" s="294" t="str">
        <f t="shared" si="150"/>
        <v/>
      </c>
      <c r="N98" s="294" t="str">
        <f t="shared" si="151"/>
        <v/>
      </c>
      <c r="O98" s="294" t="str">
        <f t="shared" si="152"/>
        <v/>
      </c>
      <c r="P98" s="294" t="str">
        <f t="shared" si="153"/>
        <v/>
      </c>
      <c r="Q98" s="294" t="str">
        <f t="shared" si="154"/>
        <v/>
      </c>
      <c r="R98" s="294" t="str">
        <f t="shared" si="121"/>
        <v/>
      </c>
      <c r="S98" s="294" t="str">
        <f t="shared" si="121"/>
        <v/>
      </c>
      <c r="T98" s="294" t="str">
        <f t="shared" si="155"/>
        <v/>
      </c>
      <c r="U98" s="294" t="str">
        <f t="shared" si="156"/>
        <v/>
      </c>
      <c r="V98" s="295">
        <v>84</v>
      </c>
      <c r="W98" s="296"/>
      <c r="X98" s="296"/>
      <c r="Y98" s="309" t="str">
        <f t="shared" si="157"/>
        <v/>
      </c>
      <c r="Z98" s="292" t="str">
        <f t="shared" si="158"/>
        <v/>
      </c>
      <c r="AA98" s="292" t="str">
        <f t="shared" si="159"/>
        <v/>
      </c>
      <c r="AB98" s="292" t="str">
        <f t="shared" si="160"/>
        <v/>
      </c>
      <c r="AC98" s="293" t="str">
        <f t="shared" si="161"/>
        <v/>
      </c>
      <c r="AD98" s="293" t="str">
        <f t="shared" si="162"/>
        <v/>
      </c>
      <c r="AE98" s="294" t="str">
        <f t="shared" si="163"/>
        <v/>
      </c>
      <c r="AF98" s="294" t="str">
        <f t="shared" si="164"/>
        <v/>
      </c>
      <c r="AG98" s="294" t="str">
        <f t="shared" si="165"/>
        <v/>
      </c>
      <c r="AH98" s="294" t="str">
        <f t="shared" si="166"/>
        <v/>
      </c>
      <c r="AI98" s="294" t="str">
        <f t="shared" si="167"/>
        <v/>
      </c>
      <c r="AJ98" s="294" t="str">
        <f t="shared" si="168"/>
        <v/>
      </c>
      <c r="AK98" s="294" t="str">
        <f t="shared" si="169"/>
        <v/>
      </c>
      <c r="AL98" s="294" t="str">
        <f t="shared" si="170"/>
        <v/>
      </c>
      <c r="AM98" s="294" t="str">
        <f t="shared" si="171"/>
        <v/>
      </c>
      <c r="AN98" s="294" t="str">
        <f t="shared" si="172"/>
        <v/>
      </c>
      <c r="AO98" s="294" t="str">
        <f t="shared" si="122"/>
        <v/>
      </c>
      <c r="AP98" s="294" t="str">
        <f t="shared" si="122"/>
        <v/>
      </c>
      <c r="AQ98" s="294" t="str">
        <f t="shared" si="173"/>
        <v/>
      </c>
      <c r="AR98" s="294" t="str">
        <f t="shared" si="174"/>
        <v/>
      </c>
      <c r="AS98" s="295">
        <v>84</v>
      </c>
      <c r="AT98" s="296"/>
      <c r="AU98" s="297"/>
      <c r="AV98" s="310" t="str">
        <f t="shared" si="175"/>
        <v/>
      </c>
      <c r="AW98" s="292" t="str">
        <f t="shared" si="176"/>
        <v/>
      </c>
      <c r="AX98" s="292" t="str">
        <f t="shared" si="177"/>
        <v/>
      </c>
      <c r="AY98" s="293" t="str">
        <f t="shared" si="178"/>
        <v/>
      </c>
      <c r="AZ98" s="293" t="str">
        <f t="shared" si="179"/>
        <v/>
      </c>
      <c r="BA98" s="293" t="str">
        <f t="shared" si="180"/>
        <v/>
      </c>
      <c r="BB98" s="294" t="str">
        <f t="shared" si="181"/>
        <v/>
      </c>
      <c r="BC98" s="294" t="str">
        <f t="shared" si="182"/>
        <v/>
      </c>
      <c r="BD98" s="294" t="str">
        <f t="shared" si="183"/>
        <v/>
      </c>
      <c r="BE98" s="294" t="str">
        <f t="shared" si="184"/>
        <v/>
      </c>
      <c r="BF98" s="294" t="str">
        <f t="shared" si="185"/>
        <v/>
      </c>
      <c r="BG98" s="294" t="str">
        <f t="shared" si="186"/>
        <v/>
      </c>
      <c r="BH98" s="294" t="str">
        <f t="shared" si="187"/>
        <v/>
      </c>
      <c r="BI98" s="294" t="str">
        <f t="shared" si="188"/>
        <v/>
      </c>
      <c r="BJ98" s="294" t="str">
        <f t="shared" si="189"/>
        <v/>
      </c>
      <c r="BK98" s="294" t="str">
        <f t="shared" si="190"/>
        <v/>
      </c>
      <c r="BL98" s="294" t="str">
        <f t="shared" si="123"/>
        <v/>
      </c>
      <c r="BM98" s="294" t="str">
        <f t="shared" si="123"/>
        <v/>
      </c>
      <c r="BN98" s="294" t="str">
        <f t="shared" si="191"/>
        <v/>
      </c>
      <c r="BO98" s="294" t="str">
        <f t="shared" si="192"/>
        <v/>
      </c>
      <c r="BP98" s="295">
        <v>84</v>
      </c>
      <c r="BQ98" s="296"/>
      <c r="BR98" s="296"/>
      <c r="BS98" s="310" t="str">
        <f t="shared" si="193"/>
        <v/>
      </c>
      <c r="BT98" s="292" t="str">
        <f t="shared" si="194"/>
        <v/>
      </c>
      <c r="BU98" s="292" t="str">
        <f t="shared" si="195"/>
        <v/>
      </c>
      <c r="BV98" s="293" t="str">
        <f t="shared" si="196"/>
        <v/>
      </c>
      <c r="BW98" s="293" t="str">
        <f t="shared" si="197"/>
        <v/>
      </c>
      <c r="BX98" s="293" t="str">
        <f t="shared" si="124"/>
        <v/>
      </c>
      <c r="BY98" s="294" t="str">
        <f t="shared" si="124"/>
        <v/>
      </c>
      <c r="BZ98" s="294" t="str">
        <f t="shared" si="198"/>
        <v/>
      </c>
      <c r="CA98" s="294" t="str">
        <f t="shared" si="199"/>
        <v/>
      </c>
      <c r="CB98" s="294" t="str">
        <f t="shared" si="200"/>
        <v/>
      </c>
      <c r="CC98" s="294" t="str">
        <f t="shared" si="201"/>
        <v/>
      </c>
      <c r="CD98" s="294" t="str">
        <f t="shared" si="202"/>
        <v/>
      </c>
      <c r="CE98" s="294" t="str">
        <f t="shared" si="203"/>
        <v/>
      </c>
      <c r="CF98" s="294" t="str">
        <f t="shared" si="204"/>
        <v/>
      </c>
      <c r="CG98" s="294" t="str">
        <f t="shared" si="205"/>
        <v/>
      </c>
      <c r="CH98" s="294" t="str">
        <f t="shared" si="206"/>
        <v/>
      </c>
      <c r="CI98" s="294" t="str">
        <f t="shared" si="125"/>
        <v/>
      </c>
      <c r="CJ98" s="294" t="str">
        <f t="shared" si="125"/>
        <v/>
      </c>
      <c r="CK98" s="294" t="str">
        <f t="shared" si="207"/>
        <v/>
      </c>
      <c r="CL98" s="294" t="str">
        <f t="shared" si="208"/>
        <v/>
      </c>
      <c r="CM98" s="295">
        <v>84</v>
      </c>
      <c r="CN98" s="297"/>
      <c r="CO98" s="297"/>
      <c r="CP98" s="309" t="str">
        <f t="shared" si="209"/>
        <v/>
      </c>
      <c r="CQ98" s="292" t="str">
        <f t="shared" si="210"/>
        <v/>
      </c>
      <c r="CR98" s="292" t="str">
        <f t="shared" si="211"/>
        <v/>
      </c>
      <c r="CS98" s="292" t="str">
        <f t="shared" si="212"/>
        <v/>
      </c>
      <c r="CT98" s="293" t="str">
        <f t="shared" si="213"/>
        <v/>
      </c>
      <c r="CU98" s="293" t="str">
        <f t="shared" si="214"/>
        <v/>
      </c>
      <c r="CV98" s="294" t="str">
        <f t="shared" si="215"/>
        <v/>
      </c>
      <c r="CW98" s="294" t="str">
        <f t="shared" si="216"/>
        <v/>
      </c>
      <c r="CX98" s="294" t="str">
        <f t="shared" si="217"/>
        <v/>
      </c>
      <c r="CY98" s="294" t="str">
        <f t="shared" si="218"/>
        <v/>
      </c>
      <c r="CZ98" s="294" t="str">
        <f t="shared" si="219"/>
        <v/>
      </c>
      <c r="DA98" s="294" t="str">
        <f t="shared" si="220"/>
        <v/>
      </c>
      <c r="DB98" s="294" t="str">
        <f t="shared" si="221"/>
        <v/>
      </c>
      <c r="DC98" s="294" t="str">
        <f t="shared" si="222"/>
        <v/>
      </c>
      <c r="DD98" s="294" t="str">
        <f t="shared" si="223"/>
        <v/>
      </c>
      <c r="DE98" s="294" t="str">
        <f t="shared" si="224"/>
        <v/>
      </c>
      <c r="DF98" s="294" t="str">
        <f t="shared" si="126"/>
        <v/>
      </c>
      <c r="DG98" s="294" t="str">
        <f t="shared" si="126"/>
        <v/>
      </c>
      <c r="DH98" s="294" t="str">
        <f t="shared" si="225"/>
        <v/>
      </c>
      <c r="DI98" s="294" t="str">
        <f t="shared" si="226"/>
        <v/>
      </c>
      <c r="DJ98" s="295">
        <v>84</v>
      </c>
      <c r="DK98" s="296"/>
      <c r="DL98" s="296"/>
      <c r="DM98" s="309" t="str">
        <f t="shared" si="227"/>
        <v/>
      </c>
      <c r="DN98" s="292" t="str">
        <f t="shared" si="228"/>
        <v/>
      </c>
      <c r="DO98" s="292" t="str">
        <f t="shared" si="229"/>
        <v/>
      </c>
      <c r="DP98" s="292" t="str">
        <f t="shared" si="230"/>
        <v/>
      </c>
      <c r="DQ98" s="293" t="str">
        <f t="shared" si="231"/>
        <v/>
      </c>
      <c r="DR98" s="293" t="str">
        <f t="shared" si="232"/>
        <v/>
      </c>
      <c r="DS98" s="293" t="str">
        <f t="shared" si="127"/>
        <v/>
      </c>
      <c r="DT98" s="293" t="str">
        <f t="shared" si="128"/>
        <v/>
      </c>
      <c r="DU98" s="294" t="str">
        <f t="shared" si="129"/>
        <v/>
      </c>
      <c r="DV98" s="294" t="str">
        <f t="shared" si="130"/>
        <v/>
      </c>
      <c r="DW98" s="294" t="str">
        <f t="shared" si="131"/>
        <v/>
      </c>
      <c r="DX98" s="294" t="str">
        <f t="shared" si="132"/>
        <v/>
      </c>
      <c r="DY98" s="294" t="str">
        <f t="shared" si="133"/>
        <v/>
      </c>
      <c r="DZ98" s="294" t="str">
        <f t="shared" si="134"/>
        <v/>
      </c>
      <c r="EA98" s="294" t="str">
        <f t="shared" si="135"/>
        <v/>
      </c>
      <c r="EB98" s="294" t="str">
        <f t="shared" si="136"/>
        <v/>
      </c>
      <c r="EC98" s="294" t="str">
        <f t="shared" si="137"/>
        <v/>
      </c>
      <c r="ED98" s="294" t="str">
        <f t="shared" si="234"/>
        <v/>
      </c>
      <c r="EE98" s="294" t="str">
        <f t="shared" si="138"/>
        <v/>
      </c>
      <c r="EF98" s="294" t="str">
        <f t="shared" si="233"/>
        <v/>
      </c>
      <c r="EG98" s="295">
        <v>84</v>
      </c>
      <c r="EH98" s="221"/>
      <c r="EI98" s="221"/>
      <c r="EJ98" s="221"/>
      <c r="EK98" s="221"/>
      <c r="EL98" s="221"/>
      <c r="EM98" s="221"/>
      <c r="EN98" s="221"/>
      <c r="EO98" s="221"/>
      <c r="EP98" s="221"/>
      <c r="EQ98" s="221"/>
      <c r="ER98" s="221"/>
      <c r="ES98" s="221"/>
      <c r="ET98" s="221"/>
      <c r="EU98" s="254" t="str">
        <f>IFERROR(IF(AND('Classificação geral'!$H90="FEM",'Classificação geral'!$I90=1,'Classificação geral'!$F90="Mini"),'Classificação geral'!$A90,""),"")</f>
        <v/>
      </c>
      <c r="EV98" s="254" t="str">
        <f>IFERROR(IF(AND('Classificação geral'!$H90="FEM",'Classificação geral'!$I90=1,'Classificação geral'!F90="Mini"),'Classificação geral'!$B90,""),"")</f>
        <v/>
      </c>
      <c r="EW98" s="255" t="str">
        <f>IF($EV98='Classificação geral'!$B90,'Classificação geral'!$C90,"")</f>
        <v/>
      </c>
      <c r="EX98" s="255" t="str">
        <f>IF($EV98='Classificação geral'!$B90,'Classificação geral'!$D90,"")</f>
        <v/>
      </c>
      <c r="EY98" s="255" t="str">
        <f>IF($EV98='Classificação geral'!$B90,'Classificação geral'!$H90,"")</f>
        <v/>
      </c>
      <c r="EZ98" s="255" t="str">
        <f>IF($EY98='Classificação geral'!$H90,'Classificação geral'!$I90,"")</f>
        <v/>
      </c>
      <c r="FA98" s="255" t="str">
        <f>IF($EZ98='Classificação geral'!$I90,'Classificação geral'!$N90,"")</f>
        <v/>
      </c>
      <c r="FB98" s="255" t="str">
        <f>IF($EZ98='Classificação geral'!$I90,'Classificação geral'!$Q90,"")</f>
        <v/>
      </c>
      <c r="FC98" s="255" t="str">
        <f>IF($EZ98='Classificação geral'!$I90,'Classificação geral'!$R90,"")</f>
        <v/>
      </c>
      <c r="FD98" s="255" t="str">
        <f>IF($EZ98='Classificação geral'!$I90,'Classificação geral'!$J90,"")</f>
        <v/>
      </c>
      <c r="FE98" s="255" t="str">
        <f>IF($EZ98='Classificação geral'!$I90,'Classificação geral'!$S90,"")</f>
        <v/>
      </c>
      <c r="FF98" s="255" t="str">
        <f>IF($EZ98='Classificação geral'!$I90,'Classificação geral'!$U90,"")</f>
        <v/>
      </c>
      <c r="FG98" s="255" t="str">
        <f>IF($EZ98='Classificação geral'!$I90,'Classificação geral'!$V90,"")</f>
        <v/>
      </c>
      <c r="FH98" s="255" t="str">
        <f>IF($EZ98='Classificação geral'!$I90,'Classificação geral'!$K90,"")</f>
        <v/>
      </c>
      <c r="FI98" s="255" t="str">
        <f>IF($EZ98='Classificação geral'!$I90,'Classificação geral'!$W90,"")</f>
        <v/>
      </c>
      <c r="FJ98" s="255" t="str">
        <f>IF($EZ98='Classificação geral'!$I90,'Classificação geral'!$Y90,"")</f>
        <v/>
      </c>
      <c r="FK98" s="255" t="str">
        <f>IF($EZ98='Classificação geral'!$I90,'Classificação geral'!$Z90,"")</f>
        <v/>
      </c>
      <c r="FL98" s="255" t="str">
        <f>IF($EZ98='Classificação geral'!$I90,'Classificação geral'!$L90,"")</f>
        <v/>
      </c>
      <c r="FM98" s="255" t="str">
        <f>IF($EZ98='Classificação geral'!$I90,'Classificação geral'!$M90,"")</f>
        <v/>
      </c>
      <c r="FN98" s="255" t="str">
        <f>IF($EZ98='Classificação geral'!$I90,'Classificação geral'!$AG90,"")</f>
        <v/>
      </c>
      <c r="FO98" s="256" t="str">
        <f>IFERROR(RANK(FN98,FN:FN,0)+ COUNTIF($FN$13:FN97,FN98),"")</f>
        <v/>
      </c>
      <c r="FP98" s="244"/>
      <c r="FQ98" s="254" t="str">
        <f>IFERROR(IF(AND('Classificação geral'!$H90="mas",'Classificação geral'!$I90=1,'Classificação geral'!$F90="Mini"),'Classificação geral'!$A90,""),"")</f>
        <v/>
      </c>
      <c r="FR98" s="254" t="str">
        <f>IFERROR(IF(AND('Classificação geral'!$H90="mas",'Classificação geral'!$I90=1,'Classificação geral'!$F90="Mini"),'Classificação geral'!$B90,""),"")</f>
        <v/>
      </c>
      <c r="FS98" s="255" t="str">
        <f>IF($FR98='Classificação geral'!$B90,'Classificação geral'!$C90,"")</f>
        <v/>
      </c>
      <c r="FT98" s="255" t="str">
        <f>IF($FR98='Classificação geral'!$B90,'Classificação geral'!$D90,"")</f>
        <v/>
      </c>
      <c r="FU98" s="255" t="str">
        <f>IF($FR98='Classificação geral'!$B90,'Classificação geral'!$H90,"")</f>
        <v/>
      </c>
      <c r="FV98" s="254" t="str">
        <f>IFERROR(IF(AND($FU98="mas",'Classificação geral'!$I90=1),'Classificação geral'!I90,""),"")</f>
        <v/>
      </c>
      <c r="FW98" s="254" t="str">
        <f>IFERROR(IF(AND($FU98="mas",'Classificação geral'!$I90=1),'Classificação geral'!N90,""),"")</f>
        <v/>
      </c>
      <c r="FX98" s="254" t="str">
        <f>IFERROR(IF(AND($FU98="mas",'Classificação geral'!$I90=1),'Classificação geral'!Q90,""),"")</f>
        <v/>
      </c>
      <c r="FY98" s="254" t="str">
        <f>IFERROR(IF(AND($FU98="mas",'Classificação geral'!$I90=1),'Classificação geral'!R90,""),"")</f>
        <v/>
      </c>
      <c r="FZ98" s="254" t="str">
        <f>IFERROR(IF(AND($FU98="mas",'Classificação geral'!$I90=1),'Classificação geral'!J90,""),"")</f>
        <v/>
      </c>
      <c r="GA98" s="254" t="str">
        <f>IFERROR(IF(AND($FU98="mas",'Classificação geral'!$I90=1),'Classificação geral'!S90,""),"")</f>
        <v/>
      </c>
      <c r="GB98" s="254" t="str">
        <f>IFERROR(IF(AND($FU98="mas",'Classificação geral'!$I90=1),'Classificação geral'!U90,""),"")</f>
        <v/>
      </c>
      <c r="GC98" s="254" t="str">
        <f>IFERROR(IF(AND($FU98="mas",'Classificação geral'!$I90=1),'Classificação geral'!V90,""),"")</f>
        <v/>
      </c>
      <c r="GD98" s="254" t="str">
        <f>IFERROR(IF(AND($FU98="mas",'Classificação geral'!$I90=1),'Classificação geral'!K90,""),"")</f>
        <v/>
      </c>
      <c r="GE98" s="254" t="str">
        <f>IFERROR(IF(AND($FU98="mas",'Classificação geral'!$I90=1),'Classificação geral'!W90,""),"")</f>
        <v/>
      </c>
      <c r="GF98" s="254" t="str">
        <f>IFERROR(IF(AND($FU98="mas",'Classificação geral'!$I90=1),'Classificação geral'!Y90,""),"")</f>
        <v/>
      </c>
      <c r="GG98" s="254" t="str">
        <f>IFERROR(IF(AND($FU98="mas",'Classificação geral'!$I90=1),'Classificação geral'!Z90,""),"")</f>
        <v/>
      </c>
      <c r="GH98" s="254" t="str">
        <f>IFERROR(IF(AND($FU98="mas",'Classificação geral'!$I90=1),'Classificação geral'!L90,""),"")</f>
        <v/>
      </c>
      <c r="GI98" s="254" t="str">
        <f>IFERROR(IF(AND($FU98="mas",'Classificação geral'!$I90=1),'Classificação geral'!M90,""),"")</f>
        <v/>
      </c>
      <c r="GJ98" s="302" t="str">
        <f>IFERROR(IF(AND($FU98="mas",'Classificação geral'!$I90=1),'Classificação geral'!AG90,""),"")</f>
        <v/>
      </c>
      <c r="GK98" s="256" t="str">
        <f>IFERROR(RANK(GJ98,GJ:GJ,0)+ COUNTIF($GJ$13:GJ97,GJ98),"")</f>
        <v/>
      </c>
      <c r="GL98" s="244"/>
      <c r="GM98" s="254" t="str">
        <f>IFERROR(IF(AND('Classificação geral'!$H90="fem",'Classificação geral'!$I90=2,'Classificação geral'!$F90="Mini"),'Classificação geral'!$A90,""),"")</f>
        <v/>
      </c>
      <c r="GN98" s="254" t="str">
        <f>IFERROR(IF(AND('Classificação geral'!$H90="fem",'Classificação geral'!$I90=2,'Classificação geral'!$F90="Mini"),'Classificação geral'!$B90,""),"")</f>
        <v/>
      </c>
      <c r="GO98" s="255" t="str">
        <f>IF($GN98='Classificação geral'!$B90,'Classificação geral'!$C90,"")</f>
        <v/>
      </c>
      <c r="GP98" s="255" t="str">
        <f>IF($GN98='Classificação geral'!$B90,'Classificação geral'!$D90,"")</f>
        <v/>
      </c>
      <c r="GQ98" s="255" t="str">
        <f>IF($GN98='Classificação geral'!$B90,'Classificação geral'!$H90,"")</f>
        <v/>
      </c>
      <c r="GR98" s="254" t="str">
        <f>IFERROR(IF(AND($GQ98="fem",'Classificação geral'!$I90=2),'Classificação geral'!I90,""),"")</f>
        <v/>
      </c>
      <c r="GS98" s="254" t="str">
        <f>IFERROR(IF(AND($GQ98="fem",'Classificação geral'!$I90=2),'Classificação geral'!N90,""),"")</f>
        <v/>
      </c>
      <c r="GT98" s="254" t="str">
        <f>IFERROR(IF(AND($GQ98="fem",'Classificação geral'!$I90=2),'Classificação geral'!Q90,""),"")</f>
        <v/>
      </c>
      <c r="GU98" s="254" t="str">
        <f>IFERROR(IF(AND($GQ98="fem",'Classificação geral'!$I90=2),'Classificação geral'!R90,""),"")</f>
        <v/>
      </c>
      <c r="GV98" s="254" t="str">
        <f>IFERROR(IF(AND($GQ98="fem",'Classificação geral'!$I90=2),'Classificação geral'!J90,""),"")</f>
        <v/>
      </c>
      <c r="GW98" s="254" t="str">
        <f>IFERROR(IF(AND($GQ98="fem",'Classificação geral'!$I90=2),'Classificação geral'!S90,""),"")</f>
        <v/>
      </c>
      <c r="GX98" s="254" t="str">
        <f>IFERROR(IF(AND($GQ98="fem",'Classificação geral'!$I90=2),'Classificação geral'!U90,""),"")</f>
        <v/>
      </c>
      <c r="GY98" s="254" t="str">
        <f>IFERROR(IF(AND($GQ98="fem",'Classificação geral'!$I90=2),'Classificação geral'!V90,""),"")</f>
        <v/>
      </c>
      <c r="GZ98" s="254" t="str">
        <f>IFERROR(IF(AND($GQ98="fem",'Classificação geral'!$I90=2),'Classificação geral'!K90,""),"")</f>
        <v/>
      </c>
      <c r="HA98" s="254" t="str">
        <f>IFERROR(IF(AND($GQ98="fem",'Classificação geral'!$I90=2),'Classificação geral'!W90,""),"")</f>
        <v/>
      </c>
      <c r="HB98" s="254" t="str">
        <f>IFERROR(IF(AND($GQ98="fem",'Classificação geral'!$I90=2),'Classificação geral'!Y90,""),"")</f>
        <v/>
      </c>
      <c r="HC98" s="254" t="str">
        <f>IFERROR(IF(AND($GQ98="fem",'Classificação geral'!$I90=2),'Classificação geral'!Z90,""),"")</f>
        <v/>
      </c>
      <c r="HD98" s="254" t="str">
        <f>IFERROR(IF(AND($GQ98="fem",'Classificação geral'!$I90=2),'Classificação geral'!L90,""),"")</f>
        <v/>
      </c>
      <c r="HE98" s="254" t="str">
        <f>IFERROR(IF(AND($GQ98="fem",'Classificação geral'!$I90=2),'Classificação geral'!M90,""),"")</f>
        <v/>
      </c>
      <c r="HF98" s="254" t="str">
        <f>IFERROR(IF(AND($GQ98="fem",'Classificação geral'!$I90=2),'Classificação geral'!AG90,""),"")</f>
        <v/>
      </c>
      <c r="HG98" s="256" t="str">
        <f>IFERROR(RANK(HF98,HF:HF,0)+ COUNTIF(HF$13:$HF96,HF98),"")</f>
        <v/>
      </c>
      <c r="HH98" s="244"/>
      <c r="HI98" s="254" t="str">
        <f>IFERROR(IF(AND('Classificação geral'!$H90="mas",'Classificação geral'!$I90=2,'Classificação geral'!$F90="Mini"),'Classificação geral'!$A90,""),"")</f>
        <v/>
      </c>
      <c r="HJ98" s="254" t="str">
        <f>IFERROR(IF(AND('Classificação geral'!$H90="mas",'Classificação geral'!$I90=2,'Classificação geral'!$F90="Mini"),'Classificação geral'!$B90,""),"")</f>
        <v/>
      </c>
      <c r="HK98" s="255" t="str">
        <f>IF($HJ98='Classificação geral'!$B90,'Classificação geral'!$C90,"")</f>
        <v/>
      </c>
      <c r="HL98" s="255" t="str">
        <f>IF($HJ98='Classificação geral'!$B90,'Classificação geral'!$D90,"")</f>
        <v/>
      </c>
      <c r="HM98" s="255" t="str">
        <f>IF($HJ98='Classificação geral'!$B90,'Classificação geral'!$H90,"")</f>
        <v/>
      </c>
      <c r="HN98" s="254" t="str">
        <f>IFERROR(IF(AND($HM98="mas",'Classificação geral'!$I90=2),'Classificação geral'!I90,""),"")</f>
        <v/>
      </c>
      <c r="HO98" s="254" t="str">
        <f>IFERROR(IF(AND($HM98="mas",'Classificação geral'!$I90=2),'Classificação geral'!N90,""),"")</f>
        <v/>
      </c>
      <c r="HP98" s="254" t="str">
        <f>IFERROR(IF(AND($HM98="mas",'Classificação geral'!$I90=2),'Classificação geral'!Q90,""),"")</f>
        <v/>
      </c>
      <c r="HQ98" s="254" t="str">
        <f>IFERROR(IF(AND($HM98="mas",'Classificação geral'!$I90=2),'Classificação geral'!R90,""),"")</f>
        <v/>
      </c>
      <c r="HR98" s="254" t="str">
        <f>IFERROR(IF(AND($HM98="mas",'Classificação geral'!$I90=2),'Classificação geral'!J90,""),"")</f>
        <v/>
      </c>
      <c r="HS98" s="254" t="str">
        <f>IFERROR(IF(AND($HM98="mas",'Classificação geral'!$I90=2),'Classificação geral'!S90,""),"")</f>
        <v/>
      </c>
      <c r="HT98" s="254" t="str">
        <f>IFERROR(IF(AND($HM98="mas",'Classificação geral'!$I90=2),'Classificação geral'!U90,""),"")</f>
        <v/>
      </c>
      <c r="HU98" s="254" t="str">
        <f>IFERROR(IF(AND($HM98="mas",'Classificação geral'!$I90=2),'Classificação geral'!V90,""),"")</f>
        <v/>
      </c>
      <c r="HV98" s="254" t="str">
        <f>IFERROR(IF(AND($HM98="mas",'Classificação geral'!$I90=2),'Classificação geral'!J90,""),"")</f>
        <v/>
      </c>
      <c r="HW98" s="254" t="str">
        <f>IFERROR(IF(AND($HM98="mas",'Classificação geral'!$I90=2),'Classificação geral'!W90,""),"")</f>
        <v/>
      </c>
      <c r="HX98" s="254" t="str">
        <f>IFERROR(IF(AND($HM98="mas",'Classificação geral'!$I90=2),'Classificação geral'!Y90,""),"")</f>
        <v/>
      </c>
      <c r="HY98" s="254" t="str">
        <f>IFERROR(IF(AND($HM98="mas",'Classificação geral'!$I90=2),'Classificação geral'!Z90,""),"")</f>
        <v/>
      </c>
      <c r="HZ98" s="254" t="str">
        <f>IFERROR(IF(AND($HM98="mas",'Classificação geral'!$I90=2),'Classificação geral'!L90,""),"")</f>
        <v/>
      </c>
      <c r="IA98" s="254" t="str">
        <f>IFERROR(IF(AND($HM98="mas",'Classificação geral'!$I90=2),'Classificação geral'!$AG90,""),"")</f>
        <v/>
      </c>
      <c r="IB98" s="256" t="str">
        <f>IFERROR(RANK(IA98,IA:IA,0)+ COUNTIF($IA$13:IA$13,IA98),"")</f>
        <v/>
      </c>
      <c r="IC98" s="244"/>
      <c r="ID98" s="254" t="str">
        <f>IFERROR(IF(AND('Classificação geral'!$H90="fem",'Classificação geral'!$I90=3,'Classificação geral'!$F90="Mini"),'Classificação geral'!$A90,""),"")</f>
        <v/>
      </c>
      <c r="IE98" s="254" t="str">
        <f>IFERROR(IF(AND('Classificação geral'!$H90="fem",'Classificação geral'!$I90=3,'Classificação geral'!$F90="Mini"),'Classificação geral'!$B90,""),"")</f>
        <v/>
      </c>
      <c r="IF98" s="255" t="str">
        <f>IF($IE98='Classificação geral'!$B90,'Classificação geral'!$C90,"")</f>
        <v/>
      </c>
      <c r="IG98" s="255" t="str">
        <f>IF($IE98='Classificação geral'!$B90,'Classificação geral'!$D90,"")</f>
        <v/>
      </c>
      <c r="IH98" s="255" t="str">
        <f>IF($IE98='Classificação geral'!$B90,'Classificação geral'!$H90,"")</f>
        <v/>
      </c>
      <c r="II98" s="255" t="str">
        <f>IF($IH98='Classificação geral'!$H90,'Classificação geral'!$I90,"")</f>
        <v/>
      </c>
      <c r="IJ98" s="255" t="str">
        <f>IF($II98='Classificação geral'!$I90,'Classificação geral'!$N90,"")</f>
        <v/>
      </c>
      <c r="IK98" s="255" t="str">
        <f>IF($II98='Classificação geral'!$I90,'Classificação geral'!$Q90,"")</f>
        <v/>
      </c>
      <c r="IL98" s="255" t="str">
        <f>IF($II98='Classificação geral'!$I90,'Classificação geral'!$R90,"")</f>
        <v/>
      </c>
      <c r="IM98" s="255" t="str">
        <f>IF($II98='Classificação geral'!$I90,'Classificação geral'!$J90,"")</f>
        <v/>
      </c>
      <c r="IN98" s="255" t="str">
        <f>IF($II98='Classificação geral'!$I90,'Classificação geral'!$S90,"")</f>
        <v/>
      </c>
      <c r="IO98" s="255" t="str">
        <f>IF($II98='Classificação geral'!$I90,'Classificação geral'!$U90,"")</f>
        <v/>
      </c>
      <c r="IP98" s="255" t="str">
        <f>IF($II98='Classificação geral'!$I90,'Classificação geral'!$V90,"")</f>
        <v/>
      </c>
      <c r="IQ98" s="255" t="str">
        <f>IF($II98='Classificação geral'!$I90,'Classificação geral'!$K90,"")</f>
        <v/>
      </c>
      <c r="IR98" s="255" t="str">
        <f>IF($II98='Classificação geral'!$I90,'Classificação geral'!$W90,"")</f>
        <v/>
      </c>
      <c r="IS98" s="255" t="str">
        <f>IF($II98='Classificação geral'!$I90,'Classificação geral'!$Y90,"")</f>
        <v/>
      </c>
      <c r="IT98" s="255" t="str">
        <f>IF($II98='Classificação geral'!$I90,'Classificação geral'!$Z90,"")</f>
        <v/>
      </c>
      <c r="IU98" s="255" t="str">
        <f>IF($II98='Classificação geral'!$I90,'Classificação geral'!$L90,"")</f>
        <v/>
      </c>
      <c r="IV98" s="255" t="str">
        <f>IF($II98='Classificação geral'!$I90,'Classificação geral'!$M90,"")</f>
        <v/>
      </c>
      <c r="IW98" s="255" t="str">
        <f>IF($II98='Classificação geral'!$I90,'Classificação geral'!$AG90,"")</f>
        <v/>
      </c>
      <c r="IX98" s="256" t="str">
        <f>IFERROR(RANK(IW98,IW:IW,0)+ COUNTIF($IW$13:IW96,IW98),"")</f>
        <v/>
      </c>
      <c r="IY98" s="244"/>
      <c r="IZ98" s="254" t="str">
        <f>IFERROR(IF(AND('Classificação geral'!$H90="mas",'Classificação geral'!$I90=3,'Classificação geral'!$F90="Mini"),'Classificação geral'!$A90,""),"")</f>
        <v/>
      </c>
      <c r="JA98" s="254" t="str">
        <f>IFERROR(IF(AND('Classificação geral'!$H90="mas",'Classificação geral'!$I90=3,'Classificação geral'!$F90="Mini"),'Classificação geral'!$B90,""),"")</f>
        <v/>
      </c>
      <c r="JB98" s="255" t="str">
        <f>IF($JA98='Classificação geral'!$B90,'Classificação geral'!$C90,"")</f>
        <v/>
      </c>
      <c r="JC98" s="255" t="str">
        <f>IF($JA98='Classificação geral'!$B90,'Classificação geral'!$D90,"")</f>
        <v/>
      </c>
      <c r="JD98" s="255" t="str">
        <f>IF($JA98='Classificação geral'!$B90,'Classificação geral'!$H90,"")</f>
        <v/>
      </c>
      <c r="JE98" s="254" t="str">
        <f>IFERROR(IF(AND($JD98="mas",'Classificação geral'!$I90=3),'Classificação geral'!I90,""),"")</f>
        <v/>
      </c>
      <c r="JF98" s="254" t="str">
        <f>IFERROR(IF(AND($JD98="mas",'Classificação geral'!$I90=3),'Classificação geral'!N90,""),"")</f>
        <v/>
      </c>
      <c r="JG98" s="254" t="str">
        <f>IFERROR(IF(AND($JD98="mas",'Classificação geral'!$I90=3),'Classificação geral'!Q90,""),"")</f>
        <v/>
      </c>
      <c r="JH98" s="254" t="str">
        <f>IFERROR(IF(AND($JD98="mas",'Classificação geral'!$I90=3),'Classificação geral'!R90,""),"")</f>
        <v/>
      </c>
      <c r="JI98" s="254" t="str">
        <f>IFERROR(IF(AND($JD98="mas",'Classificação geral'!$I90=3),'Classificação geral'!J90,""),"")</f>
        <v/>
      </c>
      <c r="JJ98" s="254" t="str">
        <f>IFERROR(IF(AND($JD98="mas",'Classificação geral'!$I90=3),'Classificação geral'!S90,""),"")</f>
        <v/>
      </c>
      <c r="JK98" s="254" t="str">
        <f>IFERROR(IF(AND($JD98="mas",'Classificação geral'!$I90=3),'Classificação geral'!U90,""),"")</f>
        <v/>
      </c>
      <c r="JL98" s="254" t="str">
        <f>IFERROR(IF(AND($JD98="mas",'Classificação geral'!$I90=3),'Classificação geral'!V90,""),"")</f>
        <v/>
      </c>
      <c r="JM98" s="254" t="str">
        <f>IFERROR(IF(AND($JD98="mas",'Classificação geral'!$I90=3),'Classificação geral'!K90,""),"")</f>
        <v/>
      </c>
      <c r="JN98" s="254" t="str">
        <f>IFERROR(IF(AND($JD98="mas",'Classificação geral'!$I90=3),'Classificação geral'!W90,""),"")</f>
        <v/>
      </c>
      <c r="JO98" s="254" t="str">
        <f>IFERROR(IF(AND($JD98="mas",'Classificação geral'!$I90=3),'Classificação geral'!Y90,""),"")</f>
        <v/>
      </c>
      <c r="JP98" s="254" t="str">
        <f>IFERROR(IF(AND($JD98="mas",'Classificação geral'!$I90=3),'Classificação geral'!Z90,""),"")</f>
        <v/>
      </c>
      <c r="JQ98" s="254" t="str">
        <f>IFERROR(IF(AND($JD98="mas",'Classificação geral'!$I90=3),'Classificação geral'!L90,""),"")</f>
        <v/>
      </c>
      <c r="JR98" s="254" t="str">
        <f>IFERROR(IF(AND($JD98="mas",'Classificação geral'!$I90=3),'Classificação geral'!$AG90,""),"")</f>
        <v/>
      </c>
      <c r="JS98" s="256" t="str">
        <f>IFERROR(RANK(JR98,JR:JR,0)+ COUNTIF(JR$13:$JR96,JR98),"")</f>
        <v/>
      </c>
    </row>
    <row r="99" spans="1:279" s="230" customFormat="1" ht="24.75" customHeight="1" x14ac:dyDescent="0.4">
      <c r="A99" s="297"/>
      <c r="B99" s="309" t="str">
        <f t="shared" si="139"/>
        <v/>
      </c>
      <c r="C99" s="292" t="str">
        <f t="shared" si="140"/>
        <v/>
      </c>
      <c r="D99" s="292" t="str">
        <f t="shared" si="141"/>
        <v/>
      </c>
      <c r="E99" s="292" t="str">
        <f t="shared" si="142"/>
        <v/>
      </c>
      <c r="F99" s="293" t="str">
        <f t="shared" si="143"/>
        <v/>
      </c>
      <c r="G99" s="293" t="str">
        <f t="shared" si="144"/>
        <v/>
      </c>
      <c r="H99" s="294" t="str">
        <f t="shared" si="145"/>
        <v/>
      </c>
      <c r="I99" s="294" t="str">
        <f t="shared" si="146"/>
        <v/>
      </c>
      <c r="J99" s="294" t="str">
        <f t="shared" si="147"/>
        <v/>
      </c>
      <c r="K99" s="294" t="str">
        <f t="shared" si="148"/>
        <v/>
      </c>
      <c r="L99" s="294" t="str">
        <f t="shared" si="149"/>
        <v/>
      </c>
      <c r="M99" s="294" t="str">
        <f t="shared" si="150"/>
        <v/>
      </c>
      <c r="N99" s="294" t="str">
        <f t="shared" si="151"/>
        <v/>
      </c>
      <c r="O99" s="294" t="str">
        <f t="shared" si="152"/>
        <v/>
      </c>
      <c r="P99" s="294" t="str">
        <f t="shared" si="153"/>
        <v/>
      </c>
      <c r="Q99" s="294" t="str">
        <f t="shared" si="154"/>
        <v/>
      </c>
      <c r="R99" s="294" t="str">
        <f t="shared" ref="R99:S99" si="235">IFERROR(INDEX($FK$15:$FK$161,MATCH($V99,$FO$15:$FO$161,0)),"")</f>
        <v/>
      </c>
      <c r="S99" s="294" t="str">
        <f t="shared" si="235"/>
        <v/>
      </c>
      <c r="T99" s="294" t="str">
        <f t="shared" si="155"/>
        <v/>
      </c>
      <c r="U99" s="294" t="str">
        <f t="shared" si="156"/>
        <v/>
      </c>
      <c r="V99" s="295">
        <v>85</v>
      </c>
      <c r="W99" s="296"/>
      <c r="X99" s="296"/>
      <c r="Y99" s="309" t="str">
        <f t="shared" si="157"/>
        <v/>
      </c>
      <c r="Z99" s="292" t="str">
        <f t="shared" si="158"/>
        <v/>
      </c>
      <c r="AA99" s="292" t="str">
        <f t="shared" si="159"/>
        <v/>
      </c>
      <c r="AB99" s="292" t="str">
        <f t="shared" si="160"/>
        <v/>
      </c>
      <c r="AC99" s="293" t="str">
        <f t="shared" si="161"/>
        <v/>
      </c>
      <c r="AD99" s="293" t="str">
        <f t="shared" si="162"/>
        <v/>
      </c>
      <c r="AE99" s="294" t="str">
        <f t="shared" si="163"/>
        <v/>
      </c>
      <c r="AF99" s="294" t="str">
        <f t="shared" si="164"/>
        <v/>
      </c>
      <c r="AG99" s="294" t="str">
        <f t="shared" si="165"/>
        <v/>
      </c>
      <c r="AH99" s="294" t="str">
        <f t="shared" si="166"/>
        <v/>
      </c>
      <c r="AI99" s="294" t="str">
        <f t="shared" si="167"/>
        <v/>
      </c>
      <c r="AJ99" s="294" t="str">
        <f t="shared" si="168"/>
        <v/>
      </c>
      <c r="AK99" s="294" t="str">
        <f t="shared" si="169"/>
        <v/>
      </c>
      <c r="AL99" s="294" t="str">
        <f t="shared" si="170"/>
        <v/>
      </c>
      <c r="AM99" s="294" t="str">
        <f t="shared" si="171"/>
        <v/>
      </c>
      <c r="AN99" s="294" t="str">
        <f t="shared" si="172"/>
        <v/>
      </c>
      <c r="AO99" s="294" t="str">
        <f t="shared" ref="AO99:AP99" si="236">IFERROR(INDEX($GG$15:$GG$161,MATCH($AS99,$GK$15:$GK$161,0)),"")</f>
        <v/>
      </c>
      <c r="AP99" s="294" t="str">
        <f t="shared" si="236"/>
        <v/>
      </c>
      <c r="AQ99" s="294" t="str">
        <f t="shared" si="173"/>
        <v/>
      </c>
      <c r="AR99" s="294" t="str">
        <f t="shared" si="174"/>
        <v/>
      </c>
      <c r="AS99" s="295">
        <v>85</v>
      </c>
      <c r="AT99" s="296"/>
      <c r="AU99" s="297"/>
      <c r="AV99" s="310" t="str">
        <f t="shared" si="175"/>
        <v/>
      </c>
      <c r="AW99" s="292" t="str">
        <f t="shared" si="176"/>
        <v/>
      </c>
      <c r="AX99" s="292" t="str">
        <f t="shared" si="177"/>
        <v/>
      </c>
      <c r="AY99" s="293" t="str">
        <f t="shared" si="178"/>
        <v/>
      </c>
      <c r="AZ99" s="293" t="str">
        <f t="shared" si="179"/>
        <v/>
      </c>
      <c r="BA99" s="293" t="str">
        <f t="shared" si="180"/>
        <v/>
      </c>
      <c r="BB99" s="294" t="str">
        <f t="shared" si="181"/>
        <v/>
      </c>
      <c r="BC99" s="294" t="str">
        <f t="shared" si="182"/>
        <v/>
      </c>
      <c r="BD99" s="294" t="str">
        <f t="shared" si="183"/>
        <v/>
      </c>
      <c r="BE99" s="294" t="str">
        <f t="shared" si="184"/>
        <v/>
      </c>
      <c r="BF99" s="294" t="str">
        <f t="shared" si="185"/>
        <v/>
      </c>
      <c r="BG99" s="294" t="str">
        <f t="shared" si="186"/>
        <v/>
      </c>
      <c r="BH99" s="294" t="str">
        <f t="shared" si="187"/>
        <v/>
      </c>
      <c r="BI99" s="294" t="str">
        <f t="shared" si="188"/>
        <v/>
      </c>
      <c r="BJ99" s="294" t="str">
        <f t="shared" si="189"/>
        <v/>
      </c>
      <c r="BK99" s="294" t="str">
        <f t="shared" si="190"/>
        <v/>
      </c>
      <c r="BL99" s="294" t="str">
        <f t="shared" ref="BL99:BM99" si="237">IFERROR(INDEX($HC$15:$HC$161,MATCH($BP99,$HG$15:$HG$161,0)),"")</f>
        <v/>
      </c>
      <c r="BM99" s="294" t="str">
        <f t="shared" si="237"/>
        <v/>
      </c>
      <c r="BN99" s="294" t="str">
        <f t="shared" si="191"/>
        <v/>
      </c>
      <c r="BO99" s="294" t="str">
        <f t="shared" si="192"/>
        <v/>
      </c>
      <c r="BP99" s="295">
        <v>85</v>
      </c>
      <c r="BQ99" s="296"/>
      <c r="BR99" s="296"/>
      <c r="BS99" s="310" t="str">
        <f t="shared" si="193"/>
        <v/>
      </c>
      <c r="BT99" s="292" t="str">
        <f t="shared" si="194"/>
        <v/>
      </c>
      <c r="BU99" s="292" t="str">
        <f t="shared" si="195"/>
        <v/>
      </c>
      <c r="BV99" s="293" t="str">
        <f t="shared" si="196"/>
        <v/>
      </c>
      <c r="BW99" s="293" t="str">
        <f t="shared" si="197"/>
        <v/>
      </c>
      <c r="BX99" s="293" t="str">
        <f t="shared" ref="BX99:BY99" si="238">IFERROR(INDEX($HN$15:$HN$161,MATCH($CM99,$IB$15:$IB$161,0)),"")</f>
        <v/>
      </c>
      <c r="BY99" s="294" t="str">
        <f t="shared" si="238"/>
        <v/>
      </c>
      <c r="BZ99" s="294" t="str">
        <f t="shared" si="198"/>
        <v/>
      </c>
      <c r="CA99" s="294" t="str">
        <f t="shared" si="199"/>
        <v/>
      </c>
      <c r="CB99" s="294" t="str">
        <f t="shared" si="200"/>
        <v/>
      </c>
      <c r="CC99" s="294" t="str">
        <f t="shared" si="201"/>
        <v/>
      </c>
      <c r="CD99" s="294" t="str">
        <f t="shared" si="202"/>
        <v/>
      </c>
      <c r="CE99" s="294" t="str">
        <f t="shared" si="203"/>
        <v/>
      </c>
      <c r="CF99" s="294" t="str">
        <f t="shared" si="204"/>
        <v/>
      </c>
      <c r="CG99" s="294" t="str">
        <f t="shared" si="205"/>
        <v/>
      </c>
      <c r="CH99" s="294" t="str">
        <f t="shared" si="206"/>
        <v/>
      </c>
      <c r="CI99" s="294" t="str">
        <f t="shared" ref="CI99:CJ99" si="239">IFERROR(INDEX($HY$15:$HY$161,MATCH($CM99,$IB$15:$IB$161,0)),"")</f>
        <v/>
      </c>
      <c r="CJ99" s="294" t="str">
        <f t="shared" si="239"/>
        <v/>
      </c>
      <c r="CK99" s="294" t="str">
        <f t="shared" si="207"/>
        <v/>
      </c>
      <c r="CL99" s="294" t="str">
        <f t="shared" si="208"/>
        <v/>
      </c>
      <c r="CM99" s="295">
        <v>85</v>
      </c>
      <c r="CN99" s="297"/>
      <c r="CO99" s="297"/>
      <c r="CP99" s="309" t="str">
        <f t="shared" si="209"/>
        <v/>
      </c>
      <c r="CQ99" s="292" t="str">
        <f t="shared" si="210"/>
        <v/>
      </c>
      <c r="CR99" s="292" t="str">
        <f t="shared" si="211"/>
        <v/>
      </c>
      <c r="CS99" s="292" t="str">
        <f t="shared" si="212"/>
        <v/>
      </c>
      <c r="CT99" s="293" t="str">
        <f t="shared" si="213"/>
        <v/>
      </c>
      <c r="CU99" s="293" t="str">
        <f t="shared" si="214"/>
        <v/>
      </c>
      <c r="CV99" s="294" t="str">
        <f t="shared" si="215"/>
        <v/>
      </c>
      <c r="CW99" s="294" t="str">
        <f t="shared" si="216"/>
        <v/>
      </c>
      <c r="CX99" s="294" t="str">
        <f t="shared" si="217"/>
        <v/>
      </c>
      <c r="CY99" s="294" t="str">
        <f t="shared" si="218"/>
        <v/>
      </c>
      <c r="CZ99" s="294" t="str">
        <f t="shared" si="219"/>
        <v/>
      </c>
      <c r="DA99" s="294" t="str">
        <f t="shared" si="220"/>
        <v/>
      </c>
      <c r="DB99" s="294" t="str">
        <f t="shared" si="221"/>
        <v/>
      </c>
      <c r="DC99" s="294" t="str">
        <f t="shared" si="222"/>
        <v/>
      </c>
      <c r="DD99" s="294" t="str">
        <f t="shared" si="223"/>
        <v/>
      </c>
      <c r="DE99" s="294" t="str">
        <f t="shared" si="224"/>
        <v/>
      </c>
      <c r="DF99" s="294" t="str">
        <f t="shared" ref="DF99:DG99" si="240">IFERROR(INDEX($IT$15:$IT$161,MATCH($DJ99,$IX$15:$IX$161,0)),"")</f>
        <v/>
      </c>
      <c r="DG99" s="294" t="str">
        <f t="shared" si="240"/>
        <v/>
      </c>
      <c r="DH99" s="294" t="str">
        <f t="shared" si="225"/>
        <v/>
      </c>
      <c r="DI99" s="294" t="str">
        <f t="shared" si="226"/>
        <v/>
      </c>
      <c r="DJ99" s="295">
        <v>85</v>
      </c>
      <c r="DK99" s="296"/>
      <c r="DL99" s="296"/>
      <c r="DM99" s="309" t="str">
        <f t="shared" si="227"/>
        <v/>
      </c>
      <c r="DN99" s="292" t="str">
        <f t="shared" si="228"/>
        <v/>
      </c>
      <c r="DO99" s="292" t="str">
        <f t="shared" si="229"/>
        <v/>
      </c>
      <c r="DP99" s="292" t="str">
        <f t="shared" si="230"/>
        <v/>
      </c>
      <c r="DQ99" s="293" t="str">
        <f t="shared" si="231"/>
        <v/>
      </c>
      <c r="DR99" s="293" t="str">
        <f t="shared" si="232"/>
        <v/>
      </c>
      <c r="DS99" s="293" t="str">
        <f t="shared" si="127"/>
        <v/>
      </c>
      <c r="DT99" s="293" t="str">
        <f t="shared" si="128"/>
        <v/>
      </c>
      <c r="DU99" s="294" t="str">
        <f t="shared" si="129"/>
        <v/>
      </c>
      <c r="DV99" s="294" t="str">
        <f t="shared" si="130"/>
        <v/>
      </c>
      <c r="DW99" s="294" t="str">
        <f t="shared" si="131"/>
        <v/>
      </c>
      <c r="DX99" s="294" t="str">
        <f t="shared" si="132"/>
        <v/>
      </c>
      <c r="DY99" s="294" t="str">
        <f t="shared" si="133"/>
        <v/>
      </c>
      <c r="DZ99" s="294" t="str">
        <f t="shared" si="134"/>
        <v/>
      </c>
      <c r="EA99" s="294" t="str">
        <f t="shared" si="135"/>
        <v/>
      </c>
      <c r="EB99" s="294" t="str">
        <f t="shared" si="136"/>
        <v/>
      </c>
      <c r="EC99" s="294" t="str">
        <f t="shared" si="137"/>
        <v/>
      </c>
      <c r="ED99" s="294" t="str">
        <f t="shared" si="234"/>
        <v/>
      </c>
      <c r="EE99" s="294" t="str">
        <f t="shared" si="138"/>
        <v/>
      </c>
      <c r="EF99" s="294" t="str">
        <f t="shared" si="233"/>
        <v/>
      </c>
      <c r="EG99" s="295">
        <v>85</v>
      </c>
      <c r="EH99" s="221"/>
      <c r="EI99" s="221"/>
      <c r="EJ99" s="221"/>
      <c r="EK99" s="221"/>
      <c r="EL99" s="221"/>
      <c r="EM99" s="221"/>
      <c r="EN99" s="221"/>
      <c r="EO99" s="221"/>
      <c r="EP99" s="221"/>
      <c r="EQ99" s="221"/>
      <c r="ER99" s="221"/>
      <c r="ES99" s="221"/>
      <c r="ET99" s="221"/>
      <c r="EU99" s="254" t="str">
        <f>IFERROR(IF(AND('Classificação geral'!$H91="FEM",'Classificação geral'!$I91=1,'Classificação geral'!$F91="Mini"),'Classificação geral'!$A91,""),"")</f>
        <v/>
      </c>
      <c r="EV99" s="254" t="str">
        <f>IFERROR(IF(AND('Classificação geral'!$H91="FEM",'Classificação geral'!$I91=1,'Classificação geral'!F91="Mini"),'Classificação geral'!$B91,""),"")</f>
        <v/>
      </c>
      <c r="EW99" s="255" t="str">
        <f>IF($EV99='Classificação geral'!$B91,'Classificação geral'!$C91,"")</f>
        <v/>
      </c>
      <c r="EX99" s="255" t="str">
        <f>IF($EV99='Classificação geral'!$B91,'Classificação geral'!$D91,"")</f>
        <v/>
      </c>
      <c r="EY99" s="255" t="str">
        <f>IF($EV99='Classificação geral'!$B91,'Classificação geral'!$H91,"")</f>
        <v/>
      </c>
      <c r="EZ99" s="255" t="str">
        <f>IF($EY99='Classificação geral'!$H91,'Classificação geral'!$I91,"")</f>
        <v/>
      </c>
      <c r="FA99" s="255" t="str">
        <f>IF($EZ99='Classificação geral'!$I91,'Classificação geral'!$N91,"")</f>
        <v/>
      </c>
      <c r="FB99" s="255" t="str">
        <f>IF($EZ99='Classificação geral'!$I91,'Classificação geral'!$Q91,"")</f>
        <v/>
      </c>
      <c r="FC99" s="255" t="str">
        <f>IF($EZ99='Classificação geral'!$I91,'Classificação geral'!$R91,"")</f>
        <v/>
      </c>
      <c r="FD99" s="255" t="str">
        <f>IF($EZ99='Classificação geral'!$I91,'Classificação geral'!$J91,"")</f>
        <v/>
      </c>
      <c r="FE99" s="255" t="str">
        <f>IF($EZ99='Classificação geral'!$I91,'Classificação geral'!$S91,"")</f>
        <v/>
      </c>
      <c r="FF99" s="255" t="str">
        <f>IF($EZ99='Classificação geral'!$I91,'Classificação geral'!$U91,"")</f>
        <v/>
      </c>
      <c r="FG99" s="255" t="str">
        <f>IF($EZ99='Classificação geral'!$I91,'Classificação geral'!$V91,"")</f>
        <v/>
      </c>
      <c r="FH99" s="255" t="str">
        <f>IF($EZ99='Classificação geral'!$I91,'Classificação geral'!$K91,"")</f>
        <v/>
      </c>
      <c r="FI99" s="255" t="str">
        <f>IF($EZ99='Classificação geral'!$I91,'Classificação geral'!$W91,"")</f>
        <v/>
      </c>
      <c r="FJ99" s="255" t="str">
        <f>IF($EZ99='Classificação geral'!$I91,'Classificação geral'!$Y91,"")</f>
        <v/>
      </c>
      <c r="FK99" s="255" t="str">
        <f>IF($EZ99='Classificação geral'!$I91,'Classificação geral'!$Z91,"")</f>
        <v/>
      </c>
      <c r="FL99" s="255" t="str">
        <f>IF($EZ99='Classificação geral'!$I91,'Classificação geral'!$L91,"")</f>
        <v/>
      </c>
      <c r="FM99" s="255" t="str">
        <f>IF($EZ99='Classificação geral'!$I91,'Classificação geral'!$M91,"")</f>
        <v/>
      </c>
      <c r="FN99" s="255" t="str">
        <f>IF($EZ99='Classificação geral'!$I91,'Classificação geral'!$AG91,"")</f>
        <v/>
      </c>
      <c r="FO99" s="256" t="str">
        <f>IFERROR(RANK(FN99,FN:FN,0)+ COUNTIF($FN$13:FN98,FN99),"")</f>
        <v/>
      </c>
      <c r="FP99" s="244"/>
      <c r="FQ99" s="254" t="str">
        <f>IFERROR(IF(AND('Classificação geral'!$H91="mas",'Classificação geral'!$I91=1,'Classificação geral'!$F91="Mini"),'Classificação geral'!$A91,""),"")</f>
        <v/>
      </c>
      <c r="FR99" s="254" t="str">
        <f>IFERROR(IF(AND('Classificação geral'!$H91="mas",'Classificação geral'!$I91=1,'Classificação geral'!$F91="Mini"),'Classificação geral'!$B91,""),"")</f>
        <v/>
      </c>
      <c r="FS99" s="255" t="str">
        <f>IF($FR99='Classificação geral'!$B91,'Classificação geral'!$C91,"")</f>
        <v/>
      </c>
      <c r="FT99" s="255" t="str">
        <f>IF($FR99='Classificação geral'!$B91,'Classificação geral'!$D91,"")</f>
        <v/>
      </c>
      <c r="FU99" s="255" t="str">
        <f>IF($FR99='Classificação geral'!$B91,'Classificação geral'!$H91,"")</f>
        <v/>
      </c>
      <c r="FV99" s="254" t="str">
        <f>IFERROR(IF(AND($FU99="mas",'Classificação geral'!$I91=1),'Classificação geral'!I91,""),"")</f>
        <v/>
      </c>
      <c r="FW99" s="254" t="str">
        <f>IFERROR(IF(AND($FU99="mas",'Classificação geral'!$I91=1),'Classificação geral'!N91,""),"")</f>
        <v/>
      </c>
      <c r="FX99" s="254" t="str">
        <f>IFERROR(IF(AND($FU99="mas",'Classificação geral'!$I91=1),'Classificação geral'!Q91,""),"")</f>
        <v/>
      </c>
      <c r="FY99" s="254" t="str">
        <f>IFERROR(IF(AND($FU99="mas",'Classificação geral'!$I91=1),'Classificação geral'!R91,""),"")</f>
        <v/>
      </c>
      <c r="FZ99" s="254" t="str">
        <f>IFERROR(IF(AND($FU99="mas",'Classificação geral'!$I91=1),'Classificação geral'!J91,""),"")</f>
        <v/>
      </c>
      <c r="GA99" s="254" t="str">
        <f>IFERROR(IF(AND($FU99="mas",'Classificação geral'!$I91=1),'Classificação geral'!S91,""),"")</f>
        <v/>
      </c>
      <c r="GB99" s="254" t="str">
        <f>IFERROR(IF(AND($FU99="mas",'Classificação geral'!$I91=1),'Classificação geral'!U91,""),"")</f>
        <v/>
      </c>
      <c r="GC99" s="254" t="str">
        <f>IFERROR(IF(AND($FU99="mas",'Classificação geral'!$I91=1),'Classificação geral'!V91,""),"")</f>
        <v/>
      </c>
      <c r="GD99" s="254" t="str">
        <f>IFERROR(IF(AND($FU99="mas",'Classificação geral'!$I91=1),'Classificação geral'!K91,""),"")</f>
        <v/>
      </c>
      <c r="GE99" s="254" t="str">
        <f>IFERROR(IF(AND($FU99="mas",'Classificação geral'!$I91=1),'Classificação geral'!W91,""),"")</f>
        <v/>
      </c>
      <c r="GF99" s="254" t="str">
        <f>IFERROR(IF(AND($FU99="mas",'Classificação geral'!$I91=1),'Classificação geral'!Y91,""),"")</f>
        <v/>
      </c>
      <c r="GG99" s="254" t="str">
        <f>IFERROR(IF(AND($FU99="mas",'Classificação geral'!$I91=1),'Classificação geral'!Z91,""),"")</f>
        <v/>
      </c>
      <c r="GH99" s="254" t="str">
        <f>IFERROR(IF(AND($FU99="mas",'Classificação geral'!$I91=1),'Classificação geral'!L91,""),"")</f>
        <v/>
      </c>
      <c r="GI99" s="254" t="str">
        <f>IFERROR(IF(AND($FU99="mas",'Classificação geral'!$I91=1),'Classificação geral'!M91,""),"")</f>
        <v/>
      </c>
      <c r="GJ99" s="302" t="str">
        <f>IFERROR(IF(AND($FU99="mas",'Classificação geral'!$I91=1),'Classificação geral'!AG91,""),"")</f>
        <v/>
      </c>
      <c r="GK99" s="256" t="str">
        <f>IFERROR(RANK(GJ99,GJ:GJ,0)+ COUNTIF($GJ$13:GJ98,GJ99),"")</f>
        <v/>
      </c>
      <c r="GL99" s="244"/>
      <c r="GM99" s="254" t="str">
        <f>IFERROR(IF(AND('Classificação geral'!$H91="fem",'Classificação geral'!$I91=2,'Classificação geral'!$F91="Mini"),'Classificação geral'!$A91,""),"")</f>
        <v/>
      </c>
      <c r="GN99" s="254" t="str">
        <f>IFERROR(IF(AND('Classificação geral'!$H91="fem",'Classificação geral'!$I91=2,'Classificação geral'!$F91="Mini"),'Classificação geral'!$B91,""),"")</f>
        <v/>
      </c>
      <c r="GO99" s="255" t="str">
        <f>IF($GN99='Classificação geral'!$B91,'Classificação geral'!$C91,"")</f>
        <v/>
      </c>
      <c r="GP99" s="255" t="str">
        <f>IF($GN99='Classificação geral'!$B91,'Classificação geral'!$D91,"")</f>
        <v/>
      </c>
      <c r="GQ99" s="255" t="str">
        <f>IF($GN99='Classificação geral'!$B91,'Classificação geral'!$H91,"")</f>
        <v/>
      </c>
      <c r="GR99" s="254" t="str">
        <f>IFERROR(IF(AND($GQ99="fem",'Classificação geral'!$I91=2),'Classificação geral'!I91,""),"")</f>
        <v/>
      </c>
      <c r="GS99" s="254" t="str">
        <f>IFERROR(IF(AND($GQ99="fem",'Classificação geral'!$I91=2),'Classificação geral'!N91,""),"")</f>
        <v/>
      </c>
      <c r="GT99" s="254" t="str">
        <f>IFERROR(IF(AND($GQ99="fem",'Classificação geral'!$I91=2),'Classificação geral'!Q91,""),"")</f>
        <v/>
      </c>
      <c r="GU99" s="254" t="str">
        <f>IFERROR(IF(AND($GQ99="fem",'Classificação geral'!$I91=2),'Classificação geral'!R91,""),"")</f>
        <v/>
      </c>
      <c r="GV99" s="254" t="str">
        <f>IFERROR(IF(AND($GQ99="fem",'Classificação geral'!$I91=2),'Classificação geral'!J91,""),"")</f>
        <v/>
      </c>
      <c r="GW99" s="254" t="str">
        <f>IFERROR(IF(AND($GQ99="fem",'Classificação geral'!$I91=2),'Classificação geral'!S91,""),"")</f>
        <v/>
      </c>
      <c r="GX99" s="254" t="str">
        <f>IFERROR(IF(AND($GQ99="fem",'Classificação geral'!$I91=2),'Classificação geral'!U91,""),"")</f>
        <v/>
      </c>
      <c r="GY99" s="254" t="str">
        <f>IFERROR(IF(AND($GQ99="fem",'Classificação geral'!$I91=2),'Classificação geral'!V91,""),"")</f>
        <v/>
      </c>
      <c r="GZ99" s="254" t="str">
        <f>IFERROR(IF(AND($GQ99="fem",'Classificação geral'!$I91=2),'Classificação geral'!K91,""),"")</f>
        <v/>
      </c>
      <c r="HA99" s="254" t="str">
        <f>IFERROR(IF(AND($GQ99="fem",'Classificação geral'!$I91=2),'Classificação geral'!W91,""),"")</f>
        <v/>
      </c>
      <c r="HB99" s="254" t="str">
        <f>IFERROR(IF(AND($GQ99="fem",'Classificação geral'!$I91=2),'Classificação geral'!Y91,""),"")</f>
        <v/>
      </c>
      <c r="HC99" s="254" t="str">
        <f>IFERROR(IF(AND($GQ99="fem",'Classificação geral'!$I91=2),'Classificação geral'!Z91,""),"")</f>
        <v/>
      </c>
      <c r="HD99" s="254" t="str">
        <f>IFERROR(IF(AND($GQ99="fem",'Classificação geral'!$I91=2),'Classificação geral'!L91,""),"")</f>
        <v/>
      </c>
      <c r="HE99" s="254" t="str">
        <f>IFERROR(IF(AND($GQ99="fem",'Classificação geral'!$I91=2),'Classificação geral'!M91,""),"")</f>
        <v/>
      </c>
      <c r="HF99" s="254" t="str">
        <f>IFERROR(IF(AND($GQ99="fem",'Classificação geral'!$I91=2),'Classificação geral'!AG91,""),"")</f>
        <v/>
      </c>
      <c r="HG99" s="256" t="str">
        <f>IFERROR(RANK(HF99,HF:HF,0)+ COUNTIF(HF$13:$HF97,HF99),"")</f>
        <v/>
      </c>
      <c r="HH99" s="244"/>
      <c r="HI99" s="254" t="str">
        <f>IFERROR(IF(AND('Classificação geral'!$H91="mas",'Classificação geral'!$I91=2,'Classificação geral'!$F91="Mini"),'Classificação geral'!$A91,""),"")</f>
        <v/>
      </c>
      <c r="HJ99" s="254" t="str">
        <f>IFERROR(IF(AND('Classificação geral'!$H91="mas",'Classificação geral'!$I91=2,'Classificação geral'!$F91="Mini"),'Classificação geral'!$B91,""),"")</f>
        <v/>
      </c>
      <c r="HK99" s="255" t="str">
        <f>IF($HJ99='Classificação geral'!$B91,'Classificação geral'!$C91,"")</f>
        <v/>
      </c>
      <c r="HL99" s="255" t="str">
        <f>IF($HJ99='Classificação geral'!$B91,'Classificação geral'!$D91,"")</f>
        <v/>
      </c>
      <c r="HM99" s="255" t="str">
        <f>IF($HJ99='Classificação geral'!$B91,'Classificação geral'!$H91,"")</f>
        <v/>
      </c>
      <c r="HN99" s="254" t="str">
        <f>IFERROR(IF(AND($HM99="mas",'Classificação geral'!$I91=2),'Classificação geral'!I91,""),"")</f>
        <v/>
      </c>
      <c r="HO99" s="254" t="str">
        <f>IFERROR(IF(AND($HM99="mas",'Classificação geral'!$I91=2),'Classificação geral'!N91,""),"")</f>
        <v/>
      </c>
      <c r="HP99" s="254" t="str">
        <f>IFERROR(IF(AND($HM99="mas",'Classificação geral'!$I91=2),'Classificação geral'!Q91,""),"")</f>
        <v/>
      </c>
      <c r="HQ99" s="254" t="str">
        <f>IFERROR(IF(AND($HM99="mas",'Classificação geral'!$I91=2),'Classificação geral'!R91,""),"")</f>
        <v/>
      </c>
      <c r="HR99" s="254" t="str">
        <f>IFERROR(IF(AND($HM99="mas",'Classificação geral'!$I91=2),'Classificação geral'!J91,""),"")</f>
        <v/>
      </c>
      <c r="HS99" s="254" t="str">
        <f>IFERROR(IF(AND($HM99="mas",'Classificação geral'!$I91=2),'Classificação geral'!S91,""),"")</f>
        <v/>
      </c>
      <c r="HT99" s="254" t="str">
        <f>IFERROR(IF(AND($HM99="mas",'Classificação geral'!$I91=2),'Classificação geral'!U91,""),"")</f>
        <v/>
      </c>
      <c r="HU99" s="254" t="str">
        <f>IFERROR(IF(AND($HM99="mas",'Classificação geral'!$I91=2),'Classificação geral'!V91,""),"")</f>
        <v/>
      </c>
      <c r="HV99" s="254" t="str">
        <f>IFERROR(IF(AND($HM99="mas",'Classificação geral'!$I91=2),'Classificação geral'!J91,""),"")</f>
        <v/>
      </c>
      <c r="HW99" s="254" t="str">
        <f>IFERROR(IF(AND($HM99="mas",'Classificação geral'!$I91=2),'Classificação geral'!W91,""),"")</f>
        <v/>
      </c>
      <c r="HX99" s="254" t="str">
        <f>IFERROR(IF(AND($HM99="mas",'Classificação geral'!$I91=2),'Classificação geral'!Y91,""),"")</f>
        <v/>
      </c>
      <c r="HY99" s="254" t="str">
        <f>IFERROR(IF(AND($HM99="mas",'Classificação geral'!$I91=2),'Classificação geral'!Z91,""),"")</f>
        <v/>
      </c>
      <c r="HZ99" s="254" t="str">
        <f>IFERROR(IF(AND($HM99="mas",'Classificação geral'!$I91=2),'Classificação geral'!L91,""),"")</f>
        <v/>
      </c>
      <c r="IA99" s="254" t="str">
        <f>IFERROR(IF(AND($HM99="mas",'Classificação geral'!$I91=2),'Classificação geral'!$AG91,""),"")</f>
        <v/>
      </c>
      <c r="IB99" s="256" t="str">
        <f>IFERROR(RANK(IA99,IA:IA,0)+ COUNTIF($IA$13:IA$13,IA99),"")</f>
        <v/>
      </c>
      <c r="IC99" s="244"/>
      <c r="ID99" s="254" t="str">
        <f>IFERROR(IF(AND('Classificação geral'!$H91="fem",'Classificação geral'!$I91=3,'Classificação geral'!$F91="Mini"),'Classificação geral'!$A91,""),"")</f>
        <v/>
      </c>
      <c r="IE99" s="254" t="str">
        <f>IFERROR(IF(AND('Classificação geral'!$H91="fem",'Classificação geral'!$I91=3,'Classificação geral'!$F91="Mini"),'Classificação geral'!$B91,""),"")</f>
        <v/>
      </c>
      <c r="IF99" s="255" t="str">
        <f>IF($IE99='Classificação geral'!$B91,'Classificação geral'!$C91,"")</f>
        <v/>
      </c>
      <c r="IG99" s="255" t="str">
        <f>IF($IE99='Classificação geral'!$B91,'Classificação geral'!$D91,"")</f>
        <v/>
      </c>
      <c r="IH99" s="255" t="str">
        <f>IF($IE99='Classificação geral'!$B91,'Classificação geral'!$H91,"")</f>
        <v/>
      </c>
      <c r="II99" s="255" t="str">
        <f>IF($IH99='Classificação geral'!$H91,'Classificação geral'!$I91,"")</f>
        <v/>
      </c>
      <c r="IJ99" s="255" t="str">
        <f>IF($II99='Classificação geral'!$I91,'Classificação geral'!$N91,"")</f>
        <v/>
      </c>
      <c r="IK99" s="255" t="str">
        <f>IF($II99='Classificação geral'!$I91,'Classificação geral'!$Q91,"")</f>
        <v/>
      </c>
      <c r="IL99" s="255" t="str">
        <f>IF($II99='Classificação geral'!$I91,'Classificação geral'!$R91,"")</f>
        <v/>
      </c>
      <c r="IM99" s="255" t="str">
        <f>IF($II99='Classificação geral'!$I91,'Classificação geral'!$J91,"")</f>
        <v/>
      </c>
      <c r="IN99" s="255" t="str">
        <f>IF($II99='Classificação geral'!$I91,'Classificação geral'!$S91,"")</f>
        <v/>
      </c>
      <c r="IO99" s="255" t="str">
        <f>IF($II99='Classificação geral'!$I91,'Classificação geral'!$U91,"")</f>
        <v/>
      </c>
      <c r="IP99" s="255" t="str">
        <f>IF($II99='Classificação geral'!$I91,'Classificação geral'!$V91,"")</f>
        <v/>
      </c>
      <c r="IQ99" s="255" t="str">
        <f>IF($II99='Classificação geral'!$I91,'Classificação geral'!$K91,"")</f>
        <v/>
      </c>
      <c r="IR99" s="255" t="str">
        <f>IF($II99='Classificação geral'!$I91,'Classificação geral'!$W91,"")</f>
        <v/>
      </c>
      <c r="IS99" s="255" t="str">
        <f>IF($II99='Classificação geral'!$I91,'Classificação geral'!$Y91,"")</f>
        <v/>
      </c>
      <c r="IT99" s="255" t="str">
        <f>IF($II99='Classificação geral'!$I91,'Classificação geral'!$Z91,"")</f>
        <v/>
      </c>
      <c r="IU99" s="255" t="str">
        <f>IF($II99='Classificação geral'!$I91,'Classificação geral'!$L91,"")</f>
        <v/>
      </c>
      <c r="IV99" s="255" t="str">
        <f>IF($II99='Classificação geral'!$I91,'Classificação geral'!$M91,"")</f>
        <v/>
      </c>
      <c r="IW99" s="255" t="str">
        <f>IF($II99='Classificação geral'!$I91,'Classificação geral'!$AG91,"")</f>
        <v/>
      </c>
      <c r="IX99" s="256" t="str">
        <f>IFERROR(RANK(IW99,IW:IW,0)+ COUNTIF($IW$13:IW97,IW99),"")</f>
        <v/>
      </c>
      <c r="IY99" s="244"/>
      <c r="IZ99" s="254" t="str">
        <f>IFERROR(IF(AND('Classificação geral'!$H91="mas",'Classificação geral'!$I91=3,'Classificação geral'!$F91="Mini"),'Classificação geral'!$A91,""),"")</f>
        <v/>
      </c>
      <c r="JA99" s="254" t="str">
        <f>IFERROR(IF(AND('Classificação geral'!$H91="mas",'Classificação geral'!$I91=3,'Classificação geral'!$F91="Mini"),'Classificação geral'!$B91,""),"")</f>
        <v/>
      </c>
      <c r="JB99" s="255" t="str">
        <f>IF($JA99='Classificação geral'!$B91,'Classificação geral'!$C91,"")</f>
        <v/>
      </c>
      <c r="JC99" s="255" t="str">
        <f>IF($JA99='Classificação geral'!$B91,'Classificação geral'!$D91,"")</f>
        <v/>
      </c>
      <c r="JD99" s="255" t="str">
        <f>IF($JA99='Classificação geral'!$B91,'Classificação geral'!$H91,"")</f>
        <v/>
      </c>
      <c r="JE99" s="254" t="str">
        <f>IFERROR(IF(AND($JD99="mas",'Classificação geral'!$I91=3),'Classificação geral'!I91,""),"")</f>
        <v/>
      </c>
      <c r="JF99" s="254" t="str">
        <f>IFERROR(IF(AND($JD99="mas",'Classificação geral'!$I91=3),'Classificação geral'!N91,""),"")</f>
        <v/>
      </c>
      <c r="JG99" s="254" t="str">
        <f>IFERROR(IF(AND($JD99="mas",'Classificação geral'!$I91=3),'Classificação geral'!Q91,""),"")</f>
        <v/>
      </c>
      <c r="JH99" s="254" t="str">
        <f>IFERROR(IF(AND($JD99="mas",'Classificação geral'!$I91=3),'Classificação geral'!R91,""),"")</f>
        <v/>
      </c>
      <c r="JI99" s="254" t="str">
        <f>IFERROR(IF(AND($JD99="mas",'Classificação geral'!$I91=3),'Classificação geral'!J91,""),"")</f>
        <v/>
      </c>
      <c r="JJ99" s="254" t="str">
        <f>IFERROR(IF(AND($JD99="mas",'Classificação geral'!$I91=3),'Classificação geral'!S91,""),"")</f>
        <v/>
      </c>
      <c r="JK99" s="254" t="str">
        <f>IFERROR(IF(AND($JD99="mas",'Classificação geral'!$I91=3),'Classificação geral'!U91,""),"")</f>
        <v/>
      </c>
      <c r="JL99" s="254" t="str">
        <f>IFERROR(IF(AND($JD99="mas",'Classificação geral'!$I91=3),'Classificação geral'!V91,""),"")</f>
        <v/>
      </c>
      <c r="JM99" s="254" t="str">
        <f>IFERROR(IF(AND($JD99="mas",'Classificação geral'!$I91=3),'Classificação geral'!K91,""),"")</f>
        <v/>
      </c>
      <c r="JN99" s="254" t="str">
        <f>IFERROR(IF(AND($JD99="mas",'Classificação geral'!$I91=3),'Classificação geral'!W91,""),"")</f>
        <v/>
      </c>
      <c r="JO99" s="254" t="str">
        <f>IFERROR(IF(AND($JD99="mas",'Classificação geral'!$I91=3),'Classificação geral'!Y91,""),"")</f>
        <v/>
      </c>
      <c r="JP99" s="254" t="str">
        <f>IFERROR(IF(AND($JD99="mas",'Classificação geral'!$I91=3),'Classificação geral'!Z91,""),"")</f>
        <v/>
      </c>
      <c r="JQ99" s="254" t="str">
        <f>IFERROR(IF(AND($JD99="mas",'Classificação geral'!$I91=3),'Classificação geral'!L91,""),"")</f>
        <v/>
      </c>
      <c r="JR99" s="254" t="str">
        <f>IFERROR(IF(AND($JD99="mas",'Classificação geral'!$I91=3),'Classificação geral'!$AG91,""),"")</f>
        <v/>
      </c>
      <c r="JS99" s="256" t="str">
        <f>IFERROR(RANK(JR99,JR:JR,0)+ COUNTIF(JR$13:$JR97,JR99),"")</f>
        <v/>
      </c>
    </row>
    <row r="100" spans="1:279" s="230" customFormat="1" ht="24.75" customHeight="1" x14ac:dyDescent="0.4">
      <c r="A100" s="221"/>
      <c r="B100" s="233"/>
      <c r="C100" s="292" t="str">
        <f t="shared" ref="C100:C112" si="241">IFERROR(INDEX($EV$15:$EV$161,MATCH($V100,$FO$15:$FO$161,0)),"")</f>
        <v/>
      </c>
      <c r="D100" s="292" t="str">
        <f t="shared" ref="D100:D112" si="242">IFERROR(INDEX($EW$15:$EW$161,MATCH($V100,$FO$15:$FO$161,0)),"")</f>
        <v/>
      </c>
      <c r="E100" s="292" t="str">
        <f t="shared" ref="E100:E112" si="243">IFERROR(INDEX($EX$15:$EX$161,MATCH($V100,$FO$15:$FO$161,0)),"")</f>
        <v/>
      </c>
      <c r="F100" s="293" t="str">
        <f t="shared" ref="F100:F112" si="244">IFERROR(INDEX($EY$15:$EY$161,MATCH($V100,$FO$15:$FO$161,0)),"")</f>
        <v/>
      </c>
      <c r="G100" s="293" t="str">
        <f t="shared" ref="G100:G112" si="245">IFERROR(INDEX($EZ$15:$EZ$161,MATCH($V100,$FO$15:$FO$161,0)),"")</f>
        <v/>
      </c>
      <c r="H100" s="294" t="str">
        <f t="shared" ref="H100:H112" si="246">IFERROR(INDEX($FA$15:$FA$161,MATCH($V100,$FO$15:$FO$161,0)),"")</f>
        <v/>
      </c>
      <c r="I100" s="294" t="str">
        <f t="shared" ref="I100:I112" si="247">IFERROR(INDEX($FB$15:$FB$161,MATCH($V100,$FO$15:$FO$161,0)),"")</f>
        <v/>
      </c>
      <c r="J100" s="294" t="str">
        <f t="shared" ref="J100:J112" si="248">IFERROR(INDEX($FC$15:$FC$161,MATCH($V100,$FO$15:$FO$161,0)),"")</f>
        <v/>
      </c>
      <c r="K100" s="294" t="str">
        <f t="shared" ref="K100:K112" si="249">IFERROR(INDEX($FD$15:$FD$161,MATCH($V100,$FO$15:$FO$161,0)),"")</f>
        <v/>
      </c>
      <c r="L100" s="294" t="str">
        <f t="shared" ref="L100:L112" si="250">IFERROR(INDEX($FE$15:$FE$161,MATCH($V100,$FO$15:$FO$161,0)),"")</f>
        <v/>
      </c>
      <c r="M100" s="294" t="str">
        <f t="shared" ref="M100:M112" si="251">IFERROR(INDEX($FF$15:$FF$161,MATCH($V100,$FO$15:$FO$161,0)),"")</f>
        <v/>
      </c>
      <c r="N100" s="294" t="str">
        <f t="shared" ref="N100:N112" si="252">IFERROR(INDEX($FG$15:$FG$161,MATCH($V100,$FO$15:$FO$161,0)),"")</f>
        <v/>
      </c>
      <c r="O100" s="294" t="str">
        <f t="shared" ref="O100:O112" si="253">IFERROR(INDEX($FH$15:$FH$161,MATCH($V100,$FO$15:$FO$161,0)),"")</f>
        <v/>
      </c>
      <c r="P100" s="294" t="str">
        <f t="shared" ref="P100:P112" si="254">IFERROR(INDEX($FI$15:$FI$161,MATCH($V100,$FO$15:$FO$161,0)),"")</f>
        <v/>
      </c>
      <c r="Q100" s="294" t="str">
        <f t="shared" ref="Q100:Q112" si="255">IFERROR(INDEX($FJ$15:$FJ$161,MATCH($V100,$FO$15:$FO$161,0)),"")</f>
        <v/>
      </c>
      <c r="R100" s="294" t="str">
        <f t="shared" ref="R100:S112" si="256">IFERROR(INDEX($FK$15:$FK$161,MATCH($V100,$FO$15:$FO$161,0)),"")</f>
        <v/>
      </c>
      <c r="S100" s="294" t="str">
        <f t="shared" si="256"/>
        <v/>
      </c>
      <c r="T100" s="294" t="str">
        <f t="shared" ref="T100:T112" si="257">IFERROR(INDEX($FL$15:$FL$161,MATCH($V100,$FO$15:$FO$161,0)),"")</f>
        <v/>
      </c>
      <c r="U100" s="294" t="str">
        <f t="shared" ref="U100:U112" si="258">IFERROR(INDEX($FN$15:$FN$161,MATCH($V100,$FO$15:$FO$161,0)),"")</f>
        <v/>
      </c>
      <c r="V100" s="295">
        <v>86</v>
      </c>
      <c r="W100" s="224"/>
      <c r="X100" s="224"/>
      <c r="Y100" s="224"/>
      <c r="Z100" s="225"/>
      <c r="AA100" s="225"/>
      <c r="AB100" s="222"/>
      <c r="AC100" s="226"/>
      <c r="AD100" s="226"/>
      <c r="AE100" s="226"/>
      <c r="AF100" s="226"/>
      <c r="AG100" s="226"/>
      <c r="AH100" s="226"/>
      <c r="AI100" s="226"/>
      <c r="AJ100" s="226"/>
      <c r="AK100" s="226"/>
      <c r="AL100" s="226"/>
      <c r="AM100" s="226"/>
      <c r="AN100" s="226"/>
      <c r="AO100" s="226"/>
      <c r="AP100" s="226"/>
      <c r="AQ100" s="226"/>
      <c r="AR100" s="226"/>
      <c r="AS100" s="224"/>
      <c r="AT100" s="221"/>
      <c r="AU100" s="221"/>
      <c r="AV100" s="224"/>
      <c r="AW100" s="222"/>
      <c r="AX100" s="222"/>
      <c r="AY100" s="223"/>
      <c r="AZ100" s="223"/>
      <c r="BA100" s="223"/>
      <c r="BB100" s="223"/>
      <c r="BC100" s="223"/>
      <c r="BD100" s="223"/>
      <c r="BE100" s="223"/>
      <c r="BF100" s="223"/>
      <c r="BG100" s="223"/>
      <c r="BH100" s="223"/>
      <c r="BI100" s="223"/>
      <c r="BJ100" s="223"/>
      <c r="BK100" s="223"/>
      <c r="BL100" s="223"/>
      <c r="BM100" s="223"/>
      <c r="BN100" s="223"/>
      <c r="BO100" s="223"/>
      <c r="BP100" s="224"/>
      <c r="BQ100" s="224"/>
      <c r="BR100" s="224"/>
      <c r="BS100" s="224"/>
      <c r="BT100" s="225"/>
      <c r="BU100" s="225"/>
      <c r="BV100" s="223"/>
      <c r="BW100" s="226"/>
      <c r="BX100" s="226"/>
      <c r="BY100" s="226"/>
      <c r="BZ100" s="226"/>
      <c r="CA100" s="226"/>
      <c r="CB100" s="226"/>
      <c r="CC100" s="226"/>
      <c r="CD100" s="226"/>
      <c r="CE100" s="226"/>
      <c r="CF100" s="226"/>
      <c r="CG100" s="226"/>
      <c r="CH100" s="226"/>
      <c r="CI100" s="226"/>
      <c r="CJ100" s="226"/>
      <c r="CK100" s="226"/>
      <c r="CL100" s="226"/>
      <c r="CM100" s="224"/>
      <c r="CN100" s="221"/>
      <c r="CO100" s="221"/>
      <c r="CP100" s="233"/>
      <c r="CQ100" s="222"/>
      <c r="CR100" s="222"/>
      <c r="CS100" s="225"/>
      <c r="CT100" s="223"/>
      <c r="CU100" s="223"/>
      <c r="CV100" s="223"/>
      <c r="CW100" s="223"/>
      <c r="CX100" s="223"/>
      <c r="CY100" s="223"/>
      <c r="CZ100" s="223"/>
      <c r="DA100" s="223"/>
      <c r="DB100" s="223"/>
      <c r="DC100" s="223"/>
      <c r="DD100" s="223"/>
      <c r="DE100" s="223"/>
      <c r="DF100" s="223"/>
      <c r="DG100" s="223"/>
      <c r="DH100" s="223"/>
      <c r="DI100" s="223"/>
      <c r="DJ100" s="224"/>
      <c r="DK100" s="224"/>
      <c r="DL100" s="224"/>
      <c r="DM100" s="224"/>
      <c r="DN100" s="225"/>
      <c r="DO100" s="225"/>
      <c r="DP100" s="225"/>
      <c r="DQ100" s="226"/>
      <c r="DR100" s="226"/>
      <c r="DS100" s="226"/>
      <c r="DT100" s="226"/>
      <c r="DU100" s="226"/>
      <c r="DV100" s="226"/>
      <c r="DW100" s="226"/>
      <c r="DX100" s="226"/>
      <c r="DY100" s="226"/>
      <c r="DZ100" s="226"/>
      <c r="EA100" s="226"/>
      <c r="EB100" s="226"/>
      <c r="EC100" s="226"/>
      <c r="ED100" s="226"/>
      <c r="EE100" s="226"/>
      <c r="EF100" s="226"/>
      <c r="EG100" s="224"/>
      <c r="EH100" s="221"/>
      <c r="EI100" s="221"/>
      <c r="EJ100" s="221"/>
      <c r="EK100" s="221"/>
      <c r="EL100" s="221"/>
      <c r="EM100" s="221"/>
      <c r="EN100" s="221"/>
      <c r="EO100" s="221"/>
      <c r="EP100" s="221"/>
      <c r="EQ100" s="221"/>
      <c r="ER100" s="221"/>
      <c r="ES100" s="221"/>
      <c r="ET100" s="221"/>
      <c r="EU100" s="254" t="str">
        <f>IFERROR(IF(AND('Classificação geral'!$H92="FEM",'Classificação geral'!$I92=1,'Classificação geral'!$F92="Mini"),'Classificação geral'!$A92,""),"")</f>
        <v/>
      </c>
      <c r="EV100" s="254" t="str">
        <f>IFERROR(IF(AND('Classificação geral'!$H92="FEM",'Classificação geral'!$I92=1,'Classificação geral'!F92="Mini"),'Classificação geral'!$B92,""),"")</f>
        <v/>
      </c>
      <c r="EW100" s="255" t="str">
        <f>IF($EV100='Classificação geral'!$B92,'Classificação geral'!$C92,"")</f>
        <v/>
      </c>
      <c r="EX100" s="255" t="str">
        <f>IF($EV100='Classificação geral'!$B92,'Classificação geral'!$D92,"")</f>
        <v/>
      </c>
      <c r="EY100" s="255" t="str">
        <f>IF($EV100='Classificação geral'!$B92,'Classificação geral'!$H92,"")</f>
        <v/>
      </c>
      <c r="EZ100" s="255" t="str">
        <f>IF($EY100='Classificação geral'!$H92,'Classificação geral'!$I92,"")</f>
        <v/>
      </c>
      <c r="FA100" s="255" t="str">
        <f>IF($EZ100='Classificação geral'!$I92,'Classificação geral'!$N92,"")</f>
        <v/>
      </c>
      <c r="FB100" s="255" t="str">
        <f>IF($EZ100='Classificação geral'!$I92,'Classificação geral'!$Q92,"")</f>
        <v/>
      </c>
      <c r="FC100" s="255" t="str">
        <f>IF($EZ100='Classificação geral'!$I92,'Classificação geral'!$R92,"")</f>
        <v/>
      </c>
      <c r="FD100" s="255" t="str">
        <f>IF($EZ100='Classificação geral'!$I92,'Classificação geral'!$J92,"")</f>
        <v/>
      </c>
      <c r="FE100" s="255" t="str">
        <f>IF($EZ100='Classificação geral'!$I92,'Classificação geral'!$S92,"")</f>
        <v/>
      </c>
      <c r="FF100" s="255" t="str">
        <f>IF($EZ100='Classificação geral'!$I92,'Classificação geral'!$U92,"")</f>
        <v/>
      </c>
      <c r="FG100" s="255" t="str">
        <f>IF($EZ100='Classificação geral'!$I92,'Classificação geral'!$V92,"")</f>
        <v/>
      </c>
      <c r="FH100" s="255" t="str">
        <f>IF($EZ100='Classificação geral'!$I92,'Classificação geral'!$K92,"")</f>
        <v/>
      </c>
      <c r="FI100" s="255" t="str">
        <f>IF($EZ100='Classificação geral'!$I92,'Classificação geral'!$W92,"")</f>
        <v/>
      </c>
      <c r="FJ100" s="255" t="str">
        <f>IF($EZ100='Classificação geral'!$I92,'Classificação geral'!$Y92,"")</f>
        <v/>
      </c>
      <c r="FK100" s="255" t="str">
        <f>IF($EZ100='Classificação geral'!$I92,'Classificação geral'!$Z92,"")</f>
        <v/>
      </c>
      <c r="FL100" s="255" t="str">
        <f>IF($EZ100='Classificação geral'!$I92,'Classificação geral'!$L92,"")</f>
        <v/>
      </c>
      <c r="FM100" s="255" t="str">
        <f>IF($EZ100='Classificação geral'!$I92,'Classificação geral'!$M92,"")</f>
        <v/>
      </c>
      <c r="FN100" s="255" t="str">
        <f>IF($EZ100='Classificação geral'!$I92,'Classificação geral'!$AG92,"")</f>
        <v/>
      </c>
      <c r="FO100" s="256" t="str">
        <f>IFERROR(RANK(FN100,FN:FN,0)+ COUNTIF($FN$13:FN99,FN100),"")</f>
        <v/>
      </c>
      <c r="FP100" s="244"/>
      <c r="FQ100" s="254" t="str">
        <f>IFERROR(IF(AND('Classificação geral'!$H92="mas",'Classificação geral'!$I92=1,'Classificação geral'!$F92="Mini"),'Classificação geral'!$A92,""),"")</f>
        <v/>
      </c>
      <c r="FR100" s="254" t="str">
        <f>IFERROR(IF(AND('Classificação geral'!$H92="mas",'Classificação geral'!$I92=1,'Classificação geral'!$F92="Mini"),'Classificação geral'!$B92,""),"")</f>
        <v/>
      </c>
      <c r="FS100" s="255" t="str">
        <f>IF($FR100='Classificação geral'!$B92,'Classificação geral'!$C92,"")</f>
        <v/>
      </c>
      <c r="FT100" s="255" t="str">
        <f>IF($FR100='Classificação geral'!$B92,'Classificação geral'!$D92,"")</f>
        <v/>
      </c>
      <c r="FU100" s="255" t="str">
        <f>IF($FR100='Classificação geral'!$B92,'Classificação geral'!$H92,"")</f>
        <v/>
      </c>
      <c r="FV100" s="254" t="str">
        <f>IFERROR(IF(AND($FU100="mas",'Classificação geral'!$I92=1),'Classificação geral'!I92,""),"")</f>
        <v/>
      </c>
      <c r="FW100" s="254" t="str">
        <f>IFERROR(IF(AND($FU100="mas",'Classificação geral'!$I92=1),'Classificação geral'!N92,""),"")</f>
        <v/>
      </c>
      <c r="FX100" s="254" t="str">
        <f>IFERROR(IF(AND($FU100="mas",'Classificação geral'!$I92=1),'Classificação geral'!Q92,""),"")</f>
        <v/>
      </c>
      <c r="FY100" s="254" t="str">
        <f>IFERROR(IF(AND($FU100="mas",'Classificação geral'!$I92=1),'Classificação geral'!R92,""),"")</f>
        <v/>
      </c>
      <c r="FZ100" s="254" t="str">
        <f>IFERROR(IF(AND($FU100="mas",'Classificação geral'!$I92=1),'Classificação geral'!J92,""),"")</f>
        <v/>
      </c>
      <c r="GA100" s="254" t="str">
        <f>IFERROR(IF(AND($FU100="mas",'Classificação geral'!$I92=1),'Classificação geral'!S92,""),"")</f>
        <v/>
      </c>
      <c r="GB100" s="254" t="str">
        <f>IFERROR(IF(AND($FU100="mas",'Classificação geral'!$I92=1),'Classificação geral'!U92,""),"")</f>
        <v/>
      </c>
      <c r="GC100" s="254" t="str">
        <f>IFERROR(IF(AND($FU100="mas",'Classificação geral'!$I92=1),'Classificação geral'!V92,""),"")</f>
        <v/>
      </c>
      <c r="GD100" s="254" t="str">
        <f>IFERROR(IF(AND($FU100="mas",'Classificação geral'!$I92=1),'Classificação geral'!K92,""),"")</f>
        <v/>
      </c>
      <c r="GE100" s="254" t="str">
        <f>IFERROR(IF(AND($FU100="mas",'Classificação geral'!$I92=1),'Classificação geral'!W92,""),"")</f>
        <v/>
      </c>
      <c r="GF100" s="254" t="str">
        <f>IFERROR(IF(AND($FU100="mas",'Classificação geral'!$I92=1),'Classificação geral'!Y92,""),"")</f>
        <v/>
      </c>
      <c r="GG100" s="254" t="str">
        <f>IFERROR(IF(AND($FU100="mas",'Classificação geral'!$I92=1),'Classificação geral'!Z92,""),"")</f>
        <v/>
      </c>
      <c r="GH100" s="254" t="str">
        <f>IFERROR(IF(AND($FU100="mas",'Classificação geral'!$I92=1),'Classificação geral'!L92,""),"")</f>
        <v/>
      </c>
      <c r="GI100" s="254" t="str">
        <f>IFERROR(IF(AND($FU100="mas",'Classificação geral'!$I92=1),'Classificação geral'!M92,""),"")</f>
        <v/>
      </c>
      <c r="GJ100" s="302" t="str">
        <f>IFERROR(IF(AND($FU100="mas",'Classificação geral'!$I92=1),'Classificação geral'!AG92,""),"")</f>
        <v/>
      </c>
      <c r="GK100" s="256" t="str">
        <f>IFERROR(RANK(GJ100,GJ:GJ,0)+ COUNTIF($GJ$13:GJ99,GJ100),"")</f>
        <v/>
      </c>
      <c r="GL100" s="244"/>
      <c r="GM100" s="254" t="str">
        <f>IFERROR(IF(AND('Classificação geral'!$H92="fem",'Classificação geral'!$I92=2,'Classificação geral'!$F92="Mini"),'Classificação geral'!$A92,""),"")</f>
        <v/>
      </c>
      <c r="GN100" s="254" t="str">
        <f>IFERROR(IF(AND('Classificação geral'!$H92="fem",'Classificação geral'!$I92=2,'Classificação geral'!$F92="Mini"),'Classificação geral'!$B92,""),"")</f>
        <v/>
      </c>
      <c r="GO100" s="255" t="str">
        <f>IF($GN100='Classificação geral'!$B92,'Classificação geral'!$C92,"")</f>
        <v/>
      </c>
      <c r="GP100" s="255" t="str">
        <f>IF($GN100='Classificação geral'!$B92,'Classificação geral'!$D92,"")</f>
        <v/>
      </c>
      <c r="GQ100" s="255" t="str">
        <f>IF($GN100='Classificação geral'!$B92,'Classificação geral'!$H92,"")</f>
        <v/>
      </c>
      <c r="GR100" s="254" t="str">
        <f>IFERROR(IF(AND($GQ100="fem",'Classificação geral'!$I92=2),'Classificação geral'!I92,""),"")</f>
        <v/>
      </c>
      <c r="GS100" s="254" t="str">
        <f>IFERROR(IF(AND($GQ100="fem",'Classificação geral'!$I92=2),'Classificação geral'!N92,""),"")</f>
        <v/>
      </c>
      <c r="GT100" s="254" t="str">
        <f>IFERROR(IF(AND($GQ100="fem",'Classificação geral'!$I92=2),'Classificação geral'!Q92,""),"")</f>
        <v/>
      </c>
      <c r="GU100" s="254" t="str">
        <f>IFERROR(IF(AND($GQ100="fem",'Classificação geral'!$I92=2),'Classificação geral'!R92,""),"")</f>
        <v/>
      </c>
      <c r="GV100" s="254" t="str">
        <f>IFERROR(IF(AND($GQ100="fem",'Classificação geral'!$I92=2),'Classificação geral'!J92,""),"")</f>
        <v/>
      </c>
      <c r="GW100" s="254" t="str">
        <f>IFERROR(IF(AND($GQ100="fem",'Classificação geral'!$I92=2),'Classificação geral'!S92,""),"")</f>
        <v/>
      </c>
      <c r="GX100" s="254" t="str">
        <f>IFERROR(IF(AND($GQ100="fem",'Classificação geral'!$I92=2),'Classificação geral'!U92,""),"")</f>
        <v/>
      </c>
      <c r="GY100" s="254" t="str">
        <f>IFERROR(IF(AND($GQ100="fem",'Classificação geral'!$I92=2),'Classificação geral'!V92,""),"")</f>
        <v/>
      </c>
      <c r="GZ100" s="254" t="str">
        <f>IFERROR(IF(AND($GQ100="fem",'Classificação geral'!$I92=2),'Classificação geral'!K92,""),"")</f>
        <v/>
      </c>
      <c r="HA100" s="254" t="str">
        <f>IFERROR(IF(AND($GQ100="fem",'Classificação geral'!$I92=2),'Classificação geral'!W92,""),"")</f>
        <v/>
      </c>
      <c r="HB100" s="254" t="str">
        <f>IFERROR(IF(AND($GQ100="fem",'Classificação geral'!$I92=2),'Classificação geral'!Y92,""),"")</f>
        <v/>
      </c>
      <c r="HC100" s="254" t="str">
        <f>IFERROR(IF(AND($GQ100="fem",'Classificação geral'!$I92=2),'Classificação geral'!Z92,""),"")</f>
        <v/>
      </c>
      <c r="HD100" s="254" t="str">
        <f>IFERROR(IF(AND($GQ100="fem",'Classificação geral'!$I92=2),'Classificação geral'!L92,""),"")</f>
        <v/>
      </c>
      <c r="HE100" s="254" t="str">
        <f>IFERROR(IF(AND($GQ100="fem",'Classificação geral'!$I92=2),'Classificação geral'!M92,""),"")</f>
        <v/>
      </c>
      <c r="HF100" s="254" t="str">
        <f>IFERROR(IF(AND($GQ100="fem",'Classificação geral'!$I92=2),'Classificação geral'!AG92,""),"")</f>
        <v/>
      </c>
      <c r="HG100" s="256" t="str">
        <f>IFERROR(RANK(HF100,HF:HF,0)+ COUNTIF(HF$13:$HF98,HF100),"")</f>
        <v/>
      </c>
      <c r="HH100" s="244"/>
      <c r="HI100" s="254" t="str">
        <f>IFERROR(IF(AND('Classificação geral'!$H92="mas",'Classificação geral'!$I92=2,'Classificação geral'!$F92="Mini"),'Classificação geral'!$A92,""),"")</f>
        <v/>
      </c>
      <c r="HJ100" s="254" t="str">
        <f>IFERROR(IF(AND('Classificação geral'!$H92="mas",'Classificação geral'!$I92=2,'Classificação geral'!$F92="Mini"),'Classificação geral'!$B92,""),"")</f>
        <v/>
      </c>
      <c r="HK100" s="255" t="str">
        <f>IF($HJ100='Classificação geral'!$B92,'Classificação geral'!$C92,"")</f>
        <v/>
      </c>
      <c r="HL100" s="255" t="str">
        <f>IF($HJ100='Classificação geral'!$B92,'Classificação geral'!$D92,"")</f>
        <v/>
      </c>
      <c r="HM100" s="255" t="str">
        <f>IF($HJ100='Classificação geral'!$B92,'Classificação geral'!$H92,"")</f>
        <v/>
      </c>
      <c r="HN100" s="254" t="str">
        <f>IFERROR(IF(AND($HM100="mas",'Classificação geral'!$I92=2),'Classificação geral'!I92,""),"")</f>
        <v/>
      </c>
      <c r="HO100" s="254" t="str">
        <f>IFERROR(IF(AND($HM100="mas",'Classificação geral'!$I92=2),'Classificação geral'!N92,""),"")</f>
        <v/>
      </c>
      <c r="HP100" s="254" t="str">
        <f>IFERROR(IF(AND($HM100="mas",'Classificação geral'!$I92=2),'Classificação geral'!Q92,""),"")</f>
        <v/>
      </c>
      <c r="HQ100" s="254" t="str">
        <f>IFERROR(IF(AND($HM100="mas",'Classificação geral'!$I92=2),'Classificação geral'!R92,""),"")</f>
        <v/>
      </c>
      <c r="HR100" s="254" t="str">
        <f>IFERROR(IF(AND($HM100="mas",'Classificação geral'!$I92=2),'Classificação geral'!J92,""),"")</f>
        <v/>
      </c>
      <c r="HS100" s="254" t="str">
        <f>IFERROR(IF(AND($HM100="mas",'Classificação geral'!$I92=2),'Classificação geral'!S92,""),"")</f>
        <v/>
      </c>
      <c r="HT100" s="254" t="str">
        <f>IFERROR(IF(AND($HM100="mas",'Classificação geral'!$I92=2),'Classificação geral'!U92,""),"")</f>
        <v/>
      </c>
      <c r="HU100" s="254" t="str">
        <f>IFERROR(IF(AND($HM100="mas",'Classificação geral'!$I92=2),'Classificação geral'!V92,""),"")</f>
        <v/>
      </c>
      <c r="HV100" s="254" t="str">
        <f>IFERROR(IF(AND($HM100="mas",'Classificação geral'!$I92=2),'Classificação geral'!J92,""),"")</f>
        <v/>
      </c>
      <c r="HW100" s="254" t="str">
        <f>IFERROR(IF(AND($HM100="mas",'Classificação geral'!$I92=2),'Classificação geral'!W92,""),"")</f>
        <v/>
      </c>
      <c r="HX100" s="254" t="str">
        <f>IFERROR(IF(AND($HM100="mas",'Classificação geral'!$I92=2),'Classificação geral'!Y92,""),"")</f>
        <v/>
      </c>
      <c r="HY100" s="254" t="str">
        <f>IFERROR(IF(AND($HM100="mas",'Classificação geral'!$I92=2),'Classificação geral'!Z92,""),"")</f>
        <v/>
      </c>
      <c r="HZ100" s="254" t="str">
        <f>IFERROR(IF(AND($HM100="mas",'Classificação geral'!$I92=2),'Classificação geral'!L92,""),"")</f>
        <v/>
      </c>
      <c r="IA100" s="254" t="str">
        <f>IFERROR(IF(AND($HM100="mas",'Classificação geral'!$I92=2),'Classificação geral'!$AG92,""),"")</f>
        <v/>
      </c>
      <c r="IB100" s="256" t="str">
        <f>IFERROR(RANK(IA100,IA:IA,0)+ COUNTIF($IA$13:IA$13,IA100),"")</f>
        <v/>
      </c>
      <c r="IC100" s="244"/>
      <c r="ID100" s="254" t="str">
        <f>IFERROR(IF(AND('Classificação geral'!$H92="fem",'Classificação geral'!$I92=3,'Classificação geral'!$F92="Mini"),'Classificação geral'!$A92,""),"")</f>
        <v/>
      </c>
      <c r="IE100" s="254" t="str">
        <f>IFERROR(IF(AND('Classificação geral'!$H92="fem",'Classificação geral'!$I92=3,'Classificação geral'!$F92="Mini"),'Classificação geral'!$B92,""),"")</f>
        <v/>
      </c>
      <c r="IF100" s="255" t="str">
        <f>IF($IE100='Classificação geral'!$B92,'Classificação geral'!$C92,"")</f>
        <v/>
      </c>
      <c r="IG100" s="255" t="str">
        <f>IF($IE100='Classificação geral'!$B92,'Classificação geral'!$D92,"")</f>
        <v/>
      </c>
      <c r="IH100" s="255" t="str">
        <f>IF($IE100='Classificação geral'!$B92,'Classificação geral'!$H92,"")</f>
        <v/>
      </c>
      <c r="II100" s="255" t="str">
        <f>IF($IH100='Classificação geral'!$H92,'Classificação geral'!$I92,"")</f>
        <v/>
      </c>
      <c r="IJ100" s="255" t="str">
        <f>IF($II100='Classificação geral'!$I92,'Classificação geral'!$N92,"")</f>
        <v/>
      </c>
      <c r="IK100" s="255" t="str">
        <f>IF($II100='Classificação geral'!$I92,'Classificação geral'!$Q92,"")</f>
        <v/>
      </c>
      <c r="IL100" s="255" t="str">
        <f>IF($II100='Classificação geral'!$I92,'Classificação geral'!$R92,"")</f>
        <v/>
      </c>
      <c r="IM100" s="255" t="str">
        <f>IF($II100='Classificação geral'!$I92,'Classificação geral'!$J92,"")</f>
        <v/>
      </c>
      <c r="IN100" s="255" t="str">
        <f>IF($II100='Classificação geral'!$I92,'Classificação geral'!$S92,"")</f>
        <v/>
      </c>
      <c r="IO100" s="255" t="str">
        <f>IF($II100='Classificação geral'!$I92,'Classificação geral'!$U92,"")</f>
        <v/>
      </c>
      <c r="IP100" s="255" t="str">
        <f>IF($II100='Classificação geral'!$I92,'Classificação geral'!$V92,"")</f>
        <v/>
      </c>
      <c r="IQ100" s="255" t="str">
        <f>IF($II100='Classificação geral'!$I92,'Classificação geral'!$K92,"")</f>
        <v/>
      </c>
      <c r="IR100" s="255" t="str">
        <f>IF($II100='Classificação geral'!$I92,'Classificação geral'!$W92,"")</f>
        <v/>
      </c>
      <c r="IS100" s="255" t="str">
        <f>IF($II100='Classificação geral'!$I92,'Classificação geral'!$Y92,"")</f>
        <v/>
      </c>
      <c r="IT100" s="255" t="str">
        <f>IF($II100='Classificação geral'!$I92,'Classificação geral'!$Z92,"")</f>
        <v/>
      </c>
      <c r="IU100" s="255" t="str">
        <f>IF($II100='Classificação geral'!$I92,'Classificação geral'!$L92,"")</f>
        <v/>
      </c>
      <c r="IV100" s="255" t="str">
        <f>IF($II100='Classificação geral'!$I92,'Classificação geral'!$M92,"")</f>
        <v/>
      </c>
      <c r="IW100" s="255" t="str">
        <f>IF($II100='Classificação geral'!$I92,'Classificação geral'!$AG92,"")</f>
        <v/>
      </c>
      <c r="IX100" s="256" t="str">
        <f>IFERROR(RANK(IW100,IW:IW,0)+ COUNTIF($IW$13:IW98,IW100),"")</f>
        <v/>
      </c>
      <c r="IY100" s="244"/>
      <c r="IZ100" s="254" t="str">
        <f>IFERROR(IF(AND('Classificação geral'!$H92="mas",'Classificação geral'!$I92=3,'Classificação geral'!$F92="Mini"),'Classificação geral'!$A92,""),"")</f>
        <v/>
      </c>
      <c r="JA100" s="254" t="str">
        <f>IFERROR(IF(AND('Classificação geral'!$H92="mas",'Classificação geral'!$I92=3,'Classificação geral'!$F92="Mini"),'Classificação geral'!$B92,""),"")</f>
        <v/>
      </c>
      <c r="JB100" s="255" t="str">
        <f>IF($JA100='Classificação geral'!$B92,'Classificação geral'!$C92,"")</f>
        <v/>
      </c>
      <c r="JC100" s="255" t="str">
        <f>IF($JA100='Classificação geral'!$B92,'Classificação geral'!$D92,"")</f>
        <v/>
      </c>
      <c r="JD100" s="255" t="str">
        <f>IF($JA100='Classificação geral'!$B92,'Classificação geral'!$H92,"")</f>
        <v/>
      </c>
      <c r="JE100" s="254" t="str">
        <f>IFERROR(IF(AND($JD100="mas",'Classificação geral'!$I92=3),'Classificação geral'!I92,""),"")</f>
        <v/>
      </c>
      <c r="JF100" s="254" t="str">
        <f>IFERROR(IF(AND($JD100="mas",'Classificação geral'!$I92=3),'Classificação geral'!N92,""),"")</f>
        <v/>
      </c>
      <c r="JG100" s="254" t="str">
        <f>IFERROR(IF(AND($JD100="mas",'Classificação geral'!$I92=3),'Classificação geral'!Q92,""),"")</f>
        <v/>
      </c>
      <c r="JH100" s="254" t="str">
        <f>IFERROR(IF(AND($JD100="mas",'Classificação geral'!$I92=3),'Classificação geral'!R92,""),"")</f>
        <v/>
      </c>
      <c r="JI100" s="254" t="str">
        <f>IFERROR(IF(AND($JD100="mas",'Classificação geral'!$I92=3),'Classificação geral'!J92,""),"")</f>
        <v/>
      </c>
      <c r="JJ100" s="254" t="str">
        <f>IFERROR(IF(AND($JD100="mas",'Classificação geral'!$I92=3),'Classificação geral'!S92,""),"")</f>
        <v/>
      </c>
      <c r="JK100" s="254" t="str">
        <f>IFERROR(IF(AND($JD100="mas",'Classificação geral'!$I92=3),'Classificação geral'!U92,""),"")</f>
        <v/>
      </c>
      <c r="JL100" s="254" t="str">
        <f>IFERROR(IF(AND($JD100="mas",'Classificação geral'!$I92=3),'Classificação geral'!V92,""),"")</f>
        <v/>
      </c>
      <c r="JM100" s="254" t="str">
        <f>IFERROR(IF(AND($JD100="mas",'Classificação geral'!$I92=3),'Classificação geral'!K92,""),"")</f>
        <v/>
      </c>
      <c r="JN100" s="254" t="str">
        <f>IFERROR(IF(AND($JD100="mas",'Classificação geral'!$I92=3),'Classificação geral'!W92,""),"")</f>
        <v/>
      </c>
      <c r="JO100" s="254" t="str">
        <f>IFERROR(IF(AND($JD100="mas",'Classificação geral'!$I92=3),'Classificação geral'!Y92,""),"")</f>
        <v/>
      </c>
      <c r="JP100" s="254" t="str">
        <f>IFERROR(IF(AND($JD100="mas",'Classificação geral'!$I92=3),'Classificação geral'!Z92,""),"")</f>
        <v/>
      </c>
      <c r="JQ100" s="254" t="str">
        <f>IFERROR(IF(AND($JD100="mas",'Classificação geral'!$I92=3),'Classificação geral'!L92,""),"")</f>
        <v/>
      </c>
      <c r="JR100" s="254" t="str">
        <f>IFERROR(IF(AND($JD100="mas",'Classificação geral'!$I92=3),'Classificação geral'!$AG92,""),"")</f>
        <v/>
      </c>
      <c r="JS100" s="256" t="str">
        <f>IFERROR(RANK(JR100,JR:JR,0)+ COUNTIF(JR$13:$JR98,JR100),"")</f>
        <v/>
      </c>
    </row>
    <row r="101" spans="1:279" s="230" customFormat="1" ht="24.75" customHeight="1" x14ac:dyDescent="0.4">
      <c r="A101" s="221"/>
      <c r="B101" s="233"/>
      <c r="C101" s="292" t="str">
        <f t="shared" si="241"/>
        <v/>
      </c>
      <c r="D101" s="292" t="str">
        <f t="shared" si="242"/>
        <v/>
      </c>
      <c r="E101" s="292" t="str">
        <f t="shared" si="243"/>
        <v/>
      </c>
      <c r="F101" s="293" t="str">
        <f t="shared" si="244"/>
        <v/>
      </c>
      <c r="G101" s="293" t="str">
        <f t="shared" si="245"/>
        <v/>
      </c>
      <c r="H101" s="294" t="str">
        <f t="shared" si="246"/>
        <v/>
      </c>
      <c r="I101" s="294" t="str">
        <f t="shared" si="247"/>
        <v/>
      </c>
      <c r="J101" s="294" t="str">
        <f t="shared" si="248"/>
        <v/>
      </c>
      <c r="K101" s="294" t="str">
        <f t="shared" si="249"/>
        <v/>
      </c>
      <c r="L101" s="294" t="str">
        <f t="shared" si="250"/>
        <v/>
      </c>
      <c r="M101" s="294" t="str">
        <f t="shared" si="251"/>
        <v/>
      </c>
      <c r="N101" s="294" t="str">
        <f t="shared" si="252"/>
        <v/>
      </c>
      <c r="O101" s="294" t="str">
        <f t="shared" si="253"/>
        <v/>
      </c>
      <c r="P101" s="294" t="str">
        <f t="shared" si="254"/>
        <v/>
      </c>
      <c r="Q101" s="294" t="str">
        <f t="shared" si="255"/>
        <v/>
      </c>
      <c r="R101" s="294" t="str">
        <f t="shared" si="256"/>
        <v/>
      </c>
      <c r="S101" s="294" t="str">
        <f t="shared" si="256"/>
        <v/>
      </c>
      <c r="T101" s="294" t="str">
        <f t="shared" si="257"/>
        <v/>
      </c>
      <c r="U101" s="294" t="str">
        <f t="shared" si="258"/>
        <v/>
      </c>
      <c r="V101" s="295">
        <v>87</v>
      </c>
      <c r="W101" s="224"/>
      <c r="X101" s="224"/>
      <c r="Y101" s="224"/>
      <c r="Z101" s="225"/>
      <c r="AA101" s="225"/>
      <c r="AB101" s="222"/>
      <c r="AC101" s="226"/>
      <c r="AD101" s="226"/>
      <c r="AE101" s="226"/>
      <c r="AF101" s="226"/>
      <c r="AG101" s="226"/>
      <c r="AH101" s="226"/>
      <c r="AI101" s="226"/>
      <c r="AJ101" s="226"/>
      <c r="AK101" s="226"/>
      <c r="AL101" s="226"/>
      <c r="AM101" s="226"/>
      <c r="AN101" s="226"/>
      <c r="AO101" s="226"/>
      <c r="AP101" s="226"/>
      <c r="AQ101" s="226"/>
      <c r="AR101" s="226"/>
      <c r="AS101" s="224"/>
      <c r="AT101" s="221"/>
      <c r="AU101" s="221"/>
      <c r="AV101" s="224"/>
      <c r="AW101" s="222"/>
      <c r="AX101" s="222"/>
      <c r="AY101" s="223"/>
      <c r="AZ101" s="223"/>
      <c r="BA101" s="223"/>
      <c r="BB101" s="223"/>
      <c r="BC101" s="223"/>
      <c r="BD101" s="223"/>
      <c r="BE101" s="223"/>
      <c r="BF101" s="223"/>
      <c r="BG101" s="223"/>
      <c r="BH101" s="223"/>
      <c r="BI101" s="223"/>
      <c r="BJ101" s="223"/>
      <c r="BK101" s="223"/>
      <c r="BL101" s="223"/>
      <c r="BM101" s="223"/>
      <c r="BN101" s="223"/>
      <c r="BO101" s="223"/>
      <c r="BP101" s="224"/>
      <c r="BQ101" s="224"/>
      <c r="BR101" s="224"/>
      <c r="BS101" s="224"/>
      <c r="BT101" s="225"/>
      <c r="BU101" s="225"/>
      <c r="BV101" s="223"/>
      <c r="BW101" s="226"/>
      <c r="BX101" s="226"/>
      <c r="BY101" s="226"/>
      <c r="BZ101" s="226"/>
      <c r="CA101" s="226"/>
      <c r="CB101" s="226"/>
      <c r="CC101" s="226"/>
      <c r="CD101" s="226"/>
      <c r="CE101" s="226"/>
      <c r="CF101" s="226"/>
      <c r="CG101" s="226"/>
      <c r="CH101" s="226"/>
      <c r="CI101" s="226"/>
      <c r="CJ101" s="226"/>
      <c r="CK101" s="226"/>
      <c r="CL101" s="226"/>
      <c r="CM101" s="224"/>
      <c r="CN101" s="221"/>
      <c r="CO101" s="221"/>
      <c r="CP101" s="233"/>
      <c r="CQ101" s="222"/>
      <c r="CR101" s="222"/>
      <c r="CS101" s="225"/>
      <c r="CT101" s="223"/>
      <c r="CU101" s="223"/>
      <c r="CV101" s="223"/>
      <c r="CW101" s="223"/>
      <c r="CX101" s="223"/>
      <c r="CY101" s="223"/>
      <c r="CZ101" s="223"/>
      <c r="DA101" s="223"/>
      <c r="DB101" s="223"/>
      <c r="DC101" s="223"/>
      <c r="DD101" s="223"/>
      <c r="DE101" s="223"/>
      <c r="DF101" s="223"/>
      <c r="DG101" s="223"/>
      <c r="DH101" s="223"/>
      <c r="DI101" s="223"/>
      <c r="DJ101" s="224"/>
      <c r="DK101" s="224"/>
      <c r="DL101" s="224"/>
      <c r="DM101" s="224"/>
      <c r="DN101" s="225"/>
      <c r="DO101" s="225"/>
      <c r="DP101" s="225"/>
      <c r="DQ101" s="226"/>
      <c r="DR101" s="226"/>
      <c r="DS101" s="226"/>
      <c r="DT101" s="226"/>
      <c r="DU101" s="226"/>
      <c r="DV101" s="226"/>
      <c r="DW101" s="226"/>
      <c r="DX101" s="226"/>
      <c r="DY101" s="226"/>
      <c r="DZ101" s="226"/>
      <c r="EA101" s="226"/>
      <c r="EB101" s="226"/>
      <c r="EC101" s="226"/>
      <c r="ED101" s="226"/>
      <c r="EE101" s="226"/>
      <c r="EF101" s="226"/>
      <c r="EG101" s="224"/>
      <c r="EH101" s="221"/>
      <c r="EI101" s="221"/>
      <c r="EJ101" s="221"/>
      <c r="EK101" s="221"/>
      <c r="EL101" s="221"/>
      <c r="EM101" s="221"/>
      <c r="EN101" s="221"/>
      <c r="EO101" s="221"/>
      <c r="EP101" s="221"/>
      <c r="EQ101" s="221"/>
      <c r="ER101" s="221"/>
      <c r="ES101" s="221"/>
      <c r="ET101" s="221"/>
      <c r="EU101" s="254" t="str">
        <f>IFERROR(IF(AND('Classificação geral'!$H93="FEM",'Classificação geral'!$I93=1,'Classificação geral'!$F93="Mini"),'Classificação geral'!$A93,""),"")</f>
        <v/>
      </c>
      <c r="EV101" s="254" t="str">
        <f>IFERROR(IF(AND('Classificação geral'!$H93="FEM",'Classificação geral'!$I93=1,'Classificação geral'!F93="Mini"),'Classificação geral'!$B93,""),"")</f>
        <v/>
      </c>
      <c r="EW101" s="255" t="str">
        <f>IF($EV101='Classificação geral'!$B93,'Classificação geral'!$C93,"")</f>
        <v/>
      </c>
      <c r="EX101" s="255" t="str">
        <f>IF($EV101='Classificação geral'!$B93,'Classificação geral'!$D93,"")</f>
        <v/>
      </c>
      <c r="EY101" s="255" t="str">
        <f>IF($EV101='Classificação geral'!$B93,'Classificação geral'!$H93,"")</f>
        <v/>
      </c>
      <c r="EZ101" s="255" t="str">
        <f>IF($EY101='Classificação geral'!$H93,'Classificação geral'!$I93,"")</f>
        <v/>
      </c>
      <c r="FA101" s="255" t="str">
        <f>IF($EZ101='Classificação geral'!$I93,'Classificação geral'!$N93,"")</f>
        <v/>
      </c>
      <c r="FB101" s="255" t="str">
        <f>IF($EZ101='Classificação geral'!$I93,'Classificação geral'!$Q93,"")</f>
        <v/>
      </c>
      <c r="FC101" s="255" t="str">
        <f>IF($EZ101='Classificação geral'!$I93,'Classificação geral'!$R93,"")</f>
        <v/>
      </c>
      <c r="FD101" s="255" t="str">
        <f>IF($EZ101='Classificação geral'!$I93,'Classificação geral'!$J93,"")</f>
        <v/>
      </c>
      <c r="FE101" s="255" t="str">
        <f>IF($EZ101='Classificação geral'!$I93,'Classificação geral'!$S93,"")</f>
        <v/>
      </c>
      <c r="FF101" s="255" t="str">
        <f>IF($EZ101='Classificação geral'!$I93,'Classificação geral'!$U93,"")</f>
        <v/>
      </c>
      <c r="FG101" s="255" t="str">
        <f>IF($EZ101='Classificação geral'!$I93,'Classificação geral'!$V93,"")</f>
        <v/>
      </c>
      <c r="FH101" s="255" t="str">
        <f>IF($EZ101='Classificação geral'!$I93,'Classificação geral'!$K93,"")</f>
        <v/>
      </c>
      <c r="FI101" s="255" t="str">
        <f>IF($EZ101='Classificação geral'!$I93,'Classificação geral'!$W93,"")</f>
        <v/>
      </c>
      <c r="FJ101" s="255" t="str">
        <f>IF($EZ101='Classificação geral'!$I93,'Classificação geral'!$Y93,"")</f>
        <v/>
      </c>
      <c r="FK101" s="255" t="str">
        <f>IF($EZ101='Classificação geral'!$I93,'Classificação geral'!$Z93,"")</f>
        <v/>
      </c>
      <c r="FL101" s="255" t="str">
        <f>IF($EZ101='Classificação geral'!$I93,'Classificação geral'!$L93,"")</f>
        <v/>
      </c>
      <c r="FM101" s="255" t="str">
        <f>IF($EZ101='Classificação geral'!$I93,'Classificação geral'!$M93,"")</f>
        <v/>
      </c>
      <c r="FN101" s="255" t="str">
        <f>IF($EZ101='Classificação geral'!$I93,'Classificação geral'!$AG93,"")</f>
        <v/>
      </c>
      <c r="FO101" s="256" t="str">
        <f>IFERROR(RANK(FN101,FN:FN,0)+ COUNTIF($FN$13:FN100,FN101),"")</f>
        <v/>
      </c>
      <c r="FP101" s="244"/>
      <c r="FQ101" s="254" t="str">
        <f>IFERROR(IF(AND('Classificação geral'!$H93="mas",'Classificação geral'!$I93=1,'Classificação geral'!$F93="Mini"),'Classificação geral'!$A93,""),"")</f>
        <v/>
      </c>
      <c r="FR101" s="254" t="str">
        <f>IFERROR(IF(AND('Classificação geral'!$H93="mas",'Classificação geral'!$I93=1,'Classificação geral'!$F93="Mini"),'Classificação geral'!$B93,""),"")</f>
        <v/>
      </c>
      <c r="FS101" s="255" t="str">
        <f>IF($FR101='Classificação geral'!$B93,'Classificação geral'!$C93,"")</f>
        <v/>
      </c>
      <c r="FT101" s="255" t="str">
        <f>IF($FR101='Classificação geral'!$B93,'Classificação geral'!$D93,"")</f>
        <v/>
      </c>
      <c r="FU101" s="255" t="str">
        <f>IF($FR101='Classificação geral'!$B93,'Classificação geral'!$H93,"")</f>
        <v/>
      </c>
      <c r="FV101" s="254" t="str">
        <f>IFERROR(IF(AND($FU101="mas",'Classificação geral'!$I93=1),'Classificação geral'!I93,""),"")</f>
        <v/>
      </c>
      <c r="FW101" s="254" t="str">
        <f>IFERROR(IF(AND($FU101="mas",'Classificação geral'!$I93=1),'Classificação geral'!N93,""),"")</f>
        <v/>
      </c>
      <c r="FX101" s="254" t="str">
        <f>IFERROR(IF(AND($FU101="mas",'Classificação geral'!$I93=1),'Classificação geral'!Q93,""),"")</f>
        <v/>
      </c>
      <c r="FY101" s="254" t="str">
        <f>IFERROR(IF(AND($FU101="mas",'Classificação geral'!$I93=1),'Classificação geral'!R93,""),"")</f>
        <v/>
      </c>
      <c r="FZ101" s="254" t="str">
        <f>IFERROR(IF(AND($FU101="mas",'Classificação geral'!$I93=1),'Classificação geral'!J93,""),"")</f>
        <v/>
      </c>
      <c r="GA101" s="254" t="str">
        <f>IFERROR(IF(AND($FU101="mas",'Classificação geral'!$I93=1),'Classificação geral'!S93,""),"")</f>
        <v/>
      </c>
      <c r="GB101" s="254" t="str">
        <f>IFERROR(IF(AND($FU101="mas",'Classificação geral'!$I93=1),'Classificação geral'!U93,""),"")</f>
        <v/>
      </c>
      <c r="GC101" s="254" t="str">
        <f>IFERROR(IF(AND($FU101="mas",'Classificação geral'!$I93=1),'Classificação geral'!V93,""),"")</f>
        <v/>
      </c>
      <c r="GD101" s="254" t="str">
        <f>IFERROR(IF(AND($FU101="mas",'Classificação geral'!$I93=1),'Classificação geral'!K93,""),"")</f>
        <v/>
      </c>
      <c r="GE101" s="254" t="str">
        <f>IFERROR(IF(AND($FU101="mas",'Classificação geral'!$I93=1),'Classificação geral'!W93,""),"")</f>
        <v/>
      </c>
      <c r="GF101" s="254" t="str">
        <f>IFERROR(IF(AND($FU101="mas",'Classificação geral'!$I93=1),'Classificação geral'!Y93,""),"")</f>
        <v/>
      </c>
      <c r="GG101" s="254" t="str">
        <f>IFERROR(IF(AND($FU101="mas",'Classificação geral'!$I93=1),'Classificação geral'!Z93,""),"")</f>
        <v/>
      </c>
      <c r="GH101" s="254" t="str">
        <f>IFERROR(IF(AND($FU101="mas",'Classificação geral'!$I93=1),'Classificação geral'!L93,""),"")</f>
        <v/>
      </c>
      <c r="GI101" s="254" t="str">
        <f>IFERROR(IF(AND($FU101="mas",'Classificação geral'!$I93=1),'Classificação geral'!M93,""),"")</f>
        <v/>
      </c>
      <c r="GJ101" s="302" t="str">
        <f>IFERROR(IF(AND($FU101="mas",'Classificação geral'!$I93=1),'Classificação geral'!AG93,""),"")</f>
        <v/>
      </c>
      <c r="GK101" s="256" t="str">
        <f>IFERROR(RANK(GJ101,GJ:GJ,0)+ COUNTIF($GJ$13:GJ100,GJ101),"")</f>
        <v/>
      </c>
      <c r="GL101" s="244"/>
      <c r="GM101" s="254" t="str">
        <f>IFERROR(IF(AND('Classificação geral'!$H93="fem",'Classificação geral'!$I93=2,'Classificação geral'!$F93="Mini"),'Classificação geral'!$A93,""),"")</f>
        <v/>
      </c>
      <c r="GN101" s="254" t="str">
        <f>IFERROR(IF(AND('Classificação geral'!$H93="fem",'Classificação geral'!$I93=2,'Classificação geral'!$F93="Mini"),'Classificação geral'!$B93,""),"")</f>
        <v/>
      </c>
      <c r="GO101" s="255" t="str">
        <f>IF($GN101='Classificação geral'!$B93,'Classificação geral'!$C93,"")</f>
        <v/>
      </c>
      <c r="GP101" s="255" t="str">
        <f>IF($GN101='Classificação geral'!$B93,'Classificação geral'!$D93,"")</f>
        <v/>
      </c>
      <c r="GQ101" s="255" t="str">
        <f>IF($GN101='Classificação geral'!$B93,'Classificação geral'!$H93,"")</f>
        <v/>
      </c>
      <c r="GR101" s="254" t="str">
        <f>IFERROR(IF(AND($GQ101="fem",'Classificação geral'!$I93=2),'Classificação geral'!I93,""),"")</f>
        <v/>
      </c>
      <c r="GS101" s="254" t="str">
        <f>IFERROR(IF(AND($GQ101="fem",'Classificação geral'!$I93=2),'Classificação geral'!N93,""),"")</f>
        <v/>
      </c>
      <c r="GT101" s="254" t="str">
        <f>IFERROR(IF(AND($GQ101="fem",'Classificação geral'!$I93=2),'Classificação geral'!Q93,""),"")</f>
        <v/>
      </c>
      <c r="GU101" s="254" t="str">
        <f>IFERROR(IF(AND($GQ101="fem",'Classificação geral'!$I93=2),'Classificação geral'!R93,""),"")</f>
        <v/>
      </c>
      <c r="GV101" s="254" t="str">
        <f>IFERROR(IF(AND($GQ101="fem",'Classificação geral'!$I93=2),'Classificação geral'!J93,""),"")</f>
        <v/>
      </c>
      <c r="GW101" s="254" t="str">
        <f>IFERROR(IF(AND($GQ101="fem",'Classificação geral'!$I93=2),'Classificação geral'!S93,""),"")</f>
        <v/>
      </c>
      <c r="GX101" s="254" t="str">
        <f>IFERROR(IF(AND($GQ101="fem",'Classificação geral'!$I93=2),'Classificação geral'!U93,""),"")</f>
        <v/>
      </c>
      <c r="GY101" s="254" t="str">
        <f>IFERROR(IF(AND($GQ101="fem",'Classificação geral'!$I93=2),'Classificação geral'!V93,""),"")</f>
        <v/>
      </c>
      <c r="GZ101" s="254" t="str">
        <f>IFERROR(IF(AND($GQ101="fem",'Classificação geral'!$I93=2),'Classificação geral'!K93,""),"")</f>
        <v/>
      </c>
      <c r="HA101" s="254" t="str">
        <f>IFERROR(IF(AND($GQ101="fem",'Classificação geral'!$I93=2),'Classificação geral'!W93,""),"")</f>
        <v/>
      </c>
      <c r="HB101" s="254" t="str">
        <f>IFERROR(IF(AND($GQ101="fem",'Classificação geral'!$I93=2),'Classificação geral'!Y93,""),"")</f>
        <v/>
      </c>
      <c r="HC101" s="254" t="str">
        <f>IFERROR(IF(AND($GQ101="fem",'Classificação geral'!$I93=2),'Classificação geral'!Z93,""),"")</f>
        <v/>
      </c>
      <c r="HD101" s="254" t="str">
        <f>IFERROR(IF(AND($GQ101="fem",'Classificação geral'!$I93=2),'Classificação geral'!L93,""),"")</f>
        <v/>
      </c>
      <c r="HE101" s="254" t="str">
        <f>IFERROR(IF(AND($GQ101="fem",'Classificação geral'!$I93=2),'Classificação geral'!M93,""),"")</f>
        <v/>
      </c>
      <c r="HF101" s="254" t="str">
        <f>IFERROR(IF(AND($GQ101="fem",'Classificação geral'!$I93=2),'Classificação geral'!AG93,""),"")</f>
        <v/>
      </c>
      <c r="HG101" s="256" t="str">
        <f>IFERROR(RANK(HF101,HF:HF,0)+ COUNTIF(HF$13:$HF99,HF101),"")</f>
        <v/>
      </c>
      <c r="HH101" s="244"/>
      <c r="HI101" s="254" t="str">
        <f>IFERROR(IF(AND('Classificação geral'!$H93="mas",'Classificação geral'!$I93=2,'Classificação geral'!$F93="Mini"),'Classificação geral'!$A93,""),"")</f>
        <v/>
      </c>
      <c r="HJ101" s="254" t="str">
        <f>IFERROR(IF(AND('Classificação geral'!$H93="mas",'Classificação geral'!$I93=2,'Classificação geral'!$F93="Mini"),'Classificação geral'!$B93,""),"")</f>
        <v/>
      </c>
      <c r="HK101" s="255" t="str">
        <f>IF($HJ101='Classificação geral'!$B93,'Classificação geral'!$C93,"")</f>
        <v/>
      </c>
      <c r="HL101" s="255" t="str">
        <f>IF($HJ101='Classificação geral'!$B93,'Classificação geral'!$D93,"")</f>
        <v/>
      </c>
      <c r="HM101" s="255" t="str">
        <f>IF($HJ101='Classificação geral'!$B93,'Classificação geral'!$H93,"")</f>
        <v/>
      </c>
      <c r="HN101" s="254" t="str">
        <f>IFERROR(IF(AND($HM101="mas",'Classificação geral'!$I93=2),'Classificação geral'!I93,""),"")</f>
        <v/>
      </c>
      <c r="HO101" s="254" t="str">
        <f>IFERROR(IF(AND($HM101="mas",'Classificação geral'!$I93=2),'Classificação geral'!N93,""),"")</f>
        <v/>
      </c>
      <c r="HP101" s="254" t="str">
        <f>IFERROR(IF(AND($HM101="mas",'Classificação geral'!$I93=2),'Classificação geral'!Q93,""),"")</f>
        <v/>
      </c>
      <c r="HQ101" s="254" t="str">
        <f>IFERROR(IF(AND($HM101="mas",'Classificação geral'!$I93=2),'Classificação geral'!R93,""),"")</f>
        <v/>
      </c>
      <c r="HR101" s="254" t="str">
        <f>IFERROR(IF(AND($HM101="mas",'Classificação geral'!$I93=2),'Classificação geral'!J93,""),"")</f>
        <v/>
      </c>
      <c r="HS101" s="254" t="str">
        <f>IFERROR(IF(AND($HM101="mas",'Classificação geral'!$I93=2),'Classificação geral'!S93,""),"")</f>
        <v/>
      </c>
      <c r="HT101" s="254" t="str">
        <f>IFERROR(IF(AND($HM101="mas",'Classificação geral'!$I93=2),'Classificação geral'!U93,""),"")</f>
        <v/>
      </c>
      <c r="HU101" s="254" t="str">
        <f>IFERROR(IF(AND($HM101="mas",'Classificação geral'!$I93=2),'Classificação geral'!V93,""),"")</f>
        <v/>
      </c>
      <c r="HV101" s="254" t="str">
        <f>IFERROR(IF(AND($HM101="mas",'Classificação geral'!$I93=2),'Classificação geral'!J93,""),"")</f>
        <v/>
      </c>
      <c r="HW101" s="254" t="str">
        <f>IFERROR(IF(AND($HM101="mas",'Classificação geral'!$I93=2),'Classificação geral'!W93,""),"")</f>
        <v/>
      </c>
      <c r="HX101" s="254" t="str">
        <f>IFERROR(IF(AND($HM101="mas",'Classificação geral'!$I93=2),'Classificação geral'!Y93,""),"")</f>
        <v/>
      </c>
      <c r="HY101" s="254" t="str">
        <f>IFERROR(IF(AND($HM101="mas",'Classificação geral'!$I93=2),'Classificação geral'!Z93,""),"")</f>
        <v/>
      </c>
      <c r="HZ101" s="254" t="str">
        <f>IFERROR(IF(AND($HM101="mas",'Classificação geral'!$I93=2),'Classificação geral'!L93,""),"")</f>
        <v/>
      </c>
      <c r="IA101" s="254" t="str">
        <f>IFERROR(IF(AND($HM101="mas",'Classificação geral'!$I93=2),'Classificação geral'!$AG93,""),"")</f>
        <v/>
      </c>
      <c r="IB101" s="256" t="str">
        <f>IFERROR(RANK(IA101,IA:IA,0)+ COUNTIF($IA$13:IA$13,IA101),"")</f>
        <v/>
      </c>
      <c r="IC101" s="244"/>
      <c r="ID101" s="254" t="str">
        <f>IFERROR(IF(AND('Classificação geral'!$H93="fem",'Classificação geral'!$I93=3,'Classificação geral'!$F93="Mini"),'Classificação geral'!$A93,""),"")</f>
        <v/>
      </c>
      <c r="IE101" s="254" t="str">
        <f>IFERROR(IF(AND('Classificação geral'!$H93="fem",'Classificação geral'!$I93=3,'Classificação geral'!$F93="Mini"),'Classificação geral'!$B93,""),"")</f>
        <v/>
      </c>
      <c r="IF101" s="255" t="str">
        <f>IF($IE101='Classificação geral'!$B93,'Classificação geral'!$C93,"")</f>
        <v/>
      </c>
      <c r="IG101" s="255" t="str">
        <f>IF($IE101='Classificação geral'!$B93,'Classificação geral'!$D93,"")</f>
        <v/>
      </c>
      <c r="IH101" s="255" t="str">
        <f>IF($IE101='Classificação geral'!$B93,'Classificação geral'!$H93,"")</f>
        <v/>
      </c>
      <c r="II101" s="255" t="str">
        <f>IF($IH101='Classificação geral'!$H93,'Classificação geral'!$I93,"")</f>
        <v/>
      </c>
      <c r="IJ101" s="255" t="str">
        <f>IF($II101='Classificação geral'!$I93,'Classificação geral'!$N93,"")</f>
        <v/>
      </c>
      <c r="IK101" s="255" t="str">
        <f>IF($II101='Classificação geral'!$I93,'Classificação geral'!$Q93,"")</f>
        <v/>
      </c>
      <c r="IL101" s="255" t="str">
        <f>IF($II101='Classificação geral'!$I93,'Classificação geral'!$R93,"")</f>
        <v/>
      </c>
      <c r="IM101" s="255" t="str">
        <f>IF($II101='Classificação geral'!$I93,'Classificação geral'!$J93,"")</f>
        <v/>
      </c>
      <c r="IN101" s="255" t="str">
        <f>IF($II101='Classificação geral'!$I93,'Classificação geral'!$S93,"")</f>
        <v/>
      </c>
      <c r="IO101" s="255" t="str">
        <f>IF($II101='Classificação geral'!$I93,'Classificação geral'!$U93,"")</f>
        <v/>
      </c>
      <c r="IP101" s="255" t="str">
        <f>IF($II101='Classificação geral'!$I93,'Classificação geral'!$V93,"")</f>
        <v/>
      </c>
      <c r="IQ101" s="255" t="str">
        <f>IF($II101='Classificação geral'!$I93,'Classificação geral'!$K93,"")</f>
        <v/>
      </c>
      <c r="IR101" s="255" t="str">
        <f>IF($II101='Classificação geral'!$I93,'Classificação geral'!$W93,"")</f>
        <v/>
      </c>
      <c r="IS101" s="255" t="str">
        <f>IF($II101='Classificação geral'!$I93,'Classificação geral'!$Y93,"")</f>
        <v/>
      </c>
      <c r="IT101" s="255" t="str">
        <f>IF($II101='Classificação geral'!$I93,'Classificação geral'!$Z93,"")</f>
        <v/>
      </c>
      <c r="IU101" s="255" t="str">
        <f>IF($II101='Classificação geral'!$I93,'Classificação geral'!$L93,"")</f>
        <v/>
      </c>
      <c r="IV101" s="255" t="str">
        <f>IF($II101='Classificação geral'!$I93,'Classificação geral'!$M93,"")</f>
        <v/>
      </c>
      <c r="IW101" s="255" t="str">
        <f>IF($II101='Classificação geral'!$I93,'Classificação geral'!$AG93,"")</f>
        <v/>
      </c>
      <c r="IX101" s="256" t="str">
        <f>IFERROR(RANK(IW101,IW:IW,0)+ COUNTIF($IW$13:IW99,IW101),"")</f>
        <v/>
      </c>
      <c r="IY101" s="244"/>
      <c r="IZ101" s="254" t="str">
        <f>IFERROR(IF(AND('Classificação geral'!$H93="mas",'Classificação geral'!$I93=3,'Classificação geral'!$F93="Mini"),'Classificação geral'!$A93,""),"")</f>
        <v/>
      </c>
      <c r="JA101" s="254" t="str">
        <f>IFERROR(IF(AND('Classificação geral'!$H93="mas",'Classificação geral'!$I93=3,'Classificação geral'!$F93="Mini"),'Classificação geral'!$B93,""),"")</f>
        <v/>
      </c>
      <c r="JB101" s="255" t="str">
        <f>IF($JA101='Classificação geral'!$B93,'Classificação geral'!$C93,"")</f>
        <v/>
      </c>
      <c r="JC101" s="255" t="str">
        <f>IF($JA101='Classificação geral'!$B93,'Classificação geral'!$D93,"")</f>
        <v/>
      </c>
      <c r="JD101" s="255" t="str">
        <f>IF($JA101='Classificação geral'!$B93,'Classificação geral'!$H93,"")</f>
        <v/>
      </c>
      <c r="JE101" s="254" t="str">
        <f>IFERROR(IF(AND($JD101="mas",'Classificação geral'!$I93=3),'Classificação geral'!I93,""),"")</f>
        <v/>
      </c>
      <c r="JF101" s="254" t="str">
        <f>IFERROR(IF(AND($JD101="mas",'Classificação geral'!$I93=3),'Classificação geral'!N93,""),"")</f>
        <v/>
      </c>
      <c r="JG101" s="254" t="str">
        <f>IFERROR(IF(AND($JD101="mas",'Classificação geral'!$I93=3),'Classificação geral'!Q93,""),"")</f>
        <v/>
      </c>
      <c r="JH101" s="254" t="str">
        <f>IFERROR(IF(AND($JD101="mas",'Classificação geral'!$I93=3),'Classificação geral'!R93,""),"")</f>
        <v/>
      </c>
      <c r="JI101" s="254" t="str">
        <f>IFERROR(IF(AND($JD101="mas",'Classificação geral'!$I93=3),'Classificação geral'!J93,""),"")</f>
        <v/>
      </c>
      <c r="JJ101" s="254" t="str">
        <f>IFERROR(IF(AND($JD101="mas",'Classificação geral'!$I93=3),'Classificação geral'!S93,""),"")</f>
        <v/>
      </c>
      <c r="JK101" s="254" t="str">
        <f>IFERROR(IF(AND($JD101="mas",'Classificação geral'!$I93=3),'Classificação geral'!U93,""),"")</f>
        <v/>
      </c>
      <c r="JL101" s="254" t="str">
        <f>IFERROR(IF(AND($JD101="mas",'Classificação geral'!$I93=3),'Classificação geral'!V93,""),"")</f>
        <v/>
      </c>
      <c r="JM101" s="254" t="str">
        <f>IFERROR(IF(AND($JD101="mas",'Classificação geral'!$I93=3),'Classificação geral'!K93,""),"")</f>
        <v/>
      </c>
      <c r="JN101" s="254" t="str">
        <f>IFERROR(IF(AND($JD101="mas",'Classificação geral'!$I93=3),'Classificação geral'!W93,""),"")</f>
        <v/>
      </c>
      <c r="JO101" s="254" t="str">
        <f>IFERROR(IF(AND($JD101="mas",'Classificação geral'!$I93=3),'Classificação geral'!Y93,""),"")</f>
        <v/>
      </c>
      <c r="JP101" s="254" t="str">
        <f>IFERROR(IF(AND($JD101="mas",'Classificação geral'!$I93=3),'Classificação geral'!Z93,""),"")</f>
        <v/>
      </c>
      <c r="JQ101" s="254" t="str">
        <f>IFERROR(IF(AND($JD101="mas",'Classificação geral'!$I93=3),'Classificação geral'!L93,""),"")</f>
        <v/>
      </c>
      <c r="JR101" s="254" t="str">
        <f>IFERROR(IF(AND($JD101="mas",'Classificação geral'!$I93=3),'Classificação geral'!$AG93,""),"")</f>
        <v/>
      </c>
      <c r="JS101" s="256" t="str">
        <f>IFERROR(RANK(JR101,JR:JR,0)+ COUNTIF(JR$13:$JR99,JR101),"")</f>
        <v/>
      </c>
    </row>
    <row r="102" spans="1:279" s="230" customFormat="1" ht="24.75" customHeight="1" x14ac:dyDescent="0.4">
      <c r="A102" s="221"/>
      <c r="B102" s="233"/>
      <c r="C102" s="292" t="str">
        <f t="shared" si="241"/>
        <v/>
      </c>
      <c r="D102" s="292" t="str">
        <f t="shared" si="242"/>
        <v/>
      </c>
      <c r="E102" s="292" t="str">
        <f t="shared" si="243"/>
        <v/>
      </c>
      <c r="F102" s="293" t="str">
        <f t="shared" si="244"/>
        <v/>
      </c>
      <c r="G102" s="293" t="str">
        <f t="shared" si="245"/>
        <v/>
      </c>
      <c r="H102" s="294" t="str">
        <f t="shared" si="246"/>
        <v/>
      </c>
      <c r="I102" s="294" t="str">
        <f t="shared" si="247"/>
        <v/>
      </c>
      <c r="J102" s="294" t="str">
        <f t="shared" si="248"/>
        <v/>
      </c>
      <c r="K102" s="294" t="str">
        <f t="shared" si="249"/>
        <v/>
      </c>
      <c r="L102" s="294" t="str">
        <f t="shared" si="250"/>
        <v/>
      </c>
      <c r="M102" s="294" t="str">
        <f t="shared" si="251"/>
        <v/>
      </c>
      <c r="N102" s="294" t="str">
        <f t="shared" si="252"/>
        <v/>
      </c>
      <c r="O102" s="294" t="str">
        <f t="shared" si="253"/>
        <v/>
      </c>
      <c r="P102" s="294" t="str">
        <f t="shared" si="254"/>
        <v/>
      </c>
      <c r="Q102" s="294" t="str">
        <f t="shared" si="255"/>
        <v/>
      </c>
      <c r="R102" s="294" t="str">
        <f t="shared" si="256"/>
        <v/>
      </c>
      <c r="S102" s="294" t="str">
        <f t="shared" si="256"/>
        <v/>
      </c>
      <c r="T102" s="294" t="str">
        <f t="shared" si="257"/>
        <v/>
      </c>
      <c r="U102" s="294" t="str">
        <f t="shared" si="258"/>
        <v/>
      </c>
      <c r="V102" s="295">
        <v>88</v>
      </c>
      <c r="W102" s="224"/>
      <c r="X102" s="224"/>
      <c r="Y102" s="224"/>
      <c r="Z102" s="225"/>
      <c r="AA102" s="225"/>
      <c r="AB102" s="222"/>
      <c r="AC102" s="226"/>
      <c r="AD102" s="226"/>
      <c r="AE102" s="226"/>
      <c r="AF102" s="226"/>
      <c r="AG102" s="226"/>
      <c r="AH102" s="226"/>
      <c r="AI102" s="226"/>
      <c r="AJ102" s="226"/>
      <c r="AK102" s="226"/>
      <c r="AL102" s="226"/>
      <c r="AM102" s="226"/>
      <c r="AN102" s="226"/>
      <c r="AO102" s="226"/>
      <c r="AP102" s="226"/>
      <c r="AQ102" s="226"/>
      <c r="AR102" s="226"/>
      <c r="AS102" s="224"/>
      <c r="AT102" s="221"/>
      <c r="AU102" s="221"/>
      <c r="AV102" s="224"/>
      <c r="AW102" s="222"/>
      <c r="AX102" s="222"/>
      <c r="AY102" s="223"/>
      <c r="AZ102" s="223"/>
      <c r="BA102" s="223"/>
      <c r="BB102" s="223"/>
      <c r="BC102" s="223"/>
      <c r="BD102" s="223"/>
      <c r="BE102" s="223"/>
      <c r="BF102" s="223"/>
      <c r="BG102" s="223"/>
      <c r="BH102" s="223"/>
      <c r="BI102" s="223"/>
      <c r="BJ102" s="223"/>
      <c r="BK102" s="223"/>
      <c r="BL102" s="223"/>
      <c r="BM102" s="223"/>
      <c r="BN102" s="223"/>
      <c r="BO102" s="223"/>
      <c r="BP102" s="224"/>
      <c r="BQ102" s="224"/>
      <c r="BR102" s="224"/>
      <c r="BS102" s="224"/>
      <c r="BT102" s="225"/>
      <c r="BU102" s="225"/>
      <c r="BV102" s="223"/>
      <c r="BW102" s="226"/>
      <c r="BX102" s="226"/>
      <c r="BY102" s="226"/>
      <c r="BZ102" s="226"/>
      <c r="CA102" s="226"/>
      <c r="CB102" s="226"/>
      <c r="CC102" s="226"/>
      <c r="CD102" s="226"/>
      <c r="CE102" s="226"/>
      <c r="CF102" s="226"/>
      <c r="CG102" s="226"/>
      <c r="CH102" s="226"/>
      <c r="CI102" s="226"/>
      <c r="CJ102" s="226"/>
      <c r="CK102" s="226"/>
      <c r="CL102" s="226"/>
      <c r="CM102" s="224"/>
      <c r="CN102" s="221"/>
      <c r="CO102" s="221"/>
      <c r="CP102" s="233"/>
      <c r="CQ102" s="222"/>
      <c r="CR102" s="222"/>
      <c r="CS102" s="225"/>
      <c r="CT102" s="223"/>
      <c r="CU102" s="223"/>
      <c r="CV102" s="223"/>
      <c r="CW102" s="223"/>
      <c r="CX102" s="223"/>
      <c r="CY102" s="223"/>
      <c r="CZ102" s="223"/>
      <c r="DA102" s="223"/>
      <c r="DB102" s="223"/>
      <c r="DC102" s="223"/>
      <c r="DD102" s="223"/>
      <c r="DE102" s="223"/>
      <c r="DF102" s="223"/>
      <c r="DG102" s="223"/>
      <c r="DH102" s="223"/>
      <c r="DI102" s="223"/>
      <c r="DJ102" s="224"/>
      <c r="DK102" s="224"/>
      <c r="DL102" s="224"/>
      <c r="DM102" s="224"/>
      <c r="DN102" s="225"/>
      <c r="DO102" s="225"/>
      <c r="DP102" s="225"/>
      <c r="DQ102" s="226"/>
      <c r="DR102" s="226"/>
      <c r="DS102" s="226"/>
      <c r="DT102" s="226"/>
      <c r="DU102" s="226"/>
      <c r="DV102" s="226"/>
      <c r="DW102" s="226"/>
      <c r="DX102" s="226"/>
      <c r="DY102" s="226"/>
      <c r="DZ102" s="226"/>
      <c r="EA102" s="226"/>
      <c r="EB102" s="226"/>
      <c r="EC102" s="226"/>
      <c r="ED102" s="226"/>
      <c r="EE102" s="226"/>
      <c r="EF102" s="226"/>
      <c r="EG102" s="224"/>
      <c r="EH102" s="221"/>
      <c r="EI102" s="221"/>
      <c r="EJ102" s="221"/>
      <c r="EK102" s="221"/>
      <c r="EL102" s="221"/>
      <c r="EM102" s="221"/>
      <c r="EN102" s="221"/>
      <c r="EO102" s="221"/>
      <c r="EP102" s="221"/>
      <c r="EQ102" s="221"/>
      <c r="ER102" s="221"/>
      <c r="ES102" s="221"/>
      <c r="ET102" s="221"/>
      <c r="EU102" s="254" t="str">
        <f>IFERROR(IF(AND('Classificação geral'!$H94="FEM",'Classificação geral'!$I94=1,'Classificação geral'!$F94="Mini"),'Classificação geral'!$A94,""),"")</f>
        <v/>
      </c>
      <c r="EV102" s="254" t="str">
        <f>IFERROR(IF(AND('Classificação geral'!$H94="FEM",'Classificação geral'!$I94=1,'Classificação geral'!F94="Mini"),'Classificação geral'!$B94,""),"")</f>
        <v/>
      </c>
      <c r="EW102" s="255" t="str">
        <f>IF($EV102='Classificação geral'!$B94,'Classificação geral'!$C94,"")</f>
        <v/>
      </c>
      <c r="EX102" s="255" t="str">
        <f>IF($EV102='Classificação geral'!$B94,'Classificação geral'!$D94,"")</f>
        <v/>
      </c>
      <c r="EY102" s="255" t="str">
        <f>IF($EV102='Classificação geral'!$B94,'Classificação geral'!$H94,"")</f>
        <v/>
      </c>
      <c r="EZ102" s="255" t="str">
        <f>IF($EY102='Classificação geral'!$H94,'Classificação geral'!$I94,"")</f>
        <v/>
      </c>
      <c r="FA102" s="255" t="str">
        <f>IF($EZ102='Classificação geral'!$I94,'Classificação geral'!$N94,"")</f>
        <v/>
      </c>
      <c r="FB102" s="255" t="str">
        <f>IF($EZ102='Classificação geral'!$I94,'Classificação geral'!$Q94,"")</f>
        <v/>
      </c>
      <c r="FC102" s="255" t="str">
        <f>IF($EZ102='Classificação geral'!$I94,'Classificação geral'!$R94,"")</f>
        <v/>
      </c>
      <c r="FD102" s="255" t="str">
        <f>IF($EZ102='Classificação geral'!$I94,'Classificação geral'!$J94,"")</f>
        <v/>
      </c>
      <c r="FE102" s="255" t="str">
        <f>IF($EZ102='Classificação geral'!$I94,'Classificação geral'!$S94,"")</f>
        <v/>
      </c>
      <c r="FF102" s="255" t="str">
        <f>IF($EZ102='Classificação geral'!$I94,'Classificação geral'!$U94,"")</f>
        <v/>
      </c>
      <c r="FG102" s="255" t="str">
        <f>IF($EZ102='Classificação geral'!$I94,'Classificação geral'!$V94,"")</f>
        <v/>
      </c>
      <c r="FH102" s="255" t="str">
        <f>IF($EZ102='Classificação geral'!$I94,'Classificação geral'!$K94,"")</f>
        <v/>
      </c>
      <c r="FI102" s="255" t="str">
        <f>IF($EZ102='Classificação geral'!$I94,'Classificação geral'!$W94,"")</f>
        <v/>
      </c>
      <c r="FJ102" s="255" t="str">
        <f>IF($EZ102='Classificação geral'!$I94,'Classificação geral'!$Y94,"")</f>
        <v/>
      </c>
      <c r="FK102" s="255" t="str">
        <f>IF($EZ102='Classificação geral'!$I94,'Classificação geral'!$Z94,"")</f>
        <v/>
      </c>
      <c r="FL102" s="255" t="str">
        <f>IF($EZ102='Classificação geral'!$I94,'Classificação geral'!$L94,"")</f>
        <v/>
      </c>
      <c r="FM102" s="255" t="str">
        <f>IF($EZ102='Classificação geral'!$I94,'Classificação geral'!$M94,"")</f>
        <v/>
      </c>
      <c r="FN102" s="255" t="str">
        <f>IF($EZ102='Classificação geral'!$I94,'Classificação geral'!$AG94,"")</f>
        <v/>
      </c>
      <c r="FO102" s="256" t="str">
        <f>IFERROR(RANK(FN102,FN:FN,0)+ COUNTIF($FN$13:FN101,FN102),"")</f>
        <v/>
      </c>
      <c r="FP102" s="244"/>
      <c r="FQ102" s="254" t="str">
        <f>IFERROR(IF(AND('Classificação geral'!$H94="mas",'Classificação geral'!$I94=1,'Classificação geral'!$F94="Mini"),'Classificação geral'!$A94,""),"")</f>
        <v/>
      </c>
      <c r="FR102" s="254" t="str">
        <f>IFERROR(IF(AND('Classificação geral'!$H94="mas",'Classificação geral'!$I94=1,'Classificação geral'!$F94="Mini"),'Classificação geral'!$B94,""),"")</f>
        <v/>
      </c>
      <c r="FS102" s="255" t="str">
        <f>IF($FR102='Classificação geral'!$B94,'Classificação geral'!$C94,"")</f>
        <v/>
      </c>
      <c r="FT102" s="255" t="str">
        <f>IF($FR102='Classificação geral'!$B94,'Classificação geral'!$D94,"")</f>
        <v/>
      </c>
      <c r="FU102" s="255" t="str">
        <f>IF($FR102='Classificação geral'!$B94,'Classificação geral'!$H94,"")</f>
        <v/>
      </c>
      <c r="FV102" s="254" t="str">
        <f>IFERROR(IF(AND($FU102="mas",'Classificação geral'!$I94=1),'Classificação geral'!I94,""),"")</f>
        <v/>
      </c>
      <c r="FW102" s="254" t="str">
        <f>IFERROR(IF(AND($FU102="mas",'Classificação geral'!$I94=1),'Classificação geral'!N94,""),"")</f>
        <v/>
      </c>
      <c r="FX102" s="254" t="str">
        <f>IFERROR(IF(AND($FU102="mas",'Classificação geral'!$I94=1),'Classificação geral'!Q94,""),"")</f>
        <v/>
      </c>
      <c r="FY102" s="254" t="str">
        <f>IFERROR(IF(AND($FU102="mas",'Classificação geral'!$I94=1),'Classificação geral'!R94,""),"")</f>
        <v/>
      </c>
      <c r="FZ102" s="254" t="str">
        <f>IFERROR(IF(AND($FU102="mas",'Classificação geral'!$I94=1),'Classificação geral'!J94,""),"")</f>
        <v/>
      </c>
      <c r="GA102" s="254" t="str">
        <f>IFERROR(IF(AND($FU102="mas",'Classificação geral'!$I94=1),'Classificação geral'!S94,""),"")</f>
        <v/>
      </c>
      <c r="GB102" s="254" t="str">
        <f>IFERROR(IF(AND($FU102="mas",'Classificação geral'!$I94=1),'Classificação geral'!U94,""),"")</f>
        <v/>
      </c>
      <c r="GC102" s="254" t="str">
        <f>IFERROR(IF(AND($FU102="mas",'Classificação geral'!$I94=1),'Classificação geral'!V94,""),"")</f>
        <v/>
      </c>
      <c r="GD102" s="254" t="str">
        <f>IFERROR(IF(AND($FU102="mas",'Classificação geral'!$I94=1),'Classificação geral'!K94,""),"")</f>
        <v/>
      </c>
      <c r="GE102" s="254" t="str">
        <f>IFERROR(IF(AND($FU102="mas",'Classificação geral'!$I94=1),'Classificação geral'!W94,""),"")</f>
        <v/>
      </c>
      <c r="GF102" s="254" t="str">
        <f>IFERROR(IF(AND($FU102="mas",'Classificação geral'!$I94=1),'Classificação geral'!Y94,""),"")</f>
        <v/>
      </c>
      <c r="GG102" s="254" t="str">
        <f>IFERROR(IF(AND($FU102="mas",'Classificação geral'!$I94=1),'Classificação geral'!Z94,""),"")</f>
        <v/>
      </c>
      <c r="GH102" s="254" t="str">
        <f>IFERROR(IF(AND($FU102="mas",'Classificação geral'!$I94=1),'Classificação geral'!L94,""),"")</f>
        <v/>
      </c>
      <c r="GI102" s="254" t="str">
        <f>IFERROR(IF(AND($FU102="mas",'Classificação geral'!$I94=1),'Classificação geral'!M94,""),"")</f>
        <v/>
      </c>
      <c r="GJ102" s="302" t="str">
        <f>IFERROR(IF(AND($FU102="mas",'Classificação geral'!$I94=1),'Classificação geral'!AG94,""),"")</f>
        <v/>
      </c>
      <c r="GK102" s="256" t="str">
        <f>IFERROR(RANK(GJ102,GJ:GJ,0)+ COUNTIF($GJ$13:GJ101,GJ102),"")</f>
        <v/>
      </c>
      <c r="GL102" s="244"/>
      <c r="GM102" s="254" t="str">
        <f>IFERROR(IF(AND('Classificação geral'!$H94="fem",'Classificação geral'!$I94=2,'Classificação geral'!$F94="Mini"),'Classificação geral'!$A94,""),"")</f>
        <v/>
      </c>
      <c r="GN102" s="254" t="str">
        <f>IFERROR(IF(AND('Classificação geral'!$H94="fem",'Classificação geral'!$I94=2,'Classificação geral'!$F94="Mini"),'Classificação geral'!$B94,""),"")</f>
        <v/>
      </c>
      <c r="GO102" s="255" t="str">
        <f>IF($GN102='Classificação geral'!$B94,'Classificação geral'!$C94,"")</f>
        <v/>
      </c>
      <c r="GP102" s="255" t="str">
        <f>IF($GN102='Classificação geral'!$B94,'Classificação geral'!$D94,"")</f>
        <v/>
      </c>
      <c r="GQ102" s="255" t="str">
        <f>IF($GN102='Classificação geral'!$B94,'Classificação geral'!$H94,"")</f>
        <v/>
      </c>
      <c r="GR102" s="254" t="str">
        <f>IFERROR(IF(AND($GQ102="fem",'Classificação geral'!$I94=2),'Classificação geral'!I94,""),"")</f>
        <v/>
      </c>
      <c r="GS102" s="254" t="str">
        <f>IFERROR(IF(AND($GQ102="fem",'Classificação geral'!$I94=2),'Classificação geral'!N94,""),"")</f>
        <v/>
      </c>
      <c r="GT102" s="254" t="str">
        <f>IFERROR(IF(AND($GQ102="fem",'Classificação geral'!$I94=2),'Classificação geral'!Q94,""),"")</f>
        <v/>
      </c>
      <c r="GU102" s="254" t="str">
        <f>IFERROR(IF(AND($GQ102="fem",'Classificação geral'!$I94=2),'Classificação geral'!R94,""),"")</f>
        <v/>
      </c>
      <c r="GV102" s="254" t="str">
        <f>IFERROR(IF(AND($GQ102="fem",'Classificação geral'!$I94=2),'Classificação geral'!J94,""),"")</f>
        <v/>
      </c>
      <c r="GW102" s="254" t="str">
        <f>IFERROR(IF(AND($GQ102="fem",'Classificação geral'!$I94=2),'Classificação geral'!S94,""),"")</f>
        <v/>
      </c>
      <c r="GX102" s="254" t="str">
        <f>IFERROR(IF(AND($GQ102="fem",'Classificação geral'!$I94=2),'Classificação geral'!U94,""),"")</f>
        <v/>
      </c>
      <c r="GY102" s="254" t="str">
        <f>IFERROR(IF(AND($GQ102="fem",'Classificação geral'!$I94=2),'Classificação geral'!V94,""),"")</f>
        <v/>
      </c>
      <c r="GZ102" s="254" t="str">
        <f>IFERROR(IF(AND($GQ102="fem",'Classificação geral'!$I94=2),'Classificação geral'!K94,""),"")</f>
        <v/>
      </c>
      <c r="HA102" s="254" t="str">
        <f>IFERROR(IF(AND($GQ102="fem",'Classificação geral'!$I94=2),'Classificação geral'!W94,""),"")</f>
        <v/>
      </c>
      <c r="HB102" s="254" t="str">
        <f>IFERROR(IF(AND($GQ102="fem",'Classificação geral'!$I94=2),'Classificação geral'!Y94,""),"")</f>
        <v/>
      </c>
      <c r="HC102" s="254" t="str">
        <f>IFERROR(IF(AND($GQ102="fem",'Classificação geral'!$I94=2),'Classificação geral'!Z94,""),"")</f>
        <v/>
      </c>
      <c r="HD102" s="254" t="str">
        <f>IFERROR(IF(AND($GQ102="fem",'Classificação geral'!$I94=2),'Classificação geral'!L94,""),"")</f>
        <v/>
      </c>
      <c r="HE102" s="254" t="str">
        <f>IFERROR(IF(AND($GQ102="fem",'Classificação geral'!$I94=2),'Classificação geral'!M94,""),"")</f>
        <v/>
      </c>
      <c r="HF102" s="254" t="str">
        <f>IFERROR(IF(AND($GQ102="fem",'Classificação geral'!$I94=2),'Classificação geral'!AG94,""),"")</f>
        <v/>
      </c>
      <c r="HG102" s="256" t="str">
        <f>IFERROR(RANK(HF102,HF:HF,0)+ COUNTIF(HF$13:$HF100,HF102),"")</f>
        <v/>
      </c>
      <c r="HH102" s="244"/>
      <c r="HI102" s="254" t="str">
        <f>IFERROR(IF(AND('Classificação geral'!$H94="mas",'Classificação geral'!$I94=2,'Classificação geral'!$F94="Mini"),'Classificação geral'!$A94,""),"")</f>
        <v/>
      </c>
      <c r="HJ102" s="254" t="str">
        <f>IFERROR(IF(AND('Classificação geral'!$H94="mas",'Classificação geral'!$I94=2,'Classificação geral'!$F94="Mini"),'Classificação geral'!$B94,""),"")</f>
        <v/>
      </c>
      <c r="HK102" s="255" t="str">
        <f>IF($HJ102='Classificação geral'!$B94,'Classificação geral'!$C94,"")</f>
        <v/>
      </c>
      <c r="HL102" s="255" t="str">
        <f>IF($HJ102='Classificação geral'!$B94,'Classificação geral'!$D94,"")</f>
        <v/>
      </c>
      <c r="HM102" s="255" t="str">
        <f>IF($HJ102='Classificação geral'!$B94,'Classificação geral'!$H94,"")</f>
        <v/>
      </c>
      <c r="HN102" s="254" t="str">
        <f>IFERROR(IF(AND($HM102="mas",'Classificação geral'!$I94=2),'Classificação geral'!I94,""),"")</f>
        <v/>
      </c>
      <c r="HO102" s="254" t="str">
        <f>IFERROR(IF(AND($HM102="mas",'Classificação geral'!$I94=2),'Classificação geral'!N94,""),"")</f>
        <v/>
      </c>
      <c r="HP102" s="254" t="str">
        <f>IFERROR(IF(AND($HM102="mas",'Classificação geral'!$I94=2),'Classificação geral'!Q94,""),"")</f>
        <v/>
      </c>
      <c r="HQ102" s="254" t="str">
        <f>IFERROR(IF(AND($HM102="mas",'Classificação geral'!$I94=2),'Classificação geral'!R94,""),"")</f>
        <v/>
      </c>
      <c r="HR102" s="254" t="str">
        <f>IFERROR(IF(AND($HM102="mas",'Classificação geral'!$I94=2),'Classificação geral'!J94,""),"")</f>
        <v/>
      </c>
      <c r="HS102" s="254" t="str">
        <f>IFERROR(IF(AND($HM102="mas",'Classificação geral'!$I94=2),'Classificação geral'!S94,""),"")</f>
        <v/>
      </c>
      <c r="HT102" s="254" t="str">
        <f>IFERROR(IF(AND($HM102="mas",'Classificação geral'!$I94=2),'Classificação geral'!U94,""),"")</f>
        <v/>
      </c>
      <c r="HU102" s="254" t="str">
        <f>IFERROR(IF(AND($HM102="mas",'Classificação geral'!$I94=2),'Classificação geral'!V94,""),"")</f>
        <v/>
      </c>
      <c r="HV102" s="254" t="str">
        <f>IFERROR(IF(AND($HM102="mas",'Classificação geral'!$I94=2),'Classificação geral'!J94,""),"")</f>
        <v/>
      </c>
      <c r="HW102" s="254" t="str">
        <f>IFERROR(IF(AND($HM102="mas",'Classificação geral'!$I94=2),'Classificação geral'!W94,""),"")</f>
        <v/>
      </c>
      <c r="HX102" s="254" t="str">
        <f>IFERROR(IF(AND($HM102="mas",'Classificação geral'!$I94=2),'Classificação geral'!Y94,""),"")</f>
        <v/>
      </c>
      <c r="HY102" s="254" t="str">
        <f>IFERROR(IF(AND($HM102="mas",'Classificação geral'!$I94=2),'Classificação geral'!Z94,""),"")</f>
        <v/>
      </c>
      <c r="HZ102" s="254" t="str">
        <f>IFERROR(IF(AND($HM102="mas",'Classificação geral'!$I94=2),'Classificação geral'!L94,""),"")</f>
        <v/>
      </c>
      <c r="IA102" s="254" t="str">
        <f>IFERROR(IF(AND($HM102="mas",'Classificação geral'!$I94=2),'Classificação geral'!$AG94,""),"")</f>
        <v/>
      </c>
      <c r="IB102" s="256" t="str">
        <f>IFERROR(RANK(IA102,IA:IA,0)+ COUNTIF($IA$13:IA$13,IA102),"")</f>
        <v/>
      </c>
      <c r="IC102" s="244"/>
      <c r="ID102" s="254" t="str">
        <f>IFERROR(IF(AND('Classificação geral'!$H94="fem",'Classificação geral'!$I94=3,'Classificação geral'!$F94="Mini"),'Classificação geral'!$A94,""),"")</f>
        <v/>
      </c>
      <c r="IE102" s="254" t="str">
        <f>IFERROR(IF(AND('Classificação geral'!$H94="fem",'Classificação geral'!$I94=3,'Classificação geral'!$F94="Mini"),'Classificação geral'!$B94,""),"")</f>
        <v/>
      </c>
      <c r="IF102" s="255" t="str">
        <f>IF($IE102='Classificação geral'!$B94,'Classificação geral'!$C94,"")</f>
        <v/>
      </c>
      <c r="IG102" s="255" t="str">
        <f>IF($IE102='Classificação geral'!$B94,'Classificação geral'!$D94,"")</f>
        <v/>
      </c>
      <c r="IH102" s="255" t="str">
        <f>IF($IE102='Classificação geral'!$B94,'Classificação geral'!$H94,"")</f>
        <v/>
      </c>
      <c r="II102" s="255" t="str">
        <f>IF($IH102='Classificação geral'!$H94,'Classificação geral'!$I94,"")</f>
        <v/>
      </c>
      <c r="IJ102" s="255" t="str">
        <f>IF($II102='Classificação geral'!$I94,'Classificação geral'!$N94,"")</f>
        <v/>
      </c>
      <c r="IK102" s="255" t="str">
        <f>IF($II102='Classificação geral'!$I94,'Classificação geral'!$Q94,"")</f>
        <v/>
      </c>
      <c r="IL102" s="255" t="str">
        <f>IF($II102='Classificação geral'!$I94,'Classificação geral'!$R94,"")</f>
        <v/>
      </c>
      <c r="IM102" s="255" t="str">
        <f>IF($II102='Classificação geral'!$I94,'Classificação geral'!$J94,"")</f>
        <v/>
      </c>
      <c r="IN102" s="255" t="str">
        <f>IF($II102='Classificação geral'!$I94,'Classificação geral'!$S94,"")</f>
        <v/>
      </c>
      <c r="IO102" s="255" t="str">
        <f>IF($II102='Classificação geral'!$I94,'Classificação geral'!$U94,"")</f>
        <v/>
      </c>
      <c r="IP102" s="255" t="str">
        <f>IF($II102='Classificação geral'!$I94,'Classificação geral'!$V94,"")</f>
        <v/>
      </c>
      <c r="IQ102" s="255" t="str">
        <f>IF($II102='Classificação geral'!$I94,'Classificação geral'!$K94,"")</f>
        <v/>
      </c>
      <c r="IR102" s="255" t="str">
        <f>IF($II102='Classificação geral'!$I94,'Classificação geral'!$W94,"")</f>
        <v/>
      </c>
      <c r="IS102" s="255" t="str">
        <f>IF($II102='Classificação geral'!$I94,'Classificação geral'!$Y94,"")</f>
        <v/>
      </c>
      <c r="IT102" s="255" t="str">
        <f>IF($II102='Classificação geral'!$I94,'Classificação geral'!$Z94,"")</f>
        <v/>
      </c>
      <c r="IU102" s="255" t="str">
        <f>IF($II102='Classificação geral'!$I94,'Classificação geral'!$L94,"")</f>
        <v/>
      </c>
      <c r="IV102" s="255" t="str">
        <f>IF($II102='Classificação geral'!$I94,'Classificação geral'!$M94,"")</f>
        <v/>
      </c>
      <c r="IW102" s="255" t="str">
        <f>IF($II102='Classificação geral'!$I94,'Classificação geral'!$AG94,"")</f>
        <v/>
      </c>
      <c r="IX102" s="256" t="str">
        <f>IFERROR(RANK(IW102,IW:IW,0)+ COUNTIF($IW$13:IW100,IW102),"")</f>
        <v/>
      </c>
      <c r="IY102" s="244"/>
      <c r="IZ102" s="254" t="str">
        <f>IFERROR(IF(AND('Classificação geral'!$H94="mas",'Classificação geral'!$I94=3,'Classificação geral'!$F94="Mini"),'Classificação geral'!$A94,""),"")</f>
        <v/>
      </c>
      <c r="JA102" s="254" t="str">
        <f>IFERROR(IF(AND('Classificação geral'!$H94="mas",'Classificação geral'!$I94=3,'Classificação geral'!$F94="Mini"),'Classificação geral'!$B94,""),"")</f>
        <v/>
      </c>
      <c r="JB102" s="255" t="str">
        <f>IF($JA102='Classificação geral'!$B94,'Classificação geral'!$C94,"")</f>
        <v/>
      </c>
      <c r="JC102" s="255" t="str">
        <f>IF($JA102='Classificação geral'!$B94,'Classificação geral'!$D94,"")</f>
        <v/>
      </c>
      <c r="JD102" s="255" t="str">
        <f>IF($JA102='Classificação geral'!$B94,'Classificação geral'!$H94,"")</f>
        <v/>
      </c>
      <c r="JE102" s="254" t="str">
        <f>IFERROR(IF(AND($JD102="mas",'Classificação geral'!$I94=3),'Classificação geral'!I94,""),"")</f>
        <v/>
      </c>
      <c r="JF102" s="254" t="str">
        <f>IFERROR(IF(AND($JD102="mas",'Classificação geral'!$I94=3),'Classificação geral'!N94,""),"")</f>
        <v/>
      </c>
      <c r="JG102" s="254" t="str">
        <f>IFERROR(IF(AND($JD102="mas",'Classificação geral'!$I94=3),'Classificação geral'!Q94,""),"")</f>
        <v/>
      </c>
      <c r="JH102" s="254" t="str">
        <f>IFERROR(IF(AND($JD102="mas",'Classificação geral'!$I94=3),'Classificação geral'!R94,""),"")</f>
        <v/>
      </c>
      <c r="JI102" s="254" t="str">
        <f>IFERROR(IF(AND($JD102="mas",'Classificação geral'!$I94=3),'Classificação geral'!J94,""),"")</f>
        <v/>
      </c>
      <c r="JJ102" s="254" t="str">
        <f>IFERROR(IF(AND($JD102="mas",'Classificação geral'!$I94=3),'Classificação geral'!S94,""),"")</f>
        <v/>
      </c>
      <c r="JK102" s="254" t="str">
        <f>IFERROR(IF(AND($JD102="mas",'Classificação geral'!$I94=3),'Classificação geral'!U94,""),"")</f>
        <v/>
      </c>
      <c r="JL102" s="254" t="str">
        <f>IFERROR(IF(AND($JD102="mas",'Classificação geral'!$I94=3),'Classificação geral'!V94,""),"")</f>
        <v/>
      </c>
      <c r="JM102" s="254" t="str">
        <f>IFERROR(IF(AND($JD102="mas",'Classificação geral'!$I94=3),'Classificação geral'!K94,""),"")</f>
        <v/>
      </c>
      <c r="JN102" s="254" t="str">
        <f>IFERROR(IF(AND($JD102="mas",'Classificação geral'!$I94=3),'Classificação geral'!W94,""),"")</f>
        <v/>
      </c>
      <c r="JO102" s="254" t="str">
        <f>IFERROR(IF(AND($JD102="mas",'Classificação geral'!$I94=3),'Classificação geral'!Y94,""),"")</f>
        <v/>
      </c>
      <c r="JP102" s="254" t="str">
        <f>IFERROR(IF(AND($JD102="mas",'Classificação geral'!$I94=3),'Classificação geral'!Z94,""),"")</f>
        <v/>
      </c>
      <c r="JQ102" s="254" t="str">
        <f>IFERROR(IF(AND($JD102="mas",'Classificação geral'!$I94=3),'Classificação geral'!L94,""),"")</f>
        <v/>
      </c>
      <c r="JR102" s="254" t="str">
        <f>IFERROR(IF(AND($JD102="mas",'Classificação geral'!$I94=3),'Classificação geral'!$AG94,""),"")</f>
        <v/>
      </c>
      <c r="JS102" s="256" t="str">
        <f>IFERROR(RANK(JR102,JR:JR,0)+ COUNTIF(JR$13:$JR100,JR102),"")</f>
        <v/>
      </c>
    </row>
    <row r="103" spans="1:279" s="230" customFormat="1" ht="24.75" customHeight="1" x14ac:dyDescent="0.4">
      <c r="A103" s="221"/>
      <c r="B103" s="233"/>
      <c r="C103" s="292" t="str">
        <f t="shared" si="241"/>
        <v/>
      </c>
      <c r="D103" s="292" t="str">
        <f t="shared" si="242"/>
        <v/>
      </c>
      <c r="E103" s="292" t="str">
        <f t="shared" si="243"/>
        <v/>
      </c>
      <c r="F103" s="293" t="str">
        <f t="shared" si="244"/>
        <v/>
      </c>
      <c r="G103" s="293" t="str">
        <f t="shared" si="245"/>
        <v/>
      </c>
      <c r="H103" s="294" t="str">
        <f t="shared" si="246"/>
        <v/>
      </c>
      <c r="I103" s="294" t="str">
        <f t="shared" si="247"/>
        <v/>
      </c>
      <c r="J103" s="294" t="str">
        <f t="shared" si="248"/>
        <v/>
      </c>
      <c r="K103" s="294" t="str">
        <f t="shared" si="249"/>
        <v/>
      </c>
      <c r="L103" s="294" t="str">
        <f t="shared" si="250"/>
        <v/>
      </c>
      <c r="M103" s="294" t="str">
        <f t="shared" si="251"/>
        <v/>
      </c>
      <c r="N103" s="294" t="str">
        <f t="shared" si="252"/>
        <v/>
      </c>
      <c r="O103" s="294" t="str">
        <f t="shared" si="253"/>
        <v/>
      </c>
      <c r="P103" s="294" t="str">
        <f t="shared" si="254"/>
        <v/>
      </c>
      <c r="Q103" s="294" t="str">
        <f t="shared" si="255"/>
        <v/>
      </c>
      <c r="R103" s="294" t="str">
        <f t="shared" si="256"/>
        <v/>
      </c>
      <c r="S103" s="294" t="str">
        <f t="shared" si="256"/>
        <v/>
      </c>
      <c r="T103" s="294" t="str">
        <f t="shared" si="257"/>
        <v/>
      </c>
      <c r="U103" s="294" t="str">
        <f t="shared" si="258"/>
        <v/>
      </c>
      <c r="V103" s="295">
        <v>89</v>
      </c>
      <c r="W103" s="224"/>
      <c r="X103" s="224"/>
      <c r="Y103" s="224"/>
      <c r="Z103" s="225"/>
      <c r="AA103" s="225"/>
      <c r="AB103" s="222"/>
      <c r="AC103" s="226"/>
      <c r="AD103" s="226"/>
      <c r="AE103" s="226"/>
      <c r="AF103" s="226"/>
      <c r="AG103" s="226"/>
      <c r="AH103" s="226"/>
      <c r="AI103" s="226"/>
      <c r="AJ103" s="226"/>
      <c r="AK103" s="226"/>
      <c r="AL103" s="226"/>
      <c r="AM103" s="226"/>
      <c r="AN103" s="226"/>
      <c r="AO103" s="226"/>
      <c r="AP103" s="226"/>
      <c r="AQ103" s="226"/>
      <c r="AR103" s="226"/>
      <c r="AS103" s="224"/>
      <c r="AT103" s="221"/>
      <c r="AU103" s="221"/>
      <c r="AV103" s="224"/>
      <c r="AW103" s="222"/>
      <c r="AX103" s="222"/>
      <c r="AY103" s="223"/>
      <c r="AZ103" s="223"/>
      <c r="BA103" s="223"/>
      <c r="BB103" s="223"/>
      <c r="BC103" s="223"/>
      <c r="BD103" s="223"/>
      <c r="BE103" s="223"/>
      <c r="BF103" s="223"/>
      <c r="BG103" s="223"/>
      <c r="BH103" s="223"/>
      <c r="BI103" s="223"/>
      <c r="BJ103" s="223"/>
      <c r="BK103" s="223"/>
      <c r="BL103" s="223"/>
      <c r="BM103" s="223"/>
      <c r="BN103" s="223"/>
      <c r="BO103" s="223"/>
      <c r="BP103" s="224"/>
      <c r="BQ103" s="224"/>
      <c r="BR103" s="224"/>
      <c r="BS103" s="224"/>
      <c r="BT103" s="225"/>
      <c r="BU103" s="225"/>
      <c r="BV103" s="223"/>
      <c r="BW103" s="226"/>
      <c r="BX103" s="226"/>
      <c r="BY103" s="226"/>
      <c r="BZ103" s="226"/>
      <c r="CA103" s="226"/>
      <c r="CB103" s="226"/>
      <c r="CC103" s="226"/>
      <c r="CD103" s="226"/>
      <c r="CE103" s="226"/>
      <c r="CF103" s="226"/>
      <c r="CG103" s="226"/>
      <c r="CH103" s="226"/>
      <c r="CI103" s="226"/>
      <c r="CJ103" s="226"/>
      <c r="CK103" s="226"/>
      <c r="CL103" s="226"/>
      <c r="CM103" s="224"/>
      <c r="CN103" s="221"/>
      <c r="CO103" s="221"/>
      <c r="CP103" s="233"/>
      <c r="CQ103" s="222"/>
      <c r="CR103" s="222"/>
      <c r="CS103" s="225"/>
      <c r="CT103" s="223"/>
      <c r="CU103" s="223"/>
      <c r="CV103" s="223"/>
      <c r="CW103" s="223"/>
      <c r="CX103" s="223"/>
      <c r="CY103" s="223"/>
      <c r="CZ103" s="223"/>
      <c r="DA103" s="223"/>
      <c r="DB103" s="223"/>
      <c r="DC103" s="223"/>
      <c r="DD103" s="223"/>
      <c r="DE103" s="223"/>
      <c r="DF103" s="223"/>
      <c r="DG103" s="223"/>
      <c r="DH103" s="223"/>
      <c r="DI103" s="223"/>
      <c r="DJ103" s="224"/>
      <c r="DK103" s="224"/>
      <c r="DL103" s="224"/>
      <c r="DM103" s="224"/>
      <c r="DN103" s="225"/>
      <c r="DO103" s="225"/>
      <c r="DP103" s="225"/>
      <c r="DQ103" s="226"/>
      <c r="DR103" s="226"/>
      <c r="DS103" s="226"/>
      <c r="DT103" s="226"/>
      <c r="DU103" s="226"/>
      <c r="DV103" s="226"/>
      <c r="DW103" s="226"/>
      <c r="DX103" s="226"/>
      <c r="DY103" s="226"/>
      <c r="DZ103" s="226"/>
      <c r="EA103" s="226"/>
      <c r="EB103" s="226"/>
      <c r="EC103" s="226"/>
      <c r="ED103" s="226"/>
      <c r="EE103" s="226"/>
      <c r="EF103" s="226"/>
      <c r="EG103" s="224"/>
      <c r="EH103" s="221"/>
      <c r="EI103" s="221"/>
      <c r="EJ103" s="221"/>
      <c r="EK103" s="221"/>
      <c r="EL103" s="221"/>
      <c r="EM103" s="221"/>
      <c r="EN103" s="221"/>
      <c r="EO103" s="221"/>
      <c r="EP103" s="221"/>
      <c r="EQ103" s="221"/>
      <c r="ER103" s="221"/>
      <c r="ES103" s="221"/>
      <c r="ET103" s="221"/>
      <c r="EU103" s="254" t="str">
        <f>IFERROR(IF(AND('Classificação geral'!$H95="FEM",'Classificação geral'!$I95=1,'Classificação geral'!$F95="Mini"),'Classificação geral'!$A95,""),"")</f>
        <v/>
      </c>
      <c r="EV103" s="254" t="str">
        <f>IFERROR(IF(AND('Classificação geral'!$H95="FEM",'Classificação geral'!$I95=1,'Classificação geral'!F95="Mini"),'Classificação geral'!$B95,""),"")</f>
        <v/>
      </c>
      <c r="EW103" s="255" t="str">
        <f>IF($EV103='Classificação geral'!$B95,'Classificação geral'!$C95,"")</f>
        <v/>
      </c>
      <c r="EX103" s="255" t="str">
        <f>IF($EV103='Classificação geral'!$B95,'Classificação geral'!$D95,"")</f>
        <v/>
      </c>
      <c r="EY103" s="255" t="str">
        <f>IF($EV103='Classificação geral'!$B95,'Classificação geral'!$H95,"")</f>
        <v/>
      </c>
      <c r="EZ103" s="255" t="str">
        <f>IF($EY103='Classificação geral'!$H95,'Classificação geral'!$I95,"")</f>
        <v/>
      </c>
      <c r="FA103" s="255" t="str">
        <f>IF($EZ103='Classificação geral'!$I95,'Classificação geral'!$N95,"")</f>
        <v/>
      </c>
      <c r="FB103" s="255" t="str">
        <f>IF($EZ103='Classificação geral'!$I95,'Classificação geral'!$Q95,"")</f>
        <v/>
      </c>
      <c r="FC103" s="255" t="str">
        <f>IF($EZ103='Classificação geral'!$I95,'Classificação geral'!$R95,"")</f>
        <v/>
      </c>
      <c r="FD103" s="255" t="str">
        <f>IF($EZ103='Classificação geral'!$I95,'Classificação geral'!$J95,"")</f>
        <v/>
      </c>
      <c r="FE103" s="255" t="str">
        <f>IF($EZ103='Classificação geral'!$I95,'Classificação geral'!$S95,"")</f>
        <v/>
      </c>
      <c r="FF103" s="255" t="str">
        <f>IF($EZ103='Classificação geral'!$I95,'Classificação geral'!$U95,"")</f>
        <v/>
      </c>
      <c r="FG103" s="255" t="str">
        <f>IF($EZ103='Classificação geral'!$I95,'Classificação geral'!$V95,"")</f>
        <v/>
      </c>
      <c r="FH103" s="255" t="str">
        <f>IF($EZ103='Classificação geral'!$I95,'Classificação geral'!$K95,"")</f>
        <v/>
      </c>
      <c r="FI103" s="255" t="str">
        <f>IF($EZ103='Classificação geral'!$I95,'Classificação geral'!$W95,"")</f>
        <v/>
      </c>
      <c r="FJ103" s="255" t="str">
        <f>IF($EZ103='Classificação geral'!$I95,'Classificação geral'!$Y95,"")</f>
        <v/>
      </c>
      <c r="FK103" s="255" t="str">
        <f>IF($EZ103='Classificação geral'!$I95,'Classificação geral'!$Z95,"")</f>
        <v/>
      </c>
      <c r="FL103" s="255" t="str">
        <f>IF($EZ103='Classificação geral'!$I95,'Classificação geral'!$L95,"")</f>
        <v/>
      </c>
      <c r="FM103" s="255" t="str">
        <f>IF($EZ103='Classificação geral'!$I95,'Classificação geral'!$M95,"")</f>
        <v/>
      </c>
      <c r="FN103" s="255" t="str">
        <f>IF($EZ103='Classificação geral'!$I95,'Classificação geral'!$AG95,"")</f>
        <v/>
      </c>
      <c r="FO103" s="256" t="str">
        <f>IFERROR(RANK(FN103,FN:FN,0)+ COUNTIF($FN$13:FN102,FN103),"")</f>
        <v/>
      </c>
      <c r="FP103" s="244"/>
      <c r="FQ103" s="254" t="str">
        <f>IFERROR(IF(AND('Classificação geral'!$H95="mas",'Classificação geral'!$I95=1,'Classificação geral'!$F95="Mini"),'Classificação geral'!$A95,""),"")</f>
        <v/>
      </c>
      <c r="FR103" s="254" t="str">
        <f>IFERROR(IF(AND('Classificação geral'!$H95="mas",'Classificação geral'!$I95=1,'Classificação geral'!$F95="Mini"),'Classificação geral'!$B95,""),"")</f>
        <v/>
      </c>
      <c r="FS103" s="255" t="str">
        <f>IF($FR103='Classificação geral'!$B95,'Classificação geral'!$C95,"")</f>
        <v/>
      </c>
      <c r="FT103" s="255" t="str">
        <f>IF($FR103='Classificação geral'!$B95,'Classificação geral'!$D95,"")</f>
        <v/>
      </c>
      <c r="FU103" s="255" t="str">
        <f>IF($FR103='Classificação geral'!$B95,'Classificação geral'!$H95,"")</f>
        <v/>
      </c>
      <c r="FV103" s="254" t="str">
        <f>IFERROR(IF(AND($FU103="mas",'Classificação geral'!$I95=1),'Classificação geral'!I95,""),"")</f>
        <v/>
      </c>
      <c r="FW103" s="254" t="str">
        <f>IFERROR(IF(AND($FU103="mas",'Classificação geral'!$I95=1),'Classificação geral'!N95,""),"")</f>
        <v/>
      </c>
      <c r="FX103" s="254" t="str">
        <f>IFERROR(IF(AND($FU103="mas",'Classificação geral'!$I95=1),'Classificação geral'!Q95,""),"")</f>
        <v/>
      </c>
      <c r="FY103" s="254" t="str">
        <f>IFERROR(IF(AND($FU103="mas",'Classificação geral'!$I95=1),'Classificação geral'!R95,""),"")</f>
        <v/>
      </c>
      <c r="FZ103" s="254" t="str">
        <f>IFERROR(IF(AND($FU103="mas",'Classificação geral'!$I95=1),'Classificação geral'!J95,""),"")</f>
        <v/>
      </c>
      <c r="GA103" s="254" t="str">
        <f>IFERROR(IF(AND($FU103="mas",'Classificação geral'!$I95=1),'Classificação geral'!S95,""),"")</f>
        <v/>
      </c>
      <c r="GB103" s="254" t="str">
        <f>IFERROR(IF(AND($FU103="mas",'Classificação geral'!$I95=1),'Classificação geral'!U95,""),"")</f>
        <v/>
      </c>
      <c r="GC103" s="254" t="str">
        <f>IFERROR(IF(AND($FU103="mas",'Classificação geral'!$I95=1),'Classificação geral'!V95,""),"")</f>
        <v/>
      </c>
      <c r="GD103" s="254" t="str">
        <f>IFERROR(IF(AND($FU103="mas",'Classificação geral'!$I95=1),'Classificação geral'!K95,""),"")</f>
        <v/>
      </c>
      <c r="GE103" s="254" t="str">
        <f>IFERROR(IF(AND($FU103="mas",'Classificação geral'!$I95=1),'Classificação geral'!W95,""),"")</f>
        <v/>
      </c>
      <c r="GF103" s="254" t="str">
        <f>IFERROR(IF(AND($FU103="mas",'Classificação geral'!$I95=1),'Classificação geral'!Y95,""),"")</f>
        <v/>
      </c>
      <c r="GG103" s="254" t="str">
        <f>IFERROR(IF(AND($FU103="mas",'Classificação geral'!$I95=1),'Classificação geral'!Z95,""),"")</f>
        <v/>
      </c>
      <c r="GH103" s="254" t="str">
        <f>IFERROR(IF(AND($FU103="mas",'Classificação geral'!$I95=1),'Classificação geral'!L95,""),"")</f>
        <v/>
      </c>
      <c r="GI103" s="254" t="str">
        <f>IFERROR(IF(AND($FU103="mas",'Classificação geral'!$I95=1),'Classificação geral'!M95,""),"")</f>
        <v/>
      </c>
      <c r="GJ103" s="302" t="str">
        <f>IFERROR(IF(AND($FU103="mas",'Classificação geral'!$I95=1),'Classificação geral'!AG95,""),"")</f>
        <v/>
      </c>
      <c r="GK103" s="256" t="str">
        <f>IFERROR(RANK(GJ103,GJ:GJ,0)+ COUNTIF($GJ$13:GJ102,GJ103),"")</f>
        <v/>
      </c>
      <c r="GL103" s="244"/>
      <c r="GM103" s="254" t="str">
        <f>IFERROR(IF(AND('Classificação geral'!$H95="fem",'Classificação geral'!$I95=2,'Classificação geral'!$F95="Mini"),'Classificação geral'!$A95,""),"")</f>
        <v/>
      </c>
      <c r="GN103" s="254" t="str">
        <f>IFERROR(IF(AND('Classificação geral'!$H95="fem",'Classificação geral'!$I95=2,'Classificação geral'!$F95="Mini"),'Classificação geral'!$B95,""),"")</f>
        <v/>
      </c>
      <c r="GO103" s="255" t="str">
        <f>IF($GN103='Classificação geral'!$B95,'Classificação geral'!$C95,"")</f>
        <v/>
      </c>
      <c r="GP103" s="255" t="str">
        <f>IF($GN103='Classificação geral'!$B95,'Classificação geral'!$D95,"")</f>
        <v/>
      </c>
      <c r="GQ103" s="255" t="str">
        <f>IF($GN103='Classificação geral'!$B95,'Classificação geral'!$H95,"")</f>
        <v/>
      </c>
      <c r="GR103" s="254" t="str">
        <f>IFERROR(IF(AND($GQ103="fem",'Classificação geral'!$I95=2),'Classificação geral'!I95,""),"")</f>
        <v/>
      </c>
      <c r="GS103" s="254" t="str">
        <f>IFERROR(IF(AND($GQ103="fem",'Classificação geral'!$I95=2),'Classificação geral'!N95,""),"")</f>
        <v/>
      </c>
      <c r="GT103" s="254" t="str">
        <f>IFERROR(IF(AND($GQ103="fem",'Classificação geral'!$I95=2),'Classificação geral'!Q95,""),"")</f>
        <v/>
      </c>
      <c r="GU103" s="254" t="str">
        <f>IFERROR(IF(AND($GQ103="fem",'Classificação geral'!$I95=2),'Classificação geral'!R95,""),"")</f>
        <v/>
      </c>
      <c r="GV103" s="254" t="str">
        <f>IFERROR(IF(AND($GQ103="fem",'Classificação geral'!$I95=2),'Classificação geral'!J95,""),"")</f>
        <v/>
      </c>
      <c r="GW103" s="254" t="str">
        <f>IFERROR(IF(AND($GQ103="fem",'Classificação geral'!$I95=2),'Classificação geral'!S95,""),"")</f>
        <v/>
      </c>
      <c r="GX103" s="254" t="str">
        <f>IFERROR(IF(AND($GQ103="fem",'Classificação geral'!$I95=2),'Classificação geral'!U95,""),"")</f>
        <v/>
      </c>
      <c r="GY103" s="254" t="str">
        <f>IFERROR(IF(AND($GQ103="fem",'Classificação geral'!$I95=2),'Classificação geral'!V95,""),"")</f>
        <v/>
      </c>
      <c r="GZ103" s="254" t="str">
        <f>IFERROR(IF(AND($GQ103="fem",'Classificação geral'!$I95=2),'Classificação geral'!K95,""),"")</f>
        <v/>
      </c>
      <c r="HA103" s="254" t="str">
        <f>IFERROR(IF(AND($GQ103="fem",'Classificação geral'!$I95=2),'Classificação geral'!W95,""),"")</f>
        <v/>
      </c>
      <c r="HB103" s="254" t="str">
        <f>IFERROR(IF(AND($GQ103="fem",'Classificação geral'!$I95=2),'Classificação geral'!Y95,""),"")</f>
        <v/>
      </c>
      <c r="HC103" s="254" t="str">
        <f>IFERROR(IF(AND($GQ103="fem",'Classificação geral'!$I95=2),'Classificação geral'!Z95,""),"")</f>
        <v/>
      </c>
      <c r="HD103" s="254" t="str">
        <f>IFERROR(IF(AND($GQ103="fem",'Classificação geral'!$I95=2),'Classificação geral'!L95,""),"")</f>
        <v/>
      </c>
      <c r="HE103" s="254" t="str">
        <f>IFERROR(IF(AND($GQ103="fem",'Classificação geral'!$I95=2),'Classificação geral'!M95,""),"")</f>
        <v/>
      </c>
      <c r="HF103" s="254" t="str">
        <f>IFERROR(IF(AND($GQ103="fem",'Classificação geral'!$I95=2),'Classificação geral'!AG95,""),"")</f>
        <v/>
      </c>
      <c r="HG103" s="256" t="str">
        <f>IFERROR(RANK(HF103,HF:HF,0)+ COUNTIF(HF$13:$HF101,HF103),"")</f>
        <v/>
      </c>
      <c r="HH103" s="244"/>
      <c r="HI103" s="254" t="str">
        <f>IFERROR(IF(AND('Classificação geral'!$H95="mas",'Classificação geral'!$I95=2,'Classificação geral'!$F95="Mini"),'Classificação geral'!$A95,""),"")</f>
        <v/>
      </c>
      <c r="HJ103" s="254" t="str">
        <f>IFERROR(IF(AND('Classificação geral'!$H95="mas",'Classificação geral'!$I95=2,'Classificação geral'!$F95="Mini"),'Classificação geral'!$B95,""),"")</f>
        <v/>
      </c>
      <c r="HK103" s="255" t="str">
        <f>IF($HJ103='Classificação geral'!$B95,'Classificação geral'!$C95,"")</f>
        <v/>
      </c>
      <c r="HL103" s="255" t="str">
        <f>IF($HJ103='Classificação geral'!$B95,'Classificação geral'!$D95,"")</f>
        <v/>
      </c>
      <c r="HM103" s="255" t="str">
        <f>IF($HJ103='Classificação geral'!$B95,'Classificação geral'!$H95,"")</f>
        <v/>
      </c>
      <c r="HN103" s="254" t="str">
        <f>IFERROR(IF(AND($HM103="mas",'Classificação geral'!$I95=2),'Classificação geral'!I95,""),"")</f>
        <v/>
      </c>
      <c r="HO103" s="254" t="str">
        <f>IFERROR(IF(AND($HM103="mas",'Classificação geral'!$I95=2),'Classificação geral'!N95,""),"")</f>
        <v/>
      </c>
      <c r="HP103" s="254" t="str">
        <f>IFERROR(IF(AND($HM103="mas",'Classificação geral'!$I95=2),'Classificação geral'!Q95,""),"")</f>
        <v/>
      </c>
      <c r="HQ103" s="254" t="str">
        <f>IFERROR(IF(AND($HM103="mas",'Classificação geral'!$I95=2),'Classificação geral'!R95,""),"")</f>
        <v/>
      </c>
      <c r="HR103" s="254" t="str">
        <f>IFERROR(IF(AND($HM103="mas",'Classificação geral'!$I95=2),'Classificação geral'!J95,""),"")</f>
        <v/>
      </c>
      <c r="HS103" s="254" t="str">
        <f>IFERROR(IF(AND($HM103="mas",'Classificação geral'!$I95=2),'Classificação geral'!S95,""),"")</f>
        <v/>
      </c>
      <c r="HT103" s="254" t="str">
        <f>IFERROR(IF(AND($HM103="mas",'Classificação geral'!$I95=2),'Classificação geral'!U95,""),"")</f>
        <v/>
      </c>
      <c r="HU103" s="254" t="str">
        <f>IFERROR(IF(AND($HM103="mas",'Classificação geral'!$I95=2),'Classificação geral'!V95,""),"")</f>
        <v/>
      </c>
      <c r="HV103" s="254" t="str">
        <f>IFERROR(IF(AND($HM103="mas",'Classificação geral'!$I95=2),'Classificação geral'!J95,""),"")</f>
        <v/>
      </c>
      <c r="HW103" s="254" t="str">
        <f>IFERROR(IF(AND($HM103="mas",'Classificação geral'!$I95=2),'Classificação geral'!W95,""),"")</f>
        <v/>
      </c>
      <c r="HX103" s="254" t="str">
        <f>IFERROR(IF(AND($HM103="mas",'Classificação geral'!$I95=2),'Classificação geral'!Y95,""),"")</f>
        <v/>
      </c>
      <c r="HY103" s="254" t="str">
        <f>IFERROR(IF(AND($HM103="mas",'Classificação geral'!$I95=2),'Classificação geral'!Z95,""),"")</f>
        <v/>
      </c>
      <c r="HZ103" s="254" t="str">
        <f>IFERROR(IF(AND($HM103="mas",'Classificação geral'!$I95=2),'Classificação geral'!L95,""),"")</f>
        <v/>
      </c>
      <c r="IA103" s="254" t="str">
        <f>IFERROR(IF(AND($HM103="mas",'Classificação geral'!$I95=2),'Classificação geral'!$AG95,""),"")</f>
        <v/>
      </c>
      <c r="IB103" s="256" t="str">
        <f>IFERROR(RANK(IA103,IA:IA,0)+ COUNTIF($IA$13:IA$13,IA103),"")</f>
        <v/>
      </c>
      <c r="IC103" s="244"/>
      <c r="ID103" s="254" t="str">
        <f>IFERROR(IF(AND('Classificação geral'!$H95="fem",'Classificação geral'!$I95=3,'Classificação geral'!$F95="Mini"),'Classificação geral'!$A95,""),"")</f>
        <v/>
      </c>
      <c r="IE103" s="254" t="str">
        <f>IFERROR(IF(AND('Classificação geral'!$H95="fem",'Classificação geral'!$I95=3,'Classificação geral'!$F95="Mini"),'Classificação geral'!$B95,""),"")</f>
        <v/>
      </c>
      <c r="IF103" s="255" t="str">
        <f>IF($IE103='Classificação geral'!$B95,'Classificação geral'!$C95,"")</f>
        <v/>
      </c>
      <c r="IG103" s="255" t="str">
        <f>IF($IE103='Classificação geral'!$B95,'Classificação geral'!$D95,"")</f>
        <v/>
      </c>
      <c r="IH103" s="255" t="str">
        <f>IF($IE103='Classificação geral'!$B95,'Classificação geral'!$H95,"")</f>
        <v/>
      </c>
      <c r="II103" s="255" t="str">
        <f>IF($IH103='Classificação geral'!$H95,'Classificação geral'!$I95,"")</f>
        <v/>
      </c>
      <c r="IJ103" s="255" t="str">
        <f>IF($II103='Classificação geral'!$I95,'Classificação geral'!$N95,"")</f>
        <v/>
      </c>
      <c r="IK103" s="255" t="str">
        <f>IF($II103='Classificação geral'!$I95,'Classificação geral'!$Q95,"")</f>
        <v/>
      </c>
      <c r="IL103" s="255" t="str">
        <f>IF($II103='Classificação geral'!$I95,'Classificação geral'!$R95,"")</f>
        <v/>
      </c>
      <c r="IM103" s="255" t="str">
        <f>IF($II103='Classificação geral'!$I95,'Classificação geral'!$J95,"")</f>
        <v/>
      </c>
      <c r="IN103" s="255" t="str">
        <f>IF($II103='Classificação geral'!$I95,'Classificação geral'!$S95,"")</f>
        <v/>
      </c>
      <c r="IO103" s="255" t="str">
        <f>IF($II103='Classificação geral'!$I95,'Classificação geral'!$U95,"")</f>
        <v/>
      </c>
      <c r="IP103" s="255" t="str">
        <f>IF($II103='Classificação geral'!$I95,'Classificação geral'!$V95,"")</f>
        <v/>
      </c>
      <c r="IQ103" s="255" t="str">
        <f>IF($II103='Classificação geral'!$I95,'Classificação geral'!$K95,"")</f>
        <v/>
      </c>
      <c r="IR103" s="255" t="str">
        <f>IF($II103='Classificação geral'!$I95,'Classificação geral'!$W95,"")</f>
        <v/>
      </c>
      <c r="IS103" s="255" t="str">
        <f>IF($II103='Classificação geral'!$I95,'Classificação geral'!$Y95,"")</f>
        <v/>
      </c>
      <c r="IT103" s="255" t="str">
        <f>IF($II103='Classificação geral'!$I95,'Classificação geral'!$Z95,"")</f>
        <v/>
      </c>
      <c r="IU103" s="255" t="str">
        <f>IF($II103='Classificação geral'!$I95,'Classificação geral'!$L95,"")</f>
        <v/>
      </c>
      <c r="IV103" s="255" t="str">
        <f>IF($II103='Classificação geral'!$I95,'Classificação geral'!$M95,"")</f>
        <v/>
      </c>
      <c r="IW103" s="255" t="str">
        <f>IF($II103='Classificação geral'!$I95,'Classificação geral'!$AG95,"")</f>
        <v/>
      </c>
      <c r="IX103" s="256" t="str">
        <f>IFERROR(RANK(IW103,IW:IW,0)+ COUNTIF($IW$13:IW101,IW103),"")</f>
        <v/>
      </c>
      <c r="IY103" s="244"/>
      <c r="IZ103" s="254" t="str">
        <f>IFERROR(IF(AND('Classificação geral'!$H95="mas",'Classificação geral'!$I95=3,'Classificação geral'!$F95="Mini"),'Classificação geral'!$A95,""),"")</f>
        <v/>
      </c>
      <c r="JA103" s="254" t="str">
        <f>IFERROR(IF(AND('Classificação geral'!$H95="mas",'Classificação geral'!$I95=3,'Classificação geral'!$F95="Mini"),'Classificação geral'!$B95,""),"")</f>
        <v/>
      </c>
      <c r="JB103" s="255" t="str">
        <f>IF($JA103='Classificação geral'!$B95,'Classificação geral'!$C95,"")</f>
        <v/>
      </c>
      <c r="JC103" s="255" t="str">
        <f>IF($JA103='Classificação geral'!$B95,'Classificação geral'!$D95,"")</f>
        <v/>
      </c>
      <c r="JD103" s="255" t="str">
        <f>IF($JA103='Classificação geral'!$B95,'Classificação geral'!$H95,"")</f>
        <v/>
      </c>
      <c r="JE103" s="254" t="str">
        <f>IFERROR(IF(AND($JD103="mas",'Classificação geral'!$I95=3),'Classificação geral'!I95,""),"")</f>
        <v/>
      </c>
      <c r="JF103" s="254" t="str">
        <f>IFERROR(IF(AND($JD103="mas",'Classificação geral'!$I95=3),'Classificação geral'!N95,""),"")</f>
        <v/>
      </c>
      <c r="JG103" s="254" t="str">
        <f>IFERROR(IF(AND($JD103="mas",'Classificação geral'!$I95=3),'Classificação geral'!Q95,""),"")</f>
        <v/>
      </c>
      <c r="JH103" s="254" t="str">
        <f>IFERROR(IF(AND($JD103="mas",'Classificação geral'!$I95=3),'Classificação geral'!R95,""),"")</f>
        <v/>
      </c>
      <c r="JI103" s="254" t="str">
        <f>IFERROR(IF(AND($JD103="mas",'Classificação geral'!$I95=3),'Classificação geral'!J95,""),"")</f>
        <v/>
      </c>
      <c r="JJ103" s="254" t="str">
        <f>IFERROR(IF(AND($JD103="mas",'Classificação geral'!$I95=3),'Classificação geral'!S95,""),"")</f>
        <v/>
      </c>
      <c r="JK103" s="254" t="str">
        <f>IFERROR(IF(AND($JD103="mas",'Classificação geral'!$I95=3),'Classificação geral'!U95,""),"")</f>
        <v/>
      </c>
      <c r="JL103" s="254" t="str">
        <f>IFERROR(IF(AND($JD103="mas",'Classificação geral'!$I95=3),'Classificação geral'!V95,""),"")</f>
        <v/>
      </c>
      <c r="JM103" s="254" t="str">
        <f>IFERROR(IF(AND($JD103="mas",'Classificação geral'!$I95=3),'Classificação geral'!K95,""),"")</f>
        <v/>
      </c>
      <c r="JN103" s="254" t="str">
        <f>IFERROR(IF(AND($JD103="mas",'Classificação geral'!$I95=3),'Classificação geral'!W95,""),"")</f>
        <v/>
      </c>
      <c r="JO103" s="254" t="str">
        <f>IFERROR(IF(AND($JD103="mas",'Classificação geral'!$I95=3),'Classificação geral'!Y95,""),"")</f>
        <v/>
      </c>
      <c r="JP103" s="254" t="str">
        <f>IFERROR(IF(AND($JD103="mas",'Classificação geral'!$I95=3),'Classificação geral'!Z95,""),"")</f>
        <v/>
      </c>
      <c r="JQ103" s="254" t="str">
        <f>IFERROR(IF(AND($JD103="mas",'Classificação geral'!$I95=3),'Classificação geral'!L95,""),"")</f>
        <v/>
      </c>
      <c r="JR103" s="254" t="str">
        <f>IFERROR(IF(AND($JD103="mas",'Classificação geral'!$I95=3),'Classificação geral'!$AG95,""),"")</f>
        <v/>
      </c>
      <c r="JS103" s="256" t="str">
        <f>IFERROR(RANK(JR103,JR:JR,0)+ COUNTIF(JR$13:$JR101,JR103),"")</f>
        <v/>
      </c>
    </row>
    <row r="104" spans="1:279" s="230" customFormat="1" ht="24.75" customHeight="1" x14ac:dyDescent="0.4">
      <c r="A104" s="221"/>
      <c r="B104" s="233"/>
      <c r="C104" s="292" t="str">
        <f t="shared" si="241"/>
        <v/>
      </c>
      <c r="D104" s="292" t="str">
        <f t="shared" si="242"/>
        <v/>
      </c>
      <c r="E104" s="292" t="str">
        <f t="shared" si="243"/>
        <v/>
      </c>
      <c r="F104" s="293" t="str">
        <f t="shared" si="244"/>
        <v/>
      </c>
      <c r="G104" s="293" t="str">
        <f t="shared" si="245"/>
        <v/>
      </c>
      <c r="H104" s="294" t="str">
        <f t="shared" si="246"/>
        <v/>
      </c>
      <c r="I104" s="294" t="str">
        <f t="shared" si="247"/>
        <v/>
      </c>
      <c r="J104" s="294" t="str">
        <f t="shared" si="248"/>
        <v/>
      </c>
      <c r="K104" s="294" t="str">
        <f t="shared" si="249"/>
        <v/>
      </c>
      <c r="L104" s="294" t="str">
        <f t="shared" si="250"/>
        <v/>
      </c>
      <c r="M104" s="294" t="str">
        <f t="shared" si="251"/>
        <v/>
      </c>
      <c r="N104" s="294" t="str">
        <f t="shared" si="252"/>
        <v/>
      </c>
      <c r="O104" s="294" t="str">
        <f t="shared" si="253"/>
        <v/>
      </c>
      <c r="P104" s="294" t="str">
        <f t="shared" si="254"/>
        <v/>
      </c>
      <c r="Q104" s="294" t="str">
        <f t="shared" si="255"/>
        <v/>
      </c>
      <c r="R104" s="294" t="str">
        <f t="shared" si="256"/>
        <v/>
      </c>
      <c r="S104" s="294" t="str">
        <f t="shared" si="256"/>
        <v/>
      </c>
      <c r="T104" s="294" t="str">
        <f t="shared" si="257"/>
        <v/>
      </c>
      <c r="U104" s="294" t="str">
        <f t="shared" si="258"/>
        <v/>
      </c>
      <c r="V104" s="295">
        <v>90</v>
      </c>
      <c r="W104" s="224"/>
      <c r="X104" s="224"/>
      <c r="Y104" s="224"/>
      <c r="Z104" s="225"/>
      <c r="AA104" s="225"/>
      <c r="AB104" s="222"/>
      <c r="AC104" s="226"/>
      <c r="AD104" s="226"/>
      <c r="AE104" s="226"/>
      <c r="AF104" s="226"/>
      <c r="AG104" s="226"/>
      <c r="AH104" s="226"/>
      <c r="AI104" s="226"/>
      <c r="AJ104" s="226"/>
      <c r="AK104" s="226"/>
      <c r="AL104" s="226"/>
      <c r="AM104" s="226"/>
      <c r="AN104" s="226"/>
      <c r="AO104" s="226"/>
      <c r="AP104" s="226"/>
      <c r="AQ104" s="226"/>
      <c r="AR104" s="226"/>
      <c r="AS104" s="224"/>
      <c r="AT104" s="221"/>
      <c r="AU104" s="221"/>
      <c r="AV104" s="224"/>
      <c r="AW104" s="222"/>
      <c r="AX104" s="222"/>
      <c r="AY104" s="223"/>
      <c r="AZ104" s="223"/>
      <c r="BA104" s="223"/>
      <c r="BB104" s="223"/>
      <c r="BC104" s="223"/>
      <c r="BD104" s="223"/>
      <c r="BE104" s="223"/>
      <c r="BF104" s="223"/>
      <c r="BG104" s="223"/>
      <c r="BH104" s="223"/>
      <c r="BI104" s="223"/>
      <c r="BJ104" s="223"/>
      <c r="BK104" s="223"/>
      <c r="BL104" s="223"/>
      <c r="BM104" s="223"/>
      <c r="BN104" s="223"/>
      <c r="BO104" s="223"/>
      <c r="BP104" s="224"/>
      <c r="BQ104" s="224"/>
      <c r="BR104" s="224"/>
      <c r="BS104" s="224"/>
      <c r="BT104" s="225"/>
      <c r="BU104" s="225"/>
      <c r="BV104" s="223"/>
      <c r="BW104" s="226"/>
      <c r="BX104" s="226"/>
      <c r="BY104" s="226"/>
      <c r="BZ104" s="226"/>
      <c r="CA104" s="226"/>
      <c r="CB104" s="226"/>
      <c r="CC104" s="226"/>
      <c r="CD104" s="226"/>
      <c r="CE104" s="226"/>
      <c r="CF104" s="226"/>
      <c r="CG104" s="226"/>
      <c r="CH104" s="226"/>
      <c r="CI104" s="226"/>
      <c r="CJ104" s="226"/>
      <c r="CK104" s="226"/>
      <c r="CL104" s="226"/>
      <c r="CM104" s="224"/>
      <c r="CN104" s="221"/>
      <c r="CO104" s="221"/>
      <c r="CP104" s="233"/>
      <c r="CQ104" s="222"/>
      <c r="CR104" s="222"/>
      <c r="CS104" s="225"/>
      <c r="CT104" s="223"/>
      <c r="CU104" s="223"/>
      <c r="CV104" s="223"/>
      <c r="CW104" s="223"/>
      <c r="CX104" s="223"/>
      <c r="CY104" s="223"/>
      <c r="CZ104" s="223"/>
      <c r="DA104" s="223"/>
      <c r="DB104" s="223"/>
      <c r="DC104" s="223"/>
      <c r="DD104" s="223"/>
      <c r="DE104" s="223"/>
      <c r="DF104" s="223"/>
      <c r="DG104" s="223"/>
      <c r="DH104" s="223"/>
      <c r="DI104" s="223"/>
      <c r="DJ104" s="224"/>
      <c r="DK104" s="224"/>
      <c r="DL104" s="224"/>
      <c r="DM104" s="224"/>
      <c r="DN104" s="225"/>
      <c r="DO104" s="225"/>
      <c r="DP104" s="225"/>
      <c r="DQ104" s="226"/>
      <c r="DR104" s="226"/>
      <c r="DS104" s="226"/>
      <c r="DT104" s="226"/>
      <c r="DU104" s="226"/>
      <c r="DV104" s="226"/>
      <c r="DW104" s="226"/>
      <c r="DX104" s="226"/>
      <c r="DY104" s="226"/>
      <c r="DZ104" s="226"/>
      <c r="EA104" s="226"/>
      <c r="EB104" s="226"/>
      <c r="EC104" s="226"/>
      <c r="ED104" s="226"/>
      <c r="EE104" s="226"/>
      <c r="EF104" s="226"/>
      <c r="EG104" s="224"/>
      <c r="EH104" s="221"/>
      <c r="EI104" s="221"/>
      <c r="EJ104" s="221"/>
      <c r="EK104" s="221"/>
      <c r="EL104" s="221"/>
      <c r="EM104" s="221"/>
      <c r="EN104" s="221"/>
      <c r="EO104" s="221"/>
      <c r="EP104" s="221"/>
      <c r="EQ104" s="221"/>
      <c r="ER104" s="221"/>
      <c r="ES104" s="221"/>
      <c r="ET104" s="221"/>
      <c r="EU104" s="254" t="str">
        <f>IFERROR(IF(AND('Classificação geral'!$H96="FEM",'Classificação geral'!$I96=1,'Classificação geral'!$F96="Mini"),'Classificação geral'!$A96,""),"")</f>
        <v/>
      </c>
      <c r="EV104" s="254" t="str">
        <f>IFERROR(IF(AND('Classificação geral'!$H96="FEM",'Classificação geral'!$I96=1,'Classificação geral'!F96="Mini"),'Classificação geral'!$B96,""),"")</f>
        <v/>
      </c>
      <c r="EW104" s="255" t="str">
        <f>IF($EV104='Classificação geral'!$B96,'Classificação geral'!$C96,"")</f>
        <v/>
      </c>
      <c r="EX104" s="255" t="str">
        <f>IF($EV104='Classificação geral'!$B96,'Classificação geral'!$D96,"")</f>
        <v/>
      </c>
      <c r="EY104" s="255" t="str">
        <f>IF($EV104='Classificação geral'!$B96,'Classificação geral'!$H96,"")</f>
        <v/>
      </c>
      <c r="EZ104" s="255" t="str">
        <f>IF($EY104='Classificação geral'!$H96,'Classificação geral'!$I96,"")</f>
        <v/>
      </c>
      <c r="FA104" s="255" t="str">
        <f>IF($EZ104='Classificação geral'!$I96,'Classificação geral'!$N96,"")</f>
        <v/>
      </c>
      <c r="FB104" s="255" t="str">
        <f>IF($EZ104='Classificação geral'!$I96,'Classificação geral'!$Q96,"")</f>
        <v/>
      </c>
      <c r="FC104" s="255" t="str">
        <f>IF($EZ104='Classificação geral'!$I96,'Classificação geral'!$R96,"")</f>
        <v/>
      </c>
      <c r="FD104" s="255" t="str">
        <f>IF($EZ104='Classificação geral'!$I96,'Classificação geral'!$J96,"")</f>
        <v/>
      </c>
      <c r="FE104" s="255" t="str">
        <f>IF($EZ104='Classificação geral'!$I96,'Classificação geral'!$S96,"")</f>
        <v/>
      </c>
      <c r="FF104" s="255" t="str">
        <f>IF($EZ104='Classificação geral'!$I96,'Classificação geral'!$U96,"")</f>
        <v/>
      </c>
      <c r="FG104" s="255" t="str">
        <f>IF($EZ104='Classificação geral'!$I96,'Classificação geral'!$V96,"")</f>
        <v/>
      </c>
      <c r="FH104" s="255" t="str">
        <f>IF($EZ104='Classificação geral'!$I96,'Classificação geral'!$K96,"")</f>
        <v/>
      </c>
      <c r="FI104" s="255" t="str">
        <f>IF($EZ104='Classificação geral'!$I96,'Classificação geral'!$W96,"")</f>
        <v/>
      </c>
      <c r="FJ104" s="255" t="str">
        <f>IF($EZ104='Classificação geral'!$I96,'Classificação geral'!$Y96,"")</f>
        <v/>
      </c>
      <c r="FK104" s="255" t="str">
        <f>IF($EZ104='Classificação geral'!$I96,'Classificação geral'!$Z96,"")</f>
        <v/>
      </c>
      <c r="FL104" s="255" t="str">
        <f>IF($EZ104='Classificação geral'!$I96,'Classificação geral'!$L96,"")</f>
        <v/>
      </c>
      <c r="FM104" s="255" t="str">
        <f>IF($EZ104='Classificação geral'!$I96,'Classificação geral'!$M96,"")</f>
        <v/>
      </c>
      <c r="FN104" s="255" t="str">
        <f>IF($EZ104='Classificação geral'!$I96,'Classificação geral'!$AG96,"")</f>
        <v/>
      </c>
      <c r="FO104" s="256" t="str">
        <f>IFERROR(RANK(FN104,FN:FN,0)+ COUNTIF($FN$13:FN103,FN104),"")</f>
        <v/>
      </c>
      <c r="FP104" s="244"/>
      <c r="FQ104" s="254" t="str">
        <f>IFERROR(IF(AND('Classificação geral'!$H96="mas",'Classificação geral'!$I96=1,'Classificação geral'!$F96="Mini"),'Classificação geral'!$A96,""),"")</f>
        <v/>
      </c>
      <c r="FR104" s="254" t="str">
        <f>IFERROR(IF(AND('Classificação geral'!$H96="mas",'Classificação geral'!$I96=1,'Classificação geral'!$F96="Mini"),'Classificação geral'!$B96,""),"")</f>
        <v/>
      </c>
      <c r="FS104" s="255" t="str">
        <f>IF($FR104='Classificação geral'!$B96,'Classificação geral'!$C96,"")</f>
        <v/>
      </c>
      <c r="FT104" s="255" t="str">
        <f>IF($FR104='Classificação geral'!$B96,'Classificação geral'!$D96,"")</f>
        <v/>
      </c>
      <c r="FU104" s="255" t="str">
        <f>IF($FR104='Classificação geral'!$B96,'Classificação geral'!$H96,"")</f>
        <v/>
      </c>
      <c r="FV104" s="254" t="str">
        <f>IFERROR(IF(AND($FU104="mas",'Classificação geral'!$I96=1),'Classificação geral'!I96,""),"")</f>
        <v/>
      </c>
      <c r="FW104" s="254" t="str">
        <f>IFERROR(IF(AND($FU104="mas",'Classificação geral'!$I96=1),'Classificação geral'!N96,""),"")</f>
        <v/>
      </c>
      <c r="FX104" s="254" t="str">
        <f>IFERROR(IF(AND($FU104="mas",'Classificação geral'!$I96=1),'Classificação geral'!Q96,""),"")</f>
        <v/>
      </c>
      <c r="FY104" s="254" t="str">
        <f>IFERROR(IF(AND($FU104="mas",'Classificação geral'!$I96=1),'Classificação geral'!R96,""),"")</f>
        <v/>
      </c>
      <c r="FZ104" s="254" t="str">
        <f>IFERROR(IF(AND($FU104="mas",'Classificação geral'!$I96=1),'Classificação geral'!J96,""),"")</f>
        <v/>
      </c>
      <c r="GA104" s="254" t="str">
        <f>IFERROR(IF(AND($FU104="mas",'Classificação geral'!$I96=1),'Classificação geral'!S96,""),"")</f>
        <v/>
      </c>
      <c r="GB104" s="254" t="str">
        <f>IFERROR(IF(AND($FU104="mas",'Classificação geral'!$I96=1),'Classificação geral'!U96,""),"")</f>
        <v/>
      </c>
      <c r="GC104" s="254" t="str">
        <f>IFERROR(IF(AND($FU104="mas",'Classificação geral'!$I96=1),'Classificação geral'!V96,""),"")</f>
        <v/>
      </c>
      <c r="GD104" s="254" t="str">
        <f>IFERROR(IF(AND($FU104="mas",'Classificação geral'!$I96=1),'Classificação geral'!K96,""),"")</f>
        <v/>
      </c>
      <c r="GE104" s="254" t="str">
        <f>IFERROR(IF(AND($FU104="mas",'Classificação geral'!$I96=1),'Classificação geral'!W96,""),"")</f>
        <v/>
      </c>
      <c r="GF104" s="254" t="str">
        <f>IFERROR(IF(AND($FU104="mas",'Classificação geral'!$I96=1),'Classificação geral'!Y96,""),"")</f>
        <v/>
      </c>
      <c r="GG104" s="254" t="str">
        <f>IFERROR(IF(AND($FU104="mas",'Classificação geral'!$I96=1),'Classificação geral'!Z96,""),"")</f>
        <v/>
      </c>
      <c r="GH104" s="254" t="str">
        <f>IFERROR(IF(AND($FU104="mas",'Classificação geral'!$I96=1),'Classificação geral'!L96,""),"")</f>
        <v/>
      </c>
      <c r="GI104" s="254" t="str">
        <f>IFERROR(IF(AND($FU104="mas",'Classificação geral'!$I96=1),'Classificação geral'!M96,""),"")</f>
        <v/>
      </c>
      <c r="GJ104" s="302" t="str">
        <f>IFERROR(IF(AND($FU104="mas",'Classificação geral'!$I96=1),'Classificação geral'!AG96,""),"")</f>
        <v/>
      </c>
      <c r="GK104" s="256" t="str">
        <f>IFERROR(RANK(GJ104,GJ:GJ,0)+ COUNTIF($GJ$13:GJ103,GJ104),"")</f>
        <v/>
      </c>
      <c r="GL104" s="244"/>
      <c r="GM104" s="254" t="str">
        <f>IFERROR(IF(AND('Classificação geral'!$H96="fem",'Classificação geral'!$I96=2,'Classificação geral'!$F96="Mini"),'Classificação geral'!$A96,""),"")</f>
        <v/>
      </c>
      <c r="GN104" s="254" t="str">
        <f>IFERROR(IF(AND('Classificação geral'!$H96="fem",'Classificação geral'!$I96=2,'Classificação geral'!$F96="Mini"),'Classificação geral'!$B96,""),"")</f>
        <v/>
      </c>
      <c r="GO104" s="255" t="str">
        <f>IF($GN104='Classificação geral'!$B96,'Classificação geral'!$C96,"")</f>
        <v/>
      </c>
      <c r="GP104" s="255" t="str">
        <f>IF($GN104='Classificação geral'!$B96,'Classificação geral'!$D96,"")</f>
        <v/>
      </c>
      <c r="GQ104" s="255" t="str">
        <f>IF($GN104='Classificação geral'!$B96,'Classificação geral'!$H96,"")</f>
        <v/>
      </c>
      <c r="GR104" s="254" t="str">
        <f>IFERROR(IF(AND($GQ104="fem",'Classificação geral'!$I96=2),'Classificação geral'!I96,""),"")</f>
        <v/>
      </c>
      <c r="GS104" s="254" t="str">
        <f>IFERROR(IF(AND($GQ104="fem",'Classificação geral'!$I96=2),'Classificação geral'!N96,""),"")</f>
        <v/>
      </c>
      <c r="GT104" s="254" t="str">
        <f>IFERROR(IF(AND($GQ104="fem",'Classificação geral'!$I96=2),'Classificação geral'!Q96,""),"")</f>
        <v/>
      </c>
      <c r="GU104" s="254" t="str">
        <f>IFERROR(IF(AND($GQ104="fem",'Classificação geral'!$I96=2),'Classificação geral'!R96,""),"")</f>
        <v/>
      </c>
      <c r="GV104" s="254" t="str">
        <f>IFERROR(IF(AND($GQ104="fem",'Classificação geral'!$I96=2),'Classificação geral'!J96,""),"")</f>
        <v/>
      </c>
      <c r="GW104" s="254" t="str">
        <f>IFERROR(IF(AND($GQ104="fem",'Classificação geral'!$I96=2),'Classificação geral'!S96,""),"")</f>
        <v/>
      </c>
      <c r="GX104" s="254" t="str">
        <f>IFERROR(IF(AND($GQ104="fem",'Classificação geral'!$I96=2),'Classificação geral'!U96,""),"")</f>
        <v/>
      </c>
      <c r="GY104" s="254" t="str">
        <f>IFERROR(IF(AND($GQ104="fem",'Classificação geral'!$I96=2),'Classificação geral'!V96,""),"")</f>
        <v/>
      </c>
      <c r="GZ104" s="254" t="str">
        <f>IFERROR(IF(AND($GQ104="fem",'Classificação geral'!$I96=2),'Classificação geral'!K96,""),"")</f>
        <v/>
      </c>
      <c r="HA104" s="254" t="str">
        <f>IFERROR(IF(AND($GQ104="fem",'Classificação geral'!$I96=2),'Classificação geral'!W96,""),"")</f>
        <v/>
      </c>
      <c r="HB104" s="254" t="str">
        <f>IFERROR(IF(AND($GQ104="fem",'Classificação geral'!$I96=2),'Classificação geral'!Y96,""),"")</f>
        <v/>
      </c>
      <c r="HC104" s="254" t="str">
        <f>IFERROR(IF(AND($GQ104="fem",'Classificação geral'!$I96=2),'Classificação geral'!Z96,""),"")</f>
        <v/>
      </c>
      <c r="HD104" s="254" t="str">
        <f>IFERROR(IF(AND($GQ104="fem",'Classificação geral'!$I96=2),'Classificação geral'!L96,""),"")</f>
        <v/>
      </c>
      <c r="HE104" s="254" t="str">
        <f>IFERROR(IF(AND($GQ104="fem",'Classificação geral'!$I96=2),'Classificação geral'!M96,""),"")</f>
        <v/>
      </c>
      <c r="HF104" s="254" t="str">
        <f>IFERROR(IF(AND($GQ104="fem",'Classificação geral'!$I96=2),'Classificação geral'!AG96,""),"")</f>
        <v/>
      </c>
      <c r="HG104" s="256" t="str">
        <f>IFERROR(RANK(HF104,HF:HF,0)+ COUNTIF(HF$13:$HF102,HF104),"")</f>
        <v/>
      </c>
      <c r="HH104" s="244"/>
      <c r="HI104" s="254" t="str">
        <f>IFERROR(IF(AND('Classificação geral'!$H96="mas",'Classificação geral'!$I96=2,'Classificação geral'!$F96="Mini"),'Classificação geral'!$A96,""),"")</f>
        <v/>
      </c>
      <c r="HJ104" s="254" t="str">
        <f>IFERROR(IF(AND('Classificação geral'!$H96="mas",'Classificação geral'!$I96=2,'Classificação geral'!$F96="Mini"),'Classificação geral'!$B96,""),"")</f>
        <v/>
      </c>
      <c r="HK104" s="255" t="str">
        <f>IF($HJ104='Classificação geral'!$B96,'Classificação geral'!$C96,"")</f>
        <v/>
      </c>
      <c r="HL104" s="255" t="str">
        <f>IF($HJ104='Classificação geral'!$B96,'Classificação geral'!$D96,"")</f>
        <v/>
      </c>
      <c r="HM104" s="255" t="str">
        <f>IF($HJ104='Classificação geral'!$B96,'Classificação geral'!$H96,"")</f>
        <v/>
      </c>
      <c r="HN104" s="254" t="str">
        <f>IFERROR(IF(AND($HM104="mas",'Classificação geral'!$I96=2),'Classificação geral'!I96,""),"")</f>
        <v/>
      </c>
      <c r="HO104" s="254" t="str">
        <f>IFERROR(IF(AND($HM104="mas",'Classificação geral'!$I96=2),'Classificação geral'!N96,""),"")</f>
        <v/>
      </c>
      <c r="HP104" s="254" t="str">
        <f>IFERROR(IF(AND($HM104="mas",'Classificação geral'!$I96=2),'Classificação geral'!Q96,""),"")</f>
        <v/>
      </c>
      <c r="HQ104" s="254" t="str">
        <f>IFERROR(IF(AND($HM104="mas",'Classificação geral'!$I96=2),'Classificação geral'!R96,""),"")</f>
        <v/>
      </c>
      <c r="HR104" s="254" t="str">
        <f>IFERROR(IF(AND($HM104="mas",'Classificação geral'!$I96=2),'Classificação geral'!J96,""),"")</f>
        <v/>
      </c>
      <c r="HS104" s="254" t="str">
        <f>IFERROR(IF(AND($HM104="mas",'Classificação geral'!$I96=2),'Classificação geral'!S96,""),"")</f>
        <v/>
      </c>
      <c r="HT104" s="254" t="str">
        <f>IFERROR(IF(AND($HM104="mas",'Classificação geral'!$I96=2),'Classificação geral'!U96,""),"")</f>
        <v/>
      </c>
      <c r="HU104" s="254" t="str">
        <f>IFERROR(IF(AND($HM104="mas",'Classificação geral'!$I96=2),'Classificação geral'!V96,""),"")</f>
        <v/>
      </c>
      <c r="HV104" s="254" t="str">
        <f>IFERROR(IF(AND($HM104="mas",'Classificação geral'!$I96=2),'Classificação geral'!J96,""),"")</f>
        <v/>
      </c>
      <c r="HW104" s="254" t="str">
        <f>IFERROR(IF(AND($HM104="mas",'Classificação geral'!$I96=2),'Classificação geral'!W96,""),"")</f>
        <v/>
      </c>
      <c r="HX104" s="254" t="str">
        <f>IFERROR(IF(AND($HM104="mas",'Classificação geral'!$I96=2),'Classificação geral'!Y96,""),"")</f>
        <v/>
      </c>
      <c r="HY104" s="254" t="str">
        <f>IFERROR(IF(AND($HM104="mas",'Classificação geral'!$I96=2),'Classificação geral'!Z96,""),"")</f>
        <v/>
      </c>
      <c r="HZ104" s="254" t="str">
        <f>IFERROR(IF(AND($HM104="mas",'Classificação geral'!$I96=2),'Classificação geral'!L96,""),"")</f>
        <v/>
      </c>
      <c r="IA104" s="254" t="str">
        <f>IFERROR(IF(AND($HM104="mas",'Classificação geral'!$I96=2),'Classificação geral'!$AG96,""),"")</f>
        <v/>
      </c>
      <c r="IB104" s="256" t="str">
        <f>IFERROR(RANK(IA104,IA:IA,0)+ COUNTIF($IA$13:IA$13,IA104),"")</f>
        <v/>
      </c>
      <c r="IC104" s="244"/>
      <c r="ID104" s="254" t="str">
        <f>IFERROR(IF(AND('Classificação geral'!$H96="fem",'Classificação geral'!$I96=3,'Classificação geral'!$F96="Mini"),'Classificação geral'!$A96,""),"")</f>
        <v/>
      </c>
      <c r="IE104" s="254" t="str">
        <f>IFERROR(IF(AND('Classificação geral'!$H96="fem",'Classificação geral'!$I96=3,'Classificação geral'!$F96="Mini"),'Classificação geral'!$B96,""),"")</f>
        <v/>
      </c>
      <c r="IF104" s="255" t="str">
        <f>IF($IE104='Classificação geral'!$B96,'Classificação geral'!$C96,"")</f>
        <v/>
      </c>
      <c r="IG104" s="255" t="str">
        <f>IF($IE104='Classificação geral'!$B96,'Classificação geral'!$D96,"")</f>
        <v/>
      </c>
      <c r="IH104" s="255" t="str">
        <f>IF($IE104='Classificação geral'!$B96,'Classificação geral'!$H96,"")</f>
        <v/>
      </c>
      <c r="II104" s="255" t="str">
        <f>IF($IH104='Classificação geral'!$H96,'Classificação geral'!$I96,"")</f>
        <v/>
      </c>
      <c r="IJ104" s="255" t="str">
        <f>IF($II104='Classificação geral'!$I96,'Classificação geral'!$N96,"")</f>
        <v/>
      </c>
      <c r="IK104" s="255" t="str">
        <f>IF($II104='Classificação geral'!$I96,'Classificação geral'!$Q96,"")</f>
        <v/>
      </c>
      <c r="IL104" s="255" t="str">
        <f>IF($II104='Classificação geral'!$I96,'Classificação geral'!$R96,"")</f>
        <v/>
      </c>
      <c r="IM104" s="255" t="str">
        <f>IF($II104='Classificação geral'!$I96,'Classificação geral'!$J96,"")</f>
        <v/>
      </c>
      <c r="IN104" s="255" t="str">
        <f>IF($II104='Classificação geral'!$I96,'Classificação geral'!$S96,"")</f>
        <v/>
      </c>
      <c r="IO104" s="255" t="str">
        <f>IF($II104='Classificação geral'!$I96,'Classificação geral'!$U96,"")</f>
        <v/>
      </c>
      <c r="IP104" s="255" t="str">
        <f>IF($II104='Classificação geral'!$I96,'Classificação geral'!$V96,"")</f>
        <v/>
      </c>
      <c r="IQ104" s="255" t="str">
        <f>IF($II104='Classificação geral'!$I96,'Classificação geral'!$K96,"")</f>
        <v/>
      </c>
      <c r="IR104" s="255" t="str">
        <f>IF($II104='Classificação geral'!$I96,'Classificação geral'!$W96,"")</f>
        <v/>
      </c>
      <c r="IS104" s="255" t="str">
        <f>IF($II104='Classificação geral'!$I96,'Classificação geral'!$Y96,"")</f>
        <v/>
      </c>
      <c r="IT104" s="255" t="str">
        <f>IF($II104='Classificação geral'!$I96,'Classificação geral'!$Z96,"")</f>
        <v/>
      </c>
      <c r="IU104" s="255" t="str">
        <f>IF($II104='Classificação geral'!$I96,'Classificação geral'!$L96,"")</f>
        <v/>
      </c>
      <c r="IV104" s="255" t="str">
        <f>IF($II104='Classificação geral'!$I96,'Classificação geral'!$M96,"")</f>
        <v/>
      </c>
      <c r="IW104" s="255" t="str">
        <f>IF($II104='Classificação geral'!$I96,'Classificação geral'!$AG96,"")</f>
        <v/>
      </c>
      <c r="IX104" s="256" t="str">
        <f>IFERROR(RANK(IW104,IW:IW,0)+ COUNTIF($IW$13:IW102,IW104),"")</f>
        <v/>
      </c>
      <c r="IY104" s="244"/>
      <c r="IZ104" s="254" t="str">
        <f>IFERROR(IF(AND('Classificação geral'!$H96="mas",'Classificação geral'!$I96=3,'Classificação geral'!$F96="Mini"),'Classificação geral'!$A96,""),"")</f>
        <v/>
      </c>
      <c r="JA104" s="254" t="str">
        <f>IFERROR(IF(AND('Classificação geral'!$H96="mas",'Classificação geral'!$I96=3,'Classificação geral'!$F96="Mini"),'Classificação geral'!$B96,""),"")</f>
        <v/>
      </c>
      <c r="JB104" s="255" t="str">
        <f>IF($JA104='Classificação geral'!$B96,'Classificação geral'!$C96,"")</f>
        <v/>
      </c>
      <c r="JC104" s="255" t="str">
        <f>IF($JA104='Classificação geral'!$B96,'Classificação geral'!$D96,"")</f>
        <v/>
      </c>
      <c r="JD104" s="255" t="str">
        <f>IF($JA104='Classificação geral'!$B96,'Classificação geral'!$H96,"")</f>
        <v/>
      </c>
      <c r="JE104" s="254" t="str">
        <f>IFERROR(IF(AND($JD104="mas",'Classificação geral'!$I96=3),'Classificação geral'!I96,""),"")</f>
        <v/>
      </c>
      <c r="JF104" s="254" t="str">
        <f>IFERROR(IF(AND($JD104="mas",'Classificação geral'!$I96=3),'Classificação geral'!N96,""),"")</f>
        <v/>
      </c>
      <c r="JG104" s="254" t="str">
        <f>IFERROR(IF(AND($JD104="mas",'Classificação geral'!$I96=3),'Classificação geral'!Q96,""),"")</f>
        <v/>
      </c>
      <c r="JH104" s="254" t="str">
        <f>IFERROR(IF(AND($JD104="mas",'Classificação geral'!$I96=3),'Classificação geral'!R96,""),"")</f>
        <v/>
      </c>
      <c r="JI104" s="254" t="str">
        <f>IFERROR(IF(AND($JD104="mas",'Classificação geral'!$I96=3),'Classificação geral'!J96,""),"")</f>
        <v/>
      </c>
      <c r="JJ104" s="254" t="str">
        <f>IFERROR(IF(AND($JD104="mas",'Classificação geral'!$I96=3),'Classificação geral'!S96,""),"")</f>
        <v/>
      </c>
      <c r="JK104" s="254" t="str">
        <f>IFERROR(IF(AND($JD104="mas",'Classificação geral'!$I96=3),'Classificação geral'!U96,""),"")</f>
        <v/>
      </c>
      <c r="JL104" s="254" t="str">
        <f>IFERROR(IF(AND($JD104="mas",'Classificação geral'!$I96=3),'Classificação geral'!V96,""),"")</f>
        <v/>
      </c>
      <c r="JM104" s="254" t="str">
        <f>IFERROR(IF(AND($JD104="mas",'Classificação geral'!$I96=3),'Classificação geral'!K96,""),"")</f>
        <v/>
      </c>
      <c r="JN104" s="254" t="str">
        <f>IFERROR(IF(AND($JD104="mas",'Classificação geral'!$I96=3),'Classificação geral'!W96,""),"")</f>
        <v/>
      </c>
      <c r="JO104" s="254" t="str">
        <f>IFERROR(IF(AND($JD104="mas",'Classificação geral'!$I96=3),'Classificação geral'!Y96,""),"")</f>
        <v/>
      </c>
      <c r="JP104" s="254" t="str">
        <f>IFERROR(IF(AND($JD104="mas",'Classificação geral'!$I96=3),'Classificação geral'!Z96,""),"")</f>
        <v/>
      </c>
      <c r="JQ104" s="254" t="str">
        <f>IFERROR(IF(AND($JD104="mas",'Classificação geral'!$I96=3),'Classificação geral'!L96,""),"")</f>
        <v/>
      </c>
      <c r="JR104" s="254" t="str">
        <f>IFERROR(IF(AND($JD104="mas",'Classificação geral'!$I96=3),'Classificação geral'!$AG96,""),"")</f>
        <v/>
      </c>
      <c r="JS104" s="256" t="str">
        <f>IFERROR(RANK(JR104,JR:JR,0)+ COUNTIF(JR$13:$JR102,JR104),"")</f>
        <v/>
      </c>
    </row>
    <row r="105" spans="1:279" s="230" customFormat="1" ht="24.75" customHeight="1" x14ac:dyDescent="0.4">
      <c r="A105" s="221"/>
      <c r="B105" s="233"/>
      <c r="C105" s="292" t="str">
        <f t="shared" si="241"/>
        <v/>
      </c>
      <c r="D105" s="292" t="str">
        <f t="shared" si="242"/>
        <v/>
      </c>
      <c r="E105" s="292" t="str">
        <f t="shared" si="243"/>
        <v/>
      </c>
      <c r="F105" s="293" t="str">
        <f t="shared" si="244"/>
        <v/>
      </c>
      <c r="G105" s="293" t="str">
        <f t="shared" si="245"/>
        <v/>
      </c>
      <c r="H105" s="294" t="str">
        <f t="shared" si="246"/>
        <v/>
      </c>
      <c r="I105" s="294" t="str">
        <f t="shared" si="247"/>
        <v/>
      </c>
      <c r="J105" s="294" t="str">
        <f t="shared" si="248"/>
        <v/>
      </c>
      <c r="K105" s="294" t="str">
        <f t="shared" si="249"/>
        <v/>
      </c>
      <c r="L105" s="294" t="str">
        <f t="shared" si="250"/>
        <v/>
      </c>
      <c r="M105" s="294" t="str">
        <f t="shared" si="251"/>
        <v/>
      </c>
      <c r="N105" s="294" t="str">
        <f t="shared" si="252"/>
        <v/>
      </c>
      <c r="O105" s="294" t="str">
        <f t="shared" si="253"/>
        <v/>
      </c>
      <c r="P105" s="294" t="str">
        <f t="shared" si="254"/>
        <v/>
      </c>
      <c r="Q105" s="294" t="str">
        <f t="shared" si="255"/>
        <v/>
      </c>
      <c r="R105" s="294" t="str">
        <f t="shared" si="256"/>
        <v/>
      </c>
      <c r="S105" s="294" t="str">
        <f t="shared" si="256"/>
        <v/>
      </c>
      <c r="T105" s="294" t="str">
        <f t="shared" si="257"/>
        <v/>
      </c>
      <c r="U105" s="294" t="str">
        <f t="shared" si="258"/>
        <v/>
      </c>
      <c r="V105" s="295">
        <v>91</v>
      </c>
      <c r="W105" s="224"/>
      <c r="X105" s="224"/>
      <c r="Y105" s="224"/>
      <c r="Z105" s="225"/>
      <c r="AA105" s="225"/>
      <c r="AB105" s="222"/>
      <c r="AC105" s="226"/>
      <c r="AD105" s="226"/>
      <c r="AE105" s="226"/>
      <c r="AF105" s="226"/>
      <c r="AG105" s="226"/>
      <c r="AH105" s="226"/>
      <c r="AI105" s="226"/>
      <c r="AJ105" s="226"/>
      <c r="AK105" s="226"/>
      <c r="AL105" s="226"/>
      <c r="AM105" s="226"/>
      <c r="AN105" s="226"/>
      <c r="AO105" s="226"/>
      <c r="AP105" s="226"/>
      <c r="AQ105" s="226"/>
      <c r="AR105" s="226"/>
      <c r="AS105" s="224"/>
      <c r="AT105" s="221"/>
      <c r="AU105" s="221"/>
      <c r="AV105" s="224"/>
      <c r="AW105" s="222"/>
      <c r="AX105" s="222"/>
      <c r="AY105" s="223"/>
      <c r="AZ105" s="223"/>
      <c r="BA105" s="223"/>
      <c r="BB105" s="223"/>
      <c r="BC105" s="223"/>
      <c r="BD105" s="223"/>
      <c r="BE105" s="223"/>
      <c r="BF105" s="223"/>
      <c r="BG105" s="223"/>
      <c r="BH105" s="223"/>
      <c r="BI105" s="223"/>
      <c r="BJ105" s="223"/>
      <c r="BK105" s="223"/>
      <c r="BL105" s="223"/>
      <c r="BM105" s="223"/>
      <c r="BN105" s="223"/>
      <c r="BO105" s="223"/>
      <c r="BP105" s="224"/>
      <c r="BQ105" s="224"/>
      <c r="BR105" s="224"/>
      <c r="BS105" s="224"/>
      <c r="BT105" s="225"/>
      <c r="BU105" s="225"/>
      <c r="BV105" s="223"/>
      <c r="BW105" s="226"/>
      <c r="BX105" s="226"/>
      <c r="BY105" s="226"/>
      <c r="BZ105" s="226"/>
      <c r="CA105" s="226"/>
      <c r="CB105" s="226"/>
      <c r="CC105" s="226"/>
      <c r="CD105" s="226"/>
      <c r="CE105" s="226"/>
      <c r="CF105" s="226"/>
      <c r="CG105" s="226"/>
      <c r="CH105" s="226"/>
      <c r="CI105" s="226"/>
      <c r="CJ105" s="226"/>
      <c r="CK105" s="226"/>
      <c r="CL105" s="226"/>
      <c r="CM105" s="224"/>
      <c r="CN105" s="221"/>
      <c r="CO105" s="221"/>
      <c r="CP105" s="233"/>
      <c r="CQ105" s="222"/>
      <c r="CR105" s="222"/>
      <c r="CS105" s="225"/>
      <c r="CT105" s="223"/>
      <c r="CU105" s="223"/>
      <c r="CV105" s="223"/>
      <c r="CW105" s="223"/>
      <c r="CX105" s="223"/>
      <c r="CY105" s="223"/>
      <c r="CZ105" s="223"/>
      <c r="DA105" s="223"/>
      <c r="DB105" s="223"/>
      <c r="DC105" s="223"/>
      <c r="DD105" s="223"/>
      <c r="DE105" s="223"/>
      <c r="DF105" s="223"/>
      <c r="DG105" s="223"/>
      <c r="DH105" s="223"/>
      <c r="DI105" s="223"/>
      <c r="DJ105" s="224"/>
      <c r="DK105" s="224"/>
      <c r="DL105" s="224"/>
      <c r="DM105" s="224"/>
      <c r="DN105" s="225"/>
      <c r="DO105" s="225"/>
      <c r="DP105" s="225"/>
      <c r="DQ105" s="226"/>
      <c r="DR105" s="226"/>
      <c r="DS105" s="226"/>
      <c r="DT105" s="226"/>
      <c r="DU105" s="226"/>
      <c r="DV105" s="226"/>
      <c r="DW105" s="226"/>
      <c r="DX105" s="226"/>
      <c r="DY105" s="226"/>
      <c r="DZ105" s="226"/>
      <c r="EA105" s="226"/>
      <c r="EB105" s="226"/>
      <c r="EC105" s="226"/>
      <c r="ED105" s="226"/>
      <c r="EE105" s="226"/>
      <c r="EF105" s="226"/>
      <c r="EG105" s="224"/>
      <c r="EH105" s="221"/>
      <c r="EI105" s="221"/>
      <c r="EJ105" s="221"/>
      <c r="EK105" s="221"/>
      <c r="EL105" s="221"/>
      <c r="EM105" s="221"/>
      <c r="EN105" s="221"/>
      <c r="EO105" s="221"/>
      <c r="EP105" s="221"/>
      <c r="EQ105" s="221"/>
      <c r="ER105" s="221"/>
      <c r="ES105" s="221"/>
      <c r="ET105" s="221"/>
      <c r="EU105" s="254" t="str">
        <f>IFERROR(IF(AND('Classificação geral'!$H97="FEM",'Classificação geral'!$I97=1,'Classificação geral'!$F97="Mini"),'Classificação geral'!$A97,""),"")</f>
        <v/>
      </c>
      <c r="EV105" s="254" t="str">
        <f>IFERROR(IF(AND('Classificação geral'!$H97="FEM",'Classificação geral'!$I97=1,'Classificação geral'!F97="Mini"),'Classificação geral'!$B97,""),"")</f>
        <v/>
      </c>
      <c r="EW105" s="255" t="str">
        <f>IF($EV105='Classificação geral'!$B97,'Classificação geral'!$C97,"")</f>
        <v/>
      </c>
      <c r="EX105" s="255" t="str">
        <f>IF($EV105='Classificação geral'!$B97,'Classificação geral'!$D97,"")</f>
        <v/>
      </c>
      <c r="EY105" s="255" t="str">
        <f>IF($EV105='Classificação geral'!$B97,'Classificação geral'!$H97,"")</f>
        <v/>
      </c>
      <c r="EZ105" s="255" t="str">
        <f>IF($EY105='Classificação geral'!$H97,'Classificação geral'!$I97,"")</f>
        <v/>
      </c>
      <c r="FA105" s="255" t="str">
        <f>IF($EZ105='Classificação geral'!$I97,'Classificação geral'!$N97,"")</f>
        <v/>
      </c>
      <c r="FB105" s="255" t="str">
        <f>IF($EZ105='Classificação geral'!$I97,'Classificação geral'!$Q97,"")</f>
        <v/>
      </c>
      <c r="FC105" s="255" t="str">
        <f>IF($EZ105='Classificação geral'!$I97,'Classificação geral'!$R97,"")</f>
        <v/>
      </c>
      <c r="FD105" s="255" t="str">
        <f>IF($EZ105='Classificação geral'!$I97,'Classificação geral'!$J97,"")</f>
        <v/>
      </c>
      <c r="FE105" s="255" t="str">
        <f>IF($EZ105='Classificação geral'!$I97,'Classificação geral'!$S97,"")</f>
        <v/>
      </c>
      <c r="FF105" s="255" t="str">
        <f>IF($EZ105='Classificação geral'!$I97,'Classificação geral'!$U97,"")</f>
        <v/>
      </c>
      <c r="FG105" s="255" t="str">
        <f>IF($EZ105='Classificação geral'!$I97,'Classificação geral'!$V97,"")</f>
        <v/>
      </c>
      <c r="FH105" s="255" t="str">
        <f>IF($EZ105='Classificação geral'!$I97,'Classificação geral'!$K97,"")</f>
        <v/>
      </c>
      <c r="FI105" s="255" t="str">
        <f>IF($EZ105='Classificação geral'!$I97,'Classificação geral'!$W97,"")</f>
        <v/>
      </c>
      <c r="FJ105" s="255" t="str">
        <f>IF($EZ105='Classificação geral'!$I97,'Classificação geral'!$Y97,"")</f>
        <v/>
      </c>
      <c r="FK105" s="255" t="str">
        <f>IF($EZ105='Classificação geral'!$I97,'Classificação geral'!$Z97,"")</f>
        <v/>
      </c>
      <c r="FL105" s="255" t="str">
        <f>IF($EZ105='Classificação geral'!$I97,'Classificação geral'!$L97,"")</f>
        <v/>
      </c>
      <c r="FM105" s="255" t="str">
        <f>IF($EZ105='Classificação geral'!$I97,'Classificação geral'!$M97,"")</f>
        <v/>
      </c>
      <c r="FN105" s="255" t="str">
        <f>IF($EZ105='Classificação geral'!$I97,'Classificação geral'!$AG97,"")</f>
        <v/>
      </c>
      <c r="FO105" s="256" t="str">
        <f>IFERROR(RANK(FN105,FN:FN,0)+ COUNTIF($FN$13:FN104,FN105),"")</f>
        <v/>
      </c>
      <c r="FP105" s="244"/>
      <c r="FQ105" s="254" t="str">
        <f>IFERROR(IF(AND('Classificação geral'!$H97="mas",'Classificação geral'!$I97=1,'Classificação geral'!$F97="Mini"),'Classificação geral'!$A97,""),"")</f>
        <v/>
      </c>
      <c r="FR105" s="254" t="str">
        <f>IFERROR(IF(AND('Classificação geral'!$H97="mas",'Classificação geral'!$I97=1,'Classificação geral'!$F97="Mini"),'Classificação geral'!$B97,""),"")</f>
        <v/>
      </c>
      <c r="FS105" s="255" t="str">
        <f>IF($FR105='Classificação geral'!$B97,'Classificação geral'!$C97,"")</f>
        <v/>
      </c>
      <c r="FT105" s="255" t="str">
        <f>IF($FR105='Classificação geral'!$B97,'Classificação geral'!$D97,"")</f>
        <v/>
      </c>
      <c r="FU105" s="255" t="str">
        <f>IF($FR105='Classificação geral'!$B97,'Classificação geral'!$H97,"")</f>
        <v/>
      </c>
      <c r="FV105" s="254" t="str">
        <f>IFERROR(IF(AND($FU105="mas",'Classificação geral'!$I97=1),'Classificação geral'!I97,""),"")</f>
        <v/>
      </c>
      <c r="FW105" s="254" t="str">
        <f>IFERROR(IF(AND($FU105="mas",'Classificação geral'!$I97=1),'Classificação geral'!N97,""),"")</f>
        <v/>
      </c>
      <c r="FX105" s="254" t="str">
        <f>IFERROR(IF(AND($FU105="mas",'Classificação geral'!$I97=1),'Classificação geral'!Q97,""),"")</f>
        <v/>
      </c>
      <c r="FY105" s="254" t="str">
        <f>IFERROR(IF(AND($FU105="mas",'Classificação geral'!$I97=1),'Classificação geral'!R97,""),"")</f>
        <v/>
      </c>
      <c r="FZ105" s="254" t="str">
        <f>IFERROR(IF(AND($FU105="mas",'Classificação geral'!$I97=1),'Classificação geral'!J97,""),"")</f>
        <v/>
      </c>
      <c r="GA105" s="254" t="str">
        <f>IFERROR(IF(AND($FU105="mas",'Classificação geral'!$I97=1),'Classificação geral'!S97,""),"")</f>
        <v/>
      </c>
      <c r="GB105" s="254" t="str">
        <f>IFERROR(IF(AND($FU105="mas",'Classificação geral'!$I97=1),'Classificação geral'!U97,""),"")</f>
        <v/>
      </c>
      <c r="GC105" s="254" t="str">
        <f>IFERROR(IF(AND($FU105="mas",'Classificação geral'!$I97=1),'Classificação geral'!V97,""),"")</f>
        <v/>
      </c>
      <c r="GD105" s="254" t="str">
        <f>IFERROR(IF(AND($FU105="mas",'Classificação geral'!$I97=1),'Classificação geral'!K97,""),"")</f>
        <v/>
      </c>
      <c r="GE105" s="254" t="str">
        <f>IFERROR(IF(AND($FU105="mas",'Classificação geral'!$I97=1),'Classificação geral'!W97,""),"")</f>
        <v/>
      </c>
      <c r="GF105" s="254" t="str">
        <f>IFERROR(IF(AND($FU105="mas",'Classificação geral'!$I97=1),'Classificação geral'!Y97,""),"")</f>
        <v/>
      </c>
      <c r="GG105" s="254" t="str">
        <f>IFERROR(IF(AND($FU105="mas",'Classificação geral'!$I97=1),'Classificação geral'!Z97,""),"")</f>
        <v/>
      </c>
      <c r="GH105" s="254" t="str">
        <f>IFERROR(IF(AND($FU105="mas",'Classificação geral'!$I97=1),'Classificação geral'!L97,""),"")</f>
        <v/>
      </c>
      <c r="GI105" s="254" t="str">
        <f>IFERROR(IF(AND($FU105="mas",'Classificação geral'!$I97=1),'Classificação geral'!M97,""),"")</f>
        <v/>
      </c>
      <c r="GJ105" s="302" t="str">
        <f>IFERROR(IF(AND($FU105="mas",'Classificação geral'!$I97=1),'Classificação geral'!AG97,""),"")</f>
        <v/>
      </c>
      <c r="GK105" s="256" t="str">
        <f>IFERROR(RANK(GJ105,GJ:GJ,0)+ COUNTIF($GJ$13:GJ104,GJ105),"")</f>
        <v/>
      </c>
      <c r="GL105" s="244"/>
      <c r="GM105" s="254" t="str">
        <f>IFERROR(IF(AND('Classificação geral'!$H97="fem",'Classificação geral'!$I97=2,'Classificação geral'!$F97="Mini"),'Classificação geral'!$A97,""),"")</f>
        <v/>
      </c>
      <c r="GN105" s="254" t="str">
        <f>IFERROR(IF(AND('Classificação geral'!$H97="fem",'Classificação geral'!$I97=2,'Classificação geral'!$F97="Mini"),'Classificação geral'!$B97,""),"")</f>
        <v/>
      </c>
      <c r="GO105" s="255" t="str">
        <f>IF($GN105='Classificação geral'!$B97,'Classificação geral'!$C97,"")</f>
        <v/>
      </c>
      <c r="GP105" s="255" t="str">
        <f>IF($GN105='Classificação geral'!$B97,'Classificação geral'!$D97,"")</f>
        <v/>
      </c>
      <c r="GQ105" s="255" t="str">
        <f>IF($GN105='Classificação geral'!$B97,'Classificação geral'!$H97,"")</f>
        <v/>
      </c>
      <c r="GR105" s="254" t="str">
        <f>IFERROR(IF(AND($GQ105="fem",'Classificação geral'!$I97=2),'Classificação geral'!I97,""),"")</f>
        <v/>
      </c>
      <c r="GS105" s="254" t="str">
        <f>IFERROR(IF(AND($GQ105="fem",'Classificação geral'!$I97=2),'Classificação geral'!N97,""),"")</f>
        <v/>
      </c>
      <c r="GT105" s="254" t="str">
        <f>IFERROR(IF(AND($GQ105="fem",'Classificação geral'!$I97=2),'Classificação geral'!Q97,""),"")</f>
        <v/>
      </c>
      <c r="GU105" s="254" t="str">
        <f>IFERROR(IF(AND($GQ105="fem",'Classificação geral'!$I97=2),'Classificação geral'!R97,""),"")</f>
        <v/>
      </c>
      <c r="GV105" s="254" t="str">
        <f>IFERROR(IF(AND($GQ105="fem",'Classificação geral'!$I97=2),'Classificação geral'!J97,""),"")</f>
        <v/>
      </c>
      <c r="GW105" s="254" t="str">
        <f>IFERROR(IF(AND($GQ105="fem",'Classificação geral'!$I97=2),'Classificação geral'!S97,""),"")</f>
        <v/>
      </c>
      <c r="GX105" s="254" t="str">
        <f>IFERROR(IF(AND($GQ105="fem",'Classificação geral'!$I97=2),'Classificação geral'!U97,""),"")</f>
        <v/>
      </c>
      <c r="GY105" s="254" t="str">
        <f>IFERROR(IF(AND($GQ105="fem",'Classificação geral'!$I97=2),'Classificação geral'!V97,""),"")</f>
        <v/>
      </c>
      <c r="GZ105" s="254" t="str">
        <f>IFERROR(IF(AND($GQ105="fem",'Classificação geral'!$I97=2),'Classificação geral'!K97,""),"")</f>
        <v/>
      </c>
      <c r="HA105" s="254" t="str">
        <f>IFERROR(IF(AND($GQ105="fem",'Classificação geral'!$I97=2),'Classificação geral'!W97,""),"")</f>
        <v/>
      </c>
      <c r="HB105" s="254" t="str">
        <f>IFERROR(IF(AND($GQ105="fem",'Classificação geral'!$I97=2),'Classificação geral'!Y97,""),"")</f>
        <v/>
      </c>
      <c r="HC105" s="254" t="str">
        <f>IFERROR(IF(AND($GQ105="fem",'Classificação geral'!$I97=2),'Classificação geral'!Z97,""),"")</f>
        <v/>
      </c>
      <c r="HD105" s="254" t="str">
        <f>IFERROR(IF(AND($GQ105="fem",'Classificação geral'!$I97=2),'Classificação geral'!L97,""),"")</f>
        <v/>
      </c>
      <c r="HE105" s="254" t="str">
        <f>IFERROR(IF(AND($GQ105="fem",'Classificação geral'!$I97=2),'Classificação geral'!M97,""),"")</f>
        <v/>
      </c>
      <c r="HF105" s="254" t="str">
        <f>IFERROR(IF(AND($GQ105="fem",'Classificação geral'!$I97=2),'Classificação geral'!AG97,""),"")</f>
        <v/>
      </c>
      <c r="HG105" s="256" t="str">
        <f>IFERROR(RANK(HF105,HF:HF,0)+ COUNTIF(HF$13:$HF103,HF105),"")</f>
        <v/>
      </c>
      <c r="HH105" s="244"/>
      <c r="HI105" s="254" t="str">
        <f>IFERROR(IF(AND('Classificação geral'!$H97="mas",'Classificação geral'!$I97=2,'Classificação geral'!$F97="Mini"),'Classificação geral'!$A97,""),"")</f>
        <v/>
      </c>
      <c r="HJ105" s="254" t="str">
        <f>IFERROR(IF(AND('Classificação geral'!$H97="mas",'Classificação geral'!$I97=2,'Classificação geral'!$F97="Mini"),'Classificação geral'!$B97,""),"")</f>
        <v/>
      </c>
      <c r="HK105" s="255" t="str">
        <f>IF($HJ105='Classificação geral'!$B97,'Classificação geral'!$C97,"")</f>
        <v/>
      </c>
      <c r="HL105" s="255" t="str">
        <f>IF($HJ105='Classificação geral'!$B97,'Classificação geral'!$D97,"")</f>
        <v/>
      </c>
      <c r="HM105" s="255" t="str">
        <f>IF($HJ105='Classificação geral'!$B97,'Classificação geral'!$H97,"")</f>
        <v/>
      </c>
      <c r="HN105" s="254" t="str">
        <f>IFERROR(IF(AND($HM105="mas",'Classificação geral'!$I97=2),'Classificação geral'!I97,""),"")</f>
        <v/>
      </c>
      <c r="HO105" s="254" t="str">
        <f>IFERROR(IF(AND($HM105="mas",'Classificação geral'!$I97=2),'Classificação geral'!N97,""),"")</f>
        <v/>
      </c>
      <c r="HP105" s="254" t="str">
        <f>IFERROR(IF(AND($HM105="mas",'Classificação geral'!$I97=2),'Classificação geral'!Q97,""),"")</f>
        <v/>
      </c>
      <c r="HQ105" s="254" t="str">
        <f>IFERROR(IF(AND($HM105="mas",'Classificação geral'!$I97=2),'Classificação geral'!R97,""),"")</f>
        <v/>
      </c>
      <c r="HR105" s="254" t="str">
        <f>IFERROR(IF(AND($HM105="mas",'Classificação geral'!$I97=2),'Classificação geral'!J97,""),"")</f>
        <v/>
      </c>
      <c r="HS105" s="254" t="str">
        <f>IFERROR(IF(AND($HM105="mas",'Classificação geral'!$I97=2),'Classificação geral'!S97,""),"")</f>
        <v/>
      </c>
      <c r="HT105" s="254" t="str">
        <f>IFERROR(IF(AND($HM105="mas",'Classificação geral'!$I97=2),'Classificação geral'!U97,""),"")</f>
        <v/>
      </c>
      <c r="HU105" s="254" t="str">
        <f>IFERROR(IF(AND($HM105="mas",'Classificação geral'!$I97=2),'Classificação geral'!V97,""),"")</f>
        <v/>
      </c>
      <c r="HV105" s="254" t="str">
        <f>IFERROR(IF(AND($HM105="mas",'Classificação geral'!$I97=2),'Classificação geral'!J97,""),"")</f>
        <v/>
      </c>
      <c r="HW105" s="254" t="str">
        <f>IFERROR(IF(AND($HM105="mas",'Classificação geral'!$I97=2),'Classificação geral'!W97,""),"")</f>
        <v/>
      </c>
      <c r="HX105" s="254" t="str">
        <f>IFERROR(IF(AND($HM105="mas",'Classificação geral'!$I97=2),'Classificação geral'!Y97,""),"")</f>
        <v/>
      </c>
      <c r="HY105" s="254" t="str">
        <f>IFERROR(IF(AND($HM105="mas",'Classificação geral'!$I97=2),'Classificação geral'!Z97,""),"")</f>
        <v/>
      </c>
      <c r="HZ105" s="254" t="str">
        <f>IFERROR(IF(AND($HM105="mas",'Classificação geral'!$I97=2),'Classificação geral'!L97,""),"")</f>
        <v/>
      </c>
      <c r="IA105" s="254" t="str">
        <f>IFERROR(IF(AND($HM105="mas",'Classificação geral'!$I97=2),'Classificação geral'!$AG97,""),"")</f>
        <v/>
      </c>
      <c r="IB105" s="256" t="str">
        <f>IFERROR(RANK(IA105,IA:IA,0)+ COUNTIF($IA$13:IA$13,IA105),"")</f>
        <v/>
      </c>
      <c r="IC105" s="244"/>
      <c r="ID105" s="254" t="str">
        <f>IFERROR(IF(AND('Classificação geral'!$H97="fem",'Classificação geral'!$I97=3,'Classificação geral'!$F97="Mini"),'Classificação geral'!$A97,""),"")</f>
        <v/>
      </c>
      <c r="IE105" s="254" t="str">
        <f>IFERROR(IF(AND('Classificação geral'!$H97="fem",'Classificação geral'!$I97=3,'Classificação geral'!$F97="Mini"),'Classificação geral'!$B97,""),"")</f>
        <v/>
      </c>
      <c r="IF105" s="255" t="str">
        <f>IF($IE105='Classificação geral'!$B97,'Classificação geral'!$C97,"")</f>
        <v/>
      </c>
      <c r="IG105" s="255" t="str">
        <f>IF($IE105='Classificação geral'!$B97,'Classificação geral'!$D97,"")</f>
        <v/>
      </c>
      <c r="IH105" s="255" t="str">
        <f>IF($IE105='Classificação geral'!$B97,'Classificação geral'!$H97,"")</f>
        <v/>
      </c>
      <c r="II105" s="255" t="str">
        <f>IF($IH105='Classificação geral'!$H97,'Classificação geral'!$I97,"")</f>
        <v/>
      </c>
      <c r="IJ105" s="255" t="str">
        <f>IF($II105='Classificação geral'!$I97,'Classificação geral'!$N97,"")</f>
        <v/>
      </c>
      <c r="IK105" s="255" t="str">
        <f>IF($II105='Classificação geral'!$I97,'Classificação geral'!$Q97,"")</f>
        <v/>
      </c>
      <c r="IL105" s="255" t="str">
        <f>IF($II105='Classificação geral'!$I97,'Classificação geral'!$R97,"")</f>
        <v/>
      </c>
      <c r="IM105" s="255" t="str">
        <f>IF($II105='Classificação geral'!$I97,'Classificação geral'!$J97,"")</f>
        <v/>
      </c>
      <c r="IN105" s="255" t="str">
        <f>IF($II105='Classificação geral'!$I97,'Classificação geral'!$S97,"")</f>
        <v/>
      </c>
      <c r="IO105" s="255" t="str">
        <f>IF($II105='Classificação geral'!$I97,'Classificação geral'!$U97,"")</f>
        <v/>
      </c>
      <c r="IP105" s="255" t="str">
        <f>IF($II105='Classificação geral'!$I97,'Classificação geral'!$V97,"")</f>
        <v/>
      </c>
      <c r="IQ105" s="255" t="str">
        <f>IF($II105='Classificação geral'!$I97,'Classificação geral'!$K97,"")</f>
        <v/>
      </c>
      <c r="IR105" s="255" t="str">
        <f>IF($II105='Classificação geral'!$I97,'Classificação geral'!$W97,"")</f>
        <v/>
      </c>
      <c r="IS105" s="255" t="str">
        <f>IF($II105='Classificação geral'!$I97,'Classificação geral'!$Y97,"")</f>
        <v/>
      </c>
      <c r="IT105" s="255" t="str">
        <f>IF($II105='Classificação geral'!$I97,'Classificação geral'!$Z97,"")</f>
        <v/>
      </c>
      <c r="IU105" s="255" t="str">
        <f>IF($II105='Classificação geral'!$I97,'Classificação geral'!$L97,"")</f>
        <v/>
      </c>
      <c r="IV105" s="255" t="str">
        <f>IF($II105='Classificação geral'!$I97,'Classificação geral'!$M97,"")</f>
        <v/>
      </c>
      <c r="IW105" s="255" t="str">
        <f>IF($II105='Classificação geral'!$I97,'Classificação geral'!$AG97,"")</f>
        <v/>
      </c>
      <c r="IX105" s="256" t="str">
        <f>IFERROR(RANK(IW105,IW:IW,0)+ COUNTIF($IW$13:IW103,IW105),"")</f>
        <v/>
      </c>
      <c r="IY105" s="244"/>
      <c r="IZ105" s="254" t="str">
        <f>IFERROR(IF(AND('Classificação geral'!$H97="mas",'Classificação geral'!$I97=3,'Classificação geral'!$F97="Mini"),'Classificação geral'!$A97,""),"")</f>
        <v/>
      </c>
      <c r="JA105" s="254" t="str">
        <f>IFERROR(IF(AND('Classificação geral'!$H97="mas",'Classificação geral'!$I97=3,'Classificação geral'!$F97="Mini"),'Classificação geral'!$B97,""),"")</f>
        <v/>
      </c>
      <c r="JB105" s="255" t="str">
        <f>IF($JA105='Classificação geral'!$B97,'Classificação geral'!$C97,"")</f>
        <v/>
      </c>
      <c r="JC105" s="255" t="str">
        <f>IF($JA105='Classificação geral'!$B97,'Classificação geral'!$D97,"")</f>
        <v/>
      </c>
      <c r="JD105" s="255" t="str">
        <f>IF($JA105='Classificação geral'!$B97,'Classificação geral'!$H97,"")</f>
        <v/>
      </c>
      <c r="JE105" s="254" t="str">
        <f>IFERROR(IF(AND($JD105="mas",'Classificação geral'!$I97=3),'Classificação geral'!I97,""),"")</f>
        <v/>
      </c>
      <c r="JF105" s="254" t="str">
        <f>IFERROR(IF(AND($JD105="mas",'Classificação geral'!$I97=3),'Classificação geral'!N97,""),"")</f>
        <v/>
      </c>
      <c r="JG105" s="254" t="str">
        <f>IFERROR(IF(AND($JD105="mas",'Classificação geral'!$I97=3),'Classificação geral'!Q97,""),"")</f>
        <v/>
      </c>
      <c r="JH105" s="254" t="str">
        <f>IFERROR(IF(AND($JD105="mas",'Classificação geral'!$I97=3),'Classificação geral'!R97,""),"")</f>
        <v/>
      </c>
      <c r="JI105" s="254" t="str">
        <f>IFERROR(IF(AND($JD105="mas",'Classificação geral'!$I97=3),'Classificação geral'!J97,""),"")</f>
        <v/>
      </c>
      <c r="JJ105" s="254" t="str">
        <f>IFERROR(IF(AND($JD105="mas",'Classificação geral'!$I97=3),'Classificação geral'!S97,""),"")</f>
        <v/>
      </c>
      <c r="JK105" s="254" t="str">
        <f>IFERROR(IF(AND($JD105="mas",'Classificação geral'!$I97=3),'Classificação geral'!U97,""),"")</f>
        <v/>
      </c>
      <c r="JL105" s="254" t="str">
        <f>IFERROR(IF(AND($JD105="mas",'Classificação geral'!$I97=3),'Classificação geral'!V97,""),"")</f>
        <v/>
      </c>
      <c r="JM105" s="254" t="str">
        <f>IFERROR(IF(AND($JD105="mas",'Classificação geral'!$I97=3),'Classificação geral'!K97,""),"")</f>
        <v/>
      </c>
      <c r="JN105" s="254" t="str">
        <f>IFERROR(IF(AND($JD105="mas",'Classificação geral'!$I97=3),'Classificação geral'!W97,""),"")</f>
        <v/>
      </c>
      <c r="JO105" s="254" t="str">
        <f>IFERROR(IF(AND($JD105="mas",'Classificação geral'!$I97=3),'Classificação geral'!Y97,""),"")</f>
        <v/>
      </c>
      <c r="JP105" s="254" t="str">
        <f>IFERROR(IF(AND($JD105="mas",'Classificação geral'!$I97=3),'Classificação geral'!Z97,""),"")</f>
        <v/>
      </c>
      <c r="JQ105" s="254" t="str">
        <f>IFERROR(IF(AND($JD105="mas",'Classificação geral'!$I97=3),'Classificação geral'!L97,""),"")</f>
        <v/>
      </c>
      <c r="JR105" s="254" t="str">
        <f>IFERROR(IF(AND($JD105="mas",'Classificação geral'!$I97=3),'Classificação geral'!$AG97,""),"")</f>
        <v/>
      </c>
      <c r="JS105" s="256" t="str">
        <f>IFERROR(RANK(JR105,JR:JR,0)+ COUNTIF(JR$13:$JR103,JR105),"")</f>
        <v/>
      </c>
    </row>
    <row r="106" spans="1:279" s="230" customFormat="1" ht="24.75" customHeight="1" x14ac:dyDescent="0.4">
      <c r="A106" s="221"/>
      <c r="B106" s="233"/>
      <c r="C106" s="292" t="str">
        <f t="shared" si="241"/>
        <v/>
      </c>
      <c r="D106" s="292" t="str">
        <f t="shared" si="242"/>
        <v/>
      </c>
      <c r="E106" s="292" t="str">
        <f t="shared" si="243"/>
        <v/>
      </c>
      <c r="F106" s="293" t="str">
        <f t="shared" si="244"/>
        <v/>
      </c>
      <c r="G106" s="293" t="str">
        <f t="shared" si="245"/>
        <v/>
      </c>
      <c r="H106" s="294" t="str">
        <f t="shared" si="246"/>
        <v/>
      </c>
      <c r="I106" s="294" t="str">
        <f t="shared" si="247"/>
        <v/>
      </c>
      <c r="J106" s="294" t="str">
        <f t="shared" si="248"/>
        <v/>
      </c>
      <c r="K106" s="294" t="str">
        <f t="shared" si="249"/>
        <v/>
      </c>
      <c r="L106" s="294" t="str">
        <f t="shared" si="250"/>
        <v/>
      </c>
      <c r="M106" s="294" t="str">
        <f t="shared" si="251"/>
        <v/>
      </c>
      <c r="N106" s="294" t="str">
        <f t="shared" si="252"/>
        <v/>
      </c>
      <c r="O106" s="294" t="str">
        <f t="shared" si="253"/>
        <v/>
      </c>
      <c r="P106" s="294" t="str">
        <f t="shared" si="254"/>
        <v/>
      </c>
      <c r="Q106" s="294" t="str">
        <f t="shared" si="255"/>
        <v/>
      </c>
      <c r="R106" s="294" t="str">
        <f t="shared" si="256"/>
        <v/>
      </c>
      <c r="S106" s="294" t="str">
        <f t="shared" si="256"/>
        <v/>
      </c>
      <c r="T106" s="294" t="str">
        <f t="shared" si="257"/>
        <v/>
      </c>
      <c r="U106" s="294" t="str">
        <f t="shared" si="258"/>
        <v/>
      </c>
      <c r="V106" s="295">
        <v>92</v>
      </c>
      <c r="W106" s="224"/>
      <c r="X106" s="224"/>
      <c r="Y106" s="224"/>
      <c r="Z106" s="225"/>
      <c r="AA106" s="225"/>
      <c r="AB106" s="222"/>
      <c r="AC106" s="226"/>
      <c r="AD106" s="226"/>
      <c r="AE106" s="226"/>
      <c r="AF106" s="226"/>
      <c r="AG106" s="226"/>
      <c r="AH106" s="226"/>
      <c r="AI106" s="226"/>
      <c r="AJ106" s="226"/>
      <c r="AK106" s="226"/>
      <c r="AL106" s="226"/>
      <c r="AM106" s="226"/>
      <c r="AN106" s="226"/>
      <c r="AO106" s="226"/>
      <c r="AP106" s="226"/>
      <c r="AQ106" s="226"/>
      <c r="AR106" s="226"/>
      <c r="AS106" s="224"/>
      <c r="AT106" s="221"/>
      <c r="AU106" s="221"/>
      <c r="AV106" s="224"/>
      <c r="AW106" s="222"/>
      <c r="AX106" s="222"/>
      <c r="AY106" s="223"/>
      <c r="AZ106" s="223"/>
      <c r="BA106" s="223"/>
      <c r="BB106" s="223"/>
      <c r="BC106" s="223"/>
      <c r="BD106" s="223"/>
      <c r="BE106" s="223"/>
      <c r="BF106" s="223"/>
      <c r="BG106" s="223"/>
      <c r="BH106" s="223"/>
      <c r="BI106" s="223"/>
      <c r="BJ106" s="223"/>
      <c r="BK106" s="223"/>
      <c r="BL106" s="223"/>
      <c r="BM106" s="223"/>
      <c r="BN106" s="223"/>
      <c r="BO106" s="223"/>
      <c r="BP106" s="224"/>
      <c r="BQ106" s="224"/>
      <c r="BR106" s="224"/>
      <c r="BS106" s="224"/>
      <c r="BT106" s="225"/>
      <c r="BU106" s="225"/>
      <c r="BV106" s="223"/>
      <c r="BW106" s="226"/>
      <c r="BX106" s="226"/>
      <c r="BY106" s="226"/>
      <c r="BZ106" s="226"/>
      <c r="CA106" s="226"/>
      <c r="CB106" s="226"/>
      <c r="CC106" s="226"/>
      <c r="CD106" s="226"/>
      <c r="CE106" s="226"/>
      <c r="CF106" s="226"/>
      <c r="CG106" s="226"/>
      <c r="CH106" s="226"/>
      <c r="CI106" s="226"/>
      <c r="CJ106" s="226"/>
      <c r="CK106" s="226"/>
      <c r="CL106" s="226"/>
      <c r="CM106" s="224"/>
      <c r="CN106" s="221"/>
      <c r="CO106" s="221"/>
      <c r="CP106" s="233"/>
      <c r="CQ106" s="222"/>
      <c r="CR106" s="222"/>
      <c r="CS106" s="225"/>
      <c r="CT106" s="223"/>
      <c r="CU106" s="223"/>
      <c r="CV106" s="223"/>
      <c r="CW106" s="223"/>
      <c r="CX106" s="223"/>
      <c r="CY106" s="223"/>
      <c r="CZ106" s="223"/>
      <c r="DA106" s="223"/>
      <c r="DB106" s="223"/>
      <c r="DC106" s="223"/>
      <c r="DD106" s="223"/>
      <c r="DE106" s="223"/>
      <c r="DF106" s="223"/>
      <c r="DG106" s="223"/>
      <c r="DH106" s="223"/>
      <c r="DI106" s="223"/>
      <c r="DJ106" s="224"/>
      <c r="DK106" s="224"/>
      <c r="DL106" s="224"/>
      <c r="DM106" s="224"/>
      <c r="DN106" s="225"/>
      <c r="DO106" s="225"/>
      <c r="DP106" s="225"/>
      <c r="DQ106" s="226"/>
      <c r="DR106" s="226"/>
      <c r="DS106" s="226"/>
      <c r="DT106" s="226"/>
      <c r="DU106" s="226"/>
      <c r="DV106" s="226"/>
      <c r="DW106" s="226"/>
      <c r="DX106" s="226"/>
      <c r="DY106" s="226"/>
      <c r="DZ106" s="226"/>
      <c r="EA106" s="226"/>
      <c r="EB106" s="226"/>
      <c r="EC106" s="226"/>
      <c r="ED106" s="226"/>
      <c r="EE106" s="226"/>
      <c r="EF106" s="226"/>
      <c r="EG106" s="224"/>
      <c r="EH106" s="221"/>
      <c r="EI106" s="221"/>
      <c r="EJ106" s="221"/>
      <c r="EK106" s="221"/>
      <c r="EL106" s="221"/>
      <c r="EM106" s="221"/>
      <c r="EN106" s="221"/>
      <c r="EO106" s="221"/>
      <c r="EP106" s="221"/>
      <c r="EQ106" s="221"/>
      <c r="ER106" s="221"/>
      <c r="ES106" s="221"/>
      <c r="ET106" s="221"/>
      <c r="EU106" s="254" t="str">
        <f>IFERROR(IF(AND('Classificação geral'!$H98="FEM",'Classificação geral'!$I98=1,'Classificação geral'!$F98="Mini"),'Classificação geral'!$A98,""),"")</f>
        <v/>
      </c>
      <c r="EV106" s="254" t="str">
        <f>IFERROR(IF(AND('Classificação geral'!$H98="FEM",'Classificação geral'!$I98=1,'Classificação geral'!F98="Mini"),'Classificação geral'!$B98,""),"")</f>
        <v/>
      </c>
      <c r="EW106" s="255" t="str">
        <f>IF($EV106='Classificação geral'!$B98,'Classificação geral'!$C98,"")</f>
        <v/>
      </c>
      <c r="EX106" s="255" t="str">
        <f>IF($EV106='Classificação geral'!$B98,'Classificação geral'!$D98,"")</f>
        <v/>
      </c>
      <c r="EY106" s="255" t="str">
        <f>IF($EV106='Classificação geral'!$B98,'Classificação geral'!$H98,"")</f>
        <v/>
      </c>
      <c r="EZ106" s="255" t="str">
        <f>IF($EY106='Classificação geral'!$H98,'Classificação geral'!$I98,"")</f>
        <v/>
      </c>
      <c r="FA106" s="255" t="str">
        <f>IF($EZ106='Classificação geral'!$I98,'Classificação geral'!$N98,"")</f>
        <v/>
      </c>
      <c r="FB106" s="255" t="str">
        <f>IF($EZ106='Classificação geral'!$I98,'Classificação geral'!$Q98,"")</f>
        <v/>
      </c>
      <c r="FC106" s="255" t="str">
        <f>IF($EZ106='Classificação geral'!$I98,'Classificação geral'!$R98,"")</f>
        <v/>
      </c>
      <c r="FD106" s="255" t="str">
        <f>IF($EZ106='Classificação geral'!$I98,'Classificação geral'!$J98,"")</f>
        <v/>
      </c>
      <c r="FE106" s="255" t="str">
        <f>IF($EZ106='Classificação geral'!$I98,'Classificação geral'!$S98,"")</f>
        <v/>
      </c>
      <c r="FF106" s="255" t="str">
        <f>IF($EZ106='Classificação geral'!$I98,'Classificação geral'!$U98,"")</f>
        <v/>
      </c>
      <c r="FG106" s="255" t="str">
        <f>IF($EZ106='Classificação geral'!$I98,'Classificação geral'!$V98,"")</f>
        <v/>
      </c>
      <c r="FH106" s="255" t="str">
        <f>IF($EZ106='Classificação geral'!$I98,'Classificação geral'!$K98,"")</f>
        <v/>
      </c>
      <c r="FI106" s="255" t="str">
        <f>IF($EZ106='Classificação geral'!$I98,'Classificação geral'!$W98,"")</f>
        <v/>
      </c>
      <c r="FJ106" s="255" t="str">
        <f>IF($EZ106='Classificação geral'!$I98,'Classificação geral'!$Y98,"")</f>
        <v/>
      </c>
      <c r="FK106" s="255" t="str">
        <f>IF($EZ106='Classificação geral'!$I98,'Classificação geral'!$Z98,"")</f>
        <v/>
      </c>
      <c r="FL106" s="255" t="str">
        <f>IF($EZ106='Classificação geral'!$I98,'Classificação geral'!$L98,"")</f>
        <v/>
      </c>
      <c r="FM106" s="255" t="str">
        <f>IF($EZ106='Classificação geral'!$I98,'Classificação geral'!$M98,"")</f>
        <v/>
      </c>
      <c r="FN106" s="255" t="str">
        <f>IF($EZ106='Classificação geral'!$I98,'Classificação geral'!$AG98,"")</f>
        <v/>
      </c>
      <c r="FO106" s="256" t="str">
        <f>IFERROR(RANK(FN106,FN:FN,0)+ COUNTIF($FN$13:FN105,FN106),"")</f>
        <v/>
      </c>
      <c r="FP106" s="244"/>
      <c r="FQ106" s="254" t="str">
        <f>IFERROR(IF(AND('Classificação geral'!$H98="mas",'Classificação geral'!$I98=1,'Classificação geral'!$F98="Mini"),'Classificação geral'!$A98,""),"")</f>
        <v/>
      </c>
      <c r="FR106" s="254" t="str">
        <f>IFERROR(IF(AND('Classificação geral'!$H98="mas",'Classificação geral'!$I98=1,'Classificação geral'!$F98="Mini"),'Classificação geral'!$B98,""),"")</f>
        <v/>
      </c>
      <c r="FS106" s="255" t="str">
        <f>IF($FR106='Classificação geral'!$B98,'Classificação geral'!$C98,"")</f>
        <v/>
      </c>
      <c r="FT106" s="255" t="str">
        <f>IF($FR106='Classificação geral'!$B98,'Classificação geral'!$D98,"")</f>
        <v/>
      </c>
      <c r="FU106" s="255" t="str">
        <f>IF($FR106='Classificação geral'!$B98,'Classificação geral'!$H98,"")</f>
        <v/>
      </c>
      <c r="FV106" s="254" t="str">
        <f>IFERROR(IF(AND($FU106="mas",'Classificação geral'!$I98=1),'Classificação geral'!I98,""),"")</f>
        <v/>
      </c>
      <c r="FW106" s="254" t="str">
        <f>IFERROR(IF(AND($FU106="mas",'Classificação geral'!$I98=1),'Classificação geral'!N98,""),"")</f>
        <v/>
      </c>
      <c r="FX106" s="254" t="str">
        <f>IFERROR(IF(AND($FU106="mas",'Classificação geral'!$I98=1),'Classificação geral'!Q98,""),"")</f>
        <v/>
      </c>
      <c r="FY106" s="254" t="str">
        <f>IFERROR(IF(AND($FU106="mas",'Classificação geral'!$I98=1),'Classificação geral'!R98,""),"")</f>
        <v/>
      </c>
      <c r="FZ106" s="254" t="str">
        <f>IFERROR(IF(AND($FU106="mas",'Classificação geral'!$I98=1),'Classificação geral'!J98,""),"")</f>
        <v/>
      </c>
      <c r="GA106" s="254" t="str">
        <f>IFERROR(IF(AND($FU106="mas",'Classificação geral'!$I98=1),'Classificação geral'!S98,""),"")</f>
        <v/>
      </c>
      <c r="GB106" s="254" t="str">
        <f>IFERROR(IF(AND($FU106="mas",'Classificação geral'!$I98=1),'Classificação geral'!U98,""),"")</f>
        <v/>
      </c>
      <c r="GC106" s="254" t="str">
        <f>IFERROR(IF(AND($FU106="mas",'Classificação geral'!$I98=1),'Classificação geral'!V98,""),"")</f>
        <v/>
      </c>
      <c r="GD106" s="254" t="str">
        <f>IFERROR(IF(AND($FU106="mas",'Classificação geral'!$I98=1),'Classificação geral'!K98,""),"")</f>
        <v/>
      </c>
      <c r="GE106" s="254" t="str">
        <f>IFERROR(IF(AND($FU106="mas",'Classificação geral'!$I98=1),'Classificação geral'!W98,""),"")</f>
        <v/>
      </c>
      <c r="GF106" s="254" t="str">
        <f>IFERROR(IF(AND($FU106="mas",'Classificação geral'!$I98=1),'Classificação geral'!Y98,""),"")</f>
        <v/>
      </c>
      <c r="GG106" s="254" t="str">
        <f>IFERROR(IF(AND($FU106="mas",'Classificação geral'!$I98=1),'Classificação geral'!Z98,""),"")</f>
        <v/>
      </c>
      <c r="GH106" s="254" t="str">
        <f>IFERROR(IF(AND($FU106="mas",'Classificação geral'!$I98=1),'Classificação geral'!L98,""),"")</f>
        <v/>
      </c>
      <c r="GI106" s="254" t="str">
        <f>IFERROR(IF(AND($FU106="mas",'Classificação geral'!$I98=1),'Classificação geral'!M98,""),"")</f>
        <v/>
      </c>
      <c r="GJ106" s="302" t="str">
        <f>IFERROR(IF(AND($FU106="mas",'Classificação geral'!$I98=1),'Classificação geral'!AG98,""),"")</f>
        <v/>
      </c>
      <c r="GK106" s="256" t="str">
        <f>IFERROR(RANK(GJ106,GJ:GJ,0)+ COUNTIF($GJ$13:GJ105,GJ106),"")</f>
        <v/>
      </c>
      <c r="GL106" s="244"/>
      <c r="GM106" s="254" t="str">
        <f>IFERROR(IF(AND('Classificação geral'!$H98="fem",'Classificação geral'!$I98=2,'Classificação geral'!$F98="Mini"),'Classificação geral'!$A98,""),"")</f>
        <v/>
      </c>
      <c r="GN106" s="254" t="str">
        <f>IFERROR(IF(AND('Classificação geral'!$H98="fem",'Classificação geral'!$I98=2,'Classificação geral'!$F98="Mini"),'Classificação geral'!$B98,""),"")</f>
        <v/>
      </c>
      <c r="GO106" s="255" t="str">
        <f>IF($GN106='Classificação geral'!$B98,'Classificação geral'!$C98,"")</f>
        <v/>
      </c>
      <c r="GP106" s="255" t="str">
        <f>IF($GN106='Classificação geral'!$B98,'Classificação geral'!$D98,"")</f>
        <v/>
      </c>
      <c r="GQ106" s="255" t="str">
        <f>IF($GN106='Classificação geral'!$B98,'Classificação geral'!$H98,"")</f>
        <v/>
      </c>
      <c r="GR106" s="254" t="str">
        <f>IFERROR(IF(AND($GQ106="fem",'Classificação geral'!$I98=2),'Classificação geral'!I98,""),"")</f>
        <v/>
      </c>
      <c r="GS106" s="254" t="str">
        <f>IFERROR(IF(AND($GQ106="fem",'Classificação geral'!$I98=2),'Classificação geral'!N98,""),"")</f>
        <v/>
      </c>
      <c r="GT106" s="254" t="str">
        <f>IFERROR(IF(AND($GQ106="fem",'Classificação geral'!$I98=2),'Classificação geral'!Q98,""),"")</f>
        <v/>
      </c>
      <c r="GU106" s="254" t="str">
        <f>IFERROR(IF(AND($GQ106="fem",'Classificação geral'!$I98=2),'Classificação geral'!R98,""),"")</f>
        <v/>
      </c>
      <c r="GV106" s="254" t="str">
        <f>IFERROR(IF(AND($GQ106="fem",'Classificação geral'!$I98=2),'Classificação geral'!J98,""),"")</f>
        <v/>
      </c>
      <c r="GW106" s="254" t="str">
        <f>IFERROR(IF(AND($GQ106="fem",'Classificação geral'!$I98=2),'Classificação geral'!S98,""),"")</f>
        <v/>
      </c>
      <c r="GX106" s="254" t="str">
        <f>IFERROR(IF(AND($GQ106="fem",'Classificação geral'!$I98=2),'Classificação geral'!U98,""),"")</f>
        <v/>
      </c>
      <c r="GY106" s="254" t="str">
        <f>IFERROR(IF(AND($GQ106="fem",'Classificação geral'!$I98=2),'Classificação geral'!V98,""),"")</f>
        <v/>
      </c>
      <c r="GZ106" s="254" t="str">
        <f>IFERROR(IF(AND($GQ106="fem",'Classificação geral'!$I98=2),'Classificação geral'!K98,""),"")</f>
        <v/>
      </c>
      <c r="HA106" s="254" t="str">
        <f>IFERROR(IF(AND($GQ106="fem",'Classificação geral'!$I98=2),'Classificação geral'!W98,""),"")</f>
        <v/>
      </c>
      <c r="HB106" s="254" t="str">
        <f>IFERROR(IF(AND($GQ106="fem",'Classificação geral'!$I98=2),'Classificação geral'!Y98,""),"")</f>
        <v/>
      </c>
      <c r="HC106" s="254" t="str">
        <f>IFERROR(IF(AND($GQ106="fem",'Classificação geral'!$I98=2),'Classificação geral'!Z98,""),"")</f>
        <v/>
      </c>
      <c r="HD106" s="254" t="str">
        <f>IFERROR(IF(AND($GQ106="fem",'Classificação geral'!$I98=2),'Classificação geral'!L98,""),"")</f>
        <v/>
      </c>
      <c r="HE106" s="254" t="str">
        <f>IFERROR(IF(AND($GQ106="fem",'Classificação geral'!$I98=2),'Classificação geral'!M98,""),"")</f>
        <v/>
      </c>
      <c r="HF106" s="254" t="str">
        <f>IFERROR(IF(AND($GQ106="fem",'Classificação geral'!$I98=2),'Classificação geral'!AG98,""),"")</f>
        <v/>
      </c>
      <c r="HG106" s="256" t="str">
        <f>IFERROR(RANK(HF106,HF:HF,0)+ COUNTIF(HF$13:$HF104,HF106),"")</f>
        <v/>
      </c>
      <c r="HH106" s="244"/>
      <c r="HI106" s="254" t="str">
        <f>IFERROR(IF(AND('Classificação geral'!$H98="mas",'Classificação geral'!$I98=2,'Classificação geral'!$F98="Mini"),'Classificação geral'!$A98,""),"")</f>
        <v/>
      </c>
      <c r="HJ106" s="254" t="str">
        <f>IFERROR(IF(AND('Classificação geral'!$H98="mas",'Classificação geral'!$I98=2,'Classificação geral'!$F98="Mini"),'Classificação geral'!$B98,""),"")</f>
        <v/>
      </c>
      <c r="HK106" s="255" t="str">
        <f>IF($HJ106='Classificação geral'!$B98,'Classificação geral'!$C98,"")</f>
        <v/>
      </c>
      <c r="HL106" s="255" t="str">
        <f>IF($HJ106='Classificação geral'!$B98,'Classificação geral'!$D98,"")</f>
        <v/>
      </c>
      <c r="HM106" s="255" t="str">
        <f>IF($HJ106='Classificação geral'!$B98,'Classificação geral'!$H98,"")</f>
        <v/>
      </c>
      <c r="HN106" s="254" t="str">
        <f>IFERROR(IF(AND($HM106="mas",'Classificação geral'!$I98=2),'Classificação geral'!I98,""),"")</f>
        <v/>
      </c>
      <c r="HO106" s="254" t="str">
        <f>IFERROR(IF(AND($HM106="mas",'Classificação geral'!$I98=2),'Classificação geral'!N98,""),"")</f>
        <v/>
      </c>
      <c r="HP106" s="254" t="str">
        <f>IFERROR(IF(AND($HM106="mas",'Classificação geral'!$I98=2),'Classificação geral'!Q98,""),"")</f>
        <v/>
      </c>
      <c r="HQ106" s="254" t="str">
        <f>IFERROR(IF(AND($HM106="mas",'Classificação geral'!$I98=2),'Classificação geral'!R98,""),"")</f>
        <v/>
      </c>
      <c r="HR106" s="254" t="str">
        <f>IFERROR(IF(AND($HM106="mas",'Classificação geral'!$I98=2),'Classificação geral'!J98,""),"")</f>
        <v/>
      </c>
      <c r="HS106" s="254" t="str">
        <f>IFERROR(IF(AND($HM106="mas",'Classificação geral'!$I98=2),'Classificação geral'!S98,""),"")</f>
        <v/>
      </c>
      <c r="HT106" s="254" t="str">
        <f>IFERROR(IF(AND($HM106="mas",'Classificação geral'!$I98=2),'Classificação geral'!U98,""),"")</f>
        <v/>
      </c>
      <c r="HU106" s="254" t="str">
        <f>IFERROR(IF(AND($HM106="mas",'Classificação geral'!$I98=2),'Classificação geral'!V98,""),"")</f>
        <v/>
      </c>
      <c r="HV106" s="254" t="str">
        <f>IFERROR(IF(AND($HM106="mas",'Classificação geral'!$I98=2),'Classificação geral'!J98,""),"")</f>
        <v/>
      </c>
      <c r="HW106" s="254" t="str">
        <f>IFERROR(IF(AND($HM106="mas",'Classificação geral'!$I98=2),'Classificação geral'!W98,""),"")</f>
        <v/>
      </c>
      <c r="HX106" s="254" t="str">
        <f>IFERROR(IF(AND($HM106="mas",'Classificação geral'!$I98=2),'Classificação geral'!Y98,""),"")</f>
        <v/>
      </c>
      <c r="HY106" s="254" t="str">
        <f>IFERROR(IF(AND($HM106="mas",'Classificação geral'!$I98=2),'Classificação geral'!Z98,""),"")</f>
        <v/>
      </c>
      <c r="HZ106" s="254" t="str">
        <f>IFERROR(IF(AND($HM106="mas",'Classificação geral'!$I98=2),'Classificação geral'!L98,""),"")</f>
        <v/>
      </c>
      <c r="IA106" s="254" t="str">
        <f>IFERROR(IF(AND($HM106="mas",'Classificação geral'!$I98=2),'Classificação geral'!$AG98,""),"")</f>
        <v/>
      </c>
      <c r="IB106" s="256" t="str">
        <f>IFERROR(RANK(IA106,IA:IA,0)+ COUNTIF($IA$13:IA$13,IA106),"")</f>
        <v/>
      </c>
      <c r="IC106" s="244"/>
      <c r="ID106" s="254" t="str">
        <f>IFERROR(IF(AND('Classificação geral'!$H98="fem",'Classificação geral'!$I98=3,'Classificação geral'!$F98="Mini"),'Classificação geral'!$A98,""),"")</f>
        <v/>
      </c>
      <c r="IE106" s="254" t="str">
        <f>IFERROR(IF(AND('Classificação geral'!$H98="fem",'Classificação geral'!$I98=3,'Classificação geral'!$F98="Mini"),'Classificação geral'!$B98,""),"")</f>
        <v/>
      </c>
      <c r="IF106" s="255" t="str">
        <f>IF($IE106='Classificação geral'!$B98,'Classificação geral'!$C98,"")</f>
        <v/>
      </c>
      <c r="IG106" s="255" t="str">
        <f>IF($IE106='Classificação geral'!$B98,'Classificação geral'!$D98,"")</f>
        <v/>
      </c>
      <c r="IH106" s="255" t="str">
        <f>IF($IE106='Classificação geral'!$B98,'Classificação geral'!$H98,"")</f>
        <v/>
      </c>
      <c r="II106" s="255" t="str">
        <f>IF($IH106='Classificação geral'!$H98,'Classificação geral'!$I98,"")</f>
        <v/>
      </c>
      <c r="IJ106" s="255" t="str">
        <f>IF($II106='Classificação geral'!$I98,'Classificação geral'!$N98,"")</f>
        <v/>
      </c>
      <c r="IK106" s="255" t="str">
        <f>IF($II106='Classificação geral'!$I98,'Classificação geral'!$Q98,"")</f>
        <v/>
      </c>
      <c r="IL106" s="255" t="str">
        <f>IF($II106='Classificação geral'!$I98,'Classificação geral'!$R98,"")</f>
        <v/>
      </c>
      <c r="IM106" s="255" t="str">
        <f>IF($II106='Classificação geral'!$I98,'Classificação geral'!$J98,"")</f>
        <v/>
      </c>
      <c r="IN106" s="255" t="str">
        <f>IF($II106='Classificação geral'!$I98,'Classificação geral'!$S98,"")</f>
        <v/>
      </c>
      <c r="IO106" s="255" t="str">
        <f>IF($II106='Classificação geral'!$I98,'Classificação geral'!$U98,"")</f>
        <v/>
      </c>
      <c r="IP106" s="255" t="str">
        <f>IF($II106='Classificação geral'!$I98,'Classificação geral'!$V98,"")</f>
        <v/>
      </c>
      <c r="IQ106" s="255" t="str">
        <f>IF($II106='Classificação geral'!$I98,'Classificação geral'!$K98,"")</f>
        <v/>
      </c>
      <c r="IR106" s="255" t="str">
        <f>IF($II106='Classificação geral'!$I98,'Classificação geral'!$W98,"")</f>
        <v/>
      </c>
      <c r="IS106" s="255" t="str">
        <f>IF($II106='Classificação geral'!$I98,'Classificação geral'!$Y98,"")</f>
        <v/>
      </c>
      <c r="IT106" s="255" t="str">
        <f>IF($II106='Classificação geral'!$I98,'Classificação geral'!$Z98,"")</f>
        <v/>
      </c>
      <c r="IU106" s="255" t="str">
        <f>IF($II106='Classificação geral'!$I98,'Classificação geral'!$L98,"")</f>
        <v/>
      </c>
      <c r="IV106" s="255" t="str">
        <f>IF($II106='Classificação geral'!$I98,'Classificação geral'!$M98,"")</f>
        <v/>
      </c>
      <c r="IW106" s="255" t="str">
        <f>IF($II106='Classificação geral'!$I98,'Classificação geral'!$AG98,"")</f>
        <v/>
      </c>
      <c r="IX106" s="256" t="str">
        <f>IFERROR(RANK(IW106,IW:IW,0)+ COUNTIF($IW$13:IW104,IW106),"")</f>
        <v/>
      </c>
      <c r="IY106" s="244"/>
      <c r="IZ106" s="254" t="str">
        <f>IFERROR(IF(AND('Classificação geral'!$H98="mas",'Classificação geral'!$I98=3,'Classificação geral'!$F98="Mini"),'Classificação geral'!$A98,""),"")</f>
        <v/>
      </c>
      <c r="JA106" s="254" t="str">
        <f>IFERROR(IF(AND('Classificação geral'!$H98="mas",'Classificação geral'!$I98=3,'Classificação geral'!$F98="Mini"),'Classificação geral'!$B98,""),"")</f>
        <v/>
      </c>
      <c r="JB106" s="255" t="str">
        <f>IF($JA106='Classificação geral'!$B98,'Classificação geral'!$C98,"")</f>
        <v/>
      </c>
      <c r="JC106" s="255" t="str">
        <f>IF($JA106='Classificação geral'!$B98,'Classificação geral'!$D98,"")</f>
        <v/>
      </c>
      <c r="JD106" s="255" t="str">
        <f>IF($JA106='Classificação geral'!$B98,'Classificação geral'!$H98,"")</f>
        <v/>
      </c>
      <c r="JE106" s="254" t="str">
        <f>IFERROR(IF(AND($JD106="mas",'Classificação geral'!$I98=3),'Classificação geral'!I98,""),"")</f>
        <v/>
      </c>
      <c r="JF106" s="254" t="str">
        <f>IFERROR(IF(AND($JD106="mas",'Classificação geral'!$I98=3),'Classificação geral'!N98,""),"")</f>
        <v/>
      </c>
      <c r="JG106" s="254" t="str">
        <f>IFERROR(IF(AND($JD106="mas",'Classificação geral'!$I98=3),'Classificação geral'!Q98,""),"")</f>
        <v/>
      </c>
      <c r="JH106" s="254" t="str">
        <f>IFERROR(IF(AND($JD106="mas",'Classificação geral'!$I98=3),'Classificação geral'!R98,""),"")</f>
        <v/>
      </c>
      <c r="JI106" s="254" t="str">
        <f>IFERROR(IF(AND($JD106="mas",'Classificação geral'!$I98=3),'Classificação geral'!J98,""),"")</f>
        <v/>
      </c>
      <c r="JJ106" s="254" t="str">
        <f>IFERROR(IF(AND($JD106="mas",'Classificação geral'!$I98=3),'Classificação geral'!S98,""),"")</f>
        <v/>
      </c>
      <c r="JK106" s="254" t="str">
        <f>IFERROR(IF(AND($JD106="mas",'Classificação geral'!$I98=3),'Classificação geral'!U98,""),"")</f>
        <v/>
      </c>
      <c r="JL106" s="254" t="str">
        <f>IFERROR(IF(AND($JD106="mas",'Classificação geral'!$I98=3),'Classificação geral'!V98,""),"")</f>
        <v/>
      </c>
      <c r="JM106" s="254" t="str">
        <f>IFERROR(IF(AND($JD106="mas",'Classificação geral'!$I98=3),'Classificação geral'!K98,""),"")</f>
        <v/>
      </c>
      <c r="JN106" s="254" t="str">
        <f>IFERROR(IF(AND($JD106="mas",'Classificação geral'!$I98=3),'Classificação geral'!W98,""),"")</f>
        <v/>
      </c>
      <c r="JO106" s="254" t="str">
        <f>IFERROR(IF(AND($JD106="mas",'Classificação geral'!$I98=3),'Classificação geral'!Y98,""),"")</f>
        <v/>
      </c>
      <c r="JP106" s="254" t="str">
        <f>IFERROR(IF(AND($JD106="mas",'Classificação geral'!$I98=3),'Classificação geral'!Z98,""),"")</f>
        <v/>
      </c>
      <c r="JQ106" s="254" t="str">
        <f>IFERROR(IF(AND($JD106="mas",'Classificação geral'!$I98=3),'Classificação geral'!L98,""),"")</f>
        <v/>
      </c>
      <c r="JR106" s="254" t="str">
        <f>IFERROR(IF(AND($JD106="mas",'Classificação geral'!$I98=3),'Classificação geral'!$AG98,""),"")</f>
        <v/>
      </c>
      <c r="JS106" s="256" t="str">
        <f>IFERROR(RANK(JR106,JR:JR,0)+ COUNTIF(JR$13:$JR104,JR106),"")</f>
        <v/>
      </c>
    </row>
    <row r="107" spans="1:279" s="230" customFormat="1" ht="24.75" customHeight="1" x14ac:dyDescent="0.4">
      <c r="A107" s="221"/>
      <c r="B107" s="233"/>
      <c r="C107" s="292" t="str">
        <f t="shared" si="241"/>
        <v/>
      </c>
      <c r="D107" s="292" t="str">
        <f t="shared" si="242"/>
        <v/>
      </c>
      <c r="E107" s="292" t="str">
        <f t="shared" si="243"/>
        <v/>
      </c>
      <c r="F107" s="293" t="str">
        <f t="shared" si="244"/>
        <v/>
      </c>
      <c r="G107" s="293" t="str">
        <f t="shared" si="245"/>
        <v/>
      </c>
      <c r="H107" s="294" t="str">
        <f t="shared" si="246"/>
        <v/>
      </c>
      <c r="I107" s="294" t="str">
        <f t="shared" si="247"/>
        <v/>
      </c>
      <c r="J107" s="294" t="str">
        <f t="shared" si="248"/>
        <v/>
      </c>
      <c r="K107" s="294" t="str">
        <f t="shared" si="249"/>
        <v/>
      </c>
      <c r="L107" s="294" t="str">
        <f t="shared" si="250"/>
        <v/>
      </c>
      <c r="M107" s="294" t="str">
        <f t="shared" si="251"/>
        <v/>
      </c>
      <c r="N107" s="294" t="str">
        <f t="shared" si="252"/>
        <v/>
      </c>
      <c r="O107" s="294" t="str">
        <f t="shared" si="253"/>
        <v/>
      </c>
      <c r="P107" s="294" t="str">
        <f t="shared" si="254"/>
        <v/>
      </c>
      <c r="Q107" s="294" t="str">
        <f t="shared" si="255"/>
        <v/>
      </c>
      <c r="R107" s="294" t="str">
        <f t="shared" si="256"/>
        <v/>
      </c>
      <c r="S107" s="294" t="str">
        <f t="shared" si="256"/>
        <v/>
      </c>
      <c r="T107" s="294" t="str">
        <f t="shared" si="257"/>
        <v/>
      </c>
      <c r="U107" s="294" t="str">
        <f t="shared" si="258"/>
        <v/>
      </c>
      <c r="V107" s="295">
        <v>93</v>
      </c>
      <c r="W107" s="224"/>
      <c r="X107" s="224"/>
      <c r="Y107" s="224"/>
      <c r="Z107" s="225"/>
      <c r="AA107" s="225"/>
      <c r="AB107" s="222"/>
      <c r="AC107" s="226"/>
      <c r="AD107" s="226"/>
      <c r="AE107" s="226"/>
      <c r="AF107" s="226"/>
      <c r="AG107" s="226"/>
      <c r="AH107" s="226"/>
      <c r="AI107" s="226"/>
      <c r="AJ107" s="226"/>
      <c r="AK107" s="226"/>
      <c r="AL107" s="226"/>
      <c r="AM107" s="226"/>
      <c r="AN107" s="226"/>
      <c r="AO107" s="226"/>
      <c r="AP107" s="226"/>
      <c r="AQ107" s="226"/>
      <c r="AR107" s="226"/>
      <c r="AS107" s="224"/>
      <c r="AT107" s="221"/>
      <c r="AU107" s="221"/>
      <c r="AV107" s="224"/>
      <c r="AW107" s="222"/>
      <c r="AX107" s="222"/>
      <c r="AY107" s="223"/>
      <c r="AZ107" s="223"/>
      <c r="BA107" s="223"/>
      <c r="BB107" s="223"/>
      <c r="BC107" s="223"/>
      <c r="BD107" s="223"/>
      <c r="BE107" s="223"/>
      <c r="BF107" s="223"/>
      <c r="BG107" s="223"/>
      <c r="BH107" s="223"/>
      <c r="BI107" s="223"/>
      <c r="BJ107" s="223"/>
      <c r="BK107" s="223"/>
      <c r="BL107" s="223"/>
      <c r="BM107" s="223"/>
      <c r="BN107" s="223"/>
      <c r="BO107" s="223"/>
      <c r="BP107" s="224"/>
      <c r="BQ107" s="224"/>
      <c r="BR107" s="224"/>
      <c r="BS107" s="224"/>
      <c r="BT107" s="225"/>
      <c r="BU107" s="225"/>
      <c r="BV107" s="223"/>
      <c r="BW107" s="226"/>
      <c r="BX107" s="226"/>
      <c r="BY107" s="226"/>
      <c r="BZ107" s="226"/>
      <c r="CA107" s="226"/>
      <c r="CB107" s="226"/>
      <c r="CC107" s="226"/>
      <c r="CD107" s="226"/>
      <c r="CE107" s="226"/>
      <c r="CF107" s="226"/>
      <c r="CG107" s="226"/>
      <c r="CH107" s="226"/>
      <c r="CI107" s="226"/>
      <c r="CJ107" s="226"/>
      <c r="CK107" s="226"/>
      <c r="CL107" s="226"/>
      <c r="CM107" s="224"/>
      <c r="CN107" s="221"/>
      <c r="CO107" s="221"/>
      <c r="CP107" s="233"/>
      <c r="CQ107" s="222"/>
      <c r="CR107" s="222"/>
      <c r="CS107" s="225"/>
      <c r="CT107" s="223"/>
      <c r="CU107" s="223"/>
      <c r="CV107" s="223"/>
      <c r="CW107" s="223"/>
      <c r="CX107" s="223"/>
      <c r="CY107" s="223"/>
      <c r="CZ107" s="223"/>
      <c r="DA107" s="223"/>
      <c r="DB107" s="223"/>
      <c r="DC107" s="223"/>
      <c r="DD107" s="223"/>
      <c r="DE107" s="223"/>
      <c r="DF107" s="223"/>
      <c r="DG107" s="223"/>
      <c r="DH107" s="223"/>
      <c r="DI107" s="223"/>
      <c r="DJ107" s="224"/>
      <c r="DK107" s="224"/>
      <c r="DL107" s="224"/>
      <c r="DM107" s="224"/>
      <c r="DN107" s="225"/>
      <c r="DO107" s="225"/>
      <c r="DP107" s="225"/>
      <c r="DQ107" s="226"/>
      <c r="DR107" s="226"/>
      <c r="DS107" s="226"/>
      <c r="DT107" s="226"/>
      <c r="DU107" s="226"/>
      <c r="DV107" s="226"/>
      <c r="DW107" s="226"/>
      <c r="DX107" s="226"/>
      <c r="DY107" s="226"/>
      <c r="DZ107" s="226"/>
      <c r="EA107" s="226"/>
      <c r="EB107" s="226"/>
      <c r="EC107" s="226"/>
      <c r="ED107" s="226"/>
      <c r="EE107" s="226"/>
      <c r="EF107" s="226"/>
      <c r="EG107" s="224"/>
      <c r="EH107" s="221"/>
      <c r="EI107" s="221"/>
      <c r="EJ107" s="221"/>
      <c r="EK107" s="221"/>
      <c r="EL107" s="221"/>
      <c r="EM107" s="221"/>
      <c r="EN107" s="221"/>
      <c r="EO107" s="221"/>
      <c r="EP107" s="221"/>
      <c r="EQ107" s="221"/>
      <c r="ER107" s="221"/>
      <c r="ES107" s="221"/>
      <c r="ET107" s="221"/>
      <c r="EU107" s="254" t="str">
        <f>IFERROR(IF(AND('Classificação geral'!$H99="FEM",'Classificação geral'!$I99=1,'Classificação geral'!$F99="Mini"),'Classificação geral'!$A99,""),"")</f>
        <v/>
      </c>
      <c r="EV107" s="254" t="str">
        <f>IFERROR(IF(AND('Classificação geral'!$H99="FEM",'Classificação geral'!$I99=1,'Classificação geral'!F99="Mini"),'Classificação geral'!$B99,""),"")</f>
        <v/>
      </c>
      <c r="EW107" s="255" t="str">
        <f>IF($EV107='Classificação geral'!$B99,'Classificação geral'!$C99,"")</f>
        <v/>
      </c>
      <c r="EX107" s="255" t="str">
        <f>IF($EV107='Classificação geral'!$B99,'Classificação geral'!$D99,"")</f>
        <v/>
      </c>
      <c r="EY107" s="255" t="str">
        <f>IF($EV107='Classificação geral'!$B99,'Classificação geral'!$H99,"")</f>
        <v/>
      </c>
      <c r="EZ107" s="255" t="str">
        <f>IF($EY107='Classificação geral'!$H99,'Classificação geral'!$I99,"")</f>
        <v/>
      </c>
      <c r="FA107" s="255" t="str">
        <f>IF($EZ107='Classificação geral'!$I99,'Classificação geral'!$N99,"")</f>
        <v/>
      </c>
      <c r="FB107" s="255" t="str">
        <f>IF($EZ107='Classificação geral'!$I99,'Classificação geral'!$Q99,"")</f>
        <v/>
      </c>
      <c r="FC107" s="255" t="str">
        <f>IF($EZ107='Classificação geral'!$I99,'Classificação geral'!$R99,"")</f>
        <v/>
      </c>
      <c r="FD107" s="255" t="str">
        <f>IF($EZ107='Classificação geral'!$I99,'Classificação geral'!$J99,"")</f>
        <v/>
      </c>
      <c r="FE107" s="255" t="str">
        <f>IF($EZ107='Classificação geral'!$I99,'Classificação geral'!$S99,"")</f>
        <v/>
      </c>
      <c r="FF107" s="255" t="str">
        <f>IF($EZ107='Classificação geral'!$I99,'Classificação geral'!$U99,"")</f>
        <v/>
      </c>
      <c r="FG107" s="255" t="str">
        <f>IF($EZ107='Classificação geral'!$I99,'Classificação geral'!$V99,"")</f>
        <v/>
      </c>
      <c r="FH107" s="255" t="str">
        <f>IF($EZ107='Classificação geral'!$I99,'Classificação geral'!$K99,"")</f>
        <v/>
      </c>
      <c r="FI107" s="255" t="str">
        <f>IF($EZ107='Classificação geral'!$I99,'Classificação geral'!$W99,"")</f>
        <v/>
      </c>
      <c r="FJ107" s="255" t="str">
        <f>IF($EZ107='Classificação geral'!$I99,'Classificação geral'!$Y99,"")</f>
        <v/>
      </c>
      <c r="FK107" s="255" t="str">
        <f>IF($EZ107='Classificação geral'!$I99,'Classificação geral'!$Z99,"")</f>
        <v/>
      </c>
      <c r="FL107" s="255" t="str">
        <f>IF($EZ107='Classificação geral'!$I99,'Classificação geral'!$L99,"")</f>
        <v/>
      </c>
      <c r="FM107" s="255" t="str">
        <f>IF($EZ107='Classificação geral'!$I99,'Classificação geral'!$M99,"")</f>
        <v/>
      </c>
      <c r="FN107" s="255" t="str">
        <f>IF($EZ107='Classificação geral'!$I99,'Classificação geral'!$AG99,"")</f>
        <v/>
      </c>
      <c r="FO107" s="256" t="str">
        <f>IFERROR(RANK(FN107,FN:FN,0)+ COUNTIF($FN$13:FN106,FN107),"")</f>
        <v/>
      </c>
      <c r="FP107" s="244"/>
      <c r="FQ107" s="254" t="str">
        <f>IFERROR(IF(AND('Classificação geral'!$H99="mas",'Classificação geral'!$I99=1,'Classificação geral'!$F99="Mini"),'Classificação geral'!$A99,""),"")</f>
        <v/>
      </c>
      <c r="FR107" s="254" t="str">
        <f>IFERROR(IF(AND('Classificação geral'!$H99="mas",'Classificação geral'!$I99=1,'Classificação geral'!$F99="Mini"),'Classificação geral'!$B99,""),"")</f>
        <v/>
      </c>
      <c r="FS107" s="255" t="str">
        <f>IF($FR107='Classificação geral'!$B99,'Classificação geral'!$C99,"")</f>
        <v/>
      </c>
      <c r="FT107" s="255" t="str">
        <f>IF($FR107='Classificação geral'!$B99,'Classificação geral'!$D99,"")</f>
        <v/>
      </c>
      <c r="FU107" s="255" t="str">
        <f>IF($FR107='Classificação geral'!$B99,'Classificação geral'!$H99,"")</f>
        <v/>
      </c>
      <c r="FV107" s="254" t="str">
        <f>IFERROR(IF(AND($FU107="mas",'Classificação geral'!$I99=1),'Classificação geral'!I99,""),"")</f>
        <v/>
      </c>
      <c r="FW107" s="254" t="str">
        <f>IFERROR(IF(AND($FU107="mas",'Classificação geral'!$I99=1),'Classificação geral'!N99,""),"")</f>
        <v/>
      </c>
      <c r="FX107" s="254" t="str">
        <f>IFERROR(IF(AND($FU107="mas",'Classificação geral'!$I99=1),'Classificação geral'!Q99,""),"")</f>
        <v/>
      </c>
      <c r="FY107" s="254" t="str">
        <f>IFERROR(IF(AND($FU107="mas",'Classificação geral'!$I99=1),'Classificação geral'!R99,""),"")</f>
        <v/>
      </c>
      <c r="FZ107" s="254" t="str">
        <f>IFERROR(IF(AND($FU107="mas",'Classificação geral'!$I99=1),'Classificação geral'!J99,""),"")</f>
        <v/>
      </c>
      <c r="GA107" s="254" t="str">
        <f>IFERROR(IF(AND($FU107="mas",'Classificação geral'!$I99=1),'Classificação geral'!S99,""),"")</f>
        <v/>
      </c>
      <c r="GB107" s="254" t="str">
        <f>IFERROR(IF(AND($FU107="mas",'Classificação geral'!$I99=1),'Classificação geral'!U99,""),"")</f>
        <v/>
      </c>
      <c r="GC107" s="254" t="str">
        <f>IFERROR(IF(AND($FU107="mas",'Classificação geral'!$I99=1),'Classificação geral'!V99,""),"")</f>
        <v/>
      </c>
      <c r="GD107" s="254" t="str">
        <f>IFERROR(IF(AND($FU107="mas",'Classificação geral'!$I99=1),'Classificação geral'!K99,""),"")</f>
        <v/>
      </c>
      <c r="GE107" s="254" t="str">
        <f>IFERROR(IF(AND($FU107="mas",'Classificação geral'!$I99=1),'Classificação geral'!W99,""),"")</f>
        <v/>
      </c>
      <c r="GF107" s="254" t="str">
        <f>IFERROR(IF(AND($FU107="mas",'Classificação geral'!$I99=1),'Classificação geral'!Y99,""),"")</f>
        <v/>
      </c>
      <c r="GG107" s="254" t="str">
        <f>IFERROR(IF(AND($FU107="mas",'Classificação geral'!$I99=1),'Classificação geral'!Z99,""),"")</f>
        <v/>
      </c>
      <c r="GH107" s="254" t="str">
        <f>IFERROR(IF(AND($FU107="mas",'Classificação geral'!$I99=1),'Classificação geral'!L99,""),"")</f>
        <v/>
      </c>
      <c r="GI107" s="254" t="str">
        <f>IFERROR(IF(AND($FU107="mas",'Classificação geral'!$I99=1),'Classificação geral'!M99,""),"")</f>
        <v/>
      </c>
      <c r="GJ107" s="302" t="str">
        <f>IFERROR(IF(AND($FU107="mas",'Classificação geral'!$I99=1),'Classificação geral'!AG99,""),"")</f>
        <v/>
      </c>
      <c r="GK107" s="256" t="str">
        <f>IFERROR(RANK(GJ107,GJ:GJ,0)+ COUNTIF($GJ$13:GJ106,GJ107),"")</f>
        <v/>
      </c>
      <c r="GL107" s="244"/>
      <c r="GM107" s="254" t="str">
        <f>IFERROR(IF(AND('Classificação geral'!$H99="fem",'Classificação geral'!$I99=2,'Classificação geral'!$F99="Mini"),'Classificação geral'!$A99,""),"")</f>
        <v/>
      </c>
      <c r="GN107" s="254" t="str">
        <f>IFERROR(IF(AND('Classificação geral'!$H99="fem",'Classificação geral'!$I99=2,'Classificação geral'!$F99="Mini"),'Classificação geral'!$B99,""),"")</f>
        <v/>
      </c>
      <c r="GO107" s="255" t="str">
        <f>IF($GN107='Classificação geral'!$B99,'Classificação geral'!$C99,"")</f>
        <v/>
      </c>
      <c r="GP107" s="255" t="str">
        <f>IF($GN107='Classificação geral'!$B99,'Classificação geral'!$D99,"")</f>
        <v/>
      </c>
      <c r="GQ107" s="255" t="str">
        <f>IF($GN107='Classificação geral'!$B99,'Classificação geral'!$H99,"")</f>
        <v/>
      </c>
      <c r="GR107" s="254" t="str">
        <f>IFERROR(IF(AND($GQ107="fem",'Classificação geral'!$I99=2),'Classificação geral'!I99,""),"")</f>
        <v/>
      </c>
      <c r="GS107" s="254" t="str">
        <f>IFERROR(IF(AND($GQ107="fem",'Classificação geral'!$I99=2),'Classificação geral'!N99,""),"")</f>
        <v/>
      </c>
      <c r="GT107" s="254" t="str">
        <f>IFERROR(IF(AND($GQ107="fem",'Classificação geral'!$I99=2),'Classificação geral'!Q99,""),"")</f>
        <v/>
      </c>
      <c r="GU107" s="254" t="str">
        <f>IFERROR(IF(AND($GQ107="fem",'Classificação geral'!$I99=2),'Classificação geral'!R99,""),"")</f>
        <v/>
      </c>
      <c r="GV107" s="254" t="str">
        <f>IFERROR(IF(AND($GQ107="fem",'Classificação geral'!$I99=2),'Classificação geral'!J99,""),"")</f>
        <v/>
      </c>
      <c r="GW107" s="254" t="str">
        <f>IFERROR(IF(AND($GQ107="fem",'Classificação geral'!$I99=2),'Classificação geral'!S99,""),"")</f>
        <v/>
      </c>
      <c r="GX107" s="254" t="str">
        <f>IFERROR(IF(AND($GQ107="fem",'Classificação geral'!$I99=2),'Classificação geral'!U99,""),"")</f>
        <v/>
      </c>
      <c r="GY107" s="254" t="str">
        <f>IFERROR(IF(AND($GQ107="fem",'Classificação geral'!$I99=2),'Classificação geral'!V99,""),"")</f>
        <v/>
      </c>
      <c r="GZ107" s="254" t="str">
        <f>IFERROR(IF(AND($GQ107="fem",'Classificação geral'!$I99=2),'Classificação geral'!K99,""),"")</f>
        <v/>
      </c>
      <c r="HA107" s="254" t="str">
        <f>IFERROR(IF(AND($GQ107="fem",'Classificação geral'!$I99=2),'Classificação geral'!W99,""),"")</f>
        <v/>
      </c>
      <c r="HB107" s="254" t="str">
        <f>IFERROR(IF(AND($GQ107="fem",'Classificação geral'!$I99=2),'Classificação geral'!Y99,""),"")</f>
        <v/>
      </c>
      <c r="HC107" s="254" t="str">
        <f>IFERROR(IF(AND($GQ107="fem",'Classificação geral'!$I99=2),'Classificação geral'!Z99,""),"")</f>
        <v/>
      </c>
      <c r="HD107" s="254" t="str">
        <f>IFERROR(IF(AND($GQ107="fem",'Classificação geral'!$I99=2),'Classificação geral'!L99,""),"")</f>
        <v/>
      </c>
      <c r="HE107" s="254" t="str">
        <f>IFERROR(IF(AND($GQ107="fem",'Classificação geral'!$I99=2),'Classificação geral'!M99,""),"")</f>
        <v/>
      </c>
      <c r="HF107" s="254" t="str">
        <f>IFERROR(IF(AND($GQ107="fem",'Classificação geral'!$I99=2),'Classificação geral'!AG99,""),"")</f>
        <v/>
      </c>
      <c r="HG107" s="256" t="str">
        <f>IFERROR(RANK(HF107,HF:HF,0)+ COUNTIF(HF$13:$HF105,HF107),"")</f>
        <v/>
      </c>
      <c r="HH107" s="244"/>
      <c r="HI107" s="254" t="str">
        <f>IFERROR(IF(AND('Classificação geral'!$H99="mas",'Classificação geral'!$I99=2,'Classificação geral'!$F99="Mini"),'Classificação geral'!$A99,""),"")</f>
        <v/>
      </c>
      <c r="HJ107" s="254" t="str">
        <f>IFERROR(IF(AND('Classificação geral'!$H99="mas",'Classificação geral'!$I99=2,'Classificação geral'!$F99="Mini"),'Classificação geral'!$B99,""),"")</f>
        <v/>
      </c>
      <c r="HK107" s="255" t="str">
        <f>IF($HJ107='Classificação geral'!$B99,'Classificação geral'!$C99,"")</f>
        <v/>
      </c>
      <c r="HL107" s="255" t="str">
        <f>IF($HJ107='Classificação geral'!$B99,'Classificação geral'!$D99,"")</f>
        <v/>
      </c>
      <c r="HM107" s="255" t="str">
        <f>IF($HJ107='Classificação geral'!$B99,'Classificação geral'!$H99,"")</f>
        <v/>
      </c>
      <c r="HN107" s="254" t="str">
        <f>IFERROR(IF(AND($HM107="mas",'Classificação geral'!$I99=2),'Classificação geral'!I99,""),"")</f>
        <v/>
      </c>
      <c r="HO107" s="254" t="str">
        <f>IFERROR(IF(AND($HM107="mas",'Classificação geral'!$I99=2),'Classificação geral'!N99,""),"")</f>
        <v/>
      </c>
      <c r="HP107" s="254" t="str">
        <f>IFERROR(IF(AND($HM107="mas",'Classificação geral'!$I99=2),'Classificação geral'!Q99,""),"")</f>
        <v/>
      </c>
      <c r="HQ107" s="254" t="str">
        <f>IFERROR(IF(AND($HM107="mas",'Classificação geral'!$I99=2),'Classificação geral'!R99,""),"")</f>
        <v/>
      </c>
      <c r="HR107" s="254" t="str">
        <f>IFERROR(IF(AND($HM107="mas",'Classificação geral'!$I99=2),'Classificação geral'!J99,""),"")</f>
        <v/>
      </c>
      <c r="HS107" s="254" t="str">
        <f>IFERROR(IF(AND($HM107="mas",'Classificação geral'!$I99=2),'Classificação geral'!S99,""),"")</f>
        <v/>
      </c>
      <c r="HT107" s="254" t="str">
        <f>IFERROR(IF(AND($HM107="mas",'Classificação geral'!$I99=2),'Classificação geral'!U99,""),"")</f>
        <v/>
      </c>
      <c r="HU107" s="254" t="str">
        <f>IFERROR(IF(AND($HM107="mas",'Classificação geral'!$I99=2),'Classificação geral'!V99,""),"")</f>
        <v/>
      </c>
      <c r="HV107" s="254" t="str">
        <f>IFERROR(IF(AND($HM107="mas",'Classificação geral'!$I99=2),'Classificação geral'!J99,""),"")</f>
        <v/>
      </c>
      <c r="HW107" s="254" t="str">
        <f>IFERROR(IF(AND($HM107="mas",'Classificação geral'!$I99=2),'Classificação geral'!W99,""),"")</f>
        <v/>
      </c>
      <c r="HX107" s="254" t="str">
        <f>IFERROR(IF(AND($HM107="mas",'Classificação geral'!$I99=2),'Classificação geral'!Y99,""),"")</f>
        <v/>
      </c>
      <c r="HY107" s="254" t="str">
        <f>IFERROR(IF(AND($HM107="mas",'Classificação geral'!$I99=2),'Classificação geral'!Z99,""),"")</f>
        <v/>
      </c>
      <c r="HZ107" s="254" t="str">
        <f>IFERROR(IF(AND($HM107="mas",'Classificação geral'!$I99=2),'Classificação geral'!L99,""),"")</f>
        <v/>
      </c>
      <c r="IA107" s="254" t="str">
        <f>IFERROR(IF(AND($HM107="mas",'Classificação geral'!$I99=2),'Classificação geral'!$AG99,""),"")</f>
        <v/>
      </c>
      <c r="IB107" s="256" t="str">
        <f>IFERROR(RANK(IA107,IA:IA,0)+ COUNTIF($IA$13:IA$13,IA107),"")</f>
        <v/>
      </c>
      <c r="IC107" s="244"/>
      <c r="ID107" s="254" t="str">
        <f>IFERROR(IF(AND('Classificação geral'!$H99="fem",'Classificação geral'!$I99=3,'Classificação geral'!$F99="Mini"),'Classificação geral'!$A99,""),"")</f>
        <v/>
      </c>
      <c r="IE107" s="254" t="str">
        <f>IFERROR(IF(AND('Classificação geral'!$H99="fem",'Classificação geral'!$I99=3,'Classificação geral'!$F99="Mini"),'Classificação geral'!$B99,""),"")</f>
        <v/>
      </c>
      <c r="IF107" s="255" t="str">
        <f>IF($IE107='Classificação geral'!$B99,'Classificação geral'!$C99,"")</f>
        <v/>
      </c>
      <c r="IG107" s="255" t="str">
        <f>IF($IE107='Classificação geral'!$B99,'Classificação geral'!$D99,"")</f>
        <v/>
      </c>
      <c r="IH107" s="255" t="str">
        <f>IF($IE107='Classificação geral'!$B99,'Classificação geral'!$H99,"")</f>
        <v/>
      </c>
      <c r="II107" s="255" t="str">
        <f>IF($IH107='Classificação geral'!$H99,'Classificação geral'!$I99,"")</f>
        <v/>
      </c>
      <c r="IJ107" s="255" t="str">
        <f>IF($II107='Classificação geral'!$I99,'Classificação geral'!$N99,"")</f>
        <v/>
      </c>
      <c r="IK107" s="255" t="str">
        <f>IF($II107='Classificação geral'!$I99,'Classificação geral'!$Q99,"")</f>
        <v/>
      </c>
      <c r="IL107" s="255" t="str">
        <f>IF($II107='Classificação geral'!$I99,'Classificação geral'!$R99,"")</f>
        <v/>
      </c>
      <c r="IM107" s="255" t="str">
        <f>IF($II107='Classificação geral'!$I99,'Classificação geral'!$J99,"")</f>
        <v/>
      </c>
      <c r="IN107" s="255" t="str">
        <f>IF($II107='Classificação geral'!$I99,'Classificação geral'!$S99,"")</f>
        <v/>
      </c>
      <c r="IO107" s="255" t="str">
        <f>IF($II107='Classificação geral'!$I99,'Classificação geral'!$U99,"")</f>
        <v/>
      </c>
      <c r="IP107" s="255" t="str">
        <f>IF($II107='Classificação geral'!$I99,'Classificação geral'!$V99,"")</f>
        <v/>
      </c>
      <c r="IQ107" s="255" t="str">
        <f>IF($II107='Classificação geral'!$I99,'Classificação geral'!$K99,"")</f>
        <v/>
      </c>
      <c r="IR107" s="255" t="str">
        <f>IF($II107='Classificação geral'!$I99,'Classificação geral'!$W99,"")</f>
        <v/>
      </c>
      <c r="IS107" s="255" t="str">
        <f>IF($II107='Classificação geral'!$I99,'Classificação geral'!$Y99,"")</f>
        <v/>
      </c>
      <c r="IT107" s="255" t="str">
        <f>IF($II107='Classificação geral'!$I99,'Classificação geral'!$Z99,"")</f>
        <v/>
      </c>
      <c r="IU107" s="255" t="str">
        <f>IF($II107='Classificação geral'!$I99,'Classificação geral'!$L99,"")</f>
        <v/>
      </c>
      <c r="IV107" s="255" t="str">
        <f>IF($II107='Classificação geral'!$I99,'Classificação geral'!$M99,"")</f>
        <v/>
      </c>
      <c r="IW107" s="255" t="str">
        <f>IF($II107='Classificação geral'!$I99,'Classificação geral'!$AG99,"")</f>
        <v/>
      </c>
      <c r="IX107" s="256" t="str">
        <f>IFERROR(RANK(IW107,IW:IW,0)+ COUNTIF($IW$13:IW105,IW107),"")</f>
        <v/>
      </c>
      <c r="IY107" s="244"/>
      <c r="IZ107" s="254" t="str">
        <f>IFERROR(IF(AND('Classificação geral'!$H99="mas",'Classificação geral'!$I99=3,'Classificação geral'!$F99="Mini"),'Classificação geral'!$A99,""),"")</f>
        <v/>
      </c>
      <c r="JA107" s="254" t="str">
        <f>IFERROR(IF(AND('Classificação geral'!$H99="mas",'Classificação geral'!$I99=3,'Classificação geral'!$F99="Mini"),'Classificação geral'!$B99,""),"")</f>
        <v/>
      </c>
      <c r="JB107" s="255" t="str">
        <f>IF($JA107='Classificação geral'!$B99,'Classificação geral'!$C99,"")</f>
        <v/>
      </c>
      <c r="JC107" s="255" t="str">
        <f>IF($JA107='Classificação geral'!$B99,'Classificação geral'!$D99,"")</f>
        <v/>
      </c>
      <c r="JD107" s="255" t="str">
        <f>IF($JA107='Classificação geral'!$B99,'Classificação geral'!$H99,"")</f>
        <v/>
      </c>
      <c r="JE107" s="254" t="str">
        <f>IFERROR(IF(AND($JD107="mas",'Classificação geral'!$I99=3),'Classificação geral'!I99,""),"")</f>
        <v/>
      </c>
      <c r="JF107" s="254" t="str">
        <f>IFERROR(IF(AND($JD107="mas",'Classificação geral'!$I99=3),'Classificação geral'!N99,""),"")</f>
        <v/>
      </c>
      <c r="JG107" s="254" t="str">
        <f>IFERROR(IF(AND($JD107="mas",'Classificação geral'!$I99=3),'Classificação geral'!Q99,""),"")</f>
        <v/>
      </c>
      <c r="JH107" s="254" t="str">
        <f>IFERROR(IF(AND($JD107="mas",'Classificação geral'!$I99=3),'Classificação geral'!R99,""),"")</f>
        <v/>
      </c>
      <c r="JI107" s="254" t="str">
        <f>IFERROR(IF(AND($JD107="mas",'Classificação geral'!$I99=3),'Classificação geral'!J99,""),"")</f>
        <v/>
      </c>
      <c r="JJ107" s="254" t="str">
        <f>IFERROR(IF(AND($JD107="mas",'Classificação geral'!$I99=3),'Classificação geral'!S99,""),"")</f>
        <v/>
      </c>
      <c r="JK107" s="254" t="str">
        <f>IFERROR(IF(AND($JD107="mas",'Classificação geral'!$I99=3),'Classificação geral'!U99,""),"")</f>
        <v/>
      </c>
      <c r="JL107" s="254" t="str">
        <f>IFERROR(IF(AND($JD107="mas",'Classificação geral'!$I99=3),'Classificação geral'!V99,""),"")</f>
        <v/>
      </c>
      <c r="JM107" s="254" t="str">
        <f>IFERROR(IF(AND($JD107="mas",'Classificação geral'!$I99=3),'Classificação geral'!K99,""),"")</f>
        <v/>
      </c>
      <c r="JN107" s="254" t="str">
        <f>IFERROR(IF(AND($JD107="mas",'Classificação geral'!$I99=3),'Classificação geral'!W99,""),"")</f>
        <v/>
      </c>
      <c r="JO107" s="254" t="str">
        <f>IFERROR(IF(AND($JD107="mas",'Classificação geral'!$I99=3),'Classificação geral'!Y99,""),"")</f>
        <v/>
      </c>
      <c r="JP107" s="254" t="str">
        <f>IFERROR(IF(AND($JD107="mas",'Classificação geral'!$I99=3),'Classificação geral'!Z99,""),"")</f>
        <v/>
      </c>
      <c r="JQ107" s="254" t="str">
        <f>IFERROR(IF(AND($JD107="mas",'Classificação geral'!$I99=3),'Classificação geral'!L99,""),"")</f>
        <v/>
      </c>
      <c r="JR107" s="254" t="str">
        <f>IFERROR(IF(AND($JD107="mas",'Classificação geral'!$I99=3),'Classificação geral'!$AG99,""),"")</f>
        <v/>
      </c>
      <c r="JS107" s="256" t="str">
        <f>IFERROR(RANK(JR107,JR:JR,0)+ COUNTIF(JR$13:$JR105,JR107),"")</f>
        <v/>
      </c>
    </row>
    <row r="108" spans="1:279" s="230" customFormat="1" ht="24.75" customHeight="1" x14ac:dyDescent="0.4">
      <c r="A108" s="221"/>
      <c r="B108" s="233"/>
      <c r="C108" s="292" t="str">
        <f t="shared" si="241"/>
        <v/>
      </c>
      <c r="D108" s="292" t="str">
        <f t="shared" si="242"/>
        <v/>
      </c>
      <c r="E108" s="292" t="str">
        <f t="shared" si="243"/>
        <v/>
      </c>
      <c r="F108" s="293" t="str">
        <f t="shared" si="244"/>
        <v/>
      </c>
      <c r="G108" s="293" t="str">
        <f t="shared" si="245"/>
        <v/>
      </c>
      <c r="H108" s="294" t="str">
        <f t="shared" si="246"/>
        <v/>
      </c>
      <c r="I108" s="294" t="str">
        <f t="shared" si="247"/>
        <v/>
      </c>
      <c r="J108" s="294" t="str">
        <f t="shared" si="248"/>
        <v/>
      </c>
      <c r="K108" s="294" t="str">
        <f t="shared" si="249"/>
        <v/>
      </c>
      <c r="L108" s="294" t="str">
        <f t="shared" si="250"/>
        <v/>
      </c>
      <c r="M108" s="294" t="str">
        <f t="shared" si="251"/>
        <v/>
      </c>
      <c r="N108" s="294" t="str">
        <f t="shared" si="252"/>
        <v/>
      </c>
      <c r="O108" s="294" t="str">
        <f t="shared" si="253"/>
        <v/>
      </c>
      <c r="P108" s="294" t="str">
        <f t="shared" si="254"/>
        <v/>
      </c>
      <c r="Q108" s="294" t="str">
        <f t="shared" si="255"/>
        <v/>
      </c>
      <c r="R108" s="294" t="str">
        <f t="shared" si="256"/>
        <v/>
      </c>
      <c r="S108" s="294" t="str">
        <f t="shared" si="256"/>
        <v/>
      </c>
      <c r="T108" s="294" t="str">
        <f t="shared" si="257"/>
        <v/>
      </c>
      <c r="U108" s="294" t="str">
        <f t="shared" si="258"/>
        <v/>
      </c>
      <c r="V108" s="295">
        <v>94</v>
      </c>
      <c r="W108" s="224"/>
      <c r="X108" s="224"/>
      <c r="Y108" s="224"/>
      <c r="Z108" s="225"/>
      <c r="AA108" s="225"/>
      <c r="AB108" s="222"/>
      <c r="AC108" s="226"/>
      <c r="AD108" s="226"/>
      <c r="AE108" s="226"/>
      <c r="AF108" s="226"/>
      <c r="AG108" s="226"/>
      <c r="AH108" s="226"/>
      <c r="AI108" s="226"/>
      <c r="AJ108" s="226"/>
      <c r="AK108" s="226"/>
      <c r="AL108" s="226"/>
      <c r="AM108" s="226"/>
      <c r="AN108" s="226"/>
      <c r="AO108" s="226"/>
      <c r="AP108" s="226"/>
      <c r="AQ108" s="226"/>
      <c r="AR108" s="226"/>
      <c r="AS108" s="224"/>
      <c r="AT108" s="221"/>
      <c r="AU108" s="221"/>
      <c r="AV108" s="224"/>
      <c r="AW108" s="222"/>
      <c r="AX108" s="222"/>
      <c r="AY108" s="223"/>
      <c r="AZ108" s="223"/>
      <c r="BA108" s="223"/>
      <c r="BB108" s="223"/>
      <c r="BC108" s="223"/>
      <c r="BD108" s="223"/>
      <c r="BE108" s="223"/>
      <c r="BF108" s="223"/>
      <c r="BG108" s="223"/>
      <c r="BH108" s="223"/>
      <c r="BI108" s="223"/>
      <c r="BJ108" s="223"/>
      <c r="BK108" s="223"/>
      <c r="BL108" s="223"/>
      <c r="BM108" s="223"/>
      <c r="BN108" s="223"/>
      <c r="BO108" s="223"/>
      <c r="BP108" s="224"/>
      <c r="BQ108" s="224"/>
      <c r="BR108" s="224"/>
      <c r="BS108" s="224"/>
      <c r="BT108" s="225"/>
      <c r="BU108" s="225"/>
      <c r="BV108" s="223"/>
      <c r="BW108" s="226"/>
      <c r="BX108" s="226"/>
      <c r="BY108" s="226"/>
      <c r="BZ108" s="226"/>
      <c r="CA108" s="226"/>
      <c r="CB108" s="226"/>
      <c r="CC108" s="226"/>
      <c r="CD108" s="226"/>
      <c r="CE108" s="226"/>
      <c r="CF108" s="226"/>
      <c r="CG108" s="226"/>
      <c r="CH108" s="226"/>
      <c r="CI108" s="226"/>
      <c r="CJ108" s="226"/>
      <c r="CK108" s="226"/>
      <c r="CL108" s="226"/>
      <c r="CM108" s="224"/>
      <c r="CN108" s="221"/>
      <c r="CO108" s="221"/>
      <c r="CP108" s="233"/>
      <c r="CQ108" s="222"/>
      <c r="CR108" s="222"/>
      <c r="CS108" s="225"/>
      <c r="CT108" s="223"/>
      <c r="CU108" s="223"/>
      <c r="CV108" s="223"/>
      <c r="CW108" s="223"/>
      <c r="CX108" s="223"/>
      <c r="CY108" s="223"/>
      <c r="CZ108" s="223"/>
      <c r="DA108" s="223"/>
      <c r="DB108" s="223"/>
      <c r="DC108" s="223"/>
      <c r="DD108" s="223"/>
      <c r="DE108" s="223"/>
      <c r="DF108" s="223"/>
      <c r="DG108" s="223"/>
      <c r="DH108" s="223"/>
      <c r="DI108" s="223"/>
      <c r="DJ108" s="224"/>
      <c r="DK108" s="224"/>
      <c r="DL108" s="224"/>
      <c r="DM108" s="224"/>
      <c r="DN108" s="225"/>
      <c r="DO108" s="225"/>
      <c r="DP108" s="225"/>
      <c r="DQ108" s="226"/>
      <c r="DR108" s="226"/>
      <c r="DS108" s="226"/>
      <c r="DT108" s="226"/>
      <c r="DU108" s="226"/>
      <c r="DV108" s="226"/>
      <c r="DW108" s="226"/>
      <c r="DX108" s="226"/>
      <c r="DY108" s="226"/>
      <c r="DZ108" s="226"/>
      <c r="EA108" s="226"/>
      <c r="EB108" s="226"/>
      <c r="EC108" s="226"/>
      <c r="ED108" s="226"/>
      <c r="EE108" s="226"/>
      <c r="EF108" s="226"/>
      <c r="EG108" s="224"/>
      <c r="EH108" s="221"/>
      <c r="EI108" s="221"/>
      <c r="EJ108" s="221"/>
      <c r="EK108" s="221"/>
      <c r="EL108" s="221"/>
      <c r="EM108" s="221"/>
      <c r="EN108" s="221"/>
      <c r="EO108" s="221"/>
      <c r="EP108" s="221"/>
      <c r="EQ108" s="221"/>
      <c r="ER108" s="221"/>
      <c r="ES108" s="221"/>
      <c r="ET108" s="221"/>
      <c r="EU108" s="254" t="str">
        <f>IFERROR(IF(AND('Classificação geral'!$H100="FEM",'Classificação geral'!$I100=1,'Classificação geral'!$F100="Mini"),'Classificação geral'!$A100,""),"")</f>
        <v/>
      </c>
      <c r="EV108" s="254" t="str">
        <f>IFERROR(IF(AND('Classificação geral'!$H100="FEM",'Classificação geral'!$I100=1,'Classificação geral'!F100="Mini"),'Classificação geral'!$B100,""),"")</f>
        <v/>
      </c>
      <c r="EW108" s="255" t="str">
        <f>IF($EV108='Classificação geral'!$B100,'Classificação geral'!$C100,"")</f>
        <v/>
      </c>
      <c r="EX108" s="255" t="str">
        <f>IF($EV108='Classificação geral'!$B100,'Classificação geral'!$D100,"")</f>
        <v/>
      </c>
      <c r="EY108" s="255" t="str">
        <f>IF($EV108='Classificação geral'!$B100,'Classificação geral'!$H100,"")</f>
        <v/>
      </c>
      <c r="EZ108" s="255" t="str">
        <f>IF($EY108='Classificação geral'!$H100,'Classificação geral'!$I100,"")</f>
        <v/>
      </c>
      <c r="FA108" s="255" t="str">
        <f>IF($EZ108='Classificação geral'!$I100,'Classificação geral'!$N100,"")</f>
        <v/>
      </c>
      <c r="FB108" s="255" t="str">
        <f>IF($EZ108='Classificação geral'!$I100,'Classificação geral'!$Q100,"")</f>
        <v/>
      </c>
      <c r="FC108" s="255" t="str">
        <f>IF($EZ108='Classificação geral'!$I100,'Classificação geral'!$R100,"")</f>
        <v/>
      </c>
      <c r="FD108" s="255" t="str">
        <f>IF($EZ108='Classificação geral'!$I100,'Classificação geral'!$J100,"")</f>
        <v/>
      </c>
      <c r="FE108" s="255" t="str">
        <f>IF($EZ108='Classificação geral'!$I100,'Classificação geral'!$S100,"")</f>
        <v/>
      </c>
      <c r="FF108" s="255" t="str">
        <f>IF($EZ108='Classificação geral'!$I100,'Classificação geral'!$U100,"")</f>
        <v/>
      </c>
      <c r="FG108" s="255" t="str">
        <f>IF($EZ108='Classificação geral'!$I100,'Classificação geral'!$V100,"")</f>
        <v/>
      </c>
      <c r="FH108" s="255" t="str">
        <f>IF($EZ108='Classificação geral'!$I100,'Classificação geral'!$K100,"")</f>
        <v/>
      </c>
      <c r="FI108" s="255" t="str">
        <f>IF($EZ108='Classificação geral'!$I100,'Classificação geral'!$W100,"")</f>
        <v/>
      </c>
      <c r="FJ108" s="255" t="str">
        <f>IF($EZ108='Classificação geral'!$I100,'Classificação geral'!$Y100,"")</f>
        <v/>
      </c>
      <c r="FK108" s="255" t="str">
        <f>IF($EZ108='Classificação geral'!$I100,'Classificação geral'!$Z100,"")</f>
        <v/>
      </c>
      <c r="FL108" s="255" t="str">
        <f>IF($EZ108='Classificação geral'!$I100,'Classificação geral'!$L100,"")</f>
        <v/>
      </c>
      <c r="FM108" s="255" t="str">
        <f>IF($EZ108='Classificação geral'!$I100,'Classificação geral'!$M100,"")</f>
        <v/>
      </c>
      <c r="FN108" s="255" t="str">
        <f>IF($EZ108='Classificação geral'!$I100,'Classificação geral'!$AG100,"")</f>
        <v/>
      </c>
      <c r="FO108" s="256" t="str">
        <f>IFERROR(RANK(FN108,FN:FN,0)+ COUNTIF($FN$13:FN107,FN108),"")</f>
        <v/>
      </c>
      <c r="FP108" s="244"/>
      <c r="FQ108" s="254" t="str">
        <f>IFERROR(IF(AND('Classificação geral'!$H100="mas",'Classificação geral'!$I100=1,'Classificação geral'!$F100="Mini"),'Classificação geral'!$A100,""),"")</f>
        <v/>
      </c>
      <c r="FR108" s="254" t="str">
        <f>IFERROR(IF(AND('Classificação geral'!$H100="mas",'Classificação geral'!$I100=1,'Classificação geral'!$F100="Mini"),'Classificação geral'!$B100,""),"")</f>
        <v/>
      </c>
      <c r="FS108" s="255" t="str">
        <f>IF($FR108='Classificação geral'!$B100,'Classificação geral'!$C100,"")</f>
        <v/>
      </c>
      <c r="FT108" s="255" t="str">
        <f>IF($FR108='Classificação geral'!$B100,'Classificação geral'!$D100,"")</f>
        <v/>
      </c>
      <c r="FU108" s="255" t="str">
        <f>IF($FR108='Classificação geral'!$B100,'Classificação geral'!$H100,"")</f>
        <v/>
      </c>
      <c r="FV108" s="254" t="str">
        <f>IFERROR(IF(AND($FU108="mas",'Classificação geral'!$I100=1),'Classificação geral'!I100,""),"")</f>
        <v/>
      </c>
      <c r="FW108" s="254" t="str">
        <f>IFERROR(IF(AND($FU108="mas",'Classificação geral'!$I100=1),'Classificação geral'!N100,""),"")</f>
        <v/>
      </c>
      <c r="FX108" s="254" t="str">
        <f>IFERROR(IF(AND($FU108="mas",'Classificação geral'!$I100=1),'Classificação geral'!Q100,""),"")</f>
        <v/>
      </c>
      <c r="FY108" s="254" t="str">
        <f>IFERROR(IF(AND($FU108="mas",'Classificação geral'!$I100=1),'Classificação geral'!R100,""),"")</f>
        <v/>
      </c>
      <c r="FZ108" s="254" t="str">
        <f>IFERROR(IF(AND($FU108="mas",'Classificação geral'!$I100=1),'Classificação geral'!J100,""),"")</f>
        <v/>
      </c>
      <c r="GA108" s="254" t="str">
        <f>IFERROR(IF(AND($FU108="mas",'Classificação geral'!$I100=1),'Classificação geral'!S100,""),"")</f>
        <v/>
      </c>
      <c r="GB108" s="254" t="str">
        <f>IFERROR(IF(AND($FU108="mas",'Classificação geral'!$I100=1),'Classificação geral'!U100,""),"")</f>
        <v/>
      </c>
      <c r="GC108" s="254" t="str">
        <f>IFERROR(IF(AND($FU108="mas",'Classificação geral'!$I100=1),'Classificação geral'!V100,""),"")</f>
        <v/>
      </c>
      <c r="GD108" s="254" t="str">
        <f>IFERROR(IF(AND($FU108="mas",'Classificação geral'!$I100=1),'Classificação geral'!K100,""),"")</f>
        <v/>
      </c>
      <c r="GE108" s="254" t="str">
        <f>IFERROR(IF(AND($FU108="mas",'Classificação geral'!$I100=1),'Classificação geral'!W100,""),"")</f>
        <v/>
      </c>
      <c r="GF108" s="254" t="str">
        <f>IFERROR(IF(AND($FU108="mas",'Classificação geral'!$I100=1),'Classificação geral'!Y100,""),"")</f>
        <v/>
      </c>
      <c r="GG108" s="254" t="str">
        <f>IFERROR(IF(AND($FU108="mas",'Classificação geral'!$I100=1),'Classificação geral'!Z100,""),"")</f>
        <v/>
      </c>
      <c r="GH108" s="254" t="str">
        <f>IFERROR(IF(AND($FU108="mas",'Classificação geral'!$I100=1),'Classificação geral'!L100,""),"")</f>
        <v/>
      </c>
      <c r="GI108" s="254" t="str">
        <f>IFERROR(IF(AND($FU108="mas",'Classificação geral'!$I100=1),'Classificação geral'!M100,""),"")</f>
        <v/>
      </c>
      <c r="GJ108" s="302" t="str">
        <f>IFERROR(IF(AND($FU108="mas",'Classificação geral'!$I100=1),'Classificação geral'!AG100,""),"")</f>
        <v/>
      </c>
      <c r="GK108" s="256" t="str">
        <f>IFERROR(RANK(GJ108,GJ:GJ,0)+ COUNTIF($GJ$13:GJ107,GJ108),"")</f>
        <v/>
      </c>
      <c r="GL108" s="244"/>
      <c r="GM108" s="254" t="str">
        <f>IFERROR(IF(AND('Classificação geral'!$H100="fem",'Classificação geral'!$I100=2,'Classificação geral'!$F100="Mini"),'Classificação geral'!$A100,""),"")</f>
        <v/>
      </c>
      <c r="GN108" s="254" t="str">
        <f>IFERROR(IF(AND('Classificação geral'!$H100="fem",'Classificação geral'!$I100=2,'Classificação geral'!$F100="Mini"),'Classificação geral'!$B100,""),"")</f>
        <v/>
      </c>
      <c r="GO108" s="255" t="str">
        <f>IF($GN108='Classificação geral'!$B100,'Classificação geral'!$C100,"")</f>
        <v/>
      </c>
      <c r="GP108" s="255" t="str">
        <f>IF($GN108='Classificação geral'!$B100,'Classificação geral'!$D100,"")</f>
        <v/>
      </c>
      <c r="GQ108" s="255" t="str">
        <f>IF($GN108='Classificação geral'!$B100,'Classificação geral'!$H100,"")</f>
        <v/>
      </c>
      <c r="GR108" s="254" t="str">
        <f>IFERROR(IF(AND($GQ108="fem",'Classificação geral'!$I100=2),'Classificação geral'!I100,""),"")</f>
        <v/>
      </c>
      <c r="GS108" s="254" t="str">
        <f>IFERROR(IF(AND($GQ108="fem",'Classificação geral'!$I100=2),'Classificação geral'!N100,""),"")</f>
        <v/>
      </c>
      <c r="GT108" s="254" t="str">
        <f>IFERROR(IF(AND($GQ108="fem",'Classificação geral'!$I100=2),'Classificação geral'!Q100,""),"")</f>
        <v/>
      </c>
      <c r="GU108" s="254" t="str">
        <f>IFERROR(IF(AND($GQ108="fem",'Classificação geral'!$I100=2),'Classificação geral'!R100,""),"")</f>
        <v/>
      </c>
      <c r="GV108" s="254" t="str">
        <f>IFERROR(IF(AND($GQ108="fem",'Classificação geral'!$I100=2),'Classificação geral'!J100,""),"")</f>
        <v/>
      </c>
      <c r="GW108" s="254" t="str">
        <f>IFERROR(IF(AND($GQ108="fem",'Classificação geral'!$I100=2),'Classificação geral'!S100,""),"")</f>
        <v/>
      </c>
      <c r="GX108" s="254" t="str">
        <f>IFERROR(IF(AND($GQ108="fem",'Classificação geral'!$I100=2),'Classificação geral'!U100,""),"")</f>
        <v/>
      </c>
      <c r="GY108" s="254" t="str">
        <f>IFERROR(IF(AND($GQ108="fem",'Classificação geral'!$I100=2),'Classificação geral'!V100,""),"")</f>
        <v/>
      </c>
      <c r="GZ108" s="254" t="str">
        <f>IFERROR(IF(AND($GQ108="fem",'Classificação geral'!$I100=2),'Classificação geral'!K100,""),"")</f>
        <v/>
      </c>
      <c r="HA108" s="254" t="str">
        <f>IFERROR(IF(AND($GQ108="fem",'Classificação geral'!$I100=2),'Classificação geral'!W100,""),"")</f>
        <v/>
      </c>
      <c r="HB108" s="254" t="str">
        <f>IFERROR(IF(AND($GQ108="fem",'Classificação geral'!$I100=2),'Classificação geral'!Y100,""),"")</f>
        <v/>
      </c>
      <c r="HC108" s="254" t="str">
        <f>IFERROR(IF(AND($GQ108="fem",'Classificação geral'!$I100=2),'Classificação geral'!Z100,""),"")</f>
        <v/>
      </c>
      <c r="HD108" s="254" t="str">
        <f>IFERROR(IF(AND($GQ108="fem",'Classificação geral'!$I100=2),'Classificação geral'!L100,""),"")</f>
        <v/>
      </c>
      <c r="HE108" s="254" t="str">
        <f>IFERROR(IF(AND($GQ108="fem",'Classificação geral'!$I100=2),'Classificação geral'!M100,""),"")</f>
        <v/>
      </c>
      <c r="HF108" s="254" t="str">
        <f>IFERROR(IF(AND($GQ108="fem",'Classificação geral'!$I100=2),'Classificação geral'!AG100,""),"")</f>
        <v/>
      </c>
      <c r="HG108" s="256" t="str">
        <f>IFERROR(RANK(HF108,HF:HF,0)+ COUNTIF(HF$13:$HF106,HF108),"")</f>
        <v/>
      </c>
      <c r="HH108" s="244"/>
      <c r="HI108" s="254" t="str">
        <f>IFERROR(IF(AND('Classificação geral'!$H100="mas",'Classificação geral'!$I100=2,'Classificação geral'!$F100="Mini"),'Classificação geral'!$A100,""),"")</f>
        <v/>
      </c>
      <c r="HJ108" s="254" t="str">
        <f>IFERROR(IF(AND('Classificação geral'!$H100="mas",'Classificação geral'!$I100=2,'Classificação geral'!$F100="Mini"),'Classificação geral'!$B100,""),"")</f>
        <v/>
      </c>
      <c r="HK108" s="255" t="str">
        <f>IF($HJ108='Classificação geral'!$B100,'Classificação geral'!$C100,"")</f>
        <v/>
      </c>
      <c r="HL108" s="255" t="str">
        <f>IF($HJ108='Classificação geral'!$B100,'Classificação geral'!$D100,"")</f>
        <v/>
      </c>
      <c r="HM108" s="255" t="str">
        <f>IF($HJ108='Classificação geral'!$B100,'Classificação geral'!$H100,"")</f>
        <v/>
      </c>
      <c r="HN108" s="254" t="str">
        <f>IFERROR(IF(AND($HM108="mas",'Classificação geral'!$I100=2),'Classificação geral'!I100,""),"")</f>
        <v/>
      </c>
      <c r="HO108" s="254" t="str">
        <f>IFERROR(IF(AND($HM108="mas",'Classificação geral'!$I100=2),'Classificação geral'!N100,""),"")</f>
        <v/>
      </c>
      <c r="HP108" s="254" t="str">
        <f>IFERROR(IF(AND($HM108="mas",'Classificação geral'!$I100=2),'Classificação geral'!Q100,""),"")</f>
        <v/>
      </c>
      <c r="HQ108" s="254" t="str">
        <f>IFERROR(IF(AND($HM108="mas",'Classificação geral'!$I100=2),'Classificação geral'!R100,""),"")</f>
        <v/>
      </c>
      <c r="HR108" s="254" t="str">
        <f>IFERROR(IF(AND($HM108="mas",'Classificação geral'!$I100=2),'Classificação geral'!J100,""),"")</f>
        <v/>
      </c>
      <c r="HS108" s="254" t="str">
        <f>IFERROR(IF(AND($HM108="mas",'Classificação geral'!$I100=2),'Classificação geral'!S100,""),"")</f>
        <v/>
      </c>
      <c r="HT108" s="254" t="str">
        <f>IFERROR(IF(AND($HM108="mas",'Classificação geral'!$I100=2),'Classificação geral'!U100,""),"")</f>
        <v/>
      </c>
      <c r="HU108" s="254" t="str">
        <f>IFERROR(IF(AND($HM108="mas",'Classificação geral'!$I100=2),'Classificação geral'!V100,""),"")</f>
        <v/>
      </c>
      <c r="HV108" s="254" t="str">
        <f>IFERROR(IF(AND($HM108="mas",'Classificação geral'!$I100=2),'Classificação geral'!J100,""),"")</f>
        <v/>
      </c>
      <c r="HW108" s="254" t="str">
        <f>IFERROR(IF(AND($HM108="mas",'Classificação geral'!$I100=2),'Classificação geral'!W100,""),"")</f>
        <v/>
      </c>
      <c r="HX108" s="254" t="str">
        <f>IFERROR(IF(AND($HM108="mas",'Classificação geral'!$I100=2),'Classificação geral'!Y100,""),"")</f>
        <v/>
      </c>
      <c r="HY108" s="254" t="str">
        <f>IFERROR(IF(AND($HM108="mas",'Classificação geral'!$I100=2),'Classificação geral'!Z100,""),"")</f>
        <v/>
      </c>
      <c r="HZ108" s="254" t="str">
        <f>IFERROR(IF(AND($HM108="mas",'Classificação geral'!$I100=2),'Classificação geral'!L100,""),"")</f>
        <v/>
      </c>
      <c r="IA108" s="254" t="str">
        <f>IFERROR(IF(AND($HM108="mas",'Classificação geral'!$I100=2),'Classificação geral'!$AG100,""),"")</f>
        <v/>
      </c>
      <c r="IB108" s="256" t="str">
        <f>IFERROR(RANK(IA108,IA:IA,0)+ COUNTIF($IA$13:IA$13,IA108),"")</f>
        <v/>
      </c>
      <c r="IC108" s="244"/>
      <c r="ID108" s="254" t="str">
        <f>IFERROR(IF(AND('Classificação geral'!$H100="fem",'Classificação geral'!$I100=3,'Classificação geral'!$F100="Mini"),'Classificação geral'!$A100,""),"")</f>
        <v/>
      </c>
      <c r="IE108" s="254" t="str">
        <f>IFERROR(IF(AND('Classificação geral'!$H100="fem",'Classificação geral'!$I100=3,'Classificação geral'!$F100="Mini"),'Classificação geral'!$B100,""),"")</f>
        <v/>
      </c>
      <c r="IF108" s="255" t="str">
        <f>IF($IE108='Classificação geral'!$B100,'Classificação geral'!$C100,"")</f>
        <v/>
      </c>
      <c r="IG108" s="255" t="str">
        <f>IF($IE108='Classificação geral'!$B100,'Classificação geral'!$D100,"")</f>
        <v/>
      </c>
      <c r="IH108" s="255" t="str">
        <f>IF($IE108='Classificação geral'!$B100,'Classificação geral'!$H100,"")</f>
        <v/>
      </c>
      <c r="II108" s="255" t="str">
        <f>IF($IH108='Classificação geral'!$H100,'Classificação geral'!$I100,"")</f>
        <v/>
      </c>
      <c r="IJ108" s="255" t="str">
        <f>IF($II108='Classificação geral'!$I100,'Classificação geral'!$N100,"")</f>
        <v/>
      </c>
      <c r="IK108" s="255" t="str">
        <f>IF($II108='Classificação geral'!$I100,'Classificação geral'!$Q100,"")</f>
        <v/>
      </c>
      <c r="IL108" s="255" t="str">
        <f>IF($II108='Classificação geral'!$I100,'Classificação geral'!$R100,"")</f>
        <v/>
      </c>
      <c r="IM108" s="255" t="str">
        <f>IF($II108='Classificação geral'!$I100,'Classificação geral'!$J100,"")</f>
        <v/>
      </c>
      <c r="IN108" s="255" t="str">
        <f>IF($II108='Classificação geral'!$I100,'Classificação geral'!$S100,"")</f>
        <v/>
      </c>
      <c r="IO108" s="255" t="str">
        <f>IF($II108='Classificação geral'!$I100,'Classificação geral'!$U100,"")</f>
        <v/>
      </c>
      <c r="IP108" s="255" t="str">
        <f>IF($II108='Classificação geral'!$I100,'Classificação geral'!$V100,"")</f>
        <v/>
      </c>
      <c r="IQ108" s="255" t="str">
        <f>IF($II108='Classificação geral'!$I100,'Classificação geral'!$K100,"")</f>
        <v/>
      </c>
      <c r="IR108" s="255" t="str">
        <f>IF($II108='Classificação geral'!$I100,'Classificação geral'!$W100,"")</f>
        <v/>
      </c>
      <c r="IS108" s="255" t="str">
        <f>IF($II108='Classificação geral'!$I100,'Classificação geral'!$Y100,"")</f>
        <v/>
      </c>
      <c r="IT108" s="255" t="str">
        <f>IF($II108='Classificação geral'!$I100,'Classificação geral'!$Z100,"")</f>
        <v/>
      </c>
      <c r="IU108" s="255" t="str">
        <f>IF($II108='Classificação geral'!$I100,'Classificação geral'!$L100,"")</f>
        <v/>
      </c>
      <c r="IV108" s="255" t="str">
        <f>IF($II108='Classificação geral'!$I100,'Classificação geral'!$M100,"")</f>
        <v/>
      </c>
      <c r="IW108" s="255" t="str">
        <f>IF($II108='Classificação geral'!$I100,'Classificação geral'!$AG100,"")</f>
        <v/>
      </c>
      <c r="IX108" s="256" t="str">
        <f>IFERROR(RANK(IW108,IW:IW,0)+ COUNTIF($IW$13:IW106,IW108),"")</f>
        <v/>
      </c>
      <c r="IY108" s="244"/>
      <c r="IZ108" s="254" t="str">
        <f>IFERROR(IF(AND('Classificação geral'!$H100="mas",'Classificação geral'!$I100=3,'Classificação geral'!$F100="Mini"),'Classificação geral'!$A100,""),"")</f>
        <v/>
      </c>
      <c r="JA108" s="254" t="str">
        <f>IFERROR(IF(AND('Classificação geral'!$H100="mas",'Classificação geral'!$I100=3,'Classificação geral'!$F100="Mini"),'Classificação geral'!$B100,""),"")</f>
        <v/>
      </c>
      <c r="JB108" s="255" t="str">
        <f>IF($JA108='Classificação geral'!$B100,'Classificação geral'!$C100,"")</f>
        <v/>
      </c>
      <c r="JC108" s="255" t="str">
        <f>IF($JA108='Classificação geral'!$B100,'Classificação geral'!$D100,"")</f>
        <v/>
      </c>
      <c r="JD108" s="255" t="str">
        <f>IF($JA108='Classificação geral'!$B100,'Classificação geral'!$H100,"")</f>
        <v/>
      </c>
      <c r="JE108" s="254" t="str">
        <f>IFERROR(IF(AND($JD108="mas",'Classificação geral'!$I100=3),'Classificação geral'!I100,""),"")</f>
        <v/>
      </c>
      <c r="JF108" s="254" t="str">
        <f>IFERROR(IF(AND($JD108="mas",'Classificação geral'!$I100=3),'Classificação geral'!N100,""),"")</f>
        <v/>
      </c>
      <c r="JG108" s="254" t="str">
        <f>IFERROR(IF(AND($JD108="mas",'Classificação geral'!$I100=3),'Classificação geral'!Q100,""),"")</f>
        <v/>
      </c>
      <c r="JH108" s="254" t="str">
        <f>IFERROR(IF(AND($JD108="mas",'Classificação geral'!$I100=3),'Classificação geral'!R100,""),"")</f>
        <v/>
      </c>
      <c r="JI108" s="254" t="str">
        <f>IFERROR(IF(AND($JD108="mas",'Classificação geral'!$I100=3),'Classificação geral'!J100,""),"")</f>
        <v/>
      </c>
      <c r="JJ108" s="254" t="str">
        <f>IFERROR(IF(AND($JD108="mas",'Classificação geral'!$I100=3),'Classificação geral'!S100,""),"")</f>
        <v/>
      </c>
      <c r="JK108" s="254" t="str">
        <f>IFERROR(IF(AND($JD108="mas",'Classificação geral'!$I100=3),'Classificação geral'!U100,""),"")</f>
        <v/>
      </c>
      <c r="JL108" s="254" t="str">
        <f>IFERROR(IF(AND($JD108="mas",'Classificação geral'!$I100=3),'Classificação geral'!V100,""),"")</f>
        <v/>
      </c>
      <c r="JM108" s="254" t="str">
        <f>IFERROR(IF(AND($JD108="mas",'Classificação geral'!$I100=3),'Classificação geral'!K100,""),"")</f>
        <v/>
      </c>
      <c r="JN108" s="254" t="str">
        <f>IFERROR(IF(AND($JD108="mas",'Classificação geral'!$I100=3),'Classificação geral'!W100,""),"")</f>
        <v/>
      </c>
      <c r="JO108" s="254" t="str">
        <f>IFERROR(IF(AND($JD108="mas",'Classificação geral'!$I100=3),'Classificação geral'!Y100,""),"")</f>
        <v/>
      </c>
      <c r="JP108" s="254" t="str">
        <f>IFERROR(IF(AND($JD108="mas",'Classificação geral'!$I100=3),'Classificação geral'!Z100,""),"")</f>
        <v/>
      </c>
      <c r="JQ108" s="254" t="str">
        <f>IFERROR(IF(AND($JD108="mas",'Classificação geral'!$I100=3),'Classificação geral'!L100,""),"")</f>
        <v/>
      </c>
      <c r="JR108" s="254" t="str">
        <f>IFERROR(IF(AND($JD108="mas",'Classificação geral'!$I100=3),'Classificação geral'!$AG100,""),"")</f>
        <v/>
      </c>
      <c r="JS108" s="256" t="str">
        <f>IFERROR(RANK(JR108,JR:JR,0)+ COUNTIF(JR$13:$JR106,JR108),"")</f>
        <v/>
      </c>
    </row>
    <row r="109" spans="1:279" s="230" customFormat="1" ht="24.75" customHeight="1" x14ac:dyDescent="0.4">
      <c r="A109" s="221"/>
      <c r="B109" s="233"/>
      <c r="C109" s="292" t="str">
        <f t="shared" si="241"/>
        <v/>
      </c>
      <c r="D109" s="292" t="str">
        <f t="shared" si="242"/>
        <v/>
      </c>
      <c r="E109" s="292" t="str">
        <f t="shared" si="243"/>
        <v/>
      </c>
      <c r="F109" s="293" t="str">
        <f t="shared" si="244"/>
        <v/>
      </c>
      <c r="G109" s="293" t="str">
        <f t="shared" si="245"/>
        <v/>
      </c>
      <c r="H109" s="294" t="str">
        <f t="shared" si="246"/>
        <v/>
      </c>
      <c r="I109" s="294" t="str">
        <f t="shared" si="247"/>
        <v/>
      </c>
      <c r="J109" s="294" t="str">
        <f t="shared" si="248"/>
        <v/>
      </c>
      <c r="K109" s="294" t="str">
        <f t="shared" si="249"/>
        <v/>
      </c>
      <c r="L109" s="294" t="str">
        <f t="shared" si="250"/>
        <v/>
      </c>
      <c r="M109" s="294" t="str">
        <f t="shared" si="251"/>
        <v/>
      </c>
      <c r="N109" s="294" t="str">
        <f t="shared" si="252"/>
        <v/>
      </c>
      <c r="O109" s="294" t="str">
        <f t="shared" si="253"/>
        <v/>
      </c>
      <c r="P109" s="294" t="str">
        <f t="shared" si="254"/>
        <v/>
      </c>
      <c r="Q109" s="294" t="str">
        <f t="shared" si="255"/>
        <v/>
      </c>
      <c r="R109" s="294" t="str">
        <f t="shared" si="256"/>
        <v/>
      </c>
      <c r="S109" s="294" t="str">
        <f t="shared" si="256"/>
        <v/>
      </c>
      <c r="T109" s="294" t="str">
        <f t="shared" si="257"/>
        <v/>
      </c>
      <c r="U109" s="294" t="str">
        <f t="shared" si="258"/>
        <v/>
      </c>
      <c r="V109" s="295">
        <v>95</v>
      </c>
      <c r="W109" s="224"/>
      <c r="X109" s="224"/>
      <c r="Y109" s="224"/>
      <c r="Z109" s="225"/>
      <c r="AA109" s="225"/>
      <c r="AB109" s="222"/>
      <c r="AC109" s="226"/>
      <c r="AD109" s="226"/>
      <c r="AE109" s="226"/>
      <c r="AF109" s="226"/>
      <c r="AG109" s="226"/>
      <c r="AH109" s="226"/>
      <c r="AI109" s="226"/>
      <c r="AJ109" s="226"/>
      <c r="AK109" s="226"/>
      <c r="AL109" s="226"/>
      <c r="AM109" s="226"/>
      <c r="AN109" s="226"/>
      <c r="AO109" s="226"/>
      <c r="AP109" s="226"/>
      <c r="AQ109" s="226"/>
      <c r="AR109" s="226"/>
      <c r="AS109" s="224"/>
      <c r="AT109" s="221"/>
      <c r="AU109" s="221"/>
      <c r="AV109" s="224"/>
      <c r="AW109" s="222"/>
      <c r="AX109" s="222"/>
      <c r="AY109" s="223"/>
      <c r="AZ109" s="223"/>
      <c r="BA109" s="223"/>
      <c r="BB109" s="223"/>
      <c r="BC109" s="223"/>
      <c r="BD109" s="223"/>
      <c r="BE109" s="223"/>
      <c r="BF109" s="223"/>
      <c r="BG109" s="223"/>
      <c r="BH109" s="223"/>
      <c r="BI109" s="223"/>
      <c r="BJ109" s="223"/>
      <c r="BK109" s="223"/>
      <c r="BL109" s="223"/>
      <c r="BM109" s="223"/>
      <c r="BN109" s="223"/>
      <c r="BO109" s="223"/>
      <c r="BP109" s="224"/>
      <c r="BQ109" s="224"/>
      <c r="BR109" s="224"/>
      <c r="BS109" s="224"/>
      <c r="BT109" s="225"/>
      <c r="BU109" s="225"/>
      <c r="BV109" s="223"/>
      <c r="BW109" s="226"/>
      <c r="BX109" s="226"/>
      <c r="BY109" s="226"/>
      <c r="BZ109" s="226"/>
      <c r="CA109" s="226"/>
      <c r="CB109" s="226"/>
      <c r="CC109" s="226"/>
      <c r="CD109" s="226"/>
      <c r="CE109" s="226"/>
      <c r="CF109" s="226"/>
      <c r="CG109" s="226"/>
      <c r="CH109" s="226"/>
      <c r="CI109" s="226"/>
      <c r="CJ109" s="226"/>
      <c r="CK109" s="226"/>
      <c r="CL109" s="226"/>
      <c r="CM109" s="224"/>
      <c r="CN109" s="221"/>
      <c r="CO109" s="221"/>
      <c r="CP109" s="233"/>
      <c r="CQ109" s="222"/>
      <c r="CR109" s="222"/>
      <c r="CS109" s="225"/>
      <c r="CT109" s="223"/>
      <c r="CU109" s="223"/>
      <c r="CV109" s="223"/>
      <c r="CW109" s="223"/>
      <c r="CX109" s="223"/>
      <c r="CY109" s="223"/>
      <c r="CZ109" s="223"/>
      <c r="DA109" s="223"/>
      <c r="DB109" s="223"/>
      <c r="DC109" s="223"/>
      <c r="DD109" s="223"/>
      <c r="DE109" s="223"/>
      <c r="DF109" s="223"/>
      <c r="DG109" s="223"/>
      <c r="DH109" s="223"/>
      <c r="DI109" s="223"/>
      <c r="DJ109" s="224"/>
      <c r="DK109" s="224"/>
      <c r="DL109" s="224"/>
      <c r="DM109" s="224"/>
      <c r="DN109" s="225"/>
      <c r="DO109" s="225"/>
      <c r="DP109" s="225"/>
      <c r="DQ109" s="226"/>
      <c r="DR109" s="226"/>
      <c r="DS109" s="226"/>
      <c r="DT109" s="226"/>
      <c r="DU109" s="226"/>
      <c r="DV109" s="226"/>
      <c r="DW109" s="226"/>
      <c r="DX109" s="226"/>
      <c r="DY109" s="226"/>
      <c r="DZ109" s="226"/>
      <c r="EA109" s="226"/>
      <c r="EB109" s="226"/>
      <c r="EC109" s="226"/>
      <c r="ED109" s="226"/>
      <c r="EE109" s="226"/>
      <c r="EF109" s="226"/>
      <c r="EG109" s="224"/>
      <c r="EH109" s="221"/>
      <c r="EI109" s="221"/>
      <c r="EJ109" s="221"/>
      <c r="EK109" s="221"/>
      <c r="EL109" s="221"/>
      <c r="EM109" s="221"/>
      <c r="EN109" s="221"/>
      <c r="EO109" s="221"/>
      <c r="EP109" s="221"/>
      <c r="EQ109" s="221"/>
      <c r="ER109" s="221"/>
      <c r="ES109" s="221"/>
      <c r="ET109" s="221"/>
      <c r="EU109" s="254" t="str">
        <f>IFERROR(IF(AND('Classificação geral'!$H101="FEM",'Classificação geral'!$I101=1,'Classificação geral'!$F101="Mini"),'Classificação geral'!$A101,""),"")</f>
        <v/>
      </c>
      <c r="EV109" s="254" t="str">
        <f>IFERROR(IF(AND('Classificação geral'!$H101="FEM",'Classificação geral'!$I101=1,'Classificação geral'!F101="Mini"),'Classificação geral'!$B101,""),"")</f>
        <v/>
      </c>
      <c r="EW109" s="255" t="str">
        <f>IF($EV109='Classificação geral'!$B101,'Classificação geral'!$C101,"")</f>
        <v/>
      </c>
      <c r="EX109" s="255" t="str">
        <f>IF($EV109='Classificação geral'!$B101,'Classificação geral'!$D101,"")</f>
        <v/>
      </c>
      <c r="EY109" s="255" t="str">
        <f>IF($EV109='Classificação geral'!$B101,'Classificação geral'!$H101,"")</f>
        <v/>
      </c>
      <c r="EZ109" s="255" t="str">
        <f>IF($EY109='Classificação geral'!$H101,'Classificação geral'!$I101,"")</f>
        <v/>
      </c>
      <c r="FA109" s="255" t="str">
        <f>IF($EZ109='Classificação geral'!$I101,'Classificação geral'!$N101,"")</f>
        <v/>
      </c>
      <c r="FB109" s="255" t="str">
        <f>IF($EZ109='Classificação geral'!$I101,'Classificação geral'!$Q101,"")</f>
        <v/>
      </c>
      <c r="FC109" s="255" t="str">
        <f>IF($EZ109='Classificação geral'!$I101,'Classificação geral'!$R101,"")</f>
        <v/>
      </c>
      <c r="FD109" s="255" t="str">
        <f>IF($EZ109='Classificação geral'!$I101,'Classificação geral'!$J101,"")</f>
        <v/>
      </c>
      <c r="FE109" s="255" t="str">
        <f>IF($EZ109='Classificação geral'!$I101,'Classificação geral'!$S101,"")</f>
        <v/>
      </c>
      <c r="FF109" s="255" t="str">
        <f>IF($EZ109='Classificação geral'!$I101,'Classificação geral'!$U101,"")</f>
        <v/>
      </c>
      <c r="FG109" s="255" t="str">
        <f>IF($EZ109='Classificação geral'!$I101,'Classificação geral'!$V101,"")</f>
        <v/>
      </c>
      <c r="FH109" s="255" t="str">
        <f>IF($EZ109='Classificação geral'!$I101,'Classificação geral'!$K101,"")</f>
        <v/>
      </c>
      <c r="FI109" s="255" t="str">
        <f>IF($EZ109='Classificação geral'!$I101,'Classificação geral'!$W101,"")</f>
        <v/>
      </c>
      <c r="FJ109" s="255" t="str">
        <f>IF($EZ109='Classificação geral'!$I101,'Classificação geral'!$Y101,"")</f>
        <v/>
      </c>
      <c r="FK109" s="255" t="str">
        <f>IF($EZ109='Classificação geral'!$I101,'Classificação geral'!$Z101,"")</f>
        <v/>
      </c>
      <c r="FL109" s="255" t="str">
        <f>IF($EZ109='Classificação geral'!$I101,'Classificação geral'!$L101,"")</f>
        <v/>
      </c>
      <c r="FM109" s="255" t="str">
        <f>IF($EZ109='Classificação geral'!$I101,'Classificação geral'!$M101,"")</f>
        <v/>
      </c>
      <c r="FN109" s="255" t="str">
        <f>IF($EZ109='Classificação geral'!$I101,'Classificação geral'!$AG101,"")</f>
        <v/>
      </c>
      <c r="FO109" s="256" t="str">
        <f>IFERROR(RANK(FN109,FN:FN,0)+ COUNTIF($FN$13:FN108,FN109),"")</f>
        <v/>
      </c>
      <c r="FP109" s="244"/>
      <c r="FQ109" s="254" t="str">
        <f>IFERROR(IF(AND('Classificação geral'!$H101="mas",'Classificação geral'!$I101=1,'Classificação geral'!$F101="Mini"),'Classificação geral'!$A101,""),"")</f>
        <v/>
      </c>
      <c r="FR109" s="254" t="str">
        <f>IFERROR(IF(AND('Classificação geral'!$H101="mas",'Classificação geral'!$I101=1,'Classificação geral'!$F101="Mini"),'Classificação geral'!$B101,""),"")</f>
        <v/>
      </c>
      <c r="FS109" s="255" t="str">
        <f>IF($FR109='Classificação geral'!$B101,'Classificação geral'!$C101,"")</f>
        <v/>
      </c>
      <c r="FT109" s="255" t="str">
        <f>IF($FR109='Classificação geral'!$B101,'Classificação geral'!$D101,"")</f>
        <v/>
      </c>
      <c r="FU109" s="255" t="str">
        <f>IF($FR109='Classificação geral'!$B101,'Classificação geral'!$H101,"")</f>
        <v/>
      </c>
      <c r="FV109" s="254" t="str">
        <f>IFERROR(IF(AND($FU109="mas",'Classificação geral'!$I101=1),'Classificação geral'!I101,""),"")</f>
        <v/>
      </c>
      <c r="FW109" s="254" t="str">
        <f>IFERROR(IF(AND($FU109="mas",'Classificação geral'!$I101=1),'Classificação geral'!N101,""),"")</f>
        <v/>
      </c>
      <c r="FX109" s="254" t="str">
        <f>IFERROR(IF(AND($FU109="mas",'Classificação geral'!$I101=1),'Classificação geral'!Q101,""),"")</f>
        <v/>
      </c>
      <c r="FY109" s="254" t="str">
        <f>IFERROR(IF(AND($FU109="mas",'Classificação geral'!$I101=1),'Classificação geral'!R101,""),"")</f>
        <v/>
      </c>
      <c r="FZ109" s="254" t="str">
        <f>IFERROR(IF(AND($FU109="mas",'Classificação geral'!$I101=1),'Classificação geral'!J101,""),"")</f>
        <v/>
      </c>
      <c r="GA109" s="254" t="str">
        <f>IFERROR(IF(AND($FU109="mas",'Classificação geral'!$I101=1),'Classificação geral'!S101,""),"")</f>
        <v/>
      </c>
      <c r="GB109" s="254" t="str">
        <f>IFERROR(IF(AND($FU109="mas",'Classificação geral'!$I101=1),'Classificação geral'!U101,""),"")</f>
        <v/>
      </c>
      <c r="GC109" s="254" t="str">
        <f>IFERROR(IF(AND($FU109="mas",'Classificação geral'!$I101=1),'Classificação geral'!V101,""),"")</f>
        <v/>
      </c>
      <c r="GD109" s="254" t="str">
        <f>IFERROR(IF(AND($FU109="mas",'Classificação geral'!$I101=1),'Classificação geral'!K101,""),"")</f>
        <v/>
      </c>
      <c r="GE109" s="254" t="str">
        <f>IFERROR(IF(AND($FU109="mas",'Classificação geral'!$I101=1),'Classificação geral'!W101,""),"")</f>
        <v/>
      </c>
      <c r="GF109" s="254" t="str">
        <f>IFERROR(IF(AND($FU109="mas",'Classificação geral'!$I101=1),'Classificação geral'!Y101,""),"")</f>
        <v/>
      </c>
      <c r="GG109" s="254" t="str">
        <f>IFERROR(IF(AND($FU109="mas",'Classificação geral'!$I101=1),'Classificação geral'!Z101,""),"")</f>
        <v/>
      </c>
      <c r="GH109" s="254" t="str">
        <f>IFERROR(IF(AND($FU109="mas",'Classificação geral'!$I101=1),'Classificação geral'!L101,""),"")</f>
        <v/>
      </c>
      <c r="GI109" s="254" t="str">
        <f>IFERROR(IF(AND($FU109="mas",'Classificação geral'!$I101=1),'Classificação geral'!M101,""),"")</f>
        <v/>
      </c>
      <c r="GJ109" s="302" t="str">
        <f>IFERROR(IF(AND($FU109="mas",'Classificação geral'!$I101=1),'Classificação geral'!AG101,""),"")</f>
        <v/>
      </c>
      <c r="GK109" s="256" t="str">
        <f>IFERROR(RANK(GJ109,GJ:GJ,0)+ COUNTIF($GJ$13:GJ108,GJ109),"")</f>
        <v/>
      </c>
      <c r="GL109" s="244"/>
      <c r="GM109" s="254" t="str">
        <f>IFERROR(IF(AND('Classificação geral'!$H101="fem",'Classificação geral'!$I101=2,'Classificação geral'!$F101="Mini"),'Classificação geral'!$A101,""),"")</f>
        <v/>
      </c>
      <c r="GN109" s="254" t="str">
        <f>IFERROR(IF(AND('Classificação geral'!$H101="fem",'Classificação geral'!$I101=2,'Classificação geral'!$F101="Mini"),'Classificação geral'!$B101,""),"")</f>
        <v/>
      </c>
      <c r="GO109" s="255" t="str">
        <f>IF($GN109='Classificação geral'!$B101,'Classificação geral'!$C101,"")</f>
        <v/>
      </c>
      <c r="GP109" s="255" t="str">
        <f>IF($GN109='Classificação geral'!$B101,'Classificação geral'!$D101,"")</f>
        <v/>
      </c>
      <c r="GQ109" s="255" t="str">
        <f>IF($GN109='Classificação geral'!$B101,'Classificação geral'!$H101,"")</f>
        <v/>
      </c>
      <c r="GR109" s="254" t="str">
        <f>IFERROR(IF(AND($GQ109="fem",'Classificação geral'!$I101=2),'Classificação geral'!I101,""),"")</f>
        <v/>
      </c>
      <c r="GS109" s="254" t="str">
        <f>IFERROR(IF(AND($GQ109="fem",'Classificação geral'!$I101=2),'Classificação geral'!N101,""),"")</f>
        <v/>
      </c>
      <c r="GT109" s="254" t="str">
        <f>IFERROR(IF(AND($GQ109="fem",'Classificação geral'!$I101=2),'Classificação geral'!Q101,""),"")</f>
        <v/>
      </c>
      <c r="GU109" s="254" t="str">
        <f>IFERROR(IF(AND($GQ109="fem",'Classificação geral'!$I101=2),'Classificação geral'!R101,""),"")</f>
        <v/>
      </c>
      <c r="GV109" s="254" t="str">
        <f>IFERROR(IF(AND($GQ109="fem",'Classificação geral'!$I101=2),'Classificação geral'!J101,""),"")</f>
        <v/>
      </c>
      <c r="GW109" s="254" t="str">
        <f>IFERROR(IF(AND($GQ109="fem",'Classificação geral'!$I101=2),'Classificação geral'!S101,""),"")</f>
        <v/>
      </c>
      <c r="GX109" s="254" t="str">
        <f>IFERROR(IF(AND($GQ109="fem",'Classificação geral'!$I101=2),'Classificação geral'!U101,""),"")</f>
        <v/>
      </c>
      <c r="GY109" s="254" t="str">
        <f>IFERROR(IF(AND($GQ109="fem",'Classificação geral'!$I101=2),'Classificação geral'!V101,""),"")</f>
        <v/>
      </c>
      <c r="GZ109" s="254" t="str">
        <f>IFERROR(IF(AND($GQ109="fem",'Classificação geral'!$I101=2),'Classificação geral'!K101,""),"")</f>
        <v/>
      </c>
      <c r="HA109" s="254" t="str">
        <f>IFERROR(IF(AND($GQ109="fem",'Classificação geral'!$I101=2),'Classificação geral'!W101,""),"")</f>
        <v/>
      </c>
      <c r="HB109" s="254" t="str">
        <f>IFERROR(IF(AND($GQ109="fem",'Classificação geral'!$I101=2),'Classificação geral'!Y101,""),"")</f>
        <v/>
      </c>
      <c r="HC109" s="254" t="str">
        <f>IFERROR(IF(AND($GQ109="fem",'Classificação geral'!$I101=2),'Classificação geral'!Z101,""),"")</f>
        <v/>
      </c>
      <c r="HD109" s="254" t="str">
        <f>IFERROR(IF(AND($GQ109="fem",'Classificação geral'!$I101=2),'Classificação geral'!L101,""),"")</f>
        <v/>
      </c>
      <c r="HE109" s="254" t="str">
        <f>IFERROR(IF(AND($GQ109="fem",'Classificação geral'!$I101=2),'Classificação geral'!M101,""),"")</f>
        <v/>
      </c>
      <c r="HF109" s="254" t="str">
        <f>IFERROR(IF(AND($GQ109="fem",'Classificação geral'!$I101=2),'Classificação geral'!AG101,""),"")</f>
        <v/>
      </c>
      <c r="HG109" s="256" t="str">
        <f>IFERROR(RANK(HF109,HF:HF,0)+ COUNTIF(HF$13:$HF107,HF109),"")</f>
        <v/>
      </c>
      <c r="HH109" s="244"/>
      <c r="HI109" s="254" t="str">
        <f>IFERROR(IF(AND('Classificação geral'!$H101="mas",'Classificação geral'!$I101=2,'Classificação geral'!$F101="Mini"),'Classificação geral'!$A101,""),"")</f>
        <v/>
      </c>
      <c r="HJ109" s="254" t="str">
        <f>IFERROR(IF(AND('Classificação geral'!$H101="mas",'Classificação geral'!$I101=2,'Classificação geral'!$F101="Mini"),'Classificação geral'!$B101,""),"")</f>
        <v/>
      </c>
      <c r="HK109" s="255" t="str">
        <f>IF($HJ109='Classificação geral'!$B101,'Classificação geral'!$C101,"")</f>
        <v/>
      </c>
      <c r="HL109" s="255" t="str">
        <f>IF($HJ109='Classificação geral'!$B101,'Classificação geral'!$D101,"")</f>
        <v/>
      </c>
      <c r="HM109" s="255" t="str">
        <f>IF($HJ109='Classificação geral'!$B101,'Classificação geral'!$H101,"")</f>
        <v/>
      </c>
      <c r="HN109" s="254" t="str">
        <f>IFERROR(IF(AND($HM109="mas",'Classificação geral'!$I101=2),'Classificação geral'!I101,""),"")</f>
        <v/>
      </c>
      <c r="HO109" s="254" t="str">
        <f>IFERROR(IF(AND($HM109="mas",'Classificação geral'!$I101=2),'Classificação geral'!N101,""),"")</f>
        <v/>
      </c>
      <c r="HP109" s="254" t="str">
        <f>IFERROR(IF(AND($HM109="mas",'Classificação geral'!$I101=2),'Classificação geral'!Q101,""),"")</f>
        <v/>
      </c>
      <c r="HQ109" s="254" t="str">
        <f>IFERROR(IF(AND($HM109="mas",'Classificação geral'!$I101=2),'Classificação geral'!R101,""),"")</f>
        <v/>
      </c>
      <c r="HR109" s="254" t="str">
        <f>IFERROR(IF(AND($HM109="mas",'Classificação geral'!$I101=2),'Classificação geral'!J101,""),"")</f>
        <v/>
      </c>
      <c r="HS109" s="254" t="str">
        <f>IFERROR(IF(AND($HM109="mas",'Classificação geral'!$I101=2),'Classificação geral'!S101,""),"")</f>
        <v/>
      </c>
      <c r="HT109" s="254" t="str">
        <f>IFERROR(IF(AND($HM109="mas",'Classificação geral'!$I101=2),'Classificação geral'!U101,""),"")</f>
        <v/>
      </c>
      <c r="HU109" s="254" t="str">
        <f>IFERROR(IF(AND($HM109="mas",'Classificação geral'!$I101=2),'Classificação geral'!V101,""),"")</f>
        <v/>
      </c>
      <c r="HV109" s="254" t="str">
        <f>IFERROR(IF(AND($HM109="mas",'Classificação geral'!$I101=2),'Classificação geral'!J101,""),"")</f>
        <v/>
      </c>
      <c r="HW109" s="254" t="str">
        <f>IFERROR(IF(AND($HM109="mas",'Classificação geral'!$I101=2),'Classificação geral'!W101,""),"")</f>
        <v/>
      </c>
      <c r="HX109" s="254" t="str">
        <f>IFERROR(IF(AND($HM109="mas",'Classificação geral'!$I101=2),'Classificação geral'!Y101,""),"")</f>
        <v/>
      </c>
      <c r="HY109" s="254" t="str">
        <f>IFERROR(IF(AND($HM109="mas",'Classificação geral'!$I101=2),'Classificação geral'!Z101,""),"")</f>
        <v/>
      </c>
      <c r="HZ109" s="254" t="str">
        <f>IFERROR(IF(AND($HM109="mas",'Classificação geral'!$I101=2),'Classificação geral'!L101,""),"")</f>
        <v/>
      </c>
      <c r="IA109" s="254" t="str">
        <f>IFERROR(IF(AND($HM109="mas",'Classificação geral'!$I101=2),'Classificação geral'!$AG101,""),"")</f>
        <v/>
      </c>
      <c r="IB109" s="256" t="str">
        <f>IFERROR(RANK(IA109,IA:IA,0)+ COUNTIF($IA$13:IA$13,IA109),"")</f>
        <v/>
      </c>
      <c r="IC109" s="244"/>
      <c r="ID109" s="254" t="str">
        <f>IFERROR(IF(AND('Classificação geral'!$H101="fem",'Classificação geral'!$I101=3,'Classificação geral'!$F101="Mini"),'Classificação geral'!$A101,""),"")</f>
        <v/>
      </c>
      <c r="IE109" s="254" t="str">
        <f>IFERROR(IF(AND('Classificação geral'!$H101="fem",'Classificação geral'!$I101=3,'Classificação geral'!$F101="Mini"),'Classificação geral'!$B101,""),"")</f>
        <v/>
      </c>
      <c r="IF109" s="255" t="str">
        <f>IF($IE109='Classificação geral'!$B101,'Classificação geral'!$C101,"")</f>
        <v/>
      </c>
      <c r="IG109" s="255" t="str">
        <f>IF($IE109='Classificação geral'!$B101,'Classificação geral'!$D101,"")</f>
        <v/>
      </c>
      <c r="IH109" s="255" t="str">
        <f>IF($IE109='Classificação geral'!$B101,'Classificação geral'!$H101,"")</f>
        <v/>
      </c>
      <c r="II109" s="255" t="str">
        <f>IF($IH109='Classificação geral'!$H101,'Classificação geral'!$I101,"")</f>
        <v/>
      </c>
      <c r="IJ109" s="255" t="str">
        <f>IF($II109='Classificação geral'!$I101,'Classificação geral'!$N101,"")</f>
        <v/>
      </c>
      <c r="IK109" s="255" t="str">
        <f>IF($II109='Classificação geral'!$I101,'Classificação geral'!$Q101,"")</f>
        <v/>
      </c>
      <c r="IL109" s="255" t="str">
        <f>IF($II109='Classificação geral'!$I101,'Classificação geral'!$R101,"")</f>
        <v/>
      </c>
      <c r="IM109" s="255" t="str">
        <f>IF($II109='Classificação geral'!$I101,'Classificação geral'!$J101,"")</f>
        <v/>
      </c>
      <c r="IN109" s="255" t="str">
        <f>IF($II109='Classificação geral'!$I101,'Classificação geral'!$S101,"")</f>
        <v/>
      </c>
      <c r="IO109" s="255" t="str">
        <f>IF($II109='Classificação geral'!$I101,'Classificação geral'!$U101,"")</f>
        <v/>
      </c>
      <c r="IP109" s="255" t="str">
        <f>IF($II109='Classificação geral'!$I101,'Classificação geral'!$V101,"")</f>
        <v/>
      </c>
      <c r="IQ109" s="255" t="str">
        <f>IF($II109='Classificação geral'!$I101,'Classificação geral'!$K101,"")</f>
        <v/>
      </c>
      <c r="IR109" s="255" t="str">
        <f>IF($II109='Classificação geral'!$I101,'Classificação geral'!$W101,"")</f>
        <v/>
      </c>
      <c r="IS109" s="255" t="str">
        <f>IF($II109='Classificação geral'!$I101,'Classificação geral'!$Y101,"")</f>
        <v/>
      </c>
      <c r="IT109" s="255" t="str">
        <f>IF($II109='Classificação geral'!$I101,'Classificação geral'!$Z101,"")</f>
        <v/>
      </c>
      <c r="IU109" s="255" t="str">
        <f>IF($II109='Classificação geral'!$I101,'Classificação geral'!$L101,"")</f>
        <v/>
      </c>
      <c r="IV109" s="255" t="str">
        <f>IF($II109='Classificação geral'!$I101,'Classificação geral'!$M101,"")</f>
        <v/>
      </c>
      <c r="IW109" s="255" t="str">
        <f>IF($II109='Classificação geral'!$I101,'Classificação geral'!$AG101,"")</f>
        <v/>
      </c>
      <c r="IX109" s="256" t="str">
        <f>IFERROR(RANK(IW109,IW:IW,0)+ COUNTIF($IW$13:IW107,IW109),"")</f>
        <v/>
      </c>
      <c r="IY109" s="244"/>
      <c r="IZ109" s="254" t="str">
        <f>IFERROR(IF(AND('Classificação geral'!$H101="mas",'Classificação geral'!$I101=3,'Classificação geral'!$F101="Mini"),'Classificação geral'!$A101,""),"")</f>
        <v/>
      </c>
      <c r="JA109" s="254" t="str">
        <f>IFERROR(IF(AND('Classificação geral'!$H101="mas",'Classificação geral'!$I101=3,'Classificação geral'!$F101="Mini"),'Classificação geral'!$B101,""),"")</f>
        <v/>
      </c>
      <c r="JB109" s="255" t="str">
        <f>IF($JA109='Classificação geral'!$B101,'Classificação geral'!$C101,"")</f>
        <v/>
      </c>
      <c r="JC109" s="255" t="str">
        <f>IF($JA109='Classificação geral'!$B101,'Classificação geral'!$D101,"")</f>
        <v/>
      </c>
      <c r="JD109" s="255" t="str">
        <f>IF($JA109='Classificação geral'!$B101,'Classificação geral'!$H101,"")</f>
        <v/>
      </c>
      <c r="JE109" s="254" t="str">
        <f>IFERROR(IF(AND($JD109="mas",'Classificação geral'!$I101=3),'Classificação geral'!I101,""),"")</f>
        <v/>
      </c>
      <c r="JF109" s="254" t="str">
        <f>IFERROR(IF(AND($JD109="mas",'Classificação geral'!$I101=3),'Classificação geral'!N101,""),"")</f>
        <v/>
      </c>
      <c r="JG109" s="254" t="str">
        <f>IFERROR(IF(AND($JD109="mas",'Classificação geral'!$I101=3),'Classificação geral'!Q101,""),"")</f>
        <v/>
      </c>
      <c r="JH109" s="254" t="str">
        <f>IFERROR(IF(AND($JD109="mas",'Classificação geral'!$I101=3),'Classificação geral'!R101,""),"")</f>
        <v/>
      </c>
      <c r="JI109" s="254" t="str">
        <f>IFERROR(IF(AND($JD109="mas",'Classificação geral'!$I101=3),'Classificação geral'!J101,""),"")</f>
        <v/>
      </c>
      <c r="JJ109" s="254" t="str">
        <f>IFERROR(IF(AND($JD109="mas",'Classificação geral'!$I101=3),'Classificação geral'!S101,""),"")</f>
        <v/>
      </c>
      <c r="JK109" s="254" t="str">
        <f>IFERROR(IF(AND($JD109="mas",'Classificação geral'!$I101=3),'Classificação geral'!U101,""),"")</f>
        <v/>
      </c>
      <c r="JL109" s="254" t="str">
        <f>IFERROR(IF(AND($JD109="mas",'Classificação geral'!$I101=3),'Classificação geral'!V101,""),"")</f>
        <v/>
      </c>
      <c r="JM109" s="254" t="str">
        <f>IFERROR(IF(AND($JD109="mas",'Classificação geral'!$I101=3),'Classificação geral'!K101,""),"")</f>
        <v/>
      </c>
      <c r="JN109" s="254" t="str">
        <f>IFERROR(IF(AND($JD109="mas",'Classificação geral'!$I101=3),'Classificação geral'!W101,""),"")</f>
        <v/>
      </c>
      <c r="JO109" s="254" t="str">
        <f>IFERROR(IF(AND($JD109="mas",'Classificação geral'!$I101=3),'Classificação geral'!Y101,""),"")</f>
        <v/>
      </c>
      <c r="JP109" s="254" t="str">
        <f>IFERROR(IF(AND($JD109="mas",'Classificação geral'!$I101=3),'Classificação geral'!Z101,""),"")</f>
        <v/>
      </c>
      <c r="JQ109" s="254" t="str">
        <f>IFERROR(IF(AND($JD109="mas",'Classificação geral'!$I101=3),'Classificação geral'!L101,""),"")</f>
        <v/>
      </c>
      <c r="JR109" s="254" t="str">
        <f>IFERROR(IF(AND($JD109="mas",'Classificação geral'!$I101=3),'Classificação geral'!$AG101,""),"")</f>
        <v/>
      </c>
      <c r="JS109" s="256" t="str">
        <f>IFERROR(RANK(JR109,JR:JR,0)+ COUNTIF(JR$13:$JR107,JR109),"")</f>
        <v/>
      </c>
    </row>
    <row r="110" spans="1:279" s="230" customFormat="1" ht="24.75" customHeight="1" x14ac:dyDescent="0.4">
      <c r="A110" s="221"/>
      <c r="B110" s="233"/>
      <c r="C110" s="292" t="str">
        <f t="shared" si="241"/>
        <v/>
      </c>
      <c r="D110" s="292" t="str">
        <f t="shared" si="242"/>
        <v/>
      </c>
      <c r="E110" s="292" t="str">
        <f t="shared" si="243"/>
        <v/>
      </c>
      <c r="F110" s="293" t="str">
        <f t="shared" si="244"/>
        <v/>
      </c>
      <c r="G110" s="293" t="str">
        <f t="shared" si="245"/>
        <v/>
      </c>
      <c r="H110" s="294" t="str">
        <f t="shared" si="246"/>
        <v/>
      </c>
      <c r="I110" s="294" t="str">
        <f t="shared" si="247"/>
        <v/>
      </c>
      <c r="J110" s="294" t="str">
        <f t="shared" si="248"/>
        <v/>
      </c>
      <c r="K110" s="294" t="str">
        <f t="shared" si="249"/>
        <v/>
      </c>
      <c r="L110" s="294" t="str">
        <f t="shared" si="250"/>
        <v/>
      </c>
      <c r="M110" s="294" t="str">
        <f t="shared" si="251"/>
        <v/>
      </c>
      <c r="N110" s="294" t="str">
        <f t="shared" si="252"/>
        <v/>
      </c>
      <c r="O110" s="294" t="str">
        <f t="shared" si="253"/>
        <v/>
      </c>
      <c r="P110" s="294" t="str">
        <f t="shared" si="254"/>
        <v/>
      </c>
      <c r="Q110" s="294" t="str">
        <f t="shared" si="255"/>
        <v/>
      </c>
      <c r="R110" s="294" t="str">
        <f t="shared" si="256"/>
        <v/>
      </c>
      <c r="S110" s="294" t="str">
        <f t="shared" si="256"/>
        <v/>
      </c>
      <c r="T110" s="294" t="str">
        <f t="shared" si="257"/>
        <v/>
      </c>
      <c r="U110" s="294" t="str">
        <f t="shared" si="258"/>
        <v/>
      </c>
      <c r="V110" s="295">
        <v>96</v>
      </c>
      <c r="W110" s="224"/>
      <c r="X110" s="224"/>
      <c r="Y110" s="224"/>
      <c r="Z110" s="225"/>
      <c r="AA110" s="225"/>
      <c r="AB110" s="222"/>
      <c r="AC110" s="226"/>
      <c r="AD110" s="226"/>
      <c r="AE110" s="226"/>
      <c r="AF110" s="226"/>
      <c r="AG110" s="226"/>
      <c r="AH110" s="226"/>
      <c r="AI110" s="226"/>
      <c r="AJ110" s="226"/>
      <c r="AK110" s="226"/>
      <c r="AL110" s="226"/>
      <c r="AM110" s="226"/>
      <c r="AN110" s="226"/>
      <c r="AO110" s="226"/>
      <c r="AP110" s="226"/>
      <c r="AQ110" s="226"/>
      <c r="AR110" s="226"/>
      <c r="AS110" s="224"/>
      <c r="AT110" s="221"/>
      <c r="AU110" s="221"/>
      <c r="AV110" s="224"/>
      <c r="AW110" s="222"/>
      <c r="AX110" s="222"/>
      <c r="AY110" s="223"/>
      <c r="AZ110" s="223"/>
      <c r="BA110" s="223"/>
      <c r="BB110" s="223"/>
      <c r="BC110" s="223"/>
      <c r="BD110" s="223"/>
      <c r="BE110" s="223"/>
      <c r="BF110" s="223"/>
      <c r="BG110" s="223"/>
      <c r="BH110" s="223"/>
      <c r="BI110" s="223"/>
      <c r="BJ110" s="223"/>
      <c r="BK110" s="223"/>
      <c r="BL110" s="223"/>
      <c r="BM110" s="223"/>
      <c r="BN110" s="223"/>
      <c r="BO110" s="223"/>
      <c r="BP110" s="224"/>
      <c r="BQ110" s="224"/>
      <c r="BR110" s="224"/>
      <c r="BS110" s="224"/>
      <c r="BT110" s="225"/>
      <c r="BU110" s="225"/>
      <c r="BV110" s="223"/>
      <c r="BW110" s="226"/>
      <c r="BX110" s="226"/>
      <c r="BY110" s="226"/>
      <c r="BZ110" s="226"/>
      <c r="CA110" s="226"/>
      <c r="CB110" s="226"/>
      <c r="CC110" s="226"/>
      <c r="CD110" s="226"/>
      <c r="CE110" s="226"/>
      <c r="CF110" s="226"/>
      <c r="CG110" s="226"/>
      <c r="CH110" s="226"/>
      <c r="CI110" s="226"/>
      <c r="CJ110" s="226"/>
      <c r="CK110" s="226"/>
      <c r="CL110" s="226"/>
      <c r="CM110" s="224"/>
      <c r="CN110" s="221"/>
      <c r="CO110" s="221"/>
      <c r="CP110" s="233"/>
      <c r="CQ110" s="222"/>
      <c r="CR110" s="222"/>
      <c r="CS110" s="225"/>
      <c r="CT110" s="223"/>
      <c r="CU110" s="223"/>
      <c r="CV110" s="223"/>
      <c r="CW110" s="223"/>
      <c r="CX110" s="223"/>
      <c r="CY110" s="223"/>
      <c r="CZ110" s="223"/>
      <c r="DA110" s="223"/>
      <c r="DB110" s="223"/>
      <c r="DC110" s="223"/>
      <c r="DD110" s="223"/>
      <c r="DE110" s="223"/>
      <c r="DF110" s="223"/>
      <c r="DG110" s="223"/>
      <c r="DH110" s="223"/>
      <c r="DI110" s="223"/>
      <c r="DJ110" s="224"/>
      <c r="DK110" s="224"/>
      <c r="DL110" s="224"/>
      <c r="DM110" s="224"/>
      <c r="DN110" s="225"/>
      <c r="DO110" s="225"/>
      <c r="DP110" s="225"/>
      <c r="DQ110" s="226"/>
      <c r="DR110" s="226"/>
      <c r="DS110" s="226"/>
      <c r="DT110" s="226"/>
      <c r="DU110" s="226"/>
      <c r="DV110" s="226"/>
      <c r="DW110" s="226"/>
      <c r="DX110" s="226"/>
      <c r="DY110" s="226"/>
      <c r="DZ110" s="226"/>
      <c r="EA110" s="226"/>
      <c r="EB110" s="226"/>
      <c r="EC110" s="226"/>
      <c r="ED110" s="226"/>
      <c r="EE110" s="226"/>
      <c r="EF110" s="226"/>
      <c r="EG110" s="224"/>
      <c r="EH110" s="221"/>
      <c r="EI110" s="221"/>
      <c r="EJ110" s="221"/>
      <c r="EK110" s="221"/>
      <c r="EL110" s="221"/>
      <c r="EM110" s="221"/>
      <c r="EN110" s="221"/>
      <c r="EO110" s="221"/>
      <c r="EP110" s="221"/>
      <c r="EQ110" s="221"/>
      <c r="ER110" s="221"/>
      <c r="ES110" s="221"/>
      <c r="ET110" s="221"/>
      <c r="EU110" s="254" t="str">
        <f>IFERROR(IF(AND('Classificação geral'!$H102="FEM",'Classificação geral'!$I102=1,'Classificação geral'!$F102="Mini"),'Classificação geral'!$A102,""),"")</f>
        <v/>
      </c>
      <c r="EV110" s="254" t="str">
        <f>IFERROR(IF(AND('Classificação geral'!$H102="FEM",'Classificação geral'!$I102=1,'Classificação geral'!F102="Mini"),'Classificação geral'!$B102,""),"")</f>
        <v/>
      </c>
      <c r="EW110" s="255" t="str">
        <f>IF($EV110='Classificação geral'!$B102,'Classificação geral'!$C102,"")</f>
        <v/>
      </c>
      <c r="EX110" s="255" t="str">
        <f>IF($EV110='Classificação geral'!$B102,'Classificação geral'!$D102,"")</f>
        <v/>
      </c>
      <c r="EY110" s="255" t="str">
        <f>IF($EV110='Classificação geral'!$B102,'Classificação geral'!$H102,"")</f>
        <v/>
      </c>
      <c r="EZ110" s="255" t="str">
        <f>IF($EY110='Classificação geral'!$H102,'Classificação geral'!$I102,"")</f>
        <v/>
      </c>
      <c r="FA110" s="255" t="str">
        <f>IF($EZ110='Classificação geral'!$I102,'Classificação geral'!$N102,"")</f>
        <v/>
      </c>
      <c r="FB110" s="255" t="str">
        <f>IF($EZ110='Classificação geral'!$I102,'Classificação geral'!$Q102,"")</f>
        <v/>
      </c>
      <c r="FC110" s="255" t="str">
        <f>IF($EZ110='Classificação geral'!$I102,'Classificação geral'!$R102,"")</f>
        <v/>
      </c>
      <c r="FD110" s="255" t="str">
        <f>IF($EZ110='Classificação geral'!$I102,'Classificação geral'!$J102,"")</f>
        <v/>
      </c>
      <c r="FE110" s="255" t="str">
        <f>IF($EZ110='Classificação geral'!$I102,'Classificação geral'!$S102,"")</f>
        <v/>
      </c>
      <c r="FF110" s="255" t="str">
        <f>IF($EZ110='Classificação geral'!$I102,'Classificação geral'!$U102,"")</f>
        <v/>
      </c>
      <c r="FG110" s="255" t="str">
        <f>IF($EZ110='Classificação geral'!$I102,'Classificação geral'!$V102,"")</f>
        <v/>
      </c>
      <c r="FH110" s="255" t="str">
        <f>IF($EZ110='Classificação geral'!$I102,'Classificação geral'!$K102,"")</f>
        <v/>
      </c>
      <c r="FI110" s="255" t="str">
        <f>IF($EZ110='Classificação geral'!$I102,'Classificação geral'!$W102,"")</f>
        <v/>
      </c>
      <c r="FJ110" s="255" t="str">
        <f>IF($EZ110='Classificação geral'!$I102,'Classificação geral'!$Y102,"")</f>
        <v/>
      </c>
      <c r="FK110" s="255" t="str">
        <f>IF($EZ110='Classificação geral'!$I102,'Classificação geral'!$Z102,"")</f>
        <v/>
      </c>
      <c r="FL110" s="255" t="str">
        <f>IF($EZ110='Classificação geral'!$I102,'Classificação geral'!$L102,"")</f>
        <v/>
      </c>
      <c r="FM110" s="255" t="str">
        <f>IF($EZ110='Classificação geral'!$I102,'Classificação geral'!$M102,"")</f>
        <v/>
      </c>
      <c r="FN110" s="255" t="str">
        <f>IF($EZ110='Classificação geral'!$I102,'Classificação geral'!$AG102,"")</f>
        <v/>
      </c>
      <c r="FO110" s="256" t="str">
        <f>IFERROR(RANK(FN110,FN:FN,0)+ COUNTIF($FN$13:FN109,FN110),"")</f>
        <v/>
      </c>
      <c r="FP110" s="244"/>
      <c r="FQ110" s="254" t="str">
        <f>IFERROR(IF(AND('Classificação geral'!$H102="mas",'Classificação geral'!$I102=1,'Classificação geral'!$F102="Mini"),'Classificação geral'!$A102,""),"")</f>
        <v/>
      </c>
      <c r="FR110" s="254" t="str">
        <f>IFERROR(IF(AND('Classificação geral'!$H102="mas",'Classificação geral'!$I102=1,'Classificação geral'!$F102="Mini"),'Classificação geral'!$B102,""),"")</f>
        <v/>
      </c>
      <c r="FS110" s="255" t="str">
        <f>IF($FR110='Classificação geral'!$B102,'Classificação geral'!$C102,"")</f>
        <v/>
      </c>
      <c r="FT110" s="255" t="str">
        <f>IF($FR110='Classificação geral'!$B102,'Classificação geral'!$D102,"")</f>
        <v/>
      </c>
      <c r="FU110" s="255" t="str">
        <f>IF($FR110='Classificação geral'!$B102,'Classificação geral'!$H102,"")</f>
        <v/>
      </c>
      <c r="FV110" s="254" t="str">
        <f>IFERROR(IF(AND($FU110="mas",'Classificação geral'!$I102=1),'Classificação geral'!I102,""),"")</f>
        <v/>
      </c>
      <c r="FW110" s="254" t="str">
        <f>IFERROR(IF(AND($FU110="mas",'Classificação geral'!$I102=1),'Classificação geral'!N102,""),"")</f>
        <v/>
      </c>
      <c r="FX110" s="254" t="str">
        <f>IFERROR(IF(AND($FU110="mas",'Classificação geral'!$I102=1),'Classificação geral'!Q102,""),"")</f>
        <v/>
      </c>
      <c r="FY110" s="254" t="str">
        <f>IFERROR(IF(AND($FU110="mas",'Classificação geral'!$I102=1),'Classificação geral'!R102,""),"")</f>
        <v/>
      </c>
      <c r="FZ110" s="254" t="str">
        <f>IFERROR(IF(AND($FU110="mas",'Classificação geral'!$I102=1),'Classificação geral'!J102,""),"")</f>
        <v/>
      </c>
      <c r="GA110" s="254" t="str">
        <f>IFERROR(IF(AND($FU110="mas",'Classificação geral'!$I102=1),'Classificação geral'!S102,""),"")</f>
        <v/>
      </c>
      <c r="GB110" s="254" t="str">
        <f>IFERROR(IF(AND($FU110="mas",'Classificação geral'!$I102=1),'Classificação geral'!U102,""),"")</f>
        <v/>
      </c>
      <c r="GC110" s="254" t="str">
        <f>IFERROR(IF(AND($FU110="mas",'Classificação geral'!$I102=1),'Classificação geral'!V102,""),"")</f>
        <v/>
      </c>
      <c r="GD110" s="254" t="str">
        <f>IFERROR(IF(AND($FU110="mas",'Classificação geral'!$I102=1),'Classificação geral'!K102,""),"")</f>
        <v/>
      </c>
      <c r="GE110" s="254" t="str">
        <f>IFERROR(IF(AND($FU110="mas",'Classificação geral'!$I102=1),'Classificação geral'!W102,""),"")</f>
        <v/>
      </c>
      <c r="GF110" s="254" t="str">
        <f>IFERROR(IF(AND($FU110="mas",'Classificação geral'!$I102=1),'Classificação geral'!Y102,""),"")</f>
        <v/>
      </c>
      <c r="GG110" s="254" t="str">
        <f>IFERROR(IF(AND($FU110="mas",'Classificação geral'!$I102=1),'Classificação geral'!Z102,""),"")</f>
        <v/>
      </c>
      <c r="GH110" s="254" t="str">
        <f>IFERROR(IF(AND($FU110="mas",'Classificação geral'!$I102=1),'Classificação geral'!L102,""),"")</f>
        <v/>
      </c>
      <c r="GI110" s="254" t="str">
        <f>IFERROR(IF(AND($FU110="mas",'Classificação geral'!$I102=1),'Classificação geral'!M102,""),"")</f>
        <v/>
      </c>
      <c r="GJ110" s="302" t="str">
        <f>IFERROR(IF(AND($FU110="mas",'Classificação geral'!$I102=1),'Classificação geral'!AG102,""),"")</f>
        <v/>
      </c>
      <c r="GK110" s="256" t="str">
        <f>IFERROR(RANK(GJ110,GJ:GJ,0)+ COUNTIF($GJ$13:GJ109,GJ110),"")</f>
        <v/>
      </c>
      <c r="GL110" s="244"/>
      <c r="GM110" s="254" t="str">
        <f>IFERROR(IF(AND('Classificação geral'!$H102="fem",'Classificação geral'!$I102=2,'Classificação geral'!$F102="Mini"),'Classificação geral'!$A102,""),"")</f>
        <v/>
      </c>
      <c r="GN110" s="254" t="str">
        <f>IFERROR(IF(AND('Classificação geral'!$H102="fem",'Classificação geral'!$I102=2,'Classificação geral'!$F102="Mini"),'Classificação geral'!$B102,""),"")</f>
        <v/>
      </c>
      <c r="GO110" s="255" t="str">
        <f>IF($GN110='Classificação geral'!$B102,'Classificação geral'!$C102,"")</f>
        <v/>
      </c>
      <c r="GP110" s="255" t="str">
        <f>IF($GN110='Classificação geral'!$B102,'Classificação geral'!$D102,"")</f>
        <v/>
      </c>
      <c r="GQ110" s="255" t="str">
        <f>IF($GN110='Classificação geral'!$B102,'Classificação geral'!$H102,"")</f>
        <v/>
      </c>
      <c r="GR110" s="254" t="str">
        <f>IFERROR(IF(AND($GQ110="fem",'Classificação geral'!$I102=2),'Classificação geral'!I102,""),"")</f>
        <v/>
      </c>
      <c r="GS110" s="254" t="str">
        <f>IFERROR(IF(AND($GQ110="fem",'Classificação geral'!$I102=2),'Classificação geral'!N102,""),"")</f>
        <v/>
      </c>
      <c r="GT110" s="254" t="str">
        <f>IFERROR(IF(AND($GQ110="fem",'Classificação geral'!$I102=2),'Classificação geral'!Q102,""),"")</f>
        <v/>
      </c>
      <c r="GU110" s="254" t="str">
        <f>IFERROR(IF(AND($GQ110="fem",'Classificação geral'!$I102=2),'Classificação geral'!R102,""),"")</f>
        <v/>
      </c>
      <c r="GV110" s="254" t="str">
        <f>IFERROR(IF(AND($GQ110="fem",'Classificação geral'!$I102=2),'Classificação geral'!J102,""),"")</f>
        <v/>
      </c>
      <c r="GW110" s="254" t="str">
        <f>IFERROR(IF(AND($GQ110="fem",'Classificação geral'!$I102=2),'Classificação geral'!S102,""),"")</f>
        <v/>
      </c>
      <c r="GX110" s="254" t="str">
        <f>IFERROR(IF(AND($GQ110="fem",'Classificação geral'!$I102=2),'Classificação geral'!U102,""),"")</f>
        <v/>
      </c>
      <c r="GY110" s="254" t="str">
        <f>IFERROR(IF(AND($GQ110="fem",'Classificação geral'!$I102=2),'Classificação geral'!V102,""),"")</f>
        <v/>
      </c>
      <c r="GZ110" s="254" t="str">
        <f>IFERROR(IF(AND($GQ110="fem",'Classificação geral'!$I102=2),'Classificação geral'!K102,""),"")</f>
        <v/>
      </c>
      <c r="HA110" s="254" t="str">
        <f>IFERROR(IF(AND($GQ110="fem",'Classificação geral'!$I102=2),'Classificação geral'!W102,""),"")</f>
        <v/>
      </c>
      <c r="HB110" s="254" t="str">
        <f>IFERROR(IF(AND($GQ110="fem",'Classificação geral'!$I102=2),'Classificação geral'!Y102,""),"")</f>
        <v/>
      </c>
      <c r="HC110" s="254" t="str">
        <f>IFERROR(IF(AND($GQ110="fem",'Classificação geral'!$I102=2),'Classificação geral'!Z102,""),"")</f>
        <v/>
      </c>
      <c r="HD110" s="254" t="str">
        <f>IFERROR(IF(AND($GQ110="fem",'Classificação geral'!$I102=2),'Classificação geral'!L102,""),"")</f>
        <v/>
      </c>
      <c r="HE110" s="254" t="str">
        <f>IFERROR(IF(AND($GQ110="fem",'Classificação geral'!$I102=2),'Classificação geral'!M102,""),"")</f>
        <v/>
      </c>
      <c r="HF110" s="254" t="str">
        <f>IFERROR(IF(AND($GQ110="fem",'Classificação geral'!$I102=2),'Classificação geral'!AG102,""),"")</f>
        <v/>
      </c>
      <c r="HG110" s="256" t="str">
        <f>IFERROR(RANK(HF110,HF:HF,0)+ COUNTIF(HF$13:$HF108,HF110),"")</f>
        <v/>
      </c>
      <c r="HH110" s="244"/>
      <c r="HI110" s="254" t="str">
        <f>IFERROR(IF(AND('Classificação geral'!$H102="mas",'Classificação geral'!$I102=2,'Classificação geral'!$F102="Mini"),'Classificação geral'!$A102,""),"")</f>
        <v/>
      </c>
      <c r="HJ110" s="254" t="str">
        <f>IFERROR(IF(AND('Classificação geral'!$H102="mas",'Classificação geral'!$I102=2,'Classificação geral'!$F102="Mini"),'Classificação geral'!$B102,""),"")</f>
        <v/>
      </c>
      <c r="HK110" s="255" t="str">
        <f>IF($HJ110='Classificação geral'!$B102,'Classificação geral'!$C102,"")</f>
        <v/>
      </c>
      <c r="HL110" s="255" t="str">
        <f>IF($HJ110='Classificação geral'!$B102,'Classificação geral'!$D102,"")</f>
        <v/>
      </c>
      <c r="HM110" s="255" t="str">
        <f>IF($HJ110='Classificação geral'!$B102,'Classificação geral'!$H102,"")</f>
        <v/>
      </c>
      <c r="HN110" s="254" t="str">
        <f>IFERROR(IF(AND($HM110="mas",'Classificação geral'!$I102=2),'Classificação geral'!I102,""),"")</f>
        <v/>
      </c>
      <c r="HO110" s="254" t="str">
        <f>IFERROR(IF(AND($HM110="mas",'Classificação geral'!$I102=2),'Classificação geral'!N102,""),"")</f>
        <v/>
      </c>
      <c r="HP110" s="254" t="str">
        <f>IFERROR(IF(AND($HM110="mas",'Classificação geral'!$I102=2),'Classificação geral'!Q102,""),"")</f>
        <v/>
      </c>
      <c r="HQ110" s="254" t="str">
        <f>IFERROR(IF(AND($HM110="mas",'Classificação geral'!$I102=2),'Classificação geral'!R102,""),"")</f>
        <v/>
      </c>
      <c r="HR110" s="254" t="str">
        <f>IFERROR(IF(AND($HM110="mas",'Classificação geral'!$I102=2),'Classificação geral'!J102,""),"")</f>
        <v/>
      </c>
      <c r="HS110" s="254" t="str">
        <f>IFERROR(IF(AND($HM110="mas",'Classificação geral'!$I102=2),'Classificação geral'!S102,""),"")</f>
        <v/>
      </c>
      <c r="HT110" s="254" t="str">
        <f>IFERROR(IF(AND($HM110="mas",'Classificação geral'!$I102=2),'Classificação geral'!U102,""),"")</f>
        <v/>
      </c>
      <c r="HU110" s="254" t="str">
        <f>IFERROR(IF(AND($HM110="mas",'Classificação geral'!$I102=2),'Classificação geral'!V102,""),"")</f>
        <v/>
      </c>
      <c r="HV110" s="254" t="str">
        <f>IFERROR(IF(AND($HM110="mas",'Classificação geral'!$I102=2),'Classificação geral'!J102,""),"")</f>
        <v/>
      </c>
      <c r="HW110" s="254" t="str">
        <f>IFERROR(IF(AND($HM110="mas",'Classificação geral'!$I102=2),'Classificação geral'!W102,""),"")</f>
        <v/>
      </c>
      <c r="HX110" s="254" t="str">
        <f>IFERROR(IF(AND($HM110="mas",'Classificação geral'!$I102=2),'Classificação geral'!Y102,""),"")</f>
        <v/>
      </c>
      <c r="HY110" s="254" t="str">
        <f>IFERROR(IF(AND($HM110="mas",'Classificação geral'!$I102=2),'Classificação geral'!Z102,""),"")</f>
        <v/>
      </c>
      <c r="HZ110" s="254" t="str">
        <f>IFERROR(IF(AND($HM110="mas",'Classificação geral'!$I102=2),'Classificação geral'!L102,""),"")</f>
        <v/>
      </c>
      <c r="IA110" s="254" t="str">
        <f>IFERROR(IF(AND($HM110="mas",'Classificação geral'!$I102=2),'Classificação geral'!$AG102,""),"")</f>
        <v/>
      </c>
      <c r="IB110" s="256" t="str">
        <f>IFERROR(RANK(IA110,IA:IA,0)+ COUNTIF($IA$13:IA$13,IA110),"")</f>
        <v/>
      </c>
      <c r="IC110" s="244"/>
      <c r="ID110" s="254" t="str">
        <f>IFERROR(IF(AND('Classificação geral'!$H102="fem",'Classificação geral'!$I102=3,'Classificação geral'!$F102="Mini"),'Classificação geral'!$A102,""),"")</f>
        <v/>
      </c>
      <c r="IE110" s="254" t="str">
        <f>IFERROR(IF(AND('Classificação geral'!$H102="fem",'Classificação geral'!$I102=3,'Classificação geral'!$F102="Mini"),'Classificação geral'!$B102,""),"")</f>
        <v/>
      </c>
      <c r="IF110" s="255" t="str">
        <f>IF($IE110='Classificação geral'!$B102,'Classificação geral'!$C102,"")</f>
        <v/>
      </c>
      <c r="IG110" s="255" t="str">
        <f>IF($IE110='Classificação geral'!$B102,'Classificação geral'!$D102,"")</f>
        <v/>
      </c>
      <c r="IH110" s="255" t="str">
        <f>IF($IE110='Classificação geral'!$B102,'Classificação geral'!$H102,"")</f>
        <v/>
      </c>
      <c r="II110" s="255" t="str">
        <f>IF($IH110='Classificação geral'!$H102,'Classificação geral'!$I102,"")</f>
        <v/>
      </c>
      <c r="IJ110" s="255" t="str">
        <f>IF($II110='Classificação geral'!$I102,'Classificação geral'!$N102,"")</f>
        <v/>
      </c>
      <c r="IK110" s="255" t="str">
        <f>IF($II110='Classificação geral'!$I102,'Classificação geral'!$Q102,"")</f>
        <v/>
      </c>
      <c r="IL110" s="255" t="str">
        <f>IF($II110='Classificação geral'!$I102,'Classificação geral'!$R102,"")</f>
        <v/>
      </c>
      <c r="IM110" s="255" t="str">
        <f>IF($II110='Classificação geral'!$I102,'Classificação geral'!$J102,"")</f>
        <v/>
      </c>
      <c r="IN110" s="255" t="str">
        <f>IF($II110='Classificação geral'!$I102,'Classificação geral'!$S102,"")</f>
        <v/>
      </c>
      <c r="IO110" s="255" t="str">
        <f>IF($II110='Classificação geral'!$I102,'Classificação geral'!$U102,"")</f>
        <v/>
      </c>
      <c r="IP110" s="255" t="str">
        <f>IF($II110='Classificação geral'!$I102,'Classificação geral'!$V102,"")</f>
        <v/>
      </c>
      <c r="IQ110" s="255" t="str">
        <f>IF($II110='Classificação geral'!$I102,'Classificação geral'!$K102,"")</f>
        <v/>
      </c>
      <c r="IR110" s="255" t="str">
        <f>IF($II110='Classificação geral'!$I102,'Classificação geral'!$W102,"")</f>
        <v/>
      </c>
      <c r="IS110" s="255" t="str">
        <f>IF($II110='Classificação geral'!$I102,'Classificação geral'!$Y102,"")</f>
        <v/>
      </c>
      <c r="IT110" s="255" t="str">
        <f>IF($II110='Classificação geral'!$I102,'Classificação geral'!$Z102,"")</f>
        <v/>
      </c>
      <c r="IU110" s="255" t="str">
        <f>IF($II110='Classificação geral'!$I102,'Classificação geral'!$L102,"")</f>
        <v/>
      </c>
      <c r="IV110" s="255" t="str">
        <f>IF($II110='Classificação geral'!$I102,'Classificação geral'!$M102,"")</f>
        <v/>
      </c>
      <c r="IW110" s="255" t="str">
        <f>IF($II110='Classificação geral'!$I102,'Classificação geral'!$AG102,"")</f>
        <v/>
      </c>
      <c r="IX110" s="256" t="str">
        <f>IFERROR(RANK(IW110,IW:IW,0)+ COUNTIF($IW$13:IW108,IW110),"")</f>
        <v/>
      </c>
      <c r="IY110" s="244"/>
      <c r="IZ110" s="254" t="str">
        <f>IFERROR(IF(AND('Classificação geral'!$H102="mas",'Classificação geral'!$I102=3,'Classificação geral'!$F102="Mini"),'Classificação geral'!$A102,""),"")</f>
        <v/>
      </c>
      <c r="JA110" s="254" t="str">
        <f>IFERROR(IF(AND('Classificação geral'!$H102="mas",'Classificação geral'!$I102=3,'Classificação geral'!$F102="Mini"),'Classificação geral'!$B102,""),"")</f>
        <v/>
      </c>
      <c r="JB110" s="255" t="str">
        <f>IF($JA110='Classificação geral'!$B102,'Classificação geral'!$C102,"")</f>
        <v/>
      </c>
      <c r="JC110" s="255" t="str">
        <f>IF($JA110='Classificação geral'!$B102,'Classificação geral'!$D102,"")</f>
        <v/>
      </c>
      <c r="JD110" s="255" t="str">
        <f>IF($JA110='Classificação geral'!$B102,'Classificação geral'!$H102,"")</f>
        <v/>
      </c>
      <c r="JE110" s="254" t="str">
        <f>IFERROR(IF(AND($JD110="mas",'Classificação geral'!$I102=3),'Classificação geral'!I102,""),"")</f>
        <v/>
      </c>
      <c r="JF110" s="254" t="str">
        <f>IFERROR(IF(AND($JD110="mas",'Classificação geral'!$I102=3),'Classificação geral'!N102,""),"")</f>
        <v/>
      </c>
      <c r="JG110" s="254" t="str">
        <f>IFERROR(IF(AND($JD110="mas",'Classificação geral'!$I102=3),'Classificação geral'!Q102,""),"")</f>
        <v/>
      </c>
      <c r="JH110" s="254" t="str">
        <f>IFERROR(IF(AND($JD110="mas",'Classificação geral'!$I102=3),'Classificação geral'!R102,""),"")</f>
        <v/>
      </c>
      <c r="JI110" s="254" t="str">
        <f>IFERROR(IF(AND($JD110="mas",'Classificação geral'!$I102=3),'Classificação geral'!J102,""),"")</f>
        <v/>
      </c>
      <c r="JJ110" s="254" t="str">
        <f>IFERROR(IF(AND($JD110="mas",'Classificação geral'!$I102=3),'Classificação geral'!S102,""),"")</f>
        <v/>
      </c>
      <c r="JK110" s="254" t="str">
        <f>IFERROR(IF(AND($JD110="mas",'Classificação geral'!$I102=3),'Classificação geral'!U102,""),"")</f>
        <v/>
      </c>
      <c r="JL110" s="254" t="str">
        <f>IFERROR(IF(AND($JD110="mas",'Classificação geral'!$I102=3),'Classificação geral'!V102,""),"")</f>
        <v/>
      </c>
      <c r="JM110" s="254" t="str">
        <f>IFERROR(IF(AND($JD110="mas",'Classificação geral'!$I102=3),'Classificação geral'!K102,""),"")</f>
        <v/>
      </c>
      <c r="JN110" s="254" t="str">
        <f>IFERROR(IF(AND($JD110="mas",'Classificação geral'!$I102=3),'Classificação geral'!W102,""),"")</f>
        <v/>
      </c>
      <c r="JO110" s="254" t="str">
        <f>IFERROR(IF(AND($JD110="mas",'Classificação geral'!$I102=3),'Classificação geral'!Y102,""),"")</f>
        <v/>
      </c>
      <c r="JP110" s="254" t="str">
        <f>IFERROR(IF(AND($JD110="mas",'Classificação geral'!$I102=3),'Classificação geral'!Z102,""),"")</f>
        <v/>
      </c>
      <c r="JQ110" s="254" t="str">
        <f>IFERROR(IF(AND($JD110="mas",'Classificação geral'!$I102=3),'Classificação geral'!L102,""),"")</f>
        <v/>
      </c>
      <c r="JR110" s="254" t="str">
        <f>IFERROR(IF(AND($JD110="mas",'Classificação geral'!$I102=3),'Classificação geral'!$AG102,""),"")</f>
        <v/>
      </c>
      <c r="JS110" s="256" t="str">
        <f>IFERROR(RANK(JR110,JR:JR,0)+ COUNTIF(JR$13:$JR108,JR110),"")</f>
        <v/>
      </c>
    </row>
    <row r="111" spans="1:279" s="230" customFormat="1" ht="24.75" customHeight="1" x14ac:dyDescent="0.4">
      <c r="A111" s="221"/>
      <c r="B111" s="233"/>
      <c r="C111" s="292" t="str">
        <f t="shared" si="241"/>
        <v/>
      </c>
      <c r="D111" s="292" t="str">
        <f t="shared" si="242"/>
        <v/>
      </c>
      <c r="E111" s="292" t="str">
        <f t="shared" si="243"/>
        <v/>
      </c>
      <c r="F111" s="293" t="str">
        <f t="shared" si="244"/>
        <v/>
      </c>
      <c r="G111" s="293" t="str">
        <f t="shared" si="245"/>
        <v/>
      </c>
      <c r="H111" s="294" t="str">
        <f t="shared" si="246"/>
        <v/>
      </c>
      <c r="I111" s="294" t="str">
        <f t="shared" si="247"/>
        <v/>
      </c>
      <c r="J111" s="294" t="str">
        <f t="shared" si="248"/>
        <v/>
      </c>
      <c r="K111" s="294" t="str">
        <f t="shared" si="249"/>
        <v/>
      </c>
      <c r="L111" s="294" t="str">
        <f t="shared" si="250"/>
        <v/>
      </c>
      <c r="M111" s="294" t="str">
        <f t="shared" si="251"/>
        <v/>
      </c>
      <c r="N111" s="294" t="str">
        <f t="shared" si="252"/>
        <v/>
      </c>
      <c r="O111" s="294" t="str">
        <f t="shared" si="253"/>
        <v/>
      </c>
      <c r="P111" s="294" t="str">
        <f t="shared" si="254"/>
        <v/>
      </c>
      <c r="Q111" s="294" t="str">
        <f t="shared" si="255"/>
        <v/>
      </c>
      <c r="R111" s="294" t="str">
        <f t="shared" si="256"/>
        <v/>
      </c>
      <c r="S111" s="294" t="str">
        <f t="shared" si="256"/>
        <v/>
      </c>
      <c r="T111" s="294" t="str">
        <f t="shared" si="257"/>
        <v/>
      </c>
      <c r="U111" s="294" t="str">
        <f t="shared" si="258"/>
        <v/>
      </c>
      <c r="V111" s="295">
        <v>97</v>
      </c>
      <c r="W111" s="224"/>
      <c r="X111" s="224"/>
      <c r="Y111" s="224"/>
      <c r="Z111" s="225"/>
      <c r="AA111" s="225"/>
      <c r="AB111" s="222"/>
      <c r="AC111" s="226"/>
      <c r="AD111" s="226"/>
      <c r="AE111" s="226"/>
      <c r="AF111" s="226"/>
      <c r="AG111" s="226"/>
      <c r="AH111" s="226"/>
      <c r="AI111" s="226"/>
      <c r="AJ111" s="226"/>
      <c r="AK111" s="226"/>
      <c r="AL111" s="226"/>
      <c r="AM111" s="226"/>
      <c r="AN111" s="226"/>
      <c r="AO111" s="226"/>
      <c r="AP111" s="226"/>
      <c r="AQ111" s="226"/>
      <c r="AR111" s="226"/>
      <c r="AS111" s="224"/>
      <c r="AT111" s="221"/>
      <c r="AU111" s="221"/>
      <c r="AV111" s="224"/>
      <c r="AW111" s="222"/>
      <c r="AX111" s="222"/>
      <c r="AY111" s="223"/>
      <c r="AZ111" s="223"/>
      <c r="BA111" s="223"/>
      <c r="BB111" s="223"/>
      <c r="BC111" s="223"/>
      <c r="BD111" s="223"/>
      <c r="BE111" s="223"/>
      <c r="BF111" s="223"/>
      <c r="BG111" s="223"/>
      <c r="BH111" s="223"/>
      <c r="BI111" s="223"/>
      <c r="BJ111" s="223"/>
      <c r="BK111" s="223"/>
      <c r="BL111" s="223"/>
      <c r="BM111" s="223"/>
      <c r="BN111" s="223"/>
      <c r="BO111" s="223"/>
      <c r="BP111" s="224"/>
      <c r="BQ111" s="224"/>
      <c r="BR111" s="224"/>
      <c r="BS111" s="224"/>
      <c r="BT111" s="225"/>
      <c r="BU111" s="225"/>
      <c r="BV111" s="223"/>
      <c r="BW111" s="226"/>
      <c r="BX111" s="226"/>
      <c r="BY111" s="226"/>
      <c r="BZ111" s="226"/>
      <c r="CA111" s="226"/>
      <c r="CB111" s="226"/>
      <c r="CC111" s="226"/>
      <c r="CD111" s="226"/>
      <c r="CE111" s="226"/>
      <c r="CF111" s="226"/>
      <c r="CG111" s="226"/>
      <c r="CH111" s="226"/>
      <c r="CI111" s="226"/>
      <c r="CJ111" s="226"/>
      <c r="CK111" s="226"/>
      <c r="CL111" s="226"/>
      <c r="CM111" s="224"/>
      <c r="CN111" s="221"/>
      <c r="CO111" s="221"/>
      <c r="CP111" s="233"/>
      <c r="CQ111" s="222"/>
      <c r="CR111" s="222"/>
      <c r="CS111" s="225"/>
      <c r="CT111" s="223"/>
      <c r="CU111" s="223"/>
      <c r="CV111" s="223"/>
      <c r="CW111" s="223"/>
      <c r="CX111" s="223"/>
      <c r="CY111" s="223"/>
      <c r="CZ111" s="223"/>
      <c r="DA111" s="223"/>
      <c r="DB111" s="223"/>
      <c r="DC111" s="223"/>
      <c r="DD111" s="223"/>
      <c r="DE111" s="223"/>
      <c r="DF111" s="223"/>
      <c r="DG111" s="223"/>
      <c r="DH111" s="223"/>
      <c r="DI111" s="223"/>
      <c r="DJ111" s="224"/>
      <c r="DK111" s="224"/>
      <c r="DL111" s="224"/>
      <c r="DM111" s="224"/>
      <c r="DN111" s="225"/>
      <c r="DO111" s="225"/>
      <c r="DP111" s="225"/>
      <c r="DQ111" s="226"/>
      <c r="DR111" s="226"/>
      <c r="DS111" s="226"/>
      <c r="DT111" s="226"/>
      <c r="DU111" s="226"/>
      <c r="DV111" s="226"/>
      <c r="DW111" s="226"/>
      <c r="DX111" s="226"/>
      <c r="DY111" s="226"/>
      <c r="DZ111" s="226"/>
      <c r="EA111" s="226"/>
      <c r="EB111" s="226"/>
      <c r="EC111" s="226"/>
      <c r="ED111" s="226"/>
      <c r="EE111" s="226"/>
      <c r="EF111" s="226"/>
      <c r="EG111" s="224"/>
      <c r="EH111" s="221"/>
      <c r="EI111" s="221"/>
      <c r="EJ111" s="221"/>
      <c r="EK111" s="221"/>
      <c r="EL111" s="221"/>
      <c r="EM111" s="221"/>
      <c r="EN111" s="221"/>
      <c r="EO111" s="221"/>
      <c r="EP111" s="221"/>
      <c r="EQ111" s="221"/>
      <c r="ER111" s="221"/>
      <c r="ES111" s="221"/>
      <c r="ET111" s="221"/>
      <c r="EU111" s="254" t="str">
        <f>IFERROR(IF(AND('Classificação geral'!$H103="FEM",'Classificação geral'!$I103=1,'Classificação geral'!$F103="Mini"),'Classificação geral'!$A103,""),"")</f>
        <v/>
      </c>
      <c r="EV111" s="254" t="str">
        <f>IFERROR(IF(AND('Classificação geral'!$H103="FEM",'Classificação geral'!$I103=1,'Classificação geral'!F103="Mini"),'Classificação geral'!$B103,""),"")</f>
        <v/>
      </c>
      <c r="EW111" s="255" t="str">
        <f>IF($EV111='Classificação geral'!$B103,'Classificação geral'!$C103,"")</f>
        <v/>
      </c>
      <c r="EX111" s="255" t="str">
        <f>IF($EV111='Classificação geral'!$B103,'Classificação geral'!$D103,"")</f>
        <v/>
      </c>
      <c r="EY111" s="255" t="str">
        <f>IF($EV111='Classificação geral'!$B103,'Classificação geral'!$H103,"")</f>
        <v/>
      </c>
      <c r="EZ111" s="255" t="str">
        <f>IF($EY111='Classificação geral'!$H103,'Classificação geral'!$I103,"")</f>
        <v/>
      </c>
      <c r="FA111" s="255" t="str">
        <f>IF($EZ111='Classificação geral'!$I103,'Classificação geral'!$N103,"")</f>
        <v/>
      </c>
      <c r="FB111" s="255" t="str">
        <f>IF($EZ111='Classificação geral'!$I103,'Classificação geral'!$Q103,"")</f>
        <v/>
      </c>
      <c r="FC111" s="255" t="str">
        <f>IF($EZ111='Classificação geral'!$I103,'Classificação geral'!$R103,"")</f>
        <v/>
      </c>
      <c r="FD111" s="255" t="str">
        <f>IF($EZ111='Classificação geral'!$I103,'Classificação geral'!$J103,"")</f>
        <v/>
      </c>
      <c r="FE111" s="255" t="str">
        <f>IF($EZ111='Classificação geral'!$I103,'Classificação geral'!$S103,"")</f>
        <v/>
      </c>
      <c r="FF111" s="255" t="str">
        <f>IF($EZ111='Classificação geral'!$I103,'Classificação geral'!$U103,"")</f>
        <v/>
      </c>
      <c r="FG111" s="255" t="str">
        <f>IF($EZ111='Classificação geral'!$I103,'Classificação geral'!$V103,"")</f>
        <v/>
      </c>
      <c r="FH111" s="255" t="str">
        <f>IF($EZ111='Classificação geral'!$I103,'Classificação geral'!$K103,"")</f>
        <v/>
      </c>
      <c r="FI111" s="255" t="str">
        <f>IF($EZ111='Classificação geral'!$I103,'Classificação geral'!$W103,"")</f>
        <v/>
      </c>
      <c r="FJ111" s="255" t="str">
        <f>IF($EZ111='Classificação geral'!$I103,'Classificação geral'!$Y103,"")</f>
        <v/>
      </c>
      <c r="FK111" s="255" t="str">
        <f>IF($EZ111='Classificação geral'!$I103,'Classificação geral'!$Z103,"")</f>
        <v/>
      </c>
      <c r="FL111" s="255" t="str">
        <f>IF($EZ111='Classificação geral'!$I103,'Classificação geral'!$L103,"")</f>
        <v/>
      </c>
      <c r="FM111" s="255" t="str">
        <f>IF($EZ111='Classificação geral'!$I103,'Classificação geral'!$M103,"")</f>
        <v/>
      </c>
      <c r="FN111" s="255" t="str">
        <f>IF($EZ111='Classificação geral'!$I103,'Classificação geral'!$AG103,"")</f>
        <v/>
      </c>
      <c r="FO111" s="256" t="str">
        <f>IFERROR(RANK(FN111,FN:FN,0)+ COUNTIF($FN$13:FN110,FN111),"")</f>
        <v/>
      </c>
      <c r="FP111" s="244"/>
      <c r="FQ111" s="254" t="str">
        <f>IFERROR(IF(AND('Classificação geral'!$H103="mas",'Classificação geral'!$I103=1,'Classificação geral'!$F103="Mini"),'Classificação geral'!$A103,""),"")</f>
        <v/>
      </c>
      <c r="FR111" s="254" t="str">
        <f>IFERROR(IF(AND('Classificação geral'!$H103="mas",'Classificação geral'!$I103=1,'Classificação geral'!$F103="Mini"),'Classificação geral'!$B103,""),"")</f>
        <v/>
      </c>
      <c r="FS111" s="255" t="str">
        <f>IF($FR111='Classificação geral'!$B103,'Classificação geral'!$C103,"")</f>
        <v/>
      </c>
      <c r="FT111" s="255" t="str">
        <f>IF($FR111='Classificação geral'!$B103,'Classificação geral'!$D103,"")</f>
        <v/>
      </c>
      <c r="FU111" s="255" t="str">
        <f>IF($FR111='Classificação geral'!$B103,'Classificação geral'!$H103,"")</f>
        <v/>
      </c>
      <c r="FV111" s="254" t="str">
        <f>IFERROR(IF(AND($FU111="mas",'Classificação geral'!$I103=1),'Classificação geral'!I103,""),"")</f>
        <v/>
      </c>
      <c r="FW111" s="254" t="str">
        <f>IFERROR(IF(AND($FU111="mas",'Classificação geral'!$I103=1),'Classificação geral'!N103,""),"")</f>
        <v/>
      </c>
      <c r="FX111" s="254" t="str">
        <f>IFERROR(IF(AND($FU111="mas",'Classificação geral'!$I103=1),'Classificação geral'!Q103,""),"")</f>
        <v/>
      </c>
      <c r="FY111" s="254" t="str">
        <f>IFERROR(IF(AND($FU111="mas",'Classificação geral'!$I103=1),'Classificação geral'!R103,""),"")</f>
        <v/>
      </c>
      <c r="FZ111" s="254" t="str">
        <f>IFERROR(IF(AND($FU111="mas",'Classificação geral'!$I103=1),'Classificação geral'!J103,""),"")</f>
        <v/>
      </c>
      <c r="GA111" s="254" t="str">
        <f>IFERROR(IF(AND($FU111="mas",'Classificação geral'!$I103=1),'Classificação geral'!S103,""),"")</f>
        <v/>
      </c>
      <c r="GB111" s="254" t="str">
        <f>IFERROR(IF(AND($FU111="mas",'Classificação geral'!$I103=1),'Classificação geral'!U103,""),"")</f>
        <v/>
      </c>
      <c r="GC111" s="254" t="str">
        <f>IFERROR(IF(AND($FU111="mas",'Classificação geral'!$I103=1),'Classificação geral'!V103,""),"")</f>
        <v/>
      </c>
      <c r="GD111" s="254" t="str">
        <f>IFERROR(IF(AND($FU111="mas",'Classificação geral'!$I103=1),'Classificação geral'!K103,""),"")</f>
        <v/>
      </c>
      <c r="GE111" s="254" t="str">
        <f>IFERROR(IF(AND($FU111="mas",'Classificação geral'!$I103=1),'Classificação geral'!W103,""),"")</f>
        <v/>
      </c>
      <c r="GF111" s="254" t="str">
        <f>IFERROR(IF(AND($FU111="mas",'Classificação geral'!$I103=1),'Classificação geral'!Y103,""),"")</f>
        <v/>
      </c>
      <c r="GG111" s="254" t="str">
        <f>IFERROR(IF(AND($FU111="mas",'Classificação geral'!$I103=1),'Classificação geral'!Z103,""),"")</f>
        <v/>
      </c>
      <c r="GH111" s="254" t="str">
        <f>IFERROR(IF(AND($FU111="mas",'Classificação geral'!$I103=1),'Classificação geral'!L103,""),"")</f>
        <v/>
      </c>
      <c r="GI111" s="254" t="str">
        <f>IFERROR(IF(AND($FU111="mas",'Classificação geral'!$I103=1),'Classificação geral'!M103,""),"")</f>
        <v/>
      </c>
      <c r="GJ111" s="302" t="str">
        <f>IFERROR(IF(AND($FU111="mas",'Classificação geral'!$I103=1),'Classificação geral'!AG103,""),"")</f>
        <v/>
      </c>
      <c r="GK111" s="256" t="str">
        <f>IFERROR(RANK(GJ111,GJ:GJ,0)+ COUNTIF($GJ$13:GJ110,GJ111),"")</f>
        <v/>
      </c>
      <c r="GL111" s="244"/>
      <c r="GM111" s="254" t="str">
        <f>IFERROR(IF(AND('Classificação geral'!$H103="fem",'Classificação geral'!$I103=2,'Classificação geral'!$F103="Mini"),'Classificação geral'!$A103,""),"")</f>
        <v/>
      </c>
      <c r="GN111" s="254" t="str">
        <f>IFERROR(IF(AND('Classificação geral'!$H103="fem",'Classificação geral'!$I103=2,'Classificação geral'!$F103="Mini"),'Classificação geral'!$B103,""),"")</f>
        <v/>
      </c>
      <c r="GO111" s="255" t="str">
        <f>IF($GN111='Classificação geral'!$B103,'Classificação geral'!$C103,"")</f>
        <v/>
      </c>
      <c r="GP111" s="255" t="str">
        <f>IF($GN111='Classificação geral'!$B103,'Classificação geral'!$D103,"")</f>
        <v/>
      </c>
      <c r="GQ111" s="255" t="str">
        <f>IF($GN111='Classificação geral'!$B103,'Classificação geral'!$H103,"")</f>
        <v/>
      </c>
      <c r="GR111" s="254" t="str">
        <f>IFERROR(IF(AND($GQ111="fem",'Classificação geral'!$I103=2),'Classificação geral'!I103,""),"")</f>
        <v/>
      </c>
      <c r="GS111" s="254" t="str">
        <f>IFERROR(IF(AND($GQ111="fem",'Classificação geral'!$I103=2),'Classificação geral'!N103,""),"")</f>
        <v/>
      </c>
      <c r="GT111" s="254" t="str">
        <f>IFERROR(IF(AND($GQ111="fem",'Classificação geral'!$I103=2),'Classificação geral'!Q103,""),"")</f>
        <v/>
      </c>
      <c r="GU111" s="254" t="str">
        <f>IFERROR(IF(AND($GQ111="fem",'Classificação geral'!$I103=2),'Classificação geral'!R103,""),"")</f>
        <v/>
      </c>
      <c r="GV111" s="254" t="str">
        <f>IFERROR(IF(AND($GQ111="fem",'Classificação geral'!$I103=2),'Classificação geral'!J103,""),"")</f>
        <v/>
      </c>
      <c r="GW111" s="254" t="str">
        <f>IFERROR(IF(AND($GQ111="fem",'Classificação geral'!$I103=2),'Classificação geral'!S103,""),"")</f>
        <v/>
      </c>
      <c r="GX111" s="254" t="str">
        <f>IFERROR(IF(AND($GQ111="fem",'Classificação geral'!$I103=2),'Classificação geral'!U103,""),"")</f>
        <v/>
      </c>
      <c r="GY111" s="254" t="str">
        <f>IFERROR(IF(AND($GQ111="fem",'Classificação geral'!$I103=2),'Classificação geral'!V103,""),"")</f>
        <v/>
      </c>
      <c r="GZ111" s="254" t="str">
        <f>IFERROR(IF(AND($GQ111="fem",'Classificação geral'!$I103=2),'Classificação geral'!K103,""),"")</f>
        <v/>
      </c>
      <c r="HA111" s="254" t="str">
        <f>IFERROR(IF(AND($GQ111="fem",'Classificação geral'!$I103=2),'Classificação geral'!W103,""),"")</f>
        <v/>
      </c>
      <c r="HB111" s="254" t="str">
        <f>IFERROR(IF(AND($GQ111="fem",'Classificação geral'!$I103=2),'Classificação geral'!Y103,""),"")</f>
        <v/>
      </c>
      <c r="HC111" s="254" t="str">
        <f>IFERROR(IF(AND($GQ111="fem",'Classificação geral'!$I103=2),'Classificação geral'!Z103,""),"")</f>
        <v/>
      </c>
      <c r="HD111" s="254" t="str">
        <f>IFERROR(IF(AND($GQ111="fem",'Classificação geral'!$I103=2),'Classificação geral'!L103,""),"")</f>
        <v/>
      </c>
      <c r="HE111" s="254" t="str">
        <f>IFERROR(IF(AND($GQ111="fem",'Classificação geral'!$I103=2),'Classificação geral'!M103,""),"")</f>
        <v/>
      </c>
      <c r="HF111" s="254" t="str">
        <f>IFERROR(IF(AND($GQ111="fem",'Classificação geral'!$I103=2),'Classificação geral'!AG103,""),"")</f>
        <v/>
      </c>
      <c r="HG111" s="256" t="str">
        <f>IFERROR(RANK(HF111,HF:HF,0)+ COUNTIF(HF$13:$HF109,HF111),"")</f>
        <v/>
      </c>
      <c r="HH111" s="244"/>
      <c r="HI111" s="254" t="str">
        <f>IFERROR(IF(AND('Classificação geral'!$H103="mas",'Classificação geral'!$I103=2,'Classificação geral'!$F103="Mini"),'Classificação geral'!$A103,""),"")</f>
        <v/>
      </c>
      <c r="HJ111" s="254" t="str">
        <f>IFERROR(IF(AND('Classificação geral'!$H103="mas",'Classificação geral'!$I103=2,'Classificação geral'!$F103="Mini"),'Classificação geral'!$B103,""),"")</f>
        <v/>
      </c>
      <c r="HK111" s="255" t="str">
        <f>IF($HJ111='Classificação geral'!$B103,'Classificação geral'!$C103,"")</f>
        <v/>
      </c>
      <c r="HL111" s="255" t="str">
        <f>IF($HJ111='Classificação geral'!$B103,'Classificação geral'!$D103,"")</f>
        <v/>
      </c>
      <c r="HM111" s="255" t="str">
        <f>IF($HJ111='Classificação geral'!$B103,'Classificação geral'!$H103,"")</f>
        <v/>
      </c>
      <c r="HN111" s="254" t="str">
        <f>IFERROR(IF(AND($HM111="mas",'Classificação geral'!$I103=2),'Classificação geral'!I103,""),"")</f>
        <v/>
      </c>
      <c r="HO111" s="254" t="str">
        <f>IFERROR(IF(AND($HM111="mas",'Classificação geral'!$I103=2),'Classificação geral'!N103,""),"")</f>
        <v/>
      </c>
      <c r="HP111" s="254" t="str">
        <f>IFERROR(IF(AND($HM111="mas",'Classificação geral'!$I103=2),'Classificação geral'!Q103,""),"")</f>
        <v/>
      </c>
      <c r="HQ111" s="254" t="str">
        <f>IFERROR(IF(AND($HM111="mas",'Classificação geral'!$I103=2),'Classificação geral'!R103,""),"")</f>
        <v/>
      </c>
      <c r="HR111" s="254" t="str">
        <f>IFERROR(IF(AND($HM111="mas",'Classificação geral'!$I103=2),'Classificação geral'!J103,""),"")</f>
        <v/>
      </c>
      <c r="HS111" s="254" t="str">
        <f>IFERROR(IF(AND($HM111="mas",'Classificação geral'!$I103=2),'Classificação geral'!S103,""),"")</f>
        <v/>
      </c>
      <c r="HT111" s="254" t="str">
        <f>IFERROR(IF(AND($HM111="mas",'Classificação geral'!$I103=2),'Classificação geral'!U103,""),"")</f>
        <v/>
      </c>
      <c r="HU111" s="254" t="str">
        <f>IFERROR(IF(AND($HM111="mas",'Classificação geral'!$I103=2),'Classificação geral'!V103,""),"")</f>
        <v/>
      </c>
      <c r="HV111" s="254" t="str">
        <f>IFERROR(IF(AND($HM111="mas",'Classificação geral'!$I103=2),'Classificação geral'!J103,""),"")</f>
        <v/>
      </c>
      <c r="HW111" s="254" t="str">
        <f>IFERROR(IF(AND($HM111="mas",'Classificação geral'!$I103=2),'Classificação geral'!W103,""),"")</f>
        <v/>
      </c>
      <c r="HX111" s="254" t="str">
        <f>IFERROR(IF(AND($HM111="mas",'Classificação geral'!$I103=2),'Classificação geral'!Y103,""),"")</f>
        <v/>
      </c>
      <c r="HY111" s="254" t="str">
        <f>IFERROR(IF(AND($HM111="mas",'Classificação geral'!$I103=2),'Classificação geral'!Z103,""),"")</f>
        <v/>
      </c>
      <c r="HZ111" s="254" t="str">
        <f>IFERROR(IF(AND($HM111="mas",'Classificação geral'!$I103=2),'Classificação geral'!L103,""),"")</f>
        <v/>
      </c>
      <c r="IA111" s="254" t="str">
        <f>IFERROR(IF(AND($HM111="mas",'Classificação geral'!$I103=2),'Classificação geral'!$AG103,""),"")</f>
        <v/>
      </c>
      <c r="IB111" s="256" t="str">
        <f>IFERROR(RANK(IA111,IA:IA,0)+ COUNTIF($IA$13:IA$13,IA111),"")</f>
        <v/>
      </c>
      <c r="IC111" s="244"/>
      <c r="ID111" s="254" t="str">
        <f>IFERROR(IF(AND('Classificação geral'!$H103="fem",'Classificação geral'!$I103=3,'Classificação geral'!$F103="Mini"),'Classificação geral'!$A103,""),"")</f>
        <v/>
      </c>
      <c r="IE111" s="254" t="str">
        <f>IFERROR(IF(AND('Classificação geral'!$H103="fem",'Classificação geral'!$I103=3,'Classificação geral'!$F103="Mini"),'Classificação geral'!$B103,""),"")</f>
        <v/>
      </c>
      <c r="IF111" s="255" t="str">
        <f>IF($IE111='Classificação geral'!$B103,'Classificação geral'!$C103,"")</f>
        <v/>
      </c>
      <c r="IG111" s="255" t="str">
        <f>IF($IE111='Classificação geral'!$B103,'Classificação geral'!$D103,"")</f>
        <v/>
      </c>
      <c r="IH111" s="255" t="str">
        <f>IF($IE111='Classificação geral'!$B103,'Classificação geral'!$H103,"")</f>
        <v/>
      </c>
      <c r="II111" s="255" t="str">
        <f>IF($IH111='Classificação geral'!$H103,'Classificação geral'!$I103,"")</f>
        <v/>
      </c>
      <c r="IJ111" s="255" t="str">
        <f>IF($II111='Classificação geral'!$I103,'Classificação geral'!$N103,"")</f>
        <v/>
      </c>
      <c r="IK111" s="255" t="str">
        <f>IF($II111='Classificação geral'!$I103,'Classificação geral'!$Q103,"")</f>
        <v/>
      </c>
      <c r="IL111" s="255" t="str">
        <f>IF($II111='Classificação geral'!$I103,'Classificação geral'!$R103,"")</f>
        <v/>
      </c>
      <c r="IM111" s="255" t="str">
        <f>IF($II111='Classificação geral'!$I103,'Classificação geral'!$J103,"")</f>
        <v/>
      </c>
      <c r="IN111" s="255" t="str">
        <f>IF($II111='Classificação geral'!$I103,'Classificação geral'!$S103,"")</f>
        <v/>
      </c>
      <c r="IO111" s="255" t="str">
        <f>IF($II111='Classificação geral'!$I103,'Classificação geral'!$U103,"")</f>
        <v/>
      </c>
      <c r="IP111" s="255" t="str">
        <f>IF($II111='Classificação geral'!$I103,'Classificação geral'!$V103,"")</f>
        <v/>
      </c>
      <c r="IQ111" s="255" t="str">
        <f>IF($II111='Classificação geral'!$I103,'Classificação geral'!$K103,"")</f>
        <v/>
      </c>
      <c r="IR111" s="255" t="str">
        <f>IF($II111='Classificação geral'!$I103,'Classificação geral'!$W103,"")</f>
        <v/>
      </c>
      <c r="IS111" s="255" t="str">
        <f>IF($II111='Classificação geral'!$I103,'Classificação geral'!$Y103,"")</f>
        <v/>
      </c>
      <c r="IT111" s="255" t="str">
        <f>IF($II111='Classificação geral'!$I103,'Classificação geral'!$Z103,"")</f>
        <v/>
      </c>
      <c r="IU111" s="255" t="str">
        <f>IF($II111='Classificação geral'!$I103,'Classificação geral'!$L103,"")</f>
        <v/>
      </c>
      <c r="IV111" s="255" t="str">
        <f>IF($II111='Classificação geral'!$I103,'Classificação geral'!$M103,"")</f>
        <v/>
      </c>
      <c r="IW111" s="255" t="str">
        <f>IF($II111='Classificação geral'!$I103,'Classificação geral'!$AG103,"")</f>
        <v/>
      </c>
      <c r="IX111" s="256" t="str">
        <f>IFERROR(RANK(IW111,IW:IW,0)+ COUNTIF($IW$13:IW109,IW111),"")</f>
        <v/>
      </c>
      <c r="IY111" s="244"/>
      <c r="IZ111" s="254" t="str">
        <f>IFERROR(IF(AND('Classificação geral'!$H103="mas",'Classificação geral'!$I103=3,'Classificação geral'!$F103="Mini"),'Classificação geral'!$A103,""),"")</f>
        <v/>
      </c>
      <c r="JA111" s="254" t="str">
        <f>IFERROR(IF(AND('Classificação geral'!$H103="mas",'Classificação geral'!$I103=3,'Classificação geral'!$F103="Mini"),'Classificação geral'!$B103,""),"")</f>
        <v/>
      </c>
      <c r="JB111" s="255" t="str">
        <f>IF($JA111='Classificação geral'!$B103,'Classificação geral'!$C103,"")</f>
        <v/>
      </c>
      <c r="JC111" s="255" t="str">
        <f>IF($JA111='Classificação geral'!$B103,'Classificação geral'!$D103,"")</f>
        <v/>
      </c>
      <c r="JD111" s="255" t="str">
        <f>IF($JA111='Classificação geral'!$B103,'Classificação geral'!$H103,"")</f>
        <v/>
      </c>
      <c r="JE111" s="254" t="str">
        <f>IFERROR(IF(AND($JD111="mas",'Classificação geral'!$I103=3),'Classificação geral'!I103,""),"")</f>
        <v/>
      </c>
      <c r="JF111" s="254" t="str">
        <f>IFERROR(IF(AND($JD111="mas",'Classificação geral'!$I103=3),'Classificação geral'!N103,""),"")</f>
        <v/>
      </c>
      <c r="JG111" s="254" t="str">
        <f>IFERROR(IF(AND($JD111="mas",'Classificação geral'!$I103=3),'Classificação geral'!Q103,""),"")</f>
        <v/>
      </c>
      <c r="JH111" s="254" t="str">
        <f>IFERROR(IF(AND($JD111="mas",'Classificação geral'!$I103=3),'Classificação geral'!R103,""),"")</f>
        <v/>
      </c>
      <c r="JI111" s="254" t="str">
        <f>IFERROR(IF(AND($JD111="mas",'Classificação geral'!$I103=3),'Classificação geral'!J103,""),"")</f>
        <v/>
      </c>
      <c r="JJ111" s="254" t="str">
        <f>IFERROR(IF(AND($JD111="mas",'Classificação geral'!$I103=3),'Classificação geral'!S103,""),"")</f>
        <v/>
      </c>
      <c r="JK111" s="254" t="str">
        <f>IFERROR(IF(AND($JD111="mas",'Classificação geral'!$I103=3),'Classificação geral'!U103,""),"")</f>
        <v/>
      </c>
      <c r="JL111" s="254" t="str">
        <f>IFERROR(IF(AND($JD111="mas",'Classificação geral'!$I103=3),'Classificação geral'!V103,""),"")</f>
        <v/>
      </c>
      <c r="JM111" s="254" t="str">
        <f>IFERROR(IF(AND($JD111="mas",'Classificação geral'!$I103=3),'Classificação geral'!K103,""),"")</f>
        <v/>
      </c>
      <c r="JN111" s="254" t="str">
        <f>IFERROR(IF(AND($JD111="mas",'Classificação geral'!$I103=3),'Classificação geral'!W103,""),"")</f>
        <v/>
      </c>
      <c r="JO111" s="254" t="str">
        <f>IFERROR(IF(AND($JD111="mas",'Classificação geral'!$I103=3),'Classificação geral'!Y103,""),"")</f>
        <v/>
      </c>
      <c r="JP111" s="254" t="str">
        <f>IFERROR(IF(AND($JD111="mas",'Classificação geral'!$I103=3),'Classificação geral'!Z103,""),"")</f>
        <v/>
      </c>
      <c r="JQ111" s="254" t="str">
        <f>IFERROR(IF(AND($JD111="mas",'Classificação geral'!$I103=3),'Classificação geral'!L103,""),"")</f>
        <v/>
      </c>
      <c r="JR111" s="254" t="str">
        <f>IFERROR(IF(AND($JD111="mas",'Classificação geral'!$I103=3),'Classificação geral'!$AG103,""),"")</f>
        <v/>
      </c>
      <c r="JS111" s="256" t="str">
        <f>IFERROR(RANK(JR111,JR:JR,0)+ COUNTIF(JR$13:$JR109,JR111),"")</f>
        <v/>
      </c>
    </row>
    <row r="112" spans="1:279" s="230" customFormat="1" ht="24.75" customHeight="1" x14ac:dyDescent="0.4">
      <c r="A112" s="221"/>
      <c r="B112" s="233"/>
      <c r="C112" s="292" t="str">
        <f t="shared" si="241"/>
        <v/>
      </c>
      <c r="D112" s="292" t="str">
        <f t="shared" si="242"/>
        <v/>
      </c>
      <c r="E112" s="292" t="str">
        <f t="shared" si="243"/>
        <v/>
      </c>
      <c r="F112" s="293" t="str">
        <f t="shared" si="244"/>
        <v/>
      </c>
      <c r="G112" s="293" t="str">
        <f t="shared" si="245"/>
        <v/>
      </c>
      <c r="H112" s="294" t="str">
        <f t="shared" si="246"/>
        <v/>
      </c>
      <c r="I112" s="294" t="str">
        <f t="shared" si="247"/>
        <v/>
      </c>
      <c r="J112" s="294" t="str">
        <f t="shared" si="248"/>
        <v/>
      </c>
      <c r="K112" s="294" t="str">
        <f t="shared" si="249"/>
        <v/>
      </c>
      <c r="L112" s="294" t="str">
        <f t="shared" si="250"/>
        <v/>
      </c>
      <c r="M112" s="294" t="str">
        <f t="shared" si="251"/>
        <v/>
      </c>
      <c r="N112" s="294" t="str">
        <f t="shared" si="252"/>
        <v/>
      </c>
      <c r="O112" s="294" t="str">
        <f t="shared" si="253"/>
        <v/>
      </c>
      <c r="P112" s="294" t="str">
        <f t="shared" si="254"/>
        <v/>
      </c>
      <c r="Q112" s="294" t="str">
        <f t="shared" si="255"/>
        <v/>
      </c>
      <c r="R112" s="294" t="str">
        <f t="shared" si="256"/>
        <v/>
      </c>
      <c r="S112" s="294" t="str">
        <f t="shared" si="256"/>
        <v/>
      </c>
      <c r="T112" s="294" t="str">
        <f t="shared" si="257"/>
        <v/>
      </c>
      <c r="U112" s="294" t="str">
        <f t="shared" si="258"/>
        <v/>
      </c>
      <c r="V112" s="295">
        <v>98</v>
      </c>
      <c r="W112" s="224"/>
      <c r="X112" s="224"/>
      <c r="Y112" s="224"/>
      <c r="Z112" s="225"/>
      <c r="AA112" s="225"/>
      <c r="AB112" s="222"/>
      <c r="AC112" s="226"/>
      <c r="AD112" s="226"/>
      <c r="AE112" s="226"/>
      <c r="AF112" s="226"/>
      <c r="AG112" s="226"/>
      <c r="AH112" s="226"/>
      <c r="AI112" s="226"/>
      <c r="AJ112" s="226"/>
      <c r="AK112" s="226"/>
      <c r="AL112" s="226"/>
      <c r="AM112" s="226"/>
      <c r="AN112" s="226"/>
      <c r="AO112" s="226"/>
      <c r="AP112" s="226"/>
      <c r="AQ112" s="226"/>
      <c r="AR112" s="226"/>
      <c r="AS112" s="224"/>
      <c r="AT112" s="221"/>
      <c r="AU112" s="221"/>
      <c r="AV112" s="224"/>
      <c r="AW112" s="222"/>
      <c r="AX112" s="222"/>
      <c r="AY112" s="223"/>
      <c r="AZ112" s="223"/>
      <c r="BA112" s="223"/>
      <c r="BB112" s="223"/>
      <c r="BC112" s="223"/>
      <c r="BD112" s="223"/>
      <c r="BE112" s="223"/>
      <c r="BF112" s="223"/>
      <c r="BG112" s="223"/>
      <c r="BH112" s="223"/>
      <c r="BI112" s="223"/>
      <c r="BJ112" s="223"/>
      <c r="BK112" s="223"/>
      <c r="BL112" s="223"/>
      <c r="BM112" s="223"/>
      <c r="BN112" s="223"/>
      <c r="BO112" s="223"/>
      <c r="BP112" s="224"/>
      <c r="BQ112" s="224"/>
      <c r="BR112" s="224"/>
      <c r="BS112" s="224"/>
      <c r="BT112" s="225"/>
      <c r="BU112" s="225"/>
      <c r="BV112" s="223"/>
      <c r="BW112" s="226"/>
      <c r="BX112" s="226"/>
      <c r="BY112" s="226"/>
      <c r="BZ112" s="226"/>
      <c r="CA112" s="226"/>
      <c r="CB112" s="226"/>
      <c r="CC112" s="226"/>
      <c r="CD112" s="226"/>
      <c r="CE112" s="226"/>
      <c r="CF112" s="226"/>
      <c r="CG112" s="226"/>
      <c r="CH112" s="226"/>
      <c r="CI112" s="226"/>
      <c r="CJ112" s="226"/>
      <c r="CK112" s="226"/>
      <c r="CL112" s="226"/>
      <c r="CM112" s="224"/>
      <c r="CN112" s="221"/>
      <c r="CO112" s="221"/>
      <c r="CP112" s="233"/>
      <c r="CQ112" s="222"/>
      <c r="CR112" s="222"/>
      <c r="CS112" s="225"/>
      <c r="CT112" s="223"/>
      <c r="CU112" s="223"/>
      <c r="CV112" s="223"/>
      <c r="CW112" s="223"/>
      <c r="CX112" s="223"/>
      <c r="CY112" s="223"/>
      <c r="CZ112" s="223"/>
      <c r="DA112" s="223"/>
      <c r="DB112" s="223"/>
      <c r="DC112" s="223"/>
      <c r="DD112" s="223"/>
      <c r="DE112" s="223"/>
      <c r="DF112" s="223"/>
      <c r="DG112" s="223"/>
      <c r="DH112" s="223"/>
      <c r="DI112" s="223"/>
      <c r="DJ112" s="224"/>
      <c r="DK112" s="224"/>
      <c r="DL112" s="224"/>
      <c r="DM112" s="224"/>
      <c r="DN112" s="225"/>
      <c r="DO112" s="225"/>
      <c r="DP112" s="225"/>
      <c r="DQ112" s="226"/>
      <c r="DR112" s="226"/>
      <c r="DS112" s="226"/>
      <c r="DT112" s="226"/>
      <c r="DU112" s="226"/>
      <c r="DV112" s="226"/>
      <c r="DW112" s="226"/>
      <c r="DX112" s="226"/>
      <c r="DY112" s="226"/>
      <c r="DZ112" s="226"/>
      <c r="EA112" s="226"/>
      <c r="EB112" s="226"/>
      <c r="EC112" s="226"/>
      <c r="ED112" s="226"/>
      <c r="EE112" s="226"/>
      <c r="EF112" s="226"/>
      <c r="EG112" s="224"/>
      <c r="EH112" s="221"/>
      <c r="EI112" s="221"/>
      <c r="EJ112" s="221"/>
      <c r="EK112" s="221"/>
      <c r="EL112" s="221"/>
      <c r="EM112" s="221"/>
      <c r="EN112" s="221"/>
      <c r="EO112" s="221"/>
      <c r="EP112" s="221"/>
      <c r="EQ112" s="221"/>
      <c r="ER112" s="221"/>
      <c r="ES112" s="221"/>
      <c r="ET112" s="221"/>
      <c r="EU112" s="254" t="str">
        <f>IFERROR(IF(AND('Classificação geral'!$H104="FEM",'Classificação geral'!$I104=1,'Classificação geral'!$F104="Mini"),'Classificação geral'!$A104,""),"")</f>
        <v/>
      </c>
      <c r="EV112" s="254" t="str">
        <f>IFERROR(IF(AND('Classificação geral'!$H104="FEM",'Classificação geral'!$I104=1,'Classificação geral'!F104="Mini"),'Classificação geral'!$B104,""),"")</f>
        <v/>
      </c>
      <c r="EW112" s="255" t="str">
        <f>IF($EV112='Classificação geral'!$B104,'Classificação geral'!$C104,"")</f>
        <v/>
      </c>
      <c r="EX112" s="255" t="str">
        <f>IF($EV112='Classificação geral'!$B104,'Classificação geral'!$D104,"")</f>
        <v/>
      </c>
      <c r="EY112" s="255" t="str">
        <f>IF($EV112='Classificação geral'!$B104,'Classificação geral'!$H104,"")</f>
        <v/>
      </c>
      <c r="EZ112" s="255" t="str">
        <f>IF($EY112='Classificação geral'!$H104,'Classificação geral'!$I104,"")</f>
        <v/>
      </c>
      <c r="FA112" s="255" t="str">
        <f>IF($EZ112='Classificação geral'!$I104,'Classificação geral'!$N104,"")</f>
        <v/>
      </c>
      <c r="FB112" s="255" t="str">
        <f>IF($EZ112='Classificação geral'!$I104,'Classificação geral'!$Q104,"")</f>
        <v/>
      </c>
      <c r="FC112" s="255" t="str">
        <f>IF($EZ112='Classificação geral'!$I104,'Classificação geral'!$R104,"")</f>
        <v/>
      </c>
      <c r="FD112" s="255" t="str">
        <f>IF($EZ112='Classificação geral'!$I104,'Classificação geral'!$J104,"")</f>
        <v/>
      </c>
      <c r="FE112" s="255" t="str">
        <f>IF($EZ112='Classificação geral'!$I104,'Classificação geral'!$S104,"")</f>
        <v/>
      </c>
      <c r="FF112" s="255" t="str">
        <f>IF($EZ112='Classificação geral'!$I104,'Classificação geral'!$U104,"")</f>
        <v/>
      </c>
      <c r="FG112" s="255" t="str">
        <f>IF($EZ112='Classificação geral'!$I104,'Classificação geral'!$V104,"")</f>
        <v/>
      </c>
      <c r="FH112" s="255" t="str">
        <f>IF($EZ112='Classificação geral'!$I104,'Classificação geral'!$K104,"")</f>
        <v/>
      </c>
      <c r="FI112" s="255" t="str">
        <f>IF($EZ112='Classificação geral'!$I104,'Classificação geral'!$W104,"")</f>
        <v/>
      </c>
      <c r="FJ112" s="255" t="str">
        <f>IF($EZ112='Classificação geral'!$I104,'Classificação geral'!$Y104,"")</f>
        <v/>
      </c>
      <c r="FK112" s="255" t="str">
        <f>IF($EZ112='Classificação geral'!$I104,'Classificação geral'!$Z104,"")</f>
        <v/>
      </c>
      <c r="FL112" s="255" t="str">
        <f>IF($EZ112='Classificação geral'!$I104,'Classificação geral'!$L104,"")</f>
        <v/>
      </c>
      <c r="FM112" s="255" t="str">
        <f>IF($EZ112='Classificação geral'!$I104,'Classificação geral'!$M104,"")</f>
        <v/>
      </c>
      <c r="FN112" s="255" t="str">
        <f>IF($EZ112='Classificação geral'!$I104,'Classificação geral'!$AG104,"")</f>
        <v/>
      </c>
      <c r="FO112" s="256" t="str">
        <f>IFERROR(RANK(FN112,FN:FN,0)+ COUNTIF($FN$13:FN111,FN112),"")</f>
        <v/>
      </c>
      <c r="FP112" s="244"/>
      <c r="FQ112" s="254" t="str">
        <f>IFERROR(IF(AND('Classificação geral'!$H104="mas",'Classificação geral'!$I104=1,'Classificação geral'!$F104="Mini"),'Classificação geral'!$A104,""),"")</f>
        <v/>
      </c>
      <c r="FR112" s="254" t="str">
        <f>IFERROR(IF(AND('Classificação geral'!$H104="mas",'Classificação geral'!$I104=1,'Classificação geral'!$F104="Mini"),'Classificação geral'!$B104,""),"")</f>
        <v/>
      </c>
      <c r="FS112" s="255" t="str">
        <f>IF($FR112='Classificação geral'!$B104,'Classificação geral'!$C104,"")</f>
        <v/>
      </c>
      <c r="FT112" s="255" t="str">
        <f>IF($FR112='Classificação geral'!$B104,'Classificação geral'!$D104,"")</f>
        <v/>
      </c>
      <c r="FU112" s="255" t="str">
        <f>IF($FR112='Classificação geral'!$B104,'Classificação geral'!$H104,"")</f>
        <v/>
      </c>
      <c r="FV112" s="254" t="str">
        <f>IFERROR(IF(AND($FU112="mas",'Classificação geral'!$I104=1),'Classificação geral'!I104,""),"")</f>
        <v/>
      </c>
      <c r="FW112" s="254" t="str">
        <f>IFERROR(IF(AND($FU112="mas",'Classificação geral'!$I104=1),'Classificação geral'!N104,""),"")</f>
        <v/>
      </c>
      <c r="FX112" s="254" t="str">
        <f>IFERROR(IF(AND($FU112="mas",'Classificação geral'!$I104=1),'Classificação geral'!Q104,""),"")</f>
        <v/>
      </c>
      <c r="FY112" s="254" t="str">
        <f>IFERROR(IF(AND($FU112="mas",'Classificação geral'!$I104=1),'Classificação geral'!R104,""),"")</f>
        <v/>
      </c>
      <c r="FZ112" s="254" t="str">
        <f>IFERROR(IF(AND($FU112="mas",'Classificação geral'!$I104=1),'Classificação geral'!J104,""),"")</f>
        <v/>
      </c>
      <c r="GA112" s="254" t="str">
        <f>IFERROR(IF(AND($FU112="mas",'Classificação geral'!$I104=1),'Classificação geral'!S104,""),"")</f>
        <v/>
      </c>
      <c r="GB112" s="254" t="str">
        <f>IFERROR(IF(AND($FU112="mas",'Classificação geral'!$I104=1),'Classificação geral'!U104,""),"")</f>
        <v/>
      </c>
      <c r="GC112" s="254" t="str">
        <f>IFERROR(IF(AND($FU112="mas",'Classificação geral'!$I104=1),'Classificação geral'!V104,""),"")</f>
        <v/>
      </c>
      <c r="GD112" s="254" t="str">
        <f>IFERROR(IF(AND($FU112="mas",'Classificação geral'!$I104=1),'Classificação geral'!K104,""),"")</f>
        <v/>
      </c>
      <c r="GE112" s="254" t="str">
        <f>IFERROR(IF(AND($FU112="mas",'Classificação geral'!$I104=1),'Classificação geral'!W104,""),"")</f>
        <v/>
      </c>
      <c r="GF112" s="254" t="str">
        <f>IFERROR(IF(AND($FU112="mas",'Classificação geral'!$I104=1),'Classificação geral'!Y104,""),"")</f>
        <v/>
      </c>
      <c r="GG112" s="254" t="str">
        <f>IFERROR(IF(AND($FU112="mas",'Classificação geral'!$I104=1),'Classificação geral'!Z104,""),"")</f>
        <v/>
      </c>
      <c r="GH112" s="254" t="str">
        <f>IFERROR(IF(AND($FU112="mas",'Classificação geral'!$I104=1),'Classificação geral'!L104,""),"")</f>
        <v/>
      </c>
      <c r="GI112" s="254" t="str">
        <f>IFERROR(IF(AND($FU112="mas",'Classificação geral'!$I104=1),'Classificação geral'!M104,""),"")</f>
        <v/>
      </c>
      <c r="GJ112" s="302" t="str">
        <f>IFERROR(IF(AND($FU112="mas",'Classificação geral'!$I104=1),'Classificação geral'!AG104,""),"")</f>
        <v/>
      </c>
      <c r="GK112" s="256" t="str">
        <f>IFERROR(RANK(GJ112,GJ:GJ,0)+ COUNTIF($GJ$13:GJ111,GJ112),"")</f>
        <v/>
      </c>
      <c r="GL112" s="244"/>
      <c r="GM112" s="254" t="str">
        <f>IFERROR(IF(AND('Classificação geral'!$H104="fem",'Classificação geral'!$I104=2,'Classificação geral'!$F104="Mini"),'Classificação geral'!$A104,""),"")</f>
        <v/>
      </c>
      <c r="GN112" s="254" t="str">
        <f>IFERROR(IF(AND('Classificação geral'!$H104="fem",'Classificação geral'!$I104=2,'Classificação geral'!$F104="Mini"),'Classificação geral'!$B104,""),"")</f>
        <v/>
      </c>
      <c r="GO112" s="255" t="str">
        <f>IF($GN112='Classificação geral'!$B104,'Classificação geral'!$C104,"")</f>
        <v/>
      </c>
      <c r="GP112" s="255" t="str">
        <f>IF($GN112='Classificação geral'!$B104,'Classificação geral'!$D104,"")</f>
        <v/>
      </c>
      <c r="GQ112" s="255" t="str">
        <f>IF($GN112='Classificação geral'!$B104,'Classificação geral'!$H104,"")</f>
        <v/>
      </c>
      <c r="GR112" s="254" t="str">
        <f>IFERROR(IF(AND($GQ112="fem",'Classificação geral'!$I104=2),'Classificação geral'!I104,""),"")</f>
        <v/>
      </c>
      <c r="GS112" s="254" t="str">
        <f>IFERROR(IF(AND($GQ112="fem",'Classificação geral'!$I104=2),'Classificação geral'!N104,""),"")</f>
        <v/>
      </c>
      <c r="GT112" s="254" t="str">
        <f>IFERROR(IF(AND($GQ112="fem",'Classificação geral'!$I104=2),'Classificação geral'!Q104,""),"")</f>
        <v/>
      </c>
      <c r="GU112" s="254" t="str">
        <f>IFERROR(IF(AND($GQ112="fem",'Classificação geral'!$I104=2),'Classificação geral'!R104,""),"")</f>
        <v/>
      </c>
      <c r="GV112" s="254" t="str">
        <f>IFERROR(IF(AND($GQ112="fem",'Classificação geral'!$I104=2),'Classificação geral'!J104,""),"")</f>
        <v/>
      </c>
      <c r="GW112" s="254" t="str">
        <f>IFERROR(IF(AND($GQ112="fem",'Classificação geral'!$I104=2),'Classificação geral'!S104,""),"")</f>
        <v/>
      </c>
      <c r="GX112" s="254" t="str">
        <f>IFERROR(IF(AND($GQ112="fem",'Classificação geral'!$I104=2),'Classificação geral'!U104,""),"")</f>
        <v/>
      </c>
      <c r="GY112" s="254" t="str">
        <f>IFERROR(IF(AND($GQ112="fem",'Classificação geral'!$I104=2),'Classificação geral'!V104,""),"")</f>
        <v/>
      </c>
      <c r="GZ112" s="254" t="str">
        <f>IFERROR(IF(AND($GQ112="fem",'Classificação geral'!$I104=2),'Classificação geral'!K104,""),"")</f>
        <v/>
      </c>
      <c r="HA112" s="254" t="str">
        <f>IFERROR(IF(AND($GQ112="fem",'Classificação geral'!$I104=2),'Classificação geral'!W104,""),"")</f>
        <v/>
      </c>
      <c r="HB112" s="254" t="str">
        <f>IFERROR(IF(AND($GQ112="fem",'Classificação geral'!$I104=2),'Classificação geral'!Y104,""),"")</f>
        <v/>
      </c>
      <c r="HC112" s="254" t="str">
        <f>IFERROR(IF(AND($GQ112="fem",'Classificação geral'!$I104=2),'Classificação geral'!Z104,""),"")</f>
        <v/>
      </c>
      <c r="HD112" s="254" t="str">
        <f>IFERROR(IF(AND($GQ112="fem",'Classificação geral'!$I104=2),'Classificação geral'!L104,""),"")</f>
        <v/>
      </c>
      <c r="HE112" s="254" t="str">
        <f>IFERROR(IF(AND($GQ112="fem",'Classificação geral'!$I104=2),'Classificação geral'!M104,""),"")</f>
        <v/>
      </c>
      <c r="HF112" s="254" t="str">
        <f>IFERROR(IF(AND($GQ112="fem",'Classificação geral'!$I104=2),'Classificação geral'!AG104,""),"")</f>
        <v/>
      </c>
      <c r="HG112" s="256" t="str">
        <f>IFERROR(RANK(HF112,HF:HF,0)+ COUNTIF(HF$13:$HF110,HF112),"")</f>
        <v/>
      </c>
      <c r="HH112" s="244"/>
      <c r="HI112" s="254" t="str">
        <f>IFERROR(IF(AND('Classificação geral'!$H104="mas",'Classificação geral'!$I104=2,'Classificação geral'!$F104="Mini"),'Classificação geral'!$A104,""),"")</f>
        <v/>
      </c>
      <c r="HJ112" s="254" t="str">
        <f>IFERROR(IF(AND('Classificação geral'!$H104="mas",'Classificação geral'!$I104=2,'Classificação geral'!$F104="Mini"),'Classificação geral'!$B104,""),"")</f>
        <v/>
      </c>
      <c r="HK112" s="255" t="str">
        <f>IF($HJ112='Classificação geral'!$B104,'Classificação geral'!$C104,"")</f>
        <v/>
      </c>
      <c r="HL112" s="255" t="str">
        <f>IF($HJ112='Classificação geral'!$B104,'Classificação geral'!$D104,"")</f>
        <v/>
      </c>
      <c r="HM112" s="255" t="str">
        <f>IF($HJ112='Classificação geral'!$B104,'Classificação geral'!$H104,"")</f>
        <v/>
      </c>
      <c r="HN112" s="254" t="str">
        <f>IFERROR(IF(AND($HM112="mas",'Classificação geral'!$I104=2),'Classificação geral'!I104,""),"")</f>
        <v/>
      </c>
      <c r="HO112" s="254" t="str">
        <f>IFERROR(IF(AND($HM112="mas",'Classificação geral'!$I104=2),'Classificação geral'!N104,""),"")</f>
        <v/>
      </c>
      <c r="HP112" s="254" t="str">
        <f>IFERROR(IF(AND($HM112="mas",'Classificação geral'!$I104=2),'Classificação geral'!Q104,""),"")</f>
        <v/>
      </c>
      <c r="HQ112" s="254" t="str">
        <f>IFERROR(IF(AND($HM112="mas",'Classificação geral'!$I104=2),'Classificação geral'!R104,""),"")</f>
        <v/>
      </c>
      <c r="HR112" s="254" t="str">
        <f>IFERROR(IF(AND($HM112="mas",'Classificação geral'!$I104=2),'Classificação geral'!J104,""),"")</f>
        <v/>
      </c>
      <c r="HS112" s="254" t="str">
        <f>IFERROR(IF(AND($HM112="mas",'Classificação geral'!$I104=2),'Classificação geral'!S104,""),"")</f>
        <v/>
      </c>
      <c r="HT112" s="254" t="str">
        <f>IFERROR(IF(AND($HM112="mas",'Classificação geral'!$I104=2),'Classificação geral'!U104,""),"")</f>
        <v/>
      </c>
      <c r="HU112" s="254" t="str">
        <f>IFERROR(IF(AND($HM112="mas",'Classificação geral'!$I104=2),'Classificação geral'!V104,""),"")</f>
        <v/>
      </c>
      <c r="HV112" s="254" t="str">
        <f>IFERROR(IF(AND($HM112="mas",'Classificação geral'!$I104=2),'Classificação geral'!J104,""),"")</f>
        <v/>
      </c>
      <c r="HW112" s="254" t="str">
        <f>IFERROR(IF(AND($HM112="mas",'Classificação geral'!$I104=2),'Classificação geral'!W104,""),"")</f>
        <v/>
      </c>
      <c r="HX112" s="254" t="str">
        <f>IFERROR(IF(AND($HM112="mas",'Classificação geral'!$I104=2),'Classificação geral'!Y104,""),"")</f>
        <v/>
      </c>
      <c r="HY112" s="254" t="str">
        <f>IFERROR(IF(AND($HM112="mas",'Classificação geral'!$I104=2),'Classificação geral'!Z104,""),"")</f>
        <v/>
      </c>
      <c r="HZ112" s="254" t="str">
        <f>IFERROR(IF(AND($HM112="mas",'Classificação geral'!$I104=2),'Classificação geral'!L104,""),"")</f>
        <v/>
      </c>
      <c r="IA112" s="254" t="str">
        <f>IFERROR(IF(AND($HM112="mas",'Classificação geral'!$I104=2),'Classificação geral'!$AG104,""),"")</f>
        <v/>
      </c>
      <c r="IB112" s="256" t="str">
        <f>IFERROR(RANK(IA112,IA:IA,0)+ COUNTIF($IA$13:IA$13,IA112),"")</f>
        <v/>
      </c>
      <c r="IC112" s="244"/>
      <c r="ID112" s="254" t="str">
        <f>IFERROR(IF(AND('Classificação geral'!$H104="fem",'Classificação geral'!$I104=3,'Classificação geral'!$F104="Mini"),'Classificação geral'!$A104,""),"")</f>
        <v/>
      </c>
      <c r="IE112" s="254" t="str">
        <f>IFERROR(IF(AND('Classificação geral'!$H104="fem",'Classificação geral'!$I104=3,'Classificação geral'!$F104="Mini"),'Classificação geral'!$B104,""),"")</f>
        <v/>
      </c>
      <c r="IF112" s="255" t="str">
        <f>IF($IE112='Classificação geral'!$B104,'Classificação geral'!$C104,"")</f>
        <v/>
      </c>
      <c r="IG112" s="255" t="str">
        <f>IF($IE112='Classificação geral'!$B104,'Classificação geral'!$D104,"")</f>
        <v/>
      </c>
      <c r="IH112" s="255" t="str">
        <f>IF($IE112='Classificação geral'!$B104,'Classificação geral'!$H104,"")</f>
        <v/>
      </c>
      <c r="II112" s="255" t="str">
        <f>IF($IH112='Classificação geral'!$H104,'Classificação geral'!$I104,"")</f>
        <v/>
      </c>
      <c r="IJ112" s="255" t="str">
        <f>IF($II112='Classificação geral'!$I104,'Classificação geral'!$N104,"")</f>
        <v/>
      </c>
      <c r="IK112" s="255" t="str">
        <f>IF($II112='Classificação geral'!$I104,'Classificação geral'!$Q104,"")</f>
        <v/>
      </c>
      <c r="IL112" s="255" t="str">
        <f>IF($II112='Classificação geral'!$I104,'Classificação geral'!$R104,"")</f>
        <v/>
      </c>
      <c r="IM112" s="255" t="str">
        <f>IF($II112='Classificação geral'!$I104,'Classificação geral'!$J104,"")</f>
        <v/>
      </c>
      <c r="IN112" s="255" t="str">
        <f>IF($II112='Classificação geral'!$I104,'Classificação geral'!$S104,"")</f>
        <v/>
      </c>
      <c r="IO112" s="255" t="str">
        <f>IF($II112='Classificação geral'!$I104,'Classificação geral'!$U104,"")</f>
        <v/>
      </c>
      <c r="IP112" s="255" t="str">
        <f>IF($II112='Classificação geral'!$I104,'Classificação geral'!$V104,"")</f>
        <v/>
      </c>
      <c r="IQ112" s="255" t="str">
        <f>IF($II112='Classificação geral'!$I104,'Classificação geral'!$K104,"")</f>
        <v/>
      </c>
      <c r="IR112" s="255" t="str">
        <f>IF($II112='Classificação geral'!$I104,'Classificação geral'!$W104,"")</f>
        <v/>
      </c>
      <c r="IS112" s="255" t="str">
        <f>IF($II112='Classificação geral'!$I104,'Classificação geral'!$Y104,"")</f>
        <v/>
      </c>
      <c r="IT112" s="255" t="str">
        <f>IF($II112='Classificação geral'!$I104,'Classificação geral'!$Z104,"")</f>
        <v/>
      </c>
      <c r="IU112" s="255" t="str">
        <f>IF($II112='Classificação geral'!$I104,'Classificação geral'!$L104,"")</f>
        <v/>
      </c>
      <c r="IV112" s="255" t="str">
        <f>IF($II112='Classificação geral'!$I104,'Classificação geral'!$M104,"")</f>
        <v/>
      </c>
      <c r="IW112" s="255" t="str">
        <f>IF($II112='Classificação geral'!$I104,'Classificação geral'!$AG104,"")</f>
        <v/>
      </c>
      <c r="IX112" s="256" t="str">
        <f>IFERROR(RANK(IW112,IW:IW,0)+ COUNTIF($IW$13:IW110,IW112),"")</f>
        <v/>
      </c>
      <c r="IY112" s="244"/>
      <c r="IZ112" s="254" t="str">
        <f>IFERROR(IF(AND('Classificação geral'!$H104="mas",'Classificação geral'!$I104=3,'Classificação geral'!$F104="Mini"),'Classificação geral'!$A104,""),"")</f>
        <v/>
      </c>
      <c r="JA112" s="254" t="str">
        <f>IFERROR(IF(AND('Classificação geral'!$H104="mas",'Classificação geral'!$I104=3,'Classificação geral'!$F104="Mini"),'Classificação geral'!$B104,""),"")</f>
        <v/>
      </c>
      <c r="JB112" s="255" t="str">
        <f>IF($JA112='Classificação geral'!$B104,'Classificação geral'!$C104,"")</f>
        <v/>
      </c>
      <c r="JC112" s="255" t="str">
        <f>IF($JA112='Classificação geral'!$B104,'Classificação geral'!$D104,"")</f>
        <v/>
      </c>
      <c r="JD112" s="255" t="str">
        <f>IF($JA112='Classificação geral'!$B104,'Classificação geral'!$H104,"")</f>
        <v/>
      </c>
      <c r="JE112" s="254" t="str">
        <f>IFERROR(IF(AND($JD112="mas",'Classificação geral'!$I104=3),'Classificação geral'!I104,""),"")</f>
        <v/>
      </c>
      <c r="JF112" s="254" t="str">
        <f>IFERROR(IF(AND($JD112="mas",'Classificação geral'!$I104=3),'Classificação geral'!N104,""),"")</f>
        <v/>
      </c>
      <c r="JG112" s="254" t="str">
        <f>IFERROR(IF(AND($JD112="mas",'Classificação geral'!$I104=3),'Classificação geral'!Q104,""),"")</f>
        <v/>
      </c>
      <c r="JH112" s="254" t="str">
        <f>IFERROR(IF(AND($JD112="mas",'Classificação geral'!$I104=3),'Classificação geral'!R104,""),"")</f>
        <v/>
      </c>
      <c r="JI112" s="254" t="str">
        <f>IFERROR(IF(AND($JD112="mas",'Classificação geral'!$I104=3),'Classificação geral'!J104,""),"")</f>
        <v/>
      </c>
      <c r="JJ112" s="254" t="str">
        <f>IFERROR(IF(AND($JD112="mas",'Classificação geral'!$I104=3),'Classificação geral'!S104,""),"")</f>
        <v/>
      </c>
      <c r="JK112" s="254" t="str">
        <f>IFERROR(IF(AND($JD112="mas",'Classificação geral'!$I104=3),'Classificação geral'!U104,""),"")</f>
        <v/>
      </c>
      <c r="JL112" s="254" t="str">
        <f>IFERROR(IF(AND($JD112="mas",'Classificação geral'!$I104=3),'Classificação geral'!V104,""),"")</f>
        <v/>
      </c>
      <c r="JM112" s="254" t="str">
        <f>IFERROR(IF(AND($JD112="mas",'Classificação geral'!$I104=3),'Classificação geral'!K104,""),"")</f>
        <v/>
      </c>
      <c r="JN112" s="254" t="str">
        <f>IFERROR(IF(AND($JD112="mas",'Classificação geral'!$I104=3),'Classificação geral'!W104,""),"")</f>
        <v/>
      </c>
      <c r="JO112" s="254" t="str">
        <f>IFERROR(IF(AND($JD112="mas",'Classificação geral'!$I104=3),'Classificação geral'!Y104,""),"")</f>
        <v/>
      </c>
      <c r="JP112" s="254" t="str">
        <f>IFERROR(IF(AND($JD112="mas",'Classificação geral'!$I104=3),'Classificação geral'!Z104,""),"")</f>
        <v/>
      </c>
      <c r="JQ112" s="254" t="str">
        <f>IFERROR(IF(AND($JD112="mas",'Classificação geral'!$I104=3),'Classificação geral'!L104,""),"")</f>
        <v/>
      </c>
      <c r="JR112" s="254" t="str">
        <f>IFERROR(IF(AND($JD112="mas",'Classificação geral'!$I104=3),'Classificação geral'!$AG104,""),"")</f>
        <v/>
      </c>
      <c r="JS112" s="256" t="str">
        <f>IFERROR(RANK(JR112,JR:JR,0)+ COUNTIF(JR$13:$JR110,JR112),"")</f>
        <v/>
      </c>
    </row>
    <row r="113" spans="1:279" s="230" customFormat="1" ht="24.75" customHeight="1" x14ac:dyDescent="0.4">
      <c r="A113" s="221"/>
      <c r="B113" s="233"/>
      <c r="C113" s="222"/>
      <c r="D113" s="222"/>
      <c r="E113" s="222"/>
      <c r="F113" s="223"/>
      <c r="G113" s="223"/>
      <c r="H113" s="223"/>
      <c r="I113" s="223"/>
      <c r="J113" s="223"/>
      <c r="K113" s="223"/>
      <c r="L113" s="223"/>
      <c r="M113" s="223"/>
      <c r="N113" s="223"/>
      <c r="O113" s="223"/>
      <c r="P113" s="223"/>
      <c r="Q113" s="223"/>
      <c r="R113" s="223"/>
      <c r="S113" s="223"/>
      <c r="T113" s="223"/>
      <c r="U113" s="223"/>
      <c r="V113" s="224"/>
      <c r="W113" s="224"/>
      <c r="X113" s="224"/>
      <c r="Y113" s="224"/>
      <c r="Z113" s="225"/>
      <c r="AA113" s="225"/>
      <c r="AB113" s="222"/>
      <c r="AC113" s="226"/>
      <c r="AD113" s="226"/>
      <c r="AE113" s="226"/>
      <c r="AF113" s="226"/>
      <c r="AG113" s="226"/>
      <c r="AH113" s="226"/>
      <c r="AI113" s="226"/>
      <c r="AJ113" s="226"/>
      <c r="AK113" s="226"/>
      <c r="AL113" s="226"/>
      <c r="AM113" s="226"/>
      <c r="AN113" s="226"/>
      <c r="AO113" s="226"/>
      <c r="AP113" s="226"/>
      <c r="AQ113" s="226"/>
      <c r="AR113" s="226"/>
      <c r="AS113" s="224"/>
      <c r="AT113" s="221"/>
      <c r="AU113" s="221"/>
      <c r="AV113" s="224"/>
      <c r="AW113" s="222"/>
      <c r="AX113" s="222"/>
      <c r="AY113" s="223"/>
      <c r="AZ113" s="223"/>
      <c r="BA113" s="223"/>
      <c r="BB113" s="223"/>
      <c r="BC113" s="223"/>
      <c r="BD113" s="223"/>
      <c r="BE113" s="223"/>
      <c r="BF113" s="223"/>
      <c r="BG113" s="223"/>
      <c r="BH113" s="223"/>
      <c r="BI113" s="223"/>
      <c r="BJ113" s="223"/>
      <c r="BK113" s="223"/>
      <c r="BL113" s="223"/>
      <c r="BM113" s="223"/>
      <c r="BN113" s="223"/>
      <c r="BO113" s="223"/>
      <c r="BP113" s="224"/>
      <c r="BQ113" s="224"/>
      <c r="BR113" s="224"/>
      <c r="BS113" s="224"/>
      <c r="BT113" s="225"/>
      <c r="BU113" s="225"/>
      <c r="BV113" s="223"/>
      <c r="BW113" s="226"/>
      <c r="BX113" s="226"/>
      <c r="BY113" s="226"/>
      <c r="BZ113" s="226"/>
      <c r="CA113" s="226"/>
      <c r="CB113" s="226"/>
      <c r="CC113" s="226"/>
      <c r="CD113" s="226"/>
      <c r="CE113" s="226"/>
      <c r="CF113" s="226"/>
      <c r="CG113" s="226"/>
      <c r="CH113" s="226"/>
      <c r="CI113" s="226"/>
      <c r="CJ113" s="226"/>
      <c r="CK113" s="226"/>
      <c r="CL113" s="226"/>
      <c r="CM113" s="224"/>
      <c r="CN113" s="221"/>
      <c r="CO113" s="221"/>
      <c r="CP113" s="233"/>
      <c r="CQ113" s="222"/>
      <c r="CR113" s="222"/>
      <c r="CS113" s="225"/>
      <c r="CT113" s="223"/>
      <c r="CU113" s="223"/>
      <c r="CV113" s="223"/>
      <c r="CW113" s="223"/>
      <c r="CX113" s="223"/>
      <c r="CY113" s="223"/>
      <c r="CZ113" s="223"/>
      <c r="DA113" s="223"/>
      <c r="DB113" s="223"/>
      <c r="DC113" s="223"/>
      <c r="DD113" s="223"/>
      <c r="DE113" s="223"/>
      <c r="DF113" s="223"/>
      <c r="DG113" s="223"/>
      <c r="DH113" s="223"/>
      <c r="DI113" s="223"/>
      <c r="DJ113" s="224"/>
      <c r="DK113" s="224"/>
      <c r="DL113" s="224"/>
      <c r="DM113" s="224"/>
      <c r="DN113" s="225"/>
      <c r="DO113" s="225"/>
      <c r="DP113" s="225"/>
      <c r="DQ113" s="226"/>
      <c r="DR113" s="226"/>
      <c r="DS113" s="226"/>
      <c r="DT113" s="226"/>
      <c r="DU113" s="226"/>
      <c r="DV113" s="226"/>
      <c r="DW113" s="226"/>
      <c r="DX113" s="226"/>
      <c r="DY113" s="226"/>
      <c r="DZ113" s="226"/>
      <c r="EA113" s="226"/>
      <c r="EB113" s="226"/>
      <c r="EC113" s="226"/>
      <c r="ED113" s="226"/>
      <c r="EE113" s="226"/>
      <c r="EF113" s="226"/>
      <c r="EG113" s="224"/>
      <c r="EH113" s="221"/>
      <c r="EI113" s="221"/>
      <c r="EJ113" s="221"/>
      <c r="EK113" s="221"/>
      <c r="EL113" s="221"/>
      <c r="EM113" s="221"/>
      <c r="EN113" s="221"/>
      <c r="EO113" s="221"/>
      <c r="EP113" s="221"/>
      <c r="EQ113" s="221"/>
      <c r="ER113" s="221"/>
      <c r="ES113" s="221"/>
      <c r="ET113" s="221"/>
      <c r="EU113" s="254" t="str">
        <f>IFERROR(IF(AND('Classificação geral'!$H105="FEM",'Classificação geral'!$I105=1,'Classificação geral'!$F105="Mini"),'Classificação geral'!$A105,""),"")</f>
        <v/>
      </c>
      <c r="EV113" s="254" t="str">
        <f>IFERROR(IF(AND('Classificação geral'!$H105="FEM",'Classificação geral'!$I105=1,'Classificação geral'!F105="Mini"),'Classificação geral'!$B105,""),"")</f>
        <v/>
      </c>
      <c r="EW113" s="255" t="str">
        <f>IF($EV113='Classificação geral'!$B105,'Classificação geral'!$C105,"")</f>
        <v/>
      </c>
      <c r="EX113" s="255" t="str">
        <f>IF($EV113='Classificação geral'!$B105,'Classificação geral'!$D105,"")</f>
        <v/>
      </c>
      <c r="EY113" s="255" t="str">
        <f>IF($EV113='Classificação geral'!$B105,'Classificação geral'!$H105,"")</f>
        <v/>
      </c>
      <c r="EZ113" s="255" t="str">
        <f>IF($EY113='Classificação geral'!$H105,'Classificação geral'!$I105,"")</f>
        <v/>
      </c>
      <c r="FA113" s="255" t="str">
        <f>IF($EZ113='Classificação geral'!$I105,'Classificação geral'!$N105,"")</f>
        <v/>
      </c>
      <c r="FB113" s="255" t="str">
        <f>IF($EZ113='Classificação geral'!$I105,'Classificação geral'!$Q105,"")</f>
        <v/>
      </c>
      <c r="FC113" s="255" t="str">
        <f>IF($EZ113='Classificação geral'!$I105,'Classificação geral'!$R105,"")</f>
        <v/>
      </c>
      <c r="FD113" s="255" t="str">
        <f>IF($EZ113='Classificação geral'!$I105,'Classificação geral'!$J105,"")</f>
        <v/>
      </c>
      <c r="FE113" s="255" t="str">
        <f>IF($EZ113='Classificação geral'!$I105,'Classificação geral'!$S105,"")</f>
        <v/>
      </c>
      <c r="FF113" s="255" t="str">
        <f>IF($EZ113='Classificação geral'!$I105,'Classificação geral'!$U105,"")</f>
        <v/>
      </c>
      <c r="FG113" s="255" t="str">
        <f>IF($EZ113='Classificação geral'!$I105,'Classificação geral'!$V105,"")</f>
        <v/>
      </c>
      <c r="FH113" s="255" t="str">
        <f>IF($EZ113='Classificação geral'!$I105,'Classificação geral'!$K105,"")</f>
        <v/>
      </c>
      <c r="FI113" s="255" t="str">
        <f>IF($EZ113='Classificação geral'!$I105,'Classificação geral'!$W105,"")</f>
        <v/>
      </c>
      <c r="FJ113" s="255" t="str">
        <f>IF($EZ113='Classificação geral'!$I105,'Classificação geral'!$Y105,"")</f>
        <v/>
      </c>
      <c r="FK113" s="255" t="str">
        <f>IF($EZ113='Classificação geral'!$I105,'Classificação geral'!$Z105,"")</f>
        <v/>
      </c>
      <c r="FL113" s="255" t="str">
        <f>IF($EZ113='Classificação geral'!$I105,'Classificação geral'!$L105,"")</f>
        <v/>
      </c>
      <c r="FM113" s="255" t="str">
        <f>IF($EZ113='Classificação geral'!$I105,'Classificação geral'!$M105,"")</f>
        <v/>
      </c>
      <c r="FN113" s="255" t="str">
        <f>IF($EZ113='Classificação geral'!$I105,'Classificação geral'!$AG105,"")</f>
        <v/>
      </c>
      <c r="FO113" s="256" t="str">
        <f>IFERROR(RANK(FN113,FN:FN,0)+ COUNTIF($FN$13:FN112,FN113),"")</f>
        <v/>
      </c>
      <c r="FP113" s="244"/>
      <c r="FQ113" s="254" t="str">
        <f>IFERROR(IF(AND('Classificação geral'!$H105="mas",'Classificação geral'!$I105=1,'Classificação geral'!$F105="Mini"),'Classificação geral'!$A105,""),"")</f>
        <v/>
      </c>
      <c r="FR113" s="254" t="str">
        <f>IFERROR(IF(AND('Classificação geral'!$H105="mas",'Classificação geral'!$I105=1,'Classificação geral'!$F105="Mini"),'Classificação geral'!$B105,""),"")</f>
        <v/>
      </c>
      <c r="FS113" s="255" t="str">
        <f>IF($FR113='Classificação geral'!$B105,'Classificação geral'!$C105,"")</f>
        <v/>
      </c>
      <c r="FT113" s="255" t="str">
        <f>IF($FR113='Classificação geral'!$B105,'Classificação geral'!$D105,"")</f>
        <v/>
      </c>
      <c r="FU113" s="255" t="str">
        <f>IF($FR113='Classificação geral'!$B105,'Classificação geral'!$H105,"")</f>
        <v/>
      </c>
      <c r="FV113" s="254" t="str">
        <f>IFERROR(IF(AND($FU113="mas",'Classificação geral'!$I105=1),'Classificação geral'!I105,""),"")</f>
        <v/>
      </c>
      <c r="FW113" s="254" t="str">
        <f>IFERROR(IF(AND($FU113="mas",'Classificação geral'!$I105=1),'Classificação geral'!N105,""),"")</f>
        <v/>
      </c>
      <c r="FX113" s="254" t="str">
        <f>IFERROR(IF(AND($FU113="mas",'Classificação geral'!$I105=1),'Classificação geral'!Q105,""),"")</f>
        <v/>
      </c>
      <c r="FY113" s="254" t="str">
        <f>IFERROR(IF(AND($FU113="mas",'Classificação geral'!$I105=1),'Classificação geral'!R105,""),"")</f>
        <v/>
      </c>
      <c r="FZ113" s="254" t="str">
        <f>IFERROR(IF(AND($FU113="mas",'Classificação geral'!$I105=1),'Classificação geral'!J105,""),"")</f>
        <v/>
      </c>
      <c r="GA113" s="254" t="str">
        <f>IFERROR(IF(AND($FU113="mas",'Classificação geral'!$I105=1),'Classificação geral'!S105,""),"")</f>
        <v/>
      </c>
      <c r="GB113" s="254" t="str">
        <f>IFERROR(IF(AND($FU113="mas",'Classificação geral'!$I105=1),'Classificação geral'!U105,""),"")</f>
        <v/>
      </c>
      <c r="GC113" s="254" t="str">
        <f>IFERROR(IF(AND($FU113="mas",'Classificação geral'!$I105=1),'Classificação geral'!V105,""),"")</f>
        <v/>
      </c>
      <c r="GD113" s="254" t="str">
        <f>IFERROR(IF(AND($FU113="mas",'Classificação geral'!$I105=1),'Classificação geral'!K105,""),"")</f>
        <v/>
      </c>
      <c r="GE113" s="254" t="str">
        <f>IFERROR(IF(AND($FU113="mas",'Classificação geral'!$I105=1),'Classificação geral'!W105,""),"")</f>
        <v/>
      </c>
      <c r="GF113" s="254" t="str">
        <f>IFERROR(IF(AND($FU113="mas",'Classificação geral'!$I105=1),'Classificação geral'!Y105,""),"")</f>
        <v/>
      </c>
      <c r="GG113" s="254" t="str">
        <f>IFERROR(IF(AND($FU113="mas",'Classificação geral'!$I105=1),'Classificação geral'!Z105,""),"")</f>
        <v/>
      </c>
      <c r="GH113" s="254" t="str">
        <f>IFERROR(IF(AND($FU113="mas",'Classificação geral'!$I105=1),'Classificação geral'!L105,""),"")</f>
        <v/>
      </c>
      <c r="GI113" s="254" t="str">
        <f>IFERROR(IF(AND($FU113="mas",'Classificação geral'!$I105=1),'Classificação geral'!M105,""),"")</f>
        <v/>
      </c>
      <c r="GJ113" s="302" t="str">
        <f>IFERROR(IF(AND($FU113="mas",'Classificação geral'!$I105=1),'Classificação geral'!AG105,""),"")</f>
        <v/>
      </c>
      <c r="GK113" s="256" t="str">
        <f>IFERROR(RANK(GJ113,GJ:GJ,0)+ COUNTIF($GJ$13:GJ112,GJ113),"")</f>
        <v/>
      </c>
      <c r="GL113" s="244"/>
      <c r="GM113" s="254" t="str">
        <f>IFERROR(IF(AND('Classificação geral'!$H105="fem",'Classificação geral'!$I105=2,'Classificação geral'!$F105="Mini"),'Classificação geral'!$A105,""),"")</f>
        <v/>
      </c>
      <c r="GN113" s="254" t="str">
        <f>IFERROR(IF(AND('Classificação geral'!$H105="fem",'Classificação geral'!$I105=2,'Classificação geral'!$F105="Mini"),'Classificação geral'!$B105,""),"")</f>
        <v/>
      </c>
      <c r="GO113" s="255" t="str">
        <f>IF($GN113='Classificação geral'!$B105,'Classificação geral'!$C105,"")</f>
        <v/>
      </c>
      <c r="GP113" s="255" t="str">
        <f>IF($GN113='Classificação geral'!$B105,'Classificação geral'!$D105,"")</f>
        <v/>
      </c>
      <c r="GQ113" s="255" t="str">
        <f>IF($GN113='Classificação geral'!$B105,'Classificação geral'!$H105,"")</f>
        <v/>
      </c>
      <c r="GR113" s="254" t="str">
        <f>IFERROR(IF(AND($GQ113="fem",'Classificação geral'!$I105=2),'Classificação geral'!I105,""),"")</f>
        <v/>
      </c>
      <c r="GS113" s="254" t="str">
        <f>IFERROR(IF(AND($GQ113="fem",'Classificação geral'!$I105=2),'Classificação geral'!N105,""),"")</f>
        <v/>
      </c>
      <c r="GT113" s="254" t="str">
        <f>IFERROR(IF(AND($GQ113="fem",'Classificação geral'!$I105=2),'Classificação geral'!Q105,""),"")</f>
        <v/>
      </c>
      <c r="GU113" s="254" t="str">
        <f>IFERROR(IF(AND($GQ113="fem",'Classificação geral'!$I105=2),'Classificação geral'!R105,""),"")</f>
        <v/>
      </c>
      <c r="GV113" s="254" t="str">
        <f>IFERROR(IF(AND($GQ113="fem",'Classificação geral'!$I105=2),'Classificação geral'!J105,""),"")</f>
        <v/>
      </c>
      <c r="GW113" s="254" t="str">
        <f>IFERROR(IF(AND($GQ113="fem",'Classificação geral'!$I105=2),'Classificação geral'!S105,""),"")</f>
        <v/>
      </c>
      <c r="GX113" s="254" t="str">
        <f>IFERROR(IF(AND($GQ113="fem",'Classificação geral'!$I105=2),'Classificação geral'!U105,""),"")</f>
        <v/>
      </c>
      <c r="GY113" s="254" t="str">
        <f>IFERROR(IF(AND($GQ113="fem",'Classificação geral'!$I105=2),'Classificação geral'!V105,""),"")</f>
        <v/>
      </c>
      <c r="GZ113" s="254" t="str">
        <f>IFERROR(IF(AND($GQ113="fem",'Classificação geral'!$I105=2),'Classificação geral'!K105,""),"")</f>
        <v/>
      </c>
      <c r="HA113" s="254" t="str">
        <f>IFERROR(IF(AND($GQ113="fem",'Classificação geral'!$I105=2),'Classificação geral'!W105,""),"")</f>
        <v/>
      </c>
      <c r="HB113" s="254" t="str">
        <f>IFERROR(IF(AND($GQ113="fem",'Classificação geral'!$I105=2),'Classificação geral'!Y105,""),"")</f>
        <v/>
      </c>
      <c r="HC113" s="254" t="str">
        <f>IFERROR(IF(AND($GQ113="fem",'Classificação geral'!$I105=2),'Classificação geral'!Z105,""),"")</f>
        <v/>
      </c>
      <c r="HD113" s="254" t="str">
        <f>IFERROR(IF(AND($GQ113="fem",'Classificação geral'!$I105=2),'Classificação geral'!L105,""),"")</f>
        <v/>
      </c>
      <c r="HE113" s="254" t="str">
        <f>IFERROR(IF(AND($GQ113="fem",'Classificação geral'!$I105=2),'Classificação geral'!M105,""),"")</f>
        <v/>
      </c>
      <c r="HF113" s="254" t="str">
        <f>IFERROR(IF(AND($GQ113="fem",'Classificação geral'!$I105=2),'Classificação geral'!AG105,""),"")</f>
        <v/>
      </c>
      <c r="HG113" s="256" t="str">
        <f>IFERROR(RANK(HF113,HF:HF,0)+ COUNTIF(HF$13:$HF111,HF113),"")</f>
        <v/>
      </c>
      <c r="HH113" s="244"/>
      <c r="HI113" s="254" t="str">
        <f>IFERROR(IF(AND('Classificação geral'!$H105="mas",'Classificação geral'!$I105=2,'Classificação geral'!$F105="Mini"),'Classificação geral'!$A105,""),"")</f>
        <v/>
      </c>
      <c r="HJ113" s="254" t="str">
        <f>IFERROR(IF(AND('Classificação geral'!$H105="mas",'Classificação geral'!$I105=2,'Classificação geral'!$F105="Mini"),'Classificação geral'!$B105,""),"")</f>
        <v/>
      </c>
      <c r="HK113" s="255" t="str">
        <f>IF($HJ113='Classificação geral'!$B105,'Classificação geral'!$C105,"")</f>
        <v/>
      </c>
      <c r="HL113" s="255" t="str">
        <f>IF($HJ113='Classificação geral'!$B105,'Classificação geral'!$D105,"")</f>
        <v/>
      </c>
      <c r="HM113" s="255" t="str">
        <f>IF($HJ113='Classificação geral'!$B105,'Classificação geral'!$H105,"")</f>
        <v/>
      </c>
      <c r="HN113" s="254" t="str">
        <f>IFERROR(IF(AND($HM113="mas",'Classificação geral'!$I105=2),'Classificação geral'!I105,""),"")</f>
        <v/>
      </c>
      <c r="HO113" s="254" t="str">
        <f>IFERROR(IF(AND($HM113="mas",'Classificação geral'!$I105=2),'Classificação geral'!N105,""),"")</f>
        <v/>
      </c>
      <c r="HP113" s="254" t="str">
        <f>IFERROR(IF(AND($HM113="mas",'Classificação geral'!$I105=2),'Classificação geral'!Q105,""),"")</f>
        <v/>
      </c>
      <c r="HQ113" s="254" t="str">
        <f>IFERROR(IF(AND($HM113="mas",'Classificação geral'!$I105=2),'Classificação geral'!R105,""),"")</f>
        <v/>
      </c>
      <c r="HR113" s="254" t="str">
        <f>IFERROR(IF(AND($HM113="mas",'Classificação geral'!$I105=2),'Classificação geral'!J105,""),"")</f>
        <v/>
      </c>
      <c r="HS113" s="254" t="str">
        <f>IFERROR(IF(AND($HM113="mas",'Classificação geral'!$I105=2),'Classificação geral'!S105,""),"")</f>
        <v/>
      </c>
      <c r="HT113" s="254" t="str">
        <f>IFERROR(IF(AND($HM113="mas",'Classificação geral'!$I105=2),'Classificação geral'!U105,""),"")</f>
        <v/>
      </c>
      <c r="HU113" s="254" t="str">
        <f>IFERROR(IF(AND($HM113="mas",'Classificação geral'!$I105=2),'Classificação geral'!V105,""),"")</f>
        <v/>
      </c>
      <c r="HV113" s="254" t="str">
        <f>IFERROR(IF(AND($HM113="mas",'Classificação geral'!$I105=2),'Classificação geral'!J105,""),"")</f>
        <v/>
      </c>
      <c r="HW113" s="254" t="str">
        <f>IFERROR(IF(AND($HM113="mas",'Classificação geral'!$I105=2),'Classificação geral'!W105,""),"")</f>
        <v/>
      </c>
      <c r="HX113" s="254" t="str">
        <f>IFERROR(IF(AND($HM113="mas",'Classificação geral'!$I105=2),'Classificação geral'!Y105,""),"")</f>
        <v/>
      </c>
      <c r="HY113" s="254" t="str">
        <f>IFERROR(IF(AND($HM113="mas",'Classificação geral'!$I105=2),'Classificação geral'!Z105,""),"")</f>
        <v/>
      </c>
      <c r="HZ113" s="254" t="str">
        <f>IFERROR(IF(AND($HM113="mas",'Classificação geral'!$I105=2),'Classificação geral'!L105,""),"")</f>
        <v/>
      </c>
      <c r="IA113" s="254" t="str">
        <f>IFERROR(IF(AND($HM113="mas",'Classificação geral'!$I105=2),'Classificação geral'!$AG105,""),"")</f>
        <v/>
      </c>
      <c r="IB113" s="256" t="str">
        <f>IFERROR(RANK(IA113,IA:IA,0)+ COUNTIF($IA$13:IA$13,IA113),"")</f>
        <v/>
      </c>
      <c r="IC113" s="244"/>
      <c r="ID113" s="254" t="str">
        <f>IFERROR(IF(AND('Classificação geral'!$H105="fem",'Classificação geral'!$I105=3,'Classificação geral'!$F105="Mini"),'Classificação geral'!$A105,""),"")</f>
        <v/>
      </c>
      <c r="IE113" s="254" t="str">
        <f>IFERROR(IF(AND('Classificação geral'!$H105="fem",'Classificação geral'!$I105=3,'Classificação geral'!$F105="Mini"),'Classificação geral'!$B105,""),"")</f>
        <v/>
      </c>
      <c r="IF113" s="255" t="str">
        <f>IF($IE113='Classificação geral'!$B105,'Classificação geral'!$C105,"")</f>
        <v/>
      </c>
      <c r="IG113" s="255" t="str">
        <f>IF($IE113='Classificação geral'!$B105,'Classificação geral'!$D105,"")</f>
        <v/>
      </c>
      <c r="IH113" s="255" t="str">
        <f>IF($IE113='Classificação geral'!$B105,'Classificação geral'!$H105,"")</f>
        <v/>
      </c>
      <c r="II113" s="255" t="str">
        <f>IF($IH113='Classificação geral'!$H105,'Classificação geral'!$I105,"")</f>
        <v/>
      </c>
      <c r="IJ113" s="255" t="str">
        <f>IF($II113='Classificação geral'!$I105,'Classificação geral'!$N105,"")</f>
        <v/>
      </c>
      <c r="IK113" s="255" t="str">
        <f>IF($II113='Classificação geral'!$I105,'Classificação geral'!$Q105,"")</f>
        <v/>
      </c>
      <c r="IL113" s="255" t="str">
        <f>IF($II113='Classificação geral'!$I105,'Classificação geral'!$R105,"")</f>
        <v/>
      </c>
      <c r="IM113" s="255" t="str">
        <f>IF($II113='Classificação geral'!$I105,'Classificação geral'!$J105,"")</f>
        <v/>
      </c>
      <c r="IN113" s="255" t="str">
        <f>IF($II113='Classificação geral'!$I105,'Classificação geral'!$S105,"")</f>
        <v/>
      </c>
      <c r="IO113" s="255" t="str">
        <f>IF($II113='Classificação geral'!$I105,'Classificação geral'!$U105,"")</f>
        <v/>
      </c>
      <c r="IP113" s="255" t="str">
        <f>IF($II113='Classificação geral'!$I105,'Classificação geral'!$V105,"")</f>
        <v/>
      </c>
      <c r="IQ113" s="255" t="str">
        <f>IF($II113='Classificação geral'!$I105,'Classificação geral'!$K105,"")</f>
        <v/>
      </c>
      <c r="IR113" s="255" t="str">
        <f>IF($II113='Classificação geral'!$I105,'Classificação geral'!$W105,"")</f>
        <v/>
      </c>
      <c r="IS113" s="255" t="str">
        <f>IF($II113='Classificação geral'!$I105,'Classificação geral'!$Y105,"")</f>
        <v/>
      </c>
      <c r="IT113" s="255" t="str">
        <f>IF($II113='Classificação geral'!$I105,'Classificação geral'!$Z105,"")</f>
        <v/>
      </c>
      <c r="IU113" s="255" t="str">
        <f>IF($II113='Classificação geral'!$I105,'Classificação geral'!$L105,"")</f>
        <v/>
      </c>
      <c r="IV113" s="255" t="str">
        <f>IF($II113='Classificação geral'!$I105,'Classificação geral'!$M105,"")</f>
        <v/>
      </c>
      <c r="IW113" s="255" t="str">
        <f>IF($II113='Classificação geral'!$I105,'Classificação geral'!$AG105,"")</f>
        <v/>
      </c>
      <c r="IX113" s="256" t="str">
        <f>IFERROR(RANK(IW113,IW:IW,0)+ COUNTIF($IW$13:IW111,IW113),"")</f>
        <v/>
      </c>
      <c r="IY113" s="244"/>
      <c r="IZ113" s="254" t="str">
        <f>IFERROR(IF(AND('Classificação geral'!$H105="mas",'Classificação geral'!$I105=3,'Classificação geral'!$F105="Mini"),'Classificação geral'!$A105,""),"")</f>
        <v/>
      </c>
      <c r="JA113" s="254" t="str">
        <f>IFERROR(IF(AND('Classificação geral'!$H105="mas",'Classificação geral'!$I105=3,'Classificação geral'!$F105="Mini"),'Classificação geral'!$B105,""),"")</f>
        <v/>
      </c>
      <c r="JB113" s="255" t="str">
        <f>IF($JA113='Classificação geral'!$B105,'Classificação geral'!$C105,"")</f>
        <v/>
      </c>
      <c r="JC113" s="255" t="str">
        <f>IF($JA113='Classificação geral'!$B105,'Classificação geral'!$D105,"")</f>
        <v/>
      </c>
      <c r="JD113" s="255" t="str">
        <f>IF($JA113='Classificação geral'!$B105,'Classificação geral'!$H105,"")</f>
        <v/>
      </c>
      <c r="JE113" s="254" t="str">
        <f>IFERROR(IF(AND($JD113="mas",'Classificação geral'!$I105=3),'Classificação geral'!I105,""),"")</f>
        <v/>
      </c>
      <c r="JF113" s="254" t="str">
        <f>IFERROR(IF(AND($JD113="mas",'Classificação geral'!$I105=3),'Classificação geral'!N105,""),"")</f>
        <v/>
      </c>
      <c r="JG113" s="254" t="str">
        <f>IFERROR(IF(AND($JD113="mas",'Classificação geral'!$I105=3),'Classificação geral'!Q105,""),"")</f>
        <v/>
      </c>
      <c r="JH113" s="254" t="str">
        <f>IFERROR(IF(AND($JD113="mas",'Classificação geral'!$I105=3),'Classificação geral'!R105,""),"")</f>
        <v/>
      </c>
      <c r="JI113" s="254" t="str">
        <f>IFERROR(IF(AND($JD113="mas",'Classificação geral'!$I105=3),'Classificação geral'!J105,""),"")</f>
        <v/>
      </c>
      <c r="JJ113" s="254" t="str">
        <f>IFERROR(IF(AND($JD113="mas",'Classificação geral'!$I105=3),'Classificação geral'!S105,""),"")</f>
        <v/>
      </c>
      <c r="JK113" s="254" t="str">
        <f>IFERROR(IF(AND($JD113="mas",'Classificação geral'!$I105=3),'Classificação geral'!U105,""),"")</f>
        <v/>
      </c>
      <c r="JL113" s="254" t="str">
        <f>IFERROR(IF(AND($JD113="mas",'Classificação geral'!$I105=3),'Classificação geral'!V105,""),"")</f>
        <v/>
      </c>
      <c r="JM113" s="254" t="str">
        <f>IFERROR(IF(AND($JD113="mas",'Classificação geral'!$I105=3),'Classificação geral'!K105,""),"")</f>
        <v/>
      </c>
      <c r="JN113" s="254" t="str">
        <f>IFERROR(IF(AND($JD113="mas",'Classificação geral'!$I105=3),'Classificação geral'!W105,""),"")</f>
        <v/>
      </c>
      <c r="JO113" s="254" t="str">
        <f>IFERROR(IF(AND($JD113="mas",'Classificação geral'!$I105=3),'Classificação geral'!Y105,""),"")</f>
        <v/>
      </c>
      <c r="JP113" s="254" t="str">
        <f>IFERROR(IF(AND($JD113="mas",'Classificação geral'!$I105=3),'Classificação geral'!Z105,""),"")</f>
        <v/>
      </c>
      <c r="JQ113" s="254" t="str">
        <f>IFERROR(IF(AND($JD113="mas",'Classificação geral'!$I105=3),'Classificação geral'!L105,""),"")</f>
        <v/>
      </c>
      <c r="JR113" s="254" t="str">
        <f>IFERROR(IF(AND($JD113="mas",'Classificação geral'!$I105=3),'Classificação geral'!$AG105,""),"")</f>
        <v/>
      </c>
      <c r="JS113" s="256" t="str">
        <f>IFERROR(RANK(JR113,JR:JR,0)+ COUNTIF(JR$13:$JR111,JR113),"")</f>
        <v/>
      </c>
    </row>
    <row r="114" spans="1:279" s="230" customFormat="1" ht="24.75" customHeight="1" x14ac:dyDescent="0.4">
      <c r="A114" s="221"/>
      <c r="B114" s="233"/>
      <c r="C114" s="222"/>
      <c r="D114" s="222"/>
      <c r="E114" s="222"/>
      <c r="F114" s="223"/>
      <c r="G114" s="223"/>
      <c r="H114" s="223"/>
      <c r="I114" s="223"/>
      <c r="J114" s="223"/>
      <c r="K114" s="223"/>
      <c r="L114" s="223"/>
      <c r="M114" s="223"/>
      <c r="N114" s="223"/>
      <c r="O114" s="223"/>
      <c r="P114" s="223"/>
      <c r="Q114" s="223"/>
      <c r="R114" s="223"/>
      <c r="S114" s="223"/>
      <c r="T114" s="223"/>
      <c r="U114" s="223"/>
      <c r="V114" s="224"/>
      <c r="W114" s="224"/>
      <c r="X114" s="224"/>
      <c r="Y114" s="224"/>
      <c r="Z114" s="225"/>
      <c r="AA114" s="225"/>
      <c r="AB114" s="222"/>
      <c r="AC114" s="226"/>
      <c r="AD114" s="226"/>
      <c r="AE114" s="226"/>
      <c r="AF114" s="226"/>
      <c r="AG114" s="226"/>
      <c r="AH114" s="226"/>
      <c r="AI114" s="226"/>
      <c r="AJ114" s="226"/>
      <c r="AK114" s="226"/>
      <c r="AL114" s="226"/>
      <c r="AM114" s="226"/>
      <c r="AN114" s="226"/>
      <c r="AO114" s="226"/>
      <c r="AP114" s="226"/>
      <c r="AQ114" s="226"/>
      <c r="AR114" s="226"/>
      <c r="AS114" s="224"/>
      <c r="AT114" s="221"/>
      <c r="AU114" s="221"/>
      <c r="AV114" s="224"/>
      <c r="AW114" s="222"/>
      <c r="AX114" s="222"/>
      <c r="AY114" s="223"/>
      <c r="AZ114" s="223"/>
      <c r="BA114" s="223"/>
      <c r="BB114" s="223"/>
      <c r="BC114" s="223"/>
      <c r="BD114" s="223"/>
      <c r="BE114" s="223"/>
      <c r="BF114" s="223"/>
      <c r="BG114" s="223"/>
      <c r="BH114" s="223"/>
      <c r="BI114" s="223"/>
      <c r="BJ114" s="223"/>
      <c r="BK114" s="223"/>
      <c r="BL114" s="223"/>
      <c r="BM114" s="223"/>
      <c r="BN114" s="223"/>
      <c r="BO114" s="223"/>
      <c r="BP114" s="224"/>
      <c r="BQ114" s="224"/>
      <c r="BR114" s="224"/>
      <c r="BS114" s="224"/>
      <c r="BT114" s="225"/>
      <c r="BU114" s="225"/>
      <c r="BV114" s="223"/>
      <c r="BW114" s="226"/>
      <c r="BX114" s="226"/>
      <c r="BY114" s="226"/>
      <c r="BZ114" s="226"/>
      <c r="CA114" s="226"/>
      <c r="CB114" s="226"/>
      <c r="CC114" s="226"/>
      <c r="CD114" s="226"/>
      <c r="CE114" s="226"/>
      <c r="CF114" s="226"/>
      <c r="CG114" s="226"/>
      <c r="CH114" s="226"/>
      <c r="CI114" s="226"/>
      <c r="CJ114" s="226"/>
      <c r="CK114" s="226"/>
      <c r="CL114" s="226"/>
      <c r="CM114" s="224"/>
      <c r="CN114" s="221"/>
      <c r="CO114" s="221"/>
      <c r="CP114" s="233"/>
      <c r="CQ114" s="222"/>
      <c r="CR114" s="222"/>
      <c r="CS114" s="225"/>
      <c r="CT114" s="223"/>
      <c r="CU114" s="223"/>
      <c r="CV114" s="223"/>
      <c r="CW114" s="223"/>
      <c r="CX114" s="223"/>
      <c r="CY114" s="223"/>
      <c r="CZ114" s="223"/>
      <c r="DA114" s="223"/>
      <c r="DB114" s="223"/>
      <c r="DC114" s="223"/>
      <c r="DD114" s="223"/>
      <c r="DE114" s="223"/>
      <c r="DF114" s="223"/>
      <c r="DG114" s="223"/>
      <c r="DH114" s="223"/>
      <c r="DI114" s="223"/>
      <c r="DJ114" s="224"/>
      <c r="DK114" s="224"/>
      <c r="DL114" s="224"/>
      <c r="DM114" s="224"/>
      <c r="DN114" s="225"/>
      <c r="DO114" s="225"/>
      <c r="DP114" s="225"/>
      <c r="DQ114" s="226"/>
      <c r="DR114" s="226"/>
      <c r="DS114" s="226"/>
      <c r="DT114" s="226"/>
      <c r="DU114" s="226"/>
      <c r="DV114" s="226"/>
      <c r="DW114" s="226"/>
      <c r="DX114" s="226"/>
      <c r="DY114" s="226"/>
      <c r="DZ114" s="226"/>
      <c r="EA114" s="226"/>
      <c r="EB114" s="226"/>
      <c r="EC114" s="226"/>
      <c r="ED114" s="226"/>
      <c r="EE114" s="226"/>
      <c r="EF114" s="226"/>
      <c r="EG114" s="224"/>
      <c r="EH114" s="221"/>
      <c r="EI114" s="221"/>
      <c r="EJ114" s="221"/>
      <c r="EK114" s="221"/>
      <c r="EL114" s="221"/>
      <c r="EM114" s="221"/>
      <c r="EN114" s="221"/>
      <c r="EO114" s="221"/>
      <c r="EP114" s="221"/>
      <c r="EQ114" s="221"/>
      <c r="ER114" s="221"/>
      <c r="ES114" s="221"/>
      <c r="ET114" s="221"/>
      <c r="EU114" s="254" t="str">
        <f>IFERROR(IF(AND('Classificação geral'!$H106="FEM",'Classificação geral'!$I106=1,'Classificação geral'!$F106="Mini"),'Classificação geral'!$A106,""),"")</f>
        <v/>
      </c>
      <c r="EV114" s="254" t="str">
        <f>IFERROR(IF(AND('Classificação geral'!$H106="FEM",'Classificação geral'!$I106=1,'Classificação geral'!F106="Mini"),'Classificação geral'!$B106,""),"")</f>
        <v/>
      </c>
      <c r="EW114" s="255" t="str">
        <f>IF($EV114='Classificação geral'!$B106,'Classificação geral'!$C106,"")</f>
        <v/>
      </c>
      <c r="EX114" s="255" t="str">
        <f>IF($EV114='Classificação geral'!$B106,'Classificação geral'!$D106,"")</f>
        <v/>
      </c>
      <c r="EY114" s="255" t="str">
        <f>IF($EV114='Classificação geral'!$B106,'Classificação geral'!$H106,"")</f>
        <v/>
      </c>
      <c r="EZ114" s="255" t="str">
        <f>IF($EY114='Classificação geral'!$H106,'Classificação geral'!$I106,"")</f>
        <v/>
      </c>
      <c r="FA114" s="255" t="str">
        <f>IF($EZ114='Classificação geral'!$I106,'Classificação geral'!$N106,"")</f>
        <v/>
      </c>
      <c r="FB114" s="255" t="str">
        <f>IF($EZ114='Classificação geral'!$I106,'Classificação geral'!$Q106,"")</f>
        <v/>
      </c>
      <c r="FC114" s="255" t="str">
        <f>IF($EZ114='Classificação geral'!$I106,'Classificação geral'!$R106,"")</f>
        <v/>
      </c>
      <c r="FD114" s="255" t="str">
        <f>IF($EZ114='Classificação geral'!$I106,'Classificação geral'!$J106,"")</f>
        <v/>
      </c>
      <c r="FE114" s="255" t="str">
        <f>IF($EZ114='Classificação geral'!$I106,'Classificação geral'!$S106,"")</f>
        <v/>
      </c>
      <c r="FF114" s="255" t="str">
        <f>IF($EZ114='Classificação geral'!$I106,'Classificação geral'!$U106,"")</f>
        <v/>
      </c>
      <c r="FG114" s="255" t="str">
        <f>IF($EZ114='Classificação geral'!$I106,'Classificação geral'!$V106,"")</f>
        <v/>
      </c>
      <c r="FH114" s="255" t="str">
        <f>IF($EZ114='Classificação geral'!$I106,'Classificação geral'!$K106,"")</f>
        <v/>
      </c>
      <c r="FI114" s="255" t="str">
        <f>IF($EZ114='Classificação geral'!$I106,'Classificação geral'!$W106,"")</f>
        <v/>
      </c>
      <c r="FJ114" s="255" t="str">
        <f>IF($EZ114='Classificação geral'!$I106,'Classificação geral'!$Y106,"")</f>
        <v/>
      </c>
      <c r="FK114" s="255" t="str">
        <f>IF($EZ114='Classificação geral'!$I106,'Classificação geral'!$Z106,"")</f>
        <v/>
      </c>
      <c r="FL114" s="255" t="str">
        <f>IF($EZ114='Classificação geral'!$I106,'Classificação geral'!$L106,"")</f>
        <v/>
      </c>
      <c r="FM114" s="255" t="str">
        <f>IF($EZ114='Classificação geral'!$I106,'Classificação geral'!$M106,"")</f>
        <v/>
      </c>
      <c r="FN114" s="255" t="str">
        <f>IF($EZ114='Classificação geral'!$I106,'Classificação geral'!$AG106,"")</f>
        <v/>
      </c>
      <c r="FO114" s="256" t="str">
        <f>IFERROR(RANK(FN114,FN:FN,0)+ COUNTIF($FN$13:FN113,FN114),"")</f>
        <v/>
      </c>
      <c r="FP114" s="244"/>
      <c r="FQ114" s="254" t="str">
        <f>IFERROR(IF(AND('Classificação geral'!$H106="mas",'Classificação geral'!$I106=1,'Classificação geral'!$F106="Mini"),'Classificação geral'!$A106,""),"")</f>
        <v/>
      </c>
      <c r="FR114" s="254" t="str">
        <f>IFERROR(IF(AND('Classificação geral'!$H106="mas",'Classificação geral'!$I106=1,'Classificação geral'!$F106="Mini"),'Classificação geral'!$B106,""),"")</f>
        <v/>
      </c>
      <c r="FS114" s="255" t="str">
        <f>IF($FR114='Classificação geral'!$B106,'Classificação geral'!$C106,"")</f>
        <v/>
      </c>
      <c r="FT114" s="255" t="str">
        <f>IF($FR114='Classificação geral'!$B106,'Classificação geral'!$D106,"")</f>
        <v/>
      </c>
      <c r="FU114" s="255" t="str">
        <f>IF($FR114='Classificação geral'!$B106,'Classificação geral'!$H106,"")</f>
        <v/>
      </c>
      <c r="FV114" s="254" t="str">
        <f>IFERROR(IF(AND($FU114="mas",'Classificação geral'!$I106=1),'Classificação geral'!I106,""),"")</f>
        <v/>
      </c>
      <c r="FW114" s="254" t="str">
        <f>IFERROR(IF(AND($FU114="mas",'Classificação geral'!$I106=1),'Classificação geral'!N106,""),"")</f>
        <v/>
      </c>
      <c r="FX114" s="254" t="str">
        <f>IFERROR(IF(AND($FU114="mas",'Classificação geral'!$I106=1),'Classificação geral'!Q106,""),"")</f>
        <v/>
      </c>
      <c r="FY114" s="254" t="str">
        <f>IFERROR(IF(AND($FU114="mas",'Classificação geral'!$I106=1),'Classificação geral'!R106,""),"")</f>
        <v/>
      </c>
      <c r="FZ114" s="254" t="str">
        <f>IFERROR(IF(AND($FU114="mas",'Classificação geral'!$I106=1),'Classificação geral'!J106,""),"")</f>
        <v/>
      </c>
      <c r="GA114" s="254" t="str">
        <f>IFERROR(IF(AND($FU114="mas",'Classificação geral'!$I106=1),'Classificação geral'!S106,""),"")</f>
        <v/>
      </c>
      <c r="GB114" s="254" t="str">
        <f>IFERROR(IF(AND($FU114="mas",'Classificação geral'!$I106=1),'Classificação geral'!U106,""),"")</f>
        <v/>
      </c>
      <c r="GC114" s="254" t="str">
        <f>IFERROR(IF(AND($FU114="mas",'Classificação geral'!$I106=1),'Classificação geral'!V106,""),"")</f>
        <v/>
      </c>
      <c r="GD114" s="254" t="str">
        <f>IFERROR(IF(AND($FU114="mas",'Classificação geral'!$I106=1),'Classificação geral'!K106,""),"")</f>
        <v/>
      </c>
      <c r="GE114" s="254" t="str">
        <f>IFERROR(IF(AND($FU114="mas",'Classificação geral'!$I106=1),'Classificação geral'!W106,""),"")</f>
        <v/>
      </c>
      <c r="GF114" s="254" t="str">
        <f>IFERROR(IF(AND($FU114="mas",'Classificação geral'!$I106=1),'Classificação geral'!Y106,""),"")</f>
        <v/>
      </c>
      <c r="GG114" s="254" t="str">
        <f>IFERROR(IF(AND($FU114="mas",'Classificação geral'!$I106=1),'Classificação geral'!Z106,""),"")</f>
        <v/>
      </c>
      <c r="GH114" s="254" t="str">
        <f>IFERROR(IF(AND($FU114="mas",'Classificação geral'!$I106=1),'Classificação geral'!L106,""),"")</f>
        <v/>
      </c>
      <c r="GI114" s="254" t="str">
        <f>IFERROR(IF(AND($FU114="mas",'Classificação geral'!$I106=1),'Classificação geral'!M106,""),"")</f>
        <v/>
      </c>
      <c r="GJ114" s="302" t="str">
        <f>IFERROR(IF(AND($FU114="mas",'Classificação geral'!$I106=1),'Classificação geral'!AG106,""),"")</f>
        <v/>
      </c>
      <c r="GK114" s="256" t="str">
        <f>IFERROR(RANK(GJ114,GJ:GJ,0)+ COUNTIF($GJ$13:GJ113,GJ114),"")</f>
        <v/>
      </c>
      <c r="GL114" s="244"/>
      <c r="GM114" s="254" t="str">
        <f>IFERROR(IF(AND('Classificação geral'!$H106="fem",'Classificação geral'!$I106=2,'Classificação geral'!$F106="Mini"),'Classificação geral'!$A106,""),"")</f>
        <v/>
      </c>
      <c r="GN114" s="254" t="str">
        <f>IFERROR(IF(AND('Classificação geral'!$H106="fem",'Classificação geral'!$I106=2,'Classificação geral'!$F106="Mini"),'Classificação geral'!$B106,""),"")</f>
        <v/>
      </c>
      <c r="GO114" s="255" t="str">
        <f>IF($GN114='Classificação geral'!$B106,'Classificação geral'!$C106,"")</f>
        <v/>
      </c>
      <c r="GP114" s="255" t="str">
        <f>IF($GN114='Classificação geral'!$B106,'Classificação geral'!$D106,"")</f>
        <v/>
      </c>
      <c r="GQ114" s="255" t="str">
        <f>IF($GN114='Classificação geral'!$B106,'Classificação geral'!$H106,"")</f>
        <v/>
      </c>
      <c r="GR114" s="254" t="str">
        <f>IFERROR(IF(AND($GQ114="fem",'Classificação geral'!$I106=2),'Classificação geral'!I106,""),"")</f>
        <v/>
      </c>
      <c r="GS114" s="254" t="str">
        <f>IFERROR(IF(AND($GQ114="fem",'Classificação geral'!$I106=2),'Classificação geral'!N106,""),"")</f>
        <v/>
      </c>
      <c r="GT114" s="254" t="str">
        <f>IFERROR(IF(AND($GQ114="fem",'Classificação geral'!$I106=2),'Classificação geral'!Q106,""),"")</f>
        <v/>
      </c>
      <c r="GU114" s="254" t="str">
        <f>IFERROR(IF(AND($GQ114="fem",'Classificação geral'!$I106=2),'Classificação geral'!R106,""),"")</f>
        <v/>
      </c>
      <c r="GV114" s="254" t="str">
        <f>IFERROR(IF(AND($GQ114="fem",'Classificação geral'!$I106=2),'Classificação geral'!J106,""),"")</f>
        <v/>
      </c>
      <c r="GW114" s="254" t="str">
        <f>IFERROR(IF(AND($GQ114="fem",'Classificação geral'!$I106=2),'Classificação geral'!S106,""),"")</f>
        <v/>
      </c>
      <c r="GX114" s="254" t="str">
        <f>IFERROR(IF(AND($GQ114="fem",'Classificação geral'!$I106=2),'Classificação geral'!U106,""),"")</f>
        <v/>
      </c>
      <c r="GY114" s="254" t="str">
        <f>IFERROR(IF(AND($GQ114="fem",'Classificação geral'!$I106=2),'Classificação geral'!V106,""),"")</f>
        <v/>
      </c>
      <c r="GZ114" s="254" t="str">
        <f>IFERROR(IF(AND($GQ114="fem",'Classificação geral'!$I106=2),'Classificação geral'!K106,""),"")</f>
        <v/>
      </c>
      <c r="HA114" s="254" t="str">
        <f>IFERROR(IF(AND($GQ114="fem",'Classificação geral'!$I106=2),'Classificação geral'!W106,""),"")</f>
        <v/>
      </c>
      <c r="HB114" s="254" t="str">
        <f>IFERROR(IF(AND($GQ114="fem",'Classificação geral'!$I106=2),'Classificação geral'!Y106,""),"")</f>
        <v/>
      </c>
      <c r="HC114" s="254" t="str">
        <f>IFERROR(IF(AND($GQ114="fem",'Classificação geral'!$I106=2),'Classificação geral'!Z106,""),"")</f>
        <v/>
      </c>
      <c r="HD114" s="254" t="str">
        <f>IFERROR(IF(AND($GQ114="fem",'Classificação geral'!$I106=2),'Classificação geral'!L106,""),"")</f>
        <v/>
      </c>
      <c r="HE114" s="254" t="str">
        <f>IFERROR(IF(AND($GQ114="fem",'Classificação geral'!$I106=2),'Classificação geral'!M106,""),"")</f>
        <v/>
      </c>
      <c r="HF114" s="254" t="str">
        <f>IFERROR(IF(AND($GQ114="fem",'Classificação geral'!$I106=2),'Classificação geral'!AG106,""),"")</f>
        <v/>
      </c>
      <c r="HG114" s="256" t="str">
        <f>IFERROR(RANK(HF114,HF:HF,0)+ COUNTIF(HF$13:$HF112,HF114),"")</f>
        <v/>
      </c>
      <c r="HH114" s="244"/>
      <c r="HI114" s="254" t="str">
        <f>IFERROR(IF(AND('Classificação geral'!$H106="mas",'Classificação geral'!$I106=2,'Classificação geral'!$F106="Mini"),'Classificação geral'!$A106,""),"")</f>
        <v/>
      </c>
      <c r="HJ114" s="254" t="str">
        <f>IFERROR(IF(AND('Classificação geral'!$H106="mas",'Classificação geral'!$I106=2,'Classificação geral'!$F106="Mini"),'Classificação geral'!$B106,""),"")</f>
        <v/>
      </c>
      <c r="HK114" s="255" t="str">
        <f>IF($HJ114='Classificação geral'!$B106,'Classificação geral'!$C106,"")</f>
        <v/>
      </c>
      <c r="HL114" s="255" t="str">
        <f>IF($HJ114='Classificação geral'!$B106,'Classificação geral'!$D106,"")</f>
        <v/>
      </c>
      <c r="HM114" s="255" t="str">
        <f>IF($HJ114='Classificação geral'!$B106,'Classificação geral'!$H106,"")</f>
        <v/>
      </c>
      <c r="HN114" s="254" t="str">
        <f>IFERROR(IF(AND($HM114="mas",'Classificação geral'!$I106=2),'Classificação geral'!I106,""),"")</f>
        <v/>
      </c>
      <c r="HO114" s="254" t="str">
        <f>IFERROR(IF(AND($HM114="mas",'Classificação geral'!$I106=2),'Classificação geral'!N106,""),"")</f>
        <v/>
      </c>
      <c r="HP114" s="254" t="str">
        <f>IFERROR(IF(AND($HM114="mas",'Classificação geral'!$I106=2),'Classificação geral'!Q106,""),"")</f>
        <v/>
      </c>
      <c r="HQ114" s="254" t="str">
        <f>IFERROR(IF(AND($HM114="mas",'Classificação geral'!$I106=2),'Classificação geral'!R106,""),"")</f>
        <v/>
      </c>
      <c r="HR114" s="254" t="str">
        <f>IFERROR(IF(AND($HM114="mas",'Classificação geral'!$I106=2),'Classificação geral'!J106,""),"")</f>
        <v/>
      </c>
      <c r="HS114" s="254" t="str">
        <f>IFERROR(IF(AND($HM114="mas",'Classificação geral'!$I106=2),'Classificação geral'!S106,""),"")</f>
        <v/>
      </c>
      <c r="HT114" s="254" t="str">
        <f>IFERROR(IF(AND($HM114="mas",'Classificação geral'!$I106=2),'Classificação geral'!U106,""),"")</f>
        <v/>
      </c>
      <c r="HU114" s="254" t="str">
        <f>IFERROR(IF(AND($HM114="mas",'Classificação geral'!$I106=2),'Classificação geral'!V106,""),"")</f>
        <v/>
      </c>
      <c r="HV114" s="254" t="str">
        <f>IFERROR(IF(AND($HM114="mas",'Classificação geral'!$I106=2),'Classificação geral'!J106,""),"")</f>
        <v/>
      </c>
      <c r="HW114" s="254" t="str">
        <f>IFERROR(IF(AND($HM114="mas",'Classificação geral'!$I106=2),'Classificação geral'!W106,""),"")</f>
        <v/>
      </c>
      <c r="HX114" s="254" t="str">
        <f>IFERROR(IF(AND($HM114="mas",'Classificação geral'!$I106=2),'Classificação geral'!Y106,""),"")</f>
        <v/>
      </c>
      <c r="HY114" s="254" t="str">
        <f>IFERROR(IF(AND($HM114="mas",'Classificação geral'!$I106=2),'Classificação geral'!Z106,""),"")</f>
        <v/>
      </c>
      <c r="HZ114" s="254" t="str">
        <f>IFERROR(IF(AND($HM114="mas",'Classificação geral'!$I106=2),'Classificação geral'!L106,""),"")</f>
        <v/>
      </c>
      <c r="IA114" s="254" t="str">
        <f>IFERROR(IF(AND($HM114="mas",'Classificação geral'!$I106=2),'Classificação geral'!$AG106,""),"")</f>
        <v/>
      </c>
      <c r="IB114" s="256" t="str">
        <f>IFERROR(RANK(IA114,IA:IA,0)+ COUNTIF($IA$13:IA$13,IA114),"")</f>
        <v/>
      </c>
      <c r="IC114" s="244"/>
      <c r="ID114" s="254" t="str">
        <f>IFERROR(IF(AND('Classificação geral'!$H106="fem",'Classificação geral'!$I106=3,'Classificação geral'!$F106="Mini"),'Classificação geral'!$A106,""),"")</f>
        <v/>
      </c>
      <c r="IE114" s="254" t="str">
        <f>IFERROR(IF(AND('Classificação geral'!$H106="fem",'Classificação geral'!$I106=3,'Classificação geral'!$F106="Mini"),'Classificação geral'!$B106,""),"")</f>
        <v/>
      </c>
      <c r="IF114" s="255" t="str">
        <f>IF($IE114='Classificação geral'!$B106,'Classificação geral'!$C106,"")</f>
        <v/>
      </c>
      <c r="IG114" s="255" t="str">
        <f>IF($IE114='Classificação geral'!$B106,'Classificação geral'!$D106,"")</f>
        <v/>
      </c>
      <c r="IH114" s="255" t="str">
        <f>IF($IE114='Classificação geral'!$B106,'Classificação geral'!$H106,"")</f>
        <v/>
      </c>
      <c r="II114" s="255" t="str">
        <f>IF($IH114='Classificação geral'!$H106,'Classificação geral'!$I106,"")</f>
        <v/>
      </c>
      <c r="IJ114" s="255" t="str">
        <f>IF($II114='Classificação geral'!$I106,'Classificação geral'!$N106,"")</f>
        <v/>
      </c>
      <c r="IK114" s="255" t="str">
        <f>IF($II114='Classificação geral'!$I106,'Classificação geral'!$Q106,"")</f>
        <v/>
      </c>
      <c r="IL114" s="255" t="str">
        <f>IF($II114='Classificação geral'!$I106,'Classificação geral'!$R106,"")</f>
        <v/>
      </c>
      <c r="IM114" s="255" t="str">
        <f>IF($II114='Classificação geral'!$I106,'Classificação geral'!$J106,"")</f>
        <v/>
      </c>
      <c r="IN114" s="255" t="str">
        <f>IF($II114='Classificação geral'!$I106,'Classificação geral'!$S106,"")</f>
        <v/>
      </c>
      <c r="IO114" s="255" t="str">
        <f>IF($II114='Classificação geral'!$I106,'Classificação geral'!$U106,"")</f>
        <v/>
      </c>
      <c r="IP114" s="255" t="str">
        <f>IF($II114='Classificação geral'!$I106,'Classificação geral'!$V106,"")</f>
        <v/>
      </c>
      <c r="IQ114" s="255" t="str">
        <f>IF($II114='Classificação geral'!$I106,'Classificação geral'!$K106,"")</f>
        <v/>
      </c>
      <c r="IR114" s="255" t="str">
        <f>IF($II114='Classificação geral'!$I106,'Classificação geral'!$W106,"")</f>
        <v/>
      </c>
      <c r="IS114" s="255" t="str">
        <f>IF($II114='Classificação geral'!$I106,'Classificação geral'!$Y106,"")</f>
        <v/>
      </c>
      <c r="IT114" s="255" t="str">
        <f>IF($II114='Classificação geral'!$I106,'Classificação geral'!$Z106,"")</f>
        <v/>
      </c>
      <c r="IU114" s="255" t="str">
        <f>IF($II114='Classificação geral'!$I106,'Classificação geral'!$L106,"")</f>
        <v/>
      </c>
      <c r="IV114" s="255" t="str">
        <f>IF($II114='Classificação geral'!$I106,'Classificação geral'!$M106,"")</f>
        <v/>
      </c>
      <c r="IW114" s="255" t="str">
        <f>IF($II114='Classificação geral'!$I106,'Classificação geral'!$AG106,"")</f>
        <v/>
      </c>
      <c r="IX114" s="256" t="str">
        <f>IFERROR(RANK(IW114,IW:IW,0)+ COUNTIF($IW$13:IW112,IW114),"")</f>
        <v/>
      </c>
      <c r="IY114" s="244"/>
      <c r="IZ114" s="254" t="str">
        <f>IFERROR(IF(AND('Classificação geral'!$H106="mas",'Classificação geral'!$I106=3,'Classificação geral'!$F106="Mini"),'Classificação geral'!$A106,""),"")</f>
        <v/>
      </c>
      <c r="JA114" s="254" t="str">
        <f>IFERROR(IF(AND('Classificação geral'!$H106="mas",'Classificação geral'!$I106=3,'Classificação geral'!$F106="Mini"),'Classificação geral'!$B106,""),"")</f>
        <v/>
      </c>
      <c r="JB114" s="255" t="str">
        <f>IF($JA114='Classificação geral'!$B106,'Classificação geral'!$C106,"")</f>
        <v/>
      </c>
      <c r="JC114" s="255" t="str">
        <f>IF($JA114='Classificação geral'!$B106,'Classificação geral'!$D106,"")</f>
        <v/>
      </c>
      <c r="JD114" s="255" t="str">
        <f>IF($JA114='Classificação geral'!$B106,'Classificação geral'!$H106,"")</f>
        <v/>
      </c>
      <c r="JE114" s="254" t="str">
        <f>IFERROR(IF(AND($JD114="mas",'Classificação geral'!$I106=3),'Classificação geral'!I106,""),"")</f>
        <v/>
      </c>
      <c r="JF114" s="254" t="str">
        <f>IFERROR(IF(AND($JD114="mas",'Classificação geral'!$I106=3),'Classificação geral'!N106,""),"")</f>
        <v/>
      </c>
      <c r="JG114" s="254" t="str">
        <f>IFERROR(IF(AND($JD114="mas",'Classificação geral'!$I106=3),'Classificação geral'!Q106,""),"")</f>
        <v/>
      </c>
      <c r="JH114" s="254" t="str">
        <f>IFERROR(IF(AND($JD114="mas",'Classificação geral'!$I106=3),'Classificação geral'!R106,""),"")</f>
        <v/>
      </c>
      <c r="JI114" s="254" t="str">
        <f>IFERROR(IF(AND($JD114="mas",'Classificação geral'!$I106=3),'Classificação geral'!J106,""),"")</f>
        <v/>
      </c>
      <c r="JJ114" s="254" t="str">
        <f>IFERROR(IF(AND($JD114="mas",'Classificação geral'!$I106=3),'Classificação geral'!S106,""),"")</f>
        <v/>
      </c>
      <c r="JK114" s="254" t="str">
        <f>IFERROR(IF(AND($JD114="mas",'Classificação geral'!$I106=3),'Classificação geral'!U106,""),"")</f>
        <v/>
      </c>
      <c r="JL114" s="254" t="str">
        <f>IFERROR(IF(AND($JD114="mas",'Classificação geral'!$I106=3),'Classificação geral'!V106,""),"")</f>
        <v/>
      </c>
      <c r="JM114" s="254" t="str">
        <f>IFERROR(IF(AND($JD114="mas",'Classificação geral'!$I106=3),'Classificação geral'!K106,""),"")</f>
        <v/>
      </c>
      <c r="JN114" s="254" t="str">
        <f>IFERROR(IF(AND($JD114="mas",'Classificação geral'!$I106=3),'Classificação geral'!W106,""),"")</f>
        <v/>
      </c>
      <c r="JO114" s="254" t="str">
        <f>IFERROR(IF(AND($JD114="mas",'Classificação geral'!$I106=3),'Classificação geral'!Y106,""),"")</f>
        <v/>
      </c>
      <c r="JP114" s="254" t="str">
        <f>IFERROR(IF(AND($JD114="mas",'Classificação geral'!$I106=3),'Classificação geral'!Z106,""),"")</f>
        <v/>
      </c>
      <c r="JQ114" s="254" t="str">
        <f>IFERROR(IF(AND($JD114="mas",'Classificação geral'!$I106=3),'Classificação geral'!L106,""),"")</f>
        <v/>
      </c>
      <c r="JR114" s="254" t="str">
        <f>IFERROR(IF(AND($JD114="mas",'Classificação geral'!$I106=3),'Classificação geral'!$AG106,""),"")</f>
        <v/>
      </c>
      <c r="JS114" s="256" t="str">
        <f>IFERROR(RANK(JR114,JR:JR,0)+ COUNTIF(JR$13:$JR112,JR114),"")</f>
        <v/>
      </c>
    </row>
    <row r="115" spans="1:279" s="230" customFormat="1" ht="24.75" customHeight="1" x14ac:dyDescent="0.4">
      <c r="A115" s="221"/>
      <c r="B115" s="233"/>
      <c r="C115" s="222"/>
      <c r="D115" s="222"/>
      <c r="E115" s="222"/>
      <c r="F115" s="223"/>
      <c r="G115" s="223"/>
      <c r="H115" s="223"/>
      <c r="I115" s="223"/>
      <c r="J115" s="223"/>
      <c r="K115" s="223"/>
      <c r="L115" s="223"/>
      <c r="M115" s="223"/>
      <c r="N115" s="223"/>
      <c r="O115" s="223"/>
      <c r="P115" s="223"/>
      <c r="Q115" s="223"/>
      <c r="R115" s="223"/>
      <c r="S115" s="223"/>
      <c r="T115" s="223"/>
      <c r="U115" s="223"/>
      <c r="V115" s="224"/>
      <c r="W115" s="224"/>
      <c r="X115" s="224"/>
      <c r="Y115" s="224"/>
      <c r="Z115" s="225"/>
      <c r="AA115" s="225"/>
      <c r="AB115" s="222"/>
      <c r="AC115" s="226"/>
      <c r="AD115" s="226"/>
      <c r="AE115" s="226"/>
      <c r="AF115" s="226"/>
      <c r="AG115" s="226"/>
      <c r="AH115" s="226"/>
      <c r="AI115" s="226"/>
      <c r="AJ115" s="226"/>
      <c r="AK115" s="226"/>
      <c r="AL115" s="226"/>
      <c r="AM115" s="226"/>
      <c r="AN115" s="226"/>
      <c r="AO115" s="226"/>
      <c r="AP115" s="226"/>
      <c r="AQ115" s="226"/>
      <c r="AR115" s="226"/>
      <c r="AS115" s="224"/>
      <c r="AT115" s="221"/>
      <c r="AU115" s="221"/>
      <c r="AV115" s="224"/>
      <c r="AW115" s="222"/>
      <c r="AX115" s="222"/>
      <c r="AY115" s="223"/>
      <c r="AZ115" s="223"/>
      <c r="BA115" s="223"/>
      <c r="BB115" s="223"/>
      <c r="BC115" s="223"/>
      <c r="BD115" s="223"/>
      <c r="BE115" s="223"/>
      <c r="BF115" s="223"/>
      <c r="BG115" s="223"/>
      <c r="BH115" s="223"/>
      <c r="BI115" s="223"/>
      <c r="BJ115" s="223"/>
      <c r="BK115" s="223"/>
      <c r="BL115" s="223"/>
      <c r="BM115" s="223"/>
      <c r="BN115" s="223"/>
      <c r="BO115" s="223"/>
      <c r="BP115" s="224"/>
      <c r="BQ115" s="224"/>
      <c r="BR115" s="224"/>
      <c r="BS115" s="224"/>
      <c r="BT115" s="225"/>
      <c r="BU115" s="225"/>
      <c r="BV115" s="223"/>
      <c r="BW115" s="226"/>
      <c r="BX115" s="226"/>
      <c r="BY115" s="226"/>
      <c r="BZ115" s="226"/>
      <c r="CA115" s="226"/>
      <c r="CB115" s="226"/>
      <c r="CC115" s="226"/>
      <c r="CD115" s="226"/>
      <c r="CE115" s="226"/>
      <c r="CF115" s="226"/>
      <c r="CG115" s="226"/>
      <c r="CH115" s="226"/>
      <c r="CI115" s="226"/>
      <c r="CJ115" s="226"/>
      <c r="CK115" s="226"/>
      <c r="CL115" s="226"/>
      <c r="CM115" s="224"/>
      <c r="CN115" s="221"/>
      <c r="CO115" s="221"/>
      <c r="CP115" s="233"/>
      <c r="CQ115" s="222"/>
      <c r="CR115" s="222"/>
      <c r="CS115" s="225"/>
      <c r="CT115" s="223"/>
      <c r="CU115" s="223"/>
      <c r="CV115" s="223"/>
      <c r="CW115" s="223"/>
      <c r="CX115" s="223"/>
      <c r="CY115" s="223"/>
      <c r="CZ115" s="223"/>
      <c r="DA115" s="223"/>
      <c r="DB115" s="223"/>
      <c r="DC115" s="223"/>
      <c r="DD115" s="223"/>
      <c r="DE115" s="223"/>
      <c r="DF115" s="223"/>
      <c r="DG115" s="223"/>
      <c r="DH115" s="223"/>
      <c r="DI115" s="223"/>
      <c r="DJ115" s="224"/>
      <c r="DK115" s="224"/>
      <c r="DL115" s="224"/>
      <c r="DM115" s="224"/>
      <c r="DN115" s="225"/>
      <c r="DO115" s="225"/>
      <c r="DP115" s="225"/>
      <c r="DQ115" s="226"/>
      <c r="DR115" s="226"/>
      <c r="DS115" s="226"/>
      <c r="DT115" s="226"/>
      <c r="DU115" s="226"/>
      <c r="DV115" s="226"/>
      <c r="DW115" s="226"/>
      <c r="DX115" s="226"/>
      <c r="DY115" s="226"/>
      <c r="DZ115" s="226"/>
      <c r="EA115" s="226"/>
      <c r="EB115" s="226"/>
      <c r="EC115" s="226"/>
      <c r="ED115" s="226"/>
      <c r="EE115" s="226"/>
      <c r="EF115" s="226"/>
      <c r="EG115" s="224"/>
      <c r="EH115" s="221"/>
      <c r="EI115" s="221"/>
      <c r="EJ115" s="221"/>
      <c r="EK115" s="221"/>
      <c r="EL115" s="221"/>
      <c r="EM115" s="221"/>
      <c r="EN115" s="221"/>
      <c r="EO115" s="221"/>
      <c r="EP115" s="221"/>
      <c r="EQ115" s="221"/>
      <c r="ER115" s="221"/>
      <c r="ES115" s="221"/>
      <c r="ET115" s="221"/>
      <c r="EU115" s="254" t="str">
        <f>IFERROR(IF(AND('Classificação geral'!$H107="FEM",'Classificação geral'!$I107=1,'Classificação geral'!$F107="Mini"),'Classificação geral'!$A107,""),"")</f>
        <v/>
      </c>
      <c r="EV115" s="254" t="str">
        <f>IFERROR(IF(AND('Classificação geral'!$H107="FEM",'Classificação geral'!$I107=1,'Classificação geral'!F107="Mini"),'Classificação geral'!$B107,""),"")</f>
        <v/>
      </c>
      <c r="EW115" s="255" t="str">
        <f>IF($EV115='Classificação geral'!$B107,'Classificação geral'!$C107,"")</f>
        <v/>
      </c>
      <c r="EX115" s="255" t="str">
        <f>IF($EV115='Classificação geral'!$B107,'Classificação geral'!$D107,"")</f>
        <v/>
      </c>
      <c r="EY115" s="255" t="str">
        <f>IF($EV115='Classificação geral'!$B107,'Classificação geral'!$H107,"")</f>
        <v/>
      </c>
      <c r="EZ115" s="255" t="str">
        <f>IF($EY115='Classificação geral'!$H107,'Classificação geral'!$I107,"")</f>
        <v/>
      </c>
      <c r="FA115" s="255" t="str">
        <f>IF($EZ115='Classificação geral'!$I107,'Classificação geral'!$N107,"")</f>
        <v/>
      </c>
      <c r="FB115" s="255" t="str">
        <f>IF($EZ115='Classificação geral'!$I107,'Classificação geral'!$Q107,"")</f>
        <v/>
      </c>
      <c r="FC115" s="255" t="str">
        <f>IF($EZ115='Classificação geral'!$I107,'Classificação geral'!$R107,"")</f>
        <v/>
      </c>
      <c r="FD115" s="255" t="str">
        <f>IF($EZ115='Classificação geral'!$I107,'Classificação geral'!$J107,"")</f>
        <v/>
      </c>
      <c r="FE115" s="255" t="str">
        <f>IF($EZ115='Classificação geral'!$I107,'Classificação geral'!$S107,"")</f>
        <v/>
      </c>
      <c r="FF115" s="255" t="str">
        <f>IF($EZ115='Classificação geral'!$I107,'Classificação geral'!$U107,"")</f>
        <v/>
      </c>
      <c r="FG115" s="255" t="str">
        <f>IF($EZ115='Classificação geral'!$I107,'Classificação geral'!$V107,"")</f>
        <v/>
      </c>
      <c r="FH115" s="255" t="str">
        <f>IF($EZ115='Classificação geral'!$I107,'Classificação geral'!$K107,"")</f>
        <v/>
      </c>
      <c r="FI115" s="255" t="str">
        <f>IF($EZ115='Classificação geral'!$I107,'Classificação geral'!$W107,"")</f>
        <v/>
      </c>
      <c r="FJ115" s="255" t="str">
        <f>IF($EZ115='Classificação geral'!$I107,'Classificação geral'!$Y107,"")</f>
        <v/>
      </c>
      <c r="FK115" s="255" t="str">
        <f>IF($EZ115='Classificação geral'!$I107,'Classificação geral'!$Z107,"")</f>
        <v/>
      </c>
      <c r="FL115" s="255" t="str">
        <f>IF($EZ115='Classificação geral'!$I107,'Classificação geral'!$L107,"")</f>
        <v/>
      </c>
      <c r="FM115" s="255" t="str">
        <f>IF($EZ115='Classificação geral'!$I107,'Classificação geral'!$M107,"")</f>
        <v/>
      </c>
      <c r="FN115" s="255" t="str">
        <f>IF($EZ115='Classificação geral'!$I107,'Classificação geral'!$AG107,"")</f>
        <v/>
      </c>
      <c r="FO115" s="256" t="str">
        <f>IFERROR(RANK(FN115,FN:FN,0)+ COUNTIF($FN$13:FN114,FN115),"")</f>
        <v/>
      </c>
      <c r="FP115" s="244"/>
      <c r="FQ115" s="254" t="str">
        <f>IFERROR(IF(AND('Classificação geral'!$H107="mas",'Classificação geral'!$I107=1,'Classificação geral'!$F107="Mini"),'Classificação geral'!$A107,""),"")</f>
        <v/>
      </c>
      <c r="FR115" s="254" t="str">
        <f>IFERROR(IF(AND('Classificação geral'!$H107="mas",'Classificação geral'!$I107=1,'Classificação geral'!$F107="Mini"),'Classificação geral'!$B107,""),"")</f>
        <v/>
      </c>
      <c r="FS115" s="255" t="str">
        <f>IF($FR115='Classificação geral'!$B107,'Classificação geral'!$C107,"")</f>
        <v/>
      </c>
      <c r="FT115" s="255" t="str">
        <f>IF($FR115='Classificação geral'!$B107,'Classificação geral'!$D107,"")</f>
        <v/>
      </c>
      <c r="FU115" s="255" t="str">
        <f>IF($FR115='Classificação geral'!$B107,'Classificação geral'!$H107,"")</f>
        <v/>
      </c>
      <c r="FV115" s="254" t="str">
        <f>IFERROR(IF(AND($FU115="mas",'Classificação geral'!$I107=1),'Classificação geral'!I107,""),"")</f>
        <v/>
      </c>
      <c r="FW115" s="254" t="str">
        <f>IFERROR(IF(AND($FU115="mas",'Classificação geral'!$I107=1),'Classificação geral'!N107,""),"")</f>
        <v/>
      </c>
      <c r="FX115" s="254" t="str">
        <f>IFERROR(IF(AND($FU115="mas",'Classificação geral'!$I107=1),'Classificação geral'!Q107,""),"")</f>
        <v/>
      </c>
      <c r="FY115" s="254" t="str">
        <f>IFERROR(IF(AND($FU115="mas",'Classificação geral'!$I107=1),'Classificação geral'!R107,""),"")</f>
        <v/>
      </c>
      <c r="FZ115" s="254" t="str">
        <f>IFERROR(IF(AND($FU115="mas",'Classificação geral'!$I107=1),'Classificação geral'!J107,""),"")</f>
        <v/>
      </c>
      <c r="GA115" s="254" t="str">
        <f>IFERROR(IF(AND($FU115="mas",'Classificação geral'!$I107=1),'Classificação geral'!S107,""),"")</f>
        <v/>
      </c>
      <c r="GB115" s="254" t="str">
        <f>IFERROR(IF(AND($FU115="mas",'Classificação geral'!$I107=1),'Classificação geral'!U107,""),"")</f>
        <v/>
      </c>
      <c r="GC115" s="254" t="str">
        <f>IFERROR(IF(AND($FU115="mas",'Classificação geral'!$I107=1),'Classificação geral'!V107,""),"")</f>
        <v/>
      </c>
      <c r="GD115" s="254" t="str">
        <f>IFERROR(IF(AND($FU115="mas",'Classificação geral'!$I107=1),'Classificação geral'!K107,""),"")</f>
        <v/>
      </c>
      <c r="GE115" s="254" t="str">
        <f>IFERROR(IF(AND($FU115="mas",'Classificação geral'!$I107=1),'Classificação geral'!W107,""),"")</f>
        <v/>
      </c>
      <c r="GF115" s="254" t="str">
        <f>IFERROR(IF(AND($FU115="mas",'Classificação geral'!$I107=1),'Classificação geral'!Y107,""),"")</f>
        <v/>
      </c>
      <c r="GG115" s="254" t="str">
        <f>IFERROR(IF(AND($FU115="mas",'Classificação geral'!$I107=1),'Classificação geral'!Z107,""),"")</f>
        <v/>
      </c>
      <c r="GH115" s="254" t="str">
        <f>IFERROR(IF(AND($FU115="mas",'Classificação geral'!$I107=1),'Classificação geral'!L107,""),"")</f>
        <v/>
      </c>
      <c r="GI115" s="254" t="str">
        <f>IFERROR(IF(AND($FU115="mas",'Classificação geral'!$I107=1),'Classificação geral'!M107,""),"")</f>
        <v/>
      </c>
      <c r="GJ115" s="302" t="str">
        <f>IFERROR(IF(AND($FU115="mas",'Classificação geral'!$I107=1),'Classificação geral'!AG107,""),"")</f>
        <v/>
      </c>
      <c r="GK115" s="256" t="str">
        <f>IFERROR(RANK(GJ115,GJ:GJ,0)+ COUNTIF($GJ$13:GJ114,GJ115),"")</f>
        <v/>
      </c>
      <c r="GL115" s="244"/>
      <c r="GM115" s="254" t="str">
        <f>IFERROR(IF(AND('Classificação geral'!$H107="fem",'Classificação geral'!$I107=2,'Classificação geral'!$F107="Mini"),'Classificação geral'!$A107,""),"")</f>
        <v/>
      </c>
      <c r="GN115" s="254" t="str">
        <f>IFERROR(IF(AND('Classificação geral'!$H107="fem",'Classificação geral'!$I107=2,'Classificação geral'!$F107="Mini"),'Classificação geral'!$B107,""),"")</f>
        <v/>
      </c>
      <c r="GO115" s="255" t="str">
        <f>IF($GN115='Classificação geral'!$B107,'Classificação geral'!$C107,"")</f>
        <v/>
      </c>
      <c r="GP115" s="255" t="str">
        <f>IF($GN115='Classificação geral'!$B107,'Classificação geral'!$D107,"")</f>
        <v/>
      </c>
      <c r="GQ115" s="255" t="str">
        <f>IF($GN115='Classificação geral'!$B107,'Classificação geral'!$H107,"")</f>
        <v/>
      </c>
      <c r="GR115" s="254" t="str">
        <f>IFERROR(IF(AND($GQ115="fem",'Classificação geral'!$I107=2),'Classificação geral'!I107,""),"")</f>
        <v/>
      </c>
      <c r="GS115" s="254" t="str">
        <f>IFERROR(IF(AND($GQ115="fem",'Classificação geral'!$I107=2),'Classificação geral'!N107,""),"")</f>
        <v/>
      </c>
      <c r="GT115" s="254" t="str">
        <f>IFERROR(IF(AND($GQ115="fem",'Classificação geral'!$I107=2),'Classificação geral'!Q107,""),"")</f>
        <v/>
      </c>
      <c r="GU115" s="254" t="str">
        <f>IFERROR(IF(AND($GQ115="fem",'Classificação geral'!$I107=2),'Classificação geral'!R107,""),"")</f>
        <v/>
      </c>
      <c r="GV115" s="254" t="str">
        <f>IFERROR(IF(AND($GQ115="fem",'Classificação geral'!$I107=2),'Classificação geral'!J107,""),"")</f>
        <v/>
      </c>
      <c r="GW115" s="254" t="str">
        <f>IFERROR(IF(AND($GQ115="fem",'Classificação geral'!$I107=2),'Classificação geral'!S107,""),"")</f>
        <v/>
      </c>
      <c r="GX115" s="254" t="str">
        <f>IFERROR(IF(AND($GQ115="fem",'Classificação geral'!$I107=2),'Classificação geral'!U107,""),"")</f>
        <v/>
      </c>
      <c r="GY115" s="254" t="str">
        <f>IFERROR(IF(AND($GQ115="fem",'Classificação geral'!$I107=2),'Classificação geral'!V107,""),"")</f>
        <v/>
      </c>
      <c r="GZ115" s="254" t="str">
        <f>IFERROR(IF(AND($GQ115="fem",'Classificação geral'!$I107=2),'Classificação geral'!K107,""),"")</f>
        <v/>
      </c>
      <c r="HA115" s="254" t="str">
        <f>IFERROR(IF(AND($GQ115="fem",'Classificação geral'!$I107=2),'Classificação geral'!W107,""),"")</f>
        <v/>
      </c>
      <c r="HB115" s="254" t="str">
        <f>IFERROR(IF(AND($GQ115="fem",'Classificação geral'!$I107=2),'Classificação geral'!Y107,""),"")</f>
        <v/>
      </c>
      <c r="HC115" s="254" t="str">
        <f>IFERROR(IF(AND($GQ115="fem",'Classificação geral'!$I107=2),'Classificação geral'!Z107,""),"")</f>
        <v/>
      </c>
      <c r="HD115" s="254" t="str">
        <f>IFERROR(IF(AND($GQ115="fem",'Classificação geral'!$I107=2),'Classificação geral'!L107,""),"")</f>
        <v/>
      </c>
      <c r="HE115" s="254" t="str">
        <f>IFERROR(IF(AND($GQ115="fem",'Classificação geral'!$I107=2),'Classificação geral'!M107,""),"")</f>
        <v/>
      </c>
      <c r="HF115" s="254" t="str">
        <f>IFERROR(IF(AND($GQ115="fem",'Classificação geral'!$I107=2),'Classificação geral'!AG107,""),"")</f>
        <v/>
      </c>
      <c r="HG115" s="256" t="str">
        <f>IFERROR(RANK(HF115,HF:HF,0)+ COUNTIF(HF$13:$HF113,HF115),"")</f>
        <v/>
      </c>
      <c r="HH115" s="244"/>
      <c r="HI115" s="254" t="str">
        <f>IFERROR(IF(AND('Classificação geral'!$H107="mas",'Classificação geral'!$I107=2,'Classificação geral'!$F107="Mini"),'Classificação geral'!$A107,""),"")</f>
        <v/>
      </c>
      <c r="HJ115" s="254" t="str">
        <f>IFERROR(IF(AND('Classificação geral'!$H107="mas",'Classificação geral'!$I107=2,'Classificação geral'!$F107="Mini"),'Classificação geral'!$B107,""),"")</f>
        <v/>
      </c>
      <c r="HK115" s="255" t="str">
        <f>IF($HJ115='Classificação geral'!$B107,'Classificação geral'!$C107,"")</f>
        <v/>
      </c>
      <c r="HL115" s="255" t="str">
        <f>IF($HJ115='Classificação geral'!$B107,'Classificação geral'!$D107,"")</f>
        <v/>
      </c>
      <c r="HM115" s="255" t="str">
        <f>IF($HJ115='Classificação geral'!$B107,'Classificação geral'!$H107,"")</f>
        <v/>
      </c>
      <c r="HN115" s="254" t="str">
        <f>IFERROR(IF(AND($HM115="mas",'Classificação geral'!$I107=2),'Classificação geral'!I107,""),"")</f>
        <v/>
      </c>
      <c r="HO115" s="254" t="str">
        <f>IFERROR(IF(AND($HM115="mas",'Classificação geral'!$I107=2),'Classificação geral'!N107,""),"")</f>
        <v/>
      </c>
      <c r="HP115" s="254" t="str">
        <f>IFERROR(IF(AND($HM115="mas",'Classificação geral'!$I107=2),'Classificação geral'!Q107,""),"")</f>
        <v/>
      </c>
      <c r="HQ115" s="254" t="str">
        <f>IFERROR(IF(AND($HM115="mas",'Classificação geral'!$I107=2),'Classificação geral'!R107,""),"")</f>
        <v/>
      </c>
      <c r="HR115" s="254" t="str">
        <f>IFERROR(IF(AND($HM115="mas",'Classificação geral'!$I107=2),'Classificação geral'!J107,""),"")</f>
        <v/>
      </c>
      <c r="HS115" s="254" t="str">
        <f>IFERROR(IF(AND($HM115="mas",'Classificação geral'!$I107=2),'Classificação geral'!S107,""),"")</f>
        <v/>
      </c>
      <c r="HT115" s="254" t="str">
        <f>IFERROR(IF(AND($HM115="mas",'Classificação geral'!$I107=2),'Classificação geral'!U107,""),"")</f>
        <v/>
      </c>
      <c r="HU115" s="254" t="str">
        <f>IFERROR(IF(AND($HM115="mas",'Classificação geral'!$I107=2),'Classificação geral'!V107,""),"")</f>
        <v/>
      </c>
      <c r="HV115" s="254" t="str">
        <f>IFERROR(IF(AND($HM115="mas",'Classificação geral'!$I107=2),'Classificação geral'!J107,""),"")</f>
        <v/>
      </c>
      <c r="HW115" s="254" t="str">
        <f>IFERROR(IF(AND($HM115="mas",'Classificação geral'!$I107=2),'Classificação geral'!W107,""),"")</f>
        <v/>
      </c>
      <c r="HX115" s="254" t="str">
        <f>IFERROR(IF(AND($HM115="mas",'Classificação geral'!$I107=2),'Classificação geral'!Y107,""),"")</f>
        <v/>
      </c>
      <c r="HY115" s="254" t="str">
        <f>IFERROR(IF(AND($HM115="mas",'Classificação geral'!$I107=2),'Classificação geral'!Z107,""),"")</f>
        <v/>
      </c>
      <c r="HZ115" s="254" t="str">
        <f>IFERROR(IF(AND($HM115="mas",'Classificação geral'!$I107=2),'Classificação geral'!L107,""),"")</f>
        <v/>
      </c>
      <c r="IA115" s="254" t="str">
        <f>IFERROR(IF(AND($HM115="mas",'Classificação geral'!$I107=2),'Classificação geral'!$AG107,""),"")</f>
        <v/>
      </c>
      <c r="IB115" s="256" t="str">
        <f>IFERROR(RANK(IA115,IA:IA,0)+ COUNTIF($IA$13:IA$13,IA115),"")</f>
        <v/>
      </c>
      <c r="IC115" s="244"/>
      <c r="ID115" s="254" t="str">
        <f>IFERROR(IF(AND('Classificação geral'!$H107="fem",'Classificação geral'!$I107=3,'Classificação geral'!$F107="Mini"),'Classificação geral'!$A107,""),"")</f>
        <v/>
      </c>
      <c r="IE115" s="254" t="str">
        <f>IFERROR(IF(AND('Classificação geral'!$H107="fem",'Classificação geral'!$I107=3,'Classificação geral'!$F107="Mini"),'Classificação geral'!$B107,""),"")</f>
        <v/>
      </c>
      <c r="IF115" s="255" t="str">
        <f>IF($IE115='Classificação geral'!$B107,'Classificação geral'!$C107,"")</f>
        <v/>
      </c>
      <c r="IG115" s="255" t="str">
        <f>IF($IE115='Classificação geral'!$B107,'Classificação geral'!$D107,"")</f>
        <v/>
      </c>
      <c r="IH115" s="255" t="str">
        <f>IF($IE115='Classificação geral'!$B107,'Classificação geral'!$H107,"")</f>
        <v/>
      </c>
      <c r="II115" s="255" t="str">
        <f>IF($IH115='Classificação geral'!$H107,'Classificação geral'!$I107,"")</f>
        <v/>
      </c>
      <c r="IJ115" s="255" t="str">
        <f>IF($II115='Classificação geral'!$I107,'Classificação geral'!$N107,"")</f>
        <v/>
      </c>
      <c r="IK115" s="255" t="str">
        <f>IF($II115='Classificação geral'!$I107,'Classificação geral'!$Q107,"")</f>
        <v/>
      </c>
      <c r="IL115" s="255" t="str">
        <f>IF($II115='Classificação geral'!$I107,'Classificação geral'!$R107,"")</f>
        <v/>
      </c>
      <c r="IM115" s="255" t="str">
        <f>IF($II115='Classificação geral'!$I107,'Classificação geral'!$J107,"")</f>
        <v/>
      </c>
      <c r="IN115" s="255" t="str">
        <f>IF($II115='Classificação geral'!$I107,'Classificação geral'!$S107,"")</f>
        <v/>
      </c>
      <c r="IO115" s="255" t="str">
        <f>IF($II115='Classificação geral'!$I107,'Classificação geral'!$U107,"")</f>
        <v/>
      </c>
      <c r="IP115" s="255" t="str">
        <f>IF($II115='Classificação geral'!$I107,'Classificação geral'!$V107,"")</f>
        <v/>
      </c>
      <c r="IQ115" s="255" t="str">
        <f>IF($II115='Classificação geral'!$I107,'Classificação geral'!$K107,"")</f>
        <v/>
      </c>
      <c r="IR115" s="255" t="str">
        <f>IF($II115='Classificação geral'!$I107,'Classificação geral'!$W107,"")</f>
        <v/>
      </c>
      <c r="IS115" s="255" t="str">
        <f>IF($II115='Classificação geral'!$I107,'Classificação geral'!$Y107,"")</f>
        <v/>
      </c>
      <c r="IT115" s="255" t="str">
        <f>IF($II115='Classificação geral'!$I107,'Classificação geral'!$Z107,"")</f>
        <v/>
      </c>
      <c r="IU115" s="255" t="str">
        <f>IF($II115='Classificação geral'!$I107,'Classificação geral'!$L107,"")</f>
        <v/>
      </c>
      <c r="IV115" s="255" t="str">
        <f>IF($II115='Classificação geral'!$I107,'Classificação geral'!$M107,"")</f>
        <v/>
      </c>
      <c r="IW115" s="255" t="str">
        <f>IF($II115='Classificação geral'!$I107,'Classificação geral'!$AG107,"")</f>
        <v/>
      </c>
      <c r="IX115" s="256" t="str">
        <f>IFERROR(RANK(IW115,IW:IW,0)+ COUNTIF($IW$13:IW113,IW115),"")</f>
        <v/>
      </c>
      <c r="IY115" s="244"/>
      <c r="IZ115" s="254" t="str">
        <f>IFERROR(IF(AND('Classificação geral'!$H107="mas",'Classificação geral'!$I107=3,'Classificação geral'!$F107="Mini"),'Classificação geral'!$A107,""),"")</f>
        <v/>
      </c>
      <c r="JA115" s="254" t="str">
        <f>IFERROR(IF(AND('Classificação geral'!$H107="mas",'Classificação geral'!$I107=3,'Classificação geral'!$F107="Mini"),'Classificação geral'!$B107,""),"")</f>
        <v/>
      </c>
      <c r="JB115" s="255" t="str">
        <f>IF($JA115='Classificação geral'!$B107,'Classificação geral'!$C107,"")</f>
        <v/>
      </c>
      <c r="JC115" s="255" t="str">
        <f>IF($JA115='Classificação geral'!$B107,'Classificação geral'!$D107,"")</f>
        <v/>
      </c>
      <c r="JD115" s="255" t="str">
        <f>IF($JA115='Classificação geral'!$B107,'Classificação geral'!$H107,"")</f>
        <v/>
      </c>
      <c r="JE115" s="254" t="str">
        <f>IFERROR(IF(AND($JD115="mas",'Classificação geral'!$I107=3),'Classificação geral'!I107,""),"")</f>
        <v/>
      </c>
      <c r="JF115" s="254" t="str">
        <f>IFERROR(IF(AND($JD115="mas",'Classificação geral'!$I107=3),'Classificação geral'!N107,""),"")</f>
        <v/>
      </c>
      <c r="JG115" s="254" t="str">
        <f>IFERROR(IF(AND($JD115="mas",'Classificação geral'!$I107=3),'Classificação geral'!Q107,""),"")</f>
        <v/>
      </c>
      <c r="JH115" s="254" t="str">
        <f>IFERROR(IF(AND($JD115="mas",'Classificação geral'!$I107=3),'Classificação geral'!R107,""),"")</f>
        <v/>
      </c>
      <c r="JI115" s="254" t="str">
        <f>IFERROR(IF(AND($JD115="mas",'Classificação geral'!$I107=3),'Classificação geral'!J107,""),"")</f>
        <v/>
      </c>
      <c r="JJ115" s="254" t="str">
        <f>IFERROR(IF(AND($JD115="mas",'Classificação geral'!$I107=3),'Classificação geral'!S107,""),"")</f>
        <v/>
      </c>
      <c r="JK115" s="254" t="str">
        <f>IFERROR(IF(AND($JD115="mas",'Classificação geral'!$I107=3),'Classificação geral'!U107,""),"")</f>
        <v/>
      </c>
      <c r="JL115" s="254" t="str">
        <f>IFERROR(IF(AND($JD115="mas",'Classificação geral'!$I107=3),'Classificação geral'!V107,""),"")</f>
        <v/>
      </c>
      <c r="JM115" s="254" t="str">
        <f>IFERROR(IF(AND($JD115="mas",'Classificação geral'!$I107=3),'Classificação geral'!K107,""),"")</f>
        <v/>
      </c>
      <c r="JN115" s="254" t="str">
        <f>IFERROR(IF(AND($JD115="mas",'Classificação geral'!$I107=3),'Classificação geral'!W107,""),"")</f>
        <v/>
      </c>
      <c r="JO115" s="254" t="str">
        <f>IFERROR(IF(AND($JD115="mas",'Classificação geral'!$I107=3),'Classificação geral'!Y107,""),"")</f>
        <v/>
      </c>
      <c r="JP115" s="254" t="str">
        <f>IFERROR(IF(AND($JD115="mas",'Classificação geral'!$I107=3),'Classificação geral'!Z107,""),"")</f>
        <v/>
      </c>
      <c r="JQ115" s="254" t="str">
        <f>IFERROR(IF(AND($JD115="mas",'Classificação geral'!$I107=3),'Classificação geral'!L107,""),"")</f>
        <v/>
      </c>
      <c r="JR115" s="254" t="str">
        <f>IFERROR(IF(AND($JD115="mas",'Classificação geral'!$I107=3),'Classificação geral'!$AG107,""),"")</f>
        <v/>
      </c>
      <c r="JS115" s="256" t="str">
        <f>IFERROR(RANK(JR115,JR:JR,0)+ COUNTIF(JR$13:$JR113,JR115),"")</f>
        <v/>
      </c>
    </row>
    <row r="116" spans="1:279" s="230" customFormat="1" ht="24.75" customHeight="1" x14ac:dyDescent="0.4">
      <c r="A116" s="221"/>
      <c r="B116" s="233"/>
      <c r="C116" s="222"/>
      <c r="D116" s="222"/>
      <c r="E116" s="222"/>
      <c r="F116" s="223"/>
      <c r="G116" s="223"/>
      <c r="H116" s="223"/>
      <c r="I116" s="223"/>
      <c r="J116" s="223"/>
      <c r="K116" s="223"/>
      <c r="L116" s="223"/>
      <c r="M116" s="223"/>
      <c r="N116" s="223"/>
      <c r="O116" s="223"/>
      <c r="P116" s="223"/>
      <c r="Q116" s="223"/>
      <c r="R116" s="223"/>
      <c r="S116" s="223"/>
      <c r="T116" s="223"/>
      <c r="U116" s="223"/>
      <c r="V116" s="224"/>
      <c r="W116" s="224"/>
      <c r="X116" s="224"/>
      <c r="Y116" s="224"/>
      <c r="Z116" s="225"/>
      <c r="AA116" s="225"/>
      <c r="AB116" s="222"/>
      <c r="AC116" s="226"/>
      <c r="AD116" s="226"/>
      <c r="AE116" s="226"/>
      <c r="AF116" s="226"/>
      <c r="AG116" s="226"/>
      <c r="AH116" s="226"/>
      <c r="AI116" s="226"/>
      <c r="AJ116" s="226"/>
      <c r="AK116" s="226"/>
      <c r="AL116" s="226"/>
      <c r="AM116" s="226"/>
      <c r="AN116" s="226"/>
      <c r="AO116" s="226"/>
      <c r="AP116" s="226"/>
      <c r="AQ116" s="226"/>
      <c r="AR116" s="226"/>
      <c r="AS116" s="224"/>
      <c r="AT116" s="221"/>
      <c r="AU116" s="221"/>
      <c r="AV116" s="224"/>
      <c r="AW116" s="222"/>
      <c r="AX116" s="222"/>
      <c r="AY116" s="223"/>
      <c r="AZ116" s="223"/>
      <c r="BA116" s="223"/>
      <c r="BB116" s="223"/>
      <c r="BC116" s="223"/>
      <c r="BD116" s="223"/>
      <c r="BE116" s="223"/>
      <c r="BF116" s="223"/>
      <c r="BG116" s="223"/>
      <c r="BH116" s="223"/>
      <c r="BI116" s="223"/>
      <c r="BJ116" s="223"/>
      <c r="BK116" s="223"/>
      <c r="BL116" s="223"/>
      <c r="BM116" s="223"/>
      <c r="BN116" s="223"/>
      <c r="BO116" s="223"/>
      <c r="BP116" s="224"/>
      <c r="BQ116" s="224"/>
      <c r="BR116" s="224"/>
      <c r="BS116" s="224"/>
      <c r="BT116" s="225"/>
      <c r="BU116" s="225"/>
      <c r="BV116" s="223"/>
      <c r="BW116" s="226"/>
      <c r="BX116" s="226"/>
      <c r="BY116" s="226"/>
      <c r="BZ116" s="226"/>
      <c r="CA116" s="226"/>
      <c r="CB116" s="226"/>
      <c r="CC116" s="226"/>
      <c r="CD116" s="226"/>
      <c r="CE116" s="226"/>
      <c r="CF116" s="226"/>
      <c r="CG116" s="226"/>
      <c r="CH116" s="226"/>
      <c r="CI116" s="226"/>
      <c r="CJ116" s="226"/>
      <c r="CK116" s="226"/>
      <c r="CL116" s="226"/>
      <c r="CM116" s="224"/>
      <c r="CN116" s="221"/>
      <c r="CO116" s="221"/>
      <c r="CP116" s="233"/>
      <c r="CQ116" s="222"/>
      <c r="CR116" s="222"/>
      <c r="CS116" s="225"/>
      <c r="CT116" s="223"/>
      <c r="CU116" s="223"/>
      <c r="CV116" s="223"/>
      <c r="CW116" s="223"/>
      <c r="CX116" s="223"/>
      <c r="CY116" s="223"/>
      <c r="CZ116" s="223"/>
      <c r="DA116" s="223"/>
      <c r="DB116" s="223"/>
      <c r="DC116" s="223"/>
      <c r="DD116" s="223"/>
      <c r="DE116" s="223"/>
      <c r="DF116" s="223"/>
      <c r="DG116" s="223"/>
      <c r="DH116" s="223"/>
      <c r="DI116" s="223"/>
      <c r="DJ116" s="224"/>
      <c r="DK116" s="224"/>
      <c r="DL116" s="224"/>
      <c r="DM116" s="224"/>
      <c r="DN116" s="225"/>
      <c r="DO116" s="225"/>
      <c r="DP116" s="225"/>
      <c r="DQ116" s="226"/>
      <c r="DR116" s="226"/>
      <c r="DS116" s="226"/>
      <c r="DT116" s="226"/>
      <c r="DU116" s="226"/>
      <c r="DV116" s="226"/>
      <c r="DW116" s="226"/>
      <c r="DX116" s="226"/>
      <c r="DY116" s="226"/>
      <c r="DZ116" s="226"/>
      <c r="EA116" s="226"/>
      <c r="EB116" s="226"/>
      <c r="EC116" s="226"/>
      <c r="ED116" s="226"/>
      <c r="EE116" s="226"/>
      <c r="EF116" s="226"/>
      <c r="EG116" s="224"/>
      <c r="EH116" s="221"/>
      <c r="EI116" s="221"/>
      <c r="EJ116" s="221"/>
      <c r="EK116" s="221"/>
      <c r="EL116" s="221"/>
      <c r="EM116" s="221"/>
      <c r="EN116" s="221"/>
      <c r="EO116" s="221"/>
      <c r="EP116" s="221"/>
      <c r="EQ116" s="221"/>
      <c r="ER116" s="221"/>
      <c r="ES116" s="221"/>
      <c r="ET116" s="221"/>
      <c r="EU116" s="254" t="str">
        <f>IFERROR(IF(AND('Classificação geral'!$H108="FEM",'Classificação geral'!$I108=1,'Classificação geral'!$F108="Mini"),'Classificação geral'!$A108,""),"")</f>
        <v/>
      </c>
      <c r="EV116" s="254" t="str">
        <f>IFERROR(IF(AND('Classificação geral'!$H108="FEM",'Classificação geral'!$I108=1,'Classificação geral'!F108="Mini"),'Classificação geral'!$B108,""),"")</f>
        <v/>
      </c>
      <c r="EW116" s="255" t="str">
        <f>IF($EV116='Classificação geral'!$B108,'Classificação geral'!$C108,"")</f>
        <v/>
      </c>
      <c r="EX116" s="255" t="str">
        <f>IF($EV116='Classificação geral'!$B108,'Classificação geral'!$D108,"")</f>
        <v/>
      </c>
      <c r="EY116" s="255" t="str">
        <f>IF($EV116='Classificação geral'!$B108,'Classificação geral'!$H108,"")</f>
        <v/>
      </c>
      <c r="EZ116" s="255" t="str">
        <f>IF($EY116='Classificação geral'!$H108,'Classificação geral'!$I108,"")</f>
        <v/>
      </c>
      <c r="FA116" s="255" t="str">
        <f>IF($EZ116='Classificação geral'!$I108,'Classificação geral'!$N108,"")</f>
        <v/>
      </c>
      <c r="FB116" s="255" t="str">
        <f>IF($EZ116='Classificação geral'!$I108,'Classificação geral'!$Q108,"")</f>
        <v/>
      </c>
      <c r="FC116" s="255" t="str">
        <f>IF($EZ116='Classificação geral'!$I108,'Classificação geral'!$R108,"")</f>
        <v/>
      </c>
      <c r="FD116" s="255" t="str">
        <f>IF($EZ116='Classificação geral'!$I108,'Classificação geral'!$J108,"")</f>
        <v/>
      </c>
      <c r="FE116" s="255" t="str">
        <f>IF($EZ116='Classificação geral'!$I108,'Classificação geral'!$S108,"")</f>
        <v/>
      </c>
      <c r="FF116" s="255" t="str">
        <f>IF($EZ116='Classificação geral'!$I108,'Classificação geral'!$U108,"")</f>
        <v/>
      </c>
      <c r="FG116" s="255" t="str">
        <f>IF($EZ116='Classificação geral'!$I108,'Classificação geral'!$V108,"")</f>
        <v/>
      </c>
      <c r="FH116" s="255" t="str">
        <f>IF($EZ116='Classificação geral'!$I108,'Classificação geral'!$K108,"")</f>
        <v/>
      </c>
      <c r="FI116" s="255" t="str">
        <f>IF($EZ116='Classificação geral'!$I108,'Classificação geral'!$W108,"")</f>
        <v/>
      </c>
      <c r="FJ116" s="255" t="str">
        <f>IF($EZ116='Classificação geral'!$I108,'Classificação geral'!$Y108,"")</f>
        <v/>
      </c>
      <c r="FK116" s="255" t="str">
        <f>IF($EZ116='Classificação geral'!$I108,'Classificação geral'!$Z108,"")</f>
        <v/>
      </c>
      <c r="FL116" s="255" t="str">
        <f>IF($EZ116='Classificação geral'!$I108,'Classificação geral'!$L108,"")</f>
        <v/>
      </c>
      <c r="FM116" s="255" t="str">
        <f>IF($EZ116='Classificação geral'!$I108,'Classificação geral'!$M108,"")</f>
        <v/>
      </c>
      <c r="FN116" s="255" t="str">
        <f>IF($EZ116='Classificação geral'!$I108,'Classificação geral'!$AG108,"")</f>
        <v/>
      </c>
      <c r="FO116" s="256" t="str">
        <f>IFERROR(RANK(FN116,FN:FN,0)+ COUNTIF($FN$13:FN115,FN116),"")</f>
        <v/>
      </c>
      <c r="FP116" s="244"/>
      <c r="FQ116" s="254" t="str">
        <f>IFERROR(IF(AND('Classificação geral'!$H108="mas",'Classificação geral'!$I108=1,'Classificação geral'!$F108="Mini"),'Classificação geral'!$A108,""),"")</f>
        <v/>
      </c>
      <c r="FR116" s="254" t="str">
        <f>IFERROR(IF(AND('Classificação geral'!$H108="mas",'Classificação geral'!$I108=1,'Classificação geral'!$F108="Mini"),'Classificação geral'!$B108,""),"")</f>
        <v/>
      </c>
      <c r="FS116" s="255" t="str">
        <f>IF($FR116='Classificação geral'!$B108,'Classificação geral'!$C108,"")</f>
        <v/>
      </c>
      <c r="FT116" s="255" t="str">
        <f>IF($FR116='Classificação geral'!$B108,'Classificação geral'!$D108,"")</f>
        <v/>
      </c>
      <c r="FU116" s="255" t="str">
        <f>IF($FR116='Classificação geral'!$B108,'Classificação geral'!$H108,"")</f>
        <v/>
      </c>
      <c r="FV116" s="254" t="str">
        <f>IFERROR(IF(AND($FU116="mas",'Classificação geral'!$I108=1),'Classificação geral'!I108,""),"")</f>
        <v/>
      </c>
      <c r="FW116" s="254" t="str">
        <f>IFERROR(IF(AND($FU116="mas",'Classificação geral'!$I108=1),'Classificação geral'!N108,""),"")</f>
        <v/>
      </c>
      <c r="FX116" s="254" t="str">
        <f>IFERROR(IF(AND($FU116="mas",'Classificação geral'!$I108=1),'Classificação geral'!Q108,""),"")</f>
        <v/>
      </c>
      <c r="FY116" s="254" t="str">
        <f>IFERROR(IF(AND($FU116="mas",'Classificação geral'!$I108=1),'Classificação geral'!R108,""),"")</f>
        <v/>
      </c>
      <c r="FZ116" s="254" t="str">
        <f>IFERROR(IF(AND($FU116="mas",'Classificação geral'!$I108=1),'Classificação geral'!J108,""),"")</f>
        <v/>
      </c>
      <c r="GA116" s="254" t="str">
        <f>IFERROR(IF(AND($FU116="mas",'Classificação geral'!$I108=1),'Classificação geral'!S108,""),"")</f>
        <v/>
      </c>
      <c r="GB116" s="254" t="str">
        <f>IFERROR(IF(AND($FU116="mas",'Classificação geral'!$I108=1),'Classificação geral'!U108,""),"")</f>
        <v/>
      </c>
      <c r="GC116" s="254" t="str">
        <f>IFERROR(IF(AND($FU116="mas",'Classificação geral'!$I108=1),'Classificação geral'!V108,""),"")</f>
        <v/>
      </c>
      <c r="GD116" s="254" t="str">
        <f>IFERROR(IF(AND($FU116="mas",'Classificação geral'!$I108=1),'Classificação geral'!K108,""),"")</f>
        <v/>
      </c>
      <c r="GE116" s="254" t="str">
        <f>IFERROR(IF(AND($FU116="mas",'Classificação geral'!$I108=1),'Classificação geral'!W108,""),"")</f>
        <v/>
      </c>
      <c r="GF116" s="254" t="str">
        <f>IFERROR(IF(AND($FU116="mas",'Classificação geral'!$I108=1),'Classificação geral'!Y108,""),"")</f>
        <v/>
      </c>
      <c r="GG116" s="254" t="str">
        <f>IFERROR(IF(AND($FU116="mas",'Classificação geral'!$I108=1),'Classificação geral'!Z108,""),"")</f>
        <v/>
      </c>
      <c r="GH116" s="254" t="str">
        <f>IFERROR(IF(AND($FU116="mas",'Classificação geral'!$I108=1),'Classificação geral'!L108,""),"")</f>
        <v/>
      </c>
      <c r="GI116" s="254" t="str">
        <f>IFERROR(IF(AND($FU116="mas",'Classificação geral'!$I108=1),'Classificação geral'!M108,""),"")</f>
        <v/>
      </c>
      <c r="GJ116" s="302" t="str">
        <f>IFERROR(IF(AND($FU116="mas",'Classificação geral'!$I108=1),'Classificação geral'!AG108,""),"")</f>
        <v/>
      </c>
      <c r="GK116" s="256" t="str">
        <f>IFERROR(RANK(GJ116,GJ:GJ,0)+ COUNTIF($GJ$13:GJ115,GJ116),"")</f>
        <v/>
      </c>
      <c r="GL116" s="244"/>
      <c r="GM116" s="254" t="str">
        <f>IFERROR(IF(AND('Classificação geral'!$H108="fem",'Classificação geral'!$I108=2,'Classificação geral'!$F108="Mini"),'Classificação geral'!$A108,""),"")</f>
        <v/>
      </c>
      <c r="GN116" s="254" t="str">
        <f>IFERROR(IF(AND('Classificação geral'!$H108="fem",'Classificação geral'!$I108=2,'Classificação geral'!$F108="Mini"),'Classificação geral'!$B108,""),"")</f>
        <v/>
      </c>
      <c r="GO116" s="255" t="str">
        <f>IF($GN116='Classificação geral'!$B108,'Classificação geral'!$C108,"")</f>
        <v/>
      </c>
      <c r="GP116" s="255" t="str">
        <f>IF($GN116='Classificação geral'!$B108,'Classificação geral'!$D108,"")</f>
        <v/>
      </c>
      <c r="GQ116" s="255" t="str">
        <f>IF($GN116='Classificação geral'!$B108,'Classificação geral'!$H108,"")</f>
        <v/>
      </c>
      <c r="GR116" s="254" t="str">
        <f>IFERROR(IF(AND($GQ116="fem",'Classificação geral'!$I108=2),'Classificação geral'!I108,""),"")</f>
        <v/>
      </c>
      <c r="GS116" s="254" t="str">
        <f>IFERROR(IF(AND($GQ116="fem",'Classificação geral'!$I108=2),'Classificação geral'!N108,""),"")</f>
        <v/>
      </c>
      <c r="GT116" s="254" t="str">
        <f>IFERROR(IF(AND($GQ116="fem",'Classificação geral'!$I108=2),'Classificação geral'!Q108,""),"")</f>
        <v/>
      </c>
      <c r="GU116" s="254" t="str">
        <f>IFERROR(IF(AND($GQ116="fem",'Classificação geral'!$I108=2),'Classificação geral'!R108,""),"")</f>
        <v/>
      </c>
      <c r="GV116" s="254" t="str">
        <f>IFERROR(IF(AND($GQ116="fem",'Classificação geral'!$I108=2),'Classificação geral'!J108,""),"")</f>
        <v/>
      </c>
      <c r="GW116" s="254" t="str">
        <f>IFERROR(IF(AND($GQ116="fem",'Classificação geral'!$I108=2),'Classificação geral'!S108,""),"")</f>
        <v/>
      </c>
      <c r="GX116" s="254" t="str">
        <f>IFERROR(IF(AND($GQ116="fem",'Classificação geral'!$I108=2),'Classificação geral'!U108,""),"")</f>
        <v/>
      </c>
      <c r="GY116" s="254" t="str">
        <f>IFERROR(IF(AND($GQ116="fem",'Classificação geral'!$I108=2),'Classificação geral'!V108,""),"")</f>
        <v/>
      </c>
      <c r="GZ116" s="254" t="str">
        <f>IFERROR(IF(AND($GQ116="fem",'Classificação geral'!$I108=2),'Classificação geral'!K108,""),"")</f>
        <v/>
      </c>
      <c r="HA116" s="254" t="str">
        <f>IFERROR(IF(AND($GQ116="fem",'Classificação geral'!$I108=2),'Classificação geral'!W108,""),"")</f>
        <v/>
      </c>
      <c r="HB116" s="254" t="str">
        <f>IFERROR(IF(AND($GQ116="fem",'Classificação geral'!$I108=2),'Classificação geral'!Y108,""),"")</f>
        <v/>
      </c>
      <c r="HC116" s="254" t="str">
        <f>IFERROR(IF(AND($GQ116="fem",'Classificação geral'!$I108=2),'Classificação geral'!Z108,""),"")</f>
        <v/>
      </c>
      <c r="HD116" s="254" t="str">
        <f>IFERROR(IF(AND($GQ116="fem",'Classificação geral'!$I108=2),'Classificação geral'!L108,""),"")</f>
        <v/>
      </c>
      <c r="HE116" s="254" t="str">
        <f>IFERROR(IF(AND($GQ116="fem",'Classificação geral'!$I108=2),'Classificação geral'!M108,""),"")</f>
        <v/>
      </c>
      <c r="HF116" s="254" t="str">
        <f>IFERROR(IF(AND($GQ116="fem",'Classificação geral'!$I108=2),'Classificação geral'!AG108,""),"")</f>
        <v/>
      </c>
      <c r="HG116" s="256" t="str">
        <f>IFERROR(RANK(HF116,HF:HF,0)+ COUNTIF(HF$13:$HF114,HF116),"")</f>
        <v/>
      </c>
      <c r="HH116" s="244"/>
      <c r="HI116" s="254" t="str">
        <f>IFERROR(IF(AND('Classificação geral'!$H108="mas",'Classificação geral'!$I108=2,'Classificação geral'!$F108="Mini"),'Classificação geral'!$A108,""),"")</f>
        <v/>
      </c>
      <c r="HJ116" s="254" t="str">
        <f>IFERROR(IF(AND('Classificação geral'!$H108="mas",'Classificação geral'!$I108=2,'Classificação geral'!$F108="Mini"),'Classificação geral'!$B108,""),"")</f>
        <v/>
      </c>
      <c r="HK116" s="255" t="str">
        <f>IF($HJ116='Classificação geral'!$B108,'Classificação geral'!$C108,"")</f>
        <v/>
      </c>
      <c r="HL116" s="255" t="str">
        <f>IF($HJ116='Classificação geral'!$B108,'Classificação geral'!$D108,"")</f>
        <v/>
      </c>
      <c r="HM116" s="255" t="str">
        <f>IF($HJ116='Classificação geral'!$B108,'Classificação geral'!$H108,"")</f>
        <v/>
      </c>
      <c r="HN116" s="254" t="str">
        <f>IFERROR(IF(AND($HM116="mas",'Classificação geral'!$I108=2),'Classificação geral'!I108,""),"")</f>
        <v/>
      </c>
      <c r="HO116" s="254" t="str">
        <f>IFERROR(IF(AND($HM116="mas",'Classificação geral'!$I108=2),'Classificação geral'!N108,""),"")</f>
        <v/>
      </c>
      <c r="HP116" s="254" t="str">
        <f>IFERROR(IF(AND($HM116="mas",'Classificação geral'!$I108=2),'Classificação geral'!Q108,""),"")</f>
        <v/>
      </c>
      <c r="HQ116" s="254" t="str">
        <f>IFERROR(IF(AND($HM116="mas",'Classificação geral'!$I108=2),'Classificação geral'!R108,""),"")</f>
        <v/>
      </c>
      <c r="HR116" s="254" t="str">
        <f>IFERROR(IF(AND($HM116="mas",'Classificação geral'!$I108=2),'Classificação geral'!J108,""),"")</f>
        <v/>
      </c>
      <c r="HS116" s="254" t="str">
        <f>IFERROR(IF(AND($HM116="mas",'Classificação geral'!$I108=2),'Classificação geral'!S108,""),"")</f>
        <v/>
      </c>
      <c r="HT116" s="254" t="str">
        <f>IFERROR(IF(AND($HM116="mas",'Classificação geral'!$I108=2),'Classificação geral'!U108,""),"")</f>
        <v/>
      </c>
      <c r="HU116" s="254" t="str">
        <f>IFERROR(IF(AND($HM116="mas",'Classificação geral'!$I108=2),'Classificação geral'!V108,""),"")</f>
        <v/>
      </c>
      <c r="HV116" s="254" t="str">
        <f>IFERROR(IF(AND($HM116="mas",'Classificação geral'!$I108=2),'Classificação geral'!J108,""),"")</f>
        <v/>
      </c>
      <c r="HW116" s="254" t="str">
        <f>IFERROR(IF(AND($HM116="mas",'Classificação geral'!$I108=2),'Classificação geral'!W108,""),"")</f>
        <v/>
      </c>
      <c r="HX116" s="254" t="str">
        <f>IFERROR(IF(AND($HM116="mas",'Classificação geral'!$I108=2),'Classificação geral'!Y108,""),"")</f>
        <v/>
      </c>
      <c r="HY116" s="254" t="str">
        <f>IFERROR(IF(AND($HM116="mas",'Classificação geral'!$I108=2),'Classificação geral'!Z108,""),"")</f>
        <v/>
      </c>
      <c r="HZ116" s="254" t="str">
        <f>IFERROR(IF(AND($HM116="mas",'Classificação geral'!$I108=2),'Classificação geral'!L108,""),"")</f>
        <v/>
      </c>
      <c r="IA116" s="254" t="str">
        <f>IFERROR(IF(AND($HM116="mas",'Classificação geral'!$I108=2),'Classificação geral'!$AG108,""),"")</f>
        <v/>
      </c>
      <c r="IB116" s="256" t="str">
        <f>IFERROR(RANK(IA116,IA:IA,0)+ COUNTIF($IA$13:IA$13,IA116),"")</f>
        <v/>
      </c>
      <c r="IC116" s="244"/>
      <c r="ID116" s="254" t="str">
        <f>IFERROR(IF(AND('Classificação geral'!$H108="fem",'Classificação geral'!$I108=3,'Classificação geral'!$F108="Mini"),'Classificação geral'!$A108,""),"")</f>
        <v/>
      </c>
      <c r="IE116" s="254" t="str">
        <f>IFERROR(IF(AND('Classificação geral'!$H108="fem",'Classificação geral'!$I108=3,'Classificação geral'!$F108="Mini"),'Classificação geral'!$B108,""),"")</f>
        <v/>
      </c>
      <c r="IF116" s="255" t="str">
        <f>IF($IE116='Classificação geral'!$B108,'Classificação geral'!$C108,"")</f>
        <v/>
      </c>
      <c r="IG116" s="255" t="str">
        <f>IF($IE116='Classificação geral'!$B108,'Classificação geral'!$D108,"")</f>
        <v/>
      </c>
      <c r="IH116" s="255" t="str">
        <f>IF($IE116='Classificação geral'!$B108,'Classificação geral'!$H108,"")</f>
        <v/>
      </c>
      <c r="II116" s="255" t="str">
        <f>IF($IH116='Classificação geral'!$H108,'Classificação geral'!$I108,"")</f>
        <v/>
      </c>
      <c r="IJ116" s="255" t="str">
        <f>IF($II116='Classificação geral'!$I108,'Classificação geral'!$N108,"")</f>
        <v/>
      </c>
      <c r="IK116" s="255" t="str">
        <f>IF($II116='Classificação geral'!$I108,'Classificação geral'!$Q108,"")</f>
        <v/>
      </c>
      <c r="IL116" s="255" t="str">
        <f>IF($II116='Classificação geral'!$I108,'Classificação geral'!$R108,"")</f>
        <v/>
      </c>
      <c r="IM116" s="255" t="str">
        <f>IF($II116='Classificação geral'!$I108,'Classificação geral'!$J108,"")</f>
        <v/>
      </c>
      <c r="IN116" s="255" t="str">
        <f>IF($II116='Classificação geral'!$I108,'Classificação geral'!$S108,"")</f>
        <v/>
      </c>
      <c r="IO116" s="255" t="str">
        <f>IF($II116='Classificação geral'!$I108,'Classificação geral'!$U108,"")</f>
        <v/>
      </c>
      <c r="IP116" s="255" t="str">
        <f>IF($II116='Classificação geral'!$I108,'Classificação geral'!$V108,"")</f>
        <v/>
      </c>
      <c r="IQ116" s="255" t="str">
        <f>IF($II116='Classificação geral'!$I108,'Classificação geral'!$K108,"")</f>
        <v/>
      </c>
      <c r="IR116" s="255" t="str">
        <f>IF($II116='Classificação geral'!$I108,'Classificação geral'!$W108,"")</f>
        <v/>
      </c>
      <c r="IS116" s="255" t="str">
        <f>IF($II116='Classificação geral'!$I108,'Classificação geral'!$Y108,"")</f>
        <v/>
      </c>
      <c r="IT116" s="255" t="str">
        <f>IF($II116='Classificação geral'!$I108,'Classificação geral'!$Z108,"")</f>
        <v/>
      </c>
      <c r="IU116" s="255" t="str">
        <f>IF($II116='Classificação geral'!$I108,'Classificação geral'!$L108,"")</f>
        <v/>
      </c>
      <c r="IV116" s="255" t="str">
        <f>IF($II116='Classificação geral'!$I108,'Classificação geral'!$M108,"")</f>
        <v/>
      </c>
      <c r="IW116" s="255" t="str">
        <f>IF($II116='Classificação geral'!$I108,'Classificação geral'!$AG108,"")</f>
        <v/>
      </c>
      <c r="IX116" s="256" t="str">
        <f>IFERROR(RANK(IW116,IW:IW,0)+ COUNTIF($IW$13:IW114,IW116),"")</f>
        <v/>
      </c>
      <c r="IY116" s="244"/>
      <c r="IZ116" s="254" t="str">
        <f>IFERROR(IF(AND('Classificação geral'!$H108="mas",'Classificação geral'!$I108=3,'Classificação geral'!$F108="Mini"),'Classificação geral'!$A108,""),"")</f>
        <v/>
      </c>
      <c r="JA116" s="254" t="str">
        <f>IFERROR(IF(AND('Classificação geral'!$H108="mas",'Classificação geral'!$I108=3,'Classificação geral'!$F108="Mini"),'Classificação geral'!$B108,""),"")</f>
        <v/>
      </c>
      <c r="JB116" s="255" t="str">
        <f>IF($JA116='Classificação geral'!$B108,'Classificação geral'!$C108,"")</f>
        <v/>
      </c>
      <c r="JC116" s="255" t="str">
        <f>IF($JA116='Classificação geral'!$B108,'Classificação geral'!$D108,"")</f>
        <v/>
      </c>
      <c r="JD116" s="255" t="str">
        <f>IF($JA116='Classificação geral'!$B108,'Classificação geral'!$H108,"")</f>
        <v/>
      </c>
      <c r="JE116" s="254" t="str">
        <f>IFERROR(IF(AND($JD116="mas",'Classificação geral'!$I108=3),'Classificação geral'!I108,""),"")</f>
        <v/>
      </c>
      <c r="JF116" s="254" t="str">
        <f>IFERROR(IF(AND($JD116="mas",'Classificação geral'!$I108=3),'Classificação geral'!N108,""),"")</f>
        <v/>
      </c>
      <c r="JG116" s="254" t="str">
        <f>IFERROR(IF(AND($JD116="mas",'Classificação geral'!$I108=3),'Classificação geral'!Q108,""),"")</f>
        <v/>
      </c>
      <c r="JH116" s="254" t="str">
        <f>IFERROR(IF(AND($JD116="mas",'Classificação geral'!$I108=3),'Classificação geral'!R108,""),"")</f>
        <v/>
      </c>
      <c r="JI116" s="254" t="str">
        <f>IFERROR(IF(AND($JD116="mas",'Classificação geral'!$I108=3),'Classificação geral'!J108,""),"")</f>
        <v/>
      </c>
      <c r="JJ116" s="254" t="str">
        <f>IFERROR(IF(AND($JD116="mas",'Classificação geral'!$I108=3),'Classificação geral'!S108,""),"")</f>
        <v/>
      </c>
      <c r="JK116" s="254" t="str">
        <f>IFERROR(IF(AND($JD116="mas",'Classificação geral'!$I108=3),'Classificação geral'!U108,""),"")</f>
        <v/>
      </c>
      <c r="JL116" s="254" t="str">
        <f>IFERROR(IF(AND($JD116="mas",'Classificação geral'!$I108=3),'Classificação geral'!V108,""),"")</f>
        <v/>
      </c>
      <c r="JM116" s="254" t="str">
        <f>IFERROR(IF(AND($JD116="mas",'Classificação geral'!$I108=3),'Classificação geral'!K108,""),"")</f>
        <v/>
      </c>
      <c r="JN116" s="254" t="str">
        <f>IFERROR(IF(AND($JD116="mas",'Classificação geral'!$I108=3),'Classificação geral'!W108,""),"")</f>
        <v/>
      </c>
      <c r="JO116" s="254" t="str">
        <f>IFERROR(IF(AND($JD116="mas",'Classificação geral'!$I108=3),'Classificação geral'!Y108,""),"")</f>
        <v/>
      </c>
      <c r="JP116" s="254" t="str">
        <f>IFERROR(IF(AND($JD116="mas",'Classificação geral'!$I108=3),'Classificação geral'!Z108,""),"")</f>
        <v/>
      </c>
      <c r="JQ116" s="254" t="str">
        <f>IFERROR(IF(AND($JD116="mas",'Classificação geral'!$I108=3),'Classificação geral'!L108,""),"")</f>
        <v/>
      </c>
      <c r="JR116" s="254" t="str">
        <f>IFERROR(IF(AND($JD116="mas",'Classificação geral'!$I108=3),'Classificação geral'!$AG108,""),"")</f>
        <v/>
      </c>
      <c r="JS116" s="256" t="str">
        <f>IFERROR(RANK(JR116,JR:JR,0)+ COUNTIF(JR$13:$JR114,JR116),"")</f>
        <v/>
      </c>
    </row>
    <row r="117" spans="1:279" s="230" customFormat="1" ht="24.75" customHeight="1" x14ac:dyDescent="0.4">
      <c r="A117" s="221"/>
      <c r="B117" s="233"/>
      <c r="C117" s="222"/>
      <c r="D117" s="222"/>
      <c r="E117" s="222"/>
      <c r="F117" s="223"/>
      <c r="G117" s="223"/>
      <c r="H117" s="223"/>
      <c r="I117" s="223"/>
      <c r="J117" s="223"/>
      <c r="K117" s="223"/>
      <c r="L117" s="223"/>
      <c r="M117" s="223"/>
      <c r="N117" s="223"/>
      <c r="O117" s="223"/>
      <c r="P117" s="223"/>
      <c r="Q117" s="223"/>
      <c r="R117" s="223"/>
      <c r="S117" s="223"/>
      <c r="T117" s="223"/>
      <c r="U117" s="223"/>
      <c r="V117" s="224"/>
      <c r="W117" s="224"/>
      <c r="X117" s="224"/>
      <c r="Y117" s="224"/>
      <c r="Z117" s="225"/>
      <c r="AA117" s="225"/>
      <c r="AB117" s="222"/>
      <c r="AC117" s="226"/>
      <c r="AD117" s="226"/>
      <c r="AE117" s="226"/>
      <c r="AF117" s="226"/>
      <c r="AG117" s="226"/>
      <c r="AH117" s="226"/>
      <c r="AI117" s="226"/>
      <c r="AJ117" s="226"/>
      <c r="AK117" s="226"/>
      <c r="AL117" s="226"/>
      <c r="AM117" s="226"/>
      <c r="AN117" s="226"/>
      <c r="AO117" s="226"/>
      <c r="AP117" s="226"/>
      <c r="AQ117" s="226"/>
      <c r="AR117" s="226"/>
      <c r="AS117" s="224"/>
      <c r="AT117" s="221"/>
      <c r="AU117" s="221"/>
      <c r="AV117" s="224"/>
      <c r="AW117" s="222"/>
      <c r="AX117" s="222"/>
      <c r="AY117" s="223"/>
      <c r="AZ117" s="223"/>
      <c r="BA117" s="223"/>
      <c r="BB117" s="223"/>
      <c r="BC117" s="223"/>
      <c r="BD117" s="223"/>
      <c r="BE117" s="223"/>
      <c r="BF117" s="223"/>
      <c r="BG117" s="223"/>
      <c r="BH117" s="223"/>
      <c r="BI117" s="223"/>
      <c r="BJ117" s="223"/>
      <c r="BK117" s="223"/>
      <c r="BL117" s="223"/>
      <c r="BM117" s="223"/>
      <c r="BN117" s="223"/>
      <c r="BO117" s="223"/>
      <c r="BP117" s="224"/>
      <c r="BQ117" s="224"/>
      <c r="BR117" s="224"/>
      <c r="BS117" s="224"/>
      <c r="BT117" s="225"/>
      <c r="BU117" s="225"/>
      <c r="BV117" s="223"/>
      <c r="BW117" s="226"/>
      <c r="BX117" s="226"/>
      <c r="BY117" s="226"/>
      <c r="BZ117" s="226"/>
      <c r="CA117" s="226"/>
      <c r="CB117" s="226"/>
      <c r="CC117" s="226"/>
      <c r="CD117" s="226"/>
      <c r="CE117" s="226"/>
      <c r="CF117" s="226"/>
      <c r="CG117" s="226"/>
      <c r="CH117" s="226"/>
      <c r="CI117" s="226"/>
      <c r="CJ117" s="226"/>
      <c r="CK117" s="226"/>
      <c r="CL117" s="226"/>
      <c r="CM117" s="224"/>
      <c r="CN117" s="221"/>
      <c r="CO117" s="221"/>
      <c r="CP117" s="233"/>
      <c r="CQ117" s="222"/>
      <c r="CR117" s="222"/>
      <c r="CS117" s="225"/>
      <c r="CT117" s="223"/>
      <c r="CU117" s="223"/>
      <c r="CV117" s="223"/>
      <c r="CW117" s="223"/>
      <c r="CX117" s="223"/>
      <c r="CY117" s="223"/>
      <c r="CZ117" s="223"/>
      <c r="DA117" s="223"/>
      <c r="DB117" s="223"/>
      <c r="DC117" s="223"/>
      <c r="DD117" s="223"/>
      <c r="DE117" s="223"/>
      <c r="DF117" s="223"/>
      <c r="DG117" s="223"/>
      <c r="DH117" s="223"/>
      <c r="DI117" s="223"/>
      <c r="DJ117" s="224"/>
      <c r="DK117" s="224"/>
      <c r="DL117" s="224"/>
      <c r="DM117" s="224"/>
      <c r="DN117" s="225"/>
      <c r="DO117" s="225"/>
      <c r="DP117" s="225"/>
      <c r="DQ117" s="226"/>
      <c r="DR117" s="226"/>
      <c r="DS117" s="226"/>
      <c r="DT117" s="226"/>
      <c r="DU117" s="226"/>
      <c r="DV117" s="226"/>
      <c r="DW117" s="226"/>
      <c r="DX117" s="226"/>
      <c r="DY117" s="226"/>
      <c r="DZ117" s="226"/>
      <c r="EA117" s="226"/>
      <c r="EB117" s="226"/>
      <c r="EC117" s="226"/>
      <c r="ED117" s="226"/>
      <c r="EE117" s="226"/>
      <c r="EF117" s="226"/>
      <c r="EG117" s="224"/>
      <c r="EH117" s="221"/>
      <c r="EI117" s="221"/>
      <c r="EJ117" s="221"/>
      <c r="EK117" s="221"/>
      <c r="EL117" s="221"/>
      <c r="EM117" s="221"/>
      <c r="EN117" s="221"/>
      <c r="EO117" s="221"/>
      <c r="EP117" s="221"/>
      <c r="EQ117" s="221"/>
      <c r="ER117" s="221"/>
      <c r="ES117" s="221"/>
      <c r="ET117" s="221"/>
      <c r="EU117" s="254" t="str">
        <f>IFERROR(IF(AND('Classificação geral'!$H109="FEM",'Classificação geral'!$I109=1,'Classificação geral'!$F109="Mini"),'Classificação geral'!$A109,""),"")</f>
        <v/>
      </c>
      <c r="EV117" s="254" t="str">
        <f>IFERROR(IF(AND('Classificação geral'!$H109="FEM",'Classificação geral'!$I109=1,'Classificação geral'!F109="Mini"),'Classificação geral'!$B109,""),"")</f>
        <v/>
      </c>
      <c r="EW117" s="255" t="str">
        <f>IF($EV117='Classificação geral'!$B109,'Classificação geral'!$C109,"")</f>
        <v/>
      </c>
      <c r="EX117" s="255" t="str">
        <f>IF($EV117='Classificação geral'!$B109,'Classificação geral'!$D109,"")</f>
        <v/>
      </c>
      <c r="EY117" s="255" t="str">
        <f>IF($EV117='Classificação geral'!$B109,'Classificação geral'!$H109,"")</f>
        <v/>
      </c>
      <c r="EZ117" s="255" t="str">
        <f>IF($EY117='Classificação geral'!$H109,'Classificação geral'!$I109,"")</f>
        <v/>
      </c>
      <c r="FA117" s="255" t="str">
        <f>IF($EZ117='Classificação geral'!$I109,'Classificação geral'!$N109,"")</f>
        <v/>
      </c>
      <c r="FB117" s="255" t="str">
        <f>IF($EZ117='Classificação geral'!$I109,'Classificação geral'!$Q109,"")</f>
        <v/>
      </c>
      <c r="FC117" s="255" t="str">
        <f>IF($EZ117='Classificação geral'!$I109,'Classificação geral'!$R109,"")</f>
        <v/>
      </c>
      <c r="FD117" s="255" t="str">
        <f>IF($EZ117='Classificação geral'!$I109,'Classificação geral'!$J109,"")</f>
        <v/>
      </c>
      <c r="FE117" s="255" t="str">
        <f>IF($EZ117='Classificação geral'!$I109,'Classificação geral'!$S109,"")</f>
        <v/>
      </c>
      <c r="FF117" s="255" t="str">
        <f>IF($EZ117='Classificação geral'!$I109,'Classificação geral'!$U109,"")</f>
        <v/>
      </c>
      <c r="FG117" s="255" t="str">
        <f>IF($EZ117='Classificação geral'!$I109,'Classificação geral'!$V109,"")</f>
        <v/>
      </c>
      <c r="FH117" s="255" t="str">
        <f>IF($EZ117='Classificação geral'!$I109,'Classificação geral'!$K109,"")</f>
        <v/>
      </c>
      <c r="FI117" s="255" t="str">
        <f>IF($EZ117='Classificação geral'!$I109,'Classificação geral'!$W109,"")</f>
        <v/>
      </c>
      <c r="FJ117" s="255" t="str">
        <f>IF($EZ117='Classificação geral'!$I109,'Classificação geral'!$Y109,"")</f>
        <v/>
      </c>
      <c r="FK117" s="255" t="str">
        <f>IF($EZ117='Classificação geral'!$I109,'Classificação geral'!$Z109,"")</f>
        <v/>
      </c>
      <c r="FL117" s="255" t="str">
        <f>IF($EZ117='Classificação geral'!$I109,'Classificação geral'!$L109,"")</f>
        <v/>
      </c>
      <c r="FM117" s="255" t="str">
        <f>IF($EZ117='Classificação geral'!$I109,'Classificação geral'!$M109,"")</f>
        <v/>
      </c>
      <c r="FN117" s="255" t="str">
        <f>IF($EZ117='Classificação geral'!$I109,'Classificação geral'!$AG109,"")</f>
        <v/>
      </c>
      <c r="FO117" s="256" t="str">
        <f>IFERROR(RANK(FN117,FN:FN,0)+ COUNTIF($FN$13:FN116,FN117),"")</f>
        <v/>
      </c>
      <c r="FP117" s="244"/>
      <c r="FQ117" s="254" t="str">
        <f>IFERROR(IF(AND('Classificação geral'!$H109="mas",'Classificação geral'!$I109=1,'Classificação geral'!$F109="Mini"),'Classificação geral'!$A109,""),"")</f>
        <v/>
      </c>
      <c r="FR117" s="254" t="str">
        <f>IFERROR(IF(AND('Classificação geral'!$H109="mas",'Classificação geral'!$I109=1,'Classificação geral'!$F109="Mini"),'Classificação geral'!$B109,""),"")</f>
        <v/>
      </c>
      <c r="FS117" s="255" t="str">
        <f>IF($FR117='Classificação geral'!$B109,'Classificação geral'!$C109,"")</f>
        <v/>
      </c>
      <c r="FT117" s="255" t="str">
        <f>IF($FR117='Classificação geral'!$B109,'Classificação geral'!$D109,"")</f>
        <v/>
      </c>
      <c r="FU117" s="255" t="str">
        <f>IF($FR117='Classificação geral'!$B109,'Classificação geral'!$H109,"")</f>
        <v/>
      </c>
      <c r="FV117" s="254" t="str">
        <f>IFERROR(IF(AND($FU117="mas",'Classificação geral'!$I109=1),'Classificação geral'!I109,""),"")</f>
        <v/>
      </c>
      <c r="FW117" s="254" t="str">
        <f>IFERROR(IF(AND($FU117="mas",'Classificação geral'!$I109=1),'Classificação geral'!N109,""),"")</f>
        <v/>
      </c>
      <c r="FX117" s="254" t="str">
        <f>IFERROR(IF(AND($FU117="mas",'Classificação geral'!$I109=1),'Classificação geral'!Q109,""),"")</f>
        <v/>
      </c>
      <c r="FY117" s="254" t="str">
        <f>IFERROR(IF(AND($FU117="mas",'Classificação geral'!$I109=1),'Classificação geral'!R109,""),"")</f>
        <v/>
      </c>
      <c r="FZ117" s="254" t="str">
        <f>IFERROR(IF(AND($FU117="mas",'Classificação geral'!$I109=1),'Classificação geral'!J109,""),"")</f>
        <v/>
      </c>
      <c r="GA117" s="254" t="str">
        <f>IFERROR(IF(AND($FU117="mas",'Classificação geral'!$I109=1),'Classificação geral'!S109,""),"")</f>
        <v/>
      </c>
      <c r="GB117" s="254" t="str">
        <f>IFERROR(IF(AND($FU117="mas",'Classificação geral'!$I109=1),'Classificação geral'!U109,""),"")</f>
        <v/>
      </c>
      <c r="GC117" s="254" t="str">
        <f>IFERROR(IF(AND($FU117="mas",'Classificação geral'!$I109=1),'Classificação geral'!V109,""),"")</f>
        <v/>
      </c>
      <c r="GD117" s="254" t="str">
        <f>IFERROR(IF(AND($FU117="mas",'Classificação geral'!$I109=1),'Classificação geral'!K109,""),"")</f>
        <v/>
      </c>
      <c r="GE117" s="254" t="str">
        <f>IFERROR(IF(AND($FU117="mas",'Classificação geral'!$I109=1),'Classificação geral'!W109,""),"")</f>
        <v/>
      </c>
      <c r="GF117" s="254" t="str">
        <f>IFERROR(IF(AND($FU117="mas",'Classificação geral'!$I109=1),'Classificação geral'!Y109,""),"")</f>
        <v/>
      </c>
      <c r="GG117" s="254" t="str">
        <f>IFERROR(IF(AND($FU117="mas",'Classificação geral'!$I109=1),'Classificação geral'!Z109,""),"")</f>
        <v/>
      </c>
      <c r="GH117" s="254" t="str">
        <f>IFERROR(IF(AND($FU117="mas",'Classificação geral'!$I109=1),'Classificação geral'!L109,""),"")</f>
        <v/>
      </c>
      <c r="GI117" s="254" t="str">
        <f>IFERROR(IF(AND($FU117="mas",'Classificação geral'!$I109=1),'Classificação geral'!M109,""),"")</f>
        <v/>
      </c>
      <c r="GJ117" s="302" t="str">
        <f>IFERROR(IF(AND($FU117="mas",'Classificação geral'!$I109=1),'Classificação geral'!AG109,""),"")</f>
        <v/>
      </c>
      <c r="GK117" s="256" t="str">
        <f>IFERROR(RANK(GJ117,GJ:GJ,0)+ COUNTIF($GJ$13:GJ116,GJ117),"")</f>
        <v/>
      </c>
      <c r="GL117" s="244"/>
      <c r="GM117" s="254" t="str">
        <f>IFERROR(IF(AND('Classificação geral'!$H109="fem",'Classificação geral'!$I109=2,'Classificação geral'!$F109="Mini"),'Classificação geral'!$A109,""),"")</f>
        <v/>
      </c>
      <c r="GN117" s="254" t="str">
        <f>IFERROR(IF(AND('Classificação geral'!$H109="fem",'Classificação geral'!$I109=2,'Classificação geral'!$F109="Mini"),'Classificação geral'!$B109,""),"")</f>
        <v/>
      </c>
      <c r="GO117" s="255" t="str">
        <f>IF($GN117='Classificação geral'!$B109,'Classificação geral'!$C109,"")</f>
        <v/>
      </c>
      <c r="GP117" s="255" t="str">
        <f>IF($GN117='Classificação geral'!$B109,'Classificação geral'!$D109,"")</f>
        <v/>
      </c>
      <c r="GQ117" s="255" t="str">
        <f>IF($GN117='Classificação geral'!$B109,'Classificação geral'!$H109,"")</f>
        <v/>
      </c>
      <c r="GR117" s="254" t="str">
        <f>IFERROR(IF(AND($GQ117="fem",'Classificação geral'!$I109=2),'Classificação geral'!I109,""),"")</f>
        <v/>
      </c>
      <c r="GS117" s="254" t="str">
        <f>IFERROR(IF(AND($GQ117="fem",'Classificação geral'!$I109=2),'Classificação geral'!N109,""),"")</f>
        <v/>
      </c>
      <c r="GT117" s="254" t="str">
        <f>IFERROR(IF(AND($GQ117="fem",'Classificação geral'!$I109=2),'Classificação geral'!Q109,""),"")</f>
        <v/>
      </c>
      <c r="GU117" s="254" t="str">
        <f>IFERROR(IF(AND($GQ117="fem",'Classificação geral'!$I109=2),'Classificação geral'!R109,""),"")</f>
        <v/>
      </c>
      <c r="GV117" s="254" t="str">
        <f>IFERROR(IF(AND($GQ117="fem",'Classificação geral'!$I109=2),'Classificação geral'!J109,""),"")</f>
        <v/>
      </c>
      <c r="GW117" s="254" t="str">
        <f>IFERROR(IF(AND($GQ117="fem",'Classificação geral'!$I109=2),'Classificação geral'!S109,""),"")</f>
        <v/>
      </c>
      <c r="GX117" s="254" t="str">
        <f>IFERROR(IF(AND($GQ117="fem",'Classificação geral'!$I109=2),'Classificação geral'!U109,""),"")</f>
        <v/>
      </c>
      <c r="GY117" s="254" t="str">
        <f>IFERROR(IF(AND($GQ117="fem",'Classificação geral'!$I109=2),'Classificação geral'!V109,""),"")</f>
        <v/>
      </c>
      <c r="GZ117" s="254" t="str">
        <f>IFERROR(IF(AND($GQ117="fem",'Classificação geral'!$I109=2),'Classificação geral'!K109,""),"")</f>
        <v/>
      </c>
      <c r="HA117" s="254" t="str">
        <f>IFERROR(IF(AND($GQ117="fem",'Classificação geral'!$I109=2),'Classificação geral'!W109,""),"")</f>
        <v/>
      </c>
      <c r="HB117" s="254" t="str">
        <f>IFERROR(IF(AND($GQ117="fem",'Classificação geral'!$I109=2),'Classificação geral'!Y109,""),"")</f>
        <v/>
      </c>
      <c r="HC117" s="254" t="str">
        <f>IFERROR(IF(AND($GQ117="fem",'Classificação geral'!$I109=2),'Classificação geral'!Z109,""),"")</f>
        <v/>
      </c>
      <c r="HD117" s="254" t="str">
        <f>IFERROR(IF(AND($GQ117="fem",'Classificação geral'!$I109=2),'Classificação geral'!L109,""),"")</f>
        <v/>
      </c>
      <c r="HE117" s="254" t="str">
        <f>IFERROR(IF(AND($GQ117="fem",'Classificação geral'!$I109=2),'Classificação geral'!M109,""),"")</f>
        <v/>
      </c>
      <c r="HF117" s="254" t="str">
        <f>IFERROR(IF(AND($GQ117="fem",'Classificação geral'!$I109=2),'Classificação geral'!AG109,""),"")</f>
        <v/>
      </c>
      <c r="HG117" s="256" t="str">
        <f>IFERROR(RANK(HF117,HF:HF,0)+ COUNTIF(HF$13:$HF115,HF117),"")</f>
        <v/>
      </c>
      <c r="HH117" s="244"/>
      <c r="HI117" s="254" t="str">
        <f>IFERROR(IF(AND('Classificação geral'!$H109="mas",'Classificação geral'!$I109=2,'Classificação geral'!$F109="Mini"),'Classificação geral'!$A109,""),"")</f>
        <v/>
      </c>
      <c r="HJ117" s="254" t="str">
        <f>IFERROR(IF(AND('Classificação geral'!$H109="mas",'Classificação geral'!$I109=2,'Classificação geral'!$F109="Mini"),'Classificação geral'!$B109,""),"")</f>
        <v/>
      </c>
      <c r="HK117" s="255" t="str">
        <f>IF($HJ117='Classificação geral'!$B109,'Classificação geral'!$C109,"")</f>
        <v/>
      </c>
      <c r="HL117" s="255" t="str">
        <f>IF($HJ117='Classificação geral'!$B109,'Classificação geral'!$D109,"")</f>
        <v/>
      </c>
      <c r="HM117" s="255" t="str">
        <f>IF($HJ117='Classificação geral'!$B109,'Classificação geral'!$H109,"")</f>
        <v/>
      </c>
      <c r="HN117" s="254" t="str">
        <f>IFERROR(IF(AND($HM117="mas",'Classificação geral'!$I109=2),'Classificação geral'!I109,""),"")</f>
        <v/>
      </c>
      <c r="HO117" s="254" t="str">
        <f>IFERROR(IF(AND($HM117="mas",'Classificação geral'!$I109=2),'Classificação geral'!N109,""),"")</f>
        <v/>
      </c>
      <c r="HP117" s="254" t="str">
        <f>IFERROR(IF(AND($HM117="mas",'Classificação geral'!$I109=2),'Classificação geral'!Q109,""),"")</f>
        <v/>
      </c>
      <c r="HQ117" s="254" t="str">
        <f>IFERROR(IF(AND($HM117="mas",'Classificação geral'!$I109=2),'Classificação geral'!R109,""),"")</f>
        <v/>
      </c>
      <c r="HR117" s="254" t="str">
        <f>IFERROR(IF(AND($HM117="mas",'Classificação geral'!$I109=2),'Classificação geral'!J109,""),"")</f>
        <v/>
      </c>
      <c r="HS117" s="254" t="str">
        <f>IFERROR(IF(AND($HM117="mas",'Classificação geral'!$I109=2),'Classificação geral'!S109,""),"")</f>
        <v/>
      </c>
      <c r="HT117" s="254" t="str">
        <f>IFERROR(IF(AND($HM117="mas",'Classificação geral'!$I109=2),'Classificação geral'!U109,""),"")</f>
        <v/>
      </c>
      <c r="HU117" s="254" t="str">
        <f>IFERROR(IF(AND($HM117="mas",'Classificação geral'!$I109=2),'Classificação geral'!V109,""),"")</f>
        <v/>
      </c>
      <c r="HV117" s="254" t="str">
        <f>IFERROR(IF(AND($HM117="mas",'Classificação geral'!$I109=2),'Classificação geral'!J109,""),"")</f>
        <v/>
      </c>
      <c r="HW117" s="254" t="str">
        <f>IFERROR(IF(AND($HM117="mas",'Classificação geral'!$I109=2),'Classificação geral'!W109,""),"")</f>
        <v/>
      </c>
      <c r="HX117" s="254" t="str">
        <f>IFERROR(IF(AND($HM117="mas",'Classificação geral'!$I109=2),'Classificação geral'!Y109,""),"")</f>
        <v/>
      </c>
      <c r="HY117" s="254" t="str">
        <f>IFERROR(IF(AND($HM117="mas",'Classificação geral'!$I109=2),'Classificação geral'!Z109,""),"")</f>
        <v/>
      </c>
      <c r="HZ117" s="254" t="str">
        <f>IFERROR(IF(AND($HM117="mas",'Classificação geral'!$I109=2),'Classificação geral'!L109,""),"")</f>
        <v/>
      </c>
      <c r="IA117" s="254" t="str">
        <f>IFERROR(IF(AND($HM117="mas",'Classificação geral'!$I109=2),'Classificação geral'!$AG109,""),"")</f>
        <v/>
      </c>
      <c r="IB117" s="256" t="str">
        <f>IFERROR(RANK(IA117,IA:IA,0)+ COUNTIF($IA$13:IA$13,IA117),"")</f>
        <v/>
      </c>
      <c r="IC117" s="244"/>
      <c r="ID117" s="254" t="str">
        <f>IFERROR(IF(AND('Classificação geral'!$H109="fem",'Classificação geral'!$I109=3,'Classificação geral'!$F109="Mini"),'Classificação geral'!$A109,""),"")</f>
        <v/>
      </c>
      <c r="IE117" s="254" t="str">
        <f>IFERROR(IF(AND('Classificação geral'!$H109="fem",'Classificação geral'!$I109=3,'Classificação geral'!$F109="Mini"),'Classificação geral'!$B109,""),"")</f>
        <v/>
      </c>
      <c r="IF117" s="255" t="str">
        <f>IF($IE117='Classificação geral'!$B109,'Classificação geral'!$C109,"")</f>
        <v/>
      </c>
      <c r="IG117" s="255" t="str">
        <f>IF($IE117='Classificação geral'!$B109,'Classificação geral'!$D109,"")</f>
        <v/>
      </c>
      <c r="IH117" s="255" t="str">
        <f>IF($IE117='Classificação geral'!$B109,'Classificação geral'!$H109,"")</f>
        <v/>
      </c>
      <c r="II117" s="255" t="str">
        <f>IF($IH117='Classificação geral'!$H109,'Classificação geral'!$I109,"")</f>
        <v/>
      </c>
      <c r="IJ117" s="255" t="str">
        <f>IF($II117='Classificação geral'!$I109,'Classificação geral'!$N109,"")</f>
        <v/>
      </c>
      <c r="IK117" s="255" t="str">
        <f>IF($II117='Classificação geral'!$I109,'Classificação geral'!$Q109,"")</f>
        <v/>
      </c>
      <c r="IL117" s="255" t="str">
        <f>IF($II117='Classificação geral'!$I109,'Classificação geral'!$R109,"")</f>
        <v/>
      </c>
      <c r="IM117" s="255" t="str">
        <f>IF($II117='Classificação geral'!$I109,'Classificação geral'!$J109,"")</f>
        <v/>
      </c>
      <c r="IN117" s="255" t="str">
        <f>IF($II117='Classificação geral'!$I109,'Classificação geral'!$S109,"")</f>
        <v/>
      </c>
      <c r="IO117" s="255" t="str">
        <f>IF($II117='Classificação geral'!$I109,'Classificação geral'!$U109,"")</f>
        <v/>
      </c>
      <c r="IP117" s="255" t="str">
        <f>IF($II117='Classificação geral'!$I109,'Classificação geral'!$V109,"")</f>
        <v/>
      </c>
      <c r="IQ117" s="255" t="str">
        <f>IF($II117='Classificação geral'!$I109,'Classificação geral'!$K109,"")</f>
        <v/>
      </c>
      <c r="IR117" s="255" t="str">
        <f>IF($II117='Classificação geral'!$I109,'Classificação geral'!$W109,"")</f>
        <v/>
      </c>
      <c r="IS117" s="255" t="str">
        <f>IF($II117='Classificação geral'!$I109,'Classificação geral'!$Y109,"")</f>
        <v/>
      </c>
      <c r="IT117" s="255" t="str">
        <f>IF($II117='Classificação geral'!$I109,'Classificação geral'!$Z109,"")</f>
        <v/>
      </c>
      <c r="IU117" s="255" t="str">
        <f>IF($II117='Classificação geral'!$I109,'Classificação geral'!$L109,"")</f>
        <v/>
      </c>
      <c r="IV117" s="255" t="str">
        <f>IF($II117='Classificação geral'!$I109,'Classificação geral'!$M109,"")</f>
        <v/>
      </c>
      <c r="IW117" s="255" t="str">
        <f>IF($II117='Classificação geral'!$I109,'Classificação geral'!$AG109,"")</f>
        <v/>
      </c>
      <c r="IX117" s="256" t="str">
        <f>IFERROR(RANK(IW117,IW:IW,0)+ COUNTIF($IW$13:IW115,IW117),"")</f>
        <v/>
      </c>
      <c r="IY117" s="244"/>
      <c r="IZ117" s="254" t="str">
        <f>IFERROR(IF(AND('Classificação geral'!$H109="mas",'Classificação geral'!$I109=3,'Classificação geral'!$F109="Mini"),'Classificação geral'!$A109,""),"")</f>
        <v/>
      </c>
      <c r="JA117" s="254" t="str">
        <f>IFERROR(IF(AND('Classificação geral'!$H109="mas",'Classificação geral'!$I109=3,'Classificação geral'!$F109="Mini"),'Classificação geral'!$B109,""),"")</f>
        <v/>
      </c>
      <c r="JB117" s="255" t="str">
        <f>IF($JA117='Classificação geral'!$B109,'Classificação geral'!$C109,"")</f>
        <v/>
      </c>
      <c r="JC117" s="255" t="str">
        <f>IF($JA117='Classificação geral'!$B109,'Classificação geral'!$D109,"")</f>
        <v/>
      </c>
      <c r="JD117" s="255" t="str">
        <f>IF($JA117='Classificação geral'!$B109,'Classificação geral'!$H109,"")</f>
        <v/>
      </c>
      <c r="JE117" s="254" t="str">
        <f>IFERROR(IF(AND($JD117="mas",'Classificação geral'!$I109=3),'Classificação geral'!I109,""),"")</f>
        <v/>
      </c>
      <c r="JF117" s="254" t="str">
        <f>IFERROR(IF(AND($JD117="mas",'Classificação geral'!$I109=3),'Classificação geral'!N109,""),"")</f>
        <v/>
      </c>
      <c r="JG117" s="254" t="str">
        <f>IFERROR(IF(AND($JD117="mas",'Classificação geral'!$I109=3),'Classificação geral'!Q109,""),"")</f>
        <v/>
      </c>
      <c r="JH117" s="254" t="str">
        <f>IFERROR(IF(AND($JD117="mas",'Classificação geral'!$I109=3),'Classificação geral'!R109,""),"")</f>
        <v/>
      </c>
      <c r="JI117" s="254" t="str">
        <f>IFERROR(IF(AND($JD117="mas",'Classificação geral'!$I109=3),'Classificação geral'!J109,""),"")</f>
        <v/>
      </c>
      <c r="JJ117" s="254" t="str">
        <f>IFERROR(IF(AND($JD117="mas",'Classificação geral'!$I109=3),'Classificação geral'!S109,""),"")</f>
        <v/>
      </c>
      <c r="JK117" s="254" t="str">
        <f>IFERROR(IF(AND($JD117="mas",'Classificação geral'!$I109=3),'Classificação geral'!U109,""),"")</f>
        <v/>
      </c>
      <c r="JL117" s="254" t="str">
        <f>IFERROR(IF(AND($JD117="mas",'Classificação geral'!$I109=3),'Classificação geral'!V109,""),"")</f>
        <v/>
      </c>
      <c r="JM117" s="254" t="str">
        <f>IFERROR(IF(AND($JD117="mas",'Classificação geral'!$I109=3),'Classificação geral'!K109,""),"")</f>
        <v/>
      </c>
      <c r="JN117" s="254" t="str">
        <f>IFERROR(IF(AND($JD117="mas",'Classificação geral'!$I109=3),'Classificação geral'!W109,""),"")</f>
        <v/>
      </c>
      <c r="JO117" s="254" t="str">
        <f>IFERROR(IF(AND($JD117="mas",'Classificação geral'!$I109=3),'Classificação geral'!Y109,""),"")</f>
        <v/>
      </c>
      <c r="JP117" s="254" t="str">
        <f>IFERROR(IF(AND($JD117="mas",'Classificação geral'!$I109=3),'Classificação geral'!Z109,""),"")</f>
        <v/>
      </c>
      <c r="JQ117" s="254" t="str">
        <f>IFERROR(IF(AND($JD117="mas",'Classificação geral'!$I109=3),'Classificação geral'!L109,""),"")</f>
        <v/>
      </c>
      <c r="JR117" s="254" t="str">
        <f>IFERROR(IF(AND($JD117="mas",'Classificação geral'!$I109=3),'Classificação geral'!$AG109,""),"")</f>
        <v/>
      </c>
      <c r="JS117" s="256" t="str">
        <f>IFERROR(RANK(JR117,JR:JR,0)+ COUNTIF(JR$13:$JR115,JR117),"")</f>
        <v/>
      </c>
    </row>
    <row r="118" spans="1:279" s="230" customFormat="1" ht="24.75" customHeight="1" x14ac:dyDescent="0.4">
      <c r="A118" s="221"/>
      <c r="B118" s="233"/>
      <c r="C118" s="222"/>
      <c r="D118" s="222"/>
      <c r="E118" s="222"/>
      <c r="F118" s="223"/>
      <c r="G118" s="223"/>
      <c r="H118" s="223"/>
      <c r="I118" s="223"/>
      <c r="J118" s="223"/>
      <c r="K118" s="223"/>
      <c r="L118" s="223"/>
      <c r="M118" s="223"/>
      <c r="N118" s="223"/>
      <c r="O118" s="223"/>
      <c r="P118" s="223"/>
      <c r="Q118" s="223"/>
      <c r="R118" s="223"/>
      <c r="S118" s="223"/>
      <c r="T118" s="223"/>
      <c r="U118" s="223"/>
      <c r="V118" s="224"/>
      <c r="W118" s="224"/>
      <c r="X118" s="224"/>
      <c r="Y118" s="224"/>
      <c r="Z118" s="225"/>
      <c r="AA118" s="225"/>
      <c r="AB118" s="222"/>
      <c r="AC118" s="226"/>
      <c r="AD118" s="226"/>
      <c r="AE118" s="226"/>
      <c r="AF118" s="226"/>
      <c r="AG118" s="226"/>
      <c r="AH118" s="226"/>
      <c r="AI118" s="226"/>
      <c r="AJ118" s="226"/>
      <c r="AK118" s="226"/>
      <c r="AL118" s="226"/>
      <c r="AM118" s="226"/>
      <c r="AN118" s="226"/>
      <c r="AO118" s="226"/>
      <c r="AP118" s="226"/>
      <c r="AQ118" s="226"/>
      <c r="AR118" s="226"/>
      <c r="AS118" s="224"/>
      <c r="AT118" s="221"/>
      <c r="AU118" s="221"/>
      <c r="AV118" s="224"/>
      <c r="AW118" s="222"/>
      <c r="AX118" s="222"/>
      <c r="AY118" s="223"/>
      <c r="AZ118" s="223"/>
      <c r="BA118" s="223"/>
      <c r="BB118" s="223"/>
      <c r="BC118" s="223"/>
      <c r="BD118" s="223"/>
      <c r="BE118" s="223"/>
      <c r="BF118" s="223"/>
      <c r="BG118" s="223"/>
      <c r="BH118" s="223"/>
      <c r="BI118" s="223"/>
      <c r="BJ118" s="223"/>
      <c r="BK118" s="223"/>
      <c r="BL118" s="223"/>
      <c r="BM118" s="223"/>
      <c r="BN118" s="223"/>
      <c r="BO118" s="223"/>
      <c r="BP118" s="224"/>
      <c r="BQ118" s="224"/>
      <c r="BR118" s="224"/>
      <c r="BS118" s="224"/>
      <c r="BT118" s="225"/>
      <c r="BU118" s="225"/>
      <c r="BV118" s="223"/>
      <c r="BW118" s="226"/>
      <c r="BX118" s="226"/>
      <c r="BY118" s="226"/>
      <c r="BZ118" s="226"/>
      <c r="CA118" s="226"/>
      <c r="CB118" s="226"/>
      <c r="CC118" s="226"/>
      <c r="CD118" s="226"/>
      <c r="CE118" s="226"/>
      <c r="CF118" s="226"/>
      <c r="CG118" s="226"/>
      <c r="CH118" s="226"/>
      <c r="CI118" s="226"/>
      <c r="CJ118" s="226"/>
      <c r="CK118" s="226"/>
      <c r="CL118" s="226"/>
      <c r="CM118" s="224"/>
      <c r="CN118" s="221"/>
      <c r="CO118" s="221"/>
      <c r="CP118" s="233"/>
      <c r="CQ118" s="222"/>
      <c r="CR118" s="222"/>
      <c r="CS118" s="225"/>
      <c r="CT118" s="223"/>
      <c r="CU118" s="223"/>
      <c r="CV118" s="223"/>
      <c r="CW118" s="223"/>
      <c r="CX118" s="223"/>
      <c r="CY118" s="223"/>
      <c r="CZ118" s="223"/>
      <c r="DA118" s="223"/>
      <c r="DB118" s="223"/>
      <c r="DC118" s="223"/>
      <c r="DD118" s="223"/>
      <c r="DE118" s="223"/>
      <c r="DF118" s="223"/>
      <c r="DG118" s="223"/>
      <c r="DH118" s="223"/>
      <c r="DI118" s="223"/>
      <c r="DJ118" s="224"/>
      <c r="DK118" s="224"/>
      <c r="DL118" s="224"/>
      <c r="DM118" s="224"/>
      <c r="DN118" s="225"/>
      <c r="DO118" s="225"/>
      <c r="DP118" s="225"/>
      <c r="DQ118" s="226"/>
      <c r="DR118" s="226"/>
      <c r="DS118" s="226"/>
      <c r="DT118" s="226"/>
      <c r="DU118" s="226"/>
      <c r="DV118" s="226"/>
      <c r="DW118" s="226"/>
      <c r="DX118" s="226"/>
      <c r="DY118" s="226"/>
      <c r="DZ118" s="226"/>
      <c r="EA118" s="226"/>
      <c r="EB118" s="226"/>
      <c r="EC118" s="226"/>
      <c r="ED118" s="226"/>
      <c r="EE118" s="226"/>
      <c r="EF118" s="226"/>
      <c r="EG118" s="224"/>
      <c r="EH118" s="221"/>
      <c r="EI118" s="221"/>
      <c r="EJ118" s="221"/>
      <c r="EK118" s="221"/>
      <c r="EL118" s="221"/>
      <c r="EM118" s="221"/>
      <c r="EN118" s="221"/>
      <c r="EO118" s="221"/>
      <c r="EP118" s="221"/>
      <c r="EQ118" s="221"/>
      <c r="ER118" s="221"/>
      <c r="ES118" s="221"/>
      <c r="ET118" s="221"/>
      <c r="EU118" s="254" t="str">
        <f>IFERROR(IF(AND('Classificação geral'!$H110="FEM",'Classificação geral'!$I110=1,'Classificação geral'!$F110="Mini"),'Classificação geral'!$A110,""),"")</f>
        <v/>
      </c>
      <c r="EV118" s="254" t="str">
        <f>IFERROR(IF(AND('Classificação geral'!$H110="FEM",'Classificação geral'!$I110=1,'Classificação geral'!F110="Mini"),'Classificação geral'!$B110,""),"")</f>
        <v/>
      </c>
      <c r="EW118" s="255" t="str">
        <f>IF($EV118='Classificação geral'!$B110,'Classificação geral'!$C110,"")</f>
        <v/>
      </c>
      <c r="EX118" s="255" t="str">
        <f>IF($EV118='Classificação geral'!$B110,'Classificação geral'!$D110,"")</f>
        <v/>
      </c>
      <c r="EY118" s="255" t="str">
        <f>IF($EV118='Classificação geral'!$B110,'Classificação geral'!$H110,"")</f>
        <v/>
      </c>
      <c r="EZ118" s="255" t="str">
        <f>IF($EY118='Classificação geral'!$H110,'Classificação geral'!$I110,"")</f>
        <v/>
      </c>
      <c r="FA118" s="255" t="str">
        <f>IF($EZ118='Classificação geral'!$I110,'Classificação geral'!$N110,"")</f>
        <v/>
      </c>
      <c r="FB118" s="255" t="str">
        <f>IF($EZ118='Classificação geral'!$I110,'Classificação geral'!$Q110,"")</f>
        <v/>
      </c>
      <c r="FC118" s="255" t="str">
        <f>IF($EZ118='Classificação geral'!$I110,'Classificação geral'!$R110,"")</f>
        <v/>
      </c>
      <c r="FD118" s="255" t="str">
        <f>IF($EZ118='Classificação geral'!$I110,'Classificação geral'!$J110,"")</f>
        <v/>
      </c>
      <c r="FE118" s="255" t="str">
        <f>IF($EZ118='Classificação geral'!$I110,'Classificação geral'!$S110,"")</f>
        <v/>
      </c>
      <c r="FF118" s="255" t="str">
        <f>IF($EZ118='Classificação geral'!$I110,'Classificação geral'!$U110,"")</f>
        <v/>
      </c>
      <c r="FG118" s="255" t="str">
        <f>IF($EZ118='Classificação geral'!$I110,'Classificação geral'!$V110,"")</f>
        <v/>
      </c>
      <c r="FH118" s="255" t="str">
        <f>IF($EZ118='Classificação geral'!$I110,'Classificação geral'!$K110,"")</f>
        <v/>
      </c>
      <c r="FI118" s="255" t="str">
        <f>IF($EZ118='Classificação geral'!$I110,'Classificação geral'!$W110,"")</f>
        <v/>
      </c>
      <c r="FJ118" s="255" t="str">
        <f>IF($EZ118='Classificação geral'!$I110,'Classificação geral'!$Y110,"")</f>
        <v/>
      </c>
      <c r="FK118" s="255" t="str">
        <f>IF($EZ118='Classificação geral'!$I110,'Classificação geral'!$Z110,"")</f>
        <v/>
      </c>
      <c r="FL118" s="255" t="str">
        <f>IF($EZ118='Classificação geral'!$I110,'Classificação geral'!$L110,"")</f>
        <v/>
      </c>
      <c r="FM118" s="255" t="str">
        <f>IF($EZ118='Classificação geral'!$I110,'Classificação geral'!$M110,"")</f>
        <v/>
      </c>
      <c r="FN118" s="255" t="str">
        <f>IF($EZ118='Classificação geral'!$I110,'Classificação geral'!$AG110,"")</f>
        <v/>
      </c>
      <c r="FO118" s="256" t="str">
        <f>IFERROR(RANK(FN118,FN:FN,0)+ COUNTIF($FN$13:FN117,FN118),"")</f>
        <v/>
      </c>
      <c r="FP118" s="244"/>
      <c r="FQ118" s="254" t="str">
        <f>IFERROR(IF(AND('Classificação geral'!$H110="mas",'Classificação geral'!$I110=1,'Classificação geral'!$F110="Mini"),'Classificação geral'!$A110,""),"")</f>
        <v/>
      </c>
      <c r="FR118" s="254" t="str">
        <f>IFERROR(IF(AND('Classificação geral'!$H110="mas",'Classificação geral'!$I110=1,'Classificação geral'!$F110="Mini"),'Classificação geral'!$B110,""),"")</f>
        <v/>
      </c>
      <c r="FS118" s="255" t="str">
        <f>IF($FR118='Classificação geral'!$B110,'Classificação geral'!$C110,"")</f>
        <v/>
      </c>
      <c r="FT118" s="255" t="str">
        <f>IF($FR118='Classificação geral'!$B110,'Classificação geral'!$D110,"")</f>
        <v/>
      </c>
      <c r="FU118" s="255" t="str">
        <f>IF($FR118='Classificação geral'!$B110,'Classificação geral'!$H110,"")</f>
        <v/>
      </c>
      <c r="FV118" s="254" t="str">
        <f>IFERROR(IF(AND($FU118="mas",'Classificação geral'!$I110=1),'Classificação geral'!I110,""),"")</f>
        <v/>
      </c>
      <c r="FW118" s="254" t="str">
        <f>IFERROR(IF(AND($FU118="mas",'Classificação geral'!$I110=1),'Classificação geral'!N110,""),"")</f>
        <v/>
      </c>
      <c r="FX118" s="254" t="str">
        <f>IFERROR(IF(AND($FU118="mas",'Classificação geral'!$I110=1),'Classificação geral'!Q110,""),"")</f>
        <v/>
      </c>
      <c r="FY118" s="254" t="str">
        <f>IFERROR(IF(AND($FU118="mas",'Classificação geral'!$I110=1),'Classificação geral'!R110,""),"")</f>
        <v/>
      </c>
      <c r="FZ118" s="254" t="str">
        <f>IFERROR(IF(AND($FU118="mas",'Classificação geral'!$I110=1),'Classificação geral'!J110,""),"")</f>
        <v/>
      </c>
      <c r="GA118" s="254" t="str">
        <f>IFERROR(IF(AND($FU118="mas",'Classificação geral'!$I110=1),'Classificação geral'!S110,""),"")</f>
        <v/>
      </c>
      <c r="GB118" s="254" t="str">
        <f>IFERROR(IF(AND($FU118="mas",'Classificação geral'!$I110=1),'Classificação geral'!U110,""),"")</f>
        <v/>
      </c>
      <c r="GC118" s="254" t="str">
        <f>IFERROR(IF(AND($FU118="mas",'Classificação geral'!$I110=1),'Classificação geral'!V110,""),"")</f>
        <v/>
      </c>
      <c r="GD118" s="254" t="str">
        <f>IFERROR(IF(AND($FU118="mas",'Classificação geral'!$I110=1),'Classificação geral'!K110,""),"")</f>
        <v/>
      </c>
      <c r="GE118" s="254" t="str">
        <f>IFERROR(IF(AND($FU118="mas",'Classificação geral'!$I110=1),'Classificação geral'!W110,""),"")</f>
        <v/>
      </c>
      <c r="GF118" s="254" t="str">
        <f>IFERROR(IF(AND($FU118="mas",'Classificação geral'!$I110=1),'Classificação geral'!Y110,""),"")</f>
        <v/>
      </c>
      <c r="GG118" s="254" t="str">
        <f>IFERROR(IF(AND($FU118="mas",'Classificação geral'!$I110=1),'Classificação geral'!Z110,""),"")</f>
        <v/>
      </c>
      <c r="GH118" s="254" t="str">
        <f>IFERROR(IF(AND($FU118="mas",'Classificação geral'!$I110=1),'Classificação geral'!L110,""),"")</f>
        <v/>
      </c>
      <c r="GI118" s="254" t="str">
        <f>IFERROR(IF(AND($FU118="mas",'Classificação geral'!$I110=1),'Classificação geral'!M110,""),"")</f>
        <v/>
      </c>
      <c r="GJ118" s="302" t="str">
        <f>IFERROR(IF(AND($FU118="mas",'Classificação geral'!$I110=1),'Classificação geral'!AG110,""),"")</f>
        <v/>
      </c>
      <c r="GK118" s="256" t="str">
        <f>IFERROR(RANK(GJ118,GJ:GJ,0)+ COUNTIF($GJ$13:GJ117,GJ118),"")</f>
        <v/>
      </c>
      <c r="GL118" s="244"/>
      <c r="GM118" s="254" t="str">
        <f>IFERROR(IF(AND('Classificação geral'!$H110="fem",'Classificação geral'!$I110=2,'Classificação geral'!$F110="Mini"),'Classificação geral'!$A110,""),"")</f>
        <v/>
      </c>
      <c r="GN118" s="254" t="str">
        <f>IFERROR(IF(AND('Classificação geral'!$H110="fem",'Classificação geral'!$I110=2,'Classificação geral'!$F110="Mini"),'Classificação geral'!$B110,""),"")</f>
        <v/>
      </c>
      <c r="GO118" s="255" t="str">
        <f>IF($GN118='Classificação geral'!$B110,'Classificação geral'!$C110,"")</f>
        <v/>
      </c>
      <c r="GP118" s="255" t="str">
        <f>IF($GN118='Classificação geral'!$B110,'Classificação geral'!$D110,"")</f>
        <v/>
      </c>
      <c r="GQ118" s="255" t="str">
        <f>IF($GN118='Classificação geral'!$B110,'Classificação geral'!$H110,"")</f>
        <v/>
      </c>
      <c r="GR118" s="254" t="str">
        <f>IFERROR(IF(AND($GQ118="fem",'Classificação geral'!$I110=2),'Classificação geral'!I110,""),"")</f>
        <v/>
      </c>
      <c r="GS118" s="254" t="str">
        <f>IFERROR(IF(AND($GQ118="fem",'Classificação geral'!$I110=2),'Classificação geral'!N110,""),"")</f>
        <v/>
      </c>
      <c r="GT118" s="254" t="str">
        <f>IFERROR(IF(AND($GQ118="fem",'Classificação geral'!$I110=2),'Classificação geral'!Q110,""),"")</f>
        <v/>
      </c>
      <c r="GU118" s="254" t="str">
        <f>IFERROR(IF(AND($GQ118="fem",'Classificação geral'!$I110=2),'Classificação geral'!R110,""),"")</f>
        <v/>
      </c>
      <c r="GV118" s="254" t="str">
        <f>IFERROR(IF(AND($GQ118="fem",'Classificação geral'!$I110=2),'Classificação geral'!J110,""),"")</f>
        <v/>
      </c>
      <c r="GW118" s="254" t="str">
        <f>IFERROR(IF(AND($GQ118="fem",'Classificação geral'!$I110=2),'Classificação geral'!S110,""),"")</f>
        <v/>
      </c>
      <c r="GX118" s="254" t="str">
        <f>IFERROR(IF(AND($GQ118="fem",'Classificação geral'!$I110=2),'Classificação geral'!U110,""),"")</f>
        <v/>
      </c>
      <c r="GY118" s="254" t="str">
        <f>IFERROR(IF(AND($GQ118="fem",'Classificação geral'!$I110=2),'Classificação geral'!V110,""),"")</f>
        <v/>
      </c>
      <c r="GZ118" s="254" t="str">
        <f>IFERROR(IF(AND($GQ118="fem",'Classificação geral'!$I110=2),'Classificação geral'!K110,""),"")</f>
        <v/>
      </c>
      <c r="HA118" s="254" t="str">
        <f>IFERROR(IF(AND($GQ118="fem",'Classificação geral'!$I110=2),'Classificação geral'!W110,""),"")</f>
        <v/>
      </c>
      <c r="HB118" s="254" t="str">
        <f>IFERROR(IF(AND($GQ118="fem",'Classificação geral'!$I110=2),'Classificação geral'!Y110,""),"")</f>
        <v/>
      </c>
      <c r="HC118" s="254" t="str">
        <f>IFERROR(IF(AND($GQ118="fem",'Classificação geral'!$I110=2),'Classificação geral'!Z110,""),"")</f>
        <v/>
      </c>
      <c r="HD118" s="254" t="str">
        <f>IFERROR(IF(AND($GQ118="fem",'Classificação geral'!$I110=2),'Classificação geral'!L110,""),"")</f>
        <v/>
      </c>
      <c r="HE118" s="254" t="str">
        <f>IFERROR(IF(AND($GQ118="fem",'Classificação geral'!$I110=2),'Classificação geral'!M110,""),"")</f>
        <v/>
      </c>
      <c r="HF118" s="254" t="str">
        <f>IFERROR(IF(AND($GQ118="fem",'Classificação geral'!$I110=2),'Classificação geral'!AG110,""),"")</f>
        <v/>
      </c>
      <c r="HG118" s="256" t="str">
        <f>IFERROR(RANK(HF118,HF:HF,0)+ COUNTIF(HF$13:$HF116,HF118),"")</f>
        <v/>
      </c>
      <c r="HH118" s="244"/>
      <c r="HI118" s="254" t="str">
        <f>IFERROR(IF(AND('Classificação geral'!$H110="mas",'Classificação geral'!$I110=2,'Classificação geral'!$F110="Mini"),'Classificação geral'!$A110,""),"")</f>
        <v/>
      </c>
      <c r="HJ118" s="254" t="str">
        <f>IFERROR(IF(AND('Classificação geral'!$H110="mas",'Classificação geral'!$I110=2,'Classificação geral'!$F110="Mini"),'Classificação geral'!$B110,""),"")</f>
        <v/>
      </c>
      <c r="HK118" s="255" t="str">
        <f>IF($HJ118='Classificação geral'!$B110,'Classificação geral'!$C110,"")</f>
        <v/>
      </c>
      <c r="HL118" s="255" t="str">
        <f>IF($HJ118='Classificação geral'!$B110,'Classificação geral'!$D110,"")</f>
        <v/>
      </c>
      <c r="HM118" s="255" t="str">
        <f>IF($HJ118='Classificação geral'!$B110,'Classificação geral'!$H110,"")</f>
        <v/>
      </c>
      <c r="HN118" s="254" t="str">
        <f>IFERROR(IF(AND($HM118="mas",'Classificação geral'!$I110=2),'Classificação geral'!I110,""),"")</f>
        <v/>
      </c>
      <c r="HO118" s="254" t="str">
        <f>IFERROR(IF(AND($HM118="mas",'Classificação geral'!$I110=2),'Classificação geral'!N110,""),"")</f>
        <v/>
      </c>
      <c r="HP118" s="254" t="str">
        <f>IFERROR(IF(AND($HM118="mas",'Classificação geral'!$I110=2),'Classificação geral'!Q110,""),"")</f>
        <v/>
      </c>
      <c r="HQ118" s="254" t="str">
        <f>IFERROR(IF(AND($HM118="mas",'Classificação geral'!$I110=2),'Classificação geral'!R110,""),"")</f>
        <v/>
      </c>
      <c r="HR118" s="254" t="str">
        <f>IFERROR(IF(AND($HM118="mas",'Classificação geral'!$I110=2),'Classificação geral'!J110,""),"")</f>
        <v/>
      </c>
      <c r="HS118" s="254" t="str">
        <f>IFERROR(IF(AND($HM118="mas",'Classificação geral'!$I110=2),'Classificação geral'!S110,""),"")</f>
        <v/>
      </c>
      <c r="HT118" s="254" t="str">
        <f>IFERROR(IF(AND($HM118="mas",'Classificação geral'!$I110=2),'Classificação geral'!U110,""),"")</f>
        <v/>
      </c>
      <c r="HU118" s="254" t="str">
        <f>IFERROR(IF(AND($HM118="mas",'Classificação geral'!$I110=2),'Classificação geral'!V110,""),"")</f>
        <v/>
      </c>
      <c r="HV118" s="254" t="str">
        <f>IFERROR(IF(AND($HM118="mas",'Classificação geral'!$I110=2),'Classificação geral'!J110,""),"")</f>
        <v/>
      </c>
      <c r="HW118" s="254" t="str">
        <f>IFERROR(IF(AND($HM118="mas",'Classificação geral'!$I110=2),'Classificação geral'!W110,""),"")</f>
        <v/>
      </c>
      <c r="HX118" s="254" t="str">
        <f>IFERROR(IF(AND($HM118="mas",'Classificação geral'!$I110=2),'Classificação geral'!Y110,""),"")</f>
        <v/>
      </c>
      <c r="HY118" s="254" t="str">
        <f>IFERROR(IF(AND($HM118="mas",'Classificação geral'!$I110=2),'Classificação geral'!Z110,""),"")</f>
        <v/>
      </c>
      <c r="HZ118" s="254" t="str">
        <f>IFERROR(IF(AND($HM118="mas",'Classificação geral'!$I110=2),'Classificação geral'!L110,""),"")</f>
        <v/>
      </c>
      <c r="IA118" s="254" t="str">
        <f>IFERROR(IF(AND($HM118="mas",'Classificação geral'!$I110=2),'Classificação geral'!$AG110,""),"")</f>
        <v/>
      </c>
      <c r="IB118" s="256" t="str">
        <f>IFERROR(RANK(IA118,IA:IA,0)+ COUNTIF($IA$13:IA$13,IA118),"")</f>
        <v/>
      </c>
      <c r="IC118" s="244"/>
      <c r="ID118" s="254" t="str">
        <f>IFERROR(IF(AND('Classificação geral'!$H110="fem",'Classificação geral'!$I110=3,'Classificação geral'!$F110="Mini"),'Classificação geral'!$A110,""),"")</f>
        <v/>
      </c>
      <c r="IE118" s="254" t="str">
        <f>IFERROR(IF(AND('Classificação geral'!$H110="fem",'Classificação geral'!$I110=3,'Classificação geral'!$F110="Mini"),'Classificação geral'!$B110,""),"")</f>
        <v/>
      </c>
      <c r="IF118" s="255" t="str">
        <f>IF($IE118='Classificação geral'!$B110,'Classificação geral'!$C110,"")</f>
        <v/>
      </c>
      <c r="IG118" s="255" t="str">
        <f>IF($IE118='Classificação geral'!$B110,'Classificação geral'!$D110,"")</f>
        <v/>
      </c>
      <c r="IH118" s="255" t="str">
        <f>IF($IE118='Classificação geral'!$B110,'Classificação geral'!$H110,"")</f>
        <v/>
      </c>
      <c r="II118" s="255" t="str">
        <f>IF($IH118='Classificação geral'!$H110,'Classificação geral'!$I110,"")</f>
        <v/>
      </c>
      <c r="IJ118" s="255" t="str">
        <f>IF($II118='Classificação geral'!$I110,'Classificação geral'!$N110,"")</f>
        <v/>
      </c>
      <c r="IK118" s="255" t="str">
        <f>IF($II118='Classificação geral'!$I110,'Classificação geral'!$Q110,"")</f>
        <v/>
      </c>
      <c r="IL118" s="255" t="str">
        <f>IF($II118='Classificação geral'!$I110,'Classificação geral'!$R110,"")</f>
        <v/>
      </c>
      <c r="IM118" s="255" t="str">
        <f>IF($II118='Classificação geral'!$I110,'Classificação geral'!$J110,"")</f>
        <v/>
      </c>
      <c r="IN118" s="255" t="str">
        <f>IF($II118='Classificação geral'!$I110,'Classificação geral'!$S110,"")</f>
        <v/>
      </c>
      <c r="IO118" s="255" t="str">
        <f>IF($II118='Classificação geral'!$I110,'Classificação geral'!$U110,"")</f>
        <v/>
      </c>
      <c r="IP118" s="255" t="str">
        <f>IF($II118='Classificação geral'!$I110,'Classificação geral'!$V110,"")</f>
        <v/>
      </c>
      <c r="IQ118" s="255" t="str">
        <f>IF($II118='Classificação geral'!$I110,'Classificação geral'!$K110,"")</f>
        <v/>
      </c>
      <c r="IR118" s="255" t="str">
        <f>IF($II118='Classificação geral'!$I110,'Classificação geral'!$W110,"")</f>
        <v/>
      </c>
      <c r="IS118" s="255" t="str">
        <f>IF($II118='Classificação geral'!$I110,'Classificação geral'!$Y110,"")</f>
        <v/>
      </c>
      <c r="IT118" s="255" t="str">
        <f>IF($II118='Classificação geral'!$I110,'Classificação geral'!$Z110,"")</f>
        <v/>
      </c>
      <c r="IU118" s="255" t="str">
        <f>IF($II118='Classificação geral'!$I110,'Classificação geral'!$L110,"")</f>
        <v/>
      </c>
      <c r="IV118" s="255" t="str">
        <f>IF($II118='Classificação geral'!$I110,'Classificação geral'!$M110,"")</f>
        <v/>
      </c>
      <c r="IW118" s="255" t="str">
        <f>IF($II118='Classificação geral'!$I110,'Classificação geral'!$AG110,"")</f>
        <v/>
      </c>
      <c r="IX118" s="256" t="str">
        <f>IFERROR(RANK(IW118,IW:IW,0)+ COUNTIF($IW$13:IW116,IW118),"")</f>
        <v/>
      </c>
      <c r="IY118" s="244"/>
      <c r="IZ118" s="254" t="str">
        <f>IFERROR(IF(AND('Classificação geral'!$H110="mas",'Classificação geral'!$I110=3,'Classificação geral'!$F110="Mini"),'Classificação geral'!$A110,""),"")</f>
        <v/>
      </c>
      <c r="JA118" s="254" t="str">
        <f>IFERROR(IF(AND('Classificação geral'!$H110="mas",'Classificação geral'!$I110=3,'Classificação geral'!$F110="Mini"),'Classificação geral'!$B110,""),"")</f>
        <v/>
      </c>
      <c r="JB118" s="255" t="str">
        <f>IF($JA118='Classificação geral'!$B110,'Classificação geral'!$C110,"")</f>
        <v/>
      </c>
      <c r="JC118" s="255" t="str">
        <f>IF($JA118='Classificação geral'!$B110,'Classificação geral'!$D110,"")</f>
        <v/>
      </c>
      <c r="JD118" s="255" t="str">
        <f>IF($JA118='Classificação geral'!$B110,'Classificação geral'!$H110,"")</f>
        <v/>
      </c>
      <c r="JE118" s="254" t="str">
        <f>IFERROR(IF(AND($JD118="mas",'Classificação geral'!$I110=3),'Classificação geral'!I110,""),"")</f>
        <v/>
      </c>
      <c r="JF118" s="254" t="str">
        <f>IFERROR(IF(AND($JD118="mas",'Classificação geral'!$I110=3),'Classificação geral'!N110,""),"")</f>
        <v/>
      </c>
      <c r="JG118" s="254" t="str">
        <f>IFERROR(IF(AND($JD118="mas",'Classificação geral'!$I110=3),'Classificação geral'!Q110,""),"")</f>
        <v/>
      </c>
      <c r="JH118" s="254" t="str">
        <f>IFERROR(IF(AND($JD118="mas",'Classificação geral'!$I110=3),'Classificação geral'!R110,""),"")</f>
        <v/>
      </c>
      <c r="JI118" s="254" t="str">
        <f>IFERROR(IF(AND($JD118="mas",'Classificação geral'!$I110=3),'Classificação geral'!J110,""),"")</f>
        <v/>
      </c>
      <c r="JJ118" s="254" t="str">
        <f>IFERROR(IF(AND($JD118="mas",'Classificação geral'!$I110=3),'Classificação geral'!S110,""),"")</f>
        <v/>
      </c>
      <c r="JK118" s="254" t="str">
        <f>IFERROR(IF(AND($JD118="mas",'Classificação geral'!$I110=3),'Classificação geral'!U110,""),"")</f>
        <v/>
      </c>
      <c r="JL118" s="254" t="str">
        <f>IFERROR(IF(AND($JD118="mas",'Classificação geral'!$I110=3),'Classificação geral'!V110,""),"")</f>
        <v/>
      </c>
      <c r="JM118" s="254" t="str">
        <f>IFERROR(IF(AND($JD118="mas",'Classificação geral'!$I110=3),'Classificação geral'!K110,""),"")</f>
        <v/>
      </c>
      <c r="JN118" s="254" t="str">
        <f>IFERROR(IF(AND($JD118="mas",'Classificação geral'!$I110=3),'Classificação geral'!W110,""),"")</f>
        <v/>
      </c>
      <c r="JO118" s="254" t="str">
        <f>IFERROR(IF(AND($JD118="mas",'Classificação geral'!$I110=3),'Classificação geral'!Y110,""),"")</f>
        <v/>
      </c>
      <c r="JP118" s="254" t="str">
        <f>IFERROR(IF(AND($JD118="mas",'Classificação geral'!$I110=3),'Classificação geral'!Z110,""),"")</f>
        <v/>
      </c>
      <c r="JQ118" s="254" t="str">
        <f>IFERROR(IF(AND($JD118="mas",'Classificação geral'!$I110=3),'Classificação geral'!L110,""),"")</f>
        <v/>
      </c>
      <c r="JR118" s="254" t="str">
        <f>IFERROR(IF(AND($JD118="mas",'Classificação geral'!$I110=3),'Classificação geral'!$AG110,""),"")</f>
        <v/>
      </c>
      <c r="JS118" s="256" t="str">
        <f>IFERROR(RANK(JR118,JR:JR,0)+ COUNTIF(JR$13:$JR116,JR118),"")</f>
        <v/>
      </c>
    </row>
    <row r="119" spans="1:279" s="230" customFormat="1" ht="24.75" customHeight="1" x14ac:dyDescent="0.4">
      <c r="A119" s="221"/>
      <c r="B119" s="233"/>
      <c r="C119" s="222"/>
      <c r="D119" s="222"/>
      <c r="E119" s="222"/>
      <c r="F119" s="223"/>
      <c r="G119" s="223"/>
      <c r="H119" s="223"/>
      <c r="I119" s="223"/>
      <c r="J119" s="223"/>
      <c r="K119" s="223"/>
      <c r="L119" s="223"/>
      <c r="M119" s="223"/>
      <c r="N119" s="223"/>
      <c r="O119" s="223"/>
      <c r="P119" s="223"/>
      <c r="Q119" s="223"/>
      <c r="R119" s="223"/>
      <c r="S119" s="223"/>
      <c r="T119" s="223"/>
      <c r="U119" s="223"/>
      <c r="V119" s="224"/>
      <c r="W119" s="224"/>
      <c r="X119" s="224"/>
      <c r="Y119" s="224"/>
      <c r="Z119" s="225"/>
      <c r="AA119" s="225"/>
      <c r="AB119" s="222"/>
      <c r="AC119" s="226"/>
      <c r="AD119" s="226"/>
      <c r="AE119" s="226"/>
      <c r="AF119" s="226"/>
      <c r="AG119" s="226"/>
      <c r="AH119" s="226"/>
      <c r="AI119" s="226"/>
      <c r="AJ119" s="226"/>
      <c r="AK119" s="226"/>
      <c r="AL119" s="226"/>
      <c r="AM119" s="226"/>
      <c r="AN119" s="226"/>
      <c r="AO119" s="226"/>
      <c r="AP119" s="226"/>
      <c r="AQ119" s="226"/>
      <c r="AR119" s="226"/>
      <c r="AS119" s="224"/>
      <c r="AT119" s="221"/>
      <c r="AU119" s="221"/>
      <c r="AV119" s="224"/>
      <c r="AW119" s="222"/>
      <c r="AX119" s="222"/>
      <c r="AY119" s="223"/>
      <c r="AZ119" s="223"/>
      <c r="BA119" s="223"/>
      <c r="BB119" s="223"/>
      <c r="BC119" s="223"/>
      <c r="BD119" s="223"/>
      <c r="BE119" s="223"/>
      <c r="BF119" s="223"/>
      <c r="BG119" s="223"/>
      <c r="BH119" s="223"/>
      <c r="BI119" s="223"/>
      <c r="BJ119" s="223"/>
      <c r="BK119" s="223"/>
      <c r="BL119" s="223"/>
      <c r="BM119" s="223"/>
      <c r="BN119" s="223"/>
      <c r="BO119" s="223"/>
      <c r="BP119" s="224"/>
      <c r="BQ119" s="224"/>
      <c r="BR119" s="224"/>
      <c r="BS119" s="224"/>
      <c r="BT119" s="225"/>
      <c r="BU119" s="225"/>
      <c r="BV119" s="223"/>
      <c r="BW119" s="226"/>
      <c r="BX119" s="226"/>
      <c r="BY119" s="226"/>
      <c r="BZ119" s="226"/>
      <c r="CA119" s="226"/>
      <c r="CB119" s="226"/>
      <c r="CC119" s="226"/>
      <c r="CD119" s="226"/>
      <c r="CE119" s="226"/>
      <c r="CF119" s="226"/>
      <c r="CG119" s="226"/>
      <c r="CH119" s="226"/>
      <c r="CI119" s="226"/>
      <c r="CJ119" s="226"/>
      <c r="CK119" s="226"/>
      <c r="CL119" s="226"/>
      <c r="CM119" s="224"/>
      <c r="CN119" s="221"/>
      <c r="CO119" s="221"/>
      <c r="CP119" s="233"/>
      <c r="CQ119" s="222"/>
      <c r="CR119" s="222"/>
      <c r="CS119" s="225"/>
      <c r="CT119" s="223"/>
      <c r="CU119" s="223"/>
      <c r="CV119" s="223"/>
      <c r="CW119" s="223"/>
      <c r="CX119" s="223"/>
      <c r="CY119" s="223"/>
      <c r="CZ119" s="223"/>
      <c r="DA119" s="223"/>
      <c r="DB119" s="223"/>
      <c r="DC119" s="223"/>
      <c r="DD119" s="223"/>
      <c r="DE119" s="223"/>
      <c r="DF119" s="223"/>
      <c r="DG119" s="223"/>
      <c r="DH119" s="223"/>
      <c r="DI119" s="223"/>
      <c r="DJ119" s="224"/>
      <c r="DK119" s="224"/>
      <c r="DL119" s="224"/>
      <c r="DM119" s="224"/>
      <c r="DN119" s="225"/>
      <c r="DO119" s="225"/>
      <c r="DP119" s="225"/>
      <c r="DQ119" s="226"/>
      <c r="DR119" s="226"/>
      <c r="DS119" s="226"/>
      <c r="DT119" s="226"/>
      <c r="DU119" s="226"/>
      <c r="DV119" s="226"/>
      <c r="DW119" s="226"/>
      <c r="DX119" s="226"/>
      <c r="DY119" s="226"/>
      <c r="DZ119" s="226"/>
      <c r="EA119" s="226"/>
      <c r="EB119" s="226"/>
      <c r="EC119" s="226"/>
      <c r="ED119" s="226"/>
      <c r="EE119" s="226"/>
      <c r="EF119" s="226"/>
      <c r="EG119" s="224"/>
      <c r="EH119" s="221"/>
      <c r="EI119" s="221"/>
      <c r="EJ119" s="221"/>
      <c r="EK119" s="221"/>
      <c r="EL119" s="221"/>
      <c r="EM119" s="221"/>
      <c r="EN119" s="221"/>
      <c r="EO119" s="221"/>
      <c r="EP119" s="221"/>
      <c r="EQ119" s="221"/>
      <c r="ER119" s="221"/>
      <c r="ES119" s="221"/>
      <c r="ET119" s="221"/>
      <c r="EU119" s="254" t="str">
        <f>IFERROR(IF(AND('Classificação geral'!$H111="FEM",'Classificação geral'!$I111=1,'Classificação geral'!$F111="Mini"),'Classificação geral'!$A111,""),"")</f>
        <v/>
      </c>
      <c r="EV119" s="254" t="str">
        <f>IFERROR(IF(AND('Classificação geral'!$H111="FEM",'Classificação geral'!$I111=1,'Classificação geral'!F111="Mini"),'Classificação geral'!$B111,""),"")</f>
        <v/>
      </c>
      <c r="EW119" s="255" t="str">
        <f>IF($EV119='Classificação geral'!$B111,'Classificação geral'!$C111,"")</f>
        <v/>
      </c>
      <c r="EX119" s="255" t="str">
        <f>IF($EV119='Classificação geral'!$B111,'Classificação geral'!$D111,"")</f>
        <v/>
      </c>
      <c r="EY119" s="255" t="str">
        <f>IF($EV119='Classificação geral'!$B111,'Classificação geral'!$H111,"")</f>
        <v/>
      </c>
      <c r="EZ119" s="255" t="str">
        <f>IF($EY119='Classificação geral'!$H111,'Classificação geral'!$I111,"")</f>
        <v/>
      </c>
      <c r="FA119" s="255" t="str">
        <f>IF($EZ119='Classificação geral'!$I111,'Classificação geral'!$N111,"")</f>
        <v/>
      </c>
      <c r="FB119" s="255" t="str">
        <f>IF($EZ119='Classificação geral'!$I111,'Classificação geral'!$Q111,"")</f>
        <v/>
      </c>
      <c r="FC119" s="255" t="str">
        <f>IF($EZ119='Classificação geral'!$I111,'Classificação geral'!$R111,"")</f>
        <v/>
      </c>
      <c r="FD119" s="255" t="str">
        <f>IF($EZ119='Classificação geral'!$I111,'Classificação geral'!$J111,"")</f>
        <v/>
      </c>
      <c r="FE119" s="255" t="str">
        <f>IF($EZ119='Classificação geral'!$I111,'Classificação geral'!$S111,"")</f>
        <v/>
      </c>
      <c r="FF119" s="255" t="str">
        <f>IF($EZ119='Classificação geral'!$I111,'Classificação geral'!$U111,"")</f>
        <v/>
      </c>
      <c r="FG119" s="255" t="str">
        <f>IF($EZ119='Classificação geral'!$I111,'Classificação geral'!$V111,"")</f>
        <v/>
      </c>
      <c r="FH119" s="255" t="str">
        <f>IF($EZ119='Classificação geral'!$I111,'Classificação geral'!$K111,"")</f>
        <v/>
      </c>
      <c r="FI119" s="255" t="str">
        <f>IF($EZ119='Classificação geral'!$I111,'Classificação geral'!$W111,"")</f>
        <v/>
      </c>
      <c r="FJ119" s="255" t="str">
        <f>IF($EZ119='Classificação geral'!$I111,'Classificação geral'!$Y111,"")</f>
        <v/>
      </c>
      <c r="FK119" s="255" t="str">
        <f>IF($EZ119='Classificação geral'!$I111,'Classificação geral'!$Z111,"")</f>
        <v/>
      </c>
      <c r="FL119" s="255" t="str">
        <f>IF($EZ119='Classificação geral'!$I111,'Classificação geral'!$L111,"")</f>
        <v/>
      </c>
      <c r="FM119" s="255" t="str">
        <f>IF($EZ119='Classificação geral'!$I111,'Classificação geral'!$M111,"")</f>
        <v/>
      </c>
      <c r="FN119" s="255" t="str">
        <f>IF($EZ119='Classificação geral'!$I111,'Classificação geral'!$AG111,"")</f>
        <v/>
      </c>
      <c r="FO119" s="256" t="str">
        <f>IFERROR(RANK(FN119,FN:FN,0)+ COUNTIF($FN$13:FN118,FN119),"")</f>
        <v/>
      </c>
      <c r="FP119" s="244"/>
      <c r="FQ119" s="254" t="str">
        <f>IFERROR(IF(AND('Classificação geral'!$H111="mas",'Classificação geral'!$I111=1,'Classificação geral'!$F111="Mini"),'Classificação geral'!$A111,""),"")</f>
        <v/>
      </c>
      <c r="FR119" s="254" t="str">
        <f>IFERROR(IF(AND('Classificação geral'!$H111="mas",'Classificação geral'!$I111=1,'Classificação geral'!$F111="Mini"),'Classificação geral'!$B111,""),"")</f>
        <v/>
      </c>
      <c r="FS119" s="255" t="str">
        <f>IF($FR119='Classificação geral'!$B111,'Classificação geral'!$C111,"")</f>
        <v/>
      </c>
      <c r="FT119" s="255" t="str">
        <f>IF($FR119='Classificação geral'!$B111,'Classificação geral'!$D111,"")</f>
        <v/>
      </c>
      <c r="FU119" s="255" t="str">
        <f>IF($FR119='Classificação geral'!$B111,'Classificação geral'!$H111,"")</f>
        <v/>
      </c>
      <c r="FV119" s="254" t="str">
        <f>IFERROR(IF(AND($FU119="mas",'Classificação geral'!$I111=1),'Classificação geral'!I111,""),"")</f>
        <v/>
      </c>
      <c r="FW119" s="254" t="str">
        <f>IFERROR(IF(AND($FU119="mas",'Classificação geral'!$I111=1),'Classificação geral'!N111,""),"")</f>
        <v/>
      </c>
      <c r="FX119" s="254" t="str">
        <f>IFERROR(IF(AND($FU119="mas",'Classificação geral'!$I111=1),'Classificação geral'!Q111,""),"")</f>
        <v/>
      </c>
      <c r="FY119" s="254" t="str">
        <f>IFERROR(IF(AND($FU119="mas",'Classificação geral'!$I111=1),'Classificação geral'!R111,""),"")</f>
        <v/>
      </c>
      <c r="FZ119" s="254" t="str">
        <f>IFERROR(IF(AND($FU119="mas",'Classificação geral'!$I111=1),'Classificação geral'!J111,""),"")</f>
        <v/>
      </c>
      <c r="GA119" s="254" t="str">
        <f>IFERROR(IF(AND($FU119="mas",'Classificação geral'!$I111=1),'Classificação geral'!S111,""),"")</f>
        <v/>
      </c>
      <c r="GB119" s="254" t="str">
        <f>IFERROR(IF(AND($FU119="mas",'Classificação geral'!$I111=1),'Classificação geral'!U111,""),"")</f>
        <v/>
      </c>
      <c r="GC119" s="254" t="str">
        <f>IFERROR(IF(AND($FU119="mas",'Classificação geral'!$I111=1),'Classificação geral'!V111,""),"")</f>
        <v/>
      </c>
      <c r="GD119" s="254" t="str">
        <f>IFERROR(IF(AND($FU119="mas",'Classificação geral'!$I111=1),'Classificação geral'!K111,""),"")</f>
        <v/>
      </c>
      <c r="GE119" s="254" t="str">
        <f>IFERROR(IF(AND($FU119="mas",'Classificação geral'!$I111=1),'Classificação geral'!W111,""),"")</f>
        <v/>
      </c>
      <c r="GF119" s="254" t="str">
        <f>IFERROR(IF(AND($FU119="mas",'Classificação geral'!$I111=1),'Classificação geral'!Y111,""),"")</f>
        <v/>
      </c>
      <c r="GG119" s="254" t="str">
        <f>IFERROR(IF(AND($FU119="mas",'Classificação geral'!$I111=1),'Classificação geral'!Z111,""),"")</f>
        <v/>
      </c>
      <c r="GH119" s="254" t="str">
        <f>IFERROR(IF(AND($FU119="mas",'Classificação geral'!$I111=1),'Classificação geral'!L111,""),"")</f>
        <v/>
      </c>
      <c r="GI119" s="254" t="str">
        <f>IFERROR(IF(AND($FU119="mas",'Classificação geral'!$I111=1),'Classificação geral'!M111,""),"")</f>
        <v/>
      </c>
      <c r="GJ119" s="302" t="str">
        <f>IFERROR(IF(AND($FU119="mas",'Classificação geral'!$I111=1),'Classificação geral'!AG111,""),"")</f>
        <v/>
      </c>
      <c r="GK119" s="256" t="str">
        <f>IFERROR(RANK(GJ119,GJ:GJ,0)+ COUNTIF($GJ$13:GJ118,GJ119),"")</f>
        <v/>
      </c>
      <c r="GL119" s="244"/>
      <c r="GM119" s="254" t="str">
        <f>IFERROR(IF(AND('Classificação geral'!$H111="fem",'Classificação geral'!$I111=2,'Classificação geral'!$F111="Mini"),'Classificação geral'!$A111,""),"")</f>
        <v/>
      </c>
      <c r="GN119" s="254" t="str">
        <f>IFERROR(IF(AND('Classificação geral'!$H111="fem",'Classificação geral'!$I111=2,'Classificação geral'!$F111="Mini"),'Classificação geral'!$B111,""),"")</f>
        <v/>
      </c>
      <c r="GO119" s="255" t="str">
        <f>IF($GN119='Classificação geral'!$B111,'Classificação geral'!$C111,"")</f>
        <v/>
      </c>
      <c r="GP119" s="255" t="str">
        <f>IF($GN119='Classificação geral'!$B111,'Classificação geral'!$D111,"")</f>
        <v/>
      </c>
      <c r="GQ119" s="255" t="str">
        <f>IF($GN119='Classificação geral'!$B111,'Classificação geral'!$H111,"")</f>
        <v/>
      </c>
      <c r="GR119" s="254" t="str">
        <f>IFERROR(IF(AND($GQ119="fem",'Classificação geral'!$I111=2),'Classificação geral'!I111,""),"")</f>
        <v/>
      </c>
      <c r="GS119" s="254" t="str">
        <f>IFERROR(IF(AND($GQ119="fem",'Classificação geral'!$I111=2),'Classificação geral'!N111,""),"")</f>
        <v/>
      </c>
      <c r="GT119" s="254" t="str">
        <f>IFERROR(IF(AND($GQ119="fem",'Classificação geral'!$I111=2),'Classificação geral'!Q111,""),"")</f>
        <v/>
      </c>
      <c r="GU119" s="254" t="str">
        <f>IFERROR(IF(AND($GQ119="fem",'Classificação geral'!$I111=2),'Classificação geral'!R111,""),"")</f>
        <v/>
      </c>
      <c r="GV119" s="254" t="str">
        <f>IFERROR(IF(AND($GQ119="fem",'Classificação geral'!$I111=2),'Classificação geral'!J111,""),"")</f>
        <v/>
      </c>
      <c r="GW119" s="254" t="str">
        <f>IFERROR(IF(AND($GQ119="fem",'Classificação geral'!$I111=2),'Classificação geral'!S111,""),"")</f>
        <v/>
      </c>
      <c r="GX119" s="254" t="str">
        <f>IFERROR(IF(AND($GQ119="fem",'Classificação geral'!$I111=2),'Classificação geral'!U111,""),"")</f>
        <v/>
      </c>
      <c r="GY119" s="254" t="str">
        <f>IFERROR(IF(AND($GQ119="fem",'Classificação geral'!$I111=2),'Classificação geral'!V111,""),"")</f>
        <v/>
      </c>
      <c r="GZ119" s="254" t="str">
        <f>IFERROR(IF(AND($GQ119="fem",'Classificação geral'!$I111=2),'Classificação geral'!K111,""),"")</f>
        <v/>
      </c>
      <c r="HA119" s="254" t="str">
        <f>IFERROR(IF(AND($GQ119="fem",'Classificação geral'!$I111=2),'Classificação geral'!W111,""),"")</f>
        <v/>
      </c>
      <c r="HB119" s="254" t="str">
        <f>IFERROR(IF(AND($GQ119="fem",'Classificação geral'!$I111=2),'Classificação geral'!Y111,""),"")</f>
        <v/>
      </c>
      <c r="HC119" s="254" t="str">
        <f>IFERROR(IF(AND($GQ119="fem",'Classificação geral'!$I111=2),'Classificação geral'!Z111,""),"")</f>
        <v/>
      </c>
      <c r="HD119" s="254" t="str">
        <f>IFERROR(IF(AND($GQ119="fem",'Classificação geral'!$I111=2),'Classificação geral'!L111,""),"")</f>
        <v/>
      </c>
      <c r="HE119" s="254" t="str">
        <f>IFERROR(IF(AND($GQ119="fem",'Classificação geral'!$I111=2),'Classificação geral'!M111,""),"")</f>
        <v/>
      </c>
      <c r="HF119" s="254" t="str">
        <f>IFERROR(IF(AND($GQ119="fem",'Classificação geral'!$I111=2),'Classificação geral'!AG111,""),"")</f>
        <v/>
      </c>
      <c r="HG119" s="256" t="str">
        <f>IFERROR(RANK(HF119,HF:HF,0)+ COUNTIF(HF$13:$HF117,HF119),"")</f>
        <v/>
      </c>
      <c r="HH119" s="244"/>
      <c r="HI119" s="254" t="str">
        <f>IFERROR(IF(AND('Classificação geral'!$H111="mas",'Classificação geral'!$I111=2,'Classificação geral'!$F111="Mini"),'Classificação geral'!$A111,""),"")</f>
        <v/>
      </c>
      <c r="HJ119" s="254" t="str">
        <f>IFERROR(IF(AND('Classificação geral'!$H111="mas",'Classificação geral'!$I111=2,'Classificação geral'!$F111="Mini"),'Classificação geral'!$B111,""),"")</f>
        <v/>
      </c>
      <c r="HK119" s="255" t="str">
        <f>IF($HJ119='Classificação geral'!$B111,'Classificação geral'!$C111,"")</f>
        <v/>
      </c>
      <c r="HL119" s="255" t="str">
        <f>IF($HJ119='Classificação geral'!$B111,'Classificação geral'!$D111,"")</f>
        <v/>
      </c>
      <c r="HM119" s="255" t="str">
        <f>IF($HJ119='Classificação geral'!$B111,'Classificação geral'!$H111,"")</f>
        <v/>
      </c>
      <c r="HN119" s="254" t="str">
        <f>IFERROR(IF(AND($HM119="mas",'Classificação geral'!$I111=2),'Classificação geral'!I111,""),"")</f>
        <v/>
      </c>
      <c r="HO119" s="254" t="str">
        <f>IFERROR(IF(AND($HM119="mas",'Classificação geral'!$I111=2),'Classificação geral'!N111,""),"")</f>
        <v/>
      </c>
      <c r="HP119" s="254" t="str">
        <f>IFERROR(IF(AND($HM119="mas",'Classificação geral'!$I111=2),'Classificação geral'!Q111,""),"")</f>
        <v/>
      </c>
      <c r="HQ119" s="254" t="str">
        <f>IFERROR(IF(AND($HM119="mas",'Classificação geral'!$I111=2),'Classificação geral'!R111,""),"")</f>
        <v/>
      </c>
      <c r="HR119" s="254" t="str">
        <f>IFERROR(IF(AND($HM119="mas",'Classificação geral'!$I111=2),'Classificação geral'!J111,""),"")</f>
        <v/>
      </c>
      <c r="HS119" s="254" t="str">
        <f>IFERROR(IF(AND($HM119="mas",'Classificação geral'!$I111=2),'Classificação geral'!S111,""),"")</f>
        <v/>
      </c>
      <c r="HT119" s="254" t="str">
        <f>IFERROR(IF(AND($HM119="mas",'Classificação geral'!$I111=2),'Classificação geral'!U111,""),"")</f>
        <v/>
      </c>
      <c r="HU119" s="254" t="str">
        <f>IFERROR(IF(AND($HM119="mas",'Classificação geral'!$I111=2),'Classificação geral'!V111,""),"")</f>
        <v/>
      </c>
      <c r="HV119" s="254" t="str">
        <f>IFERROR(IF(AND($HM119="mas",'Classificação geral'!$I111=2),'Classificação geral'!J111,""),"")</f>
        <v/>
      </c>
      <c r="HW119" s="254" t="str">
        <f>IFERROR(IF(AND($HM119="mas",'Classificação geral'!$I111=2),'Classificação geral'!W111,""),"")</f>
        <v/>
      </c>
      <c r="HX119" s="254" t="str">
        <f>IFERROR(IF(AND($HM119="mas",'Classificação geral'!$I111=2),'Classificação geral'!Y111,""),"")</f>
        <v/>
      </c>
      <c r="HY119" s="254" t="str">
        <f>IFERROR(IF(AND($HM119="mas",'Classificação geral'!$I111=2),'Classificação geral'!Z111,""),"")</f>
        <v/>
      </c>
      <c r="HZ119" s="254" t="str">
        <f>IFERROR(IF(AND($HM119="mas",'Classificação geral'!$I111=2),'Classificação geral'!L111,""),"")</f>
        <v/>
      </c>
      <c r="IA119" s="254" t="str">
        <f>IFERROR(IF(AND($HM119="mas",'Classificação geral'!$I111=2),'Classificação geral'!$AG111,""),"")</f>
        <v/>
      </c>
      <c r="IB119" s="256" t="str">
        <f>IFERROR(RANK(IA119,IA:IA,0)+ COUNTIF($IA$13:IA$13,IA119),"")</f>
        <v/>
      </c>
      <c r="IC119" s="244"/>
      <c r="ID119" s="254" t="str">
        <f>IFERROR(IF(AND('Classificação geral'!$H111="fem",'Classificação geral'!$I111=3,'Classificação geral'!$F111="Mini"),'Classificação geral'!$A111,""),"")</f>
        <v/>
      </c>
      <c r="IE119" s="254" t="str">
        <f>IFERROR(IF(AND('Classificação geral'!$H111="fem",'Classificação geral'!$I111=3,'Classificação geral'!$F111="Mini"),'Classificação geral'!$B111,""),"")</f>
        <v/>
      </c>
      <c r="IF119" s="255" t="str">
        <f>IF($IE119='Classificação geral'!$B111,'Classificação geral'!$C111,"")</f>
        <v/>
      </c>
      <c r="IG119" s="255" t="str">
        <f>IF($IE119='Classificação geral'!$B111,'Classificação geral'!$D111,"")</f>
        <v/>
      </c>
      <c r="IH119" s="255" t="str">
        <f>IF($IE119='Classificação geral'!$B111,'Classificação geral'!$H111,"")</f>
        <v/>
      </c>
      <c r="II119" s="255" t="str">
        <f>IF($IH119='Classificação geral'!$H111,'Classificação geral'!$I111,"")</f>
        <v/>
      </c>
      <c r="IJ119" s="255" t="str">
        <f>IF($II119='Classificação geral'!$I111,'Classificação geral'!$N111,"")</f>
        <v/>
      </c>
      <c r="IK119" s="255" t="str">
        <f>IF($II119='Classificação geral'!$I111,'Classificação geral'!$Q111,"")</f>
        <v/>
      </c>
      <c r="IL119" s="255" t="str">
        <f>IF($II119='Classificação geral'!$I111,'Classificação geral'!$R111,"")</f>
        <v/>
      </c>
      <c r="IM119" s="255" t="str">
        <f>IF($II119='Classificação geral'!$I111,'Classificação geral'!$J111,"")</f>
        <v/>
      </c>
      <c r="IN119" s="255" t="str">
        <f>IF($II119='Classificação geral'!$I111,'Classificação geral'!$S111,"")</f>
        <v/>
      </c>
      <c r="IO119" s="255" t="str">
        <f>IF($II119='Classificação geral'!$I111,'Classificação geral'!$U111,"")</f>
        <v/>
      </c>
      <c r="IP119" s="255" t="str">
        <f>IF($II119='Classificação geral'!$I111,'Classificação geral'!$V111,"")</f>
        <v/>
      </c>
      <c r="IQ119" s="255" t="str">
        <f>IF($II119='Classificação geral'!$I111,'Classificação geral'!$K111,"")</f>
        <v/>
      </c>
      <c r="IR119" s="255" t="str">
        <f>IF($II119='Classificação geral'!$I111,'Classificação geral'!$W111,"")</f>
        <v/>
      </c>
      <c r="IS119" s="255" t="str">
        <f>IF($II119='Classificação geral'!$I111,'Classificação geral'!$Y111,"")</f>
        <v/>
      </c>
      <c r="IT119" s="255" t="str">
        <f>IF($II119='Classificação geral'!$I111,'Classificação geral'!$Z111,"")</f>
        <v/>
      </c>
      <c r="IU119" s="255" t="str">
        <f>IF($II119='Classificação geral'!$I111,'Classificação geral'!$L111,"")</f>
        <v/>
      </c>
      <c r="IV119" s="255" t="str">
        <f>IF($II119='Classificação geral'!$I111,'Classificação geral'!$M111,"")</f>
        <v/>
      </c>
      <c r="IW119" s="255" t="str">
        <f>IF($II119='Classificação geral'!$I111,'Classificação geral'!$AG111,"")</f>
        <v/>
      </c>
      <c r="IX119" s="256" t="str">
        <f>IFERROR(RANK(IW119,IW:IW,0)+ COUNTIF($IW$13:IW117,IW119),"")</f>
        <v/>
      </c>
      <c r="IY119" s="244"/>
      <c r="IZ119" s="254" t="str">
        <f>IFERROR(IF(AND('Classificação geral'!$H111="mas",'Classificação geral'!$I111=3,'Classificação geral'!$F111="Mini"),'Classificação geral'!$A111,""),"")</f>
        <v/>
      </c>
      <c r="JA119" s="254" t="str">
        <f>IFERROR(IF(AND('Classificação geral'!$H111="mas",'Classificação geral'!$I111=3,'Classificação geral'!$F111="Mini"),'Classificação geral'!$B111,""),"")</f>
        <v/>
      </c>
      <c r="JB119" s="255" t="str">
        <f>IF($JA119='Classificação geral'!$B111,'Classificação geral'!$C111,"")</f>
        <v/>
      </c>
      <c r="JC119" s="255" t="str">
        <f>IF($JA119='Classificação geral'!$B111,'Classificação geral'!$D111,"")</f>
        <v/>
      </c>
      <c r="JD119" s="255" t="str">
        <f>IF($JA119='Classificação geral'!$B111,'Classificação geral'!$H111,"")</f>
        <v/>
      </c>
      <c r="JE119" s="254" t="str">
        <f>IFERROR(IF(AND($JD119="mas",'Classificação geral'!$I111=3),'Classificação geral'!I111,""),"")</f>
        <v/>
      </c>
      <c r="JF119" s="254" t="str">
        <f>IFERROR(IF(AND($JD119="mas",'Classificação geral'!$I111=3),'Classificação geral'!N111,""),"")</f>
        <v/>
      </c>
      <c r="JG119" s="254" t="str">
        <f>IFERROR(IF(AND($JD119="mas",'Classificação geral'!$I111=3),'Classificação geral'!Q111,""),"")</f>
        <v/>
      </c>
      <c r="JH119" s="254" t="str">
        <f>IFERROR(IF(AND($JD119="mas",'Classificação geral'!$I111=3),'Classificação geral'!R111,""),"")</f>
        <v/>
      </c>
      <c r="JI119" s="254" t="str">
        <f>IFERROR(IF(AND($JD119="mas",'Classificação geral'!$I111=3),'Classificação geral'!J111,""),"")</f>
        <v/>
      </c>
      <c r="JJ119" s="254" t="str">
        <f>IFERROR(IF(AND($JD119="mas",'Classificação geral'!$I111=3),'Classificação geral'!S111,""),"")</f>
        <v/>
      </c>
      <c r="JK119" s="254" t="str">
        <f>IFERROR(IF(AND($JD119="mas",'Classificação geral'!$I111=3),'Classificação geral'!U111,""),"")</f>
        <v/>
      </c>
      <c r="JL119" s="254" t="str">
        <f>IFERROR(IF(AND($JD119="mas",'Classificação geral'!$I111=3),'Classificação geral'!V111,""),"")</f>
        <v/>
      </c>
      <c r="JM119" s="254" t="str">
        <f>IFERROR(IF(AND($JD119="mas",'Classificação geral'!$I111=3),'Classificação geral'!K111,""),"")</f>
        <v/>
      </c>
      <c r="JN119" s="254" t="str">
        <f>IFERROR(IF(AND($JD119="mas",'Classificação geral'!$I111=3),'Classificação geral'!W111,""),"")</f>
        <v/>
      </c>
      <c r="JO119" s="254" t="str">
        <f>IFERROR(IF(AND($JD119="mas",'Classificação geral'!$I111=3),'Classificação geral'!Y111,""),"")</f>
        <v/>
      </c>
      <c r="JP119" s="254" t="str">
        <f>IFERROR(IF(AND($JD119="mas",'Classificação geral'!$I111=3),'Classificação geral'!Z111,""),"")</f>
        <v/>
      </c>
      <c r="JQ119" s="254" t="str">
        <f>IFERROR(IF(AND($JD119="mas",'Classificação geral'!$I111=3),'Classificação geral'!L111,""),"")</f>
        <v/>
      </c>
      <c r="JR119" s="254" t="str">
        <f>IFERROR(IF(AND($JD119="mas",'Classificação geral'!$I111=3),'Classificação geral'!$AG111,""),"")</f>
        <v/>
      </c>
      <c r="JS119" s="256" t="str">
        <f>IFERROR(RANK(JR119,JR:JR,0)+ COUNTIF(JR$13:$JR117,JR119),"")</f>
        <v/>
      </c>
    </row>
    <row r="120" spans="1:279" s="230" customFormat="1" ht="24.75" customHeight="1" x14ac:dyDescent="0.4">
      <c r="A120" s="221"/>
      <c r="B120" s="233"/>
      <c r="C120" s="222"/>
      <c r="D120" s="222"/>
      <c r="E120" s="222"/>
      <c r="F120" s="223"/>
      <c r="G120" s="223"/>
      <c r="H120" s="223"/>
      <c r="I120" s="223"/>
      <c r="J120" s="223"/>
      <c r="K120" s="223"/>
      <c r="L120" s="223"/>
      <c r="M120" s="223"/>
      <c r="N120" s="223"/>
      <c r="O120" s="223"/>
      <c r="P120" s="223"/>
      <c r="Q120" s="223"/>
      <c r="R120" s="223"/>
      <c r="S120" s="223"/>
      <c r="T120" s="223"/>
      <c r="U120" s="223"/>
      <c r="V120" s="224"/>
      <c r="W120" s="224"/>
      <c r="X120" s="224"/>
      <c r="Y120" s="224"/>
      <c r="Z120" s="225"/>
      <c r="AA120" s="225"/>
      <c r="AB120" s="222"/>
      <c r="AC120" s="226"/>
      <c r="AD120" s="226"/>
      <c r="AE120" s="226"/>
      <c r="AF120" s="226"/>
      <c r="AG120" s="226"/>
      <c r="AH120" s="226"/>
      <c r="AI120" s="226"/>
      <c r="AJ120" s="226"/>
      <c r="AK120" s="226"/>
      <c r="AL120" s="226"/>
      <c r="AM120" s="226"/>
      <c r="AN120" s="226"/>
      <c r="AO120" s="226"/>
      <c r="AP120" s="226"/>
      <c r="AQ120" s="226"/>
      <c r="AR120" s="226"/>
      <c r="AS120" s="224"/>
      <c r="AT120" s="221"/>
      <c r="AU120" s="221"/>
      <c r="AV120" s="224"/>
      <c r="AW120" s="222"/>
      <c r="AX120" s="222"/>
      <c r="AY120" s="223"/>
      <c r="AZ120" s="223"/>
      <c r="BA120" s="223"/>
      <c r="BB120" s="223"/>
      <c r="BC120" s="223"/>
      <c r="BD120" s="223"/>
      <c r="BE120" s="223"/>
      <c r="BF120" s="223"/>
      <c r="BG120" s="223"/>
      <c r="BH120" s="223"/>
      <c r="BI120" s="223"/>
      <c r="BJ120" s="223"/>
      <c r="BK120" s="223"/>
      <c r="BL120" s="223"/>
      <c r="BM120" s="223"/>
      <c r="BN120" s="223"/>
      <c r="BO120" s="223"/>
      <c r="BP120" s="224"/>
      <c r="BQ120" s="224"/>
      <c r="BR120" s="224"/>
      <c r="BS120" s="224"/>
      <c r="BT120" s="225"/>
      <c r="BU120" s="225"/>
      <c r="BV120" s="223"/>
      <c r="BW120" s="226"/>
      <c r="BX120" s="226"/>
      <c r="BY120" s="226"/>
      <c r="BZ120" s="226"/>
      <c r="CA120" s="226"/>
      <c r="CB120" s="226"/>
      <c r="CC120" s="226"/>
      <c r="CD120" s="226"/>
      <c r="CE120" s="226"/>
      <c r="CF120" s="226"/>
      <c r="CG120" s="226"/>
      <c r="CH120" s="226"/>
      <c r="CI120" s="226"/>
      <c r="CJ120" s="226"/>
      <c r="CK120" s="226"/>
      <c r="CL120" s="226"/>
      <c r="CM120" s="224"/>
      <c r="CN120" s="221"/>
      <c r="CO120" s="221"/>
      <c r="CP120" s="233"/>
      <c r="CQ120" s="222"/>
      <c r="CR120" s="222"/>
      <c r="CS120" s="225"/>
      <c r="CT120" s="223"/>
      <c r="CU120" s="223"/>
      <c r="CV120" s="223"/>
      <c r="CW120" s="223"/>
      <c r="CX120" s="223"/>
      <c r="CY120" s="223"/>
      <c r="CZ120" s="223"/>
      <c r="DA120" s="223"/>
      <c r="DB120" s="223"/>
      <c r="DC120" s="223"/>
      <c r="DD120" s="223"/>
      <c r="DE120" s="223"/>
      <c r="DF120" s="223"/>
      <c r="DG120" s="223"/>
      <c r="DH120" s="223"/>
      <c r="DI120" s="223"/>
      <c r="DJ120" s="224"/>
      <c r="DK120" s="224"/>
      <c r="DL120" s="224"/>
      <c r="DM120" s="224"/>
      <c r="DN120" s="225"/>
      <c r="DO120" s="225"/>
      <c r="DP120" s="225"/>
      <c r="DQ120" s="226"/>
      <c r="DR120" s="226"/>
      <c r="DS120" s="226"/>
      <c r="DT120" s="226"/>
      <c r="DU120" s="226"/>
      <c r="DV120" s="226"/>
      <c r="DW120" s="226"/>
      <c r="DX120" s="226"/>
      <c r="DY120" s="226"/>
      <c r="DZ120" s="226"/>
      <c r="EA120" s="226"/>
      <c r="EB120" s="226"/>
      <c r="EC120" s="226"/>
      <c r="ED120" s="226"/>
      <c r="EE120" s="226"/>
      <c r="EF120" s="226"/>
      <c r="EG120" s="224"/>
      <c r="EH120" s="221"/>
      <c r="EI120" s="221"/>
      <c r="EJ120" s="221"/>
      <c r="EK120" s="221"/>
      <c r="EL120" s="221"/>
      <c r="EM120" s="221"/>
      <c r="EN120" s="221"/>
      <c r="EO120" s="221"/>
      <c r="EP120" s="221"/>
      <c r="EQ120" s="221"/>
      <c r="ER120" s="221"/>
      <c r="ES120" s="221"/>
      <c r="ET120" s="221"/>
      <c r="EU120" s="254" t="str">
        <f>IFERROR(IF(AND('Classificação geral'!$H112="FEM",'Classificação geral'!$I112=1,'Classificação geral'!$F112="Mini"),'Classificação geral'!$A112,""),"")</f>
        <v/>
      </c>
      <c r="EV120" s="254" t="str">
        <f>IFERROR(IF(AND('Classificação geral'!$H112="FEM",'Classificação geral'!$I112=1,'Classificação geral'!F112="Mini"),'Classificação geral'!$B112,""),"")</f>
        <v/>
      </c>
      <c r="EW120" s="255" t="str">
        <f>IF($EV120='Classificação geral'!$B112,'Classificação geral'!$C112,"")</f>
        <v/>
      </c>
      <c r="EX120" s="255" t="str">
        <f>IF($EV120='Classificação geral'!$B112,'Classificação geral'!$D112,"")</f>
        <v/>
      </c>
      <c r="EY120" s="255" t="str">
        <f>IF($EV120='Classificação geral'!$B112,'Classificação geral'!$H112,"")</f>
        <v/>
      </c>
      <c r="EZ120" s="255" t="str">
        <f>IF($EY120='Classificação geral'!$H112,'Classificação geral'!$I112,"")</f>
        <v/>
      </c>
      <c r="FA120" s="255" t="str">
        <f>IF($EZ120='Classificação geral'!$I112,'Classificação geral'!$N112,"")</f>
        <v/>
      </c>
      <c r="FB120" s="255" t="str">
        <f>IF($EZ120='Classificação geral'!$I112,'Classificação geral'!$Q112,"")</f>
        <v/>
      </c>
      <c r="FC120" s="255" t="str">
        <f>IF($EZ120='Classificação geral'!$I112,'Classificação geral'!$R112,"")</f>
        <v/>
      </c>
      <c r="FD120" s="255" t="str">
        <f>IF($EZ120='Classificação geral'!$I112,'Classificação geral'!$J112,"")</f>
        <v/>
      </c>
      <c r="FE120" s="255" t="str">
        <f>IF($EZ120='Classificação geral'!$I112,'Classificação geral'!$S112,"")</f>
        <v/>
      </c>
      <c r="FF120" s="255" t="str">
        <f>IF($EZ120='Classificação geral'!$I112,'Classificação geral'!$U112,"")</f>
        <v/>
      </c>
      <c r="FG120" s="255" t="str">
        <f>IF($EZ120='Classificação geral'!$I112,'Classificação geral'!$V112,"")</f>
        <v/>
      </c>
      <c r="FH120" s="255" t="str">
        <f>IF($EZ120='Classificação geral'!$I112,'Classificação geral'!$K112,"")</f>
        <v/>
      </c>
      <c r="FI120" s="255" t="str">
        <f>IF($EZ120='Classificação geral'!$I112,'Classificação geral'!$W112,"")</f>
        <v/>
      </c>
      <c r="FJ120" s="255" t="str">
        <f>IF($EZ120='Classificação geral'!$I112,'Classificação geral'!$Y112,"")</f>
        <v/>
      </c>
      <c r="FK120" s="255" t="str">
        <f>IF($EZ120='Classificação geral'!$I112,'Classificação geral'!$Z112,"")</f>
        <v/>
      </c>
      <c r="FL120" s="255" t="str">
        <f>IF($EZ120='Classificação geral'!$I112,'Classificação geral'!$L112,"")</f>
        <v/>
      </c>
      <c r="FM120" s="255" t="str">
        <f>IF($EZ120='Classificação geral'!$I112,'Classificação geral'!$M112,"")</f>
        <v/>
      </c>
      <c r="FN120" s="255" t="str">
        <f>IF($EZ120='Classificação geral'!$I112,'Classificação geral'!$AG112,"")</f>
        <v/>
      </c>
      <c r="FO120" s="256" t="str">
        <f>IFERROR(RANK(FN120,FN:FN,0)+ COUNTIF($FN$13:FN119,FN120),"")</f>
        <v/>
      </c>
      <c r="FP120" s="244"/>
      <c r="FQ120" s="254" t="str">
        <f>IFERROR(IF(AND('Classificação geral'!$H112="mas",'Classificação geral'!$I112=1,'Classificação geral'!$F112="Mini"),'Classificação geral'!$A112,""),"")</f>
        <v/>
      </c>
      <c r="FR120" s="254" t="str">
        <f>IFERROR(IF(AND('Classificação geral'!$H112="mas",'Classificação geral'!$I112=1,'Classificação geral'!$F112="Mini"),'Classificação geral'!$B112,""),"")</f>
        <v/>
      </c>
      <c r="FS120" s="255" t="str">
        <f>IF($FR120='Classificação geral'!$B112,'Classificação geral'!$C112,"")</f>
        <v/>
      </c>
      <c r="FT120" s="255" t="str">
        <f>IF($FR120='Classificação geral'!$B112,'Classificação geral'!$D112,"")</f>
        <v/>
      </c>
      <c r="FU120" s="255" t="str">
        <f>IF($FR120='Classificação geral'!$B112,'Classificação geral'!$H112,"")</f>
        <v/>
      </c>
      <c r="FV120" s="254" t="str">
        <f>IFERROR(IF(AND($FU120="mas",'Classificação geral'!$I112=1),'Classificação geral'!I112,""),"")</f>
        <v/>
      </c>
      <c r="FW120" s="254" t="str">
        <f>IFERROR(IF(AND($FU120="mas",'Classificação geral'!$I112=1),'Classificação geral'!N112,""),"")</f>
        <v/>
      </c>
      <c r="FX120" s="254" t="str">
        <f>IFERROR(IF(AND($FU120="mas",'Classificação geral'!$I112=1),'Classificação geral'!Q112,""),"")</f>
        <v/>
      </c>
      <c r="FY120" s="254" t="str">
        <f>IFERROR(IF(AND($FU120="mas",'Classificação geral'!$I112=1),'Classificação geral'!R112,""),"")</f>
        <v/>
      </c>
      <c r="FZ120" s="254" t="str">
        <f>IFERROR(IF(AND($FU120="mas",'Classificação geral'!$I112=1),'Classificação geral'!J112,""),"")</f>
        <v/>
      </c>
      <c r="GA120" s="254" t="str">
        <f>IFERROR(IF(AND($FU120="mas",'Classificação geral'!$I112=1),'Classificação geral'!S112,""),"")</f>
        <v/>
      </c>
      <c r="GB120" s="254" t="str">
        <f>IFERROR(IF(AND($FU120="mas",'Classificação geral'!$I112=1),'Classificação geral'!U112,""),"")</f>
        <v/>
      </c>
      <c r="GC120" s="254" t="str">
        <f>IFERROR(IF(AND($FU120="mas",'Classificação geral'!$I112=1),'Classificação geral'!V112,""),"")</f>
        <v/>
      </c>
      <c r="GD120" s="254" t="str">
        <f>IFERROR(IF(AND($FU120="mas",'Classificação geral'!$I112=1),'Classificação geral'!K112,""),"")</f>
        <v/>
      </c>
      <c r="GE120" s="254" t="str">
        <f>IFERROR(IF(AND($FU120="mas",'Classificação geral'!$I112=1),'Classificação geral'!W112,""),"")</f>
        <v/>
      </c>
      <c r="GF120" s="254" t="str">
        <f>IFERROR(IF(AND($FU120="mas",'Classificação geral'!$I112=1),'Classificação geral'!Y112,""),"")</f>
        <v/>
      </c>
      <c r="GG120" s="254" t="str">
        <f>IFERROR(IF(AND($FU120="mas",'Classificação geral'!$I112=1),'Classificação geral'!Z112,""),"")</f>
        <v/>
      </c>
      <c r="GH120" s="254" t="str">
        <f>IFERROR(IF(AND($FU120="mas",'Classificação geral'!$I112=1),'Classificação geral'!L112,""),"")</f>
        <v/>
      </c>
      <c r="GI120" s="254" t="str">
        <f>IFERROR(IF(AND($FU120="mas",'Classificação geral'!$I112=1),'Classificação geral'!M112,""),"")</f>
        <v/>
      </c>
      <c r="GJ120" s="302" t="str">
        <f>IFERROR(IF(AND($FU120="mas",'Classificação geral'!$I112=1),'Classificação geral'!AG112,""),"")</f>
        <v/>
      </c>
      <c r="GK120" s="256" t="str">
        <f>IFERROR(RANK(GJ120,GJ:GJ,0)+ COUNTIF($GJ$13:GJ119,GJ120),"")</f>
        <v/>
      </c>
      <c r="GL120" s="244"/>
      <c r="GM120" s="254" t="str">
        <f>IFERROR(IF(AND('Classificação geral'!$H112="fem",'Classificação geral'!$I112=2,'Classificação geral'!$F112="Mini"),'Classificação geral'!$A112,""),"")</f>
        <v/>
      </c>
      <c r="GN120" s="254" t="str">
        <f>IFERROR(IF(AND('Classificação geral'!$H112="fem",'Classificação geral'!$I112=2,'Classificação geral'!$F112="Mini"),'Classificação geral'!$B112,""),"")</f>
        <v/>
      </c>
      <c r="GO120" s="255" t="str">
        <f>IF($GN120='Classificação geral'!$B112,'Classificação geral'!$C112,"")</f>
        <v/>
      </c>
      <c r="GP120" s="255" t="str">
        <f>IF($GN120='Classificação geral'!$B112,'Classificação geral'!$D112,"")</f>
        <v/>
      </c>
      <c r="GQ120" s="255" t="str">
        <f>IF($GN120='Classificação geral'!$B112,'Classificação geral'!$H112,"")</f>
        <v/>
      </c>
      <c r="GR120" s="254" t="str">
        <f>IFERROR(IF(AND($GQ120="fem",'Classificação geral'!$I112=2),'Classificação geral'!I112,""),"")</f>
        <v/>
      </c>
      <c r="GS120" s="254" t="str">
        <f>IFERROR(IF(AND($GQ120="fem",'Classificação geral'!$I112=2),'Classificação geral'!N112,""),"")</f>
        <v/>
      </c>
      <c r="GT120" s="254" t="str">
        <f>IFERROR(IF(AND($GQ120="fem",'Classificação geral'!$I112=2),'Classificação geral'!Q112,""),"")</f>
        <v/>
      </c>
      <c r="GU120" s="254" t="str">
        <f>IFERROR(IF(AND($GQ120="fem",'Classificação geral'!$I112=2),'Classificação geral'!R112,""),"")</f>
        <v/>
      </c>
      <c r="GV120" s="254" t="str">
        <f>IFERROR(IF(AND($GQ120="fem",'Classificação geral'!$I112=2),'Classificação geral'!J112,""),"")</f>
        <v/>
      </c>
      <c r="GW120" s="254" t="str">
        <f>IFERROR(IF(AND($GQ120="fem",'Classificação geral'!$I112=2),'Classificação geral'!S112,""),"")</f>
        <v/>
      </c>
      <c r="GX120" s="254" t="str">
        <f>IFERROR(IF(AND($GQ120="fem",'Classificação geral'!$I112=2),'Classificação geral'!U112,""),"")</f>
        <v/>
      </c>
      <c r="GY120" s="254" t="str">
        <f>IFERROR(IF(AND($GQ120="fem",'Classificação geral'!$I112=2),'Classificação geral'!V112,""),"")</f>
        <v/>
      </c>
      <c r="GZ120" s="254" t="str">
        <f>IFERROR(IF(AND($GQ120="fem",'Classificação geral'!$I112=2),'Classificação geral'!K112,""),"")</f>
        <v/>
      </c>
      <c r="HA120" s="254" t="str">
        <f>IFERROR(IF(AND($GQ120="fem",'Classificação geral'!$I112=2),'Classificação geral'!W112,""),"")</f>
        <v/>
      </c>
      <c r="HB120" s="254" t="str">
        <f>IFERROR(IF(AND($GQ120="fem",'Classificação geral'!$I112=2),'Classificação geral'!Y112,""),"")</f>
        <v/>
      </c>
      <c r="HC120" s="254" t="str">
        <f>IFERROR(IF(AND($GQ120="fem",'Classificação geral'!$I112=2),'Classificação geral'!Z112,""),"")</f>
        <v/>
      </c>
      <c r="HD120" s="254" t="str">
        <f>IFERROR(IF(AND($GQ120="fem",'Classificação geral'!$I112=2),'Classificação geral'!L112,""),"")</f>
        <v/>
      </c>
      <c r="HE120" s="254" t="str">
        <f>IFERROR(IF(AND($GQ120="fem",'Classificação geral'!$I112=2),'Classificação geral'!M112,""),"")</f>
        <v/>
      </c>
      <c r="HF120" s="254" t="str">
        <f>IFERROR(IF(AND($GQ120="fem",'Classificação geral'!$I112=2),'Classificação geral'!AG112,""),"")</f>
        <v/>
      </c>
      <c r="HG120" s="256" t="str">
        <f>IFERROR(RANK(HF120,HF:HF,0)+ COUNTIF(HF$13:$HF118,HF120),"")</f>
        <v/>
      </c>
      <c r="HH120" s="244"/>
      <c r="HI120" s="254" t="str">
        <f>IFERROR(IF(AND('Classificação geral'!$H112="mas",'Classificação geral'!$I112=2,'Classificação geral'!$F112="Mini"),'Classificação geral'!$A112,""),"")</f>
        <v/>
      </c>
      <c r="HJ120" s="254" t="str">
        <f>IFERROR(IF(AND('Classificação geral'!$H112="mas",'Classificação geral'!$I112=2,'Classificação geral'!$F112="Mini"),'Classificação geral'!$B112,""),"")</f>
        <v/>
      </c>
      <c r="HK120" s="255" t="str">
        <f>IF($HJ120='Classificação geral'!$B112,'Classificação geral'!$C112,"")</f>
        <v/>
      </c>
      <c r="HL120" s="255" t="str">
        <f>IF($HJ120='Classificação geral'!$B112,'Classificação geral'!$D112,"")</f>
        <v/>
      </c>
      <c r="HM120" s="255" t="str">
        <f>IF($HJ120='Classificação geral'!$B112,'Classificação geral'!$H112,"")</f>
        <v/>
      </c>
      <c r="HN120" s="254" t="str">
        <f>IFERROR(IF(AND($HM120="mas",'Classificação geral'!$I112=2),'Classificação geral'!I112,""),"")</f>
        <v/>
      </c>
      <c r="HO120" s="254" t="str">
        <f>IFERROR(IF(AND($HM120="mas",'Classificação geral'!$I112=2),'Classificação geral'!N112,""),"")</f>
        <v/>
      </c>
      <c r="HP120" s="254" t="str">
        <f>IFERROR(IF(AND($HM120="mas",'Classificação geral'!$I112=2),'Classificação geral'!Q112,""),"")</f>
        <v/>
      </c>
      <c r="HQ120" s="254" t="str">
        <f>IFERROR(IF(AND($HM120="mas",'Classificação geral'!$I112=2),'Classificação geral'!R112,""),"")</f>
        <v/>
      </c>
      <c r="HR120" s="254" t="str">
        <f>IFERROR(IF(AND($HM120="mas",'Classificação geral'!$I112=2),'Classificação geral'!J112,""),"")</f>
        <v/>
      </c>
      <c r="HS120" s="254" t="str">
        <f>IFERROR(IF(AND($HM120="mas",'Classificação geral'!$I112=2),'Classificação geral'!S112,""),"")</f>
        <v/>
      </c>
      <c r="HT120" s="254" t="str">
        <f>IFERROR(IF(AND($HM120="mas",'Classificação geral'!$I112=2),'Classificação geral'!U112,""),"")</f>
        <v/>
      </c>
      <c r="HU120" s="254" t="str">
        <f>IFERROR(IF(AND($HM120="mas",'Classificação geral'!$I112=2),'Classificação geral'!V112,""),"")</f>
        <v/>
      </c>
      <c r="HV120" s="254" t="str">
        <f>IFERROR(IF(AND($HM120="mas",'Classificação geral'!$I112=2),'Classificação geral'!J112,""),"")</f>
        <v/>
      </c>
      <c r="HW120" s="254" t="str">
        <f>IFERROR(IF(AND($HM120="mas",'Classificação geral'!$I112=2),'Classificação geral'!W112,""),"")</f>
        <v/>
      </c>
      <c r="HX120" s="254" t="str">
        <f>IFERROR(IF(AND($HM120="mas",'Classificação geral'!$I112=2),'Classificação geral'!Y112,""),"")</f>
        <v/>
      </c>
      <c r="HY120" s="254" t="str">
        <f>IFERROR(IF(AND($HM120="mas",'Classificação geral'!$I112=2),'Classificação geral'!Z112,""),"")</f>
        <v/>
      </c>
      <c r="HZ120" s="254" t="str">
        <f>IFERROR(IF(AND($HM120="mas",'Classificação geral'!$I112=2),'Classificação geral'!L112,""),"")</f>
        <v/>
      </c>
      <c r="IA120" s="254" t="str">
        <f>IFERROR(IF(AND($HM120="mas",'Classificação geral'!$I112=2),'Classificação geral'!$AG112,""),"")</f>
        <v/>
      </c>
      <c r="IB120" s="256" t="str">
        <f>IFERROR(RANK(IA120,IA:IA,0)+ COUNTIF($IA$13:IA$13,IA120),"")</f>
        <v/>
      </c>
      <c r="IC120" s="244"/>
      <c r="ID120" s="254" t="str">
        <f>IFERROR(IF(AND('Classificação geral'!$H112="fem",'Classificação geral'!$I112=3,'Classificação geral'!$F112="Mini"),'Classificação geral'!$A112,""),"")</f>
        <v/>
      </c>
      <c r="IE120" s="254" t="str">
        <f>IFERROR(IF(AND('Classificação geral'!$H112="fem",'Classificação geral'!$I112=3,'Classificação geral'!$F112="Mini"),'Classificação geral'!$B112,""),"")</f>
        <v/>
      </c>
      <c r="IF120" s="255" t="str">
        <f>IF($IE120='Classificação geral'!$B112,'Classificação geral'!$C112,"")</f>
        <v/>
      </c>
      <c r="IG120" s="255" t="str">
        <f>IF($IE120='Classificação geral'!$B112,'Classificação geral'!$D112,"")</f>
        <v/>
      </c>
      <c r="IH120" s="255" t="str">
        <f>IF($IE120='Classificação geral'!$B112,'Classificação geral'!$H112,"")</f>
        <v/>
      </c>
      <c r="II120" s="255" t="str">
        <f>IF($IH120='Classificação geral'!$H112,'Classificação geral'!$I112,"")</f>
        <v/>
      </c>
      <c r="IJ120" s="255" t="str">
        <f>IF($II120='Classificação geral'!$I112,'Classificação geral'!$N112,"")</f>
        <v/>
      </c>
      <c r="IK120" s="255" t="str">
        <f>IF($II120='Classificação geral'!$I112,'Classificação geral'!$Q112,"")</f>
        <v/>
      </c>
      <c r="IL120" s="255" t="str">
        <f>IF($II120='Classificação geral'!$I112,'Classificação geral'!$R112,"")</f>
        <v/>
      </c>
      <c r="IM120" s="255" t="str">
        <f>IF($II120='Classificação geral'!$I112,'Classificação geral'!$J112,"")</f>
        <v/>
      </c>
      <c r="IN120" s="255" t="str">
        <f>IF($II120='Classificação geral'!$I112,'Classificação geral'!$S112,"")</f>
        <v/>
      </c>
      <c r="IO120" s="255" t="str">
        <f>IF($II120='Classificação geral'!$I112,'Classificação geral'!$U112,"")</f>
        <v/>
      </c>
      <c r="IP120" s="255" t="str">
        <f>IF($II120='Classificação geral'!$I112,'Classificação geral'!$V112,"")</f>
        <v/>
      </c>
      <c r="IQ120" s="255" t="str">
        <f>IF($II120='Classificação geral'!$I112,'Classificação geral'!$K112,"")</f>
        <v/>
      </c>
      <c r="IR120" s="255" t="str">
        <f>IF($II120='Classificação geral'!$I112,'Classificação geral'!$W112,"")</f>
        <v/>
      </c>
      <c r="IS120" s="255" t="str">
        <f>IF($II120='Classificação geral'!$I112,'Classificação geral'!$Y112,"")</f>
        <v/>
      </c>
      <c r="IT120" s="255" t="str">
        <f>IF($II120='Classificação geral'!$I112,'Classificação geral'!$Z112,"")</f>
        <v/>
      </c>
      <c r="IU120" s="255" t="str">
        <f>IF($II120='Classificação geral'!$I112,'Classificação geral'!$L112,"")</f>
        <v/>
      </c>
      <c r="IV120" s="255" t="str">
        <f>IF($II120='Classificação geral'!$I112,'Classificação geral'!$M112,"")</f>
        <v/>
      </c>
      <c r="IW120" s="255" t="str">
        <f>IF($II120='Classificação geral'!$I112,'Classificação geral'!$AG112,"")</f>
        <v/>
      </c>
      <c r="IX120" s="256" t="str">
        <f>IFERROR(RANK(IW120,IW:IW,0)+ COUNTIF($IW$13:IW118,IW120),"")</f>
        <v/>
      </c>
      <c r="IY120" s="244"/>
      <c r="IZ120" s="254" t="str">
        <f>IFERROR(IF(AND('Classificação geral'!$H112="mas",'Classificação geral'!$I112=3,'Classificação geral'!$F112="Mini"),'Classificação geral'!$A112,""),"")</f>
        <v/>
      </c>
      <c r="JA120" s="254" t="str">
        <f>IFERROR(IF(AND('Classificação geral'!$H112="mas",'Classificação geral'!$I112=3,'Classificação geral'!$F112="Mini"),'Classificação geral'!$B112,""),"")</f>
        <v/>
      </c>
      <c r="JB120" s="255" t="str">
        <f>IF($JA120='Classificação geral'!$B112,'Classificação geral'!$C112,"")</f>
        <v/>
      </c>
      <c r="JC120" s="255" t="str">
        <f>IF($JA120='Classificação geral'!$B112,'Classificação geral'!$D112,"")</f>
        <v/>
      </c>
      <c r="JD120" s="255" t="str">
        <f>IF($JA120='Classificação geral'!$B112,'Classificação geral'!$H112,"")</f>
        <v/>
      </c>
      <c r="JE120" s="254" t="str">
        <f>IFERROR(IF(AND($JD120="mas",'Classificação geral'!$I112=3),'Classificação geral'!I112,""),"")</f>
        <v/>
      </c>
      <c r="JF120" s="254" t="str">
        <f>IFERROR(IF(AND($JD120="mas",'Classificação geral'!$I112=3),'Classificação geral'!N112,""),"")</f>
        <v/>
      </c>
      <c r="JG120" s="254" t="str">
        <f>IFERROR(IF(AND($JD120="mas",'Classificação geral'!$I112=3),'Classificação geral'!Q112,""),"")</f>
        <v/>
      </c>
      <c r="JH120" s="254" t="str">
        <f>IFERROR(IF(AND($JD120="mas",'Classificação geral'!$I112=3),'Classificação geral'!R112,""),"")</f>
        <v/>
      </c>
      <c r="JI120" s="254" t="str">
        <f>IFERROR(IF(AND($JD120="mas",'Classificação geral'!$I112=3),'Classificação geral'!J112,""),"")</f>
        <v/>
      </c>
      <c r="JJ120" s="254" t="str">
        <f>IFERROR(IF(AND($JD120="mas",'Classificação geral'!$I112=3),'Classificação geral'!S112,""),"")</f>
        <v/>
      </c>
      <c r="JK120" s="254" t="str">
        <f>IFERROR(IF(AND($JD120="mas",'Classificação geral'!$I112=3),'Classificação geral'!U112,""),"")</f>
        <v/>
      </c>
      <c r="JL120" s="254" t="str">
        <f>IFERROR(IF(AND($JD120="mas",'Classificação geral'!$I112=3),'Classificação geral'!V112,""),"")</f>
        <v/>
      </c>
      <c r="JM120" s="254" t="str">
        <f>IFERROR(IF(AND($JD120="mas",'Classificação geral'!$I112=3),'Classificação geral'!K112,""),"")</f>
        <v/>
      </c>
      <c r="JN120" s="254" t="str">
        <f>IFERROR(IF(AND($JD120="mas",'Classificação geral'!$I112=3),'Classificação geral'!W112,""),"")</f>
        <v/>
      </c>
      <c r="JO120" s="254" t="str">
        <f>IFERROR(IF(AND($JD120="mas",'Classificação geral'!$I112=3),'Classificação geral'!Y112,""),"")</f>
        <v/>
      </c>
      <c r="JP120" s="254" t="str">
        <f>IFERROR(IF(AND($JD120="mas",'Classificação geral'!$I112=3),'Classificação geral'!Z112,""),"")</f>
        <v/>
      </c>
      <c r="JQ120" s="254" t="str">
        <f>IFERROR(IF(AND($JD120="mas",'Classificação geral'!$I112=3),'Classificação geral'!L112,""),"")</f>
        <v/>
      </c>
      <c r="JR120" s="254" t="str">
        <f>IFERROR(IF(AND($JD120="mas",'Classificação geral'!$I112=3),'Classificação geral'!$AG112,""),"")</f>
        <v/>
      </c>
      <c r="JS120" s="256" t="str">
        <f>IFERROR(RANK(JR120,JR:JR,0)+ COUNTIF(JR$13:$JR118,JR120),"")</f>
        <v/>
      </c>
    </row>
    <row r="121" spans="1:279" s="230" customFormat="1" ht="24.75" customHeight="1" x14ac:dyDescent="0.4">
      <c r="A121" s="221"/>
      <c r="B121" s="233"/>
      <c r="C121" s="222"/>
      <c r="D121" s="222"/>
      <c r="E121" s="222"/>
      <c r="F121" s="223"/>
      <c r="G121" s="223"/>
      <c r="H121" s="223"/>
      <c r="I121" s="223"/>
      <c r="J121" s="223"/>
      <c r="K121" s="223"/>
      <c r="L121" s="223"/>
      <c r="M121" s="223"/>
      <c r="N121" s="223"/>
      <c r="O121" s="223"/>
      <c r="P121" s="223"/>
      <c r="Q121" s="223"/>
      <c r="R121" s="223"/>
      <c r="S121" s="223"/>
      <c r="T121" s="223"/>
      <c r="U121" s="223"/>
      <c r="V121" s="224"/>
      <c r="W121" s="224"/>
      <c r="X121" s="224"/>
      <c r="Y121" s="224"/>
      <c r="Z121" s="225"/>
      <c r="AA121" s="225"/>
      <c r="AB121" s="222"/>
      <c r="AC121" s="226"/>
      <c r="AD121" s="226"/>
      <c r="AE121" s="226"/>
      <c r="AF121" s="226"/>
      <c r="AG121" s="226"/>
      <c r="AH121" s="226"/>
      <c r="AI121" s="226"/>
      <c r="AJ121" s="226"/>
      <c r="AK121" s="226"/>
      <c r="AL121" s="226"/>
      <c r="AM121" s="226"/>
      <c r="AN121" s="226"/>
      <c r="AO121" s="226"/>
      <c r="AP121" s="226"/>
      <c r="AQ121" s="226"/>
      <c r="AR121" s="226"/>
      <c r="AS121" s="224"/>
      <c r="AT121" s="221"/>
      <c r="AU121" s="221"/>
      <c r="AV121" s="224"/>
      <c r="AW121" s="222"/>
      <c r="AX121" s="222"/>
      <c r="AY121" s="223"/>
      <c r="AZ121" s="223"/>
      <c r="BA121" s="223"/>
      <c r="BB121" s="223"/>
      <c r="BC121" s="223"/>
      <c r="BD121" s="223"/>
      <c r="BE121" s="223"/>
      <c r="BF121" s="223"/>
      <c r="BG121" s="223"/>
      <c r="BH121" s="223"/>
      <c r="BI121" s="223"/>
      <c r="BJ121" s="223"/>
      <c r="BK121" s="223"/>
      <c r="BL121" s="223"/>
      <c r="BM121" s="223"/>
      <c r="BN121" s="223"/>
      <c r="BO121" s="223"/>
      <c r="BP121" s="224"/>
      <c r="BQ121" s="224"/>
      <c r="BR121" s="224"/>
      <c r="BS121" s="224"/>
      <c r="BT121" s="225"/>
      <c r="BU121" s="225"/>
      <c r="BV121" s="223"/>
      <c r="BW121" s="226"/>
      <c r="BX121" s="226"/>
      <c r="BY121" s="226"/>
      <c r="BZ121" s="226"/>
      <c r="CA121" s="226"/>
      <c r="CB121" s="226"/>
      <c r="CC121" s="226"/>
      <c r="CD121" s="226"/>
      <c r="CE121" s="226"/>
      <c r="CF121" s="226"/>
      <c r="CG121" s="226"/>
      <c r="CH121" s="226"/>
      <c r="CI121" s="226"/>
      <c r="CJ121" s="226"/>
      <c r="CK121" s="226"/>
      <c r="CL121" s="226"/>
      <c r="CM121" s="224"/>
      <c r="CN121" s="221"/>
      <c r="CO121" s="221"/>
      <c r="CP121" s="233"/>
      <c r="CQ121" s="222"/>
      <c r="CR121" s="222"/>
      <c r="CS121" s="225"/>
      <c r="CT121" s="223"/>
      <c r="CU121" s="223"/>
      <c r="CV121" s="223"/>
      <c r="CW121" s="223"/>
      <c r="CX121" s="223"/>
      <c r="CY121" s="223"/>
      <c r="CZ121" s="223"/>
      <c r="DA121" s="223"/>
      <c r="DB121" s="223"/>
      <c r="DC121" s="223"/>
      <c r="DD121" s="223"/>
      <c r="DE121" s="223"/>
      <c r="DF121" s="223"/>
      <c r="DG121" s="223"/>
      <c r="DH121" s="223"/>
      <c r="DI121" s="223"/>
      <c r="DJ121" s="224"/>
      <c r="DK121" s="224"/>
      <c r="DL121" s="224"/>
      <c r="DM121" s="224"/>
      <c r="DN121" s="225"/>
      <c r="DO121" s="225"/>
      <c r="DP121" s="225"/>
      <c r="DQ121" s="226"/>
      <c r="DR121" s="226"/>
      <c r="DS121" s="226"/>
      <c r="DT121" s="226"/>
      <c r="DU121" s="226"/>
      <c r="DV121" s="226"/>
      <c r="DW121" s="226"/>
      <c r="DX121" s="226"/>
      <c r="DY121" s="226"/>
      <c r="DZ121" s="226"/>
      <c r="EA121" s="226"/>
      <c r="EB121" s="226"/>
      <c r="EC121" s="226"/>
      <c r="ED121" s="226"/>
      <c r="EE121" s="226"/>
      <c r="EF121" s="226"/>
      <c r="EG121" s="224"/>
      <c r="EH121" s="221"/>
      <c r="EI121" s="221"/>
      <c r="EJ121" s="221"/>
      <c r="EK121" s="221"/>
      <c r="EL121" s="221"/>
      <c r="EM121" s="221"/>
      <c r="EN121" s="221"/>
      <c r="EO121" s="221"/>
      <c r="EP121" s="221"/>
      <c r="EQ121" s="221"/>
      <c r="ER121" s="221"/>
      <c r="ES121" s="221"/>
      <c r="ET121" s="221"/>
      <c r="EU121" s="254" t="str">
        <f>IFERROR(IF(AND('Classificação geral'!$H113="FEM",'Classificação geral'!$I113=1,'Classificação geral'!$F113="Mini"),'Classificação geral'!$A113,""),"")</f>
        <v/>
      </c>
      <c r="EV121" s="254" t="str">
        <f>IFERROR(IF(AND('Classificação geral'!$H113="FEM",'Classificação geral'!$I113=1,'Classificação geral'!F113="Mini"),'Classificação geral'!$B113,""),"")</f>
        <v/>
      </c>
      <c r="EW121" s="255" t="str">
        <f>IF($EV121='Classificação geral'!$B113,'Classificação geral'!$C113,"")</f>
        <v/>
      </c>
      <c r="EX121" s="255" t="str">
        <f>IF($EV121='Classificação geral'!$B113,'Classificação geral'!$D113,"")</f>
        <v/>
      </c>
      <c r="EY121" s="255" t="str">
        <f>IF($EV121='Classificação geral'!$B113,'Classificação geral'!$H113,"")</f>
        <v/>
      </c>
      <c r="EZ121" s="255" t="str">
        <f>IF($EY121='Classificação geral'!$H113,'Classificação geral'!$I113,"")</f>
        <v/>
      </c>
      <c r="FA121" s="255" t="str">
        <f>IF($EZ121='Classificação geral'!$I113,'Classificação geral'!$N113,"")</f>
        <v/>
      </c>
      <c r="FB121" s="255" t="str">
        <f>IF($EZ121='Classificação geral'!$I113,'Classificação geral'!$Q113,"")</f>
        <v/>
      </c>
      <c r="FC121" s="255" t="str">
        <f>IF($EZ121='Classificação geral'!$I113,'Classificação geral'!$R113,"")</f>
        <v/>
      </c>
      <c r="FD121" s="255" t="str">
        <f>IF($EZ121='Classificação geral'!$I113,'Classificação geral'!$J113,"")</f>
        <v/>
      </c>
      <c r="FE121" s="255" t="str">
        <f>IF($EZ121='Classificação geral'!$I113,'Classificação geral'!$S113,"")</f>
        <v/>
      </c>
      <c r="FF121" s="255" t="str">
        <f>IF($EZ121='Classificação geral'!$I113,'Classificação geral'!$U113,"")</f>
        <v/>
      </c>
      <c r="FG121" s="255" t="str">
        <f>IF($EZ121='Classificação geral'!$I113,'Classificação geral'!$V113,"")</f>
        <v/>
      </c>
      <c r="FH121" s="255" t="str">
        <f>IF($EZ121='Classificação geral'!$I113,'Classificação geral'!$K113,"")</f>
        <v/>
      </c>
      <c r="FI121" s="255" t="str">
        <f>IF($EZ121='Classificação geral'!$I113,'Classificação geral'!$W113,"")</f>
        <v/>
      </c>
      <c r="FJ121" s="255" t="str">
        <f>IF($EZ121='Classificação geral'!$I113,'Classificação geral'!$Y113,"")</f>
        <v/>
      </c>
      <c r="FK121" s="255" t="str">
        <f>IF($EZ121='Classificação geral'!$I113,'Classificação geral'!$Z113,"")</f>
        <v/>
      </c>
      <c r="FL121" s="255" t="str">
        <f>IF($EZ121='Classificação geral'!$I113,'Classificação geral'!$L113,"")</f>
        <v/>
      </c>
      <c r="FM121" s="255" t="str">
        <f>IF($EZ121='Classificação geral'!$I113,'Classificação geral'!$M113,"")</f>
        <v/>
      </c>
      <c r="FN121" s="255" t="str">
        <f>IF($EZ121='Classificação geral'!$I113,'Classificação geral'!$AG113,"")</f>
        <v/>
      </c>
      <c r="FO121" s="256" t="str">
        <f>IFERROR(RANK(FN121,FN:FN,0)+ COUNTIF($FN$13:FN120,FN121),"")</f>
        <v/>
      </c>
      <c r="FP121" s="244"/>
      <c r="FQ121" s="254" t="str">
        <f>IFERROR(IF(AND('Classificação geral'!$H113="mas",'Classificação geral'!$I113=1,'Classificação geral'!$F113="Mini"),'Classificação geral'!$A113,""),"")</f>
        <v/>
      </c>
      <c r="FR121" s="254" t="str">
        <f>IFERROR(IF(AND('Classificação geral'!$H113="mas",'Classificação geral'!$I113=1,'Classificação geral'!$F113="Mini"),'Classificação geral'!$B113,""),"")</f>
        <v/>
      </c>
      <c r="FS121" s="255" t="str">
        <f>IF($FR121='Classificação geral'!$B113,'Classificação geral'!$C113,"")</f>
        <v/>
      </c>
      <c r="FT121" s="255" t="str">
        <f>IF($FR121='Classificação geral'!$B113,'Classificação geral'!$D113,"")</f>
        <v/>
      </c>
      <c r="FU121" s="255" t="str">
        <f>IF($FR121='Classificação geral'!$B113,'Classificação geral'!$H113,"")</f>
        <v/>
      </c>
      <c r="FV121" s="254" t="str">
        <f>IFERROR(IF(AND($FU121="mas",'Classificação geral'!$I113=1),'Classificação geral'!I113,""),"")</f>
        <v/>
      </c>
      <c r="FW121" s="254" t="str">
        <f>IFERROR(IF(AND($FU121="mas",'Classificação geral'!$I113=1),'Classificação geral'!N113,""),"")</f>
        <v/>
      </c>
      <c r="FX121" s="254" t="str">
        <f>IFERROR(IF(AND($FU121="mas",'Classificação geral'!$I113=1),'Classificação geral'!Q113,""),"")</f>
        <v/>
      </c>
      <c r="FY121" s="254" t="str">
        <f>IFERROR(IF(AND($FU121="mas",'Classificação geral'!$I113=1),'Classificação geral'!R113,""),"")</f>
        <v/>
      </c>
      <c r="FZ121" s="254" t="str">
        <f>IFERROR(IF(AND($FU121="mas",'Classificação geral'!$I113=1),'Classificação geral'!J113,""),"")</f>
        <v/>
      </c>
      <c r="GA121" s="254" t="str">
        <f>IFERROR(IF(AND($FU121="mas",'Classificação geral'!$I113=1),'Classificação geral'!S113,""),"")</f>
        <v/>
      </c>
      <c r="GB121" s="254" t="str">
        <f>IFERROR(IF(AND($FU121="mas",'Classificação geral'!$I113=1),'Classificação geral'!U113,""),"")</f>
        <v/>
      </c>
      <c r="GC121" s="254" t="str">
        <f>IFERROR(IF(AND($FU121="mas",'Classificação geral'!$I113=1),'Classificação geral'!V113,""),"")</f>
        <v/>
      </c>
      <c r="GD121" s="254" t="str">
        <f>IFERROR(IF(AND($FU121="mas",'Classificação geral'!$I113=1),'Classificação geral'!K113,""),"")</f>
        <v/>
      </c>
      <c r="GE121" s="254" t="str">
        <f>IFERROR(IF(AND($FU121="mas",'Classificação geral'!$I113=1),'Classificação geral'!W113,""),"")</f>
        <v/>
      </c>
      <c r="GF121" s="254" t="str">
        <f>IFERROR(IF(AND($FU121="mas",'Classificação geral'!$I113=1),'Classificação geral'!Y113,""),"")</f>
        <v/>
      </c>
      <c r="GG121" s="254" t="str">
        <f>IFERROR(IF(AND($FU121="mas",'Classificação geral'!$I113=1),'Classificação geral'!Z113,""),"")</f>
        <v/>
      </c>
      <c r="GH121" s="254" t="str">
        <f>IFERROR(IF(AND($FU121="mas",'Classificação geral'!$I113=1),'Classificação geral'!L113,""),"")</f>
        <v/>
      </c>
      <c r="GI121" s="254" t="str">
        <f>IFERROR(IF(AND($FU121="mas",'Classificação geral'!$I113=1),'Classificação geral'!M113,""),"")</f>
        <v/>
      </c>
      <c r="GJ121" s="302" t="str">
        <f>IFERROR(IF(AND($FU121="mas",'Classificação geral'!$I113=1),'Classificação geral'!AG113,""),"")</f>
        <v/>
      </c>
      <c r="GK121" s="256" t="str">
        <f>IFERROR(RANK(GJ121,GJ:GJ,0)+ COUNTIF($GJ$13:GJ120,GJ121),"")</f>
        <v/>
      </c>
      <c r="GL121" s="244"/>
      <c r="GM121" s="254" t="str">
        <f>IFERROR(IF(AND('Classificação geral'!$H113="fem",'Classificação geral'!$I113=2,'Classificação geral'!$F113="Mini"),'Classificação geral'!$A113,""),"")</f>
        <v/>
      </c>
      <c r="GN121" s="254" t="str">
        <f>IFERROR(IF(AND('Classificação geral'!$H113="fem",'Classificação geral'!$I113=2,'Classificação geral'!$F113="Mini"),'Classificação geral'!$B113,""),"")</f>
        <v/>
      </c>
      <c r="GO121" s="255" t="str">
        <f>IF($GN121='Classificação geral'!$B113,'Classificação geral'!$C113,"")</f>
        <v/>
      </c>
      <c r="GP121" s="255" t="str">
        <f>IF($GN121='Classificação geral'!$B113,'Classificação geral'!$D113,"")</f>
        <v/>
      </c>
      <c r="GQ121" s="255" t="str">
        <f>IF($GN121='Classificação geral'!$B113,'Classificação geral'!$H113,"")</f>
        <v/>
      </c>
      <c r="GR121" s="254" t="str">
        <f>IFERROR(IF(AND($GQ121="fem",'Classificação geral'!$I113=2),'Classificação geral'!I113,""),"")</f>
        <v/>
      </c>
      <c r="GS121" s="254" t="str">
        <f>IFERROR(IF(AND($GQ121="fem",'Classificação geral'!$I113=2),'Classificação geral'!N113,""),"")</f>
        <v/>
      </c>
      <c r="GT121" s="254" t="str">
        <f>IFERROR(IF(AND($GQ121="fem",'Classificação geral'!$I113=2),'Classificação geral'!Q113,""),"")</f>
        <v/>
      </c>
      <c r="GU121" s="254" t="str">
        <f>IFERROR(IF(AND($GQ121="fem",'Classificação geral'!$I113=2),'Classificação geral'!R113,""),"")</f>
        <v/>
      </c>
      <c r="GV121" s="254" t="str">
        <f>IFERROR(IF(AND($GQ121="fem",'Classificação geral'!$I113=2),'Classificação geral'!J113,""),"")</f>
        <v/>
      </c>
      <c r="GW121" s="254" t="str">
        <f>IFERROR(IF(AND($GQ121="fem",'Classificação geral'!$I113=2),'Classificação geral'!S113,""),"")</f>
        <v/>
      </c>
      <c r="GX121" s="254" t="str">
        <f>IFERROR(IF(AND($GQ121="fem",'Classificação geral'!$I113=2),'Classificação geral'!U113,""),"")</f>
        <v/>
      </c>
      <c r="GY121" s="254" t="str">
        <f>IFERROR(IF(AND($GQ121="fem",'Classificação geral'!$I113=2),'Classificação geral'!V113,""),"")</f>
        <v/>
      </c>
      <c r="GZ121" s="254" t="str">
        <f>IFERROR(IF(AND($GQ121="fem",'Classificação geral'!$I113=2),'Classificação geral'!K113,""),"")</f>
        <v/>
      </c>
      <c r="HA121" s="254" t="str">
        <f>IFERROR(IF(AND($GQ121="fem",'Classificação geral'!$I113=2),'Classificação geral'!W113,""),"")</f>
        <v/>
      </c>
      <c r="HB121" s="254" t="str">
        <f>IFERROR(IF(AND($GQ121="fem",'Classificação geral'!$I113=2),'Classificação geral'!Y113,""),"")</f>
        <v/>
      </c>
      <c r="HC121" s="254" t="str">
        <f>IFERROR(IF(AND($GQ121="fem",'Classificação geral'!$I113=2),'Classificação geral'!Z113,""),"")</f>
        <v/>
      </c>
      <c r="HD121" s="254" t="str">
        <f>IFERROR(IF(AND($GQ121="fem",'Classificação geral'!$I113=2),'Classificação geral'!L113,""),"")</f>
        <v/>
      </c>
      <c r="HE121" s="254" t="str">
        <f>IFERROR(IF(AND($GQ121="fem",'Classificação geral'!$I113=2),'Classificação geral'!M113,""),"")</f>
        <v/>
      </c>
      <c r="HF121" s="254" t="str">
        <f>IFERROR(IF(AND($GQ121="fem",'Classificação geral'!$I113=2),'Classificação geral'!AG113,""),"")</f>
        <v/>
      </c>
      <c r="HG121" s="256" t="str">
        <f>IFERROR(RANK(HF121,HF:HF,0)+ COUNTIF(HF$13:$HF119,HF121),"")</f>
        <v/>
      </c>
      <c r="HH121" s="244"/>
      <c r="HI121" s="254" t="str">
        <f>IFERROR(IF(AND('Classificação geral'!$H113="mas",'Classificação geral'!$I113=2,'Classificação geral'!$F113="Mini"),'Classificação geral'!$A113,""),"")</f>
        <v/>
      </c>
      <c r="HJ121" s="254" t="str">
        <f>IFERROR(IF(AND('Classificação geral'!$H113="mas",'Classificação geral'!$I113=2,'Classificação geral'!$F113="Mini"),'Classificação geral'!$B113,""),"")</f>
        <v/>
      </c>
      <c r="HK121" s="255" t="str">
        <f>IF($HJ121='Classificação geral'!$B113,'Classificação geral'!$C113,"")</f>
        <v/>
      </c>
      <c r="HL121" s="255" t="str">
        <f>IF($HJ121='Classificação geral'!$B113,'Classificação geral'!$D113,"")</f>
        <v/>
      </c>
      <c r="HM121" s="255" t="str">
        <f>IF($HJ121='Classificação geral'!$B113,'Classificação geral'!$H113,"")</f>
        <v/>
      </c>
      <c r="HN121" s="254" t="str">
        <f>IFERROR(IF(AND($HM121="mas",'Classificação geral'!$I113=2),'Classificação geral'!I113,""),"")</f>
        <v/>
      </c>
      <c r="HO121" s="254" t="str">
        <f>IFERROR(IF(AND($HM121="mas",'Classificação geral'!$I113=2),'Classificação geral'!N113,""),"")</f>
        <v/>
      </c>
      <c r="HP121" s="254" t="str">
        <f>IFERROR(IF(AND($HM121="mas",'Classificação geral'!$I113=2),'Classificação geral'!Q113,""),"")</f>
        <v/>
      </c>
      <c r="HQ121" s="254" t="str">
        <f>IFERROR(IF(AND($HM121="mas",'Classificação geral'!$I113=2),'Classificação geral'!R113,""),"")</f>
        <v/>
      </c>
      <c r="HR121" s="254" t="str">
        <f>IFERROR(IF(AND($HM121="mas",'Classificação geral'!$I113=2),'Classificação geral'!J113,""),"")</f>
        <v/>
      </c>
      <c r="HS121" s="254" t="str">
        <f>IFERROR(IF(AND($HM121="mas",'Classificação geral'!$I113=2),'Classificação geral'!S113,""),"")</f>
        <v/>
      </c>
      <c r="HT121" s="254" t="str">
        <f>IFERROR(IF(AND($HM121="mas",'Classificação geral'!$I113=2),'Classificação geral'!U113,""),"")</f>
        <v/>
      </c>
      <c r="HU121" s="254" t="str">
        <f>IFERROR(IF(AND($HM121="mas",'Classificação geral'!$I113=2),'Classificação geral'!V113,""),"")</f>
        <v/>
      </c>
      <c r="HV121" s="254" t="str">
        <f>IFERROR(IF(AND($HM121="mas",'Classificação geral'!$I113=2),'Classificação geral'!J113,""),"")</f>
        <v/>
      </c>
      <c r="HW121" s="254" t="str">
        <f>IFERROR(IF(AND($HM121="mas",'Classificação geral'!$I113=2),'Classificação geral'!W113,""),"")</f>
        <v/>
      </c>
      <c r="HX121" s="254" t="str">
        <f>IFERROR(IF(AND($HM121="mas",'Classificação geral'!$I113=2),'Classificação geral'!Y113,""),"")</f>
        <v/>
      </c>
      <c r="HY121" s="254" t="str">
        <f>IFERROR(IF(AND($HM121="mas",'Classificação geral'!$I113=2),'Classificação geral'!Z113,""),"")</f>
        <v/>
      </c>
      <c r="HZ121" s="254" t="str">
        <f>IFERROR(IF(AND($HM121="mas",'Classificação geral'!$I113=2),'Classificação geral'!L113,""),"")</f>
        <v/>
      </c>
      <c r="IA121" s="254" t="str">
        <f>IFERROR(IF(AND($HM121="mas",'Classificação geral'!$I113=2),'Classificação geral'!$AG113,""),"")</f>
        <v/>
      </c>
      <c r="IB121" s="256" t="str">
        <f>IFERROR(RANK(IA121,IA:IA,0)+ COUNTIF($IA$13:IA$13,IA121),"")</f>
        <v/>
      </c>
      <c r="IC121" s="244"/>
      <c r="ID121" s="254" t="str">
        <f>IFERROR(IF(AND('Classificação geral'!$H113="fem",'Classificação geral'!$I113=3,'Classificação geral'!$F113="Mini"),'Classificação geral'!$A113,""),"")</f>
        <v/>
      </c>
      <c r="IE121" s="254" t="str">
        <f>IFERROR(IF(AND('Classificação geral'!$H113="fem",'Classificação geral'!$I113=3,'Classificação geral'!$F113="Mini"),'Classificação geral'!$B113,""),"")</f>
        <v/>
      </c>
      <c r="IF121" s="255" t="str">
        <f>IF($IE121='Classificação geral'!$B113,'Classificação geral'!$C113,"")</f>
        <v/>
      </c>
      <c r="IG121" s="255" t="str">
        <f>IF($IE121='Classificação geral'!$B113,'Classificação geral'!$D113,"")</f>
        <v/>
      </c>
      <c r="IH121" s="255" t="str">
        <f>IF($IE121='Classificação geral'!$B113,'Classificação geral'!$H113,"")</f>
        <v/>
      </c>
      <c r="II121" s="255" t="str">
        <f>IF($IH121='Classificação geral'!$H113,'Classificação geral'!$I113,"")</f>
        <v/>
      </c>
      <c r="IJ121" s="255" t="str">
        <f>IF($II121='Classificação geral'!$I113,'Classificação geral'!$N113,"")</f>
        <v/>
      </c>
      <c r="IK121" s="255" t="str">
        <f>IF($II121='Classificação geral'!$I113,'Classificação geral'!$Q113,"")</f>
        <v/>
      </c>
      <c r="IL121" s="255" t="str">
        <f>IF($II121='Classificação geral'!$I113,'Classificação geral'!$R113,"")</f>
        <v/>
      </c>
      <c r="IM121" s="255" t="str">
        <f>IF($II121='Classificação geral'!$I113,'Classificação geral'!$J113,"")</f>
        <v/>
      </c>
      <c r="IN121" s="255" t="str">
        <f>IF($II121='Classificação geral'!$I113,'Classificação geral'!$S113,"")</f>
        <v/>
      </c>
      <c r="IO121" s="255" t="str">
        <f>IF($II121='Classificação geral'!$I113,'Classificação geral'!$U113,"")</f>
        <v/>
      </c>
      <c r="IP121" s="255" t="str">
        <f>IF($II121='Classificação geral'!$I113,'Classificação geral'!$V113,"")</f>
        <v/>
      </c>
      <c r="IQ121" s="255" t="str">
        <f>IF($II121='Classificação geral'!$I113,'Classificação geral'!$K113,"")</f>
        <v/>
      </c>
      <c r="IR121" s="255" t="str">
        <f>IF($II121='Classificação geral'!$I113,'Classificação geral'!$W113,"")</f>
        <v/>
      </c>
      <c r="IS121" s="255" t="str">
        <f>IF($II121='Classificação geral'!$I113,'Classificação geral'!$Y113,"")</f>
        <v/>
      </c>
      <c r="IT121" s="255" t="str">
        <f>IF($II121='Classificação geral'!$I113,'Classificação geral'!$Z113,"")</f>
        <v/>
      </c>
      <c r="IU121" s="255" t="str">
        <f>IF($II121='Classificação geral'!$I113,'Classificação geral'!$L113,"")</f>
        <v/>
      </c>
      <c r="IV121" s="255" t="str">
        <f>IF($II121='Classificação geral'!$I113,'Classificação geral'!$M113,"")</f>
        <v/>
      </c>
      <c r="IW121" s="255" t="str">
        <f>IF($II121='Classificação geral'!$I113,'Classificação geral'!$AG113,"")</f>
        <v/>
      </c>
      <c r="IX121" s="256" t="str">
        <f>IFERROR(RANK(IW121,IW:IW,0)+ COUNTIF($IW$13:IW119,IW121),"")</f>
        <v/>
      </c>
      <c r="IY121" s="244"/>
      <c r="IZ121" s="254" t="str">
        <f>IFERROR(IF(AND('Classificação geral'!$H113="mas",'Classificação geral'!$I113=3,'Classificação geral'!$F113="Mini"),'Classificação geral'!$A113,""),"")</f>
        <v/>
      </c>
      <c r="JA121" s="254" t="str">
        <f>IFERROR(IF(AND('Classificação geral'!$H113="mas",'Classificação geral'!$I113=3,'Classificação geral'!$F113="Mini"),'Classificação geral'!$B113,""),"")</f>
        <v/>
      </c>
      <c r="JB121" s="255" t="str">
        <f>IF($JA121='Classificação geral'!$B113,'Classificação geral'!$C113,"")</f>
        <v/>
      </c>
      <c r="JC121" s="255" t="str">
        <f>IF($JA121='Classificação geral'!$B113,'Classificação geral'!$D113,"")</f>
        <v/>
      </c>
      <c r="JD121" s="255" t="str">
        <f>IF($JA121='Classificação geral'!$B113,'Classificação geral'!$H113,"")</f>
        <v/>
      </c>
      <c r="JE121" s="254" t="str">
        <f>IFERROR(IF(AND($JD121="mas",'Classificação geral'!$I113=3),'Classificação geral'!I113,""),"")</f>
        <v/>
      </c>
      <c r="JF121" s="254" t="str">
        <f>IFERROR(IF(AND($JD121="mas",'Classificação geral'!$I113=3),'Classificação geral'!N113,""),"")</f>
        <v/>
      </c>
      <c r="JG121" s="254" t="str">
        <f>IFERROR(IF(AND($JD121="mas",'Classificação geral'!$I113=3),'Classificação geral'!Q113,""),"")</f>
        <v/>
      </c>
      <c r="JH121" s="254" t="str">
        <f>IFERROR(IF(AND($JD121="mas",'Classificação geral'!$I113=3),'Classificação geral'!R113,""),"")</f>
        <v/>
      </c>
      <c r="JI121" s="254" t="str">
        <f>IFERROR(IF(AND($JD121="mas",'Classificação geral'!$I113=3),'Classificação geral'!J113,""),"")</f>
        <v/>
      </c>
      <c r="JJ121" s="254" t="str">
        <f>IFERROR(IF(AND($JD121="mas",'Classificação geral'!$I113=3),'Classificação geral'!S113,""),"")</f>
        <v/>
      </c>
      <c r="JK121" s="254" t="str">
        <f>IFERROR(IF(AND($JD121="mas",'Classificação geral'!$I113=3),'Classificação geral'!U113,""),"")</f>
        <v/>
      </c>
      <c r="JL121" s="254" t="str">
        <f>IFERROR(IF(AND($JD121="mas",'Classificação geral'!$I113=3),'Classificação geral'!V113,""),"")</f>
        <v/>
      </c>
      <c r="JM121" s="254" t="str">
        <f>IFERROR(IF(AND($JD121="mas",'Classificação geral'!$I113=3),'Classificação geral'!K113,""),"")</f>
        <v/>
      </c>
      <c r="JN121" s="254" t="str">
        <f>IFERROR(IF(AND($JD121="mas",'Classificação geral'!$I113=3),'Classificação geral'!W113,""),"")</f>
        <v/>
      </c>
      <c r="JO121" s="254" t="str">
        <f>IFERROR(IF(AND($JD121="mas",'Classificação geral'!$I113=3),'Classificação geral'!Y113,""),"")</f>
        <v/>
      </c>
      <c r="JP121" s="254" t="str">
        <f>IFERROR(IF(AND($JD121="mas",'Classificação geral'!$I113=3),'Classificação geral'!Z113,""),"")</f>
        <v/>
      </c>
      <c r="JQ121" s="254" t="str">
        <f>IFERROR(IF(AND($JD121="mas",'Classificação geral'!$I113=3),'Classificação geral'!L113,""),"")</f>
        <v/>
      </c>
      <c r="JR121" s="254" t="str">
        <f>IFERROR(IF(AND($JD121="mas",'Classificação geral'!$I113=3),'Classificação geral'!$AG113,""),"")</f>
        <v/>
      </c>
      <c r="JS121" s="256" t="str">
        <f>IFERROR(RANK(JR121,JR:JR,0)+ COUNTIF(JR$13:$JR119,JR121),"")</f>
        <v/>
      </c>
    </row>
    <row r="122" spans="1:279" s="230" customFormat="1" ht="24.75" customHeight="1" x14ac:dyDescent="0.4">
      <c r="A122" s="221"/>
      <c r="B122" s="233"/>
      <c r="C122" s="222"/>
      <c r="D122" s="222"/>
      <c r="E122" s="222"/>
      <c r="F122" s="223"/>
      <c r="G122" s="223"/>
      <c r="H122" s="223"/>
      <c r="I122" s="223"/>
      <c r="J122" s="223"/>
      <c r="K122" s="223"/>
      <c r="L122" s="223"/>
      <c r="M122" s="223"/>
      <c r="N122" s="223"/>
      <c r="O122" s="223"/>
      <c r="P122" s="223"/>
      <c r="Q122" s="223"/>
      <c r="R122" s="223"/>
      <c r="S122" s="223"/>
      <c r="T122" s="223"/>
      <c r="U122" s="223"/>
      <c r="V122" s="224"/>
      <c r="W122" s="224"/>
      <c r="X122" s="224"/>
      <c r="Y122" s="224"/>
      <c r="Z122" s="225"/>
      <c r="AA122" s="225"/>
      <c r="AB122" s="222"/>
      <c r="AC122" s="226"/>
      <c r="AD122" s="226"/>
      <c r="AE122" s="226"/>
      <c r="AF122" s="226"/>
      <c r="AG122" s="226"/>
      <c r="AH122" s="226"/>
      <c r="AI122" s="226"/>
      <c r="AJ122" s="226"/>
      <c r="AK122" s="226"/>
      <c r="AL122" s="226"/>
      <c r="AM122" s="226"/>
      <c r="AN122" s="226"/>
      <c r="AO122" s="226"/>
      <c r="AP122" s="226"/>
      <c r="AQ122" s="226"/>
      <c r="AR122" s="226"/>
      <c r="AS122" s="224"/>
      <c r="AT122" s="221"/>
      <c r="AU122" s="221"/>
      <c r="AV122" s="224"/>
      <c r="AW122" s="222"/>
      <c r="AX122" s="222"/>
      <c r="AY122" s="223"/>
      <c r="AZ122" s="223"/>
      <c r="BA122" s="223"/>
      <c r="BB122" s="223"/>
      <c r="BC122" s="223"/>
      <c r="BD122" s="223"/>
      <c r="BE122" s="223"/>
      <c r="BF122" s="223"/>
      <c r="BG122" s="223"/>
      <c r="BH122" s="223"/>
      <c r="BI122" s="223"/>
      <c r="BJ122" s="223"/>
      <c r="BK122" s="223"/>
      <c r="BL122" s="223"/>
      <c r="BM122" s="223"/>
      <c r="BN122" s="223"/>
      <c r="BO122" s="223"/>
      <c r="BP122" s="224"/>
      <c r="BQ122" s="224"/>
      <c r="BR122" s="224"/>
      <c r="BS122" s="224"/>
      <c r="BT122" s="225"/>
      <c r="BU122" s="225"/>
      <c r="BV122" s="223"/>
      <c r="BW122" s="226"/>
      <c r="BX122" s="226"/>
      <c r="BY122" s="226"/>
      <c r="BZ122" s="226"/>
      <c r="CA122" s="226"/>
      <c r="CB122" s="226"/>
      <c r="CC122" s="226"/>
      <c r="CD122" s="226"/>
      <c r="CE122" s="226"/>
      <c r="CF122" s="226"/>
      <c r="CG122" s="226"/>
      <c r="CH122" s="226"/>
      <c r="CI122" s="226"/>
      <c r="CJ122" s="226"/>
      <c r="CK122" s="226"/>
      <c r="CL122" s="226"/>
      <c r="CM122" s="224"/>
      <c r="CN122" s="221"/>
      <c r="CO122" s="221"/>
      <c r="CP122" s="233"/>
      <c r="CQ122" s="222"/>
      <c r="CR122" s="222"/>
      <c r="CS122" s="225"/>
      <c r="CT122" s="223"/>
      <c r="CU122" s="223"/>
      <c r="CV122" s="223"/>
      <c r="CW122" s="223"/>
      <c r="CX122" s="223"/>
      <c r="CY122" s="223"/>
      <c r="CZ122" s="223"/>
      <c r="DA122" s="223"/>
      <c r="DB122" s="223"/>
      <c r="DC122" s="223"/>
      <c r="DD122" s="223"/>
      <c r="DE122" s="223"/>
      <c r="DF122" s="223"/>
      <c r="DG122" s="223"/>
      <c r="DH122" s="223"/>
      <c r="DI122" s="223"/>
      <c r="DJ122" s="224"/>
      <c r="DK122" s="224"/>
      <c r="DL122" s="224"/>
      <c r="DM122" s="224"/>
      <c r="DN122" s="225"/>
      <c r="DO122" s="225"/>
      <c r="DP122" s="225"/>
      <c r="DQ122" s="226"/>
      <c r="DR122" s="226"/>
      <c r="DS122" s="226"/>
      <c r="DT122" s="226"/>
      <c r="DU122" s="226"/>
      <c r="DV122" s="226"/>
      <c r="DW122" s="226"/>
      <c r="DX122" s="226"/>
      <c r="DY122" s="226"/>
      <c r="DZ122" s="226"/>
      <c r="EA122" s="226"/>
      <c r="EB122" s="226"/>
      <c r="EC122" s="226"/>
      <c r="ED122" s="226"/>
      <c r="EE122" s="226"/>
      <c r="EF122" s="226"/>
      <c r="EG122" s="224"/>
      <c r="EH122" s="221"/>
      <c r="EI122" s="221"/>
      <c r="EJ122" s="221"/>
      <c r="EK122" s="221"/>
      <c r="EL122" s="221"/>
      <c r="EM122" s="221"/>
      <c r="EN122" s="221"/>
      <c r="EO122" s="221"/>
      <c r="EP122" s="221"/>
      <c r="EQ122" s="221"/>
      <c r="ER122" s="221"/>
      <c r="ES122" s="221"/>
      <c r="ET122" s="221"/>
      <c r="EU122" s="254" t="str">
        <f>IFERROR(IF(AND('Classificação geral'!$H114="FEM",'Classificação geral'!$I114=1,'Classificação geral'!$F114="Mini"),'Classificação geral'!$A114,""),"")</f>
        <v/>
      </c>
      <c r="EV122" s="254" t="str">
        <f>IFERROR(IF(AND('Classificação geral'!$H114="FEM",'Classificação geral'!$I114=1,'Classificação geral'!F114="Mini"),'Classificação geral'!$B114,""),"")</f>
        <v/>
      </c>
      <c r="EW122" s="255" t="str">
        <f>IF($EV122='Classificação geral'!$B114,'Classificação geral'!$C114,"")</f>
        <v/>
      </c>
      <c r="EX122" s="255" t="str">
        <f>IF($EV122='Classificação geral'!$B114,'Classificação geral'!$D114,"")</f>
        <v/>
      </c>
      <c r="EY122" s="255" t="str">
        <f>IF($EV122='Classificação geral'!$B114,'Classificação geral'!$H114,"")</f>
        <v/>
      </c>
      <c r="EZ122" s="255" t="str">
        <f>IF($EY122='Classificação geral'!$H114,'Classificação geral'!$I114,"")</f>
        <v/>
      </c>
      <c r="FA122" s="255" t="str">
        <f>IF($EZ122='Classificação geral'!$I114,'Classificação geral'!$N114,"")</f>
        <v/>
      </c>
      <c r="FB122" s="255" t="str">
        <f>IF($EZ122='Classificação geral'!$I114,'Classificação geral'!$Q114,"")</f>
        <v/>
      </c>
      <c r="FC122" s="255" t="str">
        <f>IF($EZ122='Classificação geral'!$I114,'Classificação geral'!$R114,"")</f>
        <v/>
      </c>
      <c r="FD122" s="255" t="str">
        <f>IF($EZ122='Classificação geral'!$I114,'Classificação geral'!$J114,"")</f>
        <v/>
      </c>
      <c r="FE122" s="255" t="str">
        <f>IF($EZ122='Classificação geral'!$I114,'Classificação geral'!$S114,"")</f>
        <v/>
      </c>
      <c r="FF122" s="255" t="str">
        <f>IF($EZ122='Classificação geral'!$I114,'Classificação geral'!$U114,"")</f>
        <v/>
      </c>
      <c r="FG122" s="255" t="str">
        <f>IF($EZ122='Classificação geral'!$I114,'Classificação geral'!$V114,"")</f>
        <v/>
      </c>
      <c r="FH122" s="255" t="str">
        <f>IF($EZ122='Classificação geral'!$I114,'Classificação geral'!$K114,"")</f>
        <v/>
      </c>
      <c r="FI122" s="255" t="str">
        <f>IF($EZ122='Classificação geral'!$I114,'Classificação geral'!$W114,"")</f>
        <v/>
      </c>
      <c r="FJ122" s="255" t="str">
        <f>IF($EZ122='Classificação geral'!$I114,'Classificação geral'!$Y114,"")</f>
        <v/>
      </c>
      <c r="FK122" s="255" t="str">
        <f>IF($EZ122='Classificação geral'!$I114,'Classificação geral'!$Z114,"")</f>
        <v/>
      </c>
      <c r="FL122" s="255" t="str">
        <f>IF($EZ122='Classificação geral'!$I114,'Classificação geral'!$L114,"")</f>
        <v/>
      </c>
      <c r="FM122" s="255" t="str">
        <f>IF($EZ122='Classificação geral'!$I114,'Classificação geral'!$M114,"")</f>
        <v/>
      </c>
      <c r="FN122" s="255" t="str">
        <f>IF($EZ122='Classificação geral'!$I114,'Classificação geral'!$AG114,"")</f>
        <v/>
      </c>
      <c r="FO122" s="256" t="str">
        <f>IFERROR(RANK(FN122,FN:FN,0)+ COUNTIF($FN$13:FN121,FN122),"")</f>
        <v/>
      </c>
      <c r="FP122" s="244"/>
      <c r="FQ122" s="254" t="str">
        <f>IFERROR(IF(AND('Classificação geral'!$H114="mas",'Classificação geral'!$I114=1,'Classificação geral'!$F114="Mini"),'Classificação geral'!$A114,""),"")</f>
        <v/>
      </c>
      <c r="FR122" s="254" t="str">
        <f>IFERROR(IF(AND('Classificação geral'!$H114="mas",'Classificação geral'!$I114=1,'Classificação geral'!$F114="Mini"),'Classificação geral'!$B114,""),"")</f>
        <v/>
      </c>
      <c r="FS122" s="255" t="str">
        <f>IF($FR122='Classificação geral'!$B114,'Classificação geral'!$C114,"")</f>
        <v/>
      </c>
      <c r="FT122" s="255" t="str">
        <f>IF($FR122='Classificação geral'!$B114,'Classificação geral'!$D114,"")</f>
        <v/>
      </c>
      <c r="FU122" s="255" t="str">
        <f>IF($FR122='Classificação geral'!$B114,'Classificação geral'!$H114,"")</f>
        <v/>
      </c>
      <c r="FV122" s="254" t="str">
        <f>IFERROR(IF(AND($FU122="mas",'Classificação geral'!$I114=1),'Classificação geral'!I114,""),"")</f>
        <v/>
      </c>
      <c r="FW122" s="254" t="str">
        <f>IFERROR(IF(AND($FU122="mas",'Classificação geral'!$I114=1),'Classificação geral'!N114,""),"")</f>
        <v/>
      </c>
      <c r="FX122" s="254" t="str">
        <f>IFERROR(IF(AND($FU122="mas",'Classificação geral'!$I114=1),'Classificação geral'!Q114,""),"")</f>
        <v/>
      </c>
      <c r="FY122" s="254" t="str">
        <f>IFERROR(IF(AND($FU122="mas",'Classificação geral'!$I114=1),'Classificação geral'!R114,""),"")</f>
        <v/>
      </c>
      <c r="FZ122" s="254" t="str">
        <f>IFERROR(IF(AND($FU122="mas",'Classificação geral'!$I114=1),'Classificação geral'!J114,""),"")</f>
        <v/>
      </c>
      <c r="GA122" s="254" t="str">
        <f>IFERROR(IF(AND($FU122="mas",'Classificação geral'!$I114=1),'Classificação geral'!S114,""),"")</f>
        <v/>
      </c>
      <c r="GB122" s="254" t="str">
        <f>IFERROR(IF(AND($FU122="mas",'Classificação geral'!$I114=1),'Classificação geral'!U114,""),"")</f>
        <v/>
      </c>
      <c r="GC122" s="254" t="str">
        <f>IFERROR(IF(AND($FU122="mas",'Classificação geral'!$I114=1),'Classificação geral'!V114,""),"")</f>
        <v/>
      </c>
      <c r="GD122" s="254" t="str">
        <f>IFERROR(IF(AND($FU122="mas",'Classificação geral'!$I114=1),'Classificação geral'!K114,""),"")</f>
        <v/>
      </c>
      <c r="GE122" s="254" t="str">
        <f>IFERROR(IF(AND($FU122="mas",'Classificação geral'!$I114=1),'Classificação geral'!W114,""),"")</f>
        <v/>
      </c>
      <c r="GF122" s="254" t="str">
        <f>IFERROR(IF(AND($FU122="mas",'Classificação geral'!$I114=1),'Classificação geral'!Y114,""),"")</f>
        <v/>
      </c>
      <c r="GG122" s="254" t="str">
        <f>IFERROR(IF(AND($FU122="mas",'Classificação geral'!$I114=1),'Classificação geral'!Z114,""),"")</f>
        <v/>
      </c>
      <c r="GH122" s="254" t="str">
        <f>IFERROR(IF(AND($FU122="mas",'Classificação geral'!$I114=1),'Classificação geral'!L114,""),"")</f>
        <v/>
      </c>
      <c r="GI122" s="254" t="str">
        <f>IFERROR(IF(AND($FU122="mas",'Classificação geral'!$I114=1),'Classificação geral'!M114,""),"")</f>
        <v/>
      </c>
      <c r="GJ122" s="302" t="str">
        <f>IFERROR(IF(AND($FU122="mas",'Classificação geral'!$I114=1),'Classificação geral'!AG114,""),"")</f>
        <v/>
      </c>
      <c r="GK122" s="256" t="str">
        <f>IFERROR(RANK(GJ122,GJ:GJ,0)+ COUNTIF($GJ$13:GJ121,GJ122),"")</f>
        <v/>
      </c>
      <c r="GL122" s="244"/>
      <c r="GM122" s="254" t="str">
        <f>IFERROR(IF(AND('Classificação geral'!$H114="fem",'Classificação geral'!$I114=2,'Classificação geral'!$F114="Mini"),'Classificação geral'!$A114,""),"")</f>
        <v/>
      </c>
      <c r="GN122" s="254" t="str">
        <f>IFERROR(IF(AND('Classificação geral'!$H114="fem",'Classificação geral'!$I114=2,'Classificação geral'!$F114="Mini"),'Classificação geral'!$B114,""),"")</f>
        <v/>
      </c>
      <c r="GO122" s="255" t="str">
        <f>IF($GN122='Classificação geral'!$B114,'Classificação geral'!$C114,"")</f>
        <v/>
      </c>
      <c r="GP122" s="255" t="str">
        <f>IF($GN122='Classificação geral'!$B114,'Classificação geral'!$D114,"")</f>
        <v/>
      </c>
      <c r="GQ122" s="255" t="str">
        <f>IF($GN122='Classificação geral'!$B114,'Classificação geral'!$H114,"")</f>
        <v/>
      </c>
      <c r="GR122" s="254" t="str">
        <f>IFERROR(IF(AND($GQ122="fem",'Classificação geral'!$I114=2),'Classificação geral'!I114,""),"")</f>
        <v/>
      </c>
      <c r="GS122" s="254" t="str">
        <f>IFERROR(IF(AND($GQ122="fem",'Classificação geral'!$I114=2),'Classificação geral'!N114,""),"")</f>
        <v/>
      </c>
      <c r="GT122" s="254" t="str">
        <f>IFERROR(IF(AND($GQ122="fem",'Classificação geral'!$I114=2),'Classificação geral'!Q114,""),"")</f>
        <v/>
      </c>
      <c r="GU122" s="254" t="str">
        <f>IFERROR(IF(AND($GQ122="fem",'Classificação geral'!$I114=2),'Classificação geral'!R114,""),"")</f>
        <v/>
      </c>
      <c r="GV122" s="254" t="str">
        <f>IFERROR(IF(AND($GQ122="fem",'Classificação geral'!$I114=2),'Classificação geral'!J114,""),"")</f>
        <v/>
      </c>
      <c r="GW122" s="254" t="str">
        <f>IFERROR(IF(AND($GQ122="fem",'Classificação geral'!$I114=2),'Classificação geral'!S114,""),"")</f>
        <v/>
      </c>
      <c r="GX122" s="254" t="str">
        <f>IFERROR(IF(AND($GQ122="fem",'Classificação geral'!$I114=2),'Classificação geral'!U114,""),"")</f>
        <v/>
      </c>
      <c r="GY122" s="254" t="str">
        <f>IFERROR(IF(AND($GQ122="fem",'Classificação geral'!$I114=2),'Classificação geral'!V114,""),"")</f>
        <v/>
      </c>
      <c r="GZ122" s="254" t="str">
        <f>IFERROR(IF(AND($GQ122="fem",'Classificação geral'!$I114=2),'Classificação geral'!K114,""),"")</f>
        <v/>
      </c>
      <c r="HA122" s="254" t="str">
        <f>IFERROR(IF(AND($GQ122="fem",'Classificação geral'!$I114=2),'Classificação geral'!W114,""),"")</f>
        <v/>
      </c>
      <c r="HB122" s="254" t="str">
        <f>IFERROR(IF(AND($GQ122="fem",'Classificação geral'!$I114=2),'Classificação geral'!Y114,""),"")</f>
        <v/>
      </c>
      <c r="HC122" s="254" t="str">
        <f>IFERROR(IF(AND($GQ122="fem",'Classificação geral'!$I114=2),'Classificação geral'!Z114,""),"")</f>
        <v/>
      </c>
      <c r="HD122" s="254" t="str">
        <f>IFERROR(IF(AND($GQ122="fem",'Classificação geral'!$I114=2),'Classificação geral'!L114,""),"")</f>
        <v/>
      </c>
      <c r="HE122" s="254" t="str">
        <f>IFERROR(IF(AND($GQ122="fem",'Classificação geral'!$I114=2),'Classificação geral'!M114,""),"")</f>
        <v/>
      </c>
      <c r="HF122" s="254" t="str">
        <f>IFERROR(IF(AND($GQ122="fem",'Classificação geral'!$I114=2),'Classificação geral'!AG114,""),"")</f>
        <v/>
      </c>
      <c r="HG122" s="256" t="str">
        <f>IFERROR(RANK(HF122,HF:HF,0)+ COUNTIF(HF$13:$HF120,HF122),"")</f>
        <v/>
      </c>
      <c r="HH122" s="244"/>
      <c r="HI122" s="254" t="str">
        <f>IFERROR(IF(AND('Classificação geral'!$H114="mas",'Classificação geral'!$I114=2,'Classificação geral'!$F114="Mini"),'Classificação geral'!$A114,""),"")</f>
        <v/>
      </c>
      <c r="HJ122" s="254" t="str">
        <f>IFERROR(IF(AND('Classificação geral'!$H114="mas",'Classificação geral'!$I114=2,'Classificação geral'!$F114="Mini"),'Classificação geral'!$B114,""),"")</f>
        <v/>
      </c>
      <c r="HK122" s="255" t="str">
        <f>IF($HJ122='Classificação geral'!$B114,'Classificação geral'!$C114,"")</f>
        <v/>
      </c>
      <c r="HL122" s="255" t="str">
        <f>IF($HJ122='Classificação geral'!$B114,'Classificação geral'!$D114,"")</f>
        <v/>
      </c>
      <c r="HM122" s="255" t="str">
        <f>IF($HJ122='Classificação geral'!$B114,'Classificação geral'!$H114,"")</f>
        <v/>
      </c>
      <c r="HN122" s="254" t="str">
        <f>IFERROR(IF(AND($HM122="mas",'Classificação geral'!$I114=2),'Classificação geral'!I114,""),"")</f>
        <v/>
      </c>
      <c r="HO122" s="254" t="str">
        <f>IFERROR(IF(AND($HM122="mas",'Classificação geral'!$I114=2),'Classificação geral'!N114,""),"")</f>
        <v/>
      </c>
      <c r="HP122" s="254" t="str">
        <f>IFERROR(IF(AND($HM122="mas",'Classificação geral'!$I114=2),'Classificação geral'!Q114,""),"")</f>
        <v/>
      </c>
      <c r="HQ122" s="254" t="str">
        <f>IFERROR(IF(AND($HM122="mas",'Classificação geral'!$I114=2),'Classificação geral'!R114,""),"")</f>
        <v/>
      </c>
      <c r="HR122" s="254" t="str">
        <f>IFERROR(IF(AND($HM122="mas",'Classificação geral'!$I114=2),'Classificação geral'!J114,""),"")</f>
        <v/>
      </c>
      <c r="HS122" s="254" t="str">
        <f>IFERROR(IF(AND($HM122="mas",'Classificação geral'!$I114=2),'Classificação geral'!S114,""),"")</f>
        <v/>
      </c>
      <c r="HT122" s="254" t="str">
        <f>IFERROR(IF(AND($HM122="mas",'Classificação geral'!$I114=2),'Classificação geral'!U114,""),"")</f>
        <v/>
      </c>
      <c r="HU122" s="254" t="str">
        <f>IFERROR(IF(AND($HM122="mas",'Classificação geral'!$I114=2),'Classificação geral'!V114,""),"")</f>
        <v/>
      </c>
      <c r="HV122" s="254" t="str">
        <f>IFERROR(IF(AND($HM122="mas",'Classificação geral'!$I114=2),'Classificação geral'!J114,""),"")</f>
        <v/>
      </c>
      <c r="HW122" s="254" t="str">
        <f>IFERROR(IF(AND($HM122="mas",'Classificação geral'!$I114=2),'Classificação geral'!W114,""),"")</f>
        <v/>
      </c>
      <c r="HX122" s="254" t="str">
        <f>IFERROR(IF(AND($HM122="mas",'Classificação geral'!$I114=2),'Classificação geral'!Y114,""),"")</f>
        <v/>
      </c>
      <c r="HY122" s="254" t="str">
        <f>IFERROR(IF(AND($HM122="mas",'Classificação geral'!$I114=2),'Classificação geral'!Z114,""),"")</f>
        <v/>
      </c>
      <c r="HZ122" s="254" t="str">
        <f>IFERROR(IF(AND($HM122="mas",'Classificação geral'!$I114=2),'Classificação geral'!L114,""),"")</f>
        <v/>
      </c>
      <c r="IA122" s="254" t="str">
        <f>IFERROR(IF(AND($HM122="mas",'Classificação geral'!$I114=2),'Classificação geral'!$AG114,""),"")</f>
        <v/>
      </c>
      <c r="IB122" s="256" t="str">
        <f>IFERROR(RANK(IA122,IA:IA,0)+ COUNTIF($IA$13:IA$13,IA122),"")</f>
        <v/>
      </c>
      <c r="IC122" s="244"/>
      <c r="ID122" s="254" t="str">
        <f>IFERROR(IF(AND('Classificação geral'!$H114="fem",'Classificação geral'!$I114=3,'Classificação geral'!$F114="Mini"),'Classificação geral'!$A114,""),"")</f>
        <v/>
      </c>
      <c r="IE122" s="254" t="str">
        <f>IFERROR(IF(AND('Classificação geral'!$H114="fem",'Classificação geral'!$I114=3,'Classificação geral'!$F114="Mini"),'Classificação geral'!$B114,""),"")</f>
        <v/>
      </c>
      <c r="IF122" s="255" t="str">
        <f>IF($IE122='Classificação geral'!$B114,'Classificação geral'!$C114,"")</f>
        <v/>
      </c>
      <c r="IG122" s="255" t="str">
        <f>IF($IE122='Classificação geral'!$B114,'Classificação geral'!$D114,"")</f>
        <v/>
      </c>
      <c r="IH122" s="255" t="str">
        <f>IF($IE122='Classificação geral'!$B114,'Classificação geral'!$H114,"")</f>
        <v/>
      </c>
      <c r="II122" s="255" t="str">
        <f>IF($IH122='Classificação geral'!$H114,'Classificação geral'!$I114,"")</f>
        <v/>
      </c>
      <c r="IJ122" s="255" t="str">
        <f>IF($II122='Classificação geral'!$I114,'Classificação geral'!$N114,"")</f>
        <v/>
      </c>
      <c r="IK122" s="255" t="str">
        <f>IF($II122='Classificação geral'!$I114,'Classificação geral'!$Q114,"")</f>
        <v/>
      </c>
      <c r="IL122" s="255" t="str">
        <f>IF($II122='Classificação geral'!$I114,'Classificação geral'!$R114,"")</f>
        <v/>
      </c>
      <c r="IM122" s="255" t="str">
        <f>IF($II122='Classificação geral'!$I114,'Classificação geral'!$J114,"")</f>
        <v/>
      </c>
      <c r="IN122" s="255" t="str">
        <f>IF($II122='Classificação geral'!$I114,'Classificação geral'!$S114,"")</f>
        <v/>
      </c>
      <c r="IO122" s="255" t="str">
        <f>IF($II122='Classificação geral'!$I114,'Classificação geral'!$U114,"")</f>
        <v/>
      </c>
      <c r="IP122" s="255" t="str">
        <f>IF($II122='Classificação geral'!$I114,'Classificação geral'!$V114,"")</f>
        <v/>
      </c>
      <c r="IQ122" s="255" t="str">
        <f>IF($II122='Classificação geral'!$I114,'Classificação geral'!$K114,"")</f>
        <v/>
      </c>
      <c r="IR122" s="255" t="str">
        <f>IF($II122='Classificação geral'!$I114,'Classificação geral'!$W114,"")</f>
        <v/>
      </c>
      <c r="IS122" s="255" t="str">
        <f>IF($II122='Classificação geral'!$I114,'Classificação geral'!$Y114,"")</f>
        <v/>
      </c>
      <c r="IT122" s="255" t="str">
        <f>IF($II122='Classificação geral'!$I114,'Classificação geral'!$Z114,"")</f>
        <v/>
      </c>
      <c r="IU122" s="255" t="str">
        <f>IF($II122='Classificação geral'!$I114,'Classificação geral'!$L114,"")</f>
        <v/>
      </c>
      <c r="IV122" s="255" t="str">
        <f>IF($II122='Classificação geral'!$I114,'Classificação geral'!$M114,"")</f>
        <v/>
      </c>
      <c r="IW122" s="255" t="str">
        <f>IF($II122='Classificação geral'!$I114,'Classificação geral'!$AG114,"")</f>
        <v/>
      </c>
      <c r="IX122" s="256" t="str">
        <f>IFERROR(RANK(IW122,IW:IW,0)+ COUNTIF($IW$13:IW120,IW122),"")</f>
        <v/>
      </c>
      <c r="IY122" s="244"/>
      <c r="IZ122" s="254" t="str">
        <f>IFERROR(IF(AND('Classificação geral'!$H114="mas",'Classificação geral'!$I114=3,'Classificação geral'!$F114="Mini"),'Classificação geral'!$A114,""),"")</f>
        <v/>
      </c>
      <c r="JA122" s="254" t="str">
        <f>IFERROR(IF(AND('Classificação geral'!$H114="mas",'Classificação geral'!$I114=3,'Classificação geral'!$F114="Mini"),'Classificação geral'!$B114,""),"")</f>
        <v/>
      </c>
      <c r="JB122" s="255" t="str">
        <f>IF($JA122='Classificação geral'!$B114,'Classificação geral'!$C114,"")</f>
        <v/>
      </c>
      <c r="JC122" s="255" t="str">
        <f>IF($JA122='Classificação geral'!$B114,'Classificação geral'!$D114,"")</f>
        <v/>
      </c>
      <c r="JD122" s="255" t="str">
        <f>IF($JA122='Classificação geral'!$B114,'Classificação geral'!$H114,"")</f>
        <v/>
      </c>
      <c r="JE122" s="254" t="str">
        <f>IFERROR(IF(AND($JD122="mas",'Classificação geral'!$I114=3),'Classificação geral'!I114,""),"")</f>
        <v/>
      </c>
      <c r="JF122" s="254" t="str">
        <f>IFERROR(IF(AND($JD122="mas",'Classificação geral'!$I114=3),'Classificação geral'!N114,""),"")</f>
        <v/>
      </c>
      <c r="JG122" s="254" t="str">
        <f>IFERROR(IF(AND($JD122="mas",'Classificação geral'!$I114=3),'Classificação geral'!Q114,""),"")</f>
        <v/>
      </c>
      <c r="JH122" s="254" t="str">
        <f>IFERROR(IF(AND($JD122="mas",'Classificação geral'!$I114=3),'Classificação geral'!R114,""),"")</f>
        <v/>
      </c>
      <c r="JI122" s="254" t="str">
        <f>IFERROR(IF(AND($JD122="mas",'Classificação geral'!$I114=3),'Classificação geral'!J114,""),"")</f>
        <v/>
      </c>
      <c r="JJ122" s="254" t="str">
        <f>IFERROR(IF(AND($JD122="mas",'Classificação geral'!$I114=3),'Classificação geral'!S114,""),"")</f>
        <v/>
      </c>
      <c r="JK122" s="254" t="str">
        <f>IFERROR(IF(AND($JD122="mas",'Classificação geral'!$I114=3),'Classificação geral'!U114,""),"")</f>
        <v/>
      </c>
      <c r="JL122" s="254" t="str">
        <f>IFERROR(IF(AND($JD122="mas",'Classificação geral'!$I114=3),'Classificação geral'!V114,""),"")</f>
        <v/>
      </c>
      <c r="JM122" s="254" t="str">
        <f>IFERROR(IF(AND($JD122="mas",'Classificação geral'!$I114=3),'Classificação geral'!K114,""),"")</f>
        <v/>
      </c>
      <c r="JN122" s="254" t="str">
        <f>IFERROR(IF(AND($JD122="mas",'Classificação geral'!$I114=3),'Classificação geral'!W114,""),"")</f>
        <v/>
      </c>
      <c r="JO122" s="254" t="str">
        <f>IFERROR(IF(AND($JD122="mas",'Classificação geral'!$I114=3),'Classificação geral'!Y114,""),"")</f>
        <v/>
      </c>
      <c r="JP122" s="254" t="str">
        <f>IFERROR(IF(AND($JD122="mas",'Classificação geral'!$I114=3),'Classificação geral'!Z114,""),"")</f>
        <v/>
      </c>
      <c r="JQ122" s="254" t="str">
        <f>IFERROR(IF(AND($JD122="mas",'Classificação geral'!$I114=3),'Classificação geral'!L114,""),"")</f>
        <v/>
      </c>
      <c r="JR122" s="254" t="str">
        <f>IFERROR(IF(AND($JD122="mas",'Classificação geral'!$I114=3),'Classificação geral'!$AG114,""),"")</f>
        <v/>
      </c>
      <c r="JS122" s="256" t="str">
        <f>IFERROR(RANK(JR122,JR:JR,0)+ COUNTIF(JR$13:$JR120,JR122),"")</f>
        <v/>
      </c>
    </row>
    <row r="123" spans="1:279" s="230" customFormat="1" ht="24.75" customHeight="1" x14ac:dyDescent="0.4">
      <c r="A123" s="221"/>
      <c r="B123" s="233"/>
      <c r="C123" s="222"/>
      <c r="D123" s="222"/>
      <c r="E123" s="222"/>
      <c r="F123" s="223"/>
      <c r="G123" s="223"/>
      <c r="H123" s="223"/>
      <c r="I123" s="223"/>
      <c r="J123" s="223"/>
      <c r="K123" s="223"/>
      <c r="L123" s="223"/>
      <c r="M123" s="223"/>
      <c r="N123" s="223"/>
      <c r="O123" s="223"/>
      <c r="P123" s="223"/>
      <c r="Q123" s="223"/>
      <c r="R123" s="223"/>
      <c r="S123" s="223"/>
      <c r="T123" s="223"/>
      <c r="U123" s="223"/>
      <c r="V123" s="224"/>
      <c r="W123" s="224"/>
      <c r="X123" s="224"/>
      <c r="Y123" s="224"/>
      <c r="Z123" s="225"/>
      <c r="AA123" s="225"/>
      <c r="AB123" s="222"/>
      <c r="AC123" s="226"/>
      <c r="AD123" s="226"/>
      <c r="AE123" s="226"/>
      <c r="AF123" s="226"/>
      <c r="AG123" s="226"/>
      <c r="AH123" s="226"/>
      <c r="AI123" s="226"/>
      <c r="AJ123" s="226"/>
      <c r="AK123" s="226"/>
      <c r="AL123" s="226"/>
      <c r="AM123" s="226"/>
      <c r="AN123" s="226"/>
      <c r="AO123" s="226"/>
      <c r="AP123" s="226"/>
      <c r="AQ123" s="226"/>
      <c r="AR123" s="226"/>
      <c r="AS123" s="224"/>
      <c r="AT123" s="221"/>
      <c r="AU123" s="221"/>
      <c r="AV123" s="224"/>
      <c r="AW123" s="222"/>
      <c r="AX123" s="222"/>
      <c r="AY123" s="223"/>
      <c r="AZ123" s="223"/>
      <c r="BA123" s="223"/>
      <c r="BB123" s="223"/>
      <c r="BC123" s="223"/>
      <c r="BD123" s="223"/>
      <c r="BE123" s="223"/>
      <c r="BF123" s="223"/>
      <c r="BG123" s="223"/>
      <c r="BH123" s="223"/>
      <c r="BI123" s="223"/>
      <c r="BJ123" s="223"/>
      <c r="BK123" s="223"/>
      <c r="BL123" s="223"/>
      <c r="BM123" s="223"/>
      <c r="BN123" s="223"/>
      <c r="BO123" s="223"/>
      <c r="BP123" s="224"/>
      <c r="BQ123" s="224"/>
      <c r="BR123" s="224"/>
      <c r="BS123" s="224"/>
      <c r="BT123" s="225"/>
      <c r="BU123" s="225"/>
      <c r="BV123" s="223"/>
      <c r="BW123" s="226"/>
      <c r="BX123" s="226"/>
      <c r="BY123" s="226"/>
      <c r="BZ123" s="226"/>
      <c r="CA123" s="226"/>
      <c r="CB123" s="226"/>
      <c r="CC123" s="226"/>
      <c r="CD123" s="226"/>
      <c r="CE123" s="226"/>
      <c r="CF123" s="226"/>
      <c r="CG123" s="226"/>
      <c r="CH123" s="226"/>
      <c r="CI123" s="226"/>
      <c r="CJ123" s="226"/>
      <c r="CK123" s="226"/>
      <c r="CL123" s="226"/>
      <c r="CM123" s="224"/>
      <c r="CN123" s="221"/>
      <c r="CO123" s="221"/>
      <c r="CP123" s="233"/>
      <c r="CQ123" s="222"/>
      <c r="CR123" s="222"/>
      <c r="CS123" s="225"/>
      <c r="CT123" s="223"/>
      <c r="CU123" s="223"/>
      <c r="CV123" s="223"/>
      <c r="CW123" s="223"/>
      <c r="CX123" s="223"/>
      <c r="CY123" s="223"/>
      <c r="CZ123" s="223"/>
      <c r="DA123" s="223"/>
      <c r="DB123" s="223"/>
      <c r="DC123" s="223"/>
      <c r="DD123" s="223"/>
      <c r="DE123" s="223"/>
      <c r="DF123" s="223"/>
      <c r="DG123" s="223"/>
      <c r="DH123" s="223"/>
      <c r="DI123" s="223"/>
      <c r="DJ123" s="224"/>
      <c r="DK123" s="224"/>
      <c r="DL123" s="224"/>
      <c r="DM123" s="224"/>
      <c r="DN123" s="225"/>
      <c r="DO123" s="225"/>
      <c r="DP123" s="225"/>
      <c r="DQ123" s="226"/>
      <c r="DR123" s="226"/>
      <c r="DS123" s="226"/>
      <c r="DT123" s="226"/>
      <c r="DU123" s="226"/>
      <c r="DV123" s="226"/>
      <c r="DW123" s="226"/>
      <c r="DX123" s="226"/>
      <c r="DY123" s="226"/>
      <c r="DZ123" s="226"/>
      <c r="EA123" s="226"/>
      <c r="EB123" s="226"/>
      <c r="EC123" s="226"/>
      <c r="ED123" s="226"/>
      <c r="EE123" s="226"/>
      <c r="EF123" s="226"/>
      <c r="EG123" s="224"/>
      <c r="EH123" s="221"/>
      <c r="EI123" s="221"/>
      <c r="EJ123" s="221"/>
      <c r="EK123" s="221"/>
      <c r="EL123" s="221"/>
      <c r="EM123" s="221"/>
      <c r="EN123" s="221"/>
      <c r="EO123" s="221"/>
      <c r="EP123" s="221"/>
      <c r="EQ123" s="221"/>
      <c r="ER123" s="221"/>
      <c r="ES123" s="221"/>
      <c r="ET123" s="221"/>
      <c r="EU123" s="254" t="str">
        <f>IFERROR(IF(AND('Classificação geral'!$H115="FEM",'Classificação geral'!$I115=1,'Classificação geral'!$F115="Mini"),'Classificação geral'!$A115,""),"")</f>
        <v/>
      </c>
      <c r="EV123" s="254" t="str">
        <f>IFERROR(IF(AND('Classificação geral'!$H115="FEM",'Classificação geral'!$I115=1,'Classificação geral'!F115="Mini"),'Classificação geral'!$B115,""),"")</f>
        <v/>
      </c>
      <c r="EW123" s="255" t="str">
        <f>IF($EV123='Classificação geral'!$B115,'Classificação geral'!$C115,"")</f>
        <v/>
      </c>
      <c r="EX123" s="255" t="str">
        <f>IF($EV123='Classificação geral'!$B115,'Classificação geral'!$D115,"")</f>
        <v/>
      </c>
      <c r="EY123" s="255" t="str">
        <f>IF($EV123='Classificação geral'!$B115,'Classificação geral'!$H115,"")</f>
        <v/>
      </c>
      <c r="EZ123" s="255" t="str">
        <f>IF($EY123='Classificação geral'!$H115,'Classificação geral'!$I115,"")</f>
        <v/>
      </c>
      <c r="FA123" s="255" t="str">
        <f>IF($EZ123='Classificação geral'!$I115,'Classificação geral'!$N115,"")</f>
        <v/>
      </c>
      <c r="FB123" s="255" t="str">
        <f>IF($EZ123='Classificação geral'!$I115,'Classificação geral'!$Q115,"")</f>
        <v/>
      </c>
      <c r="FC123" s="255" t="str">
        <f>IF($EZ123='Classificação geral'!$I115,'Classificação geral'!$R115,"")</f>
        <v/>
      </c>
      <c r="FD123" s="255" t="str">
        <f>IF($EZ123='Classificação geral'!$I115,'Classificação geral'!$J115,"")</f>
        <v/>
      </c>
      <c r="FE123" s="255" t="str">
        <f>IF($EZ123='Classificação geral'!$I115,'Classificação geral'!$S115,"")</f>
        <v/>
      </c>
      <c r="FF123" s="255" t="str">
        <f>IF($EZ123='Classificação geral'!$I115,'Classificação geral'!$U115,"")</f>
        <v/>
      </c>
      <c r="FG123" s="255" t="str">
        <f>IF($EZ123='Classificação geral'!$I115,'Classificação geral'!$V115,"")</f>
        <v/>
      </c>
      <c r="FH123" s="255" t="str">
        <f>IF($EZ123='Classificação geral'!$I115,'Classificação geral'!$K115,"")</f>
        <v/>
      </c>
      <c r="FI123" s="255" t="str">
        <f>IF($EZ123='Classificação geral'!$I115,'Classificação geral'!$W115,"")</f>
        <v/>
      </c>
      <c r="FJ123" s="255" t="str">
        <f>IF($EZ123='Classificação geral'!$I115,'Classificação geral'!$Y115,"")</f>
        <v/>
      </c>
      <c r="FK123" s="255" t="str">
        <f>IF($EZ123='Classificação geral'!$I115,'Classificação geral'!$Z115,"")</f>
        <v/>
      </c>
      <c r="FL123" s="255" t="str">
        <f>IF($EZ123='Classificação geral'!$I115,'Classificação geral'!$L115,"")</f>
        <v/>
      </c>
      <c r="FM123" s="255" t="str">
        <f>IF($EZ123='Classificação geral'!$I115,'Classificação geral'!$M115,"")</f>
        <v/>
      </c>
      <c r="FN123" s="255" t="str">
        <f>IF($EZ123='Classificação geral'!$I115,'Classificação geral'!$AG115,"")</f>
        <v/>
      </c>
      <c r="FO123" s="256" t="str">
        <f>IFERROR(RANK(FN123,FN:FN,0)+ COUNTIF($FN$13:FN122,FN123),"")</f>
        <v/>
      </c>
      <c r="FP123" s="244"/>
      <c r="FQ123" s="254" t="str">
        <f>IFERROR(IF(AND('Classificação geral'!$H115="mas",'Classificação geral'!$I115=1,'Classificação geral'!$F115="Mini"),'Classificação geral'!$A115,""),"")</f>
        <v/>
      </c>
      <c r="FR123" s="254" t="str">
        <f>IFERROR(IF(AND('Classificação geral'!$H115="mas",'Classificação geral'!$I115=1,'Classificação geral'!$F115="Mini"),'Classificação geral'!$B115,""),"")</f>
        <v/>
      </c>
      <c r="FS123" s="255" t="str">
        <f>IF($FR123='Classificação geral'!$B115,'Classificação geral'!$C115,"")</f>
        <v/>
      </c>
      <c r="FT123" s="255" t="str">
        <f>IF($FR123='Classificação geral'!$B115,'Classificação geral'!$D115,"")</f>
        <v/>
      </c>
      <c r="FU123" s="255" t="str">
        <f>IF($FR123='Classificação geral'!$B115,'Classificação geral'!$H115,"")</f>
        <v/>
      </c>
      <c r="FV123" s="254" t="str">
        <f>IFERROR(IF(AND($FU123="mas",'Classificação geral'!$I115=1),'Classificação geral'!I115,""),"")</f>
        <v/>
      </c>
      <c r="FW123" s="254" t="str">
        <f>IFERROR(IF(AND($FU123="mas",'Classificação geral'!$I115=1),'Classificação geral'!N115,""),"")</f>
        <v/>
      </c>
      <c r="FX123" s="254" t="str">
        <f>IFERROR(IF(AND($FU123="mas",'Classificação geral'!$I115=1),'Classificação geral'!Q115,""),"")</f>
        <v/>
      </c>
      <c r="FY123" s="254" t="str">
        <f>IFERROR(IF(AND($FU123="mas",'Classificação geral'!$I115=1),'Classificação geral'!R115,""),"")</f>
        <v/>
      </c>
      <c r="FZ123" s="254" t="str">
        <f>IFERROR(IF(AND($FU123="mas",'Classificação geral'!$I115=1),'Classificação geral'!J115,""),"")</f>
        <v/>
      </c>
      <c r="GA123" s="254" t="str">
        <f>IFERROR(IF(AND($FU123="mas",'Classificação geral'!$I115=1),'Classificação geral'!S115,""),"")</f>
        <v/>
      </c>
      <c r="GB123" s="254" t="str">
        <f>IFERROR(IF(AND($FU123="mas",'Classificação geral'!$I115=1),'Classificação geral'!U115,""),"")</f>
        <v/>
      </c>
      <c r="GC123" s="254" t="str">
        <f>IFERROR(IF(AND($FU123="mas",'Classificação geral'!$I115=1),'Classificação geral'!V115,""),"")</f>
        <v/>
      </c>
      <c r="GD123" s="254" t="str">
        <f>IFERROR(IF(AND($FU123="mas",'Classificação geral'!$I115=1),'Classificação geral'!K115,""),"")</f>
        <v/>
      </c>
      <c r="GE123" s="254" t="str">
        <f>IFERROR(IF(AND($FU123="mas",'Classificação geral'!$I115=1),'Classificação geral'!W115,""),"")</f>
        <v/>
      </c>
      <c r="GF123" s="254" t="str">
        <f>IFERROR(IF(AND($FU123="mas",'Classificação geral'!$I115=1),'Classificação geral'!Y115,""),"")</f>
        <v/>
      </c>
      <c r="GG123" s="254" t="str">
        <f>IFERROR(IF(AND($FU123="mas",'Classificação geral'!$I115=1),'Classificação geral'!Z115,""),"")</f>
        <v/>
      </c>
      <c r="GH123" s="254" t="str">
        <f>IFERROR(IF(AND($FU123="mas",'Classificação geral'!$I115=1),'Classificação geral'!L115,""),"")</f>
        <v/>
      </c>
      <c r="GI123" s="254" t="str">
        <f>IFERROR(IF(AND($FU123="mas",'Classificação geral'!$I115=1),'Classificação geral'!M115,""),"")</f>
        <v/>
      </c>
      <c r="GJ123" s="302" t="str">
        <f>IFERROR(IF(AND($FU123="mas",'Classificação geral'!$I115=1),'Classificação geral'!AG115,""),"")</f>
        <v/>
      </c>
      <c r="GK123" s="256" t="str">
        <f>IFERROR(RANK(GJ123,GJ:GJ,0)+ COUNTIF($GJ$13:GJ122,GJ123),"")</f>
        <v/>
      </c>
      <c r="GL123" s="244"/>
      <c r="GM123" s="254" t="str">
        <f>IFERROR(IF(AND('Classificação geral'!$H115="fem",'Classificação geral'!$I115=2,'Classificação geral'!$F115="Mini"),'Classificação geral'!$A115,""),"")</f>
        <v/>
      </c>
      <c r="GN123" s="254" t="str">
        <f>IFERROR(IF(AND('Classificação geral'!$H115="fem",'Classificação geral'!$I115=2,'Classificação geral'!$F115="Mini"),'Classificação geral'!$B115,""),"")</f>
        <v/>
      </c>
      <c r="GO123" s="255" t="str">
        <f>IF($GN123='Classificação geral'!$B115,'Classificação geral'!$C115,"")</f>
        <v/>
      </c>
      <c r="GP123" s="255" t="str">
        <f>IF($GN123='Classificação geral'!$B115,'Classificação geral'!$D115,"")</f>
        <v/>
      </c>
      <c r="GQ123" s="255" t="str">
        <f>IF($GN123='Classificação geral'!$B115,'Classificação geral'!$H115,"")</f>
        <v/>
      </c>
      <c r="GR123" s="254" t="str">
        <f>IFERROR(IF(AND($GQ123="fem",'Classificação geral'!$I115=2),'Classificação geral'!I115,""),"")</f>
        <v/>
      </c>
      <c r="GS123" s="254" t="str">
        <f>IFERROR(IF(AND($GQ123="fem",'Classificação geral'!$I115=2),'Classificação geral'!N115,""),"")</f>
        <v/>
      </c>
      <c r="GT123" s="254" t="str">
        <f>IFERROR(IF(AND($GQ123="fem",'Classificação geral'!$I115=2),'Classificação geral'!Q115,""),"")</f>
        <v/>
      </c>
      <c r="GU123" s="254" t="str">
        <f>IFERROR(IF(AND($GQ123="fem",'Classificação geral'!$I115=2),'Classificação geral'!R115,""),"")</f>
        <v/>
      </c>
      <c r="GV123" s="254" t="str">
        <f>IFERROR(IF(AND($GQ123="fem",'Classificação geral'!$I115=2),'Classificação geral'!J115,""),"")</f>
        <v/>
      </c>
      <c r="GW123" s="254" t="str">
        <f>IFERROR(IF(AND($GQ123="fem",'Classificação geral'!$I115=2),'Classificação geral'!S115,""),"")</f>
        <v/>
      </c>
      <c r="GX123" s="254" t="str">
        <f>IFERROR(IF(AND($GQ123="fem",'Classificação geral'!$I115=2),'Classificação geral'!U115,""),"")</f>
        <v/>
      </c>
      <c r="GY123" s="254" t="str">
        <f>IFERROR(IF(AND($GQ123="fem",'Classificação geral'!$I115=2),'Classificação geral'!V115,""),"")</f>
        <v/>
      </c>
      <c r="GZ123" s="254" t="str">
        <f>IFERROR(IF(AND($GQ123="fem",'Classificação geral'!$I115=2),'Classificação geral'!K115,""),"")</f>
        <v/>
      </c>
      <c r="HA123" s="254" t="str">
        <f>IFERROR(IF(AND($GQ123="fem",'Classificação geral'!$I115=2),'Classificação geral'!W115,""),"")</f>
        <v/>
      </c>
      <c r="HB123" s="254" t="str">
        <f>IFERROR(IF(AND($GQ123="fem",'Classificação geral'!$I115=2),'Classificação geral'!Y115,""),"")</f>
        <v/>
      </c>
      <c r="HC123" s="254" t="str">
        <f>IFERROR(IF(AND($GQ123="fem",'Classificação geral'!$I115=2),'Classificação geral'!Z115,""),"")</f>
        <v/>
      </c>
      <c r="HD123" s="254" t="str">
        <f>IFERROR(IF(AND($GQ123="fem",'Classificação geral'!$I115=2),'Classificação geral'!L115,""),"")</f>
        <v/>
      </c>
      <c r="HE123" s="254" t="str">
        <f>IFERROR(IF(AND($GQ123="fem",'Classificação geral'!$I115=2),'Classificação geral'!M115,""),"")</f>
        <v/>
      </c>
      <c r="HF123" s="254" t="str">
        <f>IFERROR(IF(AND($GQ123="fem",'Classificação geral'!$I115=2),'Classificação geral'!AG115,""),"")</f>
        <v/>
      </c>
      <c r="HG123" s="256" t="str">
        <f>IFERROR(RANK(HF123,HF:HF,0)+ COUNTIF(HF$13:$HF121,HF123),"")</f>
        <v/>
      </c>
      <c r="HH123" s="244"/>
      <c r="HI123" s="254" t="str">
        <f>IFERROR(IF(AND('Classificação geral'!$H115="mas",'Classificação geral'!$I115=2,'Classificação geral'!$F115="Mini"),'Classificação geral'!$A115,""),"")</f>
        <v/>
      </c>
      <c r="HJ123" s="254" t="str">
        <f>IFERROR(IF(AND('Classificação geral'!$H115="mas",'Classificação geral'!$I115=2,'Classificação geral'!$F115="Mini"),'Classificação geral'!$B115,""),"")</f>
        <v/>
      </c>
      <c r="HK123" s="255" t="str">
        <f>IF($HJ123='Classificação geral'!$B115,'Classificação geral'!$C115,"")</f>
        <v/>
      </c>
      <c r="HL123" s="255" t="str">
        <f>IF($HJ123='Classificação geral'!$B115,'Classificação geral'!$D115,"")</f>
        <v/>
      </c>
      <c r="HM123" s="255" t="str">
        <f>IF($HJ123='Classificação geral'!$B115,'Classificação geral'!$H115,"")</f>
        <v/>
      </c>
      <c r="HN123" s="254" t="str">
        <f>IFERROR(IF(AND($HM123="mas",'Classificação geral'!$I115=2),'Classificação geral'!I115,""),"")</f>
        <v/>
      </c>
      <c r="HO123" s="254" t="str">
        <f>IFERROR(IF(AND($HM123="mas",'Classificação geral'!$I115=2),'Classificação geral'!N115,""),"")</f>
        <v/>
      </c>
      <c r="HP123" s="254" t="str">
        <f>IFERROR(IF(AND($HM123="mas",'Classificação geral'!$I115=2),'Classificação geral'!Q115,""),"")</f>
        <v/>
      </c>
      <c r="HQ123" s="254" t="str">
        <f>IFERROR(IF(AND($HM123="mas",'Classificação geral'!$I115=2),'Classificação geral'!R115,""),"")</f>
        <v/>
      </c>
      <c r="HR123" s="254" t="str">
        <f>IFERROR(IF(AND($HM123="mas",'Classificação geral'!$I115=2),'Classificação geral'!J115,""),"")</f>
        <v/>
      </c>
      <c r="HS123" s="254" t="str">
        <f>IFERROR(IF(AND($HM123="mas",'Classificação geral'!$I115=2),'Classificação geral'!S115,""),"")</f>
        <v/>
      </c>
      <c r="HT123" s="254" t="str">
        <f>IFERROR(IF(AND($HM123="mas",'Classificação geral'!$I115=2),'Classificação geral'!U115,""),"")</f>
        <v/>
      </c>
      <c r="HU123" s="254" t="str">
        <f>IFERROR(IF(AND($HM123="mas",'Classificação geral'!$I115=2),'Classificação geral'!V115,""),"")</f>
        <v/>
      </c>
      <c r="HV123" s="254" t="str">
        <f>IFERROR(IF(AND($HM123="mas",'Classificação geral'!$I115=2),'Classificação geral'!J115,""),"")</f>
        <v/>
      </c>
      <c r="HW123" s="254" t="str">
        <f>IFERROR(IF(AND($HM123="mas",'Classificação geral'!$I115=2),'Classificação geral'!W115,""),"")</f>
        <v/>
      </c>
      <c r="HX123" s="254" t="str">
        <f>IFERROR(IF(AND($HM123="mas",'Classificação geral'!$I115=2),'Classificação geral'!Y115,""),"")</f>
        <v/>
      </c>
      <c r="HY123" s="254" t="str">
        <f>IFERROR(IF(AND($HM123="mas",'Classificação geral'!$I115=2),'Classificação geral'!Z115,""),"")</f>
        <v/>
      </c>
      <c r="HZ123" s="254" t="str">
        <f>IFERROR(IF(AND($HM123="mas",'Classificação geral'!$I115=2),'Classificação geral'!L115,""),"")</f>
        <v/>
      </c>
      <c r="IA123" s="254" t="str">
        <f>IFERROR(IF(AND($HM123="mas",'Classificação geral'!$I115=2),'Classificação geral'!$AG115,""),"")</f>
        <v/>
      </c>
      <c r="IB123" s="256" t="str">
        <f>IFERROR(RANK(IA123,IA:IA,0)+ COUNTIF($IA$13:IA$13,IA123),"")</f>
        <v/>
      </c>
      <c r="IC123" s="244"/>
      <c r="ID123" s="254" t="str">
        <f>IFERROR(IF(AND('Classificação geral'!$H115="fem",'Classificação geral'!$I115=3,'Classificação geral'!$F115="Mini"),'Classificação geral'!$A115,""),"")</f>
        <v/>
      </c>
      <c r="IE123" s="254" t="str">
        <f>IFERROR(IF(AND('Classificação geral'!$H115="fem",'Classificação geral'!$I115=3,'Classificação geral'!$F115="Mini"),'Classificação geral'!$B115,""),"")</f>
        <v/>
      </c>
      <c r="IF123" s="255" t="str">
        <f>IF($IE123='Classificação geral'!$B115,'Classificação geral'!$C115,"")</f>
        <v/>
      </c>
      <c r="IG123" s="255" t="str">
        <f>IF($IE123='Classificação geral'!$B115,'Classificação geral'!$D115,"")</f>
        <v/>
      </c>
      <c r="IH123" s="255" t="str">
        <f>IF($IE123='Classificação geral'!$B115,'Classificação geral'!$H115,"")</f>
        <v/>
      </c>
      <c r="II123" s="255" t="str">
        <f>IF($IH123='Classificação geral'!$H115,'Classificação geral'!$I115,"")</f>
        <v/>
      </c>
      <c r="IJ123" s="255" t="str">
        <f>IF($II123='Classificação geral'!$I115,'Classificação geral'!$N115,"")</f>
        <v/>
      </c>
      <c r="IK123" s="255" t="str">
        <f>IF($II123='Classificação geral'!$I115,'Classificação geral'!$Q115,"")</f>
        <v/>
      </c>
      <c r="IL123" s="255" t="str">
        <f>IF($II123='Classificação geral'!$I115,'Classificação geral'!$R115,"")</f>
        <v/>
      </c>
      <c r="IM123" s="255" t="str">
        <f>IF($II123='Classificação geral'!$I115,'Classificação geral'!$J115,"")</f>
        <v/>
      </c>
      <c r="IN123" s="255" t="str">
        <f>IF($II123='Classificação geral'!$I115,'Classificação geral'!$S115,"")</f>
        <v/>
      </c>
      <c r="IO123" s="255" t="str">
        <f>IF($II123='Classificação geral'!$I115,'Classificação geral'!$U115,"")</f>
        <v/>
      </c>
      <c r="IP123" s="255" t="str">
        <f>IF($II123='Classificação geral'!$I115,'Classificação geral'!$V115,"")</f>
        <v/>
      </c>
      <c r="IQ123" s="255" t="str">
        <f>IF($II123='Classificação geral'!$I115,'Classificação geral'!$K115,"")</f>
        <v/>
      </c>
      <c r="IR123" s="255" t="str">
        <f>IF($II123='Classificação geral'!$I115,'Classificação geral'!$W115,"")</f>
        <v/>
      </c>
      <c r="IS123" s="255" t="str">
        <f>IF($II123='Classificação geral'!$I115,'Classificação geral'!$Y115,"")</f>
        <v/>
      </c>
      <c r="IT123" s="255" t="str">
        <f>IF($II123='Classificação geral'!$I115,'Classificação geral'!$Z115,"")</f>
        <v/>
      </c>
      <c r="IU123" s="255" t="str">
        <f>IF($II123='Classificação geral'!$I115,'Classificação geral'!$L115,"")</f>
        <v/>
      </c>
      <c r="IV123" s="255" t="str">
        <f>IF($II123='Classificação geral'!$I115,'Classificação geral'!$M115,"")</f>
        <v/>
      </c>
      <c r="IW123" s="255" t="str">
        <f>IF($II123='Classificação geral'!$I115,'Classificação geral'!$AG115,"")</f>
        <v/>
      </c>
      <c r="IX123" s="256" t="str">
        <f>IFERROR(RANK(IW123,IW:IW,0)+ COUNTIF($IW$13:IW121,IW123),"")</f>
        <v/>
      </c>
      <c r="IY123" s="244"/>
      <c r="IZ123" s="254" t="str">
        <f>IFERROR(IF(AND('Classificação geral'!$H115="mas",'Classificação geral'!$I115=3,'Classificação geral'!$F115="Mini"),'Classificação geral'!$A115,""),"")</f>
        <v/>
      </c>
      <c r="JA123" s="254" t="str">
        <f>IFERROR(IF(AND('Classificação geral'!$H115="mas",'Classificação geral'!$I115=3,'Classificação geral'!$F115="Mini"),'Classificação geral'!$B115,""),"")</f>
        <v/>
      </c>
      <c r="JB123" s="255" t="str">
        <f>IF($JA123='Classificação geral'!$B115,'Classificação geral'!$C115,"")</f>
        <v/>
      </c>
      <c r="JC123" s="255" t="str">
        <f>IF($JA123='Classificação geral'!$B115,'Classificação geral'!$D115,"")</f>
        <v/>
      </c>
      <c r="JD123" s="255" t="str">
        <f>IF($JA123='Classificação geral'!$B115,'Classificação geral'!$H115,"")</f>
        <v/>
      </c>
      <c r="JE123" s="254" t="str">
        <f>IFERROR(IF(AND($JD123="mas",'Classificação geral'!$I115=3),'Classificação geral'!I115,""),"")</f>
        <v/>
      </c>
      <c r="JF123" s="254" t="str">
        <f>IFERROR(IF(AND($JD123="mas",'Classificação geral'!$I115=3),'Classificação geral'!N115,""),"")</f>
        <v/>
      </c>
      <c r="JG123" s="254" t="str">
        <f>IFERROR(IF(AND($JD123="mas",'Classificação geral'!$I115=3),'Classificação geral'!Q115,""),"")</f>
        <v/>
      </c>
      <c r="JH123" s="254" t="str">
        <f>IFERROR(IF(AND($JD123="mas",'Classificação geral'!$I115=3),'Classificação geral'!R115,""),"")</f>
        <v/>
      </c>
      <c r="JI123" s="254" t="str">
        <f>IFERROR(IF(AND($JD123="mas",'Classificação geral'!$I115=3),'Classificação geral'!J115,""),"")</f>
        <v/>
      </c>
      <c r="JJ123" s="254" t="str">
        <f>IFERROR(IF(AND($JD123="mas",'Classificação geral'!$I115=3),'Classificação geral'!S115,""),"")</f>
        <v/>
      </c>
      <c r="JK123" s="254" t="str">
        <f>IFERROR(IF(AND($JD123="mas",'Classificação geral'!$I115=3),'Classificação geral'!U115,""),"")</f>
        <v/>
      </c>
      <c r="JL123" s="254" t="str">
        <f>IFERROR(IF(AND($JD123="mas",'Classificação geral'!$I115=3),'Classificação geral'!V115,""),"")</f>
        <v/>
      </c>
      <c r="JM123" s="254" t="str">
        <f>IFERROR(IF(AND($JD123="mas",'Classificação geral'!$I115=3),'Classificação geral'!K115,""),"")</f>
        <v/>
      </c>
      <c r="JN123" s="254" t="str">
        <f>IFERROR(IF(AND($JD123="mas",'Classificação geral'!$I115=3),'Classificação geral'!W115,""),"")</f>
        <v/>
      </c>
      <c r="JO123" s="254" t="str">
        <f>IFERROR(IF(AND($JD123="mas",'Classificação geral'!$I115=3),'Classificação geral'!Y115,""),"")</f>
        <v/>
      </c>
      <c r="JP123" s="254" t="str">
        <f>IFERROR(IF(AND($JD123="mas",'Classificação geral'!$I115=3),'Classificação geral'!Z115,""),"")</f>
        <v/>
      </c>
      <c r="JQ123" s="254" t="str">
        <f>IFERROR(IF(AND($JD123="mas",'Classificação geral'!$I115=3),'Classificação geral'!L115,""),"")</f>
        <v/>
      </c>
      <c r="JR123" s="254" t="str">
        <f>IFERROR(IF(AND($JD123="mas",'Classificação geral'!$I115=3),'Classificação geral'!$AG115,""),"")</f>
        <v/>
      </c>
      <c r="JS123" s="256" t="str">
        <f>IFERROR(RANK(JR123,JR:JR,0)+ COUNTIF(JR$13:$JR121,JR123),"")</f>
        <v/>
      </c>
    </row>
    <row r="124" spans="1:279" s="230" customFormat="1" ht="24.75" customHeight="1" x14ac:dyDescent="0.4">
      <c r="A124" s="221"/>
      <c r="B124" s="233"/>
      <c r="C124" s="222"/>
      <c r="D124" s="222"/>
      <c r="E124" s="222"/>
      <c r="F124" s="223"/>
      <c r="G124" s="223"/>
      <c r="H124" s="223"/>
      <c r="I124" s="223"/>
      <c r="J124" s="223"/>
      <c r="K124" s="223"/>
      <c r="L124" s="223"/>
      <c r="M124" s="223"/>
      <c r="N124" s="223"/>
      <c r="O124" s="223"/>
      <c r="P124" s="223"/>
      <c r="Q124" s="223"/>
      <c r="R124" s="223"/>
      <c r="S124" s="223"/>
      <c r="T124" s="223"/>
      <c r="U124" s="223"/>
      <c r="V124" s="224"/>
      <c r="W124" s="224"/>
      <c r="X124" s="224"/>
      <c r="Y124" s="224"/>
      <c r="Z124" s="225"/>
      <c r="AA124" s="225"/>
      <c r="AB124" s="222"/>
      <c r="AC124" s="226"/>
      <c r="AD124" s="226"/>
      <c r="AE124" s="226"/>
      <c r="AF124" s="226"/>
      <c r="AG124" s="226"/>
      <c r="AH124" s="226"/>
      <c r="AI124" s="226"/>
      <c r="AJ124" s="226"/>
      <c r="AK124" s="226"/>
      <c r="AL124" s="226"/>
      <c r="AM124" s="226"/>
      <c r="AN124" s="226"/>
      <c r="AO124" s="226"/>
      <c r="AP124" s="226"/>
      <c r="AQ124" s="226"/>
      <c r="AR124" s="226"/>
      <c r="AS124" s="224"/>
      <c r="AT124" s="221"/>
      <c r="AU124" s="221"/>
      <c r="AV124" s="224"/>
      <c r="AW124" s="222"/>
      <c r="AX124" s="222"/>
      <c r="AY124" s="223"/>
      <c r="AZ124" s="223"/>
      <c r="BA124" s="223"/>
      <c r="BB124" s="223"/>
      <c r="BC124" s="223"/>
      <c r="BD124" s="223"/>
      <c r="BE124" s="223"/>
      <c r="BF124" s="223"/>
      <c r="BG124" s="223"/>
      <c r="BH124" s="223"/>
      <c r="BI124" s="223"/>
      <c r="BJ124" s="223"/>
      <c r="BK124" s="223"/>
      <c r="BL124" s="223"/>
      <c r="BM124" s="223"/>
      <c r="BN124" s="223"/>
      <c r="BO124" s="223"/>
      <c r="BP124" s="224"/>
      <c r="BQ124" s="224"/>
      <c r="BR124" s="224"/>
      <c r="BS124" s="224"/>
      <c r="BT124" s="225"/>
      <c r="BU124" s="225"/>
      <c r="BV124" s="223"/>
      <c r="BW124" s="226"/>
      <c r="BX124" s="226"/>
      <c r="BY124" s="226"/>
      <c r="BZ124" s="226"/>
      <c r="CA124" s="226"/>
      <c r="CB124" s="226"/>
      <c r="CC124" s="226"/>
      <c r="CD124" s="226"/>
      <c r="CE124" s="226"/>
      <c r="CF124" s="226"/>
      <c r="CG124" s="226"/>
      <c r="CH124" s="226"/>
      <c r="CI124" s="226"/>
      <c r="CJ124" s="226"/>
      <c r="CK124" s="226"/>
      <c r="CL124" s="226"/>
      <c r="CM124" s="224"/>
      <c r="CN124" s="221"/>
      <c r="CO124" s="221"/>
      <c r="CP124" s="233"/>
      <c r="CQ124" s="222"/>
      <c r="CR124" s="222"/>
      <c r="CS124" s="225"/>
      <c r="CT124" s="223"/>
      <c r="CU124" s="223"/>
      <c r="CV124" s="223"/>
      <c r="CW124" s="223"/>
      <c r="CX124" s="223"/>
      <c r="CY124" s="223"/>
      <c r="CZ124" s="223"/>
      <c r="DA124" s="223"/>
      <c r="DB124" s="223"/>
      <c r="DC124" s="223"/>
      <c r="DD124" s="223"/>
      <c r="DE124" s="223"/>
      <c r="DF124" s="223"/>
      <c r="DG124" s="223"/>
      <c r="DH124" s="223"/>
      <c r="DI124" s="223"/>
      <c r="DJ124" s="224"/>
      <c r="DK124" s="224"/>
      <c r="DL124" s="224"/>
      <c r="DM124" s="224"/>
      <c r="DN124" s="225"/>
      <c r="DO124" s="225"/>
      <c r="DP124" s="225"/>
      <c r="DQ124" s="226"/>
      <c r="DR124" s="226"/>
      <c r="DS124" s="226"/>
      <c r="DT124" s="226"/>
      <c r="DU124" s="226"/>
      <c r="DV124" s="226"/>
      <c r="DW124" s="226"/>
      <c r="DX124" s="226"/>
      <c r="DY124" s="226"/>
      <c r="DZ124" s="226"/>
      <c r="EA124" s="226"/>
      <c r="EB124" s="226"/>
      <c r="EC124" s="226"/>
      <c r="ED124" s="226"/>
      <c r="EE124" s="226"/>
      <c r="EF124" s="226"/>
      <c r="EG124" s="224"/>
      <c r="EH124" s="221"/>
      <c r="EI124" s="221"/>
      <c r="EJ124" s="221"/>
      <c r="EK124" s="221"/>
      <c r="EL124" s="221"/>
      <c r="EM124" s="221"/>
      <c r="EN124" s="221"/>
      <c r="EO124" s="221"/>
      <c r="EP124" s="221"/>
      <c r="EQ124" s="221"/>
      <c r="ER124" s="221"/>
      <c r="ES124" s="221"/>
      <c r="ET124" s="221"/>
      <c r="EU124" s="254" t="str">
        <f>IFERROR(IF(AND('Classificação geral'!$H116="FEM",'Classificação geral'!$I116=1,'Classificação geral'!$F116="Mini"),'Classificação geral'!$A116,""),"")</f>
        <v/>
      </c>
      <c r="EV124" s="254" t="str">
        <f>IFERROR(IF(AND('Classificação geral'!$H116="FEM",'Classificação geral'!$I116=1,'Classificação geral'!F116="Mini"),'Classificação geral'!$B116,""),"")</f>
        <v/>
      </c>
      <c r="EW124" s="255" t="str">
        <f>IF($EV124='Classificação geral'!$B116,'Classificação geral'!$C116,"")</f>
        <v/>
      </c>
      <c r="EX124" s="255" t="str">
        <f>IF($EV124='Classificação geral'!$B116,'Classificação geral'!$D116,"")</f>
        <v/>
      </c>
      <c r="EY124" s="255" t="str">
        <f>IF($EV124='Classificação geral'!$B116,'Classificação geral'!$H116,"")</f>
        <v/>
      </c>
      <c r="EZ124" s="255" t="str">
        <f>IF($EY124='Classificação geral'!$H116,'Classificação geral'!$I116,"")</f>
        <v/>
      </c>
      <c r="FA124" s="255" t="str">
        <f>IF($EZ124='Classificação geral'!$I116,'Classificação geral'!$N116,"")</f>
        <v/>
      </c>
      <c r="FB124" s="255" t="str">
        <f>IF($EZ124='Classificação geral'!$I116,'Classificação geral'!$Q116,"")</f>
        <v/>
      </c>
      <c r="FC124" s="255" t="str">
        <f>IF($EZ124='Classificação geral'!$I116,'Classificação geral'!$R116,"")</f>
        <v/>
      </c>
      <c r="FD124" s="255" t="str">
        <f>IF($EZ124='Classificação geral'!$I116,'Classificação geral'!$J116,"")</f>
        <v/>
      </c>
      <c r="FE124" s="255" t="str">
        <f>IF($EZ124='Classificação geral'!$I116,'Classificação geral'!$S116,"")</f>
        <v/>
      </c>
      <c r="FF124" s="255" t="str">
        <f>IF($EZ124='Classificação geral'!$I116,'Classificação geral'!$U116,"")</f>
        <v/>
      </c>
      <c r="FG124" s="255" t="str">
        <f>IF($EZ124='Classificação geral'!$I116,'Classificação geral'!$V116,"")</f>
        <v/>
      </c>
      <c r="FH124" s="255" t="str">
        <f>IF($EZ124='Classificação geral'!$I116,'Classificação geral'!$K116,"")</f>
        <v/>
      </c>
      <c r="FI124" s="255" t="str">
        <f>IF($EZ124='Classificação geral'!$I116,'Classificação geral'!$W116,"")</f>
        <v/>
      </c>
      <c r="FJ124" s="255" t="str">
        <f>IF($EZ124='Classificação geral'!$I116,'Classificação geral'!$Y116,"")</f>
        <v/>
      </c>
      <c r="FK124" s="255" t="str">
        <f>IF($EZ124='Classificação geral'!$I116,'Classificação geral'!$Z116,"")</f>
        <v/>
      </c>
      <c r="FL124" s="255" t="str">
        <f>IF($EZ124='Classificação geral'!$I116,'Classificação geral'!$L116,"")</f>
        <v/>
      </c>
      <c r="FM124" s="255" t="str">
        <f>IF($EZ124='Classificação geral'!$I116,'Classificação geral'!$M116,"")</f>
        <v/>
      </c>
      <c r="FN124" s="255" t="str">
        <f>IF($EZ124='Classificação geral'!$I116,'Classificação geral'!$AG116,"")</f>
        <v/>
      </c>
      <c r="FO124" s="256" t="str">
        <f>IFERROR(RANK(FN124,FN:FN,0)+ COUNTIF($FN$13:FN123,FN124),"")</f>
        <v/>
      </c>
      <c r="FP124" s="244"/>
      <c r="FQ124" s="254" t="str">
        <f>IFERROR(IF(AND('Classificação geral'!$H116="mas",'Classificação geral'!$I116=1,'Classificação geral'!$F116="Mini"),'Classificação geral'!$A116,""),"")</f>
        <v/>
      </c>
      <c r="FR124" s="254" t="str">
        <f>IFERROR(IF(AND('Classificação geral'!$H116="mas",'Classificação geral'!$I116=1,'Classificação geral'!$F116="Mini"),'Classificação geral'!$B116,""),"")</f>
        <v/>
      </c>
      <c r="FS124" s="255" t="str">
        <f>IF($FR124='Classificação geral'!$B116,'Classificação geral'!$C116,"")</f>
        <v/>
      </c>
      <c r="FT124" s="255" t="str">
        <f>IF($FR124='Classificação geral'!$B116,'Classificação geral'!$D116,"")</f>
        <v/>
      </c>
      <c r="FU124" s="255" t="str">
        <f>IF($FR124='Classificação geral'!$B116,'Classificação geral'!$H116,"")</f>
        <v/>
      </c>
      <c r="FV124" s="254" t="str">
        <f>IFERROR(IF(AND($FU124="mas",'Classificação geral'!$I116=1),'Classificação geral'!I116,""),"")</f>
        <v/>
      </c>
      <c r="FW124" s="254" t="str">
        <f>IFERROR(IF(AND($FU124="mas",'Classificação geral'!$I116=1),'Classificação geral'!N116,""),"")</f>
        <v/>
      </c>
      <c r="FX124" s="254" t="str">
        <f>IFERROR(IF(AND($FU124="mas",'Classificação geral'!$I116=1),'Classificação geral'!Q116,""),"")</f>
        <v/>
      </c>
      <c r="FY124" s="254" t="str">
        <f>IFERROR(IF(AND($FU124="mas",'Classificação geral'!$I116=1),'Classificação geral'!R116,""),"")</f>
        <v/>
      </c>
      <c r="FZ124" s="254" t="str">
        <f>IFERROR(IF(AND($FU124="mas",'Classificação geral'!$I116=1),'Classificação geral'!J116,""),"")</f>
        <v/>
      </c>
      <c r="GA124" s="254" t="str">
        <f>IFERROR(IF(AND($FU124="mas",'Classificação geral'!$I116=1),'Classificação geral'!S116,""),"")</f>
        <v/>
      </c>
      <c r="GB124" s="254" t="str">
        <f>IFERROR(IF(AND($FU124="mas",'Classificação geral'!$I116=1),'Classificação geral'!U116,""),"")</f>
        <v/>
      </c>
      <c r="GC124" s="254" t="str">
        <f>IFERROR(IF(AND($FU124="mas",'Classificação geral'!$I116=1),'Classificação geral'!V116,""),"")</f>
        <v/>
      </c>
      <c r="GD124" s="254" t="str">
        <f>IFERROR(IF(AND($FU124="mas",'Classificação geral'!$I116=1),'Classificação geral'!K116,""),"")</f>
        <v/>
      </c>
      <c r="GE124" s="254" t="str">
        <f>IFERROR(IF(AND($FU124="mas",'Classificação geral'!$I116=1),'Classificação geral'!W116,""),"")</f>
        <v/>
      </c>
      <c r="GF124" s="254" t="str">
        <f>IFERROR(IF(AND($FU124="mas",'Classificação geral'!$I116=1),'Classificação geral'!Y116,""),"")</f>
        <v/>
      </c>
      <c r="GG124" s="254" t="str">
        <f>IFERROR(IF(AND($FU124="mas",'Classificação geral'!$I116=1),'Classificação geral'!Z116,""),"")</f>
        <v/>
      </c>
      <c r="GH124" s="254" t="str">
        <f>IFERROR(IF(AND($FU124="mas",'Classificação geral'!$I116=1),'Classificação geral'!L116,""),"")</f>
        <v/>
      </c>
      <c r="GI124" s="254" t="str">
        <f>IFERROR(IF(AND($FU124="mas",'Classificação geral'!$I116=1),'Classificação geral'!M116,""),"")</f>
        <v/>
      </c>
      <c r="GJ124" s="302" t="str">
        <f>IFERROR(IF(AND($FU124="mas",'Classificação geral'!$I116=1),'Classificação geral'!AG116,""),"")</f>
        <v/>
      </c>
      <c r="GK124" s="256" t="str">
        <f>IFERROR(RANK(GJ124,GJ:GJ,0)+ COUNTIF($GJ$13:GJ123,GJ124),"")</f>
        <v/>
      </c>
      <c r="GL124" s="244"/>
      <c r="GM124" s="254" t="str">
        <f>IFERROR(IF(AND('Classificação geral'!$H116="fem",'Classificação geral'!$I116=2,'Classificação geral'!$F116="Mini"),'Classificação geral'!$A116,""),"")</f>
        <v/>
      </c>
      <c r="GN124" s="254" t="str">
        <f>IFERROR(IF(AND('Classificação geral'!$H116="fem",'Classificação geral'!$I116=2,'Classificação geral'!$F116="Mini"),'Classificação geral'!$B116,""),"")</f>
        <v/>
      </c>
      <c r="GO124" s="255" t="str">
        <f>IF($GN124='Classificação geral'!$B116,'Classificação geral'!$C116,"")</f>
        <v/>
      </c>
      <c r="GP124" s="255" t="str">
        <f>IF($GN124='Classificação geral'!$B116,'Classificação geral'!$D116,"")</f>
        <v/>
      </c>
      <c r="GQ124" s="255" t="str">
        <f>IF($GN124='Classificação geral'!$B116,'Classificação geral'!$H116,"")</f>
        <v/>
      </c>
      <c r="GR124" s="254" t="str">
        <f>IFERROR(IF(AND($GQ124="fem",'Classificação geral'!$I116=2),'Classificação geral'!I116,""),"")</f>
        <v/>
      </c>
      <c r="GS124" s="254" t="str">
        <f>IFERROR(IF(AND($GQ124="fem",'Classificação geral'!$I116=2),'Classificação geral'!N116,""),"")</f>
        <v/>
      </c>
      <c r="GT124" s="254" t="str">
        <f>IFERROR(IF(AND($GQ124="fem",'Classificação geral'!$I116=2),'Classificação geral'!Q116,""),"")</f>
        <v/>
      </c>
      <c r="GU124" s="254" t="str">
        <f>IFERROR(IF(AND($GQ124="fem",'Classificação geral'!$I116=2),'Classificação geral'!R116,""),"")</f>
        <v/>
      </c>
      <c r="GV124" s="254" t="str">
        <f>IFERROR(IF(AND($GQ124="fem",'Classificação geral'!$I116=2),'Classificação geral'!J116,""),"")</f>
        <v/>
      </c>
      <c r="GW124" s="254" t="str">
        <f>IFERROR(IF(AND($GQ124="fem",'Classificação geral'!$I116=2),'Classificação geral'!S116,""),"")</f>
        <v/>
      </c>
      <c r="GX124" s="254" t="str">
        <f>IFERROR(IF(AND($GQ124="fem",'Classificação geral'!$I116=2),'Classificação geral'!U116,""),"")</f>
        <v/>
      </c>
      <c r="GY124" s="254" t="str">
        <f>IFERROR(IF(AND($GQ124="fem",'Classificação geral'!$I116=2),'Classificação geral'!V116,""),"")</f>
        <v/>
      </c>
      <c r="GZ124" s="254" t="str">
        <f>IFERROR(IF(AND($GQ124="fem",'Classificação geral'!$I116=2),'Classificação geral'!K116,""),"")</f>
        <v/>
      </c>
      <c r="HA124" s="254" t="str">
        <f>IFERROR(IF(AND($GQ124="fem",'Classificação geral'!$I116=2),'Classificação geral'!W116,""),"")</f>
        <v/>
      </c>
      <c r="HB124" s="254" t="str">
        <f>IFERROR(IF(AND($GQ124="fem",'Classificação geral'!$I116=2),'Classificação geral'!Y116,""),"")</f>
        <v/>
      </c>
      <c r="HC124" s="254" t="str">
        <f>IFERROR(IF(AND($GQ124="fem",'Classificação geral'!$I116=2),'Classificação geral'!Z116,""),"")</f>
        <v/>
      </c>
      <c r="HD124" s="254" t="str">
        <f>IFERROR(IF(AND($GQ124="fem",'Classificação geral'!$I116=2),'Classificação geral'!L116,""),"")</f>
        <v/>
      </c>
      <c r="HE124" s="254" t="str">
        <f>IFERROR(IF(AND($GQ124="fem",'Classificação geral'!$I116=2),'Classificação geral'!M116,""),"")</f>
        <v/>
      </c>
      <c r="HF124" s="254" t="str">
        <f>IFERROR(IF(AND($GQ124="fem",'Classificação geral'!$I116=2),'Classificação geral'!AG116,""),"")</f>
        <v/>
      </c>
      <c r="HG124" s="256" t="str">
        <f>IFERROR(RANK(HF124,HF:HF,0)+ COUNTIF(HF$13:$HF122,HF124),"")</f>
        <v/>
      </c>
      <c r="HH124" s="244"/>
      <c r="HI124" s="254" t="str">
        <f>IFERROR(IF(AND('Classificação geral'!$H116="mas",'Classificação geral'!$I116=2,'Classificação geral'!$F116="Mini"),'Classificação geral'!$A116,""),"")</f>
        <v/>
      </c>
      <c r="HJ124" s="254" t="str">
        <f>IFERROR(IF(AND('Classificação geral'!$H116="mas",'Classificação geral'!$I116=2,'Classificação geral'!$F116="Mini"),'Classificação geral'!$B116,""),"")</f>
        <v/>
      </c>
      <c r="HK124" s="255" t="str">
        <f>IF($HJ124='Classificação geral'!$B116,'Classificação geral'!$C116,"")</f>
        <v/>
      </c>
      <c r="HL124" s="255" t="str">
        <f>IF($HJ124='Classificação geral'!$B116,'Classificação geral'!$D116,"")</f>
        <v/>
      </c>
      <c r="HM124" s="255" t="str">
        <f>IF($HJ124='Classificação geral'!$B116,'Classificação geral'!$H116,"")</f>
        <v/>
      </c>
      <c r="HN124" s="254" t="str">
        <f>IFERROR(IF(AND($HM124="mas",'Classificação geral'!$I116=2),'Classificação geral'!I116,""),"")</f>
        <v/>
      </c>
      <c r="HO124" s="254" t="str">
        <f>IFERROR(IF(AND($HM124="mas",'Classificação geral'!$I116=2),'Classificação geral'!N116,""),"")</f>
        <v/>
      </c>
      <c r="HP124" s="254" t="str">
        <f>IFERROR(IF(AND($HM124="mas",'Classificação geral'!$I116=2),'Classificação geral'!Q116,""),"")</f>
        <v/>
      </c>
      <c r="HQ124" s="254" t="str">
        <f>IFERROR(IF(AND($HM124="mas",'Classificação geral'!$I116=2),'Classificação geral'!R116,""),"")</f>
        <v/>
      </c>
      <c r="HR124" s="254" t="str">
        <f>IFERROR(IF(AND($HM124="mas",'Classificação geral'!$I116=2),'Classificação geral'!J116,""),"")</f>
        <v/>
      </c>
      <c r="HS124" s="254" t="str">
        <f>IFERROR(IF(AND($HM124="mas",'Classificação geral'!$I116=2),'Classificação geral'!S116,""),"")</f>
        <v/>
      </c>
      <c r="HT124" s="254" t="str">
        <f>IFERROR(IF(AND($HM124="mas",'Classificação geral'!$I116=2),'Classificação geral'!U116,""),"")</f>
        <v/>
      </c>
      <c r="HU124" s="254" t="str">
        <f>IFERROR(IF(AND($HM124="mas",'Classificação geral'!$I116=2),'Classificação geral'!V116,""),"")</f>
        <v/>
      </c>
      <c r="HV124" s="254" t="str">
        <f>IFERROR(IF(AND($HM124="mas",'Classificação geral'!$I116=2),'Classificação geral'!J116,""),"")</f>
        <v/>
      </c>
      <c r="HW124" s="254" t="str">
        <f>IFERROR(IF(AND($HM124="mas",'Classificação geral'!$I116=2),'Classificação geral'!W116,""),"")</f>
        <v/>
      </c>
      <c r="HX124" s="254" t="str">
        <f>IFERROR(IF(AND($HM124="mas",'Classificação geral'!$I116=2),'Classificação geral'!Y116,""),"")</f>
        <v/>
      </c>
      <c r="HY124" s="254" t="str">
        <f>IFERROR(IF(AND($HM124="mas",'Classificação geral'!$I116=2),'Classificação geral'!Z116,""),"")</f>
        <v/>
      </c>
      <c r="HZ124" s="254" t="str">
        <f>IFERROR(IF(AND($HM124="mas",'Classificação geral'!$I116=2),'Classificação geral'!L116,""),"")</f>
        <v/>
      </c>
      <c r="IA124" s="254" t="str">
        <f>IFERROR(IF(AND($HM124="mas",'Classificação geral'!$I116=2),'Classificação geral'!$AG116,""),"")</f>
        <v/>
      </c>
      <c r="IB124" s="256" t="str">
        <f>IFERROR(RANK(IA124,IA:IA,0)+ COUNTIF($IA$13:IA$13,IA124),"")</f>
        <v/>
      </c>
      <c r="IC124" s="244"/>
      <c r="ID124" s="254" t="str">
        <f>IFERROR(IF(AND('Classificação geral'!$H116="fem",'Classificação geral'!$I116=3,'Classificação geral'!$F116="Mini"),'Classificação geral'!$A116,""),"")</f>
        <v/>
      </c>
      <c r="IE124" s="254" t="str">
        <f>IFERROR(IF(AND('Classificação geral'!$H116="fem",'Classificação geral'!$I116=3,'Classificação geral'!$F116="Mini"),'Classificação geral'!$B116,""),"")</f>
        <v/>
      </c>
      <c r="IF124" s="255" t="str">
        <f>IF($IE124='Classificação geral'!$B116,'Classificação geral'!$C116,"")</f>
        <v/>
      </c>
      <c r="IG124" s="255" t="str">
        <f>IF($IE124='Classificação geral'!$B116,'Classificação geral'!$D116,"")</f>
        <v/>
      </c>
      <c r="IH124" s="255" t="str">
        <f>IF($IE124='Classificação geral'!$B116,'Classificação geral'!$H116,"")</f>
        <v/>
      </c>
      <c r="II124" s="255" t="str">
        <f>IF($IH124='Classificação geral'!$H116,'Classificação geral'!$I116,"")</f>
        <v/>
      </c>
      <c r="IJ124" s="255" t="str">
        <f>IF($II124='Classificação geral'!$I116,'Classificação geral'!$N116,"")</f>
        <v/>
      </c>
      <c r="IK124" s="255" t="str">
        <f>IF($II124='Classificação geral'!$I116,'Classificação geral'!$Q116,"")</f>
        <v/>
      </c>
      <c r="IL124" s="255" t="str">
        <f>IF($II124='Classificação geral'!$I116,'Classificação geral'!$R116,"")</f>
        <v/>
      </c>
      <c r="IM124" s="255" t="str">
        <f>IF($II124='Classificação geral'!$I116,'Classificação geral'!$J116,"")</f>
        <v/>
      </c>
      <c r="IN124" s="255" t="str">
        <f>IF($II124='Classificação geral'!$I116,'Classificação geral'!$S116,"")</f>
        <v/>
      </c>
      <c r="IO124" s="255" t="str">
        <f>IF($II124='Classificação geral'!$I116,'Classificação geral'!$U116,"")</f>
        <v/>
      </c>
      <c r="IP124" s="255" t="str">
        <f>IF($II124='Classificação geral'!$I116,'Classificação geral'!$V116,"")</f>
        <v/>
      </c>
      <c r="IQ124" s="255" t="str">
        <f>IF($II124='Classificação geral'!$I116,'Classificação geral'!$K116,"")</f>
        <v/>
      </c>
      <c r="IR124" s="255" t="str">
        <f>IF($II124='Classificação geral'!$I116,'Classificação geral'!$W116,"")</f>
        <v/>
      </c>
      <c r="IS124" s="255" t="str">
        <f>IF($II124='Classificação geral'!$I116,'Classificação geral'!$Y116,"")</f>
        <v/>
      </c>
      <c r="IT124" s="255" t="str">
        <f>IF($II124='Classificação geral'!$I116,'Classificação geral'!$Z116,"")</f>
        <v/>
      </c>
      <c r="IU124" s="255" t="str">
        <f>IF($II124='Classificação geral'!$I116,'Classificação geral'!$L116,"")</f>
        <v/>
      </c>
      <c r="IV124" s="255" t="str">
        <f>IF($II124='Classificação geral'!$I116,'Classificação geral'!$M116,"")</f>
        <v/>
      </c>
      <c r="IW124" s="255" t="str">
        <f>IF($II124='Classificação geral'!$I116,'Classificação geral'!$AG116,"")</f>
        <v/>
      </c>
      <c r="IX124" s="256" t="str">
        <f>IFERROR(RANK(IW124,IW:IW,0)+ COUNTIF($IW$13:IW122,IW124),"")</f>
        <v/>
      </c>
      <c r="IY124" s="244"/>
      <c r="IZ124" s="254" t="str">
        <f>IFERROR(IF(AND('Classificação geral'!$H116="mas",'Classificação geral'!$I116=3,'Classificação geral'!$F116="Mini"),'Classificação geral'!$A116,""),"")</f>
        <v/>
      </c>
      <c r="JA124" s="254" t="str">
        <f>IFERROR(IF(AND('Classificação geral'!$H116="mas",'Classificação geral'!$I116=3,'Classificação geral'!$F116="Mini"),'Classificação geral'!$B116,""),"")</f>
        <v/>
      </c>
      <c r="JB124" s="255" t="str">
        <f>IF($JA124='Classificação geral'!$B116,'Classificação geral'!$C116,"")</f>
        <v/>
      </c>
      <c r="JC124" s="255" t="str">
        <f>IF($JA124='Classificação geral'!$B116,'Classificação geral'!$D116,"")</f>
        <v/>
      </c>
      <c r="JD124" s="255" t="str">
        <f>IF($JA124='Classificação geral'!$B116,'Classificação geral'!$H116,"")</f>
        <v/>
      </c>
      <c r="JE124" s="254" t="str">
        <f>IFERROR(IF(AND($JD124="mas",'Classificação geral'!$I116=3),'Classificação geral'!I116,""),"")</f>
        <v/>
      </c>
      <c r="JF124" s="254" t="str">
        <f>IFERROR(IF(AND($JD124="mas",'Classificação geral'!$I116=3),'Classificação geral'!N116,""),"")</f>
        <v/>
      </c>
      <c r="JG124" s="254" t="str">
        <f>IFERROR(IF(AND($JD124="mas",'Classificação geral'!$I116=3),'Classificação geral'!Q116,""),"")</f>
        <v/>
      </c>
      <c r="JH124" s="254" t="str">
        <f>IFERROR(IF(AND($JD124="mas",'Classificação geral'!$I116=3),'Classificação geral'!R116,""),"")</f>
        <v/>
      </c>
      <c r="JI124" s="254" t="str">
        <f>IFERROR(IF(AND($JD124="mas",'Classificação geral'!$I116=3),'Classificação geral'!J116,""),"")</f>
        <v/>
      </c>
      <c r="JJ124" s="254" t="str">
        <f>IFERROR(IF(AND($JD124="mas",'Classificação geral'!$I116=3),'Classificação geral'!S116,""),"")</f>
        <v/>
      </c>
      <c r="JK124" s="254" t="str">
        <f>IFERROR(IF(AND($JD124="mas",'Classificação geral'!$I116=3),'Classificação geral'!U116,""),"")</f>
        <v/>
      </c>
      <c r="JL124" s="254" t="str">
        <f>IFERROR(IF(AND($JD124="mas",'Classificação geral'!$I116=3),'Classificação geral'!V116,""),"")</f>
        <v/>
      </c>
      <c r="JM124" s="254" t="str">
        <f>IFERROR(IF(AND($JD124="mas",'Classificação geral'!$I116=3),'Classificação geral'!K116,""),"")</f>
        <v/>
      </c>
      <c r="JN124" s="254" t="str">
        <f>IFERROR(IF(AND($JD124="mas",'Classificação geral'!$I116=3),'Classificação geral'!W116,""),"")</f>
        <v/>
      </c>
      <c r="JO124" s="254" t="str">
        <f>IFERROR(IF(AND($JD124="mas",'Classificação geral'!$I116=3),'Classificação geral'!Y116,""),"")</f>
        <v/>
      </c>
      <c r="JP124" s="254" t="str">
        <f>IFERROR(IF(AND($JD124="mas",'Classificação geral'!$I116=3),'Classificação geral'!Z116,""),"")</f>
        <v/>
      </c>
      <c r="JQ124" s="254" t="str">
        <f>IFERROR(IF(AND($JD124="mas",'Classificação geral'!$I116=3),'Classificação geral'!L116,""),"")</f>
        <v/>
      </c>
      <c r="JR124" s="254" t="str">
        <f>IFERROR(IF(AND($JD124="mas",'Classificação geral'!$I116=3),'Classificação geral'!$AG116,""),"")</f>
        <v/>
      </c>
      <c r="JS124" s="256" t="str">
        <f>IFERROR(RANK(JR124,JR:JR,0)+ COUNTIF(JR$13:$JR122,JR124),"")</f>
        <v/>
      </c>
    </row>
    <row r="125" spans="1:279" s="230" customFormat="1" ht="24.75" customHeight="1" x14ac:dyDescent="0.4">
      <c r="A125" s="221"/>
      <c r="B125" s="233"/>
      <c r="C125" s="222"/>
      <c r="D125" s="222"/>
      <c r="E125" s="222"/>
      <c r="F125" s="223"/>
      <c r="G125" s="223"/>
      <c r="H125" s="223"/>
      <c r="I125" s="223"/>
      <c r="J125" s="223"/>
      <c r="K125" s="223"/>
      <c r="L125" s="223"/>
      <c r="M125" s="223"/>
      <c r="N125" s="223"/>
      <c r="O125" s="223"/>
      <c r="P125" s="223"/>
      <c r="Q125" s="223"/>
      <c r="R125" s="223"/>
      <c r="S125" s="223"/>
      <c r="T125" s="223"/>
      <c r="U125" s="223"/>
      <c r="V125" s="224"/>
      <c r="W125" s="224"/>
      <c r="X125" s="224"/>
      <c r="Y125" s="224"/>
      <c r="Z125" s="225"/>
      <c r="AA125" s="225"/>
      <c r="AB125" s="222"/>
      <c r="AC125" s="226"/>
      <c r="AD125" s="226"/>
      <c r="AE125" s="226"/>
      <c r="AF125" s="226"/>
      <c r="AG125" s="226"/>
      <c r="AH125" s="226"/>
      <c r="AI125" s="226"/>
      <c r="AJ125" s="226"/>
      <c r="AK125" s="226"/>
      <c r="AL125" s="226"/>
      <c r="AM125" s="226"/>
      <c r="AN125" s="226"/>
      <c r="AO125" s="226"/>
      <c r="AP125" s="226"/>
      <c r="AQ125" s="226"/>
      <c r="AR125" s="226"/>
      <c r="AS125" s="224"/>
      <c r="AT125" s="221"/>
      <c r="AU125" s="221"/>
      <c r="AV125" s="224"/>
      <c r="AW125" s="222"/>
      <c r="AX125" s="222"/>
      <c r="AY125" s="223"/>
      <c r="AZ125" s="223"/>
      <c r="BA125" s="223"/>
      <c r="BB125" s="223"/>
      <c r="BC125" s="223"/>
      <c r="BD125" s="223"/>
      <c r="BE125" s="223"/>
      <c r="BF125" s="223"/>
      <c r="BG125" s="223"/>
      <c r="BH125" s="223"/>
      <c r="BI125" s="223"/>
      <c r="BJ125" s="223"/>
      <c r="BK125" s="223"/>
      <c r="BL125" s="223"/>
      <c r="BM125" s="223"/>
      <c r="BN125" s="223"/>
      <c r="BO125" s="223"/>
      <c r="BP125" s="224"/>
      <c r="BQ125" s="224"/>
      <c r="BR125" s="224"/>
      <c r="BS125" s="224"/>
      <c r="BT125" s="225"/>
      <c r="BU125" s="225"/>
      <c r="BV125" s="223"/>
      <c r="BW125" s="226"/>
      <c r="BX125" s="226"/>
      <c r="BY125" s="226"/>
      <c r="BZ125" s="226"/>
      <c r="CA125" s="226"/>
      <c r="CB125" s="226"/>
      <c r="CC125" s="226"/>
      <c r="CD125" s="226"/>
      <c r="CE125" s="226"/>
      <c r="CF125" s="226"/>
      <c r="CG125" s="226"/>
      <c r="CH125" s="226"/>
      <c r="CI125" s="226"/>
      <c r="CJ125" s="226"/>
      <c r="CK125" s="226"/>
      <c r="CL125" s="226"/>
      <c r="CM125" s="224"/>
      <c r="CN125" s="221"/>
      <c r="CO125" s="221"/>
      <c r="CP125" s="233"/>
      <c r="CQ125" s="222"/>
      <c r="CR125" s="222"/>
      <c r="CS125" s="225"/>
      <c r="CT125" s="223"/>
      <c r="CU125" s="223"/>
      <c r="CV125" s="223"/>
      <c r="CW125" s="223"/>
      <c r="CX125" s="223"/>
      <c r="CY125" s="223"/>
      <c r="CZ125" s="223"/>
      <c r="DA125" s="223"/>
      <c r="DB125" s="223"/>
      <c r="DC125" s="223"/>
      <c r="DD125" s="223"/>
      <c r="DE125" s="223"/>
      <c r="DF125" s="223"/>
      <c r="DG125" s="223"/>
      <c r="DH125" s="223"/>
      <c r="DI125" s="223"/>
      <c r="DJ125" s="224"/>
      <c r="DK125" s="224"/>
      <c r="DL125" s="224"/>
      <c r="DM125" s="224"/>
      <c r="DN125" s="225"/>
      <c r="DO125" s="225"/>
      <c r="DP125" s="225"/>
      <c r="DQ125" s="226"/>
      <c r="DR125" s="226"/>
      <c r="DS125" s="226"/>
      <c r="DT125" s="226"/>
      <c r="DU125" s="226"/>
      <c r="DV125" s="226"/>
      <c r="DW125" s="226"/>
      <c r="DX125" s="226"/>
      <c r="DY125" s="226"/>
      <c r="DZ125" s="226"/>
      <c r="EA125" s="226"/>
      <c r="EB125" s="226"/>
      <c r="EC125" s="226"/>
      <c r="ED125" s="226"/>
      <c r="EE125" s="226"/>
      <c r="EF125" s="226"/>
      <c r="EG125" s="224"/>
      <c r="EH125" s="221"/>
      <c r="EI125" s="221"/>
      <c r="EJ125" s="221"/>
      <c r="EK125" s="221"/>
      <c r="EL125" s="221"/>
      <c r="EM125" s="221"/>
      <c r="EN125" s="221"/>
      <c r="EO125" s="221"/>
      <c r="EP125" s="221"/>
      <c r="EQ125" s="221"/>
      <c r="ER125" s="221"/>
      <c r="ES125" s="221"/>
      <c r="ET125" s="221"/>
      <c r="EU125" s="254" t="str">
        <f>IFERROR(IF(AND('Classificação geral'!$H117="FEM",'Classificação geral'!$I117=1,'Classificação geral'!$F117="Mini"),'Classificação geral'!$A117,""),"")</f>
        <v/>
      </c>
      <c r="EV125" s="254" t="str">
        <f>IFERROR(IF(AND('Classificação geral'!$H117="FEM",'Classificação geral'!$I117=1,'Classificação geral'!F117="Mini"),'Classificação geral'!$B117,""),"")</f>
        <v/>
      </c>
      <c r="EW125" s="255" t="str">
        <f>IF($EV125='Classificação geral'!$B117,'Classificação geral'!$C117,"")</f>
        <v/>
      </c>
      <c r="EX125" s="255" t="str">
        <f>IF($EV125='Classificação geral'!$B117,'Classificação geral'!$D117,"")</f>
        <v/>
      </c>
      <c r="EY125" s="255" t="str">
        <f>IF($EV125='Classificação geral'!$B117,'Classificação geral'!$H117,"")</f>
        <v/>
      </c>
      <c r="EZ125" s="255" t="str">
        <f>IF($EY125='Classificação geral'!$H117,'Classificação geral'!$I117,"")</f>
        <v/>
      </c>
      <c r="FA125" s="255" t="str">
        <f>IF($EZ125='Classificação geral'!$I117,'Classificação geral'!$N117,"")</f>
        <v/>
      </c>
      <c r="FB125" s="255" t="str">
        <f>IF($EZ125='Classificação geral'!$I117,'Classificação geral'!$Q117,"")</f>
        <v/>
      </c>
      <c r="FC125" s="255" t="str">
        <f>IF($EZ125='Classificação geral'!$I117,'Classificação geral'!$R117,"")</f>
        <v/>
      </c>
      <c r="FD125" s="255" t="str">
        <f>IF($EZ125='Classificação geral'!$I117,'Classificação geral'!$J117,"")</f>
        <v/>
      </c>
      <c r="FE125" s="255" t="str">
        <f>IF($EZ125='Classificação geral'!$I117,'Classificação geral'!$S117,"")</f>
        <v/>
      </c>
      <c r="FF125" s="255" t="str">
        <f>IF($EZ125='Classificação geral'!$I117,'Classificação geral'!$U117,"")</f>
        <v/>
      </c>
      <c r="FG125" s="255" t="str">
        <f>IF($EZ125='Classificação geral'!$I117,'Classificação geral'!$V117,"")</f>
        <v/>
      </c>
      <c r="FH125" s="255" t="str">
        <f>IF($EZ125='Classificação geral'!$I117,'Classificação geral'!$K117,"")</f>
        <v/>
      </c>
      <c r="FI125" s="255" t="str">
        <f>IF($EZ125='Classificação geral'!$I117,'Classificação geral'!$W117,"")</f>
        <v/>
      </c>
      <c r="FJ125" s="255" t="str">
        <f>IF($EZ125='Classificação geral'!$I117,'Classificação geral'!$Y117,"")</f>
        <v/>
      </c>
      <c r="FK125" s="255" t="str">
        <f>IF($EZ125='Classificação geral'!$I117,'Classificação geral'!$Z117,"")</f>
        <v/>
      </c>
      <c r="FL125" s="255" t="str">
        <f>IF($EZ125='Classificação geral'!$I117,'Classificação geral'!$L117,"")</f>
        <v/>
      </c>
      <c r="FM125" s="255" t="str">
        <f>IF($EZ125='Classificação geral'!$I117,'Classificação geral'!$M117,"")</f>
        <v/>
      </c>
      <c r="FN125" s="255" t="str">
        <f>IF($EZ125='Classificação geral'!$I117,'Classificação geral'!$AG117,"")</f>
        <v/>
      </c>
      <c r="FO125" s="256" t="str">
        <f>IFERROR(RANK(FN125,FN:FN,0)+ COUNTIF($FN$13:FN124,FN125),"")</f>
        <v/>
      </c>
      <c r="FP125" s="244"/>
      <c r="FQ125" s="254" t="str">
        <f>IFERROR(IF(AND('Classificação geral'!$H117="mas",'Classificação geral'!$I117=1,'Classificação geral'!$F117="Mini"),'Classificação geral'!$A117,""),"")</f>
        <v/>
      </c>
      <c r="FR125" s="254" t="str">
        <f>IFERROR(IF(AND('Classificação geral'!$H117="mas",'Classificação geral'!$I117=1,'Classificação geral'!$F117="Mini"),'Classificação geral'!$B117,""),"")</f>
        <v/>
      </c>
      <c r="FS125" s="255" t="str">
        <f>IF($FR125='Classificação geral'!$B117,'Classificação geral'!$C117,"")</f>
        <v/>
      </c>
      <c r="FT125" s="255" t="str">
        <f>IF($FR125='Classificação geral'!$B117,'Classificação geral'!$D117,"")</f>
        <v/>
      </c>
      <c r="FU125" s="255" t="str">
        <f>IF($FR125='Classificação geral'!$B117,'Classificação geral'!$H117,"")</f>
        <v/>
      </c>
      <c r="FV125" s="254" t="str">
        <f>IFERROR(IF(AND($FU125="mas",'Classificação geral'!$I117=1),'Classificação geral'!I117,""),"")</f>
        <v/>
      </c>
      <c r="FW125" s="254" t="str">
        <f>IFERROR(IF(AND($FU125="mas",'Classificação geral'!$I117=1),'Classificação geral'!N117,""),"")</f>
        <v/>
      </c>
      <c r="FX125" s="254" t="str">
        <f>IFERROR(IF(AND($FU125="mas",'Classificação geral'!$I117=1),'Classificação geral'!Q117,""),"")</f>
        <v/>
      </c>
      <c r="FY125" s="254" t="str">
        <f>IFERROR(IF(AND($FU125="mas",'Classificação geral'!$I117=1),'Classificação geral'!R117,""),"")</f>
        <v/>
      </c>
      <c r="FZ125" s="254" t="str">
        <f>IFERROR(IF(AND($FU125="mas",'Classificação geral'!$I117=1),'Classificação geral'!J117,""),"")</f>
        <v/>
      </c>
      <c r="GA125" s="254" t="str">
        <f>IFERROR(IF(AND($FU125="mas",'Classificação geral'!$I117=1),'Classificação geral'!S117,""),"")</f>
        <v/>
      </c>
      <c r="GB125" s="254" t="str">
        <f>IFERROR(IF(AND($FU125="mas",'Classificação geral'!$I117=1),'Classificação geral'!U117,""),"")</f>
        <v/>
      </c>
      <c r="GC125" s="254" t="str">
        <f>IFERROR(IF(AND($FU125="mas",'Classificação geral'!$I117=1),'Classificação geral'!V117,""),"")</f>
        <v/>
      </c>
      <c r="GD125" s="254" t="str">
        <f>IFERROR(IF(AND($FU125="mas",'Classificação geral'!$I117=1),'Classificação geral'!K117,""),"")</f>
        <v/>
      </c>
      <c r="GE125" s="254" t="str">
        <f>IFERROR(IF(AND($FU125="mas",'Classificação geral'!$I117=1),'Classificação geral'!W117,""),"")</f>
        <v/>
      </c>
      <c r="GF125" s="254" t="str">
        <f>IFERROR(IF(AND($FU125="mas",'Classificação geral'!$I117=1),'Classificação geral'!Y117,""),"")</f>
        <v/>
      </c>
      <c r="GG125" s="254" t="str">
        <f>IFERROR(IF(AND($FU125="mas",'Classificação geral'!$I117=1),'Classificação geral'!Z117,""),"")</f>
        <v/>
      </c>
      <c r="GH125" s="254" t="str">
        <f>IFERROR(IF(AND($FU125="mas",'Classificação geral'!$I117=1),'Classificação geral'!L117,""),"")</f>
        <v/>
      </c>
      <c r="GI125" s="254" t="str">
        <f>IFERROR(IF(AND($FU125="mas",'Classificação geral'!$I117=1),'Classificação geral'!M117,""),"")</f>
        <v/>
      </c>
      <c r="GJ125" s="302" t="str">
        <f>IFERROR(IF(AND($FU125="mas",'Classificação geral'!$I117=1),'Classificação geral'!AG117,""),"")</f>
        <v/>
      </c>
      <c r="GK125" s="256" t="str">
        <f>IFERROR(RANK(GJ125,GJ:GJ,0)+ COUNTIF($GJ$13:GJ124,GJ125),"")</f>
        <v/>
      </c>
      <c r="GL125" s="244"/>
      <c r="GM125" s="254" t="str">
        <f>IFERROR(IF(AND('Classificação geral'!$H117="fem",'Classificação geral'!$I117=2,'Classificação geral'!$F117="Mini"),'Classificação geral'!$A117,""),"")</f>
        <v/>
      </c>
      <c r="GN125" s="254" t="str">
        <f>IFERROR(IF(AND('Classificação geral'!$H117="fem",'Classificação geral'!$I117=2,'Classificação geral'!$F117="Mini"),'Classificação geral'!$B117,""),"")</f>
        <v/>
      </c>
      <c r="GO125" s="255" t="str">
        <f>IF($GN125='Classificação geral'!$B117,'Classificação geral'!$C117,"")</f>
        <v/>
      </c>
      <c r="GP125" s="255" t="str">
        <f>IF($GN125='Classificação geral'!$B117,'Classificação geral'!$D117,"")</f>
        <v/>
      </c>
      <c r="GQ125" s="255" t="str">
        <f>IF($GN125='Classificação geral'!$B117,'Classificação geral'!$H117,"")</f>
        <v/>
      </c>
      <c r="GR125" s="254" t="str">
        <f>IFERROR(IF(AND($GQ125="fem",'Classificação geral'!$I117=2),'Classificação geral'!I117,""),"")</f>
        <v/>
      </c>
      <c r="GS125" s="254" t="str">
        <f>IFERROR(IF(AND($GQ125="fem",'Classificação geral'!$I117=2),'Classificação geral'!N117,""),"")</f>
        <v/>
      </c>
      <c r="GT125" s="254" t="str">
        <f>IFERROR(IF(AND($GQ125="fem",'Classificação geral'!$I117=2),'Classificação geral'!Q117,""),"")</f>
        <v/>
      </c>
      <c r="GU125" s="254" t="str">
        <f>IFERROR(IF(AND($GQ125="fem",'Classificação geral'!$I117=2),'Classificação geral'!R117,""),"")</f>
        <v/>
      </c>
      <c r="GV125" s="254" t="str">
        <f>IFERROR(IF(AND($GQ125="fem",'Classificação geral'!$I117=2),'Classificação geral'!J117,""),"")</f>
        <v/>
      </c>
      <c r="GW125" s="254" t="str">
        <f>IFERROR(IF(AND($GQ125="fem",'Classificação geral'!$I117=2),'Classificação geral'!S117,""),"")</f>
        <v/>
      </c>
      <c r="GX125" s="254" t="str">
        <f>IFERROR(IF(AND($GQ125="fem",'Classificação geral'!$I117=2),'Classificação geral'!U117,""),"")</f>
        <v/>
      </c>
      <c r="GY125" s="254" t="str">
        <f>IFERROR(IF(AND($GQ125="fem",'Classificação geral'!$I117=2),'Classificação geral'!V117,""),"")</f>
        <v/>
      </c>
      <c r="GZ125" s="254" t="str">
        <f>IFERROR(IF(AND($GQ125="fem",'Classificação geral'!$I117=2),'Classificação geral'!K117,""),"")</f>
        <v/>
      </c>
      <c r="HA125" s="254" t="str">
        <f>IFERROR(IF(AND($GQ125="fem",'Classificação geral'!$I117=2),'Classificação geral'!W117,""),"")</f>
        <v/>
      </c>
      <c r="HB125" s="254" t="str">
        <f>IFERROR(IF(AND($GQ125="fem",'Classificação geral'!$I117=2),'Classificação geral'!Y117,""),"")</f>
        <v/>
      </c>
      <c r="HC125" s="254" t="str">
        <f>IFERROR(IF(AND($GQ125="fem",'Classificação geral'!$I117=2),'Classificação geral'!Z117,""),"")</f>
        <v/>
      </c>
      <c r="HD125" s="254" t="str">
        <f>IFERROR(IF(AND($GQ125="fem",'Classificação geral'!$I117=2),'Classificação geral'!L117,""),"")</f>
        <v/>
      </c>
      <c r="HE125" s="254" t="str">
        <f>IFERROR(IF(AND($GQ125="fem",'Classificação geral'!$I117=2),'Classificação geral'!M117,""),"")</f>
        <v/>
      </c>
      <c r="HF125" s="254" t="str">
        <f>IFERROR(IF(AND($GQ125="fem",'Classificação geral'!$I117=2),'Classificação geral'!AG117,""),"")</f>
        <v/>
      </c>
      <c r="HG125" s="256" t="str">
        <f>IFERROR(RANK(HF125,HF:HF,0)+ COUNTIF(HF$13:$HF123,HF125),"")</f>
        <v/>
      </c>
      <c r="HH125" s="244"/>
      <c r="HI125" s="254" t="str">
        <f>IFERROR(IF(AND('Classificação geral'!$H117="mas",'Classificação geral'!$I117=2,'Classificação geral'!$F117="Mini"),'Classificação geral'!$A117,""),"")</f>
        <v/>
      </c>
      <c r="HJ125" s="254" t="str">
        <f>IFERROR(IF(AND('Classificação geral'!$H117="mas",'Classificação geral'!$I117=2,'Classificação geral'!$F117="Mini"),'Classificação geral'!$B117,""),"")</f>
        <v/>
      </c>
      <c r="HK125" s="255" t="str">
        <f>IF($HJ125='Classificação geral'!$B117,'Classificação geral'!$C117,"")</f>
        <v/>
      </c>
      <c r="HL125" s="255" t="str">
        <f>IF($HJ125='Classificação geral'!$B117,'Classificação geral'!$D117,"")</f>
        <v/>
      </c>
      <c r="HM125" s="255" t="str">
        <f>IF($HJ125='Classificação geral'!$B117,'Classificação geral'!$H117,"")</f>
        <v/>
      </c>
      <c r="HN125" s="254" t="str">
        <f>IFERROR(IF(AND($HM125="mas",'Classificação geral'!$I117=2),'Classificação geral'!I117,""),"")</f>
        <v/>
      </c>
      <c r="HO125" s="254" t="str">
        <f>IFERROR(IF(AND($HM125="mas",'Classificação geral'!$I117=2),'Classificação geral'!N117,""),"")</f>
        <v/>
      </c>
      <c r="HP125" s="254" t="str">
        <f>IFERROR(IF(AND($HM125="mas",'Classificação geral'!$I117=2),'Classificação geral'!Q117,""),"")</f>
        <v/>
      </c>
      <c r="HQ125" s="254" t="str">
        <f>IFERROR(IF(AND($HM125="mas",'Classificação geral'!$I117=2),'Classificação geral'!R117,""),"")</f>
        <v/>
      </c>
      <c r="HR125" s="254" t="str">
        <f>IFERROR(IF(AND($HM125="mas",'Classificação geral'!$I117=2),'Classificação geral'!J117,""),"")</f>
        <v/>
      </c>
      <c r="HS125" s="254" t="str">
        <f>IFERROR(IF(AND($HM125="mas",'Classificação geral'!$I117=2),'Classificação geral'!S117,""),"")</f>
        <v/>
      </c>
      <c r="HT125" s="254" t="str">
        <f>IFERROR(IF(AND($HM125="mas",'Classificação geral'!$I117=2),'Classificação geral'!U117,""),"")</f>
        <v/>
      </c>
      <c r="HU125" s="254" t="str">
        <f>IFERROR(IF(AND($HM125="mas",'Classificação geral'!$I117=2),'Classificação geral'!V117,""),"")</f>
        <v/>
      </c>
      <c r="HV125" s="254" t="str">
        <f>IFERROR(IF(AND($HM125="mas",'Classificação geral'!$I117=2),'Classificação geral'!J117,""),"")</f>
        <v/>
      </c>
      <c r="HW125" s="254" t="str">
        <f>IFERROR(IF(AND($HM125="mas",'Classificação geral'!$I117=2),'Classificação geral'!W117,""),"")</f>
        <v/>
      </c>
      <c r="HX125" s="254" t="str">
        <f>IFERROR(IF(AND($HM125="mas",'Classificação geral'!$I117=2),'Classificação geral'!Y117,""),"")</f>
        <v/>
      </c>
      <c r="HY125" s="254" t="str">
        <f>IFERROR(IF(AND($HM125="mas",'Classificação geral'!$I117=2),'Classificação geral'!Z117,""),"")</f>
        <v/>
      </c>
      <c r="HZ125" s="254" t="str">
        <f>IFERROR(IF(AND($HM125="mas",'Classificação geral'!$I117=2),'Classificação geral'!L117,""),"")</f>
        <v/>
      </c>
      <c r="IA125" s="254" t="str">
        <f>IFERROR(IF(AND($HM125="mas",'Classificação geral'!$I117=2),'Classificação geral'!$AG117,""),"")</f>
        <v/>
      </c>
      <c r="IB125" s="256" t="str">
        <f>IFERROR(RANK(IA125,IA:IA,0)+ COUNTIF($IA$13:IA$13,IA125),"")</f>
        <v/>
      </c>
      <c r="IC125" s="244"/>
      <c r="ID125" s="254" t="str">
        <f>IFERROR(IF(AND('Classificação geral'!$H117="fem",'Classificação geral'!$I117=3,'Classificação geral'!$F117="Mini"),'Classificação geral'!$A117,""),"")</f>
        <v/>
      </c>
      <c r="IE125" s="254" t="str">
        <f>IFERROR(IF(AND('Classificação geral'!$H117="fem",'Classificação geral'!$I117=3,'Classificação geral'!$F117="Mini"),'Classificação geral'!$B117,""),"")</f>
        <v/>
      </c>
      <c r="IF125" s="255" t="str">
        <f>IF($IE125='Classificação geral'!$B117,'Classificação geral'!$C117,"")</f>
        <v/>
      </c>
      <c r="IG125" s="255" t="str">
        <f>IF($IE125='Classificação geral'!$B117,'Classificação geral'!$D117,"")</f>
        <v/>
      </c>
      <c r="IH125" s="255" t="str">
        <f>IF($IE125='Classificação geral'!$B117,'Classificação geral'!$H117,"")</f>
        <v/>
      </c>
      <c r="II125" s="255" t="str">
        <f>IF($IH125='Classificação geral'!$H117,'Classificação geral'!$I117,"")</f>
        <v/>
      </c>
      <c r="IJ125" s="255" t="str">
        <f>IF($II125='Classificação geral'!$I117,'Classificação geral'!$N117,"")</f>
        <v/>
      </c>
      <c r="IK125" s="255" t="str">
        <f>IF($II125='Classificação geral'!$I117,'Classificação geral'!$Q117,"")</f>
        <v/>
      </c>
      <c r="IL125" s="255" t="str">
        <f>IF($II125='Classificação geral'!$I117,'Classificação geral'!$R117,"")</f>
        <v/>
      </c>
      <c r="IM125" s="255" t="str">
        <f>IF($II125='Classificação geral'!$I117,'Classificação geral'!$J117,"")</f>
        <v/>
      </c>
      <c r="IN125" s="255" t="str">
        <f>IF($II125='Classificação geral'!$I117,'Classificação geral'!$S117,"")</f>
        <v/>
      </c>
      <c r="IO125" s="255" t="str">
        <f>IF($II125='Classificação geral'!$I117,'Classificação geral'!$U117,"")</f>
        <v/>
      </c>
      <c r="IP125" s="255" t="str">
        <f>IF($II125='Classificação geral'!$I117,'Classificação geral'!$V117,"")</f>
        <v/>
      </c>
      <c r="IQ125" s="255" t="str">
        <f>IF($II125='Classificação geral'!$I117,'Classificação geral'!$K117,"")</f>
        <v/>
      </c>
      <c r="IR125" s="255" t="str">
        <f>IF($II125='Classificação geral'!$I117,'Classificação geral'!$W117,"")</f>
        <v/>
      </c>
      <c r="IS125" s="255" t="str">
        <f>IF($II125='Classificação geral'!$I117,'Classificação geral'!$Y117,"")</f>
        <v/>
      </c>
      <c r="IT125" s="255" t="str">
        <f>IF($II125='Classificação geral'!$I117,'Classificação geral'!$Z117,"")</f>
        <v/>
      </c>
      <c r="IU125" s="255" t="str">
        <f>IF($II125='Classificação geral'!$I117,'Classificação geral'!$L117,"")</f>
        <v/>
      </c>
      <c r="IV125" s="255" t="str">
        <f>IF($II125='Classificação geral'!$I117,'Classificação geral'!$M117,"")</f>
        <v/>
      </c>
      <c r="IW125" s="255" t="str">
        <f>IF($II125='Classificação geral'!$I117,'Classificação geral'!$AG117,"")</f>
        <v/>
      </c>
      <c r="IX125" s="256" t="str">
        <f>IFERROR(RANK(IW125,IW:IW,0)+ COUNTIF($IW$13:IW123,IW125),"")</f>
        <v/>
      </c>
      <c r="IY125" s="244"/>
      <c r="IZ125" s="254" t="str">
        <f>IFERROR(IF(AND('Classificação geral'!$H117="mas",'Classificação geral'!$I117=3,'Classificação geral'!$F117="Mini"),'Classificação geral'!$A117,""),"")</f>
        <v/>
      </c>
      <c r="JA125" s="254" t="str">
        <f>IFERROR(IF(AND('Classificação geral'!$H117="mas",'Classificação geral'!$I117=3,'Classificação geral'!$F117="Mini"),'Classificação geral'!$B117,""),"")</f>
        <v/>
      </c>
      <c r="JB125" s="255" t="str">
        <f>IF($JA125='Classificação geral'!$B117,'Classificação geral'!$C117,"")</f>
        <v/>
      </c>
      <c r="JC125" s="255" t="str">
        <f>IF($JA125='Classificação geral'!$B117,'Classificação geral'!$D117,"")</f>
        <v/>
      </c>
      <c r="JD125" s="255" t="str">
        <f>IF($JA125='Classificação geral'!$B117,'Classificação geral'!$H117,"")</f>
        <v/>
      </c>
      <c r="JE125" s="254" t="str">
        <f>IFERROR(IF(AND($JD125="mas",'Classificação geral'!$I117=3),'Classificação geral'!I117,""),"")</f>
        <v/>
      </c>
      <c r="JF125" s="254" t="str">
        <f>IFERROR(IF(AND($JD125="mas",'Classificação geral'!$I117=3),'Classificação geral'!N117,""),"")</f>
        <v/>
      </c>
      <c r="JG125" s="254" t="str">
        <f>IFERROR(IF(AND($JD125="mas",'Classificação geral'!$I117=3),'Classificação geral'!Q117,""),"")</f>
        <v/>
      </c>
      <c r="JH125" s="254" t="str">
        <f>IFERROR(IF(AND($JD125="mas",'Classificação geral'!$I117=3),'Classificação geral'!R117,""),"")</f>
        <v/>
      </c>
      <c r="JI125" s="254" t="str">
        <f>IFERROR(IF(AND($JD125="mas",'Classificação geral'!$I117=3),'Classificação geral'!J117,""),"")</f>
        <v/>
      </c>
      <c r="JJ125" s="254" t="str">
        <f>IFERROR(IF(AND($JD125="mas",'Classificação geral'!$I117=3),'Classificação geral'!S117,""),"")</f>
        <v/>
      </c>
      <c r="JK125" s="254" t="str">
        <f>IFERROR(IF(AND($JD125="mas",'Classificação geral'!$I117=3),'Classificação geral'!U117,""),"")</f>
        <v/>
      </c>
      <c r="JL125" s="254" t="str">
        <f>IFERROR(IF(AND($JD125="mas",'Classificação geral'!$I117=3),'Classificação geral'!V117,""),"")</f>
        <v/>
      </c>
      <c r="JM125" s="254" t="str">
        <f>IFERROR(IF(AND($JD125="mas",'Classificação geral'!$I117=3),'Classificação geral'!K117,""),"")</f>
        <v/>
      </c>
      <c r="JN125" s="254" t="str">
        <f>IFERROR(IF(AND($JD125="mas",'Classificação geral'!$I117=3),'Classificação geral'!W117,""),"")</f>
        <v/>
      </c>
      <c r="JO125" s="254" t="str">
        <f>IFERROR(IF(AND($JD125="mas",'Classificação geral'!$I117=3),'Classificação geral'!Y117,""),"")</f>
        <v/>
      </c>
      <c r="JP125" s="254" t="str">
        <f>IFERROR(IF(AND($JD125="mas",'Classificação geral'!$I117=3),'Classificação geral'!Z117,""),"")</f>
        <v/>
      </c>
      <c r="JQ125" s="254" t="str">
        <f>IFERROR(IF(AND($JD125="mas",'Classificação geral'!$I117=3),'Classificação geral'!L117,""),"")</f>
        <v/>
      </c>
      <c r="JR125" s="254" t="str">
        <f>IFERROR(IF(AND($JD125="mas",'Classificação geral'!$I117=3),'Classificação geral'!$AG117,""),"")</f>
        <v/>
      </c>
      <c r="JS125" s="256" t="str">
        <f>IFERROR(RANK(JR125,JR:JR,0)+ COUNTIF(JR$13:$JR123,JR125),"")</f>
        <v/>
      </c>
    </row>
    <row r="126" spans="1:279" s="230" customFormat="1" ht="24.75" customHeight="1" x14ac:dyDescent="0.4">
      <c r="A126" s="221"/>
      <c r="B126" s="233"/>
      <c r="C126" s="232"/>
      <c r="D126" s="232"/>
      <c r="E126" s="232"/>
      <c r="F126" s="221"/>
      <c r="G126" s="221"/>
      <c r="H126" s="221"/>
      <c r="I126" s="221"/>
      <c r="J126" s="221"/>
      <c r="K126" s="221"/>
      <c r="L126" s="221"/>
      <c r="M126" s="221"/>
      <c r="N126" s="221"/>
      <c r="O126" s="221"/>
      <c r="P126" s="221"/>
      <c r="Q126" s="221"/>
      <c r="R126" s="221"/>
      <c r="S126" s="221"/>
      <c r="T126" s="221"/>
      <c r="U126" s="221"/>
      <c r="V126" s="221"/>
      <c r="W126" s="221"/>
      <c r="X126" s="221"/>
      <c r="Y126" s="233"/>
      <c r="Z126" s="232"/>
      <c r="AA126" s="232"/>
      <c r="AB126" s="232"/>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32"/>
      <c r="AX126" s="232"/>
      <c r="AY126" s="233"/>
      <c r="AZ126" s="221"/>
      <c r="BA126" s="221"/>
      <c r="BB126" s="221"/>
      <c r="BC126" s="221"/>
      <c r="BD126" s="221"/>
      <c r="BE126" s="221"/>
      <c r="BF126" s="221"/>
      <c r="BG126" s="221"/>
      <c r="BH126" s="221"/>
      <c r="BI126" s="221"/>
      <c r="BJ126" s="221"/>
      <c r="BK126" s="221"/>
      <c r="BL126" s="221"/>
      <c r="BM126" s="221"/>
      <c r="BN126" s="221"/>
      <c r="BO126" s="221"/>
      <c r="BP126" s="221"/>
      <c r="BQ126" s="221"/>
      <c r="BR126" s="221"/>
      <c r="BS126" s="221"/>
      <c r="BT126" s="232"/>
      <c r="BU126" s="232"/>
      <c r="BV126" s="233"/>
      <c r="BW126" s="221"/>
      <c r="BX126" s="221"/>
      <c r="BY126" s="221"/>
      <c r="BZ126" s="221"/>
      <c r="CA126" s="221"/>
      <c r="CB126" s="221"/>
      <c r="CC126" s="221"/>
      <c r="CD126" s="221"/>
      <c r="CE126" s="221"/>
      <c r="CF126" s="221"/>
      <c r="CG126" s="221"/>
      <c r="CH126" s="221"/>
      <c r="CI126" s="221"/>
      <c r="CJ126" s="221"/>
      <c r="CK126" s="221"/>
      <c r="CL126" s="221"/>
      <c r="CM126" s="221"/>
      <c r="CN126" s="221"/>
      <c r="CO126" s="221"/>
      <c r="CP126" s="233"/>
      <c r="CQ126" s="232"/>
      <c r="CR126" s="232"/>
      <c r="CS126" s="232"/>
      <c r="CT126" s="221"/>
      <c r="CU126" s="221"/>
      <c r="CV126" s="221"/>
      <c r="CW126" s="221"/>
      <c r="CX126" s="221"/>
      <c r="CY126" s="221"/>
      <c r="CZ126" s="221"/>
      <c r="DA126" s="221"/>
      <c r="DB126" s="221"/>
      <c r="DC126" s="221"/>
      <c r="DD126" s="221"/>
      <c r="DE126" s="221"/>
      <c r="DF126" s="221"/>
      <c r="DG126" s="221"/>
      <c r="DH126" s="221"/>
      <c r="DI126" s="221"/>
      <c r="DJ126" s="221"/>
      <c r="DK126" s="221"/>
      <c r="DL126" s="221"/>
      <c r="DM126" s="233"/>
      <c r="DN126" s="232"/>
      <c r="DO126" s="232"/>
      <c r="DP126" s="232"/>
      <c r="DQ126" s="221"/>
      <c r="DR126" s="221"/>
      <c r="DS126" s="221"/>
      <c r="DT126" s="221"/>
      <c r="DU126" s="221"/>
      <c r="DV126" s="221"/>
      <c r="DW126" s="221"/>
      <c r="DX126" s="221"/>
      <c r="DY126" s="221"/>
      <c r="DZ126" s="221"/>
      <c r="EA126" s="221"/>
      <c r="EB126" s="221"/>
      <c r="EC126" s="221"/>
      <c r="ED126" s="221"/>
      <c r="EE126" s="221"/>
      <c r="EF126" s="221"/>
      <c r="EG126" s="221"/>
      <c r="EH126" s="221"/>
      <c r="EI126" s="221"/>
      <c r="EJ126" s="221"/>
      <c r="EK126" s="221"/>
      <c r="EL126" s="221"/>
      <c r="EM126" s="221"/>
      <c r="EN126" s="221"/>
      <c r="EO126" s="221"/>
      <c r="EP126" s="221"/>
      <c r="EQ126" s="221"/>
      <c r="ER126" s="221"/>
      <c r="ES126" s="221"/>
      <c r="ET126" s="221"/>
      <c r="EU126" s="254" t="str">
        <f>IFERROR(IF(AND('Classificação geral'!$H118="FEM",'Classificação geral'!$I118=1,'Classificação geral'!$F118="Mini"),'Classificação geral'!$A118,""),"")</f>
        <v/>
      </c>
      <c r="EV126" s="254" t="str">
        <f>IFERROR(IF(AND('Classificação geral'!$H118="FEM",'Classificação geral'!$I118=1,'Classificação geral'!F118="Mini"),'Classificação geral'!$B118,""),"")</f>
        <v/>
      </c>
      <c r="EW126" s="255" t="str">
        <f>IF($EV126='Classificação geral'!$B118,'Classificação geral'!$C118,"")</f>
        <v/>
      </c>
      <c r="EX126" s="255" t="str">
        <f>IF($EV126='Classificação geral'!$B118,'Classificação geral'!$D118,"")</f>
        <v/>
      </c>
      <c r="EY126" s="255" t="str">
        <f>IF($EV126='Classificação geral'!$B118,'Classificação geral'!$H118,"")</f>
        <v/>
      </c>
      <c r="EZ126" s="255" t="str">
        <f>IF($EY126='Classificação geral'!$H118,'Classificação geral'!$I118,"")</f>
        <v/>
      </c>
      <c r="FA126" s="255" t="str">
        <f>IF($EZ126='Classificação geral'!$I118,'Classificação geral'!$N118,"")</f>
        <v/>
      </c>
      <c r="FB126" s="255" t="str">
        <f>IF($EZ126='Classificação geral'!$I118,'Classificação geral'!$Q118,"")</f>
        <v/>
      </c>
      <c r="FC126" s="255" t="str">
        <f>IF($EZ126='Classificação geral'!$I118,'Classificação geral'!$R118,"")</f>
        <v/>
      </c>
      <c r="FD126" s="255" t="str">
        <f>IF($EZ126='Classificação geral'!$I118,'Classificação geral'!$J118,"")</f>
        <v/>
      </c>
      <c r="FE126" s="255" t="str">
        <f>IF($EZ126='Classificação geral'!$I118,'Classificação geral'!$S118,"")</f>
        <v/>
      </c>
      <c r="FF126" s="255" t="str">
        <f>IF($EZ126='Classificação geral'!$I118,'Classificação geral'!$U118,"")</f>
        <v/>
      </c>
      <c r="FG126" s="255" t="str">
        <f>IF($EZ126='Classificação geral'!$I118,'Classificação geral'!$V118,"")</f>
        <v/>
      </c>
      <c r="FH126" s="255" t="str">
        <f>IF($EZ126='Classificação geral'!$I118,'Classificação geral'!$K118,"")</f>
        <v/>
      </c>
      <c r="FI126" s="255" t="str">
        <f>IF($EZ126='Classificação geral'!$I118,'Classificação geral'!$W118,"")</f>
        <v/>
      </c>
      <c r="FJ126" s="255" t="str">
        <f>IF($EZ126='Classificação geral'!$I118,'Classificação geral'!$Y118,"")</f>
        <v/>
      </c>
      <c r="FK126" s="255" t="str">
        <f>IF($EZ126='Classificação geral'!$I118,'Classificação geral'!$Z118,"")</f>
        <v/>
      </c>
      <c r="FL126" s="255" t="str">
        <f>IF($EZ126='Classificação geral'!$I118,'Classificação geral'!$L118,"")</f>
        <v/>
      </c>
      <c r="FM126" s="255" t="str">
        <f>IF($EZ126='Classificação geral'!$I118,'Classificação geral'!$M118,"")</f>
        <v/>
      </c>
      <c r="FN126" s="255" t="str">
        <f>IF($EZ126='Classificação geral'!$I118,'Classificação geral'!$AG118,"")</f>
        <v/>
      </c>
      <c r="FO126" s="256" t="str">
        <f>IFERROR(RANK(FN126,FN:FN,0)+ COUNTIF($FN$13:FN125,FN126),"")</f>
        <v/>
      </c>
      <c r="FP126" s="244"/>
      <c r="FQ126" s="254" t="str">
        <f>IFERROR(IF(AND('Classificação geral'!$H118="mas",'Classificação geral'!$I118=1,'Classificação geral'!$F118="Mini"),'Classificação geral'!$A118,""),"")</f>
        <v/>
      </c>
      <c r="FR126" s="254" t="str">
        <f>IFERROR(IF(AND('Classificação geral'!$H118="mas",'Classificação geral'!$I118=1,'Classificação geral'!$F118="Mini"),'Classificação geral'!$B118,""),"")</f>
        <v/>
      </c>
      <c r="FS126" s="255" t="str">
        <f>IF($FR126='Classificação geral'!$B118,'Classificação geral'!$C118,"")</f>
        <v/>
      </c>
      <c r="FT126" s="255" t="str">
        <f>IF($FR126='Classificação geral'!$B118,'Classificação geral'!$D118,"")</f>
        <v/>
      </c>
      <c r="FU126" s="255" t="str">
        <f>IF($FR126='Classificação geral'!$B118,'Classificação geral'!$H118,"")</f>
        <v/>
      </c>
      <c r="FV126" s="254" t="str">
        <f>IFERROR(IF(AND($FU126="mas",'Classificação geral'!$I118=1),'Classificação geral'!I118,""),"")</f>
        <v/>
      </c>
      <c r="FW126" s="254" t="str">
        <f>IFERROR(IF(AND($FU126="mas",'Classificação geral'!$I118=1),'Classificação geral'!N118,""),"")</f>
        <v/>
      </c>
      <c r="FX126" s="254" t="str">
        <f>IFERROR(IF(AND($FU126="mas",'Classificação geral'!$I118=1),'Classificação geral'!Q118,""),"")</f>
        <v/>
      </c>
      <c r="FY126" s="254" t="str">
        <f>IFERROR(IF(AND($FU126="mas",'Classificação geral'!$I118=1),'Classificação geral'!R118,""),"")</f>
        <v/>
      </c>
      <c r="FZ126" s="254" t="str">
        <f>IFERROR(IF(AND($FU126="mas",'Classificação geral'!$I118=1),'Classificação geral'!J118,""),"")</f>
        <v/>
      </c>
      <c r="GA126" s="254" t="str">
        <f>IFERROR(IF(AND($FU126="mas",'Classificação geral'!$I118=1),'Classificação geral'!S118,""),"")</f>
        <v/>
      </c>
      <c r="GB126" s="254" t="str">
        <f>IFERROR(IF(AND($FU126="mas",'Classificação geral'!$I118=1),'Classificação geral'!U118,""),"")</f>
        <v/>
      </c>
      <c r="GC126" s="254" t="str">
        <f>IFERROR(IF(AND($FU126="mas",'Classificação geral'!$I118=1),'Classificação geral'!V118,""),"")</f>
        <v/>
      </c>
      <c r="GD126" s="254" t="str">
        <f>IFERROR(IF(AND($FU126="mas",'Classificação geral'!$I118=1),'Classificação geral'!K118,""),"")</f>
        <v/>
      </c>
      <c r="GE126" s="254" t="str">
        <f>IFERROR(IF(AND($FU126="mas",'Classificação geral'!$I118=1),'Classificação geral'!W118,""),"")</f>
        <v/>
      </c>
      <c r="GF126" s="254" t="str">
        <f>IFERROR(IF(AND($FU126="mas",'Classificação geral'!$I118=1),'Classificação geral'!Y118,""),"")</f>
        <v/>
      </c>
      <c r="GG126" s="254" t="str">
        <f>IFERROR(IF(AND($FU126="mas",'Classificação geral'!$I118=1),'Classificação geral'!Z118,""),"")</f>
        <v/>
      </c>
      <c r="GH126" s="254" t="str">
        <f>IFERROR(IF(AND($FU126="mas",'Classificação geral'!$I118=1),'Classificação geral'!L118,""),"")</f>
        <v/>
      </c>
      <c r="GI126" s="254" t="str">
        <f>IFERROR(IF(AND($FU126="mas",'Classificação geral'!$I118=1),'Classificação geral'!M118,""),"")</f>
        <v/>
      </c>
      <c r="GJ126" s="302" t="str">
        <f>IFERROR(IF(AND($FU126="mas",'Classificação geral'!$I118=1),'Classificação geral'!AG118,""),"")</f>
        <v/>
      </c>
      <c r="GK126" s="256" t="str">
        <f>IFERROR(RANK(GJ126,GJ:GJ,0)+ COUNTIF($GJ$13:GJ125,GJ126),"")</f>
        <v/>
      </c>
      <c r="GL126" s="244"/>
      <c r="GM126" s="254" t="str">
        <f>IFERROR(IF(AND('Classificação geral'!$H118="fem",'Classificação geral'!$I118=2,'Classificação geral'!$F118="Mini"),'Classificação geral'!$A118,""),"")</f>
        <v/>
      </c>
      <c r="GN126" s="254" t="str">
        <f>IFERROR(IF(AND('Classificação geral'!$H118="fem",'Classificação geral'!$I118=2,'Classificação geral'!$F118="Mini"),'Classificação geral'!$B118,""),"")</f>
        <v/>
      </c>
      <c r="GO126" s="255" t="str">
        <f>IF($GN126='Classificação geral'!$B118,'Classificação geral'!$C118,"")</f>
        <v/>
      </c>
      <c r="GP126" s="255" t="str">
        <f>IF($GN126='Classificação geral'!$B118,'Classificação geral'!$D118,"")</f>
        <v/>
      </c>
      <c r="GQ126" s="255" t="str">
        <f>IF($GN126='Classificação geral'!$B118,'Classificação geral'!$H118,"")</f>
        <v/>
      </c>
      <c r="GR126" s="254" t="str">
        <f>IFERROR(IF(AND($GQ126="fem",'Classificação geral'!$I118=2),'Classificação geral'!I118,""),"")</f>
        <v/>
      </c>
      <c r="GS126" s="254" t="str">
        <f>IFERROR(IF(AND($GQ126="fem",'Classificação geral'!$I118=2),'Classificação geral'!N118,""),"")</f>
        <v/>
      </c>
      <c r="GT126" s="254" t="str">
        <f>IFERROR(IF(AND($GQ126="fem",'Classificação geral'!$I118=2),'Classificação geral'!Q118,""),"")</f>
        <v/>
      </c>
      <c r="GU126" s="254" t="str">
        <f>IFERROR(IF(AND($GQ126="fem",'Classificação geral'!$I118=2),'Classificação geral'!R118,""),"")</f>
        <v/>
      </c>
      <c r="GV126" s="254" t="str">
        <f>IFERROR(IF(AND($GQ126="fem",'Classificação geral'!$I118=2),'Classificação geral'!J118,""),"")</f>
        <v/>
      </c>
      <c r="GW126" s="254" t="str">
        <f>IFERROR(IF(AND($GQ126="fem",'Classificação geral'!$I118=2),'Classificação geral'!S118,""),"")</f>
        <v/>
      </c>
      <c r="GX126" s="254" t="str">
        <f>IFERROR(IF(AND($GQ126="fem",'Classificação geral'!$I118=2),'Classificação geral'!U118,""),"")</f>
        <v/>
      </c>
      <c r="GY126" s="254" t="str">
        <f>IFERROR(IF(AND($GQ126="fem",'Classificação geral'!$I118=2),'Classificação geral'!V118,""),"")</f>
        <v/>
      </c>
      <c r="GZ126" s="254" t="str">
        <f>IFERROR(IF(AND($GQ126="fem",'Classificação geral'!$I118=2),'Classificação geral'!K118,""),"")</f>
        <v/>
      </c>
      <c r="HA126" s="254" t="str">
        <f>IFERROR(IF(AND($GQ126="fem",'Classificação geral'!$I118=2),'Classificação geral'!W118,""),"")</f>
        <v/>
      </c>
      <c r="HB126" s="254" t="str">
        <f>IFERROR(IF(AND($GQ126="fem",'Classificação geral'!$I118=2),'Classificação geral'!Y118,""),"")</f>
        <v/>
      </c>
      <c r="HC126" s="254" t="str">
        <f>IFERROR(IF(AND($GQ126="fem",'Classificação geral'!$I118=2),'Classificação geral'!Z118,""),"")</f>
        <v/>
      </c>
      <c r="HD126" s="254" t="str">
        <f>IFERROR(IF(AND($GQ126="fem",'Classificação geral'!$I118=2),'Classificação geral'!L118,""),"")</f>
        <v/>
      </c>
      <c r="HE126" s="254" t="str">
        <f>IFERROR(IF(AND($GQ126="fem",'Classificação geral'!$I118=2),'Classificação geral'!M118,""),"")</f>
        <v/>
      </c>
      <c r="HF126" s="254" t="str">
        <f>IFERROR(IF(AND($GQ126="fem",'Classificação geral'!$I118=2),'Classificação geral'!AG118,""),"")</f>
        <v/>
      </c>
      <c r="HG126" s="256" t="str">
        <f>IFERROR(RANK(HF126,HF:HF,0)+ COUNTIF(HF$13:$HF124,HF126),"")</f>
        <v/>
      </c>
      <c r="HH126" s="244"/>
      <c r="HI126" s="254" t="str">
        <f>IFERROR(IF(AND('Classificação geral'!$H118="mas",'Classificação geral'!$I118=2,'Classificação geral'!$F118="Mini"),'Classificação geral'!$A118,""),"")</f>
        <v/>
      </c>
      <c r="HJ126" s="254" t="str">
        <f>IFERROR(IF(AND('Classificação geral'!$H118="mas",'Classificação geral'!$I118=2,'Classificação geral'!$F118="Mini"),'Classificação geral'!$B118,""),"")</f>
        <v/>
      </c>
      <c r="HK126" s="255" t="str">
        <f>IF($HJ126='Classificação geral'!$B118,'Classificação geral'!$C118,"")</f>
        <v/>
      </c>
      <c r="HL126" s="255" t="str">
        <f>IF($HJ126='Classificação geral'!$B118,'Classificação geral'!$D118,"")</f>
        <v/>
      </c>
      <c r="HM126" s="255" t="str">
        <f>IF($HJ126='Classificação geral'!$B118,'Classificação geral'!$H118,"")</f>
        <v/>
      </c>
      <c r="HN126" s="254" t="str">
        <f>IFERROR(IF(AND($HM126="mas",'Classificação geral'!$I118=2),'Classificação geral'!I118,""),"")</f>
        <v/>
      </c>
      <c r="HO126" s="254" t="str">
        <f>IFERROR(IF(AND($HM126="mas",'Classificação geral'!$I118=2),'Classificação geral'!N118,""),"")</f>
        <v/>
      </c>
      <c r="HP126" s="254" t="str">
        <f>IFERROR(IF(AND($HM126="mas",'Classificação geral'!$I118=2),'Classificação geral'!Q118,""),"")</f>
        <v/>
      </c>
      <c r="HQ126" s="254" t="str">
        <f>IFERROR(IF(AND($HM126="mas",'Classificação geral'!$I118=2),'Classificação geral'!R118,""),"")</f>
        <v/>
      </c>
      <c r="HR126" s="254" t="str">
        <f>IFERROR(IF(AND($HM126="mas",'Classificação geral'!$I118=2),'Classificação geral'!J118,""),"")</f>
        <v/>
      </c>
      <c r="HS126" s="254" t="str">
        <f>IFERROR(IF(AND($HM126="mas",'Classificação geral'!$I118=2),'Classificação geral'!S118,""),"")</f>
        <v/>
      </c>
      <c r="HT126" s="254" t="str">
        <f>IFERROR(IF(AND($HM126="mas",'Classificação geral'!$I118=2),'Classificação geral'!U118,""),"")</f>
        <v/>
      </c>
      <c r="HU126" s="254" t="str">
        <f>IFERROR(IF(AND($HM126="mas",'Classificação geral'!$I118=2),'Classificação geral'!V118,""),"")</f>
        <v/>
      </c>
      <c r="HV126" s="254" t="str">
        <f>IFERROR(IF(AND($HM126="mas",'Classificação geral'!$I118=2),'Classificação geral'!J118,""),"")</f>
        <v/>
      </c>
      <c r="HW126" s="254" t="str">
        <f>IFERROR(IF(AND($HM126="mas",'Classificação geral'!$I118=2),'Classificação geral'!W118,""),"")</f>
        <v/>
      </c>
      <c r="HX126" s="254" t="str">
        <f>IFERROR(IF(AND($HM126="mas",'Classificação geral'!$I118=2),'Classificação geral'!Y118,""),"")</f>
        <v/>
      </c>
      <c r="HY126" s="254" t="str">
        <f>IFERROR(IF(AND($HM126="mas",'Classificação geral'!$I118=2),'Classificação geral'!Z118,""),"")</f>
        <v/>
      </c>
      <c r="HZ126" s="254" t="str">
        <f>IFERROR(IF(AND($HM126="mas",'Classificação geral'!$I118=2),'Classificação geral'!L118,""),"")</f>
        <v/>
      </c>
      <c r="IA126" s="254" t="str">
        <f>IFERROR(IF(AND($HM126="mas",'Classificação geral'!$I118=2),'Classificação geral'!$AG118,""),"")</f>
        <v/>
      </c>
      <c r="IB126" s="256" t="str">
        <f>IFERROR(RANK(IA126,IA:IA,0)+ COUNTIF($IA$13:IA$13,IA126),"")</f>
        <v/>
      </c>
      <c r="IC126" s="244"/>
      <c r="ID126" s="254" t="str">
        <f>IFERROR(IF(AND('Classificação geral'!$H118="fem",'Classificação geral'!$I118=3,'Classificação geral'!$F118="Mini"),'Classificação geral'!$A118,""),"")</f>
        <v/>
      </c>
      <c r="IE126" s="254" t="str">
        <f>IFERROR(IF(AND('Classificação geral'!$H118="fem",'Classificação geral'!$I118=3,'Classificação geral'!$F118="Mini"),'Classificação geral'!$B118,""),"")</f>
        <v/>
      </c>
      <c r="IF126" s="255" t="str">
        <f>IF($IE126='Classificação geral'!$B118,'Classificação geral'!$C118,"")</f>
        <v/>
      </c>
      <c r="IG126" s="255" t="str">
        <f>IF($IE126='Classificação geral'!$B118,'Classificação geral'!$D118,"")</f>
        <v/>
      </c>
      <c r="IH126" s="255" t="str">
        <f>IF($IE126='Classificação geral'!$B118,'Classificação geral'!$H118,"")</f>
        <v/>
      </c>
      <c r="II126" s="255" t="str">
        <f>IF($IH126='Classificação geral'!$H118,'Classificação geral'!$I118,"")</f>
        <v/>
      </c>
      <c r="IJ126" s="255" t="str">
        <f>IF($II126='Classificação geral'!$I118,'Classificação geral'!$N118,"")</f>
        <v/>
      </c>
      <c r="IK126" s="255" t="str">
        <f>IF($II126='Classificação geral'!$I118,'Classificação geral'!$Q118,"")</f>
        <v/>
      </c>
      <c r="IL126" s="255" t="str">
        <f>IF($II126='Classificação geral'!$I118,'Classificação geral'!$R118,"")</f>
        <v/>
      </c>
      <c r="IM126" s="255" t="str">
        <f>IF($II126='Classificação geral'!$I118,'Classificação geral'!$J118,"")</f>
        <v/>
      </c>
      <c r="IN126" s="255" t="str">
        <f>IF($II126='Classificação geral'!$I118,'Classificação geral'!$S118,"")</f>
        <v/>
      </c>
      <c r="IO126" s="255" t="str">
        <f>IF($II126='Classificação geral'!$I118,'Classificação geral'!$U118,"")</f>
        <v/>
      </c>
      <c r="IP126" s="255" t="str">
        <f>IF($II126='Classificação geral'!$I118,'Classificação geral'!$V118,"")</f>
        <v/>
      </c>
      <c r="IQ126" s="255" t="str">
        <f>IF($II126='Classificação geral'!$I118,'Classificação geral'!$K118,"")</f>
        <v/>
      </c>
      <c r="IR126" s="255" t="str">
        <f>IF($II126='Classificação geral'!$I118,'Classificação geral'!$W118,"")</f>
        <v/>
      </c>
      <c r="IS126" s="255" t="str">
        <f>IF($II126='Classificação geral'!$I118,'Classificação geral'!$Y118,"")</f>
        <v/>
      </c>
      <c r="IT126" s="255" t="str">
        <f>IF($II126='Classificação geral'!$I118,'Classificação geral'!$Z118,"")</f>
        <v/>
      </c>
      <c r="IU126" s="255" t="str">
        <f>IF($II126='Classificação geral'!$I118,'Classificação geral'!$L118,"")</f>
        <v/>
      </c>
      <c r="IV126" s="255" t="str">
        <f>IF($II126='Classificação geral'!$I118,'Classificação geral'!$M118,"")</f>
        <v/>
      </c>
      <c r="IW126" s="255" t="str">
        <f>IF($II126='Classificação geral'!$I118,'Classificação geral'!$AG118,"")</f>
        <v/>
      </c>
      <c r="IX126" s="256" t="str">
        <f>IFERROR(RANK(IW126,IW:IW,0)+ COUNTIF($IW$13:IW124,IW126),"")</f>
        <v/>
      </c>
      <c r="IY126" s="244"/>
      <c r="IZ126" s="254" t="str">
        <f>IFERROR(IF(AND('Classificação geral'!$H118="mas",'Classificação geral'!$I118=3,'Classificação geral'!$F118="Mini"),'Classificação geral'!$A118,""),"")</f>
        <v/>
      </c>
      <c r="JA126" s="254" t="str">
        <f>IFERROR(IF(AND('Classificação geral'!$H118="mas",'Classificação geral'!$I118=3,'Classificação geral'!$F118="Mini"),'Classificação geral'!$B118,""),"")</f>
        <v/>
      </c>
      <c r="JB126" s="255" t="str">
        <f>IF($JA126='Classificação geral'!$B118,'Classificação geral'!$C118,"")</f>
        <v/>
      </c>
      <c r="JC126" s="255" t="str">
        <f>IF($JA126='Classificação geral'!$B118,'Classificação geral'!$D118,"")</f>
        <v/>
      </c>
      <c r="JD126" s="255" t="str">
        <f>IF($JA126='Classificação geral'!$B118,'Classificação geral'!$H118,"")</f>
        <v/>
      </c>
      <c r="JE126" s="254" t="str">
        <f>IFERROR(IF(AND($JD126="mas",'Classificação geral'!$I118=3),'Classificação geral'!I118,""),"")</f>
        <v/>
      </c>
      <c r="JF126" s="254" t="str">
        <f>IFERROR(IF(AND($JD126="mas",'Classificação geral'!$I118=3),'Classificação geral'!N118,""),"")</f>
        <v/>
      </c>
      <c r="JG126" s="254" t="str">
        <f>IFERROR(IF(AND($JD126="mas",'Classificação geral'!$I118=3),'Classificação geral'!Q118,""),"")</f>
        <v/>
      </c>
      <c r="JH126" s="254" t="str">
        <f>IFERROR(IF(AND($JD126="mas",'Classificação geral'!$I118=3),'Classificação geral'!R118,""),"")</f>
        <v/>
      </c>
      <c r="JI126" s="254" t="str">
        <f>IFERROR(IF(AND($JD126="mas",'Classificação geral'!$I118=3),'Classificação geral'!J118,""),"")</f>
        <v/>
      </c>
      <c r="JJ126" s="254" t="str">
        <f>IFERROR(IF(AND($JD126="mas",'Classificação geral'!$I118=3),'Classificação geral'!S118,""),"")</f>
        <v/>
      </c>
      <c r="JK126" s="254" t="str">
        <f>IFERROR(IF(AND($JD126="mas",'Classificação geral'!$I118=3),'Classificação geral'!U118,""),"")</f>
        <v/>
      </c>
      <c r="JL126" s="254" t="str">
        <f>IFERROR(IF(AND($JD126="mas",'Classificação geral'!$I118=3),'Classificação geral'!V118,""),"")</f>
        <v/>
      </c>
      <c r="JM126" s="254" t="str">
        <f>IFERROR(IF(AND($JD126="mas",'Classificação geral'!$I118=3),'Classificação geral'!K118,""),"")</f>
        <v/>
      </c>
      <c r="JN126" s="254" t="str">
        <f>IFERROR(IF(AND($JD126="mas",'Classificação geral'!$I118=3),'Classificação geral'!W118,""),"")</f>
        <v/>
      </c>
      <c r="JO126" s="254" t="str">
        <f>IFERROR(IF(AND($JD126="mas",'Classificação geral'!$I118=3),'Classificação geral'!Y118,""),"")</f>
        <v/>
      </c>
      <c r="JP126" s="254" t="str">
        <f>IFERROR(IF(AND($JD126="mas",'Classificação geral'!$I118=3),'Classificação geral'!Z118,""),"")</f>
        <v/>
      </c>
      <c r="JQ126" s="254" t="str">
        <f>IFERROR(IF(AND($JD126="mas",'Classificação geral'!$I118=3),'Classificação geral'!L118,""),"")</f>
        <v/>
      </c>
      <c r="JR126" s="254" t="str">
        <f>IFERROR(IF(AND($JD126="mas",'Classificação geral'!$I118=3),'Classificação geral'!$AG118,""),"")</f>
        <v/>
      </c>
      <c r="JS126" s="256" t="str">
        <f>IFERROR(RANK(JR126,JR:JR,0)+ COUNTIF(JR$13:$JR124,JR126),"")</f>
        <v/>
      </c>
    </row>
    <row r="127" spans="1:279" s="230" customFormat="1" ht="24.75" customHeight="1" x14ac:dyDescent="0.4">
      <c r="A127" s="221"/>
      <c r="B127" s="233"/>
      <c r="C127" s="232"/>
      <c r="D127" s="232"/>
      <c r="E127" s="232"/>
      <c r="F127" s="221"/>
      <c r="G127" s="221"/>
      <c r="H127" s="221"/>
      <c r="I127" s="221"/>
      <c r="J127" s="221"/>
      <c r="K127" s="221"/>
      <c r="L127" s="221"/>
      <c r="M127" s="221"/>
      <c r="N127" s="221"/>
      <c r="O127" s="221"/>
      <c r="P127" s="221"/>
      <c r="Q127" s="221"/>
      <c r="R127" s="221"/>
      <c r="S127" s="221"/>
      <c r="T127" s="221"/>
      <c r="U127" s="221"/>
      <c r="V127" s="221"/>
      <c r="W127" s="221"/>
      <c r="X127" s="221"/>
      <c r="Y127" s="233"/>
      <c r="Z127" s="232"/>
      <c r="AA127" s="232"/>
      <c r="AB127" s="232"/>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32"/>
      <c r="AX127" s="232"/>
      <c r="AY127" s="233"/>
      <c r="AZ127" s="221"/>
      <c r="BA127" s="221"/>
      <c r="BB127" s="221"/>
      <c r="BC127" s="221"/>
      <c r="BD127" s="221"/>
      <c r="BE127" s="221"/>
      <c r="BF127" s="221"/>
      <c r="BG127" s="221"/>
      <c r="BH127" s="221"/>
      <c r="BI127" s="221"/>
      <c r="BJ127" s="221"/>
      <c r="BK127" s="221"/>
      <c r="BL127" s="221"/>
      <c r="BM127" s="221"/>
      <c r="BN127" s="221"/>
      <c r="BO127" s="221"/>
      <c r="BP127" s="221"/>
      <c r="BQ127" s="221"/>
      <c r="BR127" s="221"/>
      <c r="BS127" s="221"/>
      <c r="BT127" s="232"/>
      <c r="BU127" s="232"/>
      <c r="BV127" s="233"/>
      <c r="BW127" s="221"/>
      <c r="BX127" s="221"/>
      <c r="BY127" s="221"/>
      <c r="BZ127" s="221"/>
      <c r="CA127" s="221"/>
      <c r="CB127" s="221"/>
      <c r="CC127" s="221"/>
      <c r="CD127" s="221"/>
      <c r="CE127" s="221"/>
      <c r="CF127" s="221"/>
      <c r="CG127" s="221"/>
      <c r="CH127" s="221"/>
      <c r="CI127" s="221"/>
      <c r="CJ127" s="221"/>
      <c r="CK127" s="221"/>
      <c r="CL127" s="221"/>
      <c r="CM127" s="221"/>
      <c r="CN127" s="221"/>
      <c r="CO127" s="221"/>
      <c r="CP127" s="233"/>
      <c r="CQ127" s="232"/>
      <c r="CR127" s="232"/>
      <c r="CS127" s="232"/>
      <c r="CT127" s="221"/>
      <c r="CU127" s="221"/>
      <c r="CV127" s="221"/>
      <c r="CW127" s="221"/>
      <c r="CX127" s="221"/>
      <c r="CY127" s="221"/>
      <c r="CZ127" s="221"/>
      <c r="DA127" s="221"/>
      <c r="DB127" s="221"/>
      <c r="DC127" s="221"/>
      <c r="DD127" s="221"/>
      <c r="DE127" s="221"/>
      <c r="DF127" s="221"/>
      <c r="DG127" s="221"/>
      <c r="DH127" s="221"/>
      <c r="DI127" s="221"/>
      <c r="DJ127" s="221"/>
      <c r="DK127" s="221"/>
      <c r="DL127" s="221"/>
      <c r="DM127" s="233"/>
      <c r="DN127" s="232"/>
      <c r="DO127" s="232"/>
      <c r="DP127" s="232"/>
      <c r="DQ127" s="221"/>
      <c r="DR127" s="221"/>
      <c r="DS127" s="221"/>
      <c r="DT127" s="221"/>
      <c r="DU127" s="221"/>
      <c r="DV127" s="221"/>
      <c r="DW127" s="221"/>
      <c r="DX127" s="221"/>
      <c r="DY127" s="221"/>
      <c r="DZ127" s="221"/>
      <c r="EA127" s="221"/>
      <c r="EB127" s="221"/>
      <c r="EC127" s="221"/>
      <c r="ED127" s="221"/>
      <c r="EE127" s="221"/>
      <c r="EF127" s="221"/>
      <c r="EG127" s="221"/>
      <c r="EH127" s="221"/>
      <c r="EI127" s="221"/>
      <c r="EJ127" s="221"/>
      <c r="EK127" s="221"/>
      <c r="EL127" s="221"/>
      <c r="EM127" s="221"/>
      <c r="EN127" s="221"/>
      <c r="EO127" s="221"/>
      <c r="EP127" s="221"/>
      <c r="EQ127" s="221"/>
      <c r="ER127" s="221"/>
      <c r="ES127" s="221"/>
      <c r="ET127" s="221"/>
      <c r="EU127" s="254" t="str">
        <f>IFERROR(IF(AND('Classificação geral'!$H119="FEM",'Classificação geral'!$I119=1,'Classificação geral'!$F119="Mini"),'Classificação geral'!$A119,""),"")</f>
        <v/>
      </c>
      <c r="EV127" s="254" t="str">
        <f>IFERROR(IF(AND('Classificação geral'!$H119="FEM",'Classificação geral'!$I119=1,'Classificação geral'!F119="Mini"),'Classificação geral'!$B119,""),"")</f>
        <v/>
      </c>
      <c r="EW127" s="255" t="str">
        <f>IF($EV127='Classificação geral'!$B119,'Classificação geral'!$C119,"")</f>
        <v/>
      </c>
      <c r="EX127" s="255" t="str">
        <f>IF($EV127='Classificação geral'!$B119,'Classificação geral'!$D119,"")</f>
        <v/>
      </c>
      <c r="EY127" s="255" t="str">
        <f>IF($EV127='Classificação geral'!$B119,'Classificação geral'!$H119,"")</f>
        <v/>
      </c>
      <c r="EZ127" s="255" t="str">
        <f>IF($EY127='Classificação geral'!$H119,'Classificação geral'!$I119,"")</f>
        <v/>
      </c>
      <c r="FA127" s="255" t="str">
        <f>IF($EZ127='Classificação geral'!$I119,'Classificação geral'!$N119,"")</f>
        <v/>
      </c>
      <c r="FB127" s="255" t="str">
        <f>IF($EZ127='Classificação geral'!$I119,'Classificação geral'!$Q119,"")</f>
        <v/>
      </c>
      <c r="FC127" s="255" t="str">
        <f>IF($EZ127='Classificação geral'!$I119,'Classificação geral'!$R119,"")</f>
        <v/>
      </c>
      <c r="FD127" s="255" t="str">
        <f>IF($EZ127='Classificação geral'!$I119,'Classificação geral'!$J119,"")</f>
        <v/>
      </c>
      <c r="FE127" s="255" t="str">
        <f>IF($EZ127='Classificação geral'!$I119,'Classificação geral'!$S119,"")</f>
        <v/>
      </c>
      <c r="FF127" s="255" t="str">
        <f>IF($EZ127='Classificação geral'!$I119,'Classificação geral'!$U119,"")</f>
        <v/>
      </c>
      <c r="FG127" s="255" t="str">
        <f>IF($EZ127='Classificação geral'!$I119,'Classificação geral'!$V119,"")</f>
        <v/>
      </c>
      <c r="FH127" s="255" t="str">
        <f>IF($EZ127='Classificação geral'!$I119,'Classificação geral'!$K119,"")</f>
        <v/>
      </c>
      <c r="FI127" s="255" t="str">
        <f>IF($EZ127='Classificação geral'!$I119,'Classificação geral'!$W119,"")</f>
        <v/>
      </c>
      <c r="FJ127" s="255" t="str">
        <f>IF($EZ127='Classificação geral'!$I119,'Classificação geral'!$Y119,"")</f>
        <v/>
      </c>
      <c r="FK127" s="255" t="str">
        <f>IF($EZ127='Classificação geral'!$I119,'Classificação geral'!$Z119,"")</f>
        <v/>
      </c>
      <c r="FL127" s="255" t="str">
        <f>IF($EZ127='Classificação geral'!$I119,'Classificação geral'!$L119,"")</f>
        <v/>
      </c>
      <c r="FM127" s="255" t="str">
        <f>IF($EZ127='Classificação geral'!$I119,'Classificação geral'!$M119,"")</f>
        <v/>
      </c>
      <c r="FN127" s="255" t="str">
        <f>IF($EZ127='Classificação geral'!$I119,'Classificação geral'!$AG119,"")</f>
        <v/>
      </c>
      <c r="FO127" s="256" t="str">
        <f>IFERROR(RANK(FN127,FN:FN,0)+ COUNTIF($FN$13:FN126,FN127),"")</f>
        <v/>
      </c>
      <c r="FP127" s="244"/>
      <c r="FQ127" s="254" t="str">
        <f>IFERROR(IF(AND('Classificação geral'!$H119="mas",'Classificação geral'!$I119=1,'Classificação geral'!$F119="Mini"),'Classificação geral'!$A119,""),"")</f>
        <v/>
      </c>
      <c r="FR127" s="254" t="str">
        <f>IFERROR(IF(AND('Classificação geral'!$H119="mas",'Classificação geral'!$I119=1,'Classificação geral'!$F119="Mini"),'Classificação geral'!$B119,""),"")</f>
        <v/>
      </c>
      <c r="FS127" s="255" t="str">
        <f>IF($FR127='Classificação geral'!$B119,'Classificação geral'!$C119,"")</f>
        <v/>
      </c>
      <c r="FT127" s="255" t="str">
        <f>IF($FR127='Classificação geral'!$B119,'Classificação geral'!$D119,"")</f>
        <v/>
      </c>
      <c r="FU127" s="255" t="str">
        <f>IF($FR127='Classificação geral'!$B119,'Classificação geral'!$H119,"")</f>
        <v/>
      </c>
      <c r="FV127" s="254" t="str">
        <f>IFERROR(IF(AND($FU127="mas",'Classificação geral'!$I119=1),'Classificação geral'!I119,""),"")</f>
        <v/>
      </c>
      <c r="FW127" s="254" t="str">
        <f>IFERROR(IF(AND($FU127="mas",'Classificação geral'!$I119=1),'Classificação geral'!N119,""),"")</f>
        <v/>
      </c>
      <c r="FX127" s="254" t="str">
        <f>IFERROR(IF(AND($FU127="mas",'Classificação geral'!$I119=1),'Classificação geral'!Q119,""),"")</f>
        <v/>
      </c>
      <c r="FY127" s="254" t="str">
        <f>IFERROR(IF(AND($FU127="mas",'Classificação geral'!$I119=1),'Classificação geral'!R119,""),"")</f>
        <v/>
      </c>
      <c r="FZ127" s="254" t="str">
        <f>IFERROR(IF(AND($FU127="mas",'Classificação geral'!$I119=1),'Classificação geral'!J119,""),"")</f>
        <v/>
      </c>
      <c r="GA127" s="254" t="str">
        <f>IFERROR(IF(AND($FU127="mas",'Classificação geral'!$I119=1),'Classificação geral'!S119,""),"")</f>
        <v/>
      </c>
      <c r="GB127" s="254" t="str">
        <f>IFERROR(IF(AND($FU127="mas",'Classificação geral'!$I119=1),'Classificação geral'!U119,""),"")</f>
        <v/>
      </c>
      <c r="GC127" s="254" t="str">
        <f>IFERROR(IF(AND($FU127="mas",'Classificação geral'!$I119=1),'Classificação geral'!V119,""),"")</f>
        <v/>
      </c>
      <c r="GD127" s="254" t="str">
        <f>IFERROR(IF(AND($FU127="mas",'Classificação geral'!$I119=1),'Classificação geral'!K119,""),"")</f>
        <v/>
      </c>
      <c r="GE127" s="254" t="str">
        <f>IFERROR(IF(AND($FU127="mas",'Classificação geral'!$I119=1),'Classificação geral'!W119,""),"")</f>
        <v/>
      </c>
      <c r="GF127" s="254" t="str">
        <f>IFERROR(IF(AND($FU127="mas",'Classificação geral'!$I119=1),'Classificação geral'!Y119,""),"")</f>
        <v/>
      </c>
      <c r="GG127" s="254" t="str">
        <f>IFERROR(IF(AND($FU127="mas",'Classificação geral'!$I119=1),'Classificação geral'!Z119,""),"")</f>
        <v/>
      </c>
      <c r="GH127" s="254" t="str">
        <f>IFERROR(IF(AND($FU127="mas",'Classificação geral'!$I119=1),'Classificação geral'!L119,""),"")</f>
        <v/>
      </c>
      <c r="GI127" s="254" t="str">
        <f>IFERROR(IF(AND($FU127="mas",'Classificação geral'!$I119=1),'Classificação geral'!M119,""),"")</f>
        <v/>
      </c>
      <c r="GJ127" s="302" t="str">
        <f>IFERROR(IF(AND($FU127="mas",'Classificação geral'!$I119=1),'Classificação geral'!AG119,""),"")</f>
        <v/>
      </c>
      <c r="GK127" s="256" t="str">
        <f>IFERROR(RANK(GJ127,GJ:GJ,0)+ COUNTIF($GJ$13:GJ126,GJ127),"")</f>
        <v/>
      </c>
      <c r="GL127" s="244"/>
      <c r="GM127" s="254" t="str">
        <f>IFERROR(IF(AND('Classificação geral'!$H119="fem",'Classificação geral'!$I119=2,'Classificação geral'!$F119="Mini"),'Classificação geral'!$A119,""),"")</f>
        <v/>
      </c>
      <c r="GN127" s="254" t="str">
        <f>IFERROR(IF(AND('Classificação geral'!$H119="fem",'Classificação geral'!$I119=2,'Classificação geral'!$F119="Mini"),'Classificação geral'!$B119,""),"")</f>
        <v/>
      </c>
      <c r="GO127" s="255" t="str">
        <f>IF($GN127='Classificação geral'!$B119,'Classificação geral'!$C119,"")</f>
        <v/>
      </c>
      <c r="GP127" s="255" t="str">
        <f>IF($GN127='Classificação geral'!$B119,'Classificação geral'!$D119,"")</f>
        <v/>
      </c>
      <c r="GQ127" s="255" t="str">
        <f>IF($GN127='Classificação geral'!$B119,'Classificação geral'!$H119,"")</f>
        <v/>
      </c>
      <c r="GR127" s="254" t="str">
        <f>IFERROR(IF(AND($GQ127="fem",'Classificação geral'!$I119=2),'Classificação geral'!I119,""),"")</f>
        <v/>
      </c>
      <c r="GS127" s="254" t="str">
        <f>IFERROR(IF(AND($GQ127="fem",'Classificação geral'!$I119=2),'Classificação geral'!N119,""),"")</f>
        <v/>
      </c>
      <c r="GT127" s="254" t="str">
        <f>IFERROR(IF(AND($GQ127="fem",'Classificação geral'!$I119=2),'Classificação geral'!Q119,""),"")</f>
        <v/>
      </c>
      <c r="GU127" s="254" t="str">
        <f>IFERROR(IF(AND($GQ127="fem",'Classificação geral'!$I119=2),'Classificação geral'!R119,""),"")</f>
        <v/>
      </c>
      <c r="GV127" s="254" t="str">
        <f>IFERROR(IF(AND($GQ127="fem",'Classificação geral'!$I119=2),'Classificação geral'!J119,""),"")</f>
        <v/>
      </c>
      <c r="GW127" s="254" t="str">
        <f>IFERROR(IF(AND($GQ127="fem",'Classificação geral'!$I119=2),'Classificação geral'!S119,""),"")</f>
        <v/>
      </c>
      <c r="GX127" s="254" t="str">
        <f>IFERROR(IF(AND($GQ127="fem",'Classificação geral'!$I119=2),'Classificação geral'!U119,""),"")</f>
        <v/>
      </c>
      <c r="GY127" s="254" t="str">
        <f>IFERROR(IF(AND($GQ127="fem",'Classificação geral'!$I119=2),'Classificação geral'!V119,""),"")</f>
        <v/>
      </c>
      <c r="GZ127" s="254" t="str">
        <f>IFERROR(IF(AND($GQ127="fem",'Classificação geral'!$I119=2),'Classificação geral'!K119,""),"")</f>
        <v/>
      </c>
      <c r="HA127" s="254" t="str">
        <f>IFERROR(IF(AND($GQ127="fem",'Classificação geral'!$I119=2),'Classificação geral'!W119,""),"")</f>
        <v/>
      </c>
      <c r="HB127" s="254" t="str">
        <f>IFERROR(IF(AND($GQ127="fem",'Classificação geral'!$I119=2),'Classificação geral'!Y119,""),"")</f>
        <v/>
      </c>
      <c r="HC127" s="254" t="str">
        <f>IFERROR(IF(AND($GQ127="fem",'Classificação geral'!$I119=2),'Classificação geral'!Z119,""),"")</f>
        <v/>
      </c>
      <c r="HD127" s="254" t="str">
        <f>IFERROR(IF(AND($GQ127="fem",'Classificação geral'!$I119=2),'Classificação geral'!L119,""),"")</f>
        <v/>
      </c>
      <c r="HE127" s="254" t="str">
        <f>IFERROR(IF(AND($GQ127="fem",'Classificação geral'!$I119=2),'Classificação geral'!M119,""),"")</f>
        <v/>
      </c>
      <c r="HF127" s="254" t="str">
        <f>IFERROR(IF(AND($GQ127="fem",'Classificação geral'!$I119=2),'Classificação geral'!AG119,""),"")</f>
        <v/>
      </c>
      <c r="HG127" s="256" t="str">
        <f>IFERROR(RANK(HF127,HF:HF,0)+ COUNTIF(HF$13:$HF125,HF127),"")</f>
        <v/>
      </c>
      <c r="HH127" s="244"/>
      <c r="HI127" s="254" t="str">
        <f>IFERROR(IF(AND('Classificação geral'!$H119="mas",'Classificação geral'!$I119=2,'Classificação geral'!$F119="Mini"),'Classificação geral'!$A119,""),"")</f>
        <v/>
      </c>
      <c r="HJ127" s="254" t="str">
        <f>IFERROR(IF(AND('Classificação geral'!$H119="mas",'Classificação geral'!$I119=2,'Classificação geral'!$F119="Mini"),'Classificação geral'!$B119,""),"")</f>
        <v/>
      </c>
      <c r="HK127" s="255" t="str">
        <f>IF($HJ127='Classificação geral'!$B119,'Classificação geral'!$C119,"")</f>
        <v/>
      </c>
      <c r="HL127" s="255" t="str">
        <f>IF($HJ127='Classificação geral'!$B119,'Classificação geral'!$D119,"")</f>
        <v/>
      </c>
      <c r="HM127" s="255" t="str">
        <f>IF($HJ127='Classificação geral'!$B119,'Classificação geral'!$H119,"")</f>
        <v/>
      </c>
      <c r="HN127" s="254" t="str">
        <f>IFERROR(IF(AND($HM127="mas",'Classificação geral'!$I119=2),'Classificação geral'!I119,""),"")</f>
        <v/>
      </c>
      <c r="HO127" s="254" t="str">
        <f>IFERROR(IF(AND($HM127="mas",'Classificação geral'!$I119=2),'Classificação geral'!N119,""),"")</f>
        <v/>
      </c>
      <c r="HP127" s="254" t="str">
        <f>IFERROR(IF(AND($HM127="mas",'Classificação geral'!$I119=2),'Classificação geral'!Q119,""),"")</f>
        <v/>
      </c>
      <c r="HQ127" s="254" t="str">
        <f>IFERROR(IF(AND($HM127="mas",'Classificação geral'!$I119=2),'Classificação geral'!R119,""),"")</f>
        <v/>
      </c>
      <c r="HR127" s="254" t="str">
        <f>IFERROR(IF(AND($HM127="mas",'Classificação geral'!$I119=2),'Classificação geral'!J119,""),"")</f>
        <v/>
      </c>
      <c r="HS127" s="254" t="str">
        <f>IFERROR(IF(AND($HM127="mas",'Classificação geral'!$I119=2),'Classificação geral'!S119,""),"")</f>
        <v/>
      </c>
      <c r="HT127" s="254" t="str">
        <f>IFERROR(IF(AND($HM127="mas",'Classificação geral'!$I119=2),'Classificação geral'!U119,""),"")</f>
        <v/>
      </c>
      <c r="HU127" s="254" t="str">
        <f>IFERROR(IF(AND($HM127="mas",'Classificação geral'!$I119=2),'Classificação geral'!V119,""),"")</f>
        <v/>
      </c>
      <c r="HV127" s="254" t="str">
        <f>IFERROR(IF(AND($HM127="mas",'Classificação geral'!$I119=2),'Classificação geral'!J119,""),"")</f>
        <v/>
      </c>
      <c r="HW127" s="254" t="str">
        <f>IFERROR(IF(AND($HM127="mas",'Classificação geral'!$I119=2),'Classificação geral'!W119,""),"")</f>
        <v/>
      </c>
      <c r="HX127" s="254" t="str">
        <f>IFERROR(IF(AND($HM127="mas",'Classificação geral'!$I119=2),'Classificação geral'!Y119,""),"")</f>
        <v/>
      </c>
      <c r="HY127" s="254" t="str">
        <f>IFERROR(IF(AND($HM127="mas",'Classificação geral'!$I119=2),'Classificação geral'!Z119,""),"")</f>
        <v/>
      </c>
      <c r="HZ127" s="254" t="str">
        <f>IFERROR(IF(AND($HM127="mas",'Classificação geral'!$I119=2),'Classificação geral'!L119,""),"")</f>
        <v/>
      </c>
      <c r="IA127" s="254" t="str">
        <f>IFERROR(IF(AND($HM127="mas",'Classificação geral'!$I119=2),'Classificação geral'!$AG119,""),"")</f>
        <v/>
      </c>
      <c r="IB127" s="256" t="str">
        <f>IFERROR(RANK(IA127,IA:IA,0)+ COUNTIF($IA$13:IA$13,IA127),"")</f>
        <v/>
      </c>
      <c r="IC127" s="244"/>
      <c r="ID127" s="254" t="str">
        <f>IFERROR(IF(AND('Classificação geral'!$H119="fem",'Classificação geral'!$I119=3,'Classificação geral'!$F119="Mini"),'Classificação geral'!$A119,""),"")</f>
        <v/>
      </c>
      <c r="IE127" s="254" t="str">
        <f>IFERROR(IF(AND('Classificação geral'!$H119="fem",'Classificação geral'!$I119=3,'Classificação geral'!$F119="Mini"),'Classificação geral'!$B119,""),"")</f>
        <v/>
      </c>
      <c r="IF127" s="255" t="str">
        <f>IF($IE127='Classificação geral'!$B119,'Classificação geral'!$C119,"")</f>
        <v/>
      </c>
      <c r="IG127" s="255" t="str">
        <f>IF($IE127='Classificação geral'!$B119,'Classificação geral'!$D119,"")</f>
        <v/>
      </c>
      <c r="IH127" s="255" t="str">
        <f>IF($IE127='Classificação geral'!$B119,'Classificação geral'!$H119,"")</f>
        <v/>
      </c>
      <c r="II127" s="255" t="str">
        <f>IF($IH127='Classificação geral'!$H119,'Classificação geral'!$I119,"")</f>
        <v/>
      </c>
      <c r="IJ127" s="255" t="str">
        <f>IF($II127='Classificação geral'!$I119,'Classificação geral'!$N119,"")</f>
        <v/>
      </c>
      <c r="IK127" s="255" t="str">
        <f>IF($II127='Classificação geral'!$I119,'Classificação geral'!$Q119,"")</f>
        <v/>
      </c>
      <c r="IL127" s="255" t="str">
        <f>IF($II127='Classificação geral'!$I119,'Classificação geral'!$R119,"")</f>
        <v/>
      </c>
      <c r="IM127" s="255" t="str">
        <f>IF($II127='Classificação geral'!$I119,'Classificação geral'!$J119,"")</f>
        <v/>
      </c>
      <c r="IN127" s="255" t="str">
        <f>IF($II127='Classificação geral'!$I119,'Classificação geral'!$S119,"")</f>
        <v/>
      </c>
      <c r="IO127" s="255" t="str">
        <f>IF($II127='Classificação geral'!$I119,'Classificação geral'!$U119,"")</f>
        <v/>
      </c>
      <c r="IP127" s="255" t="str">
        <f>IF($II127='Classificação geral'!$I119,'Classificação geral'!$V119,"")</f>
        <v/>
      </c>
      <c r="IQ127" s="255" t="str">
        <f>IF($II127='Classificação geral'!$I119,'Classificação geral'!$K119,"")</f>
        <v/>
      </c>
      <c r="IR127" s="255" t="str">
        <f>IF($II127='Classificação geral'!$I119,'Classificação geral'!$W119,"")</f>
        <v/>
      </c>
      <c r="IS127" s="255" t="str">
        <f>IF($II127='Classificação geral'!$I119,'Classificação geral'!$Y119,"")</f>
        <v/>
      </c>
      <c r="IT127" s="255" t="str">
        <f>IF($II127='Classificação geral'!$I119,'Classificação geral'!$Z119,"")</f>
        <v/>
      </c>
      <c r="IU127" s="255" t="str">
        <f>IF($II127='Classificação geral'!$I119,'Classificação geral'!$L119,"")</f>
        <v/>
      </c>
      <c r="IV127" s="255" t="str">
        <f>IF($II127='Classificação geral'!$I119,'Classificação geral'!$M119,"")</f>
        <v/>
      </c>
      <c r="IW127" s="255" t="str">
        <f>IF($II127='Classificação geral'!$I119,'Classificação geral'!$AG119,"")</f>
        <v/>
      </c>
      <c r="IX127" s="256" t="str">
        <f>IFERROR(RANK(IW127,IW:IW,0)+ COUNTIF($IW$13:IW125,IW127),"")</f>
        <v/>
      </c>
      <c r="IY127" s="244"/>
      <c r="IZ127" s="254" t="str">
        <f>IFERROR(IF(AND('Classificação geral'!$H119="mas",'Classificação geral'!$I119=3,'Classificação geral'!$F119="Mini"),'Classificação geral'!$A119,""),"")</f>
        <v/>
      </c>
      <c r="JA127" s="254" t="str">
        <f>IFERROR(IF(AND('Classificação geral'!$H119="mas",'Classificação geral'!$I119=3,'Classificação geral'!$F119="Mini"),'Classificação geral'!$B119,""),"")</f>
        <v/>
      </c>
      <c r="JB127" s="255" t="str">
        <f>IF($JA127='Classificação geral'!$B119,'Classificação geral'!$C119,"")</f>
        <v/>
      </c>
      <c r="JC127" s="255" t="str">
        <f>IF($JA127='Classificação geral'!$B119,'Classificação geral'!$D119,"")</f>
        <v/>
      </c>
      <c r="JD127" s="255" t="str">
        <f>IF($JA127='Classificação geral'!$B119,'Classificação geral'!$H119,"")</f>
        <v/>
      </c>
      <c r="JE127" s="254" t="str">
        <f>IFERROR(IF(AND($JD127="mas",'Classificação geral'!$I119=3),'Classificação geral'!I119,""),"")</f>
        <v/>
      </c>
      <c r="JF127" s="254" t="str">
        <f>IFERROR(IF(AND($JD127="mas",'Classificação geral'!$I119=3),'Classificação geral'!N119,""),"")</f>
        <v/>
      </c>
      <c r="JG127" s="254" t="str">
        <f>IFERROR(IF(AND($JD127="mas",'Classificação geral'!$I119=3),'Classificação geral'!Q119,""),"")</f>
        <v/>
      </c>
      <c r="JH127" s="254" t="str">
        <f>IFERROR(IF(AND($JD127="mas",'Classificação geral'!$I119=3),'Classificação geral'!R119,""),"")</f>
        <v/>
      </c>
      <c r="JI127" s="254" t="str">
        <f>IFERROR(IF(AND($JD127="mas",'Classificação geral'!$I119=3),'Classificação geral'!J119,""),"")</f>
        <v/>
      </c>
      <c r="JJ127" s="254" t="str">
        <f>IFERROR(IF(AND($JD127="mas",'Classificação geral'!$I119=3),'Classificação geral'!S119,""),"")</f>
        <v/>
      </c>
      <c r="JK127" s="254" t="str">
        <f>IFERROR(IF(AND($JD127="mas",'Classificação geral'!$I119=3),'Classificação geral'!U119,""),"")</f>
        <v/>
      </c>
      <c r="JL127" s="254" t="str">
        <f>IFERROR(IF(AND($JD127="mas",'Classificação geral'!$I119=3),'Classificação geral'!V119,""),"")</f>
        <v/>
      </c>
      <c r="JM127" s="254" t="str">
        <f>IFERROR(IF(AND($JD127="mas",'Classificação geral'!$I119=3),'Classificação geral'!K119,""),"")</f>
        <v/>
      </c>
      <c r="JN127" s="254" t="str">
        <f>IFERROR(IF(AND($JD127="mas",'Classificação geral'!$I119=3),'Classificação geral'!W119,""),"")</f>
        <v/>
      </c>
      <c r="JO127" s="254" t="str">
        <f>IFERROR(IF(AND($JD127="mas",'Classificação geral'!$I119=3),'Classificação geral'!Y119,""),"")</f>
        <v/>
      </c>
      <c r="JP127" s="254" t="str">
        <f>IFERROR(IF(AND($JD127="mas",'Classificação geral'!$I119=3),'Classificação geral'!Z119,""),"")</f>
        <v/>
      </c>
      <c r="JQ127" s="254" t="str">
        <f>IFERROR(IF(AND($JD127="mas",'Classificação geral'!$I119=3),'Classificação geral'!L119,""),"")</f>
        <v/>
      </c>
      <c r="JR127" s="254" t="str">
        <f>IFERROR(IF(AND($JD127="mas",'Classificação geral'!$I119=3),'Classificação geral'!$AG119,""),"")</f>
        <v/>
      </c>
      <c r="JS127" s="256" t="str">
        <f>IFERROR(RANK(JR127,JR:JR,0)+ COUNTIF(JR$13:$JR125,JR127),"")</f>
        <v/>
      </c>
    </row>
    <row r="128" spans="1:279" s="230" customFormat="1" ht="24.75" customHeight="1" x14ac:dyDescent="0.4">
      <c r="A128" s="221"/>
      <c r="B128" s="233"/>
      <c r="C128" s="232"/>
      <c r="D128" s="232"/>
      <c r="E128" s="232"/>
      <c r="F128" s="221"/>
      <c r="G128" s="221"/>
      <c r="H128" s="221"/>
      <c r="I128" s="221"/>
      <c r="J128" s="221"/>
      <c r="K128" s="221"/>
      <c r="L128" s="221"/>
      <c r="M128" s="221"/>
      <c r="N128" s="221"/>
      <c r="O128" s="221"/>
      <c r="P128" s="221"/>
      <c r="Q128" s="221"/>
      <c r="R128" s="221"/>
      <c r="S128" s="221"/>
      <c r="T128" s="221"/>
      <c r="U128" s="221"/>
      <c r="V128" s="221"/>
      <c r="W128" s="221"/>
      <c r="X128" s="221"/>
      <c r="Y128" s="233"/>
      <c r="Z128" s="232"/>
      <c r="AA128" s="232"/>
      <c r="AB128" s="232"/>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32"/>
      <c r="AX128" s="232"/>
      <c r="AY128" s="233"/>
      <c r="AZ128" s="221"/>
      <c r="BA128" s="221"/>
      <c r="BB128" s="221"/>
      <c r="BC128" s="221"/>
      <c r="BD128" s="221"/>
      <c r="BE128" s="221"/>
      <c r="BF128" s="221"/>
      <c r="BG128" s="221"/>
      <c r="BH128" s="221"/>
      <c r="BI128" s="221"/>
      <c r="BJ128" s="221"/>
      <c r="BK128" s="221"/>
      <c r="BL128" s="221"/>
      <c r="BM128" s="221"/>
      <c r="BN128" s="221"/>
      <c r="BO128" s="221"/>
      <c r="BP128" s="221"/>
      <c r="BQ128" s="221"/>
      <c r="BR128" s="221"/>
      <c r="BS128" s="221"/>
      <c r="BT128" s="232"/>
      <c r="BU128" s="232"/>
      <c r="BV128" s="233"/>
      <c r="BW128" s="221"/>
      <c r="BX128" s="221"/>
      <c r="BY128" s="221"/>
      <c r="BZ128" s="221"/>
      <c r="CA128" s="221"/>
      <c r="CB128" s="221"/>
      <c r="CC128" s="221"/>
      <c r="CD128" s="221"/>
      <c r="CE128" s="221"/>
      <c r="CF128" s="221"/>
      <c r="CG128" s="221"/>
      <c r="CH128" s="221"/>
      <c r="CI128" s="221"/>
      <c r="CJ128" s="221"/>
      <c r="CK128" s="221"/>
      <c r="CL128" s="221"/>
      <c r="CM128" s="221"/>
      <c r="CN128" s="221"/>
      <c r="CO128" s="221"/>
      <c r="CP128" s="233"/>
      <c r="CQ128" s="232"/>
      <c r="CR128" s="232"/>
      <c r="CS128" s="232"/>
      <c r="CT128" s="221"/>
      <c r="CU128" s="221"/>
      <c r="CV128" s="221"/>
      <c r="CW128" s="221"/>
      <c r="CX128" s="221"/>
      <c r="CY128" s="221"/>
      <c r="CZ128" s="221"/>
      <c r="DA128" s="221"/>
      <c r="DB128" s="221"/>
      <c r="DC128" s="221"/>
      <c r="DD128" s="221"/>
      <c r="DE128" s="221"/>
      <c r="DF128" s="221"/>
      <c r="DG128" s="221"/>
      <c r="DH128" s="221"/>
      <c r="DI128" s="221"/>
      <c r="DJ128" s="221"/>
      <c r="DK128" s="221"/>
      <c r="DL128" s="221"/>
      <c r="DM128" s="233"/>
      <c r="DN128" s="232"/>
      <c r="DO128" s="232"/>
      <c r="DP128" s="232"/>
      <c r="DQ128" s="221"/>
      <c r="DR128" s="221"/>
      <c r="DS128" s="221"/>
      <c r="DT128" s="221"/>
      <c r="DU128" s="221"/>
      <c r="DV128" s="221"/>
      <c r="DW128" s="221"/>
      <c r="DX128" s="221"/>
      <c r="DY128" s="221"/>
      <c r="DZ128" s="221"/>
      <c r="EA128" s="221"/>
      <c r="EB128" s="221"/>
      <c r="EC128" s="221"/>
      <c r="ED128" s="221"/>
      <c r="EE128" s="221"/>
      <c r="EF128" s="221"/>
      <c r="EG128" s="221"/>
      <c r="EH128" s="221"/>
      <c r="EI128" s="221"/>
      <c r="EJ128" s="221"/>
      <c r="EK128" s="221"/>
      <c r="EL128" s="221"/>
      <c r="EM128" s="221"/>
      <c r="EN128" s="221"/>
      <c r="EO128" s="221"/>
      <c r="EP128" s="221"/>
      <c r="EQ128" s="221"/>
      <c r="ER128" s="221"/>
      <c r="ES128" s="221"/>
      <c r="ET128" s="221"/>
      <c r="EU128" s="254" t="str">
        <f>IFERROR(IF(AND('Classificação geral'!$H120="FEM",'Classificação geral'!$I120=1,'Classificação geral'!$F120="Mini"),'Classificação geral'!$A120,""),"")</f>
        <v/>
      </c>
      <c r="EV128" s="254" t="str">
        <f>IFERROR(IF(AND('Classificação geral'!$H120="FEM",'Classificação geral'!$I120=1,'Classificação geral'!F120="Mini"),'Classificação geral'!$B120,""),"")</f>
        <v/>
      </c>
      <c r="EW128" s="255" t="str">
        <f>IF($EV128='Classificação geral'!$B120,'Classificação geral'!$C120,"")</f>
        <v/>
      </c>
      <c r="EX128" s="255" t="str">
        <f>IF($EV128='Classificação geral'!$B120,'Classificação geral'!$D120,"")</f>
        <v/>
      </c>
      <c r="EY128" s="255" t="str">
        <f>IF($EV128='Classificação geral'!$B120,'Classificação geral'!$H120,"")</f>
        <v/>
      </c>
      <c r="EZ128" s="255" t="str">
        <f>IF($EY128='Classificação geral'!$H120,'Classificação geral'!$I120,"")</f>
        <v/>
      </c>
      <c r="FA128" s="255" t="str">
        <f>IF($EZ128='Classificação geral'!$I120,'Classificação geral'!$N120,"")</f>
        <v/>
      </c>
      <c r="FB128" s="255" t="str">
        <f>IF($EZ128='Classificação geral'!$I120,'Classificação geral'!$Q120,"")</f>
        <v/>
      </c>
      <c r="FC128" s="255" t="str">
        <f>IF($EZ128='Classificação geral'!$I120,'Classificação geral'!$R120,"")</f>
        <v/>
      </c>
      <c r="FD128" s="255" t="str">
        <f>IF($EZ128='Classificação geral'!$I120,'Classificação geral'!$J120,"")</f>
        <v/>
      </c>
      <c r="FE128" s="255" t="str">
        <f>IF($EZ128='Classificação geral'!$I120,'Classificação geral'!$S120,"")</f>
        <v/>
      </c>
      <c r="FF128" s="255" t="str">
        <f>IF($EZ128='Classificação geral'!$I120,'Classificação geral'!$U120,"")</f>
        <v/>
      </c>
      <c r="FG128" s="255" t="str">
        <f>IF($EZ128='Classificação geral'!$I120,'Classificação geral'!$V120,"")</f>
        <v/>
      </c>
      <c r="FH128" s="255" t="str">
        <f>IF($EZ128='Classificação geral'!$I120,'Classificação geral'!$K120,"")</f>
        <v/>
      </c>
      <c r="FI128" s="255" t="str">
        <f>IF($EZ128='Classificação geral'!$I120,'Classificação geral'!$W120,"")</f>
        <v/>
      </c>
      <c r="FJ128" s="255" t="str">
        <f>IF($EZ128='Classificação geral'!$I120,'Classificação geral'!$Y120,"")</f>
        <v/>
      </c>
      <c r="FK128" s="255" t="str">
        <f>IF($EZ128='Classificação geral'!$I120,'Classificação geral'!$Z120,"")</f>
        <v/>
      </c>
      <c r="FL128" s="255" t="str">
        <f>IF($EZ128='Classificação geral'!$I120,'Classificação geral'!$L120,"")</f>
        <v/>
      </c>
      <c r="FM128" s="255" t="str">
        <f>IF($EZ128='Classificação geral'!$I120,'Classificação geral'!$M120,"")</f>
        <v/>
      </c>
      <c r="FN128" s="255" t="str">
        <f>IF($EZ128='Classificação geral'!$I120,'Classificação geral'!$AG120,"")</f>
        <v/>
      </c>
      <c r="FO128" s="256" t="str">
        <f>IFERROR(RANK(FN128,FN:FN,0)+ COUNTIF($FN$13:FN127,FN128),"")</f>
        <v/>
      </c>
      <c r="FP128" s="244"/>
      <c r="FQ128" s="254" t="str">
        <f>IFERROR(IF(AND('Classificação geral'!$H120="mas",'Classificação geral'!$I120=1,'Classificação geral'!$F120="Mini"),'Classificação geral'!$A120,""),"")</f>
        <v/>
      </c>
      <c r="FR128" s="254" t="str">
        <f>IFERROR(IF(AND('Classificação geral'!$H120="mas",'Classificação geral'!$I120=1,'Classificação geral'!$F120="Mini"),'Classificação geral'!$B120,""),"")</f>
        <v/>
      </c>
      <c r="FS128" s="255" t="str">
        <f>IF($FR128='Classificação geral'!$B120,'Classificação geral'!$C120,"")</f>
        <v/>
      </c>
      <c r="FT128" s="255" t="str">
        <f>IF($FR128='Classificação geral'!$B120,'Classificação geral'!$D120,"")</f>
        <v/>
      </c>
      <c r="FU128" s="255" t="str">
        <f>IF($FR128='Classificação geral'!$B120,'Classificação geral'!$H120,"")</f>
        <v/>
      </c>
      <c r="FV128" s="254" t="str">
        <f>IFERROR(IF(AND($FU128="mas",'Classificação geral'!$I120=1),'Classificação geral'!I120,""),"")</f>
        <v/>
      </c>
      <c r="FW128" s="254" t="str">
        <f>IFERROR(IF(AND($FU128="mas",'Classificação geral'!$I120=1),'Classificação geral'!N120,""),"")</f>
        <v/>
      </c>
      <c r="FX128" s="254" t="str">
        <f>IFERROR(IF(AND($FU128="mas",'Classificação geral'!$I120=1),'Classificação geral'!Q120,""),"")</f>
        <v/>
      </c>
      <c r="FY128" s="254" t="str">
        <f>IFERROR(IF(AND($FU128="mas",'Classificação geral'!$I120=1),'Classificação geral'!R120,""),"")</f>
        <v/>
      </c>
      <c r="FZ128" s="254" t="str">
        <f>IFERROR(IF(AND($FU128="mas",'Classificação geral'!$I120=1),'Classificação geral'!J120,""),"")</f>
        <v/>
      </c>
      <c r="GA128" s="254" t="str">
        <f>IFERROR(IF(AND($FU128="mas",'Classificação geral'!$I120=1),'Classificação geral'!S120,""),"")</f>
        <v/>
      </c>
      <c r="GB128" s="254" t="str">
        <f>IFERROR(IF(AND($FU128="mas",'Classificação geral'!$I120=1),'Classificação geral'!U120,""),"")</f>
        <v/>
      </c>
      <c r="GC128" s="254" t="str">
        <f>IFERROR(IF(AND($FU128="mas",'Classificação geral'!$I120=1),'Classificação geral'!V120,""),"")</f>
        <v/>
      </c>
      <c r="GD128" s="254" t="str">
        <f>IFERROR(IF(AND($FU128="mas",'Classificação geral'!$I120=1),'Classificação geral'!K120,""),"")</f>
        <v/>
      </c>
      <c r="GE128" s="254" t="str">
        <f>IFERROR(IF(AND($FU128="mas",'Classificação geral'!$I120=1),'Classificação geral'!W120,""),"")</f>
        <v/>
      </c>
      <c r="GF128" s="254" t="str">
        <f>IFERROR(IF(AND($FU128="mas",'Classificação geral'!$I120=1),'Classificação geral'!Y120,""),"")</f>
        <v/>
      </c>
      <c r="GG128" s="254" t="str">
        <f>IFERROR(IF(AND($FU128="mas",'Classificação geral'!$I120=1),'Classificação geral'!Z120,""),"")</f>
        <v/>
      </c>
      <c r="GH128" s="254" t="str">
        <f>IFERROR(IF(AND($FU128="mas",'Classificação geral'!$I120=1),'Classificação geral'!L120,""),"")</f>
        <v/>
      </c>
      <c r="GI128" s="254" t="str">
        <f>IFERROR(IF(AND($FU128="mas",'Classificação geral'!$I120=1),'Classificação geral'!M120,""),"")</f>
        <v/>
      </c>
      <c r="GJ128" s="302" t="str">
        <f>IFERROR(IF(AND($FU128="mas",'Classificação geral'!$I120=1),'Classificação geral'!AG120,""),"")</f>
        <v/>
      </c>
      <c r="GK128" s="256" t="str">
        <f>IFERROR(RANK(GJ128,GJ:GJ,0)+ COUNTIF($GJ$13:GJ127,GJ128),"")</f>
        <v/>
      </c>
      <c r="GL128" s="244"/>
      <c r="GM128" s="254" t="str">
        <f>IFERROR(IF(AND('Classificação geral'!$H120="fem",'Classificação geral'!$I120=2,'Classificação geral'!$F120="Mini"),'Classificação geral'!$A120,""),"")</f>
        <v/>
      </c>
      <c r="GN128" s="254" t="str">
        <f>IFERROR(IF(AND('Classificação geral'!$H120="fem",'Classificação geral'!$I120=2,'Classificação geral'!$F120="Mini"),'Classificação geral'!$B120,""),"")</f>
        <v/>
      </c>
      <c r="GO128" s="255" t="str">
        <f>IF($GN128='Classificação geral'!$B120,'Classificação geral'!$C120,"")</f>
        <v/>
      </c>
      <c r="GP128" s="255" t="str">
        <f>IF($GN128='Classificação geral'!$B120,'Classificação geral'!$D120,"")</f>
        <v/>
      </c>
      <c r="GQ128" s="255" t="str">
        <f>IF($GN128='Classificação geral'!$B120,'Classificação geral'!$H120,"")</f>
        <v/>
      </c>
      <c r="GR128" s="254" t="str">
        <f>IFERROR(IF(AND($GQ128="fem",'Classificação geral'!$I120=2),'Classificação geral'!I120,""),"")</f>
        <v/>
      </c>
      <c r="GS128" s="254" t="str">
        <f>IFERROR(IF(AND($GQ128="fem",'Classificação geral'!$I120=2),'Classificação geral'!N120,""),"")</f>
        <v/>
      </c>
      <c r="GT128" s="254" t="str">
        <f>IFERROR(IF(AND($GQ128="fem",'Classificação geral'!$I120=2),'Classificação geral'!Q120,""),"")</f>
        <v/>
      </c>
      <c r="GU128" s="254" t="str">
        <f>IFERROR(IF(AND($GQ128="fem",'Classificação geral'!$I120=2),'Classificação geral'!R120,""),"")</f>
        <v/>
      </c>
      <c r="GV128" s="254" t="str">
        <f>IFERROR(IF(AND($GQ128="fem",'Classificação geral'!$I120=2),'Classificação geral'!J120,""),"")</f>
        <v/>
      </c>
      <c r="GW128" s="254" t="str">
        <f>IFERROR(IF(AND($GQ128="fem",'Classificação geral'!$I120=2),'Classificação geral'!S120,""),"")</f>
        <v/>
      </c>
      <c r="GX128" s="254" t="str">
        <f>IFERROR(IF(AND($GQ128="fem",'Classificação geral'!$I120=2),'Classificação geral'!U120,""),"")</f>
        <v/>
      </c>
      <c r="GY128" s="254" t="str">
        <f>IFERROR(IF(AND($GQ128="fem",'Classificação geral'!$I120=2),'Classificação geral'!V120,""),"")</f>
        <v/>
      </c>
      <c r="GZ128" s="254" t="str">
        <f>IFERROR(IF(AND($GQ128="fem",'Classificação geral'!$I120=2),'Classificação geral'!K120,""),"")</f>
        <v/>
      </c>
      <c r="HA128" s="254" t="str">
        <f>IFERROR(IF(AND($GQ128="fem",'Classificação geral'!$I120=2),'Classificação geral'!W120,""),"")</f>
        <v/>
      </c>
      <c r="HB128" s="254" t="str">
        <f>IFERROR(IF(AND($GQ128="fem",'Classificação geral'!$I120=2),'Classificação geral'!Y120,""),"")</f>
        <v/>
      </c>
      <c r="HC128" s="254" t="str">
        <f>IFERROR(IF(AND($GQ128="fem",'Classificação geral'!$I120=2),'Classificação geral'!Z120,""),"")</f>
        <v/>
      </c>
      <c r="HD128" s="254" t="str">
        <f>IFERROR(IF(AND($GQ128="fem",'Classificação geral'!$I120=2),'Classificação geral'!L120,""),"")</f>
        <v/>
      </c>
      <c r="HE128" s="254" t="str">
        <f>IFERROR(IF(AND($GQ128="fem",'Classificação geral'!$I120=2),'Classificação geral'!M120,""),"")</f>
        <v/>
      </c>
      <c r="HF128" s="254" t="str">
        <f>IFERROR(IF(AND($GQ128="fem",'Classificação geral'!$I120=2),'Classificação geral'!AG120,""),"")</f>
        <v/>
      </c>
      <c r="HG128" s="256" t="str">
        <f>IFERROR(RANK(HF128,HF:HF,0)+ COUNTIF(HF$13:$HF126,HF128),"")</f>
        <v/>
      </c>
      <c r="HH128" s="244"/>
      <c r="HI128" s="254" t="str">
        <f>IFERROR(IF(AND('Classificação geral'!$H120="mas",'Classificação geral'!$I120=2,'Classificação geral'!$F120="Mini"),'Classificação geral'!$A120,""),"")</f>
        <v/>
      </c>
      <c r="HJ128" s="254" t="str">
        <f>IFERROR(IF(AND('Classificação geral'!$H120="mas",'Classificação geral'!$I120=2,'Classificação geral'!$F120="Mini"),'Classificação geral'!$B120,""),"")</f>
        <v/>
      </c>
      <c r="HK128" s="255" t="str">
        <f>IF($HJ128='Classificação geral'!$B120,'Classificação geral'!$C120,"")</f>
        <v/>
      </c>
      <c r="HL128" s="255" t="str">
        <f>IF($HJ128='Classificação geral'!$B120,'Classificação geral'!$D120,"")</f>
        <v/>
      </c>
      <c r="HM128" s="255" t="str">
        <f>IF($HJ128='Classificação geral'!$B120,'Classificação geral'!$H120,"")</f>
        <v/>
      </c>
      <c r="HN128" s="254" t="str">
        <f>IFERROR(IF(AND($HM128="mas",'Classificação geral'!$I120=2),'Classificação geral'!I120,""),"")</f>
        <v/>
      </c>
      <c r="HO128" s="254" t="str">
        <f>IFERROR(IF(AND($HM128="mas",'Classificação geral'!$I120=2),'Classificação geral'!N120,""),"")</f>
        <v/>
      </c>
      <c r="HP128" s="254" t="str">
        <f>IFERROR(IF(AND($HM128="mas",'Classificação geral'!$I120=2),'Classificação geral'!Q120,""),"")</f>
        <v/>
      </c>
      <c r="HQ128" s="254" t="str">
        <f>IFERROR(IF(AND($HM128="mas",'Classificação geral'!$I120=2),'Classificação geral'!R120,""),"")</f>
        <v/>
      </c>
      <c r="HR128" s="254" t="str">
        <f>IFERROR(IF(AND($HM128="mas",'Classificação geral'!$I120=2),'Classificação geral'!J120,""),"")</f>
        <v/>
      </c>
      <c r="HS128" s="254" t="str">
        <f>IFERROR(IF(AND($HM128="mas",'Classificação geral'!$I120=2),'Classificação geral'!S120,""),"")</f>
        <v/>
      </c>
      <c r="HT128" s="254" t="str">
        <f>IFERROR(IF(AND($HM128="mas",'Classificação geral'!$I120=2),'Classificação geral'!U120,""),"")</f>
        <v/>
      </c>
      <c r="HU128" s="254" t="str">
        <f>IFERROR(IF(AND($HM128="mas",'Classificação geral'!$I120=2),'Classificação geral'!V120,""),"")</f>
        <v/>
      </c>
      <c r="HV128" s="254" t="str">
        <f>IFERROR(IF(AND($HM128="mas",'Classificação geral'!$I120=2),'Classificação geral'!J120,""),"")</f>
        <v/>
      </c>
      <c r="HW128" s="254" t="str">
        <f>IFERROR(IF(AND($HM128="mas",'Classificação geral'!$I120=2),'Classificação geral'!W120,""),"")</f>
        <v/>
      </c>
      <c r="HX128" s="254" t="str">
        <f>IFERROR(IF(AND($HM128="mas",'Classificação geral'!$I120=2),'Classificação geral'!Y120,""),"")</f>
        <v/>
      </c>
      <c r="HY128" s="254" t="str">
        <f>IFERROR(IF(AND($HM128="mas",'Classificação geral'!$I120=2),'Classificação geral'!Z120,""),"")</f>
        <v/>
      </c>
      <c r="HZ128" s="254" t="str">
        <f>IFERROR(IF(AND($HM128="mas",'Classificação geral'!$I120=2),'Classificação geral'!L120,""),"")</f>
        <v/>
      </c>
      <c r="IA128" s="254" t="str">
        <f>IFERROR(IF(AND($HM128="mas",'Classificação geral'!$I120=2),'Classificação geral'!$AG120,""),"")</f>
        <v/>
      </c>
      <c r="IB128" s="256" t="str">
        <f>IFERROR(RANK(IA128,IA:IA,0)+ COUNTIF($IA$13:IA$13,IA128),"")</f>
        <v/>
      </c>
      <c r="IC128" s="244"/>
      <c r="ID128" s="254" t="str">
        <f>IFERROR(IF(AND('Classificação geral'!$H120="fem",'Classificação geral'!$I120=3,'Classificação geral'!$F120="Mini"),'Classificação geral'!$A120,""),"")</f>
        <v/>
      </c>
      <c r="IE128" s="254" t="str">
        <f>IFERROR(IF(AND('Classificação geral'!$H120="fem",'Classificação geral'!$I120=3,'Classificação geral'!$F120="Mini"),'Classificação geral'!$B120,""),"")</f>
        <v/>
      </c>
      <c r="IF128" s="255" t="str">
        <f>IF($IE128='Classificação geral'!$B120,'Classificação geral'!$C120,"")</f>
        <v/>
      </c>
      <c r="IG128" s="255" t="str">
        <f>IF($IE128='Classificação geral'!$B120,'Classificação geral'!$D120,"")</f>
        <v/>
      </c>
      <c r="IH128" s="255" t="str">
        <f>IF($IE128='Classificação geral'!$B120,'Classificação geral'!$H120,"")</f>
        <v/>
      </c>
      <c r="II128" s="255" t="str">
        <f>IF($IH128='Classificação geral'!$H120,'Classificação geral'!$I120,"")</f>
        <v/>
      </c>
      <c r="IJ128" s="255" t="str">
        <f>IF($II128='Classificação geral'!$I120,'Classificação geral'!$N120,"")</f>
        <v/>
      </c>
      <c r="IK128" s="255" t="str">
        <f>IF($II128='Classificação geral'!$I120,'Classificação geral'!$Q120,"")</f>
        <v/>
      </c>
      <c r="IL128" s="255" t="str">
        <f>IF($II128='Classificação geral'!$I120,'Classificação geral'!$R120,"")</f>
        <v/>
      </c>
      <c r="IM128" s="255" t="str">
        <f>IF($II128='Classificação geral'!$I120,'Classificação geral'!$J120,"")</f>
        <v/>
      </c>
      <c r="IN128" s="255" t="str">
        <f>IF($II128='Classificação geral'!$I120,'Classificação geral'!$S120,"")</f>
        <v/>
      </c>
      <c r="IO128" s="255" t="str">
        <f>IF($II128='Classificação geral'!$I120,'Classificação geral'!$U120,"")</f>
        <v/>
      </c>
      <c r="IP128" s="255" t="str">
        <f>IF($II128='Classificação geral'!$I120,'Classificação geral'!$V120,"")</f>
        <v/>
      </c>
      <c r="IQ128" s="255" t="str">
        <f>IF($II128='Classificação geral'!$I120,'Classificação geral'!$K120,"")</f>
        <v/>
      </c>
      <c r="IR128" s="255" t="str">
        <f>IF($II128='Classificação geral'!$I120,'Classificação geral'!$W120,"")</f>
        <v/>
      </c>
      <c r="IS128" s="255" t="str">
        <f>IF($II128='Classificação geral'!$I120,'Classificação geral'!$Y120,"")</f>
        <v/>
      </c>
      <c r="IT128" s="255" t="str">
        <f>IF($II128='Classificação geral'!$I120,'Classificação geral'!$Z120,"")</f>
        <v/>
      </c>
      <c r="IU128" s="255" t="str">
        <f>IF($II128='Classificação geral'!$I120,'Classificação geral'!$L120,"")</f>
        <v/>
      </c>
      <c r="IV128" s="255" t="str">
        <f>IF($II128='Classificação geral'!$I120,'Classificação geral'!$M120,"")</f>
        <v/>
      </c>
      <c r="IW128" s="255" t="str">
        <f>IF($II128='Classificação geral'!$I120,'Classificação geral'!$AG120,"")</f>
        <v/>
      </c>
      <c r="IX128" s="256" t="str">
        <f>IFERROR(RANK(IW128,IW:IW,0)+ COUNTIF($IW$13:IW126,IW128),"")</f>
        <v/>
      </c>
      <c r="IY128" s="244"/>
      <c r="IZ128" s="254" t="str">
        <f>IFERROR(IF(AND('Classificação geral'!$H120="mas",'Classificação geral'!$I120=3,'Classificação geral'!$F120="Mini"),'Classificação geral'!$A120,""),"")</f>
        <v/>
      </c>
      <c r="JA128" s="254" t="str">
        <f>IFERROR(IF(AND('Classificação geral'!$H120="mas",'Classificação geral'!$I120=3,'Classificação geral'!$F120="Mini"),'Classificação geral'!$B120,""),"")</f>
        <v/>
      </c>
      <c r="JB128" s="255" t="str">
        <f>IF($JA128='Classificação geral'!$B120,'Classificação geral'!$C120,"")</f>
        <v/>
      </c>
      <c r="JC128" s="255" t="str">
        <f>IF($JA128='Classificação geral'!$B120,'Classificação geral'!$D120,"")</f>
        <v/>
      </c>
      <c r="JD128" s="255" t="str">
        <f>IF($JA128='Classificação geral'!$B120,'Classificação geral'!$H120,"")</f>
        <v/>
      </c>
      <c r="JE128" s="254" t="str">
        <f>IFERROR(IF(AND($JD128="mas",'Classificação geral'!$I120=3),'Classificação geral'!I120,""),"")</f>
        <v/>
      </c>
      <c r="JF128" s="254" t="str">
        <f>IFERROR(IF(AND($JD128="mas",'Classificação geral'!$I120=3),'Classificação geral'!N120,""),"")</f>
        <v/>
      </c>
      <c r="JG128" s="254" t="str">
        <f>IFERROR(IF(AND($JD128="mas",'Classificação geral'!$I120=3),'Classificação geral'!Q120,""),"")</f>
        <v/>
      </c>
      <c r="JH128" s="254" t="str">
        <f>IFERROR(IF(AND($JD128="mas",'Classificação geral'!$I120=3),'Classificação geral'!R120,""),"")</f>
        <v/>
      </c>
      <c r="JI128" s="254" t="str">
        <f>IFERROR(IF(AND($JD128="mas",'Classificação geral'!$I120=3),'Classificação geral'!J120,""),"")</f>
        <v/>
      </c>
      <c r="JJ128" s="254" t="str">
        <f>IFERROR(IF(AND($JD128="mas",'Classificação geral'!$I120=3),'Classificação geral'!S120,""),"")</f>
        <v/>
      </c>
      <c r="JK128" s="254" t="str">
        <f>IFERROR(IF(AND($JD128="mas",'Classificação geral'!$I120=3),'Classificação geral'!U120,""),"")</f>
        <v/>
      </c>
      <c r="JL128" s="254" t="str">
        <f>IFERROR(IF(AND($JD128="mas",'Classificação geral'!$I120=3),'Classificação geral'!V120,""),"")</f>
        <v/>
      </c>
      <c r="JM128" s="254" t="str">
        <f>IFERROR(IF(AND($JD128="mas",'Classificação geral'!$I120=3),'Classificação geral'!K120,""),"")</f>
        <v/>
      </c>
      <c r="JN128" s="254" t="str">
        <f>IFERROR(IF(AND($JD128="mas",'Classificação geral'!$I120=3),'Classificação geral'!W120,""),"")</f>
        <v/>
      </c>
      <c r="JO128" s="254" t="str">
        <f>IFERROR(IF(AND($JD128="mas",'Classificação geral'!$I120=3),'Classificação geral'!Y120,""),"")</f>
        <v/>
      </c>
      <c r="JP128" s="254" t="str">
        <f>IFERROR(IF(AND($JD128="mas",'Classificação geral'!$I120=3),'Classificação geral'!Z120,""),"")</f>
        <v/>
      </c>
      <c r="JQ128" s="254" t="str">
        <f>IFERROR(IF(AND($JD128="mas",'Classificação geral'!$I120=3),'Classificação geral'!L120,""),"")</f>
        <v/>
      </c>
      <c r="JR128" s="254" t="str">
        <f>IFERROR(IF(AND($JD128="mas",'Classificação geral'!$I120=3),'Classificação geral'!$AG120,""),"")</f>
        <v/>
      </c>
      <c r="JS128" s="256" t="str">
        <f>IFERROR(RANK(JR128,JR:JR,0)+ COUNTIF(JR$13:$JR126,JR128),"")</f>
        <v/>
      </c>
    </row>
    <row r="129" spans="1:288" s="230" customFormat="1" ht="24.75" customHeight="1" x14ac:dyDescent="0.4">
      <c r="A129" s="221"/>
      <c r="B129" s="233"/>
      <c r="C129" s="232"/>
      <c r="D129" s="232"/>
      <c r="E129" s="232"/>
      <c r="F129" s="221"/>
      <c r="G129" s="221"/>
      <c r="H129" s="221"/>
      <c r="I129" s="221"/>
      <c r="J129" s="221"/>
      <c r="K129" s="221"/>
      <c r="L129" s="221"/>
      <c r="M129" s="221"/>
      <c r="N129" s="221"/>
      <c r="O129" s="221"/>
      <c r="P129" s="221"/>
      <c r="Q129" s="221"/>
      <c r="R129" s="221"/>
      <c r="S129" s="221"/>
      <c r="T129" s="221"/>
      <c r="U129" s="221"/>
      <c r="V129" s="221"/>
      <c r="W129" s="221"/>
      <c r="X129" s="221"/>
      <c r="Y129" s="233"/>
      <c r="Z129" s="232"/>
      <c r="AA129" s="232"/>
      <c r="AB129" s="232"/>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32"/>
      <c r="AX129" s="232"/>
      <c r="AY129" s="233"/>
      <c r="AZ129" s="221"/>
      <c r="BA129" s="221"/>
      <c r="BB129" s="221"/>
      <c r="BC129" s="221"/>
      <c r="BD129" s="221"/>
      <c r="BE129" s="221"/>
      <c r="BF129" s="221"/>
      <c r="BG129" s="221"/>
      <c r="BH129" s="221"/>
      <c r="BI129" s="221"/>
      <c r="BJ129" s="221"/>
      <c r="BK129" s="221"/>
      <c r="BL129" s="221"/>
      <c r="BM129" s="221"/>
      <c r="BN129" s="221"/>
      <c r="BO129" s="221"/>
      <c r="BP129" s="221"/>
      <c r="BQ129" s="221"/>
      <c r="BR129" s="221"/>
      <c r="BS129" s="221"/>
      <c r="BT129" s="232"/>
      <c r="BU129" s="232"/>
      <c r="BV129" s="233"/>
      <c r="BW129" s="221"/>
      <c r="BX129" s="221"/>
      <c r="BY129" s="221"/>
      <c r="BZ129" s="221"/>
      <c r="CA129" s="221"/>
      <c r="CB129" s="221"/>
      <c r="CC129" s="221"/>
      <c r="CD129" s="221"/>
      <c r="CE129" s="221"/>
      <c r="CF129" s="221"/>
      <c r="CG129" s="221"/>
      <c r="CH129" s="221"/>
      <c r="CI129" s="221"/>
      <c r="CJ129" s="221"/>
      <c r="CK129" s="221"/>
      <c r="CL129" s="221"/>
      <c r="CM129" s="221"/>
      <c r="CN129" s="221"/>
      <c r="CO129" s="221"/>
      <c r="CP129" s="233"/>
      <c r="CQ129" s="232"/>
      <c r="CR129" s="232"/>
      <c r="CS129" s="232"/>
      <c r="CT129" s="221"/>
      <c r="CU129" s="221"/>
      <c r="CV129" s="221"/>
      <c r="CW129" s="221"/>
      <c r="CX129" s="221"/>
      <c r="CY129" s="221"/>
      <c r="CZ129" s="221"/>
      <c r="DA129" s="221"/>
      <c r="DB129" s="221"/>
      <c r="DC129" s="221"/>
      <c r="DD129" s="221"/>
      <c r="DE129" s="221"/>
      <c r="DF129" s="221"/>
      <c r="DG129" s="221"/>
      <c r="DH129" s="221"/>
      <c r="DI129" s="221"/>
      <c r="DJ129" s="221"/>
      <c r="DK129" s="221"/>
      <c r="DL129" s="221"/>
      <c r="DM129" s="233"/>
      <c r="DN129" s="232"/>
      <c r="DO129" s="232"/>
      <c r="DP129" s="232"/>
      <c r="DQ129" s="221"/>
      <c r="DR129" s="221"/>
      <c r="DS129" s="221"/>
      <c r="DT129" s="221"/>
      <c r="DU129" s="221"/>
      <c r="DV129" s="221"/>
      <c r="DW129" s="221"/>
      <c r="DX129" s="221"/>
      <c r="DY129" s="221"/>
      <c r="DZ129" s="221"/>
      <c r="EA129" s="221"/>
      <c r="EB129" s="221"/>
      <c r="EC129" s="221"/>
      <c r="ED129" s="221"/>
      <c r="EE129" s="221"/>
      <c r="EF129" s="221"/>
      <c r="EG129" s="221"/>
      <c r="EH129" s="221"/>
      <c r="EI129" s="221"/>
      <c r="EJ129" s="221"/>
      <c r="EK129" s="221"/>
      <c r="EL129" s="221"/>
      <c r="EM129" s="221"/>
      <c r="EN129" s="221"/>
      <c r="EO129" s="221"/>
      <c r="EP129" s="221"/>
      <c r="EQ129" s="221"/>
      <c r="ER129" s="221"/>
      <c r="ES129" s="221"/>
      <c r="ET129" s="221"/>
      <c r="EU129" s="254" t="str">
        <f>IFERROR(IF(AND('Classificação geral'!$H121="FEM",'Classificação geral'!$I121=1,'Classificação geral'!$F121="Mini"),'Classificação geral'!$A121,""),"")</f>
        <v/>
      </c>
      <c r="EV129" s="254" t="str">
        <f>IFERROR(IF(AND('Classificação geral'!$H121="FEM",'Classificação geral'!$I121=1,'Classificação geral'!F121="Mini"),'Classificação geral'!$B121,""),"")</f>
        <v/>
      </c>
      <c r="EW129" s="255" t="str">
        <f>IF($EV129='Classificação geral'!$B121,'Classificação geral'!$C121,"")</f>
        <v/>
      </c>
      <c r="EX129" s="255" t="str">
        <f>IF($EV129='Classificação geral'!$B121,'Classificação geral'!$D121,"")</f>
        <v/>
      </c>
      <c r="EY129" s="255" t="str">
        <f>IF($EV129='Classificação geral'!$B121,'Classificação geral'!$H121,"")</f>
        <v/>
      </c>
      <c r="EZ129" s="255" t="str">
        <f>IF($EY129='Classificação geral'!$H121,'Classificação geral'!$I121,"")</f>
        <v/>
      </c>
      <c r="FA129" s="255" t="str">
        <f>IF($EZ129='Classificação geral'!$I121,'Classificação geral'!$N121,"")</f>
        <v/>
      </c>
      <c r="FB129" s="255" t="str">
        <f>IF($EZ129='Classificação geral'!$I121,'Classificação geral'!$Q121,"")</f>
        <v/>
      </c>
      <c r="FC129" s="255" t="str">
        <f>IF($EZ129='Classificação geral'!$I121,'Classificação geral'!$R121,"")</f>
        <v/>
      </c>
      <c r="FD129" s="255" t="str">
        <f>IF($EZ129='Classificação geral'!$I121,'Classificação geral'!$J121,"")</f>
        <v/>
      </c>
      <c r="FE129" s="255" t="str">
        <f>IF($EZ129='Classificação geral'!$I121,'Classificação geral'!$S121,"")</f>
        <v/>
      </c>
      <c r="FF129" s="255" t="str">
        <f>IF($EZ129='Classificação geral'!$I121,'Classificação geral'!$U121,"")</f>
        <v/>
      </c>
      <c r="FG129" s="255" t="str">
        <f>IF($EZ129='Classificação geral'!$I121,'Classificação geral'!$V121,"")</f>
        <v/>
      </c>
      <c r="FH129" s="255" t="str">
        <f>IF($EZ129='Classificação geral'!$I121,'Classificação geral'!$K121,"")</f>
        <v/>
      </c>
      <c r="FI129" s="255" t="str">
        <f>IF($EZ129='Classificação geral'!$I121,'Classificação geral'!$W121,"")</f>
        <v/>
      </c>
      <c r="FJ129" s="255" t="str">
        <f>IF($EZ129='Classificação geral'!$I121,'Classificação geral'!$Y121,"")</f>
        <v/>
      </c>
      <c r="FK129" s="255" t="str">
        <f>IF($EZ129='Classificação geral'!$I121,'Classificação geral'!$Z121,"")</f>
        <v/>
      </c>
      <c r="FL129" s="255" t="str">
        <f>IF($EZ129='Classificação geral'!$I121,'Classificação geral'!$L121,"")</f>
        <v/>
      </c>
      <c r="FM129" s="255" t="str">
        <f>IF($EZ129='Classificação geral'!$I121,'Classificação geral'!$M121,"")</f>
        <v/>
      </c>
      <c r="FN129" s="255" t="str">
        <f>IF($EZ129='Classificação geral'!$I121,'Classificação geral'!$AG121,"")</f>
        <v/>
      </c>
      <c r="FO129" s="256" t="str">
        <f>IFERROR(RANK(FN129,FN:FN,0)+ COUNTIF($FN$13:FN128,FN129),"")</f>
        <v/>
      </c>
      <c r="FP129" s="244"/>
      <c r="FQ129" s="254" t="str">
        <f>IFERROR(IF(AND('Classificação geral'!$H121="mas",'Classificação geral'!$I121=1,'Classificação geral'!$F121="Mini"),'Classificação geral'!$A121,""),"")</f>
        <v/>
      </c>
      <c r="FR129" s="254" t="str">
        <f>IFERROR(IF(AND('Classificação geral'!$H121="mas",'Classificação geral'!$I121=1,'Classificação geral'!$F121="Mini"),'Classificação geral'!$B121,""),"")</f>
        <v/>
      </c>
      <c r="FS129" s="255" t="str">
        <f>IF($FR129='Classificação geral'!$B121,'Classificação geral'!$C121,"")</f>
        <v/>
      </c>
      <c r="FT129" s="255" t="str">
        <f>IF($FR129='Classificação geral'!$B121,'Classificação geral'!$D121,"")</f>
        <v/>
      </c>
      <c r="FU129" s="255" t="str">
        <f>IF($FR129='Classificação geral'!$B121,'Classificação geral'!$H121,"")</f>
        <v/>
      </c>
      <c r="FV129" s="254" t="str">
        <f>IFERROR(IF(AND($FU129="mas",'Classificação geral'!$I121=1),'Classificação geral'!I121,""),"")</f>
        <v/>
      </c>
      <c r="FW129" s="254" t="str">
        <f>IFERROR(IF(AND($FU129="mas",'Classificação geral'!$I121=1),'Classificação geral'!N121,""),"")</f>
        <v/>
      </c>
      <c r="FX129" s="254" t="str">
        <f>IFERROR(IF(AND($FU129="mas",'Classificação geral'!$I121=1),'Classificação geral'!Q121,""),"")</f>
        <v/>
      </c>
      <c r="FY129" s="254" t="str">
        <f>IFERROR(IF(AND($FU129="mas",'Classificação geral'!$I121=1),'Classificação geral'!R121,""),"")</f>
        <v/>
      </c>
      <c r="FZ129" s="254" t="str">
        <f>IFERROR(IF(AND($FU129="mas",'Classificação geral'!$I121=1),'Classificação geral'!J121,""),"")</f>
        <v/>
      </c>
      <c r="GA129" s="254" t="str">
        <f>IFERROR(IF(AND($FU129="mas",'Classificação geral'!$I121=1),'Classificação geral'!S121,""),"")</f>
        <v/>
      </c>
      <c r="GB129" s="254" t="str">
        <f>IFERROR(IF(AND($FU129="mas",'Classificação geral'!$I121=1),'Classificação geral'!U121,""),"")</f>
        <v/>
      </c>
      <c r="GC129" s="254" t="str">
        <f>IFERROR(IF(AND($FU129="mas",'Classificação geral'!$I121=1),'Classificação geral'!V121,""),"")</f>
        <v/>
      </c>
      <c r="GD129" s="254" t="str">
        <f>IFERROR(IF(AND($FU129="mas",'Classificação geral'!$I121=1),'Classificação geral'!K121,""),"")</f>
        <v/>
      </c>
      <c r="GE129" s="254" t="str">
        <f>IFERROR(IF(AND($FU129="mas",'Classificação geral'!$I121=1),'Classificação geral'!W121,""),"")</f>
        <v/>
      </c>
      <c r="GF129" s="254" t="str">
        <f>IFERROR(IF(AND($FU129="mas",'Classificação geral'!$I121=1),'Classificação geral'!Y121,""),"")</f>
        <v/>
      </c>
      <c r="GG129" s="254" t="str">
        <f>IFERROR(IF(AND($FU129="mas",'Classificação geral'!$I121=1),'Classificação geral'!Z121,""),"")</f>
        <v/>
      </c>
      <c r="GH129" s="254" t="str">
        <f>IFERROR(IF(AND($FU129="mas",'Classificação geral'!$I121=1),'Classificação geral'!L121,""),"")</f>
        <v/>
      </c>
      <c r="GI129" s="254" t="str">
        <f>IFERROR(IF(AND($FU129="mas",'Classificação geral'!$I121=1),'Classificação geral'!M121,""),"")</f>
        <v/>
      </c>
      <c r="GJ129" s="302" t="str">
        <f>IFERROR(IF(AND($FU129="mas",'Classificação geral'!$I121=1),'Classificação geral'!AG121,""),"")</f>
        <v/>
      </c>
      <c r="GK129" s="256" t="str">
        <f>IFERROR(RANK(GJ129,GJ:GJ,0)+ COUNTIF($GJ$13:GJ128,GJ129),"")</f>
        <v/>
      </c>
      <c r="GL129" s="244"/>
      <c r="GM129" s="254" t="str">
        <f>IFERROR(IF(AND('Classificação geral'!$H121="fem",'Classificação geral'!$I121=2,'Classificação geral'!$F121="Mini"),'Classificação geral'!$A121,""),"")</f>
        <v/>
      </c>
      <c r="GN129" s="254" t="str">
        <f>IFERROR(IF(AND('Classificação geral'!$H121="fem",'Classificação geral'!$I121=2,'Classificação geral'!$F121="Mini"),'Classificação geral'!$B121,""),"")</f>
        <v/>
      </c>
      <c r="GO129" s="255" t="str">
        <f>IF($GN129='Classificação geral'!$B121,'Classificação geral'!$C121,"")</f>
        <v/>
      </c>
      <c r="GP129" s="255" t="str">
        <f>IF($GN129='Classificação geral'!$B121,'Classificação geral'!$D121,"")</f>
        <v/>
      </c>
      <c r="GQ129" s="255" t="str">
        <f>IF($GN129='Classificação geral'!$B121,'Classificação geral'!$H121,"")</f>
        <v/>
      </c>
      <c r="GR129" s="254" t="str">
        <f>IFERROR(IF(AND($GQ129="fem",'Classificação geral'!$I121=2),'Classificação geral'!I121,""),"")</f>
        <v/>
      </c>
      <c r="GS129" s="254" t="str">
        <f>IFERROR(IF(AND($GQ129="fem",'Classificação geral'!$I121=2),'Classificação geral'!N121,""),"")</f>
        <v/>
      </c>
      <c r="GT129" s="254" t="str">
        <f>IFERROR(IF(AND($GQ129="fem",'Classificação geral'!$I121=2),'Classificação geral'!Q121,""),"")</f>
        <v/>
      </c>
      <c r="GU129" s="254" t="str">
        <f>IFERROR(IF(AND($GQ129="fem",'Classificação geral'!$I121=2),'Classificação geral'!R121,""),"")</f>
        <v/>
      </c>
      <c r="GV129" s="254" t="str">
        <f>IFERROR(IF(AND($GQ129="fem",'Classificação geral'!$I121=2),'Classificação geral'!J121,""),"")</f>
        <v/>
      </c>
      <c r="GW129" s="254" t="str">
        <f>IFERROR(IF(AND($GQ129="fem",'Classificação geral'!$I121=2),'Classificação geral'!S121,""),"")</f>
        <v/>
      </c>
      <c r="GX129" s="254" t="str">
        <f>IFERROR(IF(AND($GQ129="fem",'Classificação geral'!$I121=2),'Classificação geral'!U121,""),"")</f>
        <v/>
      </c>
      <c r="GY129" s="254" t="str">
        <f>IFERROR(IF(AND($GQ129="fem",'Classificação geral'!$I121=2),'Classificação geral'!V121,""),"")</f>
        <v/>
      </c>
      <c r="GZ129" s="254" t="str">
        <f>IFERROR(IF(AND($GQ129="fem",'Classificação geral'!$I121=2),'Classificação geral'!K121,""),"")</f>
        <v/>
      </c>
      <c r="HA129" s="254" t="str">
        <f>IFERROR(IF(AND($GQ129="fem",'Classificação geral'!$I121=2),'Classificação geral'!W121,""),"")</f>
        <v/>
      </c>
      <c r="HB129" s="254" t="str">
        <f>IFERROR(IF(AND($GQ129="fem",'Classificação geral'!$I121=2),'Classificação geral'!Y121,""),"")</f>
        <v/>
      </c>
      <c r="HC129" s="254" t="str">
        <f>IFERROR(IF(AND($GQ129="fem",'Classificação geral'!$I121=2),'Classificação geral'!Z121,""),"")</f>
        <v/>
      </c>
      <c r="HD129" s="254" t="str">
        <f>IFERROR(IF(AND($GQ129="fem",'Classificação geral'!$I121=2),'Classificação geral'!L121,""),"")</f>
        <v/>
      </c>
      <c r="HE129" s="254" t="str">
        <f>IFERROR(IF(AND($GQ129="fem",'Classificação geral'!$I121=2),'Classificação geral'!M121,""),"")</f>
        <v/>
      </c>
      <c r="HF129" s="254" t="str">
        <f>IFERROR(IF(AND($GQ129="fem",'Classificação geral'!$I121=2),'Classificação geral'!AG121,""),"")</f>
        <v/>
      </c>
      <c r="HG129" s="256" t="str">
        <f>IFERROR(RANK(HF129,HF:HF,0)+ COUNTIF(HF$13:$HF127,HF129),"")</f>
        <v/>
      </c>
      <c r="HH129" s="244"/>
      <c r="HI129" s="254" t="str">
        <f>IFERROR(IF(AND('Classificação geral'!$H121="mas",'Classificação geral'!$I121=2,'Classificação geral'!$F121="Mini"),'Classificação geral'!$A121,""),"")</f>
        <v/>
      </c>
      <c r="HJ129" s="254" t="str">
        <f>IFERROR(IF(AND('Classificação geral'!$H121="mas",'Classificação geral'!$I121=2,'Classificação geral'!$F121="Mini"),'Classificação geral'!$B121,""),"")</f>
        <v/>
      </c>
      <c r="HK129" s="255" t="str">
        <f>IF($HJ129='Classificação geral'!$B121,'Classificação geral'!$C121,"")</f>
        <v/>
      </c>
      <c r="HL129" s="255" t="str">
        <f>IF($HJ129='Classificação geral'!$B121,'Classificação geral'!$D121,"")</f>
        <v/>
      </c>
      <c r="HM129" s="255" t="str">
        <f>IF($HJ129='Classificação geral'!$B121,'Classificação geral'!$H121,"")</f>
        <v/>
      </c>
      <c r="HN129" s="254" t="str">
        <f>IFERROR(IF(AND($HM129="mas",'Classificação geral'!$I121=2),'Classificação geral'!I121,""),"")</f>
        <v/>
      </c>
      <c r="HO129" s="254" t="str">
        <f>IFERROR(IF(AND($HM129="mas",'Classificação geral'!$I121=2),'Classificação geral'!N121,""),"")</f>
        <v/>
      </c>
      <c r="HP129" s="254" t="str">
        <f>IFERROR(IF(AND($HM129="mas",'Classificação geral'!$I121=2),'Classificação geral'!Q121,""),"")</f>
        <v/>
      </c>
      <c r="HQ129" s="254" t="str">
        <f>IFERROR(IF(AND($HM129="mas",'Classificação geral'!$I121=2),'Classificação geral'!R121,""),"")</f>
        <v/>
      </c>
      <c r="HR129" s="254" t="str">
        <f>IFERROR(IF(AND($HM129="mas",'Classificação geral'!$I121=2),'Classificação geral'!J121,""),"")</f>
        <v/>
      </c>
      <c r="HS129" s="254" t="str">
        <f>IFERROR(IF(AND($HM129="mas",'Classificação geral'!$I121=2),'Classificação geral'!S121,""),"")</f>
        <v/>
      </c>
      <c r="HT129" s="254" t="str">
        <f>IFERROR(IF(AND($HM129="mas",'Classificação geral'!$I121=2),'Classificação geral'!U121,""),"")</f>
        <v/>
      </c>
      <c r="HU129" s="254" t="str">
        <f>IFERROR(IF(AND($HM129="mas",'Classificação geral'!$I121=2),'Classificação geral'!V121,""),"")</f>
        <v/>
      </c>
      <c r="HV129" s="254" t="str">
        <f>IFERROR(IF(AND($HM129="mas",'Classificação geral'!$I121=2),'Classificação geral'!J121,""),"")</f>
        <v/>
      </c>
      <c r="HW129" s="254" t="str">
        <f>IFERROR(IF(AND($HM129="mas",'Classificação geral'!$I121=2),'Classificação geral'!W121,""),"")</f>
        <v/>
      </c>
      <c r="HX129" s="254" t="str">
        <f>IFERROR(IF(AND($HM129="mas",'Classificação geral'!$I121=2),'Classificação geral'!Y121,""),"")</f>
        <v/>
      </c>
      <c r="HY129" s="254" t="str">
        <f>IFERROR(IF(AND($HM129="mas",'Classificação geral'!$I121=2),'Classificação geral'!Z121,""),"")</f>
        <v/>
      </c>
      <c r="HZ129" s="254" t="str">
        <f>IFERROR(IF(AND($HM129="mas",'Classificação geral'!$I121=2),'Classificação geral'!L121,""),"")</f>
        <v/>
      </c>
      <c r="IA129" s="254" t="str">
        <f>IFERROR(IF(AND($HM129="mas",'Classificação geral'!$I121=2),'Classificação geral'!$AG121,""),"")</f>
        <v/>
      </c>
      <c r="IB129" s="256" t="str">
        <f>IFERROR(RANK(IA129,IA:IA,0)+ COUNTIF($IA$13:IA$13,IA129),"")</f>
        <v/>
      </c>
      <c r="IC129" s="244"/>
      <c r="ID129" s="254" t="str">
        <f>IFERROR(IF(AND('Classificação geral'!$H121="fem",'Classificação geral'!$I121=3,'Classificação geral'!$F121="Mini"),'Classificação geral'!$A121,""),"")</f>
        <v/>
      </c>
      <c r="IE129" s="254" t="str">
        <f>IFERROR(IF(AND('Classificação geral'!$H121="fem",'Classificação geral'!$I121=3,'Classificação geral'!$F121="Mini"),'Classificação geral'!$B121,""),"")</f>
        <v/>
      </c>
      <c r="IF129" s="255" t="str">
        <f>IF($IE129='Classificação geral'!$B121,'Classificação geral'!$C121,"")</f>
        <v/>
      </c>
      <c r="IG129" s="255" t="str">
        <f>IF($IE129='Classificação geral'!$B121,'Classificação geral'!$D121,"")</f>
        <v/>
      </c>
      <c r="IH129" s="255" t="str">
        <f>IF($IE129='Classificação geral'!$B121,'Classificação geral'!$H121,"")</f>
        <v/>
      </c>
      <c r="II129" s="255" t="str">
        <f>IF($IH129='Classificação geral'!$H121,'Classificação geral'!$I121,"")</f>
        <v/>
      </c>
      <c r="IJ129" s="255" t="str">
        <f>IF($II129='Classificação geral'!$I121,'Classificação geral'!$N121,"")</f>
        <v/>
      </c>
      <c r="IK129" s="255" t="str">
        <f>IF($II129='Classificação geral'!$I121,'Classificação geral'!$Q121,"")</f>
        <v/>
      </c>
      <c r="IL129" s="255" t="str">
        <f>IF($II129='Classificação geral'!$I121,'Classificação geral'!$R121,"")</f>
        <v/>
      </c>
      <c r="IM129" s="255" t="str">
        <f>IF($II129='Classificação geral'!$I121,'Classificação geral'!$J121,"")</f>
        <v/>
      </c>
      <c r="IN129" s="255" t="str">
        <f>IF($II129='Classificação geral'!$I121,'Classificação geral'!$S121,"")</f>
        <v/>
      </c>
      <c r="IO129" s="255" t="str">
        <f>IF($II129='Classificação geral'!$I121,'Classificação geral'!$U121,"")</f>
        <v/>
      </c>
      <c r="IP129" s="255" t="str">
        <f>IF($II129='Classificação geral'!$I121,'Classificação geral'!$V121,"")</f>
        <v/>
      </c>
      <c r="IQ129" s="255" t="str">
        <f>IF($II129='Classificação geral'!$I121,'Classificação geral'!$K121,"")</f>
        <v/>
      </c>
      <c r="IR129" s="255" t="str">
        <f>IF($II129='Classificação geral'!$I121,'Classificação geral'!$W121,"")</f>
        <v/>
      </c>
      <c r="IS129" s="255" t="str">
        <f>IF($II129='Classificação geral'!$I121,'Classificação geral'!$Y121,"")</f>
        <v/>
      </c>
      <c r="IT129" s="255" t="str">
        <f>IF($II129='Classificação geral'!$I121,'Classificação geral'!$Z121,"")</f>
        <v/>
      </c>
      <c r="IU129" s="255" t="str">
        <f>IF($II129='Classificação geral'!$I121,'Classificação geral'!$L121,"")</f>
        <v/>
      </c>
      <c r="IV129" s="255" t="str">
        <f>IF($II129='Classificação geral'!$I121,'Classificação geral'!$M121,"")</f>
        <v/>
      </c>
      <c r="IW129" s="255" t="str">
        <f>IF($II129='Classificação geral'!$I121,'Classificação geral'!$AG121,"")</f>
        <v/>
      </c>
      <c r="IX129" s="256" t="str">
        <f>IFERROR(RANK(IW129,IW:IW,0)+ COUNTIF($IW$13:IW127,IW129),"")</f>
        <v/>
      </c>
      <c r="IY129" s="244"/>
      <c r="IZ129" s="254" t="str">
        <f>IFERROR(IF(AND('Classificação geral'!$H121="mas",'Classificação geral'!$I121=3,'Classificação geral'!$F121="Mini"),'Classificação geral'!$A121,""),"")</f>
        <v/>
      </c>
      <c r="JA129" s="254" t="str">
        <f>IFERROR(IF(AND('Classificação geral'!$H121="mas",'Classificação geral'!$I121=3,'Classificação geral'!$F121="Mini"),'Classificação geral'!$B121,""),"")</f>
        <v/>
      </c>
      <c r="JB129" s="255" t="str">
        <f>IF($JA129='Classificação geral'!$B121,'Classificação geral'!$C121,"")</f>
        <v/>
      </c>
      <c r="JC129" s="255" t="str">
        <f>IF($JA129='Classificação geral'!$B121,'Classificação geral'!$D121,"")</f>
        <v/>
      </c>
      <c r="JD129" s="255" t="str">
        <f>IF($JA129='Classificação geral'!$B121,'Classificação geral'!$H121,"")</f>
        <v/>
      </c>
      <c r="JE129" s="254" t="str">
        <f>IFERROR(IF(AND($JD129="mas",'Classificação geral'!$I121=3),'Classificação geral'!I121,""),"")</f>
        <v/>
      </c>
      <c r="JF129" s="254" t="str">
        <f>IFERROR(IF(AND($JD129="mas",'Classificação geral'!$I121=3),'Classificação geral'!N121,""),"")</f>
        <v/>
      </c>
      <c r="JG129" s="254" t="str">
        <f>IFERROR(IF(AND($JD129="mas",'Classificação geral'!$I121=3),'Classificação geral'!Q121,""),"")</f>
        <v/>
      </c>
      <c r="JH129" s="254" t="str">
        <f>IFERROR(IF(AND($JD129="mas",'Classificação geral'!$I121=3),'Classificação geral'!R121,""),"")</f>
        <v/>
      </c>
      <c r="JI129" s="254" t="str">
        <f>IFERROR(IF(AND($JD129="mas",'Classificação geral'!$I121=3),'Classificação geral'!J121,""),"")</f>
        <v/>
      </c>
      <c r="JJ129" s="254" t="str">
        <f>IFERROR(IF(AND($JD129="mas",'Classificação geral'!$I121=3),'Classificação geral'!S121,""),"")</f>
        <v/>
      </c>
      <c r="JK129" s="254" t="str">
        <f>IFERROR(IF(AND($JD129="mas",'Classificação geral'!$I121=3),'Classificação geral'!U121,""),"")</f>
        <v/>
      </c>
      <c r="JL129" s="254" t="str">
        <f>IFERROR(IF(AND($JD129="mas",'Classificação geral'!$I121=3),'Classificação geral'!V121,""),"")</f>
        <v/>
      </c>
      <c r="JM129" s="254" t="str">
        <f>IFERROR(IF(AND($JD129="mas",'Classificação geral'!$I121=3),'Classificação geral'!K121,""),"")</f>
        <v/>
      </c>
      <c r="JN129" s="254" t="str">
        <f>IFERROR(IF(AND($JD129="mas",'Classificação geral'!$I121=3),'Classificação geral'!W121,""),"")</f>
        <v/>
      </c>
      <c r="JO129" s="254" t="str">
        <f>IFERROR(IF(AND($JD129="mas",'Classificação geral'!$I121=3),'Classificação geral'!Y121,""),"")</f>
        <v/>
      </c>
      <c r="JP129" s="254" t="str">
        <f>IFERROR(IF(AND($JD129="mas",'Classificação geral'!$I121=3),'Classificação geral'!Z121,""),"")</f>
        <v/>
      </c>
      <c r="JQ129" s="254" t="str">
        <f>IFERROR(IF(AND($JD129="mas",'Classificação geral'!$I121=3),'Classificação geral'!L121,""),"")</f>
        <v/>
      </c>
      <c r="JR129" s="254" t="str">
        <f>IFERROR(IF(AND($JD129="mas",'Classificação geral'!$I121=3),'Classificação geral'!$AG121,""),"")</f>
        <v/>
      </c>
      <c r="JS129" s="256" t="str">
        <f>IFERROR(RANK(JR129,JR:JR,0)+ COUNTIF(JR$13:$JR127,JR129),"")</f>
        <v/>
      </c>
    </row>
    <row r="130" spans="1:288" s="230" customFormat="1" ht="24.75" customHeight="1" x14ac:dyDescent="0.4">
      <c r="A130" s="221"/>
      <c r="B130" s="233"/>
      <c r="C130" s="232"/>
      <c r="D130" s="232"/>
      <c r="E130" s="232"/>
      <c r="F130" s="221"/>
      <c r="G130" s="221"/>
      <c r="H130" s="221"/>
      <c r="I130" s="221"/>
      <c r="J130" s="221"/>
      <c r="K130" s="221"/>
      <c r="L130" s="221"/>
      <c r="M130" s="221"/>
      <c r="N130" s="221"/>
      <c r="O130" s="221"/>
      <c r="P130" s="221"/>
      <c r="Q130" s="221"/>
      <c r="R130" s="221"/>
      <c r="S130" s="221"/>
      <c r="T130" s="221"/>
      <c r="U130" s="221"/>
      <c r="V130" s="221"/>
      <c r="W130" s="221"/>
      <c r="X130" s="221"/>
      <c r="Y130" s="233"/>
      <c r="Z130" s="232"/>
      <c r="AA130" s="232"/>
      <c r="AB130" s="232"/>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32"/>
      <c r="AX130" s="232"/>
      <c r="AY130" s="233"/>
      <c r="AZ130" s="221"/>
      <c r="BA130" s="221"/>
      <c r="BB130" s="221"/>
      <c r="BC130" s="221"/>
      <c r="BD130" s="221"/>
      <c r="BE130" s="221"/>
      <c r="BF130" s="221"/>
      <c r="BG130" s="221"/>
      <c r="BH130" s="221"/>
      <c r="BI130" s="221"/>
      <c r="BJ130" s="221"/>
      <c r="BK130" s="221"/>
      <c r="BL130" s="221"/>
      <c r="BM130" s="221"/>
      <c r="BN130" s="221"/>
      <c r="BO130" s="221"/>
      <c r="BP130" s="221"/>
      <c r="BQ130" s="221"/>
      <c r="BR130" s="221"/>
      <c r="BS130" s="221"/>
      <c r="BT130" s="232"/>
      <c r="BU130" s="232"/>
      <c r="BV130" s="233"/>
      <c r="BW130" s="221"/>
      <c r="BX130" s="221"/>
      <c r="BY130" s="221"/>
      <c r="BZ130" s="221"/>
      <c r="CA130" s="221"/>
      <c r="CB130" s="221"/>
      <c r="CC130" s="221"/>
      <c r="CD130" s="221"/>
      <c r="CE130" s="221"/>
      <c r="CF130" s="221"/>
      <c r="CG130" s="221"/>
      <c r="CH130" s="221"/>
      <c r="CI130" s="221"/>
      <c r="CJ130" s="221"/>
      <c r="CK130" s="221"/>
      <c r="CL130" s="221"/>
      <c r="CM130" s="221"/>
      <c r="CN130" s="221"/>
      <c r="CO130" s="221"/>
      <c r="CP130" s="233"/>
      <c r="CQ130" s="232"/>
      <c r="CR130" s="232"/>
      <c r="CS130" s="232"/>
      <c r="CT130" s="221"/>
      <c r="CU130" s="221"/>
      <c r="CV130" s="221"/>
      <c r="CW130" s="221"/>
      <c r="CX130" s="221"/>
      <c r="CY130" s="221"/>
      <c r="CZ130" s="221"/>
      <c r="DA130" s="221"/>
      <c r="DB130" s="221"/>
      <c r="DC130" s="221"/>
      <c r="DD130" s="221"/>
      <c r="DE130" s="221"/>
      <c r="DF130" s="221"/>
      <c r="DG130" s="221"/>
      <c r="DH130" s="221"/>
      <c r="DI130" s="221"/>
      <c r="DJ130" s="221"/>
      <c r="DK130" s="221"/>
      <c r="DL130" s="221"/>
      <c r="DM130" s="233"/>
      <c r="DN130" s="232"/>
      <c r="DO130" s="232"/>
      <c r="DP130" s="232"/>
      <c r="DQ130" s="221"/>
      <c r="DR130" s="221"/>
      <c r="DS130" s="221"/>
      <c r="DT130" s="221"/>
      <c r="DU130" s="221"/>
      <c r="DV130" s="221"/>
      <c r="DW130" s="221"/>
      <c r="DX130" s="221"/>
      <c r="DY130" s="221"/>
      <c r="DZ130" s="221"/>
      <c r="EA130" s="221"/>
      <c r="EB130" s="221"/>
      <c r="EC130" s="221"/>
      <c r="ED130" s="221"/>
      <c r="EE130" s="221"/>
      <c r="EF130" s="221"/>
      <c r="EG130" s="221"/>
      <c r="EH130" s="221"/>
      <c r="EI130" s="221"/>
      <c r="EJ130" s="221"/>
      <c r="EK130" s="221"/>
      <c r="EL130" s="221"/>
      <c r="EM130" s="221"/>
      <c r="EN130" s="221"/>
      <c r="EO130" s="221"/>
      <c r="EP130" s="221"/>
      <c r="EQ130" s="221"/>
      <c r="ER130" s="221"/>
      <c r="ES130" s="221"/>
      <c r="ET130" s="221"/>
      <c r="EU130" s="254" t="str">
        <f>IFERROR(IF(AND('Classificação geral'!$H122="FEM",'Classificação geral'!$I122=1,'Classificação geral'!$F122="Mini"),'Classificação geral'!$A122,""),"")</f>
        <v/>
      </c>
      <c r="EV130" s="254" t="str">
        <f>IFERROR(IF(AND('Classificação geral'!$H122="FEM",'Classificação geral'!$I122=1,'Classificação geral'!F122="Mini"),'Classificação geral'!$B122,""),"")</f>
        <v/>
      </c>
      <c r="EW130" s="255" t="str">
        <f>IF($EV130='Classificação geral'!$B122,'Classificação geral'!$C122,"")</f>
        <v/>
      </c>
      <c r="EX130" s="255" t="str">
        <f>IF($EV130='Classificação geral'!$B122,'Classificação geral'!$D122,"")</f>
        <v/>
      </c>
      <c r="EY130" s="255" t="str">
        <f>IF($EV130='Classificação geral'!$B122,'Classificação geral'!$H122,"")</f>
        <v/>
      </c>
      <c r="EZ130" s="255" t="str">
        <f>IF($EY130='Classificação geral'!$H122,'Classificação geral'!$I122,"")</f>
        <v/>
      </c>
      <c r="FA130" s="255" t="str">
        <f>IF($EZ130='Classificação geral'!$I122,'Classificação geral'!$N122,"")</f>
        <v/>
      </c>
      <c r="FB130" s="255" t="str">
        <f>IF($EZ130='Classificação geral'!$I122,'Classificação geral'!$Q122,"")</f>
        <v/>
      </c>
      <c r="FC130" s="255" t="str">
        <f>IF($EZ130='Classificação geral'!$I122,'Classificação geral'!$R122,"")</f>
        <v/>
      </c>
      <c r="FD130" s="255" t="str">
        <f>IF($EZ130='Classificação geral'!$I122,'Classificação geral'!$J122,"")</f>
        <v/>
      </c>
      <c r="FE130" s="255" t="str">
        <f>IF($EZ130='Classificação geral'!$I122,'Classificação geral'!$S122,"")</f>
        <v/>
      </c>
      <c r="FF130" s="255" t="str">
        <f>IF($EZ130='Classificação geral'!$I122,'Classificação geral'!$U122,"")</f>
        <v/>
      </c>
      <c r="FG130" s="255" t="str">
        <f>IF($EZ130='Classificação geral'!$I122,'Classificação geral'!$V122,"")</f>
        <v/>
      </c>
      <c r="FH130" s="255" t="str">
        <f>IF($EZ130='Classificação geral'!$I122,'Classificação geral'!$K122,"")</f>
        <v/>
      </c>
      <c r="FI130" s="255" t="str">
        <f>IF($EZ130='Classificação geral'!$I122,'Classificação geral'!$W122,"")</f>
        <v/>
      </c>
      <c r="FJ130" s="255" t="str">
        <f>IF($EZ130='Classificação geral'!$I122,'Classificação geral'!$Y122,"")</f>
        <v/>
      </c>
      <c r="FK130" s="255" t="str">
        <f>IF($EZ130='Classificação geral'!$I122,'Classificação geral'!$Z122,"")</f>
        <v/>
      </c>
      <c r="FL130" s="255" t="str">
        <f>IF($EZ130='Classificação geral'!$I122,'Classificação geral'!$L122,"")</f>
        <v/>
      </c>
      <c r="FM130" s="255" t="str">
        <f>IF($EZ130='Classificação geral'!$I122,'Classificação geral'!$M122,"")</f>
        <v/>
      </c>
      <c r="FN130" s="255" t="str">
        <f>IF($EZ130='Classificação geral'!$I122,'Classificação geral'!$AG122,"")</f>
        <v/>
      </c>
      <c r="FO130" s="256" t="str">
        <f>IFERROR(RANK(FN130,FN:FN,0)+ COUNTIF($FN$13:FN129,FN130),"")</f>
        <v/>
      </c>
      <c r="FP130" s="244"/>
      <c r="FQ130" s="254" t="str">
        <f>IFERROR(IF(AND('Classificação geral'!$H122="mas",'Classificação geral'!$I122=1,'Classificação geral'!$F122="Mini"),'Classificação geral'!$A122,""),"")</f>
        <v/>
      </c>
      <c r="FR130" s="254" t="str">
        <f>IFERROR(IF(AND('Classificação geral'!$H122="mas",'Classificação geral'!$I122=1,'Classificação geral'!$F122="Mini"),'Classificação geral'!$B122,""),"")</f>
        <v/>
      </c>
      <c r="FS130" s="255" t="str">
        <f>IF($FR130='Classificação geral'!$B122,'Classificação geral'!$C122,"")</f>
        <v/>
      </c>
      <c r="FT130" s="255" t="str">
        <f>IF($FR130='Classificação geral'!$B122,'Classificação geral'!$D122,"")</f>
        <v/>
      </c>
      <c r="FU130" s="255" t="str">
        <f>IF($FR130='Classificação geral'!$B122,'Classificação geral'!$H122,"")</f>
        <v/>
      </c>
      <c r="FV130" s="254" t="str">
        <f>IFERROR(IF(AND($FU130="mas",'Classificação geral'!$I122=1),'Classificação geral'!I122,""),"")</f>
        <v/>
      </c>
      <c r="FW130" s="254" t="str">
        <f>IFERROR(IF(AND($FU130="mas",'Classificação geral'!$I122=1),'Classificação geral'!N122,""),"")</f>
        <v/>
      </c>
      <c r="FX130" s="254" t="str">
        <f>IFERROR(IF(AND($FU130="mas",'Classificação geral'!$I122=1),'Classificação geral'!Q122,""),"")</f>
        <v/>
      </c>
      <c r="FY130" s="254" t="str">
        <f>IFERROR(IF(AND($FU130="mas",'Classificação geral'!$I122=1),'Classificação geral'!R122,""),"")</f>
        <v/>
      </c>
      <c r="FZ130" s="254" t="str">
        <f>IFERROR(IF(AND($FU130="mas",'Classificação geral'!$I122=1),'Classificação geral'!J122,""),"")</f>
        <v/>
      </c>
      <c r="GA130" s="254" t="str">
        <f>IFERROR(IF(AND($FU130="mas",'Classificação geral'!$I122=1),'Classificação geral'!S122,""),"")</f>
        <v/>
      </c>
      <c r="GB130" s="254" t="str">
        <f>IFERROR(IF(AND($FU130="mas",'Classificação geral'!$I122=1),'Classificação geral'!U122,""),"")</f>
        <v/>
      </c>
      <c r="GC130" s="254" t="str">
        <f>IFERROR(IF(AND($FU130="mas",'Classificação geral'!$I122=1),'Classificação geral'!V122,""),"")</f>
        <v/>
      </c>
      <c r="GD130" s="254" t="str">
        <f>IFERROR(IF(AND($FU130="mas",'Classificação geral'!$I122=1),'Classificação geral'!K122,""),"")</f>
        <v/>
      </c>
      <c r="GE130" s="254" t="str">
        <f>IFERROR(IF(AND($FU130="mas",'Classificação geral'!$I122=1),'Classificação geral'!W122,""),"")</f>
        <v/>
      </c>
      <c r="GF130" s="254" t="str">
        <f>IFERROR(IF(AND($FU130="mas",'Classificação geral'!$I122=1),'Classificação geral'!Y122,""),"")</f>
        <v/>
      </c>
      <c r="GG130" s="254" t="str">
        <f>IFERROR(IF(AND($FU130="mas",'Classificação geral'!$I122=1),'Classificação geral'!Z122,""),"")</f>
        <v/>
      </c>
      <c r="GH130" s="254" t="str">
        <f>IFERROR(IF(AND($FU130="mas",'Classificação geral'!$I122=1),'Classificação geral'!L122,""),"")</f>
        <v/>
      </c>
      <c r="GI130" s="254" t="str">
        <f>IFERROR(IF(AND($FU130="mas",'Classificação geral'!$I122=1),'Classificação geral'!M122,""),"")</f>
        <v/>
      </c>
      <c r="GJ130" s="302" t="str">
        <f>IFERROR(IF(AND($FU130="mas",'Classificação geral'!$I122=1),'Classificação geral'!AG122,""),"")</f>
        <v/>
      </c>
      <c r="GK130" s="256" t="str">
        <f>IFERROR(RANK(GJ130,GJ:GJ,0)+ COUNTIF($GJ$13:GJ129,GJ130),"")</f>
        <v/>
      </c>
      <c r="GL130" s="244"/>
      <c r="GM130" s="254" t="str">
        <f>IFERROR(IF(AND('Classificação geral'!$H122="fem",'Classificação geral'!$I122=2,'Classificação geral'!$F122="Mini"),'Classificação geral'!$A122,""),"")</f>
        <v/>
      </c>
      <c r="GN130" s="254" t="str">
        <f>IFERROR(IF(AND('Classificação geral'!$H122="fem",'Classificação geral'!$I122=2,'Classificação geral'!$F122="Mini"),'Classificação geral'!$B122,""),"")</f>
        <v/>
      </c>
      <c r="GO130" s="255" t="str">
        <f>IF($GN130='Classificação geral'!$B122,'Classificação geral'!$C122,"")</f>
        <v/>
      </c>
      <c r="GP130" s="255" t="str">
        <f>IF($GN130='Classificação geral'!$B122,'Classificação geral'!$D122,"")</f>
        <v/>
      </c>
      <c r="GQ130" s="255" t="str">
        <f>IF($GN130='Classificação geral'!$B122,'Classificação geral'!$H122,"")</f>
        <v/>
      </c>
      <c r="GR130" s="254" t="str">
        <f>IFERROR(IF(AND($GQ130="fem",'Classificação geral'!$I122=2),'Classificação geral'!I122,""),"")</f>
        <v/>
      </c>
      <c r="GS130" s="254" t="str">
        <f>IFERROR(IF(AND($GQ130="fem",'Classificação geral'!$I122=2),'Classificação geral'!N122,""),"")</f>
        <v/>
      </c>
      <c r="GT130" s="254" t="str">
        <f>IFERROR(IF(AND($GQ130="fem",'Classificação geral'!$I122=2),'Classificação geral'!Q122,""),"")</f>
        <v/>
      </c>
      <c r="GU130" s="254" t="str">
        <f>IFERROR(IF(AND($GQ130="fem",'Classificação geral'!$I122=2),'Classificação geral'!R122,""),"")</f>
        <v/>
      </c>
      <c r="GV130" s="254" t="str">
        <f>IFERROR(IF(AND($GQ130="fem",'Classificação geral'!$I122=2),'Classificação geral'!J122,""),"")</f>
        <v/>
      </c>
      <c r="GW130" s="254" t="str">
        <f>IFERROR(IF(AND($GQ130="fem",'Classificação geral'!$I122=2),'Classificação geral'!S122,""),"")</f>
        <v/>
      </c>
      <c r="GX130" s="254" t="str">
        <f>IFERROR(IF(AND($GQ130="fem",'Classificação geral'!$I122=2),'Classificação geral'!U122,""),"")</f>
        <v/>
      </c>
      <c r="GY130" s="254" t="str">
        <f>IFERROR(IF(AND($GQ130="fem",'Classificação geral'!$I122=2),'Classificação geral'!V122,""),"")</f>
        <v/>
      </c>
      <c r="GZ130" s="254" t="str">
        <f>IFERROR(IF(AND($GQ130="fem",'Classificação geral'!$I122=2),'Classificação geral'!K122,""),"")</f>
        <v/>
      </c>
      <c r="HA130" s="254" t="str">
        <f>IFERROR(IF(AND($GQ130="fem",'Classificação geral'!$I122=2),'Classificação geral'!W122,""),"")</f>
        <v/>
      </c>
      <c r="HB130" s="254" t="str">
        <f>IFERROR(IF(AND($GQ130="fem",'Classificação geral'!$I122=2),'Classificação geral'!Y122,""),"")</f>
        <v/>
      </c>
      <c r="HC130" s="254" t="str">
        <f>IFERROR(IF(AND($GQ130="fem",'Classificação geral'!$I122=2),'Classificação geral'!Z122,""),"")</f>
        <v/>
      </c>
      <c r="HD130" s="254" t="str">
        <f>IFERROR(IF(AND($GQ130="fem",'Classificação geral'!$I122=2),'Classificação geral'!L122,""),"")</f>
        <v/>
      </c>
      <c r="HE130" s="254" t="str">
        <f>IFERROR(IF(AND($GQ130="fem",'Classificação geral'!$I122=2),'Classificação geral'!M122,""),"")</f>
        <v/>
      </c>
      <c r="HF130" s="254" t="str">
        <f>IFERROR(IF(AND($GQ130="fem",'Classificação geral'!$I122=2),'Classificação geral'!AG122,""),"")</f>
        <v/>
      </c>
      <c r="HG130" s="256" t="str">
        <f>IFERROR(RANK(HF130,HF:HF,0)+ COUNTIF(HF$13:$HF128,HF130),"")</f>
        <v/>
      </c>
      <c r="HH130" s="244"/>
      <c r="HI130" s="254" t="str">
        <f>IFERROR(IF(AND('Classificação geral'!$H122="mas",'Classificação geral'!$I122=2,'Classificação geral'!$F122="Mini"),'Classificação geral'!$A122,""),"")</f>
        <v/>
      </c>
      <c r="HJ130" s="254" t="str">
        <f>IFERROR(IF(AND('Classificação geral'!$H122="mas",'Classificação geral'!$I122=2,'Classificação geral'!$F122="Mini"),'Classificação geral'!$B122,""),"")</f>
        <v/>
      </c>
      <c r="HK130" s="255" t="str">
        <f>IF($HJ130='Classificação geral'!$B122,'Classificação geral'!$C122,"")</f>
        <v/>
      </c>
      <c r="HL130" s="255" t="str">
        <f>IF($HJ130='Classificação geral'!$B122,'Classificação geral'!$D122,"")</f>
        <v/>
      </c>
      <c r="HM130" s="255" t="str">
        <f>IF($HJ130='Classificação geral'!$B122,'Classificação geral'!$H122,"")</f>
        <v/>
      </c>
      <c r="HN130" s="254" t="str">
        <f>IFERROR(IF(AND($HM130="mas",'Classificação geral'!$I122=2),'Classificação geral'!I122,""),"")</f>
        <v/>
      </c>
      <c r="HO130" s="254" t="str">
        <f>IFERROR(IF(AND($HM130="mas",'Classificação geral'!$I122=2),'Classificação geral'!N122,""),"")</f>
        <v/>
      </c>
      <c r="HP130" s="254" t="str">
        <f>IFERROR(IF(AND($HM130="mas",'Classificação geral'!$I122=2),'Classificação geral'!Q122,""),"")</f>
        <v/>
      </c>
      <c r="HQ130" s="254" t="str">
        <f>IFERROR(IF(AND($HM130="mas",'Classificação geral'!$I122=2),'Classificação geral'!R122,""),"")</f>
        <v/>
      </c>
      <c r="HR130" s="254" t="str">
        <f>IFERROR(IF(AND($HM130="mas",'Classificação geral'!$I122=2),'Classificação geral'!J122,""),"")</f>
        <v/>
      </c>
      <c r="HS130" s="254" t="str">
        <f>IFERROR(IF(AND($HM130="mas",'Classificação geral'!$I122=2),'Classificação geral'!S122,""),"")</f>
        <v/>
      </c>
      <c r="HT130" s="254" t="str">
        <f>IFERROR(IF(AND($HM130="mas",'Classificação geral'!$I122=2),'Classificação geral'!U122,""),"")</f>
        <v/>
      </c>
      <c r="HU130" s="254" t="str">
        <f>IFERROR(IF(AND($HM130="mas",'Classificação geral'!$I122=2),'Classificação geral'!V122,""),"")</f>
        <v/>
      </c>
      <c r="HV130" s="254" t="str">
        <f>IFERROR(IF(AND($HM130="mas",'Classificação geral'!$I122=2),'Classificação geral'!J122,""),"")</f>
        <v/>
      </c>
      <c r="HW130" s="254" t="str">
        <f>IFERROR(IF(AND($HM130="mas",'Classificação geral'!$I122=2),'Classificação geral'!W122,""),"")</f>
        <v/>
      </c>
      <c r="HX130" s="254" t="str">
        <f>IFERROR(IF(AND($HM130="mas",'Classificação geral'!$I122=2),'Classificação geral'!Y122,""),"")</f>
        <v/>
      </c>
      <c r="HY130" s="254" t="str">
        <f>IFERROR(IF(AND($HM130="mas",'Classificação geral'!$I122=2),'Classificação geral'!Z122,""),"")</f>
        <v/>
      </c>
      <c r="HZ130" s="254" t="str">
        <f>IFERROR(IF(AND($HM130="mas",'Classificação geral'!$I122=2),'Classificação geral'!L122,""),"")</f>
        <v/>
      </c>
      <c r="IA130" s="254" t="str">
        <f>IFERROR(IF(AND($HM130="mas",'Classificação geral'!$I122=2),'Classificação geral'!$AG122,""),"")</f>
        <v/>
      </c>
      <c r="IB130" s="256" t="str">
        <f>IFERROR(RANK(IA130,IA:IA,0)+ COUNTIF($IA$13:IA$13,IA130),"")</f>
        <v/>
      </c>
      <c r="IC130" s="244"/>
      <c r="ID130" s="254" t="str">
        <f>IFERROR(IF(AND('Classificação geral'!$H122="fem",'Classificação geral'!$I122=3,'Classificação geral'!$F122="Mini"),'Classificação geral'!$A122,""),"")</f>
        <v/>
      </c>
      <c r="IE130" s="254" t="str">
        <f>IFERROR(IF(AND('Classificação geral'!$H122="fem",'Classificação geral'!$I122=3,'Classificação geral'!$F122="Mini"),'Classificação geral'!$B122,""),"")</f>
        <v/>
      </c>
      <c r="IF130" s="255" t="str">
        <f>IF($IE130='Classificação geral'!$B122,'Classificação geral'!$C122,"")</f>
        <v/>
      </c>
      <c r="IG130" s="255" t="str">
        <f>IF($IE130='Classificação geral'!$B122,'Classificação geral'!$D122,"")</f>
        <v/>
      </c>
      <c r="IH130" s="255" t="str">
        <f>IF($IE130='Classificação geral'!$B122,'Classificação geral'!$H122,"")</f>
        <v/>
      </c>
      <c r="II130" s="255" t="str">
        <f>IF($IH130='Classificação geral'!$H122,'Classificação geral'!$I122,"")</f>
        <v/>
      </c>
      <c r="IJ130" s="255" t="str">
        <f>IF($II130='Classificação geral'!$I122,'Classificação geral'!$N122,"")</f>
        <v/>
      </c>
      <c r="IK130" s="255" t="str">
        <f>IF($II130='Classificação geral'!$I122,'Classificação geral'!$Q122,"")</f>
        <v/>
      </c>
      <c r="IL130" s="255" t="str">
        <f>IF($II130='Classificação geral'!$I122,'Classificação geral'!$R122,"")</f>
        <v/>
      </c>
      <c r="IM130" s="255" t="str">
        <f>IF($II130='Classificação geral'!$I122,'Classificação geral'!$J122,"")</f>
        <v/>
      </c>
      <c r="IN130" s="255" t="str">
        <f>IF($II130='Classificação geral'!$I122,'Classificação geral'!$S122,"")</f>
        <v/>
      </c>
      <c r="IO130" s="255" t="str">
        <f>IF($II130='Classificação geral'!$I122,'Classificação geral'!$U122,"")</f>
        <v/>
      </c>
      <c r="IP130" s="255" t="str">
        <f>IF($II130='Classificação geral'!$I122,'Classificação geral'!$V122,"")</f>
        <v/>
      </c>
      <c r="IQ130" s="255" t="str">
        <f>IF($II130='Classificação geral'!$I122,'Classificação geral'!$K122,"")</f>
        <v/>
      </c>
      <c r="IR130" s="255" t="str">
        <f>IF($II130='Classificação geral'!$I122,'Classificação geral'!$W122,"")</f>
        <v/>
      </c>
      <c r="IS130" s="255" t="str">
        <f>IF($II130='Classificação geral'!$I122,'Classificação geral'!$Y122,"")</f>
        <v/>
      </c>
      <c r="IT130" s="255" t="str">
        <f>IF($II130='Classificação geral'!$I122,'Classificação geral'!$Z122,"")</f>
        <v/>
      </c>
      <c r="IU130" s="255" t="str">
        <f>IF($II130='Classificação geral'!$I122,'Classificação geral'!$L122,"")</f>
        <v/>
      </c>
      <c r="IV130" s="255" t="str">
        <f>IF($II130='Classificação geral'!$I122,'Classificação geral'!$M122,"")</f>
        <v/>
      </c>
      <c r="IW130" s="255" t="str">
        <f>IF($II130='Classificação geral'!$I122,'Classificação geral'!$AG122,"")</f>
        <v/>
      </c>
      <c r="IX130" s="256" t="str">
        <f>IFERROR(RANK(IW130,IW:IW,0)+ COUNTIF($IW$13:IW128,IW130),"")</f>
        <v/>
      </c>
      <c r="IY130" s="244"/>
      <c r="IZ130" s="254" t="str">
        <f>IFERROR(IF(AND('Classificação geral'!$H122="mas",'Classificação geral'!$I122=3,'Classificação geral'!$F122="Mini"),'Classificação geral'!$A122,""),"")</f>
        <v/>
      </c>
      <c r="JA130" s="254" t="str">
        <f>IFERROR(IF(AND('Classificação geral'!$H122="mas",'Classificação geral'!$I122=3,'Classificação geral'!$F122="Mini"),'Classificação geral'!$B122,""),"")</f>
        <v/>
      </c>
      <c r="JB130" s="255" t="str">
        <f>IF($JA130='Classificação geral'!$B122,'Classificação geral'!$C122,"")</f>
        <v/>
      </c>
      <c r="JC130" s="255" t="str">
        <f>IF($JA130='Classificação geral'!$B122,'Classificação geral'!$D122,"")</f>
        <v/>
      </c>
      <c r="JD130" s="255" t="str">
        <f>IF($JA130='Classificação geral'!$B122,'Classificação geral'!$H122,"")</f>
        <v/>
      </c>
      <c r="JE130" s="254" t="str">
        <f>IFERROR(IF(AND($JD130="mas",'Classificação geral'!$I122=3),'Classificação geral'!I122,""),"")</f>
        <v/>
      </c>
      <c r="JF130" s="254" t="str">
        <f>IFERROR(IF(AND($JD130="mas",'Classificação geral'!$I122=3),'Classificação geral'!N122,""),"")</f>
        <v/>
      </c>
      <c r="JG130" s="254" t="str">
        <f>IFERROR(IF(AND($JD130="mas",'Classificação geral'!$I122=3),'Classificação geral'!Q122,""),"")</f>
        <v/>
      </c>
      <c r="JH130" s="254" t="str">
        <f>IFERROR(IF(AND($JD130="mas",'Classificação geral'!$I122=3),'Classificação geral'!R122,""),"")</f>
        <v/>
      </c>
      <c r="JI130" s="254" t="str">
        <f>IFERROR(IF(AND($JD130="mas",'Classificação geral'!$I122=3),'Classificação geral'!J122,""),"")</f>
        <v/>
      </c>
      <c r="JJ130" s="254" t="str">
        <f>IFERROR(IF(AND($JD130="mas",'Classificação geral'!$I122=3),'Classificação geral'!S122,""),"")</f>
        <v/>
      </c>
      <c r="JK130" s="254" t="str">
        <f>IFERROR(IF(AND($JD130="mas",'Classificação geral'!$I122=3),'Classificação geral'!U122,""),"")</f>
        <v/>
      </c>
      <c r="JL130" s="254" t="str">
        <f>IFERROR(IF(AND($JD130="mas",'Classificação geral'!$I122=3),'Classificação geral'!V122,""),"")</f>
        <v/>
      </c>
      <c r="JM130" s="254" t="str">
        <f>IFERROR(IF(AND($JD130="mas",'Classificação geral'!$I122=3),'Classificação geral'!K122,""),"")</f>
        <v/>
      </c>
      <c r="JN130" s="254" t="str">
        <f>IFERROR(IF(AND($JD130="mas",'Classificação geral'!$I122=3),'Classificação geral'!W122,""),"")</f>
        <v/>
      </c>
      <c r="JO130" s="254" t="str">
        <f>IFERROR(IF(AND($JD130="mas",'Classificação geral'!$I122=3),'Classificação geral'!Y122,""),"")</f>
        <v/>
      </c>
      <c r="JP130" s="254" t="str">
        <f>IFERROR(IF(AND($JD130="mas",'Classificação geral'!$I122=3),'Classificação geral'!Z122,""),"")</f>
        <v/>
      </c>
      <c r="JQ130" s="254" t="str">
        <f>IFERROR(IF(AND($JD130="mas",'Classificação geral'!$I122=3),'Classificação geral'!L122,""),"")</f>
        <v/>
      </c>
      <c r="JR130" s="254" t="str">
        <f>IFERROR(IF(AND($JD130="mas",'Classificação geral'!$I122=3),'Classificação geral'!$AG122,""),"")</f>
        <v/>
      </c>
      <c r="JS130" s="256" t="str">
        <f>IFERROR(RANK(JR130,JR:JR,0)+ COUNTIF(JR$13:$JR128,JR130),"")</f>
        <v/>
      </c>
    </row>
    <row r="131" spans="1:288" s="230" customFormat="1" ht="24.75" customHeight="1" x14ac:dyDescent="0.4">
      <c r="A131" s="221"/>
      <c r="B131" s="233"/>
      <c r="C131" s="232"/>
      <c r="D131" s="232"/>
      <c r="E131" s="232"/>
      <c r="F131" s="221"/>
      <c r="G131" s="221"/>
      <c r="H131" s="221"/>
      <c r="I131" s="221"/>
      <c r="J131" s="221"/>
      <c r="K131" s="221"/>
      <c r="L131" s="221"/>
      <c r="M131" s="221"/>
      <c r="N131" s="221"/>
      <c r="O131" s="221"/>
      <c r="P131" s="221"/>
      <c r="Q131" s="221"/>
      <c r="R131" s="221"/>
      <c r="S131" s="221"/>
      <c r="T131" s="221"/>
      <c r="U131" s="221"/>
      <c r="V131" s="221"/>
      <c r="W131" s="221"/>
      <c r="X131" s="221"/>
      <c r="Y131" s="233"/>
      <c r="Z131" s="232"/>
      <c r="AA131" s="232"/>
      <c r="AB131" s="232"/>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32"/>
      <c r="AX131" s="232"/>
      <c r="AY131" s="233"/>
      <c r="AZ131" s="221"/>
      <c r="BA131" s="221"/>
      <c r="BB131" s="221"/>
      <c r="BC131" s="221"/>
      <c r="BD131" s="221"/>
      <c r="BE131" s="221"/>
      <c r="BF131" s="221"/>
      <c r="BG131" s="221"/>
      <c r="BH131" s="221"/>
      <c r="BI131" s="221"/>
      <c r="BJ131" s="221"/>
      <c r="BK131" s="221"/>
      <c r="BL131" s="221"/>
      <c r="BM131" s="221"/>
      <c r="BN131" s="221"/>
      <c r="BO131" s="221"/>
      <c r="BP131" s="221"/>
      <c r="BQ131" s="221"/>
      <c r="BR131" s="221"/>
      <c r="BS131" s="221"/>
      <c r="BT131" s="232"/>
      <c r="BU131" s="232"/>
      <c r="BV131" s="233"/>
      <c r="BW131" s="221"/>
      <c r="BX131" s="221"/>
      <c r="BY131" s="221"/>
      <c r="BZ131" s="221"/>
      <c r="CA131" s="221"/>
      <c r="CB131" s="221"/>
      <c r="CC131" s="221"/>
      <c r="CD131" s="221"/>
      <c r="CE131" s="221"/>
      <c r="CF131" s="221"/>
      <c r="CG131" s="221"/>
      <c r="CH131" s="221"/>
      <c r="CI131" s="221"/>
      <c r="CJ131" s="221"/>
      <c r="CK131" s="221"/>
      <c r="CL131" s="221"/>
      <c r="CM131" s="221"/>
      <c r="CN131" s="221"/>
      <c r="CO131" s="221"/>
      <c r="CP131" s="233"/>
      <c r="CQ131" s="232"/>
      <c r="CR131" s="232"/>
      <c r="CS131" s="232"/>
      <c r="CT131" s="221"/>
      <c r="CU131" s="221"/>
      <c r="CV131" s="221"/>
      <c r="CW131" s="221"/>
      <c r="CX131" s="221"/>
      <c r="CY131" s="221"/>
      <c r="CZ131" s="221"/>
      <c r="DA131" s="221"/>
      <c r="DB131" s="221"/>
      <c r="DC131" s="221"/>
      <c r="DD131" s="221"/>
      <c r="DE131" s="221"/>
      <c r="DF131" s="221"/>
      <c r="DG131" s="221"/>
      <c r="DH131" s="221"/>
      <c r="DI131" s="221"/>
      <c r="DJ131" s="221"/>
      <c r="DK131" s="221"/>
      <c r="DL131" s="221"/>
      <c r="DM131" s="233"/>
      <c r="DN131" s="232"/>
      <c r="DO131" s="232"/>
      <c r="DP131" s="232"/>
      <c r="DQ131" s="221"/>
      <c r="DR131" s="221"/>
      <c r="DS131" s="221"/>
      <c r="DT131" s="221"/>
      <c r="DU131" s="221"/>
      <c r="DV131" s="221"/>
      <c r="DW131" s="221"/>
      <c r="DX131" s="221"/>
      <c r="DY131" s="221"/>
      <c r="DZ131" s="221"/>
      <c r="EA131" s="221"/>
      <c r="EB131" s="221"/>
      <c r="EC131" s="221"/>
      <c r="ED131" s="221"/>
      <c r="EE131" s="221"/>
      <c r="EF131" s="221"/>
      <c r="EG131" s="221"/>
      <c r="EH131" s="221"/>
      <c r="EI131" s="221"/>
      <c r="EJ131" s="221"/>
      <c r="EK131" s="221"/>
      <c r="EL131" s="221"/>
      <c r="EM131" s="221"/>
      <c r="EN131" s="221"/>
      <c r="EO131" s="221"/>
      <c r="EP131" s="221"/>
      <c r="EQ131" s="221"/>
      <c r="ER131" s="221"/>
      <c r="ES131" s="221"/>
      <c r="ET131" s="221"/>
      <c r="EU131" s="254" t="str">
        <f>IFERROR(IF(AND('Classificação geral'!$H123="FEM",'Classificação geral'!$I123=1,'Classificação geral'!$F123="Mini"),'Classificação geral'!$A123,""),"")</f>
        <v/>
      </c>
      <c r="EV131" s="254" t="str">
        <f>IFERROR(IF(AND('Classificação geral'!$H123="FEM",'Classificação geral'!$I123=1,'Classificação geral'!F123="Mini"),'Classificação geral'!$B123,""),"")</f>
        <v/>
      </c>
      <c r="EW131" s="255" t="str">
        <f>IF($EV131='Classificação geral'!$B123,'Classificação geral'!$C123,"")</f>
        <v/>
      </c>
      <c r="EX131" s="255" t="str">
        <f>IF($EV131='Classificação geral'!$B123,'Classificação geral'!$D123,"")</f>
        <v/>
      </c>
      <c r="EY131" s="255" t="str">
        <f>IF($EV131='Classificação geral'!$B123,'Classificação geral'!$H123,"")</f>
        <v/>
      </c>
      <c r="EZ131" s="255" t="str">
        <f>IF($EY131='Classificação geral'!$H123,'Classificação geral'!$I123,"")</f>
        <v/>
      </c>
      <c r="FA131" s="255" t="str">
        <f>IF($EZ131='Classificação geral'!$I123,'Classificação geral'!$N123,"")</f>
        <v/>
      </c>
      <c r="FB131" s="255" t="str">
        <f>IF($EZ131='Classificação geral'!$I123,'Classificação geral'!$Q123,"")</f>
        <v/>
      </c>
      <c r="FC131" s="255" t="str">
        <f>IF($EZ131='Classificação geral'!$I123,'Classificação geral'!$R123,"")</f>
        <v/>
      </c>
      <c r="FD131" s="255" t="str">
        <f>IF($EZ131='Classificação geral'!$I123,'Classificação geral'!$J123,"")</f>
        <v/>
      </c>
      <c r="FE131" s="255" t="str">
        <f>IF($EZ131='Classificação geral'!$I123,'Classificação geral'!$S123,"")</f>
        <v/>
      </c>
      <c r="FF131" s="255" t="str">
        <f>IF($EZ131='Classificação geral'!$I123,'Classificação geral'!$U123,"")</f>
        <v/>
      </c>
      <c r="FG131" s="255" t="str">
        <f>IF($EZ131='Classificação geral'!$I123,'Classificação geral'!$V123,"")</f>
        <v/>
      </c>
      <c r="FH131" s="255" t="str">
        <f>IF($EZ131='Classificação geral'!$I123,'Classificação geral'!$K123,"")</f>
        <v/>
      </c>
      <c r="FI131" s="255" t="str">
        <f>IF($EZ131='Classificação geral'!$I123,'Classificação geral'!$W123,"")</f>
        <v/>
      </c>
      <c r="FJ131" s="255" t="str">
        <f>IF($EZ131='Classificação geral'!$I123,'Classificação geral'!$Y123,"")</f>
        <v/>
      </c>
      <c r="FK131" s="255" t="str">
        <f>IF($EZ131='Classificação geral'!$I123,'Classificação geral'!$Z123,"")</f>
        <v/>
      </c>
      <c r="FL131" s="255" t="str">
        <f>IF($EZ131='Classificação geral'!$I123,'Classificação geral'!$L123,"")</f>
        <v/>
      </c>
      <c r="FM131" s="255" t="str">
        <f>IF($EZ131='Classificação geral'!$I123,'Classificação geral'!$M123,"")</f>
        <v/>
      </c>
      <c r="FN131" s="255" t="str">
        <f>IF($EZ131='Classificação geral'!$I123,'Classificação geral'!$AG123,"")</f>
        <v/>
      </c>
      <c r="FO131" s="256" t="str">
        <f>IFERROR(RANK(FN131,FN:FN,0)+ COUNTIF($FN$13:FN130,FN131),"")</f>
        <v/>
      </c>
      <c r="FP131" s="244"/>
      <c r="FQ131" s="254" t="str">
        <f>IFERROR(IF(AND('Classificação geral'!$H123="mas",'Classificação geral'!$I123=1,'Classificação geral'!$F123="Mini"),'Classificação geral'!$A123,""),"")</f>
        <v/>
      </c>
      <c r="FR131" s="254" t="str">
        <f>IFERROR(IF(AND('Classificação geral'!$H123="mas",'Classificação geral'!$I123=1,'Classificação geral'!$F123="Mini"),'Classificação geral'!$B123,""),"")</f>
        <v/>
      </c>
      <c r="FS131" s="255" t="str">
        <f>IF($FR131='Classificação geral'!$B123,'Classificação geral'!$C123,"")</f>
        <v/>
      </c>
      <c r="FT131" s="255" t="str">
        <f>IF($FR131='Classificação geral'!$B123,'Classificação geral'!$D123,"")</f>
        <v/>
      </c>
      <c r="FU131" s="255" t="str">
        <f>IF($FR131='Classificação geral'!$B123,'Classificação geral'!$H123,"")</f>
        <v/>
      </c>
      <c r="FV131" s="254" t="str">
        <f>IFERROR(IF(AND($FU131="mas",'Classificação geral'!$I123=1),'Classificação geral'!I123,""),"")</f>
        <v/>
      </c>
      <c r="FW131" s="254" t="str">
        <f>IFERROR(IF(AND($FU131="mas",'Classificação geral'!$I123=1),'Classificação geral'!N123,""),"")</f>
        <v/>
      </c>
      <c r="FX131" s="254" t="str">
        <f>IFERROR(IF(AND($FU131="mas",'Classificação geral'!$I123=1),'Classificação geral'!Q123,""),"")</f>
        <v/>
      </c>
      <c r="FY131" s="254" t="str">
        <f>IFERROR(IF(AND($FU131="mas",'Classificação geral'!$I123=1),'Classificação geral'!R123,""),"")</f>
        <v/>
      </c>
      <c r="FZ131" s="254" t="str">
        <f>IFERROR(IF(AND($FU131="mas",'Classificação geral'!$I123=1),'Classificação geral'!J123,""),"")</f>
        <v/>
      </c>
      <c r="GA131" s="254" t="str">
        <f>IFERROR(IF(AND($FU131="mas",'Classificação geral'!$I123=1),'Classificação geral'!S123,""),"")</f>
        <v/>
      </c>
      <c r="GB131" s="254" t="str">
        <f>IFERROR(IF(AND($FU131="mas",'Classificação geral'!$I123=1),'Classificação geral'!U123,""),"")</f>
        <v/>
      </c>
      <c r="GC131" s="254" t="str">
        <f>IFERROR(IF(AND($FU131="mas",'Classificação geral'!$I123=1),'Classificação geral'!V123,""),"")</f>
        <v/>
      </c>
      <c r="GD131" s="254" t="str">
        <f>IFERROR(IF(AND($FU131="mas",'Classificação geral'!$I123=1),'Classificação geral'!K123,""),"")</f>
        <v/>
      </c>
      <c r="GE131" s="254" t="str">
        <f>IFERROR(IF(AND($FU131="mas",'Classificação geral'!$I123=1),'Classificação geral'!W123,""),"")</f>
        <v/>
      </c>
      <c r="GF131" s="254" t="str">
        <f>IFERROR(IF(AND($FU131="mas",'Classificação geral'!$I123=1),'Classificação geral'!Y123,""),"")</f>
        <v/>
      </c>
      <c r="GG131" s="254" t="str">
        <f>IFERROR(IF(AND($FU131="mas",'Classificação geral'!$I123=1),'Classificação geral'!Z123,""),"")</f>
        <v/>
      </c>
      <c r="GH131" s="254" t="str">
        <f>IFERROR(IF(AND($FU131="mas",'Classificação geral'!$I123=1),'Classificação geral'!L123,""),"")</f>
        <v/>
      </c>
      <c r="GI131" s="254" t="str">
        <f>IFERROR(IF(AND($FU131="mas",'Classificação geral'!$I123=1),'Classificação geral'!M123,""),"")</f>
        <v/>
      </c>
      <c r="GJ131" s="302" t="str">
        <f>IFERROR(IF(AND($FU131="mas",'Classificação geral'!$I123=1),'Classificação geral'!AG123,""),"")</f>
        <v/>
      </c>
      <c r="GK131" s="256" t="str">
        <f>IFERROR(RANK(GJ131,GJ:GJ,0)+ COUNTIF($GJ$13:GJ130,GJ131),"")</f>
        <v/>
      </c>
      <c r="GL131" s="244"/>
      <c r="GM131" s="254" t="str">
        <f>IFERROR(IF(AND('Classificação geral'!$H123="fem",'Classificação geral'!$I123=2,'Classificação geral'!$F123="Mini"),'Classificação geral'!$A123,""),"")</f>
        <v/>
      </c>
      <c r="GN131" s="254" t="str">
        <f>IFERROR(IF(AND('Classificação geral'!$H123="fem",'Classificação geral'!$I123=2,'Classificação geral'!$F123="Mini"),'Classificação geral'!$B123,""),"")</f>
        <v/>
      </c>
      <c r="GO131" s="255" t="str">
        <f>IF($GN131='Classificação geral'!$B123,'Classificação geral'!$C123,"")</f>
        <v/>
      </c>
      <c r="GP131" s="255" t="str">
        <f>IF($GN131='Classificação geral'!$B123,'Classificação geral'!$D123,"")</f>
        <v/>
      </c>
      <c r="GQ131" s="255" t="str">
        <f>IF($GN131='Classificação geral'!$B123,'Classificação geral'!$H123,"")</f>
        <v/>
      </c>
      <c r="GR131" s="254" t="str">
        <f>IFERROR(IF(AND($GQ131="fem",'Classificação geral'!$I123=2),'Classificação geral'!I123,""),"")</f>
        <v/>
      </c>
      <c r="GS131" s="254" t="str">
        <f>IFERROR(IF(AND($GQ131="fem",'Classificação geral'!$I123=2),'Classificação geral'!N123,""),"")</f>
        <v/>
      </c>
      <c r="GT131" s="254" t="str">
        <f>IFERROR(IF(AND($GQ131="fem",'Classificação geral'!$I123=2),'Classificação geral'!Q123,""),"")</f>
        <v/>
      </c>
      <c r="GU131" s="254" t="str">
        <f>IFERROR(IF(AND($GQ131="fem",'Classificação geral'!$I123=2),'Classificação geral'!R123,""),"")</f>
        <v/>
      </c>
      <c r="GV131" s="254" t="str">
        <f>IFERROR(IF(AND($GQ131="fem",'Classificação geral'!$I123=2),'Classificação geral'!J123,""),"")</f>
        <v/>
      </c>
      <c r="GW131" s="254" t="str">
        <f>IFERROR(IF(AND($GQ131="fem",'Classificação geral'!$I123=2),'Classificação geral'!S123,""),"")</f>
        <v/>
      </c>
      <c r="GX131" s="254" t="str">
        <f>IFERROR(IF(AND($GQ131="fem",'Classificação geral'!$I123=2),'Classificação geral'!U123,""),"")</f>
        <v/>
      </c>
      <c r="GY131" s="254" t="str">
        <f>IFERROR(IF(AND($GQ131="fem",'Classificação geral'!$I123=2),'Classificação geral'!V123,""),"")</f>
        <v/>
      </c>
      <c r="GZ131" s="254" t="str">
        <f>IFERROR(IF(AND($GQ131="fem",'Classificação geral'!$I123=2),'Classificação geral'!K123,""),"")</f>
        <v/>
      </c>
      <c r="HA131" s="254" t="str">
        <f>IFERROR(IF(AND($GQ131="fem",'Classificação geral'!$I123=2),'Classificação geral'!W123,""),"")</f>
        <v/>
      </c>
      <c r="HB131" s="254" t="str">
        <f>IFERROR(IF(AND($GQ131="fem",'Classificação geral'!$I123=2),'Classificação geral'!Y123,""),"")</f>
        <v/>
      </c>
      <c r="HC131" s="254" t="str">
        <f>IFERROR(IF(AND($GQ131="fem",'Classificação geral'!$I123=2),'Classificação geral'!Z123,""),"")</f>
        <v/>
      </c>
      <c r="HD131" s="254" t="str">
        <f>IFERROR(IF(AND($GQ131="fem",'Classificação geral'!$I123=2),'Classificação geral'!L123,""),"")</f>
        <v/>
      </c>
      <c r="HE131" s="254" t="str">
        <f>IFERROR(IF(AND($GQ131="fem",'Classificação geral'!$I123=2),'Classificação geral'!M123,""),"")</f>
        <v/>
      </c>
      <c r="HF131" s="254" t="str">
        <f>IFERROR(IF(AND($GQ131="fem",'Classificação geral'!$I123=2),'Classificação geral'!AG123,""),"")</f>
        <v/>
      </c>
      <c r="HG131" s="256" t="str">
        <f>IFERROR(RANK(HF131,HF:HF,0)+ COUNTIF(HF$13:$HF129,HF131),"")</f>
        <v/>
      </c>
      <c r="HH131" s="244"/>
      <c r="HI131" s="254" t="str">
        <f>IFERROR(IF(AND('Classificação geral'!$H123="mas",'Classificação geral'!$I123=2,'Classificação geral'!$F123="Mini"),'Classificação geral'!$A123,""),"")</f>
        <v/>
      </c>
      <c r="HJ131" s="254" t="str">
        <f>IFERROR(IF(AND('Classificação geral'!$H123="mas",'Classificação geral'!$I123=2,'Classificação geral'!$F123="Mini"),'Classificação geral'!$B123,""),"")</f>
        <v/>
      </c>
      <c r="HK131" s="255" t="str">
        <f>IF($HJ131='Classificação geral'!$B123,'Classificação geral'!$C123,"")</f>
        <v/>
      </c>
      <c r="HL131" s="255" t="str">
        <f>IF($HJ131='Classificação geral'!$B123,'Classificação geral'!$D123,"")</f>
        <v/>
      </c>
      <c r="HM131" s="255" t="str">
        <f>IF($HJ131='Classificação geral'!$B123,'Classificação geral'!$H123,"")</f>
        <v/>
      </c>
      <c r="HN131" s="254" t="str">
        <f>IFERROR(IF(AND($HM131="mas",'Classificação geral'!$I123=2),'Classificação geral'!I123,""),"")</f>
        <v/>
      </c>
      <c r="HO131" s="254" t="str">
        <f>IFERROR(IF(AND($HM131="mas",'Classificação geral'!$I123=2),'Classificação geral'!N123,""),"")</f>
        <v/>
      </c>
      <c r="HP131" s="254" t="str">
        <f>IFERROR(IF(AND($HM131="mas",'Classificação geral'!$I123=2),'Classificação geral'!Q123,""),"")</f>
        <v/>
      </c>
      <c r="HQ131" s="254" t="str">
        <f>IFERROR(IF(AND($HM131="mas",'Classificação geral'!$I123=2),'Classificação geral'!R123,""),"")</f>
        <v/>
      </c>
      <c r="HR131" s="254" t="str">
        <f>IFERROR(IF(AND($HM131="mas",'Classificação geral'!$I123=2),'Classificação geral'!J123,""),"")</f>
        <v/>
      </c>
      <c r="HS131" s="254" t="str">
        <f>IFERROR(IF(AND($HM131="mas",'Classificação geral'!$I123=2),'Classificação geral'!S123,""),"")</f>
        <v/>
      </c>
      <c r="HT131" s="254" t="str">
        <f>IFERROR(IF(AND($HM131="mas",'Classificação geral'!$I123=2),'Classificação geral'!U123,""),"")</f>
        <v/>
      </c>
      <c r="HU131" s="254" t="str">
        <f>IFERROR(IF(AND($HM131="mas",'Classificação geral'!$I123=2),'Classificação geral'!V123,""),"")</f>
        <v/>
      </c>
      <c r="HV131" s="254" t="str">
        <f>IFERROR(IF(AND($HM131="mas",'Classificação geral'!$I123=2),'Classificação geral'!J123,""),"")</f>
        <v/>
      </c>
      <c r="HW131" s="254" t="str">
        <f>IFERROR(IF(AND($HM131="mas",'Classificação geral'!$I123=2),'Classificação geral'!W123,""),"")</f>
        <v/>
      </c>
      <c r="HX131" s="254" t="str">
        <f>IFERROR(IF(AND($HM131="mas",'Classificação geral'!$I123=2),'Classificação geral'!Y123,""),"")</f>
        <v/>
      </c>
      <c r="HY131" s="254" t="str">
        <f>IFERROR(IF(AND($HM131="mas",'Classificação geral'!$I123=2),'Classificação geral'!Z123,""),"")</f>
        <v/>
      </c>
      <c r="HZ131" s="254" t="str">
        <f>IFERROR(IF(AND($HM131="mas",'Classificação geral'!$I123=2),'Classificação geral'!L123,""),"")</f>
        <v/>
      </c>
      <c r="IA131" s="254" t="str">
        <f>IFERROR(IF(AND($HM131="mas",'Classificação geral'!$I123=2),'Classificação geral'!$AG123,""),"")</f>
        <v/>
      </c>
      <c r="IB131" s="256" t="str">
        <f>IFERROR(RANK(IA131,IA:IA,0)+ COUNTIF($IA$13:IA$13,IA131),"")</f>
        <v/>
      </c>
      <c r="IC131" s="244"/>
      <c r="ID131" s="254" t="str">
        <f>IFERROR(IF(AND('Classificação geral'!$H123="fem",'Classificação geral'!$I123=3,'Classificação geral'!$F123="Mini"),'Classificação geral'!$A123,""),"")</f>
        <v/>
      </c>
      <c r="IE131" s="254" t="str">
        <f>IFERROR(IF(AND('Classificação geral'!$H123="fem",'Classificação geral'!$I123=3,'Classificação geral'!$F123="Mini"),'Classificação geral'!$B123,""),"")</f>
        <v/>
      </c>
      <c r="IF131" s="255" t="str">
        <f>IF($IE131='Classificação geral'!$B123,'Classificação geral'!$C123,"")</f>
        <v/>
      </c>
      <c r="IG131" s="255" t="str">
        <f>IF($IE131='Classificação geral'!$B123,'Classificação geral'!$D123,"")</f>
        <v/>
      </c>
      <c r="IH131" s="255" t="str">
        <f>IF($IE131='Classificação geral'!$B123,'Classificação geral'!$H123,"")</f>
        <v/>
      </c>
      <c r="II131" s="255" t="str">
        <f>IF($IH131='Classificação geral'!$H123,'Classificação geral'!$I123,"")</f>
        <v/>
      </c>
      <c r="IJ131" s="255" t="str">
        <f>IF($II131='Classificação geral'!$I123,'Classificação geral'!$N123,"")</f>
        <v/>
      </c>
      <c r="IK131" s="255" t="str">
        <f>IF($II131='Classificação geral'!$I123,'Classificação geral'!$Q123,"")</f>
        <v/>
      </c>
      <c r="IL131" s="255" t="str">
        <f>IF($II131='Classificação geral'!$I123,'Classificação geral'!$R123,"")</f>
        <v/>
      </c>
      <c r="IM131" s="255" t="str">
        <f>IF($II131='Classificação geral'!$I123,'Classificação geral'!$J123,"")</f>
        <v/>
      </c>
      <c r="IN131" s="255" t="str">
        <f>IF($II131='Classificação geral'!$I123,'Classificação geral'!$S123,"")</f>
        <v/>
      </c>
      <c r="IO131" s="255" t="str">
        <f>IF($II131='Classificação geral'!$I123,'Classificação geral'!$U123,"")</f>
        <v/>
      </c>
      <c r="IP131" s="255" t="str">
        <f>IF($II131='Classificação geral'!$I123,'Classificação geral'!$V123,"")</f>
        <v/>
      </c>
      <c r="IQ131" s="255" t="str">
        <f>IF($II131='Classificação geral'!$I123,'Classificação geral'!$K123,"")</f>
        <v/>
      </c>
      <c r="IR131" s="255" t="str">
        <f>IF($II131='Classificação geral'!$I123,'Classificação geral'!$W123,"")</f>
        <v/>
      </c>
      <c r="IS131" s="255" t="str">
        <f>IF($II131='Classificação geral'!$I123,'Classificação geral'!$Y123,"")</f>
        <v/>
      </c>
      <c r="IT131" s="255" t="str">
        <f>IF($II131='Classificação geral'!$I123,'Classificação geral'!$Z123,"")</f>
        <v/>
      </c>
      <c r="IU131" s="255" t="str">
        <f>IF($II131='Classificação geral'!$I123,'Classificação geral'!$L123,"")</f>
        <v/>
      </c>
      <c r="IV131" s="255" t="str">
        <f>IF($II131='Classificação geral'!$I123,'Classificação geral'!$M123,"")</f>
        <v/>
      </c>
      <c r="IW131" s="255" t="str">
        <f>IF($II131='Classificação geral'!$I123,'Classificação geral'!$AG123,"")</f>
        <v/>
      </c>
      <c r="IX131" s="256" t="str">
        <f>IFERROR(RANK(IW131,IW:IW,0)+ COUNTIF($IW$13:IW129,IW131),"")</f>
        <v/>
      </c>
      <c r="IY131" s="244"/>
      <c r="IZ131" s="254" t="str">
        <f>IFERROR(IF(AND('Classificação geral'!$H123="mas",'Classificação geral'!$I123=3,'Classificação geral'!$F123="Mini"),'Classificação geral'!$A123,""),"")</f>
        <v/>
      </c>
      <c r="JA131" s="254" t="str">
        <f>IFERROR(IF(AND('Classificação geral'!$H123="mas",'Classificação geral'!$I123=3,'Classificação geral'!$F123="Mini"),'Classificação geral'!$B123,""),"")</f>
        <v/>
      </c>
      <c r="JB131" s="255" t="str">
        <f>IF($JA131='Classificação geral'!$B123,'Classificação geral'!$C123,"")</f>
        <v/>
      </c>
      <c r="JC131" s="255" t="str">
        <f>IF($JA131='Classificação geral'!$B123,'Classificação geral'!$D123,"")</f>
        <v/>
      </c>
      <c r="JD131" s="255" t="str">
        <f>IF($JA131='Classificação geral'!$B123,'Classificação geral'!$H123,"")</f>
        <v/>
      </c>
      <c r="JE131" s="254" t="str">
        <f>IFERROR(IF(AND($JD131="mas",'Classificação geral'!$I123=3),'Classificação geral'!I123,""),"")</f>
        <v/>
      </c>
      <c r="JF131" s="254" t="str">
        <f>IFERROR(IF(AND($JD131="mas",'Classificação geral'!$I123=3),'Classificação geral'!N123,""),"")</f>
        <v/>
      </c>
      <c r="JG131" s="254" t="str">
        <f>IFERROR(IF(AND($JD131="mas",'Classificação geral'!$I123=3),'Classificação geral'!Q123,""),"")</f>
        <v/>
      </c>
      <c r="JH131" s="254" t="str">
        <f>IFERROR(IF(AND($JD131="mas",'Classificação geral'!$I123=3),'Classificação geral'!R123,""),"")</f>
        <v/>
      </c>
      <c r="JI131" s="254" t="str">
        <f>IFERROR(IF(AND($JD131="mas",'Classificação geral'!$I123=3),'Classificação geral'!J123,""),"")</f>
        <v/>
      </c>
      <c r="JJ131" s="254" t="str">
        <f>IFERROR(IF(AND($JD131="mas",'Classificação geral'!$I123=3),'Classificação geral'!S123,""),"")</f>
        <v/>
      </c>
      <c r="JK131" s="254" t="str">
        <f>IFERROR(IF(AND($JD131="mas",'Classificação geral'!$I123=3),'Classificação geral'!U123,""),"")</f>
        <v/>
      </c>
      <c r="JL131" s="254" t="str">
        <f>IFERROR(IF(AND($JD131="mas",'Classificação geral'!$I123=3),'Classificação geral'!V123,""),"")</f>
        <v/>
      </c>
      <c r="JM131" s="254" t="str">
        <f>IFERROR(IF(AND($JD131="mas",'Classificação geral'!$I123=3),'Classificação geral'!K123,""),"")</f>
        <v/>
      </c>
      <c r="JN131" s="254" t="str">
        <f>IFERROR(IF(AND($JD131="mas",'Classificação geral'!$I123=3),'Classificação geral'!W123,""),"")</f>
        <v/>
      </c>
      <c r="JO131" s="254" t="str">
        <f>IFERROR(IF(AND($JD131="mas",'Classificação geral'!$I123=3),'Classificação geral'!Y123,""),"")</f>
        <v/>
      </c>
      <c r="JP131" s="254" t="str">
        <f>IFERROR(IF(AND($JD131="mas",'Classificação geral'!$I123=3),'Classificação geral'!Z123,""),"")</f>
        <v/>
      </c>
      <c r="JQ131" s="254" t="str">
        <f>IFERROR(IF(AND($JD131="mas",'Classificação geral'!$I123=3),'Classificação geral'!L123,""),"")</f>
        <v/>
      </c>
      <c r="JR131" s="254" t="str">
        <f>IFERROR(IF(AND($JD131="mas",'Classificação geral'!$I123=3),'Classificação geral'!$AG123,""),"")</f>
        <v/>
      </c>
      <c r="JS131" s="256" t="str">
        <f>IFERROR(RANK(JR131,JR:JR,0)+ COUNTIF(JR$13:$JR129,JR131),"")</f>
        <v/>
      </c>
    </row>
    <row r="132" spans="1:288" s="230" customFormat="1" ht="24.75" customHeight="1" x14ac:dyDescent="0.4">
      <c r="A132" s="221"/>
      <c r="B132" s="233"/>
      <c r="C132" s="232"/>
      <c r="D132" s="232"/>
      <c r="E132" s="232"/>
      <c r="F132" s="221"/>
      <c r="G132" s="221"/>
      <c r="H132" s="221"/>
      <c r="I132" s="221"/>
      <c r="J132" s="221"/>
      <c r="K132" s="221"/>
      <c r="L132" s="221"/>
      <c r="M132" s="221"/>
      <c r="N132" s="221"/>
      <c r="O132" s="221"/>
      <c r="P132" s="221"/>
      <c r="Q132" s="221"/>
      <c r="R132" s="221"/>
      <c r="S132" s="221"/>
      <c r="T132" s="221"/>
      <c r="U132" s="221"/>
      <c r="V132" s="221"/>
      <c r="W132" s="221"/>
      <c r="X132" s="221"/>
      <c r="Y132" s="233"/>
      <c r="Z132" s="232"/>
      <c r="AA132" s="232"/>
      <c r="AB132" s="232"/>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32"/>
      <c r="AX132" s="232"/>
      <c r="AY132" s="233"/>
      <c r="AZ132" s="221"/>
      <c r="BA132" s="221"/>
      <c r="BB132" s="221"/>
      <c r="BC132" s="221"/>
      <c r="BD132" s="221"/>
      <c r="BE132" s="221"/>
      <c r="BF132" s="221"/>
      <c r="BG132" s="221"/>
      <c r="BH132" s="221"/>
      <c r="BI132" s="221"/>
      <c r="BJ132" s="221"/>
      <c r="BK132" s="221"/>
      <c r="BL132" s="221"/>
      <c r="BM132" s="221"/>
      <c r="BN132" s="221"/>
      <c r="BO132" s="221"/>
      <c r="BP132" s="221"/>
      <c r="BQ132" s="221"/>
      <c r="BR132" s="221"/>
      <c r="BS132" s="221"/>
      <c r="BT132" s="232"/>
      <c r="BU132" s="232"/>
      <c r="BV132" s="233"/>
      <c r="BW132" s="221"/>
      <c r="BX132" s="221"/>
      <c r="BY132" s="221"/>
      <c r="BZ132" s="221"/>
      <c r="CA132" s="221"/>
      <c r="CB132" s="221"/>
      <c r="CC132" s="221"/>
      <c r="CD132" s="221"/>
      <c r="CE132" s="221"/>
      <c r="CF132" s="221"/>
      <c r="CG132" s="221"/>
      <c r="CH132" s="221"/>
      <c r="CI132" s="221"/>
      <c r="CJ132" s="221"/>
      <c r="CK132" s="221"/>
      <c r="CL132" s="221"/>
      <c r="CM132" s="221"/>
      <c r="CN132" s="221"/>
      <c r="CO132" s="221"/>
      <c r="CP132" s="233"/>
      <c r="CQ132" s="232"/>
      <c r="CR132" s="232"/>
      <c r="CS132" s="232"/>
      <c r="CT132" s="221"/>
      <c r="CU132" s="221"/>
      <c r="CV132" s="221"/>
      <c r="CW132" s="221"/>
      <c r="CX132" s="221"/>
      <c r="CY132" s="221"/>
      <c r="CZ132" s="221"/>
      <c r="DA132" s="221"/>
      <c r="DB132" s="221"/>
      <c r="DC132" s="221"/>
      <c r="DD132" s="221"/>
      <c r="DE132" s="221"/>
      <c r="DF132" s="221"/>
      <c r="DG132" s="221"/>
      <c r="DH132" s="221"/>
      <c r="DI132" s="221"/>
      <c r="DJ132" s="221"/>
      <c r="DK132" s="221"/>
      <c r="DL132" s="221"/>
      <c r="DM132" s="233"/>
      <c r="DN132" s="232"/>
      <c r="DO132" s="232"/>
      <c r="DP132" s="232"/>
      <c r="DQ132" s="221"/>
      <c r="DR132" s="221"/>
      <c r="DS132" s="221"/>
      <c r="DT132" s="221"/>
      <c r="DU132" s="221"/>
      <c r="DV132" s="221"/>
      <c r="DW132" s="221"/>
      <c r="DX132" s="221"/>
      <c r="DY132" s="221"/>
      <c r="DZ132" s="221"/>
      <c r="EA132" s="221"/>
      <c r="EB132" s="221"/>
      <c r="EC132" s="221"/>
      <c r="ED132" s="221"/>
      <c r="EE132" s="221"/>
      <c r="EF132" s="221"/>
      <c r="EG132" s="221"/>
      <c r="EH132" s="221"/>
      <c r="EI132" s="221"/>
      <c r="EJ132" s="221"/>
      <c r="EK132" s="221"/>
      <c r="EL132" s="221"/>
      <c r="EM132" s="221"/>
      <c r="EN132" s="221"/>
      <c r="EO132" s="221"/>
      <c r="EP132" s="221"/>
      <c r="EQ132" s="221"/>
      <c r="ER132" s="221"/>
      <c r="ES132" s="221"/>
      <c r="ET132" s="221"/>
      <c r="EU132" s="254" t="str">
        <f>IFERROR(IF(AND('Classificação geral'!$H124="FEM",'Classificação geral'!$I124=1,'Classificação geral'!$F124="Mini"),'Classificação geral'!$A124,""),"")</f>
        <v/>
      </c>
      <c r="EV132" s="254" t="str">
        <f>IFERROR(IF(AND('Classificação geral'!$H124="FEM",'Classificação geral'!$I124=1,'Classificação geral'!F124="Mini"),'Classificação geral'!$B124,""),"")</f>
        <v/>
      </c>
      <c r="EW132" s="255" t="str">
        <f>IF($EV132='Classificação geral'!$B124,'Classificação geral'!$C124,"")</f>
        <v/>
      </c>
      <c r="EX132" s="255" t="str">
        <f>IF($EV132='Classificação geral'!$B124,'Classificação geral'!$D124,"")</f>
        <v/>
      </c>
      <c r="EY132" s="255" t="str">
        <f>IF($EV132='Classificação geral'!$B124,'Classificação geral'!$H124,"")</f>
        <v/>
      </c>
      <c r="EZ132" s="255" t="str">
        <f>IF($EY132='Classificação geral'!$H124,'Classificação geral'!$I124,"")</f>
        <v/>
      </c>
      <c r="FA132" s="255" t="str">
        <f>IF($EZ132='Classificação geral'!$I124,'Classificação geral'!$N124,"")</f>
        <v/>
      </c>
      <c r="FB132" s="255" t="str">
        <f>IF($EZ132='Classificação geral'!$I124,'Classificação geral'!$Q124,"")</f>
        <v/>
      </c>
      <c r="FC132" s="255" t="str">
        <f>IF($EZ132='Classificação geral'!$I124,'Classificação geral'!$R124,"")</f>
        <v/>
      </c>
      <c r="FD132" s="255" t="str">
        <f>IF($EZ132='Classificação geral'!$I124,'Classificação geral'!$J124,"")</f>
        <v/>
      </c>
      <c r="FE132" s="255" t="str">
        <f>IF($EZ132='Classificação geral'!$I124,'Classificação geral'!$S124,"")</f>
        <v/>
      </c>
      <c r="FF132" s="255" t="str">
        <f>IF($EZ132='Classificação geral'!$I124,'Classificação geral'!$U124,"")</f>
        <v/>
      </c>
      <c r="FG132" s="255" t="str">
        <f>IF($EZ132='Classificação geral'!$I124,'Classificação geral'!$V124,"")</f>
        <v/>
      </c>
      <c r="FH132" s="255" t="str">
        <f>IF($EZ132='Classificação geral'!$I124,'Classificação geral'!$K124,"")</f>
        <v/>
      </c>
      <c r="FI132" s="255" t="str">
        <f>IF($EZ132='Classificação geral'!$I124,'Classificação geral'!$W124,"")</f>
        <v/>
      </c>
      <c r="FJ132" s="255" t="str">
        <f>IF($EZ132='Classificação geral'!$I124,'Classificação geral'!$Y124,"")</f>
        <v/>
      </c>
      <c r="FK132" s="255" t="str">
        <f>IF($EZ132='Classificação geral'!$I124,'Classificação geral'!$Z124,"")</f>
        <v/>
      </c>
      <c r="FL132" s="255" t="str">
        <f>IF($EZ132='Classificação geral'!$I124,'Classificação geral'!$L124,"")</f>
        <v/>
      </c>
      <c r="FM132" s="255" t="str">
        <f>IF($EZ132='Classificação geral'!$I124,'Classificação geral'!$M124,"")</f>
        <v/>
      </c>
      <c r="FN132" s="255" t="str">
        <f>IF($EZ132='Classificação geral'!$I124,'Classificação geral'!$AG124,"")</f>
        <v/>
      </c>
      <c r="FO132" s="256" t="str">
        <f>IFERROR(RANK(FN132,FN:FN,0)+ COUNTIF($FN$13:FN131,FN132),"")</f>
        <v/>
      </c>
      <c r="FP132" s="244"/>
      <c r="FQ132" s="254" t="str">
        <f>IFERROR(IF(AND('Classificação geral'!$H124="mas",'Classificação geral'!$I124=1,'Classificação geral'!$F124="Mini"),'Classificação geral'!$A124,""),"")</f>
        <v/>
      </c>
      <c r="FR132" s="254" t="str">
        <f>IFERROR(IF(AND('Classificação geral'!$H124="mas",'Classificação geral'!$I124=1,'Classificação geral'!$F124="Mini"),'Classificação geral'!$B124,""),"")</f>
        <v/>
      </c>
      <c r="FS132" s="255" t="str">
        <f>IF($FR132='Classificação geral'!$B124,'Classificação geral'!$C124,"")</f>
        <v/>
      </c>
      <c r="FT132" s="255" t="str">
        <f>IF($FR132='Classificação geral'!$B124,'Classificação geral'!$D124,"")</f>
        <v/>
      </c>
      <c r="FU132" s="255" t="str">
        <f>IF($FR132='Classificação geral'!$B124,'Classificação geral'!$H124,"")</f>
        <v/>
      </c>
      <c r="FV132" s="254" t="str">
        <f>IFERROR(IF(AND($FU132="mas",'Classificação geral'!$I124=1),'Classificação geral'!I124,""),"")</f>
        <v/>
      </c>
      <c r="FW132" s="254" t="str">
        <f>IFERROR(IF(AND($FU132="mas",'Classificação geral'!$I124=1),'Classificação geral'!N124,""),"")</f>
        <v/>
      </c>
      <c r="FX132" s="254" t="str">
        <f>IFERROR(IF(AND($FU132="mas",'Classificação geral'!$I124=1),'Classificação geral'!Q124,""),"")</f>
        <v/>
      </c>
      <c r="FY132" s="254" t="str">
        <f>IFERROR(IF(AND($FU132="mas",'Classificação geral'!$I124=1),'Classificação geral'!R124,""),"")</f>
        <v/>
      </c>
      <c r="FZ132" s="254" t="str">
        <f>IFERROR(IF(AND($FU132="mas",'Classificação geral'!$I124=1),'Classificação geral'!J124,""),"")</f>
        <v/>
      </c>
      <c r="GA132" s="254" t="str">
        <f>IFERROR(IF(AND($FU132="mas",'Classificação geral'!$I124=1),'Classificação geral'!S124,""),"")</f>
        <v/>
      </c>
      <c r="GB132" s="254" t="str">
        <f>IFERROR(IF(AND($FU132="mas",'Classificação geral'!$I124=1),'Classificação geral'!U124,""),"")</f>
        <v/>
      </c>
      <c r="GC132" s="254" t="str">
        <f>IFERROR(IF(AND($FU132="mas",'Classificação geral'!$I124=1),'Classificação geral'!V124,""),"")</f>
        <v/>
      </c>
      <c r="GD132" s="254" t="str">
        <f>IFERROR(IF(AND($FU132="mas",'Classificação geral'!$I124=1),'Classificação geral'!K124,""),"")</f>
        <v/>
      </c>
      <c r="GE132" s="254" t="str">
        <f>IFERROR(IF(AND($FU132="mas",'Classificação geral'!$I124=1),'Classificação geral'!W124,""),"")</f>
        <v/>
      </c>
      <c r="GF132" s="254" t="str">
        <f>IFERROR(IF(AND($FU132="mas",'Classificação geral'!$I124=1),'Classificação geral'!Y124,""),"")</f>
        <v/>
      </c>
      <c r="GG132" s="254" t="str">
        <f>IFERROR(IF(AND($FU132="mas",'Classificação geral'!$I124=1),'Classificação geral'!Z124,""),"")</f>
        <v/>
      </c>
      <c r="GH132" s="254" t="str">
        <f>IFERROR(IF(AND($FU132="mas",'Classificação geral'!$I124=1),'Classificação geral'!L124,""),"")</f>
        <v/>
      </c>
      <c r="GI132" s="254" t="str">
        <f>IFERROR(IF(AND($FU132="mas",'Classificação geral'!$I124=1),'Classificação geral'!M124,""),"")</f>
        <v/>
      </c>
      <c r="GJ132" s="302" t="str">
        <f>IFERROR(IF(AND($FU132="mas",'Classificação geral'!$I124=1),'Classificação geral'!AG124,""),"")</f>
        <v/>
      </c>
      <c r="GK132" s="256" t="str">
        <f>IFERROR(RANK(GJ132,GJ:GJ,0)+ COUNTIF($GJ$13:GJ131,GJ132),"")</f>
        <v/>
      </c>
      <c r="GL132" s="244"/>
      <c r="GM132" s="254" t="str">
        <f>IFERROR(IF(AND('Classificação geral'!$H124="fem",'Classificação geral'!$I124=2,'Classificação geral'!$F124="Mini"),'Classificação geral'!$A124,""),"")</f>
        <v/>
      </c>
      <c r="GN132" s="254" t="str">
        <f>IFERROR(IF(AND('Classificação geral'!$H124="fem",'Classificação geral'!$I124=2,'Classificação geral'!$F124="Mini"),'Classificação geral'!$B124,""),"")</f>
        <v/>
      </c>
      <c r="GO132" s="255" t="str">
        <f>IF($GN132='Classificação geral'!$B124,'Classificação geral'!$C124,"")</f>
        <v/>
      </c>
      <c r="GP132" s="255" t="str">
        <f>IF($GN132='Classificação geral'!$B124,'Classificação geral'!$D124,"")</f>
        <v/>
      </c>
      <c r="GQ132" s="255" t="str">
        <f>IF($GN132='Classificação geral'!$B124,'Classificação geral'!$H124,"")</f>
        <v/>
      </c>
      <c r="GR132" s="254" t="str">
        <f>IFERROR(IF(AND($GQ132="fem",'Classificação geral'!$I124=2),'Classificação geral'!I124,""),"")</f>
        <v/>
      </c>
      <c r="GS132" s="254" t="str">
        <f>IFERROR(IF(AND($GQ132="fem",'Classificação geral'!$I124=2),'Classificação geral'!N124,""),"")</f>
        <v/>
      </c>
      <c r="GT132" s="254" t="str">
        <f>IFERROR(IF(AND($GQ132="fem",'Classificação geral'!$I124=2),'Classificação geral'!Q124,""),"")</f>
        <v/>
      </c>
      <c r="GU132" s="254" t="str">
        <f>IFERROR(IF(AND($GQ132="fem",'Classificação geral'!$I124=2),'Classificação geral'!R124,""),"")</f>
        <v/>
      </c>
      <c r="GV132" s="254" t="str">
        <f>IFERROR(IF(AND($GQ132="fem",'Classificação geral'!$I124=2),'Classificação geral'!J124,""),"")</f>
        <v/>
      </c>
      <c r="GW132" s="254" t="str">
        <f>IFERROR(IF(AND($GQ132="fem",'Classificação geral'!$I124=2),'Classificação geral'!S124,""),"")</f>
        <v/>
      </c>
      <c r="GX132" s="254" t="str">
        <f>IFERROR(IF(AND($GQ132="fem",'Classificação geral'!$I124=2),'Classificação geral'!U124,""),"")</f>
        <v/>
      </c>
      <c r="GY132" s="254" t="str">
        <f>IFERROR(IF(AND($GQ132="fem",'Classificação geral'!$I124=2),'Classificação geral'!V124,""),"")</f>
        <v/>
      </c>
      <c r="GZ132" s="254" t="str">
        <f>IFERROR(IF(AND($GQ132="fem",'Classificação geral'!$I124=2),'Classificação geral'!K124,""),"")</f>
        <v/>
      </c>
      <c r="HA132" s="254" t="str">
        <f>IFERROR(IF(AND($GQ132="fem",'Classificação geral'!$I124=2),'Classificação geral'!W124,""),"")</f>
        <v/>
      </c>
      <c r="HB132" s="254" t="str">
        <f>IFERROR(IF(AND($GQ132="fem",'Classificação geral'!$I124=2),'Classificação geral'!Y124,""),"")</f>
        <v/>
      </c>
      <c r="HC132" s="254" t="str">
        <f>IFERROR(IF(AND($GQ132="fem",'Classificação geral'!$I124=2),'Classificação geral'!Z124,""),"")</f>
        <v/>
      </c>
      <c r="HD132" s="254" t="str">
        <f>IFERROR(IF(AND($GQ132="fem",'Classificação geral'!$I124=2),'Classificação geral'!L124,""),"")</f>
        <v/>
      </c>
      <c r="HE132" s="254" t="str">
        <f>IFERROR(IF(AND($GQ132="fem",'Classificação geral'!$I124=2),'Classificação geral'!M124,""),"")</f>
        <v/>
      </c>
      <c r="HF132" s="254" t="str">
        <f>IFERROR(IF(AND($GQ132="fem",'Classificação geral'!$I124=2),'Classificação geral'!AG124,""),"")</f>
        <v/>
      </c>
      <c r="HG132" s="256" t="str">
        <f>IFERROR(RANK(HF132,HF:HF,0)+ COUNTIF(HF$13:$HF130,HF132),"")</f>
        <v/>
      </c>
      <c r="HH132" s="244"/>
      <c r="HI132" s="254" t="str">
        <f>IFERROR(IF(AND('Classificação geral'!$H124="mas",'Classificação geral'!$I124=2,'Classificação geral'!$F124="Mini"),'Classificação geral'!$A124,""),"")</f>
        <v/>
      </c>
      <c r="HJ132" s="254" t="str">
        <f>IFERROR(IF(AND('Classificação geral'!$H124="mas",'Classificação geral'!$I124=2,'Classificação geral'!$F124="Mini"),'Classificação geral'!$B124,""),"")</f>
        <v/>
      </c>
      <c r="HK132" s="255" t="str">
        <f>IF($HJ132='Classificação geral'!$B124,'Classificação geral'!$C124,"")</f>
        <v/>
      </c>
      <c r="HL132" s="255" t="str">
        <f>IF($HJ132='Classificação geral'!$B124,'Classificação geral'!$D124,"")</f>
        <v/>
      </c>
      <c r="HM132" s="255" t="str">
        <f>IF($HJ132='Classificação geral'!$B124,'Classificação geral'!$H124,"")</f>
        <v/>
      </c>
      <c r="HN132" s="254" t="str">
        <f>IFERROR(IF(AND($HM132="mas",'Classificação geral'!$I124=2),'Classificação geral'!I124,""),"")</f>
        <v/>
      </c>
      <c r="HO132" s="254" t="str">
        <f>IFERROR(IF(AND($HM132="mas",'Classificação geral'!$I124=2),'Classificação geral'!N124,""),"")</f>
        <v/>
      </c>
      <c r="HP132" s="254" t="str">
        <f>IFERROR(IF(AND($HM132="mas",'Classificação geral'!$I124=2),'Classificação geral'!Q124,""),"")</f>
        <v/>
      </c>
      <c r="HQ132" s="254" t="str">
        <f>IFERROR(IF(AND($HM132="mas",'Classificação geral'!$I124=2),'Classificação geral'!R124,""),"")</f>
        <v/>
      </c>
      <c r="HR132" s="254" t="str">
        <f>IFERROR(IF(AND($HM132="mas",'Classificação geral'!$I124=2),'Classificação geral'!J124,""),"")</f>
        <v/>
      </c>
      <c r="HS132" s="254" t="str">
        <f>IFERROR(IF(AND($HM132="mas",'Classificação geral'!$I124=2),'Classificação geral'!S124,""),"")</f>
        <v/>
      </c>
      <c r="HT132" s="254" t="str">
        <f>IFERROR(IF(AND($HM132="mas",'Classificação geral'!$I124=2),'Classificação geral'!U124,""),"")</f>
        <v/>
      </c>
      <c r="HU132" s="254" t="str">
        <f>IFERROR(IF(AND($HM132="mas",'Classificação geral'!$I124=2),'Classificação geral'!V124,""),"")</f>
        <v/>
      </c>
      <c r="HV132" s="254" t="str">
        <f>IFERROR(IF(AND($HM132="mas",'Classificação geral'!$I124=2),'Classificação geral'!J124,""),"")</f>
        <v/>
      </c>
      <c r="HW132" s="254" t="str">
        <f>IFERROR(IF(AND($HM132="mas",'Classificação geral'!$I124=2),'Classificação geral'!W124,""),"")</f>
        <v/>
      </c>
      <c r="HX132" s="254" t="str">
        <f>IFERROR(IF(AND($HM132="mas",'Classificação geral'!$I124=2),'Classificação geral'!Y124,""),"")</f>
        <v/>
      </c>
      <c r="HY132" s="254" t="str">
        <f>IFERROR(IF(AND($HM132="mas",'Classificação geral'!$I124=2),'Classificação geral'!Z124,""),"")</f>
        <v/>
      </c>
      <c r="HZ132" s="254" t="str">
        <f>IFERROR(IF(AND($HM132="mas",'Classificação geral'!$I124=2),'Classificação geral'!L124,""),"")</f>
        <v/>
      </c>
      <c r="IA132" s="254" t="str">
        <f>IFERROR(IF(AND($HM132="mas",'Classificação geral'!$I124=2),'Classificação geral'!$AG124,""),"")</f>
        <v/>
      </c>
      <c r="IB132" s="256" t="str">
        <f>IFERROR(RANK(IA132,IA:IA,0)+ COUNTIF($IA$13:IA$13,IA132),"")</f>
        <v/>
      </c>
      <c r="IC132" s="244"/>
      <c r="ID132" s="254" t="str">
        <f>IFERROR(IF(AND('Classificação geral'!$H124="fem",'Classificação geral'!$I124=3,'Classificação geral'!$F124="Mini"),'Classificação geral'!$A124,""),"")</f>
        <v/>
      </c>
      <c r="IE132" s="254" t="str">
        <f>IFERROR(IF(AND('Classificação geral'!$H124="fem",'Classificação geral'!$I124=3,'Classificação geral'!$F124="Mini"),'Classificação geral'!$B124,""),"")</f>
        <v/>
      </c>
      <c r="IF132" s="255" t="str">
        <f>IF($IE132='Classificação geral'!$B124,'Classificação geral'!$C124,"")</f>
        <v/>
      </c>
      <c r="IG132" s="255" t="str">
        <f>IF($IE132='Classificação geral'!$B124,'Classificação geral'!$D124,"")</f>
        <v/>
      </c>
      <c r="IH132" s="255" t="str">
        <f>IF($IE132='Classificação geral'!$B124,'Classificação geral'!$H124,"")</f>
        <v/>
      </c>
      <c r="II132" s="255" t="str">
        <f>IF($IH132='Classificação geral'!$H124,'Classificação geral'!$I124,"")</f>
        <v/>
      </c>
      <c r="IJ132" s="255" t="str">
        <f>IF($II132='Classificação geral'!$I124,'Classificação geral'!$N124,"")</f>
        <v/>
      </c>
      <c r="IK132" s="255" t="str">
        <f>IF($II132='Classificação geral'!$I124,'Classificação geral'!$Q124,"")</f>
        <v/>
      </c>
      <c r="IL132" s="255" t="str">
        <f>IF($II132='Classificação geral'!$I124,'Classificação geral'!$R124,"")</f>
        <v/>
      </c>
      <c r="IM132" s="255" t="str">
        <f>IF($II132='Classificação geral'!$I124,'Classificação geral'!$J124,"")</f>
        <v/>
      </c>
      <c r="IN132" s="255" t="str">
        <f>IF($II132='Classificação geral'!$I124,'Classificação geral'!$S124,"")</f>
        <v/>
      </c>
      <c r="IO132" s="255" t="str">
        <f>IF($II132='Classificação geral'!$I124,'Classificação geral'!$U124,"")</f>
        <v/>
      </c>
      <c r="IP132" s="255" t="str">
        <f>IF($II132='Classificação geral'!$I124,'Classificação geral'!$V124,"")</f>
        <v/>
      </c>
      <c r="IQ132" s="255" t="str">
        <f>IF($II132='Classificação geral'!$I124,'Classificação geral'!$K124,"")</f>
        <v/>
      </c>
      <c r="IR132" s="255" t="str">
        <f>IF($II132='Classificação geral'!$I124,'Classificação geral'!$W124,"")</f>
        <v/>
      </c>
      <c r="IS132" s="255" t="str">
        <f>IF($II132='Classificação geral'!$I124,'Classificação geral'!$Y124,"")</f>
        <v/>
      </c>
      <c r="IT132" s="255" t="str">
        <f>IF($II132='Classificação geral'!$I124,'Classificação geral'!$Z124,"")</f>
        <v/>
      </c>
      <c r="IU132" s="255" t="str">
        <f>IF($II132='Classificação geral'!$I124,'Classificação geral'!$L124,"")</f>
        <v/>
      </c>
      <c r="IV132" s="255" t="str">
        <f>IF($II132='Classificação geral'!$I124,'Classificação geral'!$M124,"")</f>
        <v/>
      </c>
      <c r="IW132" s="255" t="str">
        <f>IF($II132='Classificação geral'!$I124,'Classificação geral'!$AG124,"")</f>
        <v/>
      </c>
      <c r="IX132" s="256" t="str">
        <f>IFERROR(RANK(IW132,IW:IW,0)+ COUNTIF($IW$13:IW130,IW132),"")</f>
        <v/>
      </c>
      <c r="IY132" s="244"/>
      <c r="IZ132" s="254" t="str">
        <f>IFERROR(IF(AND('Classificação geral'!$H124="mas",'Classificação geral'!$I124=3,'Classificação geral'!$F124="Mini"),'Classificação geral'!$A124,""),"")</f>
        <v/>
      </c>
      <c r="JA132" s="254" t="str">
        <f>IFERROR(IF(AND('Classificação geral'!$H124="mas",'Classificação geral'!$I124=3,'Classificação geral'!$F124="Mini"),'Classificação geral'!$B124,""),"")</f>
        <v/>
      </c>
      <c r="JB132" s="255" t="str">
        <f>IF($JA132='Classificação geral'!$B124,'Classificação geral'!$C124,"")</f>
        <v/>
      </c>
      <c r="JC132" s="255" t="str">
        <f>IF($JA132='Classificação geral'!$B124,'Classificação geral'!$D124,"")</f>
        <v/>
      </c>
      <c r="JD132" s="255" t="str">
        <f>IF($JA132='Classificação geral'!$B124,'Classificação geral'!$H124,"")</f>
        <v/>
      </c>
      <c r="JE132" s="254" t="str">
        <f>IFERROR(IF(AND($JD132="mas",'Classificação geral'!$I124=3),'Classificação geral'!I124,""),"")</f>
        <v/>
      </c>
      <c r="JF132" s="254" t="str">
        <f>IFERROR(IF(AND($JD132="mas",'Classificação geral'!$I124=3),'Classificação geral'!N124,""),"")</f>
        <v/>
      </c>
      <c r="JG132" s="254" t="str">
        <f>IFERROR(IF(AND($JD132="mas",'Classificação geral'!$I124=3),'Classificação geral'!Q124,""),"")</f>
        <v/>
      </c>
      <c r="JH132" s="254" t="str">
        <f>IFERROR(IF(AND($JD132="mas",'Classificação geral'!$I124=3),'Classificação geral'!R124,""),"")</f>
        <v/>
      </c>
      <c r="JI132" s="254" t="str">
        <f>IFERROR(IF(AND($JD132="mas",'Classificação geral'!$I124=3),'Classificação geral'!J124,""),"")</f>
        <v/>
      </c>
      <c r="JJ132" s="254" t="str">
        <f>IFERROR(IF(AND($JD132="mas",'Classificação geral'!$I124=3),'Classificação geral'!S124,""),"")</f>
        <v/>
      </c>
      <c r="JK132" s="254" t="str">
        <f>IFERROR(IF(AND($JD132="mas",'Classificação geral'!$I124=3),'Classificação geral'!U124,""),"")</f>
        <v/>
      </c>
      <c r="JL132" s="254" t="str">
        <f>IFERROR(IF(AND($JD132="mas",'Classificação geral'!$I124=3),'Classificação geral'!V124,""),"")</f>
        <v/>
      </c>
      <c r="JM132" s="254" t="str">
        <f>IFERROR(IF(AND($JD132="mas",'Classificação geral'!$I124=3),'Classificação geral'!K124,""),"")</f>
        <v/>
      </c>
      <c r="JN132" s="254" t="str">
        <f>IFERROR(IF(AND($JD132="mas",'Classificação geral'!$I124=3),'Classificação geral'!W124,""),"")</f>
        <v/>
      </c>
      <c r="JO132" s="254" t="str">
        <f>IFERROR(IF(AND($JD132="mas",'Classificação geral'!$I124=3),'Classificação geral'!Y124,""),"")</f>
        <v/>
      </c>
      <c r="JP132" s="254" t="str">
        <f>IFERROR(IF(AND($JD132="mas",'Classificação geral'!$I124=3),'Classificação geral'!Z124,""),"")</f>
        <v/>
      </c>
      <c r="JQ132" s="254" t="str">
        <f>IFERROR(IF(AND($JD132="mas",'Classificação geral'!$I124=3),'Classificação geral'!L124,""),"")</f>
        <v/>
      </c>
      <c r="JR132" s="254" t="str">
        <f>IFERROR(IF(AND($JD132="mas",'Classificação geral'!$I124=3),'Classificação geral'!$AG124,""),"")</f>
        <v/>
      </c>
      <c r="JS132" s="256" t="str">
        <f>IFERROR(RANK(JR132,JR:JR,0)+ COUNTIF(JR$13:$JR130,JR132),"")</f>
        <v/>
      </c>
      <c r="JT132" s="234"/>
      <c r="JU132" s="234"/>
      <c r="JV132" s="234"/>
      <c r="JW132" s="234"/>
      <c r="JX132" s="234"/>
      <c r="JY132" s="234"/>
      <c r="JZ132" s="234"/>
      <c r="KA132" s="234"/>
      <c r="KB132" s="234"/>
    </row>
    <row r="133" spans="1:288" s="230" customFormat="1" ht="24.75" customHeight="1" x14ac:dyDescent="0.4">
      <c r="A133" s="221"/>
      <c r="B133" s="233"/>
      <c r="C133" s="232"/>
      <c r="D133" s="232"/>
      <c r="E133" s="232"/>
      <c r="F133" s="221"/>
      <c r="G133" s="221"/>
      <c r="H133" s="221"/>
      <c r="I133" s="221"/>
      <c r="J133" s="221"/>
      <c r="K133" s="221"/>
      <c r="L133" s="221"/>
      <c r="M133" s="221"/>
      <c r="N133" s="221"/>
      <c r="O133" s="221"/>
      <c r="P133" s="221"/>
      <c r="Q133" s="221"/>
      <c r="R133" s="221"/>
      <c r="S133" s="221"/>
      <c r="T133" s="221"/>
      <c r="U133" s="221"/>
      <c r="V133" s="221"/>
      <c r="W133" s="221"/>
      <c r="X133" s="221"/>
      <c r="Y133" s="233"/>
      <c r="Z133" s="232"/>
      <c r="AA133" s="232"/>
      <c r="AB133" s="232"/>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32"/>
      <c r="AX133" s="232"/>
      <c r="AY133" s="233"/>
      <c r="AZ133" s="221"/>
      <c r="BA133" s="221"/>
      <c r="BB133" s="221"/>
      <c r="BC133" s="221"/>
      <c r="BD133" s="221"/>
      <c r="BE133" s="221"/>
      <c r="BF133" s="221"/>
      <c r="BG133" s="221"/>
      <c r="BH133" s="221"/>
      <c r="BI133" s="221"/>
      <c r="BJ133" s="221"/>
      <c r="BK133" s="221"/>
      <c r="BL133" s="221"/>
      <c r="BM133" s="221"/>
      <c r="BN133" s="221"/>
      <c r="BO133" s="221"/>
      <c r="BP133" s="221"/>
      <c r="BQ133" s="221"/>
      <c r="BR133" s="221"/>
      <c r="BS133" s="221"/>
      <c r="BT133" s="232"/>
      <c r="BU133" s="232"/>
      <c r="BV133" s="233"/>
      <c r="BW133" s="221"/>
      <c r="BX133" s="221"/>
      <c r="BY133" s="221"/>
      <c r="BZ133" s="221"/>
      <c r="CA133" s="221"/>
      <c r="CB133" s="221"/>
      <c r="CC133" s="221"/>
      <c r="CD133" s="221"/>
      <c r="CE133" s="221"/>
      <c r="CF133" s="221"/>
      <c r="CG133" s="221"/>
      <c r="CH133" s="221"/>
      <c r="CI133" s="221"/>
      <c r="CJ133" s="221"/>
      <c r="CK133" s="221"/>
      <c r="CL133" s="221"/>
      <c r="CM133" s="221"/>
      <c r="CN133" s="221"/>
      <c r="CO133" s="221"/>
      <c r="CP133" s="233"/>
      <c r="CQ133" s="232"/>
      <c r="CR133" s="232"/>
      <c r="CS133" s="232"/>
      <c r="CT133" s="221"/>
      <c r="CU133" s="221"/>
      <c r="CV133" s="221"/>
      <c r="CW133" s="221"/>
      <c r="CX133" s="221"/>
      <c r="CY133" s="221"/>
      <c r="CZ133" s="221"/>
      <c r="DA133" s="221"/>
      <c r="DB133" s="221"/>
      <c r="DC133" s="221"/>
      <c r="DD133" s="221"/>
      <c r="DE133" s="221"/>
      <c r="DF133" s="221"/>
      <c r="DG133" s="221"/>
      <c r="DH133" s="221"/>
      <c r="DI133" s="221"/>
      <c r="DJ133" s="221"/>
      <c r="DK133" s="221"/>
      <c r="DL133" s="221"/>
      <c r="DM133" s="233"/>
      <c r="DN133" s="232"/>
      <c r="DO133" s="232"/>
      <c r="DP133" s="232"/>
      <c r="DQ133" s="221"/>
      <c r="DR133" s="221"/>
      <c r="DS133" s="221"/>
      <c r="DT133" s="221"/>
      <c r="DU133" s="221"/>
      <c r="DV133" s="221"/>
      <c r="DW133" s="221"/>
      <c r="DX133" s="221"/>
      <c r="DY133" s="221"/>
      <c r="DZ133" s="221"/>
      <c r="EA133" s="221"/>
      <c r="EB133" s="221"/>
      <c r="EC133" s="221"/>
      <c r="ED133" s="221"/>
      <c r="EE133" s="221"/>
      <c r="EF133" s="221"/>
      <c r="EG133" s="221"/>
      <c r="EH133" s="221"/>
      <c r="EI133" s="221"/>
      <c r="EJ133" s="221"/>
      <c r="EK133" s="221"/>
      <c r="EL133" s="221"/>
      <c r="EM133" s="221"/>
      <c r="EN133" s="221"/>
      <c r="EO133" s="221"/>
      <c r="EP133" s="221"/>
      <c r="EQ133" s="221"/>
      <c r="ER133" s="221"/>
      <c r="ES133" s="221"/>
      <c r="ET133" s="221"/>
      <c r="EU133" s="254" t="str">
        <f>IFERROR(IF(AND('Classificação geral'!$H125="FEM",'Classificação geral'!$I125=1,'Classificação geral'!$F125="Mini"),'Classificação geral'!$A125,""),"")</f>
        <v/>
      </c>
      <c r="EV133" s="254" t="str">
        <f>IFERROR(IF(AND('Classificação geral'!$H125="FEM",'Classificação geral'!$I125=1,'Classificação geral'!F125="Mini"),'Classificação geral'!$B125,""),"")</f>
        <v/>
      </c>
      <c r="EW133" s="255" t="str">
        <f>IF($EV133='Classificação geral'!$B125,'Classificação geral'!$C125,"")</f>
        <v/>
      </c>
      <c r="EX133" s="255" t="str">
        <f>IF($EV133='Classificação geral'!$B125,'Classificação geral'!$D125,"")</f>
        <v/>
      </c>
      <c r="EY133" s="255" t="str">
        <f>IF($EV133='Classificação geral'!$B125,'Classificação geral'!$H125,"")</f>
        <v/>
      </c>
      <c r="EZ133" s="255" t="str">
        <f>IF($EY133='Classificação geral'!$H125,'Classificação geral'!$I125,"")</f>
        <v/>
      </c>
      <c r="FA133" s="255" t="str">
        <f>IF($EZ133='Classificação geral'!$I125,'Classificação geral'!$N125,"")</f>
        <v/>
      </c>
      <c r="FB133" s="255" t="str">
        <f>IF($EZ133='Classificação geral'!$I125,'Classificação geral'!$Q125,"")</f>
        <v/>
      </c>
      <c r="FC133" s="255" t="str">
        <f>IF($EZ133='Classificação geral'!$I125,'Classificação geral'!$R125,"")</f>
        <v/>
      </c>
      <c r="FD133" s="255" t="str">
        <f>IF($EZ133='Classificação geral'!$I125,'Classificação geral'!$J125,"")</f>
        <v/>
      </c>
      <c r="FE133" s="255" t="str">
        <f>IF($EZ133='Classificação geral'!$I125,'Classificação geral'!$S125,"")</f>
        <v/>
      </c>
      <c r="FF133" s="255" t="str">
        <f>IF($EZ133='Classificação geral'!$I125,'Classificação geral'!$U125,"")</f>
        <v/>
      </c>
      <c r="FG133" s="255" t="str">
        <f>IF($EZ133='Classificação geral'!$I125,'Classificação geral'!$V125,"")</f>
        <v/>
      </c>
      <c r="FH133" s="255" t="str">
        <f>IF($EZ133='Classificação geral'!$I125,'Classificação geral'!$K125,"")</f>
        <v/>
      </c>
      <c r="FI133" s="255" t="str">
        <f>IF($EZ133='Classificação geral'!$I125,'Classificação geral'!$W125,"")</f>
        <v/>
      </c>
      <c r="FJ133" s="255" t="str">
        <f>IF($EZ133='Classificação geral'!$I125,'Classificação geral'!$Y125,"")</f>
        <v/>
      </c>
      <c r="FK133" s="255" t="str">
        <f>IF($EZ133='Classificação geral'!$I125,'Classificação geral'!$Z125,"")</f>
        <v/>
      </c>
      <c r="FL133" s="255" t="str">
        <f>IF($EZ133='Classificação geral'!$I125,'Classificação geral'!$L125,"")</f>
        <v/>
      </c>
      <c r="FM133" s="255" t="str">
        <f>IF($EZ133='Classificação geral'!$I125,'Classificação geral'!$M125,"")</f>
        <v/>
      </c>
      <c r="FN133" s="255" t="str">
        <f>IF($EZ133='Classificação geral'!$I125,'Classificação geral'!$AG125,"")</f>
        <v/>
      </c>
      <c r="FO133" s="256" t="str">
        <f>IFERROR(RANK(FN133,FN:FN,0)+ COUNTIF($FN$13:FN132,FN133),"")</f>
        <v/>
      </c>
      <c r="FP133" s="244"/>
      <c r="FQ133" s="254" t="str">
        <f>IFERROR(IF(AND('Classificação geral'!$H125="mas",'Classificação geral'!$I125=1,'Classificação geral'!$F125="Mini"),'Classificação geral'!$A125,""),"")</f>
        <v/>
      </c>
      <c r="FR133" s="254" t="str">
        <f>IFERROR(IF(AND('Classificação geral'!$H125="mas",'Classificação geral'!$I125=1,'Classificação geral'!$F125="Mini"),'Classificação geral'!$B125,""),"")</f>
        <v/>
      </c>
      <c r="FS133" s="255" t="str">
        <f>IF($FR133='Classificação geral'!$B125,'Classificação geral'!$C125,"")</f>
        <v/>
      </c>
      <c r="FT133" s="255" t="str">
        <f>IF($FR133='Classificação geral'!$B125,'Classificação geral'!$D125,"")</f>
        <v/>
      </c>
      <c r="FU133" s="255" t="str">
        <f>IF($FR133='Classificação geral'!$B125,'Classificação geral'!$H125,"")</f>
        <v/>
      </c>
      <c r="FV133" s="254" t="str">
        <f>IFERROR(IF(AND($FU133="mas",'Classificação geral'!$I125=1),'Classificação geral'!I125,""),"")</f>
        <v/>
      </c>
      <c r="FW133" s="254" t="str">
        <f>IFERROR(IF(AND($FU133="mas",'Classificação geral'!$I125=1),'Classificação geral'!N125,""),"")</f>
        <v/>
      </c>
      <c r="FX133" s="254" t="str">
        <f>IFERROR(IF(AND($FU133="mas",'Classificação geral'!$I125=1),'Classificação geral'!Q125,""),"")</f>
        <v/>
      </c>
      <c r="FY133" s="254" t="str">
        <f>IFERROR(IF(AND($FU133="mas",'Classificação geral'!$I125=1),'Classificação geral'!R125,""),"")</f>
        <v/>
      </c>
      <c r="FZ133" s="254" t="str">
        <f>IFERROR(IF(AND($FU133="mas",'Classificação geral'!$I125=1),'Classificação geral'!J125,""),"")</f>
        <v/>
      </c>
      <c r="GA133" s="254" t="str">
        <f>IFERROR(IF(AND($FU133="mas",'Classificação geral'!$I125=1),'Classificação geral'!S125,""),"")</f>
        <v/>
      </c>
      <c r="GB133" s="254" t="str">
        <f>IFERROR(IF(AND($FU133="mas",'Classificação geral'!$I125=1),'Classificação geral'!U125,""),"")</f>
        <v/>
      </c>
      <c r="GC133" s="254" t="str">
        <f>IFERROR(IF(AND($FU133="mas",'Classificação geral'!$I125=1),'Classificação geral'!V125,""),"")</f>
        <v/>
      </c>
      <c r="GD133" s="254" t="str">
        <f>IFERROR(IF(AND($FU133="mas",'Classificação geral'!$I125=1),'Classificação geral'!K125,""),"")</f>
        <v/>
      </c>
      <c r="GE133" s="254" t="str">
        <f>IFERROR(IF(AND($FU133="mas",'Classificação geral'!$I125=1),'Classificação geral'!W125,""),"")</f>
        <v/>
      </c>
      <c r="GF133" s="254" t="str">
        <f>IFERROR(IF(AND($FU133="mas",'Classificação geral'!$I125=1),'Classificação geral'!Y125,""),"")</f>
        <v/>
      </c>
      <c r="GG133" s="254" t="str">
        <f>IFERROR(IF(AND($FU133="mas",'Classificação geral'!$I125=1),'Classificação geral'!Z125,""),"")</f>
        <v/>
      </c>
      <c r="GH133" s="254" t="str">
        <f>IFERROR(IF(AND($FU133="mas",'Classificação geral'!$I125=1),'Classificação geral'!L125,""),"")</f>
        <v/>
      </c>
      <c r="GI133" s="254" t="str">
        <f>IFERROR(IF(AND($FU133="mas",'Classificação geral'!$I125=1),'Classificação geral'!M125,""),"")</f>
        <v/>
      </c>
      <c r="GJ133" s="302" t="str">
        <f>IFERROR(IF(AND($FU133="mas",'Classificação geral'!$I125=1),'Classificação geral'!AG125,""),"")</f>
        <v/>
      </c>
      <c r="GK133" s="256" t="str">
        <f>IFERROR(RANK(GJ133,GJ:GJ,0)+ COUNTIF($GJ$13:GJ132,GJ133),"")</f>
        <v/>
      </c>
      <c r="GL133" s="244"/>
      <c r="GM133" s="254" t="str">
        <f>IFERROR(IF(AND('Classificação geral'!$H125="fem",'Classificação geral'!$I125=2,'Classificação geral'!$F125="Mini"),'Classificação geral'!$A125,""),"")</f>
        <v/>
      </c>
      <c r="GN133" s="254" t="str">
        <f>IFERROR(IF(AND('Classificação geral'!$H125="fem",'Classificação geral'!$I125=2,'Classificação geral'!$F125="Mini"),'Classificação geral'!$B125,""),"")</f>
        <v/>
      </c>
      <c r="GO133" s="255" t="str">
        <f>IF($GN133='Classificação geral'!$B125,'Classificação geral'!$C125,"")</f>
        <v/>
      </c>
      <c r="GP133" s="255" t="str">
        <f>IF($GN133='Classificação geral'!$B125,'Classificação geral'!$D125,"")</f>
        <v/>
      </c>
      <c r="GQ133" s="255" t="str">
        <f>IF($GN133='Classificação geral'!$B125,'Classificação geral'!$H125,"")</f>
        <v/>
      </c>
      <c r="GR133" s="254" t="str">
        <f>IFERROR(IF(AND($GQ133="fem",'Classificação geral'!$I125=2),'Classificação geral'!I125,""),"")</f>
        <v/>
      </c>
      <c r="GS133" s="254" t="str">
        <f>IFERROR(IF(AND($GQ133="fem",'Classificação geral'!$I125=2),'Classificação geral'!N125,""),"")</f>
        <v/>
      </c>
      <c r="GT133" s="254" t="str">
        <f>IFERROR(IF(AND($GQ133="fem",'Classificação geral'!$I125=2),'Classificação geral'!Q125,""),"")</f>
        <v/>
      </c>
      <c r="GU133" s="254" t="str">
        <f>IFERROR(IF(AND($GQ133="fem",'Classificação geral'!$I125=2),'Classificação geral'!R125,""),"")</f>
        <v/>
      </c>
      <c r="GV133" s="254" t="str">
        <f>IFERROR(IF(AND($GQ133="fem",'Classificação geral'!$I125=2),'Classificação geral'!J125,""),"")</f>
        <v/>
      </c>
      <c r="GW133" s="254" t="str">
        <f>IFERROR(IF(AND($GQ133="fem",'Classificação geral'!$I125=2),'Classificação geral'!S125,""),"")</f>
        <v/>
      </c>
      <c r="GX133" s="254" t="str">
        <f>IFERROR(IF(AND($GQ133="fem",'Classificação geral'!$I125=2),'Classificação geral'!U125,""),"")</f>
        <v/>
      </c>
      <c r="GY133" s="254" t="str">
        <f>IFERROR(IF(AND($GQ133="fem",'Classificação geral'!$I125=2),'Classificação geral'!V125,""),"")</f>
        <v/>
      </c>
      <c r="GZ133" s="254" t="str">
        <f>IFERROR(IF(AND($GQ133="fem",'Classificação geral'!$I125=2),'Classificação geral'!K125,""),"")</f>
        <v/>
      </c>
      <c r="HA133" s="254" t="str">
        <f>IFERROR(IF(AND($GQ133="fem",'Classificação geral'!$I125=2),'Classificação geral'!W125,""),"")</f>
        <v/>
      </c>
      <c r="HB133" s="254" t="str">
        <f>IFERROR(IF(AND($GQ133="fem",'Classificação geral'!$I125=2),'Classificação geral'!Y125,""),"")</f>
        <v/>
      </c>
      <c r="HC133" s="254" t="str">
        <f>IFERROR(IF(AND($GQ133="fem",'Classificação geral'!$I125=2),'Classificação geral'!Z125,""),"")</f>
        <v/>
      </c>
      <c r="HD133" s="254" t="str">
        <f>IFERROR(IF(AND($GQ133="fem",'Classificação geral'!$I125=2),'Classificação geral'!L125,""),"")</f>
        <v/>
      </c>
      <c r="HE133" s="254" t="str">
        <f>IFERROR(IF(AND($GQ133="fem",'Classificação geral'!$I125=2),'Classificação geral'!M125,""),"")</f>
        <v/>
      </c>
      <c r="HF133" s="254" t="str">
        <f>IFERROR(IF(AND($GQ133="fem",'Classificação geral'!$I125=2),'Classificação geral'!AG125,""),"")</f>
        <v/>
      </c>
      <c r="HG133" s="256" t="str">
        <f>IFERROR(RANK(HF133,HF:HF,0)+ COUNTIF(HF$13:$HF131,HF133),"")</f>
        <v/>
      </c>
      <c r="HH133" s="244"/>
      <c r="HI133" s="254" t="str">
        <f>IFERROR(IF(AND('Classificação geral'!$H125="mas",'Classificação geral'!$I125=2,'Classificação geral'!$F125="Mini"),'Classificação geral'!$A125,""),"")</f>
        <v/>
      </c>
      <c r="HJ133" s="254" t="str">
        <f>IFERROR(IF(AND('Classificação geral'!$H125="mas",'Classificação geral'!$I125=2,'Classificação geral'!$F125="Mini"),'Classificação geral'!$B125,""),"")</f>
        <v/>
      </c>
      <c r="HK133" s="255" t="str">
        <f>IF($HJ133='Classificação geral'!$B125,'Classificação geral'!$C125,"")</f>
        <v/>
      </c>
      <c r="HL133" s="255" t="str">
        <f>IF($HJ133='Classificação geral'!$B125,'Classificação geral'!$D125,"")</f>
        <v/>
      </c>
      <c r="HM133" s="255" t="str">
        <f>IF($HJ133='Classificação geral'!$B125,'Classificação geral'!$H125,"")</f>
        <v/>
      </c>
      <c r="HN133" s="254" t="str">
        <f>IFERROR(IF(AND($HM133="mas",'Classificação geral'!$I125=2),'Classificação geral'!I125,""),"")</f>
        <v/>
      </c>
      <c r="HO133" s="254" t="str">
        <f>IFERROR(IF(AND($HM133="mas",'Classificação geral'!$I125=2),'Classificação geral'!N125,""),"")</f>
        <v/>
      </c>
      <c r="HP133" s="254" t="str">
        <f>IFERROR(IF(AND($HM133="mas",'Classificação geral'!$I125=2),'Classificação geral'!Q125,""),"")</f>
        <v/>
      </c>
      <c r="HQ133" s="254" t="str">
        <f>IFERROR(IF(AND($HM133="mas",'Classificação geral'!$I125=2),'Classificação geral'!R125,""),"")</f>
        <v/>
      </c>
      <c r="HR133" s="254" t="str">
        <f>IFERROR(IF(AND($HM133="mas",'Classificação geral'!$I125=2),'Classificação geral'!J125,""),"")</f>
        <v/>
      </c>
      <c r="HS133" s="254" t="str">
        <f>IFERROR(IF(AND($HM133="mas",'Classificação geral'!$I125=2),'Classificação geral'!S125,""),"")</f>
        <v/>
      </c>
      <c r="HT133" s="254" t="str">
        <f>IFERROR(IF(AND($HM133="mas",'Classificação geral'!$I125=2),'Classificação geral'!U125,""),"")</f>
        <v/>
      </c>
      <c r="HU133" s="254" t="str">
        <f>IFERROR(IF(AND($HM133="mas",'Classificação geral'!$I125=2),'Classificação geral'!V125,""),"")</f>
        <v/>
      </c>
      <c r="HV133" s="254" t="str">
        <f>IFERROR(IF(AND($HM133="mas",'Classificação geral'!$I125=2),'Classificação geral'!J125,""),"")</f>
        <v/>
      </c>
      <c r="HW133" s="254" t="str">
        <f>IFERROR(IF(AND($HM133="mas",'Classificação geral'!$I125=2),'Classificação geral'!W125,""),"")</f>
        <v/>
      </c>
      <c r="HX133" s="254" t="str">
        <f>IFERROR(IF(AND($HM133="mas",'Classificação geral'!$I125=2),'Classificação geral'!Y125,""),"")</f>
        <v/>
      </c>
      <c r="HY133" s="254" t="str">
        <f>IFERROR(IF(AND($HM133="mas",'Classificação geral'!$I125=2),'Classificação geral'!Z125,""),"")</f>
        <v/>
      </c>
      <c r="HZ133" s="254" t="str">
        <f>IFERROR(IF(AND($HM133="mas",'Classificação geral'!$I125=2),'Classificação geral'!L125,""),"")</f>
        <v/>
      </c>
      <c r="IA133" s="254" t="str">
        <f>IFERROR(IF(AND($HM133="mas",'Classificação geral'!$I125=2),'Classificação geral'!$AG125,""),"")</f>
        <v/>
      </c>
      <c r="IB133" s="256" t="str">
        <f>IFERROR(RANK(IA133,IA:IA,0)+ COUNTIF($IA$13:IA$13,IA133),"")</f>
        <v/>
      </c>
      <c r="IC133" s="244"/>
      <c r="ID133" s="254" t="str">
        <f>IFERROR(IF(AND('Classificação geral'!$H125="fem",'Classificação geral'!$I125=3,'Classificação geral'!$F125="Mini"),'Classificação geral'!$A125,""),"")</f>
        <v/>
      </c>
      <c r="IE133" s="254" t="str">
        <f>IFERROR(IF(AND('Classificação geral'!$H125="fem",'Classificação geral'!$I125=3,'Classificação geral'!$F125="Mini"),'Classificação geral'!$B125,""),"")</f>
        <v/>
      </c>
      <c r="IF133" s="255" t="str">
        <f>IF($IE133='Classificação geral'!$B125,'Classificação geral'!$C125,"")</f>
        <v/>
      </c>
      <c r="IG133" s="255" t="str">
        <f>IF($IE133='Classificação geral'!$B125,'Classificação geral'!$D125,"")</f>
        <v/>
      </c>
      <c r="IH133" s="255" t="str">
        <f>IF($IE133='Classificação geral'!$B125,'Classificação geral'!$H125,"")</f>
        <v/>
      </c>
      <c r="II133" s="255" t="str">
        <f>IF($IH133='Classificação geral'!$H125,'Classificação geral'!$I125,"")</f>
        <v/>
      </c>
      <c r="IJ133" s="255" t="str">
        <f>IF($II133='Classificação geral'!$I125,'Classificação geral'!$N125,"")</f>
        <v/>
      </c>
      <c r="IK133" s="255" t="str">
        <f>IF($II133='Classificação geral'!$I125,'Classificação geral'!$Q125,"")</f>
        <v/>
      </c>
      <c r="IL133" s="255" t="str">
        <f>IF($II133='Classificação geral'!$I125,'Classificação geral'!$R125,"")</f>
        <v/>
      </c>
      <c r="IM133" s="255" t="str">
        <f>IF($II133='Classificação geral'!$I125,'Classificação geral'!$J125,"")</f>
        <v/>
      </c>
      <c r="IN133" s="255" t="str">
        <f>IF($II133='Classificação geral'!$I125,'Classificação geral'!$S125,"")</f>
        <v/>
      </c>
      <c r="IO133" s="255" t="str">
        <f>IF($II133='Classificação geral'!$I125,'Classificação geral'!$U125,"")</f>
        <v/>
      </c>
      <c r="IP133" s="255" t="str">
        <f>IF($II133='Classificação geral'!$I125,'Classificação geral'!$V125,"")</f>
        <v/>
      </c>
      <c r="IQ133" s="255" t="str">
        <f>IF($II133='Classificação geral'!$I125,'Classificação geral'!$K125,"")</f>
        <v/>
      </c>
      <c r="IR133" s="255" t="str">
        <f>IF($II133='Classificação geral'!$I125,'Classificação geral'!$W125,"")</f>
        <v/>
      </c>
      <c r="IS133" s="255" t="str">
        <f>IF($II133='Classificação geral'!$I125,'Classificação geral'!$Y125,"")</f>
        <v/>
      </c>
      <c r="IT133" s="255" t="str">
        <f>IF($II133='Classificação geral'!$I125,'Classificação geral'!$Z125,"")</f>
        <v/>
      </c>
      <c r="IU133" s="255" t="str">
        <f>IF($II133='Classificação geral'!$I125,'Classificação geral'!$L125,"")</f>
        <v/>
      </c>
      <c r="IV133" s="255" t="str">
        <f>IF($II133='Classificação geral'!$I125,'Classificação geral'!$M125,"")</f>
        <v/>
      </c>
      <c r="IW133" s="255" t="str">
        <f>IF($II133='Classificação geral'!$I125,'Classificação geral'!$AG125,"")</f>
        <v/>
      </c>
      <c r="IX133" s="256" t="str">
        <f>IFERROR(RANK(IW133,IW:IW,0)+ COUNTIF($IW$13:IW131,IW133),"")</f>
        <v/>
      </c>
      <c r="IY133" s="244"/>
      <c r="IZ133" s="254" t="str">
        <f>IFERROR(IF(AND('Classificação geral'!$H125="mas",'Classificação geral'!$I125=3,'Classificação geral'!$F125="Mini"),'Classificação geral'!$A125,""),"")</f>
        <v/>
      </c>
      <c r="JA133" s="254" t="str">
        <f>IFERROR(IF(AND('Classificação geral'!$H125="mas",'Classificação geral'!$I125=3,'Classificação geral'!$F125="Mini"),'Classificação geral'!$B125,""),"")</f>
        <v/>
      </c>
      <c r="JB133" s="255" t="str">
        <f>IF($JA133='Classificação geral'!$B125,'Classificação geral'!$C125,"")</f>
        <v/>
      </c>
      <c r="JC133" s="255" t="str">
        <f>IF($JA133='Classificação geral'!$B125,'Classificação geral'!$D125,"")</f>
        <v/>
      </c>
      <c r="JD133" s="255" t="str">
        <f>IF($JA133='Classificação geral'!$B125,'Classificação geral'!$H125,"")</f>
        <v/>
      </c>
      <c r="JE133" s="254" t="str">
        <f>IFERROR(IF(AND($JD133="mas",'Classificação geral'!$I125=3),'Classificação geral'!I125,""),"")</f>
        <v/>
      </c>
      <c r="JF133" s="254" t="str">
        <f>IFERROR(IF(AND($JD133="mas",'Classificação geral'!$I125=3),'Classificação geral'!N125,""),"")</f>
        <v/>
      </c>
      <c r="JG133" s="254" t="str">
        <f>IFERROR(IF(AND($JD133="mas",'Classificação geral'!$I125=3),'Classificação geral'!Q125,""),"")</f>
        <v/>
      </c>
      <c r="JH133" s="254" t="str">
        <f>IFERROR(IF(AND($JD133="mas",'Classificação geral'!$I125=3),'Classificação geral'!R125,""),"")</f>
        <v/>
      </c>
      <c r="JI133" s="254" t="str">
        <f>IFERROR(IF(AND($JD133="mas",'Classificação geral'!$I125=3),'Classificação geral'!J125,""),"")</f>
        <v/>
      </c>
      <c r="JJ133" s="254" t="str">
        <f>IFERROR(IF(AND($JD133="mas",'Classificação geral'!$I125=3),'Classificação geral'!S125,""),"")</f>
        <v/>
      </c>
      <c r="JK133" s="254" t="str">
        <f>IFERROR(IF(AND($JD133="mas",'Classificação geral'!$I125=3),'Classificação geral'!U125,""),"")</f>
        <v/>
      </c>
      <c r="JL133" s="254" t="str">
        <f>IFERROR(IF(AND($JD133="mas",'Classificação geral'!$I125=3),'Classificação geral'!V125,""),"")</f>
        <v/>
      </c>
      <c r="JM133" s="254" t="str">
        <f>IFERROR(IF(AND($JD133="mas",'Classificação geral'!$I125=3),'Classificação geral'!K125,""),"")</f>
        <v/>
      </c>
      <c r="JN133" s="254" t="str">
        <f>IFERROR(IF(AND($JD133="mas",'Classificação geral'!$I125=3),'Classificação geral'!W125,""),"")</f>
        <v/>
      </c>
      <c r="JO133" s="254" t="str">
        <f>IFERROR(IF(AND($JD133="mas",'Classificação geral'!$I125=3),'Classificação geral'!Y125,""),"")</f>
        <v/>
      </c>
      <c r="JP133" s="254" t="str">
        <f>IFERROR(IF(AND($JD133="mas",'Classificação geral'!$I125=3),'Classificação geral'!Z125,""),"")</f>
        <v/>
      </c>
      <c r="JQ133" s="254" t="str">
        <f>IFERROR(IF(AND($JD133="mas",'Classificação geral'!$I125=3),'Classificação geral'!L125,""),"")</f>
        <v/>
      </c>
      <c r="JR133" s="254" t="str">
        <f>IFERROR(IF(AND($JD133="mas",'Classificação geral'!$I125=3),'Classificação geral'!$AG125,""),"")</f>
        <v/>
      </c>
      <c r="JS133" s="256" t="str">
        <f>IFERROR(RANK(JR133,JR:JR,0)+ COUNTIF(JR$13:$JR131,JR133),"")</f>
        <v/>
      </c>
      <c r="JT133" s="234"/>
      <c r="JU133" s="234"/>
      <c r="JV133" s="234"/>
      <c r="JW133" s="234"/>
      <c r="JX133" s="234"/>
      <c r="JY133" s="234"/>
      <c r="JZ133" s="234"/>
      <c r="KA133" s="234"/>
      <c r="KB133" s="234"/>
    </row>
    <row r="134" spans="1:288" s="230" customFormat="1" ht="24.75" customHeight="1" x14ac:dyDescent="0.4">
      <c r="A134" s="221"/>
      <c r="B134" s="233"/>
      <c r="C134" s="232"/>
      <c r="D134" s="232"/>
      <c r="E134" s="232"/>
      <c r="F134" s="221"/>
      <c r="G134" s="221"/>
      <c r="H134" s="221"/>
      <c r="I134" s="221"/>
      <c r="J134" s="221"/>
      <c r="K134" s="221"/>
      <c r="L134" s="221"/>
      <c r="M134" s="221"/>
      <c r="N134" s="221"/>
      <c r="O134" s="221"/>
      <c r="P134" s="221"/>
      <c r="Q134" s="221"/>
      <c r="R134" s="221"/>
      <c r="S134" s="221"/>
      <c r="T134" s="221"/>
      <c r="U134" s="221"/>
      <c r="V134" s="221"/>
      <c r="W134" s="221"/>
      <c r="X134" s="221"/>
      <c r="Y134" s="233"/>
      <c r="Z134" s="232"/>
      <c r="AA134" s="232"/>
      <c r="AB134" s="232"/>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32"/>
      <c r="AX134" s="232"/>
      <c r="AY134" s="233"/>
      <c r="AZ134" s="221"/>
      <c r="BA134" s="221"/>
      <c r="BB134" s="221"/>
      <c r="BC134" s="221"/>
      <c r="BD134" s="221"/>
      <c r="BE134" s="221"/>
      <c r="BF134" s="221"/>
      <c r="BG134" s="221"/>
      <c r="BH134" s="221"/>
      <c r="BI134" s="221"/>
      <c r="BJ134" s="221"/>
      <c r="BK134" s="221"/>
      <c r="BL134" s="221"/>
      <c r="BM134" s="221"/>
      <c r="BN134" s="221"/>
      <c r="BO134" s="221"/>
      <c r="BP134" s="221"/>
      <c r="BQ134" s="221"/>
      <c r="BR134" s="221"/>
      <c r="BS134" s="221"/>
      <c r="BT134" s="232"/>
      <c r="BU134" s="232"/>
      <c r="BV134" s="233"/>
      <c r="BW134" s="221"/>
      <c r="BX134" s="221"/>
      <c r="BY134" s="221"/>
      <c r="BZ134" s="221"/>
      <c r="CA134" s="221"/>
      <c r="CB134" s="221"/>
      <c r="CC134" s="221"/>
      <c r="CD134" s="221"/>
      <c r="CE134" s="221"/>
      <c r="CF134" s="221"/>
      <c r="CG134" s="221"/>
      <c r="CH134" s="221"/>
      <c r="CI134" s="221"/>
      <c r="CJ134" s="221"/>
      <c r="CK134" s="221"/>
      <c r="CL134" s="221"/>
      <c r="CM134" s="221"/>
      <c r="CN134" s="221"/>
      <c r="CO134" s="221"/>
      <c r="CP134" s="233"/>
      <c r="CQ134" s="232"/>
      <c r="CR134" s="232"/>
      <c r="CS134" s="232"/>
      <c r="CT134" s="221"/>
      <c r="CU134" s="221"/>
      <c r="CV134" s="221"/>
      <c r="CW134" s="221"/>
      <c r="CX134" s="221"/>
      <c r="CY134" s="221"/>
      <c r="CZ134" s="221"/>
      <c r="DA134" s="221"/>
      <c r="DB134" s="221"/>
      <c r="DC134" s="221"/>
      <c r="DD134" s="221"/>
      <c r="DE134" s="221"/>
      <c r="DF134" s="221"/>
      <c r="DG134" s="221"/>
      <c r="DH134" s="221"/>
      <c r="DI134" s="221"/>
      <c r="DJ134" s="221"/>
      <c r="DK134" s="221"/>
      <c r="DL134" s="221"/>
      <c r="DM134" s="233"/>
      <c r="DN134" s="232"/>
      <c r="DO134" s="232"/>
      <c r="DP134" s="232"/>
      <c r="DQ134" s="221"/>
      <c r="DR134" s="221"/>
      <c r="DS134" s="221"/>
      <c r="DT134" s="221"/>
      <c r="DU134" s="221"/>
      <c r="DV134" s="221"/>
      <c r="DW134" s="221"/>
      <c r="DX134" s="221"/>
      <c r="DY134" s="221"/>
      <c r="DZ134" s="221"/>
      <c r="EA134" s="221"/>
      <c r="EB134" s="221"/>
      <c r="EC134" s="221"/>
      <c r="ED134" s="221"/>
      <c r="EE134" s="221"/>
      <c r="EF134" s="221"/>
      <c r="EG134" s="221"/>
      <c r="EH134" s="221"/>
      <c r="EI134" s="221"/>
      <c r="EJ134" s="221"/>
      <c r="EK134" s="221"/>
      <c r="EL134" s="221"/>
      <c r="EM134" s="221"/>
      <c r="EN134" s="221"/>
      <c r="EO134" s="221"/>
      <c r="EP134" s="221"/>
      <c r="EQ134" s="221"/>
      <c r="ER134" s="221"/>
      <c r="ES134" s="221"/>
      <c r="ET134" s="221"/>
      <c r="EU134" s="254" t="str">
        <f>IFERROR(IF(AND('Classificação geral'!$H126="FEM",'Classificação geral'!$I126=1,'Classificação geral'!$F126="Mini"),'Classificação geral'!$A126,""),"")</f>
        <v/>
      </c>
      <c r="EV134" s="254" t="str">
        <f>IFERROR(IF(AND('Classificação geral'!$H126="FEM",'Classificação geral'!$I126=1,'Classificação geral'!F126="Mini"),'Classificação geral'!$B126,""),"")</f>
        <v/>
      </c>
      <c r="EW134" s="255" t="str">
        <f>IF($EV134='Classificação geral'!$B126,'Classificação geral'!$C126,"")</f>
        <v/>
      </c>
      <c r="EX134" s="255" t="str">
        <f>IF($EV134='Classificação geral'!$B126,'Classificação geral'!$D126,"")</f>
        <v/>
      </c>
      <c r="EY134" s="255" t="str">
        <f>IF($EV134='Classificação geral'!$B126,'Classificação geral'!$H126,"")</f>
        <v/>
      </c>
      <c r="EZ134" s="255" t="str">
        <f>IF($EY134='Classificação geral'!$H126,'Classificação geral'!$I126,"")</f>
        <v/>
      </c>
      <c r="FA134" s="255" t="str">
        <f>IF($EZ134='Classificação geral'!$I126,'Classificação geral'!$N126,"")</f>
        <v/>
      </c>
      <c r="FB134" s="255" t="str">
        <f>IF($EZ134='Classificação geral'!$I126,'Classificação geral'!$Q126,"")</f>
        <v/>
      </c>
      <c r="FC134" s="255" t="str">
        <f>IF($EZ134='Classificação geral'!$I126,'Classificação geral'!$R126,"")</f>
        <v/>
      </c>
      <c r="FD134" s="255" t="str">
        <f>IF($EZ134='Classificação geral'!$I126,'Classificação geral'!$J126,"")</f>
        <v/>
      </c>
      <c r="FE134" s="255" t="str">
        <f>IF($EZ134='Classificação geral'!$I126,'Classificação geral'!$S126,"")</f>
        <v/>
      </c>
      <c r="FF134" s="255" t="str">
        <f>IF($EZ134='Classificação geral'!$I126,'Classificação geral'!$U126,"")</f>
        <v/>
      </c>
      <c r="FG134" s="255" t="str">
        <f>IF($EZ134='Classificação geral'!$I126,'Classificação geral'!$V126,"")</f>
        <v/>
      </c>
      <c r="FH134" s="255" t="str">
        <f>IF($EZ134='Classificação geral'!$I126,'Classificação geral'!$K126,"")</f>
        <v/>
      </c>
      <c r="FI134" s="255" t="str">
        <f>IF($EZ134='Classificação geral'!$I126,'Classificação geral'!$W126,"")</f>
        <v/>
      </c>
      <c r="FJ134" s="255" t="str">
        <f>IF($EZ134='Classificação geral'!$I126,'Classificação geral'!$Y126,"")</f>
        <v/>
      </c>
      <c r="FK134" s="255" t="str">
        <f>IF($EZ134='Classificação geral'!$I126,'Classificação geral'!$Z126,"")</f>
        <v/>
      </c>
      <c r="FL134" s="255" t="str">
        <f>IF($EZ134='Classificação geral'!$I126,'Classificação geral'!$L126,"")</f>
        <v/>
      </c>
      <c r="FM134" s="255" t="str">
        <f>IF($EZ134='Classificação geral'!$I126,'Classificação geral'!$M126,"")</f>
        <v/>
      </c>
      <c r="FN134" s="255" t="str">
        <f>IF($EZ134='Classificação geral'!$I126,'Classificação geral'!$AG126,"")</f>
        <v/>
      </c>
      <c r="FO134" s="256" t="str">
        <f>IFERROR(RANK(FN134,FN:FN,0)+ COUNTIF($FN$13:FN133,FN134),"")</f>
        <v/>
      </c>
      <c r="FP134" s="244"/>
      <c r="FQ134" s="254" t="str">
        <f>IFERROR(IF(AND('Classificação geral'!$H126="mas",'Classificação geral'!$I126=1,'Classificação geral'!$F126="Mini"),'Classificação geral'!$A126,""),"")</f>
        <v/>
      </c>
      <c r="FR134" s="254" t="str">
        <f>IFERROR(IF(AND('Classificação geral'!$H126="mas",'Classificação geral'!$I126=1,'Classificação geral'!$F126="Mini"),'Classificação geral'!$B126,""),"")</f>
        <v/>
      </c>
      <c r="FS134" s="255" t="str">
        <f>IF($FR134='Classificação geral'!$B126,'Classificação geral'!$C126,"")</f>
        <v/>
      </c>
      <c r="FT134" s="255" t="str">
        <f>IF($FR134='Classificação geral'!$B126,'Classificação geral'!$D126,"")</f>
        <v/>
      </c>
      <c r="FU134" s="255" t="str">
        <f>IF($FR134='Classificação geral'!$B126,'Classificação geral'!$H126,"")</f>
        <v/>
      </c>
      <c r="FV134" s="254" t="str">
        <f>IFERROR(IF(AND($FU134="mas",'Classificação geral'!$I126=1),'Classificação geral'!I126,""),"")</f>
        <v/>
      </c>
      <c r="FW134" s="254" t="str">
        <f>IFERROR(IF(AND($FU134="mas",'Classificação geral'!$I126=1),'Classificação geral'!N126,""),"")</f>
        <v/>
      </c>
      <c r="FX134" s="254" t="str">
        <f>IFERROR(IF(AND($FU134="mas",'Classificação geral'!$I126=1),'Classificação geral'!Q126,""),"")</f>
        <v/>
      </c>
      <c r="FY134" s="254" t="str">
        <f>IFERROR(IF(AND($FU134="mas",'Classificação geral'!$I126=1),'Classificação geral'!R126,""),"")</f>
        <v/>
      </c>
      <c r="FZ134" s="254" t="str">
        <f>IFERROR(IF(AND($FU134="mas",'Classificação geral'!$I126=1),'Classificação geral'!J126,""),"")</f>
        <v/>
      </c>
      <c r="GA134" s="254" t="str">
        <f>IFERROR(IF(AND($FU134="mas",'Classificação geral'!$I126=1),'Classificação geral'!S126,""),"")</f>
        <v/>
      </c>
      <c r="GB134" s="254" t="str">
        <f>IFERROR(IF(AND($FU134="mas",'Classificação geral'!$I126=1),'Classificação geral'!U126,""),"")</f>
        <v/>
      </c>
      <c r="GC134" s="254" t="str">
        <f>IFERROR(IF(AND($FU134="mas",'Classificação geral'!$I126=1),'Classificação geral'!V126,""),"")</f>
        <v/>
      </c>
      <c r="GD134" s="254" t="str">
        <f>IFERROR(IF(AND($FU134="mas",'Classificação geral'!$I126=1),'Classificação geral'!K126,""),"")</f>
        <v/>
      </c>
      <c r="GE134" s="254" t="str">
        <f>IFERROR(IF(AND($FU134="mas",'Classificação geral'!$I126=1),'Classificação geral'!W126,""),"")</f>
        <v/>
      </c>
      <c r="GF134" s="254" t="str">
        <f>IFERROR(IF(AND($FU134="mas",'Classificação geral'!$I126=1),'Classificação geral'!Y126,""),"")</f>
        <v/>
      </c>
      <c r="GG134" s="254" t="str">
        <f>IFERROR(IF(AND($FU134="mas",'Classificação geral'!$I126=1),'Classificação geral'!Z126,""),"")</f>
        <v/>
      </c>
      <c r="GH134" s="254" t="str">
        <f>IFERROR(IF(AND($FU134="mas",'Classificação geral'!$I126=1),'Classificação geral'!L126,""),"")</f>
        <v/>
      </c>
      <c r="GI134" s="254" t="str">
        <f>IFERROR(IF(AND($FU134="mas",'Classificação geral'!$I126=1),'Classificação geral'!M126,""),"")</f>
        <v/>
      </c>
      <c r="GJ134" s="302" t="str">
        <f>IFERROR(IF(AND($FU134="mas",'Classificação geral'!$I126=1),'Classificação geral'!AG126,""),"")</f>
        <v/>
      </c>
      <c r="GK134" s="256" t="str">
        <f>IFERROR(RANK(GJ134,GJ:GJ,0)+ COUNTIF($GJ$13:GJ133,GJ134),"")</f>
        <v/>
      </c>
      <c r="GL134" s="244"/>
      <c r="GM134" s="254" t="str">
        <f>IFERROR(IF(AND('Classificação geral'!$H126="fem",'Classificação geral'!$I126=2,'Classificação geral'!$F126="Mini"),'Classificação geral'!$A126,""),"")</f>
        <v/>
      </c>
      <c r="GN134" s="254" t="str">
        <f>IFERROR(IF(AND('Classificação geral'!$H126="fem",'Classificação geral'!$I126=2,'Classificação geral'!$F126="Mini"),'Classificação geral'!$B126,""),"")</f>
        <v/>
      </c>
      <c r="GO134" s="255" t="str">
        <f>IF($GN134='Classificação geral'!$B126,'Classificação geral'!$C126,"")</f>
        <v/>
      </c>
      <c r="GP134" s="255" t="str">
        <f>IF($GN134='Classificação geral'!$B126,'Classificação geral'!$D126,"")</f>
        <v/>
      </c>
      <c r="GQ134" s="255" t="str">
        <f>IF($GN134='Classificação geral'!$B126,'Classificação geral'!$H126,"")</f>
        <v/>
      </c>
      <c r="GR134" s="254" t="str">
        <f>IFERROR(IF(AND($GQ134="fem",'Classificação geral'!$I126=2),'Classificação geral'!I126,""),"")</f>
        <v/>
      </c>
      <c r="GS134" s="254" t="str">
        <f>IFERROR(IF(AND($GQ134="fem",'Classificação geral'!$I126=2),'Classificação geral'!N126,""),"")</f>
        <v/>
      </c>
      <c r="GT134" s="254" t="str">
        <f>IFERROR(IF(AND($GQ134="fem",'Classificação geral'!$I126=2),'Classificação geral'!Q126,""),"")</f>
        <v/>
      </c>
      <c r="GU134" s="254" t="str">
        <f>IFERROR(IF(AND($GQ134="fem",'Classificação geral'!$I126=2),'Classificação geral'!R126,""),"")</f>
        <v/>
      </c>
      <c r="GV134" s="254" t="str">
        <f>IFERROR(IF(AND($GQ134="fem",'Classificação geral'!$I126=2),'Classificação geral'!J126,""),"")</f>
        <v/>
      </c>
      <c r="GW134" s="254" t="str">
        <f>IFERROR(IF(AND($GQ134="fem",'Classificação geral'!$I126=2),'Classificação geral'!S126,""),"")</f>
        <v/>
      </c>
      <c r="GX134" s="254" t="str">
        <f>IFERROR(IF(AND($GQ134="fem",'Classificação geral'!$I126=2),'Classificação geral'!U126,""),"")</f>
        <v/>
      </c>
      <c r="GY134" s="254" t="str">
        <f>IFERROR(IF(AND($GQ134="fem",'Classificação geral'!$I126=2),'Classificação geral'!V126,""),"")</f>
        <v/>
      </c>
      <c r="GZ134" s="254" t="str">
        <f>IFERROR(IF(AND($GQ134="fem",'Classificação geral'!$I126=2),'Classificação geral'!K126,""),"")</f>
        <v/>
      </c>
      <c r="HA134" s="254" t="str">
        <f>IFERROR(IF(AND($GQ134="fem",'Classificação geral'!$I126=2),'Classificação geral'!W126,""),"")</f>
        <v/>
      </c>
      <c r="HB134" s="254" t="str">
        <f>IFERROR(IF(AND($GQ134="fem",'Classificação geral'!$I126=2),'Classificação geral'!Y126,""),"")</f>
        <v/>
      </c>
      <c r="HC134" s="254" t="str">
        <f>IFERROR(IF(AND($GQ134="fem",'Classificação geral'!$I126=2),'Classificação geral'!Z126,""),"")</f>
        <v/>
      </c>
      <c r="HD134" s="254" t="str">
        <f>IFERROR(IF(AND($GQ134="fem",'Classificação geral'!$I126=2),'Classificação geral'!L126,""),"")</f>
        <v/>
      </c>
      <c r="HE134" s="254" t="str">
        <f>IFERROR(IF(AND($GQ134="fem",'Classificação geral'!$I126=2),'Classificação geral'!M126,""),"")</f>
        <v/>
      </c>
      <c r="HF134" s="254" t="str">
        <f>IFERROR(IF(AND($GQ134="fem",'Classificação geral'!$I126=2),'Classificação geral'!AG126,""),"")</f>
        <v/>
      </c>
      <c r="HG134" s="256" t="str">
        <f>IFERROR(RANK(HF134,HF:HF,0)+ COUNTIF(HF$13:$HF132,HF134),"")</f>
        <v/>
      </c>
      <c r="HH134" s="244"/>
      <c r="HI134" s="254" t="str">
        <f>IFERROR(IF(AND('Classificação geral'!$H126="mas",'Classificação geral'!$I126=2,'Classificação geral'!$F126="Mini"),'Classificação geral'!$A126,""),"")</f>
        <v/>
      </c>
      <c r="HJ134" s="254" t="str">
        <f>IFERROR(IF(AND('Classificação geral'!$H126="mas",'Classificação geral'!$I126=2,'Classificação geral'!$F126="Mini"),'Classificação geral'!$B126,""),"")</f>
        <v/>
      </c>
      <c r="HK134" s="255" t="str">
        <f>IF($HJ134='Classificação geral'!$B126,'Classificação geral'!$C126,"")</f>
        <v/>
      </c>
      <c r="HL134" s="255" t="str">
        <f>IF($HJ134='Classificação geral'!$B126,'Classificação geral'!$D126,"")</f>
        <v/>
      </c>
      <c r="HM134" s="255" t="str">
        <f>IF($HJ134='Classificação geral'!$B126,'Classificação geral'!$H126,"")</f>
        <v/>
      </c>
      <c r="HN134" s="254" t="str">
        <f>IFERROR(IF(AND($HM134="mas",'Classificação geral'!$I126=2),'Classificação geral'!I126,""),"")</f>
        <v/>
      </c>
      <c r="HO134" s="254" t="str">
        <f>IFERROR(IF(AND($HM134="mas",'Classificação geral'!$I126=2),'Classificação geral'!N126,""),"")</f>
        <v/>
      </c>
      <c r="HP134" s="254" t="str">
        <f>IFERROR(IF(AND($HM134="mas",'Classificação geral'!$I126=2),'Classificação geral'!Q126,""),"")</f>
        <v/>
      </c>
      <c r="HQ134" s="254" t="str">
        <f>IFERROR(IF(AND($HM134="mas",'Classificação geral'!$I126=2),'Classificação geral'!R126,""),"")</f>
        <v/>
      </c>
      <c r="HR134" s="254" t="str">
        <f>IFERROR(IF(AND($HM134="mas",'Classificação geral'!$I126=2),'Classificação geral'!J126,""),"")</f>
        <v/>
      </c>
      <c r="HS134" s="254" t="str">
        <f>IFERROR(IF(AND($HM134="mas",'Classificação geral'!$I126=2),'Classificação geral'!S126,""),"")</f>
        <v/>
      </c>
      <c r="HT134" s="254" t="str">
        <f>IFERROR(IF(AND($HM134="mas",'Classificação geral'!$I126=2),'Classificação geral'!U126,""),"")</f>
        <v/>
      </c>
      <c r="HU134" s="254" t="str">
        <f>IFERROR(IF(AND($HM134="mas",'Classificação geral'!$I126=2),'Classificação geral'!V126,""),"")</f>
        <v/>
      </c>
      <c r="HV134" s="254" t="str">
        <f>IFERROR(IF(AND($HM134="mas",'Classificação geral'!$I126=2),'Classificação geral'!J126,""),"")</f>
        <v/>
      </c>
      <c r="HW134" s="254" t="str">
        <f>IFERROR(IF(AND($HM134="mas",'Classificação geral'!$I126=2),'Classificação geral'!W126,""),"")</f>
        <v/>
      </c>
      <c r="HX134" s="254" t="str">
        <f>IFERROR(IF(AND($HM134="mas",'Classificação geral'!$I126=2),'Classificação geral'!Y126,""),"")</f>
        <v/>
      </c>
      <c r="HY134" s="254" t="str">
        <f>IFERROR(IF(AND($HM134="mas",'Classificação geral'!$I126=2),'Classificação geral'!Z126,""),"")</f>
        <v/>
      </c>
      <c r="HZ134" s="254" t="str">
        <f>IFERROR(IF(AND($HM134="mas",'Classificação geral'!$I126=2),'Classificação geral'!L126,""),"")</f>
        <v/>
      </c>
      <c r="IA134" s="254" t="str">
        <f>IFERROR(IF(AND($HM134="mas",'Classificação geral'!$I126=2),'Classificação geral'!$AG126,""),"")</f>
        <v/>
      </c>
      <c r="IB134" s="256" t="str">
        <f>IFERROR(RANK(IA134,IA:IA,0)+ COUNTIF($IA$13:IA$13,IA134),"")</f>
        <v/>
      </c>
      <c r="IC134" s="244"/>
      <c r="ID134" s="254" t="str">
        <f>IFERROR(IF(AND('Classificação geral'!$H126="fem",'Classificação geral'!$I126=3,'Classificação geral'!$F126="Mini"),'Classificação geral'!$A126,""),"")</f>
        <v/>
      </c>
      <c r="IE134" s="254" t="str">
        <f>IFERROR(IF(AND('Classificação geral'!$H126="fem",'Classificação geral'!$I126=3,'Classificação geral'!$F126="Mini"),'Classificação geral'!$B126,""),"")</f>
        <v/>
      </c>
      <c r="IF134" s="255" t="str">
        <f>IF($IE134='Classificação geral'!$B126,'Classificação geral'!$C126,"")</f>
        <v/>
      </c>
      <c r="IG134" s="255" t="str">
        <f>IF($IE134='Classificação geral'!$B126,'Classificação geral'!$D126,"")</f>
        <v/>
      </c>
      <c r="IH134" s="255" t="str">
        <f>IF($IE134='Classificação geral'!$B126,'Classificação geral'!$H126,"")</f>
        <v/>
      </c>
      <c r="II134" s="255" t="str">
        <f>IF($IH134='Classificação geral'!$H126,'Classificação geral'!$I126,"")</f>
        <v/>
      </c>
      <c r="IJ134" s="255" t="str">
        <f>IF($II134='Classificação geral'!$I126,'Classificação geral'!$N126,"")</f>
        <v/>
      </c>
      <c r="IK134" s="255" t="str">
        <f>IF($II134='Classificação geral'!$I126,'Classificação geral'!$Q126,"")</f>
        <v/>
      </c>
      <c r="IL134" s="255" t="str">
        <f>IF($II134='Classificação geral'!$I126,'Classificação geral'!$R126,"")</f>
        <v/>
      </c>
      <c r="IM134" s="255" t="str">
        <f>IF($II134='Classificação geral'!$I126,'Classificação geral'!$J126,"")</f>
        <v/>
      </c>
      <c r="IN134" s="255" t="str">
        <f>IF($II134='Classificação geral'!$I126,'Classificação geral'!$S126,"")</f>
        <v/>
      </c>
      <c r="IO134" s="255" t="str">
        <f>IF($II134='Classificação geral'!$I126,'Classificação geral'!$U126,"")</f>
        <v/>
      </c>
      <c r="IP134" s="255" t="str">
        <f>IF($II134='Classificação geral'!$I126,'Classificação geral'!$V126,"")</f>
        <v/>
      </c>
      <c r="IQ134" s="255" t="str">
        <f>IF($II134='Classificação geral'!$I126,'Classificação geral'!$K126,"")</f>
        <v/>
      </c>
      <c r="IR134" s="255" t="str">
        <f>IF($II134='Classificação geral'!$I126,'Classificação geral'!$W126,"")</f>
        <v/>
      </c>
      <c r="IS134" s="255" t="str">
        <f>IF($II134='Classificação geral'!$I126,'Classificação geral'!$Y126,"")</f>
        <v/>
      </c>
      <c r="IT134" s="255" t="str">
        <f>IF($II134='Classificação geral'!$I126,'Classificação geral'!$Z126,"")</f>
        <v/>
      </c>
      <c r="IU134" s="255" t="str">
        <f>IF($II134='Classificação geral'!$I126,'Classificação geral'!$L126,"")</f>
        <v/>
      </c>
      <c r="IV134" s="255" t="str">
        <f>IF($II134='Classificação geral'!$I126,'Classificação geral'!$M126,"")</f>
        <v/>
      </c>
      <c r="IW134" s="255" t="str">
        <f>IF($II134='Classificação geral'!$I126,'Classificação geral'!$AG126,"")</f>
        <v/>
      </c>
      <c r="IX134" s="256" t="str">
        <f>IFERROR(RANK(IW134,IW:IW,0)+ COUNTIF($IW$13:IW132,IW134),"")</f>
        <v/>
      </c>
      <c r="IY134" s="244"/>
      <c r="IZ134" s="254" t="str">
        <f>IFERROR(IF(AND('Classificação geral'!$H126="mas",'Classificação geral'!$I126=3,'Classificação geral'!$F126="Mini"),'Classificação geral'!$A126,""),"")</f>
        <v/>
      </c>
      <c r="JA134" s="254" t="str">
        <f>IFERROR(IF(AND('Classificação geral'!$H126="mas",'Classificação geral'!$I126=3,'Classificação geral'!$F126="Mini"),'Classificação geral'!$B126,""),"")</f>
        <v/>
      </c>
      <c r="JB134" s="255" t="str">
        <f>IF($JA134='Classificação geral'!$B126,'Classificação geral'!$C126,"")</f>
        <v/>
      </c>
      <c r="JC134" s="255" t="str">
        <f>IF($JA134='Classificação geral'!$B126,'Classificação geral'!$D126,"")</f>
        <v/>
      </c>
      <c r="JD134" s="255" t="str">
        <f>IF($JA134='Classificação geral'!$B126,'Classificação geral'!$H126,"")</f>
        <v/>
      </c>
      <c r="JE134" s="254" t="str">
        <f>IFERROR(IF(AND($JD134="mas",'Classificação geral'!$I126=3),'Classificação geral'!I126,""),"")</f>
        <v/>
      </c>
      <c r="JF134" s="254" t="str">
        <f>IFERROR(IF(AND($JD134="mas",'Classificação geral'!$I126=3),'Classificação geral'!N126,""),"")</f>
        <v/>
      </c>
      <c r="JG134" s="254" t="str">
        <f>IFERROR(IF(AND($JD134="mas",'Classificação geral'!$I126=3),'Classificação geral'!Q126,""),"")</f>
        <v/>
      </c>
      <c r="JH134" s="254" t="str">
        <f>IFERROR(IF(AND($JD134="mas",'Classificação geral'!$I126=3),'Classificação geral'!R126,""),"")</f>
        <v/>
      </c>
      <c r="JI134" s="254" t="str">
        <f>IFERROR(IF(AND($JD134="mas",'Classificação geral'!$I126=3),'Classificação geral'!J126,""),"")</f>
        <v/>
      </c>
      <c r="JJ134" s="254" t="str">
        <f>IFERROR(IF(AND($JD134="mas",'Classificação geral'!$I126=3),'Classificação geral'!S126,""),"")</f>
        <v/>
      </c>
      <c r="JK134" s="254" t="str">
        <f>IFERROR(IF(AND($JD134="mas",'Classificação geral'!$I126=3),'Classificação geral'!U126,""),"")</f>
        <v/>
      </c>
      <c r="JL134" s="254" t="str">
        <f>IFERROR(IF(AND($JD134="mas",'Classificação geral'!$I126=3),'Classificação geral'!V126,""),"")</f>
        <v/>
      </c>
      <c r="JM134" s="254" t="str">
        <f>IFERROR(IF(AND($JD134="mas",'Classificação geral'!$I126=3),'Classificação geral'!K126,""),"")</f>
        <v/>
      </c>
      <c r="JN134" s="254" t="str">
        <f>IFERROR(IF(AND($JD134="mas",'Classificação geral'!$I126=3),'Classificação geral'!W126,""),"")</f>
        <v/>
      </c>
      <c r="JO134" s="254" t="str">
        <f>IFERROR(IF(AND($JD134="mas",'Classificação geral'!$I126=3),'Classificação geral'!Y126,""),"")</f>
        <v/>
      </c>
      <c r="JP134" s="254" t="str">
        <f>IFERROR(IF(AND($JD134="mas",'Classificação geral'!$I126=3),'Classificação geral'!Z126,""),"")</f>
        <v/>
      </c>
      <c r="JQ134" s="254" t="str">
        <f>IFERROR(IF(AND($JD134="mas",'Classificação geral'!$I126=3),'Classificação geral'!L126,""),"")</f>
        <v/>
      </c>
      <c r="JR134" s="254" t="str">
        <f>IFERROR(IF(AND($JD134="mas",'Classificação geral'!$I126=3),'Classificação geral'!$AG126,""),"")</f>
        <v/>
      </c>
      <c r="JS134" s="256" t="str">
        <f>IFERROR(RANK(JR134,JR:JR,0)+ COUNTIF(JR$13:$JR132,JR134),"")</f>
        <v/>
      </c>
      <c r="JT134" s="234"/>
      <c r="JU134" s="234"/>
      <c r="JV134" s="234"/>
      <c r="JW134" s="234"/>
      <c r="JX134" s="234"/>
      <c r="JY134" s="234"/>
      <c r="JZ134" s="234"/>
      <c r="KA134" s="234"/>
      <c r="KB134" s="234"/>
    </row>
    <row r="135" spans="1:288" ht="24.75" customHeight="1" x14ac:dyDescent="0.35">
      <c r="A135" s="21"/>
      <c r="B135" s="236"/>
      <c r="C135" s="235"/>
      <c r="D135" s="235"/>
      <c r="E135" s="235"/>
      <c r="F135" s="21"/>
      <c r="G135" s="21"/>
      <c r="H135" s="21"/>
      <c r="I135" s="21"/>
      <c r="J135" s="21"/>
      <c r="K135" s="21"/>
      <c r="L135" s="21"/>
      <c r="M135" s="21"/>
      <c r="N135" s="21"/>
      <c r="O135" s="21"/>
      <c r="P135" s="21"/>
      <c r="Q135" s="21"/>
      <c r="R135" s="21"/>
      <c r="S135" s="21"/>
      <c r="T135" s="21"/>
      <c r="U135" s="21"/>
      <c r="V135" s="21"/>
      <c r="W135" s="21"/>
      <c r="X135" s="21"/>
      <c r="Y135" s="236"/>
      <c r="Z135" s="235"/>
      <c r="AA135" s="235"/>
      <c r="AB135" s="235"/>
      <c r="AC135" s="21"/>
      <c r="AD135" s="21"/>
      <c r="AE135" s="21"/>
      <c r="AF135" s="21"/>
      <c r="AG135" s="21"/>
      <c r="AH135" s="21"/>
      <c r="AI135" s="21"/>
      <c r="AJ135" s="21"/>
      <c r="AK135" s="21"/>
      <c r="AL135" s="21"/>
      <c r="AM135" s="21"/>
      <c r="AN135" s="21"/>
      <c r="AO135" s="21"/>
      <c r="AP135" s="21"/>
      <c r="AQ135" s="21"/>
      <c r="AR135" s="21"/>
      <c r="AS135" s="21"/>
      <c r="AT135" s="21"/>
      <c r="AU135" s="21"/>
      <c r="AV135" s="21"/>
      <c r="AW135" s="235"/>
      <c r="AX135" s="235"/>
      <c r="AY135" s="236"/>
      <c r="AZ135" s="21"/>
      <c r="BA135" s="21"/>
      <c r="BB135" s="21"/>
      <c r="BC135" s="21"/>
      <c r="BD135" s="21"/>
      <c r="BE135" s="21"/>
      <c r="BF135" s="21"/>
      <c r="BG135" s="21"/>
      <c r="BH135" s="21"/>
      <c r="BI135" s="21"/>
      <c r="BJ135" s="21"/>
      <c r="BK135" s="21"/>
      <c r="BL135" s="21"/>
      <c r="BM135" s="21"/>
      <c r="BN135" s="21"/>
      <c r="BO135" s="21"/>
      <c r="BP135" s="21"/>
      <c r="BQ135" s="21"/>
      <c r="BR135" s="21"/>
      <c r="BS135" s="21"/>
      <c r="BT135" s="235"/>
      <c r="BU135" s="235"/>
      <c r="BV135" s="236"/>
      <c r="BW135" s="21"/>
      <c r="BX135" s="21"/>
      <c r="BY135" s="21"/>
      <c r="BZ135" s="21"/>
      <c r="CA135" s="21"/>
      <c r="CB135" s="21"/>
      <c r="CC135" s="21"/>
      <c r="CD135" s="21"/>
      <c r="CE135" s="21"/>
      <c r="CF135" s="21"/>
      <c r="CG135" s="21"/>
      <c r="CH135" s="21"/>
      <c r="CI135" s="21"/>
      <c r="CJ135" s="21"/>
      <c r="CK135" s="21"/>
      <c r="CL135" s="21"/>
      <c r="CM135" s="21"/>
      <c r="CN135" s="21"/>
      <c r="CO135" s="21"/>
      <c r="CP135" s="236"/>
      <c r="CQ135" s="235"/>
      <c r="CR135" s="235"/>
      <c r="CS135" s="235"/>
      <c r="CT135" s="21"/>
      <c r="CU135" s="21"/>
      <c r="CV135" s="21"/>
      <c r="CW135" s="21"/>
      <c r="CX135" s="21"/>
      <c r="CY135" s="21"/>
      <c r="CZ135" s="21"/>
      <c r="DA135" s="21"/>
      <c r="DB135" s="21"/>
      <c r="DC135" s="21"/>
      <c r="DD135" s="21"/>
      <c r="DE135" s="21"/>
      <c r="DF135" s="21"/>
      <c r="DG135" s="21"/>
      <c r="DH135" s="21"/>
      <c r="DI135" s="21"/>
      <c r="DJ135" s="21"/>
      <c r="DK135" s="21"/>
      <c r="DL135" s="21"/>
      <c r="DM135" s="236"/>
      <c r="DN135" s="235"/>
      <c r="DO135" s="235"/>
      <c r="DP135" s="235"/>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54" t="str">
        <f>IFERROR(IF(AND('Classificação geral'!$H127="FEM",'Classificação geral'!$I127=1,'Classificação geral'!$F127="Mini"),'Classificação geral'!$A127,""),"")</f>
        <v/>
      </c>
      <c r="EV135" s="254" t="str">
        <f>IFERROR(IF(AND('Classificação geral'!$H127="FEM",'Classificação geral'!$I127=1,'Classificação geral'!F127="Mini"),'Classificação geral'!$B127,""),"")</f>
        <v/>
      </c>
      <c r="EW135" s="255" t="str">
        <f>IF($EV135='Classificação geral'!$B127,'Classificação geral'!$C127,"")</f>
        <v/>
      </c>
      <c r="EX135" s="255" t="str">
        <f>IF($EV135='Classificação geral'!$B127,'Classificação geral'!$D127,"")</f>
        <v/>
      </c>
      <c r="EY135" s="255" t="str">
        <f>IF($EV135='Classificação geral'!$B127,'Classificação geral'!$H127,"")</f>
        <v/>
      </c>
      <c r="EZ135" s="255" t="str">
        <f>IF($EY135='Classificação geral'!$H127,'Classificação geral'!$I127,"")</f>
        <v/>
      </c>
      <c r="FA135" s="255" t="str">
        <f>IF($EZ135='Classificação geral'!$I127,'Classificação geral'!$N127,"")</f>
        <v/>
      </c>
      <c r="FB135" s="255" t="str">
        <f>IF($EZ135='Classificação geral'!$I127,'Classificação geral'!$Q127,"")</f>
        <v/>
      </c>
      <c r="FC135" s="255" t="str">
        <f>IF($EZ135='Classificação geral'!$I127,'Classificação geral'!$R127,"")</f>
        <v/>
      </c>
      <c r="FD135" s="255" t="str">
        <f>IF($EZ135='Classificação geral'!$I127,'Classificação geral'!$J127,"")</f>
        <v/>
      </c>
      <c r="FE135" s="255" t="str">
        <f>IF($EZ135='Classificação geral'!$I127,'Classificação geral'!$S127,"")</f>
        <v/>
      </c>
      <c r="FF135" s="255" t="str">
        <f>IF($EZ135='Classificação geral'!$I127,'Classificação geral'!$U127,"")</f>
        <v/>
      </c>
      <c r="FG135" s="255" t="str">
        <f>IF($EZ135='Classificação geral'!$I127,'Classificação geral'!$V127,"")</f>
        <v/>
      </c>
      <c r="FH135" s="255" t="str">
        <f>IF($EZ135='Classificação geral'!$I127,'Classificação geral'!$K127,"")</f>
        <v/>
      </c>
      <c r="FI135" s="255" t="str">
        <f>IF($EZ135='Classificação geral'!$I127,'Classificação geral'!$W127,"")</f>
        <v/>
      </c>
      <c r="FJ135" s="255" t="str">
        <f>IF($EZ135='Classificação geral'!$I127,'Classificação geral'!$Y127,"")</f>
        <v/>
      </c>
      <c r="FK135" s="255" t="str">
        <f>IF($EZ135='Classificação geral'!$I127,'Classificação geral'!$Z127,"")</f>
        <v/>
      </c>
      <c r="FL135" s="255" t="str">
        <f>IF($EZ135='Classificação geral'!$I127,'Classificação geral'!$L127,"")</f>
        <v/>
      </c>
      <c r="FM135" s="255" t="str">
        <f>IF($EZ135='Classificação geral'!$I127,'Classificação geral'!$M127,"")</f>
        <v/>
      </c>
      <c r="FN135" s="255" t="str">
        <f>IF($EZ135='Classificação geral'!$I127,'Classificação geral'!$AG127,"")</f>
        <v/>
      </c>
      <c r="FO135" s="256" t="str">
        <f>IFERROR(RANK(FN135,FN:FN,0)+ COUNTIF($FN$13:FN134,FN135),"")</f>
        <v/>
      </c>
      <c r="FP135" s="244"/>
      <c r="FQ135" s="254" t="str">
        <f>IFERROR(IF(AND('Classificação geral'!$H127="mas",'Classificação geral'!$I127=1,'Classificação geral'!$F127="Mini"),'Classificação geral'!$A127,""),"")</f>
        <v/>
      </c>
      <c r="FR135" s="254" t="str">
        <f>IFERROR(IF(AND('Classificação geral'!$H127="mas",'Classificação geral'!$I127=1,'Classificação geral'!$F127="Mini"),'Classificação geral'!$B127,""),"")</f>
        <v/>
      </c>
      <c r="FS135" s="255" t="str">
        <f>IF($FR135='Classificação geral'!$B127,'Classificação geral'!$C127,"")</f>
        <v/>
      </c>
      <c r="FT135" s="255" t="str">
        <f>IF($FR135='Classificação geral'!$B127,'Classificação geral'!$D127,"")</f>
        <v/>
      </c>
      <c r="FU135" s="255" t="str">
        <f>IF($FR135='Classificação geral'!$B127,'Classificação geral'!$H127,"")</f>
        <v/>
      </c>
      <c r="FV135" s="254" t="str">
        <f>IFERROR(IF(AND($FU135="mas",'Classificação geral'!$I127=1),'Classificação geral'!I127,""),"")</f>
        <v/>
      </c>
      <c r="FW135" s="254" t="str">
        <f>IFERROR(IF(AND($FU135="mas",'Classificação geral'!$I127=1),'Classificação geral'!N127,""),"")</f>
        <v/>
      </c>
      <c r="FX135" s="254" t="str">
        <f>IFERROR(IF(AND($FU135="mas",'Classificação geral'!$I127=1),'Classificação geral'!Q127,""),"")</f>
        <v/>
      </c>
      <c r="FY135" s="254" t="str">
        <f>IFERROR(IF(AND($FU135="mas",'Classificação geral'!$I127=1),'Classificação geral'!R127,""),"")</f>
        <v/>
      </c>
      <c r="FZ135" s="254" t="str">
        <f>IFERROR(IF(AND($FU135="mas",'Classificação geral'!$I127=1),'Classificação geral'!J127,""),"")</f>
        <v/>
      </c>
      <c r="GA135" s="254" t="str">
        <f>IFERROR(IF(AND($FU135="mas",'Classificação geral'!$I127=1),'Classificação geral'!S127,""),"")</f>
        <v/>
      </c>
      <c r="GB135" s="254" t="str">
        <f>IFERROR(IF(AND($FU135="mas",'Classificação geral'!$I127=1),'Classificação geral'!U127,""),"")</f>
        <v/>
      </c>
      <c r="GC135" s="254" t="str">
        <f>IFERROR(IF(AND($FU135="mas",'Classificação geral'!$I127=1),'Classificação geral'!V127,""),"")</f>
        <v/>
      </c>
      <c r="GD135" s="254" t="str">
        <f>IFERROR(IF(AND($FU135="mas",'Classificação geral'!$I127=1),'Classificação geral'!K127,""),"")</f>
        <v/>
      </c>
      <c r="GE135" s="254" t="str">
        <f>IFERROR(IF(AND($FU135="mas",'Classificação geral'!$I127=1),'Classificação geral'!W127,""),"")</f>
        <v/>
      </c>
      <c r="GF135" s="254" t="str">
        <f>IFERROR(IF(AND($FU135="mas",'Classificação geral'!$I127=1),'Classificação geral'!Y127,""),"")</f>
        <v/>
      </c>
      <c r="GG135" s="254" t="str">
        <f>IFERROR(IF(AND($FU135="mas",'Classificação geral'!$I127=1),'Classificação geral'!Z127,""),"")</f>
        <v/>
      </c>
      <c r="GH135" s="254" t="str">
        <f>IFERROR(IF(AND($FU135="mas",'Classificação geral'!$I127=1),'Classificação geral'!L127,""),"")</f>
        <v/>
      </c>
      <c r="GI135" s="254" t="str">
        <f>IFERROR(IF(AND($FU135="mas",'Classificação geral'!$I127=1),'Classificação geral'!M127,""),"")</f>
        <v/>
      </c>
      <c r="GJ135" s="302" t="str">
        <f>IFERROR(IF(AND($FU135="mas",'Classificação geral'!$I127=1),'Classificação geral'!AG127,""),"")</f>
        <v/>
      </c>
      <c r="GK135" s="256" t="str">
        <f>IFERROR(RANK(GJ135,GJ:GJ,0)+ COUNTIF($GJ$13:GJ134,GJ135),"")</f>
        <v/>
      </c>
      <c r="GL135" s="244"/>
      <c r="GM135" s="254" t="str">
        <f>IFERROR(IF(AND('Classificação geral'!$H127="fem",'Classificação geral'!$I127=2,'Classificação geral'!$F127="Mini"),'Classificação geral'!$A127,""),"")</f>
        <v/>
      </c>
      <c r="GN135" s="254" t="str">
        <f>IFERROR(IF(AND('Classificação geral'!$H127="fem",'Classificação geral'!$I127=2,'Classificação geral'!$F127="Mini"),'Classificação geral'!$B127,""),"")</f>
        <v/>
      </c>
      <c r="GO135" s="255" t="str">
        <f>IF($GN135='Classificação geral'!$B127,'Classificação geral'!$C127,"")</f>
        <v/>
      </c>
      <c r="GP135" s="255" t="str">
        <f>IF($GN135='Classificação geral'!$B127,'Classificação geral'!$D127,"")</f>
        <v/>
      </c>
      <c r="GQ135" s="255" t="str">
        <f>IF($GN135='Classificação geral'!$B127,'Classificação geral'!$H127,"")</f>
        <v/>
      </c>
      <c r="GR135" s="254" t="str">
        <f>IFERROR(IF(AND($GQ135="fem",'Classificação geral'!$I127=2),'Classificação geral'!I127,""),"")</f>
        <v/>
      </c>
      <c r="GS135" s="254" t="str">
        <f>IFERROR(IF(AND($GQ135="fem",'Classificação geral'!$I127=2),'Classificação geral'!N127,""),"")</f>
        <v/>
      </c>
      <c r="GT135" s="254" t="str">
        <f>IFERROR(IF(AND($GQ135="fem",'Classificação geral'!$I127=2),'Classificação geral'!Q127,""),"")</f>
        <v/>
      </c>
      <c r="GU135" s="254" t="str">
        <f>IFERROR(IF(AND($GQ135="fem",'Classificação geral'!$I127=2),'Classificação geral'!R127,""),"")</f>
        <v/>
      </c>
      <c r="GV135" s="254" t="str">
        <f>IFERROR(IF(AND($GQ135="fem",'Classificação geral'!$I127=2),'Classificação geral'!J127,""),"")</f>
        <v/>
      </c>
      <c r="GW135" s="254" t="str">
        <f>IFERROR(IF(AND($GQ135="fem",'Classificação geral'!$I127=2),'Classificação geral'!S127,""),"")</f>
        <v/>
      </c>
      <c r="GX135" s="254" t="str">
        <f>IFERROR(IF(AND($GQ135="fem",'Classificação geral'!$I127=2),'Classificação geral'!U127,""),"")</f>
        <v/>
      </c>
      <c r="GY135" s="254" t="str">
        <f>IFERROR(IF(AND($GQ135="fem",'Classificação geral'!$I127=2),'Classificação geral'!V127,""),"")</f>
        <v/>
      </c>
      <c r="GZ135" s="254" t="str">
        <f>IFERROR(IF(AND($GQ135="fem",'Classificação geral'!$I127=2),'Classificação geral'!K127,""),"")</f>
        <v/>
      </c>
      <c r="HA135" s="254" t="str">
        <f>IFERROR(IF(AND($GQ135="fem",'Classificação geral'!$I127=2),'Classificação geral'!W127,""),"")</f>
        <v/>
      </c>
      <c r="HB135" s="254" t="str">
        <f>IFERROR(IF(AND($GQ135="fem",'Classificação geral'!$I127=2),'Classificação geral'!Y127,""),"")</f>
        <v/>
      </c>
      <c r="HC135" s="254" t="str">
        <f>IFERROR(IF(AND($GQ135="fem",'Classificação geral'!$I127=2),'Classificação geral'!Z127,""),"")</f>
        <v/>
      </c>
      <c r="HD135" s="254" t="str">
        <f>IFERROR(IF(AND($GQ135="fem",'Classificação geral'!$I127=2),'Classificação geral'!L127,""),"")</f>
        <v/>
      </c>
      <c r="HE135" s="254" t="str">
        <f>IFERROR(IF(AND($GQ135="fem",'Classificação geral'!$I127=2),'Classificação geral'!M127,""),"")</f>
        <v/>
      </c>
      <c r="HF135" s="254" t="str">
        <f>IFERROR(IF(AND($GQ135="fem",'Classificação geral'!$I127=2),'Classificação geral'!AG127,""),"")</f>
        <v/>
      </c>
      <c r="HG135" s="256" t="str">
        <f>IFERROR(RANK(HF135,HF:HF,0)+ COUNTIF(HF$13:$HF133,HF135),"")</f>
        <v/>
      </c>
      <c r="HH135" s="244"/>
      <c r="HI135" s="254" t="str">
        <f>IFERROR(IF(AND('Classificação geral'!$H127="mas",'Classificação geral'!$I127=2,'Classificação geral'!$F127="Mini"),'Classificação geral'!$A127,""),"")</f>
        <v/>
      </c>
      <c r="HJ135" s="254" t="str">
        <f>IFERROR(IF(AND('Classificação geral'!$H127="mas",'Classificação geral'!$I127=2,'Classificação geral'!$F127="Mini"),'Classificação geral'!$B127,""),"")</f>
        <v/>
      </c>
      <c r="HK135" s="255" t="str">
        <f>IF($HJ135='Classificação geral'!$B127,'Classificação geral'!$C127,"")</f>
        <v/>
      </c>
      <c r="HL135" s="255" t="str">
        <f>IF($HJ135='Classificação geral'!$B127,'Classificação geral'!$D127,"")</f>
        <v/>
      </c>
      <c r="HM135" s="255" t="str">
        <f>IF($HJ135='Classificação geral'!$B127,'Classificação geral'!$H127,"")</f>
        <v/>
      </c>
      <c r="HN135" s="254" t="str">
        <f>IFERROR(IF(AND($HM135="mas",'Classificação geral'!$I127=2),'Classificação geral'!I127,""),"")</f>
        <v/>
      </c>
      <c r="HO135" s="254" t="str">
        <f>IFERROR(IF(AND($HM135="mas",'Classificação geral'!$I127=2),'Classificação geral'!N127,""),"")</f>
        <v/>
      </c>
      <c r="HP135" s="254" t="str">
        <f>IFERROR(IF(AND($HM135="mas",'Classificação geral'!$I127=2),'Classificação geral'!Q127,""),"")</f>
        <v/>
      </c>
      <c r="HQ135" s="254" t="str">
        <f>IFERROR(IF(AND($HM135="mas",'Classificação geral'!$I127=2),'Classificação geral'!R127,""),"")</f>
        <v/>
      </c>
      <c r="HR135" s="254" t="str">
        <f>IFERROR(IF(AND($HM135="mas",'Classificação geral'!$I127=2),'Classificação geral'!J127,""),"")</f>
        <v/>
      </c>
      <c r="HS135" s="254" t="str">
        <f>IFERROR(IF(AND($HM135="mas",'Classificação geral'!$I127=2),'Classificação geral'!S127,""),"")</f>
        <v/>
      </c>
      <c r="HT135" s="254" t="str">
        <f>IFERROR(IF(AND($HM135="mas",'Classificação geral'!$I127=2),'Classificação geral'!U127,""),"")</f>
        <v/>
      </c>
      <c r="HU135" s="254" t="str">
        <f>IFERROR(IF(AND($HM135="mas",'Classificação geral'!$I127=2),'Classificação geral'!V127,""),"")</f>
        <v/>
      </c>
      <c r="HV135" s="254" t="str">
        <f>IFERROR(IF(AND($HM135="mas",'Classificação geral'!$I127=2),'Classificação geral'!J127,""),"")</f>
        <v/>
      </c>
      <c r="HW135" s="254" t="str">
        <f>IFERROR(IF(AND($HM135="mas",'Classificação geral'!$I127=2),'Classificação geral'!W127,""),"")</f>
        <v/>
      </c>
      <c r="HX135" s="254" t="str">
        <f>IFERROR(IF(AND($HM135="mas",'Classificação geral'!$I127=2),'Classificação geral'!Y127,""),"")</f>
        <v/>
      </c>
      <c r="HY135" s="254" t="str">
        <f>IFERROR(IF(AND($HM135="mas",'Classificação geral'!$I127=2),'Classificação geral'!Z127,""),"")</f>
        <v/>
      </c>
      <c r="HZ135" s="254" t="str">
        <f>IFERROR(IF(AND($HM135="mas",'Classificação geral'!$I127=2),'Classificação geral'!L127,""),"")</f>
        <v/>
      </c>
      <c r="IA135" s="254" t="str">
        <f>IFERROR(IF(AND($HM135="mas",'Classificação geral'!$I127=2),'Classificação geral'!$AG127,""),"")</f>
        <v/>
      </c>
      <c r="IB135" s="256" t="str">
        <f>IFERROR(RANK(IA135,IA:IA,0)+ COUNTIF($IA$13:IA$13,IA135),"")</f>
        <v/>
      </c>
      <c r="IC135" s="244"/>
      <c r="ID135" s="254" t="str">
        <f>IFERROR(IF(AND('Classificação geral'!$H127="fem",'Classificação geral'!$I127=3,'Classificação geral'!$F127="Mini"),'Classificação geral'!$A127,""),"")</f>
        <v/>
      </c>
      <c r="IE135" s="254" t="str">
        <f>IFERROR(IF(AND('Classificação geral'!$H127="fem",'Classificação geral'!$I127=3,'Classificação geral'!$F127="Mini"),'Classificação geral'!$B127,""),"")</f>
        <v/>
      </c>
      <c r="IF135" s="255" t="str">
        <f>IF($IE135='Classificação geral'!$B127,'Classificação geral'!$C127,"")</f>
        <v/>
      </c>
      <c r="IG135" s="255" t="str">
        <f>IF($IE135='Classificação geral'!$B127,'Classificação geral'!$D127,"")</f>
        <v/>
      </c>
      <c r="IH135" s="255" t="str">
        <f>IF($IE135='Classificação geral'!$B127,'Classificação geral'!$H127,"")</f>
        <v/>
      </c>
      <c r="II135" s="255" t="str">
        <f>IF($IH135='Classificação geral'!$H127,'Classificação geral'!$I127,"")</f>
        <v/>
      </c>
      <c r="IJ135" s="255" t="str">
        <f>IF($II135='Classificação geral'!$I127,'Classificação geral'!$N127,"")</f>
        <v/>
      </c>
      <c r="IK135" s="255" t="str">
        <f>IF($II135='Classificação geral'!$I127,'Classificação geral'!$Q127,"")</f>
        <v/>
      </c>
      <c r="IL135" s="255" t="str">
        <f>IF($II135='Classificação geral'!$I127,'Classificação geral'!$R127,"")</f>
        <v/>
      </c>
      <c r="IM135" s="255" t="str">
        <f>IF($II135='Classificação geral'!$I127,'Classificação geral'!$J127,"")</f>
        <v/>
      </c>
      <c r="IN135" s="255" t="str">
        <f>IF($II135='Classificação geral'!$I127,'Classificação geral'!$S127,"")</f>
        <v/>
      </c>
      <c r="IO135" s="255" t="str">
        <f>IF($II135='Classificação geral'!$I127,'Classificação geral'!$U127,"")</f>
        <v/>
      </c>
      <c r="IP135" s="255" t="str">
        <f>IF($II135='Classificação geral'!$I127,'Classificação geral'!$V127,"")</f>
        <v/>
      </c>
      <c r="IQ135" s="255" t="str">
        <f>IF($II135='Classificação geral'!$I127,'Classificação geral'!$K127,"")</f>
        <v/>
      </c>
      <c r="IR135" s="255" t="str">
        <f>IF($II135='Classificação geral'!$I127,'Classificação geral'!$W127,"")</f>
        <v/>
      </c>
      <c r="IS135" s="255" t="str">
        <f>IF($II135='Classificação geral'!$I127,'Classificação geral'!$Y127,"")</f>
        <v/>
      </c>
      <c r="IT135" s="255" t="str">
        <f>IF($II135='Classificação geral'!$I127,'Classificação geral'!$Z127,"")</f>
        <v/>
      </c>
      <c r="IU135" s="255" t="str">
        <f>IF($II135='Classificação geral'!$I127,'Classificação geral'!$L127,"")</f>
        <v/>
      </c>
      <c r="IV135" s="255" t="str">
        <f>IF($II135='Classificação geral'!$I127,'Classificação geral'!$M127,"")</f>
        <v/>
      </c>
      <c r="IW135" s="255" t="str">
        <f>IF($II135='Classificação geral'!$I127,'Classificação geral'!$AG127,"")</f>
        <v/>
      </c>
      <c r="IX135" s="256" t="str">
        <f>IFERROR(RANK(IW135,IW:IW,0)+ COUNTIF($IW$13:IW133,IW135),"")</f>
        <v/>
      </c>
      <c r="IY135" s="244"/>
      <c r="IZ135" s="254" t="str">
        <f>IFERROR(IF(AND('Classificação geral'!$H127="mas",'Classificação geral'!$I127=3,'Classificação geral'!$F127="Mini"),'Classificação geral'!$A127,""),"")</f>
        <v/>
      </c>
      <c r="JA135" s="254" t="str">
        <f>IFERROR(IF(AND('Classificação geral'!$H127="mas",'Classificação geral'!$I127=3,'Classificação geral'!$F127="Mini"),'Classificação geral'!$B127,""),"")</f>
        <v/>
      </c>
      <c r="JB135" s="255" t="str">
        <f>IF($JA135='Classificação geral'!$B127,'Classificação geral'!$C127,"")</f>
        <v/>
      </c>
      <c r="JC135" s="255" t="str">
        <f>IF($JA135='Classificação geral'!$B127,'Classificação geral'!$D127,"")</f>
        <v/>
      </c>
      <c r="JD135" s="255" t="str">
        <f>IF($JA135='Classificação geral'!$B127,'Classificação geral'!$H127,"")</f>
        <v/>
      </c>
      <c r="JE135" s="254" t="str">
        <f>IFERROR(IF(AND($JD135="mas",'Classificação geral'!$I127=3),'Classificação geral'!I127,""),"")</f>
        <v/>
      </c>
      <c r="JF135" s="254" t="str">
        <f>IFERROR(IF(AND($JD135="mas",'Classificação geral'!$I127=3),'Classificação geral'!N127,""),"")</f>
        <v/>
      </c>
      <c r="JG135" s="254" t="str">
        <f>IFERROR(IF(AND($JD135="mas",'Classificação geral'!$I127=3),'Classificação geral'!Q127,""),"")</f>
        <v/>
      </c>
      <c r="JH135" s="254" t="str">
        <f>IFERROR(IF(AND($JD135="mas",'Classificação geral'!$I127=3),'Classificação geral'!R127,""),"")</f>
        <v/>
      </c>
      <c r="JI135" s="254" t="str">
        <f>IFERROR(IF(AND($JD135="mas",'Classificação geral'!$I127=3),'Classificação geral'!J127,""),"")</f>
        <v/>
      </c>
      <c r="JJ135" s="254" t="str">
        <f>IFERROR(IF(AND($JD135="mas",'Classificação geral'!$I127=3),'Classificação geral'!S127,""),"")</f>
        <v/>
      </c>
      <c r="JK135" s="254" t="str">
        <f>IFERROR(IF(AND($JD135="mas",'Classificação geral'!$I127=3),'Classificação geral'!U127,""),"")</f>
        <v/>
      </c>
      <c r="JL135" s="254" t="str">
        <f>IFERROR(IF(AND($JD135="mas",'Classificação geral'!$I127=3),'Classificação geral'!V127,""),"")</f>
        <v/>
      </c>
      <c r="JM135" s="254" t="str">
        <f>IFERROR(IF(AND($JD135="mas",'Classificação geral'!$I127=3),'Classificação geral'!K127,""),"")</f>
        <v/>
      </c>
      <c r="JN135" s="254" t="str">
        <f>IFERROR(IF(AND($JD135="mas",'Classificação geral'!$I127=3),'Classificação geral'!W127,""),"")</f>
        <v/>
      </c>
      <c r="JO135" s="254" t="str">
        <f>IFERROR(IF(AND($JD135="mas",'Classificação geral'!$I127=3),'Classificação geral'!Y127,""),"")</f>
        <v/>
      </c>
      <c r="JP135" s="254" t="str">
        <f>IFERROR(IF(AND($JD135="mas",'Classificação geral'!$I127=3),'Classificação geral'!Z127,""),"")</f>
        <v/>
      </c>
      <c r="JQ135" s="254" t="str">
        <f>IFERROR(IF(AND($JD135="mas",'Classificação geral'!$I127=3),'Classificação geral'!L127,""),"")</f>
        <v/>
      </c>
      <c r="JR135" s="254" t="str">
        <f>IFERROR(IF(AND($JD135="mas",'Classificação geral'!$I127=3),'Classificação geral'!$AG127,""),"")</f>
        <v/>
      </c>
      <c r="JS135" s="256" t="str">
        <f>IFERROR(RANK(JR135,JR:JR,0)+ COUNTIF(JR$13:$JR133,JR135),"")</f>
        <v/>
      </c>
      <c r="JT135" s="240"/>
      <c r="JU135" s="240"/>
      <c r="JV135" s="240"/>
      <c r="JW135" s="240"/>
      <c r="JX135" s="240"/>
      <c r="JY135" s="240"/>
      <c r="JZ135" s="240"/>
      <c r="KA135" s="240"/>
      <c r="KB135" s="240"/>
    </row>
    <row r="136" spans="1:288" ht="24.75" customHeight="1" x14ac:dyDescent="0.35">
      <c r="A136" s="21"/>
      <c r="B136" s="236"/>
      <c r="C136" s="235"/>
      <c r="D136" s="235"/>
      <c r="E136" s="235"/>
      <c r="F136" s="21"/>
      <c r="G136" s="21"/>
      <c r="H136" s="21"/>
      <c r="I136" s="21"/>
      <c r="J136" s="21"/>
      <c r="K136" s="21"/>
      <c r="L136" s="21"/>
      <c r="M136" s="21"/>
      <c r="N136" s="21"/>
      <c r="O136" s="21"/>
      <c r="P136" s="21"/>
      <c r="Q136" s="21"/>
      <c r="R136" s="21"/>
      <c r="S136" s="21"/>
      <c r="T136" s="21"/>
      <c r="U136" s="21"/>
      <c r="V136" s="21"/>
      <c r="W136" s="21"/>
      <c r="X136" s="21"/>
      <c r="Y136" s="236"/>
      <c r="Z136" s="235"/>
      <c r="AA136" s="235"/>
      <c r="AB136" s="235"/>
      <c r="AC136" s="21"/>
      <c r="AD136" s="21"/>
      <c r="AE136" s="21"/>
      <c r="AF136" s="21"/>
      <c r="AG136" s="21"/>
      <c r="AH136" s="21"/>
      <c r="AI136" s="21"/>
      <c r="AJ136" s="21"/>
      <c r="AK136" s="21"/>
      <c r="AL136" s="21"/>
      <c r="AM136" s="21"/>
      <c r="AN136" s="21"/>
      <c r="AO136" s="21"/>
      <c r="AP136" s="21"/>
      <c r="AQ136" s="21"/>
      <c r="AR136" s="21"/>
      <c r="AS136" s="21"/>
      <c r="AT136" s="21"/>
      <c r="AU136" s="21"/>
      <c r="AV136" s="21"/>
      <c r="AW136" s="235"/>
      <c r="AX136" s="235"/>
      <c r="AY136" s="236"/>
      <c r="AZ136" s="21"/>
      <c r="BA136" s="21"/>
      <c r="BB136" s="21"/>
      <c r="BC136" s="21"/>
      <c r="BD136" s="21"/>
      <c r="BE136" s="21"/>
      <c r="BF136" s="21"/>
      <c r="BG136" s="21"/>
      <c r="BH136" s="21"/>
      <c r="BI136" s="21"/>
      <c r="BJ136" s="21"/>
      <c r="BK136" s="21"/>
      <c r="BL136" s="21"/>
      <c r="BM136" s="21"/>
      <c r="BN136" s="21"/>
      <c r="BO136" s="21"/>
      <c r="BP136" s="21"/>
      <c r="BQ136" s="21"/>
      <c r="BR136" s="21"/>
      <c r="BS136" s="21"/>
      <c r="BT136" s="235"/>
      <c r="BU136" s="235"/>
      <c r="BV136" s="236"/>
      <c r="BW136" s="21"/>
      <c r="BX136" s="21"/>
      <c r="BY136" s="21"/>
      <c r="BZ136" s="21"/>
      <c r="CA136" s="21"/>
      <c r="CB136" s="21"/>
      <c r="CC136" s="21"/>
      <c r="CD136" s="21"/>
      <c r="CE136" s="21"/>
      <c r="CF136" s="21"/>
      <c r="CG136" s="21"/>
      <c r="CH136" s="21"/>
      <c r="CI136" s="21"/>
      <c r="CJ136" s="21"/>
      <c r="CK136" s="21"/>
      <c r="CL136" s="21"/>
      <c r="CM136" s="21"/>
      <c r="CN136" s="21"/>
      <c r="CO136" s="21"/>
      <c r="CP136" s="236"/>
      <c r="CQ136" s="235"/>
      <c r="CR136" s="235"/>
      <c r="CS136" s="235"/>
      <c r="CT136" s="21"/>
      <c r="CU136" s="21"/>
      <c r="CV136" s="21"/>
      <c r="CW136" s="21"/>
      <c r="CX136" s="21"/>
      <c r="CY136" s="21"/>
      <c r="CZ136" s="21"/>
      <c r="DA136" s="21"/>
      <c r="DB136" s="21"/>
      <c r="DC136" s="21"/>
      <c r="DD136" s="21"/>
      <c r="DE136" s="21"/>
      <c r="DF136" s="21"/>
      <c r="DG136" s="21"/>
      <c r="DH136" s="21"/>
      <c r="DI136" s="21"/>
      <c r="DJ136" s="21"/>
      <c r="DK136" s="21"/>
      <c r="DL136" s="21"/>
      <c r="DM136" s="236"/>
      <c r="DN136" s="235"/>
      <c r="DO136" s="235"/>
      <c r="DP136" s="235"/>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54" t="str">
        <f>IFERROR(IF(AND('Classificação geral'!$H128="FEM",'Classificação geral'!$I128=1,'Classificação geral'!$F128="Mini"),'Classificação geral'!$A128,""),"")</f>
        <v/>
      </c>
      <c r="EV136" s="254" t="str">
        <f>IFERROR(IF(AND('Classificação geral'!$H128="FEM",'Classificação geral'!$I128=1,'Classificação geral'!F128="Mini"),'Classificação geral'!$B128,""),"")</f>
        <v/>
      </c>
      <c r="EW136" s="255" t="str">
        <f>IF($EV136='Classificação geral'!$B128,'Classificação geral'!$C128,"")</f>
        <v/>
      </c>
      <c r="EX136" s="255" t="str">
        <f>IF($EV136='Classificação geral'!$B128,'Classificação geral'!$D128,"")</f>
        <v/>
      </c>
      <c r="EY136" s="255" t="str">
        <f>IF($EV136='Classificação geral'!$B128,'Classificação geral'!$H128,"")</f>
        <v/>
      </c>
      <c r="EZ136" s="255" t="str">
        <f>IF($EY136='Classificação geral'!$H128,'Classificação geral'!$I128,"")</f>
        <v/>
      </c>
      <c r="FA136" s="255" t="str">
        <f>IF($EZ136='Classificação geral'!$I128,'Classificação geral'!$N128,"")</f>
        <v/>
      </c>
      <c r="FB136" s="255" t="str">
        <f>IF($EZ136='Classificação geral'!$I128,'Classificação geral'!$Q128,"")</f>
        <v/>
      </c>
      <c r="FC136" s="255" t="str">
        <f>IF($EZ136='Classificação geral'!$I128,'Classificação geral'!$R128,"")</f>
        <v/>
      </c>
      <c r="FD136" s="255" t="str">
        <f>IF($EZ136='Classificação geral'!$I128,'Classificação geral'!$J128,"")</f>
        <v/>
      </c>
      <c r="FE136" s="255" t="str">
        <f>IF($EZ136='Classificação geral'!$I128,'Classificação geral'!$S128,"")</f>
        <v/>
      </c>
      <c r="FF136" s="255" t="str">
        <f>IF($EZ136='Classificação geral'!$I128,'Classificação geral'!$U128,"")</f>
        <v/>
      </c>
      <c r="FG136" s="255" t="str">
        <f>IF($EZ136='Classificação geral'!$I128,'Classificação geral'!$V128,"")</f>
        <v/>
      </c>
      <c r="FH136" s="255" t="str">
        <f>IF($EZ136='Classificação geral'!$I128,'Classificação geral'!$K128,"")</f>
        <v/>
      </c>
      <c r="FI136" s="255" t="str">
        <f>IF($EZ136='Classificação geral'!$I128,'Classificação geral'!$W128,"")</f>
        <v/>
      </c>
      <c r="FJ136" s="255" t="str">
        <f>IF($EZ136='Classificação geral'!$I128,'Classificação geral'!$Y128,"")</f>
        <v/>
      </c>
      <c r="FK136" s="255" t="str">
        <f>IF($EZ136='Classificação geral'!$I128,'Classificação geral'!$Z128,"")</f>
        <v/>
      </c>
      <c r="FL136" s="255" t="str">
        <f>IF($EZ136='Classificação geral'!$I128,'Classificação geral'!$L128,"")</f>
        <v/>
      </c>
      <c r="FM136" s="255" t="str">
        <f>IF($EZ136='Classificação geral'!$I128,'Classificação geral'!$M128,"")</f>
        <v/>
      </c>
      <c r="FN136" s="255" t="str">
        <f>IF($EZ136='Classificação geral'!$I128,'Classificação geral'!$AG128,"")</f>
        <v/>
      </c>
      <c r="FO136" s="256" t="str">
        <f>IFERROR(RANK(FN136,FN:FN,0)+ COUNTIF($FN$13:FN135,FN136),"")</f>
        <v/>
      </c>
      <c r="FP136" s="244"/>
      <c r="FQ136" s="254" t="str">
        <f>IFERROR(IF(AND('Classificação geral'!$H128="mas",'Classificação geral'!$I128=1,'Classificação geral'!$F128="Mini"),'Classificação geral'!$A128,""),"")</f>
        <v/>
      </c>
      <c r="FR136" s="254" t="str">
        <f>IFERROR(IF(AND('Classificação geral'!$H128="mas",'Classificação geral'!$I128=1,'Classificação geral'!$F128="Mini"),'Classificação geral'!$B128,""),"")</f>
        <v/>
      </c>
      <c r="FS136" s="255" t="str">
        <f>IF($FR136='Classificação geral'!$B128,'Classificação geral'!$C128,"")</f>
        <v/>
      </c>
      <c r="FT136" s="255" t="str">
        <f>IF($FR136='Classificação geral'!$B128,'Classificação geral'!$D128,"")</f>
        <v/>
      </c>
      <c r="FU136" s="255" t="str">
        <f>IF($FR136='Classificação geral'!$B128,'Classificação geral'!$H128,"")</f>
        <v/>
      </c>
      <c r="FV136" s="254" t="str">
        <f>IFERROR(IF(AND($FU136="mas",'Classificação geral'!$I128=1),'Classificação geral'!I128,""),"")</f>
        <v/>
      </c>
      <c r="FW136" s="254" t="str">
        <f>IFERROR(IF(AND($FU136="mas",'Classificação geral'!$I128=1),'Classificação geral'!N128,""),"")</f>
        <v/>
      </c>
      <c r="FX136" s="254" t="str">
        <f>IFERROR(IF(AND($FU136="mas",'Classificação geral'!$I128=1),'Classificação geral'!Q128,""),"")</f>
        <v/>
      </c>
      <c r="FY136" s="254" t="str">
        <f>IFERROR(IF(AND($FU136="mas",'Classificação geral'!$I128=1),'Classificação geral'!R128,""),"")</f>
        <v/>
      </c>
      <c r="FZ136" s="254" t="str">
        <f>IFERROR(IF(AND($FU136="mas",'Classificação geral'!$I128=1),'Classificação geral'!J128,""),"")</f>
        <v/>
      </c>
      <c r="GA136" s="254" t="str">
        <f>IFERROR(IF(AND($FU136="mas",'Classificação geral'!$I128=1),'Classificação geral'!S128,""),"")</f>
        <v/>
      </c>
      <c r="GB136" s="254" t="str">
        <f>IFERROR(IF(AND($FU136="mas",'Classificação geral'!$I128=1),'Classificação geral'!U128,""),"")</f>
        <v/>
      </c>
      <c r="GC136" s="254" t="str">
        <f>IFERROR(IF(AND($FU136="mas",'Classificação geral'!$I128=1),'Classificação geral'!V128,""),"")</f>
        <v/>
      </c>
      <c r="GD136" s="254" t="str">
        <f>IFERROR(IF(AND($FU136="mas",'Classificação geral'!$I128=1),'Classificação geral'!K128,""),"")</f>
        <v/>
      </c>
      <c r="GE136" s="254" t="str">
        <f>IFERROR(IF(AND($FU136="mas",'Classificação geral'!$I128=1),'Classificação geral'!W128,""),"")</f>
        <v/>
      </c>
      <c r="GF136" s="254" t="str">
        <f>IFERROR(IF(AND($FU136="mas",'Classificação geral'!$I128=1),'Classificação geral'!Y128,""),"")</f>
        <v/>
      </c>
      <c r="GG136" s="254" t="str">
        <f>IFERROR(IF(AND($FU136="mas",'Classificação geral'!$I128=1),'Classificação geral'!Z128,""),"")</f>
        <v/>
      </c>
      <c r="GH136" s="254" t="str">
        <f>IFERROR(IF(AND($FU136="mas",'Classificação geral'!$I128=1),'Classificação geral'!L128,""),"")</f>
        <v/>
      </c>
      <c r="GI136" s="254" t="str">
        <f>IFERROR(IF(AND($FU136="mas",'Classificação geral'!$I128=1),'Classificação geral'!M128,""),"")</f>
        <v/>
      </c>
      <c r="GJ136" s="302" t="str">
        <f>IFERROR(IF(AND($FU136="mas",'Classificação geral'!$I128=1),'Classificação geral'!AG128,""),"")</f>
        <v/>
      </c>
      <c r="GK136" s="256" t="str">
        <f>IFERROR(RANK(GJ136,GJ:GJ,0)+ COUNTIF($GJ$13:GJ135,GJ136),"")</f>
        <v/>
      </c>
      <c r="GL136" s="244"/>
      <c r="GM136" s="254" t="str">
        <f>IFERROR(IF(AND('Classificação geral'!$H128="fem",'Classificação geral'!$I128=2,'Classificação geral'!$F128="Mini"),'Classificação geral'!$A128,""),"")</f>
        <v/>
      </c>
      <c r="GN136" s="254" t="str">
        <f>IFERROR(IF(AND('Classificação geral'!$H128="fem",'Classificação geral'!$I128=2,'Classificação geral'!$F128="Mini"),'Classificação geral'!$B128,""),"")</f>
        <v/>
      </c>
      <c r="GO136" s="255" t="str">
        <f>IF($GN136='Classificação geral'!$B128,'Classificação geral'!$C128,"")</f>
        <v/>
      </c>
      <c r="GP136" s="255" t="str">
        <f>IF($GN136='Classificação geral'!$B128,'Classificação geral'!$D128,"")</f>
        <v/>
      </c>
      <c r="GQ136" s="255" t="str">
        <f>IF($GN136='Classificação geral'!$B128,'Classificação geral'!$H128,"")</f>
        <v/>
      </c>
      <c r="GR136" s="254" t="str">
        <f>IFERROR(IF(AND($GQ136="fem",'Classificação geral'!$I128=2),'Classificação geral'!I128,""),"")</f>
        <v/>
      </c>
      <c r="GS136" s="254" t="str">
        <f>IFERROR(IF(AND($GQ136="fem",'Classificação geral'!$I128=2),'Classificação geral'!N128,""),"")</f>
        <v/>
      </c>
      <c r="GT136" s="254" t="str">
        <f>IFERROR(IF(AND($GQ136="fem",'Classificação geral'!$I128=2),'Classificação geral'!Q128,""),"")</f>
        <v/>
      </c>
      <c r="GU136" s="254" t="str">
        <f>IFERROR(IF(AND($GQ136="fem",'Classificação geral'!$I128=2),'Classificação geral'!R128,""),"")</f>
        <v/>
      </c>
      <c r="GV136" s="254" t="str">
        <f>IFERROR(IF(AND($GQ136="fem",'Classificação geral'!$I128=2),'Classificação geral'!J128,""),"")</f>
        <v/>
      </c>
      <c r="GW136" s="254" t="str">
        <f>IFERROR(IF(AND($GQ136="fem",'Classificação geral'!$I128=2),'Classificação geral'!S128,""),"")</f>
        <v/>
      </c>
      <c r="GX136" s="254" t="str">
        <f>IFERROR(IF(AND($GQ136="fem",'Classificação geral'!$I128=2),'Classificação geral'!U128,""),"")</f>
        <v/>
      </c>
      <c r="GY136" s="254" t="str">
        <f>IFERROR(IF(AND($GQ136="fem",'Classificação geral'!$I128=2),'Classificação geral'!V128,""),"")</f>
        <v/>
      </c>
      <c r="GZ136" s="254" t="str">
        <f>IFERROR(IF(AND($GQ136="fem",'Classificação geral'!$I128=2),'Classificação geral'!K128,""),"")</f>
        <v/>
      </c>
      <c r="HA136" s="254" t="str">
        <f>IFERROR(IF(AND($GQ136="fem",'Classificação geral'!$I128=2),'Classificação geral'!W128,""),"")</f>
        <v/>
      </c>
      <c r="HB136" s="254" t="str">
        <f>IFERROR(IF(AND($GQ136="fem",'Classificação geral'!$I128=2),'Classificação geral'!Y128,""),"")</f>
        <v/>
      </c>
      <c r="HC136" s="254" t="str">
        <f>IFERROR(IF(AND($GQ136="fem",'Classificação geral'!$I128=2),'Classificação geral'!Z128,""),"")</f>
        <v/>
      </c>
      <c r="HD136" s="254" t="str">
        <f>IFERROR(IF(AND($GQ136="fem",'Classificação geral'!$I128=2),'Classificação geral'!L128,""),"")</f>
        <v/>
      </c>
      <c r="HE136" s="254" t="str">
        <f>IFERROR(IF(AND($GQ136="fem",'Classificação geral'!$I128=2),'Classificação geral'!M128,""),"")</f>
        <v/>
      </c>
      <c r="HF136" s="254" t="str">
        <f>IFERROR(IF(AND($GQ136="fem",'Classificação geral'!$I128=2),'Classificação geral'!AG128,""),"")</f>
        <v/>
      </c>
      <c r="HG136" s="256" t="str">
        <f>IFERROR(RANK(HF136,HF:HF,0)+ COUNTIF(HF$13:$HF134,HF136),"")</f>
        <v/>
      </c>
      <c r="HH136" s="244"/>
      <c r="HI136" s="254" t="str">
        <f>IFERROR(IF(AND('Classificação geral'!$H128="mas",'Classificação geral'!$I128=2,'Classificação geral'!$F128="Mini"),'Classificação geral'!$A128,""),"")</f>
        <v/>
      </c>
      <c r="HJ136" s="254" t="str">
        <f>IFERROR(IF(AND('Classificação geral'!$H128="mas",'Classificação geral'!$I128=2,'Classificação geral'!$F128="Mini"),'Classificação geral'!$B128,""),"")</f>
        <v/>
      </c>
      <c r="HK136" s="255" t="str">
        <f>IF($HJ136='Classificação geral'!$B128,'Classificação geral'!$C128,"")</f>
        <v/>
      </c>
      <c r="HL136" s="255" t="str">
        <f>IF($HJ136='Classificação geral'!$B128,'Classificação geral'!$D128,"")</f>
        <v/>
      </c>
      <c r="HM136" s="255" t="str">
        <f>IF($HJ136='Classificação geral'!$B128,'Classificação geral'!$H128,"")</f>
        <v/>
      </c>
      <c r="HN136" s="254" t="str">
        <f>IFERROR(IF(AND($HM136="mas",'Classificação geral'!$I128=2),'Classificação geral'!I128,""),"")</f>
        <v/>
      </c>
      <c r="HO136" s="254" t="str">
        <f>IFERROR(IF(AND($HM136="mas",'Classificação geral'!$I128=2),'Classificação geral'!N128,""),"")</f>
        <v/>
      </c>
      <c r="HP136" s="254" t="str">
        <f>IFERROR(IF(AND($HM136="mas",'Classificação geral'!$I128=2),'Classificação geral'!Q128,""),"")</f>
        <v/>
      </c>
      <c r="HQ136" s="254" t="str">
        <f>IFERROR(IF(AND($HM136="mas",'Classificação geral'!$I128=2),'Classificação geral'!R128,""),"")</f>
        <v/>
      </c>
      <c r="HR136" s="254" t="str">
        <f>IFERROR(IF(AND($HM136="mas",'Classificação geral'!$I128=2),'Classificação geral'!J128,""),"")</f>
        <v/>
      </c>
      <c r="HS136" s="254" t="str">
        <f>IFERROR(IF(AND($HM136="mas",'Classificação geral'!$I128=2),'Classificação geral'!S128,""),"")</f>
        <v/>
      </c>
      <c r="HT136" s="254" t="str">
        <f>IFERROR(IF(AND($HM136="mas",'Classificação geral'!$I128=2),'Classificação geral'!U128,""),"")</f>
        <v/>
      </c>
      <c r="HU136" s="254" t="str">
        <f>IFERROR(IF(AND($HM136="mas",'Classificação geral'!$I128=2),'Classificação geral'!V128,""),"")</f>
        <v/>
      </c>
      <c r="HV136" s="254" t="str">
        <f>IFERROR(IF(AND($HM136="mas",'Classificação geral'!$I128=2),'Classificação geral'!J128,""),"")</f>
        <v/>
      </c>
      <c r="HW136" s="254" t="str">
        <f>IFERROR(IF(AND($HM136="mas",'Classificação geral'!$I128=2),'Classificação geral'!W128,""),"")</f>
        <v/>
      </c>
      <c r="HX136" s="254" t="str">
        <f>IFERROR(IF(AND($HM136="mas",'Classificação geral'!$I128=2),'Classificação geral'!Y128,""),"")</f>
        <v/>
      </c>
      <c r="HY136" s="254" t="str">
        <f>IFERROR(IF(AND($HM136="mas",'Classificação geral'!$I128=2),'Classificação geral'!Z128,""),"")</f>
        <v/>
      </c>
      <c r="HZ136" s="254" t="str">
        <f>IFERROR(IF(AND($HM136="mas",'Classificação geral'!$I128=2),'Classificação geral'!L128,""),"")</f>
        <v/>
      </c>
      <c r="IA136" s="254" t="str">
        <f>IFERROR(IF(AND($HM136="mas",'Classificação geral'!$I128=2),'Classificação geral'!$AG128,""),"")</f>
        <v/>
      </c>
      <c r="IB136" s="256" t="str">
        <f>IFERROR(RANK(IA136,IA:IA,0)+ COUNTIF($IA$13:IA$13,IA136),"")</f>
        <v/>
      </c>
      <c r="IC136" s="244"/>
      <c r="ID136" s="254" t="str">
        <f>IFERROR(IF(AND('Classificação geral'!$H128="fem",'Classificação geral'!$I128=3,'Classificação geral'!$F128="Mini"),'Classificação geral'!$A128,""),"")</f>
        <v/>
      </c>
      <c r="IE136" s="254" t="str">
        <f>IFERROR(IF(AND('Classificação geral'!$H128="fem",'Classificação geral'!$I128=3,'Classificação geral'!$F128="Mini"),'Classificação geral'!$B128,""),"")</f>
        <v/>
      </c>
      <c r="IF136" s="255" t="str">
        <f>IF($IE136='Classificação geral'!$B128,'Classificação geral'!$C128,"")</f>
        <v/>
      </c>
      <c r="IG136" s="255" t="str">
        <f>IF($IE136='Classificação geral'!$B128,'Classificação geral'!$D128,"")</f>
        <v/>
      </c>
      <c r="IH136" s="255" t="str">
        <f>IF($IE136='Classificação geral'!$B128,'Classificação geral'!$H128,"")</f>
        <v/>
      </c>
      <c r="II136" s="255" t="str">
        <f>IF($IH136='Classificação geral'!$H128,'Classificação geral'!$I128,"")</f>
        <v/>
      </c>
      <c r="IJ136" s="255" t="str">
        <f>IF($II136='Classificação geral'!$I128,'Classificação geral'!$N128,"")</f>
        <v/>
      </c>
      <c r="IK136" s="255" t="str">
        <f>IF($II136='Classificação geral'!$I128,'Classificação geral'!$Q128,"")</f>
        <v/>
      </c>
      <c r="IL136" s="255" t="str">
        <f>IF($II136='Classificação geral'!$I128,'Classificação geral'!$R128,"")</f>
        <v/>
      </c>
      <c r="IM136" s="255" t="str">
        <f>IF($II136='Classificação geral'!$I128,'Classificação geral'!$J128,"")</f>
        <v/>
      </c>
      <c r="IN136" s="255" t="str">
        <f>IF($II136='Classificação geral'!$I128,'Classificação geral'!$S128,"")</f>
        <v/>
      </c>
      <c r="IO136" s="255" t="str">
        <f>IF($II136='Classificação geral'!$I128,'Classificação geral'!$U128,"")</f>
        <v/>
      </c>
      <c r="IP136" s="255" t="str">
        <f>IF($II136='Classificação geral'!$I128,'Classificação geral'!$V128,"")</f>
        <v/>
      </c>
      <c r="IQ136" s="255" t="str">
        <f>IF($II136='Classificação geral'!$I128,'Classificação geral'!$K128,"")</f>
        <v/>
      </c>
      <c r="IR136" s="255" t="str">
        <f>IF($II136='Classificação geral'!$I128,'Classificação geral'!$W128,"")</f>
        <v/>
      </c>
      <c r="IS136" s="255" t="str">
        <f>IF($II136='Classificação geral'!$I128,'Classificação geral'!$Y128,"")</f>
        <v/>
      </c>
      <c r="IT136" s="255" t="str">
        <f>IF($II136='Classificação geral'!$I128,'Classificação geral'!$Z128,"")</f>
        <v/>
      </c>
      <c r="IU136" s="255" t="str">
        <f>IF($II136='Classificação geral'!$I128,'Classificação geral'!$L128,"")</f>
        <v/>
      </c>
      <c r="IV136" s="255" t="str">
        <f>IF($II136='Classificação geral'!$I128,'Classificação geral'!$M128,"")</f>
        <v/>
      </c>
      <c r="IW136" s="255" t="str">
        <f>IF($II136='Classificação geral'!$I128,'Classificação geral'!$AG128,"")</f>
        <v/>
      </c>
      <c r="IX136" s="256" t="str">
        <f>IFERROR(RANK(IW136,IW:IW,0)+ COUNTIF($IW$13:IW134,IW136),"")</f>
        <v/>
      </c>
      <c r="IY136" s="244"/>
      <c r="IZ136" s="254" t="str">
        <f>IFERROR(IF(AND('Classificação geral'!$H128="mas",'Classificação geral'!$I128=3,'Classificação geral'!$F128="Mini"),'Classificação geral'!$A128,""),"")</f>
        <v/>
      </c>
      <c r="JA136" s="254" t="str">
        <f>IFERROR(IF(AND('Classificação geral'!$H128="mas",'Classificação geral'!$I128=3,'Classificação geral'!$F128="Mini"),'Classificação geral'!$B128,""),"")</f>
        <v/>
      </c>
      <c r="JB136" s="255" t="str">
        <f>IF($JA136='Classificação geral'!$B128,'Classificação geral'!$C128,"")</f>
        <v/>
      </c>
      <c r="JC136" s="255" t="str">
        <f>IF($JA136='Classificação geral'!$B128,'Classificação geral'!$D128,"")</f>
        <v/>
      </c>
      <c r="JD136" s="255" t="str">
        <f>IF($JA136='Classificação geral'!$B128,'Classificação geral'!$H128,"")</f>
        <v/>
      </c>
      <c r="JE136" s="254" t="str">
        <f>IFERROR(IF(AND($JD136="mas",'Classificação geral'!$I128=3),'Classificação geral'!I128,""),"")</f>
        <v/>
      </c>
      <c r="JF136" s="254" t="str">
        <f>IFERROR(IF(AND($JD136="mas",'Classificação geral'!$I128=3),'Classificação geral'!N128,""),"")</f>
        <v/>
      </c>
      <c r="JG136" s="254" t="str">
        <f>IFERROR(IF(AND($JD136="mas",'Classificação geral'!$I128=3),'Classificação geral'!Q128,""),"")</f>
        <v/>
      </c>
      <c r="JH136" s="254" t="str">
        <f>IFERROR(IF(AND($JD136="mas",'Classificação geral'!$I128=3),'Classificação geral'!R128,""),"")</f>
        <v/>
      </c>
      <c r="JI136" s="254" t="str">
        <f>IFERROR(IF(AND($JD136="mas",'Classificação geral'!$I128=3),'Classificação geral'!J128,""),"")</f>
        <v/>
      </c>
      <c r="JJ136" s="254" t="str">
        <f>IFERROR(IF(AND($JD136="mas",'Classificação geral'!$I128=3),'Classificação geral'!S128,""),"")</f>
        <v/>
      </c>
      <c r="JK136" s="254" t="str">
        <f>IFERROR(IF(AND($JD136="mas",'Classificação geral'!$I128=3),'Classificação geral'!U128,""),"")</f>
        <v/>
      </c>
      <c r="JL136" s="254" t="str">
        <f>IFERROR(IF(AND($JD136="mas",'Classificação geral'!$I128=3),'Classificação geral'!V128,""),"")</f>
        <v/>
      </c>
      <c r="JM136" s="254" t="str">
        <f>IFERROR(IF(AND($JD136="mas",'Classificação geral'!$I128=3),'Classificação geral'!K128,""),"")</f>
        <v/>
      </c>
      <c r="JN136" s="254" t="str">
        <f>IFERROR(IF(AND($JD136="mas",'Classificação geral'!$I128=3),'Classificação geral'!W128,""),"")</f>
        <v/>
      </c>
      <c r="JO136" s="254" t="str">
        <f>IFERROR(IF(AND($JD136="mas",'Classificação geral'!$I128=3),'Classificação geral'!Y128,""),"")</f>
        <v/>
      </c>
      <c r="JP136" s="254" t="str">
        <f>IFERROR(IF(AND($JD136="mas",'Classificação geral'!$I128=3),'Classificação geral'!Z128,""),"")</f>
        <v/>
      </c>
      <c r="JQ136" s="254" t="str">
        <f>IFERROR(IF(AND($JD136="mas",'Classificação geral'!$I128=3),'Classificação geral'!L128,""),"")</f>
        <v/>
      </c>
      <c r="JR136" s="254" t="str">
        <f>IFERROR(IF(AND($JD136="mas",'Classificação geral'!$I128=3),'Classificação geral'!$AG128,""),"")</f>
        <v/>
      </c>
      <c r="JS136" s="256" t="str">
        <f>IFERROR(RANK(JR136,JR:JR,0)+ COUNTIF(JR$13:$JR134,JR136),"")</f>
        <v/>
      </c>
      <c r="JT136" s="240"/>
      <c r="JU136" s="240"/>
      <c r="JV136" s="240"/>
      <c r="JW136" s="240"/>
      <c r="JX136" s="240"/>
      <c r="JY136" s="240"/>
      <c r="JZ136" s="240"/>
      <c r="KA136" s="240"/>
      <c r="KB136" s="240"/>
    </row>
    <row r="137" spans="1:288" ht="24.75" customHeight="1" x14ac:dyDescent="0.35">
      <c r="A137" s="21"/>
      <c r="B137" s="236"/>
      <c r="C137" s="235"/>
      <c r="D137" s="235"/>
      <c r="E137" s="235"/>
      <c r="F137" s="21"/>
      <c r="G137" s="21"/>
      <c r="H137" s="21"/>
      <c r="I137" s="21"/>
      <c r="J137" s="21"/>
      <c r="K137" s="21"/>
      <c r="L137" s="21"/>
      <c r="M137" s="21"/>
      <c r="N137" s="21"/>
      <c r="O137" s="21"/>
      <c r="P137" s="21"/>
      <c r="Q137" s="21"/>
      <c r="R137" s="21"/>
      <c r="S137" s="21"/>
      <c r="T137" s="21"/>
      <c r="U137" s="21"/>
      <c r="V137" s="21"/>
      <c r="W137" s="21"/>
      <c r="X137" s="21"/>
      <c r="Y137" s="236"/>
      <c r="Z137" s="235"/>
      <c r="AA137" s="235"/>
      <c r="AB137" s="235"/>
      <c r="AC137" s="21"/>
      <c r="AD137" s="21"/>
      <c r="AE137" s="21"/>
      <c r="AF137" s="21"/>
      <c r="AG137" s="21"/>
      <c r="AH137" s="21"/>
      <c r="AI137" s="21"/>
      <c r="AJ137" s="21"/>
      <c r="AK137" s="21"/>
      <c r="AL137" s="21"/>
      <c r="AM137" s="21"/>
      <c r="AN137" s="21"/>
      <c r="AO137" s="21"/>
      <c r="AP137" s="21"/>
      <c r="AQ137" s="21"/>
      <c r="AR137" s="21"/>
      <c r="AS137" s="21"/>
      <c r="AT137" s="21"/>
      <c r="AU137" s="21"/>
      <c r="AV137" s="21"/>
      <c r="AW137" s="235"/>
      <c r="AX137" s="235"/>
      <c r="AY137" s="236"/>
      <c r="AZ137" s="21"/>
      <c r="BA137" s="21"/>
      <c r="BB137" s="21"/>
      <c r="BC137" s="21"/>
      <c r="BD137" s="21"/>
      <c r="BE137" s="21"/>
      <c r="BF137" s="21"/>
      <c r="BG137" s="21"/>
      <c r="BH137" s="21"/>
      <c r="BI137" s="21"/>
      <c r="BJ137" s="21"/>
      <c r="BK137" s="21"/>
      <c r="BL137" s="21"/>
      <c r="BM137" s="21"/>
      <c r="BN137" s="21"/>
      <c r="BO137" s="21"/>
      <c r="BP137" s="21"/>
      <c r="BQ137" s="21"/>
      <c r="BR137" s="21"/>
      <c r="BS137" s="21"/>
      <c r="BT137" s="235"/>
      <c r="BU137" s="235"/>
      <c r="BV137" s="236"/>
      <c r="BW137" s="21"/>
      <c r="BX137" s="21"/>
      <c r="BY137" s="21"/>
      <c r="BZ137" s="21"/>
      <c r="CA137" s="21"/>
      <c r="CB137" s="21"/>
      <c r="CC137" s="21"/>
      <c r="CD137" s="21"/>
      <c r="CE137" s="21"/>
      <c r="CF137" s="21"/>
      <c r="CG137" s="21"/>
      <c r="CH137" s="21"/>
      <c r="CI137" s="21"/>
      <c r="CJ137" s="21"/>
      <c r="CK137" s="21"/>
      <c r="CL137" s="21"/>
      <c r="CM137" s="21"/>
      <c r="CN137" s="21"/>
      <c r="CO137" s="21"/>
      <c r="CP137" s="236"/>
      <c r="CQ137" s="235"/>
      <c r="CR137" s="235"/>
      <c r="CS137" s="235"/>
      <c r="CT137" s="21"/>
      <c r="CU137" s="21"/>
      <c r="CV137" s="21"/>
      <c r="CW137" s="21"/>
      <c r="CX137" s="21"/>
      <c r="CY137" s="21"/>
      <c r="CZ137" s="21"/>
      <c r="DA137" s="21"/>
      <c r="DB137" s="21"/>
      <c r="DC137" s="21"/>
      <c r="DD137" s="21"/>
      <c r="DE137" s="21"/>
      <c r="DF137" s="21"/>
      <c r="DG137" s="21"/>
      <c r="DH137" s="21"/>
      <c r="DI137" s="21"/>
      <c r="DJ137" s="21"/>
      <c r="DK137" s="21"/>
      <c r="DL137" s="21"/>
      <c r="DM137" s="236"/>
      <c r="DN137" s="235"/>
      <c r="DO137" s="235"/>
      <c r="DP137" s="235"/>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54" t="str">
        <f>IFERROR(IF(AND('Classificação geral'!$H129="FEM",'Classificação geral'!$I129=1,'Classificação geral'!$F129="Mini"),'Classificação geral'!$A129,""),"")</f>
        <v/>
      </c>
      <c r="EV137" s="254" t="str">
        <f>IFERROR(IF(AND('Classificação geral'!$H129="FEM",'Classificação geral'!$I129=1,'Classificação geral'!F129="Mini"),'Classificação geral'!$B129,""),"")</f>
        <v/>
      </c>
      <c r="EW137" s="255" t="str">
        <f>IF($EV137='Classificação geral'!$B129,'Classificação geral'!$C129,"")</f>
        <v/>
      </c>
      <c r="EX137" s="255" t="str">
        <f>IF($EV137='Classificação geral'!$B129,'Classificação geral'!$D129,"")</f>
        <v/>
      </c>
      <c r="EY137" s="255" t="str">
        <f>IF($EV137='Classificação geral'!$B129,'Classificação geral'!$H129,"")</f>
        <v/>
      </c>
      <c r="EZ137" s="255" t="str">
        <f>IF($EY137='Classificação geral'!$H129,'Classificação geral'!$I129,"")</f>
        <v/>
      </c>
      <c r="FA137" s="255" t="str">
        <f>IF($EZ137='Classificação geral'!$I129,'Classificação geral'!$N129,"")</f>
        <v/>
      </c>
      <c r="FB137" s="255" t="str">
        <f>IF($EZ137='Classificação geral'!$I129,'Classificação geral'!$Q129,"")</f>
        <v/>
      </c>
      <c r="FC137" s="255" t="str">
        <f>IF($EZ137='Classificação geral'!$I129,'Classificação geral'!$R129,"")</f>
        <v/>
      </c>
      <c r="FD137" s="255" t="str">
        <f>IF($EZ137='Classificação geral'!$I129,'Classificação geral'!$J129,"")</f>
        <v/>
      </c>
      <c r="FE137" s="255" t="str">
        <f>IF($EZ137='Classificação geral'!$I129,'Classificação geral'!$S129,"")</f>
        <v/>
      </c>
      <c r="FF137" s="255" t="str">
        <f>IF($EZ137='Classificação geral'!$I129,'Classificação geral'!$U129,"")</f>
        <v/>
      </c>
      <c r="FG137" s="255" t="str">
        <f>IF($EZ137='Classificação geral'!$I129,'Classificação geral'!$V129,"")</f>
        <v/>
      </c>
      <c r="FH137" s="255" t="str">
        <f>IF($EZ137='Classificação geral'!$I129,'Classificação geral'!$K129,"")</f>
        <v/>
      </c>
      <c r="FI137" s="255" t="str">
        <f>IF($EZ137='Classificação geral'!$I129,'Classificação geral'!$W129,"")</f>
        <v/>
      </c>
      <c r="FJ137" s="255" t="str">
        <f>IF($EZ137='Classificação geral'!$I129,'Classificação geral'!$Y129,"")</f>
        <v/>
      </c>
      <c r="FK137" s="255" t="str">
        <f>IF($EZ137='Classificação geral'!$I129,'Classificação geral'!$Z129,"")</f>
        <v/>
      </c>
      <c r="FL137" s="255" t="str">
        <f>IF($EZ137='Classificação geral'!$I129,'Classificação geral'!$L129,"")</f>
        <v/>
      </c>
      <c r="FM137" s="255" t="str">
        <f>IF($EZ137='Classificação geral'!$I129,'Classificação geral'!$M129,"")</f>
        <v/>
      </c>
      <c r="FN137" s="255" t="str">
        <f>IF($EZ137='Classificação geral'!$I129,'Classificação geral'!$AG129,"")</f>
        <v/>
      </c>
      <c r="FO137" s="256" t="str">
        <f>IFERROR(RANK(FN137,FN:FN,0)+ COUNTIF($FN$13:FN136,FN137),"")</f>
        <v/>
      </c>
      <c r="FP137" s="244"/>
      <c r="FQ137" s="254" t="str">
        <f>IFERROR(IF(AND('Classificação geral'!$H129="mas",'Classificação geral'!$I129=1,'Classificação geral'!$F129="Mini"),'Classificação geral'!$A129,""),"")</f>
        <v/>
      </c>
      <c r="FR137" s="254" t="str">
        <f>IFERROR(IF(AND('Classificação geral'!$H129="mas",'Classificação geral'!$I129=1,'Classificação geral'!$F129="Mini"),'Classificação geral'!$B129,""),"")</f>
        <v/>
      </c>
      <c r="FS137" s="255" t="str">
        <f>IF($FR137='Classificação geral'!$B129,'Classificação geral'!$C129,"")</f>
        <v/>
      </c>
      <c r="FT137" s="255" t="str">
        <f>IF($FR137='Classificação geral'!$B129,'Classificação geral'!$D129,"")</f>
        <v/>
      </c>
      <c r="FU137" s="255" t="str">
        <f>IF($FR137='Classificação geral'!$B129,'Classificação geral'!$H129,"")</f>
        <v/>
      </c>
      <c r="FV137" s="254" t="str">
        <f>IFERROR(IF(AND($FU137="mas",'Classificação geral'!$I129=1),'Classificação geral'!I129,""),"")</f>
        <v/>
      </c>
      <c r="FW137" s="254" t="str">
        <f>IFERROR(IF(AND($FU137="mas",'Classificação geral'!$I129=1),'Classificação geral'!N129,""),"")</f>
        <v/>
      </c>
      <c r="FX137" s="254" t="str">
        <f>IFERROR(IF(AND($FU137="mas",'Classificação geral'!$I129=1),'Classificação geral'!Q129,""),"")</f>
        <v/>
      </c>
      <c r="FY137" s="254" t="str">
        <f>IFERROR(IF(AND($FU137="mas",'Classificação geral'!$I129=1),'Classificação geral'!R129,""),"")</f>
        <v/>
      </c>
      <c r="FZ137" s="254" t="str">
        <f>IFERROR(IF(AND($FU137="mas",'Classificação geral'!$I129=1),'Classificação geral'!J129,""),"")</f>
        <v/>
      </c>
      <c r="GA137" s="254" t="str">
        <f>IFERROR(IF(AND($FU137="mas",'Classificação geral'!$I129=1),'Classificação geral'!S129,""),"")</f>
        <v/>
      </c>
      <c r="GB137" s="254" t="str">
        <f>IFERROR(IF(AND($FU137="mas",'Classificação geral'!$I129=1),'Classificação geral'!U129,""),"")</f>
        <v/>
      </c>
      <c r="GC137" s="254" t="str">
        <f>IFERROR(IF(AND($FU137="mas",'Classificação geral'!$I129=1),'Classificação geral'!V129,""),"")</f>
        <v/>
      </c>
      <c r="GD137" s="254" t="str">
        <f>IFERROR(IF(AND($FU137="mas",'Classificação geral'!$I129=1),'Classificação geral'!K129,""),"")</f>
        <v/>
      </c>
      <c r="GE137" s="254" t="str">
        <f>IFERROR(IF(AND($FU137="mas",'Classificação geral'!$I129=1),'Classificação geral'!W129,""),"")</f>
        <v/>
      </c>
      <c r="GF137" s="254" t="str">
        <f>IFERROR(IF(AND($FU137="mas",'Classificação geral'!$I129=1),'Classificação geral'!Y129,""),"")</f>
        <v/>
      </c>
      <c r="GG137" s="254" t="str">
        <f>IFERROR(IF(AND($FU137="mas",'Classificação geral'!$I129=1),'Classificação geral'!Z129,""),"")</f>
        <v/>
      </c>
      <c r="GH137" s="254" t="str">
        <f>IFERROR(IF(AND($FU137="mas",'Classificação geral'!$I129=1),'Classificação geral'!L129,""),"")</f>
        <v/>
      </c>
      <c r="GI137" s="254" t="str">
        <f>IFERROR(IF(AND($FU137="mas",'Classificação geral'!$I129=1),'Classificação geral'!M129,""),"")</f>
        <v/>
      </c>
      <c r="GJ137" s="302" t="str">
        <f>IFERROR(IF(AND($FU137="mas",'Classificação geral'!$I129=1),'Classificação geral'!AG129,""),"")</f>
        <v/>
      </c>
      <c r="GK137" s="256" t="str">
        <f>IFERROR(RANK(GJ137,GJ:GJ,0)+ COUNTIF($GJ$13:GJ136,GJ137),"")</f>
        <v/>
      </c>
      <c r="GL137" s="244"/>
      <c r="GM137" s="254" t="str">
        <f>IFERROR(IF(AND('Classificação geral'!$H129="fem",'Classificação geral'!$I129=2,'Classificação geral'!$F129="Mini"),'Classificação geral'!$A129,""),"")</f>
        <v/>
      </c>
      <c r="GN137" s="254" t="str">
        <f>IFERROR(IF(AND('Classificação geral'!$H129="fem",'Classificação geral'!$I129=2,'Classificação geral'!$F129="Mini"),'Classificação geral'!$B129,""),"")</f>
        <v/>
      </c>
      <c r="GO137" s="255" t="str">
        <f>IF($GN137='Classificação geral'!$B129,'Classificação geral'!$C129,"")</f>
        <v/>
      </c>
      <c r="GP137" s="255" t="str">
        <f>IF($GN137='Classificação geral'!$B129,'Classificação geral'!$D129,"")</f>
        <v/>
      </c>
      <c r="GQ137" s="255" t="str">
        <f>IF($GN137='Classificação geral'!$B129,'Classificação geral'!$H129,"")</f>
        <v/>
      </c>
      <c r="GR137" s="254" t="str">
        <f>IFERROR(IF(AND($GQ137="fem",'Classificação geral'!$I129=2),'Classificação geral'!I129,""),"")</f>
        <v/>
      </c>
      <c r="GS137" s="254" t="str">
        <f>IFERROR(IF(AND($GQ137="fem",'Classificação geral'!$I129=2),'Classificação geral'!N129,""),"")</f>
        <v/>
      </c>
      <c r="GT137" s="254" t="str">
        <f>IFERROR(IF(AND($GQ137="fem",'Classificação geral'!$I129=2),'Classificação geral'!Q129,""),"")</f>
        <v/>
      </c>
      <c r="GU137" s="254" t="str">
        <f>IFERROR(IF(AND($GQ137="fem",'Classificação geral'!$I129=2),'Classificação geral'!R129,""),"")</f>
        <v/>
      </c>
      <c r="GV137" s="254" t="str">
        <f>IFERROR(IF(AND($GQ137="fem",'Classificação geral'!$I129=2),'Classificação geral'!J129,""),"")</f>
        <v/>
      </c>
      <c r="GW137" s="254" t="str">
        <f>IFERROR(IF(AND($GQ137="fem",'Classificação geral'!$I129=2),'Classificação geral'!S129,""),"")</f>
        <v/>
      </c>
      <c r="GX137" s="254" t="str">
        <f>IFERROR(IF(AND($GQ137="fem",'Classificação geral'!$I129=2),'Classificação geral'!U129,""),"")</f>
        <v/>
      </c>
      <c r="GY137" s="254" t="str">
        <f>IFERROR(IF(AND($GQ137="fem",'Classificação geral'!$I129=2),'Classificação geral'!V129,""),"")</f>
        <v/>
      </c>
      <c r="GZ137" s="254" t="str">
        <f>IFERROR(IF(AND($GQ137="fem",'Classificação geral'!$I129=2),'Classificação geral'!K129,""),"")</f>
        <v/>
      </c>
      <c r="HA137" s="254" t="str">
        <f>IFERROR(IF(AND($GQ137="fem",'Classificação geral'!$I129=2),'Classificação geral'!W129,""),"")</f>
        <v/>
      </c>
      <c r="HB137" s="254" t="str">
        <f>IFERROR(IF(AND($GQ137="fem",'Classificação geral'!$I129=2),'Classificação geral'!Y129,""),"")</f>
        <v/>
      </c>
      <c r="HC137" s="254" t="str">
        <f>IFERROR(IF(AND($GQ137="fem",'Classificação geral'!$I129=2),'Classificação geral'!Z129,""),"")</f>
        <v/>
      </c>
      <c r="HD137" s="254" t="str">
        <f>IFERROR(IF(AND($GQ137="fem",'Classificação geral'!$I129=2),'Classificação geral'!L129,""),"")</f>
        <v/>
      </c>
      <c r="HE137" s="254" t="str">
        <f>IFERROR(IF(AND($GQ137="fem",'Classificação geral'!$I129=2),'Classificação geral'!M129,""),"")</f>
        <v/>
      </c>
      <c r="HF137" s="254" t="str">
        <f>IFERROR(IF(AND($GQ137="fem",'Classificação geral'!$I129=2),'Classificação geral'!AG129,""),"")</f>
        <v/>
      </c>
      <c r="HG137" s="256" t="str">
        <f>IFERROR(RANK(HF137,HF:HF,0)+ COUNTIF(HF$13:$HF135,HF137),"")</f>
        <v/>
      </c>
      <c r="HH137" s="244"/>
      <c r="HI137" s="254" t="str">
        <f>IFERROR(IF(AND('Classificação geral'!$H129="mas",'Classificação geral'!$I129=2,'Classificação geral'!$F129="Mini"),'Classificação geral'!$A129,""),"")</f>
        <v/>
      </c>
      <c r="HJ137" s="254" t="str">
        <f>IFERROR(IF(AND('Classificação geral'!$H129="mas",'Classificação geral'!$I129=2,'Classificação geral'!$F129="Mini"),'Classificação geral'!$B129,""),"")</f>
        <v/>
      </c>
      <c r="HK137" s="255" t="str">
        <f>IF($HJ137='Classificação geral'!$B129,'Classificação geral'!$C129,"")</f>
        <v/>
      </c>
      <c r="HL137" s="255" t="str">
        <f>IF($HJ137='Classificação geral'!$B129,'Classificação geral'!$D129,"")</f>
        <v/>
      </c>
      <c r="HM137" s="255" t="str">
        <f>IF($HJ137='Classificação geral'!$B129,'Classificação geral'!$H129,"")</f>
        <v/>
      </c>
      <c r="HN137" s="254" t="str">
        <f>IFERROR(IF(AND($HM137="mas",'Classificação geral'!$I129=2),'Classificação geral'!I129,""),"")</f>
        <v/>
      </c>
      <c r="HO137" s="254" t="str">
        <f>IFERROR(IF(AND($HM137="mas",'Classificação geral'!$I129=2),'Classificação geral'!N129,""),"")</f>
        <v/>
      </c>
      <c r="HP137" s="254" t="str">
        <f>IFERROR(IF(AND($HM137="mas",'Classificação geral'!$I129=2),'Classificação geral'!Q129,""),"")</f>
        <v/>
      </c>
      <c r="HQ137" s="254" t="str">
        <f>IFERROR(IF(AND($HM137="mas",'Classificação geral'!$I129=2),'Classificação geral'!R129,""),"")</f>
        <v/>
      </c>
      <c r="HR137" s="254" t="str">
        <f>IFERROR(IF(AND($HM137="mas",'Classificação geral'!$I129=2),'Classificação geral'!J129,""),"")</f>
        <v/>
      </c>
      <c r="HS137" s="254" t="str">
        <f>IFERROR(IF(AND($HM137="mas",'Classificação geral'!$I129=2),'Classificação geral'!S129,""),"")</f>
        <v/>
      </c>
      <c r="HT137" s="254" t="str">
        <f>IFERROR(IF(AND($HM137="mas",'Classificação geral'!$I129=2),'Classificação geral'!U129,""),"")</f>
        <v/>
      </c>
      <c r="HU137" s="254" t="str">
        <f>IFERROR(IF(AND($HM137="mas",'Classificação geral'!$I129=2),'Classificação geral'!V129,""),"")</f>
        <v/>
      </c>
      <c r="HV137" s="254" t="str">
        <f>IFERROR(IF(AND($HM137="mas",'Classificação geral'!$I129=2),'Classificação geral'!J129,""),"")</f>
        <v/>
      </c>
      <c r="HW137" s="254" t="str">
        <f>IFERROR(IF(AND($HM137="mas",'Classificação geral'!$I129=2),'Classificação geral'!W129,""),"")</f>
        <v/>
      </c>
      <c r="HX137" s="254" t="str">
        <f>IFERROR(IF(AND($HM137="mas",'Classificação geral'!$I129=2),'Classificação geral'!Y129,""),"")</f>
        <v/>
      </c>
      <c r="HY137" s="254" t="str">
        <f>IFERROR(IF(AND($HM137="mas",'Classificação geral'!$I129=2),'Classificação geral'!Z129,""),"")</f>
        <v/>
      </c>
      <c r="HZ137" s="254" t="str">
        <f>IFERROR(IF(AND($HM137="mas",'Classificação geral'!$I129=2),'Classificação geral'!L129,""),"")</f>
        <v/>
      </c>
      <c r="IA137" s="254" t="str">
        <f>IFERROR(IF(AND($HM137="mas",'Classificação geral'!$I129=2),'Classificação geral'!$AG129,""),"")</f>
        <v/>
      </c>
      <c r="IB137" s="256" t="str">
        <f>IFERROR(RANK(IA137,IA:IA,0)+ COUNTIF($IA$13:IA$13,IA137),"")</f>
        <v/>
      </c>
      <c r="IC137" s="244"/>
      <c r="ID137" s="254" t="str">
        <f>IFERROR(IF(AND('Classificação geral'!$H129="fem",'Classificação geral'!$I129=3,'Classificação geral'!$F129="Mini"),'Classificação geral'!$A129,""),"")</f>
        <v/>
      </c>
      <c r="IE137" s="254" t="str">
        <f>IFERROR(IF(AND('Classificação geral'!$H129="fem",'Classificação geral'!$I129=3,'Classificação geral'!$F129="Mini"),'Classificação geral'!$B129,""),"")</f>
        <v/>
      </c>
      <c r="IF137" s="255" t="str">
        <f>IF($IE137='Classificação geral'!$B129,'Classificação geral'!$C129,"")</f>
        <v/>
      </c>
      <c r="IG137" s="255" t="str">
        <f>IF($IE137='Classificação geral'!$B129,'Classificação geral'!$D129,"")</f>
        <v/>
      </c>
      <c r="IH137" s="255" t="str">
        <f>IF($IE137='Classificação geral'!$B129,'Classificação geral'!$H129,"")</f>
        <v/>
      </c>
      <c r="II137" s="255" t="str">
        <f>IF($IH137='Classificação geral'!$H129,'Classificação geral'!$I129,"")</f>
        <v/>
      </c>
      <c r="IJ137" s="255" t="str">
        <f>IF($II137='Classificação geral'!$I129,'Classificação geral'!$N129,"")</f>
        <v/>
      </c>
      <c r="IK137" s="255" t="str">
        <f>IF($II137='Classificação geral'!$I129,'Classificação geral'!$Q129,"")</f>
        <v/>
      </c>
      <c r="IL137" s="255" t="str">
        <f>IF($II137='Classificação geral'!$I129,'Classificação geral'!$R129,"")</f>
        <v/>
      </c>
      <c r="IM137" s="255" t="str">
        <f>IF($II137='Classificação geral'!$I129,'Classificação geral'!$J129,"")</f>
        <v/>
      </c>
      <c r="IN137" s="255" t="str">
        <f>IF($II137='Classificação geral'!$I129,'Classificação geral'!$S129,"")</f>
        <v/>
      </c>
      <c r="IO137" s="255" t="str">
        <f>IF($II137='Classificação geral'!$I129,'Classificação geral'!$U129,"")</f>
        <v/>
      </c>
      <c r="IP137" s="255" t="str">
        <f>IF($II137='Classificação geral'!$I129,'Classificação geral'!$V129,"")</f>
        <v/>
      </c>
      <c r="IQ137" s="255" t="str">
        <f>IF($II137='Classificação geral'!$I129,'Classificação geral'!$K129,"")</f>
        <v/>
      </c>
      <c r="IR137" s="255" t="str">
        <f>IF($II137='Classificação geral'!$I129,'Classificação geral'!$W129,"")</f>
        <v/>
      </c>
      <c r="IS137" s="255" t="str">
        <f>IF($II137='Classificação geral'!$I129,'Classificação geral'!$Y129,"")</f>
        <v/>
      </c>
      <c r="IT137" s="255" t="str">
        <f>IF($II137='Classificação geral'!$I129,'Classificação geral'!$Z129,"")</f>
        <v/>
      </c>
      <c r="IU137" s="255" t="str">
        <f>IF($II137='Classificação geral'!$I129,'Classificação geral'!$L129,"")</f>
        <v/>
      </c>
      <c r="IV137" s="255" t="str">
        <f>IF($II137='Classificação geral'!$I129,'Classificação geral'!$M129,"")</f>
        <v/>
      </c>
      <c r="IW137" s="255" t="str">
        <f>IF($II137='Classificação geral'!$I129,'Classificação geral'!$AG129,"")</f>
        <v/>
      </c>
      <c r="IX137" s="256" t="str">
        <f>IFERROR(RANK(IW137,IW:IW,0)+ COUNTIF($IW$13:IW135,IW137),"")</f>
        <v/>
      </c>
      <c r="IY137" s="244"/>
      <c r="IZ137" s="254" t="str">
        <f>IFERROR(IF(AND('Classificação geral'!$H129="mas",'Classificação geral'!$I129=3,'Classificação geral'!$F129="Mini"),'Classificação geral'!$A129,""),"")</f>
        <v/>
      </c>
      <c r="JA137" s="254" t="str">
        <f>IFERROR(IF(AND('Classificação geral'!$H129="mas",'Classificação geral'!$I129=3,'Classificação geral'!$F129="Mini"),'Classificação geral'!$B129,""),"")</f>
        <v/>
      </c>
      <c r="JB137" s="255" t="str">
        <f>IF($JA137='Classificação geral'!$B129,'Classificação geral'!$C129,"")</f>
        <v/>
      </c>
      <c r="JC137" s="255" t="str">
        <f>IF($JA137='Classificação geral'!$B129,'Classificação geral'!$D129,"")</f>
        <v/>
      </c>
      <c r="JD137" s="255" t="str">
        <f>IF($JA137='Classificação geral'!$B129,'Classificação geral'!$H129,"")</f>
        <v/>
      </c>
      <c r="JE137" s="254" t="str">
        <f>IFERROR(IF(AND($JD137="mas",'Classificação geral'!$I129=3),'Classificação geral'!I129,""),"")</f>
        <v/>
      </c>
      <c r="JF137" s="254" t="str">
        <f>IFERROR(IF(AND($JD137="mas",'Classificação geral'!$I129=3),'Classificação geral'!N129,""),"")</f>
        <v/>
      </c>
      <c r="JG137" s="254" t="str">
        <f>IFERROR(IF(AND($JD137="mas",'Classificação geral'!$I129=3),'Classificação geral'!Q129,""),"")</f>
        <v/>
      </c>
      <c r="JH137" s="254" t="str">
        <f>IFERROR(IF(AND($JD137="mas",'Classificação geral'!$I129=3),'Classificação geral'!R129,""),"")</f>
        <v/>
      </c>
      <c r="JI137" s="254" t="str">
        <f>IFERROR(IF(AND($JD137="mas",'Classificação geral'!$I129=3),'Classificação geral'!J129,""),"")</f>
        <v/>
      </c>
      <c r="JJ137" s="254" t="str">
        <f>IFERROR(IF(AND($JD137="mas",'Classificação geral'!$I129=3),'Classificação geral'!S129,""),"")</f>
        <v/>
      </c>
      <c r="JK137" s="254" t="str">
        <f>IFERROR(IF(AND($JD137="mas",'Classificação geral'!$I129=3),'Classificação geral'!U129,""),"")</f>
        <v/>
      </c>
      <c r="JL137" s="254" t="str">
        <f>IFERROR(IF(AND($JD137="mas",'Classificação geral'!$I129=3),'Classificação geral'!V129,""),"")</f>
        <v/>
      </c>
      <c r="JM137" s="254" t="str">
        <f>IFERROR(IF(AND($JD137="mas",'Classificação geral'!$I129=3),'Classificação geral'!K129,""),"")</f>
        <v/>
      </c>
      <c r="JN137" s="254" t="str">
        <f>IFERROR(IF(AND($JD137="mas",'Classificação geral'!$I129=3),'Classificação geral'!W129,""),"")</f>
        <v/>
      </c>
      <c r="JO137" s="254" t="str">
        <f>IFERROR(IF(AND($JD137="mas",'Classificação geral'!$I129=3),'Classificação geral'!Y129,""),"")</f>
        <v/>
      </c>
      <c r="JP137" s="254" t="str">
        <f>IFERROR(IF(AND($JD137="mas",'Classificação geral'!$I129=3),'Classificação geral'!Z129,""),"")</f>
        <v/>
      </c>
      <c r="JQ137" s="254" t="str">
        <f>IFERROR(IF(AND($JD137="mas",'Classificação geral'!$I129=3),'Classificação geral'!L129,""),"")</f>
        <v/>
      </c>
      <c r="JR137" s="254" t="str">
        <f>IFERROR(IF(AND($JD137="mas",'Classificação geral'!$I129=3),'Classificação geral'!$AG129,""),"")</f>
        <v/>
      </c>
      <c r="JS137" s="256" t="str">
        <f>IFERROR(RANK(JR137,JR:JR,0)+ COUNTIF(JR$13:$JR135,JR137),"")</f>
        <v/>
      </c>
      <c r="JT137" s="240"/>
      <c r="JU137" s="240"/>
      <c r="JV137" s="240"/>
      <c r="JW137" s="240"/>
      <c r="JX137" s="240"/>
      <c r="JY137" s="240"/>
      <c r="JZ137" s="240"/>
      <c r="KA137" s="240"/>
      <c r="KB137" s="240"/>
    </row>
    <row r="138" spans="1:288" ht="24.75" customHeight="1" x14ac:dyDescent="0.35">
      <c r="A138" s="21"/>
      <c r="B138" s="236"/>
      <c r="C138" s="235"/>
      <c r="D138" s="235"/>
      <c r="E138" s="235"/>
      <c r="F138" s="21"/>
      <c r="G138" s="21"/>
      <c r="H138" s="21"/>
      <c r="I138" s="21"/>
      <c r="J138" s="21"/>
      <c r="K138" s="21"/>
      <c r="L138" s="21"/>
      <c r="M138" s="21"/>
      <c r="N138" s="21"/>
      <c r="O138" s="21"/>
      <c r="P138" s="21"/>
      <c r="Q138" s="21"/>
      <c r="R138" s="21"/>
      <c r="S138" s="21"/>
      <c r="T138" s="21"/>
      <c r="U138" s="21"/>
      <c r="V138" s="21"/>
      <c r="W138" s="21"/>
      <c r="X138" s="21"/>
      <c r="Y138" s="236"/>
      <c r="Z138" s="235"/>
      <c r="AA138" s="235"/>
      <c r="AB138" s="235"/>
      <c r="AC138" s="21"/>
      <c r="AD138" s="21"/>
      <c r="AE138" s="21"/>
      <c r="AF138" s="21"/>
      <c r="AG138" s="21"/>
      <c r="AH138" s="21"/>
      <c r="AI138" s="21"/>
      <c r="AJ138" s="21"/>
      <c r="AK138" s="21"/>
      <c r="AL138" s="21"/>
      <c r="AM138" s="21"/>
      <c r="AN138" s="21"/>
      <c r="AO138" s="21"/>
      <c r="AP138" s="21"/>
      <c r="AQ138" s="21"/>
      <c r="AR138" s="21"/>
      <c r="AS138" s="21"/>
      <c r="AT138" s="21"/>
      <c r="AU138" s="21"/>
      <c r="AV138" s="21"/>
      <c r="AW138" s="235"/>
      <c r="AX138" s="235"/>
      <c r="AY138" s="236"/>
      <c r="AZ138" s="21"/>
      <c r="BA138" s="21"/>
      <c r="BB138" s="21"/>
      <c r="BC138" s="21"/>
      <c r="BD138" s="21"/>
      <c r="BE138" s="21"/>
      <c r="BF138" s="21"/>
      <c r="BG138" s="21"/>
      <c r="BH138" s="21"/>
      <c r="BI138" s="21"/>
      <c r="BJ138" s="21"/>
      <c r="BK138" s="21"/>
      <c r="BL138" s="21"/>
      <c r="BM138" s="21"/>
      <c r="BN138" s="21"/>
      <c r="BO138" s="21"/>
      <c r="BP138" s="21"/>
      <c r="BQ138" s="21"/>
      <c r="BR138" s="21"/>
      <c r="BS138" s="21"/>
      <c r="BT138" s="235"/>
      <c r="BU138" s="235"/>
      <c r="BV138" s="236"/>
      <c r="BW138" s="21"/>
      <c r="BX138" s="21"/>
      <c r="BY138" s="21"/>
      <c r="BZ138" s="21"/>
      <c r="CA138" s="21"/>
      <c r="CB138" s="21"/>
      <c r="CC138" s="21"/>
      <c r="CD138" s="21"/>
      <c r="CE138" s="21"/>
      <c r="CF138" s="21"/>
      <c r="CG138" s="21"/>
      <c r="CH138" s="21"/>
      <c r="CI138" s="21"/>
      <c r="CJ138" s="21"/>
      <c r="CK138" s="21"/>
      <c r="CL138" s="21"/>
      <c r="CM138" s="21"/>
      <c r="CN138" s="21"/>
      <c r="CO138" s="21"/>
      <c r="CP138" s="236"/>
      <c r="CQ138" s="235"/>
      <c r="CR138" s="235"/>
      <c r="CS138" s="235"/>
      <c r="CT138" s="21"/>
      <c r="CU138" s="21"/>
      <c r="CV138" s="21"/>
      <c r="CW138" s="21"/>
      <c r="CX138" s="21"/>
      <c r="CY138" s="21"/>
      <c r="CZ138" s="21"/>
      <c r="DA138" s="21"/>
      <c r="DB138" s="21"/>
      <c r="DC138" s="21"/>
      <c r="DD138" s="21"/>
      <c r="DE138" s="21"/>
      <c r="DF138" s="21"/>
      <c r="DG138" s="21"/>
      <c r="DH138" s="21"/>
      <c r="DI138" s="21"/>
      <c r="DJ138" s="21"/>
      <c r="DK138" s="21"/>
      <c r="DL138" s="21"/>
      <c r="DM138" s="236"/>
      <c r="DN138" s="235"/>
      <c r="DO138" s="235"/>
      <c r="DP138" s="235"/>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54" t="str">
        <f>IFERROR(IF(AND('Classificação geral'!$H130="FEM",'Classificação geral'!$I130=1,'Classificação geral'!$F130="Mini"),'Classificação geral'!$A130,""),"")</f>
        <v/>
      </c>
      <c r="EV138" s="254" t="str">
        <f>IFERROR(IF(AND('Classificação geral'!$H130="FEM",'Classificação geral'!$I130=1,'Classificação geral'!F130="Mini"),'Classificação geral'!$B130,""),"")</f>
        <v/>
      </c>
      <c r="EW138" s="255" t="str">
        <f>IF($EV138='Classificação geral'!$B130,'Classificação geral'!$C130,"")</f>
        <v/>
      </c>
      <c r="EX138" s="255" t="str">
        <f>IF($EV138='Classificação geral'!$B130,'Classificação geral'!$D130,"")</f>
        <v/>
      </c>
      <c r="EY138" s="255" t="str">
        <f>IF($EV138='Classificação geral'!$B130,'Classificação geral'!$H130,"")</f>
        <v/>
      </c>
      <c r="EZ138" s="255" t="str">
        <f>IF($EY138='Classificação geral'!$H130,'Classificação geral'!$I130,"")</f>
        <v/>
      </c>
      <c r="FA138" s="255" t="str">
        <f>IF($EZ138='Classificação geral'!$I130,'Classificação geral'!$N130,"")</f>
        <v/>
      </c>
      <c r="FB138" s="255" t="str">
        <f>IF($EZ138='Classificação geral'!$I130,'Classificação geral'!$Q130,"")</f>
        <v/>
      </c>
      <c r="FC138" s="255" t="str">
        <f>IF($EZ138='Classificação geral'!$I130,'Classificação geral'!$R130,"")</f>
        <v/>
      </c>
      <c r="FD138" s="255" t="str">
        <f>IF($EZ138='Classificação geral'!$I130,'Classificação geral'!$J130,"")</f>
        <v/>
      </c>
      <c r="FE138" s="255" t="str">
        <f>IF($EZ138='Classificação geral'!$I130,'Classificação geral'!$S130,"")</f>
        <v/>
      </c>
      <c r="FF138" s="255" t="str">
        <f>IF($EZ138='Classificação geral'!$I130,'Classificação geral'!$U130,"")</f>
        <v/>
      </c>
      <c r="FG138" s="255" t="str">
        <f>IF($EZ138='Classificação geral'!$I130,'Classificação geral'!$V130,"")</f>
        <v/>
      </c>
      <c r="FH138" s="255" t="str">
        <f>IF($EZ138='Classificação geral'!$I130,'Classificação geral'!$K130,"")</f>
        <v/>
      </c>
      <c r="FI138" s="255" t="str">
        <f>IF($EZ138='Classificação geral'!$I130,'Classificação geral'!$W130,"")</f>
        <v/>
      </c>
      <c r="FJ138" s="255" t="str">
        <f>IF($EZ138='Classificação geral'!$I130,'Classificação geral'!$Y130,"")</f>
        <v/>
      </c>
      <c r="FK138" s="255" t="str">
        <f>IF($EZ138='Classificação geral'!$I130,'Classificação geral'!$Z130,"")</f>
        <v/>
      </c>
      <c r="FL138" s="255" t="str">
        <f>IF($EZ138='Classificação geral'!$I130,'Classificação geral'!$L130,"")</f>
        <v/>
      </c>
      <c r="FM138" s="255" t="str">
        <f>IF($EZ138='Classificação geral'!$I130,'Classificação geral'!$M130,"")</f>
        <v/>
      </c>
      <c r="FN138" s="255" t="str">
        <f>IF($EZ138='Classificação geral'!$I130,'Classificação geral'!$AG130,"")</f>
        <v/>
      </c>
      <c r="FO138" s="256" t="str">
        <f>IFERROR(RANK(FN138,FN:FN,0)+ COUNTIF($FN$13:FN137,FN138),"")</f>
        <v/>
      </c>
      <c r="FP138" s="244"/>
      <c r="FQ138" s="254" t="str">
        <f>IFERROR(IF(AND('Classificação geral'!$H130="mas",'Classificação geral'!$I130=1,'Classificação geral'!$F130="Mini"),'Classificação geral'!$A130,""),"")</f>
        <v/>
      </c>
      <c r="FR138" s="254" t="str">
        <f>IFERROR(IF(AND('Classificação geral'!$H130="mas",'Classificação geral'!$I130=1,'Classificação geral'!$F130="Mini"),'Classificação geral'!$B130,""),"")</f>
        <v/>
      </c>
      <c r="FS138" s="255" t="str">
        <f>IF($FR138='Classificação geral'!$B130,'Classificação geral'!$C130,"")</f>
        <v/>
      </c>
      <c r="FT138" s="255" t="str">
        <f>IF($FR138='Classificação geral'!$B130,'Classificação geral'!$D130,"")</f>
        <v/>
      </c>
      <c r="FU138" s="255" t="str">
        <f>IF($FR138='Classificação geral'!$B130,'Classificação geral'!$H130,"")</f>
        <v/>
      </c>
      <c r="FV138" s="254" t="str">
        <f>IFERROR(IF(AND($FU138="mas",'Classificação geral'!$I130=1),'Classificação geral'!I130,""),"")</f>
        <v/>
      </c>
      <c r="FW138" s="254" t="str">
        <f>IFERROR(IF(AND($FU138="mas",'Classificação geral'!$I130=1),'Classificação geral'!N130,""),"")</f>
        <v/>
      </c>
      <c r="FX138" s="254" t="str">
        <f>IFERROR(IF(AND($FU138="mas",'Classificação geral'!$I130=1),'Classificação geral'!Q130,""),"")</f>
        <v/>
      </c>
      <c r="FY138" s="254" t="str">
        <f>IFERROR(IF(AND($FU138="mas",'Classificação geral'!$I130=1),'Classificação geral'!R130,""),"")</f>
        <v/>
      </c>
      <c r="FZ138" s="254" t="str">
        <f>IFERROR(IF(AND($FU138="mas",'Classificação geral'!$I130=1),'Classificação geral'!J130,""),"")</f>
        <v/>
      </c>
      <c r="GA138" s="254" t="str">
        <f>IFERROR(IF(AND($FU138="mas",'Classificação geral'!$I130=1),'Classificação geral'!S130,""),"")</f>
        <v/>
      </c>
      <c r="GB138" s="254" t="str">
        <f>IFERROR(IF(AND($FU138="mas",'Classificação geral'!$I130=1),'Classificação geral'!U130,""),"")</f>
        <v/>
      </c>
      <c r="GC138" s="254" t="str">
        <f>IFERROR(IF(AND($FU138="mas",'Classificação geral'!$I130=1),'Classificação geral'!V130,""),"")</f>
        <v/>
      </c>
      <c r="GD138" s="254" t="str">
        <f>IFERROR(IF(AND($FU138="mas",'Classificação geral'!$I130=1),'Classificação geral'!K130,""),"")</f>
        <v/>
      </c>
      <c r="GE138" s="254" t="str">
        <f>IFERROR(IF(AND($FU138="mas",'Classificação geral'!$I130=1),'Classificação geral'!W130,""),"")</f>
        <v/>
      </c>
      <c r="GF138" s="254" t="str">
        <f>IFERROR(IF(AND($FU138="mas",'Classificação geral'!$I130=1),'Classificação geral'!Y130,""),"")</f>
        <v/>
      </c>
      <c r="GG138" s="254" t="str">
        <f>IFERROR(IF(AND($FU138="mas",'Classificação geral'!$I130=1),'Classificação geral'!Z130,""),"")</f>
        <v/>
      </c>
      <c r="GH138" s="254" t="str">
        <f>IFERROR(IF(AND($FU138="mas",'Classificação geral'!$I130=1),'Classificação geral'!L130,""),"")</f>
        <v/>
      </c>
      <c r="GI138" s="254" t="str">
        <f>IFERROR(IF(AND($FU138="mas",'Classificação geral'!$I130=1),'Classificação geral'!M130,""),"")</f>
        <v/>
      </c>
      <c r="GJ138" s="302" t="str">
        <f>IFERROR(IF(AND($FU138="mas",'Classificação geral'!$I130=1),'Classificação geral'!AG130,""),"")</f>
        <v/>
      </c>
      <c r="GK138" s="256" t="str">
        <f>IFERROR(RANK(GJ138,GJ:GJ,0)+ COUNTIF($GJ$13:GJ137,GJ138),"")</f>
        <v/>
      </c>
      <c r="GL138" s="244"/>
      <c r="GM138" s="254" t="str">
        <f>IFERROR(IF(AND('Classificação geral'!$H130="fem",'Classificação geral'!$I130=2,'Classificação geral'!$F130="Mini"),'Classificação geral'!$A130,""),"")</f>
        <v/>
      </c>
      <c r="GN138" s="254" t="str">
        <f>IFERROR(IF(AND('Classificação geral'!$H130="fem",'Classificação geral'!$I130=2,'Classificação geral'!$F130="Mini"),'Classificação geral'!$B130,""),"")</f>
        <v/>
      </c>
      <c r="GO138" s="255" t="str">
        <f>IF($GN138='Classificação geral'!$B130,'Classificação geral'!$C130,"")</f>
        <v/>
      </c>
      <c r="GP138" s="255" t="str">
        <f>IF($GN138='Classificação geral'!$B130,'Classificação geral'!$D130,"")</f>
        <v/>
      </c>
      <c r="GQ138" s="255" t="str">
        <f>IF($GN138='Classificação geral'!$B130,'Classificação geral'!$H130,"")</f>
        <v/>
      </c>
      <c r="GR138" s="254" t="str">
        <f>IFERROR(IF(AND($GQ138="fem",'Classificação geral'!$I130=2),'Classificação geral'!I130,""),"")</f>
        <v/>
      </c>
      <c r="GS138" s="254" t="str">
        <f>IFERROR(IF(AND($GQ138="fem",'Classificação geral'!$I130=2),'Classificação geral'!N130,""),"")</f>
        <v/>
      </c>
      <c r="GT138" s="254" t="str">
        <f>IFERROR(IF(AND($GQ138="fem",'Classificação geral'!$I130=2),'Classificação geral'!Q130,""),"")</f>
        <v/>
      </c>
      <c r="GU138" s="254" t="str">
        <f>IFERROR(IF(AND($GQ138="fem",'Classificação geral'!$I130=2),'Classificação geral'!R130,""),"")</f>
        <v/>
      </c>
      <c r="GV138" s="254" t="str">
        <f>IFERROR(IF(AND($GQ138="fem",'Classificação geral'!$I130=2),'Classificação geral'!J130,""),"")</f>
        <v/>
      </c>
      <c r="GW138" s="254" t="str">
        <f>IFERROR(IF(AND($GQ138="fem",'Classificação geral'!$I130=2),'Classificação geral'!S130,""),"")</f>
        <v/>
      </c>
      <c r="GX138" s="254" t="str">
        <f>IFERROR(IF(AND($GQ138="fem",'Classificação geral'!$I130=2),'Classificação geral'!U130,""),"")</f>
        <v/>
      </c>
      <c r="GY138" s="254" t="str">
        <f>IFERROR(IF(AND($GQ138="fem",'Classificação geral'!$I130=2),'Classificação geral'!V130,""),"")</f>
        <v/>
      </c>
      <c r="GZ138" s="254" t="str">
        <f>IFERROR(IF(AND($GQ138="fem",'Classificação geral'!$I130=2),'Classificação geral'!K130,""),"")</f>
        <v/>
      </c>
      <c r="HA138" s="254" t="str">
        <f>IFERROR(IF(AND($GQ138="fem",'Classificação geral'!$I130=2),'Classificação geral'!W130,""),"")</f>
        <v/>
      </c>
      <c r="HB138" s="254" t="str">
        <f>IFERROR(IF(AND($GQ138="fem",'Classificação geral'!$I130=2),'Classificação geral'!Y130,""),"")</f>
        <v/>
      </c>
      <c r="HC138" s="254" t="str">
        <f>IFERROR(IF(AND($GQ138="fem",'Classificação geral'!$I130=2),'Classificação geral'!Z130,""),"")</f>
        <v/>
      </c>
      <c r="HD138" s="254" t="str">
        <f>IFERROR(IF(AND($GQ138="fem",'Classificação geral'!$I130=2),'Classificação geral'!L130,""),"")</f>
        <v/>
      </c>
      <c r="HE138" s="254" t="str">
        <f>IFERROR(IF(AND($GQ138="fem",'Classificação geral'!$I130=2),'Classificação geral'!M130,""),"")</f>
        <v/>
      </c>
      <c r="HF138" s="254" t="str">
        <f>IFERROR(IF(AND($GQ138="fem",'Classificação geral'!$I130=2),'Classificação geral'!AG130,""),"")</f>
        <v/>
      </c>
      <c r="HG138" s="256" t="str">
        <f>IFERROR(RANK(HF138,HF:HF,0)+ COUNTIF(HF$13:$HF136,HF138),"")</f>
        <v/>
      </c>
      <c r="HH138" s="244"/>
      <c r="HI138" s="254" t="str">
        <f>IFERROR(IF(AND('Classificação geral'!$H130="mas",'Classificação geral'!$I130=2,'Classificação geral'!$F130="Mini"),'Classificação geral'!$A130,""),"")</f>
        <v/>
      </c>
      <c r="HJ138" s="254" t="str">
        <f>IFERROR(IF(AND('Classificação geral'!$H130="mas",'Classificação geral'!$I130=2,'Classificação geral'!$F130="Mini"),'Classificação geral'!$B130,""),"")</f>
        <v/>
      </c>
      <c r="HK138" s="255" t="str">
        <f>IF($HJ138='Classificação geral'!$B130,'Classificação geral'!$C130,"")</f>
        <v/>
      </c>
      <c r="HL138" s="255" t="str">
        <f>IF($HJ138='Classificação geral'!$B130,'Classificação geral'!$D130,"")</f>
        <v/>
      </c>
      <c r="HM138" s="255" t="str">
        <f>IF($HJ138='Classificação geral'!$B130,'Classificação geral'!$H130,"")</f>
        <v/>
      </c>
      <c r="HN138" s="254" t="str">
        <f>IFERROR(IF(AND($HM138="mas",'Classificação geral'!$I130=2),'Classificação geral'!I130,""),"")</f>
        <v/>
      </c>
      <c r="HO138" s="254" t="str">
        <f>IFERROR(IF(AND($HM138="mas",'Classificação geral'!$I130=2),'Classificação geral'!N130,""),"")</f>
        <v/>
      </c>
      <c r="HP138" s="254" t="str">
        <f>IFERROR(IF(AND($HM138="mas",'Classificação geral'!$I130=2),'Classificação geral'!Q130,""),"")</f>
        <v/>
      </c>
      <c r="HQ138" s="254" t="str">
        <f>IFERROR(IF(AND($HM138="mas",'Classificação geral'!$I130=2),'Classificação geral'!R130,""),"")</f>
        <v/>
      </c>
      <c r="HR138" s="254" t="str">
        <f>IFERROR(IF(AND($HM138="mas",'Classificação geral'!$I130=2),'Classificação geral'!J130,""),"")</f>
        <v/>
      </c>
      <c r="HS138" s="254" t="str">
        <f>IFERROR(IF(AND($HM138="mas",'Classificação geral'!$I130=2),'Classificação geral'!S130,""),"")</f>
        <v/>
      </c>
      <c r="HT138" s="254" t="str">
        <f>IFERROR(IF(AND($HM138="mas",'Classificação geral'!$I130=2),'Classificação geral'!U130,""),"")</f>
        <v/>
      </c>
      <c r="HU138" s="254" t="str">
        <f>IFERROR(IF(AND($HM138="mas",'Classificação geral'!$I130=2),'Classificação geral'!V130,""),"")</f>
        <v/>
      </c>
      <c r="HV138" s="254" t="str">
        <f>IFERROR(IF(AND($HM138="mas",'Classificação geral'!$I130=2),'Classificação geral'!J130,""),"")</f>
        <v/>
      </c>
      <c r="HW138" s="254" t="str">
        <f>IFERROR(IF(AND($HM138="mas",'Classificação geral'!$I130=2),'Classificação geral'!W130,""),"")</f>
        <v/>
      </c>
      <c r="HX138" s="254" t="str">
        <f>IFERROR(IF(AND($HM138="mas",'Classificação geral'!$I130=2),'Classificação geral'!Y130,""),"")</f>
        <v/>
      </c>
      <c r="HY138" s="254" t="str">
        <f>IFERROR(IF(AND($HM138="mas",'Classificação geral'!$I130=2),'Classificação geral'!Z130,""),"")</f>
        <v/>
      </c>
      <c r="HZ138" s="254" t="str">
        <f>IFERROR(IF(AND($HM138="mas",'Classificação geral'!$I130=2),'Classificação geral'!L130,""),"")</f>
        <v/>
      </c>
      <c r="IA138" s="254" t="str">
        <f>IFERROR(IF(AND($HM138="mas",'Classificação geral'!$I130=2),'Classificação geral'!$AG130,""),"")</f>
        <v/>
      </c>
      <c r="IB138" s="256" t="str">
        <f>IFERROR(RANK(IA138,IA:IA,0)+ COUNTIF($IA$13:IA$13,IA138),"")</f>
        <v/>
      </c>
      <c r="IC138" s="244"/>
      <c r="ID138" s="254" t="str">
        <f>IFERROR(IF(AND('Classificação geral'!$H130="fem",'Classificação geral'!$I130=3,'Classificação geral'!$F130="Mini"),'Classificação geral'!$A130,""),"")</f>
        <v/>
      </c>
      <c r="IE138" s="254" t="str">
        <f>IFERROR(IF(AND('Classificação geral'!$H130="fem",'Classificação geral'!$I130=3,'Classificação geral'!$F130="Mini"),'Classificação geral'!$B130,""),"")</f>
        <v/>
      </c>
      <c r="IF138" s="255" t="str">
        <f>IF($IE138='Classificação geral'!$B130,'Classificação geral'!$C130,"")</f>
        <v/>
      </c>
      <c r="IG138" s="255" t="str">
        <f>IF($IE138='Classificação geral'!$B130,'Classificação geral'!$D130,"")</f>
        <v/>
      </c>
      <c r="IH138" s="255" t="str">
        <f>IF($IE138='Classificação geral'!$B130,'Classificação geral'!$H130,"")</f>
        <v/>
      </c>
      <c r="II138" s="255" t="str">
        <f>IF($IH138='Classificação geral'!$H130,'Classificação geral'!$I130,"")</f>
        <v/>
      </c>
      <c r="IJ138" s="255" t="str">
        <f>IF($II138='Classificação geral'!$I130,'Classificação geral'!$N130,"")</f>
        <v/>
      </c>
      <c r="IK138" s="255" t="str">
        <f>IF($II138='Classificação geral'!$I130,'Classificação geral'!$Q130,"")</f>
        <v/>
      </c>
      <c r="IL138" s="255" t="str">
        <f>IF($II138='Classificação geral'!$I130,'Classificação geral'!$R130,"")</f>
        <v/>
      </c>
      <c r="IM138" s="255" t="str">
        <f>IF($II138='Classificação geral'!$I130,'Classificação geral'!$J130,"")</f>
        <v/>
      </c>
      <c r="IN138" s="255" t="str">
        <f>IF($II138='Classificação geral'!$I130,'Classificação geral'!$S130,"")</f>
        <v/>
      </c>
      <c r="IO138" s="255" t="str">
        <f>IF($II138='Classificação geral'!$I130,'Classificação geral'!$U130,"")</f>
        <v/>
      </c>
      <c r="IP138" s="255" t="str">
        <f>IF($II138='Classificação geral'!$I130,'Classificação geral'!$V130,"")</f>
        <v/>
      </c>
      <c r="IQ138" s="255" t="str">
        <f>IF($II138='Classificação geral'!$I130,'Classificação geral'!$K130,"")</f>
        <v/>
      </c>
      <c r="IR138" s="255" t="str">
        <f>IF($II138='Classificação geral'!$I130,'Classificação geral'!$W130,"")</f>
        <v/>
      </c>
      <c r="IS138" s="255" t="str">
        <f>IF($II138='Classificação geral'!$I130,'Classificação geral'!$Y130,"")</f>
        <v/>
      </c>
      <c r="IT138" s="255" t="str">
        <f>IF($II138='Classificação geral'!$I130,'Classificação geral'!$Z130,"")</f>
        <v/>
      </c>
      <c r="IU138" s="255" t="str">
        <f>IF($II138='Classificação geral'!$I130,'Classificação geral'!$L130,"")</f>
        <v/>
      </c>
      <c r="IV138" s="255" t="str">
        <f>IF($II138='Classificação geral'!$I130,'Classificação geral'!$M130,"")</f>
        <v/>
      </c>
      <c r="IW138" s="255" t="str">
        <f>IF($II138='Classificação geral'!$I130,'Classificação geral'!$AG130,"")</f>
        <v/>
      </c>
      <c r="IX138" s="256" t="str">
        <f>IFERROR(RANK(IW138,IW:IW,0)+ COUNTIF($IW$13:IW136,IW138),"")</f>
        <v/>
      </c>
      <c r="IY138" s="244"/>
      <c r="IZ138" s="254" t="str">
        <f>IFERROR(IF(AND('Classificação geral'!$H130="mas",'Classificação geral'!$I130=3,'Classificação geral'!$F130="Mini"),'Classificação geral'!$A130,""),"")</f>
        <v/>
      </c>
      <c r="JA138" s="254" t="str">
        <f>IFERROR(IF(AND('Classificação geral'!$H130="mas",'Classificação geral'!$I130=3,'Classificação geral'!$F130="Mini"),'Classificação geral'!$B130,""),"")</f>
        <v/>
      </c>
      <c r="JB138" s="255" t="str">
        <f>IF($JA138='Classificação geral'!$B130,'Classificação geral'!$C130,"")</f>
        <v/>
      </c>
      <c r="JC138" s="255" t="str">
        <f>IF($JA138='Classificação geral'!$B130,'Classificação geral'!$D130,"")</f>
        <v/>
      </c>
      <c r="JD138" s="255" t="str">
        <f>IF($JA138='Classificação geral'!$B130,'Classificação geral'!$H130,"")</f>
        <v/>
      </c>
      <c r="JE138" s="254" t="str">
        <f>IFERROR(IF(AND($JD138="mas",'Classificação geral'!$I130=3),'Classificação geral'!I130,""),"")</f>
        <v/>
      </c>
      <c r="JF138" s="254" t="str">
        <f>IFERROR(IF(AND($JD138="mas",'Classificação geral'!$I130=3),'Classificação geral'!N130,""),"")</f>
        <v/>
      </c>
      <c r="JG138" s="254" t="str">
        <f>IFERROR(IF(AND($JD138="mas",'Classificação geral'!$I130=3),'Classificação geral'!Q130,""),"")</f>
        <v/>
      </c>
      <c r="JH138" s="254" t="str">
        <f>IFERROR(IF(AND($JD138="mas",'Classificação geral'!$I130=3),'Classificação geral'!R130,""),"")</f>
        <v/>
      </c>
      <c r="JI138" s="254" t="str">
        <f>IFERROR(IF(AND($JD138="mas",'Classificação geral'!$I130=3),'Classificação geral'!J130,""),"")</f>
        <v/>
      </c>
      <c r="JJ138" s="254" t="str">
        <f>IFERROR(IF(AND($JD138="mas",'Classificação geral'!$I130=3),'Classificação geral'!S130,""),"")</f>
        <v/>
      </c>
      <c r="JK138" s="254" t="str">
        <f>IFERROR(IF(AND($JD138="mas",'Classificação geral'!$I130=3),'Classificação geral'!U130,""),"")</f>
        <v/>
      </c>
      <c r="JL138" s="254" t="str">
        <f>IFERROR(IF(AND($JD138="mas",'Classificação geral'!$I130=3),'Classificação geral'!V130,""),"")</f>
        <v/>
      </c>
      <c r="JM138" s="254" t="str">
        <f>IFERROR(IF(AND($JD138="mas",'Classificação geral'!$I130=3),'Classificação geral'!K130,""),"")</f>
        <v/>
      </c>
      <c r="JN138" s="254" t="str">
        <f>IFERROR(IF(AND($JD138="mas",'Classificação geral'!$I130=3),'Classificação geral'!W130,""),"")</f>
        <v/>
      </c>
      <c r="JO138" s="254" t="str">
        <f>IFERROR(IF(AND($JD138="mas",'Classificação geral'!$I130=3),'Classificação geral'!Y130,""),"")</f>
        <v/>
      </c>
      <c r="JP138" s="254" t="str">
        <f>IFERROR(IF(AND($JD138="mas",'Classificação geral'!$I130=3),'Classificação geral'!Z130,""),"")</f>
        <v/>
      </c>
      <c r="JQ138" s="254" t="str">
        <f>IFERROR(IF(AND($JD138="mas",'Classificação geral'!$I130=3),'Classificação geral'!L130,""),"")</f>
        <v/>
      </c>
      <c r="JR138" s="254" t="str">
        <f>IFERROR(IF(AND($JD138="mas",'Classificação geral'!$I130=3),'Classificação geral'!$AG130,""),"")</f>
        <v/>
      </c>
      <c r="JS138" s="256" t="str">
        <f>IFERROR(RANK(JR138,JR:JR,0)+ COUNTIF(JR$13:$JR136,JR138),"")</f>
        <v/>
      </c>
      <c r="JT138" s="240"/>
      <c r="JU138" s="240"/>
      <c r="JV138" s="240"/>
      <c r="JW138" s="240"/>
      <c r="JX138" s="240"/>
      <c r="JY138" s="240"/>
      <c r="JZ138" s="240"/>
      <c r="KA138" s="240"/>
      <c r="KB138" s="240"/>
    </row>
    <row r="139" spans="1:288" ht="24.75" customHeight="1" x14ac:dyDescent="0.35">
      <c r="A139" s="21"/>
      <c r="B139" s="236"/>
      <c r="C139" s="235"/>
      <c r="D139" s="235"/>
      <c r="E139" s="235"/>
      <c r="F139" s="21"/>
      <c r="G139" s="21"/>
      <c r="H139" s="21"/>
      <c r="I139" s="21"/>
      <c r="J139" s="21"/>
      <c r="K139" s="21"/>
      <c r="L139" s="21"/>
      <c r="M139" s="21"/>
      <c r="N139" s="21"/>
      <c r="O139" s="21"/>
      <c r="P139" s="21"/>
      <c r="Q139" s="21"/>
      <c r="R139" s="21"/>
      <c r="S139" s="21"/>
      <c r="T139" s="21"/>
      <c r="U139" s="21"/>
      <c r="V139" s="21"/>
      <c r="W139" s="21"/>
      <c r="X139" s="21"/>
      <c r="Y139" s="236"/>
      <c r="Z139" s="235"/>
      <c r="AA139" s="235"/>
      <c r="AB139" s="235"/>
      <c r="AC139" s="21"/>
      <c r="AD139" s="21"/>
      <c r="AE139" s="21"/>
      <c r="AF139" s="21"/>
      <c r="AG139" s="21"/>
      <c r="AH139" s="21"/>
      <c r="AI139" s="21"/>
      <c r="AJ139" s="21"/>
      <c r="AK139" s="21"/>
      <c r="AL139" s="21"/>
      <c r="AM139" s="21"/>
      <c r="AN139" s="21"/>
      <c r="AO139" s="21"/>
      <c r="AP139" s="21"/>
      <c r="AQ139" s="21"/>
      <c r="AR139" s="21"/>
      <c r="AS139" s="21"/>
      <c r="AT139" s="21"/>
      <c r="AU139" s="21"/>
      <c r="AV139" s="21"/>
      <c r="AW139" s="235"/>
      <c r="AX139" s="235"/>
      <c r="AY139" s="236"/>
      <c r="AZ139" s="21"/>
      <c r="BA139" s="21"/>
      <c r="BB139" s="21"/>
      <c r="BC139" s="21"/>
      <c r="BD139" s="21"/>
      <c r="BE139" s="21"/>
      <c r="BF139" s="21"/>
      <c r="BG139" s="21"/>
      <c r="BH139" s="21"/>
      <c r="BI139" s="21"/>
      <c r="BJ139" s="21"/>
      <c r="BK139" s="21"/>
      <c r="BL139" s="21"/>
      <c r="BM139" s="21"/>
      <c r="BN139" s="21"/>
      <c r="BO139" s="21"/>
      <c r="BP139" s="21"/>
      <c r="BQ139" s="21"/>
      <c r="BR139" s="21"/>
      <c r="BS139" s="21"/>
      <c r="BT139" s="235"/>
      <c r="BU139" s="235"/>
      <c r="BV139" s="236"/>
      <c r="BW139" s="21"/>
      <c r="BX139" s="21"/>
      <c r="BY139" s="21"/>
      <c r="BZ139" s="21"/>
      <c r="CA139" s="21"/>
      <c r="CB139" s="21"/>
      <c r="CC139" s="21"/>
      <c r="CD139" s="21"/>
      <c r="CE139" s="21"/>
      <c r="CF139" s="21"/>
      <c r="CG139" s="21"/>
      <c r="CH139" s="21"/>
      <c r="CI139" s="21"/>
      <c r="CJ139" s="21"/>
      <c r="CK139" s="21"/>
      <c r="CL139" s="21"/>
      <c r="CM139" s="21"/>
      <c r="CN139" s="21"/>
      <c r="CO139" s="21"/>
      <c r="CP139" s="236"/>
      <c r="CQ139" s="235"/>
      <c r="CR139" s="235"/>
      <c r="CS139" s="235"/>
      <c r="CT139" s="21"/>
      <c r="CU139" s="21"/>
      <c r="CV139" s="21"/>
      <c r="CW139" s="21"/>
      <c r="CX139" s="21"/>
      <c r="CY139" s="21"/>
      <c r="CZ139" s="21"/>
      <c r="DA139" s="21"/>
      <c r="DB139" s="21"/>
      <c r="DC139" s="21"/>
      <c r="DD139" s="21"/>
      <c r="DE139" s="21"/>
      <c r="DF139" s="21"/>
      <c r="DG139" s="21"/>
      <c r="DH139" s="21"/>
      <c r="DI139" s="21"/>
      <c r="DJ139" s="21"/>
      <c r="DK139" s="21"/>
      <c r="DL139" s="21"/>
      <c r="DM139" s="236"/>
      <c r="DN139" s="235"/>
      <c r="DO139" s="235"/>
      <c r="DP139" s="235"/>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54" t="str">
        <f>IFERROR(IF(AND('Classificação geral'!$H131="FEM",'Classificação geral'!$I131=1,'Classificação geral'!$F131="Mini"),'Classificação geral'!$A131,""),"")</f>
        <v/>
      </c>
      <c r="EV139" s="254" t="str">
        <f>IFERROR(IF(AND('Classificação geral'!$H131="FEM",'Classificação geral'!$I131=1,'Classificação geral'!F131="Mini"),'Classificação geral'!$B131,""),"")</f>
        <v/>
      </c>
      <c r="EW139" s="255" t="str">
        <f>IF($EV139='Classificação geral'!$B131,'Classificação geral'!$C131,"")</f>
        <v/>
      </c>
      <c r="EX139" s="255" t="str">
        <f>IF($EV139='Classificação geral'!$B131,'Classificação geral'!$D131,"")</f>
        <v/>
      </c>
      <c r="EY139" s="255" t="str">
        <f>IF($EV139='Classificação geral'!$B131,'Classificação geral'!$H131,"")</f>
        <v/>
      </c>
      <c r="EZ139" s="255" t="str">
        <f>IF($EY139='Classificação geral'!$H131,'Classificação geral'!$I131,"")</f>
        <v/>
      </c>
      <c r="FA139" s="255" t="str">
        <f>IF($EZ139='Classificação geral'!$I131,'Classificação geral'!$N131,"")</f>
        <v/>
      </c>
      <c r="FB139" s="255" t="str">
        <f>IF($EZ139='Classificação geral'!$I131,'Classificação geral'!$Q131,"")</f>
        <v/>
      </c>
      <c r="FC139" s="255" t="str">
        <f>IF($EZ139='Classificação geral'!$I131,'Classificação geral'!$R131,"")</f>
        <v/>
      </c>
      <c r="FD139" s="255" t="str">
        <f>IF($EZ139='Classificação geral'!$I131,'Classificação geral'!$J131,"")</f>
        <v/>
      </c>
      <c r="FE139" s="255" t="str">
        <f>IF($EZ139='Classificação geral'!$I131,'Classificação geral'!$S131,"")</f>
        <v/>
      </c>
      <c r="FF139" s="255" t="str">
        <f>IF($EZ139='Classificação geral'!$I131,'Classificação geral'!$U131,"")</f>
        <v/>
      </c>
      <c r="FG139" s="255" t="str">
        <f>IF($EZ139='Classificação geral'!$I131,'Classificação geral'!$V131,"")</f>
        <v/>
      </c>
      <c r="FH139" s="255" t="str">
        <f>IF($EZ139='Classificação geral'!$I131,'Classificação geral'!$K131,"")</f>
        <v/>
      </c>
      <c r="FI139" s="255" t="str">
        <f>IF($EZ139='Classificação geral'!$I131,'Classificação geral'!$W131,"")</f>
        <v/>
      </c>
      <c r="FJ139" s="255" t="str">
        <f>IF($EZ139='Classificação geral'!$I131,'Classificação geral'!$Y131,"")</f>
        <v/>
      </c>
      <c r="FK139" s="255" t="str">
        <f>IF($EZ139='Classificação geral'!$I131,'Classificação geral'!$Z131,"")</f>
        <v/>
      </c>
      <c r="FL139" s="255" t="str">
        <f>IF($EZ139='Classificação geral'!$I131,'Classificação geral'!$L131,"")</f>
        <v/>
      </c>
      <c r="FM139" s="255" t="str">
        <f>IF($EZ139='Classificação geral'!$I131,'Classificação geral'!$M131,"")</f>
        <v/>
      </c>
      <c r="FN139" s="255" t="str">
        <f>IF($EZ139='Classificação geral'!$I131,'Classificação geral'!$AG131,"")</f>
        <v/>
      </c>
      <c r="FO139" s="256" t="str">
        <f>IFERROR(RANK(FN139,FN:FN,0)+ COUNTIF($FN$13:FN138,FN139),"")</f>
        <v/>
      </c>
      <c r="FP139" s="244"/>
      <c r="FQ139" s="254" t="str">
        <f>IFERROR(IF(AND('Classificação geral'!$H131="mas",'Classificação geral'!$I131=1,'Classificação geral'!$F131="Mini"),'Classificação geral'!$A131,""),"")</f>
        <v/>
      </c>
      <c r="FR139" s="254" t="str">
        <f>IFERROR(IF(AND('Classificação geral'!$H131="mas",'Classificação geral'!$I131=1,'Classificação geral'!$F131="Mini"),'Classificação geral'!$B131,""),"")</f>
        <v/>
      </c>
      <c r="FS139" s="255" t="str">
        <f>IF($FR139='Classificação geral'!$B131,'Classificação geral'!$C131,"")</f>
        <v/>
      </c>
      <c r="FT139" s="255" t="str">
        <f>IF($FR139='Classificação geral'!$B131,'Classificação geral'!$D131,"")</f>
        <v/>
      </c>
      <c r="FU139" s="255" t="str">
        <f>IF($FR139='Classificação geral'!$B131,'Classificação geral'!$H131,"")</f>
        <v/>
      </c>
      <c r="FV139" s="254" t="str">
        <f>IFERROR(IF(AND($FU139="mas",'Classificação geral'!$I131=1),'Classificação geral'!I131,""),"")</f>
        <v/>
      </c>
      <c r="FW139" s="254" t="str">
        <f>IFERROR(IF(AND($FU139="mas",'Classificação geral'!$I131=1),'Classificação geral'!N131,""),"")</f>
        <v/>
      </c>
      <c r="FX139" s="254" t="str">
        <f>IFERROR(IF(AND($FU139="mas",'Classificação geral'!$I131=1),'Classificação geral'!Q131,""),"")</f>
        <v/>
      </c>
      <c r="FY139" s="254" t="str">
        <f>IFERROR(IF(AND($FU139="mas",'Classificação geral'!$I131=1),'Classificação geral'!R131,""),"")</f>
        <v/>
      </c>
      <c r="FZ139" s="254" t="str">
        <f>IFERROR(IF(AND($FU139="mas",'Classificação geral'!$I131=1),'Classificação geral'!J131,""),"")</f>
        <v/>
      </c>
      <c r="GA139" s="254" t="str">
        <f>IFERROR(IF(AND($FU139="mas",'Classificação geral'!$I131=1),'Classificação geral'!S131,""),"")</f>
        <v/>
      </c>
      <c r="GB139" s="254" t="str">
        <f>IFERROR(IF(AND($FU139="mas",'Classificação geral'!$I131=1),'Classificação geral'!U131,""),"")</f>
        <v/>
      </c>
      <c r="GC139" s="254" t="str">
        <f>IFERROR(IF(AND($FU139="mas",'Classificação geral'!$I131=1),'Classificação geral'!V131,""),"")</f>
        <v/>
      </c>
      <c r="GD139" s="254" t="str">
        <f>IFERROR(IF(AND($FU139="mas",'Classificação geral'!$I131=1),'Classificação geral'!K131,""),"")</f>
        <v/>
      </c>
      <c r="GE139" s="254" t="str">
        <f>IFERROR(IF(AND($FU139="mas",'Classificação geral'!$I131=1),'Classificação geral'!W131,""),"")</f>
        <v/>
      </c>
      <c r="GF139" s="254" t="str">
        <f>IFERROR(IF(AND($FU139="mas",'Classificação geral'!$I131=1),'Classificação geral'!Y131,""),"")</f>
        <v/>
      </c>
      <c r="GG139" s="254" t="str">
        <f>IFERROR(IF(AND($FU139="mas",'Classificação geral'!$I131=1),'Classificação geral'!Z131,""),"")</f>
        <v/>
      </c>
      <c r="GH139" s="254" t="str">
        <f>IFERROR(IF(AND($FU139="mas",'Classificação geral'!$I131=1),'Classificação geral'!L131,""),"")</f>
        <v/>
      </c>
      <c r="GI139" s="254" t="str">
        <f>IFERROR(IF(AND($FU139="mas",'Classificação geral'!$I131=1),'Classificação geral'!M131,""),"")</f>
        <v/>
      </c>
      <c r="GJ139" s="302" t="str">
        <f>IFERROR(IF(AND($FU139="mas",'Classificação geral'!$I131=1),'Classificação geral'!AG131,""),"")</f>
        <v/>
      </c>
      <c r="GK139" s="256" t="str">
        <f>IFERROR(RANK(GJ139,GJ:GJ,0)+ COUNTIF($GJ$13:GJ138,GJ139),"")</f>
        <v/>
      </c>
      <c r="GL139" s="244"/>
      <c r="GM139" s="254" t="str">
        <f>IFERROR(IF(AND('Classificação geral'!$H131="fem",'Classificação geral'!$I131=2,'Classificação geral'!$F131="Mini"),'Classificação geral'!$A131,""),"")</f>
        <v/>
      </c>
      <c r="GN139" s="254" t="str">
        <f>IFERROR(IF(AND('Classificação geral'!$H131="fem",'Classificação geral'!$I131=2,'Classificação geral'!$F131="Mini"),'Classificação geral'!$B131,""),"")</f>
        <v/>
      </c>
      <c r="GO139" s="255" t="str">
        <f>IF($GN139='Classificação geral'!$B131,'Classificação geral'!$C131,"")</f>
        <v/>
      </c>
      <c r="GP139" s="255" t="str">
        <f>IF($GN139='Classificação geral'!$B131,'Classificação geral'!$D131,"")</f>
        <v/>
      </c>
      <c r="GQ139" s="255" t="str">
        <f>IF($GN139='Classificação geral'!$B131,'Classificação geral'!$H131,"")</f>
        <v/>
      </c>
      <c r="GR139" s="254" t="str">
        <f>IFERROR(IF(AND($GQ139="fem",'Classificação geral'!$I131=2),'Classificação geral'!I131,""),"")</f>
        <v/>
      </c>
      <c r="GS139" s="254" t="str">
        <f>IFERROR(IF(AND($GQ139="fem",'Classificação geral'!$I131=2),'Classificação geral'!N131,""),"")</f>
        <v/>
      </c>
      <c r="GT139" s="254" t="str">
        <f>IFERROR(IF(AND($GQ139="fem",'Classificação geral'!$I131=2),'Classificação geral'!Q131,""),"")</f>
        <v/>
      </c>
      <c r="GU139" s="254" t="str">
        <f>IFERROR(IF(AND($GQ139="fem",'Classificação geral'!$I131=2),'Classificação geral'!R131,""),"")</f>
        <v/>
      </c>
      <c r="GV139" s="254" t="str">
        <f>IFERROR(IF(AND($GQ139="fem",'Classificação geral'!$I131=2),'Classificação geral'!J131,""),"")</f>
        <v/>
      </c>
      <c r="GW139" s="254" t="str">
        <f>IFERROR(IF(AND($GQ139="fem",'Classificação geral'!$I131=2),'Classificação geral'!S131,""),"")</f>
        <v/>
      </c>
      <c r="GX139" s="254" t="str">
        <f>IFERROR(IF(AND($GQ139="fem",'Classificação geral'!$I131=2),'Classificação geral'!U131,""),"")</f>
        <v/>
      </c>
      <c r="GY139" s="254" t="str">
        <f>IFERROR(IF(AND($GQ139="fem",'Classificação geral'!$I131=2),'Classificação geral'!V131,""),"")</f>
        <v/>
      </c>
      <c r="GZ139" s="254" t="str">
        <f>IFERROR(IF(AND($GQ139="fem",'Classificação geral'!$I131=2),'Classificação geral'!K131,""),"")</f>
        <v/>
      </c>
      <c r="HA139" s="254" t="str">
        <f>IFERROR(IF(AND($GQ139="fem",'Classificação geral'!$I131=2),'Classificação geral'!W131,""),"")</f>
        <v/>
      </c>
      <c r="HB139" s="254" t="str">
        <f>IFERROR(IF(AND($GQ139="fem",'Classificação geral'!$I131=2),'Classificação geral'!Y131,""),"")</f>
        <v/>
      </c>
      <c r="HC139" s="254" t="str">
        <f>IFERROR(IF(AND($GQ139="fem",'Classificação geral'!$I131=2),'Classificação geral'!Z131,""),"")</f>
        <v/>
      </c>
      <c r="HD139" s="254" t="str">
        <f>IFERROR(IF(AND($GQ139="fem",'Classificação geral'!$I131=2),'Classificação geral'!L131,""),"")</f>
        <v/>
      </c>
      <c r="HE139" s="254" t="str">
        <f>IFERROR(IF(AND($GQ139="fem",'Classificação geral'!$I131=2),'Classificação geral'!M131,""),"")</f>
        <v/>
      </c>
      <c r="HF139" s="254" t="str">
        <f>IFERROR(IF(AND($GQ139="fem",'Classificação geral'!$I131=2),'Classificação geral'!AG131,""),"")</f>
        <v/>
      </c>
      <c r="HG139" s="256" t="str">
        <f>IFERROR(RANK(HF139,HF:HF,0)+ COUNTIF(HF$13:$HF137,HF139),"")</f>
        <v/>
      </c>
      <c r="HH139" s="244"/>
      <c r="HI139" s="254" t="str">
        <f>IFERROR(IF(AND('Classificação geral'!$H131="mas",'Classificação geral'!$I131=2,'Classificação geral'!$F131="Mini"),'Classificação geral'!$A131,""),"")</f>
        <v/>
      </c>
      <c r="HJ139" s="254" t="str">
        <f>IFERROR(IF(AND('Classificação geral'!$H131="mas",'Classificação geral'!$I131=2,'Classificação geral'!$F131="Mini"),'Classificação geral'!$B131,""),"")</f>
        <v/>
      </c>
      <c r="HK139" s="255" t="str">
        <f>IF($HJ139='Classificação geral'!$B131,'Classificação geral'!$C131,"")</f>
        <v/>
      </c>
      <c r="HL139" s="255" t="str">
        <f>IF($HJ139='Classificação geral'!$B131,'Classificação geral'!$D131,"")</f>
        <v/>
      </c>
      <c r="HM139" s="255" t="str">
        <f>IF($HJ139='Classificação geral'!$B131,'Classificação geral'!$H131,"")</f>
        <v/>
      </c>
      <c r="HN139" s="254" t="str">
        <f>IFERROR(IF(AND($HM139="mas",'Classificação geral'!$I131=2),'Classificação geral'!I131,""),"")</f>
        <v/>
      </c>
      <c r="HO139" s="254" t="str">
        <f>IFERROR(IF(AND($HM139="mas",'Classificação geral'!$I131=2),'Classificação geral'!N131,""),"")</f>
        <v/>
      </c>
      <c r="HP139" s="254" t="str">
        <f>IFERROR(IF(AND($HM139="mas",'Classificação geral'!$I131=2),'Classificação geral'!Q131,""),"")</f>
        <v/>
      </c>
      <c r="HQ139" s="254" t="str">
        <f>IFERROR(IF(AND($HM139="mas",'Classificação geral'!$I131=2),'Classificação geral'!R131,""),"")</f>
        <v/>
      </c>
      <c r="HR139" s="254" t="str">
        <f>IFERROR(IF(AND($HM139="mas",'Classificação geral'!$I131=2),'Classificação geral'!J131,""),"")</f>
        <v/>
      </c>
      <c r="HS139" s="254" t="str">
        <f>IFERROR(IF(AND($HM139="mas",'Classificação geral'!$I131=2),'Classificação geral'!S131,""),"")</f>
        <v/>
      </c>
      <c r="HT139" s="254" t="str">
        <f>IFERROR(IF(AND($HM139="mas",'Classificação geral'!$I131=2),'Classificação geral'!U131,""),"")</f>
        <v/>
      </c>
      <c r="HU139" s="254" t="str">
        <f>IFERROR(IF(AND($HM139="mas",'Classificação geral'!$I131=2),'Classificação geral'!V131,""),"")</f>
        <v/>
      </c>
      <c r="HV139" s="254" t="str">
        <f>IFERROR(IF(AND($HM139="mas",'Classificação geral'!$I131=2),'Classificação geral'!J131,""),"")</f>
        <v/>
      </c>
      <c r="HW139" s="254" t="str">
        <f>IFERROR(IF(AND($HM139="mas",'Classificação geral'!$I131=2),'Classificação geral'!W131,""),"")</f>
        <v/>
      </c>
      <c r="HX139" s="254" t="str">
        <f>IFERROR(IF(AND($HM139="mas",'Classificação geral'!$I131=2),'Classificação geral'!Y131,""),"")</f>
        <v/>
      </c>
      <c r="HY139" s="254" t="str">
        <f>IFERROR(IF(AND($HM139="mas",'Classificação geral'!$I131=2),'Classificação geral'!Z131,""),"")</f>
        <v/>
      </c>
      <c r="HZ139" s="254" t="str">
        <f>IFERROR(IF(AND($HM139="mas",'Classificação geral'!$I131=2),'Classificação geral'!L131,""),"")</f>
        <v/>
      </c>
      <c r="IA139" s="254" t="str">
        <f>IFERROR(IF(AND($HM139="mas",'Classificação geral'!$I131=2),'Classificação geral'!$AG131,""),"")</f>
        <v/>
      </c>
      <c r="IB139" s="256" t="str">
        <f>IFERROR(RANK(IA139,IA:IA,0)+ COUNTIF($IA$13:IA$13,IA139),"")</f>
        <v/>
      </c>
      <c r="IC139" s="244"/>
      <c r="ID139" s="254" t="str">
        <f>IFERROR(IF(AND('Classificação geral'!$H131="fem",'Classificação geral'!$I131=3,'Classificação geral'!$F131="Mini"),'Classificação geral'!$A131,""),"")</f>
        <v/>
      </c>
      <c r="IE139" s="254" t="str">
        <f>IFERROR(IF(AND('Classificação geral'!$H131="fem",'Classificação geral'!$I131=3,'Classificação geral'!$F131="Mini"),'Classificação geral'!$B131,""),"")</f>
        <v/>
      </c>
      <c r="IF139" s="255" t="str">
        <f>IF($IE139='Classificação geral'!$B131,'Classificação geral'!$C131,"")</f>
        <v/>
      </c>
      <c r="IG139" s="255" t="str">
        <f>IF($IE139='Classificação geral'!$B131,'Classificação geral'!$D131,"")</f>
        <v/>
      </c>
      <c r="IH139" s="255" t="str">
        <f>IF($IE139='Classificação geral'!$B131,'Classificação geral'!$H131,"")</f>
        <v/>
      </c>
      <c r="II139" s="255" t="str">
        <f>IF($IH139='Classificação geral'!$H131,'Classificação geral'!$I131,"")</f>
        <v/>
      </c>
      <c r="IJ139" s="255" t="str">
        <f>IF($II139='Classificação geral'!$I131,'Classificação geral'!$N131,"")</f>
        <v/>
      </c>
      <c r="IK139" s="255" t="str">
        <f>IF($II139='Classificação geral'!$I131,'Classificação geral'!$Q131,"")</f>
        <v/>
      </c>
      <c r="IL139" s="255" t="str">
        <f>IF($II139='Classificação geral'!$I131,'Classificação geral'!$R131,"")</f>
        <v/>
      </c>
      <c r="IM139" s="255" t="str">
        <f>IF($II139='Classificação geral'!$I131,'Classificação geral'!$J131,"")</f>
        <v/>
      </c>
      <c r="IN139" s="255" t="str">
        <f>IF($II139='Classificação geral'!$I131,'Classificação geral'!$S131,"")</f>
        <v/>
      </c>
      <c r="IO139" s="255" t="str">
        <f>IF($II139='Classificação geral'!$I131,'Classificação geral'!$U131,"")</f>
        <v/>
      </c>
      <c r="IP139" s="255" t="str">
        <f>IF($II139='Classificação geral'!$I131,'Classificação geral'!$V131,"")</f>
        <v/>
      </c>
      <c r="IQ139" s="255" t="str">
        <f>IF($II139='Classificação geral'!$I131,'Classificação geral'!$K131,"")</f>
        <v/>
      </c>
      <c r="IR139" s="255" t="str">
        <f>IF($II139='Classificação geral'!$I131,'Classificação geral'!$W131,"")</f>
        <v/>
      </c>
      <c r="IS139" s="255" t="str">
        <f>IF($II139='Classificação geral'!$I131,'Classificação geral'!$Y131,"")</f>
        <v/>
      </c>
      <c r="IT139" s="255" t="str">
        <f>IF($II139='Classificação geral'!$I131,'Classificação geral'!$Z131,"")</f>
        <v/>
      </c>
      <c r="IU139" s="255" t="str">
        <f>IF($II139='Classificação geral'!$I131,'Classificação geral'!$L131,"")</f>
        <v/>
      </c>
      <c r="IV139" s="255" t="str">
        <f>IF($II139='Classificação geral'!$I131,'Classificação geral'!$M131,"")</f>
        <v/>
      </c>
      <c r="IW139" s="255" t="str">
        <f>IF($II139='Classificação geral'!$I131,'Classificação geral'!$AG131,"")</f>
        <v/>
      </c>
      <c r="IX139" s="256" t="str">
        <f>IFERROR(RANK(IW139,IW:IW,0)+ COUNTIF($IW$13:IW137,IW139),"")</f>
        <v/>
      </c>
      <c r="IY139" s="244"/>
      <c r="IZ139" s="254" t="str">
        <f>IFERROR(IF(AND('Classificação geral'!$H131="mas",'Classificação geral'!$I131=3,'Classificação geral'!$F131="Mini"),'Classificação geral'!$A131,""),"")</f>
        <v/>
      </c>
      <c r="JA139" s="254" t="str">
        <f>IFERROR(IF(AND('Classificação geral'!$H131="mas",'Classificação geral'!$I131=3,'Classificação geral'!$F131="Mini"),'Classificação geral'!$B131,""),"")</f>
        <v/>
      </c>
      <c r="JB139" s="255" t="str">
        <f>IF($JA139='Classificação geral'!$B131,'Classificação geral'!$C131,"")</f>
        <v/>
      </c>
      <c r="JC139" s="255" t="str">
        <f>IF($JA139='Classificação geral'!$B131,'Classificação geral'!$D131,"")</f>
        <v/>
      </c>
      <c r="JD139" s="255" t="str">
        <f>IF($JA139='Classificação geral'!$B131,'Classificação geral'!$H131,"")</f>
        <v/>
      </c>
      <c r="JE139" s="254" t="str">
        <f>IFERROR(IF(AND($JD139="mas",'Classificação geral'!$I131=3),'Classificação geral'!I131,""),"")</f>
        <v/>
      </c>
      <c r="JF139" s="254" t="str">
        <f>IFERROR(IF(AND($JD139="mas",'Classificação geral'!$I131=3),'Classificação geral'!N131,""),"")</f>
        <v/>
      </c>
      <c r="JG139" s="254" t="str">
        <f>IFERROR(IF(AND($JD139="mas",'Classificação geral'!$I131=3),'Classificação geral'!Q131,""),"")</f>
        <v/>
      </c>
      <c r="JH139" s="254" t="str">
        <f>IFERROR(IF(AND($JD139="mas",'Classificação geral'!$I131=3),'Classificação geral'!R131,""),"")</f>
        <v/>
      </c>
      <c r="JI139" s="254" t="str">
        <f>IFERROR(IF(AND($JD139="mas",'Classificação geral'!$I131=3),'Classificação geral'!J131,""),"")</f>
        <v/>
      </c>
      <c r="JJ139" s="254" t="str">
        <f>IFERROR(IF(AND($JD139="mas",'Classificação geral'!$I131=3),'Classificação geral'!S131,""),"")</f>
        <v/>
      </c>
      <c r="JK139" s="254" t="str">
        <f>IFERROR(IF(AND($JD139="mas",'Classificação geral'!$I131=3),'Classificação geral'!U131,""),"")</f>
        <v/>
      </c>
      <c r="JL139" s="254" t="str">
        <f>IFERROR(IF(AND($JD139="mas",'Classificação geral'!$I131=3),'Classificação geral'!V131,""),"")</f>
        <v/>
      </c>
      <c r="JM139" s="254" t="str">
        <f>IFERROR(IF(AND($JD139="mas",'Classificação geral'!$I131=3),'Classificação geral'!K131,""),"")</f>
        <v/>
      </c>
      <c r="JN139" s="254" t="str">
        <f>IFERROR(IF(AND($JD139="mas",'Classificação geral'!$I131=3),'Classificação geral'!W131,""),"")</f>
        <v/>
      </c>
      <c r="JO139" s="254" t="str">
        <f>IFERROR(IF(AND($JD139="mas",'Classificação geral'!$I131=3),'Classificação geral'!Y131,""),"")</f>
        <v/>
      </c>
      <c r="JP139" s="254" t="str">
        <f>IFERROR(IF(AND($JD139="mas",'Classificação geral'!$I131=3),'Classificação geral'!Z131,""),"")</f>
        <v/>
      </c>
      <c r="JQ139" s="254" t="str">
        <f>IFERROR(IF(AND($JD139="mas",'Classificação geral'!$I131=3),'Classificação geral'!L131,""),"")</f>
        <v/>
      </c>
      <c r="JR139" s="254" t="str">
        <f>IFERROR(IF(AND($JD139="mas",'Classificação geral'!$I131=3),'Classificação geral'!$AG131,""),"")</f>
        <v/>
      </c>
      <c r="JS139" s="256" t="str">
        <f>IFERROR(RANK(JR139,JR:JR,0)+ COUNTIF(JR$13:$JR137,JR139),"")</f>
        <v/>
      </c>
      <c r="JT139" s="240"/>
      <c r="JU139" s="240"/>
      <c r="JV139" s="240"/>
      <c r="JW139" s="240"/>
      <c r="JX139" s="240"/>
      <c r="JY139" s="240"/>
      <c r="JZ139" s="240"/>
      <c r="KA139" s="240"/>
      <c r="KB139" s="240"/>
    </row>
    <row r="140" spans="1:288" ht="24.75" customHeight="1" x14ac:dyDescent="0.35">
      <c r="A140" s="21"/>
      <c r="B140" s="236"/>
      <c r="C140" s="235"/>
      <c r="D140" s="235"/>
      <c r="E140" s="235"/>
      <c r="F140" s="21"/>
      <c r="G140" s="21"/>
      <c r="H140" s="21"/>
      <c r="I140" s="21"/>
      <c r="J140" s="21"/>
      <c r="K140" s="21"/>
      <c r="L140" s="21"/>
      <c r="M140" s="21"/>
      <c r="N140" s="21"/>
      <c r="O140" s="21"/>
      <c r="P140" s="21"/>
      <c r="Q140" s="21"/>
      <c r="R140" s="21"/>
      <c r="S140" s="21"/>
      <c r="T140" s="21"/>
      <c r="U140" s="21"/>
      <c r="V140" s="21"/>
      <c r="W140" s="21"/>
      <c r="X140" s="21"/>
      <c r="Y140" s="236"/>
      <c r="Z140" s="235"/>
      <c r="AA140" s="235"/>
      <c r="AB140" s="235"/>
      <c r="AC140" s="21"/>
      <c r="AD140" s="21"/>
      <c r="AE140" s="21"/>
      <c r="AF140" s="21"/>
      <c r="AG140" s="21"/>
      <c r="AH140" s="21"/>
      <c r="AI140" s="21"/>
      <c r="AJ140" s="21"/>
      <c r="AK140" s="21"/>
      <c r="AL140" s="21"/>
      <c r="AM140" s="21"/>
      <c r="AN140" s="21"/>
      <c r="AO140" s="21"/>
      <c r="AP140" s="21"/>
      <c r="AQ140" s="21"/>
      <c r="AR140" s="21"/>
      <c r="AS140" s="21"/>
      <c r="AT140" s="21"/>
      <c r="AU140" s="21"/>
      <c r="AV140" s="21"/>
      <c r="AW140" s="235"/>
      <c r="AX140" s="235"/>
      <c r="AY140" s="236"/>
      <c r="AZ140" s="21"/>
      <c r="BA140" s="21"/>
      <c r="BB140" s="21"/>
      <c r="BC140" s="21"/>
      <c r="BD140" s="21"/>
      <c r="BE140" s="21"/>
      <c r="BF140" s="21"/>
      <c r="BG140" s="21"/>
      <c r="BH140" s="21"/>
      <c r="BI140" s="21"/>
      <c r="BJ140" s="21"/>
      <c r="BK140" s="21"/>
      <c r="BL140" s="21"/>
      <c r="BM140" s="21"/>
      <c r="BN140" s="21"/>
      <c r="BO140" s="21"/>
      <c r="BP140" s="21"/>
      <c r="BQ140" s="21"/>
      <c r="BR140" s="21"/>
      <c r="BS140" s="21"/>
      <c r="BT140" s="235"/>
      <c r="BU140" s="235"/>
      <c r="BV140" s="236"/>
      <c r="BW140" s="21"/>
      <c r="BX140" s="21"/>
      <c r="BY140" s="21"/>
      <c r="BZ140" s="21"/>
      <c r="CA140" s="21"/>
      <c r="CB140" s="21"/>
      <c r="CC140" s="21"/>
      <c r="CD140" s="21"/>
      <c r="CE140" s="21"/>
      <c r="CF140" s="21"/>
      <c r="CG140" s="21"/>
      <c r="CH140" s="21"/>
      <c r="CI140" s="21"/>
      <c r="CJ140" s="21"/>
      <c r="CK140" s="21"/>
      <c r="CL140" s="21"/>
      <c r="CM140" s="21"/>
      <c r="CN140" s="21"/>
      <c r="CO140" s="21"/>
      <c r="CP140" s="236"/>
      <c r="CQ140" s="235"/>
      <c r="CR140" s="235"/>
      <c r="CS140" s="235"/>
      <c r="CT140" s="21"/>
      <c r="CU140" s="21"/>
      <c r="CV140" s="21"/>
      <c r="CW140" s="21"/>
      <c r="CX140" s="21"/>
      <c r="CY140" s="21"/>
      <c r="CZ140" s="21"/>
      <c r="DA140" s="21"/>
      <c r="DB140" s="21"/>
      <c r="DC140" s="21"/>
      <c r="DD140" s="21"/>
      <c r="DE140" s="21"/>
      <c r="DF140" s="21"/>
      <c r="DG140" s="21"/>
      <c r="DH140" s="21"/>
      <c r="DI140" s="21"/>
      <c r="DJ140" s="21"/>
      <c r="DK140" s="21"/>
      <c r="DL140" s="21"/>
      <c r="DM140" s="236"/>
      <c r="DN140" s="235"/>
      <c r="DO140" s="235"/>
      <c r="DP140" s="235"/>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54" t="str">
        <f>IFERROR(IF(AND('Classificação geral'!$H132="FEM",'Classificação geral'!$I132=1,'Classificação geral'!$F132="Mini"),'Classificação geral'!$A132,""),"")</f>
        <v/>
      </c>
      <c r="EV140" s="254" t="str">
        <f>IFERROR(IF(AND('Classificação geral'!$H132="FEM",'Classificação geral'!$I132=1,'Classificação geral'!F132="Mini"),'Classificação geral'!$B132,""),"")</f>
        <v/>
      </c>
      <c r="EW140" s="255" t="str">
        <f>IF($EV140='Classificação geral'!$B132,'Classificação geral'!$C132,"")</f>
        <v/>
      </c>
      <c r="EX140" s="255" t="str">
        <f>IF($EV140='Classificação geral'!$B132,'Classificação geral'!$D132,"")</f>
        <v/>
      </c>
      <c r="EY140" s="255" t="str">
        <f>IF($EV140='Classificação geral'!$B132,'Classificação geral'!$H132,"")</f>
        <v/>
      </c>
      <c r="EZ140" s="255" t="str">
        <f>IF($EY140='Classificação geral'!$H132,'Classificação geral'!$I132,"")</f>
        <v/>
      </c>
      <c r="FA140" s="255" t="str">
        <f>IF($EZ140='Classificação geral'!$I132,'Classificação geral'!$N132,"")</f>
        <v/>
      </c>
      <c r="FB140" s="255" t="str">
        <f>IF($EZ140='Classificação geral'!$I132,'Classificação geral'!$Q132,"")</f>
        <v/>
      </c>
      <c r="FC140" s="255" t="str">
        <f>IF($EZ140='Classificação geral'!$I132,'Classificação geral'!$R132,"")</f>
        <v/>
      </c>
      <c r="FD140" s="255" t="str">
        <f>IF($EZ140='Classificação geral'!$I132,'Classificação geral'!$J132,"")</f>
        <v/>
      </c>
      <c r="FE140" s="255" t="str">
        <f>IF($EZ140='Classificação geral'!$I132,'Classificação geral'!$S132,"")</f>
        <v/>
      </c>
      <c r="FF140" s="255" t="str">
        <f>IF($EZ140='Classificação geral'!$I132,'Classificação geral'!$U132,"")</f>
        <v/>
      </c>
      <c r="FG140" s="255" t="str">
        <f>IF($EZ140='Classificação geral'!$I132,'Classificação geral'!$V132,"")</f>
        <v/>
      </c>
      <c r="FH140" s="255" t="str">
        <f>IF($EZ140='Classificação geral'!$I132,'Classificação geral'!$K132,"")</f>
        <v/>
      </c>
      <c r="FI140" s="255" t="str">
        <f>IF($EZ140='Classificação geral'!$I132,'Classificação geral'!$W132,"")</f>
        <v/>
      </c>
      <c r="FJ140" s="255" t="str">
        <f>IF($EZ140='Classificação geral'!$I132,'Classificação geral'!$Y132,"")</f>
        <v/>
      </c>
      <c r="FK140" s="255" t="str">
        <f>IF($EZ140='Classificação geral'!$I132,'Classificação geral'!$Z132,"")</f>
        <v/>
      </c>
      <c r="FL140" s="255" t="str">
        <f>IF($EZ140='Classificação geral'!$I132,'Classificação geral'!$L132,"")</f>
        <v/>
      </c>
      <c r="FM140" s="255" t="str">
        <f>IF($EZ140='Classificação geral'!$I132,'Classificação geral'!$M132,"")</f>
        <v/>
      </c>
      <c r="FN140" s="255" t="str">
        <f>IF($EZ140='Classificação geral'!$I132,'Classificação geral'!$AG132,"")</f>
        <v/>
      </c>
      <c r="FO140" s="256" t="str">
        <f>IFERROR(RANK(FN140,FN:FN,0)+ COUNTIF($FN$13:FN139,FN140),"")</f>
        <v/>
      </c>
      <c r="FP140" s="244"/>
      <c r="FQ140" s="254" t="str">
        <f>IFERROR(IF(AND('Classificação geral'!$H132="mas",'Classificação geral'!$I132=1,'Classificação geral'!$F132="Mini"),'Classificação geral'!$A132,""),"")</f>
        <v/>
      </c>
      <c r="FR140" s="254" t="str">
        <f>IFERROR(IF(AND('Classificação geral'!$H132="mas",'Classificação geral'!$I132=1,'Classificação geral'!$F132="Mini"),'Classificação geral'!$B132,""),"")</f>
        <v/>
      </c>
      <c r="FS140" s="255" t="str">
        <f>IF($FR140='Classificação geral'!$B132,'Classificação geral'!$C132,"")</f>
        <v/>
      </c>
      <c r="FT140" s="255" t="str">
        <f>IF($FR140='Classificação geral'!$B132,'Classificação geral'!$D132,"")</f>
        <v/>
      </c>
      <c r="FU140" s="255" t="str">
        <f>IF($FR140='Classificação geral'!$B132,'Classificação geral'!$H132,"")</f>
        <v/>
      </c>
      <c r="FV140" s="254" t="str">
        <f>IFERROR(IF(AND($FU140="mas",'Classificação geral'!$I132=1),'Classificação geral'!I132,""),"")</f>
        <v/>
      </c>
      <c r="FW140" s="254" t="str">
        <f>IFERROR(IF(AND($FU140="mas",'Classificação geral'!$I132=1),'Classificação geral'!N132,""),"")</f>
        <v/>
      </c>
      <c r="FX140" s="254" t="str">
        <f>IFERROR(IF(AND($FU140="mas",'Classificação geral'!$I132=1),'Classificação geral'!Q132,""),"")</f>
        <v/>
      </c>
      <c r="FY140" s="254" t="str">
        <f>IFERROR(IF(AND($FU140="mas",'Classificação geral'!$I132=1),'Classificação geral'!R132,""),"")</f>
        <v/>
      </c>
      <c r="FZ140" s="254" t="str">
        <f>IFERROR(IF(AND($FU140="mas",'Classificação geral'!$I132=1),'Classificação geral'!J132,""),"")</f>
        <v/>
      </c>
      <c r="GA140" s="254" t="str">
        <f>IFERROR(IF(AND($FU140="mas",'Classificação geral'!$I132=1),'Classificação geral'!S132,""),"")</f>
        <v/>
      </c>
      <c r="GB140" s="254" t="str">
        <f>IFERROR(IF(AND($FU140="mas",'Classificação geral'!$I132=1),'Classificação geral'!U132,""),"")</f>
        <v/>
      </c>
      <c r="GC140" s="254" t="str">
        <f>IFERROR(IF(AND($FU140="mas",'Classificação geral'!$I132=1),'Classificação geral'!V132,""),"")</f>
        <v/>
      </c>
      <c r="GD140" s="254" t="str">
        <f>IFERROR(IF(AND($FU140="mas",'Classificação geral'!$I132=1),'Classificação geral'!K132,""),"")</f>
        <v/>
      </c>
      <c r="GE140" s="254" t="str">
        <f>IFERROR(IF(AND($FU140="mas",'Classificação geral'!$I132=1),'Classificação geral'!W132,""),"")</f>
        <v/>
      </c>
      <c r="GF140" s="254" t="str">
        <f>IFERROR(IF(AND($FU140="mas",'Classificação geral'!$I132=1),'Classificação geral'!Y132,""),"")</f>
        <v/>
      </c>
      <c r="GG140" s="254" t="str">
        <f>IFERROR(IF(AND($FU140="mas",'Classificação geral'!$I132=1),'Classificação geral'!Z132,""),"")</f>
        <v/>
      </c>
      <c r="GH140" s="254" t="str">
        <f>IFERROR(IF(AND($FU140="mas",'Classificação geral'!$I132=1),'Classificação geral'!L132,""),"")</f>
        <v/>
      </c>
      <c r="GI140" s="254" t="str">
        <f>IFERROR(IF(AND($FU140="mas",'Classificação geral'!$I132=1),'Classificação geral'!M132,""),"")</f>
        <v/>
      </c>
      <c r="GJ140" s="302" t="str">
        <f>IFERROR(IF(AND($FU140="mas",'Classificação geral'!$I132=1),'Classificação geral'!AG132,""),"")</f>
        <v/>
      </c>
      <c r="GK140" s="256" t="str">
        <f>IFERROR(RANK(GJ140,GJ:GJ,0)+ COUNTIF($GJ$13:GJ139,GJ140),"")</f>
        <v/>
      </c>
      <c r="GL140" s="244"/>
      <c r="GM140" s="254" t="str">
        <f>IFERROR(IF(AND('Classificação geral'!$H132="fem",'Classificação geral'!$I132=2,'Classificação geral'!$F132="Mini"),'Classificação geral'!$A132,""),"")</f>
        <v/>
      </c>
      <c r="GN140" s="254" t="str">
        <f>IFERROR(IF(AND('Classificação geral'!$H132="fem",'Classificação geral'!$I132=2,'Classificação geral'!$F132="Mini"),'Classificação geral'!$B132,""),"")</f>
        <v/>
      </c>
      <c r="GO140" s="255" t="str">
        <f>IF($GN140='Classificação geral'!$B132,'Classificação geral'!$C132,"")</f>
        <v/>
      </c>
      <c r="GP140" s="255" t="str">
        <f>IF($GN140='Classificação geral'!$B132,'Classificação geral'!$D132,"")</f>
        <v/>
      </c>
      <c r="GQ140" s="255" t="str">
        <f>IF($GN140='Classificação geral'!$B132,'Classificação geral'!$H132,"")</f>
        <v/>
      </c>
      <c r="GR140" s="254" t="str">
        <f>IFERROR(IF(AND($GQ140="fem",'Classificação geral'!$I132=2),'Classificação geral'!I132,""),"")</f>
        <v/>
      </c>
      <c r="GS140" s="254" t="str">
        <f>IFERROR(IF(AND($GQ140="fem",'Classificação geral'!$I132=2),'Classificação geral'!N132,""),"")</f>
        <v/>
      </c>
      <c r="GT140" s="254" t="str">
        <f>IFERROR(IF(AND($GQ140="fem",'Classificação geral'!$I132=2),'Classificação geral'!Q132,""),"")</f>
        <v/>
      </c>
      <c r="GU140" s="254" t="str">
        <f>IFERROR(IF(AND($GQ140="fem",'Classificação geral'!$I132=2),'Classificação geral'!R132,""),"")</f>
        <v/>
      </c>
      <c r="GV140" s="254" t="str">
        <f>IFERROR(IF(AND($GQ140="fem",'Classificação geral'!$I132=2),'Classificação geral'!J132,""),"")</f>
        <v/>
      </c>
      <c r="GW140" s="254" t="str">
        <f>IFERROR(IF(AND($GQ140="fem",'Classificação geral'!$I132=2),'Classificação geral'!S132,""),"")</f>
        <v/>
      </c>
      <c r="GX140" s="254" t="str">
        <f>IFERROR(IF(AND($GQ140="fem",'Classificação geral'!$I132=2),'Classificação geral'!U132,""),"")</f>
        <v/>
      </c>
      <c r="GY140" s="254" t="str">
        <f>IFERROR(IF(AND($GQ140="fem",'Classificação geral'!$I132=2),'Classificação geral'!V132,""),"")</f>
        <v/>
      </c>
      <c r="GZ140" s="254" t="str">
        <f>IFERROR(IF(AND($GQ140="fem",'Classificação geral'!$I132=2),'Classificação geral'!K132,""),"")</f>
        <v/>
      </c>
      <c r="HA140" s="254" t="str">
        <f>IFERROR(IF(AND($GQ140="fem",'Classificação geral'!$I132=2),'Classificação geral'!W132,""),"")</f>
        <v/>
      </c>
      <c r="HB140" s="254" t="str">
        <f>IFERROR(IF(AND($GQ140="fem",'Classificação geral'!$I132=2),'Classificação geral'!Y132,""),"")</f>
        <v/>
      </c>
      <c r="HC140" s="254" t="str">
        <f>IFERROR(IF(AND($GQ140="fem",'Classificação geral'!$I132=2),'Classificação geral'!Z132,""),"")</f>
        <v/>
      </c>
      <c r="HD140" s="254" t="str">
        <f>IFERROR(IF(AND($GQ140="fem",'Classificação geral'!$I132=2),'Classificação geral'!L132,""),"")</f>
        <v/>
      </c>
      <c r="HE140" s="254" t="str">
        <f>IFERROR(IF(AND($GQ140="fem",'Classificação geral'!$I132=2),'Classificação geral'!M132,""),"")</f>
        <v/>
      </c>
      <c r="HF140" s="254" t="str">
        <f>IFERROR(IF(AND($GQ140="fem",'Classificação geral'!$I132=2),'Classificação geral'!AG132,""),"")</f>
        <v/>
      </c>
      <c r="HG140" s="256" t="str">
        <f>IFERROR(RANK(HF140,HF:HF,0)+ COUNTIF(HF$13:$HF138,HF140),"")</f>
        <v/>
      </c>
      <c r="HH140" s="244"/>
      <c r="HI140" s="254" t="str">
        <f>IFERROR(IF(AND('Classificação geral'!$H132="mas",'Classificação geral'!$I132=2,'Classificação geral'!$F132="Mini"),'Classificação geral'!$A132,""),"")</f>
        <v/>
      </c>
      <c r="HJ140" s="254" t="str">
        <f>IFERROR(IF(AND('Classificação geral'!$H132="mas",'Classificação geral'!$I132=2,'Classificação geral'!$F132="Mini"),'Classificação geral'!$B132,""),"")</f>
        <v/>
      </c>
      <c r="HK140" s="255" t="str">
        <f>IF($HJ140='Classificação geral'!$B132,'Classificação geral'!$C132,"")</f>
        <v/>
      </c>
      <c r="HL140" s="255" t="str">
        <f>IF($HJ140='Classificação geral'!$B132,'Classificação geral'!$D132,"")</f>
        <v/>
      </c>
      <c r="HM140" s="255" t="str">
        <f>IF($HJ140='Classificação geral'!$B132,'Classificação geral'!$H132,"")</f>
        <v/>
      </c>
      <c r="HN140" s="254" t="str">
        <f>IFERROR(IF(AND($HM140="mas",'Classificação geral'!$I132=2),'Classificação geral'!I132,""),"")</f>
        <v/>
      </c>
      <c r="HO140" s="254" t="str">
        <f>IFERROR(IF(AND($HM140="mas",'Classificação geral'!$I132=2),'Classificação geral'!N132,""),"")</f>
        <v/>
      </c>
      <c r="HP140" s="254" t="str">
        <f>IFERROR(IF(AND($HM140="mas",'Classificação geral'!$I132=2),'Classificação geral'!Q132,""),"")</f>
        <v/>
      </c>
      <c r="HQ140" s="254" t="str">
        <f>IFERROR(IF(AND($HM140="mas",'Classificação geral'!$I132=2),'Classificação geral'!R132,""),"")</f>
        <v/>
      </c>
      <c r="HR140" s="254" t="str">
        <f>IFERROR(IF(AND($HM140="mas",'Classificação geral'!$I132=2),'Classificação geral'!J132,""),"")</f>
        <v/>
      </c>
      <c r="HS140" s="254" t="str">
        <f>IFERROR(IF(AND($HM140="mas",'Classificação geral'!$I132=2),'Classificação geral'!S132,""),"")</f>
        <v/>
      </c>
      <c r="HT140" s="254" t="str">
        <f>IFERROR(IF(AND($HM140="mas",'Classificação geral'!$I132=2),'Classificação geral'!U132,""),"")</f>
        <v/>
      </c>
      <c r="HU140" s="254" t="str">
        <f>IFERROR(IF(AND($HM140="mas",'Classificação geral'!$I132=2),'Classificação geral'!V132,""),"")</f>
        <v/>
      </c>
      <c r="HV140" s="254" t="str">
        <f>IFERROR(IF(AND($HM140="mas",'Classificação geral'!$I132=2),'Classificação geral'!J132,""),"")</f>
        <v/>
      </c>
      <c r="HW140" s="254" t="str">
        <f>IFERROR(IF(AND($HM140="mas",'Classificação geral'!$I132=2),'Classificação geral'!W132,""),"")</f>
        <v/>
      </c>
      <c r="HX140" s="254" t="str">
        <f>IFERROR(IF(AND($HM140="mas",'Classificação geral'!$I132=2),'Classificação geral'!Y132,""),"")</f>
        <v/>
      </c>
      <c r="HY140" s="254" t="str">
        <f>IFERROR(IF(AND($HM140="mas",'Classificação geral'!$I132=2),'Classificação geral'!Z132,""),"")</f>
        <v/>
      </c>
      <c r="HZ140" s="254" t="str">
        <f>IFERROR(IF(AND($HM140="mas",'Classificação geral'!$I132=2),'Classificação geral'!L132,""),"")</f>
        <v/>
      </c>
      <c r="IA140" s="254" t="str">
        <f>IFERROR(IF(AND($HM140="mas",'Classificação geral'!$I132=2),'Classificação geral'!$AG132,""),"")</f>
        <v/>
      </c>
      <c r="IB140" s="256" t="str">
        <f>IFERROR(RANK(IA140,IA:IA,0)+ COUNTIF($IA$13:IA$13,IA140),"")</f>
        <v/>
      </c>
      <c r="IC140" s="244"/>
      <c r="ID140" s="254" t="str">
        <f>IFERROR(IF(AND('Classificação geral'!$H132="fem",'Classificação geral'!$I132=3,'Classificação geral'!$F132="Mini"),'Classificação geral'!$A132,""),"")</f>
        <v/>
      </c>
      <c r="IE140" s="254" t="str">
        <f>IFERROR(IF(AND('Classificação geral'!$H132="fem",'Classificação geral'!$I132=3,'Classificação geral'!$F132="Mini"),'Classificação geral'!$B132,""),"")</f>
        <v/>
      </c>
      <c r="IF140" s="255" t="str">
        <f>IF($IE140='Classificação geral'!$B132,'Classificação geral'!$C132,"")</f>
        <v/>
      </c>
      <c r="IG140" s="255" t="str">
        <f>IF($IE140='Classificação geral'!$B132,'Classificação geral'!$D132,"")</f>
        <v/>
      </c>
      <c r="IH140" s="255" t="str">
        <f>IF($IE140='Classificação geral'!$B132,'Classificação geral'!$H132,"")</f>
        <v/>
      </c>
      <c r="II140" s="255" t="str">
        <f>IF($IH140='Classificação geral'!$H132,'Classificação geral'!$I132,"")</f>
        <v/>
      </c>
      <c r="IJ140" s="255" t="str">
        <f>IF($II140='Classificação geral'!$I132,'Classificação geral'!$N132,"")</f>
        <v/>
      </c>
      <c r="IK140" s="255" t="str">
        <f>IF($II140='Classificação geral'!$I132,'Classificação geral'!$Q132,"")</f>
        <v/>
      </c>
      <c r="IL140" s="255" t="str">
        <f>IF($II140='Classificação geral'!$I132,'Classificação geral'!$R132,"")</f>
        <v/>
      </c>
      <c r="IM140" s="255" t="str">
        <f>IF($II140='Classificação geral'!$I132,'Classificação geral'!$J132,"")</f>
        <v/>
      </c>
      <c r="IN140" s="255" t="str">
        <f>IF($II140='Classificação geral'!$I132,'Classificação geral'!$S132,"")</f>
        <v/>
      </c>
      <c r="IO140" s="255" t="str">
        <f>IF($II140='Classificação geral'!$I132,'Classificação geral'!$U132,"")</f>
        <v/>
      </c>
      <c r="IP140" s="255" t="str">
        <f>IF($II140='Classificação geral'!$I132,'Classificação geral'!$V132,"")</f>
        <v/>
      </c>
      <c r="IQ140" s="255" t="str">
        <f>IF($II140='Classificação geral'!$I132,'Classificação geral'!$K132,"")</f>
        <v/>
      </c>
      <c r="IR140" s="255" t="str">
        <f>IF($II140='Classificação geral'!$I132,'Classificação geral'!$W132,"")</f>
        <v/>
      </c>
      <c r="IS140" s="255" t="str">
        <f>IF($II140='Classificação geral'!$I132,'Classificação geral'!$Y132,"")</f>
        <v/>
      </c>
      <c r="IT140" s="255" t="str">
        <f>IF($II140='Classificação geral'!$I132,'Classificação geral'!$Z132,"")</f>
        <v/>
      </c>
      <c r="IU140" s="255" t="str">
        <f>IF($II140='Classificação geral'!$I132,'Classificação geral'!$L132,"")</f>
        <v/>
      </c>
      <c r="IV140" s="255" t="str">
        <f>IF($II140='Classificação geral'!$I132,'Classificação geral'!$M132,"")</f>
        <v/>
      </c>
      <c r="IW140" s="255" t="str">
        <f>IF($II140='Classificação geral'!$I132,'Classificação geral'!$AG132,"")</f>
        <v/>
      </c>
      <c r="IX140" s="256" t="str">
        <f>IFERROR(RANK(IW140,IW:IW,0)+ COUNTIF($IW$13:IW138,IW140),"")</f>
        <v/>
      </c>
      <c r="IY140" s="244"/>
      <c r="IZ140" s="254" t="str">
        <f>IFERROR(IF(AND('Classificação geral'!$H132="mas",'Classificação geral'!$I132=3,'Classificação geral'!$F132="Mini"),'Classificação geral'!$A132,""),"")</f>
        <v/>
      </c>
      <c r="JA140" s="254" t="str">
        <f>IFERROR(IF(AND('Classificação geral'!$H132="mas",'Classificação geral'!$I132=3,'Classificação geral'!$F132="Mini"),'Classificação geral'!$B132,""),"")</f>
        <v/>
      </c>
      <c r="JB140" s="255" t="str">
        <f>IF($JA140='Classificação geral'!$B132,'Classificação geral'!$C132,"")</f>
        <v/>
      </c>
      <c r="JC140" s="255" t="str">
        <f>IF($JA140='Classificação geral'!$B132,'Classificação geral'!$D132,"")</f>
        <v/>
      </c>
      <c r="JD140" s="255" t="str">
        <f>IF($JA140='Classificação geral'!$B132,'Classificação geral'!$H132,"")</f>
        <v/>
      </c>
      <c r="JE140" s="254" t="str">
        <f>IFERROR(IF(AND($JD140="mas",'Classificação geral'!$I132=3),'Classificação geral'!I132,""),"")</f>
        <v/>
      </c>
      <c r="JF140" s="254" t="str">
        <f>IFERROR(IF(AND($JD140="mas",'Classificação geral'!$I132=3),'Classificação geral'!N132,""),"")</f>
        <v/>
      </c>
      <c r="JG140" s="254" t="str">
        <f>IFERROR(IF(AND($JD140="mas",'Classificação geral'!$I132=3),'Classificação geral'!Q132,""),"")</f>
        <v/>
      </c>
      <c r="JH140" s="254" t="str">
        <f>IFERROR(IF(AND($JD140="mas",'Classificação geral'!$I132=3),'Classificação geral'!R132,""),"")</f>
        <v/>
      </c>
      <c r="JI140" s="254" t="str">
        <f>IFERROR(IF(AND($JD140="mas",'Classificação geral'!$I132=3),'Classificação geral'!J132,""),"")</f>
        <v/>
      </c>
      <c r="JJ140" s="254" t="str">
        <f>IFERROR(IF(AND($JD140="mas",'Classificação geral'!$I132=3),'Classificação geral'!S132,""),"")</f>
        <v/>
      </c>
      <c r="JK140" s="254" t="str">
        <f>IFERROR(IF(AND($JD140="mas",'Classificação geral'!$I132=3),'Classificação geral'!U132,""),"")</f>
        <v/>
      </c>
      <c r="JL140" s="254" t="str">
        <f>IFERROR(IF(AND($JD140="mas",'Classificação geral'!$I132=3),'Classificação geral'!V132,""),"")</f>
        <v/>
      </c>
      <c r="JM140" s="254" t="str">
        <f>IFERROR(IF(AND($JD140="mas",'Classificação geral'!$I132=3),'Classificação geral'!K132,""),"")</f>
        <v/>
      </c>
      <c r="JN140" s="254" t="str">
        <f>IFERROR(IF(AND($JD140="mas",'Classificação geral'!$I132=3),'Classificação geral'!W132,""),"")</f>
        <v/>
      </c>
      <c r="JO140" s="254" t="str">
        <f>IFERROR(IF(AND($JD140="mas",'Classificação geral'!$I132=3),'Classificação geral'!Y132,""),"")</f>
        <v/>
      </c>
      <c r="JP140" s="254" t="str">
        <f>IFERROR(IF(AND($JD140="mas",'Classificação geral'!$I132=3),'Classificação geral'!Z132,""),"")</f>
        <v/>
      </c>
      <c r="JQ140" s="254" t="str">
        <f>IFERROR(IF(AND($JD140="mas",'Classificação geral'!$I132=3),'Classificação geral'!L132,""),"")</f>
        <v/>
      </c>
      <c r="JR140" s="254" t="str">
        <f>IFERROR(IF(AND($JD140="mas",'Classificação geral'!$I132=3),'Classificação geral'!$AG132,""),"")</f>
        <v/>
      </c>
      <c r="JS140" s="256" t="str">
        <f>IFERROR(RANK(JR140,JR:JR,0)+ COUNTIF(JR$13:$JR138,JR140),"")</f>
        <v/>
      </c>
      <c r="JT140" s="240"/>
      <c r="JU140" s="240"/>
      <c r="JV140" s="240"/>
      <c r="JW140" s="240"/>
      <c r="JX140" s="240"/>
      <c r="JY140" s="240"/>
      <c r="JZ140" s="240"/>
      <c r="KA140" s="240"/>
      <c r="KB140" s="240"/>
    </row>
    <row r="141" spans="1:288" ht="24.75" customHeight="1" x14ac:dyDescent="0.35">
      <c r="A141" s="21"/>
      <c r="B141" s="236"/>
      <c r="C141" s="235"/>
      <c r="D141" s="235"/>
      <c r="E141" s="235"/>
      <c r="F141" s="21"/>
      <c r="G141" s="21"/>
      <c r="H141" s="21"/>
      <c r="I141" s="21"/>
      <c r="J141" s="21"/>
      <c r="K141" s="21"/>
      <c r="L141" s="21"/>
      <c r="M141" s="21"/>
      <c r="N141" s="21"/>
      <c r="O141" s="21"/>
      <c r="P141" s="21"/>
      <c r="Q141" s="21"/>
      <c r="R141" s="21"/>
      <c r="S141" s="21"/>
      <c r="T141" s="21"/>
      <c r="U141" s="21"/>
      <c r="V141" s="21"/>
      <c r="W141" s="21"/>
      <c r="X141" s="21"/>
      <c r="Y141" s="236"/>
      <c r="Z141" s="235"/>
      <c r="AA141" s="235"/>
      <c r="AB141" s="235"/>
      <c r="AC141" s="21"/>
      <c r="AD141" s="21"/>
      <c r="AE141" s="21"/>
      <c r="AF141" s="21"/>
      <c r="AG141" s="21"/>
      <c r="AH141" s="21"/>
      <c r="AI141" s="21"/>
      <c r="AJ141" s="21"/>
      <c r="AK141" s="21"/>
      <c r="AL141" s="21"/>
      <c r="AM141" s="21"/>
      <c r="AN141" s="21"/>
      <c r="AO141" s="21"/>
      <c r="AP141" s="21"/>
      <c r="AQ141" s="21"/>
      <c r="AR141" s="21"/>
      <c r="AS141" s="21"/>
      <c r="AT141" s="21"/>
      <c r="AU141" s="21"/>
      <c r="AV141" s="21"/>
      <c r="AW141" s="235"/>
      <c r="AX141" s="235"/>
      <c r="AY141" s="236"/>
      <c r="AZ141" s="21"/>
      <c r="BA141" s="21"/>
      <c r="BB141" s="21"/>
      <c r="BC141" s="21"/>
      <c r="BD141" s="21"/>
      <c r="BE141" s="21"/>
      <c r="BF141" s="21"/>
      <c r="BG141" s="21"/>
      <c r="BH141" s="21"/>
      <c r="BI141" s="21"/>
      <c r="BJ141" s="21"/>
      <c r="BK141" s="21"/>
      <c r="BL141" s="21"/>
      <c r="BM141" s="21"/>
      <c r="BN141" s="21"/>
      <c r="BO141" s="21"/>
      <c r="BP141" s="21"/>
      <c r="BQ141" s="21"/>
      <c r="BR141" s="21"/>
      <c r="BS141" s="21"/>
      <c r="BT141" s="235"/>
      <c r="BU141" s="235"/>
      <c r="BV141" s="236"/>
      <c r="BW141" s="21"/>
      <c r="BX141" s="21"/>
      <c r="BY141" s="21"/>
      <c r="BZ141" s="21"/>
      <c r="CA141" s="21"/>
      <c r="CB141" s="21"/>
      <c r="CC141" s="21"/>
      <c r="CD141" s="21"/>
      <c r="CE141" s="21"/>
      <c r="CF141" s="21"/>
      <c r="CG141" s="21"/>
      <c r="CH141" s="21"/>
      <c r="CI141" s="21"/>
      <c r="CJ141" s="21"/>
      <c r="CK141" s="21"/>
      <c r="CL141" s="21"/>
      <c r="CM141" s="21"/>
      <c r="CN141" s="21"/>
      <c r="CO141" s="21"/>
      <c r="CP141" s="236"/>
      <c r="CQ141" s="235"/>
      <c r="CR141" s="235"/>
      <c r="CS141" s="235"/>
      <c r="CT141" s="21"/>
      <c r="CU141" s="21"/>
      <c r="CV141" s="21"/>
      <c r="CW141" s="21"/>
      <c r="CX141" s="21"/>
      <c r="CY141" s="21"/>
      <c r="CZ141" s="21"/>
      <c r="DA141" s="21"/>
      <c r="DB141" s="21"/>
      <c r="DC141" s="21"/>
      <c r="DD141" s="21"/>
      <c r="DE141" s="21"/>
      <c r="DF141" s="21"/>
      <c r="DG141" s="21"/>
      <c r="DH141" s="21"/>
      <c r="DI141" s="21"/>
      <c r="DJ141" s="21"/>
      <c r="DK141" s="21"/>
      <c r="DL141" s="21"/>
      <c r="DM141" s="236"/>
      <c r="DN141" s="235"/>
      <c r="DO141" s="235"/>
      <c r="DP141" s="235"/>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54" t="str">
        <f>IFERROR(IF(AND('Classificação geral'!$H133="FEM",'Classificação geral'!$I133=1,'Classificação geral'!$F133="Mini"),'Classificação geral'!$A133,""),"")</f>
        <v/>
      </c>
      <c r="EV141" s="254" t="str">
        <f>IFERROR(IF(AND('Classificação geral'!$H133="FEM",'Classificação geral'!$I133=1,'Classificação geral'!F133="Mini"),'Classificação geral'!$B133,""),"")</f>
        <v/>
      </c>
      <c r="EW141" s="255" t="str">
        <f>IF($EV141='Classificação geral'!$B133,'Classificação geral'!$C133,"")</f>
        <v/>
      </c>
      <c r="EX141" s="255" t="str">
        <f>IF($EV141='Classificação geral'!$B133,'Classificação geral'!$D133,"")</f>
        <v/>
      </c>
      <c r="EY141" s="255" t="str">
        <f>IF($EV141='Classificação geral'!$B133,'Classificação geral'!$H133,"")</f>
        <v/>
      </c>
      <c r="EZ141" s="255" t="str">
        <f>IF($EY141='Classificação geral'!$H133,'Classificação geral'!$I133,"")</f>
        <v/>
      </c>
      <c r="FA141" s="255" t="str">
        <f>IF($EZ141='Classificação geral'!$I133,'Classificação geral'!$N133,"")</f>
        <v/>
      </c>
      <c r="FB141" s="255" t="str">
        <f>IF($EZ141='Classificação geral'!$I133,'Classificação geral'!$Q133,"")</f>
        <v/>
      </c>
      <c r="FC141" s="255" t="str">
        <f>IF($EZ141='Classificação geral'!$I133,'Classificação geral'!$R133,"")</f>
        <v/>
      </c>
      <c r="FD141" s="255" t="str">
        <f>IF($EZ141='Classificação geral'!$I133,'Classificação geral'!$J133,"")</f>
        <v/>
      </c>
      <c r="FE141" s="255" t="str">
        <f>IF($EZ141='Classificação geral'!$I133,'Classificação geral'!$S133,"")</f>
        <v/>
      </c>
      <c r="FF141" s="255" t="str">
        <f>IF($EZ141='Classificação geral'!$I133,'Classificação geral'!$U133,"")</f>
        <v/>
      </c>
      <c r="FG141" s="255" t="str">
        <f>IF($EZ141='Classificação geral'!$I133,'Classificação geral'!$V133,"")</f>
        <v/>
      </c>
      <c r="FH141" s="255" t="str">
        <f>IF($EZ141='Classificação geral'!$I133,'Classificação geral'!$K133,"")</f>
        <v/>
      </c>
      <c r="FI141" s="255" t="str">
        <f>IF($EZ141='Classificação geral'!$I133,'Classificação geral'!$W133,"")</f>
        <v/>
      </c>
      <c r="FJ141" s="255" t="str">
        <f>IF($EZ141='Classificação geral'!$I133,'Classificação geral'!$Y133,"")</f>
        <v/>
      </c>
      <c r="FK141" s="255" t="str">
        <f>IF($EZ141='Classificação geral'!$I133,'Classificação geral'!$Z133,"")</f>
        <v/>
      </c>
      <c r="FL141" s="255" t="str">
        <f>IF($EZ141='Classificação geral'!$I133,'Classificação geral'!$L133,"")</f>
        <v/>
      </c>
      <c r="FM141" s="255" t="str">
        <f>IF($EZ141='Classificação geral'!$I133,'Classificação geral'!$M133,"")</f>
        <v/>
      </c>
      <c r="FN141" s="255" t="str">
        <f>IF($EZ141='Classificação geral'!$I133,'Classificação geral'!$AG133,"")</f>
        <v/>
      </c>
      <c r="FO141" s="256" t="str">
        <f>IFERROR(RANK(FN141,FN:FN,0)+ COUNTIF($FN$13:FN140,FN141),"")</f>
        <v/>
      </c>
      <c r="FP141" s="244"/>
      <c r="FQ141" s="254" t="str">
        <f>IFERROR(IF(AND('Classificação geral'!$H133="mas",'Classificação geral'!$I133=1,'Classificação geral'!$F133="Mini"),'Classificação geral'!$A133,""),"")</f>
        <v/>
      </c>
      <c r="FR141" s="254" t="str">
        <f>IFERROR(IF(AND('Classificação geral'!$H133="mas",'Classificação geral'!$I133=1,'Classificação geral'!$F133="Mini"),'Classificação geral'!$B133,""),"")</f>
        <v/>
      </c>
      <c r="FS141" s="255" t="str">
        <f>IF($FR141='Classificação geral'!$B133,'Classificação geral'!$C133,"")</f>
        <v/>
      </c>
      <c r="FT141" s="255" t="str">
        <f>IF($FR141='Classificação geral'!$B133,'Classificação geral'!$D133,"")</f>
        <v/>
      </c>
      <c r="FU141" s="255" t="str">
        <f>IF($FR141='Classificação geral'!$B133,'Classificação geral'!$H133,"")</f>
        <v/>
      </c>
      <c r="FV141" s="254" t="str">
        <f>IFERROR(IF(AND($FU141="mas",'Classificação geral'!$I133=1),'Classificação geral'!I133,""),"")</f>
        <v/>
      </c>
      <c r="FW141" s="254" t="str">
        <f>IFERROR(IF(AND($FU141="mas",'Classificação geral'!$I133=1),'Classificação geral'!N133,""),"")</f>
        <v/>
      </c>
      <c r="FX141" s="254" t="str">
        <f>IFERROR(IF(AND($FU141="mas",'Classificação geral'!$I133=1),'Classificação geral'!Q133,""),"")</f>
        <v/>
      </c>
      <c r="FY141" s="254" t="str">
        <f>IFERROR(IF(AND($FU141="mas",'Classificação geral'!$I133=1),'Classificação geral'!R133,""),"")</f>
        <v/>
      </c>
      <c r="FZ141" s="254" t="str">
        <f>IFERROR(IF(AND($FU141="mas",'Classificação geral'!$I133=1),'Classificação geral'!J133,""),"")</f>
        <v/>
      </c>
      <c r="GA141" s="254" t="str">
        <f>IFERROR(IF(AND($FU141="mas",'Classificação geral'!$I133=1),'Classificação geral'!S133,""),"")</f>
        <v/>
      </c>
      <c r="GB141" s="254" t="str">
        <f>IFERROR(IF(AND($FU141="mas",'Classificação geral'!$I133=1),'Classificação geral'!U133,""),"")</f>
        <v/>
      </c>
      <c r="GC141" s="254" t="str">
        <f>IFERROR(IF(AND($FU141="mas",'Classificação geral'!$I133=1),'Classificação geral'!V133,""),"")</f>
        <v/>
      </c>
      <c r="GD141" s="254" t="str">
        <f>IFERROR(IF(AND($FU141="mas",'Classificação geral'!$I133=1),'Classificação geral'!K133,""),"")</f>
        <v/>
      </c>
      <c r="GE141" s="254" t="str">
        <f>IFERROR(IF(AND($FU141="mas",'Classificação geral'!$I133=1),'Classificação geral'!W133,""),"")</f>
        <v/>
      </c>
      <c r="GF141" s="254" t="str">
        <f>IFERROR(IF(AND($FU141="mas",'Classificação geral'!$I133=1),'Classificação geral'!Y133,""),"")</f>
        <v/>
      </c>
      <c r="GG141" s="254" t="str">
        <f>IFERROR(IF(AND($FU141="mas",'Classificação geral'!$I133=1),'Classificação geral'!Z133,""),"")</f>
        <v/>
      </c>
      <c r="GH141" s="254" t="str">
        <f>IFERROR(IF(AND($FU141="mas",'Classificação geral'!$I133=1),'Classificação geral'!L133,""),"")</f>
        <v/>
      </c>
      <c r="GI141" s="254" t="str">
        <f>IFERROR(IF(AND($FU141="mas",'Classificação geral'!$I133=1),'Classificação geral'!M133,""),"")</f>
        <v/>
      </c>
      <c r="GJ141" s="302" t="str">
        <f>IFERROR(IF(AND($FU141="mas",'Classificação geral'!$I133=1),'Classificação geral'!AG133,""),"")</f>
        <v/>
      </c>
      <c r="GK141" s="256" t="str">
        <f>IFERROR(RANK(GJ141,GJ:GJ,0)+ COUNTIF($GJ$13:GJ140,GJ141),"")</f>
        <v/>
      </c>
      <c r="GL141" s="244"/>
      <c r="GM141" s="254" t="str">
        <f>IFERROR(IF(AND('Classificação geral'!$H133="fem",'Classificação geral'!$I133=2,'Classificação geral'!$F133="Mini"),'Classificação geral'!$A133,""),"")</f>
        <v/>
      </c>
      <c r="GN141" s="254" t="str">
        <f>IFERROR(IF(AND('Classificação geral'!$H133="fem",'Classificação geral'!$I133=2,'Classificação geral'!$F133="Mini"),'Classificação geral'!$B133,""),"")</f>
        <v/>
      </c>
      <c r="GO141" s="255" t="str">
        <f>IF($GN141='Classificação geral'!$B133,'Classificação geral'!$C133,"")</f>
        <v/>
      </c>
      <c r="GP141" s="255" t="str">
        <f>IF($GN141='Classificação geral'!$B133,'Classificação geral'!$D133,"")</f>
        <v/>
      </c>
      <c r="GQ141" s="255" t="str">
        <f>IF($GN141='Classificação geral'!$B133,'Classificação geral'!$H133,"")</f>
        <v/>
      </c>
      <c r="GR141" s="254" t="str">
        <f>IFERROR(IF(AND($GQ141="fem",'Classificação geral'!$I133=2),'Classificação geral'!I133,""),"")</f>
        <v/>
      </c>
      <c r="GS141" s="254" t="str">
        <f>IFERROR(IF(AND($GQ141="fem",'Classificação geral'!$I133=2),'Classificação geral'!N133,""),"")</f>
        <v/>
      </c>
      <c r="GT141" s="254" t="str">
        <f>IFERROR(IF(AND($GQ141="fem",'Classificação geral'!$I133=2),'Classificação geral'!Q133,""),"")</f>
        <v/>
      </c>
      <c r="GU141" s="254" t="str">
        <f>IFERROR(IF(AND($GQ141="fem",'Classificação geral'!$I133=2),'Classificação geral'!R133,""),"")</f>
        <v/>
      </c>
      <c r="GV141" s="254" t="str">
        <f>IFERROR(IF(AND($GQ141="fem",'Classificação geral'!$I133=2),'Classificação geral'!J133,""),"")</f>
        <v/>
      </c>
      <c r="GW141" s="254" t="str">
        <f>IFERROR(IF(AND($GQ141="fem",'Classificação geral'!$I133=2),'Classificação geral'!S133,""),"")</f>
        <v/>
      </c>
      <c r="GX141" s="254" t="str">
        <f>IFERROR(IF(AND($GQ141="fem",'Classificação geral'!$I133=2),'Classificação geral'!U133,""),"")</f>
        <v/>
      </c>
      <c r="GY141" s="254" t="str">
        <f>IFERROR(IF(AND($GQ141="fem",'Classificação geral'!$I133=2),'Classificação geral'!V133,""),"")</f>
        <v/>
      </c>
      <c r="GZ141" s="254" t="str">
        <f>IFERROR(IF(AND($GQ141="fem",'Classificação geral'!$I133=2),'Classificação geral'!K133,""),"")</f>
        <v/>
      </c>
      <c r="HA141" s="254" t="str">
        <f>IFERROR(IF(AND($GQ141="fem",'Classificação geral'!$I133=2),'Classificação geral'!W133,""),"")</f>
        <v/>
      </c>
      <c r="HB141" s="254" t="str">
        <f>IFERROR(IF(AND($GQ141="fem",'Classificação geral'!$I133=2),'Classificação geral'!Y133,""),"")</f>
        <v/>
      </c>
      <c r="HC141" s="254" t="str">
        <f>IFERROR(IF(AND($GQ141="fem",'Classificação geral'!$I133=2),'Classificação geral'!Z133,""),"")</f>
        <v/>
      </c>
      <c r="HD141" s="254" t="str">
        <f>IFERROR(IF(AND($GQ141="fem",'Classificação geral'!$I133=2),'Classificação geral'!L133,""),"")</f>
        <v/>
      </c>
      <c r="HE141" s="254" t="str">
        <f>IFERROR(IF(AND($GQ141="fem",'Classificação geral'!$I133=2),'Classificação geral'!M133,""),"")</f>
        <v/>
      </c>
      <c r="HF141" s="254" t="str">
        <f>IFERROR(IF(AND($GQ141="fem",'Classificação geral'!$I133=2),'Classificação geral'!AG133,""),"")</f>
        <v/>
      </c>
      <c r="HG141" s="256" t="str">
        <f>IFERROR(RANK(HF141,HF:HF,0)+ COUNTIF(HF$13:$HF139,HF141),"")</f>
        <v/>
      </c>
      <c r="HH141" s="244"/>
      <c r="HI141" s="254" t="str">
        <f>IFERROR(IF(AND('Classificação geral'!$H133="mas",'Classificação geral'!$I133=2,'Classificação geral'!$F133="Mini"),'Classificação geral'!$A133,""),"")</f>
        <v/>
      </c>
      <c r="HJ141" s="254" t="str">
        <f>IFERROR(IF(AND('Classificação geral'!$H133="mas",'Classificação geral'!$I133=2,'Classificação geral'!$F133="Mini"),'Classificação geral'!$B133,""),"")</f>
        <v/>
      </c>
      <c r="HK141" s="255" t="str">
        <f>IF($HJ141='Classificação geral'!$B133,'Classificação geral'!$C133,"")</f>
        <v/>
      </c>
      <c r="HL141" s="255" t="str">
        <f>IF($HJ141='Classificação geral'!$B133,'Classificação geral'!$D133,"")</f>
        <v/>
      </c>
      <c r="HM141" s="255" t="str">
        <f>IF($HJ141='Classificação geral'!$B133,'Classificação geral'!$H133,"")</f>
        <v/>
      </c>
      <c r="HN141" s="254" t="str">
        <f>IFERROR(IF(AND($HM141="mas",'Classificação geral'!$I133=2),'Classificação geral'!I133,""),"")</f>
        <v/>
      </c>
      <c r="HO141" s="254" t="str">
        <f>IFERROR(IF(AND($HM141="mas",'Classificação geral'!$I133=2),'Classificação geral'!N133,""),"")</f>
        <v/>
      </c>
      <c r="HP141" s="254" t="str">
        <f>IFERROR(IF(AND($HM141="mas",'Classificação geral'!$I133=2),'Classificação geral'!Q133,""),"")</f>
        <v/>
      </c>
      <c r="HQ141" s="254" t="str">
        <f>IFERROR(IF(AND($HM141="mas",'Classificação geral'!$I133=2),'Classificação geral'!R133,""),"")</f>
        <v/>
      </c>
      <c r="HR141" s="254" t="str">
        <f>IFERROR(IF(AND($HM141="mas",'Classificação geral'!$I133=2),'Classificação geral'!J133,""),"")</f>
        <v/>
      </c>
      <c r="HS141" s="254" t="str">
        <f>IFERROR(IF(AND($HM141="mas",'Classificação geral'!$I133=2),'Classificação geral'!S133,""),"")</f>
        <v/>
      </c>
      <c r="HT141" s="254" t="str">
        <f>IFERROR(IF(AND($HM141="mas",'Classificação geral'!$I133=2),'Classificação geral'!U133,""),"")</f>
        <v/>
      </c>
      <c r="HU141" s="254" t="str">
        <f>IFERROR(IF(AND($HM141="mas",'Classificação geral'!$I133=2),'Classificação geral'!V133,""),"")</f>
        <v/>
      </c>
      <c r="HV141" s="254" t="str">
        <f>IFERROR(IF(AND($HM141="mas",'Classificação geral'!$I133=2),'Classificação geral'!J133,""),"")</f>
        <v/>
      </c>
      <c r="HW141" s="254" t="str">
        <f>IFERROR(IF(AND($HM141="mas",'Classificação geral'!$I133=2),'Classificação geral'!W133,""),"")</f>
        <v/>
      </c>
      <c r="HX141" s="254" t="str">
        <f>IFERROR(IF(AND($HM141="mas",'Classificação geral'!$I133=2),'Classificação geral'!Y133,""),"")</f>
        <v/>
      </c>
      <c r="HY141" s="254" t="str">
        <f>IFERROR(IF(AND($HM141="mas",'Classificação geral'!$I133=2),'Classificação geral'!Z133,""),"")</f>
        <v/>
      </c>
      <c r="HZ141" s="254" t="str">
        <f>IFERROR(IF(AND($HM141="mas",'Classificação geral'!$I133=2),'Classificação geral'!L133,""),"")</f>
        <v/>
      </c>
      <c r="IA141" s="254" t="str">
        <f>IFERROR(IF(AND($HM141="mas",'Classificação geral'!$I133=2),'Classificação geral'!$AG133,""),"")</f>
        <v/>
      </c>
      <c r="IB141" s="256" t="str">
        <f>IFERROR(RANK(IA141,IA:IA,0)+ COUNTIF($IA$13:IA$13,IA141),"")</f>
        <v/>
      </c>
      <c r="IC141" s="244"/>
      <c r="ID141" s="254" t="str">
        <f>IFERROR(IF(AND('Classificação geral'!$H133="fem",'Classificação geral'!$I133=3,'Classificação geral'!$F133="Mini"),'Classificação geral'!$A133,""),"")</f>
        <v/>
      </c>
      <c r="IE141" s="254" t="str">
        <f>IFERROR(IF(AND('Classificação geral'!$H133="fem",'Classificação geral'!$I133=3,'Classificação geral'!$F133="Mini"),'Classificação geral'!$B133,""),"")</f>
        <v/>
      </c>
      <c r="IF141" s="255" t="str">
        <f>IF($IE141='Classificação geral'!$B133,'Classificação geral'!$C133,"")</f>
        <v/>
      </c>
      <c r="IG141" s="255" t="str">
        <f>IF($IE141='Classificação geral'!$B133,'Classificação geral'!$D133,"")</f>
        <v/>
      </c>
      <c r="IH141" s="255" t="str">
        <f>IF($IE141='Classificação geral'!$B133,'Classificação geral'!$H133,"")</f>
        <v/>
      </c>
      <c r="II141" s="255" t="str">
        <f>IF($IH141='Classificação geral'!$H133,'Classificação geral'!$I133,"")</f>
        <v/>
      </c>
      <c r="IJ141" s="255" t="str">
        <f>IF($II141='Classificação geral'!$I133,'Classificação geral'!$N133,"")</f>
        <v/>
      </c>
      <c r="IK141" s="255" t="str">
        <f>IF($II141='Classificação geral'!$I133,'Classificação geral'!$Q133,"")</f>
        <v/>
      </c>
      <c r="IL141" s="255" t="str">
        <f>IF($II141='Classificação geral'!$I133,'Classificação geral'!$R133,"")</f>
        <v/>
      </c>
      <c r="IM141" s="255" t="str">
        <f>IF($II141='Classificação geral'!$I133,'Classificação geral'!$J133,"")</f>
        <v/>
      </c>
      <c r="IN141" s="255" t="str">
        <f>IF($II141='Classificação geral'!$I133,'Classificação geral'!$S133,"")</f>
        <v/>
      </c>
      <c r="IO141" s="255" t="str">
        <f>IF($II141='Classificação geral'!$I133,'Classificação geral'!$U133,"")</f>
        <v/>
      </c>
      <c r="IP141" s="255" t="str">
        <f>IF($II141='Classificação geral'!$I133,'Classificação geral'!$V133,"")</f>
        <v/>
      </c>
      <c r="IQ141" s="255" t="str">
        <f>IF($II141='Classificação geral'!$I133,'Classificação geral'!$K133,"")</f>
        <v/>
      </c>
      <c r="IR141" s="255" t="str">
        <f>IF($II141='Classificação geral'!$I133,'Classificação geral'!$W133,"")</f>
        <v/>
      </c>
      <c r="IS141" s="255" t="str">
        <f>IF($II141='Classificação geral'!$I133,'Classificação geral'!$Y133,"")</f>
        <v/>
      </c>
      <c r="IT141" s="255" t="str">
        <f>IF($II141='Classificação geral'!$I133,'Classificação geral'!$Z133,"")</f>
        <v/>
      </c>
      <c r="IU141" s="255" t="str">
        <f>IF($II141='Classificação geral'!$I133,'Classificação geral'!$L133,"")</f>
        <v/>
      </c>
      <c r="IV141" s="255" t="str">
        <f>IF($II141='Classificação geral'!$I133,'Classificação geral'!$M133,"")</f>
        <v/>
      </c>
      <c r="IW141" s="255" t="str">
        <f>IF($II141='Classificação geral'!$I133,'Classificação geral'!$AG133,"")</f>
        <v/>
      </c>
      <c r="IX141" s="256" t="str">
        <f>IFERROR(RANK(IW141,IW:IW,0)+ COUNTIF($IW$13:IW139,IW141),"")</f>
        <v/>
      </c>
      <c r="IY141" s="244"/>
      <c r="IZ141" s="254" t="str">
        <f>IFERROR(IF(AND('Classificação geral'!$H133="mas",'Classificação geral'!$I133=3,'Classificação geral'!$F133="Mini"),'Classificação geral'!$A133,""),"")</f>
        <v/>
      </c>
      <c r="JA141" s="254" t="str">
        <f>IFERROR(IF(AND('Classificação geral'!$H133="mas",'Classificação geral'!$I133=3,'Classificação geral'!$F133="Mini"),'Classificação geral'!$B133,""),"")</f>
        <v/>
      </c>
      <c r="JB141" s="255" t="str">
        <f>IF($JA141='Classificação geral'!$B133,'Classificação geral'!$C133,"")</f>
        <v/>
      </c>
      <c r="JC141" s="255" t="str">
        <f>IF($JA141='Classificação geral'!$B133,'Classificação geral'!$D133,"")</f>
        <v/>
      </c>
      <c r="JD141" s="255" t="str">
        <f>IF($JA141='Classificação geral'!$B133,'Classificação geral'!$H133,"")</f>
        <v/>
      </c>
      <c r="JE141" s="254" t="str">
        <f>IFERROR(IF(AND($JD141="mas",'Classificação geral'!$I133=3),'Classificação geral'!I133,""),"")</f>
        <v/>
      </c>
      <c r="JF141" s="254" t="str">
        <f>IFERROR(IF(AND($JD141="mas",'Classificação geral'!$I133=3),'Classificação geral'!N133,""),"")</f>
        <v/>
      </c>
      <c r="JG141" s="254" t="str">
        <f>IFERROR(IF(AND($JD141="mas",'Classificação geral'!$I133=3),'Classificação geral'!Q133,""),"")</f>
        <v/>
      </c>
      <c r="JH141" s="254" t="str">
        <f>IFERROR(IF(AND($JD141="mas",'Classificação geral'!$I133=3),'Classificação geral'!R133,""),"")</f>
        <v/>
      </c>
      <c r="JI141" s="254" t="str">
        <f>IFERROR(IF(AND($JD141="mas",'Classificação geral'!$I133=3),'Classificação geral'!J133,""),"")</f>
        <v/>
      </c>
      <c r="JJ141" s="254" t="str">
        <f>IFERROR(IF(AND($JD141="mas",'Classificação geral'!$I133=3),'Classificação geral'!S133,""),"")</f>
        <v/>
      </c>
      <c r="JK141" s="254" t="str">
        <f>IFERROR(IF(AND($JD141="mas",'Classificação geral'!$I133=3),'Classificação geral'!U133,""),"")</f>
        <v/>
      </c>
      <c r="JL141" s="254" t="str">
        <f>IFERROR(IF(AND($JD141="mas",'Classificação geral'!$I133=3),'Classificação geral'!V133,""),"")</f>
        <v/>
      </c>
      <c r="JM141" s="254" t="str">
        <f>IFERROR(IF(AND($JD141="mas",'Classificação geral'!$I133=3),'Classificação geral'!K133,""),"")</f>
        <v/>
      </c>
      <c r="JN141" s="254" t="str">
        <f>IFERROR(IF(AND($JD141="mas",'Classificação geral'!$I133=3),'Classificação geral'!W133,""),"")</f>
        <v/>
      </c>
      <c r="JO141" s="254" t="str">
        <f>IFERROR(IF(AND($JD141="mas",'Classificação geral'!$I133=3),'Classificação geral'!Y133,""),"")</f>
        <v/>
      </c>
      <c r="JP141" s="254" t="str">
        <f>IFERROR(IF(AND($JD141="mas",'Classificação geral'!$I133=3),'Classificação geral'!Z133,""),"")</f>
        <v/>
      </c>
      <c r="JQ141" s="254" t="str">
        <f>IFERROR(IF(AND($JD141="mas",'Classificação geral'!$I133=3),'Classificação geral'!L133,""),"")</f>
        <v/>
      </c>
      <c r="JR141" s="254" t="str">
        <f>IFERROR(IF(AND($JD141="mas",'Classificação geral'!$I133=3),'Classificação geral'!$AG133,""),"")</f>
        <v/>
      </c>
      <c r="JS141" s="256" t="str">
        <f>IFERROR(RANK(JR141,JR:JR,0)+ COUNTIF(JR$13:$JR139,JR141),"")</f>
        <v/>
      </c>
      <c r="JT141" s="240"/>
      <c r="JU141" s="240"/>
      <c r="JV141" s="240"/>
      <c r="JW141" s="240"/>
      <c r="JX141" s="240"/>
      <c r="JY141" s="240"/>
      <c r="JZ141" s="240"/>
      <c r="KA141" s="240"/>
      <c r="KB141" s="240"/>
    </row>
    <row r="142" spans="1:288" ht="24.75" customHeight="1" x14ac:dyDescent="0.35">
      <c r="A142" s="21"/>
      <c r="B142" s="236"/>
      <c r="C142" s="235"/>
      <c r="D142" s="235"/>
      <c r="E142" s="235"/>
      <c r="F142" s="21"/>
      <c r="G142" s="21"/>
      <c r="H142" s="21"/>
      <c r="I142" s="21"/>
      <c r="J142" s="21"/>
      <c r="K142" s="21"/>
      <c r="L142" s="21"/>
      <c r="M142" s="21"/>
      <c r="N142" s="21"/>
      <c r="O142" s="21"/>
      <c r="P142" s="21"/>
      <c r="Q142" s="21"/>
      <c r="R142" s="21"/>
      <c r="S142" s="21"/>
      <c r="T142" s="21"/>
      <c r="U142" s="21"/>
      <c r="V142" s="21"/>
      <c r="W142" s="21"/>
      <c r="X142" s="21"/>
      <c r="Y142" s="236"/>
      <c r="Z142" s="235"/>
      <c r="AA142" s="235"/>
      <c r="AB142" s="235"/>
      <c r="AC142" s="21"/>
      <c r="AD142" s="21"/>
      <c r="AE142" s="21"/>
      <c r="AF142" s="21"/>
      <c r="AG142" s="21"/>
      <c r="AH142" s="21"/>
      <c r="AI142" s="21"/>
      <c r="AJ142" s="21"/>
      <c r="AK142" s="21"/>
      <c r="AL142" s="21"/>
      <c r="AM142" s="21"/>
      <c r="AN142" s="21"/>
      <c r="AO142" s="21"/>
      <c r="AP142" s="21"/>
      <c r="AQ142" s="21"/>
      <c r="AR142" s="21"/>
      <c r="AS142" s="21"/>
      <c r="AT142" s="21"/>
      <c r="AU142" s="21"/>
      <c r="AV142" s="21"/>
      <c r="AW142" s="235"/>
      <c r="AX142" s="235"/>
      <c r="AY142" s="236"/>
      <c r="AZ142" s="21"/>
      <c r="BA142" s="21"/>
      <c r="BB142" s="21"/>
      <c r="BC142" s="21"/>
      <c r="BD142" s="21"/>
      <c r="BE142" s="21"/>
      <c r="BF142" s="21"/>
      <c r="BG142" s="21"/>
      <c r="BH142" s="21"/>
      <c r="BI142" s="21"/>
      <c r="BJ142" s="21"/>
      <c r="BK142" s="21"/>
      <c r="BL142" s="21"/>
      <c r="BM142" s="21"/>
      <c r="BN142" s="21"/>
      <c r="BO142" s="21"/>
      <c r="BP142" s="21"/>
      <c r="BQ142" s="21"/>
      <c r="BR142" s="21"/>
      <c r="BS142" s="21"/>
      <c r="BT142" s="235"/>
      <c r="BU142" s="235"/>
      <c r="BV142" s="236"/>
      <c r="BW142" s="21"/>
      <c r="BX142" s="21"/>
      <c r="BY142" s="21"/>
      <c r="BZ142" s="21"/>
      <c r="CA142" s="21"/>
      <c r="CB142" s="21"/>
      <c r="CC142" s="21"/>
      <c r="CD142" s="21"/>
      <c r="CE142" s="21"/>
      <c r="CF142" s="21"/>
      <c r="CG142" s="21"/>
      <c r="CH142" s="21"/>
      <c r="CI142" s="21"/>
      <c r="CJ142" s="21"/>
      <c r="CK142" s="21"/>
      <c r="CL142" s="21"/>
      <c r="CM142" s="21"/>
      <c r="CN142" s="21"/>
      <c r="CO142" s="21"/>
      <c r="CP142" s="236"/>
      <c r="CQ142" s="235"/>
      <c r="CR142" s="235"/>
      <c r="CS142" s="235"/>
      <c r="CT142" s="21"/>
      <c r="CU142" s="21"/>
      <c r="CV142" s="21"/>
      <c r="CW142" s="21"/>
      <c r="CX142" s="21"/>
      <c r="CY142" s="21"/>
      <c r="CZ142" s="21"/>
      <c r="DA142" s="21"/>
      <c r="DB142" s="21"/>
      <c r="DC142" s="21"/>
      <c r="DD142" s="21"/>
      <c r="DE142" s="21"/>
      <c r="DF142" s="21"/>
      <c r="DG142" s="21"/>
      <c r="DH142" s="21"/>
      <c r="DI142" s="21"/>
      <c r="DJ142" s="21"/>
      <c r="DK142" s="21"/>
      <c r="DL142" s="21"/>
      <c r="DM142" s="236"/>
      <c r="DN142" s="235"/>
      <c r="DO142" s="235"/>
      <c r="DP142" s="235"/>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54" t="str">
        <f>IFERROR(IF(AND('Classificação geral'!$H134="FEM",'Classificação geral'!$I134=1,'Classificação geral'!$F134="Mini"),'Classificação geral'!$A134,""),"")</f>
        <v/>
      </c>
      <c r="EV142" s="254" t="str">
        <f>IFERROR(IF(AND('Classificação geral'!$H134="FEM",'Classificação geral'!$I134=1,'Classificação geral'!F134="Mini"),'Classificação geral'!$B134,""),"")</f>
        <v/>
      </c>
      <c r="EW142" s="255" t="str">
        <f>IF($EV142='Classificação geral'!$B134,'Classificação geral'!$C134,"")</f>
        <v/>
      </c>
      <c r="EX142" s="255" t="str">
        <f>IF($EV142='Classificação geral'!$B134,'Classificação geral'!$D134,"")</f>
        <v/>
      </c>
      <c r="EY142" s="255" t="str">
        <f>IF($EV142='Classificação geral'!$B134,'Classificação geral'!$H134,"")</f>
        <v/>
      </c>
      <c r="EZ142" s="255" t="str">
        <f>IF($EY142='Classificação geral'!$H134,'Classificação geral'!$I134,"")</f>
        <v/>
      </c>
      <c r="FA142" s="255" t="str">
        <f>IF($EZ142='Classificação geral'!$I134,'Classificação geral'!$N134,"")</f>
        <v/>
      </c>
      <c r="FB142" s="255" t="str">
        <f>IF($EZ142='Classificação geral'!$I134,'Classificação geral'!$Q134,"")</f>
        <v/>
      </c>
      <c r="FC142" s="255" t="str">
        <f>IF($EZ142='Classificação geral'!$I134,'Classificação geral'!$R134,"")</f>
        <v/>
      </c>
      <c r="FD142" s="255" t="str">
        <f>IF($EZ142='Classificação geral'!$I134,'Classificação geral'!$J134,"")</f>
        <v/>
      </c>
      <c r="FE142" s="255" t="str">
        <f>IF($EZ142='Classificação geral'!$I134,'Classificação geral'!$S134,"")</f>
        <v/>
      </c>
      <c r="FF142" s="255" t="str">
        <f>IF($EZ142='Classificação geral'!$I134,'Classificação geral'!$U134,"")</f>
        <v/>
      </c>
      <c r="FG142" s="255" t="str">
        <f>IF($EZ142='Classificação geral'!$I134,'Classificação geral'!$V134,"")</f>
        <v/>
      </c>
      <c r="FH142" s="255" t="str">
        <f>IF($EZ142='Classificação geral'!$I134,'Classificação geral'!$K134,"")</f>
        <v/>
      </c>
      <c r="FI142" s="255" t="str">
        <f>IF($EZ142='Classificação geral'!$I134,'Classificação geral'!$W134,"")</f>
        <v/>
      </c>
      <c r="FJ142" s="255" t="str">
        <f>IF($EZ142='Classificação geral'!$I134,'Classificação geral'!$Y134,"")</f>
        <v/>
      </c>
      <c r="FK142" s="255" t="str">
        <f>IF($EZ142='Classificação geral'!$I134,'Classificação geral'!$Z134,"")</f>
        <v/>
      </c>
      <c r="FL142" s="255" t="str">
        <f>IF($EZ142='Classificação geral'!$I134,'Classificação geral'!$L134,"")</f>
        <v/>
      </c>
      <c r="FM142" s="255" t="str">
        <f>IF($EZ142='Classificação geral'!$I134,'Classificação geral'!$M134,"")</f>
        <v/>
      </c>
      <c r="FN142" s="255" t="str">
        <f>IF($EZ142='Classificação geral'!$I134,'Classificação geral'!$AG134,"")</f>
        <v/>
      </c>
      <c r="FO142" s="256" t="str">
        <f>IFERROR(RANK(FN142,FN:FN,0)+ COUNTIF($FN$13:FN141,FN142),"")</f>
        <v/>
      </c>
      <c r="FP142" s="244"/>
      <c r="FQ142" s="254" t="str">
        <f>IFERROR(IF(AND('Classificação geral'!$H134="mas",'Classificação geral'!$I134=1,'Classificação geral'!$F134="Mini"),'Classificação geral'!$A134,""),"")</f>
        <v/>
      </c>
      <c r="FR142" s="254" t="str">
        <f>IFERROR(IF(AND('Classificação geral'!$H134="mas",'Classificação geral'!$I134=1,'Classificação geral'!$F134="Mini"),'Classificação geral'!$B134,""),"")</f>
        <v/>
      </c>
      <c r="FS142" s="255" t="str">
        <f>IF($FR142='Classificação geral'!$B134,'Classificação geral'!$C134,"")</f>
        <v/>
      </c>
      <c r="FT142" s="255" t="str">
        <f>IF($FR142='Classificação geral'!$B134,'Classificação geral'!$D134,"")</f>
        <v/>
      </c>
      <c r="FU142" s="255" t="str">
        <f>IF($FR142='Classificação geral'!$B134,'Classificação geral'!$H134,"")</f>
        <v/>
      </c>
      <c r="FV142" s="254" t="str">
        <f>IFERROR(IF(AND($FU142="mas",'Classificação geral'!$I134=1),'Classificação geral'!I134,""),"")</f>
        <v/>
      </c>
      <c r="FW142" s="254" t="str">
        <f>IFERROR(IF(AND($FU142="mas",'Classificação geral'!$I134=1),'Classificação geral'!N134,""),"")</f>
        <v/>
      </c>
      <c r="FX142" s="254" t="str">
        <f>IFERROR(IF(AND($FU142="mas",'Classificação geral'!$I134=1),'Classificação geral'!Q134,""),"")</f>
        <v/>
      </c>
      <c r="FY142" s="254" t="str">
        <f>IFERROR(IF(AND($FU142="mas",'Classificação geral'!$I134=1),'Classificação geral'!R134,""),"")</f>
        <v/>
      </c>
      <c r="FZ142" s="254" t="str">
        <f>IFERROR(IF(AND($FU142="mas",'Classificação geral'!$I134=1),'Classificação geral'!J134,""),"")</f>
        <v/>
      </c>
      <c r="GA142" s="254" t="str">
        <f>IFERROR(IF(AND($FU142="mas",'Classificação geral'!$I134=1),'Classificação geral'!S134,""),"")</f>
        <v/>
      </c>
      <c r="GB142" s="254" t="str">
        <f>IFERROR(IF(AND($FU142="mas",'Classificação geral'!$I134=1),'Classificação geral'!U134,""),"")</f>
        <v/>
      </c>
      <c r="GC142" s="254" t="str">
        <f>IFERROR(IF(AND($FU142="mas",'Classificação geral'!$I134=1),'Classificação geral'!V134,""),"")</f>
        <v/>
      </c>
      <c r="GD142" s="254" t="str">
        <f>IFERROR(IF(AND($FU142="mas",'Classificação geral'!$I134=1),'Classificação geral'!K134,""),"")</f>
        <v/>
      </c>
      <c r="GE142" s="254" t="str">
        <f>IFERROR(IF(AND($FU142="mas",'Classificação geral'!$I134=1),'Classificação geral'!W134,""),"")</f>
        <v/>
      </c>
      <c r="GF142" s="254" t="str">
        <f>IFERROR(IF(AND($FU142="mas",'Classificação geral'!$I134=1),'Classificação geral'!Y134,""),"")</f>
        <v/>
      </c>
      <c r="GG142" s="254" t="str">
        <f>IFERROR(IF(AND($FU142="mas",'Classificação geral'!$I134=1),'Classificação geral'!Z134,""),"")</f>
        <v/>
      </c>
      <c r="GH142" s="254" t="str">
        <f>IFERROR(IF(AND($FU142="mas",'Classificação geral'!$I134=1),'Classificação geral'!L134,""),"")</f>
        <v/>
      </c>
      <c r="GI142" s="254" t="str">
        <f>IFERROR(IF(AND($FU142="mas",'Classificação geral'!$I134=1),'Classificação geral'!M134,""),"")</f>
        <v/>
      </c>
      <c r="GJ142" s="302" t="str">
        <f>IFERROR(IF(AND($FU142="mas",'Classificação geral'!$I134=1),'Classificação geral'!AG134,""),"")</f>
        <v/>
      </c>
      <c r="GK142" s="256" t="str">
        <f>IFERROR(RANK(GJ142,GJ:GJ,0)+ COUNTIF($GJ$13:GJ141,GJ142),"")</f>
        <v/>
      </c>
      <c r="GL142" s="244"/>
      <c r="GM142" s="254" t="str">
        <f>IFERROR(IF(AND('Classificação geral'!$H134="fem",'Classificação geral'!$I134=2,'Classificação geral'!$F134="Mini"),'Classificação geral'!$A134,""),"")</f>
        <v/>
      </c>
      <c r="GN142" s="254" t="str">
        <f>IFERROR(IF(AND('Classificação geral'!$H134="fem",'Classificação geral'!$I134=2,'Classificação geral'!$F134="Mini"),'Classificação geral'!$B134,""),"")</f>
        <v/>
      </c>
      <c r="GO142" s="255" t="str">
        <f>IF($GN142='Classificação geral'!$B134,'Classificação geral'!$C134,"")</f>
        <v/>
      </c>
      <c r="GP142" s="255" t="str">
        <f>IF($GN142='Classificação geral'!$B134,'Classificação geral'!$D134,"")</f>
        <v/>
      </c>
      <c r="GQ142" s="255" t="str">
        <f>IF($GN142='Classificação geral'!$B134,'Classificação geral'!$H134,"")</f>
        <v/>
      </c>
      <c r="GR142" s="254" t="str">
        <f>IFERROR(IF(AND($GQ142="fem",'Classificação geral'!$I134=2),'Classificação geral'!I134,""),"")</f>
        <v/>
      </c>
      <c r="GS142" s="254" t="str">
        <f>IFERROR(IF(AND($GQ142="fem",'Classificação geral'!$I134=2),'Classificação geral'!N134,""),"")</f>
        <v/>
      </c>
      <c r="GT142" s="254" t="str">
        <f>IFERROR(IF(AND($GQ142="fem",'Classificação geral'!$I134=2),'Classificação geral'!Q134,""),"")</f>
        <v/>
      </c>
      <c r="GU142" s="254" t="str">
        <f>IFERROR(IF(AND($GQ142="fem",'Classificação geral'!$I134=2),'Classificação geral'!R134,""),"")</f>
        <v/>
      </c>
      <c r="GV142" s="254" t="str">
        <f>IFERROR(IF(AND($GQ142="fem",'Classificação geral'!$I134=2),'Classificação geral'!J134,""),"")</f>
        <v/>
      </c>
      <c r="GW142" s="254" t="str">
        <f>IFERROR(IF(AND($GQ142="fem",'Classificação geral'!$I134=2),'Classificação geral'!S134,""),"")</f>
        <v/>
      </c>
      <c r="GX142" s="254" t="str">
        <f>IFERROR(IF(AND($GQ142="fem",'Classificação geral'!$I134=2),'Classificação geral'!U134,""),"")</f>
        <v/>
      </c>
      <c r="GY142" s="254" t="str">
        <f>IFERROR(IF(AND($GQ142="fem",'Classificação geral'!$I134=2),'Classificação geral'!V134,""),"")</f>
        <v/>
      </c>
      <c r="GZ142" s="254" t="str">
        <f>IFERROR(IF(AND($GQ142="fem",'Classificação geral'!$I134=2),'Classificação geral'!K134,""),"")</f>
        <v/>
      </c>
      <c r="HA142" s="254" t="str">
        <f>IFERROR(IF(AND($GQ142="fem",'Classificação geral'!$I134=2),'Classificação geral'!W134,""),"")</f>
        <v/>
      </c>
      <c r="HB142" s="254" t="str">
        <f>IFERROR(IF(AND($GQ142="fem",'Classificação geral'!$I134=2),'Classificação geral'!Y134,""),"")</f>
        <v/>
      </c>
      <c r="HC142" s="254" t="str">
        <f>IFERROR(IF(AND($GQ142="fem",'Classificação geral'!$I134=2),'Classificação geral'!Z134,""),"")</f>
        <v/>
      </c>
      <c r="HD142" s="254" t="str">
        <f>IFERROR(IF(AND($GQ142="fem",'Classificação geral'!$I134=2),'Classificação geral'!L134,""),"")</f>
        <v/>
      </c>
      <c r="HE142" s="254" t="str">
        <f>IFERROR(IF(AND($GQ142="fem",'Classificação geral'!$I134=2),'Classificação geral'!M134,""),"")</f>
        <v/>
      </c>
      <c r="HF142" s="254" t="str">
        <f>IFERROR(IF(AND($GQ142="fem",'Classificação geral'!$I134=2),'Classificação geral'!AG134,""),"")</f>
        <v/>
      </c>
      <c r="HG142" s="256" t="str">
        <f>IFERROR(RANK(HF142,HF:HF,0)+ COUNTIF(HF$13:$HF140,HF142),"")</f>
        <v/>
      </c>
      <c r="HH142" s="244"/>
      <c r="HI142" s="254" t="str">
        <f>IFERROR(IF(AND('Classificação geral'!$H134="mas",'Classificação geral'!$I134=2,'Classificação geral'!$F134="Mini"),'Classificação geral'!$A134,""),"")</f>
        <v/>
      </c>
      <c r="HJ142" s="254" t="str">
        <f>IFERROR(IF(AND('Classificação geral'!$H134="mas",'Classificação geral'!$I134=2,'Classificação geral'!$F134="Mini"),'Classificação geral'!$B134,""),"")</f>
        <v/>
      </c>
      <c r="HK142" s="255" t="str">
        <f>IF($HJ142='Classificação geral'!$B134,'Classificação geral'!$C134,"")</f>
        <v/>
      </c>
      <c r="HL142" s="255" t="str">
        <f>IF($HJ142='Classificação geral'!$B134,'Classificação geral'!$D134,"")</f>
        <v/>
      </c>
      <c r="HM142" s="255" t="str">
        <f>IF($HJ142='Classificação geral'!$B134,'Classificação geral'!$H134,"")</f>
        <v/>
      </c>
      <c r="HN142" s="254" t="str">
        <f>IFERROR(IF(AND($HM142="mas",'Classificação geral'!$I134=2),'Classificação geral'!I134,""),"")</f>
        <v/>
      </c>
      <c r="HO142" s="254" t="str">
        <f>IFERROR(IF(AND($HM142="mas",'Classificação geral'!$I134=2),'Classificação geral'!N134,""),"")</f>
        <v/>
      </c>
      <c r="HP142" s="254" t="str">
        <f>IFERROR(IF(AND($HM142="mas",'Classificação geral'!$I134=2),'Classificação geral'!Q134,""),"")</f>
        <v/>
      </c>
      <c r="HQ142" s="254" t="str">
        <f>IFERROR(IF(AND($HM142="mas",'Classificação geral'!$I134=2),'Classificação geral'!R134,""),"")</f>
        <v/>
      </c>
      <c r="HR142" s="254" t="str">
        <f>IFERROR(IF(AND($HM142="mas",'Classificação geral'!$I134=2),'Classificação geral'!J134,""),"")</f>
        <v/>
      </c>
      <c r="HS142" s="254" t="str">
        <f>IFERROR(IF(AND($HM142="mas",'Classificação geral'!$I134=2),'Classificação geral'!S134,""),"")</f>
        <v/>
      </c>
      <c r="HT142" s="254" t="str">
        <f>IFERROR(IF(AND($HM142="mas",'Classificação geral'!$I134=2),'Classificação geral'!U134,""),"")</f>
        <v/>
      </c>
      <c r="HU142" s="254" t="str">
        <f>IFERROR(IF(AND($HM142="mas",'Classificação geral'!$I134=2),'Classificação geral'!V134,""),"")</f>
        <v/>
      </c>
      <c r="HV142" s="254" t="str">
        <f>IFERROR(IF(AND($HM142="mas",'Classificação geral'!$I134=2),'Classificação geral'!J134,""),"")</f>
        <v/>
      </c>
      <c r="HW142" s="254" t="str">
        <f>IFERROR(IF(AND($HM142="mas",'Classificação geral'!$I134=2),'Classificação geral'!W134,""),"")</f>
        <v/>
      </c>
      <c r="HX142" s="254" t="str">
        <f>IFERROR(IF(AND($HM142="mas",'Classificação geral'!$I134=2),'Classificação geral'!Y134,""),"")</f>
        <v/>
      </c>
      <c r="HY142" s="254" t="str">
        <f>IFERROR(IF(AND($HM142="mas",'Classificação geral'!$I134=2),'Classificação geral'!Z134,""),"")</f>
        <v/>
      </c>
      <c r="HZ142" s="254" t="str">
        <f>IFERROR(IF(AND($HM142="mas",'Classificação geral'!$I134=2),'Classificação geral'!L134,""),"")</f>
        <v/>
      </c>
      <c r="IA142" s="254" t="str">
        <f>IFERROR(IF(AND($HM142="mas",'Classificação geral'!$I134=2),'Classificação geral'!$AG134,""),"")</f>
        <v/>
      </c>
      <c r="IB142" s="256" t="str">
        <f>IFERROR(RANK(IA142,IA:IA,0)+ COUNTIF($IA$13:IA$13,IA142),"")</f>
        <v/>
      </c>
      <c r="IC142" s="244"/>
      <c r="ID142" s="254" t="str">
        <f>IFERROR(IF(AND('Classificação geral'!$H134="fem",'Classificação geral'!$I134=3,'Classificação geral'!$F134="Mini"),'Classificação geral'!$A134,""),"")</f>
        <v/>
      </c>
      <c r="IE142" s="254" t="str">
        <f>IFERROR(IF(AND('Classificação geral'!$H134="fem",'Classificação geral'!$I134=3,'Classificação geral'!$F134="Mini"),'Classificação geral'!$B134,""),"")</f>
        <v/>
      </c>
      <c r="IF142" s="255" t="str">
        <f>IF($IE142='Classificação geral'!$B134,'Classificação geral'!$C134,"")</f>
        <v/>
      </c>
      <c r="IG142" s="255" t="str">
        <f>IF($IE142='Classificação geral'!$B134,'Classificação geral'!$D134,"")</f>
        <v/>
      </c>
      <c r="IH142" s="255" t="str">
        <f>IF($IE142='Classificação geral'!$B134,'Classificação geral'!$H134,"")</f>
        <v/>
      </c>
      <c r="II142" s="255" t="str">
        <f>IF($IH142='Classificação geral'!$H134,'Classificação geral'!$I134,"")</f>
        <v/>
      </c>
      <c r="IJ142" s="255" t="str">
        <f>IF($II142='Classificação geral'!$I134,'Classificação geral'!$N134,"")</f>
        <v/>
      </c>
      <c r="IK142" s="255" t="str">
        <f>IF($II142='Classificação geral'!$I134,'Classificação geral'!$Q134,"")</f>
        <v/>
      </c>
      <c r="IL142" s="255" t="str">
        <f>IF($II142='Classificação geral'!$I134,'Classificação geral'!$R134,"")</f>
        <v/>
      </c>
      <c r="IM142" s="255" t="str">
        <f>IF($II142='Classificação geral'!$I134,'Classificação geral'!$J134,"")</f>
        <v/>
      </c>
      <c r="IN142" s="255" t="str">
        <f>IF($II142='Classificação geral'!$I134,'Classificação geral'!$S134,"")</f>
        <v/>
      </c>
      <c r="IO142" s="255" t="str">
        <f>IF($II142='Classificação geral'!$I134,'Classificação geral'!$U134,"")</f>
        <v/>
      </c>
      <c r="IP142" s="255" t="str">
        <f>IF($II142='Classificação geral'!$I134,'Classificação geral'!$V134,"")</f>
        <v/>
      </c>
      <c r="IQ142" s="255" t="str">
        <f>IF($II142='Classificação geral'!$I134,'Classificação geral'!$K134,"")</f>
        <v/>
      </c>
      <c r="IR142" s="255" t="str">
        <f>IF($II142='Classificação geral'!$I134,'Classificação geral'!$W134,"")</f>
        <v/>
      </c>
      <c r="IS142" s="255" t="str">
        <f>IF($II142='Classificação geral'!$I134,'Classificação geral'!$Y134,"")</f>
        <v/>
      </c>
      <c r="IT142" s="255" t="str">
        <f>IF($II142='Classificação geral'!$I134,'Classificação geral'!$Z134,"")</f>
        <v/>
      </c>
      <c r="IU142" s="255" t="str">
        <f>IF($II142='Classificação geral'!$I134,'Classificação geral'!$L134,"")</f>
        <v/>
      </c>
      <c r="IV142" s="255" t="str">
        <f>IF($II142='Classificação geral'!$I134,'Classificação geral'!$M134,"")</f>
        <v/>
      </c>
      <c r="IW142" s="255" t="str">
        <f>IF($II142='Classificação geral'!$I134,'Classificação geral'!$AG134,"")</f>
        <v/>
      </c>
      <c r="IX142" s="256" t="str">
        <f>IFERROR(RANK(IW142,IW:IW,0)+ COUNTIF($IW$13:IW140,IW142),"")</f>
        <v/>
      </c>
      <c r="IY142" s="244"/>
      <c r="IZ142" s="254" t="str">
        <f>IFERROR(IF(AND('Classificação geral'!$H134="mas",'Classificação geral'!$I134=3,'Classificação geral'!$F134="Mini"),'Classificação geral'!$A134,""),"")</f>
        <v/>
      </c>
      <c r="JA142" s="254" t="str">
        <f>IFERROR(IF(AND('Classificação geral'!$H134="mas",'Classificação geral'!$I134=3,'Classificação geral'!$F134="Mini"),'Classificação geral'!$B134,""),"")</f>
        <v/>
      </c>
      <c r="JB142" s="255" t="str">
        <f>IF($JA142='Classificação geral'!$B134,'Classificação geral'!$C134,"")</f>
        <v/>
      </c>
      <c r="JC142" s="255" t="str">
        <f>IF($JA142='Classificação geral'!$B134,'Classificação geral'!$D134,"")</f>
        <v/>
      </c>
      <c r="JD142" s="255" t="str">
        <f>IF($JA142='Classificação geral'!$B134,'Classificação geral'!$H134,"")</f>
        <v/>
      </c>
      <c r="JE142" s="254" t="str">
        <f>IFERROR(IF(AND($JD142="mas",'Classificação geral'!$I134=3),'Classificação geral'!I134,""),"")</f>
        <v/>
      </c>
      <c r="JF142" s="254" t="str">
        <f>IFERROR(IF(AND($JD142="mas",'Classificação geral'!$I134=3),'Classificação geral'!N134,""),"")</f>
        <v/>
      </c>
      <c r="JG142" s="254" t="str">
        <f>IFERROR(IF(AND($JD142="mas",'Classificação geral'!$I134=3),'Classificação geral'!Q134,""),"")</f>
        <v/>
      </c>
      <c r="JH142" s="254" t="str">
        <f>IFERROR(IF(AND($JD142="mas",'Classificação geral'!$I134=3),'Classificação geral'!R134,""),"")</f>
        <v/>
      </c>
      <c r="JI142" s="254" t="str">
        <f>IFERROR(IF(AND($JD142="mas",'Classificação geral'!$I134=3),'Classificação geral'!J134,""),"")</f>
        <v/>
      </c>
      <c r="JJ142" s="254" t="str">
        <f>IFERROR(IF(AND($JD142="mas",'Classificação geral'!$I134=3),'Classificação geral'!S134,""),"")</f>
        <v/>
      </c>
      <c r="JK142" s="254" t="str">
        <f>IFERROR(IF(AND($JD142="mas",'Classificação geral'!$I134=3),'Classificação geral'!U134,""),"")</f>
        <v/>
      </c>
      <c r="JL142" s="254" t="str">
        <f>IFERROR(IF(AND($JD142="mas",'Classificação geral'!$I134=3),'Classificação geral'!V134,""),"")</f>
        <v/>
      </c>
      <c r="JM142" s="254" t="str">
        <f>IFERROR(IF(AND($JD142="mas",'Classificação geral'!$I134=3),'Classificação geral'!K134,""),"")</f>
        <v/>
      </c>
      <c r="JN142" s="254" t="str">
        <f>IFERROR(IF(AND($JD142="mas",'Classificação geral'!$I134=3),'Classificação geral'!W134,""),"")</f>
        <v/>
      </c>
      <c r="JO142" s="254" t="str">
        <f>IFERROR(IF(AND($JD142="mas",'Classificação geral'!$I134=3),'Classificação geral'!Y134,""),"")</f>
        <v/>
      </c>
      <c r="JP142" s="254" t="str">
        <f>IFERROR(IF(AND($JD142="mas",'Classificação geral'!$I134=3),'Classificação geral'!Z134,""),"")</f>
        <v/>
      </c>
      <c r="JQ142" s="254" t="str">
        <f>IFERROR(IF(AND($JD142="mas",'Classificação geral'!$I134=3),'Classificação geral'!L134,""),"")</f>
        <v/>
      </c>
      <c r="JR142" s="254" t="str">
        <f>IFERROR(IF(AND($JD142="mas",'Classificação geral'!$I134=3),'Classificação geral'!$AG134,""),"")</f>
        <v/>
      </c>
      <c r="JS142" s="256" t="str">
        <f>IFERROR(RANK(JR142,JR:JR,0)+ COUNTIF(JR$13:$JR140,JR142),"")</f>
        <v/>
      </c>
      <c r="JT142" s="240"/>
      <c r="JU142" s="240"/>
      <c r="JV142" s="240"/>
      <c r="JW142" s="240"/>
      <c r="JX142" s="240"/>
      <c r="JY142" s="240"/>
      <c r="JZ142" s="240"/>
      <c r="KA142" s="240"/>
      <c r="KB142" s="240"/>
    </row>
    <row r="143" spans="1:288" ht="24.75" customHeight="1" x14ac:dyDescent="0.35">
      <c r="A143" s="21"/>
      <c r="B143" s="236"/>
      <c r="C143" s="235"/>
      <c r="D143" s="235"/>
      <c r="E143" s="235"/>
      <c r="F143" s="21"/>
      <c r="G143" s="21"/>
      <c r="H143" s="21"/>
      <c r="I143" s="21"/>
      <c r="J143" s="21"/>
      <c r="K143" s="21"/>
      <c r="L143" s="21"/>
      <c r="M143" s="21"/>
      <c r="N143" s="21"/>
      <c r="O143" s="21"/>
      <c r="P143" s="21"/>
      <c r="Q143" s="21"/>
      <c r="R143" s="21"/>
      <c r="S143" s="21"/>
      <c r="T143" s="21"/>
      <c r="U143" s="21"/>
      <c r="V143" s="21"/>
      <c r="W143" s="21"/>
      <c r="X143" s="21"/>
      <c r="Y143" s="236"/>
      <c r="Z143" s="235"/>
      <c r="AA143" s="235"/>
      <c r="AB143" s="235"/>
      <c r="AC143" s="21"/>
      <c r="AD143" s="21"/>
      <c r="AE143" s="21"/>
      <c r="AF143" s="21"/>
      <c r="AG143" s="21"/>
      <c r="AH143" s="21"/>
      <c r="AI143" s="21"/>
      <c r="AJ143" s="21"/>
      <c r="AK143" s="21"/>
      <c r="AL143" s="21"/>
      <c r="AM143" s="21"/>
      <c r="AN143" s="21"/>
      <c r="AO143" s="21"/>
      <c r="AP143" s="21"/>
      <c r="AQ143" s="21"/>
      <c r="AR143" s="21"/>
      <c r="AS143" s="21"/>
      <c r="AT143" s="21"/>
      <c r="AU143" s="21"/>
      <c r="AV143" s="21"/>
      <c r="AW143" s="235"/>
      <c r="AX143" s="235"/>
      <c r="AY143" s="236"/>
      <c r="AZ143" s="21"/>
      <c r="BA143" s="21"/>
      <c r="BB143" s="21"/>
      <c r="BC143" s="21"/>
      <c r="BD143" s="21"/>
      <c r="BE143" s="21"/>
      <c r="BF143" s="21"/>
      <c r="BG143" s="21"/>
      <c r="BH143" s="21"/>
      <c r="BI143" s="21"/>
      <c r="BJ143" s="21"/>
      <c r="BK143" s="21"/>
      <c r="BL143" s="21"/>
      <c r="BM143" s="21"/>
      <c r="BN143" s="21"/>
      <c r="BO143" s="21"/>
      <c r="BP143" s="21"/>
      <c r="BQ143" s="21"/>
      <c r="BR143" s="21"/>
      <c r="BS143" s="21"/>
      <c r="BT143" s="235"/>
      <c r="BU143" s="235"/>
      <c r="BV143" s="236"/>
      <c r="BW143" s="21"/>
      <c r="BX143" s="21"/>
      <c r="BY143" s="21"/>
      <c r="BZ143" s="21"/>
      <c r="CA143" s="21"/>
      <c r="CB143" s="21"/>
      <c r="CC143" s="21"/>
      <c r="CD143" s="21"/>
      <c r="CE143" s="21"/>
      <c r="CF143" s="21"/>
      <c r="CG143" s="21"/>
      <c r="CH143" s="21"/>
      <c r="CI143" s="21"/>
      <c r="CJ143" s="21"/>
      <c r="CK143" s="21"/>
      <c r="CL143" s="21"/>
      <c r="CM143" s="21"/>
      <c r="CN143" s="21"/>
      <c r="CO143" s="21"/>
      <c r="CP143" s="236"/>
      <c r="CQ143" s="235"/>
      <c r="CR143" s="235"/>
      <c r="CS143" s="235"/>
      <c r="CT143" s="21"/>
      <c r="CU143" s="21"/>
      <c r="CV143" s="21"/>
      <c r="CW143" s="21"/>
      <c r="CX143" s="21"/>
      <c r="CY143" s="21"/>
      <c r="CZ143" s="21"/>
      <c r="DA143" s="21"/>
      <c r="DB143" s="21"/>
      <c r="DC143" s="21"/>
      <c r="DD143" s="21"/>
      <c r="DE143" s="21"/>
      <c r="DF143" s="21"/>
      <c r="DG143" s="21"/>
      <c r="DH143" s="21"/>
      <c r="DI143" s="21"/>
      <c r="DJ143" s="21"/>
      <c r="DK143" s="21"/>
      <c r="DL143" s="21"/>
      <c r="DM143" s="236"/>
      <c r="DN143" s="235"/>
      <c r="DO143" s="235"/>
      <c r="DP143" s="235"/>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54" t="str">
        <f>IFERROR(IF(AND('Classificação geral'!$H135="FEM",'Classificação geral'!$I135=1,'Classificação geral'!$F135="Mini"),'Classificação geral'!$A135,""),"")</f>
        <v/>
      </c>
      <c r="EV143" s="254" t="str">
        <f>IFERROR(IF(AND('Classificação geral'!$H135="FEM",'Classificação geral'!$I135=1,'Classificação geral'!F135="Mini"),'Classificação geral'!$B135,""),"")</f>
        <v/>
      </c>
      <c r="EW143" s="255" t="str">
        <f>IF($EV143='Classificação geral'!$B135,'Classificação geral'!$C135,"")</f>
        <v/>
      </c>
      <c r="EX143" s="255" t="str">
        <f>IF($EV143='Classificação geral'!$B135,'Classificação geral'!$D135,"")</f>
        <v/>
      </c>
      <c r="EY143" s="255" t="str">
        <f>IF($EV143='Classificação geral'!$B135,'Classificação geral'!$H135,"")</f>
        <v/>
      </c>
      <c r="EZ143" s="255" t="str">
        <f>IF($EY143='Classificação geral'!$H135,'Classificação geral'!$I135,"")</f>
        <v/>
      </c>
      <c r="FA143" s="255" t="str">
        <f>IF($EZ143='Classificação geral'!$I135,'Classificação geral'!$N135,"")</f>
        <v/>
      </c>
      <c r="FB143" s="255" t="str">
        <f>IF($EZ143='Classificação geral'!$I135,'Classificação geral'!$Q135,"")</f>
        <v/>
      </c>
      <c r="FC143" s="255" t="str">
        <f>IF($EZ143='Classificação geral'!$I135,'Classificação geral'!$R135,"")</f>
        <v/>
      </c>
      <c r="FD143" s="255" t="str">
        <f>IF($EZ143='Classificação geral'!$I135,'Classificação geral'!$J135,"")</f>
        <v/>
      </c>
      <c r="FE143" s="255" t="str">
        <f>IF($EZ143='Classificação geral'!$I135,'Classificação geral'!$S135,"")</f>
        <v/>
      </c>
      <c r="FF143" s="255" t="str">
        <f>IF($EZ143='Classificação geral'!$I135,'Classificação geral'!$U135,"")</f>
        <v/>
      </c>
      <c r="FG143" s="255" t="str">
        <f>IF($EZ143='Classificação geral'!$I135,'Classificação geral'!$V135,"")</f>
        <v/>
      </c>
      <c r="FH143" s="255" t="str">
        <f>IF($EZ143='Classificação geral'!$I135,'Classificação geral'!$K135,"")</f>
        <v/>
      </c>
      <c r="FI143" s="255" t="str">
        <f>IF($EZ143='Classificação geral'!$I135,'Classificação geral'!$W135,"")</f>
        <v/>
      </c>
      <c r="FJ143" s="255" t="str">
        <f>IF($EZ143='Classificação geral'!$I135,'Classificação geral'!$Y135,"")</f>
        <v/>
      </c>
      <c r="FK143" s="255" t="str">
        <f>IF($EZ143='Classificação geral'!$I135,'Classificação geral'!$Z135,"")</f>
        <v/>
      </c>
      <c r="FL143" s="255" t="str">
        <f>IF($EZ143='Classificação geral'!$I135,'Classificação geral'!$L135,"")</f>
        <v/>
      </c>
      <c r="FM143" s="255" t="str">
        <f>IF($EZ143='Classificação geral'!$I135,'Classificação geral'!$M135,"")</f>
        <v/>
      </c>
      <c r="FN143" s="255" t="str">
        <f>IF($EZ143='Classificação geral'!$I135,'Classificação geral'!$AG135,"")</f>
        <v/>
      </c>
      <c r="FO143" s="256" t="str">
        <f>IFERROR(RANK(FN143,FN:FN,0)+ COUNTIF($FN$13:FN142,FN143),"")</f>
        <v/>
      </c>
      <c r="FP143" s="244"/>
      <c r="FQ143" s="254" t="str">
        <f>IFERROR(IF(AND('Classificação geral'!$H135="mas",'Classificação geral'!$I135=1,'Classificação geral'!$F135="Mini"),'Classificação geral'!$A135,""),"")</f>
        <v/>
      </c>
      <c r="FR143" s="254" t="str">
        <f>IFERROR(IF(AND('Classificação geral'!$H135="mas",'Classificação geral'!$I135=1,'Classificação geral'!$F135="Mini"),'Classificação geral'!$B135,""),"")</f>
        <v/>
      </c>
      <c r="FS143" s="255" t="str">
        <f>IF($FR143='Classificação geral'!$B135,'Classificação geral'!$C135,"")</f>
        <v/>
      </c>
      <c r="FT143" s="255" t="str">
        <f>IF($FR143='Classificação geral'!$B135,'Classificação geral'!$D135,"")</f>
        <v/>
      </c>
      <c r="FU143" s="255" t="str">
        <f>IF($FR143='Classificação geral'!$B135,'Classificação geral'!$H135,"")</f>
        <v/>
      </c>
      <c r="FV143" s="254" t="str">
        <f>IFERROR(IF(AND($FU143="mas",'Classificação geral'!$I135=1),'Classificação geral'!I135,""),"")</f>
        <v/>
      </c>
      <c r="FW143" s="254" t="str">
        <f>IFERROR(IF(AND($FU143="mas",'Classificação geral'!$I135=1),'Classificação geral'!N135,""),"")</f>
        <v/>
      </c>
      <c r="FX143" s="254" t="str">
        <f>IFERROR(IF(AND($FU143="mas",'Classificação geral'!$I135=1),'Classificação geral'!Q135,""),"")</f>
        <v/>
      </c>
      <c r="FY143" s="254" t="str">
        <f>IFERROR(IF(AND($FU143="mas",'Classificação geral'!$I135=1),'Classificação geral'!R135,""),"")</f>
        <v/>
      </c>
      <c r="FZ143" s="254" t="str">
        <f>IFERROR(IF(AND($FU143="mas",'Classificação geral'!$I135=1),'Classificação geral'!J135,""),"")</f>
        <v/>
      </c>
      <c r="GA143" s="254" t="str">
        <f>IFERROR(IF(AND($FU143="mas",'Classificação geral'!$I135=1),'Classificação geral'!S135,""),"")</f>
        <v/>
      </c>
      <c r="GB143" s="254" t="str">
        <f>IFERROR(IF(AND($FU143="mas",'Classificação geral'!$I135=1),'Classificação geral'!U135,""),"")</f>
        <v/>
      </c>
      <c r="GC143" s="254" t="str">
        <f>IFERROR(IF(AND($FU143="mas",'Classificação geral'!$I135=1),'Classificação geral'!V135,""),"")</f>
        <v/>
      </c>
      <c r="GD143" s="254" t="str">
        <f>IFERROR(IF(AND($FU143="mas",'Classificação geral'!$I135=1),'Classificação geral'!K135,""),"")</f>
        <v/>
      </c>
      <c r="GE143" s="254" t="str">
        <f>IFERROR(IF(AND($FU143="mas",'Classificação geral'!$I135=1),'Classificação geral'!W135,""),"")</f>
        <v/>
      </c>
      <c r="GF143" s="254" t="str">
        <f>IFERROR(IF(AND($FU143="mas",'Classificação geral'!$I135=1),'Classificação geral'!Y135,""),"")</f>
        <v/>
      </c>
      <c r="GG143" s="254" t="str">
        <f>IFERROR(IF(AND($FU143="mas",'Classificação geral'!$I135=1),'Classificação geral'!Z135,""),"")</f>
        <v/>
      </c>
      <c r="GH143" s="254" t="str">
        <f>IFERROR(IF(AND($FU143="mas",'Classificação geral'!$I135=1),'Classificação geral'!L135,""),"")</f>
        <v/>
      </c>
      <c r="GI143" s="254" t="str">
        <f>IFERROR(IF(AND($FU143="mas",'Classificação geral'!$I135=1),'Classificação geral'!M135,""),"")</f>
        <v/>
      </c>
      <c r="GJ143" s="302" t="str">
        <f>IFERROR(IF(AND($FU143="mas",'Classificação geral'!$I135=1),'Classificação geral'!AG135,""),"")</f>
        <v/>
      </c>
      <c r="GK143" s="256" t="str">
        <f>IFERROR(RANK(GJ143,GJ:GJ,0)+ COUNTIF($GJ$13:GJ142,GJ143),"")</f>
        <v/>
      </c>
      <c r="GL143" s="244"/>
      <c r="GM143" s="254" t="str">
        <f>IFERROR(IF(AND('Classificação geral'!$H135="fem",'Classificação geral'!$I135=2,'Classificação geral'!$F135="Mini"),'Classificação geral'!$A135,""),"")</f>
        <v/>
      </c>
      <c r="GN143" s="254" t="str">
        <f>IFERROR(IF(AND('Classificação geral'!$H135="fem",'Classificação geral'!$I135=2,'Classificação geral'!$F135="Mini"),'Classificação geral'!$B135,""),"")</f>
        <v/>
      </c>
      <c r="GO143" s="255" t="str">
        <f>IF($GN143='Classificação geral'!$B135,'Classificação geral'!$C135,"")</f>
        <v/>
      </c>
      <c r="GP143" s="255" t="str">
        <f>IF($GN143='Classificação geral'!$B135,'Classificação geral'!$D135,"")</f>
        <v/>
      </c>
      <c r="GQ143" s="255" t="str">
        <f>IF($GN143='Classificação geral'!$B135,'Classificação geral'!$H135,"")</f>
        <v/>
      </c>
      <c r="GR143" s="254" t="str">
        <f>IFERROR(IF(AND($GQ143="fem",'Classificação geral'!$I135=2),'Classificação geral'!I135,""),"")</f>
        <v/>
      </c>
      <c r="GS143" s="254" t="str">
        <f>IFERROR(IF(AND($GQ143="fem",'Classificação geral'!$I135=2),'Classificação geral'!N135,""),"")</f>
        <v/>
      </c>
      <c r="GT143" s="254" t="str">
        <f>IFERROR(IF(AND($GQ143="fem",'Classificação geral'!$I135=2),'Classificação geral'!Q135,""),"")</f>
        <v/>
      </c>
      <c r="GU143" s="254" t="str">
        <f>IFERROR(IF(AND($GQ143="fem",'Classificação geral'!$I135=2),'Classificação geral'!R135,""),"")</f>
        <v/>
      </c>
      <c r="GV143" s="254" t="str">
        <f>IFERROR(IF(AND($GQ143="fem",'Classificação geral'!$I135=2),'Classificação geral'!J135,""),"")</f>
        <v/>
      </c>
      <c r="GW143" s="254" t="str">
        <f>IFERROR(IF(AND($GQ143="fem",'Classificação geral'!$I135=2),'Classificação geral'!S135,""),"")</f>
        <v/>
      </c>
      <c r="GX143" s="254" t="str">
        <f>IFERROR(IF(AND($GQ143="fem",'Classificação geral'!$I135=2),'Classificação geral'!U135,""),"")</f>
        <v/>
      </c>
      <c r="GY143" s="254" t="str">
        <f>IFERROR(IF(AND($GQ143="fem",'Classificação geral'!$I135=2),'Classificação geral'!V135,""),"")</f>
        <v/>
      </c>
      <c r="GZ143" s="254" t="str">
        <f>IFERROR(IF(AND($GQ143="fem",'Classificação geral'!$I135=2),'Classificação geral'!K135,""),"")</f>
        <v/>
      </c>
      <c r="HA143" s="254" t="str">
        <f>IFERROR(IF(AND($GQ143="fem",'Classificação geral'!$I135=2),'Classificação geral'!W135,""),"")</f>
        <v/>
      </c>
      <c r="HB143" s="254" t="str">
        <f>IFERROR(IF(AND($GQ143="fem",'Classificação geral'!$I135=2),'Classificação geral'!Y135,""),"")</f>
        <v/>
      </c>
      <c r="HC143" s="254" t="str">
        <f>IFERROR(IF(AND($GQ143="fem",'Classificação geral'!$I135=2),'Classificação geral'!Z135,""),"")</f>
        <v/>
      </c>
      <c r="HD143" s="254" t="str">
        <f>IFERROR(IF(AND($GQ143="fem",'Classificação geral'!$I135=2),'Classificação geral'!L135,""),"")</f>
        <v/>
      </c>
      <c r="HE143" s="254" t="str">
        <f>IFERROR(IF(AND($GQ143="fem",'Classificação geral'!$I135=2),'Classificação geral'!M135,""),"")</f>
        <v/>
      </c>
      <c r="HF143" s="254" t="str">
        <f>IFERROR(IF(AND($GQ143="fem",'Classificação geral'!$I135=2),'Classificação geral'!AG135,""),"")</f>
        <v/>
      </c>
      <c r="HG143" s="256" t="str">
        <f>IFERROR(RANK(HF143,HF:HF,0)+ COUNTIF(HF$13:$HF141,HF143),"")</f>
        <v/>
      </c>
      <c r="HH143" s="244"/>
      <c r="HI143" s="254" t="str">
        <f>IFERROR(IF(AND('Classificação geral'!$H135="mas",'Classificação geral'!$I135=2,'Classificação geral'!$F135="Mini"),'Classificação geral'!$A135,""),"")</f>
        <v/>
      </c>
      <c r="HJ143" s="254" t="str">
        <f>IFERROR(IF(AND('Classificação geral'!$H135="mas",'Classificação geral'!$I135=2,'Classificação geral'!$F135="Mini"),'Classificação geral'!$B135,""),"")</f>
        <v/>
      </c>
      <c r="HK143" s="255" t="str">
        <f>IF($HJ143='Classificação geral'!$B135,'Classificação geral'!$C135,"")</f>
        <v/>
      </c>
      <c r="HL143" s="255" t="str">
        <f>IF($HJ143='Classificação geral'!$B135,'Classificação geral'!$D135,"")</f>
        <v/>
      </c>
      <c r="HM143" s="255" t="str">
        <f>IF($HJ143='Classificação geral'!$B135,'Classificação geral'!$H135,"")</f>
        <v/>
      </c>
      <c r="HN143" s="254" t="str">
        <f>IFERROR(IF(AND($HM143="mas",'Classificação geral'!$I135=2),'Classificação geral'!I135,""),"")</f>
        <v/>
      </c>
      <c r="HO143" s="254" t="str">
        <f>IFERROR(IF(AND($HM143="mas",'Classificação geral'!$I135=2),'Classificação geral'!N135,""),"")</f>
        <v/>
      </c>
      <c r="HP143" s="254" t="str">
        <f>IFERROR(IF(AND($HM143="mas",'Classificação geral'!$I135=2),'Classificação geral'!Q135,""),"")</f>
        <v/>
      </c>
      <c r="HQ143" s="254" t="str">
        <f>IFERROR(IF(AND($HM143="mas",'Classificação geral'!$I135=2),'Classificação geral'!R135,""),"")</f>
        <v/>
      </c>
      <c r="HR143" s="254" t="str">
        <f>IFERROR(IF(AND($HM143="mas",'Classificação geral'!$I135=2),'Classificação geral'!J135,""),"")</f>
        <v/>
      </c>
      <c r="HS143" s="254" t="str">
        <f>IFERROR(IF(AND($HM143="mas",'Classificação geral'!$I135=2),'Classificação geral'!S135,""),"")</f>
        <v/>
      </c>
      <c r="HT143" s="254" t="str">
        <f>IFERROR(IF(AND($HM143="mas",'Classificação geral'!$I135=2),'Classificação geral'!U135,""),"")</f>
        <v/>
      </c>
      <c r="HU143" s="254" t="str">
        <f>IFERROR(IF(AND($HM143="mas",'Classificação geral'!$I135=2),'Classificação geral'!V135,""),"")</f>
        <v/>
      </c>
      <c r="HV143" s="254" t="str">
        <f>IFERROR(IF(AND($HM143="mas",'Classificação geral'!$I135=2),'Classificação geral'!J135,""),"")</f>
        <v/>
      </c>
      <c r="HW143" s="254" t="str">
        <f>IFERROR(IF(AND($HM143="mas",'Classificação geral'!$I135=2),'Classificação geral'!W135,""),"")</f>
        <v/>
      </c>
      <c r="HX143" s="254" t="str">
        <f>IFERROR(IF(AND($HM143="mas",'Classificação geral'!$I135=2),'Classificação geral'!Y135,""),"")</f>
        <v/>
      </c>
      <c r="HY143" s="254" t="str">
        <f>IFERROR(IF(AND($HM143="mas",'Classificação geral'!$I135=2),'Classificação geral'!Z135,""),"")</f>
        <v/>
      </c>
      <c r="HZ143" s="254" t="str">
        <f>IFERROR(IF(AND($HM143="mas",'Classificação geral'!$I135=2),'Classificação geral'!L135,""),"")</f>
        <v/>
      </c>
      <c r="IA143" s="254" t="str">
        <f>IFERROR(IF(AND($HM143="mas",'Classificação geral'!$I135=2),'Classificação geral'!$AG135,""),"")</f>
        <v/>
      </c>
      <c r="IB143" s="256" t="str">
        <f>IFERROR(RANK(IA143,IA:IA,0)+ COUNTIF($IA$13:IA$13,IA143),"")</f>
        <v/>
      </c>
      <c r="IC143" s="244"/>
      <c r="ID143" s="254" t="str">
        <f>IFERROR(IF(AND('Classificação geral'!$H135="fem",'Classificação geral'!$I135=3,'Classificação geral'!$F135="Mini"),'Classificação geral'!$A135,""),"")</f>
        <v/>
      </c>
      <c r="IE143" s="254" t="str">
        <f>IFERROR(IF(AND('Classificação geral'!$H135="fem",'Classificação geral'!$I135=3,'Classificação geral'!$F135="Mini"),'Classificação geral'!$B135,""),"")</f>
        <v/>
      </c>
      <c r="IF143" s="255" t="str">
        <f>IF($IE143='Classificação geral'!$B135,'Classificação geral'!$C135,"")</f>
        <v/>
      </c>
      <c r="IG143" s="255" t="str">
        <f>IF($IE143='Classificação geral'!$B135,'Classificação geral'!$D135,"")</f>
        <v/>
      </c>
      <c r="IH143" s="255" t="str">
        <f>IF($IE143='Classificação geral'!$B135,'Classificação geral'!$H135,"")</f>
        <v/>
      </c>
      <c r="II143" s="255" t="str">
        <f>IF($IH143='Classificação geral'!$H135,'Classificação geral'!$I135,"")</f>
        <v/>
      </c>
      <c r="IJ143" s="255" t="str">
        <f>IF($II143='Classificação geral'!$I135,'Classificação geral'!$N135,"")</f>
        <v/>
      </c>
      <c r="IK143" s="255" t="str">
        <f>IF($II143='Classificação geral'!$I135,'Classificação geral'!$Q135,"")</f>
        <v/>
      </c>
      <c r="IL143" s="255" t="str">
        <f>IF($II143='Classificação geral'!$I135,'Classificação geral'!$R135,"")</f>
        <v/>
      </c>
      <c r="IM143" s="255" t="str">
        <f>IF($II143='Classificação geral'!$I135,'Classificação geral'!$J135,"")</f>
        <v/>
      </c>
      <c r="IN143" s="255" t="str">
        <f>IF($II143='Classificação geral'!$I135,'Classificação geral'!$S135,"")</f>
        <v/>
      </c>
      <c r="IO143" s="255" t="str">
        <f>IF($II143='Classificação geral'!$I135,'Classificação geral'!$U135,"")</f>
        <v/>
      </c>
      <c r="IP143" s="255" t="str">
        <f>IF($II143='Classificação geral'!$I135,'Classificação geral'!$V135,"")</f>
        <v/>
      </c>
      <c r="IQ143" s="255" t="str">
        <f>IF($II143='Classificação geral'!$I135,'Classificação geral'!$K135,"")</f>
        <v/>
      </c>
      <c r="IR143" s="255" t="str">
        <f>IF($II143='Classificação geral'!$I135,'Classificação geral'!$W135,"")</f>
        <v/>
      </c>
      <c r="IS143" s="255" t="str">
        <f>IF($II143='Classificação geral'!$I135,'Classificação geral'!$Y135,"")</f>
        <v/>
      </c>
      <c r="IT143" s="255" t="str">
        <f>IF($II143='Classificação geral'!$I135,'Classificação geral'!$Z135,"")</f>
        <v/>
      </c>
      <c r="IU143" s="255" t="str">
        <f>IF($II143='Classificação geral'!$I135,'Classificação geral'!$L135,"")</f>
        <v/>
      </c>
      <c r="IV143" s="255" t="str">
        <f>IF($II143='Classificação geral'!$I135,'Classificação geral'!$M135,"")</f>
        <v/>
      </c>
      <c r="IW143" s="255" t="str">
        <f>IF($II143='Classificação geral'!$I135,'Classificação geral'!$AG135,"")</f>
        <v/>
      </c>
      <c r="IX143" s="256" t="str">
        <f>IFERROR(RANK(IW143,IW:IW,0)+ COUNTIF($IW$13:IW141,IW143),"")</f>
        <v/>
      </c>
      <c r="IY143" s="244"/>
      <c r="IZ143" s="254" t="str">
        <f>IFERROR(IF(AND('Classificação geral'!$H135="mas",'Classificação geral'!$I135=3,'Classificação geral'!$F135="Mini"),'Classificação geral'!$A135,""),"")</f>
        <v/>
      </c>
      <c r="JA143" s="254" t="str">
        <f>IFERROR(IF(AND('Classificação geral'!$H135="mas",'Classificação geral'!$I135=3,'Classificação geral'!$F135="Mini"),'Classificação geral'!$B135,""),"")</f>
        <v/>
      </c>
      <c r="JB143" s="255" t="str">
        <f>IF($JA143='Classificação geral'!$B135,'Classificação geral'!$C135,"")</f>
        <v/>
      </c>
      <c r="JC143" s="255" t="str">
        <f>IF($JA143='Classificação geral'!$B135,'Classificação geral'!$D135,"")</f>
        <v/>
      </c>
      <c r="JD143" s="255" t="str">
        <f>IF($JA143='Classificação geral'!$B135,'Classificação geral'!$H135,"")</f>
        <v/>
      </c>
      <c r="JE143" s="254" t="str">
        <f>IFERROR(IF(AND($JD143="mas",'Classificação geral'!$I135=3),'Classificação geral'!I135,""),"")</f>
        <v/>
      </c>
      <c r="JF143" s="254" t="str">
        <f>IFERROR(IF(AND($JD143="mas",'Classificação geral'!$I135=3),'Classificação geral'!N135,""),"")</f>
        <v/>
      </c>
      <c r="JG143" s="254" t="str">
        <f>IFERROR(IF(AND($JD143="mas",'Classificação geral'!$I135=3),'Classificação geral'!Q135,""),"")</f>
        <v/>
      </c>
      <c r="JH143" s="254" t="str">
        <f>IFERROR(IF(AND($JD143="mas",'Classificação geral'!$I135=3),'Classificação geral'!R135,""),"")</f>
        <v/>
      </c>
      <c r="JI143" s="254" t="str">
        <f>IFERROR(IF(AND($JD143="mas",'Classificação geral'!$I135=3),'Classificação geral'!J135,""),"")</f>
        <v/>
      </c>
      <c r="JJ143" s="254" t="str">
        <f>IFERROR(IF(AND($JD143="mas",'Classificação geral'!$I135=3),'Classificação geral'!S135,""),"")</f>
        <v/>
      </c>
      <c r="JK143" s="254" t="str">
        <f>IFERROR(IF(AND($JD143="mas",'Classificação geral'!$I135=3),'Classificação geral'!U135,""),"")</f>
        <v/>
      </c>
      <c r="JL143" s="254" t="str">
        <f>IFERROR(IF(AND($JD143="mas",'Classificação geral'!$I135=3),'Classificação geral'!V135,""),"")</f>
        <v/>
      </c>
      <c r="JM143" s="254" t="str">
        <f>IFERROR(IF(AND($JD143="mas",'Classificação geral'!$I135=3),'Classificação geral'!K135,""),"")</f>
        <v/>
      </c>
      <c r="JN143" s="254" t="str">
        <f>IFERROR(IF(AND($JD143="mas",'Classificação geral'!$I135=3),'Classificação geral'!W135,""),"")</f>
        <v/>
      </c>
      <c r="JO143" s="254" t="str">
        <f>IFERROR(IF(AND($JD143="mas",'Classificação geral'!$I135=3),'Classificação geral'!Y135,""),"")</f>
        <v/>
      </c>
      <c r="JP143" s="254" t="str">
        <f>IFERROR(IF(AND($JD143="mas",'Classificação geral'!$I135=3),'Classificação geral'!Z135,""),"")</f>
        <v/>
      </c>
      <c r="JQ143" s="254" t="str">
        <f>IFERROR(IF(AND($JD143="mas",'Classificação geral'!$I135=3),'Classificação geral'!L135,""),"")</f>
        <v/>
      </c>
      <c r="JR143" s="254" t="str">
        <f>IFERROR(IF(AND($JD143="mas",'Classificação geral'!$I135=3),'Classificação geral'!$AG135,""),"")</f>
        <v/>
      </c>
      <c r="JS143" s="256" t="str">
        <f>IFERROR(RANK(JR143,JR:JR,0)+ COUNTIF(JR$13:$JR141,JR143),"")</f>
        <v/>
      </c>
      <c r="JT143" s="240"/>
      <c r="JU143" s="240"/>
      <c r="JV143" s="240"/>
      <c r="JW143" s="240"/>
      <c r="JX143" s="240"/>
      <c r="JY143" s="240"/>
      <c r="JZ143" s="240"/>
      <c r="KA143" s="240"/>
      <c r="KB143" s="240"/>
    </row>
    <row r="144" spans="1:288" ht="24.75" customHeight="1" x14ac:dyDescent="0.35">
      <c r="A144" s="21"/>
      <c r="B144" s="236"/>
      <c r="C144" s="235"/>
      <c r="D144" s="235"/>
      <c r="E144" s="235"/>
      <c r="F144" s="21"/>
      <c r="G144" s="21"/>
      <c r="H144" s="21"/>
      <c r="I144" s="21"/>
      <c r="J144" s="21"/>
      <c r="K144" s="21"/>
      <c r="L144" s="21"/>
      <c r="M144" s="21"/>
      <c r="N144" s="21"/>
      <c r="O144" s="21"/>
      <c r="P144" s="21"/>
      <c r="Q144" s="21"/>
      <c r="R144" s="21"/>
      <c r="S144" s="21"/>
      <c r="T144" s="21"/>
      <c r="U144" s="21"/>
      <c r="V144" s="21"/>
      <c r="W144" s="21"/>
      <c r="X144" s="21"/>
      <c r="Y144" s="236"/>
      <c r="Z144" s="235"/>
      <c r="AA144" s="235"/>
      <c r="AB144" s="235"/>
      <c r="AC144" s="21"/>
      <c r="AD144" s="21"/>
      <c r="AE144" s="21"/>
      <c r="AF144" s="21"/>
      <c r="AG144" s="21"/>
      <c r="AH144" s="21"/>
      <c r="AI144" s="21"/>
      <c r="AJ144" s="21"/>
      <c r="AK144" s="21"/>
      <c r="AL144" s="21"/>
      <c r="AM144" s="21"/>
      <c r="AN144" s="21"/>
      <c r="AO144" s="21"/>
      <c r="AP144" s="21"/>
      <c r="AQ144" s="21"/>
      <c r="AR144" s="21"/>
      <c r="AS144" s="21"/>
      <c r="AT144" s="21"/>
      <c r="AU144" s="21"/>
      <c r="AV144" s="21"/>
      <c r="AW144" s="235"/>
      <c r="AX144" s="235"/>
      <c r="AY144" s="236"/>
      <c r="AZ144" s="21"/>
      <c r="BA144" s="21"/>
      <c r="BB144" s="21"/>
      <c r="BC144" s="21"/>
      <c r="BD144" s="21"/>
      <c r="BE144" s="21"/>
      <c r="BF144" s="21"/>
      <c r="BG144" s="21"/>
      <c r="BH144" s="21"/>
      <c r="BI144" s="21"/>
      <c r="BJ144" s="21"/>
      <c r="BK144" s="21"/>
      <c r="BL144" s="21"/>
      <c r="BM144" s="21"/>
      <c r="BN144" s="21"/>
      <c r="BO144" s="21"/>
      <c r="BP144" s="21"/>
      <c r="BQ144" s="21"/>
      <c r="BR144" s="21"/>
      <c r="BS144" s="21"/>
      <c r="BT144" s="235"/>
      <c r="BU144" s="235"/>
      <c r="BV144" s="236"/>
      <c r="BW144" s="21"/>
      <c r="BX144" s="21"/>
      <c r="BY144" s="21"/>
      <c r="BZ144" s="21"/>
      <c r="CA144" s="21"/>
      <c r="CB144" s="21"/>
      <c r="CC144" s="21"/>
      <c r="CD144" s="21"/>
      <c r="CE144" s="21"/>
      <c r="CF144" s="21"/>
      <c r="CG144" s="21"/>
      <c r="CH144" s="21"/>
      <c r="CI144" s="21"/>
      <c r="CJ144" s="21"/>
      <c r="CK144" s="21"/>
      <c r="CL144" s="21"/>
      <c r="CM144" s="21"/>
      <c r="CN144" s="21"/>
      <c r="CO144" s="21"/>
      <c r="CP144" s="236"/>
      <c r="CQ144" s="235"/>
      <c r="CR144" s="235"/>
      <c r="CS144" s="235"/>
      <c r="CT144" s="21"/>
      <c r="CU144" s="21"/>
      <c r="CV144" s="21"/>
      <c r="CW144" s="21"/>
      <c r="CX144" s="21"/>
      <c r="CY144" s="21"/>
      <c r="CZ144" s="21"/>
      <c r="DA144" s="21"/>
      <c r="DB144" s="21"/>
      <c r="DC144" s="21"/>
      <c r="DD144" s="21"/>
      <c r="DE144" s="21"/>
      <c r="DF144" s="21"/>
      <c r="DG144" s="21"/>
      <c r="DH144" s="21"/>
      <c r="DI144" s="21"/>
      <c r="DJ144" s="21"/>
      <c r="DK144" s="21"/>
      <c r="DL144" s="21"/>
      <c r="DM144" s="236"/>
      <c r="DN144" s="235"/>
      <c r="DO144" s="235"/>
      <c r="DP144" s="235"/>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54" t="str">
        <f>IFERROR(IF(AND('Classificação geral'!$H136="FEM",'Classificação geral'!$I136=1,'Classificação geral'!$F136="Mini"),'Classificação geral'!$A136,""),"")</f>
        <v/>
      </c>
      <c r="EV144" s="254" t="str">
        <f>IFERROR(IF(AND('Classificação geral'!$H136="FEM",'Classificação geral'!$I136=1,'Classificação geral'!F136="Mini"),'Classificação geral'!$B136,""),"")</f>
        <v/>
      </c>
      <c r="EW144" s="255" t="str">
        <f>IF($EV144='Classificação geral'!$B136,'Classificação geral'!$C136,"")</f>
        <v/>
      </c>
      <c r="EX144" s="255" t="str">
        <f>IF($EV144='Classificação geral'!$B136,'Classificação geral'!$D136,"")</f>
        <v/>
      </c>
      <c r="EY144" s="255" t="str">
        <f>IF($EV144='Classificação geral'!$B136,'Classificação geral'!$H136,"")</f>
        <v/>
      </c>
      <c r="EZ144" s="255" t="str">
        <f>IF($EY144='Classificação geral'!$H136,'Classificação geral'!$I136,"")</f>
        <v/>
      </c>
      <c r="FA144" s="255" t="str">
        <f>IF($EZ144='Classificação geral'!$I136,'Classificação geral'!$N136,"")</f>
        <v/>
      </c>
      <c r="FB144" s="255" t="str">
        <f>IF($EZ144='Classificação geral'!$I136,'Classificação geral'!$Q136,"")</f>
        <v/>
      </c>
      <c r="FC144" s="255" t="str">
        <f>IF($EZ144='Classificação geral'!$I136,'Classificação geral'!$R136,"")</f>
        <v/>
      </c>
      <c r="FD144" s="255" t="str">
        <f>IF($EZ144='Classificação geral'!$I136,'Classificação geral'!$J136,"")</f>
        <v/>
      </c>
      <c r="FE144" s="255" t="str">
        <f>IF($EZ144='Classificação geral'!$I136,'Classificação geral'!$S136,"")</f>
        <v/>
      </c>
      <c r="FF144" s="255" t="str">
        <f>IF($EZ144='Classificação geral'!$I136,'Classificação geral'!$U136,"")</f>
        <v/>
      </c>
      <c r="FG144" s="255" t="str">
        <f>IF($EZ144='Classificação geral'!$I136,'Classificação geral'!$V136,"")</f>
        <v/>
      </c>
      <c r="FH144" s="255" t="str">
        <f>IF($EZ144='Classificação geral'!$I136,'Classificação geral'!$K136,"")</f>
        <v/>
      </c>
      <c r="FI144" s="255" t="str">
        <f>IF($EZ144='Classificação geral'!$I136,'Classificação geral'!$W136,"")</f>
        <v/>
      </c>
      <c r="FJ144" s="255" t="str">
        <f>IF($EZ144='Classificação geral'!$I136,'Classificação geral'!$Y136,"")</f>
        <v/>
      </c>
      <c r="FK144" s="255" t="str">
        <f>IF($EZ144='Classificação geral'!$I136,'Classificação geral'!$Z136,"")</f>
        <v/>
      </c>
      <c r="FL144" s="255" t="str">
        <f>IF($EZ144='Classificação geral'!$I136,'Classificação geral'!$L136,"")</f>
        <v/>
      </c>
      <c r="FM144" s="255" t="str">
        <f>IF($EZ144='Classificação geral'!$I136,'Classificação geral'!$M136,"")</f>
        <v/>
      </c>
      <c r="FN144" s="255" t="str">
        <f>IF($EZ144='Classificação geral'!$I136,'Classificação geral'!$AG136,"")</f>
        <v/>
      </c>
      <c r="FO144" s="256" t="str">
        <f>IFERROR(RANK(FN144,FN:FN,0)+ COUNTIF($FN$13:FN143,FN144),"")</f>
        <v/>
      </c>
      <c r="FP144" s="244"/>
      <c r="FQ144" s="254" t="str">
        <f>IFERROR(IF(AND('Classificação geral'!$H136="mas",'Classificação geral'!$I136=1,'Classificação geral'!$F136="Mini"),'Classificação geral'!$A136,""),"")</f>
        <v/>
      </c>
      <c r="FR144" s="254" t="str">
        <f>IFERROR(IF(AND('Classificação geral'!$H136="mas",'Classificação geral'!$I136=1,'Classificação geral'!$F136="Mini"),'Classificação geral'!$B136,""),"")</f>
        <v/>
      </c>
      <c r="FS144" s="255" t="str">
        <f>IF($FR144='Classificação geral'!$B136,'Classificação geral'!$C136,"")</f>
        <v/>
      </c>
      <c r="FT144" s="255" t="str">
        <f>IF($FR144='Classificação geral'!$B136,'Classificação geral'!$D136,"")</f>
        <v/>
      </c>
      <c r="FU144" s="255" t="str">
        <f>IF($FR144='Classificação geral'!$B136,'Classificação geral'!$H136,"")</f>
        <v/>
      </c>
      <c r="FV144" s="254" t="str">
        <f>IFERROR(IF(AND($FU144="mas",'Classificação geral'!$I136=1),'Classificação geral'!I136,""),"")</f>
        <v/>
      </c>
      <c r="FW144" s="254" t="str">
        <f>IFERROR(IF(AND($FU144="mas",'Classificação geral'!$I136=1),'Classificação geral'!N136,""),"")</f>
        <v/>
      </c>
      <c r="FX144" s="254" t="str">
        <f>IFERROR(IF(AND($FU144="mas",'Classificação geral'!$I136=1),'Classificação geral'!Q136,""),"")</f>
        <v/>
      </c>
      <c r="FY144" s="254" t="str">
        <f>IFERROR(IF(AND($FU144="mas",'Classificação geral'!$I136=1),'Classificação geral'!R136,""),"")</f>
        <v/>
      </c>
      <c r="FZ144" s="254" t="str">
        <f>IFERROR(IF(AND($FU144="mas",'Classificação geral'!$I136=1),'Classificação geral'!J136,""),"")</f>
        <v/>
      </c>
      <c r="GA144" s="254" t="str">
        <f>IFERROR(IF(AND($FU144="mas",'Classificação geral'!$I136=1),'Classificação geral'!S136,""),"")</f>
        <v/>
      </c>
      <c r="GB144" s="254" t="str">
        <f>IFERROR(IF(AND($FU144="mas",'Classificação geral'!$I136=1),'Classificação geral'!U136,""),"")</f>
        <v/>
      </c>
      <c r="GC144" s="254" t="str">
        <f>IFERROR(IF(AND($FU144="mas",'Classificação geral'!$I136=1),'Classificação geral'!V136,""),"")</f>
        <v/>
      </c>
      <c r="GD144" s="254" t="str">
        <f>IFERROR(IF(AND($FU144="mas",'Classificação geral'!$I136=1),'Classificação geral'!K136,""),"")</f>
        <v/>
      </c>
      <c r="GE144" s="254" t="str">
        <f>IFERROR(IF(AND($FU144="mas",'Classificação geral'!$I136=1),'Classificação geral'!W136,""),"")</f>
        <v/>
      </c>
      <c r="GF144" s="254" t="str">
        <f>IFERROR(IF(AND($FU144="mas",'Classificação geral'!$I136=1),'Classificação geral'!Y136,""),"")</f>
        <v/>
      </c>
      <c r="GG144" s="254" t="str">
        <f>IFERROR(IF(AND($FU144="mas",'Classificação geral'!$I136=1),'Classificação geral'!Z136,""),"")</f>
        <v/>
      </c>
      <c r="GH144" s="254" t="str">
        <f>IFERROR(IF(AND($FU144="mas",'Classificação geral'!$I136=1),'Classificação geral'!L136,""),"")</f>
        <v/>
      </c>
      <c r="GI144" s="254" t="str">
        <f>IFERROR(IF(AND($FU144="mas",'Classificação geral'!$I136=1),'Classificação geral'!M136,""),"")</f>
        <v/>
      </c>
      <c r="GJ144" s="302" t="str">
        <f>IFERROR(IF(AND($FU144="mas",'Classificação geral'!$I136=1),'Classificação geral'!AG136,""),"")</f>
        <v/>
      </c>
      <c r="GK144" s="256" t="str">
        <f>IFERROR(RANK(GJ144,GJ:GJ,0)+ COUNTIF($GJ$13:GJ143,GJ144),"")</f>
        <v/>
      </c>
      <c r="GL144" s="244"/>
      <c r="GM144" s="254" t="str">
        <f>IFERROR(IF(AND('Classificação geral'!$H136="fem",'Classificação geral'!$I136=2,'Classificação geral'!$F136="Mini"),'Classificação geral'!$A136,""),"")</f>
        <v/>
      </c>
      <c r="GN144" s="254" t="str">
        <f>IFERROR(IF(AND('Classificação geral'!$H136="fem",'Classificação geral'!$I136=2,'Classificação geral'!$F136="Mini"),'Classificação geral'!$B136,""),"")</f>
        <v/>
      </c>
      <c r="GO144" s="255" t="str">
        <f>IF($GN144='Classificação geral'!$B136,'Classificação geral'!$C136,"")</f>
        <v/>
      </c>
      <c r="GP144" s="255" t="str">
        <f>IF($GN144='Classificação geral'!$B136,'Classificação geral'!$D136,"")</f>
        <v/>
      </c>
      <c r="GQ144" s="255" t="str">
        <f>IF($GN144='Classificação geral'!$B136,'Classificação geral'!$H136,"")</f>
        <v/>
      </c>
      <c r="GR144" s="254" t="str">
        <f>IFERROR(IF(AND($GQ144="fem",'Classificação geral'!$I136=2),'Classificação geral'!I136,""),"")</f>
        <v/>
      </c>
      <c r="GS144" s="254" t="str">
        <f>IFERROR(IF(AND($GQ144="fem",'Classificação geral'!$I136=2),'Classificação geral'!N136,""),"")</f>
        <v/>
      </c>
      <c r="GT144" s="254" t="str">
        <f>IFERROR(IF(AND($GQ144="fem",'Classificação geral'!$I136=2),'Classificação geral'!Q136,""),"")</f>
        <v/>
      </c>
      <c r="GU144" s="254" t="str">
        <f>IFERROR(IF(AND($GQ144="fem",'Classificação geral'!$I136=2),'Classificação geral'!R136,""),"")</f>
        <v/>
      </c>
      <c r="GV144" s="254" t="str">
        <f>IFERROR(IF(AND($GQ144="fem",'Classificação geral'!$I136=2),'Classificação geral'!J136,""),"")</f>
        <v/>
      </c>
      <c r="GW144" s="254" t="str">
        <f>IFERROR(IF(AND($GQ144="fem",'Classificação geral'!$I136=2),'Classificação geral'!S136,""),"")</f>
        <v/>
      </c>
      <c r="GX144" s="254" t="str">
        <f>IFERROR(IF(AND($GQ144="fem",'Classificação geral'!$I136=2),'Classificação geral'!U136,""),"")</f>
        <v/>
      </c>
      <c r="GY144" s="254" t="str">
        <f>IFERROR(IF(AND($GQ144="fem",'Classificação geral'!$I136=2),'Classificação geral'!V136,""),"")</f>
        <v/>
      </c>
      <c r="GZ144" s="254" t="str">
        <f>IFERROR(IF(AND($GQ144="fem",'Classificação geral'!$I136=2),'Classificação geral'!K136,""),"")</f>
        <v/>
      </c>
      <c r="HA144" s="254" t="str">
        <f>IFERROR(IF(AND($GQ144="fem",'Classificação geral'!$I136=2),'Classificação geral'!W136,""),"")</f>
        <v/>
      </c>
      <c r="HB144" s="254" t="str">
        <f>IFERROR(IF(AND($GQ144="fem",'Classificação geral'!$I136=2),'Classificação geral'!Y136,""),"")</f>
        <v/>
      </c>
      <c r="HC144" s="254" t="str">
        <f>IFERROR(IF(AND($GQ144="fem",'Classificação geral'!$I136=2),'Classificação geral'!Z136,""),"")</f>
        <v/>
      </c>
      <c r="HD144" s="254" t="str">
        <f>IFERROR(IF(AND($GQ144="fem",'Classificação geral'!$I136=2),'Classificação geral'!L136,""),"")</f>
        <v/>
      </c>
      <c r="HE144" s="254" t="str">
        <f>IFERROR(IF(AND($GQ144="fem",'Classificação geral'!$I136=2),'Classificação geral'!M136,""),"")</f>
        <v/>
      </c>
      <c r="HF144" s="254" t="str">
        <f>IFERROR(IF(AND($GQ144="fem",'Classificação geral'!$I136=2),'Classificação geral'!AG136,""),"")</f>
        <v/>
      </c>
      <c r="HG144" s="256" t="str">
        <f>IFERROR(RANK(HF144,HF:HF,0)+ COUNTIF(HF$13:$HF142,HF144),"")</f>
        <v/>
      </c>
      <c r="HH144" s="244"/>
      <c r="HI144" s="254" t="str">
        <f>IFERROR(IF(AND('Classificação geral'!$H136="mas",'Classificação geral'!$I136=2,'Classificação geral'!$F136="Mini"),'Classificação geral'!$A136,""),"")</f>
        <v/>
      </c>
      <c r="HJ144" s="254" t="str">
        <f>IFERROR(IF(AND('Classificação geral'!$H136="mas",'Classificação geral'!$I136=2,'Classificação geral'!$F136="Mini"),'Classificação geral'!$B136,""),"")</f>
        <v/>
      </c>
      <c r="HK144" s="255" t="str">
        <f>IF($HJ144='Classificação geral'!$B136,'Classificação geral'!$C136,"")</f>
        <v/>
      </c>
      <c r="HL144" s="255" t="str">
        <f>IF($HJ144='Classificação geral'!$B136,'Classificação geral'!$D136,"")</f>
        <v/>
      </c>
      <c r="HM144" s="255" t="str">
        <f>IF($HJ144='Classificação geral'!$B136,'Classificação geral'!$H136,"")</f>
        <v/>
      </c>
      <c r="HN144" s="254" t="str">
        <f>IFERROR(IF(AND($HM144="mas",'Classificação geral'!$I136=2),'Classificação geral'!I136,""),"")</f>
        <v/>
      </c>
      <c r="HO144" s="254" t="str">
        <f>IFERROR(IF(AND($HM144="mas",'Classificação geral'!$I136=2),'Classificação geral'!N136,""),"")</f>
        <v/>
      </c>
      <c r="HP144" s="254" t="str">
        <f>IFERROR(IF(AND($HM144="mas",'Classificação geral'!$I136=2),'Classificação geral'!Q136,""),"")</f>
        <v/>
      </c>
      <c r="HQ144" s="254" t="str">
        <f>IFERROR(IF(AND($HM144="mas",'Classificação geral'!$I136=2),'Classificação geral'!R136,""),"")</f>
        <v/>
      </c>
      <c r="HR144" s="254" t="str">
        <f>IFERROR(IF(AND($HM144="mas",'Classificação geral'!$I136=2),'Classificação geral'!J136,""),"")</f>
        <v/>
      </c>
      <c r="HS144" s="254" t="str">
        <f>IFERROR(IF(AND($HM144="mas",'Classificação geral'!$I136=2),'Classificação geral'!S136,""),"")</f>
        <v/>
      </c>
      <c r="HT144" s="254" t="str">
        <f>IFERROR(IF(AND($HM144="mas",'Classificação geral'!$I136=2),'Classificação geral'!U136,""),"")</f>
        <v/>
      </c>
      <c r="HU144" s="254" t="str">
        <f>IFERROR(IF(AND($HM144="mas",'Classificação geral'!$I136=2),'Classificação geral'!V136,""),"")</f>
        <v/>
      </c>
      <c r="HV144" s="254" t="str">
        <f>IFERROR(IF(AND($HM144="mas",'Classificação geral'!$I136=2),'Classificação geral'!J136,""),"")</f>
        <v/>
      </c>
      <c r="HW144" s="254" t="str">
        <f>IFERROR(IF(AND($HM144="mas",'Classificação geral'!$I136=2),'Classificação geral'!W136,""),"")</f>
        <v/>
      </c>
      <c r="HX144" s="254" t="str">
        <f>IFERROR(IF(AND($HM144="mas",'Classificação geral'!$I136=2),'Classificação geral'!Y136,""),"")</f>
        <v/>
      </c>
      <c r="HY144" s="254" t="str">
        <f>IFERROR(IF(AND($HM144="mas",'Classificação geral'!$I136=2),'Classificação geral'!Z136,""),"")</f>
        <v/>
      </c>
      <c r="HZ144" s="254" t="str">
        <f>IFERROR(IF(AND($HM144="mas",'Classificação geral'!$I136=2),'Classificação geral'!L136,""),"")</f>
        <v/>
      </c>
      <c r="IA144" s="254" t="str">
        <f>IFERROR(IF(AND($HM144="mas",'Classificação geral'!$I136=2),'Classificação geral'!$AG136,""),"")</f>
        <v/>
      </c>
      <c r="IB144" s="256" t="str">
        <f>IFERROR(RANK(IA144,IA:IA,0)+ COUNTIF($IA$13:IA$13,IA144),"")</f>
        <v/>
      </c>
      <c r="IC144" s="244"/>
      <c r="ID144" s="254" t="str">
        <f>IFERROR(IF(AND('Classificação geral'!$H136="fem",'Classificação geral'!$I136=3,'Classificação geral'!$F136="Mini"),'Classificação geral'!$A136,""),"")</f>
        <v/>
      </c>
      <c r="IE144" s="254" t="str">
        <f>IFERROR(IF(AND('Classificação geral'!$H136="fem",'Classificação geral'!$I136=3,'Classificação geral'!$F136="Mini"),'Classificação geral'!$B136,""),"")</f>
        <v/>
      </c>
      <c r="IF144" s="255" t="str">
        <f>IF($IE144='Classificação geral'!$B136,'Classificação geral'!$C136,"")</f>
        <v/>
      </c>
      <c r="IG144" s="255" t="str">
        <f>IF($IE144='Classificação geral'!$B136,'Classificação geral'!$D136,"")</f>
        <v/>
      </c>
      <c r="IH144" s="255" t="str">
        <f>IF($IE144='Classificação geral'!$B136,'Classificação geral'!$H136,"")</f>
        <v/>
      </c>
      <c r="II144" s="255" t="str">
        <f>IF($IH144='Classificação geral'!$H136,'Classificação geral'!$I136,"")</f>
        <v/>
      </c>
      <c r="IJ144" s="255" t="str">
        <f>IF($II144='Classificação geral'!$I136,'Classificação geral'!$N136,"")</f>
        <v/>
      </c>
      <c r="IK144" s="255" t="str">
        <f>IF($II144='Classificação geral'!$I136,'Classificação geral'!$Q136,"")</f>
        <v/>
      </c>
      <c r="IL144" s="255" t="str">
        <f>IF($II144='Classificação geral'!$I136,'Classificação geral'!$R136,"")</f>
        <v/>
      </c>
      <c r="IM144" s="255" t="str">
        <f>IF($II144='Classificação geral'!$I136,'Classificação geral'!$J136,"")</f>
        <v/>
      </c>
      <c r="IN144" s="255" t="str">
        <f>IF($II144='Classificação geral'!$I136,'Classificação geral'!$S136,"")</f>
        <v/>
      </c>
      <c r="IO144" s="255" t="str">
        <f>IF($II144='Classificação geral'!$I136,'Classificação geral'!$U136,"")</f>
        <v/>
      </c>
      <c r="IP144" s="255" t="str">
        <f>IF($II144='Classificação geral'!$I136,'Classificação geral'!$V136,"")</f>
        <v/>
      </c>
      <c r="IQ144" s="255" t="str">
        <f>IF($II144='Classificação geral'!$I136,'Classificação geral'!$K136,"")</f>
        <v/>
      </c>
      <c r="IR144" s="255" t="str">
        <f>IF($II144='Classificação geral'!$I136,'Classificação geral'!$W136,"")</f>
        <v/>
      </c>
      <c r="IS144" s="255" t="str">
        <f>IF($II144='Classificação geral'!$I136,'Classificação geral'!$Y136,"")</f>
        <v/>
      </c>
      <c r="IT144" s="255" t="str">
        <f>IF($II144='Classificação geral'!$I136,'Classificação geral'!$Z136,"")</f>
        <v/>
      </c>
      <c r="IU144" s="255" t="str">
        <f>IF($II144='Classificação geral'!$I136,'Classificação geral'!$L136,"")</f>
        <v/>
      </c>
      <c r="IV144" s="255" t="str">
        <f>IF($II144='Classificação geral'!$I136,'Classificação geral'!$M136,"")</f>
        <v/>
      </c>
      <c r="IW144" s="255" t="str">
        <f>IF($II144='Classificação geral'!$I136,'Classificação geral'!$AG136,"")</f>
        <v/>
      </c>
      <c r="IX144" s="256" t="str">
        <f>IFERROR(RANK(IW144,IW:IW,0)+ COUNTIF($IW$13:IW142,IW144),"")</f>
        <v/>
      </c>
      <c r="IY144" s="244"/>
      <c r="IZ144" s="254" t="str">
        <f>IFERROR(IF(AND('Classificação geral'!$H136="mas",'Classificação geral'!$I136=3,'Classificação geral'!$F136="Mini"),'Classificação geral'!$A136,""),"")</f>
        <v/>
      </c>
      <c r="JA144" s="254" t="str">
        <f>IFERROR(IF(AND('Classificação geral'!$H136="mas",'Classificação geral'!$I136=3,'Classificação geral'!$F136="Mini"),'Classificação geral'!$B136,""),"")</f>
        <v/>
      </c>
      <c r="JB144" s="255" t="str">
        <f>IF($JA144='Classificação geral'!$B136,'Classificação geral'!$C136,"")</f>
        <v/>
      </c>
      <c r="JC144" s="255" t="str">
        <f>IF($JA144='Classificação geral'!$B136,'Classificação geral'!$D136,"")</f>
        <v/>
      </c>
      <c r="JD144" s="255" t="str">
        <f>IF($JA144='Classificação geral'!$B136,'Classificação geral'!$H136,"")</f>
        <v/>
      </c>
      <c r="JE144" s="254" t="str">
        <f>IFERROR(IF(AND($JD144="mas",'Classificação geral'!$I136=3),'Classificação geral'!I136,""),"")</f>
        <v/>
      </c>
      <c r="JF144" s="254" t="str">
        <f>IFERROR(IF(AND($JD144="mas",'Classificação geral'!$I136=3),'Classificação geral'!N136,""),"")</f>
        <v/>
      </c>
      <c r="JG144" s="254" t="str">
        <f>IFERROR(IF(AND($JD144="mas",'Classificação geral'!$I136=3),'Classificação geral'!Q136,""),"")</f>
        <v/>
      </c>
      <c r="JH144" s="254" t="str">
        <f>IFERROR(IF(AND($JD144="mas",'Classificação geral'!$I136=3),'Classificação geral'!R136,""),"")</f>
        <v/>
      </c>
      <c r="JI144" s="254" t="str">
        <f>IFERROR(IF(AND($JD144="mas",'Classificação geral'!$I136=3),'Classificação geral'!J136,""),"")</f>
        <v/>
      </c>
      <c r="JJ144" s="254" t="str">
        <f>IFERROR(IF(AND($JD144="mas",'Classificação geral'!$I136=3),'Classificação geral'!S136,""),"")</f>
        <v/>
      </c>
      <c r="JK144" s="254" t="str">
        <f>IFERROR(IF(AND($JD144="mas",'Classificação geral'!$I136=3),'Classificação geral'!U136,""),"")</f>
        <v/>
      </c>
      <c r="JL144" s="254" t="str">
        <f>IFERROR(IF(AND($JD144="mas",'Classificação geral'!$I136=3),'Classificação geral'!V136,""),"")</f>
        <v/>
      </c>
      <c r="JM144" s="254" t="str">
        <f>IFERROR(IF(AND($JD144="mas",'Classificação geral'!$I136=3),'Classificação geral'!K136,""),"")</f>
        <v/>
      </c>
      <c r="JN144" s="254" t="str">
        <f>IFERROR(IF(AND($JD144="mas",'Classificação geral'!$I136=3),'Classificação geral'!W136,""),"")</f>
        <v/>
      </c>
      <c r="JO144" s="254" t="str">
        <f>IFERROR(IF(AND($JD144="mas",'Classificação geral'!$I136=3),'Classificação geral'!Y136,""),"")</f>
        <v/>
      </c>
      <c r="JP144" s="254" t="str">
        <f>IFERROR(IF(AND($JD144="mas",'Classificação geral'!$I136=3),'Classificação geral'!Z136,""),"")</f>
        <v/>
      </c>
      <c r="JQ144" s="254" t="str">
        <f>IFERROR(IF(AND($JD144="mas",'Classificação geral'!$I136=3),'Classificação geral'!L136,""),"")</f>
        <v/>
      </c>
      <c r="JR144" s="254" t="str">
        <f>IFERROR(IF(AND($JD144="mas",'Classificação geral'!$I136=3),'Classificação geral'!$AG136,""),"")</f>
        <v/>
      </c>
      <c r="JS144" s="256" t="str">
        <f>IFERROR(RANK(JR144,JR:JR,0)+ COUNTIF(JR$13:$JR142,JR144),"")</f>
        <v/>
      </c>
      <c r="JT144" s="240"/>
      <c r="JU144" s="240"/>
      <c r="JV144" s="240"/>
      <c r="JW144" s="240"/>
      <c r="JX144" s="240"/>
      <c r="JY144" s="240"/>
      <c r="JZ144" s="240"/>
      <c r="KA144" s="240"/>
      <c r="KB144" s="240"/>
    </row>
    <row r="145" spans="1:288" ht="24.75" customHeight="1" x14ac:dyDescent="0.35">
      <c r="A145" s="21"/>
      <c r="B145" s="236"/>
      <c r="C145" s="235"/>
      <c r="D145" s="235"/>
      <c r="E145" s="235"/>
      <c r="F145" s="21"/>
      <c r="G145" s="21"/>
      <c r="H145" s="21"/>
      <c r="I145" s="21"/>
      <c r="J145" s="21"/>
      <c r="K145" s="21"/>
      <c r="L145" s="21"/>
      <c r="M145" s="21"/>
      <c r="N145" s="21"/>
      <c r="O145" s="21"/>
      <c r="P145" s="21"/>
      <c r="Q145" s="21"/>
      <c r="R145" s="21"/>
      <c r="S145" s="21"/>
      <c r="T145" s="21"/>
      <c r="U145" s="21"/>
      <c r="V145" s="21"/>
      <c r="W145" s="21"/>
      <c r="X145" s="21"/>
      <c r="Y145" s="236"/>
      <c r="Z145" s="235"/>
      <c r="AA145" s="235"/>
      <c r="AB145" s="235"/>
      <c r="AC145" s="21"/>
      <c r="AD145" s="21"/>
      <c r="AE145" s="21"/>
      <c r="AF145" s="21"/>
      <c r="AG145" s="21"/>
      <c r="AH145" s="21"/>
      <c r="AI145" s="21"/>
      <c r="AJ145" s="21"/>
      <c r="AK145" s="21"/>
      <c r="AL145" s="21"/>
      <c r="AM145" s="21"/>
      <c r="AN145" s="21"/>
      <c r="AO145" s="21"/>
      <c r="AP145" s="21"/>
      <c r="AQ145" s="21"/>
      <c r="AR145" s="21"/>
      <c r="AS145" s="21"/>
      <c r="AT145" s="21"/>
      <c r="AU145" s="21"/>
      <c r="AV145" s="21"/>
      <c r="AW145" s="235"/>
      <c r="AX145" s="235"/>
      <c r="AY145" s="236"/>
      <c r="AZ145" s="21"/>
      <c r="BA145" s="21"/>
      <c r="BB145" s="21"/>
      <c r="BC145" s="21"/>
      <c r="BD145" s="21"/>
      <c r="BE145" s="21"/>
      <c r="BF145" s="21"/>
      <c r="BG145" s="21"/>
      <c r="BH145" s="21"/>
      <c r="BI145" s="21"/>
      <c r="BJ145" s="21"/>
      <c r="BK145" s="21"/>
      <c r="BL145" s="21"/>
      <c r="BM145" s="21"/>
      <c r="BN145" s="21"/>
      <c r="BO145" s="21"/>
      <c r="BP145" s="21"/>
      <c r="BQ145" s="21"/>
      <c r="BR145" s="21"/>
      <c r="BS145" s="21"/>
      <c r="BT145" s="235"/>
      <c r="BU145" s="235"/>
      <c r="BV145" s="236"/>
      <c r="BW145" s="21"/>
      <c r="BX145" s="21"/>
      <c r="BY145" s="21"/>
      <c r="BZ145" s="21"/>
      <c r="CA145" s="21"/>
      <c r="CB145" s="21"/>
      <c r="CC145" s="21"/>
      <c r="CD145" s="21"/>
      <c r="CE145" s="21"/>
      <c r="CF145" s="21"/>
      <c r="CG145" s="21"/>
      <c r="CH145" s="21"/>
      <c r="CI145" s="21"/>
      <c r="CJ145" s="21"/>
      <c r="CK145" s="21"/>
      <c r="CL145" s="21"/>
      <c r="CM145" s="21"/>
      <c r="CN145" s="21"/>
      <c r="CO145" s="21"/>
      <c r="CP145" s="236"/>
      <c r="CQ145" s="235"/>
      <c r="CR145" s="235"/>
      <c r="CS145" s="235"/>
      <c r="CT145" s="21"/>
      <c r="CU145" s="21"/>
      <c r="CV145" s="21"/>
      <c r="CW145" s="21"/>
      <c r="CX145" s="21"/>
      <c r="CY145" s="21"/>
      <c r="CZ145" s="21"/>
      <c r="DA145" s="21"/>
      <c r="DB145" s="21"/>
      <c r="DC145" s="21"/>
      <c r="DD145" s="21"/>
      <c r="DE145" s="21"/>
      <c r="DF145" s="21"/>
      <c r="DG145" s="21"/>
      <c r="DH145" s="21"/>
      <c r="DI145" s="21"/>
      <c r="DJ145" s="21"/>
      <c r="DK145" s="21"/>
      <c r="DL145" s="21"/>
      <c r="DM145" s="236"/>
      <c r="DN145" s="235"/>
      <c r="DO145" s="235"/>
      <c r="DP145" s="235"/>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54" t="str">
        <f>IFERROR(IF(AND('Classificação geral'!$H137="FEM",'Classificação geral'!$I137=1,'Classificação geral'!$F137="Mini"),'Classificação geral'!$A137,""),"")</f>
        <v/>
      </c>
      <c r="EV145" s="254" t="str">
        <f>IFERROR(IF(AND('Classificação geral'!$H137="FEM",'Classificação geral'!$I137=1,'Classificação geral'!F137="Mini"),'Classificação geral'!$B137,""),"")</f>
        <v/>
      </c>
      <c r="EW145" s="255" t="str">
        <f>IF($EV145='Classificação geral'!$B137,'Classificação geral'!$C137,"")</f>
        <v/>
      </c>
      <c r="EX145" s="255" t="str">
        <f>IF($EV145='Classificação geral'!$B137,'Classificação geral'!$D137,"")</f>
        <v/>
      </c>
      <c r="EY145" s="255" t="str">
        <f>IF($EV145='Classificação geral'!$B137,'Classificação geral'!$H137,"")</f>
        <v/>
      </c>
      <c r="EZ145" s="255" t="str">
        <f>IF($EY145='Classificação geral'!$H137,'Classificação geral'!$I137,"")</f>
        <v/>
      </c>
      <c r="FA145" s="255" t="str">
        <f>IF($EZ145='Classificação geral'!$I137,'Classificação geral'!$N137,"")</f>
        <v/>
      </c>
      <c r="FB145" s="255" t="str">
        <f>IF($EZ145='Classificação geral'!$I137,'Classificação geral'!$Q137,"")</f>
        <v/>
      </c>
      <c r="FC145" s="255" t="str">
        <f>IF($EZ145='Classificação geral'!$I137,'Classificação geral'!$R137,"")</f>
        <v/>
      </c>
      <c r="FD145" s="255" t="str">
        <f>IF($EZ145='Classificação geral'!$I137,'Classificação geral'!$J137,"")</f>
        <v/>
      </c>
      <c r="FE145" s="255" t="str">
        <f>IF($EZ145='Classificação geral'!$I137,'Classificação geral'!$S137,"")</f>
        <v/>
      </c>
      <c r="FF145" s="255" t="str">
        <f>IF($EZ145='Classificação geral'!$I137,'Classificação geral'!$U137,"")</f>
        <v/>
      </c>
      <c r="FG145" s="255" t="str">
        <f>IF($EZ145='Classificação geral'!$I137,'Classificação geral'!$V137,"")</f>
        <v/>
      </c>
      <c r="FH145" s="255" t="str">
        <f>IF($EZ145='Classificação geral'!$I137,'Classificação geral'!$K137,"")</f>
        <v/>
      </c>
      <c r="FI145" s="255" t="str">
        <f>IF($EZ145='Classificação geral'!$I137,'Classificação geral'!$W137,"")</f>
        <v/>
      </c>
      <c r="FJ145" s="255" t="str">
        <f>IF($EZ145='Classificação geral'!$I137,'Classificação geral'!$Y137,"")</f>
        <v/>
      </c>
      <c r="FK145" s="255" t="str">
        <f>IF($EZ145='Classificação geral'!$I137,'Classificação geral'!$Z137,"")</f>
        <v/>
      </c>
      <c r="FL145" s="255" t="str">
        <f>IF($EZ145='Classificação geral'!$I137,'Classificação geral'!$L137,"")</f>
        <v/>
      </c>
      <c r="FM145" s="255" t="str">
        <f>IF($EZ145='Classificação geral'!$I137,'Classificação geral'!$M137,"")</f>
        <v/>
      </c>
      <c r="FN145" s="255" t="str">
        <f>IF($EZ145='Classificação geral'!$I137,'Classificação geral'!$AG137,"")</f>
        <v/>
      </c>
      <c r="FO145" s="256" t="str">
        <f>IFERROR(RANK(FN145,FN:FN,0)+ COUNTIF($FN$13:FN144,FN145),"")</f>
        <v/>
      </c>
      <c r="FP145" s="244"/>
      <c r="FQ145" s="254" t="str">
        <f>IFERROR(IF(AND('Classificação geral'!$H137="mas",'Classificação geral'!$I137=1,'Classificação geral'!$F137="Mini"),'Classificação geral'!$A137,""),"")</f>
        <v/>
      </c>
      <c r="FR145" s="254" t="str">
        <f>IFERROR(IF(AND('Classificação geral'!$H137="mas",'Classificação geral'!$I137=1,'Classificação geral'!$F137="Mini"),'Classificação geral'!$B137,""),"")</f>
        <v/>
      </c>
      <c r="FS145" s="255" t="str">
        <f>IF($FR145='Classificação geral'!$B137,'Classificação geral'!$C137,"")</f>
        <v/>
      </c>
      <c r="FT145" s="255" t="str">
        <f>IF($FR145='Classificação geral'!$B137,'Classificação geral'!$D137,"")</f>
        <v/>
      </c>
      <c r="FU145" s="255" t="str">
        <f>IF($FR145='Classificação geral'!$B137,'Classificação geral'!$H137,"")</f>
        <v/>
      </c>
      <c r="FV145" s="254" t="str">
        <f>IFERROR(IF(AND($FU145="mas",'Classificação geral'!$I137=1),'Classificação geral'!I137,""),"")</f>
        <v/>
      </c>
      <c r="FW145" s="254" t="str">
        <f>IFERROR(IF(AND($FU145="mas",'Classificação geral'!$I137=1),'Classificação geral'!N137,""),"")</f>
        <v/>
      </c>
      <c r="FX145" s="254" t="str">
        <f>IFERROR(IF(AND($FU145="mas",'Classificação geral'!$I137=1),'Classificação geral'!Q137,""),"")</f>
        <v/>
      </c>
      <c r="FY145" s="254" t="str">
        <f>IFERROR(IF(AND($FU145="mas",'Classificação geral'!$I137=1),'Classificação geral'!R137,""),"")</f>
        <v/>
      </c>
      <c r="FZ145" s="254" t="str">
        <f>IFERROR(IF(AND($FU145="mas",'Classificação geral'!$I137=1),'Classificação geral'!J137,""),"")</f>
        <v/>
      </c>
      <c r="GA145" s="254" t="str">
        <f>IFERROR(IF(AND($FU145="mas",'Classificação geral'!$I137=1),'Classificação geral'!S137,""),"")</f>
        <v/>
      </c>
      <c r="GB145" s="254" t="str">
        <f>IFERROR(IF(AND($FU145="mas",'Classificação geral'!$I137=1),'Classificação geral'!U137,""),"")</f>
        <v/>
      </c>
      <c r="GC145" s="254" t="str">
        <f>IFERROR(IF(AND($FU145="mas",'Classificação geral'!$I137=1),'Classificação geral'!V137,""),"")</f>
        <v/>
      </c>
      <c r="GD145" s="254" t="str">
        <f>IFERROR(IF(AND($FU145="mas",'Classificação geral'!$I137=1),'Classificação geral'!K137,""),"")</f>
        <v/>
      </c>
      <c r="GE145" s="254" t="str">
        <f>IFERROR(IF(AND($FU145="mas",'Classificação geral'!$I137=1),'Classificação geral'!W137,""),"")</f>
        <v/>
      </c>
      <c r="GF145" s="254" t="str">
        <f>IFERROR(IF(AND($FU145="mas",'Classificação geral'!$I137=1),'Classificação geral'!Y137,""),"")</f>
        <v/>
      </c>
      <c r="GG145" s="254" t="str">
        <f>IFERROR(IF(AND($FU145="mas",'Classificação geral'!$I137=1),'Classificação geral'!Z137,""),"")</f>
        <v/>
      </c>
      <c r="GH145" s="254" t="str">
        <f>IFERROR(IF(AND($FU145="mas",'Classificação geral'!$I137=1),'Classificação geral'!L137,""),"")</f>
        <v/>
      </c>
      <c r="GI145" s="254" t="str">
        <f>IFERROR(IF(AND($FU145="mas",'Classificação geral'!$I137=1),'Classificação geral'!M137,""),"")</f>
        <v/>
      </c>
      <c r="GJ145" s="302" t="str">
        <f>IFERROR(IF(AND($FU145="mas",'Classificação geral'!$I137=1),'Classificação geral'!AG137,""),"")</f>
        <v/>
      </c>
      <c r="GK145" s="256" t="str">
        <f>IFERROR(RANK(GJ145,GJ:GJ,0)+ COUNTIF($GJ$13:GJ144,GJ145),"")</f>
        <v/>
      </c>
      <c r="GL145" s="244"/>
      <c r="GM145" s="254" t="str">
        <f>IFERROR(IF(AND('Classificação geral'!$H137="fem",'Classificação geral'!$I137=2,'Classificação geral'!$F137="Mini"),'Classificação geral'!$A137,""),"")</f>
        <v/>
      </c>
      <c r="GN145" s="254" t="str">
        <f>IFERROR(IF(AND('Classificação geral'!$H137="fem",'Classificação geral'!$I137=2,'Classificação geral'!$F137="Mini"),'Classificação geral'!$B137,""),"")</f>
        <v/>
      </c>
      <c r="GO145" s="255" t="str">
        <f>IF($GN145='Classificação geral'!$B137,'Classificação geral'!$C137,"")</f>
        <v/>
      </c>
      <c r="GP145" s="255" t="str">
        <f>IF($GN145='Classificação geral'!$B137,'Classificação geral'!$D137,"")</f>
        <v/>
      </c>
      <c r="GQ145" s="255" t="str">
        <f>IF($GN145='Classificação geral'!$B137,'Classificação geral'!$H137,"")</f>
        <v/>
      </c>
      <c r="GR145" s="254" t="str">
        <f>IFERROR(IF(AND($GQ145="fem",'Classificação geral'!$I137=2),'Classificação geral'!I137,""),"")</f>
        <v/>
      </c>
      <c r="GS145" s="254" t="str">
        <f>IFERROR(IF(AND($GQ145="fem",'Classificação geral'!$I137=2),'Classificação geral'!N137,""),"")</f>
        <v/>
      </c>
      <c r="GT145" s="254" t="str">
        <f>IFERROR(IF(AND($GQ145="fem",'Classificação geral'!$I137=2),'Classificação geral'!Q137,""),"")</f>
        <v/>
      </c>
      <c r="GU145" s="254" t="str">
        <f>IFERROR(IF(AND($GQ145="fem",'Classificação geral'!$I137=2),'Classificação geral'!R137,""),"")</f>
        <v/>
      </c>
      <c r="GV145" s="254" t="str">
        <f>IFERROR(IF(AND($GQ145="fem",'Classificação geral'!$I137=2),'Classificação geral'!J137,""),"")</f>
        <v/>
      </c>
      <c r="GW145" s="254" t="str">
        <f>IFERROR(IF(AND($GQ145="fem",'Classificação geral'!$I137=2),'Classificação geral'!S137,""),"")</f>
        <v/>
      </c>
      <c r="GX145" s="254" t="str">
        <f>IFERROR(IF(AND($GQ145="fem",'Classificação geral'!$I137=2),'Classificação geral'!U137,""),"")</f>
        <v/>
      </c>
      <c r="GY145" s="254" t="str">
        <f>IFERROR(IF(AND($GQ145="fem",'Classificação geral'!$I137=2),'Classificação geral'!V137,""),"")</f>
        <v/>
      </c>
      <c r="GZ145" s="254" t="str">
        <f>IFERROR(IF(AND($GQ145="fem",'Classificação geral'!$I137=2),'Classificação geral'!K137,""),"")</f>
        <v/>
      </c>
      <c r="HA145" s="254" t="str">
        <f>IFERROR(IF(AND($GQ145="fem",'Classificação geral'!$I137=2),'Classificação geral'!W137,""),"")</f>
        <v/>
      </c>
      <c r="HB145" s="254" t="str">
        <f>IFERROR(IF(AND($GQ145="fem",'Classificação geral'!$I137=2),'Classificação geral'!Y137,""),"")</f>
        <v/>
      </c>
      <c r="HC145" s="254" t="str">
        <f>IFERROR(IF(AND($GQ145="fem",'Classificação geral'!$I137=2),'Classificação geral'!Z137,""),"")</f>
        <v/>
      </c>
      <c r="HD145" s="254" t="str">
        <f>IFERROR(IF(AND($GQ145="fem",'Classificação geral'!$I137=2),'Classificação geral'!L137,""),"")</f>
        <v/>
      </c>
      <c r="HE145" s="254" t="str">
        <f>IFERROR(IF(AND($GQ145="fem",'Classificação geral'!$I137=2),'Classificação geral'!M137,""),"")</f>
        <v/>
      </c>
      <c r="HF145" s="254" t="str">
        <f>IFERROR(IF(AND($GQ145="fem",'Classificação geral'!$I137=2),'Classificação geral'!AG137,""),"")</f>
        <v/>
      </c>
      <c r="HG145" s="256" t="str">
        <f>IFERROR(RANK(HF145,HF:HF,0)+ COUNTIF(HF$13:$HF143,HF145),"")</f>
        <v/>
      </c>
      <c r="HH145" s="244"/>
      <c r="HI145" s="254" t="str">
        <f>IFERROR(IF(AND('Classificação geral'!$H137="mas",'Classificação geral'!$I137=2,'Classificação geral'!$F137="Mini"),'Classificação geral'!$A137,""),"")</f>
        <v/>
      </c>
      <c r="HJ145" s="254" t="str">
        <f>IFERROR(IF(AND('Classificação geral'!$H137="mas",'Classificação geral'!$I137=2,'Classificação geral'!$F137="Mini"),'Classificação geral'!$B137,""),"")</f>
        <v/>
      </c>
      <c r="HK145" s="255" t="str">
        <f>IF($HJ145='Classificação geral'!$B137,'Classificação geral'!$C137,"")</f>
        <v/>
      </c>
      <c r="HL145" s="255" t="str">
        <f>IF($HJ145='Classificação geral'!$B137,'Classificação geral'!$D137,"")</f>
        <v/>
      </c>
      <c r="HM145" s="255" t="str">
        <f>IF($HJ145='Classificação geral'!$B137,'Classificação geral'!$H137,"")</f>
        <v/>
      </c>
      <c r="HN145" s="254" t="str">
        <f>IFERROR(IF(AND($HM145="mas",'Classificação geral'!$I137=2),'Classificação geral'!I137,""),"")</f>
        <v/>
      </c>
      <c r="HO145" s="254" t="str">
        <f>IFERROR(IF(AND($HM145="mas",'Classificação geral'!$I137=2),'Classificação geral'!N137,""),"")</f>
        <v/>
      </c>
      <c r="HP145" s="254" t="str">
        <f>IFERROR(IF(AND($HM145="mas",'Classificação geral'!$I137=2),'Classificação geral'!Q137,""),"")</f>
        <v/>
      </c>
      <c r="HQ145" s="254" t="str">
        <f>IFERROR(IF(AND($HM145="mas",'Classificação geral'!$I137=2),'Classificação geral'!R137,""),"")</f>
        <v/>
      </c>
      <c r="HR145" s="254" t="str">
        <f>IFERROR(IF(AND($HM145="mas",'Classificação geral'!$I137=2),'Classificação geral'!J137,""),"")</f>
        <v/>
      </c>
      <c r="HS145" s="254" t="str">
        <f>IFERROR(IF(AND($HM145="mas",'Classificação geral'!$I137=2),'Classificação geral'!S137,""),"")</f>
        <v/>
      </c>
      <c r="HT145" s="254" t="str">
        <f>IFERROR(IF(AND($HM145="mas",'Classificação geral'!$I137=2),'Classificação geral'!U137,""),"")</f>
        <v/>
      </c>
      <c r="HU145" s="254" t="str">
        <f>IFERROR(IF(AND($HM145="mas",'Classificação geral'!$I137=2),'Classificação geral'!V137,""),"")</f>
        <v/>
      </c>
      <c r="HV145" s="254" t="str">
        <f>IFERROR(IF(AND($HM145="mas",'Classificação geral'!$I137=2),'Classificação geral'!J137,""),"")</f>
        <v/>
      </c>
      <c r="HW145" s="254" t="str">
        <f>IFERROR(IF(AND($HM145="mas",'Classificação geral'!$I137=2),'Classificação geral'!W137,""),"")</f>
        <v/>
      </c>
      <c r="HX145" s="254" t="str">
        <f>IFERROR(IF(AND($HM145="mas",'Classificação geral'!$I137=2),'Classificação geral'!Y137,""),"")</f>
        <v/>
      </c>
      <c r="HY145" s="254" t="str">
        <f>IFERROR(IF(AND($HM145="mas",'Classificação geral'!$I137=2),'Classificação geral'!Z137,""),"")</f>
        <v/>
      </c>
      <c r="HZ145" s="254" t="str">
        <f>IFERROR(IF(AND($HM145="mas",'Classificação geral'!$I137=2),'Classificação geral'!L137,""),"")</f>
        <v/>
      </c>
      <c r="IA145" s="254" t="str">
        <f>IFERROR(IF(AND($HM145="mas",'Classificação geral'!$I137=2),'Classificação geral'!$AG137,""),"")</f>
        <v/>
      </c>
      <c r="IB145" s="256" t="str">
        <f>IFERROR(RANK(IA145,IA:IA,0)+ COUNTIF($IA$13:IA$13,IA145),"")</f>
        <v/>
      </c>
      <c r="IC145" s="244"/>
      <c r="ID145" s="254" t="str">
        <f>IFERROR(IF(AND('Classificação geral'!$H137="fem",'Classificação geral'!$I137=3,'Classificação geral'!$F137="Mini"),'Classificação geral'!$A137,""),"")</f>
        <v/>
      </c>
      <c r="IE145" s="254" t="str">
        <f>IFERROR(IF(AND('Classificação geral'!$H137="fem",'Classificação geral'!$I137=3,'Classificação geral'!$F137="Mini"),'Classificação geral'!$B137,""),"")</f>
        <v/>
      </c>
      <c r="IF145" s="255" t="str">
        <f>IF($IE145='Classificação geral'!$B137,'Classificação geral'!$C137,"")</f>
        <v/>
      </c>
      <c r="IG145" s="255" t="str">
        <f>IF($IE145='Classificação geral'!$B137,'Classificação geral'!$D137,"")</f>
        <v/>
      </c>
      <c r="IH145" s="255" t="str">
        <f>IF($IE145='Classificação geral'!$B137,'Classificação geral'!$H137,"")</f>
        <v/>
      </c>
      <c r="II145" s="255" t="str">
        <f>IF($IH145='Classificação geral'!$H137,'Classificação geral'!$I137,"")</f>
        <v/>
      </c>
      <c r="IJ145" s="255" t="str">
        <f>IF($II145='Classificação geral'!$I137,'Classificação geral'!$N137,"")</f>
        <v/>
      </c>
      <c r="IK145" s="255" t="str">
        <f>IF($II145='Classificação geral'!$I137,'Classificação geral'!$Q137,"")</f>
        <v/>
      </c>
      <c r="IL145" s="255" t="str">
        <f>IF($II145='Classificação geral'!$I137,'Classificação geral'!$R137,"")</f>
        <v/>
      </c>
      <c r="IM145" s="255" t="str">
        <f>IF($II145='Classificação geral'!$I137,'Classificação geral'!$J137,"")</f>
        <v/>
      </c>
      <c r="IN145" s="255" t="str">
        <f>IF($II145='Classificação geral'!$I137,'Classificação geral'!$S137,"")</f>
        <v/>
      </c>
      <c r="IO145" s="255" t="str">
        <f>IF($II145='Classificação geral'!$I137,'Classificação geral'!$U137,"")</f>
        <v/>
      </c>
      <c r="IP145" s="255" t="str">
        <f>IF($II145='Classificação geral'!$I137,'Classificação geral'!$V137,"")</f>
        <v/>
      </c>
      <c r="IQ145" s="255" t="str">
        <f>IF($II145='Classificação geral'!$I137,'Classificação geral'!$K137,"")</f>
        <v/>
      </c>
      <c r="IR145" s="255" t="str">
        <f>IF($II145='Classificação geral'!$I137,'Classificação geral'!$W137,"")</f>
        <v/>
      </c>
      <c r="IS145" s="255" t="str">
        <f>IF($II145='Classificação geral'!$I137,'Classificação geral'!$Y137,"")</f>
        <v/>
      </c>
      <c r="IT145" s="255" t="str">
        <f>IF($II145='Classificação geral'!$I137,'Classificação geral'!$Z137,"")</f>
        <v/>
      </c>
      <c r="IU145" s="255" t="str">
        <f>IF($II145='Classificação geral'!$I137,'Classificação geral'!$L137,"")</f>
        <v/>
      </c>
      <c r="IV145" s="255" t="str">
        <f>IF($II145='Classificação geral'!$I137,'Classificação geral'!$M137,"")</f>
        <v/>
      </c>
      <c r="IW145" s="255" t="str">
        <f>IF($II145='Classificação geral'!$I137,'Classificação geral'!$AG137,"")</f>
        <v/>
      </c>
      <c r="IX145" s="256" t="str">
        <f>IFERROR(RANK(IW145,IW:IW,0)+ COUNTIF($IW$13:IW143,IW145),"")</f>
        <v/>
      </c>
      <c r="IY145" s="244"/>
      <c r="IZ145" s="254" t="str">
        <f>IFERROR(IF(AND('Classificação geral'!$H137="mas",'Classificação geral'!$I137=3,'Classificação geral'!$F137="Mini"),'Classificação geral'!$A137,""),"")</f>
        <v/>
      </c>
      <c r="JA145" s="254" t="str">
        <f>IFERROR(IF(AND('Classificação geral'!$H137="mas",'Classificação geral'!$I137=3,'Classificação geral'!$F137="Mini"),'Classificação geral'!$B137,""),"")</f>
        <v/>
      </c>
      <c r="JB145" s="255" t="str">
        <f>IF($JA145='Classificação geral'!$B137,'Classificação geral'!$C137,"")</f>
        <v/>
      </c>
      <c r="JC145" s="255" t="str">
        <f>IF($JA145='Classificação geral'!$B137,'Classificação geral'!$D137,"")</f>
        <v/>
      </c>
      <c r="JD145" s="255" t="str">
        <f>IF($JA145='Classificação geral'!$B137,'Classificação geral'!$H137,"")</f>
        <v/>
      </c>
      <c r="JE145" s="254" t="str">
        <f>IFERROR(IF(AND($JD145="mas",'Classificação geral'!$I137=3),'Classificação geral'!I137,""),"")</f>
        <v/>
      </c>
      <c r="JF145" s="254" t="str">
        <f>IFERROR(IF(AND($JD145="mas",'Classificação geral'!$I137=3),'Classificação geral'!N137,""),"")</f>
        <v/>
      </c>
      <c r="JG145" s="254" t="str">
        <f>IFERROR(IF(AND($JD145="mas",'Classificação geral'!$I137=3),'Classificação geral'!Q137,""),"")</f>
        <v/>
      </c>
      <c r="JH145" s="254" t="str">
        <f>IFERROR(IF(AND($JD145="mas",'Classificação geral'!$I137=3),'Classificação geral'!R137,""),"")</f>
        <v/>
      </c>
      <c r="JI145" s="254" t="str">
        <f>IFERROR(IF(AND($JD145="mas",'Classificação geral'!$I137=3),'Classificação geral'!J137,""),"")</f>
        <v/>
      </c>
      <c r="JJ145" s="254" t="str">
        <f>IFERROR(IF(AND($JD145="mas",'Classificação geral'!$I137=3),'Classificação geral'!S137,""),"")</f>
        <v/>
      </c>
      <c r="JK145" s="254" t="str">
        <f>IFERROR(IF(AND($JD145="mas",'Classificação geral'!$I137=3),'Classificação geral'!U137,""),"")</f>
        <v/>
      </c>
      <c r="JL145" s="254" t="str">
        <f>IFERROR(IF(AND($JD145="mas",'Classificação geral'!$I137=3),'Classificação geral'!V137,""),"")</f>
        <v/>
      </c>
      <c r="JM145" s="254" t="str">
        <f>IFERROR(IF(AND($JD145="mas",'Classificação geral'!$I137=3),'Classificação geral'!K137,""),"")</f>
        <v/>
      </c>
      <c r="JN145" s="254" t="str">
        <f>IFERROR(IF(AND($JD145="mas",'Classificação geral'!$I137=3),'Classificação geral'!W137,""),"")</f>
        <v/>
      </c>
      <c r="JO145" s="254" t="str">
        <f>IFERROR(IF(AND($JD145="mas",'Classificação geral'!$I137=3),'Classificação geral'!Y137,""),"")</f>
        <v/>
      </c>
      <c r="JP145" s="254" t="str">
        <f>IFERROR(IF(AND($JD145="mas",'Classificação geral'!$I137=3),'Classificação geral'!Z137,""),"")</f>
        <v/>
      </c>
      <c r="JQ145" s="254" t="str">
        <f>IFERROR(IF(AND($JD145="mas",'Classificação geral'!$I137=3),'Classificação geral'!L137,""),"")</f>
        <v/>
      </c>
      <c r="JR145" s="254" t="str">
        <f>IFERROR(IF(AND($JD145="mas",'Classificação geral'!$I137=3),'Classificação geral'!$AG137,""),"")</f>
        <v/>
      </c>
      <c r="JS145" s="256" t="str">
        <f>IFERROR(RANK(JR145,JR:JR,0)+ COUNTIF(JR$13:$JR143,JR145),"")</f>
        <v/>
      </c>
      <c r="JT145" s="240"/>
      <c r="JU145" s="240"/>
      <c r="JV145" s="240"/>
      <c r="JW145" s="240"/>
      <c r="JX145" s="240"/>
      <c r="JY145" s="240"/>
      <c r="JZ145" s="240"/>
      <c r="KA145" s="240"/>
      <c r="KB145" s="240"/>
    </row>
    <row r="146" spans="1:288" ht="24.75" customHeight="1" x14ac:dyDescent="0.35">
      <c r="A146" s="21"/>
      <c r="B146" s="236"/>
      <c r="C146" s="235"/>
      <c r="D146" s="235"/>
      <c r="E146" s="235"/>
      <c r="F146" s="21"/>
      <c r="G146" s="21"/>
      <c r="H146" s="21"/>
      <c r="I146" s="21"/>
      <c r="J146" s="21"/>
      <c r="K146" s="21"/>
      <c r="L146" s="21"/>
      <c r="M146" s="21"/>
      <c r="N146" s="21"/>
      <c r="O146" s="21"/>
      <c r="P146" s="21"/>
      <c r="Q146" s="21"/>
      <c r="R146" s="21"/>
      <c r="S146" s="21"/>
      <c r="T146" s="21"/>
      <c r="U146" s="21"/>
      <c r="V146" s="21"/>
      <c r="W146" s="21"/>
      <c r="X146" s="21"/>
      <c r="Y146" s="236"/>
      <c r="Z146" s="235"/>
      <c r="AA146" s="235"/>
      <c r="AB146" s="235"/>
      <c r="AC146" s="21"/>
      <c r="AD146" s="21"/>
      <c r="AE146" s="21"/>
      <c r="AF146" s="21"/>
      <c r="AG146" s="21"/>
      <c r="AH146" s="21"/>
      <c r="AI146" s="21"/>
      <c r="AJ146" s="21"/>
      <c r="AK146" s="21"/>
      <c r="AL146" s="21"/>
      <c r="AM146" s="21"/>
      <c r="AN146" s="21"/>
      <c r="AO146" s="21"/>
      <c r="AP146" s="21"/>
      <c r="AQ146" s="21"/>
      <c r="AR146" s="21"/>
      <c r="AS146" s="21"/>
      <c r="AT146" s="21"/>
      <c r="AU146" s="21"/>
      <c r="AV146" s="21"/>
      <c r="AW146" s="235"/>
      <c r="AX146" s="235"/>
      <c r="AY146" s="236"/>
      <c r="AZ146" s="21"/>
      <c r="BA146" s="21"/>
      <c r="BB146" s="21"/>
      <c r="BC146" s="21"/>
      <c r="BD146" s="21"/>
      <c r="BE146" s="21"/>
      <c r="BF146" s="21"/>
      <c r="BG146" s="21"/>
      <c r="BH146" s="21"/>
      <c r="BI146" s="21"/>
      <c r="BJ146" s="21"/>
      <c r="BK146" s="21"/>
      <c r="BL146" s="21"/>
      <c r="BM146" s="21"/>
      <c r="BN146" s="21"/>
      <c r="BO146" s="21"/>
      <c r="BP146" s="21"/>
      <c r="BQ146" s="21"/>
      <c r="BR146" s="21"/>
      <c r="BS146" s="21"/>
      <c r="BT146" s="235"/>
      <c r="BU146" s="235"/>
      <c r="BV146" s="236"/>
      <c r="BW146" s="21"/>
      <c r="BX146" s="21"/>
      <c r="BY146" s="21"/>
      <c r="BZ146" s="21"/>
      <c r="CA146" s="21"/>
      <c r="CB146" s="21"/>
      <c r="CC146" s="21"/>
      <c r="CD146" s="21"/>
      <c r="CE146" s="21"/>
      <c r="CF146" s="21"/>
      <c r="CG146" s="21"/>
      <c r="CH146" s="21"/>
      <c r="CI146" s="21"/>
      <c r="CJ146" s="21"/>
      <c r="CK146" s="21"/>
      <c r="CL146" s="21"/>
      <c r="CM146" s="21"/>
      <c r="CN146" s="21"/>
      <c r="CO146" s="21"/>
      <c r="CP146" s="236"/>
      <c r="CQ146" s="235"/>
      <c r="CR146" s="235"/>
      <c r="CS146" s="235"/>
      <c r="CT146" s="21"/>
      <c r="CU146" s="21"/>
      <c r="CV146" s="21"/>
      <c r="CW146" s="21"/>
      <c r="CX146" s="21"/>
      <c r="CY146" s="21"/>
      <c r="CZ146" s="21"/>
      <c r="DA146" s="21"/>
      <c r="DB146" s="21"/>
      <c r="DC146" s="21"/>
      <c r="DD146" s="21"/>
      <c r="DE146" s="21"/>
      <c r="DF146" s="21"/>
      <c r="DG146" s="21"/>
      <c r="DH146" s="21"/>
      <c r="DI146" s="21"/>
      <c r="DJ146" s="21"/>
      <c r="DK146" s="21"/>
      <c r="DL146" s="21"/>
      <c r="DM146" s="236"/>
      <c r="DN146" s="235"/>
      <c r="DO146" s="235"/>
      <c r="DP146" s="235"/>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54" t="str">
        <f>IFERROR(IF(AND('Classificação geral'!$H138="FEM",'Classificação geral'!$I138=1,'Classificação geral'!$F138="Mini"),'Classificação geral'!$A138,""),"")</f>
        <v/>
      </c>
      <c r="EV146" s="254" t="str">
        <f>IFERROR(IF(AND('Classificação geral'!$H138="FEM",'Classificação geral'!$I138=1,'Classificação geral'!F138="Mini"),'Classificação geral'!$B138,""),"")</f>
        <v/>
      </c>
      <c r="EW146" s="255" t="str">
        <f>IF($EV146='Classificação geral'!$B138,'Classificação geral'!$C138,"")</f>
        <v/>
      </c>
      <c r="EX146" s="255" t="str">
        <f>IF($EV146='Classificação geral'!$B138,'Classificação geral'!$D138,"")</f>
        <v/>
      </c>
      <c r="EY146" s="255" t="str">
        <f>IF($EV146='Classificação geral'!$B138,'Classificação geral'!$H138,"")</f>
        <v/>
      </c>
      <c r="EZ146" s="255" t="str">
        <f>IF($EY146='Classificação geral'!$H138,'Classificação geral'!$I138,"")</f>
        <v/>
      </c>
      <c r="FA146" s="255" t="str">
        <f>IF($EZ146='Classificação geral'!$I138,'Classificação geral'!$N138,"")</f>
        <v/>
      </c>
      <c r="FB146" s="255" t="str">
        <f>IF($EZ146='Classificação geral'!$I138,'Classificação geral'!$Q138,"")</f>
        <v/>
      </c>
      <c r="FC146" s="255" t="str">
        <f>IF($EZ146='Classificação geral'!$I138,'Classificação geral'!$R138,"")</f>
        <v/>
      </c>
      <c r="FD146" s="255" t="str">
        <f>IF($EZ146='Classificação geral'!$I138,'Classificação geral'!$J138,"")</f>
        <v/>
      </c>
      <c r="FE146" s="255" t="str">
        <f>IF($EZ146='Classificação geral'!$I138,'Classificação geral'!$S138,"")</f>
        <v/>
      </c>
      <c r="FF146" s="255" t="str">
        <f>IF($EZ146='Classificação geral'!$I138,'Classificação geral'!$U138,"")</f>
        <v/>
      </c>
      <c r="FG146" s="255" t="str">
        <f>IF($EZ146='Classificação geral'!$I138,'Classificação geral'!$V138,"")</f>
        <v/>
      </c>
      <c r="FH146" s="255" t="str">
        <f>IF($EZ146='Classificação geral'!$I138,'Classificação geral'!$K138,"")</f>
        <v/>
      </c>
      <c r="FI146" s="255" t="str">
        <f>IF($EZ146='Classificação geral'!$I138,'Classificação geral'!$W138,"")</f>
        <v/>
      </c>
      <c r="FJ146" s="255" t="str">
        <f>IF($EZ146='Classificação geral'!$I138,'Classificação geral'!$Y138,"")</f>
        <v/>
      </c>
      <c r="FK146" s="255" t="str">
        <f>IF($EZ146='Classificação geral'!$I138,'Classificação geral'!$Z138,"")</f>
        <v/>
      </c>
      <c r="FL146" s="255" t="str">
        <f>IF($EZ146='Classificação geral'!$I138,'Classificação geral'!$L138,"")</f>
        <v/>
      </c>
      <c r="FM146" s="255" t="str">
        <f>IF($EZ146='Classificação geral'!$I138,'Classificação geral'!$M138,"")</f>
        <v/>
      </c>
      <c r="FN146" s="255" t="str">
        <f>IF($EZ146='Classificação geral'!$I138,'Classificação geral'!$AG138,"")</f>
        <v/>
      </c>
      <c r="FO146" s="256" t="str">
        <f>IFERROR(RANK(FN146,FN:FN,0)+ COUNTIF($FN$13:FN145,FN146),"")</f>
        <v/>
      </c>
      <c r="FP146" s="244"/>
      <c r="FQ146" s="254" t="str">
        <f>IFERROR(IF(AND('Classificação geral'!$H138="mas",'Classificação geral'!$I138=1,'Classificação geral'!$F138="Mini"),'Classificação geral'!$A138,""),"")</f>
        <v/>
      </c>
      <c r="FR146" s="254" t="str">
        <f>IFERROR(IF(AND('Classificação geral'!$H138="mas",'Classificação geral'!$I138=1,'Classificação geral'!$F138="Mini"),'Classificação geral'!$B138,""),"")</f>
        <v/>
      </c>
      <c r="FS146" s="255" t="str">
        <f>IF($FR146='Classificação geral'!$B138,'Classificação geral'!$C138,"")</f>
        <v/>
      </c>
      <c r="FT146" s="255" t="str">
        <f>IF($FR146='Classificação geral'!$B138,'Classificação geral'!$D138,"")</f>
        <v/>
      </c>
      <c r="FU146" s="255" t="str">
        <f>IF($FR146='Classificação geral'!$B138,'Classificação geral'!$H138,"")</f>
        <v/>
      </c>
      <c r="FV146" s="254" t="str">
        <f>IFERROR(IF(AND($FU146="mas",'Classificação geral'!$I138=1),'Classificação geral'!I138,""),"")</f>
        <v/>
      </c>
      <c r="FW146" s="254" t="str">
        <f>IFERROR(IF(AND($FU146="mas",'Classificação geral'!$I138=1),'Classificação geral'!N138,""),"")</f>
        <v/>
      </c>
      <c r="FX146" s="254" t="str">
        <f>IFERROR(IF(AND($FU146="mas",'Classificação geral'!$I138=1),'Classificação geral'!Q138,""),"")</f>
        <v/>
      </c>
      <c r="FY146" s="254" t="str">
        <f>IFERROR(IF(AND($FU146="mas",'Classificação geral'!$I138=1),'Classificação geral'!R138,""),"")</f>
        <v/>
      </c>
      <c r="FZ146" s="254" t="str">
        <f>IFERROR(IF(AND($FU146="mas",'Classificação geral'!$I138=1),'Classificação geral'!J138,""),"")</f>
        <v/>
      </c>
      <c r="GA146" s="254" t="str">
        <f>IFERROR(IF(AND($FU146="mas",'Classificação geral'!$I138=1),'Classificação geral'!S138,""),"")</f>
        <v/>
      </c>
      <c r="GB146" s="254" t="str">
        <f>IFERROR(IF(AND($FU146="mas",'Classificação geral'!$I138=1),'Classificação geral'!U138,""),"")</f>
        <v/>
      </c>
      <c r="GC146" s="254" t="str">
        <f>IFERROR(IF(AND($FU146="mas",'Classificação geral'!$I138=1),'Classificação geral'!V138,""),"")</f>
        <v/>
      </c>
      <c r="GD146" s="254" t="str">
        <f>IFERROR(IF(AND($FU146="mas",'Classificação geral'!$I138=1),'Classificação geral'!K138,""),"")</f>
        <v/>
      </c>
      <c r="GE146" s="254" t="str">
        <f>IFERROR(IF(AND($FU146="mas",'Classificação geral'!$I138=1),'Classificação geral'!W138,""),"")</f>
        <v/>
      </c>
      <c r="GF146" s="254" t="str">
        <f>IFERROR(IF(AND($FU146="mas",'Classificação geral'!$I138=1),'Classificação geral'!Y138,""),"")</f>
        <v/>
      </c>
      <c r="GG146" s="254" t="str">
        <f>IFERROR(IF(AND($FU146="mas",'Classificação geral'!$I138=1),'Classificação geral'!Z138,""),"")</f>
        <v/>
      </c>
      <c r="GH146" s="254" t="str">
        <f>IFERROR(IF(AND($FU146="mas",'Classificação geral'!$I138=1),'Classificação geral'!L138,""),"")</f>
        <v/>
      </c>
      <c r="GI146" s="254" t="str">
        <f>IFERROR(IF(AND($FU146="mas",'Classificação geral'!$I138=1),'Classificação geral'!M138,""),"")</f>
        <v/>
      </c>
      <c r="GJ146" s="302" t="str">
        <f>IFERROR(IF(AND($FU146="mas",'Classificação geral'!$I138=1),'Classificação geral'!AG138,""),"")</f>
        <v/>
      </c>
      <c r="GK146" s="256" t="str">
        <f>IFERROR(RANK(GJ146,GJ:GJ,0)+ COUNTIF($GJ$13:GJ145,GJ146),"")</f>
        <v/>
      </c>
      <c r="GL146" s="244"/>
      <c r="GM146" s="254" t="str">
        <f>IFERROR(IF(AND('Classificação geral'!$H138="fem",'Classificação geral'!$I138=2,'Classificação geral'!$F138="Mini"),'Classificação geral'!$A138,""),"")</f>
        <v/>
      </c>
      <c r="GN146" s="254" t="str">
        <f>IFERROR(IF(AND('Classificação geral'!$H138="fem",'Classificação geral'!$I138=2,'Classificação geral'!$F138="Mini"),'Classificação geral'!$B138,""),"")</f>
        <v/>
      </c>
      <c r="GO146" s="255" t="str">
        <f>IF($GN146='Classificação geral'!$B138,'Classificação geral'!$C138,"")</f>
        <v/>
      </c>
      <c r="GP146" s="255" t="str">
        <f>IF($GN146='Classificação geral'!$B138,'Classificação geral'!$D138,"")</f>
        <v/>
      </c>
      <c r="GQ146" s="255" t="str">
        <f>IF($GN146='Classificação geral'!$B138,'Classificação geral'!$H138,"")</f>
        <v/>
      </c>
      <c r="GR146" s="254" t="str">
        <f>IFERROR(IF(AND($GQ146="fem",'Classificação geral'!$I138=2),'Classificação geral'!I138,""),"")</f>
        <v/>
      </c>
      <c r="GS146" s="254" t="str">
        <f>IFERROR(IF(AND($GQ146="fem",'Classificação geral'!$I138=2),'Classificação geral'!N138,""),"")</f>
        <v/>
      </c>
      <c r="GT146" s="254" t="str">
        <f>IFERROR(IF(AND($GQ146="fem",'Classificação geral'!$I138=2),'Classificação geral'!Q138,""),"")</f>
        <v/>
      </c>
      <c r="GU146" s="254" t="str">
        <f>IFERROR(IF(AND($GQ146="fem",'Classificação geral'!$I138=2),'Classificação geral'!R138,""),"")</f>
        <v/>
      </c>
      <c r="GV146" s="254" t="str">
        <f>IFERROR(IF(AND($GQ146="fem",'Classificação geral'!$I138=2),'Classificação geral'!J138,""),"")</f>
        <v/>
      </c>
      <c r="GW146" s="254" t="str">
        <f>IFERROR(IF(AND($GQ146="fem",'Classificação geral'!$I138=2),'Classificação geral'!S138,""),"")</f>
        <v/>
      </c>
      <c r="GX146" s="254" t="str">
        <f>IFERROR(IF(AND($GQ146="fem",'Classificação geral'!$I138=2),'Classificação geral'!U138,""),"")</f>
        <v/>
      </c>
      <c r="GY146" s="254" t="str">
        <f>IFERROR(IF(AND($GQ146="fem",'Classificação geral'!$I138=2),'Classificação geral'!V138,""),"")</f>
        <v/>
      </c>
      <c r="GZ146" s="254" t="str">
        <f>IFERROR(IF(AND($GQ146="fem",'Classificação geral'!$I138=2),'Classificação geral'!K138,""),"")</f>
        <v/>
      </c>
      <c r="HA146" s="254" t="str">
        <f>IFERROR(IF(AND($GQ146="fem",'Classificação geral'!$I138=2),'Classificação geral'!W138,""),"")</f>
        <v/>
      </c>
      <c r="HB146" s="254" t="str">
        <f>IFERROR(IF(AND($GQ146="fem",'Classificação geral'!$I138=2),'Classificação geral'!Y138,""),"")</f>
        <v/>
      </c>
      <c r="HC146" s="254" t="str">
        <f>IFERROR(IF(AND($GQ146="fem",'Classificação geral'!$I138=2),'Classificação geral'!Z138,""),"")</f>
        <v/>
      </c>
      <c r="HD146" s="254" t="str">
        <f>IFERROR(IF(AND($GQ146="fem",'Classificação geral'!$I138=2),'Classificação geral'!L138,""),"")</f>
        <v/>
      </c>
      <c r="HE146" s="254" t="str">
        <f>IFERROR(IF(AND($GQ146="fem",'Classificação geral'!$I138=2),'Classificação geral'!M138,""),"")</f>
        <v/>
      </c>
      <c r="HF146" s="254" t="str">
        <f>IFERROR(IF(AND($GQ146="fem",'Classificação geral'!$I138=2),'Classificação geral'!AG138,""),"")</f>
        <v/>
      </c>
      <c r="HG146" s="256" t="str">
        <f>IFERROR(RANK(HF146,HF:HF,0)+ COUNTIF(HF$13:$HF144,HF146),"")</f>
        <v/>
      </c>
      <c r="HH146" s="244"/>
      <c r="HI146" s="254" t="str">
        <f>IFERROR(IF(AND('Classificação geral'!$H138="mas",'Classificação geral'!$I138=2,'Classificação geral'!$F138="Mini"),'Classificação geral'!$A138,""),"")</f>
        <v/>
      </c>
      <c r="HJ146" s="254" t="str">
        <f>IFERROR(IF(AND('Classificação geral'!$H138="mas",'Classificação geral'!$I138=2,'Classificação geral'!$F138="Mini"),'Classificação geral'!$B138,""),"")</f>
        <v/>
      </c>
      <c r="HK146" s="255" t="str">
        <f>IF($HJ146='Classificação geral'!$B138,'Classificação geral'!$C138,"")</f>
        <v/>
      </c>
      <c r="HL146" s="255" t="str">
        <f>IF($HJ146='Classificação geral'!$B138,'Classificação geral'!$D138,"")</f>
        <v/>
      </c>
      <c r="HM146" s="255" t="str">
        <f>IF($HJ146='Classificação geral'!$B138,'Classificação geral'!$H138,"")</f>
        <v/>
      </c>
      <c r="HN146" s="254" t="str">
        <f>IFERROR(IF(AND($HM146="mas",'Classificação geral'!$I138=2),'Classificação geral'!I138,""),"")</f>
        <v/>
      </c>
      <c r="HO146" s="254" t="str">
        <f>IFERROR(IF(AND($HM146="mas",'Classificação geral'!$I138=2),'Classificação geral'!N138,""),"")</f>
        <v/>
      </c>
      <c r="HP146" s="254" t="str">
        <f>IFERROR(IF(AND($HM146="mas",'Classificação geral'!$I138=2),'Classificação geral'!Q138,""),"")</f>
        <v/>
      </c>
      <c r="HQ146" s="254" t="str">
        <f>IFERROR(IF(AND($HM146="mas",'Classificação geral'!$I138=2),'Classificação geral'!R138,""),"")</f>
        <v/>
      </c>
      <c r="HR146" s="254" t="str">
        <f>IFERROR(IF(AND($HM146="mas",'Classificação geral'!$I138=2),'Classificação geral'!J138,""),"")</f>
        <v/>
      </c>
      <c r="HS146" s="254" t="str">
        <f>IFERROR(IF(AND($HM146="mas",'Classificação geral'!$I138=2),'Classificação geral'!S138,""),"")</f>
        <v/>
      </c>
      <c r="HT146" s="254" t="str">
        <f>IFERROR(IF(AND($HM146="mas",'Classificação geral'!$I138=2),'Classificação geral'!U138,""),"")</f>
        <v/>
      </c>
      <c r="HU146" s="254" t="str">
        <f>IFERROR(IF(AND($HM146="mas",'Classificação geral'!$I138=2),'Classificação geral'!V138,""),"")</f>
        <v/>
      </c>
      <c r="HV146" s="254" t="str">
        <f>IFERROR(IF(AND($HM146="mas",'Classificação geral'!$I138=2),'Classificação geral'!J138,""),"")</f>
        <v/>
      </c>
      <c r="HW146" s="254" t="str">
        <f>IFERROR(IF(AND($HM146="mas",'Classificação geral'!$I138=2),'Classificação geral'!W138,""),"")</f>
        <v/>
      </c>
      <c r="HX146" s="254" t="str">
        <f>IFERROR(IF(AND($HM146="mas",'Classificação geral'!$I138=2),'Classificação geral'!Y138,""),"")</f>
        <v/>
      </c>
      <c r="HY146" s="254" t="str">
        <f>IFERROR(IF(AND($HM146="mas",'Classificação geral'!$I138=2),'Classificação geral'!Z138,""),"")</f>
        <v/>
      </c>
      <c r="HZ146" s="254" t="str">
        <f>IFERROR(IF(AND($HM146="mas",'Classificação geral'!$I138=2),'Classificação geral'!L138,""),"")</f>
        <v/>
      </c>
      <c r="IA146" s="254" t="str">
        <f>IFERROR(IF(AND($HM146="mas",'Classificação geral'!$I138=2),'Classificação geral'!$AG138,""),"")</f>
        <v/>
      </c>
      <c r="IB146" s="256" t="str">
        <f>IFERROR(RANK(IA146,IA:IA,0)+ COUNTIF($IA$13:IA$13,IA146),"")</f>
        <v/>
      </c>
      <c r="IC146" s="244"/>
      <c r="ID146" s="254" t="str">
        <f>IFERROR(IF(AND('Classificação geral'!$H138="fem",'Classificação geral'!$I138=3,'Classificação geral'!$F138="Mini"),'Classificação geral'!$A138,""),"")</f>
        <v/>
      </c>
      <c r="IE146" s="254" t="str">
        <f>IFERROR(IF(AND('Classificação geral'!$H138="fem",'Classificação geral'!$I138=3,'Classificação geral'!$F138="Mini"),'Classificação geral'!$B138,""),"")</f>
        <v/>
      </c>
      <c r="IF146" s="255" t="str">
        <f>IF($IE146='Classificação geral'!$B138,'Classificação geral'!$C138,"")</f>
        <v/>
      </c>
      <c r="IG146" s="255" t="str">
        <f>IF($IE146='Classificação geral'!$B138,'Classificação geral'!$D138,"")</f>
        <v/>
      </c>
      <c r="IH146" s="255" t="str">
        <f>IF($IE146='Classificação geral'!$B138,'Classificação geral'!$H138,"")</f>
        <v/>
      </c>
      <c r="II146" s="255" t="str">
        <f>IF($IH146='Classificação geral'!$H138,'Classificação geral'!$I138,"")</f>
        <v/>
      </c>
      <c r="IJ146" s="255" t="str">
        <f>IF($II146='Classificação geral'!$I138,'Classificação geral'!$N138,"")</f>
        <v/>
      </c>
      <c r="IK146" s="255" t="str">
        <f>IF($II146='Classificação geral'!$I138,'Classificação geral'!$Q138,"")</f>
        <v/>
      </c>
      <c r="IL146" s="255" t="str">
        <f>IF($II146='Classificação geral'!$I138,'Classificação geral'!$R138,"")</f>
        <v/>
      </c>
      <c r="IM146" s="255" t="str">
        <f>IF($II146='Classificação geral'!$I138,'Classificação geral'!$J138,"")</f>
        <v/>
      </c>
      <c r="IN146" s="255" t="str">
        <f>IF($II146='Classificação geral'!$I138,'Classificação geral'!$S138,"")</f>
        <v/>
      </c>
      <c r="IO146" s="255" t="str">
        <f>IF($II146='Classificação geral'!$I138,'Classificação geral'!$U138,"")</f>
        <v/>
      </c>
      <c r="IP146" s="255" t="str">
        <f>IF($II146='Classificação geral'!$I138,'Classificação geral'!$V138,"")</f>
        <v/>
      </c>
      <c r="IQ146" s="255" t="str">
        <f>IF($II146='Classificação geral'!$I138,'Classificação geral'!$K138,"")</f>
        <v/>
      </c>
      <c r="IR146" s="255" t="str">
        <f>IF($II146='Classificação geral'!$I138,'Classificação geral'!$W138,"")</f>
        <v/>
      </c>
      <c r="IS146" s="255" t="str">
        <f>IF($II146='Classificação geral'!$I138,'Classificação geral'!$Y138,"")</f>
        <v/>
      </c>
      <c r="IT146" s="255" t="str">
        <f>IF($II146='Classificação geral'!$I138,'Classificação geral'!$Z138,"")</f>
        <v/>
      </c>
      <c r="IU146" s="255" t="str">
        <f>IF($II146='Classificação geral'!$I138,'Classificação geral'!$L138,"")</f>
        <v/>
      </c>
      <c r="IV146" s="255" t="str">
        <f>IF($II146='Classificação geral'!$I138,'Classificação geral'!$M138,"")</f>
        <v/>
      </c>
      <c r="IW146" s="255" t="str">
        <f>IF($II146='Classificação geral'!$I138,'Classificação geral'!$AG138,"")</f>
        <v/>
      </c>
      <c r="IX146" s="256" t="str">
        <f>IFERROR(RANK(IW146,IW:IW,0)+ COUNTIF($IW$13:IW144,IW146),"")</f>
        <v/>
      </c>
      <c r="IY146" s="244"/>
      <c r="IZ146" s="254" t="str">
        <f>IFERROR(IF(AND('Classificação geral'!$H138="mas",'Classificação geral'!$I138=3,'Classificação geral'!$F138="Mini"),'Classificação geral'!$A138,""),"")</f>
        <v/>
      </c>
      <c r="JA146" s="254" t="str">
        <f>IFERROR(IF(AND('Classificação geral'!$H138="mas",'Classificação geral'!$I138=3,'Classificação geral'!$F138="Mini"),'Classificação geral'!$B138,""),"")</f>
        <v/>
      </c>
      <c r="JB146" s="255" t="str">
        <f>IF($JA146='Classificação geral'!$B138,'Classificação geral'!$C138,"")</f>
        <v/>
      </c>
      <c r="JC146" s="255" t="str">
        <f>IF($JA146='Classificação geral'!$B138,'Classificação geral'!$D138,"")</f>
        <v/>
      </c>
      <c r="JD146" s="255" t="str">
        <f>IF($JA146='Classificação geral'!$B138,'Classificação geral'!$H138,"")</f>
        <v/>
      </c>
      <c r="JE146" s="254" t="str">
        <f>IFERROR(IF(AND($JD146="mas",'Classificação geral'!$I138=3),'Classificação geral'!I138,""),"")</f>
        <v/>
      </c>
      <c r="JF146" s="254" t="str">
        <f>IFERROR(IF(AND($JD146="mas",'Classificação geral'!$I138=3),'Classificação geral'!N138,""),"")</f>
        <v/>
      </c>
      <c r="JG146" s="254" t="str">
        <f>IFERROR(IF(AND($JD146="mas",'Classificação geral'!$I138=3),'Classificação geral'!Q138,""),"")</f>
        <v/>
      </c>
      <c r="JH146" s="254" t="str">
        <f>IFERROR(IF(AND($JD146="mas",'Classificação geral'!$I138=3),'Classificação geral'!R138,""),"")</f>
        <v/>
      </c>
      <c r="JI146" s="254" t="str">
        <f>IFERROR(IF(AND($JD146="mas",'Classificação geral'!$I138=3),'Classificação geral'!J138,""),"")</f>
        <v/>
      </c>
      <c r="JJ146" s="254" t="str">
        <f>IFERROR(IF(AND($JD146="mas",'Classificação geral'!$I138=3),'Classificação geral'!S138,""),"")</f>
        <v/>
      </c>
      <c r="JK146" s="254" t="str">
        <f>IFERROR(IF(AND($JD146="mas",'Classificação geral'!$I138=3),'Classificação geral'!U138,""),"")</f>
        <v/>
      </c>
      <c r="JL146" s="254" t="str">
        <f>IFERROR(IF(AND($JD146="mas",'Classificação geral'!$I138=3),'Classificação geral'!V138,""),"")</f>
        <v/>
      </c>
      <c r="JM146" s="254" t="str">
        <f>IFERROR(IF(AND($JD146="mas",'Classificação geral'!$I138=3),'Classificação geral'!K138,""),"")</f>
        <v/>
      </c>
      <c r="JN146" s="254" t="str">
        <f>IFERROR(IF(AND($JD146="mas",'Classificação geral'!$I138=3),'Classificação geral'!W138,""),"")</f>
        <v/>
      </c>
      <c r="JO146" s="254" t="str">
        <f>IFERROR(IF(AND($JD146="mas",'Classificação geral'!$I138=3),'Classificação geral'!Y138,""),"")</f>
        <v/>
      </c>
      <c r="JP146" s="254" t="str">
        <f>IFERROR(IF(AND($JD146="mas",'Classificação geral'!$I138=3),'Classificação geral'!Z138,""),"")</f>
        <v/>
      </c>
      <c r="JQ146" s="254" t="str">
        <f>IFERROR(IF(AND($JD146="mas",'Classificação geral'!$I138=3),'Classificação geral'!L138,""),"")</f>
        <v/>
      </c>
      <c r="JR146" s="254" t="str">
        <f>IFERROR(IF(AND($JD146="mas",'Classificação geral'!$I138=3),'Classificação geral'!$AG138,""),"")</f>
        <v/>
      </c>
      <c r="JS146" s="256" t="str">
        <f>IFERROR(RANK(JR146,JR:JR,0)+ COUNTIF(JR$13:$JR144,JR146),"")</f>
        <v/>
      </c>
      <c r="JT146" s="240"/>
      <c r="JU146" s="240"/>
      <c r="JV146" s="240"/>
      <c r="JW146" s="240"/>
      <c r="JX146" s="240"/>
      <c r="JY146" s="240"/>
      <c r="JZ146" s="240"/>
      <c r="KA146" s="240"/>
      <c r="KB146" s="240"/>
    </row>
    <row r="147" spans="1:288" ht="24.75" customHeight="1" x14ac:dyDescent="0.35">
      <c r="A147" s="21"/>
      <c r="B147" s="236"/>
      <c r="C147" s="235"/>
      <c r="D147" s="235"/>
      <c r="E147" s="235"/>
      <c r="F147" s="21"/>
      <c r="G147" s="21"/>
      <c r="H147" s="21"/>
      <c r="I147" s="21"/>
      <c r="J147" s="21"/>
      <c r="K147" s="21"/>
      <c r="L147" s="21"/>
      <c r="M147" s="21"/>
      <c r="N147" s="21"/>
      <c r="O147" s="21"/>
      <c r="P147" s="21"/>
      <c r="Q147" s="21"/>
      <c r="R147" s="21"/>
      <c r="S147" s="21"/>
      <c r="T147" s="21"/>
      <c r="U147" s="21"/>
      <c r="V147" s="21"/>
      <c r="W147" s="21"/>
      <c r="X147" s="21"/>
      <c r="Y147" s="236"/>
      <c r="Z147" s="235"/>
      <c r="AA147" s="235"/>
      <c r="AB147" s="235"/>
      <c r="AC147" s="21"/>
      <c r="AD147" s="21"/>
      <c r="AE147" s="21"/>
      <c r="AF147" s="21"/>
      <c r="AG147" s="21"/>
      <c r="AH147" s="21"/>
      <c r="AI147" s="21"/>
      <c r="AJ147" s="21"/>
      <c r="AK147" s="21"/>
      <c r="AL147" s="21"/>
      <c r="AM147" s="21"/>
      <c r="AN147" s="21"/>
      <c r="AO147" s="21"/>
      <c r="AP147" s="21"/>
      <c r="AQ147" s="21"/>
      <c r="AR147" s="21"/>
      <c r="AS147" s="21"/>
      <c r="AT147" s="21"/>
      <c r="AU147" s="21"/>
      <c r="AV147" s="21"/>
      <c r="AW147" s="235"/>
      <c r="AX147" s="235"/>
      <c r="AY147" s="236"/>
      <c r="AZ147" s="21"/>
      <c r="BA147" s="21"/>
      <c r="BB147" s="21"/>
      <c r="BC147" s="21"/>
      <c r="BD147" s="21"/>
      <c r="BE147" s="21"/>
      <c r="BF147" s="21"/>
      <c r="BG147" s="21"/>
      <c r="BH147" s="21"/>
      <c r="BI147" s="21"/>
      <c r="BJ147" s="21"/>
      <c r="BK147" s="21"/>
      <c r="BL147" s="21"/>
      <c r="BM147" s="21"/>
      <c r="BN147" s="21"/>
      <c r="BO147" s="21"/>
      <c r="BP147" s="21"/>
      <c r="BQ147" s="21"/>
      <c r="BR147" s="21"/>
      <c r="BS147" s="21"/>
      <c r="BT147" s="235"/>
      <c r="BU147" s="235"/>
      <c r="BV147" s="236"/>
      <c r="BW147" s="21"/>
      <c r="BX147" s="21"/>
      <c r="BY147" s="21"/>
      <c r="BZ147" s="21"/>
      <c r="CA147" s="21"/>
      <c r="CB147" s="21"/>
      <c r="CC147" s="21"/>
      <c r="CD147" s="21"/>
      <c r="CE147" s="21"/>
      <c r="CF147" s="21"/>
      <c r="CG147" s="21"/>
      <c r="CH147" s="21"/>
      <c r="CI147" s="21"/>
      <c r="CJ147" s="21"/>
      <c r="CK147" s="21"/>
      <c r="CL147" s="21"/>
      <c r="CM147" s="21"/>
      <c r="CN147" s="21"/>
      <c r="CO147" s="21"/>
      <c r="CP147" s="236"/>
      <c r="CQ147" s="235"/>
      <c r="CR147" s="235"/>
      <c r="CS147" s="235"/>
      <c r="CT147" s="21"/>
      <c r="CU147" s="21"/>
      <c r="CV147" s="21"/>
      <c r="CW147" s="21"/>
      <c r="CX147" s="21"/>
      <c r="CY147" s="21"/>
      <c r="CZ147" s="21"/>
      <c r="DA147" s="21"/>
      <c r="DB147" s="21"/>
      <c r="DC147" s="21"/>
      <c r="DD147" s="21"/>
      <c r="DE147" s="21"/>
      <c r="DF147" s="21"/>
      <c r="DG147" s="21"/>
      <c r="DH147" s="21"/>
      <c r="DI147" s="21"/>
      <c r="DJ147" s="21"/>
      <c r="DK147" s="21"/>
      <c r="DL147" s="21"/>
      <c r="DM147" s="236"/>
      <c r="DN147" s="235"/>
      <c r="DO147" s="235"/>
      <c r="DP147" s="235"/>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54" t="str">
        <f>IFERROR(IF(AND('Classificação geral'!$H139="FEM",'Classificação geral'!$I139=1,'Classificação geral'!$F139="Mini"),'Classificação geral'!$A139,""),"")</f>
        <v/>
      </c>
      <c r="EV147" s="254" t="str">
        <f>IFERROR(IF(AND('Classificação geral'!$H139="FEM",'Classificação geral'!$I139=1,'Classificação geral'!F139="Mini"),'Classificação geral'!$B139,""),"")</f>
        <v/>
      </c>
      <c r="EW147" s="255" t="str">
        <f>IF($EV147='Classificação geral'!$B139,'Classificação geral'!$C139,"")</f>
        <v/>
      </c>
      <c r="EX147" s="255" t="str">
        <f>IF($EV147='Classificação geral'!$B139,'Classificação geral'!$D139,"")</f>
        <v/>
      </c>
      <c r="EY147" s="255" t="str">
        <f>IF($EV147='Classificação geral'!$B139,'Classificação geral'!$H139,"")</f>
        <v/>
      </c>
      <c r="EZ147" s="255" t="str">
        <f>IF($EY147='Classificação geral'!$H139,'Classificação geral'!$I139,"")</f>
        <v/>
      </c>
      <c r="FA147" s="255" t="str">
        <f>IF($EZ147='Classificação geral'!$I139,'Classificação geral'!$N139,"")</f>
        <v/>
      </c>
      <c r="FB147" s="255" t="str">
        <f>IF($EZ147='Classificação geral'!$I139,'Classificação geral'!$Q139,"")</f>
        <v/>
      </c>
      <c r="FC147" s="255" t="str">
        <f>IF($EZ147='Classificação geral'!$I139,'Classificação geral'!$R139,"")</f>
        <v/>
      </c>
      <c r="FD147" s="255" t="str">
        <f>IF($EZ147='Classificação geral'!$I139,'Classificação geral'!$J139,"")</f>
        <v/>
      </c>
      <c r="FE147" s="255" t="str">
        <f>IF($EZ147='Classificação geral'!$I139,'Classificação geral'!$S139,"")</f>
        <v/>
      </c>
      <c r="FF147" s="255" t="str">
        <f>IF($EZ147='Classificação geral'!$I139,'Classificação geral'!$U139,"")</f>
        <v/>
      </c>
      <c r="FG147" s="255" t="str">
        <f>IF($EZ147='Classificação geral'!$I139,'Classificação geral'!$V139,"")</f>
        <v/>
      </c>
      <c r="FH147" s="255" t="str">
        <f>IF($EZ147='Classificação geral'!$I139,'Classificação geral'!$K139,"")</f>
        <v/>
      </c>
      <c r="FI147" s="255" t="str">
        <f>IF($EZ147='Classificação geral'!$I139,'Classificação geral'!$W139,"")</f>
        <v/>
      </c>
      <c r="FJ147" s="255" t="str">
        <f>IF($EZ147='Classificação geral'!$I139,'Classificação geral'!$Y139,"")</f>
        <v/>
      </c>
      <c r="FK147" s="255" t="str">
        <f>IF($EZ147='Classificação geral'!$I139,'Classificação geral'!$Z139,"")</f>
        <v/>
      </c>
      <c r="FL147" s="255" t="str">
        <f>IF($EZ147='Classificação geral'!$I139,'Classificação geral'!$L139,"")</f>
        <v/>
      </c>
      <c r="FM147" s="255" t="str">
        <f>IF($EZ147='Classificação geral'!$I139,'Classificação geral'!$M139,"")</f>
        <v/>
      </c>
      <c r="FN147" s="255" t="str">
        <f>IF($EZ147='Classificação geral'!$I139,'Classificação geral'!$AG139,"")</f>
        <v/>
      </c>
      <c r="FO147" s="256" t="str">
        <f>IFERROR(RANK(FN147,FN:FN,0)+ COUNTIF($FN$13:FN146,FN147),"")</f>
        <v/>
      </c>
      <c r="FP147" s="244"/>
      <c r="FQ147" s="254" t="str">
        <f>IFERROR(IF(AND('Classificação geral'!$H139="mas",'Classificação geral'!$I139=1,'Classificação geral'!$F139="Mini"),'Classificação geral'!$A139,""),"")</f>
        <v/>
      </c>
      <c r="FR147" s="254" t="str">
        <f>IFERROR(IF(AND('Classificação geral'!$H139="mas",'Classificação geral'!$I139=1,'Classificação geral'!$F139="Mini"),'Classificação geral'!$B139,""),"")</f>
        <v/>
      </c>
      <c r="FS147" s="255" t="str">
        <f>IF($FR147='Classificação geral'!$B139,'Classificação geral'!$C139,"")</f>
        <v/>
      </c>
      <c r="FT147" s="255" t="str">
        <f>IF($FR147='Classificação geral'!$B139,'Classificação geral'!$D139,"")</f>
        <v/>
      </c>
      <c r="FU147" s="255" t="str">
        <f>IF($FR147='Classificação geral'!$B139,'Classificação geral'!$H139,"")</f>
        <v/>
      </c>
      <c r="FV147" s="254" t="str">
        <f>IFERROR(IF(AND($FU147="mas",'Classificação geral'!$I139=1),'Classificação geral'!I139,""),"")</f>
        <v/>
      </c>
      <c r="FW147" s="254" t="str">
        <f>IFERROR(IF(AND($FU147="mas",'Classificação geral'!$I139=1),'Classificação geral'!N139,""),"")</f>
        <v/>
      </c>
      <c r="FX147" s="254" t="str">
        <f>IFERROR(IF(AND($FU147="mas",'Classificação geral'!$I139=1),'Classificação geral'!Q139,""),"")</f>
        <v/>
      </c>
      <c r="FY147" s="254" t="str">
        <f>IFERROR(IF(AND($FU147="mas",'Classificação geral'!$I139=1),'Classificação geral'!R139,""),"")</f>
        <v/>
      </c>
      <c r="FZ147" s="254" t="str">
        <f>IFERROR(IF(AND($FU147="mas",'Classificação geral'!$I139=1),'Classificação geral'!J139,""),"")</f>
        <v/>
      </c>
      <c r="GA147" s="254" t="str">
        <f>IFERROR(IF(AND($FU147="mas",'Classificação geral'!$I139=1),'Classificação geral'!S139,""),"")</f>
        <v/>
      </c>
      <c r="GB147" s="254" t="str">
        <f>IFERROR(IF(AND($FU147="mas",'Classificação geral'!$I139=1),'Classificação geral'!U139,""),"")</f>
        <v/>
      </c>
      <c r="GC147" s="254" t="str">
        <f>IFERROR(IF(AND($FU147="mas",'Classificação geral'!$I139=1),'Classificação geral'!V139,""),"")</f>
        <v/>
      </c>
      <c r="GD147" s="254" t="str">
        <f>IFERROR(IF(AND($FU147="mas",'Classificação geral'!$I139=1),'Classificação geral'!K139,""),"")</f>
        <v/>
      </c>
      <c r="GE147" s="254" t="str">
        <f>IFERROR(IF(AND($FU147="mas",'Classificação geral'!$I139=1),'Classificação geral'!W139,""),"")</f>
        <v/>
      </c>
      <c r="GF147" s="254" t="str">
        <f>IFERROR(IF(AND($FU147="mas",'Classificação geral'!$I139=1),'Classificação geral'!Y139,""),"")</f>
        <v/>
      </c>
      <c r="GG147" s="254" t="str">
        <f>IFERROR(IF(AND($FU147="mas",'Classificação geral'!$I139=1),'Classificação geral'!Z139,""),"")</f>
        <v/>
      </c>
      <c r="GH147" s="254" t="str">
        <f>IFERROR(IF(AND($FU147="mas",'Classificação geral'!$I139=1),'Classificação geral'!L139,""),"")</f>
        <v/>
      </c>
      <c r="GI147" s="254" t="str">
        <f>IFERROR(IF(AND($FU147="mas",'Classificação geral'!$I139=1),'Classificação geral'!M139,""),"")</f>
        <v/>
      </c>
      <c r="GJ147" s="302" t="str">
        <f>IFERROR(IF(AND($FU147="mas",'Classificação geral'!$I139=1),'Classificação geral'!AG139,""),"")</f>
        <v/>
      </c>
      <c r="GK147" s="256" t="str">
        <f>IFERROR(RANK(GJ147,GJ:GJ,0)+ COUNTIF($GJ$13:GJ146,GJ147),"")</f>
        <v/>
      </c>
      <c r="GL147" s="244"/>
      <c r="GM147" s="254" t="str">
        <f>IFERROR(IF(AND('Classificação geral'!$H139="fem",'Classificação geral'!$I139=2,'Classificação geral'!$F139="Mini"),'Classificação geral'!$A139,""),"")</f>
        <v/>
      </c>
      <c r="GN147" s="254" t="str">
        <f>IFERROR(IF(AND('Classificação geral'!$H139="fem",'Classificação geral'!$I139=2,'Classificação geral'!$F139="Mini"),'Classificação geral'!$B139,""),"")</f>
        <v/>
      </c>
      <c r="GO147" s="255" t="str">
        <f>IF($GN147='Classificação geral'!$B139,'Classificação geral'!$C139,"")</f>
        <v/>
      </c>
      <c r="GP147" s="255" t="str">
        <f>IF($GN147='Classificação geral'!$B139,'Classificação geral'!$D139,"")</f>
        <v/>
      </c>
      <c r="GQ147" s="255" t="str">
        <f>IF($GN147='Classificação geral'!$B139,'Classificação geral'!$H139,"")</f>
        <v/>
      </c>
      <c r="GR147" s="254" t="str">
        <f>IFERROR(IF(AND($GQ147="fem",'Classificação geral'!$I139=2),'Classificação geral'!I139,""),"")</f>
        <v/>
      </c>
      <c r="GS147" s="254" t="str">
        <f>IFERROR(IF(AND($GQ147="fem",'Classificação geral'!$I139=2),'Classificação geral'!N139,""),"")</f>
        <v/>
      </c>
      <c r="GT147" s="254" t="str">
        <f>IFERROR(IF(AND($GQ147="fem",'Classificação geral'!$I139=2),'Classificação geral'!Q139,""),"")</f>
        <v/>
      </c>
      <c r="GU147" s="254" t="str">
        <f>IFERROR(IF(AND($GQ147="fem",'Classificação geral'!$I139=2),'Classificação geral'!R139,""),"")</f>
        <v/>
      </c>
      <c r="GV147" s="254" t="str">
        <f>IFERROR(IF(AND($GQ147="fem",'Classificação geral'!$I139=2),'Classificação geral'!J139,""),"")</f>
        <v/>
      </c>
      <c r="GW147" s="254" t="str">
        <f>IFERROR(IF(AND($GQ147="fem",'Classificação geral'!$I139=2),'Classificação geral'!S139,""),"")</f>
        <v/>
      </c>
      <c r="GX147" s="254" t="str">
        <f>IFERROR(IF(AND($GQ147="fem",'Classificação geral'!$I139=2),'Classificação geral'!U139,""),"")</f>
        <v/>
      </c>
      <c r="GY147" s="254" t="str">
        <f>IFERROR(IF(AND($GQ147="fem",'Classificação geral'!$I139=2),'Classificação geral'!V139,""),"")</f>
        <v/>
      </c>
      <c r="GZ147" s="254" t="str">
        <f>IFERROR(IF(AND($GQ147="fem",'Classificação geral'!$I139=2),'Classificação geral'!K139,""),"")</f>
        <v/>
      </c>
      <c r="HA147" s="254" t="str">
        <f>IFERROR(IF(AND($GQ147="fem",'Classificação geral'!$I139=2),'Classificação geral'!W139,""),"")</f>
        <v/>
      </c>
      <c r="HB147" s="254" t="str">
        <f>IFERROR(IF(AND($GQ147="fem",'Classificação geral'!$I139=2),'Classificação geral'!Y139,""),"")</f>
        <v/>
      </c>
      <c r="HC147" s="254" t="str">
        <f>IFERROR(IF(AND($GQ147="fem",'Classificação geral'!$I139=2),'Classificação geral'!Z139,""),"")</f>
        <v/>
      </c>
      <c r="HD147" s="254" t="str">
        <f>IFERROR(IF(AND($GQ147="fem",'Classificação geral'!$I139=2),'Classificação geral'!L139,""),"")</f>
        <v/>
      </c>
      <c r="HE147" s="254" t="str">
        <f>IFERROR(IF(AND($GQ147="fem",'Classificação geral'!$I139=2),'Classificação geral'!M139,""),"")</f>
        <v/>
      </c>
      <c r="HF147" s="254" t="str">
        <f>IFERROR(IF(AND($GQ147="fem",'Classificação geral'!$I139=2),'Classificação geral'!AG139,""),"")</f>
        <v/>
      </c>
      <c r="HG147" s="256" t="str">
        <f>IFERROR(RANK(HF147,HF:HF,0)+ COUNTIF(HF$13:$HF145,HF147),"")</f>
        <v/>
      </c>
      <c r="HH147" s="244"/>
      <c r="HI147" s="254" t="str">
        <f>IFERROR(IF(AND('Classificação geral'!$H139="mas",'Classificação geral'!$I139=2,'Classificação geral'!$F139="Mini"),'Classificação geral'!$A139,""),"")</f>
        <v/>
      </c>
      <c r="HJ147" s="254" t="str">
        <f>IFERROR(IF(AND('Classificação geral'!$H139="mas",'Classificação geral'!$I139=2,'Classificação geral'!$F139="Mini"),'Classificação geral'!$B139,""),"")</f>
        <v/>
      </c>
      <c r="HK147" s="255" t="str">
        <f>IF($HJ147='Classificação geral'!$B139,'Classificação geral'!$C139,"")</f>
        <v/>
      </c>
      <c r="HL147" s="255" t="str">
        <f>IF($HJ147='Classificação geral'!$B139,'Classificação geral'!$D139,"")</f>
        <v/>
      </c>
      <c r="HM147" s="255" t="str">
        <f>IF($HJ147='Classificação geral'!$B139,'Classificação geral'!$H139,"")</f>
        <v/>
      </c>
      <c r="HN147" s="254" t="str">
        <f>IFERROR(IF(AND($HM147="mas",'Classificação geral'!$I139=2),'Classificação geral'!I139,""),"")</f>
        <v/>
      </c>
      <c r="HO147" s="254" t="str">
        <f>IFERROR(IF(AND($HM147="mas",'Classificação geral'!$I139=2),'Classificação geral'!N139,""),"")</f>
        <v/>
      </c>
      <c r="HP147" s="254" t="str">
        <f>IFERROR(IF(AND($HM147="mas",'Classificação geral'!$I139=2),'Classificação geral'!Q139,""),"")</f>
        <v/>
      </c>
      <c r="HQ147" s="254" t="str">
        <f>IFERROR(IF(AND($HM147="mas",'Classificação geral'!$I139=2),'Classificação geral'!R139,""),"")</f>
        <v/>
      </c>
      <c r="HR147" s="254" t="str">
        <f>IFERROR(IF(AND($HM147="mas",'Classificação geral'!$I139=2),'Classificação geral'!J139,""),"")</f>
        <v/>
      </c>
      <c r="HS147" s="254" t="str">
        <f>IFERROR(IF(AND($HM147="mas",'Classificação geral'!$I139=2),'Classificação geral'!S139,""),"")</f>
        <v/>
      </c>
      <c r="HT147" s="254" t="str">
        <f>IFERROR(IF(AND($HM147="mas",'Classificação geral'!$I139=2),'Classificação geral'!U139,""),"")</f>
        <v/>
      </c>
      <c r="HU147" s="254" t="str">
        <f>IFERROR(IF(AND($HM147="mas",'Classificação geral'!$I139=2),'Classificação geral'!V139,""),"")</f>
        <v/>
      </c>
      <c r="HV147" s="254" t="str">
        <f>IFERROR(IF(AND($HM147="mas",'Classificação geral'!$I139=2),'Classificação geral'!J139,""),"")</f>
        <v/>
      </c>
      <c r="HW147" s="254" t="str">
        <f>IFERROR(IF(AND($HM147="mas",'Classificação geral'!$I139=2),'Classificação geral'!W139,""),"")</f>
        <v/>
      </c>
      <c r="HX147" s="254" t="str">
        <f>IFERROR(IF(AND($HM147="mas",'Classificação geral'!$I139=2),'Classificação geral'!Y139,""),"")</f>
        <v/>
      </c>
      <c r="HY147" s="254" t="str">
        <f>IFERROR(IF(AND($HM147="mas",'Classificação geral'!$I139=2),'Classificação geral'!Z139,""),"")</f>
        <v/>
      </c>
      <c r="HZ147" s="254" t="str">
        <f>IFERROR(IF(AND($HM147="mas",'Classificação geral'!$I139=2),'Classificação geral'!L139,""),"")</f>
        <v/>
      </c>
      <c r="IA147" s="254" t="str">
        <f>IFERROR(IF(AND($HM147="mas",'Classificação geral'!$I139=2),'Classificação geral'!$AG139,""),"")</f>
        <v/>
      </c>
      <c r="IB147" s="256" t="str">
        <f>IFERROR(RANK(IA147,IA:IA,0)+ COUNTIF($IA$13:IA$13,IA147),"")</f>
        <v/>
      </c>
      <c r="IC147" s="244"/>
      <c r="ID147" s="254" t="str">
        <f>IFERROR(IF(AND('Classificação geral'!$H139="fem",'Classificação geral'!$I139=3,'Classificação geral'!$F139="Mini"),'Classificação geral'!$A139,""),"")</f>
        <v/>
      </c>
      <c r="IE147" s="254" t="str">
        <f>IFERROR(IF(AND('Classificação geral'!$H139="fem",'Classificação geral'!$I139=3,'Classificação geral'!$F139="Mini"),'Classificação geral'!$B139,""),"")</f>
        <v/>
      </c>
      <c r="IF147" s="255" t="str">
        <f>IF($IE147='Classificação geral'!$B139,'Classificação geral'!$C139,"")</f>
        <v/>
      </c>
      <c r="IG147" s="255" t="str">
        <f>IF($IE147='Classificação geral'!$B139,'Classificação geral'!$D139,"")</f>
        <v/>
      </c>
      <c r="IH147" s="255" t="str">
        <f>IF($IE147='Classificação geral'!$B139,'Classificação geral'!$H139,"")</f>
        <v/>
      </c>
      <c r="II147" s="255" t="str">
        <f>IF($IH147='Classificação geral'!$H139,'Classificação geral'!$I139,"")</f>
        <v/>
      </c>
      <c r="IJ147" s="255" t="str">
        <f>IF($II147='Classificação geral'!$I139,'Classificação geral'!$N139,"")</f>
        <v/>
      </c>
      <c r="IK147" s="255" t="str">
        <f>IF($II147='Classificação geral'!$I139,'Classificação geral'!$Q139,"")</f>
        <v/>
      </c>
      <c r="IL147" s="255" t="str">
        <f>IF($II147='Classificação geral'!$I139,'Classificação geral'!$R139,"")</f>
        <v/>
      </c>
      <c r="IM147" s="255" t="str">
        <f>IF($II147='Classificação geral'!$I139,'Classificação geral'!$J139,"")</f>
        <v/>
      </c>
      <c r="IN147" s="255" t="str">
        <f>IF($II147='Classificação geral'!$I139,'Classificação geral'!$S139,"")</f>
        <v/>
      </c>
      <c r="IO147" s="255" t="str">
        <f>IF($II147='Classificação geral'!$I139,'Classificação geral'!$U139,"")</f>
        <v/>
      </c>
      <c r="IP147" s="255" t="str">
        <f>IF($II147='Classificação geral'!$I139,'Classificação geral'!$V139,"")</f>
        <v/>
      </c>
      <c r="IQ147" s="255" t="str">
        <f>IF($II147='Classificação geral'!$I139,'Classificação geral'!$K139,"")</f>
        <v/>
      </c>
      <c r="IR147" s="255" t="str">
        <f>IF($II147='Classificação geral'!$I139,'Classificação geral'!$W139,"")</f>
        <v/>
      </c>
      <c r="IS147" s="255" t="str">
        <f>IF($II147='Classificação geral'!$I139,'Classificação geral'!$Y139,"")</f>
        <v/>
      </c>
      <c r="IT147" s="255" t="str">
        <f>IF($II147='Classificação geral'!$I139,'Classificação geral'!$Z139,"")</f>
        <v/>
      </c>
      <c r="IU147" s="255" t="str">
        <f>IF($II147='Classificação geral'!$I139,'Classificação geral'!$L139,"")</f>
        <v/>
      </c>
      <c r="IV147" s="255" t="str">
        <f>IF($II147='Classificação geral'!$I139,'Classificação geral'!$M139,"")</f>
        <v/>
      </c>
      <c r="IW147" s="255" t="str">
        <f>IF($II147='Classificação geral'!$I139,'Classificação geral'!$AG139,"")</f>
        <v/>
      </c>
      <c r="IX147" s="256" t="str">
        <f>IFERROR(RANK(IW147,IW:IW,0)+ COUNTIF($IW$13:IW145,IW147),"")</f>
        <v/>
      </c>
      <c r="IY147" s="244"/>
      <c r="IZ147" s="254" t="str">
        <f>IFERROR(IF(AND('Classificação geral'!$H139="mas",'Classificação geral'!$I139=3,'Classificação geral'!$F139="Mini"),'Classificação geral'!$A139,""),"")</f>
        <v/>
      </c>
      <c r="JA147" s="254" t="str">
        <f>IFERROR(IF(AND('Classificação geral'!$H139="mas",'Classificação geral'!$I139=3,'Classificação geral'!$F139="Mini"),'Classificação geral'!$B139,""),"")</f>
        <v/>
      </c>
      <c r="JB147" s="255" t="str">
        <f>IF($JA147='Classificação geral'!$B139,'Classificação geral'!$C139,"")</f>
        <v/>
      </c>
      <c r="JC147" s="255" t="str">
        <f>IF($JA147='Classificação geral'!$B139,'Classificação geral'!$D139,"")</f>
        <v/>
      </c>
      <c r="JD147" s="255" t="str">
        <f>IF($JA147='Classificação geral'!$B139,'Classificação geral'!$H139,"")</f>
        <v/>
      </c>
      <c r="JE147" s="254" t="str">
        <f>IFERROR(IF(AND($JD147="mas",'Classificação geral'!$I139=3),'Classificação geral'!I139,""),"")</f>
        <v/>
      </c>
      <c r="JF147" s="254" t="str">
        <f>IFERROR(IF(AND($JD147="mas",'Classificação geral'!$I139=3),'Classificação geral'!N139,""),"")</f>
        <v/>
      </c>
      <c r="JG147" s="254" t="str">
        <f>IFERROR(IF(AND($JD147="mas",'Classificação geral'!$I139=3),'Classificação geral'!Q139,""),"")</f>
        <v/>
      </c>
      <c r="JH147" s="254" t="str">
        <f>IFERROR(IF(AND($JD147="mas",'Classificação geral'!$I139=3),'Classificação geral'!R139,""),"")</f>
        <v/>
      </c>
      <c r="JI147" s="254" t="str">
        <f>IFERROR(IF(AND($JD147="mas",'Classificação geral'!$I139=3),'Classificação geral'!J139,""),"")</f>
        <v/>
      </c>
      <c r="JJ147" s="254" t="str">
        <f>IFERROR(IF(AND($JD147="mas",'Classificação geral'!$I139=3),'Classificação geral'!S139,""),"")</f>
        <v/>
      </c>
      <c r="JK147" s="254" t="str">
        <f>IFERROR(IF(AND($JD147="mas",'Classificação geral'!$I139=3),'Classificação geral'!U139,""),"")</f>
        <v/>
      </c>
      <c r="JL147" s="254" t="str">
        <f>IFERROR(IF(AND($JD147="mas",'Classificação geral'!$I139=3),'Classificação geral'!V139,""),"")</f>
        <v/>
      </c>
      <c r="JM147" s="254" t="str">
        <f>IFERROR(IF(AND($JD147="mas",'Classificação geral'!$I139=3),'Classificação geral'!K139,""),"")</f>
        <v/>
      </c>
      <c r="JN147" s="254" t="str">
        <f>IFERROR(IF(AND($JD147="mas",'Classificação geral'!$I139=3),'Classificação geral'!W139,""),"")</f>
        <v/>
      </c>
      <c r="JO147" s="254" t="str">
        <f>IFERROR(IF(AND($JD147="mas",'Classificação geral'!$I139=3),'Classificação geral'!Y139,""),"")</f>
        <v/>
      </c>
      <c r="JP147" s="254" t="str">
        <f>IFERROR(IF(AND($JD147="mas",'Classificação geral'!$I139=3),'Classificação geral'!Z139,""),"")</f>
        <v/>
      </c>
      <c r="JQ147" s="254" t="str">
        <f>IFERROR(IF(AND($JD147="mas",'Classificação geral'!$I139=3),'Classificação geral'!L139,""),"")</f>
        <v/>
      </c>
      <c r="JR147" s="254" t="str">
        <f>IFERROR(IF(AND($JD147="mas",'Classificação geral'!$I139=3),'Classificação geral'!$AG139,""),"")</f>
        <v/>
      </c>
      <c r="JS147" s="256" t="str">
        <f>IFERROR(RANK(JR147,JR:JR,0)+ COUNTIF(JR$13:$JR145,JR147),"")</f>
        <v/>
      </c>
      <c r="JT147" s="240"/>
      <c r="JU147" s="240"/>
      <c r="JV147" s="240"/>
      <c r="JW147" s="240"/>
      <c r="JX147" s="240"/>
      <c r="JY147" s="240"/>
      <c r="JZ147" s="240"/>
      <c r="KA147" s="240"/>
      <c r="KB147" s="240"/>
    </row>
    <row r="148" spans="1:288" ht="24.75" customHeight="1" x14ac:dyDescent="0.35">
      <c r="A148" s="21"/>
      <c r="B148" s="236"/>
      <c r="C148" s="235"/>
      <c r="D148" s="235"/>
      <c r="E148" s="235"/>
      <c r="F148" s="21"/>
      <c r="G148" s="21"/>
      <c r="H148" s="21"/>
      <c r="I148" s="21"/>
      <c r="J148" s="21"/>
      <c r="K148" s="21"/>
      <c r="L148" s="21"/>
      <c r="M148" s="21"/>
      <c r="N148" s="21"/>
      <c r="O148" s="21"/>
      <c r="P148" s="21"/>
      <c r="Q148" s="21"/>
      <c r="R148" s="21"/>
      <c r="S148" s="21"/>
      <c r="T148" s="21"/>
      <c r="U148" s="21"/>
      <c r="V148" s="21"/>
      <c r="W148" s="21"/>
      <c r="X148" s="21"/>
      <c r="Y148" s="236"/>
      <c r="Z148" s="235"/>
      <c r="AA148" s="235"/>
      <c r="AB148" s="235"/>
      <c r="AC148" s="21"/>
      <c r="AD148" s="21"/>
      <c r="AE148" s="21"/>
      <c r="AF148" s="21"/>
      <c r="AG148" s="21"/>
      <c r="AH148" s="21"/>
      <c r="AI148" s="21"/>
      <c r="AJ148" s="21"/>
      <c r="AK148" s="21"/>
      <c r="AL148" s="21"/>
      <c r="AM148" s="21"/>
      <c r="AN148" s="21"/>
      <c r="AO148" s="21"/>
      <c r="AP148" s="21"/>
      <c r="AQ148" s="21"/>
      <c r="AR148" s="21"/>
      <c r="AS148" s="21"/>
      <c r="AT148" s="21"/>
      <c r="AU148" s="21"/>
      <c r="AV148" s="21"/>
      <c r="AW148" s="235"/>
      <c r="AX148" s="235"/>
      <c r="AY148" s="236"/>
      <c r="AZ148" s="21"/>
      <c r="BA148" s="21"/>
      <c r="BB148" s="21"/>
      <c r="BC148" s="21"/>
      <c r="BD148" s="21"/>
      <c r="BE148" s="21"/>
      <c r="BF148" s="21"/>
      <c r="BG148" s="21"/>
      <c r="BH148" s="21"/>
      <c r="BI148" s="21"/>
      <c r="BJ148" s="21"/>
      <c r="BK148" s="21"/>
      <c r="BL148" s="21"/>
      <c r="BM148" s="21"/>
      <c r="BN148" s="21"/>
      <c r="BO148" s="21"/>
      <c r="BP148" s="21"/>
      <c r="BQ148" s="21"/>
      <c r="BR148" s="21"/>
      <c r="BS148" s="21"/>
      <c r="BT148" s="235"/>
      <c r="BU148" s="235"/>
      <c r="BV148" s="236"/>
      <c r="BW148" s="21"/>
      <c r="BX148" s="21"/>
      <c r="BY148" s="21"/>
      <c r="BZ148" s="21"/>
      <c r="CA148" s="21"/>
      <c r="CB148" s="21"/>
      <c r="CC148" s="21"/>
      <c r="CD148" s="21"/>
      <c r="CE148" s="21"/>
      <c r="CF148" s="21"/>
      <c r="CG148" s="21"/>
      <c r="CH148" s="21"/>
      <c r="CI148" s="21"/>
      <c r="CJ148" s="21"/>
      <c r="CK148" s="21"/>
      <c r="CL148" s="21"/>
      <c r="CM148" s="21"/>
      <c r="CN148" s="21"/>
      <c r="CO148" s="21"/>
      <c r="CP148" s="236"/>
      <c r="CQ148" s="235"/>
      <c r="CR148" s="235"/>
      <c r="CS148" s="235"/>
      <c r="CT148" s="21"/>
      <c r="CU148" s="21"/>
      <c r="CV148" s="21"/>
      <c r="CW148" s="21"/>
      <c r="CX148" s="21"/>
      <c r="CY148" s="21"/>
      <c r="CZ148" s="21"/>
      <c r="DA148" s="21"/>
      <c r="DB148" s="21"/>
      <c r="DC148" s="21"/>
      <c r="DD148" s="21"/>
      <c r="DE148" s="21"/>
      <c r="DF148" s="21"/>
      <c r="DG148" s="21"/>
      <c r="DH148" s="21"/>
      <c r="DI148" s="21"/>
      <c r="DJ148" s="21"/>
      <c r="DK148" s="21"/>
      <c r="DL148" s="21"/>
      <c r="DM148" s="236"/>
      <c r="DN148" s="235"/>
      <c r="DO148" s="235"/>
      <c r="DP148" s="235"/>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54" t="str">
        <f>IFERROR(IF(AND('Classificação geral'!$H140="FEM",'Classificação geral'!$I140=1,'Classificação geral'!$F140="Mini"),'Classificação geral'!$A140,""),"")</f>
        <v/>
      </c>
      <c r="EV148" s="254" t="str">
        <f>IFERROR(IF(AND('Classificação geral'!$H140="FEM",'Classificação geral'!$I140=1,'Classificação geral'!F140="Mini"),'Classificação geral'!$B140,""),"")</f>
        <v/>
      </c>
      <c r="EW148" s="255" t="str">
        <f>IF($EV148='Classificação geral'!$B140,'Classificação geral'!$C140,"")</f>
        <v/>
      </c>
      <c r="EX148" s="255" t="str">
        <f>IF($EV148='Classificação geral'!$B140,'Classificação geral'!$D140,"")</f>
        <v/>
      </c>
      <c r="EY148" s="255" t="str">
        <f>IF($EV148='Classificação geral'!$B140,'Classificação geral'!$H140,"")</f>
        <v/>
      </c>
      <c r="EZ148" s="255" t="str">
        <f>IF($EY148='Classificação geral'!$H140,'Classificação geral'!$I140,"")</f>
        <v/>
      </c>
      <c r="FA148" s="255" t="str">
        <f>IF($EZ148='Classificação geral'!$I140,'Classificação geral'!$N140,"")</f>
        <v/>
      </c>
      <c r="FB148" s="255" t="str">
        <f>IF($EZ148='Classificação geral'!$I140,'Classificação geral'!$Q140,"")</f>
        <v/>
      </c>
      <c r="FC148" s="255" t="str">
        <f>IF($EZ148='Classificação geral'!$I140,'Classificação geral'!$R140,"")</f>
        <v/>
      </c>
      <c r="FD148" s="255" t="str">
        <f>IF($EZ148='Classificação geral'!$I140,'Classificação geral'!$J140,"")</f>
        <v/>
      </c>
      <c r="FE148" s="255" t="str">
        <f>IF($EZ148='Classificação geral'!$I140,'Classificação geral'!$S140,"")</f>
        <v/>
      </c>
      <c r="FF148" s="255" t="str">
        <f>IF($EZ148='Classificação geral'!$I140,'Classificação geral'!$U140,"")</f>
        <v/>
      </c>
      <c r="FG148" s="255" t="str">
        <f>IF($EZ148='Classificação geral'!$I140,'Classificação geral'!$V140,"")</f>
        <v/>
      </c>
      <c r="FH148" s="255" t="str">
        <f>IF($EZ148='Classificação geral'!$I140,'Classificação geral'!$K140,"")</f>
        <v/>
      </c>
      <c r="FI148" s="255" t="str">
        <f>IF($EZ148='Classificação geral'!$I140,'Classificação geral'!$W140,"")</f>
        <v/>
      </c>
      <c r="FJ148" s="255" t="str">
        <f>IF($EZ148='Classificação geral'!$I140,'Classificação geral'!$Y140,"")</f>
        <v/>
      </c>
      <c r="FK148" s="255" t="str">
        <f>IF($EZ148='Classificação geral'!$I140,'Classificação geral'!$Z140,"")</f>
        <v/>
      </c>
      <c r="FL148" s="255" t="str">
        <f>IF($EZ148='Classificação geral'!$I140,'Classificação geral'!$L140,"")</f>
        <v/>
      </c>
      <c r="FM148" s="255" t="str">
        <f>IF($EZ148='Classificação geral'!$I140,'Classificação geral'!$M140,"")</f>
        <v/>
      </c>
      <c r="FN148" s="255" t="str">
        <f>IF($EZ148='Classificação geral'!$I140,'Classificação geral'!$AG140,"")</f>
        <v/>
      </c>
      <c r="FO148" s="256" t="str">
        <f>IFERROR(RANK(FN148,FN:FN,0)+ COUNTIF($FN$13:FN147,FN148),"")</f>
        <v/>
      </c>
      <c r="FP148" s="244"/>
      <c r="FQ148" s="254" t="str">
        <f>IFERROR(IF(AND('Classificação geral'!$H140="mas",'Classificação geral'!$I140=1,'Classificação geral'!$F140="Mini"),'Classificação geral'!$A140,""),"")</f>
        <v/>
      </c>
      <c r="FR148" s="254" t="str">
        <f>IFERROR(IF(AND('Classificação geral'!$H140="mas",'Classificação geral'!$I140=1,'Classificação geral'!$F140="Mini"),'Classificação geral'!$B140,""),"")</f>
        <v/>
      </c>
      <c r="FS148" s="255" t="str">
        <f>IF($FR148='Classificação geral'!$B140,'Classificação geral'!$C140,"")</f>
        <v/>
      </c>
      <c r="FT148" s="255" t="str">
        <f>IF($FR148='Classificação geral'!$B140,'Classificação geral'!$D140,"")</f>
        <v/>
      </c>
      <c r="FU148" s="255" t="str">
        <f>IF($FR148='Classificação geral'!$B140,'Classificação geral'!$H140,"")</f>
        <v/>
      </c>
      <c r="FV148" s="254" t="str">
        <f>IFERROR(IF(AND($FU148="mas",'Classificação geral'!$I140=1),'Classificação geral'!I140,""),"")</f>
        <v/>
      </c>
      <c r="FW148" s="254" t="str">
        <f>IFERROR(IF(AND($FU148="mas",'Classificação geral'!$I140=1),'Classificação geral'!N140,""),"")</f>
        <v/>
      </c>
      <c r="FX148" s="254" t="str">
        <f>IFERROR(IF(AND($FU148="mas",'Classificação geral'!$I140=1),'Classificação geral'!Q140,""),"")</f>
        <v/>
      </c>
      <c r="FY148" s="254" t="str">
        <f>IFERROR(IF(AND($FU148="mas",'Classificação geral'!$I140=1),'Classificação geral'!R140,""),"")</f>
        <v/>
      </c>
      <c r="FZ148" s="254" t="str">
        <f>IFERROR(IF(AND($FU148="mas",'Classificação geral'!$I140=1),'Classificação geral'!J140,""),"")</f>
        <v/>
      </c>
      <c r="GA148" s="254" t="str">
        <f>IFERROR(IF(AND($FU148="mas",'Classificação geral'!$I140=1),'Classificação geral'!S140,""),"")</f>
        <v/>
      </c>
      <c r="GB148" s="254" t="str">
        <f>IFERROR(IF(AND($FU148="mas",'Classificação geral'!$I140=1),'Classificação geral'!U140,""),"")</f>
        <v/>
      </c>
      <c r="GC148" s="254" t="str">
        <f>IFERROR(IF(AND($FU148="mas",'Classificação geral'!$I140=1),'Classificação geral'!V140,""),"")</f>
        <v/>
      </c>
      <c r="GD148" s="254" t="str">
        <f>IFERROR(IF(AND($FU148="mas",'Classificação geral'!$I140=1),'Classificação geral'!K140,""),"")</f>
        <v/>
      </c>
      <c r="GE148" s="254" t="str">
        <f>IFERROR(IF(AND($FU148="mas",'Classificação geral'!$I140=1),'Classificação geral'!W140,""),"")</f>
        <v/>
      </c>
      <c r="GF148" s="254" t="str">
        <f>IFERROR(IF(AND($FU148="mas",'Classificação geral'!$I140=1),'Classificação geral'!Y140,""),"")</f>
        <v/>
      </c>
      <c r="GG148" s="254" t="str">
        <f>IFERROR(IF(AND($FU148="mas",'Classificação geral'!$I140=1),'Classificação geral'!Z140,""),"")</f>
        <v/>
      </c>
      <c r="GH148" s="254" t="str">
        <f>IFERROR(IF(AND($FU148="mas",'Classificação geral'!$I140=1),'Classificação geral'!L140,""),"")</f>
        <v/>
      </c>
      <c r="GI148" s="254" t="str">
        <f>IFERROR(IF(AND($FU148="mas",'Classificação geral'!$I140=1),'Classificação geral'!M140,""),"")</f>
        <v/>
      </c>
      <c r="GJ148" s="302" t="str">
        <f>IFERROR(IF(AND($FU148="mas",'Classificação geral'!$I140=1),'Classificação geral'!AG140,""),"")</f>
        <v/>
      </c>
      <c r="GK148" s="256" t="str">
        <f>IFERROR(RANK(GJ148,GJ:GJ,0)+ COUNTIF($GJ$13:GJ147,GJ148),"")</f>
        <v/>
      </c>
      <c r="GL148" s="244"/>
      <c r="GM148" s="254" t="str">
        <f>IFERROR(IF(AND('Classificação geral'!$H140="fem",'Classificação geral'!$I140=2,'Classificação geral'!$F140="Mini"),'Classificação geral'!$A140,""),"")</f>
        <v/>
      </c>
      <c r="GN148" s="254" t="str">
        <f>IFERROR(IF(AND('Classificação geral'!$H140="fem",'Classificação geral'!$I140=2,'Classificação geral'!$F140="Mini"),'Classificação geral'!$B140,""),"")</f>
        <v/>
      </c>
      <c r="GO148" s="255" t="str">
        <f>IF($GN148='Classificação geral'!$B140,'Classificação geral'!$C140,"")</f>
        <v/>
      </c>
      <c r="GP148" s="255" t="str">
        <f>IF($GN148='Classificação geral'!$B140,'Classificação geral'!$D140,"")</f>
        <v/>
      </c>
      <c r="GQ148" s="255" t="str">
        <f>IF($GN148='Classificação geral'!$B140,'Classificação geral'!$H140,"")</f>
        <v/>
      </c>
      <c r="GR148" s="254" t="str">
        <f>IFERROR(IF(AND($GQ148="fem",'Classificação geral'!$I140=2),'Classificação geral'!I140,""),"")</f>
        <v/>
      </c>
      <c r="GS148" s="254" t="str">
        <f>IFERROR(IF(AND($GQ148="fem",'Classificação geral'!$I140=2),'Classificação geral'!N140,""),"")</f>
        <v/>
      </c>
      <c r="GT148" s="254" t="str">
        <f>IFERROR(IF(AND($GQ148="fem",'Classificação geral'!$I140=2),'Classificação geral'!Q140,""),"")</f>
        <v/>
      </c>
      <c r="GU148" s="254" t="str">
        <f>IFERROR(IF(AND($GQ148="fem",'Classificação geral'!$I140=2),'Classificação geral'!R140,""),"")</f>
        <v/>
      </c>
      <c r="GV148" s="254" t="str">
        <f>IFERROR(IF(AND($GQ148="fem",'Classificação geral'!$I140=2),'Classificação geral'!J140,""),"")</f>
        <v/>
      </c>
      <c r="GW148" s="254" t="str">
        <f>IFERROR(IF(AND($GQ148="fem",'Classificação geral'!$I140=2),'Classificação geral'!S140,""),"")</f>
        <v/>
      </c>
      <c r="GX148" s="254" t="str">
        <f>IFERROR(IF(AND($GQ148="fem",'Classificação geral'!$I140=2),'Classificação geral'!U140,""),"")</f>
        <v/>
      </c>
      <c r="GY148" s="254" t="str">
        <f>IFERROR(IF(AND($GQ148="fem",'Classificação geral'!$I140=2),'Classificação geral'!V140,""),"")</f>
        <v/>
      </c>
      <c r="GZ148" s="254" t="str">
        <f>IFERROR(IF(AND($GQ148="fem",'Classificação geral'!$I140=2),'Classificação geral'!K140,""),"")</f>
        <v/>
      </c>
      <c r="HA148" s="254" t="str">
        <f>IFERROR(IF(AND($GQ148="fem",'Classificação geral'!$I140=2),'Classificação geral'!W140,""),"")</f>
        <v/>
      </c>
      <c r="HB148" s="254" t="str">
        <f>IFERROR(IF(AND($GQ148="fem",'Classificação geral'!$I140=2),'Classificação geral'!Y140,""),"")</f>
        <v/>
      </c>
      <c r="HC148" s="254" t="str">
        <f>IFERROR(IF(AND($GQ148="fem",'Classificação geral'!$I140=2),'Classificação geral'!Z140,""),"")</f>
        <v/>
      </c>
      <c r="HD148" s="254" t="str">
        <f>IFERROR(IF(AND($GQ148="fem",'Classificação geral'!$I140=2),'Classificação geral'!L140,""),"")</f>
        <v/>
      </c>
      <c r="HE148" s="254" t="str">
        <f>IFERROR(IF(AND($GQ148="fem",'Classificação geral'!$I140=2),'Classificação geral'!M140,""),"")</f>
        <v/>
      </c>
      <c r="HF148" s="254" t="str">
        <f>IFERROR(IF(AND($GQ148="fem",'Classificação geral'!$I140=2),'Classificação geral'!AG140,""),"")</f>
        <v/>
      </c>
      <c r="HG148" s="256" t="str">
        <f>IFERROR(RANK(HF148,HF:HF,0)+ COUNTIF(HF$13:$HF146,HF148),"")</f>
        <v/>
      </c>
      <c r="HH148" s="244"/>
      <c r="HI148" s="254" t="str">
        <f>IFERROR(IF(AND('Classificação geral'!$H140="mas",'Classificação geral'!$I140=2,'Classificação geral'!$F140="Mini"),'Classificação geral'!$A140,""),"")</f>
        <v/>
      </c>
      <c r="HJ148" s="254" t="str">
        <f>IFERROR(IF(AND('Classificação geral'!$H140="mas",'Classificação geral'!$I140=2,'Classificação geral'!$F140="Mini"),'Classificação geral'!$B140,""),"")</f>
        <v/>
      </c>
      <c r="HK148" s="255" t="str">
        <f>IF($HJ148='Classificação geral'!$B140,'Classificação geral'!$C140,"")</f>
        <v/>
      </c>
      <c r="HL148" s="255" t="str">
        <f>IF($HJ148='Classificação geral'!$B140,'Classificação geral'!$D140,"")</f>
        <v/>
      </c>
      <c r="HM148" s="255" t="str">
        <f>IF($HJ148='Classificação geral'!$B140,'Classificação geral'!$H140,"")</f>
        <v/>
      </c>
      <c r="HN148" s="254" t="str">
        <f>IFERROR(IF(AND($HM148="mas",'Classificação geral'!$I140=2),'Classificação geral'!I140,""),"")</f>
        <v/>
      </c>
      <c r="HO148" s="254" t="str">
        <f>IFERROR(IF(AND($HM148="mas",'Classificação geral'!$I140=2),'Classificação geral'!N140,""),"")</f>
        <v/>
      </c>
      <c r="HP148" s="254" t="str">
        <f>IFERROR(IF(AND($HM148="mas",'Classificação geral'!$I140=2),'Classificação geral'!Q140,""),"")</f>
        <v/>
      </c>
      <c r="HQ148" s="254" t="str">
        <f>IFERROR(IF(AND($HM148="mas",'Classificação geral'!$I140=2),'Classificação geral'!R140,""),"")</f>
        <v/>
      </c>
      <c r="HR148" s="254" t="str">
        <f>IFERROR(IF(AND($HM148="mas",'Classificação geral'!$I140=2),'Classificação geral'!J140,""),"")</f>
        <v/>
      </c>
      <c r="HS148" s="254" t="str">
        <f>IFERROR(IF(AND($HM148="mas",'Classificação geral'!$I140=2),'Classificação geral'!S140,""),"")</f>
        <v/>
      </c>
      <c r="HT148" s="254" t="str">
        <f>IFERROR(IF(AND($HM148="mas",'Classificação geral'!$I140=2),'Classificação geral'!U140,""),"")</f>
        <v/>
      </c>
      <c r="HU148" s="254" t="str">
        <f>IFERROR(IF(AND($HM148="mas",'Classificação geral'!$I140=2),'Classificação geral'!V140,""),"")</f>
        <v/>
      </c>
      <c r="HV148" s="254" t="str">
        <f>IFERROR(IF(AND($HM148="mas",'Classificação geral'!$I140=2),'Classificação geral'!J140,""),"")</f>
        <v/>
      </c>
      <c r="HW148" s="254" t="str">
        <f>IFERROR(IF(AND($HM148="mas",'Classificação geral'!$I140=2),'Classificação geral'!W140,""),"")</f>
        <v/>
      </c>
      <c r="HX148" s="254" t="str">
        <f>IFERROR(IF(AND($HM148="mas",'Classificação geral'!$I140=2),'Classificação geral'!Y140,""),"")</f>
        <v/>
      </c>
      <c r="HY148" s="254" t="str">
        <f>IFERROR(IF(AND($HM148="mas",'Classificação geral'!$I140=2),'Classificação geral'!Z140,""),"")</f>
        <v/>
      </c>
      <c r="HZ148" s="254" t="str">
        <f>IFERROR(IF(AND($HM148="mas",'Classificação geral'!$I140=2),'Classificação geral'!L140,""),"")</f>
        <v/>
      </c>
      <c r="IA148" s="254" t="str">
        <f>IFERROR(IF(AND($HM148="mas",'Classificação geral'!$I140=2),'Classificação geral'!$AG140,""),"")</f>
        <v/>
      </c>
      <c r="IB148" s="256" t="str">
        <f>IFERROR(RANK(IA148,IA:IA,0)+ COUNTIF($IA$13:IA$13,IA148),"")</f>
        <v/>
      </c>
      <c r="IC148" s="244"/>
      <c r="ID148" s="254" t="str">
        <f>IFERROR(IF(AND('Classificação geral'!$H140="fem",'Classificação geral'!$I140=3,'Classificação geral'!$F140="Mini"),'Classificação geral'!$A140,""),"")</f>
        <v/>
      </c>
      <c r="IE148" s="254" t="str">
        <f>IFERROR(IF(AND('Classificação geral'!$H140="fem",'Classificação geral'!$I140=3,'Classificação geral'!$F140="Mini"),'Classificação geral'!$B140,""),"")</f>
        <v/>
      </c>
      <c r="IF148" s="255" t="str">
        <f>IF($IE148='Classificação geral'!$B140,'Classificação geral'!$C140,"")</f>
        <v/>
      </c>
      <c r="IG148" s="255" t="str">
        <f>IF($IE148='Classificação geral'!$B140,'Classificação geral'!$D140,"")</f>
        <v/>
      </c>
      <c r="IH148" s="255" t="str">
        <f>IF($IE148='Classificação geral'!$B140,'Classificação geral'!$H140,"")</f>
        <v/>
      </c>
      <c r="II148" s="255" t="str">
        <f>IF($IH148='Classificação geral'!$H140,'Classificação geral'!$I140,"")</f>
        <v/>
      </c>
      <c r="IJ148" s="255" t="str">
        <f>IF($II148='Classificação geral'!$I140,'Classificação geral'!$N140,"")</f>
        <v/>
      </c>
      <c r="IK148" s="255" t="str">
        <f>IF($II148='Classificação geral'!$I140,'Classificação geral'!$Q140,"")</f>
        <v/>
      </c>
      <c r="IL148" s="255" t="str">
        <f>IF($II148='Classificação geral'!$I140,'Classificação geral'!$R140,"")</f>
        <v/>
      </c>
      <c r="IM148" s="255" t="str">
        <f>IF($II148='Classificação geral'!$I140,'Classificação geral'!$J140,"")</f>
        <v/>
      </c>
      <c r="IN148" s="255" t="str">
        <f>IF($II148='Classificação geral'!$I140,'Classificação geral'!$S140,"")</f>
        <v/>
      </c>
      <c r="IO148" s="255" t="str">
        <f>IF($II148='Classificação geral'!$I140,'Classificação geral'!$U140,"")</f>
        <v/>
      </c>
      <c r="IP148" s="255" t="str">
        <f>IF($II148='Classificação geral'!$I140,'Classificação geral'!$V140,"")</f>
        <v/>
      </c>
      <c r="IQ148" s="255" t="str">
        <f>IF($II148='Classificação geral'!$I140,'Classificação geral'!$K140,"")</f>
        <v/>
      </c>
      <c r="IR148" s="255" t="str">
        <f>IF($II148='Classificação geral'!$I140,'Classificação geral'!$W140,"")</f>
        <v/>
      </c>
      <c r="IS148" s="255" t="str">
        <f>IF($II148='Classificação geral'!$I140,'Classificação geral'!$Y140,"")</f>
        <v/>
      </c>
      <c r="IT148" s="255" t="str">
        <f>IF($II148='Classificação geral'!$I140,'Classificação geral'!$Z140,"")</f>
        <v/>
      </c>
      <c r="IU148" s="255" t="str">
        <f>IF($II148='Classificação geral'!$I140,'Classificação geral'!$L140,"")</f>
        <v/>
      </c>
      <c r="IV148" s="255" t="str">
        <f>IF($II148='Classificação geral'!$I140,'Classificação geral'!$M140,"")</f>
        <v/>
      </c>
      <c r="IW148" s="255" t="str">
        <f>IF($II148='Classificação geral'!$I140,'Classificação geral'!$AG140,"")</f>
        <v/>
      </c>
      <c r="IX148" s="256" t="str">
        <f>IFERROR(RANK(IW148,IW:IW,0)+ COUNTIF($IW$13:IW146,IW148),"")</f>
        <v/>
      </c>
      <c r="IY148" s="244"/>
      <c r="IZ148" s="254" t="str">
        <f>IFERROR(IF(AND('Classificação geral'!$H140="mas",'Classificação geral'!$I140=3,'Classificação geral'!$F140="Mini"),'Classificação geral'!$A140,""),"")</f>
        <v/>
      </c>
      <c r="JA148" s="254" t="str">
        <f>IFERROR(IF(AND('Classificação geral'!$H140="mas",'Classificação geral'!$I140=3,'Classificação geral'!$F140="Mini"),'Classificação geral'!$B140,""),"")</f>
        <v/>
      </c>
      <c r="JB148" s="255" t="str">
        <f>IF($JA148='Classificação geral'!$B140,'Classificação geral'!$C140,"")</f>
        <v/>
      </c>
      <c r="JC148" s="255" t="str">
        <f>IF($JA148='Classificação geral'!$B140,'Classificação geral'!$D140,"")</f>
        <v/>
      </c>
      <c r="JD148" s="255" t="str">
        <f>IF($JA148='Classificação geral'!$B140,'Classificação geral'!$H140,"")</f>
        <v/>
      </c>
      <c r="JE148" s="254" t="str">
        <f>IFERROR(IF(AND($JD148="mas",'Classificação geral'!$I140=3),'Classificação geral'!I140,""),"")</f>
        <v/>
      </c>
      <c r="JF148" s="254" t="str">
        <f>IFERROR(IF(AND($JD148="mas",'Classificação geral'!$I140=3),'Classificação geral'!N140,""),"")</f>
        <v/>
      </c>
      <c r="JG148" s="254" t="str">
        <f>IFERROR(IF(AND($JD148="mas",'Classificação geral'!$I140=3),'Classificação geral'!Q140,""),"")</f>
        <v/>
      </c>
      <c r="JH148" s="254" t="str">
        <f>IFERROR(IF(AND($JD148="mas",'Classificação geral'!$I140=3),'Classificação geral'!R140,""),"")</f>
        <v/>
      </c>
      <c r="JI148" s="254" t="str">
        <f>IFERROR(IF(AND($JD148="mas",'Classificação geral'!$I140=3),'Classificação geral'!J140,""),"")</f>
        <v/>
      </c>
      <c r="JJ148" s="254" t="str">
        <f>IFERROR(IF(AND($JD148="mas",'Classificação geral'!$I140=3),'Classificação geral'!S140,""),"")</f>
        <v/>
      </c>
      <c r="JK148" s="254" t="str">
        <f>IFERROR(IF(AND($JD148="mas",'Classificação geral'!$I140=3),'Classificação geral'!U140,""),"")</f>
        <v/>
      </c>
      <c r="JL148" s="254" t="str">
        <f>IFERROR(IF(AND($JD148="mas",'Classificação geral'!$I140=3),'Classificação geral'!V140,""),"")</f>
        <v/>
      </c>
      <c r="JM148" s="254" t="str">
        <f>IFERROR(IF(AND($JD148="mas",'Classificação geral'!$I140=3),'Classificação geral'!K140,""),"")</f>
        <v/>
      </c>
      <c r="JN148" s="254" t="str">
        <f>IFERROR(IF(AND($JD148="mas",'Classificação geral'!$I140=3),'Classificação geral'!W140,""),"")</f>
        <v/>
      </c>
      <c r="JO148" s="254" t="str">
        <f>IFERROR(IF(AND($JD148="mas",'Classificação geral'!$I140=3),'Classificação geral'!Y140,""),"")</f>
        <v/>
      </c>
      <c r="JP148" s="254" t="str">
        <f>IFERROR(IF(AND($JD148="mas",'Classificação geral'!$I140=3),'Classificação geral'!Z140,""),"")</f>
        <v/>
      </c>
      <c r="JQ148" s="254" t="str">
        <f>IFERROR(IF(AND($JD148="mas",'Classificação geral'!$I140=3),'Classificação geral'!L140,""),"")</f>
        <v/>
      </c>
      <c r="JR148" s="254" t="str">
        <f>IFERROR(IF(AND($JD148="mas",'Classificação geral'!$I140=3),'Classificação geral'!$AG140,""),"")</f>
        <v/>
      </c>
      <c r="JS148" s="256" t="str">
        <f>IFERROR(RANK(JR148,JR:JR,0)+ COUNTIF(JR$13:$JR146,JR148),"")</f>
        <v/>
      </c>
      <c r="JT148" s="240"/>
      <c r="JU148" s="240"/>
      <c r="JV148" s="240"/>
      <c r="JW148" s="240"/>
      <c r="JX148" s="240"/>
      <c r="JY148" s="240"/>
      <c r="JZ148" s="240"/>
      <c r="KA148" s="240"/>
      <c r="KB148" s="240"/>
    </row>
    <row r="149" spans="1:288" ht="24.75" customHeight="1" x14ac:dyDescent="0.35">
      <c r="A149" s="21"/>
      <c r="B149" s="236"/>
      <c r="C149" s="235"/>
      <c r="D149" s="235"/>
      <c r="E149" s="235"/>
      <c r="F149" s="21"/>
      <c r="G149" s="21"/>
      <c r="H149" s="21"/>
      <c r="I149" s="21"/>
      <c r="J149" s="21"/>
      <c r="K149" s="21"/>
      <c r="L149" s="21"/>
      <c r="M149" s="21"/>
      <c r="N149" s="21"/>
      <c r="O149" s="21"/>
      <c r="P149" s="21"/>
      <c r="Q149" s="21"/>
      <c r="R149" s="21"/>
      <c r="S149" s="21"/>
      <c r="T149" s="21"/>
      <c r="U149" s="21"/>
      <c r="V149" s="21"/>
      <c r="W149" s="21"/>
      <c r="X149" s="21"/>
      <c r="Y149" s="236"/>
      <c r="Z149" s="235"/>
      <c r="AA149" s="235"/>
      <c r="AB149" s="235"/>
      <c r="AC149" s="21"/>
      <c r="AD149" s="21"/>
      <c r="AE149" s="21"/>
      <c r="AF149" s="21"/>
      <c r="AG149" s="21"/>
      <c r="AH149" s="21"/>
      <c r="AI149" s="21"/>
      <c r="AJ149" s="21"/>
      <c r="AK149" s="21"/>
      <c r="AL149" s="21"/>
      <c r="AM149" s="21"/>
      <c r="AN149" s="21"/>
      <c r="AO149" s="21"/>
      <c r="AP149" s="21"/>
      <c r="AQ149" s="21"/>
      <c r="AR149" s="21"/>
      <c r="AS149" s="21"/>
      <c r="AT149" s="21"/>
      <c r="AU149" s="21"/>
      <c r="AV149" s="21"/>
      <c r="AW149" s="235"/>
      <c r="AX149" s="235"/>
      <c r="AY149" s="236"/>
      <c r="AZ149" s="21"/>
      <c r="BA149" s="21"/>
      <c r="BB149" s="21"/>
      <c r="BC149" s="21"/>
      <c r="BD149" s="21"/>
      <c r="BE149" s="21"/>
      <c r="BF149" s="21"/>
      <c r="BG149" s="21"/>
      <c r="BH149" s="21"/>
      <c r="BI149" s="21"/>
      <c r="BJ149" s="21"/>
      <c r="BK149" s="21"/>
      <c r="BL149" s="21"/>
      <c r="BM149" s="21"/>
      <c r="BN149" s="21"/>
      <c r="BO149" s="21"/>
      <c r="BP149" s="21"/>
      <c r="BQ149" s="21"/>
      <c r="BR149" s="21"/>
      <c r="BS149" s="21"/>
      <c r="BT149" s="235"/>
      <c r="BU149" s="235"/>
      <c r="BV149" s="236"/>
      <c r="BW149" s="21"/>
      <c r="BX149" s="21"/>
      <c r="BY149" s="21"/>
      <c r="BZ149" s="21"/>
      <c r="CA149" s="21"/>
      <c r="CB149" s="21"/>
      <c r="CC149" s="21"/>
      <c r="CD149" s="21"/>
      <c r="CE149" s="21"/>
      <c r="CF149" s="21"/>
      <c r="CG149" s="21"/>
      <c r="CH149" s="21"/>
      <c r="CI149" s="21"/>
      <c r="CJ149" s="21"/>
      <c r="CK149" s="21"/>
      <c r="CL149" s="21"/>
      <c r="CM149" s="21"/>
      <c r="CN149" s="21"/>
      <c r="CO149" s="21"/>
      <c r="CP149" s="236"/>
      <c r="CQ149" s="235"/>
      <c r="CR149" s="235"/>
      <c r="CS149" s="235"/>
      <c r="CT149" s="21"/>
      <c r="CU149" s="21"/>
      <c r="CV149" s="21"/>
      <c r="CW149" s="21"/>
      <c r="CX149" s="21"/>
      <c r="CY149" s="21"/>
      <c r="CZ149" s="21"/>
      <c r="DA149" s="21"/>
      <c r="DB149" s="21"/>
      <c r="DC149" s="21"/>
      <c r="DD149" s="21"/>
      <c r="DE149" s="21"/>
      <c r="DF149" s="21"/>
      <c r="DG149" s="21"/>
      <c r="DH149" s="21"/>
      <c r="DI149" s="21"/>
      <c r="DJ149" s="21"/>
      <c r="DK149" s="21"/>
      <c r="DL149" s="21"/>
      <c r="DM149" s="236"/>
      <c r="DN149" s="235"/>
      <c r="DO149" s="235"/>
      <c r="DP149" s="235"/>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54" t="str">
        <f>IFERROR(IF(AND('Classificação geral'!$H141="FEM",'Classificação geral'!$I141=1,'Classificação geral'!$F141="Mini"),'Classificação geral'!$A141,""),"")</f>
        <v/>
      </c>
      <c r="EV149" s="254" t="str">
        <f>IFERROR(IF(AND('Classificação geral'!$H141="FEM",'Classificação geral'!$I141=1,'Classificação geral'!F141="Mini"),'Classificação geral'!$B141,""),"")</f>
        <v/>
      </c>
      <c r="EW149" s="255" t="str">
        <f>IF($EV149='Classificação geral'!$B141,'Classificação geral'!$C141,"")</f>
        <v/>
      </c>
      <c r="EX149" s="255" t="str">
        <f>IF($EV149='Classificação geral'!$B141,'Classificação geral'!$D141,"")</f>
        <v/>
      </c>
      <c r="EY149" s="255" t="str">
        <f>IF($EV149='Classificação geral'!$B141,'Classificação geral'!$H141,"")</f>
        <v/>
      </c>
      <c r="EZ149" s="255" t="str">
        <f>IF($EY149='Classificação geral'!$H141,'Classificação geral'!$I141,"")</f>
        <v/>
      </c>
      <c r="FA149" s="255" t="str">
        <f>IF($EZ149='Classificação geral'!$I141,'Classificação geral'!$N141,"")</f>
        <v/>
      </c>
      <c r="FB149" s="255" t="str">
        <f>IF($EZ149='Classificação geral'!$I141,'Classificação geral'!$Q141,"")</f>
        <v/>
      </c>
      <c r="FC149" s="255" t="str">
        <f>IF($EZ149='Classificação geral'!$I141,'Classificação geral'!$R141,"")</f>
        <v/>
      </c>
      <c r="FD149" s="255" t="str">
        <f>IF($EZ149='Classificação geral'!$I141,'Classificação geral'!$J141,"")</f>
        <v/>
      </c>
      <c r="FE149" s="255" t="str">
        <f>IF($EZ149='Classificação geral'!$I141,'Classificação geral'!$S141,"")</f>
        <v/>
      </c>
      <c r="FF149" s="255" t="str">
        <f>IF($EZ149='Classificação geral'!$I141,'Classificação geral'!$U141,"")</f>
        <v/>
      </c>
      <c r="FG149" s="255" t="str">
        <f>IF($EZ149='Classificação geral'!$I141,'Classificação geral'!$V141,"")</f>
        <v/>
      </c>
      <c r="FH149" s="255" t="str">
        <f>IF($EZ149='Classificação geral'!$I141,'Classificação geral'!$K141,"")</f>
        <v/>
      </c>
      <c r="FI149" s="255" t="str">
        <f>IF($EZ149='Classificação geral'!$I141,'Classificação geral'!$W141,"")</f>
        <v/>
      </c>
      <c r="FJ149" s="255" t="str">
        <f>IF($EZ149='Classificação geral'!$I141,'Classificação geral'!$Y141,"")</f>
        <v/>
      </c>
      <c r="FK149" s="255" t="str">
        <f>IF($EZ149='Classificação geral'!$I141,'Classificação geral'!$Z141,"")</f>
        <v/>
      </c>
      <c r="FL149" s="255" t="str">
        <f>IF($EZ149='Classificação geral'!$I141,'Classificação geral'!$L141,"")</f>
        <v/>
      </c>
      <c r="FM149" s="255" t="str">
        <f>IF($EZ149='Classificação geral'!$I141,'Classificação geral'!$M141,"")</f>
        <v/>
      </c>
      <c r="FN149" s="255" t="str">
        <f>IF($EZ149='Classificação geral'!$I141,'Classificação geral'!$AG141,"")</f>
        <v/>
      </c>
      <c r="FO149" s="256" t="str">
        <f>IFERROR(RANK(FN149,FN:FN,0)+ COUNTIF($FN$13:FN148,FN149),"")</f>
        <v/>
      </c>
      <c r="FP149" s="244"/>
      <c r="FQ149" s="254" t="str">
        <f>IFERROR(IF(AND('Classificação geral'!$H141="mas",'Classificação geral'!$I141=1,'Classificação geral'!$F141="Mini"),'Classificação geral'!$A141,""),"")</f>
        <v/>
      </c>
      <c r="FR149" s="254" t="str">
        <f>IFERROR(IF(AND('Classificação geral'!$H141="mas",'Classificação geral'!$I141=1,'Classificação geral'!$F141="Mini"),'Classificação geral'!$B141,""),"")</f>
        <v/>
      </c>
      <c r="FS149" s="255" t="str">
        <f>IF($FR149='Classificação geral'!$B141,'Classificação geral'!$C141,"")</f>
        <v/>
      </c>
      <c r="FT149" s="255" t="str">
        <f>IF($FR149='Classificação geral'!$B141,'Classificação geral'!$D141,"")</f>
        <v/>
      </c>
      <c r="FU149" s="255" t="str">
        <f>IF($FR149='Classificação geral'!$B141,'Classificação geral'!$H141,"")</f>
        <v/>
      </c>
      <c r="FV149" s="254" t="str">
        <f>IFERROR(IF(AND($FU149="mas",'Classificação geral'!$I141=1),'Classificação geral'!I141,""),"")</f>
        <v/>
      </c>
      <c r="FW149" s="254" t="str">
        <f>IFERROR(IF(AND($FU149="mas",'Classificação geral'!$I141=1),'Classificação geral'!N141,""),"")</f>
        <v/>
      </c>
      <c r="FX149" s="254" t="str">
        <f>IFERROR(IF(AND($FU149="mas",'Classificação geral'!$I141=1),'Classificação geral'!Q141,""),"")</f>
        <v/>
      </c>
      <c r="FY149" s="254" t="str">
        <f>IFERROR(IF(AND($FU149="mas",'Classificação geral'!$I141=1),'Classificação geral'!R141,""),"")</f>
        <v/>
      </c>
      <c r="FZ149" s="254" t="str">
        <f>IFERROR(IF(AND($FU149="mas",'Classificação geral'!$I141=1),'Classificação geral'!J141,""),"")</f>
        <v/>
      </c>
      <c r="GA149" s="254" t="str">
        <f>IFERROR(IF(AND($FU149="mas",'Classificação geral'!$I141=1),'Classificação geral'!S141,""),"")</f>
        <v/>
      </c>
      <c r="GB149" s="254" t="str">
        <f>IFERROR(IF(AND($FU149="mas",'Classificação geral'!$I141=1),'Classificação geral'!U141,""),"")</f>
        <v/>
      </c>
      <c r="GC149" s="254" t="str">
        <f>IFERROR(IF(AND($FU149="mas",'Classificação geral'!$I141=1),'Classificação geral'!V141,""),"")</f>
        <v/>
      </c>
      <c r="GD149" s="254" t="str">
        <f>IFERROR(IF(AND($FU149="mas",'Classificação geral'!$I141=1),'Classificação geral'!K141,""),"")</f>
        <v/>
      </c>
      <c r="GE149" s="254" t="str">
        <f>IFERROR(IF(AND($FU149="mas",'Classificação geral'!$I141=1),'Classificação geral'!W141,""),"")</f>
        <v/>
      </c>
      <c r="GF149" s="254" t="str">
        <f>IFERROR(IF(AND($FU149="mas",'Classificação geral'!$I141=1),'Classificação geral'!Y141,""),"")</f>
        <v/>
      </c>
      <c r="GG149" s="254" t="str">
        <f>IFERROR(IF(AND($FU149="mas",'Classificação geral'!$I141=1),'Classificação geral'!Z141,""),"")</f>
        <v/>
      </c>
      <c r="GH149" s="254" t="str">
        <f>IFERROR(IF(AND($FU149="mas",'Classificação geral'!$I141=1),'Classificação geral'!L141,""),"")</f>
        <v/>
      </c>
      <c r="GI149" s="254" t="str">
        <f>IFERROR(IF(AND($FU149="mas",'Classificação geral'!$I141=1),'Classificação geral'!M141,""),"")</f>
        <v/>
      </c>
      <c r="GJ149" s="302" t="str">
        <f>IFERROR(IF(AND($FU149="mas",'Classificação geral'!$I141=1),'Classificação geral'!AG141,""),"")</f>
        <v/>
      </c>
      <c r="GK149" s="256" t="str">
        <f>IFERROR(RANK(GJ149,GJ:GJ,0)+ COUNTIF($GJ$13:GJ148,GJ149),"")</f>
        <v/>
      </c>
      <c r="GL149" s="244"/>
      <c r="GM149" s="254" t="str">
        <f>IFERROR(IF(AND('Classificação geral'!$H141="fem",'Classificação geral'!$I141=2,'Classificação geral'!$F141="Mini"),'Classificação geral'!$A141,""),"")</f>
        <v/>
      </c>
      <c r="GN149" s="254" t="str">
        <f>IFERROR(IF(AND('Classificação geral'!$H141="fem",'Classificação geral'!$I141=2,'Classificação geral'!$F141="Mini"),'Classificação geral'!$B141,""),"")</f>
        <v/>
      </c>
      <c r="GO149" s="255" t="str">
        <f>IF($GN149='Classificação geral'!$B141,'Classificação geral'!$C141,"")</f>
        <v/>
      </c>
      <c r="GP149" s="255" t="str">
        <f>IF($GN149='Classificação geral'!$B141,'Classificação geral'!$D141,"")</f>
        <v/>
      </c>
      <c r="GQ149" s="255" t="str">
        <f>IF($GN149='Classificação geral'!$B141,'Classificação geral'!$H141,"")</f>
        <v/>
      </c>
      <c r="GR149" s="254" t="str">
        <f>IFERROR(IF(AND($GQ149="fem",'Classificação geral'!$I141=2),'Classificação geral'!I141,""),"")</f>
        <v/>
      </c>
      <c r="GS149" s="254" t="str">
        <f>IFERROR(IF(AND($GQ149="fem",'Classificação geral'!$I141=2),'Classificação geral'!N141,""),"")</f>
        <v/>
      </c>
      <c r="GT149" s="254" t="str">
        <f>IFERROR(IF(AND($GQ149="fem",'Classificação geral'!$I141=2),'Classificação geral'!Q141,""),"")</f>
        <v/>
      </c>
      <c r="GU149" s="254" t="str">
        <f>IFERROR(IF(AND($GQ149="fem",'Classificação geral'!$I141=2),'Classificação geral'!R141,""),"")</f>
        <v/>
      </c>
      <c r="GV149" s="254" t="str">
        <f>IFERROR(IF(AND($GQ149="fem",'Classificação geral'!$I141=2),'Classificação geral'!J141,""),"")</f>
        <v/>
      </c>
      <c r="GW149" s="254" t="str">
        <f>IFERROR(IF(AND($GQ149="fem",'Classificação geral'!$I141=2),'Classificação geral'!S141,""),"")</f>
        <v/>
      </c>
      <c r="GX149" s="254" t="str">
        <f>IFERROR(IF(AND($GQ149="fem",'Classificação geral'!$I141=2),'Classificação geral'!U141,""),"")</f>
        <v/>
      </c>
      <c r="GY149" s="254" t="str">
        <f>IFERROR(IF(AND($GQ149="fem",'Classificação geral'!$I141=2),'Classificação geral'!V141,""),"")</f>
        <v/>
      </c>
      <c r="GZ149" s="254" t="str">
        <f>IFERROR(IF(AND($GQ149="fem",'Classificação geral'!$I141=2),'Classificação geral'!K141,""),"")</f>
        <v/>
      </c>
      <c r="HA149" s="254" t="str">
        <f>IFERROR(IF(AND($GQ149="fem",'Classificação geral'!$I141=2),'Classificação geral'!W141,""),"")</f>
        <v/>
      </c>
      <c r="HB149" s="254" t="str">
        <f>IFERROR(IF(AND($GQ149="fem",'Classificação geral'!$I141=2),'Classificação geral'!Y141,""),"")</f>
        <v/>
      </c>
      <c r="HC149" s="254" t="str">
        <f>IFERROR(IF(AND($GQ149="fem",'Classificação geral'!$I141=2),'Classificação geral'!Z141,""),"")</f>
        <v/>
      </c>
      <c r="HD149" s="254" t="str">
        <f>IFERROR(IF(AND($GQ149="fem",'Classificação geral'!$I141=2),'Classificação geral'!L141,""),"")</f>
        <v/>
      </c>
      <c r="HE149" s="254" t="str">
        <f>IFERROR(IF(AND($GQ149="fem",'Classificação geral'!$I141=2),'Classificação geral'!M141,""),"")</f>
        <v/>
      </c>
      <c r="HF149" s="254" t="str">
        <f>IFERROR(IF(AND($GQ149="fem",'Classificação geral'!$I141=2),'Classificação geral'!AG141,""),"")</f>
        <v/>
      </c>
      <c r="HG149" s="256" t="str">
        <f>IFERROR(RANK(HF149,HF:HF,0)+ COUNTIF(HF$13:$HF147,HF149),"")</f>
        <v/>
      </c>
      <c r="HH149" s="244"/>
      <c r="HI149" s="254" t="str">
        <f>IFERROR(IF(AND('Classificação geral'!$H141="mas",'Classificação geral'!$I141=2,'Classificação geral'!$F141="Mini"),'Classificação geral'!$A141,""),"")</f>
        <v/>
      </c>
      <c r="HJ149" s="254" t="str">
        <f>IFERROR(IF(AND('Classificação geral'!$H141="mas",'Classificação geral'!$I141=2,'Classificação geral'!$F141="Mini"),'Classificação geral'!$B141,""),"")</f>
        <v/>
      </c>
      <c r="HK149" s="255" t="str">
        <f>IF($HJ149='Classificação geral'!$B141,'Classificação geral'!$C141,"")</f>
        <v/>
      </c>
      <c r="HL149" s="255" t="str">
        <f>IF($HJ149='Classificação geral'!$B141,'Classificação geral'!$D141,"")</f>
        <v/>
      </c>
      <c r="HM149" s="255" t="str">
        <f>IF($HJ149='Classificação geral'!$B141,'Classificação geral'!$H141,"")</f>
        <v/>
      </c>
      <c r="HN149" s="254" t="str">
        <f>IFERROR(IF(AND($HM149="mas",'Classificação geral'!$I141=2),'Classificação geral'!I141,""),"")</f>
        <v/>
      </c>
      <c r="HO149" s="254" t="str">
        <f>IFERROR(IF(AND($HM149="mas",'Classificação geral'!$I141=2),'Classificação geral'!N141,""),"")</f>
        <v/>
      </c>
      <c r="HP149" s="254" t="str">
        <f>IFERROR(IF(AND($HM149="mas",'Classificação geral'!$I141=2),'Classificação geral'!Q141,""),"")</f>
        <v/>
      </c>
      <c r="HQ149" s="254" t="str">
        <f>IFERROR(IF(AND($HM149="mas",'Classificação geral'!$I141=2),'Classificação geral'!R141,""),"")</f>
        <v/>
      </c>
      <c r="HR149" s="254" t="str">
        <f>IFERROR(IF(AND($HM149="mas",'Classificação geral'!$I141=2),'Classificação geral'!J141,""),"")</f>
        <v/>
      </c>
      <c r="HS149" s="254" t="str">
        <f>IFERROR(IF(AND($HM149="mas",'Classificação geral'!$I141=2),'Classificação geral'!S141,""),"")</f>
        <v/>
      </c>
      <c r="HT149" s="254" t="str">
        <f>IFERROR(IF(AND($HM149="mas",'Classificação geral'!$I141=2),'Classificação geral'!U141,""),"")</f>
        <v/>
      </c>
      <c r="HU149" s="254" t="str">
        <f>IFERROR(IF(AND($HM149="mas",'Classificação geral'!$I141=2),'Classificação geral'!V141,""),"")</f>
        <v/>
      </c>
      <c r="HV149" s="254" t="str">
        <f>IFERROR(IF(AND($HM149="mas",'Classificação geral'!$I141=2),'Classificação geral'!J141,""),"")</f>
        <v/>
      </c>
      <c r="HW149" s="254" t="str">
        <f>IFERROR(IF(AND($HM149="mas",'Classificação geral'!$I141=2),'Classificação geral'!W141,""),"")</f>
        <v/>
      </c>
      <c r="HX149" s="254" t="str">
        <f>IFERROR(IF(AND($HM149="mas",'Classificação geral'!$I141=2),'Classificação geral'!Y141,""),"")</f>
        <v/>
      </c>
      <c r="HY149" s="254" t="str">
        <f>IFERROR(IF(AND($HM149="mas",'Classificação geral'!$I141=2),'Classificação geral'!Z141,""),"")</f>
        <v/>
      </c>
      <c r="HZ149" s="254" t="str">
        <f>IFERROR(IF(AND($HM149="mas",'Classificação geral'!$I141=2),'Classificação geral'!L141,""),"")</f>
        <v/>
      </c>
      <c r="IA149" s="254" t="str">
        <f>IFERROR(IF(AND($HM149="mas",'Classificação geral'!$I141=2),'Classificação geral'!$AG141,""),"")</f>
        <v/>
      </c>
      <c r="IB149" s="256" t="str">
        <f>IFERROR(RANK(IA149,IA:IA,0)+ COUNTIF($IA$13:IA$13,IA149),"")</f>
        <v/>
      </c>
      <c r="IC149" s="244"/>
      <c r="ID149" s="254" t="str">
        <f>IFERROR(IF(AND('Classificação geral'!$H141="fem",'Classificação geral'!$I141=3,'Classificação geral'!$F141="Mini"),'Classificação geral'!$A141,""),"")</f>
        <v/>
      </c>
      <c r="IE149" s="254" t="str">
        <f>IFERROR(IF(AND('Classificação geral'!$H141="fem",'Classificação geral'!$I141=3,'Classificação geral'!$F141="Mini"),'Classificação geral'!$B141,""),"")</f>
        <v/>
      </c>
      <c r="IF149" s="255" t="str">
        <f>IF($IE149='Classificação geral'!$B141,'Classificação geral'!$C141,"")</f>
        <v/>
      </c>
      <c r="IG149" s="255" t="str">
        <f>IF($IE149='Classificação geral'!$B141,'Classificação geral'!$D141,"")</f>
        <v/>
      </c>
      <c r="IH149" s="255" t="str">
        <f>IF($IE149='Classificação geral'!$B141,'Classificação geral'!$H141,"")</f>
        <v/>
      </c>
      <c r="II149" s="255" t="str">
        <f>IF($IH149='Classificação geral'!$H141,'Classificação geral'!$I141,"")</f>
        <v/>
      </c>
      <c r="IJ149" s="255" t="str">
        <f>IF($II149='Classificação geral'!$I141,'Classificação geral'!$N141,"")</f>
        <v/>
      </c>
      <c r="IK149" s="255" t="str">
        <f>IF($II149='Classificação geral'!$I141,'Classificação geral'!$Q141,"")</f>
        <v/>
      </c>
      <c r="IL149" s="255" t="str">
        <f>IF($II149='Classificação geral'!$I141,'Classificação geral'!$R141,"")</f>
        <v/>
      </c>
      <c r="IM149" s="255" t="str">
        <f>IF($II149='Classificação geral'!$I141,'Classificação geral'!$J141,"")</f>
        <v/>
      </c>
      <c r="IN149" s="255" t="str">
        <f>IF($II149='Classificação geral'!$I141,'Classificação geral'!$S141,"")</f>
        <v/>
      </c>
      <c r="IO149" s="255" t="str">
        <f>IF($II149='Classificação geral'!$I141,'Classificação geral'!$U141,"")</f>
        <v/>
      </c>
      <c r="IP149" s="255" t="str">
        <f>IF($II149='Classificação geral'!$I141,'Classificação geral'!$V141,"")</f>
        <v/>
      </c>
      <c r="IQ149" s="255" t="str">
        <f>IF($II149='Classificação geral'!$I141,'Classificação geral'!$K141,"")</f>
        <v/>
      </c>
      <c r="IR149" s="255" t="str">
        <f>IF($II149='Classificação geral'!$I141,'Classificação geral'!$W141,"")</f>
        <v/>
      </c>
      <c r="IS149" s="255" t="str">
        <f>IF($II149='Classificação geral'!$I141,'Classificação geral'!$Y141,"")</f>
        <v/>
      </c>
      <c r="IT149" s="255" t="str">
        <f>IF($II149='Classificação geral'!$I141,'Classificação geral'!$Z141,"")</f>
        <v/>
      </c>
      <c r="IU149" s="255" t="str">
        <f>IF($II149='Classificação geral'!$I141,'Classificação geral'!$L141,"")</f>
        <v/>
      </c>
      <c r="IV149" s="255" t="str">
        <f>IF($II149='Classificação geral'!$I141,'Classificação geral'!$M141,"")</f>
        <v/>
      </c>
      <c r="IW149" s="255" t="str">
        <f>IF($II149='Classificação geral'!$I141,'Classificação geral'!$AG141,"")</f>
        <v/>
      </c>
      <c r="IX149" s="256" t="str">
        <f>IFERROR(RANK(IW149,IW:IW,0)+ COUNTIF($IW$13:IW147,IW149),"")</f>
        <v/>
      </c>
      <c r="IY149" s="244"/>
      <c r="IZ149" s="254" t="str">
        <f>IFERROR(IF(AND('Classificação geral'!$H141="mas",'Classificação geral'!$I141=3,'Classificação geral'!$F141="Mini"),'Classificação geral'!$A141,""),"")</f>
        <v/>
      </c>
      <c r="JA149" s="254" t="str">
        <f>IFERROR(IF(AND('Classificação geral'!$H141="mas",'Classificação geral'!$I141=3,'Classificação geral'!$F141="Mini"),'Classificação geral'!$B141,""),"")</f>
        <v/>
      </c>
      <c r="JB149" s="255" t="str">
        <f>IF($JA149='Classificação geral'!$B141,'Classificação geral'!$C141,"")</f>
        <v/>
      </c>
      <c r="JC149" s="255" t="str">
        <f>IF($JA149='Classificação geral'!$B141,'Classificação geral'!$D141,"")</f>
        <v/>
      </c>
      <c r="JD149" s="255" t="str">
        <f>IF($JA149='Classificação geral'!$B141,'Classificação geral'!$H141,"")</f>
        <v/>
      </c>
      <c r="JE149" s="254" t="str">
        <f>IFERROR(IF(AND($JD149="mas",'Classificação geral'!$I141=3),'Classificação geral'!I141,""),"")</f>
        <v/>
      </c>
      <c r="JF149" s="254" t="str">
        <f>IFERROR(IF(AND($JD149="mas",'Classificação geral'!$I141=3),'Classificação geral'!N141,""),"")</f>
        <v/>
      </c>
      <c r="JG149" s="254" t="str">
        <f>IFERROR(IF(AND($JD149="mas",'Classificação geral'!$I141=3),'Classificação geral'!Q141,""),"")</f>
        <v/>
      </c>
      <c r="JH149" s="254" t="str">
        <f>IFERROR(IF(AND($JD149="mas",'Classificação geral'!$I141=3),'Classificação geral'!R141,""),"")</f>
        <v/>
      </c>
      <c r="JI149" s="254" t="str">
        <f>IFERROR(IF(AND($JD149="mas",'Classificação geral'!$I141=3),'Classificação geral'!J141,""),"")</f>
        <v/>
      </c>
      <c r="JJ149" s="254" t="str">
        <f>IFERROR(IF(AND($JD149="mas",'Classificação geral'!$I141=3),'Classificação geral'!S141,""),"")</f>
        <v/>
      </c>
      <c r="JK149" s="254" t="str">
        <f>IFERROR(IF(AND($JD149="mas",'Classificação geral'!$I141=3),'Classificação geral'!U141,""),"")</f>
        <v/>
      </c>
      <c r="JL149" s="254" t="str">
        <f>IFERROR(IF(AND($JD149="mas",'Classificação geral'!$I141=3),'Classificação geral'!V141,""),"")</f>
        <v/>
      </c>
      <c r="JM149" s="254" t="str">
        <f>IFERROR(IF(AND($JD149="mas",'Classificação geral'!$I141=3),'Classificação geral'!K141,""),"")</f>
        <v/>
      </c>
      <c r="JN149" s="254" t="str">
        <f>IFERROR(IF(AND($JD149="mas",'Classificação geral'!$I141=3),'Classificação geral'!W141,""),"")</f>
        <v/>
      </c>
      <c r="JO149" s="254" t="str">
        <f>IFERROR(IF(AND($JD149="mas",'Classificação geral'!$I141=3),'Classificação geral'!Y141,""),"")</f>
        <v/>
      </c>
      <c r="JP149" s="254" t="str">
        <f>IFERROR(IF(AND($JD149="mas",'Classificação geral'!$I141=3),'Classificação geral'!Z141,""),"")</f>
        <v/>
      </c>
      <c r="JQ149" s="254" t="str">
        <f>IFERROR(IF(AND($JD149="mas",'Classificação geral'!$I141=3),'Classificação geral'!L141,""),"")</f>
        <v/>
      </c>
      <c r="JR149" s="254" t="str">
        <f>IFERROR(IF(AND($JD149="mas",'Classificação geral'!$I141=3),'Classificação geral'!$AG141,""),"")</f>
        <v/>
      </c>
      <c r="JS149" s="256" t="str">
        <f>IFERROR(RANK(JR149,JR:JR,0)+ COUNTIF(JR$13:$JR147,JR149),"")</f>
        <v/>
      </c>
      <c r="JT149" s="240"/>
      <c r="JU149" s="240"/>
      <c r="JV149" s="240"/>
      <c r="JW149" s="240"/>
      <c r="JX149" s="240"/>
      <c r="JY149" s="240"/>
      <c r="JZ149" s="240"/>
      <c r="KA149" s="240"/>
      <c r="KB149" s="240"/>
    </row>
    <row r="150" spans="1:288" ht="24.75" customHeight="1" x14ac:dyDescent="0.35">
      <c r="A150" s="21"/>
      <c r="B150" s="236"/>
      <c r="C150" s="235"/>
      <c r="D150" s="235"/>
      <c r="E150" s="235"/>
      <c r="F150" s="21"/>
      <c r="G150" s="21"/>
      <c r="H150" s="21"/>
      <c r="I150" s="21"/>
      <c r="J150" s="21"/>
      <c r="K150" s="21"/>
      <c r="L150" s="21"/>
      <c r="M150" s="21"/>
      <c r="N150" s="21"/>
      <c r="O150" s="21"/>
      <c r="P150" s="21"/>
      <c r="Q150" s="21"/>
      <c r="R150" s="21"/>
      <c r="S150" s="21"/>
      <c r="T150" s="21"/>
      <c r="U150" s="21"/>
      <c r="V150" s="21"/>
      <c r="W150" s="21"/>
      <c r="X150" s="21"/>
      <c r="Y150" s="236"/>
      <c r="Z150" s="235"/>
      <c r="AA150" s="235"/>
      <c r="AB150" s="235"/>
      <c r="AC150" s="21"/>
      <c r="AD150" s="21"/>
      <c r="AE150" s="21"/>
      <c r="AF150" s="21"/>
      <c r="AG150" s="21"/>
      <c r="AH150" s="21"/>
      <c r="AI150" s="21"/>
      <c r="AJ150" s="21"/>
      <c r="AK150" s="21"/>
      <c r="AL150" s="21"/>
      <c r="AM150" s="21"/>
      <c r="AN150" s="21"/>
      <c r="AO150" s="21"/>
      <c r="AP150" s="21"/>
      <c r="AQ150" s="21"/>
      <c r="AR150" s="21"/>
      <c r="AS150" s="21"/>
      <c r="AT150" s="21"/>
      <c r="AU150" s="21"/>
      <c r="AV150" s="21"/>
      <c r="AW150" s="235"/>
      <c r="AX150" s="235"/>
      <c r="AY150" s="236"/>
      <c r="AZ150" s="21"/>
      <c r="BA150" s="21"/>
      <c r="BB150" s="21"/>
      <c r="BC150" s="21"/>
      <c r="BD150" s="21"/>
      <c r="BE150" s="21"/>
      <c r="BF150" s="21"/>
      <c r="BG150" s="21"/>
      <c r="BH150" s="21"/>
      <c r="BI150" s="21"/>
      <c r="BJ150" s="21"/>
      <c r="BK150" s="21"/>
      <c r="BL150" s="21"/>
      <c r="BM150" s="21"/>
      <c r="BN150" s="21"/>
      <c r="BO150" s="21"/>
      <c r="BP150" s="21"/>
      <c r="BQ150" s="21"/>
      <c r="BR150" s="21"/>
      <c r="BS150" s="21"/>
      <c r="BT150" s="235"/>
      <c r="BU150" s="235"/>
      <c r="BV150" s="236"/>
      <c r="BW150" s="21"/>
      <c r="BX150" s="21"/>
      <c r="BY150" s="21"/>
      <c r="BZ150" s="21"/>
      <c r="CA150" s="21"/>
      <c r="CB150" s="21"/>
      <c r="CC150" s="21"/>
      <c r="CD150" s="21"/>
      <c r="CE150" s="21"/>
      <c r="CF150" s="21"/>
      <c r="CG150" s="21"/>
      <c r="CH150" s="21"/>
      <c r="CI150" s="21"/>
      <c r="CJ150" s="21"/>
      <c r="CK150" s="21"/>
      <c r="CL150" s="21"/>
      <c r="CM150" s="21"/>
      <c r="CN150" s="21"/>
      <c r="CO150" s="21"/>
      <c r="CP150" s="236"/>
      <c r="CQ150" s="235"/>
      <c r="CR150" s="235"/>
      <c r="CS150" s="235"/>
      <c r="CT150" s="21"/>
      <c r="CU150" s="21"/>
      <c r="CV150" s="21"/>
      <c r="CW150" s="21"/>
      <c r="CX150" s="21"/>
      <c r="CY150" s="21"/>
      <c r="CZ150" s="21"/>
      <c r="DA150" s="21"/>
      <c r="DB150" s="21"/>
      <c r="DC150" s="21"/>
      <c r="DD150" s="21"/>
      <c r="DE150" s="21"/>
      <c r="DF150" s="21"/>
      <c r="DG150" s="21"/>
      <c r="DH150" s="21"/>
      <c r="DI150" s="21"/>
      <c r="DJ150" s="21"/>
      <c r="DK150" s="21"/>
      <c r="DL150" s="21"/>
      <c r="DM150" s="236"/>
      <c r="DN150" s="235"/>
      <c r="DO150" s="235"/>
      <c r="DP150" s="235"/>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54" t="str">
        <f>IFERROR(IF(AND('Classificação geral'!$H142="FEM",'Classificação geral'!$I142=1,'Classificação geral'!$F142="Mini"),'Classificação geral'!$A142,""),"")</f>
        <v/>
      </c>
      <c r="EV150" s="254" t="str">
        <f>IFERROR(IF(AND('Classificação geral'!$H142="FEM",'Classificação geral'!$I142=1,'Classificação geral'!F142="Mini"),'Classificação geral'!$B142,""),"")</f>
        <v/>
      </c>
      <c r="EW150" s="255" t="str">
        <f>IF($EV150='Classificação geral'!$B142,'Classificação geral'!$C142,"")</f>
        <v/>
      </c>
      <c r="EX150" s="255" t="str">
        <f>IF($EV150='Classificação geral'!$B142,'Classificação geral'!$D142,"")</f>
        <v/>
      </c>
      <c r="EY150" s="255" t="str">
        <f>IF($EV150='Classificação geral'!$B142,'Classificação geral'!$H142,"")</f>
        <v/>
      </c>
      <c r="EZ150" s="255" t="str">
        <f>IF($EY150='Classificação geral'!$H142,'Classificação geral'!$I142,"")</f>
        <v/>
      </c>
      <c r="FA150" s="255" t="str">
        <f>IF($EZ150='Classificação geral'!$I142,'Classificação geral'!$N142,"")</f>
        <v/>
      </c>
      <c r="FB150" s="255" t="str">
        <f>IF($EZ150='Classificação geral'!$I142,'Classificação geral'!$Q142,"")</f>
        <v/>
      </c>
      <c r="FC150" s="255" t="str">
        <f>IF($EZ150='Classificação geral'!$I142,'Classificação geral'!$R142,"")</f>
        <v/>
      </c>
      <c r="FD150" s="255" t="str">
        <f>IF($EZ150='Classificação geral'!$I142,'Classificação geral'!$J142,"")</f>
        <v/>
      </c>
      <c r="FE150" s="255" t="str">
        <f>IF($EZ150='Classificação geral'!$I142,'Classificação geral'!$S142,"")</f>
        <v/>
      </c>
      <c r="FF150" s="255" t="str">
        <f>IF($EZ150='Classificação geral'!$I142,'Classificação geral'!$U142,"")</f>
        <v/>
      </c>
      <c r="FG150" s="255" t="str">
        <f>IF($EZ150='Classificação geral'!$I142,'Classificação geral'!$V142,"")</f>
        <v/>
      </c>
      <c r="FH150" s="255" t="str">
        <f>IF($EZ150='Classificação geral'!$I142,'Classificação geral'!$K142,"")</f>
        <v/>
      </c>
      <c r="FI150" s="255" t="str">
        <f>IF($EZ150='Classificação geral'!$I142,'Classificação geral'!$W142,"")</f>
        <v/>
      </c>
      <c r="FJ150" s="255" t="str">
        <f>IF($EZ150='Classificação geral'!$I142,'Classificação geral'!$Y142,"")</f>
        <v/>
      </c>
      <c r="FK150" s="255" t="str">
        <f>IF($EZ150='Classificação geral'!$I142,'Classificação geral'!$Z142,"")</f>
        <v/>
      </c>
      <c r="FL150" s="255" t="str">
        <f>IF($EZ150='Classificação geral'!$I142,'Classificação geral'!$L142,"")</f>
        <v/>
      </c>
      <c r="FM150" s="255" t="str">
        <f>IF($EZ150='Classificação geral'!$I142,'Classificação geral'!$M142,"")</f>
        <v/>
      </c>
      <c r="FN150" s="255" t="str">
        <f>IF($EZ150='Classificação geral'!$I142,'Classificação geral'!$AG142,"")</f>
        <v/>
      </c>
      <c r="FO150" s="256" t="str">
        <f>IFERROR(RANK(FN150,FN:FN,0)+ COUNTIF($FN$13:FN149,FN150),"")</f>
        <v/>
      </c>
      <c r="FP150" s="244"/>
      <c r="FQ150" s="254" t="str">
        <f>IFERROR(IF(AND('Classificação geral'!$H142="mas",'Classificação geral'!$I142=1,'Classificação geral'!$F142="Mini"),'Classificação geral'!$A142,""),"")</f>
        <v/>
      </c>
      <c r="FR150" s="254" t="str">
        <f>IFERROR(IF(AND('Classificação geral'!$H142="mas",'Classificação geral'!$I142=1,'Classificação geral'!$F142="Mini"),'Classificação geral'!$B142,""),"")</f>
        <v/>
      </c>
      <c r="FS150" s="255" t="str">
        <f>IF($FR150='Classificação geral'!$B142,'Classificação geral'!$C142,"")</f>
        <v/>
      </c>
      <c r="FT150" s="255" t="str">
        <f>IF($FR150='Classificação geral'!$B142,'Classificação geral'!$D142,"")</f>
        <v/>
      </c>
      <c r="FU150" s="255" t="str">
        <f>IF($FR150='Classificação geral'!$B142,'Classificação geral'!$H142,"")</f>
        <v/>
      </c>
      <c r="FV150" s="254" t="str">
        <f>IFERROR(IF(AND($FU150="mas",'Classificação geral'!$I142=1),'Classificação geral'!I142,""),"")</f>
        <v/>
      </c>
      <c r="FW150" s="254" t="str">
        <f>IFERROR(IF(AND($FU150="mas",'Classificação geral'!$I142=1),'Classificação geral'!N142,""),"")</f>
        <v/>
      </c>
      <c r="FX150" s="254" t="str">
        <f>IFERROR(IF(AND($FU150="mas",'Classificação geral'!$I142=1),'Classificação geral'!Q142,""),"")</f>
        <v/>
      </c>
      <c r="FY150" s="254" t="str">
        <f>IFERROR(IF(AND($FU150="mas",'Classificação geral'!$I142=1),'Classificação geral'!R142,""),"")</f>
        <v/>
      </c>
      <c r="FZ150" s="254" t="str">
        <f>IFERROR(IF(AND($FU150="mas",'Classificação geral'!$I142=1),'Classificação geral'!J142,""),"")</f>
        <v/>
      </c>
      <c r="GA150" s="254" t="str">
        <f>IFERROR(IF(AND($FU150="mas",'Classificação geral'!$I142=1),'Classificação geral'!S142,""),"")</f>
        <v/>
      </c>
      <c r="GB150" s="254" t="str">
        <f>IFERROR(IF(AND($FU150="mas",'Classificação geral'!$I142=1),'Classificação geral'!U142,""),"")</f>
        <v/>
      </c>
      <c r="GC150" s="254" t="str">
        <f>IFERROR(IF(AND($FU150="mas",'Classificação geral'!$I142=1),'Classificação geral'!V142,""),"")</f>
        <v/>
      </c>
      <c r="GD150" s="254" t="str">
        <f>IFERROR(IF(AND($FU150="mas",'Classificação geral'!$I142=1),'Classificação geral'!K142,""),"")</f>
        <v/>
      </c>
      <c r="GE150" s="254" t="str">
        <f>IFERROR(IF(AND($FU150="mas",'Classificação geral'!$I142=1),'Classificação geral'!W142,""),"")</f>
        <v/>
      </c>
      <c r="GF150" s="254" t="str">
        <f>IFERROR(IF(AND($FU150="mas",'Classificação geral'!$I142=1),'Classificação geral'!Y142,""),"")</f>
        <v/>
      </c>
      <c r="GG150" s="254" t="str">
        <f>IFERROR(IF(AND($FU150="mas",'Classificação geral'!$I142=1),'Classificação geral'!Z142,""),"")</f>
        <v/>
      </c>
      <c r="GH150" s="254" t="str">
        <f>IFERROR(IF(AND($FU150="mas",'Classificação geral'!$I142=1),'Classificação geral'!L142,""),"")</f>
        <v/>
      </c>
      <c r="GI150" s="254" t="str">
        <f>IFERROR(IF(AND($FU150="mas",'Classificação geral'!$I142=1),'Classificação geral'!M142,""),"")</f>
        <v/>
      </c>
      <c r="GJ150" s="302" t="str">
        <f>IFERROR(IF(AND($FU150="mas",'Classificação geral'!$I142=1),'Classificação geral'!AG142,""),"")</f>
        <v/>
      </c>
      <c r="GK150" s="256" t="str">
        <f>IFERROR(RANK(GJ150,GJ:GJ,0)+ COUNTIF($GJ$13:GJ149,GJ150),"")</f>
        <v/>
      </c>
      <c r="GL150" s="244"/>
      <c r="GM150" s="254" t="str">
        <f>IFERROR(IF(AND('Classificação geral'!$H142="fem",'Classificação geral'!$I142=2,'Classificação geral'!$F142="Mini"),'Classificação geral'!$A142,""),"")</f>
        <v/>
      </c>
      <c r="GN150" s="254" t="str">
        <f>IFERROR(IF(AND('Classificação geral'!$H142="fem",'Classificação geral'!$I142=2,'Classificação geral'!$F142="Mini"),'Classificação geral'!$B142,""),"")</f>
        <v/>
      </c>
      <c r="GO150" s="255" t="str">
        <f>IF($GN150='Classificação geral'!$B142,'Classificação geral'!$C142,"")</f>
        <v/>
      </c>
      <c r="GP150" s="255" t="str">
        <f>IF($GN150='Classificação geral'!$B142,'Classificação geral'!$D142,"")</f>
        <v/>
      </c>
      <c r="GQ150" s="255" t="str">
        <f>IF($GN150='Classificação geral'!$B142,'Classificação geral'!$H142,"")</f>
        <v/>
      </c>
      <c r="GR150" s="254" t="str">
        <f>IFERROR(IF(AND($GQ150="fem",'Classificação geral'!$I142=2),'Classificação geral'!I142,""),"")</f>
        <v/>
      </c>
      <c r="GS150" s="254" t="str">
        <f>IFERROR(IF(AND($GQ150="fem",'Classificação geral'!$I142=2),'Classificação geral'!N142,""),"")</f>
        <v/>
      </c>
      <c r="GT150" s="254" t="str">
        <f>IFERROR(IF(AND($GQ150="fem",'Classificação geral'!$I142=2),'Classificação geral'!Q142,""),"")</f>
        <v/>
      </c>
      <c r="GU150" s="254" t="str">
        <f>IFERROR(IF(AND($GQ150="fem",'Classificação geral'!$I142=2),'Classificação geral'!R142,""),"")</f>
        <v/>
      </c>
      <c r="GV150" s="254" t="str">
        <f>IFERROR(IF(AND($GQ150="fem",'Classificação geral'!$I142=2),'Classificação geral'!J142,""),"")</f>
        <v/>
      </c>
      <c r="GW150" s="254" t="str">
        <f>IFERROR(IF(AND($GQ150="fem",'Classificação geral'!$I142=2),'Classificação geral'!S142,""),"")</f>
        <v/>
      </c>
      <c r="GX150" s="254" t="str">
        <f>IFERROR(IF(AND($GQ150="fem",'Classificação geral'!$I142=2),'Classificação geral'!U142,""),"")</f>
        <v/>
      </c>
      <c r="GY150" s="254" t="str">
        <f>IFERROR(IF(AND($GQ150="fem",'Classificação geral'!$I142=2),'Classificação geral'!V142,""),"")</f>
        <v/>
      </c>
      <c r="GZ150" s="254" t="str">
        <f>IFERROR(IF(AND($GQ150="fem",'Classificação geral'!$I142=2),'Classificação geral'!K142,""),"")</f>
        <v/>
      </c>
      <c r="HA150" s="254" t="str">
        <f>IFERROR(IF(AND($GQ150="fem",'Classificação geral'!$I142=2),'Classificação geral'!W142,""),"")</f>
        <v/>
      </c>
      <c r="HB150" s="254" t="str">
        <f>IFERROR(IF(AND($GQ150="fem",'Classificação geral'!$I142=2),'Classificação geral'!Y142,""),"")</f>
        <v/>
      </c>
      <c r="HC150" s="254" t="str">
        <f>IFERROR(IF(AND($GQ150="fem",'Classificação geral'!$I142=2),'Classificação geral'!Z142,""),"")</f>
        <v/>
      </c>
      <c r="HD150" s="254" t="str">
        <f>IFERROR(IF(AND($GQ150="fem",'Classificação geral'!$I142=2),'Classificação geral'!L142,""),"")</f>
        <v/>
      </c>
      <c r="HE150" s="254" t="str">
        <f>IFERROR(IF(AND($GQ150="fem",'Classificação geral'!$I142=2),'Classificação geral'!M142,""),"")</f>
        <v/>
      </c>
      <c r="HF150" s="254" t="str">
        <f>IFERROR(IF(AND($GQ150="fem",'Classificação geral'!$I142=2),'Classificação geral'!AG142,""),"")</f>
        <v/>
      </c>
      <c r="HG150" s="256" t="str">
        <f>IFERROR(RANK(HF150,HF:HF,0)+ COUNTIF(HF$13:$HF148,HF150),"")</f>
        <v/>
      </c>
      <c r="HH150" s="244"/>
      <c r="HI150" s="254" t="str">
        <f>IFERROR(IF(AND('Classificação geral'!$H142="mas",'Classificação geral'!$I142=2,'Classificação geral'!$F142="Mini"),'Classificação geral'!$A142,""),"")</f>
        <v/>
      </c>
      <c r="HJ150" s="254" t="str">
        <f>IFERROR(IF(AND('Classificação geral'!$H142="mas",'Classificação geral'!$I142=2,'Classificação geral'!$F142="Mini"),'Classificação geral'!$B142,""),"")</f>
        <v/>
      </c>
      <c r="HK150" s="255" t="str">
        <f>IF($HJ150='Classificação geral'!$B142,'Classificação geral'!$C142,"")</f>
        <v/>
      </c>
      <c r="HL150" s="255" t="str">
        <f>IF($HJ150='Classificação geral'!$B142,'Classificação geral'!$D142,"")</f>
        <v/>
      </c>
      <c r="HM150" s="255" t="str">
        <f>IF($HJ150='Classificação geral'!$B142,'Classificação geral'!$H142,"")</f>
        <v/>
      </c>
      <c r="HN150" s="254" t="str">
        <f>IFERROR(IF(AND($HM150="mas",'Classificação geral'!$I142=2),'Classificação geral'!I142,""),"")</f>
        <v/>
      </c>
      <c r="HO150" s="254" t="str">
        <f>IFERROR(IF(AND($HM150="mas",'Classificação geral'!$I142=2),'Classificação geral'!N142,""),"")</f>
        <v/>
      </c>
      <c r="HP150" s="254" t="str">
        <f>IFERROR(IF(AND($HM150="mas",'Classificação geral'!$I142=2),'Classificação geral'!Q142,""),"")</f>
        <v/>
      </c>
      <c r="HQ150" s="254" t="str">
        <f>IFERROR(IF(AND($HM150="mas",'Classificação geral'!$I142=2),'Classificação geral'!R142,""),"")</f>
        <v/>
      </c>
      <c r="HR150" s="254" t="str">
        <f>IFERROR(IF(AND($HM150="mas",'Classificação geral'!$I142=2),'Classificação geral'!J142,""),"")</f>
        <v/>
      </c>
      <c r="HS150" s="254" t="str">
        <f>IFERROR(IF(AND($HM150="mas",'Classificação geral'!$I142=2),'Classificação geral'!S142,""),"")</f>
        <v/>
      </c>
      <c r="HT150" s="254" t="str">
        <f>IFERROR(IF(AND($HM150="mas",'Classificação geral'!$I142=2),'Classificação geral'!U142,""),"")</f>
        <v/>
      </c>
      <c r="HU150" s="254" t="str">
        <f>IFERROR(IF(AND($HM150="mas",'Classificação geral'!$I142=2),'Classificação geral'!V142,""),"")</f>
        <v/>
      </c>
      <c r="HV150" s="254" t="str">
        <f>IFERROR(IF(AND($HM150="mas",'Classificação geral'!$I142=2),'Classificação geral'!J142,""),"")</f>
        <v/>
      </c>
      <c r="HW150" s="254" t="str">
        <f>IFERROR(IF(AND($HM150="mas",'Classificação geral'!$I142=2),'Classificação geral'!W142,""),"")</f>
        <v/>
      </c>
      <c r="HX150" s="254" t="str">
        <f>IFERROR(IF(AND($HM150="mas",'Classificação geral'!$I142=2),'Classificação geral'!Y142,""),"")</f>
        <v/>
      </c>
      <c r="HY150" s="254" t="str">
        <f>IFERROR(IF(AND($HM150="mas",'Classificação geral'!$I142=2),'Classificação geral'!Z142,""),"")</f>
        <v/>
      </c>
      <c r="HZ150" s="254" t="str">
        <f>IFERROR(IF(AND($HM150="mas",'Classificação geral'!$I142=2),'Classificação geral'!L142,""),"")</f>
        <v/>
      </c>
      <c r="IA150" s="254" t="str">
        <f>IFERROR(IF(AND($HM150="mas",'Classificação geral'!$I142=2),'Classificação geral'!$AG142,""),"")</f>
        <v/>
      </c>
      <c r="IB150" s="256" t="str">
        <f>IFERROR(RANK(IA150,IA:IA,0)+ COUNTIF($IA$13:IA$13,IA150),"")</f>
        <v/>
      </c>
      <c r="IC150" s="244"/>
      <c r="ID150" s="254" t="str">
        <f>IFERROR(IF(AND('Classificação geral'!$H142="fem",'Classificação geral'!$I142=3,'Classificação geral'!$F142="Mini"),'Classificação geral'!$A142,""),"")</f>
        <v/>
      </c>
      <c r="IE150" s="254" t="str">
        <f>IFERROR(IF(AND('Classificação geral'!$H142="fem",'Classificação geral'!$I142=3,'Classificação geral'!$F142="Mini"),'Classificação geral'!$B142,""),"")</f>
        <v/>
      </c>
      <c r="IF150" s="255" t="str">
        <f>IF($IE150='Classificação geral'!$B142,'Classificação geral'!$C142,"")</f>
        <v/>
      </c>
      <c r="IG150" s="255" t="str">
        <f>IF($IE150='Classificação geral'!$B142,'Classificação geral'!$D142,"")</f>
        <v/>
      </c>
      <c r="IH150" s="255" t="str">
        <f>IF($IE150='Classificação geral'!$B142,'Classificação geral'!$H142,"")</f>
        <v/>
      </c>
      <c r="II150" s="255" t="str">
        <f>IF($IH150='Classificação geral'!$H142,'Classificação geral'!$I142,"")</f>
        <v/>
      </c>
      <c r="IJ150" s="255" t="str">
        <f>IF($II150='Classificação geral'!$I142,'Classificação geral'!$N142,"")</f>
        <v/>
      </c>
      <c r="IK150" s="255" t="str">
        <f>IF($II150='Classificação geral'!$I142,'Classificação geral'!$Q142,"")</f>
        <v/>
      </c>
      <c r="IL150" s="255" t="str">
        <f>IF($II150='Classificação geral'!$I142,'Classificação geral'!$R142,"")</f>
        <v/>
      </c>
      <c r="IM150" s="255" t="str">
        <f>IF($II150='Classificação geral'!$I142,'Classificação geral'!$J142,"")</f>
        <v/>
      </c>
      <c r="IN150" s="255" t="str">
        <f>IF($II150='Classificação geral'!$I142,'Classificação geral'!$S142,"")</f>
        <v/>
      </c>
      <c r="IO150" s="255" t="str">
        <f>IF($II150='Classificação geral'!$I142,'Classificação geral'!$U142,"")</f>
        <v/>
      </c>
      <c r="IP150" s="255" t="str">
        <f>IF($II150='Classificação geral'!$I142,'Classificação geral'!$V142,"")</f>
        <v/>
      </c>
      <c r="IQ150" s="255" t="str">
        <f>IF($II150='Classificação geral'!$I142,'Classificação geral'!$K142,"")</f>
        <v/>
      </c>
      <c r="IR150" s="255" t="str">
        <f>IF($II150='Classificação geral'!$I142,'Classificação geral'!$W142,"")</f>
        <v/>
      </c>
      <c r="IS150" s="255" t="str">
        <f>IF($II150='Classificação geral'!$I142,'Classificação geral'!$Y142,"")</f>
        <v/>
      </c>
      <c r="IT150" s="255" t="str">
        <f>IF($II150='Classificação geral'!$I142,'Classificação geral'!$Z142,"")</f>
        <v/>
      </c>
      <c r="IU150" s="255" t="str">
        <f>IF($II150='Classificação geral'!$I142,'Classificação geral'!$L142,"")</f>
        <v/>
      </c>
      <c r="IV150" s="255" t="str">
        <f>IF($II150='Classificação geral'!$I142,'Classificação geral'!$M142,"")</f>
        <v/>
      </c>
      <c r="IW150" s="255" t="str">
        <f>IF($II150='Classificação geral'!$I142,'Classificação geral'!$AG142,"")</f>
        <v/>
      </c>
      <c r="IX150" s="256" t="str">
        <f>IFERROR(RANK(IW150,IW:IW,0)+ COUNTIF($IW$13:IW148,IW150),"")</f>
        <v/>
      </c>
      <c r="IY150" s="244"/>
      <c r="IZ150" s="254" t="str">
        <f>IFERROR(IF(AND('Classificação geral'!$H142="mas",'Classificação geral'!$I142=3,'Classificação geral'!$F142="Mini"),'Classificação geral'!$A142,""),"")</f>
        <v/>
      </c>
      <c r="JA150" s="254" t="str">
        <f>IFERROR(IF(AND('Classificação geral'!$H142="mas",'Classificação geral'!$I142=3,'Classificação geral'!$F142="Mini"),'Classificação geral'!$B142,""),"")</f>
        <v/>
      </c>
      <c r="JB150" s="255" t="str">
        <f>IF($JA150='Classificação geral'!$B142,'Classificação geral'!$C142,"")</f>
        <v/>
      </c>
      <c r="JC150" s="255" t="str">
        <f>IF($JA150='Classificação geral'!$B142,'Classificação geral'!$D142,"")</f>
        <v/>
      </c>
      <c r="JD150" s="255" t="str">
        <f>IF($JA150='Classificação geral'!$B142,'Classificação geral'!$H142,"")</f>
        <v/>
      </c>
      <c r="JE150" s="254" t="str">
        <f>IFERROR(IF(AND($JD150="mas",'Classificação geral'!$I142=3),'Classificação geral'!I142,""),"")</f>
        <v/>
      </c>
      <c r="JF150" s="254" t="str">
        <f>IFERROR(IF(AND($JD150="mas",'Classificação geral'!$I142=3),'Classificação geral'!N142,""),"")</f>
        <v/>
      </c>
      <c r="JG150" s="254" t="str">
        <f>IFERROR(IF(AND($JD150="mas",'Classificação geral'!$I142=3),'Classificação geral'!Q142,""),"")</f>
        <v/>
      </c>
      <c r="JH150" s="254" t="str">
        <f>IFERROR(IF(AND($JD150="mas",'Classificação geral'!$I142=3),'Classificação geral'!R142,""),"")</f>
        <v/>
      </c>
      <c r="JI150" s="254" t="str">
        <f>IFERROR(IF(AND($JD150="mas",'Classificação geral'!$I142=3),'Classificação geral'!J142,""),"")</f>
        <v/>
      </c>
      <c r="JJ150" s="254" t="str">
        <f>IFERROR(IF(AND($JD150="mas",'Classificação geral'!$I142=3),'Classificação geral'!S142,""),"")</f>
        <v/>
      </c>
      <c r="JK150" s="254" t="str">
        <f>IFERROR(IF(AND($JD150="mas",'Classificação geral'!$I142=3),'Classificação geral'!U142,""),"")</f>
        <v/>
      </c>
      <c r="JL150" s="254" t="str">
        <f>IFERROR(IF(AND($JD150="mas",'Classificação geral'!$I142=3),'Classificação geral'!V142,""),"")</f>
        <v/>
      </c>
      <c r="JM150" s="254" t="str">
        <f>IFERROR(IF(AND($JD150="mas",'Classificação geral'!$I142=3),'Classificação geral'!K142,""),"")</f>
        <v/>
      </c>
      <c r="JN150" s="254" t="str">
        <f>IFERROR(IF(AND($JD150="mas",'Classificação geral'!$I142=3),'Classificação geral'!W142,""),"")</f>
        <v/>
      </c>
      <c r="JO150" s="254" t="str">
        <f>IFERROR(IF(AND($JD150="mas",'Classificação geral'!$I142=3),'Classificação geral'!Y142,""),"")</f>
        <v/>
      </c>
      <c r="JP150" s="254" t="str">
        <f>IFERROR(IF(AND($JD150="mas",'Classificação geral'!$I142=3),'Classificação geral'!Z142,""),"")</f>
        <v/>
      </c>
      <c r="JQ150" s="254" t="str">
        <f>IFERROR(IF(AND($JD150="mas",'Classificação geral'!$I142=3),'Classificação geral'!L142,""),"")</f>
        <v/>
      </c>
      <c r="JR150" s="254" t="str">
        <f>IFERROR(IF(AND($JD150="mas",'Classificação geral'!$I142=3),'Classificação geral'!$AG142,""),"")</f>
        <v/>
      </c>
      <c r="JS150" s="256" t="str">
        <f>IFERROR(RANK(JR150,JR:JR,0)+ COUNTIF(JR$13:$JR148,JR150),"")</f>
        <v/>
      </c>
      <c r="JT150" s="240"/>
      <c r="JU150" s="240"/>
      <c r="JV150" s="240"/>
      <c r="JW150" s="240"/>
      <c r="JX150" s="240"/>
      <c r="JY150" s="240"/>
      <c r="JZ150" s="240"/>
      <c r="KA150" s="240"/>
      <c r="KB150" s="240"/>
    </row>
    <row r="151" spans="1:288" ht="24.75" customHeight="1" x14ac:dyDescent="0.35">
      <c r="A151" s="21"/>
      <c r="B151" s="236"/>
      <c r="C151" s="235"/>
      <c r="D151" s="235"/>
      <c r="E151" s="235"/>
      <c r="F151" s="21"/>
      <c r="G151" s="21"/>
      <c r="H151" s="21"/>
      <c r="I151" s="21"/>
      <c r="J151" s="21"/>
      <c r="K151" s="21"/>
      <c r="L151" s="21"/>
      <c r="M151" s="21"/>
      <c r="N151" s="21"/>
      <c r="O151" s="21"/>
      <c r="P151" s="21"/>
      <c r="Q151" s="21"/>
      <c r="R151" s="21"/>
      <c r="S151" s="21"/>
      <c r="T151" s="21"/>
      <c r="U151" s="21"/>
      <c r="V151" s="21"/>
      <c r="W151" s="21"/>
      <c r="X151" s="21"/>
      <c r="Y151" s="236"/>
      <c r="Z151" s="235"/>
      <c r="AA151" s="235"/>
      <c r="AB151" s="235"/>
      <c r="AC151" s="21"/>
      <c r="AD151" s="21"/>
      <c r="AE151" s="21"/>
      <c r="AF151" s="21"/>
      <c r="AG151" s="21"/>
      <c r="AH151" s="21"/>
      <c r="AI151" s="21"/>
      <c r="AJ151" s="21"/>
      <c r="AK151" s="21"/>
      <c r="AL151" s="21"/>
      <c r="AM151" s="21"/>
      <c r="AN151" s="21"/>
      <c r="AO151" s="21"/>
      <c r="AP151" s="21"/>
      <c r="AQ151" s="21"/>
      <c r="AR151" s="21"/>
      <c r="AS151" s="21"/>
      <c r="AT151" s="21"/>
      <c r="AU151" s="21"/>
      <c r="AV151" s="21"/>
      <c r="AW151" s="235"/>
      <c r="AX151" s="235"/>
      <c r="AY151" s="236"/>
      <c r="AZ151" s="21"/>
      <c r="BA151" s="21"/>
      <c r="BB151" s="21"/>
      <c r="BC151" s="21"/>
      <c r="BD151" s="21"/>
      <c r="BE151" s="21"/>
      <c r="BF151" s="21"/>
      <c r="BG151" s="21"/>
      <c r="BH151" s="21"/>
      <c r="BI151" s="21"/>
      <c r="BJ151" s="21"/>
      <c r="BK151" s="21"/>
      <c r="BL151" s="21"/>
      <c r="BM151" s="21"/>
      <c r="BN151" s="21"/>
      <c r="BO151" s="21"/>
      <c r="BP151" s="21"/>
      <c r="BQ151" s="21"/>
      <c r="BR151" s="21"/>
      <c r="BS151" s="21"/>
      <c r="BT151" s="235"/>
      <c r="BU151" s="235"/>
      <c r="BV151" s="236"/>
      <c r="BW151" s="21"/>
      <c r="BX151" s="21"/>
      <c r="BY151" s="21"/>
      <c r="BZ151" s="21"/>
      <c r="CA151" s="21"/>
      <c r="CB151" s="21"/>
      <c r="CC151" s="21"/>
      <c r="CD151" s="21"/>
      <c r="CE151" s="21"/>
      <c r="CF151" s="21"/>
      <c r="CG151" s="21"/>
      <c r="CH151" s="21"/>
      <c r="CI151" s="21"/>
      <c r="CJ151" s="21"/>
      <c r="CK151" s="21"/>
      <c r="CL151" s="21"/>
      <c r="CM151" s="21"/>
      <c r="CN151" s="21"/>
      <c r="CO151" s="21"/>
      <c r="CP151" s="236"/>
      <c r="CQ151" s="235"/>
      <c r="CR151" s="235"/>
      <c r="CS151" s="235"/>
      <c r="CT151" s="21"/>
      <c r="CU151" s="21"/>
      <c r="CV151" s="21"/>
      <c r="CW151" s="21"/>
      <c r="CX151" s="21"/>
      <c r="CY151" s="21"/>
      <c r="CZ151" s="21"/>
      <c r="DA151" s="21"/>
      <c r="DB151" s="21"/>
      <c r="DC151" s="21"/>
      <c r="DD151" s="21"/>
      <c r="DE151" s="21"/>
      <c r="DF151" s="21"/>
      <c r="DG151" s="21"/>
      <c r="DH151" s="21"/>
      <c r="DI151" s="21"/>
      <c r="DJ151" s="21"/>
      <c r="DK151" s="21"/>
      <c r="DL151" s="21"/>
      <c r="DM151" s="236"/>
      <c r="DN151" s="235"/>
      <c r="DO151" s="235"/>
      <c r="DP151" s="235"/>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54" t="str">
        <f>IFERROR(IF(AND('Classificação geral'!$H143="FEM",'Classificação geral'!$I143=1,'Classificação geral'!$F143="Mini"),'Classificação geral'!$A143,""),"")</f>
        <v/>
      </c>
      <c r="EV151" s="254" t="str">
        <f>IFERROR(IF(AND('Classificação geral'!$H143="FEM",'Classificação geral'!$I143=1,'Classificação geral'!F143="Mini"),'Classificação geral'!$B143,""),"")</f>
        <v/>
      </c>
      <c r="EW151" s="255" t="str">
        <f>IF($EV151='Classificação geral'!$B143,'Classificação geral'!$C143,"")</f>
        <v/>
      </c>
      <c r="EX151" s="255" t="str">
        <f>IF($EV151='Classificação geral'!$B143,'Classificação geral'!$D143,"")</f>
        <v/>
      </c>
      <c r="EY151" s="255" t="str">
        <f>IF($EV151='Classificação geral'!$B143,'Classificação geral'!$H143,"")</f>
        <v/>
      </c>
      <c r="EZ151" s="255" t="str">
        <f>IF($EY151='Classificação geral'!$H143,'Classificação geral'!$I143,"")</f>
        <v/>
      </c>
      <c r="FA151" s="255" t="str">
        <f>IF($EZ151='Classificação geral'!$I143,'Classificação geral'!$N143,"")</f>
        <v/>
      </c>
      <c r="FB151" s="255" t="str">
        <f>IF($EZ151='Classificação geral'!$I143,'Classificação geral'!$Q143,"")</f>
        <v/>
      </c>
      <c r="FC151" s="255" t="str">
        <f>IF($EZ151='Classificação geral'!$I143,'Classificação geral'!$R143,"")</f>
        <v/>
      </c>
      <c r="FD151" s="255" t="str">
        <f>IF($EZ151='Classificação geral'!$I143,'Classificação geral'!$J143,"")</f>
        <v/>
      </c>
      <c r="FE151" s="255" t="str">
        <f>IF($EZ151='Classificação geral'!$I143,'Classificação geral'!$S143,"")</f>
        <v/>
      </c>
      <c r="FF151" s="255" t="str">
        <f>IF($EZ151='Classificação geral'!$I143,'Classificação geral'!$U143,"")</f>
        <v/>
      </c>
      <c r="FG151" s="255" t="str">
        <f>IF($EZ151='Classificação geral'!$I143,'Classificação geral'!$V143,"")</f>
        <v/>
      </c>
      <c r="FH151" s="255" t="str">
        <f>IF($EZ151='Classificação geral'!$I143,'Classificação geral'!$K143,"")</f>
        <v/>
      </c>
      <c r="FI151" s="255" t="str">
        <f>IF($EZ151='Classificação geral'!$I143,'Classificação geral'!$W143,"")</f>
        <v/>
      </c>
      <c r="FJ151" s="255" t="str">
        <f>IF($EZ151='Classificação geral'!$I143,'Classificação geral'!$Y143,"")</f>
        <v/>
      </c>
      <c r="FK151" s="255" t="str">
        <f>IF($EZ151='Classificação geral'!$I143,'Classificação geral'!$Z143,"")</f>
        <v/>
      </c>
      <c r="FL151" s="255" t="str">
        <f>IF($EZ151='Classificação geral'!$I143,'Classificação geral'!$L143,"")</f>
        <v/>
      </c>
      <c r="FM151" s="255" t="str">
        <f>IF($EZ151='Classificação geral'!$I143,'Classificação geral'!$M143,"")</f>
        <v/>
      </c>
      <c r="FN151" s="255" t="str">
        <f>IF($EZ151='Classificação geral'!$I143,'Classificação geral'!$AG143,"")</f>
        <v/>
      </c>
      <c r="FO151" s="256" t="str">
        <f>IFERROR(RANK(FN151,FN:FN,0)+ COUNTIF($FN$13:FN150,FN151),"")</f>
        <v/>
      </c>
      <c r="FP151" s="244"/>
      <c r="FQ151" s="254" t="str">
        <f>IFERROR(IF(AND('Classificação geral'!$H143="mas",'Classificação geral'!$I143=1,'Classificação geral'!$F143="Mini"),'Classificação geral'!$A143,""),"")</f>
        <v/>
      </c>
      <c r="FR151" s="254" t="str">
        <f>IFERROR(IF(AND('Classificação geral'!$H143="mas",'Classificação geral'!$I143=1,'Classificação geral'!$F143="Mini"),'Classificação geral'!$B143,""),"")</f>
        <v/>
      </c>
      <c r="FS151" s="255" t="str">
        <f>IF($FR151='Classificação geral'!$B143,'Classificação geral'!$C143,"")</f>
        <v/>
      </c>
      <c r="FT151" s="255" t="str">
        <f>IF($FR151='Classificação geral'!$B143,'Classificação geral'!$D143,"")</f>
        <v/>
      </c>
      <c r="FU151" s="255" t="str">
        <f>IF($FR151='Classificação geral'!$B143,'Classificação geral'!$H143,"")</f>
        <v/>
      </c>
      <c r="FV151" s="254" t="str">
        <f>IFERROR(IF(AND($FU151="mas",'Classificação geral'!$I143=1),'Classificação geral'!I143,""),"")</f>
        <v/>
      </c>
      <c r="FW151" s="254" t="str">
        <f>IFERROR(IF(AND($FU151="mas",'Classificação geral'!$I143=1),'Classificação geral'!N143,""),"")</f>
        <v/>
      </c>
      <c r="FX151" s="254" t="str">
        <f>IFERROR(IF(AND($FU151="mas",'Classificação geral'!$I143=1),'Classificação geral'!Q143,""),"")</f>
        <v/>
      </c>
      <c r="FY151" s="254" t="str">
        <f>IFERROR(IF(AND($FU151="mas",'Classificação geral'!$I143=1),'Classificação geral'!R143,""),"")</f>
        <v/>
      </c>
      <c r="FZ151" s="254" t="str">
        <f>IFERROR(IF(AND($FU151="mas",'Classificação geral'!$I143=1),'Classificação geral'!J143,""),"")</f>
        <v/>
      </c>
      <c r="GA151" s="254" t="str">
        <f>IFERROR(IF(AND($FU151="mas",'Classificação geral'!$I143=1),'Classificação geral'!S143,""),"")</f>
        <v/>
      </c>
      <c r="GB151" s="254" t="str">
        <f>IFERROR(IF(AND($FU151="mas",'Classificação geral'!$I143=1),'Classificação geral'!U143,""),"")</f>
        <v/>
      </c>
      <c r="GC151" s="254" t="str">
        <f>IFERROR(IF(AND($FU151="mas",'Classificação geral'!$I143=1),'Classificação geral'!V143,""),"")</f>
        <v/>
      </c>
      <c r="GD151" s="254" t="str">
        <f>IFERROR(IF(AND($FU151="mas",'Classificação geral'!$I143=1),'Classificação geral'!K143,""),"")</f>
        <v/>
      </c>
      <c r="GE151" s="254" t="str">
        <f>IFERROR(IF(AND($FU151="mas",'Classificação geral'!$I143=1),'Classificação geral'!W143,""),"")</f>
        <v/>
      </c>
      <c r="GF151" s="254" t="str">
        <f>IFERROR(IF(AND($FU151="mas",'Classificação geral'!$I143=1),'Classificação geral'!Y143,""),"")</f>
        <v/>
      </c>
      <c r="GG151" s="254" t="str">
        <f>IFERROR(IF(AND($FU151="mas",'Classificação geral'!$I143=1),'Classificação geral'!Z143,""),"")</f>
        <v/>
      </c>
      <c r="GH151" s="254" t="str">
        <f>IFERROR(IF(AND($FU151="mas",'Classificação geral'!$I143=1),'Classificação geral'!L143,""),"")</f>
        <v/>
      </c>
      <c r="GI151" s="254" t="str">
        <f>IFERROR(IF(AND($FU151="mas",'Classificação geral'!$I143=1),'Classificação geral'!M143,""),"")</f>
        <v/>
      </c>
      <c r="GJ151" s="302" t="str">
        <f>IFERROR(IF(AND($FU151="mas",'Classificação geral'!$I143=1),'Classificação geral'!AG143,""),"")</f>
        <v/>
      </c>
      <c r="GK151" s="256" t="str">
        <f>IFERROR(RANK(GJ151,GJ:GJ,0)+ COUNTIF($GJ$13:GJ150,GJ151),"")</f>
        <v/>
      </c>
      <c r="GL151" s="244"/>
      <c r="GM151" s="254" t="str">
        <f>IFERROR(IF(AND('Classificação geral'!$H143="fem",'Classificação geral'!$I143=2,'Classificação geral'!$F143="Mini"),'Classificação geral'!$A143,""),"")</f>
        <v/>
      </c>
      <c r="GN151" s="254" t="str">
        <f>IFERROR(IF(AND('Classificação geral'!$H143="fem",'Classificação geral'!$I143=2,'Classificação geral'!$F143="Mini"),'Classificação geral'!$B143,""),"")</f>
        <v/>
      </c>
      <c r="GO151" s="255" t="str">
        <f>IF($GN151='Classificação geral'!$B143,'Classificação geral'!$C143,"")</f>
        <v/>
      </c>
      <c r="GP151" s="255" t="str">
        <f>IF($GN151='Classificação geral'!$B143,'Classificação geral'!$D143,"")</f>
        <v/>
      </c>
      <c r="GQ151" s="255" t="str">
        <f>IF($GN151='Classificação geral'!$B143,'Classificação geral'!$H143,"")</f>
        <v/>
      </c>
      <c r="GR151" s="254" t="str">
        <f>IFERROR(IF(AND($GQ151="fem",'Classificação geral'!$I143=2),'Classificação geral'!I143,""),"")</f>
        <v/>
      </c>
      <c r="GS151" s="254" t="str">
        <f>IFERROR(IF(AND($GQ151="fem",'Classificação geral'!$I143=2),'Classificação geral'!N143,""),"")</f>
        <v/>
      </c>
      <c r="GT151" s="254" t="str">
        <f>IFERROR(IF(AND($GQ151="fem",'Classificação geral'!$I143=2),'Classificação geral'!Q143,""),"")</f>
        <v/>
      </c>
      <c r="GU151" s="254" t="str">
        <f>IFERROR(IF(AND($GQ151="fem",'Classificação geral'!$I143=2),'Classificação geral'!R143,""),"")</f>
        <v/>
      </c>
      <c r="GV151" s="254" t="str">
        <f>IFERROR(IF(AND($GQ151="fem",'Classificação geral'!$I143=2),'Classificação geral'!J143,""),"")</f>
        <v/>
      </c>
      <c r="GW151" s="254" t="str">
        <f>IFERROR(IF(AND($GQ151="fem",'Classificação geral'!$I143=2),'Classificação geral'!S143,""),"")</f>
        <v/>
      </c>
      <c r="GX151" s="254" t="str">
        <f>IFERROR(IF(AND($GQ151="fem",'Classificação geral'!$I143=2),'Classificação geral'!U143,""),"")</f>
        <v/>
      </c>
      <c r="GY151" s="254" t="str">
        <f>IFERROR(IF(AND($GQ151="fem",'Classificação geral'!$I143=2),'Classificação geral'!V143,""),"")</f>
        <v/>
      </c>
      <c r="GZ151" s="254" t="str">
        <f>IFERROR(IF(AND($GQ151="fem",'Classificação geral'!$I143=2),'Classificação geral'!K143,""),"")</f>
        <v/>
      </c>
      <c r="HA151" s="254" t="str">
        <f>IFERROR(IF(AND($GQ151="fem",'Classificação geral'!$I143=2),'Classificação geral'!W143,""),"")</f>
        <v/>
      </c>
      <c r="HB151" s="254" t="str">
        <f>IFERROR(IF(AND($GQ151="fem",'Classificação geral'!$I143=2),'Classificação geral'!Y143,""),"")</f>
        <v/>
      </c>
      <c r="HC151" s="254" t="str">
        <f>IFERROR(IF(AND($GQ151="fem",'Classificação geral'!$I143=2),'Classificação geral'!Z143,""),"")</f>
        <v/>
      </c>
      <c r="HD151" s="254" t="str">
        <f>IFERROR(IF(AND($GQ151="fem",'Classificação geral'!$I143=2),'Classificação geral'!L143,""),"")</f>
        <v/>
      </c>
      <c r="HE151" s="254" t="str">
        <f>IFERROR(IF(AND($GQ151="fem",'Classificação geral'!$I143=2),'Classificação geral'!M143,""),"")</f>
        <v/>
      </c>
      <c r="HF151" s="254" t="str">
        <f>IFERROR(IF(AND($GQ151="fem",'Classificação geral'!$I143=2),'Classificação geral'!AG143,""),"")</f>
        <v/>
      </c>
      <c r="HG151" s="256" t="str">
        <f>IFERROR(RANK(HF151,HF:HF,0)+ COUNTIF(HF$13:$HF149,HF151),"")</f>
        <v/>
      </c>
      <c r="HH151" s="244"/>
      <c r="HI151" s="254" t="str">
        <f>IFERROR(IF(AND('Classificação geral'!$H143="mas",'Classificação geral'!$I143=2,'Classificação geral'!$F143="Mini"),'Classificação geral'!$A143,""),"")</f>
        <v/>
      </c>
      <c r="HJ151" s="254" t="str">
        <f>IFERROR(IF(AND('Classificação geral'!$H143="mas",'Classificação geral'!$I143=2,'Classificação geral'!$F143="Mini"),'Classificação geral'!$B143,""),"")</f>
        <v/>
      </c>
      <c r="HK151" s="255" t="str">
        <f>IF($HJ151='Classificação geral'!$B143,'Classificação geral'!$C143,"")</f>
        <v/>
      </c>
      <c r="HL151" s="255" t="str">
        <f>IF($HJ151='Classificação geral'!$B143,'Classificação geral'!$D143,"")</f>
        <v/>
      </c>
      <c r="HM151" s="255" t="str">
        <f>IF($HJ151='Classificação geral'!$B143,'Classificação geral'!$H143,"")</f>
        <v/>
      </c>
      <c r="HN151" s="254" t="str">
        <f>IFERROR(IF(AND($HM151="mas",'Classificação geral'!$I143=2),'Classificação geral'!I143,""),"")</f>
        <v/>
      </c>
      <c r="HO151" s="254" t="str">
        <f>IFERROR(IF(AND($HM151="mas",'Classificação geral'!$I143=2),'Classificação geral'!N143,""),"")</f>
        <v/>
      </c>
      <c r="HP151" s="254" t="str">
        <f>IFERROR(IF(AND($HM151="mas",'Classificação geral'!$I143=2),'Classificação geral'!Q143,""),"")</f>
        <v/>
      </c>
      <c r="HQ151" s="254" t="str">
        <f>IFERROR(IF(AND($HM151="mas",'Classificação geral'!$I143=2),'Classificação geral'!R143,""),"")</f>
        <v/>
      </c>
      <c r="HR151" s="254" t="str">
        <f>IFERROR(IF(AND($HM151="mas",'Classificação geral'!$I143=2),'Classificação geral'!J143,""),"")</f>
        <v/>
      </c>
      <c r="HS151" s="254" t="str">
        <f>IFERROR(IF(AND($HM151="mas",'Classificação geral'!$I143=2),'Classificação geral'!S143,""),"")</f>
        <v/>
      </c>
      <c r="HT151" s="254" t="str">
        <f>IFERROR(IF(AND($HM151="mas",'Classificação geral'!$I143=2),'Classificação geral'!U143,""),"")</f>
        <v/>
      </c>
      <c r="HU151" s="254" t="str">
        <f>IFERROR(IF(AND($HM151="mas",'Classificação geral'!$I143=2),'Classificação geral'!V143,""),"")</f>
        <v/>
      </c>
      <c r="HV151" s="254" t="str">
        <f>IFERROR(IF(AND($HM151="mas",'Classificação geral'!$I143=2),'Classificação geral'!J143,""),"")</f>
        <v/>
      </c>
      <c r="HW151" s="254" t="str">
        <f>IFERROR(IF(AND($HM151="mas",'Classificação geral'!$I143=2),'Classificação geral'!W143,""),"")</f>
        <v/>
      </c>
      <c r="HX151" s="254" t="str">
        <f>IFERROR(IF(AND($HM151="mas",'Classificação geral'!$I143=2),'Classificação geral'!Y143,""),"")</f>
        <v/>
      </c>
      <c r="HY151" s="254" t="str">
        <f>IFERROR(IF(AND($HM151="mas",'Classificação geral'!$I143=2),'Classificação geral'!Z143,""),"")</f>
        <v/>
      </c>
      <c r="HZ151" s="254" t="str">
        <f>IFERROR(IF(AND($HM151="mas",'Classificação geral'!$I143=2),'Classificação geral'!L143,""),"")</f>
        <v/>
      </c>
      <c r="IA151" s="254" t="str">
        <f>IFERROR(IF(AND($HM151="mas",'Classificação geral'!$I143=2),'Classificação geral'!$AG143,""),"")</f>
        <v/>
      </c>
      <c r="IB151" s="256" t="str">
        <f>IFERROR(RANK(IA151,IA:IA,0)+ COUNTIF($IA$13:IA$13,IA151),"")</f>
        <v/>
      </c>
      <c r="IC151" s="244"/>
      <c r="ID151" s="254" t="str">
        <f>IFERROR(IF(AND('Classificação geral'!$H143="fem",'Classificação geral'!$I143=3,'Classificação geral'!$F143="Mini"),'Classificação geral'!$A143,""),"")</f>
        <v/>
      </c>
      <c r="IE151" s="254" t="str">
        <f>IFERROR(IF(AND('Classificação geral'!$H143="fem",'Classificação geral'!$I143=3,'Classificação geral'!$F143="Mini"),'Classificação geral'!$B143,""),"")</f>
        <v/>
      </c>
      <c r="IF151" s="255" t="str">
        <f>IF($IE151='Classificação geral'!$B143,'Classificação geral'!$C143,"")</f>
        <v/>
      </c>
      <c r="IG151" s="255" t="str">
        <f>IF($IE151='Classificação geral'!$B143,'Classificação geral'!$D143,"")</f>
        <v/>
      </c>
      <c r="IH151" s="255" t="str">
        <f>IF($IE151='Classificação geral'!$B143,'Classificação geral'!$H143,"")</f>
        <v/>
      </c>
      <c r="II151" s="255" t="str">
        <f>IF($IH151='Classificação geral'!$H143,'Classificação geral'!$I143,"")</f>
        <v/>
      </c>
      <c r="IJ151" s="255" t="str">
        <f>IF($II151='Classificação geral'!$I143,'Classificação geral'!$N143,"")</f>
        <v/>
      </c>
      <c r="IK151" s="255" t="str">
        <f>IF($II151='Classificação geral'!$I143,'Classificação geral'!$Q143,"")</f>
        <v/>
      </c>
      <c r="IL151" s="255" t="str">
        <f>IF($II151='Classificação geral'!$I143,'Classificação geral'!$R143,"")</f>
        <v/>
      </c>
      <c r="IM151" s="255" t="str">
        <f>IF($II151='Classificação geral'!$I143,'Classificação geral'!$J143,"")</f>
        <v/>
      </c>
      <c r="IN151" s="255" t="str">
        <f>IF($II151='Classificação geral'!$I143,'Classificação geral'!$S143,"")</f>
        <v/>
      </c>
      <c r="IO151" s="255" t="str">
        <f>IF($II151='Classificação geral'!$I143,'Classificação geral'!$U143,"")</f>
        <v/>
      </c>
      <c r="IP151" s="255" t="str">
        <f>IF($II151='Classificação geral'!$I143,'Classificação geral'!$V143,"")</f>
        <v/>
      </c>
      <c r="IQ151" s="255" t="str">
        <f>IF($II151='Classificação geral'!$I143,'Classificação geral'!$K143,"")</f>
        <v/>
      </c>
      <c r="IR151" s="255" t="str">
        <f>IF($II151='Classificação geral'!$I143,'Classificação geral'!$W143,"")</f>
        <v/>
      </c>
      <c r="IS151" s="255" t="str">
        <f>IF($II151='Classificação geral'!$I143,'Classificação geral'!$Y143,"")</f>
        <v/>
      </c>
      <c r="IT151" s="255" t="str">
        <f>IF($II151='Classificação geral'!$I143,'Classificação geral'!$Z143,"")</f>
        <v/>
      </c>
      <c r="IU151" s="255" t="str">
        <f>IF($II151='Classificação geral'!$I143,'Classificação geral'!$L143,"")</f>
        <v/>
      </c>
      <c r="IV151" s="255" t="str">
        <f>IF($II151='Classificação geral'!$I143,'Classificação geral'!$M143,"")</f>
        <v/>
      </c>
      <c r="IW151" s="255" t="str">
        <f>IF($II151='Classificação geral'!$I143,'Classificação geral'!$AG143,"")</f>
        <v/>
      </c>
      <c r="IX151" s="256" t="str">
        <f>IFERROR(RANK(IW151,IW:IW,0)+ COUNTIF($IW$13:IW149,IW151),"")</f>
        <v/>
      </c>
      <c r="IY151" s="244"/>
      <c r="IZ151" s="254" t="str">
        <f>IFERROR(IF(AND('Classificação geral'!$H143="mas",'Classificação geral'!$I143=3,'Classificação geral'!$F143="Mini"),'Classificação geral'!$A143,""),"")</f>
        <v/>
      </c>
      <c r="JA151" s="254" t="str">
        <f>IFERROR(IF(AND('Classificação geral'!$H143="mas",'Classificação geral'!$I143=3,'Classificação geral'!$F143="Mini"),'Classificação geral'!$B143,""),"")</f>
        <v/>
      </c>
      <c r="JB151" s="255" t="str">
        <f>IF($JA151='Classificação geral'!$B143,'Classificação geral'!$C143,"")</f>
        <v/>
      </c>
      <c r="JC151" s="255" t="str">
        <f>IF($JA151='Classificação geral'!$B143,'Classificação geral'!$D143,"")</f>
        <v/>
      </c>
      <c r="JD151" s="255" t="str">
        <f>IF($JA151='Classificação geral'!$B143,'Classificação geral'!$H143,"")</f>
        <v/>
      </c>
      <c r="JE151" s="254" t="str">
        <f>IFERROR(IF(AND($JD151="mas",'Classificação geral'!$I143=3),'Classificação geral'!I143,""),"")</f>
        <v/>
      </c>
      <c r="JF151" s="254" t="str">
        <f>IFERROR(IF(AND($JD151="mas",'Classificação geral'!$I143=3),'Classificação geral'!N143,""),"")</f>
        <v/>
      </c>
      <c r="JG151" s="254" t="str">
        <f>IFERROR(IF(AND($JD151="mas",'Classificação geral'!$I143=3),'Classificação geral'!Q143,""),"")</f>
        <v/>
      </c>
      <c r="JH151" s="254" t="str">
        <f>IFERROR(IF(AND($JD151="mas",'Classificação geral'!$I143=3),'Classificação geral'!R143,""),"")</f>
        <v/>
      </c>
      <c r="JI151" s="254" t="str">
        <f>IFERROR(IF(AND($JD151="mas",'Classificação geral'!$I143=3),'Classificação geral'!J143,""),"")</f>
        <v/>
      </c>
      <c r="JJ151" s="254" t="str">
        <f>IFERROR(IF(AND($JD151="mas",'Classificação geral'!$I143=3),'Classificação geral'!S143,""),"")</f>
        <v/>
      </c>
      <c r="JK151" s="254" t="str">
        <f>IFERROR(IF(AND($JD151="mas",'Classificação geral'!$I143=3),'Classificação geral'!U143,""),"")</f>
        <v/>
      </c>
      <c r="JL151" s="254" t="str">
        <f>IFERROR(IF(AND($JD151="mas",'Classificação geral'!$I143=3),'Classificação geral'!V143,""),"")</f>
        <v/>
      </c>
      <c r="JM151" s="254" t="str">
        <f>IFERROR(IF(AND($JD151="mas",'Classificação geral'!$I143=3),'Classificação geral'!K143,""),"")</f>
        <v/>
      </c>
      <c r="JN151" s="254" t="str">
        <f>IFERROR(IF(AND($JD151="mas",'Classificação geral'!$I143=3),'Classificação geral'!W143,""),"")</f>
        <v/>
      </c>
      <c r="JO151" s="254" t="str">
        <f>IFERROR(IF(AND($JD151="mas",'Classificação geral'!$I143=3),'Classificação geral'!Y143,""),"")</f>
        <v/>
      </c>
      <c r="JP151" s="254" t="str">
        <f>IFERROR(IF(AND($JD151="mas",'Classificação geral'!$I143=3),'Classificação geral'!Z143,""),"")</f>
        <v/>
      </c>
      <c r="JQ151" s="254" t="str">
        <f>IFERROR(IF(AND($JD151="mas",'Classificação geral'!$I143=3),'Classificação geral'!L143,""),"")</f>
        <v/>
      </c>
      <c r="JR151" s="254" t="str">
        <f>IFERROR(IF(AND($JD151="mas",'Classificação geral'!$I143=3),'Classificação geral'!$AG143,""),"")</f>
        <v/>
      </c>
      <c r="JS151" s="256" t="str">
        <f>IFERROR(RANK(JR151,JR:JR,0)+ COUNTIF(JR$13:$JR149,JR151),"")</f>
        <v/>
      </c>
      <c r="JT151" s="240"/>
      <c r="JU151" s="240"/>
      <c r="JV151" s="240"/>
      <c r="JW151" s="240"/>
      <c r="JX151" s="240"/>
      <c r="JY151" s="240"/>
      <c r="JZ151" s="240"/>
      <c r="KA151" s="240"/>
      <c r="KB151" s="240"/>
    </row>
    <row r="152" spans="1:288" ht="24.75" customHeight="1" x14ac:dyDescent="0.35">
      <c r="A152" s="21"/>
      <c r="B152" s="236"/>
      <c r="C152" s="235"/>
      <c r="D152" s="235"/>
      <c r="E152" s="235"/>
      <c r="F152" s="21"/>
      <c r="G152" s="21"/>
      <c r="H152" s="21"/>
      <c r="I152" s="21"/>
      <c r="J152" s="21"/>
      <c r="K152" s="21"/>
      <c r="L152" s="21"/>
      <c r="M152" s="21"/>
      <c r="N152" s="21"/>
      <c r="O152" s="21"/>
      <c r="P152" s="21"/>
      <c r="Q152" s="21"/>
      <c r="R152" s="21"/>
      <c r="S152" s="21"/>
      <c r="T152" s="21"/>
      <c r="U152" s="21"/>
      <c r="V152" s="21"/>
      <c r="W152" s="21"/>
      <c r="X152" s="21"/>
      <c r="Y152" s="236"/>
      <c r="Z152" s="235"/>
      <c r="AA152" s="235"/>
      <c r="AB152" s="235"/>
      <c r="AC152" s="21"/>
      <c r="AD152" s="21"/>
      <c r="AE152" s="21"/>
      <c r="AF152" s="21"/>
      <c r="AG152" s="21"/>
      <c r="AH152" s="21"/>
      <c r="AI152" s="21"/>
      <c r="AJ152" s="21"/>
      <c r="AK152" s="21"/>
      <c r="AL152" s="21"/>
      <c r="AM152" s="21"/>
      <c r="AN152" s="21"/>
      <c r="AO152" s="21"/>
      <c r="AP152" s="21"/>
      <c r="AQ152" s="21"/>
      <c r="AR152" s="21"/>
      <c r="AS152" s="21"/>
      <c r="AT152" s="21"/>
      <c r="AU152" s="21"/>
      <c r="AV152" s="21"/>
      <c r="AW152" s="235"/>
      <c r="AX152" s="235"/>
      <c r="AY152" s="236"/>
      <c r="AZ152" s="21"/>
      <c r="BA152" s="21"/>
      <c r="BB152" s="21"/>
      <c r="BC152" s="21"/>
      <c r="BD152" s="21"/>
      <c r="BE152" s="21"/>
      <c r="BF152" s="21"/>
      <c r="BG152" s="21"/>
      <c r="BH152" s="21"/>
      <c r="BI152" s="21"/>
      <c r="BJ152" s="21"/>
      <c r="BK152" s="21"/>
      <c r="BL152" s="21"/>
      <c r="BM152" s="21"/>
      <c r="BN152" s="21"/>
      <c r="BO152" s="21"/>
      <c r="BP152" s="21"/>
      <c r="BQ152" s="21"/>
      <c r="BR152" s="21"/>
      <c r="BS152" s="21"/>
      <c r="BT152" s="235"/>
      <c r="BU152" s="235"/>
      <c r="BV152" s="236"/>
      <c r="BW152" s="21"/>
      <c r="BX152" s="21"/>
      <c r="BY152" s="21"/>
      <c r="BZ152" s="21"/>
      <c r="CA152" s="21"/>
      <c r="CB152" s="21"/>
      <c r="CC152" s="21"/>
      <c r="CD152" s="21"/>
      <c r="CE152" s="21"/>
      <c r="CF152" s="21"/>
      <c r="CG152" s="21"/>
      <c r="CH152" s="21"/>
      <c r="CI152" s="21"/>
      <c r="CJ152" s="21"/>
      <c r="CK152" s="21"/>
      <c r="CL152" s="21"/>
      <c r="CM152" s="21"/>
      <c r="CN152" s="21"/>
      <c r="CO152" s="21"/>
      <c r="CP152" s="236"/>
      <c r="CQ152" s="235"/>
      <c r="CR152" s="235"/>
      <c r="CS152" s="235"/>
      <c r="CT152" s="21"/>
      <c r="CU152" s="21"/>
      <c r="CV152" s="21"/>
      <c r="CW152" s="21"/>
      <c r="CX152" s="21"/>
      <c r="CY152" s="21"/>
      <c r="CZ152" s="21"/>
      <c r="DA152" s="21"/>
      <c r="DB152" s="21"/>
      <c r="DC152" s="21"/>
      <c r="DD152" s="21"/>
      <c r="DE152" s="21"/>
      <c r="DF152" s="21"/>
      <c r="DG152" s="21"/>
      <c r="DH152" s="21"/>
      <c r="DI152" s="21"/>
      <c r="DJ152" s="21"/>
      <c r="DK152" s="21"/>
      <c r="DL152" s="21"/>
      <c r="DM152" s="236"/>
      <c r="DN152" s="235"/>
      <c r="DO152" s="235"/>
      <c r="DP152" s="235"/>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54" t="str">
        <f>IFERROR(IF(AND('Classificação geral'!$H144="FEM",'Classificação geral'!$I144=1,'Classificação geral'!$F144="Mini"),'Classificação geral'!$A144,""),"")</f>
        <v/>
      </c>
      <c r="EV152" s="254" t="str">
        <f>IFERROR(IF(AND('Classificação geral'!$H144="FEM",'Classificação geral'!$I144=1,'Classificação geral'!F144="Mini"),'Classificação geral'!$B144,""),"")</f>
        <v/>
      </c>
      <c r="EW152" s="255" t="str">
        <f>IF($EV152='Classificação geral'!$B144,'Classificação geral'!$C144,"")</f>
        <v/>
      </c>
      <c r="EX152" s="255" t="str">
        <f>IF($EV152='Classificação geral'!$B144,'Classificação geral'!$D144,"")</f>
        <v/>
      </c>
      <c r="EY152" s="255" t="str">
        <f>IF($EV152='Classificação geral'!$B144,'Classificação geral'!$H144,"")</f>
        <v/>
      </c>
      <c r="EZ152" s="255" t="str">
        <f>IF($EY152='Classificação geral'!$H144,'Classificação geral'!$I144,"")</f>
        <v/>
      </c>
      <c r="FA152" s="255" t="str">
        <f>IF($EZ152='Classificação geral'!$I144,'Classificação geral'!$N144,"")</f>
        <v/>
      </c>
      <c r="FB152" s="255" t="str">
        <f>IF($EZ152='Classificação geral'!$I144,'Classificação geral'!$Q144,"")</f>
        <v/>
      </c>
      <c r="FC152" s="255" t="str">
        <f>IF($EZ152='Classificação geral'!$I144,'Classificação geral'!$R144,"")</f>
        <v/>
      </c>
      <c r="FD152" s="255" t="str">
        <f>IF($EZ152='Classificação geral'!$I144,'Classificação geral'!$J144,"")</f>
        <v/>
      </c>
      <c r="FE152" s="255" t="str">
        <f>IF($EZ152='Classificação geral'!$I144,'Classificação geral'!$S144,"")</f>
        <v/>
      </c>
      <c r="FF152" s="255" t="str">
        <f>IF($EZ152='Classificação geral'!$I144,'Classificação geral'!$U144,"")</f>
        <v/>
      </c>
      <c r="FG152" s="255" t="str">
        <f>IF($EZ152='Classificação geral'!$I144,'Classificação geral'!$V144,"")</f>
        <v/>
      </c>
      <c r="FH152" s="255" t="str">
        <f>IF($EZ152='Classificação geral'!$I144,'Classificação geral'!$K144,"")</f>
        <v/>
      </c>
      <c r="FI152" s="255" t="str">
        <f>IF($EZ152='Classificação geral'!$I144,'Classificação geral'!$W144,"")</f>
        <v/>
      </c>
      <c r="FJ152" s="255" t="str">
        <f>IF($EZ152='Classificação geral'!$I144,'Classificação geral'!$Y144,"")</f>
        <v/>
      </c>
      <c r="FK152" s="255" t="str">
        <f>IF($EZ152='Classificação geral'!$I144,'Classificação geral'!$Z144,"")</f>
        <v/>
      </c>
      <c r="FL152" s="255" t="str">
        <f>IF($EZ152='Classificação geral'!$I144,'Classificação geral'!$L144,"")</f>
        <v/>
      </c>
      <c r="FM152" s="255" t="str">
        <f>IF($EZ152='Classificação geral'!$I144,'Classificação geral'!$M144,"")</f>
        <v/>
      </c>
      <c r="FN152" s="255" t="str">
        <f>IF($EZ152='Classificação geral'!$I144,'Classificação geral'!$AG144,"")</f>
        <v/>
      </c>
      <c r="FO152" s="256" t="str">
        <f>IFERROR(RANK(FN152,FN:FN,0)+ COUNTIF($FN$13:FN151,FN152),"")</f>
        <v/>
      </c>
      <c r="FP152" s="244"/>
      <c r="FQ152" s="254" t="str">
        <f>IFERROR(IF(AND('Classificação geral'!$H144="mas",'Classificação geral'!$I144=1,'Classificação geral'!$F144="Mini"),'Classificação geral'!$A144,""),"")</f>
        <v/>
      </c>
      <c r="FR152" s="254" t="str">
        <f>IFERROR(IF(AND('Classificação geral'!$H144="mas",'Classificação geral'!$I144=1,'Classificação geral'!$F144="Mini"),'Classificação geral'!$B144,""),"")</f>
        <v/>
      </c>
      <c r="FS152" s="255" t="str">
        <f>IF($FR152='Classificação geral'!$B144,'Classificação geral'!$C144,"")</f>
        <v/>
      </c>
      <c r="FT152" s="255" t="str">
        <f>IF($FR152='Classificação geral'!$B144,'Classificação geral'!$D144,"")</f>
        <v/>
      </c>
      <c r="FU152" s="255" t="str">
        <f>IF($FR152='Classificação geral'!$B144,'Classificação geral'!$H144,"")</f>
        <v/>
      </c>
      <c r="FV152" s="254" t="str">
        <f>IFERROR(IF(AND($FU152="mas",'Classificação geral'!$I144=1),'Classificação geral'!I144,""),"")</f>
        <v/>
      </c>
      <c r="FW152" s="254" t="str">
        <f>IFERROR(IF(AND($FU152="mas",'Classificação geral'!$I144=1),'Classificação geral'!N144,""),"")</f>
        <v/>
      </c>
      <c r="FX152" s="254" t="str">
        <f>IFERROR(IF(AND($FU152="mas",'Classificação geral'!$I144=1),'Classificação geral'!Q144,""),"")</f>
        <v/>
      </c>
      <c r="FY152" s="254" t="str">
        <f>IFERROR(IF(AND($FU152="mas",'Classificação geral'!$I144=1),'Classificação geral'!R144,""),"")</f>
        <v/>
      </c>
      <c r="FZ152" s="254" t="str">
        <f>IFERROR(IF(AND($FU152="mas",'Classificação geral'!$I144=1),'Classificação geral'!J144,""),"")</f>
        <v/>
      </c>
      <c r="GA152" s="254" t="str">
        <f>IFERROR(IF(AND($FU152="mas",'Classificação geral'!$I144=1),'Classificação geral'!S144,""),"")</f>
        <v/>
      </c>
      <c r="GB152" s="254" t="str">
        <f>IFERROR(IF(AND($FU152="mas",'Classificação geral'!$I144=1),'Classificação geral'!U144,""),"")</f>
        <v/>
      </c>
      <c r="GC152" s="254" t="str">
        <f>IFERROR(IF(AND($FU152="mas",'Classificação geral'!$I144=1),'Classificação geral'!V144,""),"")</f>
        <v/>
      </c>
      <c r="GD152" s="254" t="str">
        <f>IFERROR(IF(AND($FU152="mas",'Classificação geral'!$I144=1),'Classificação geral'!K144,""),"")</f>
        <v/>
      </c>
      <c r="GE152" s="254" t="str">
        <f>IFERROR(IF(AND($FU152="mas",'Classificação geral'!$I144=1),'Classificação geral'!W144,""),"")</f>
        <v/>
      </c>
      <c r="GF152" s="254" t="str">
        <f>IFERROR(IF(AND($FU152="mas",'Classificação geral'!$I144=1),'Classificação geral'!Y144,""),"")</f>
        <v/>
      </c>
      <c r="GG152" s="254" t="str">
        <f>IFERROR(IF(AND($FU152="mas",'Classificação geral'!$I144=1),'Classificação geral'!Z144,""),"")</f>
        <v/>
      </c>
      <c r="GH152" s="254" t="str">
        <f>IFERROR(IF(AND($FU152="mas",'Classificação geral'!$I144=1),'Classificação geral'!L144,""),"")</f>
        <v/>
      </c>
      <c r="GI152" s="254" t="str">
        <f>IFERROR(IF(AND($FU152="mas",'Classificação geral'!$I144=1),'Classificação geral'!M144,""),"")</f>
        <v/>
      </c>
      <c r="GJ152" s="302" t="str">
        <f>IFERROR(IF(AND($FU152="mas",'Classificação geral'!$I144=1),'Classificação geral'!AG144,""),"")</f>
        <v/>
      </c>
      <c r="GK152" s="256" t="str">
        <f>IFERROR(RANK(GJ152,GJ:GJ,0)+ COUNTIF($GJ$13:GJ151,GJ152),"")</f>
        <v/>
      </c>
      <c r="GL152" s="244"/>
      <c r="GM152" s="254" t="str">
        <f>IFERROR(IF(AND('Classificação geral'!$H144="fem",'Classificação geral'!$I144=2,'Classificação geral'!$F144="Mini"),'Classificação geral'!$A144,""),"")</f>
        <v/>
      </c>
      <c r="GN152" s="254" t="str">
        <f>IFERROR(IF(AND('Classificação geral'!$H144="fem",'Classificação geral'!$I144=2,'Classificação geral'!$F144="Mini"),'Classificação geral'!$B144,""),"")</f>
        <v/>
      </c>
      <c r="GO152" s="255" t="str">
        <f>IF($GN152='Classificação geral'!$B144,'Classificação geral'!$C144,"")</f>
        <v/>
      </c>
      <c r="GP152" s="255" t="str">
        <f>IF($GN152='Classificação geral'!$B144,'Classificação geral'!$D144,"")</f>
        <v/>
      </c>
      <c r="GQ152" s="255" t="str">
        <f>IF($GN152='Classificação geral'!$B144,'Classificação geral'!$H144,"")</f>
        <v/>
      </c>
      <c r="GR152" s="254" t="str">
        <f>IFERROR(IF(AND($GQ152="fem",'Classificação geral'!$I144=2),'Classificação geral'!I144,""),"")</f>
        <v/>
      </c>
      <c r="GS152" s="254" t="str">
        <f>IFERROR(IF(AND($GQ152="fem",'Classificação geral'!$I144=2),'Classificação geral'!N144,""),"")</f>
        <v/>
      </c>
      <c r="GT152" s="254" t="str">
        <f>IFERROR(IF(AND($GQ152="fem",'Classificação geral'!$I144=2),'Classificação geral'!Q144,""),"")</f>
        <v/>
      </c>
      <c r="GU152" s="254" t="str">
        <f>IFERROR(IF(AND($GQ152="fem",'Classificação geral'!$I144=2),'Classificação geral'!R144,""),"")</f>
        <v/>
      </c>
      <c r="GV152" s="254" t="str">
        <f>IFERROR(IF(AND($GQ152="fem",'Classificação geral'!$I144=2),'Classificação geral'!J144,""),"")</f>
        <v/>
      </c>
      <c r="GW152" s="254" t="str">
        <f>IFERROR(IF(AND($GQ152="fem",'Classificação geral'!$I144=2),'Classificação geral'!S144,""),"")</f>
        <v/>
      </c>
      <c r="GX152" s="254" t="str">
        <f>IFERROR(IF(AND($GQ152="fem",'Classificação geral'!$I144=2),'Classificação geral'!U144,""),"")</f>
        <v/>
      </c>
      <c r="GY152" s="254" t="str">
        <f>IFERROR(IF(AND($GQ152="fem",'Classificação geral'!$I144=2),'Classificação geral'!V144,""),"")</f>
        <v/>
      </c>
      <c r="GZ152" s="254" t="str">
        <f>IFERROR(IF(AND($GQ152="fem",'Classificação geral'!$I144=2),'Classificação geral'!K144,""),"")</f>
        <v/>
      </c>
      <c r="HA152" s="254" t="str">
        <f>IFERROR(IF(AND($GQ152="fem",'Classificação geral'!$I144=2),'Classificação geral'!W144,""),"")</f>
        <v/>
      </c>
      <c r="HB152" s="254" t="str">
        <f>IFERROR(IF(AND($GQ152="fem",'Classificação geral'!$I144=2),'Classificação geral'!Y144,""),"")</f>
        <v/>
      </c>
      <c r="HC152" s="254" t="str">
        <f>IFERROR(IF(AND($GQ152="fem",'Classificação geral'!$I144=2),'Classificação geral'!Z144,""),"")</f>
        <v/>
      </c>
      <c r="HD152" s="254" t="str">
        <f>IFERROR(IF(AND($GQ152="fem",'Classificação geral'!$I144=2),'Classificação geral'!L144,""),"")</f>
        <v/>
      </c>
      <c r="HE152" s="254" t="str">
        <f>IFERROR(IF(AND($GQ152="fem",'Classificação geral'!$I144=2),'Classificação geral'!M144,""),"")</f>
        <v/>
      </c>
      <c r="HF152" s="254" t="str">
        <f>IFERROR(IF(AND($GQ152="fem",'Classificação geral'!$I144=2),'Classificação geral'!AG144,""),"")</f>
        <v/>
      </c>
      <c r="HG152" s="256" t="str">
        <f>IFERROR(RANK(HF152,HF:HF,0)+ COUNTIF(HF$13:$HF150,HF152),"")</f>
        <v/>
      </c>
      <c r="HH152" s="244"/>
      <c r="HI152" s="254" t="str">
        <f>IFERROR(IF(AND('Classificação geral'!$H144="mas",'Classificação geral'!$I144=2,'Classificação geral'!$F144="Mini"),'Classificação geral'!$A144,""),"")</f>
        <v/>
      </c>
      <c r="HJ152" s="254" t="str">
        <f>IFERROR(IF(AND('Classificação geral'!$H144="mas",'Classificação geral'!$I144=2,'Classificação geral'!$F144="Mini"),'Classificação geral'!$B144,""),"")</f>
        <v/>
      </c>
      <c r="HK152" s="255" t="str">
        <f>IF($HJ152='Classificação geral'!$B144,'Classificação geral'!$C144,"")</f>
        <v/>
      </c>
      <c r="HL152" s="255" t="str">
        <f>IF($HJ152='Classificação geral'!$B144,'Classificação geral'!$D144,"")</f>
        <v/>
      </c>
      <c r="HM152" s="255" t="str">
        <f>IF($HJ152='Classificação geral'!$B144,'Classificação geral'!$H144,"")</f>
        <v/>
      </c>
      <c r="HN152" s="254" t="str">
        <f>IFERROR(IF(AND($HM152="mas",'Classificação geral'!$I144=2),'Classificação geral'!I144,""),"")</f>
        <v/>
      </c>
      <c r="HO152" s="254" t="str">
        <f>IFERROR(IF(AND($HM152="mas",'Classificação geral'!$I144=2),'Classificação geral'!N144,""),"")</f>
        <v/>
      </c>
      <c r="HP152" s="254" t="str">
        <f>IFERROR(IF(AND($HM152="mas",'Classificação geral'!$I144=2),'Classificação geral'!Q144,""),"")</f>
        <v/>
      </c>
      <c r="HQ152" s="254" t="str">
        <f>IFERROR(IF(AND($HM152="mas",'Classificação geral'!$I144=2),'Classificação geral'!R144,""),"")</f>
        <v/>
      </c>
      <c r="HR152" s="254" t="str">
        <f>IFERROR(IF(AND($HM152="mas",'Classificação geral'!$I144=2),'Classificação geral'!J144,""),"")</f>
        <v/>
      </c>
      <c r="HS152" s="254" t="str">
        <f>IFERROR(IF(AND($HM152="mas",'Classificação geral'!$I144=2),'Classificação geral'!S144,""),"")</f>
        <v/>
      </c>
      <c r="HT152" s="254" t="str">
        <f>IFERROR(IF(AND($HM152="mas",'Classificação geral'!$I144=2),'Classificação geral'!U144,""),"")</f>
        <v/>
      </c>
      <c r="HU152" s="254" t="str">
        <f>IFERROR(IF(AND($HM152="mas",'Classificação geral'!$I144=2),'Classificação geral'!V144,""),"")</f>
        <v/>
      </c>
      <c r="HV152" s="254" t="str">
        <f>IFERROR(IF(AND($HM152="mas",'Classificação geral'!$I144=2),'Classificação geral'!J144,""),"")</f>
        <v/>
      </c>
      <c r="HW152" s="254" t="str">
        <f>IFERROR(IF(AND($HM152="mas",'Classificação geral'!$I144=2),'Classificação geral'!W144,""),"")</f>
        <v/>
      </c>
      <c r="HX152" s="254" t="str">
        <f>IFERROR(IF(AND($HM152="mas",'Classificação geral'!$I144=2),'Classificação geral'!Y144,""),"")</f>
        <v/>
      </c>
      <c r="HY152" s="254" t="str">
        <f>IFERROR(IF(AND($HM152="mas",'Classificação geral'!$I144=2),'Classificação geral'!Z144,""),"")</f>
        <v/>
      </c>
      <c r="HZ152" s="254" t="str">
        <f>IFERROR(IF(AND($HM152="mas",'Classificação geral'!$I144=2),'Classificação geral'!L144,""),"")</f>
        <v/>
      </c>
      <c r="IA152" s="254" t="str">
        <f>IFERROR(IF(AND($HM152="mas",'Classificação geral'!$I144=2),'Classificação geral'!$AG144,""),"")</f>
        <v/>
      </c>
      <c r="IB152" s="256" t="str">
        <f>IFERROR(RANK(IA152,IA:IA,0)+ COUNTIF($IA$13:IA$13,IA152),"")</f>
        <v/>
      </c>
      <c r="IC152" s="244"/>
      <c r="ID152" s="254" t="str">
        <f>IFERROR(IF(AND('Classificação geral'!$H144="fem",'Classificação geral'!$I144=3,'Classificação geral'!$F144="Mini"),'Classificação geral'!$A144,""),"")</f>
        <v/>
      </c>
      <c r="IE152" s="254" t="str">
        <f>IFERROR(IF(AND('Classificação geral'!$H144="fem",'Classificação geral'!$I144=3,'Classificação geral'!$F144="Mini"),'Classificação geral'!$B144,""),"")</f>
        <v/>
      </c>
      <c r="IF152" s="255" t="str">
        <f>IF($IE152='Classificação geral'!$B144,'Classificação geral'!$C144,"")</f>
        <v/>
      </c>
      <c r="IG152" s="255" t="str">
        <f>IF($IE152='Classificação geral'!$B144,'Classificação geral'!$D144,"")</f>
        <v/>
      </c>
      <c r="IH152" s="255" t="str">
        <f>IF($IE152='Classificação geral'!$B144,'Classificação geral'!$H144,"")</f>
        <v/>
      </c>
      <c r="II152" s="255" t="str">
        <f>IF($IH152='Classificação geral'!$H144,'Classificação geral'!$I144,"")</f>
        <v/>
      </c>
      <c r="IJ152" s="255" t="str">
        <f>IF($II152='Classificação geral'!$I144,'Classificação geral'!$N144,"")</f>
        <v/>
      </c>
      <c r="IK152" s="255" t="str">
        <f>IF($II152='Classificação geral'!$I144,'Classificação geral'!$Q144,"")</f>
        <v/>
      </c>
      <c r="IL152" s="255" t="str">
        <f>IF($II152='Classificação geral'!$I144,'Classificação geral'!$R144,"")</f>
        <v/>
      </c>
      <c r="IM152" s="255" t="str">
        <f>IF($II152='Classificação geral'!$I144,'Classificação geral'!$J144,"")</f>
        <v/>
      </c>
      <c r="IN152" s="255" t="str">
        <f>IF($II152='Classificação geral'!$I144,'Classificação geral'!$S144,"")</f>
        <v/>
      </c>
      <c r="IO152" s="255" t="str">
        <f>IF($II152='Classificação geral'!$I144,'Classificação geral'!$U144,"")</f>
        <v/>
      </c>
      <c r="IP152" s="255" t="str">
        <f>IF($II152='Classificação geral'!$I144,'Classificação geral'!$V144,"")</f>
        <v/>
      </c>
      <c r="IQ152" s="255" t="str">
        <f>IF($II152='Classificação geral'!$I144,'Classificação geral'!$K144,"")</f>
        <v/>
      </c>
      <c r="IR152" s="255" t="str">
        <f>IF($II152='Classificação geral'!$I144,'Classificação geral'!$W144,"")</f>
        <v/>
      </c>
      <c r="IS152" s="255" t="str">
        <f>IF($II152='Classificação geral'!$I144,'Classificação geral'!$Y144,"")</f>
        <v/>
      </c>
      <c r="IT152" s="255" t="str">
        <f>IF($II152='Classificação geral'!$I144,'Classificação geral'!$Z144,"")</f>
        <v/>
      </c>
      <c r="IU152" s="255" t="str">
        <f>IF($II152='Classificação geral'!$I144,'Classificação geral'!$L144,"")</f>
        <v/>
      </c>
      <c r="IV152" s="255" t="str">
        <f>IF($II152='Classificação geral'!$I144,'Classificação geral'!$M144,"")</f>
        <v/>
      </c>
      <c r="IW152" s="255" t="str">
        <f>IF($II152='Classificação geral'!$I144,'Classificação geral'!$AG144,"")</f>
        <v/>
      </c>
      <c r="IX152" s="256" t="str">
        <f>IFERROR(RANK(IW152,IW:IW,0)+ COUNTIF($IW$13:IW150,IW152),"")</f>
        <v/>
      </c>
      <c r="IY152" s="244"/>
      <c r="IZ152" s="254" t="str">
        <f>IFERROR(IF(AND('Classificação geral'!$H144="mas",'Classificação geral'!$I144=3,'Classificação geral'!$F144="Mini"),'Classificação geral'!$A144,""),"")</f>
        <v/>
      </c>
      <c r="JA152" s="254" t="str">
        <f>IFERROR(IF(AND('Classificação geral'!$H144="mas",'Classificação geral'!$I144=3,'Classificação geral'!$F144="Mini"),'Classificação geral'!$B144,""),"")</f>
        <v/>
      </c>
      <c r="JB152" s="255" t="str">
        <f>IF($JA152='Classificação geral'!$B144,'Classificação geral'!$C144,"")</f>
        <v/>
      </c>
      <c r="JC152" s="255" t="str">
        <f>IF($JA152='Classificação geral'!$B144,'Classificação geral'!$D144,"")</f>
        <v/>
      </c>
      <c r="JD152" s="255" t="str">
        <f>IF($JA152='Classificação geral'!$B144,'Classificação geral'!$H144,"")</f>
        <v/>
      </c>
      <c r="JE152" s="254" t="str">
        <f>IFERROR(IF(AND($JD152="mas",'Classificação geral'!$I144=3),'Classificação geral'!I144,""),"")</f>
        <v/>
      </c>
      <c r="JF152" s="254" t="str">
        <f>IFERROR(IF(AND($JD152="mas",'Classificação geral'!$I144=3),'Classificação geral'!N144,""),"")</f>
        <v/>
      </c>
      <c r="JG152" s="254" t="str">
        <f>IFERROR(IF(AND($JD152="mas",'Classificação geral'!$I144=3),'Classificação geral'!Q144,""),"")</f>
        <v/>
      </c>
      <c r="JH152" s="254" t="str">
        <f>IFERROR(IF(AND($JD152="mas",'Classificação geral'!$I144=3),'Classificação geral'!R144,""),"")</f>
        <v/>
      </c>
      <c r="JI152" s="254" t="str">
        <f>IFERROR(IF(AND($JD152="mas",'Classificação geral'!$I144=3),'Classificação geral'!J144,""),"")</f>
        <v/>
      </c>
      <c r="JJ152" s="254" t="str">
        <f>IFERROR(IF(AND($JD152="mas",'Classificação geral'!$I144=3),'Classificação geral'!S144,""),"")</f>
        <v/>
      </c>
      <c r="JK152" s="254" t="str">
        <f>IFERROR(IF(AND($JD152="mas",'Classificação geral'!$I144=3),'Classificação geral'!U144,""),"")</f>
        <v/>
      </c>
      <c r="JL152" s="254" t="str">
        <f>IFERROR(IF(AND($JD152="mas",'Classificação geral'!$I144=3),'Classificação geral'!V144,""),"")</f>
        <v/>
      </c>
      <c r="JM152" s="254" t="str">
        <f>IFERROR(IF(AND($JD152="mas",'Classificação geral'!$I144=3),'Classificação geral'!K144,""),"")</f>
        <v/>
      </c>
      <c r="JN152" s="254" t="str">
        <f>IFERROR(IF(AND($JD152="mas",'Classificação geral'!$I144=3),'Classificação geral'!W144,""),"")</f>
        <v/>
      </c>
      <c r="JO152" s="254" t="str">
        <f>IFERROR(IF(AND($JD152="mas",'Classificação geral'!$I144=3),'Classificação geral'!Y144,""),"")</f>
        <v/>
      </c>
      <c r="JP152" s="254" t="str">
        <f>IFERROR(IF(AND($JD152="mas",'Classificação geral'!$I144=3),'Classificação geral'!Z144,""),"")</f>
        <v/>
      </c>
      <c r="JQ152" s="254" t="str">
        <f>IFERROR(IF(AND($JD152="mas",'Classificação geral'!$I144=3),'Classificação geral'!L144,""),"")</f>
        <v/>
      </c>
      <c r="JR152" s="254" t="str">
        <f>IFERROR(IF(AND($JD152="mas",'Classificação geral'!$I144=3),'Classificação geral'!$AG144,""),"")</f>
        <v/>
      </c>
      <c r="JS152" s="256" t="str">
        <f>IFERROR(RANK(JR152,JR:JR,0)+ COUNTIF(JR$13:$JR150,JR152),"")</f>
        <v/>
      </c>
      <c r="JT152" s="240"/>
      <c r="JU152" s="240"/>
      <c r="JV152" s="240"/>
      <c r="JW152" s="240"/>
      <c r="JX152" s="240"/>
      <c r="JY152" s="240"/>
      <c r="JZ152" s="240"/>
      <c r="KA152" s="240"/>
      <c r="KB152" s="240"/>
    </row>
    <row r="153" spans="1:288" ht="24.75" customHeight="1" x14ac:dyDescent="0.35">
      <c r="A153" s="21"/>
      <c r="B153" s="236"/>
      <c r="C153" s="235"/>
      <c r="D153" s="235"/>
      <c r="E153" s="235"/>
      <c r="F153" s="21"/>
      <c r="G153" s="21"/>
      <c r="H153" s="21"/>
      <c r="I153" s="21"/>
      <c r="J153" s="21"/>
      <c r="K153" s="21"/>
      <c r="L153" s="21"/>
      <c r="M153" s="21"/>
      <c r="N153" s="21"/>
      <c r="O153" s="21"/>
      <c r="P153" s="21"/>
      <c r="Q153" s="21"/>
      <c r="R153" s="21"/>
      <c r="S153" s="21"/>
      <c r="T153" s="21"/>
      <c r="U153" s="21"/>
      <c r="V153" s="21"/>
      <c r="W153" s="21"/>
      <c r="X153" s="21"/>
      <c r="Y153" s="236"/>
      <c r="Z153" s="235"/>
      <c r="AA153" s="235"/>
      <c r="AB153" s="235"/>
      <c r="AC153" s="21"/>
      <c r="AD153" s="21"/>
      <c r="AE153" s="21"/>
      <c r="AF153" s="21"/>
      <c r="AG153" s="21"/>
      <c r="AH153" s="21"/>
      <c r="AI153" s="21"/>
      <c r="AJ153" s="21"/>
      <c r="AK153" s="21"/>
      <c r="AL153" s="21"/>
      <c r="AM153" s="21"/>
      <c r="AN153" s="21"/>
      <c r="AO153" s="21"/>
      <c r="AP153" s="21"/>
      <c r="AQ153" s="21"/>
      <c r="AR153" s="21"/>
      <c r="AS153" s="21"/>
      <c r="AT153" s="21"/>
      <c r="AU153" s="21"/>
      <c r="AV153" s="21"/>
      <c r="AW153" s="235"/>
      <c r="AX153" s="235"/>
      <c r="AY153" s="236"/>
      <c r="AZ153" s="21"/>
      <c r="BA153" s="21"/>
      <c r="BB153" s="21"/>
      <c r="BC153" s="21"/>
      <c r="BD153" s="21"/>
      <c r="BE153" s="21"/>
      <c r="BF153" s="21"/>
      <c r="BG153" s="21"/>
      <c r="BH153" s="21"/>
      <c r="BI153" s="21"/>
      <c r="BJ153" s="21"/>
      <c r="BK153" s="21"/>
      <c r="BL153" s="21"/>
      <c r="BM153" s="21"/>
      <c r="BN153" s="21"/>
      <c r="BO153" s="21"/>
      <c r="BP153" s="21"/>
      <c r="BQ153" s="21"/>
      <c r="BR153" s="21"/>
      <c r="BS153" s="21"/>
      <c r="BT153" s="235"/>
      <c r="BU153" s="235"/>
      <c r="BV153" s="236"/>
      <c r="BW153" s="21"/>
      <c r="BX153" s="21"/>
      <c r="BY153" s="21"/>
      <c r="BZ153" s="21"/>
      <c r="CA153" s="21"/>
      <c r="CB153" s="21"/>
      <c r="CC153" s="21"/>
      <c r="CD153" s="21"/>
      <c r="CE153" s="21"/>
      <c r="CF153" s="21"/>
      <c r="CG153" s="21"/>
      <c r="CH153" s="21"/>
      <c r="CI153" s="21"/>
      <c r="CJ153" s="21"/>
      <c r="CK153" s="21"/>
      <c r="CL153" s="21"/>
      <c r="CM153" s="21"/>
      <c r="CN153" s="21"/>
      <c r="CO153" s="21"/>
      <c r="CP153" s="236"/>
      <c r="CQ153" s="235"/>
      <c r="CR153" s="235"/>
      <c r="CS153" s="235"/>
      <c r="CT153" s="21"/>
      <c r="CU153" s="21"/>
      <c r="CV153" s="21"/>
      <c r="CW153" s="21"/>
      <c r="CX153" s="21"/>
      <c r="CY153" s="21"/>
      <c r="CZ153" s="21"/>
      <c r="DA153" s="21"/>
      <c r="DB153" s="21"/>
      <c r="DC153" s="21"/>
      <c r="DD153" s="21"/>
      <c r="DE153" s="21"/>
      <c r="DF153" s="21"/>
      <c r="DG153" s="21"/>
      <c r="DH153" s="21"/>
      <c r="DI153" s="21"/>
      <c r="DJ153" s="21"/>
      <c r="DK153" s="21"/>
      <c r="DL153" s="21"/>
      <c r="DM153" s="236"/>
      <c r="DN153" s="235"/>
      <c r="DO153" s="235"/>
      <c r="DP153" s="235"/>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54" t="str">
        <f>IFERROR(IF(AND('Classificação geral'!$H145="FEM",'Classificação geral'!$I145=1,'Classificação geral'!$F145="Mini"),'Classificação geral'!$A145,""),"")</f>
        <v/>
      </c>
      <c r="EV153" s="254" t="str">
        <f>IFERROR(IF(AND('Classificação geral'!$H145="FEM",'Classificação geral'!$I145=1,'Classificação geral'!F145="Mini"),'Classificação geral'!$B145,""),"")</f>
        <v/>
      </c>
      <c r="EW153" s="255" t="str">
        <f>IF($EV153='Classificação geral'!$B145,'Classificação geral'!$C145,"")</f>
        <v/>
      </c>
      <c r="EX153" s="255" t="str">
        <f>IF($EV153='Classificação geral'!$B145,'Classificação geral'!$D145,"")</f>
        <v/>
      </c>
      <c r="EY153" s="255" t="str">
        <f>IF($EV153='Classificação geral'!$B145,'Classificação geral'!$H145,"")</f>
        <v/>
      </c>
      <c r="EZ153" s="255" t="str">
        <f>IF($EY153='Classificação geral'!$H145,'Classificação geral'!$I145,"")</f>
        <v/>
      </c>
      <c r="FA153" s="255" t="str">
        <f>IF($EZ153='Classificação geral'!$I145,'Classificação geral'!$N145,"")</f>
        <v/>
      </c>
      <c r="FB153" s="255" t="str">
        <f>IF($EZ153='Classificação geral'!$I145,'Classificação geral'!$Q145,"")</f>
        <v/>
      </c>
      <c r="FC153" s="255" t="str">
        <f>IF($EZ153='Classificação geral'!$I145,'Classificação geral'!$R145,"")</f>
        <v/>
      </c>
      <c r="FD153" s="255" t="str">
        <f>IF($EZ153='Classificação geral'!$I145,'Classificação geral'!$J145,"")</f>
        <v/>
      </c>
      <c r="FE153" s="255" t="str">
        <f>IF($EZ153='Classificação geral'!$I145,'Classificação geral'!$S145,"")</f>
        <v/>
      </c>
      <c r="FF153" s="255" t="str">
        <f>IF($EZ153='Classificação geral'!$I145,'Classificação geral'!$U145,"")</f>
        <v/>
      </c>
      <c r="FG153" s="255" t="str">
        <f>IF($EZ153='Classificação geral'!$I145,'Classificação geral'!$V145,"")</f>
        <v/>
      </c>
      <c r="FH153" s="255" t="str">
        <f>IF($EZ153='Classificação geral'!$I145,'Classificação geral'!$K145,"")</f>
        <v/>
      </c>
      <c r="FI153" s="255" t="str">
        <f>IF($EZ153='Classificação geral'!$I145,'Classificação geral'!$W145,"")</f>
        <v/>
      </c>
      <c r="FJ153" s="255" t="str">
        <f>IF($EZ153='Classificação geral'!$I145,'Classificação geral'!$Y145,"")</f>
        <v/>
      </c>
      <c r="FK153" s="255" t="str">
        <f>IF($EZ153='Classificação geral'!$I145,'Classificação geral'!$Z145,"")</f>
        <v/>
      </c>
      <c r="FL153" s="255" t="str">
        <f>IF($EZ153='Classificação geral'!$I145,'Classificação geral'!$L145,"")</f>
        <v/>
      </c>
      <c r="FM153" s="255" t="str">
        <f>IF($EZ153='Classificação geral'!$I145,'Classificação geral'!$M145,"")</f>
        <v/>
      </c>
      <c r="FN153" s="255" t="str">
        <f>IF($EZ153='Classificação geral'!$I145,'Classificação geral'!$AG145,"")</f>
        <v/>
      </c>
      <c r="FO153" s="256" t="str">
        <f>IFERROR(RANK(FN153,FN:FN,0)+ COUNTIF($FN$13:FN152,FN153),"")</f>
        <v/>
      </c>
      <c r="FP153" s="244"/>
      <c r="FQ153" s="254" t="str">
        <f>IFERROR(IF(AND('Classificação geral'!$H145="mas",'Classificação geral'!$I145=1,'Classificação geral'!$F145="Mini"),'Classificação geral'!$A145,""),"")</f>
        <v/>
      </c>
      <c r="FR153" s="254" t="str">
        <f>IFERROR(IF(AND('Classificação geral'!$H145="mas",'Classificação geral'!$I145=1,'Classificação geral'!$F145="Mini"),'Classificação geral'!$B145,""),"")</f>
        <v/>
      </c>
      <c r="FS153" s="255" t="str">
        <f>IF($FR153='Classificação geral'!$B145,'Classificação geral'!$C145,"")</f>
        <v/>
      </c>
      <c r="FT153" s="255" t="str">
        <f>IF($FR153='Classificação geral'!$B145,'Classificação geral'!$D145,"")</f>
        <v/>
      </c>
      <c r="FU153" s="255" t="str">
        <f>IF($FR153='Classificação geral'!$B145,'Classificação geral'!$H145,"")</f>
        <v/>
      </c>
      <c r="FV153" s="254" t="str">
        <f>IFERROR(IF(AND($FU153="mas",'Classificação geral'!$I145=1),'Classificação geral'!I145,""),"")</f>
        <v/>
      </c>
      <c r="FW153" s="254" t="str">
        <f>IFERROR(IF(AND($FU153="mas",'Classificação geral'!$I145=1),'Classificação geral'!N145,""),"")</f>
        <v/>
      </c>
      <c r="FX153" s="254" t="str">
        <f>IFERROR(IF(AND($FU153="mas",'Classificação geral'!$I145=1),'Classificação geral'!Q145,""),"")</f>
        <v/>
      </c>
      <c r="FY153" s="254" t="str">
        <f>IFERROR(IF(AND($FU153="mas",'Classificação geral'!$I145=1),'Classificação geral'!R145,""),"")</f>
        <v/>
      </c>
      <c r="FZ153" s="254" t="str">
        <f>IFERROR(IF(AND($FU153="mas",'Classificação geral'!$I145=1),'Classificação geral'!J145,""),"")</f>
        <v/>
      </c>
      <c r="GA153" s="254" t="str">
        <f>IFERROR(IF(AND($FU153="mas",'Classificação geral'!$I145=1),'Classificação geral'!S145,""),"")</f>
        <v/>
      </c>
      <c r="GB153" s="254" t="str">
        <f>IFERROR(IF(AND($FU153="mas",'Classificação geral'!$I145=1),'Classificação geral'!U145,""),"")</f>
        <v/>
      </c>
      <c r="GC153" s="254" t="str">
        <f>IFERROR(IF(AND($FU153="mas",'Classificação geral'!$I145=1),'Classificação geral'!V145,""),"")</f>
        <v/>
      </c>
      <c r="GD153" s="254" t="str">
        <f>IFERROR(IF(AND($FU153="mas",'Classificação geral'!$I145=1),'Classificação geral'!K145,""),"")</f>
        <v/>
      </c>
      <c r="GE153" s="254" t="str">
        <f>IFERROR(IF(AND($FU153="mas",'Classificação geral'!$I145=1),'Classificação geral'!W145,""),"")</f>
        <v/>
      </c>
      <c r="GF153" s="254" t="str">
        <f>IFERROR(IF(AND($FU153="mas",'Classificação geral'!$I145=1),'Classificação geral'!Y145,""),"")</f>
        <v/>
      </c>
      <c r="GG153" s="254" t="str">
        <f>IFERROR(IF(AND($FU153="mas",'Classificação geral'!$I145=1),'Classificação geral'!Z145,""),"")</f>
        <v/>
      </c>
      <c r="GH153" s="254" t="str">
        <f>IFERROR(IF(AND($FU153="mas",'Classificação geral'!$I145=1),'Classificação geral'!L145,""),"")</f>
        <v/>
      </c>
      <c r="GI153" s="254" t="str">
        <f>IFERROR(IF(AND($FU153="mas",'Classificação geral'!$I145=1),'Classificação geral'!M145,""),"")</f>
        <v/>
      </c>
      <c r="GJ153" s="302" t="str">
        <f>IFERROR(IF(AND($FU153="mas",'Classificação geral'!$I145=1),'Classificação geral'!AG145,""),"")</f>
        <v/>
      </c>
      <c r="GK153" s="256" t="str">
        <f>IFERROR(RANK(GJ153,GJ:GJ,0)+ COUNTIF($GJ$13:GJ152,GJ153),"")</f>
        <v/>
      </c>
      <c r="GL153" s="244"/>
      <c r="GM153" s="254" t="str">
        <f>IFERROR(IF(AND('Classificação geral'!$H145="fem",'Classificação geral'!$I145=2,'Classificação geral'!$F145="Mini"),'Classificação geral'!$A145,""),"")</f>
        <v/>
      </c>
      <c r="GN153" s="254" t="str">
        <f>IFERROR(IF(AND('Classificação geral'!$H145="fem",'Classificação geral'!$I145=2,'Classificação geral'!$F145="Mini"),'Classificação geral'!$B145,""),"")</f>
        <v/>
      </c>
      <c r="GO153" s="255" t="str">
        <f>IF($GN153='Classificação geral'!$B145,'Classificação geral'!$C145,"")</f>
        <v/>
      </c>
      <c r="GP153" s="255" t="str">
        <f>IF($GN153='Classificação geral'!$B145,'Classificação geral'!$D145,"")</f>
        <v/>
      </c>
      <c r="GQ153" s="255" t="str">
        <f>IF($GN153='Classificação geral'!$B145,'Classificação geral'!$H145,"")</f>
        <v/>
      </c>
      <c r="GR153" s="254" t="str">
        <f>IFERROR(IF(AND($GQ153="fem",'Classificação geral'!$I145=2),'Classificação geral'!I145,""),"")</f>
        <v/>
      </c>
      <c r="GS153" s="254" t="str">
        <f>IFERROR(IF(AND($GQ153="fem",'Classificação geral'!$I145=2),'Classificação geral'!N145,""),"")</f>
        <v/>
      </c>
      <c r="GT153" s="254" t="str">
        <f>IFERROR(IF(AND($GQ153="fem",'Classificação geral'!$I145=2),'Classificação geral'!Q145,""),"")</f>
        <v/>
      </c>
      <c r="GU153" s="254" t="str">
        <f>IFERROR(IF(AND($GQ153="fem",'Classificação geral'!$I145=2),'Classificação geral'!R145,""),"")</f>
        <v/>
      </c>
      <c r="GV153" s="254" t="str">
        <f>IFERROR(IF(AND($GQ153="fem",'Classificação geral'!$I145=2),'Classificação geral'!J145,""),"")</f>
        <v/>
      </c>
      <c r="GW153" s="254" t="str">
        <f>IFERROR(IF(AND($GQ153="fem",'Classificação geral'!$I145=2),'Classificação geral'!S145,""),"")</f>
        <v/>
      </c>
      <c r="GX153" s="254" t="str">
        <f>IFERROR(IF(AND($GQ153="fem",'Classificação geral'!$I145=2),'Classificação geral'!U145,""),"")</f>
        <v/>
      </c>
      <c r="GY153" s="254" t="str">
        <f>IFERROR(IF(AND($GQ153="fem",'Classificação geral'!$I145=2),'Classificação geral'!V145,""),"")</f>
        <v/>
      </c>
      <c r="GZ153" s="254" t="str">
        <f>IFERROR(IF(AND($GQ153="fem",'Classificação geral'!$I145=2),'Classificação geral'!K145,""),"")</f>
        <v/>
      </c>
      <c r="HA153" s="254" t="str">
        <f>IFERROR(IF(AND($GQ153="fem",'Classificação geral'!$I145=2),'Classificação geral'!W145,""),"")</f>
        <v/>
      </c>
      <c r="HB153" s="254" t="str">
        <f>IFERROR(IF(AND($GQ153="fem",'Classificação geral'!$I145=2),'Classificação geral'!Y145,""),"")</f>
        <v/>
      </c>
      <c r="HC153" s="254" t="str">
        <f>IFERROR(IF(AND($GQ153="fem",'Classificação geral'!$I145=2),'Classificação geral'!Z145,""),"")</f>
        <v/>
      </c>
      <c r="HD153" s="254" t="str">
        <f>IFERROR(IF(AND($GQ153="fem",'Classificação geral'!$I145=2),'Classificação geral'!L145,""),"")</f>
        <v/>
      </c>
      <c r="HE153" s="254" t="str">
        <f>IFERROR(IF(AND($GQ153="fem",'Classificação geral'!$I145=2),'Classificação geral'!M145,""),"")</f>
        <v/>
      </c>
      <c r="HF153" s="254" t="str">
        <f>IFERROR(IF(AND($GQ153="fem",'Classificação geral'!$I145=2),'Classificação geral'!AG145,""),"")</f>
        <v/>
      </c>
      <c r="HG153" s="256" t="str">
        <f>IFERROR(RANK(HF153,HF:HF,0)+ COUNTIF(HF$13:$HF151,HF153),"")</f>
        <v/>
      </c>
      <c r="HH153" s="244"/>
      <c r="HI153" s="254" t="str">
        <f>IFERROR(IF(AND('Classificação geral'!$H145="mas",'Classificação geral'!$I145=2,'Classificação geral'!$F145="Mini"),'Classificação geral'!$A145,""),"")</f>
        <v/>
      </c>
      <c r="HJ153" s="254" t="str">
        <f>IFERROR(IF(AND('Classificação geral'!$H145="mas",'Classificação geral'!$I145=2,'Classificação geral'!$F145="Mini"),'Classificação geral'!$B145,""),"")</f>
        <v/>
      </c>
      <c r="HK153" s="255" t="str">
        <f>IF($HJ153='Classificação geral'!$B145,'Classificação geral'!$C145,"")</f>
        <v/>
      </c>
      <c r="HL153" s="255" t="str">
        <f>IF($HJ153='Classificação geral'!$B145,'Classificação geral'!$D145,"")</f>
        <v/>
      </c>
      <c r="HM153" s="255" t="str">
        <f>IF($HJ153='Classificação geral'!$B145,'Classificação geral'!$H145,"")</f>
        <v/>
      </c>
      <c r="HN153" s="254" t="str">
        <f>IFERROR(IF(AND($HM153="mas",'Classificação geral'!$I145=2),'Classificação geral'!I145,""),"")</f>
        <v/>
      </c>
      <c r="HO153" s="254" t="str">
        <f>IFERROR(IF(AND($HM153="mas",'Classificação geral'!$I145=2),'Classificação geral'!N145,""),"")</f>
        <v/>
      </c>
      <c r="HP153" s="254" t="str">
        <f>IFERROR(IF(AND($HM153="mas",'Classificação geral'!$I145=2),'Classificação geral'!Q145,""),"")</f>
        <v/>
      </c>
      <c r="HQ153" s="254" t="str">
        <f>IFERROR(IF(AND($HM153="mas",'Classificação geral'!$I145=2),'Classificação geral'!R145,""),"")</f>
        <v/>
      </c>
      <c r="HR153" s="254" t="str">
        <f>IFERROR(IF(AND($HM153="mas",'Classificação geral'!$I145=2),'Classificação geral'!J145,""),"")</f>
        <v/>
      </c>
      <c r="HS153" s="254" t="str">
        <f>IFERROR(IF(AND($HM153="mas",'Classificação geral'!$I145=2),'Classificação geral'!S145,""),"")</f>
        <v/>
      </c>
      <c r="HT153" s="254" t="str">
        <f>IFERROR(IF(AND($HM153="mas",'Classificação geral'!$I145=2),'Classificação geral'!U145,""),"")</f>
        <v/>
      </c>
      <c r="HU153" s="254" t="str">
        <f>IFERROR(IF(AND($HM153="mas",'Classificação geral'!$I145=2),'Classificação geral'!V145,""),"")</f>
        <v/>
      </c>
      <c r="HV153" s="254" t="str">
        <f>IFERROR(IF(AND($HM153="mas",'Classificação geral'!$I145=2),'Classificação geral'!J145,""),"")</f>
        <v/>
      </c>
      <c r="HW153" s="254" t="str">
        <f>IFERROR(IF(AND($HM153="mas",'Classificação geral'!$I145=2),'Classificação geral'!W145,""),"")</f>
        <v/>
      </c>
      <c r="HX153" s="254" t="str">
        <f>IFERROR(IF(AND($HM153="mas",'Classificação geral'!$I145=2),'Classificação geral'!Y145,""),"")</f>
        <v/>
      </c>
      <c r="HY153" s="254" t="str">
        <f>IFERROR(IF(AND($HM153="mas",'Classificação geral'!$I145=2),'Classificação geral'!Z145,""),"")</f>
        <v/>
      </c>
      <c r="HZ153" s="254" t="str">
        <f>IFERROR(IF(AND($HM153="mas",'Classificação geral'!$I145=2),'Classificação geral'!L145,""),"")</f>
        <v/>
      </c>
      <c r="IA153" s="254" t="str">
        <f>IFERROR(IF(AND($HM153="mas",'Classificação geral'!$I145=2),'Classificação geral'!$AG145,""),"")</f>
        <v/>
      </c>
      <c r="IB153" s="256" t="str">
        <f>IFERROR(RANK(IA153,IA:IA,0)+ COUNTIF($IA$13:IA$13,IA153),"")</f>
        <v/>
      </c>
      <c r="IC153" s="244"/>
      <c r="ID153" s="254" t="str">
        <f>IFERROR(IF(AND('Classificação geral'!$H145="fem",'Classificação geral'!$I145=3,'Classificação geral'!$F145="Mini"),'Classificação geral'!$A145,""),"")</f>
        <v/>
      </c>
      <c r="IE153" s="254" t="str">
        <f>IFERROR(IF(AND('Classificação geral'!$H145="fem",'Classificação geral'!$I145=3,'Classificação geral'!$F145="Mini"),'Classificação geral'!$B145,""),"")</f>
        <v/>
      </c>
      <c r="IF153" s="255" t="str">
        <f>IF($IE153='Classificação geral'!$B145,'Classificação geral'!$C145,"")</f>
        <v/>
      </c>
      <c r="IG153" s="255" t="str">
        <f>IF($IE153='Classificação geral'!$B145,'Classificação geral'!$D145,"")</f>
        <v/>
      </c>
      <c r="IH153" s="255" t="str">
        <f>IF($IE153='Classificação geral'!$B145,'Classificação geral'!$H145,"")</f>
        <v/>
      </c>
      <c r="II153" s="255" t="str">
        <f>IF($IH153='Classificação geral'!$H145,'Classificação geral'!$I145,"")</f>
        <v/>
      </c>
      <c r="IJ153" s="255" t="str">
        <f>IF($II153='Classificação geral'!$I145,'Classificação geral'!$N145,"")</f>
        <v/>
      </c>
      <c r="IK153" s="255" t="str">
        <f>IF($II153='Classificação geral'!$I145,'Classificação geral'!$Q145,"")</f>
        <v/>
      </c>
      <c r="IL153" s="255" t="str">
        <f>IF($II153='Classificação geral'!$I145,'Classificação geral'!$R145,"")</f>
        <v/>
      </c>
      <c r="IM153" s="255" t="str">
        <f>IF($II153='Classificação geral'!$I145,'Classificação geral'!$J145,"")</f>
        <v/>
      </c>
      <c r="IN153" s="255" t="str">
        <f>IF($II153='Classificação geral'!$I145,'Classificação geral'!$S145,"")</f>
        <v/>
      </c>
      <c r="IO153" s="255" t="str">
        <f>IF($II153='Classificação geral'!$I145,'Classificação geral'!$U145,"")</f>
        <v/>
      </c>
      <c r="IP153" s="255" t="str">
        <f>IF($II153='Classificação geral'!$I145,'Classificação geral'!$V145,"")</f>
        <v/>
      </c>
      <c r="IQ153" s="255" t="str">
        <f>IF($II153='Classificação geral'!$I145,'Classificação geral'!$K145,"")</f>
        <v/>
      </c>
      <c r="IR153" s="255" t="str">
        <f>IF($II153='Classificação geral'!$I145,'Classificação geral'!$W145,"")</f>
        <v/>
      </c>
      <c r="IS153" s="255" t="str">
        <f>IF($II153='Classificação geral'!$I145,'Classificação geral'!$Y145,"")</f>
        <v/>
      </c>
      <c r="IT153" s="255" t="str">
        <f>IF($II153='Classificação geral'!$I145,'Classificação geral'!$Z145,"")</f>
        <v/>
      </c>
      <c r="IU153" s="255" t="str">
        <f>IF($II153='Classificação geral'!$I145,'Classificação geral'!$L145,"")</f>
        <v/>
      </c>
      <c r="IV153" s="255" t="str">
        <f>IF($II153='Classificação geral'!$I145,'Classificação geral'!$M145,"")</f>
        <v/>
      </c>
      <c r="IW153" s="255" t="str">
        <f>IF($II153='Classificação geral'!$I145,'Classificação geral'!$AG145,"")</f>
        <v/>
      </c>
      <c r="IX153" s="256" t="str">
        <f>IFERROR(RANK(IW153,IW:IW,0)+ COUNTIF($IW$13:IW151,IW153),"")</f>
        <v/>
      </c>
      <c r="IY153" s="244"/>
      <c r="IZ153" s="254" t="str">
        <f>IFERROR(IF(AND('Classificação geral'!$H145="mas",'Classificação geral'!$I145=3,'Classificação geral'!$F145="Mini"),'Classificação geral'!$A145,""),"")</f>
        <v/>
      </c>
      <c r="JA153" s="254" t="str">
        <f>IFERROR(IF(AND('Classificação geral'!$H145="mas",'Classificação geral'!$I145=3,'Classificação geral'!$F145="Mini"),'Classificação geral'!$B145,""),"")</f>
        <v/>
      </c>
      <c r="JB153" s="255" t="str">
        <f>IF($JA153='Classificação geral'!$B145,'Classificação geral'!$C145,"")</f>
        <v/>
      </c>
      <c r="JC153" s="255" t="str">
        <f>IF($JA153='Classificação geral'!$B145,'Classificação geral'!$D145,"")</f>
        <v/>
      </c>
      <c r="JD153" s="255" t="str">
        <f>IF($JA153='Classificação geral'!$B145,'Classificação geral'!$H145,"")</f>
        <v/>
      </c>
      <c r="JE153" s="254" t="str">
        <f>IFERROR(IF(AND($JD153="mas",'Classificação geral'!$I145=3),'Classificação geral'!I145,""),"")</f>
        <v/>
      </c>
      <c r="JF153" s="254" t="str">
        <f>IFERROR(IF(AND($JD153="mas",'Classificação geral'!$I145=3),'Classificação geral'!N145,""),"")</f>
        <v/>
      </c>
      <c r="JG153" s="254" t="str">
        <f>IFERROR(IF(AND($JD153="mas",'Classificação geral'!$I145=3),'Classificação geral'!Q145,""),"")</f>
        <v/>
      </c>
      <c r="JH153" s="254" t="str">
        <f>IFERROR(IF(AND($JD153="mas",'Classificação geral'!$I145=3),'Classificação geral'!R145,""),"")</f>
        <v/>
      </c>
      <c r="JI153" s="254" t="str">
        <f>IFERROR(IF(AND($JD153="mas",'Classificação geral'!$I145=3),'Classificação geral'!J145,""),"")</f>
        <v/>
      </c>
      <c r="JJ153" s="254" t="str">
        <f>IFERROR(IF(AND($JD153="mas",'Classificação geral'!$I145=3),'Classificação geral'!S145,""),"")</f>
        <v/>
      </c>
      <c r="JK153" s="254" t="str">
        <f>IFERROR(IF(AND($JD153="mas",'Classificação geral'!$I145=3),'Classificação geral'!U145,""),"")</f>
        <v/>
      </c>
      <c r="JL153" s="254" t="str">
        <f>IFERROR(IF(AND($JD153="mas",'Classificação geral'!$I145=3),'Classificação geral'!V145,""),"")</f>
        <v/>
      </c>
      <c r="JM153" s="254" t="str">
        <f>IFERROR(IF(AND($JD153="mas",'Classificação geral'!$I145=3),'Classificação geral'!K145,""),"")</f>
        <v/>
      </c>
      <c r="JN153" s="254" t="str">
        <f>IFERROR(IF(AND($JD153="mas",'Classificação geral'!$I145=3),'Classificação geral'!W145,""),"")</f>
        <v/>
      </c>
      <c r="JO153" s="254" t="str">
        <f>IFERROR(IF(AND($JD153="mas",'Classificação geral'!$I145=3),'Classificação geral'!Y145,""),"")</f>
        <v/>
      </c>
      <c r="JP153" s="254" t="str">
        <f>IFERROR(IF(AND($JD153="mas",'Classificação geral'!$I145=3),'Classificação geral'!Z145,""),"")</f>
        <v/>
      </c>
      <c r="JQ153" s="254" t="str">
        <f>IFERROR(IF(AND($JD153="mas",'Classificação geral'!$I145=3),'Classificação geral'!L145,""),"")</f>
        <v/>
      </c>
      <c r="JR153" s="254" t="str">
        <f>IFERROR(IF(AND($JD153="mas",'Classificação geral'!$I145=3),'Classificação geral'!$AG145,""),"")</f>
        <v/>
      </c>
      <c r="JS153" s="256" t="str">
        <f>IFERROR(RANK(JR153,JR:JR,0)+ COUNTIF(JR$13:$JR151,JR153),"")</f>
        <v/>
      </c>
      <c r="JT153" s="240"/>
      <c r="JU153" s="240"/>
      <c r="JV153" s="240"/>
      <c r="JW153" s="240"/>
      <c r="JX153" s="240"/>
      <c r="JY153" s="240"/>
      <c r="JZ153" s="240"/>
      <c r="KA153" s="240"/>
      <c r="KB153" s="240"/>
    </row>
    <row r="154" spans="1:288" ht="24.75" customHeight="1" x14ac:dyDescent="0.35">
      <c r="A154" s="21"/>
      <c r="B154" s="236"/>
      <c r="C154" s="235"/>
      <c r="D154" s="235"/>
      <c r="E154" s="235"/>
      <c r="F154" s="21"/>
      <c r="G154" s="21"/>
      <c r="H154" s="21"/>
      <c r="I154" s="21"/>
      <c r="J154" s="21"/>
      <c r="K154" s="21"/>
      <c r="L154" s="21"/>
      <c r="M154" s="21"/>
      <c r="N154" s="21"/>
      <c r="O154" s="21"/>
      <c r="P154" s="21"/>
      <c r="Q154" s="21"/>
      <c r="R154" s="21"/>
      <c r="S154" s="21"/>
      <c r="T154" s="21"/>
      <c r="U154" s="21"/>
      <c r="V154" s="21"/>
      <c r="W154" s="21"/>
      <c r="X154" s="21"/>
      <c r="Y154" s="236"/>
      <c r="Z154" s="235"/>
      <c r="AA154" s="235"/>
      <c r="AB154" s="235"/>
      <c r="AC154" s="21"/>
      <c r="AD154" s="21"/>
      <c r="AE154" s="21"/>
      <c r="AF154" s="21"/>
      <c r="AG154" s="21"/>
      <c r="AH154" s="21"/>
      <c r="AI154" s="21"/>
      <c r="AJ154" s="21"/>
      <c r="AK154" s="21"/>
      <c r="AL154" s="21"/>
      <c r="AM154" s="21"/>
      <c r="AN154" s="21"/>
      <c r="AO154" s="21"/>
      <c r="AP154" s="21"/>
      <c r="AQ154" s="21"/>
      <c r="AR154" s="21"/>
      <c r="AS154" s="21"/>
      <c r="AT154" s="21"/>
      <c r="AU154" s="21"/>
      <c r="AV154" s="21"/>
      <c r="AW154" s="235"/>
      <c r="AX154" s="235"/>
      <c r="AY154" s="236"/>
      <c r="AZ154" s="21"/>
      <c r="BA154" s="21"/>
      <c r="BB154" s="21"/>
      <c r="BC154" s="21"/>
      <c r="BD154" s="21"/>
      <c r="BE154" s="21"/>
      <c r="BF154" s="21"/>
      <c r="BG154" s="21"/>
      <c r="BH154" s="21"/>
      <c r="BI154" s="21"/>
      <c r="BJ154" s="21"/>
      <c r="BK154" s="21"/>
      <c r="BL154" s="21"/>
      <c r="BM154" s="21"/>
      <c r="BN154" s="21"/>
      <c r="BO154" s="21"/>
      <c r="BP154" s="21"/>
      <c r="BQ154" s="21"/>
      <c r="BR154" s="21"/>
      <c r="BS154" s="21"/>
      <c r="BT154" s="235"/>
      <c r="BU154" s="235"/>
      <c r="BV154" s="236"/>
      <c r="BW154" s="21"/>
      <c r="BX154" s="21"/>
      <c r="BY154" s="21"/>
      <c r="BZ154" s="21"/>
      <c r="CA154" s="21"/>
      <c r="CB154" s="21"/>
      <c r="CC154" s="21"/>
      <c r="CD154" s="21"/>
      <c r="CE154" s="21"/>
      <c r="CF154" s="21"/>
      <c r="CG154" s="21"/>
      <c r="CH154" s="21"/>
      <c r="CI154" s="21"/>
      <c r="CJ154" s="21"/>
      <c r="CK154" s="21"/>
      <c r="CL154" s="21"/>
      <c r="CM154" s="21"/>
      <c r="CN154" s="21"/>
      <c r="CO154" s="21"/>
      <c r="CP154" s="236"/>
      <c r="CQ154" s="235"/>
      <c r="CR154" s="235"/>
      <c r="CS154" s="235"/>
      <c r="CT154" s="21"/>
      <c r="CU154" s="21"/>
      <c r="CV154" s="21"/>
      <c r="CW154" s="21"/>
      <c r="CX154" s="21"/>
      <c r="CY154" s="21"/>
      <c r="CZ154" s="21"/>
      <c r="DA154" s="21"/>
      <c r="DB154" s="21"/>
      <c r="DC154" s="21"/>
      <c r="DD154" s="21"/>
      <c r="DE154" s="21"/>
      <c r="DF154" s="21"/>
      <c r="DG154" s="21"/>
      <c r="DH154" s="21"/>
      <c r="DI154" s="21"/>
      <c r="DJ154" s="21"/>
      <c r="DK154" s="21"/>
      <c r="DL154" s="21"/>
      <c r="DM154" s="236"/>
      <c r="DN154" s="235"/>
      <c r="DO154" s="235"/>
      <c r="DP154" s="235"/>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54" t="str">
        <f>IFERROR(IF(AND('Classificação geral'!$H146="FEM",'Classificação geral'!$I146=1,'Classificação geral'!$F146="Mini"),'Classificação geral'!$A146,""),"")</f>
        <v/>
      </c>
      <c r="EV154" s="254" t="str">
        <f>IFERROR(IF(AND('Classificação geral'!$H146="FEM",'Classificação geral'!$I146=1,'Classificação geral'!F146="Mini"),'Classificação geral'!$B146,""),"")</f>
        <v/>
      </c>
      <c r="EW154" s="255" t="str">
        <f>IF($EV154='Classificação geral'!$B146,'Classificação geral'!$C146,"")</f>
        <v/>
      </c>
      <c r="EX154" s="255" t="str">
        <f>IF($EV154='Classificação geral'!$B146,'Classificação geral'!$D146,"")</f>
        <v/>
      </c>
      <c r="EY154" s="255" t="str">
        <f>IF($EV154='Classificação geral'!$B146,'Classificação geral'!$H146,"")</f>
        <v/>
      </c>
      <c r="EZ154" s="255" t="str">
        <f>IF($EY154='Classificação geral'!$H146,'Classificação geral'!$I146,"")</f>
        <v/>
      </c>
      <c r="FA154" s="255" t="str">
        <f>IF($EZ154='Classificação geral'!$I146,'Classificação geral'!$N146,"")</f>
        <v/>
      </c>
      <c r="FB154" s="255" t="str">
        <f>IF($EZ154='Classificação geral'!$I146,'Classificação geral'!$Q146,"")</f>
        <v/>
      </c>
      <c r="FC154" s="255" t="str">
        <f>IF($EZ154='Classificação geral'!$I146,'Classificação geral'!$R146,"")</f>
        <v/>
      </c>
      <c r="FD154" s="255" t="str">
        <f>IF($EZ154='Classificação geral'!$I146,'Classificação geral'!$J146,"")</f>
        <v/>
      </c>
      <c r="FE154" s="255" t="str">
        <f>IF($EZ154='Classificação geral'!$I146,'Classificação geral'!$S146,"")</f>
        <v/>
      </c>
      <c r="FF154" s="255" t="str">
        <f>IF($EZ154='Classificação geral'!$I146,'Classificação geral'!$U146,"")</f>
        <v/>
      </c>
      <c r="FG154" s="255" t="str">
        <f>IF($EZ154='Classificação geral'!$I146,'Classificação geral'!$V146,"")</f>
        <v/>
      </c>
      <c r="FH154" s="255" t="str">
        <f>IF($EZ154='Classificação geral'!$I146,'Classificação geral'!$K146,"")</f>
        <v/>
      </c>
      <c r="FI154" s="255" t="str">
        <f>IF($EZ154='Classificação geral'!$I146,'Classificação geral'!$W146,"")</f>
        <v/>
      </c>
      <c r="FJ154" s="255" t="str">
        <f>IF($EZ154='Classificação geral'!$I146,'Classificação geral'!$Y146,"")</f>
        <v/>
      </c>
      <c r="FK154" s="255" t="str">
        <f>IF($EZ154='Classificação geral'!$I146,'Classificação geral'!$Z146,"")</f>
        <v/>
      </c>
      <c r="FL154" s="255" t="str">
        <f>IF($EZ154='Classificação geral'!$I146,'Classificação geral'!$L146,"")</f>
        <v/>
      </c>
      <c r="FM154" s="255" t="str">
        <f>IF($EZ154='Classificação geral'!$I146,'Classificação geral'!$M146,"")</f>
        <v/>
      </c>
      <c r="FN154" s="255" t="str">
        <f>IF($EZ154='Classificação geral'!$I146,'Classificação geral'!$AG146,"")</f>
        <v/>
      </c>
      <c r="FO154" s="256" t="str">
        <f>IFERROR(RANK(FN154,FN:FN,0)+ COUNTIF($FN$13:FN153,FN154),"")</f>
        <v/>
      </c>
      <c r="FP154" s="244"/>
      <c r="FQ154" s="254" t="str">
        <f>IFERROR(IF(AND('Classificação geral'!$H146="mas",'Classificação geral'!$I146=1,'Classificação geral'!$F146="Mini"),'Classificação geral'!$A146,""),"")</f>
        <v/>
      </c>
      <c r="FR154" s="254" t="str">
        <f>IFERROR(IF(AND('Classificação geral'!$H146="mas",'Classificação geral'!$I146=1,'Classificação geral'!$F146="Mini"),'Classificação geral'!$B146,""),"")</f>
        <v/>
      </c>
      <c r="FS154" s="255" t="str">
        <f>IF($FR154='Classificação geral'!$B146,'Classificação geral'!$C146,"")</f>
        <v/>
      </c>
      <c r="FT154" s="255" t="str">
        <f>IF($FR154='Classificação geral'!$B146,'Classificação geral'!$D146,"")</f>
        <v/>
      </c>
      <c r="FU154" s="255" t="str">
        <f>IF($FR154='Classificação geral'!$B146,'Classificação geral'!$H146,"")</f>
        <v/>
      </c>
      <c r="FV154" s="254" t="str">
        <f>IFERROR(IF(AND($FU154="mas",'Classificação geral'!$I146=1),'Classificação geral'!I146,""),"")</f>
        <v/>
      </c>
      <c r="FW154" s="254" t="str">
        <f>IFERROR(IF(AND($FU154="mas",'Classificação geral'!$I146=1),'Classificação geral'!N146,""),"")</f>
        <v/>
      </c>
      <c r="FX154" s="254" t="str">
        <f>IFERROR(IF(AND($FU154="mas",'Classificação geral'!$I146=1),'Classificação geral'!Q146,""),"")</f>
        <v/>
      </c>
      <c r="FY154" s="254" t="str">
        <f>IFERROR(IF(AND($FU154="mas",'Classificação geral'!$I146=1),'Classificação geral'!R146,""),"")</f>
        <v/>
      </c>
      <c r="FZ154" s="254" t="str">
        <f>IFERROR(IF(AND($FU154="mas",'Classificação geral'!$I146=1),'Classificação geral'!J146,""),"")</f>
        <v/>
      </c>
      <c r="GA154" s="254" t="str">
        <f>IFERROR(IF(AND($FU154="mas",'Classificação geral'!$I146=1),'Classificação geral'!S146,""),"")</f>
        <v/>
      </c>
      <c r="GB154" s="254" t="str">
        <f>IFERROR(IF(AND($FU154="mas",'Classificação geral'!$I146=1),'Classificação geral'!U146,""),"")</f>
        <v/>
      </c>
      <c r="GC154" s="254" t="str">
        <f>IFERROR(IF(AND($FU154="mas",'Classificação geral'!$I146=1),'Classificação geral'!V146,""),"")</f>
        <v/>
      </c>
      <c r="GD154" s="254" t="str">
        <f>IFERROR(IF(AND($FU154="mas",'Classificação geral'!$I146=1),'Classificação geral'!K146,""),"")</f>
        <v/>
      </c>
      <c r="GE154" s="254" t="str">
        <f>IFERROR(IF(AND($FU154="mas",'Classificação geral'!$I146=1),'Classificação geral'!W146,""),"")</f>
        <v/>
      </c>
      <c r="GF154" s="254" t="str">
        <f>IFERROR(IF(AND($FU154="mas",'Classificação geral'!$I146=1),'Classificação geral'!Y146,""),"")</f>
        <v/>
      </c>
      <c r="GG154" s="254" t="str">
        <f>IFERROR(IF(AND($FU154="mas",'Classificação geral'!$I146=1),'Classificação geral'!Z146,""),"")</f>
        <v/>
      </c>
      <c r="GH154" s="254" t="str">
        <f>IFERROR(IF(AND($FU154="mas",'Classificação geral'!$I146=1),'Classificação geral'!L146,""),"")</f>
        <v/>
      </c>
      <c r="GI154" s="254" t="str">
        <f>IFERROR(IF(AND($FU154="mas",'Classificação geral'!$I146=1),'Classificação geral'!M146,""),"")</f>
        <v/>
      </c>
      <c r="GJ154" s="302" t="str">
        <f>IFERROR(IF(AND($FU154="mas",'Classificação geral'!$I146=1),'Classificação geral'!AG146,""),"")</f>
        <v/>
      </c>
      <c r="GK154" s="256" t="str">
        <f>IFERROR(RANK(GJ154,GJ:GJ,0)+ COUNTIF($GJ$13:GJ153,GJ154),"")</f>
        <v/>
      </c>
      <c r="GL154" s="244"/>
      <c r="GM154" s="254" t="str">
        <f>IFERROR(IF(AND('Classificação geral'!$H146="fem",'Classificação geral'!$I146=2,'Classificação geral'!$F146="Mini"),'Classificação geral'!$A146,""),"")</f>
        <v/>
      </c>
      <c r="GN154" s="254" t="str">
        <f>IFERROR(IF(AND('Classificação geral'!$H146="fem",'Classificação geral'!$I146=2,'Classificação geral'!$F146="Mini"),'Classificação geral'!$B146,""),"")</f>
        <v/>
      </c>
      <c r="GO154" s="255" t="str">
        <f>IF($GN154='Classificação geral'!$B146,'Classificação geral'!$C146,"")</f>
        <v/>
      </c>
      <c r="GP154" s="255" t="str">
        <f>IF($GN154='Classificação geral'!$B146,'Classificação geral'!$D146,"")</f>
        <v/>
      </c>
      <c r="GQ154" s="255" t="str">
        <f>IF($GN154='Classificação geral'!$B146,'Classificação geral'!$H146,"")</f>
        <v/>
      </c>
      <c r="GR154" s="254" t="str">
        <f>IFERROR(IF(AND($GQ154="fem",'Classificação geral'!$I146=2),'Classificação geral'!I146,""),"")</f>
        <v/>
      </c>
      <c r="GS154" s="254" t="str">
        <f>IFERROR(IF(AND($GQ154="fem",'Classificação geral'!$I146=2),'Classificação geral'!N146,""),"")</f>
        <v/>
      </c>
      <c r="GT154" s="254" t="str">
        <f>IFERROR(IF(AND($GQ154="fem",'Classificação geral'!$I146=2),'Classificação geral'!Q146,""),"")</f>
        <v/>
      </c>
      <c r="GU154" s="254" t="str">
        <f>IFERROR(IF(AND($GQ154="fem",'Classificação geral'!$I146=2),'Classificação geral'!R146,""),"")</f>
        <v/>
      </c>
      <c r="GV154" s="254" t="str">
        <f>IFERROR(IF(AND($GQ154="fem",'Classificação geral'!$I146=2),'Classificação geral'!J146,""),"")</f>
        <v/>
      </c>
      <c r="GW154" s="254" t="str">
        <f>IFERROR(IF(AND($GQ154="fem",'Classificação geral'!$I146=2),'Classificação geral'!S146,""),"")</f>
        <v/>
      </c>
      <c r="GX154" s="254" t="str">
        <f>IFERROR(IF(AND($GQ154="fem",'Classificação geral'!$I146=2),'Classificação geral'!U146,""),"")</f>
        <v/>
      </c>
      <c r="GY154" s="254" t="str">
        <f>IFERROR(IF(AND($GQ154="fem",'Classificação geral'!$I146=2),'Classificação geral'!V146,""),"")</f>
        <v/>
      </c>
      <c r="GZ154" s="254" t="str">
        <f>IFERROR(IF(AND($GQ154="fem",'Classificação geral'!$I146=2),'Classificação geral'!K146,""),"")</f>
        <v/>
      </c>
      <c r="HA154" s="254" t="str">
        <f>IFERROR(IF(AND($GQ154="fem",'Classificação geral'!$I146=2),'Classificação geral'!W146,""),"")</f>
        <v/>
      </c>
      <c r="HB154" s="254" t="str">
        <f>IFERROR(IF(AND($GQ154="fem",'Classificação geral'!$I146=2),'Classificação geral'!Y146,""),"")</f>
        <v/>
      </c>
      <c r="HC154" s="254" t="str">
        <f>IFERROR(IF(AND($GQ154="fem",'Classificação geral'!$I146=2),'Classificação geral'!Z146,""),"")</f>
        <v/>
      </c>
      <c r="HD154" s="254" t="str">
        <f>IFERROR(IF(AND($GQ154="fem",'Classificação geral'!$I146=2),'Classificação geral'!L146,""),"")</f>
        <v/>
      </c>
      <c r="HE154" s="254" t="str">
        <f>IFERROR(IF(AND($GQ154="fem",'Classificação geral'!$I146=2),'Classificação geral'!M146,""),"")</f>
        <v/>
      </c>
      <c r="HF154" s="254" t="str">
        <f>IFERROR(IF(AND($GQ154="fem",'Classificação geral'!$I146=2),'Classificação geral'!AG146,""),"")</f>
        <v/>
      </c>
      <c r="HG154" s="256" t="str">
        <f>IFERROR(RANK(HF154,HF:HF,0)+ COUNTIF(HF$13:$HF152,HF154),"")</f>
        <v/>
      </c>
      <c r="HH154" s="244"/>
      <c r="HI154" s="254" t="str">
        <f>IFERROR(IF(AND('Classificação geral'!$H146="mas",'Classificação geral'!$I146=2,'Classificação geral'!$F146="Mini"),'Classificação geral'!$A146,""),"")</f>
        <v/>
      </c>
      <c r="HJ154" s="254" t="str">
        <f>IFERROR(IF(AND('Classificação geral'!$H146="mas",'Classificação geral'!$I146=2,'Classificação geral'!$F146="Mini"),'Classificação geral'!$B146,""),"")</f>
        <v/>
      </c>
      <c r="HK154" s="255" t="str">
        <f>IF($HJ154='Classificação geral'!$B146,'Classificação geral'!$C146,"")</f>
        <v/>
      </c>
      <c r="HL154" s="255" t="str">
        <f>IF($HJ154='Classificação geral'!$B146,'Classificação geral'!$D146,"")</f>
        <v/>
      </c>
      <c r="HM154" s="255" t="str">
        <f>IF($HJ154='Classificação geral'!$B146,'Classificação geral'!$H146,"")</f>
        <v/>
      </c>
      <c r="HN154" s="254" t="str">
        <f>IFERROR(IF(AND($HM154="mas",'Classificação geral'!$I146=2),'Classificação geral'!I146,""),"")</f>
        <v/>
      </c>
      <c r="HO154" s="254" t="str">
        <f>IFERROR(IF(AND($HM154="mas",'Classificação geral'!$I146=2),'Classificação geral'!N146,""),"")</f>
        <v/>
      </c>
      <c r="HP154" s="254" t="str">
        <f>IFERROR(IF(AND($HM154="mas",'Classificação geral'!$I146=2),'Classificação geral'!Q146,""),"")</f>
        <v/>
      </c>
      <c r="HQ154" s="254" t="str">
        <f>IFERROR(IF(AND($HM154="mas",'Classificação geral'!$I146=2),'Classificação geral'!R146,""),"")</f>
        <v/>
      </c>
      <c r="HR154" s="254" t="str">
        <f>IFERROR(IF(AND($HM154="mas",'Classificação geral'!$I146=2),'Classificação geral'!J146,""),"")</f>
        <v/>
      </c>
      <c r="HS154" s="254" t="str">
        <f>IFERROR(IF(AND($HM154="mas",'Classificação geral'!$I146=2),'Classificação geral'!S146,""),"")</f>
        <v/>
      </c>
      <c r="HT154" s="254" t="str">
        <f>IFERROR(IF(AND($HM154="mas",'Classificação geral'!$I146=2),'Classificação geral'!U146,""),"")</f>
        <v/>
      </c>
      <c r="HU154" s="254" t="str">
        <f>IFERROR(IF(AND($HM154="mas",'Classificação geral'!$I146=2),'Classificação geral'!V146,""),"")</f>
        <v/>
      </c>
      <c r="HV154" s="254" t="str">
        <f>IFERROR(IF(AND($HM154="mas",'Classificação geral'!$I146=2),'Classificação geral'!J146,""),"")</f>
        <v/>
      </c>
      <c r="HW154" s="254" t="str">
        <f>IFERROR(IF(AND($HM154="mas",'Classificação geral'!$I146=2),'Classificação geral'!W146,""),"")</f>
        <v/>
      </c>
      <c r="HX154" s="254" t="str">
        <f>IFERROR(IF(AND($HM154="mas",'Classificação geral'!$I146=2),'Classificação geral'!Y146,""),"")</f>
        <v/>
      </c>
      <c r="HY154" s="254" t="str">
        <f>IFERROR(IF(AND($HM154="mas",'Classificação geral'!$I146=2),'Classificação geral'!Z146,""),"")</f>
        <v/>
      </c>
      <c r="HZ154" s="254" t="str">
        <f>IFERROR(IF(AND($HM154="mas",'Classificação geral'!$I146=2),'Classificação geral'!L146,""),"")</f>
        <v/>
      </c>
      <c r="IA154" s="254" t="str">
        <f>IFERROR(IF(AND($HM154="mas",'Classificação geral'!$I146=2),'Classificação geral'!$AG146,""),"")</f>
        <v/>
      </c>
      <c r="IB154" s="256" t="str">
        <f>IFERROR(RANK(IA154,IA:IA,0)+ COUNTIF($IA$13:IA$13,IA154),"")</f>
        <v/>
      </c>
      <c r="IC154" s="244"/>
      <c r="ID154" s="254" t="str">
        <f>IFERROR(IF(AND('Classificação geral'!$H146="fem",'Classificação geral'!$I146=3,'Classificação geral'!$F146="Mini"),'Classificação geral'!$A146,""),"")</f>
        <v/>
      </c>
      <c r="IE154" s="254" t="str">
        <f>IFERROR(IF(AND('Classificação geral'!$H146="fem",'Classificação geral'!$I146=3,'Classificação geral'!$F146="Mini"),'Classificação geral'!$B146,""),"")</f>
        <v/>
      </c>
      <c r="IF154" s="255" t="str">
        <f>IF($IE154='Classificação geral'!$B146,'Classificação geral'!$C146,"")</f>
        <v/>
      </c>
      <c r="IG154" s="255" t="str">
        <f>IF($IE154='Classificação geral'!$B146,'Classificação geral'!$D146,"")</f>
        <v/>
      </c>
      <c r="IH154" s="255" t="str">
        <f>IF($IE154='Classificação geral'!$B146,'Classificação geral'!$H146,"")</f>
        <v/>
      </c>
      <c r="II154" s="255" t="str">
        <f>IF($IH154='Classificação geral'!$H146,'Classificação geral'!$I146,"")</f>
        <v/>
      </c>
      <c r="IJ154" s="255" t="str">
        <f>IF($II154='Classificação geral'!$I146,'Classificação geral'!$N146,"")</f>
        <v/>
      </c>
      <c r="IK154" s="255" t="str">
        <f>IF($II154='Classificação geral'!$I146,'Classificação geral'!$Q146,"")</f>
        <v/>
      </c>
      <c r="IL154" s="255" t="str">
        <f>IF($II154='Classificação geral'!$I146,'Classificação geral'!$R146,"")</f>
        <v/>
      </c>
      <c r="IM154" s="255" t="str">
        <f>IF($II154='Classificação geral'!$I146,'Classificação geral'!$J146,"")</f>
        <v/>
      </c>
      <c r="IN154" s="255" t="str">
        <f>IF($II154='Classificação geral'!$I146,'Classificação geral'!$S146,"")</f>
        <v/>
      </c>
      <c r="IO154" s="255" t="str">
        <f>IF($II154='Classificação geral'!$I146,'Classificação geral'!$U146,"")</f>
        <v/>
      </c>
      <c r="IP154" s="255" t="str">
        <f>IF($II154='Classificação geral'!$I146,'Classificação geral'!$V146,"")</f>
        <v/>
      </c>
      <c r="IQ154" s="255" t="str">
        <f>IF($II154='Classificação geral'!$I146,'Classificação geral'!$K146,"")</f>
        <v/>
      </c>
      <c r="IR154" s="255" t="str">
        <f>IF($II154='Classificação geral'!$I146,'Classificação geral'!$W146,"")</f>
        <v/>
      </c>
      <c r="IS154" s="255" t="str">
        <f>IF($II154='Classificação geral'!$I146,'Classificação geral'!$Y146,"")</f>
        <v/>
      </c>
      <c r="IT154" s="255" t="str">
        <f>IF($II154='Classificação geral'!$I146,'Classificação geral'!$Z146,"")</f>
        <v/>
      </c>
      <c r="IU154" s="255" t="str">
        <f>IF($II154='Classificação geral'!$I146,'Classificação geral'!$L146,"")</f>
        <v/>
      </c>
      <c r="IV154" s="255" t="str">
        <f>IF($II154='Classificação geral'!$I146,'Classificação geral'!$M146,"")</f>
        <v/>
      </c>
      <c r="IW154" s="255" t="str">
        <f>IF($II154='Classificação geral'!$I146,'Classificação geral'!$AG146,"")</f>
        <v/>
      </c>
      <c r="IX154" s="256" t="str">
        <f>IFERROR(RANK(IW154,IW:IW,0)+ COUNTIF($IW$13:IW152,IW154),"")</f>
        <v/>
      </c>
      <c r="IY154" s="244"/>
      <c r="IZ154" s="254" t="str">
        <f>IFERROR(IF(AND('Classificação geral'!$H146="mas",'Classificação geral'!$I146=3,'Classificação geral'!$F146="Mini"),'Classificação geral'!$A146,""),"")</f>
        <v/>
      </c>
      <c r="JA154" s="254" t="str">
        <f>IFERROR(IF(AND('Classificação geral'!$H146="mas",'Classificação geral'!$I146=3,'Classificação geral'!$F146="Mini"),'Classificação geral'!$B146,""),"")</f>
        <v/>
      </c>
      <c r="JB154" s="255" t="str">
        <f>IF($JA154='Classificação geral'!$B146,'Classificação geral'!$C146,"")</f>
        <v/>
      </c>
      <c r="JC154" s="255" t="str">
        <f>IF($JA154='Classificação geral'!$B146,'Classificação geral'!$D146,"")</f>
        <v/>
      </c>
      <c r="JD154" s="255" t="str">
        <f>IF($JA154='Classificação geral'!$B146,'Classificação geral'!$H146,"")</f>
        <v/>
      </c>
      <c r="JE154" s="254" t="str">
        <f>IFERROR(IF(AND($JD154="mas",'Classificação geral'!$I146=3),'Classificação geral'!I146,""),"")</f>
        <v/>
      </c>
      <c r="JF154" s="254" t="str">
        <f>IFERROR(IF(AND($JD154="mas",'Classificação geral'!$I146=3),'Classificação geral'!N146,""),"")</f>
        <v/>
      </c>
      <c r="JG154" s="254" t="str">
        <f>IFERROR(IF(AND($JD154="mas",'Classificação geral'!$I146=3),'Classificação geral'!Q146,""),"")</f>
        <v/>
      </c>
      <c r="JH154" s="254" t="str">
        <f>IFERROR(IF(AND($JD154="mas",'Classificação geral'!$I146=3),'Classificação geral'!R146,""),"")</f>
        <v/>
      </c>
      <c r="JI154" s="254" t="str">
        <f>IFERROR(IF(AND($JD154="mas",'Classificação geral'!$I146=3),'Classificação geral'!J146,""),"")</f>
        <v/>
      </c>
      <c r="JJ154" s="254" t="str">
        <f>IFERROR(IF(AND($JD154="mas",'Classificação geral'!$I146=3),'Classificação geral'!S146,""),"")</f>
        <v/>
      </c>
      <c r="JK154" s="254" t="str">
        <f>IFERROR(IF(AND($JD154="mas",'Classificação geral'!$I146=3),'Classificação geral'!U146,""),"")</f>
        <v/>
      </c>
      <c r="JL154" s="254" t="str">
        <f>IFERROR(IF(AND($JD154="mas",'Classificação geral'!$I146=3),'Classificação geral'!V146,""),"")</f>
        <v/>
      </c>
      <c r="JM154" s="254" t="str">
        <f>IFERROR(IF(AND($JD154="mas",'Classificação geral'!$I146=3),'Classificação geral'!K146,""),"")</f>
        <v/>
      </c>
      <c r="JN154" s="254" t="str">
        <f>IFERROR(IF(AND($JD154="mas",'Classificação geral'!$I146=3),'Classificação geral'!W146,""),"")</f>
        <v/>
      </c>
      <c r="JO154" s="254" t="str">
        <f>IFERROR(IF(AND($JD154="mas",'Classificação geral'!$I146=3),'Classificação geral'!Y146,""),"")</f>
        <v/>
      </c>
      <c r="JP154" s="254" t="str">
        <f>IFERROR(IF(AND($JD154="mas",'Classificação geral'!$I146=3),'Classificação geral'!Z146,""),"")</f>
        <v/>
      </c>
      <c r="JQ154" s="254" t="str">
        <f>IFERROR(IF(AND($JD154="mas",'Classificação geral'!$I146=3),'Classificação geral'!L146,""),"")</f>
        <v/>
      </c>
      <c r="JR154" s="254" t="str">
        <f>IFERROR(IF(AND($JD154="mas",'Classificação geral'!$I146=3),'Classificação geral'!$AG146,""),"")</f>
        <v/>
      </c>
      <c r="JS154" s="256" t="str">
        <f>IFERROR(RANK(JR154,JR:JR,0)+ COUNTIF(JR$13:$JR152,JR154),"")</f>
        <v/>
      </c>
      <c r="JT154" s="240"/>
      <c r="JU154" s="240"/>
      <c r="JV154" s="240"/>
      <c r="JW154" s="240"/>
      <c r="JX154" s="240"/>
      <c r="JY154" s="240"/>
      <c r="JZ154" s="240"/>
      <c r="KA154" s="240"/>
      <c r="KB154" s="240"/>
    </row>
    <row r="155" spans="1:288" ht="24.75" customHeight="1" x14ac:dyDescent="0.35">
      <c r="A155" s="21"/>
      <c r="B155" s="236"/>
      <c r="C155" s="235"/>
      <c r="D155" s="235"/>
      <c r="E155" s="235"/>
      <c r="F155" s="21"/>
      <c r="G155" s="21"/>
      <c r="H155" s="21"/>
      <c r="I155" s="21"/>
      <c r="J155" s="21"/>
      <c r="K155" s="21"/>
      <c r="L155" s="21"/>
      <c r="M155" s="21"/>
      <c r="N155" s="21"/>
      <c r="O155" s="21"/>
      <c r="P155" s="21"/>
      <c r="Q155" s="21"/>
      <c r="R155" s="21"/>
      <c r="S155" s="21"/>
      <c r="T155" s="21"/>
      <c r="U155" s="21"/>
      <c r="V155" s="21"/>
      <c r="W155" s="21"/>
      <c r="X155" s="21"/>
      <c r="Y155" s="236"/>
      <c r="Z155" s="235"/>
      <c r="AA155" s="235"/>
      <c r="AB155" s="235"/>
      <c r="AC155" s="21"/>
      <c r="AD155" s="21"/>
      <c r="AE155" s="21"/>
      <c r="AF155" s="21"/>
      <c r="AG155" s="21"/>
      <c r="AH155" s="21"/>
      <c r="AI155" s="21"/>
      <c r="AJ155" s="21"/>
      <c r="AK155" s="21"/>
      <c r="AL155" s="21"/>
      <c r="AM155" s="21"/>
      <c r="AN155" s="21"/>
      <c r="AO155" s="21"/>
      <c r="AP155" s="21"/>
      <c r="AQ155" s="21"/>
      <c r="AR155" s="21"/>
      <c r="AS155" s="21"/>
      <c r="AT155" s="21"/>
      <c r="AU155" s="21"/>
      <c r="AV155" s="21"/>
      <c r="AW155" s="235"/>
      <c r="AX155" s="235"/>
      <c r="AY155" s="236"/>
      <c r="AZ155" s="21"/>
      <c r="BA155" s="21"/>
      <c r="BB155" s="21"/>
      <c r="BC155" s="21"/>
      <c r="BD155" s="21"/>
      <c r="BE155" s="21"/>
      <c r="BF155" s="21"/>
      <c r="BG155" s="21"/>
      <c r="BH155" s="21"/>
      <c r="BI155" s="21"/>
      <c r="BJ155" s="21"/>
      <c r="BK155" s="21"/>
      <c r="BL155" s="21"/>
      <c r="BM155" s="21"/>
      <c r="BN155" s="21"/>
      <c r="BO155" s="21"/>
      <c r="BP155" s="21"/>
      <c r="BQ155" s="21"/>
      <c r="BR155" s="21"/>
      <c r="BS155" s="21"/>
      <c r="BT155" s="235"/>
      <c r="BU155" s="235"/>
      <c r="BV155" s="236"/>
      <c r="BW155" s="21"/>
      <c r="BX155" s="21"/>
      <c r="BY155" s="21"/>
      <c r="BZ155" s="21"/>
      <c r="CA155" s="21"/>
      <c r="CB155" s="21"/>
      <c r="CC155" s="21"/>
      <c r="CD155" s="21"/>
      <c r="CE155" s="21"/>
      <c r="CF155" s="21"/>
      <c r="CG155" s="21"/>
      <c r="CH155" s="21"/>
      <c r="CI155" s="21"/>
      <c r="CJ155" s="21"/>
      <c r="CK155" s="21"/>
      <c r="CL155" s="21"/>
      <c r="CM155" s="21"/>
      <c r="CN155" s="21"/>
      <c r="CO155" s="21"/>
      <c r="CP155" s="236"/>
      <c r="CQ155" s="235"/>
      <c r="CR155" s="235"/>
      <c r="CS155" s="235"/>
      <c r="CT155" s="21"/>
      <c r="CU155" s="21"/>
      <c r="CV155" s="21"/>
      <c r="CW155" s="21"/>
      <c r="CX155" s="21"/>
      <c r="CY155" s="21"/>
      <c r="CZ155" s="21"/>
      <c r="DA155" s="21"/>
      <c r="DB155" s="21"/>
      <c r="DC155" s="21"/>
      <c r="DD155" s="21"/>
      <c r="DE155" s="21"/>
      <c r="DF155" s="21"/>
      <c r="DG155" s="21"/>
      <c r="DH155" s="21"/>
      <c r="DI155" s="21"/>
      <c r="DJ155" s="21"/>
      <c r="DK155" s="21"/>
      <c r="DL155" s="21"/>
      <c r="DM155" s="236"/>
      <c r="DN155" s="235"/>
      <c r="DO155" s="235"/>
      <c r="DP155" s="235"/>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54" t="str">
        <f>IFERROR(IF(AND('Classificação geral'!$H147="FEM",'Classificação geral'!$I147=1,'Classificação geral'!$F147="Mini"),'Classificação geral'!$A147,""),"")</f>
        <v/>
      </c>
      <c r="EV155" s="254" t="str">
        <f>IFERROR(IF(AND('Classificação geral'!$H147="FEM",'Classificação geral'!$I147=1,'Classificação geral'!F147="Mini"),'Classificação geral'!$B147,""),"")</f>
        <v/>
      </c>
      <c r="EW155" s="255" t="str">
        <f>IF($EV155='Classificação geral'!$B147,'Classificação geral'!$C147,"")</f>
        <v/>
      </c>
      <c r="EX155" s="255" t="str">
        <f>IF($EV155='Classificação geral'!$B147,'Classificação geral'!$D147,"")</f>
        <v/>
      </c>
      <c r="EY155" s="255" t="str">
        <f>IF($EV155='Classificação geral'!$B147,'Classificação geral'!$H147,"")</f>
        <v/>
      </c>
      <c r="EZ155" s="255" t="str">
        <f>IF($EY155='Classificação geral'!$H147,'Classificação geral'!$I147,"")</f>
        <v/>
      </c>
      <c r="FA155" s="255" t="str">
        <f>IF($EZ155='Classificação geral'!$I147,'Classificação geral'!$N147,"")</f>
        <v/>
      </c>
      <c r="FB155" s="255" t="str">
        <f>IF($EZ155='Classificação geral'!$I147,'Classificação geral'!$Q147,"")</f>
        <v/>
      </c>
      <c r="FC155" s="255" t="str">
        <f>IF($EZ155='Classificação geral'!$I147,'Classificação geral'!$R147,"")</f>
        <v/>
      </c>
      <c r="FD155" s="255" t="str">
        <f>IF($EZ155='Classificação geral'!$I147,'Classificação geral'!$J147,"")</f>
        <v/>
      </c>
      <c r="FE155" s="255" t="str">
        <f>IF($EZ155='Classificação geral'!$I147,'Classificação geral'!$S147,"")</f>
        <v/>
      </c>
      <c r="FF155" s="255" t="str">
        <f>IF($EZ155='Classificação geral'!$I147,'Classificação geral'!$U147,"")</f>
        <v/>
      </c>
      <c r="FG155" s="255" t="str">
        <f>IF($EZ155='Classificação geral'!$I147,'Classificação geral'!$V147,"")</f>
        <v/>
      </c>
      <c r="FH155" s="255" t="str">
        <f>IF($EZ155='Classificação geral'!$I147,'Classificação geral'!$K147,"")</f>
        <v/>
      </c>
      <c r="FI155" s="255" t="str">
        <f>IF($EZ155='Classificação geral'!$I147,'Classificação geral'!$W147,"")</f>
        <v/>
      </c>
      <c r="FJ155" s="255" t="str">
        <f>IF($EZ155='Classificação geral'!$I147,'Classificação geral'!$Y147,"")</f>
        <v/>
      </c>
      <c r="FK155" s="255" t="str">
        <f>IF($EZ155='Classificação geral'!$I147,'Classificação geral'!$Z147,"")</f>
        <v/>
      </c>
      <c r="FL155" s="255" t="str">
        <f>IF($EZ155='Classificação geral'!$I147,'Classificação geral'!$L147,"")</f>
        <v/>
      </c>
      <c r="FM155" s="255" t="str">
        <f>IF($EZ155='Classificação geral'!$I147,'Classificação geral'!$M147,"")</f>
        <v/>
      </c>
      <c r="FN155" s="255" t="str">
        <f>IF($EZ155='Classificação geral'!$I147,'Classificação geral'!$AG147,"")</f>
        <v/>
      </c>
      <c r="FO155" s="256" t="str">
        <f>IFERROR(RANK(FN155,FN:FN,0)+ COUNTIF($FN$13:FN154,FN155),"")</f>
        <v/>
      </c>
      <c r="FP155" s="244"/>
      <c r="FQ155" s="254" t="str">
        <f>IFERROR(IF(AND('Classificação geral'!$H147="mas",'Classificação geral'!$I147=1,'Classificação geral'!$F147="Mini"),'Classificação geral'!$A147,""),"")</f>
        <v/>
      </c>
      <c r="FR155" s="254" t="str">
        <f>IFERROR(IF(AND('Classificação geral'!$H147="mas",'Classificação geral'!$I147=1,'Classificação geral'!$F147="Mini"),'Classificação geral'!$B147,""),"")</f>
        <v/>
      </c>
      <c r="FS155" s="255" t="str">
        <f>IF($FR155='Classificação geral'!$B147,'Classificação geral'!$C147,"")</f>
        <v/>
      </c>
      <c r="FT155" s="255" t="str">
        <f>IF($FR155='Classificação geral'!$B147,'Classificação geral'!$D147,"")</f>
        <v/>
      </c>
      <c r="FU155" s="255" t="str">
        <f>IF($FR155='Classificação geral'!$B147,'Classificação geral'!$H147,"")</f>
        <v/>
      </c>
      <c r="FV155" s="254" t="str">
        <f>IFERROR(IF(AND($FU155="mas",'Classificação geral'!$I147=1),'Classificação geral'!I147,""),"")</f>
        <v/>
      </c>
      <c r="FW155" s="254" t="str">
        <f>IFERROR(IF(AND($FU155="mas",'Classificação geral'!$I147=1),'Classificação geral'!N147,""),"")</f>
        <v/>
      </c>
      <c r="FX155" s="254" t="str">
        <f>IFERROR(IF(AND($FU155="mas",'Classificação geral'!$I147=1),'Classificação geral'!Q147,""),"")</f>
        <v/>
      </c>
      <c r="FY155" s="254" t="str">
        <f>IFERROR(IF(AND($FU155="mas",'Classificação geral'!$I147=1),'Classificação geral'!R147,""),"")</f>
        <v/>
      </c>
      <c r="FZ155" s="254" t="str">
        <f>IFERROR(IF(AND($FU155="mas",'Classificação geral'!$I147=1),'Classificação geral'!J147,""),"")</f>
        <v/>
      </c>
      <c r="GA155" s="254" t="str">
        <f>IFERROR(IF(AND($FU155="mas",'Classificação geral'!$I147=1),'Classificação geral'!S147,""),"")</f>
        <v/>
      </c>
      <c r="GB155" s="254" t="str">
        <f>IFERROR(IF(AND($FU155="mas",'Classificação geral'!$I147=1),'Classificação geral'!U147,""),"")</f>
        <v/>
      </c>
      <c r="GC155" s="254" t="str">
        <f>IFERROR(IF(AND($FU155="mas",'Classificação geral'!$I147=1),'Classificação geral'!V147,""),"")</f>
        <v/>
      </c>
      <c r="GD155" s="254" t="str">
        <f>IFERROR(IF(AND($FU155="mas",'Classificação geral'!$I147=1),'Classificação geral'!K147,""),"")</f>
        <v/>
      </c>
      <c r="GE155" s="254" t="str">
        <f>IFERROR(IF(AND($FU155="mas",'Classificação geral'!$I147=1),'Classificação geral'!W147,""),"")</f>
        <v/>
      </c>
      <c r="GF155" s="254" t="str">
        <f>IFERROR(IF(AND($FU155="mas",'Classificação geral'!$I147=1),'Classificação geral'!Y147,""),"")</f>
        <v/>
      </c>
      <c r="GG155" s="254" t="str">
        <f>IFERROR(IF(AND($FU155="mas",'Classificação geral'!$I147=1),'Classificação geral'!Z147,""),"")</f>
        <v/>
      </c>
      <c r="GH155" s="254" t="str">
        <f>IFERROR(IF(AND($FU155="mas",'Classificação geral'!$I147=1),'Classificação geral'!L147,""),"")</f>
        <v/>
      </c>
      <c r="GI155" s="254" t="str">
        <f>IFERROR(IF(AND($FU155="mas",'Classificação geral'!$I147=1),'Classificação geral'!M147,""),"")</f>
        <v/>
      </c>
      <c r="GJ155" s="302" t="str">
        <f>IFERROR(IF(AND($FU155="mas",'Classificação geral'!$I147=1),'Classificação geral'!AG147,""),"")</f>
        <v/>
      </c>
      <c r="GK155" s="256" t="str">
        <f>IFERROR(RANK(GJ155,GJ:GJ,0)+ COUNTIF($GJ$13:GJ154,GJ155),"")</f>
        <v/>
      </c>
      <c r="GL155" s="244"/>
      <c r="GM155" s="254" t="str">
        <f>IFERROR(IF(AND('Classificação geral'!$H147="fem",'Classificação geral'!$I147=2,'Classificação geral'!$F147="Mini"),'Classificação geral'!$A147,""),"")</f>
        <v/>
      </c>
      <c r="GN155" s="254" t="str">
        <f>IFERROR(IF(AND('Classificação geral'!$H147="fem",'Classificação geral'!$I147=2,'Classificação geral'!$F147="Mini"),'Classificação geral'!$B147,""),"")</f>
        <v/>
      </c>
      <c r="GO155" s="255" t="str">
        <f>IF($GN155='Classificação geral'!$B147,'Classificação geral'!$C147,"")</f>
        <v/>
      </c>
      <c r="GP155" s="255" t="str">
        <f>IF($GN155='Classificação geral'!$B147,'Classificação geral'!$D147,"")</f>
        <v/>
      </c>
      <c r="GQ155" s="255" t="str">
        <f>IF($GN155='Classificação geral'!$B147,'Classificação geral'!$H147,"")</f>
        <v/>
      </c>
      <c r="GR155" s="254" t="str">
        <f>IFERROR(IF(AND($GQ155="fem",'Classificação geral'!$I147=2),'Classificação geral'!I147,""),"")</f>
        <v/>
      </c>
      <c r="GS155" s="254" t="str">
        <f>IFERROR(IF(AND($GQ155="fem",'Classificação geral'!$I147=2),'Classificação geral'!N147,""),"")</f>
        <v/>
      </c>
      <c r="GT155" s="254" t="str">
        <f>IFERROR(IF(AND($GQ155="fem",'Classificação geral'!$I147=2),'Classificação geral'!Q147,""),"")</f>
        <v/>
      </c>
      <c r="GU155" s="254" t="str">
        <f>IFERROR(IF(AND($GQ155="fem",'Classificação geral'!$I147=2),'Classificação geral'!R147,""),"")</f>
        <v/>
      </c>
      <c r="GV155" s="254" t="str">
        <f>IFERROR(IF(AND($GQ155="fem",'Classificação geral'!$I147=2),'Classificação geral'!J147,""),"")</f>
        <v/>
      </c>
      <c r="GW155" s="254" t="str">
        <f>IFERROR(IF(AND($GQ155="fem",'Classificação geral'!$I147=2),'Classificação geral'!S147,""),"")</f>
        <v/>
      </c>
      <c r="GX155" s="254" t="str">
        <f>IFERROR(IF(AND($GQ155="fem",'Classificação geral'!$I147=2),'Classificação geral'!U147,""),"")</f>
        <v/>
      </c>
      <c r="GY155" s="254" t="str">
        <f>IFERROR(IF(AND($GQ155="fem",'Classificação geral'!$I147=2),'Classificação geral'!V147,""),"")</f>
        <v/>
      </c>
      <c r="GZ155" s="254" t="str">
        <f>IFERROR(IF(AND($GQ155="fem",'Classificação geral'!$I147=2),'Classificação geral'!K147,""),"")</f>
        <v/>
      </c>
      <c r="HA155" s="254" t="str">
        <f>IFERROR(IF(AND($GQ155="fem",'Classificação geral'!$I147=2),'Classificação geral'!W147,""),"")</f>
        <v/>
      </c>
      <c r="HB155" s="254" t="str">
        <f>IFERROR(IF(AND($GQ155="fem",'Classificação geral'!$I147=2),'Classificação geral'!Y147,""),"")</f>
        <v/>
      </c>
      <c r="HC155" s="254" t="str">
        <f>IFERROR(IF(AND($GQ155="fem",'Classificação geral'!$I147=2),'Classificação geral'!Z147,""),"")</f>
        <v/>
      </c>
      <c r="HD155" s="254" t="str">
        <f>IFERROR(IF(AND($GQ155="fem",'Classificação geral'!$I147=2),'Classificação geral'!L147,""),"")</f>
        <v/>
      </c>
      <c r="HE155" s="254" t="str">
        <f>IFERROR(IF(AND($GQ155="fem",'Classificação geral'!$I147=2),'Classificação geral'!M147,""),"")</f>
        <v/>
      </c>
      <c r="HF155" s="254" t="str">
        <f>IFERROR(IF(AND($GQ155="fem",'Classificação geral'!$I147=2),'Classificação geral'!AG147,""),"")</f>
        <v/>
      </c>
      <c r="HG155" s="256" t="str">
        <f>IFERROR(RANK(HF155,HF:HF,0)+ COUNTIF(HF$13:$HF153,HF155),"")</f>
        <v/>
      </c>
      <c r="HH155" s="244"/>
      <c r="HI155" s="254" t="str">
        <f>IFERROR(IF(AND('Classificação geral'!$H147="mas",'Classificação geral'!$I147=2,'Classificação geral'!$F147="Mini"),'Classificação geral'!$A147,""),"")</f>
        <v/>
      </c>
      <c r="HJ155" s="254" t="str">
        <f>IFERROR(IF(AND('Classificação geral'!$H147="mas",'Classificação geral'!$I147=2,'Classificação geral'!$F147="Mini"),'Classificação geral'!$B147,""),"")</f>
        <v/>
      </c>
      <c r="HK155" s="255" t="str">
        <f>IF($HJ155='Classificação geral'!$B147,'Classificação geral'!$C147,"")</f>
        <v/>
      </c>
      <c r="HL155" s="255" t="str">
        <f>IF($HJ155='Classificação geral'!$B147,'Classificação geral'!$D147,"")</f>
        <v/>
      </c>
      <c r="HM155" s="255" t="str">
        <f>IF($HJ155='Classificação geral'!$B147,'Classificação geral'!$H147,"")</f>
        <v/>
      </c>
      <c r="HN155" s="254" t="str">
        <f>IFERROR(IF(AND($HM155="mas",'Classificação geral'!$I147=2),'Classificação geral'!I147,""),"")</f>
        <v/>
      </c>
      <c r="HO155" s="254" t="str">
        <f>IFERROR(IF(AND($HM155="mas",'Classificação geral'!$I147=2),'Classificação geral'!N147,""),"")</f>
        <v/>
      </c>
      <c r="HP155" s="254" t="str">
        <f>IFERROR(IF(AND($HM155="mas",'Classificação geral'!$I147=2),'Classificação geral'!Q147,""),"")</f>
        <v/>
      </c>
      <c r="HQ155" s="254" t="str">
        <f>IFERROR(IF(AND($HM155="mas",'Classificação geral'!$I147=2),'Classificação geral'!R147,""),"")</f>
        <v/>
      </c>
      <c r="HR155" s="254" t="str">
        <f>IFERROR(IF(AND($HM155="mas",'Classificação geral'!$I147=2),'Classificação geral'!J147,""),"")</f>
        <v/>
      </c>
      <c r="HS155" s="254" t="str">
        <f>IFERROR(IF(AND($HM155="mas",'Classificação geral'!$I147=2),'Classificação geral'!S147,""),"")</f>
        <v/>
      </c>
      <c r="HT155" s="254" t="str">
        <f>IFERROR(IF(AND($HM155="mas",'Classificação geral'!$I147=2),'Classificação geral'!U147,""),"")</f>
        <v/>
      </c>
      <c r="HU155" s="254" t="str">
        <f>IFERROR(IF(AND($HM155="mas",'Classificação geral'!$I147=2),'Classificação geral'!V147,""),"")</f>
        <v/>
      </c>
      <c r="HV155" s="254" t="str">
        <f>IFERROR(IF(AND($HM155="mas",'Classificação geral'!$I147=2),'Classificação geral'!J147,""),"")</f>
        <v/>
      </c>
      <c r="HW155" s="254" t="str">
        <f>IFERROR(IF(AND($HM155="mas",'Classificação geral'!$I147=2),'Classificação geral'!W147,""),"")</f>
        <v/>
      </c>
      <c r="HX155" s="254" t="str">
        <f>IFERROR(IF(AND($HM155="mas",'Classificação geral'!$I147=2),'Classificação geral'!Y147,""),"")</f>
        <v/>
      </c>
      <c r="HY155" s="254" t="str">
        <f>IFERROR(IF(AND($HM155="mas",'Classificação geral'!$I147=2),'Classificação geral'!Z147,""),"")</f>
        <v/>
      </c>
      <c r="HZ155" s="254" t="str">
        <f>IFERROR(IF(AND($HM155="mas",'Classificação geral'!$I147=2),'Classificação geral'!L147,""),"")</f>
        <v/>
      </c>
      <c r="IA155" s="254" t="str">
        <f>IFERROR(IF(AND($HM155="mas",'Classificação geral'!$I147=2),'Classificação geral'!$AG147,""),"")</f>
        <v/>
      </c>
      <c r="IB155" s="256" t="str">
        <f>IFERROR(RANK(IA155,IA:IA,0)+ COUNTIF($IA$13:IA$13,IA155),"")</f>
        <v/>
      </c>
      <c r="IC155" s="244"/>
      <c r="ID155" s="254" t="str">
        <f>IFERROR(IF(AND('Classificação geral'!$H147="fem",'Classificação geral'!$I147=3,'Classificação geral'!$F147="Mini"),'Classificação geral'!$A147,""),"")</f>
        <v/>
      </c>
      <c r="IE155" s="254" t="str">
        <f>IFERROR(IF(AND('Classificação geral'!$H147="fem",'Classificação geral'!$I147=3,'Classificação geral'!$F147="Mini"),'Classificação geral'!$B147,""),"")</f>
        <v/>
      </c>
      <c r="IF155" s="255" t="str">
        <f>IF($IE155='Classificação geral'!$B147,'Classificação geral'!$C147,"")</f>
        <v/>
      </c>
      <c r="IG155" s="255" t="str">
        <f>IF($IE155='Classificação geral'!$B147,'Classificação geral'!$D147,"")</f>
        <v/>
      </c>
      <c r="IH155" s="255" t="str">
        <f>IF($IE155='Classificação geral'!$B147,'Classificação geral'!$H147,"")</f>
        <v/>
      </c>
      <c r="II155" s="255" t="str">
        <f>IF($IH155='Classificação geral'!$H147,'Classificação geral'!$I147,"")</f>
        <v/>
      </c>
      <c r="IJ155" s="255" t="str">
        <f>IF($II155='Classificação geral'!$I147,'Classificação geral'!$N147,"")</f>
        <v/>
      </c>
      <c r="IK155" s="255" t="str">
        <f>IF($II155='Classificação geral'!$I147,'Classificação geral'!$Q147,"")</f>
        <v/>
      </c>
      <c r="IL155" s="255" t="str">
        <f>IF($II155='Classificação geral'!$I147,'Classificação geral'!$R147,"")</f>
        <v/>
      </c>
      <c r="IM155" s="255" t="str">
        <f>IF($II155='Classificação geral'!$I147,'Classificação geral'!$J147,"")</f>
        <v/>
      </c>
      <c r="IN155" s="255" t="str">
        <f>IF($II155='Classificação geral'!$I147,'Classificação geral'!$S147,"")</f>
        <v/>
      </c>
      <c r="IO155" s="255" t="str">
        <f>IF($II155='Classificação geral'!$I147,'Classificação geral'!$U147,"")</f>
        <v/>
      </c>
      <c r="IP155" s="255" t="str">
        <f>IF($II155='Classificação geral'!$I147,'Classificação geral'!$V147,"")</f>
        <v/>
      </c>
      <c r="IQ155" s="255" t="str">
        <f>IF($II155='Classificação geral'!$I147,'Classificação geral'!$K147,"")</f>
        <v/>
      </c>
      <c r="IR155" s="255" t="str">
        <f>IF($II155='Classificação geral'!$I147,'Classificação geral'!$W147,"")</f>
        <v/>
      </c>
      <c r="IS155" s="255" t="str">
        <f>IF($II155='Classificação geral'!$I147,'Classificação geral'!$Y147,"")</f>
        <v/>
      </c>
      <c r="IT155" s="255" t="str">
        <f>IF($II155='Classificação geral'!$I147,'Classificação geral'!$Z147,"")</f>
        <v/>
      </c>
      <c r="IU155" s="255" t="str">
        <f>IF($II155='Classificação geral'!$I147,'Classificação geral'!$L147,"")</f>
        <v/>
      </c>
      <c r="IV155" s="255" t="str">
        <f>IF($II155='Classificação geral'!$I147,'Classificação geral'!$M147,"")</f>
        <v/>
      </c>
      <c r="IW155" s="255" t="str">
        <f>IF($II155='Classificação geral'!$I147,'Classificação geral'!$AG147,"")</f>
        <v/>
      </c>
      <c r="IX155" s="256" t="str">
        <f>IFERROR(RANK(IW155,IW:IW,0)+ COUNTIF($IW$13:IW153,IW155),"")</f>
        <v/>
      </c>
      <c r="IY155" s="244"/>
      <c r="IZ155" s="254" t="str">
        <f>IFERROR(IF(AND('Classificação geral'!$H147="mas",'Classificação geral'!$I147=3,'Classificação geral'!$F147="Mini"),'Classificação geral'!$A147,""),"")</f>
        <v/>
      </c>
      <c r="JA155" s="254" t="str">
        <f>IFERROR(IF(AND('Classificação geral'!$H147="mas",'Classificação geral'!$I147=3,'Classificação geral'!$F147="Mini"),'Classificação geral'!$B147,""),"")</f>
        <v/>
      </c>
      <c r="JB155" s="255" t="str">
        <f>IF($JA155='Classificação geral'!$B147,'Classificação geral'!$C147,"")</f>
        <v/>
      </c>
      <c r="JC155" s="255" t="str">
        <f>IF($JA155='Classificação geral'!$B147,'Classificação geral'!$D147,"")</f>
        <v/>
      </c>
      <c r="JD155" s="255" t="str">
        <f>IF($JA155='Classificação geral'!$B147,'Classificação geral'!$H147,"")</f>
        <v/>
      </c>
      <c r="JE155" s="254" t="str">
        <f>IFERROR(IF(AND($JD155="mas",'Classificação geral'!$I147=3),'Classificação geral'!I147,""),"")</f>
        <v/>
      </c>
      <c r="JF155" s="254" t="str">
        <f>IFERROR(IF(AND($JD155="mas",'Classificação geral'!$I147=3),'Classificação geral'!N147,""),"")</f>
        <v/>
      </c>
      <c r="JG155" s="254" t="str">
        <f>IFERROR(IF(AND($JD155="mas",'Classificação geral'!$I147=3),'Classificação geral'!Q147,""),"")</f>
        <v/>
      </c>
      <c r="JH155" s="254" t="str">
        <f>IFERROR(IF(AND($JD155="mas",'Classificação geral'!$I147=3),'Classificação geral'!R147,""),"")</f>
        <v/>
      </c>
      <c r="JI155" s="254" t="str">
        <f>IFERROR(IF(AND($JD155="mas",'Classificação geral'!$I147=3),'Classificação geral'!J147,""),"")</f>
        <v/>
      </c>
      <c r="JJ155" s="254" t="str">
        <f>IFERROR(IF(AND($JD155="mas",'Classificação geral'!$I147=3),'Classificação geral'!S147,""),"")</f>
        <v/>
      </c>
      <c r="JK155" s="254" t="str">
        <f>IFERROR(IF(AND($JD155="mas",'Classificação geral'!$I147=3),'Classificação geral'!U147,""),"")</f>
        <v/>
      </c>
      <c r="JL155" s="254" t="str">
        <f>IFERROR(IF(AND($JD155="mas",'Classificação geral'!$I147=3),'Classificação geral'!V147,""),"")</f>
        <v/>
      </c>
      <c r="JM155" s="254" t="str">
        <f>IFERROR(IF(AND($JD155="mas",'Classificação geral'!$I147=3),'Classificação geral'!K147,""),"")</f>
        <v/>
      </c>
      <c r="JN155" s="254" t="str">
        <f>IFERROR(IF(AND($JD155="mas",'Classificação geral'!$I147=3),'Classificação geral'!W147,""),"")</f>
        <v/>
      </c>
      <c r="JO155" s="254" t="str">
        <f>IFERROR(IF(AND($JD155="mas",'Classificação geral'!$I147=3),'Classificação geral'!Y147,""),"")</f>
        <v/>
      </c>
      <c r="JP155" s="254" t="str">
        <f>IFERROR(IF(AND($JD155="mas",'Classificação geral'!$I147=3),'Classificação geral'!Z147,""),"")</f>
        <v/>
      </c>
      <c r="JQ155" s="254" t="str">
        <f>IFERROR(IF(AND($JD155="mas",'Classificação geral'!$I147=3),'Classificação geral'!L147,""),"")</f>
        <v/>
      </c>
      <c r="JR155" s="254" t="str">
        <f>IFERROR(IF(AND($JD155="mas",'Classificação geral'!$I147=3),'Classificação geral'!$AG147,""),"")</f>
        <v/>
      </c>
      <c r="JS155" s="256" t="str">
        <f>IFERROR(RANK(JR155,JR:JR,0)+ COUNTIF(JR$13:$JR153,JR155),"")</f>
        <v/>
      </c>
      <c r="JT155" s="240"/>
      <c r="JU155" s="240"/>
      <c r="JV155" s="240"/>
      <c r="JW155" s="240"/>
      <c r="JX155" s="240"/>
      <c r="JY155" s="240"/>
      <c r="JZ155" s="240"/>
      <c r="KA155" s="240"/>
      <c r="KB155" s="240"/>
    </row>
    <row r="156" spans="1:288" ht="24.75" customHeight="1" x14ac:dyDescent="0.35">
      <c r="A156" s="21"/>
      <c r="B156" s="236"/>
      <c r="C156" s="235"/>
      <c r="D156" s="235"/>
      <c r="E156" s="235"/>
      <c r="F156" s="21"/>
      <c r="G156" s="21"/>
      <c r="H156" s="21"/>
      <c r="I156" s="21"/>
      <c r="J156" s="21"/>
      <c r="K156" s="21"/>
      <c r="L156" s="21"/>
      <c r="M156" s="21"/>
      <c r="N156" s="21"/>
      <c r="O156" s="21"/>
      <c r="P156" s="21"/>
      <c r="Q156" s="21"/>
      <c r="R156" s="21"/>
      <c r="S156" s="21"/>
      <c r="T156" s="21"/>
      <c r="U156" s="21"/>
      <c r="V156" s="21"/>
      <c r="W156" s="21"/>
      <c r="X156" s="21"/>
      <c r="Y156" s="236"/>
      <c r="Z156" s="235"/>
      <c r="AA156" s="235"/>
      <c r="AB156" s="235"/>
      <c r="AC156" s="21"/>
      <c r="AD156" s="21"/>
      <c r="AE156" s="21"/>
      <c r="AF156" s="21"/>
      <c r="AG156" s="21"/>
      <c r="AH156" s="21"/>
      <c r="AI156" s="21"/>
      <c r="AJ156" s="21"/>
      <c r="AK156" s="21"/>
      <c r="AL156" s="21"/>
      <c r="AM156" s="21"/>
      <c r="AN156" s="21"/>
      <c r="AO156" s="21"/>
      <c r="AP156" s="21"/>
      <c r="AQ156" s="21"/>
      <c r="AR156" s="21"/>
      <c r="AS156" s="21"/>
      <c r="AT156" s="21"/>
      <c r="AU156" s="21"/>
      <c r="AV156" s="21"/>
      <c r="AW156" s="235"/>
      <c r="AX156" s="235"/>
      <c r="AY156" s="236"/>
      <c r="AZ156" s="21"/>
      <c r="BA156" s="21"/>
      <c r="BB156" s="21"/>
      <c r="BC156" s="21"/>
      <c r="BD156" s="21"/>
      <c r="BE156" s="21"/>
      <c r="BF156" s="21"/>
      <c r="BG156" s="21"/>
      <c r="BH156" s="21"/>
      <c r="BI156" s="21"/>
      <c r="BJ156" s="21"/>
      <c r="BK156" s="21"/>
      <c r="BL156" s="21"/>
      <c r="BM156" s="21"/>
      <c r="BN156" s="21"/>
      <c r="BO156" s="21"/>
      <c r="BP156" s="21"/>
      <c r="BQ156" s="21"/>
      <c r="BR156" s="21"/>
      <c r="BS156" s="21"/>
      <c r="BT156" s="235"/>
      <c r="BU156" s="235"/>
      <c r="BV156" s="236"/>
      <c r="BW156" s="21"/>
      <c r="BX156" s="21"/>
      <c r="BY156" s="21"/>
      <c r="BZ156" s="21"/>
      <c r="CA156" s="21"/>
      <c r="CB156" s="21"/>
      <c r="CC156" s="21"/>
      <c r="CD156" s="21"/>
      <c r="CE156" s="21"/>
      <c r="CF156" s="21"/>
      <c r="CG156" s="21"/>
      <c r="CH156" s="21"/>
      <c r="CI156" s="21"/>
      <c r="CJ156" s="21"/>
      <c r="CK156" s="21"/>
      <c r="CL156" s="21"/>
      <c r="CM156" s="21"/>
      <c r="CN156" s="21"/>
      <c r="CO156" s="21"/>
      <c r="CP156" s="236"/>
      <c r="CQ156" s="235"/>
      <c r="CR156" s="235"/>
      <c r="CS156" s="235"/>
      <c r="CT156" s="21"/>
      <c r="CU156" s="21"/>
      <c r="CV156" s="21"/>
      <c r="CW156" s="21"/>
      <c r="CX156" s="21"/>
      <c r="CY156" s="21"/>
      <c r="CZ156" s="21"/>
      <c r="DA156" s="21"/>
      <c r="DB156" s="21"/>
      <c r="DC156" s="21"/>
      <c r="DD156" s="21"/>
      <c r="DE156" s="21"/>
      <c r="DF156" s="21"/>
      <c r="DG156" s="21"/>
      <c r="DH156" s="21"/>
      <c r="DI156" s="21"/>
      <c r="DJ156" s="21"/>
      <c r="DK156" s="21"/>
      <c r="DL156" s="21"/>
      <c r="DM156" s="236"/>
      <c r="DN156" s="235"/>
      <c r="DO156" s="235"/>
      <c r="DP156" s="235"/>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54" t="str">
        <f>IFERROR(IF(AND('Classificação geral'!$H148="FEM",'Classificação geral'!$I148=1,'Classificação geral'!$F148="Mini"),'Classificação geral'!$A148,""),"")</f>
        <v/>
      </c>
      <c r="EV156" s="254" t="str">
        <f>IFERROR(IF(AND('Classificação geral'!$H148="FEM",'Classificação geral'!$I148=1,'Classificação geral'!F148="Mini"),'Classificação geral'!$B148,""),"")</f>
        <v/>
      </c>
      <c r="EW156" s="255" t="str">
        <f>IF($EV156='Classificação geral'!$B148,'Classificação geral'!$C148,"")</f>
        <v/>
      </c>
      <c r="EX156" s="255" t="str">
        <f>IF($EV156='Classificação geral'!$B148,'Classificação geral'!$D148,"")</f>
        <v/>
      </c>
      <c r="EY156" s="255" t="str">
        <f>IF($EV156='Classificação geral'!$B148,'Classificação geral'!$H148,"")</f>
        <v/>
      </c>
      <c r="EZ156" s="255" t="str">
        <f>IF($EY156='Classificação geral'!$H148,'Classificação geral'!$I148,"")</f>
        <v/>
      </c>
      <c r="FA156" s="255" t="str">
        <f>IF($EZ156='Classificação geral'!$I148,'Classificação geral'!$N148,"")</f>
        <v/>
      </c>
      <c r="FB156" s="255" t="str">
        <f>IF($EZ156='Classificação geral'!$I148,'Classificação geral'!$Q148,"")</f>
        <v/>
      </c>
      <c r="FC156" s="255" t="str">
        <f>IF($EZ156='Classificação geral'!$I148,'Classificação geral'!$R148,"")</f>
        <v/>
      </c>
      <c r="FD156" s="255" t="str">
        <f>IF($EZ156='Classificação geral'!$I148,'Classificação geral'!$J148,"")</f>
        <v/>
      </c>
      <c r="FE156" s="255" t="str">
        <f>IF($EZ156='Classificação geral'!$I148,'Classificação geral'!$S148,"")</f>
        <v/>
      </c>
      <c r="FF156" s="255" t="str">
        <f>IF($EZ156='Classificação geral'!$I148,'Classificação geral'!$U148,"")</f>
        <v/>
      </c>
      <c r="FG156" s="255" t="str">
        <f>IF($EZ156='Classificação geral'!$I148,'Classificação geral'!$V148,"")</f>
        <v/>
      </c>
      <c r="FH156" s="255" t="str">
        <f>IF($EZ156='Classificação geral'!$I148,'Classificação geral'!$K148,"")</f>
        <v/>
      </c>
      <c r="FI156" s="255" t="str">
        <f>IF($EZ156='Classificação geral'!$I148,'Classificação geral'!$W148,"")</f>
        <v/>
      </c>
      <c r="FJ156" s="255" t="str">
        <f>IF($EZ156='Classificação geral'!$I148,'Classificação geral'!$Y148,"")</f>
        <v/>
      </c>
      <c r="FK156" s="255" t="str">
        <f>IF($EZ156='Classificação geral'!$I148,'Classificação geral'!$Z148,"")</f>
        <v/>
      </c>
      <c r="FL156" s="255" t="str">
        <f>IF($EZ156='Classificação geral'!$I148,'Classificação geral'!$L148,"")</f>
        <v/>
      </c>
      <c r="FM156" s="255" t="str">
        <f>IF($EZ156='Classificação geral'!$I148,'Classificação geral'!$M148,"")</f>
        <v/>
      </c>
      <c r="FN156" s="255" t="str">
        <f>IF($EZ156='Classificação geral'!$I148,'Classificação geral'!$AG148,"")</f>
        <v/>
      </c>
      <c r="FO156" s="256" t="str">
        <f>IFERROR(RANK(FN156,FN:FN,0)+ COUNTIF($FN$13:FN155,FN156),"")</f>
        <v/>
      </c>
      <c r="FP156" s="244"/>
      <c r="FQ156" s="254" t="str">
        <f>IFERROR(IF(AND('Classificação geral'!$H148="mas",'Classificação geral'!$I148=1,'Classificação geral'!$F148="Mini"),'Classificação geral'!$A148,""),"")</f>
        <v/>
      </c>
      <c r="FR156" s="254" t="str">
        <f>IFERROR(IF(AND('Classificação geral'!$H148="mas",'Classificação geral'!$I148=1,'Classificação geral'!$F148="Mini"),'Classificação geral'!$B148,""),"")</f>
        <v/>
      </c>
      <c r="FS156" s="255" t="str">
        <f>IF($FR156='Classificação geral'!$B148,'Classificação geral'!$C148,"")</f>
        <v/>
      </c>
      <c r="FT156" s="255" t="str">
        <f>IF($FR156='Classificação geral'!$B148,'Classificação geral'!$D148,"")</f>
        <v/>
      </c>
      <c r="FU156" s="255" t="str">
        <f>IF($FR156='Classificação geral'!$B148,'Classificação geral'!$H148,"")</f>
        <v/>
      </c>
      <c r="FV156" s="254" t="str">
        <f>IFERROR(IF(AND($FU156="mas",'Classificação geral'!$I148=1),'Classificação geral'!I148,""),"")</f>
        <v/>
      </c>
      <c r="FW156" s="254" t="str">
        <f>IFERROR(IF(AND($FU156="mas",'Classificação geral'!$I148=1),'Classificação geral'!N148,""),"")</f>
        <v/>
      </c>
      <c r="FX156" s="254" t="str">
        <f>IFERROR(IF(AND($FU156="mas",'Classificação geral'!$I148=1),'Classificação geral'!Q148,""),"")</f>
        <v/>
      </c>
      <c r="FY156" s="254" t="str">
        <f>IFERROR(IF(AND($FU156="mas",'Classificação geral'!$I148=1),'Classificação geral'!R148,""),"")</f>
        <v/>
      </c>
      <c r="FZ156" s="254" t="str">
        <f>IFERROR(IF(AND($FU156="mas",'Classificação geral'!$I148=1),'Classificação geral'!J148,""),"")</f>
        <v/>
      </c>
      <c r="GA156" s="254" t="str">
        <f>IFERROR(IF(AND($FU156="mas",'Classificação geral'!$I148=1),'Classificação geral'!S148,""),"")</f>
        <v/>
      </c>
      <c r="GB156" s="254" t="str">
        <f>IFERROR(IF(AND($FU156="mas",'Classificação geral'!$I148=1),'Classificação geral'!U148,""),"")</f>
        <v/>
      </c>
      <c r="GC156" s="254" t="str">
        <f>IFERROR(IF(AND($FU156="mas",'Classificação geral'!$I148=1),'Classificação geral'!V148,""),"")</f>
        <v/>
      </c>
      <c r="GD156" s="254" t="str">
        <f>IFERROR(IF(AND($FU156="mas",'Classificação geral'!$I148=1),'Classificação geral'!K148,""),"")</f>
        <v/>
      </c>
      <c r="GE156" s="254" t="str">
        <f>IFERROR(IF(AND($FU156="mas",'Classificação geral'!$I148=1),'Classificação geral'!W148,""),"")</f>
        <v/>
      </c>
      <c r="GF156" s="254" t="str">
        <f>IFERROR(IF(AND($FU156="mas",'Classificação geral'!$I148=1),'Classificação geral'!Y148,""),"")</f>
        <v/>
      </c>
      <c r="GG156" s="254" t="str">
        <f>IFERROR(IF(AND($FU156="mas",'Classificação geral'!$I148=1),'Classificação geral'!Z148,""),"")</f>
        <v/>
      </c>
      <c r="GH156" s="254" t="str">
        <f>IFERROR(IF(AND($FU156="mas",'Classificação geral'!$I148=1),'Classificação geral'!L148,""),"")</f>
        <v/>
      </c>
      <c r="GI156" s="254" t="str">
        <f>IFERROR(IF(AND($FU156="mas",'Classificação geral'!$I148=1),'Classificação geral'!M148,""),"")</f>
        <v/>
      </c>
      <c r="GJ156" s="302" t="str">
        <f>IFERROR(IF(AND($FU156="mas",'Classificação geral'!$I148=1),'Classificação geral'!AG148,""),"")</f>
        <v/>
      </c>
      <c r="GK156" s="256" t="str">
        <f>IFERROR(RANK(GJ156,GJ:GJ,0)+ COUNTIF($GJ$13:GJ155,GJ156),"")</f>
        <v/>
      </c>
      <c r="GL156" s="244"/>
      <c r="GM156" s="254" t="str">
        <f>IFERROR(IF(AND('Classificação geral'!$H148="fem",'Classificação geral'!$I148=2,'Classificação geral'!$F148="Mini"),'Classificação geral'!$A148,""),"")</f>
        <v/>
      </c>
      <c r="GN156" s="254" t="str">
        <f>IFERROR(IF(AND('Classificação geral'!$H148="fem",'Classificação geral'!$I148=2,'Classificação geral'!$F148="Mini"),'Classificação geral'!$B148,""),"")</f>
        <v/>
      </c>
      <c r="GO156" s="255" t="str">
        <f>IF($GN156='Classificação geral'!$B148,'Classificação geral'!$C148,"")</f>
        <v/>
      </c>
      <c r="GP156" s="255" t="str">
        <f>IF($GN156='Classificação geral'!$B148,'Classificação geral'!$D148,"")</f>
        <v/>
      </c>
      <c r="GQ156" s="255" t="str">
        <f>IF($GN156='Classificação geral'!$B148,'Classificação geral'!$H148,"")</f>
        <v/>
      </c>
      <c r="GR156" s="254" t="str">
        <f>IFERROR(IF(AND($GQ156="fem",'Classificação geral'!$I148=2),'Classificação geral'!I148,""),"")</f>
        <v/>
      </c>
      <c r="GS156" s="254" t="str">
        <f>IFERROR(IF(AND($GQ156="fem",'Classificação geral'!$I148=2),'Classificação geral'!N148,""),"")</f>
        <v/>
      </c>
      <c r="GT156" s="254" t="str">
        <f>IFERROR(IF(AND($GQ156="fem",'Classificação geral'!$I148=2),'Classificação geral'!Q148,""),"")</f>
        <v/>
      </c>
      <c r="GU156" s="254" t="str">
        <f>IFERROR(IF(AND($GQ156="fem",'Classificação geral'!$I148=2),'Classificação geral'!R148,""),"")</f>
        <v/>
      </c>
      <c r="GV156" s="254" t="str">
        <f>IFERROR(IF(AND($GQ156="fem",'Classificação geral'!$I148=2),'Classificação geral'!J148,""),"")</f>
        <v/>
      </c>
      <c r="GW156" s="254" t="str">
        <f>IFERROR(IF(AND($GQ156="fem",'Classificação geral'!$I148=2),'Classificação geral'!S148,""),"")</f>
        <v/>
      </c>
      <c r="GX156" s="254" t="str">
        <f>IFERROR(IF(AND($GQ156="fem",'Classificação geral'!$I148=2),'Classificação geral'!U148,""),"")</f>
        <v/>
      </c>
      <c r="GY156" s="254" t="str">
        <f>IFERROR(IF(AND($GQ156="fem",'Classificação geral'!$I148=2),'Classificação geral'!V148,""),"")</f>
        <v/>
      </c>
      <c r="GZ156" s="254" t="str">
        <f>IFERROR(IF(AND($GQ156="fem",'Classificação geral'!$I148=2),'Classificação geral'!K148,""),"")</f>
        <v/>
      </c>
      <c r="HA156" s="254" t="str">
        <f>IFERROR(IF(AND($GQ156="fem",'Classificação geral'!$I148=2),'Classificação geral'!W148,""),"")</f>
        <v/>
      </c>
      <c r="HB156" s="254" t="str">
        <f>IFERROR(IF(AND($GQ156="fem",'Classificação geral'!$I148=2),'Classificação geral'!Y148,""),"")</f>
        <v/>
      </c>
      <c r="HC156" s="254" t="str">
        <f>IFERROR(IF(AND($GQ156="fem",'Classificação geral'!$I148=2),'Classificação geral'!Z148,""),"")</f>
        <v/>
      </c>
      <c r="HD156" s="254" t="str">
        <f>IFERROR(IF(AND($GQ156="fem",'Classificação geral'!$I148=2),'Classificação geral'!L148,""),"")</f>
        <v/>
      </c>
      <c r="HE156" s="254" t="str">
        <f>IFERROR(IF(AND($GQ156="fem",'Classificação geral'!$I148=2),'Classificação geral'!M148,""),"")</f>
        <v/>
      </c>
      <c r="HF156" s="254" t="str">
        <f>IFERROR(IF(AND($GQ156="fem",'Classificação geral'!$I148=2),'Classificação geral'!AG148,""),"")</f>
        <v/>
      </c>
      <c r="HG156" s="256" t="str">
        <f>IFERROR(RANK(HF156,HF:HF,0)+ COUNTIF(HF$13:$HF154,HF156),"")</f>
        <v/>
      </c>
      <c r="HH156" s="244"/>
      <c r="HI156" s="254" t="str">
        <f>IFERROR(IF(AND('Classificação geral'!$H148="mas",'Classificação geral'!$I148=2,'Classificação geral'!$F148="Mini"),'Classificação geral'!$A148,""),"")</f>
        <v/>
      </c>
      <c r="HJ156" s="254" t="str">
        <f>IFERROR(IF(AND('Classificação geral'!$H148="mas",'Classificação geral'!$I148=2,'Classificação geral'!$F148="Mini"),'Classificação geral'!$B148,""),"")</f>
        <v/>
      </c>
      <c r="HK156" s="255" t="str">
        <f>IF($HJ156='Classificação geral'!$B148,'Classificação geral'!$C148,"")</f>
        <v/>
      </c>
      <c r="HL156" s="255" t="str">
        <f>IF($HJ156='Classificação geral'!$B148,'Classificação geral'!$D148,"")</f>
        <v/>
      </c>
      <c r="HM156" s="255" t="str">
        <f>IF($HJ156='Classificação geral'!$B148,'Classificação geral'!$H148,"")</f>
        <v/>
      </c>
      <c r="HN156" s="254" t="str">
        <f>IFERROR(IF(AND($HM156="mas",'Classificação geral'!$I148=2),'Classificação geral'!I148,""),"")</f>
        <v/>
      </c>
      <c r="HO156" s="254" t="str">
        <f>IFERROR(IF(AND($HM156="mas",'Classificação geral'!$I148=2),'Classificação geral'!N148,""),"")</f>
        <v/>
      </c>
      <c r="HP156" s="254" t="str">
        <f>IFERROR(IF(AND($HM156="mas",'Classificação geral'!$I148=2),'Classificação geral'!Q148,""),"")</f>
        <v/>
      </c>
      <c r="HQ156" s="254" t="str">
        <f>IFERROR(IF(AND($HM156="mas",'Classificação geral'!$I148=2),'Classificação geral'!R148,""),"")</f>
        <v/>
      </c>
      <c r="HR156" s="254" t="str">
        <f>IFERROR(IF(AND($HM156="mas",'Classificação geral'!$I148=2),'Classificação geral'!J148,""),"")</f>
        <v/>
      </c>
      <c r="HS156" s="254" t="str">
        <f>IFERROR(IF(AND($HM156="mas",'Classificação geral'!$I148=2),'Classificação geral'!S148,""),"")</f>
        <v/>
      </c>
      <c r="HT156" s="254" t="str">
        <f>IFERROR(IF(AND($HM156="mas",'Classificação geral'!$I148=2),'Classificação geral'!U148,""),"")</f>
        <v/>
      </c>
      <c r="HU156" s="254" t="str">
        <f>IFERROR(IF(AND($HM156="mas",'Classificação geral'!$I148=2),'Classificação geral'!V148,""),"")</f>
        <v/>
      </c>
      <c r="HV156" s="254" t="str">
        <f>IFERROR(IF(AND($HM156="mas",'Classificação geral'!$I148=2),'Classificação geral'!J148,""),"")</f>
        <v/>
      </c>
      <c r="HW156" s="254" t="str">
        <f>IFERROR(IF(AND($HM156="mas",'Classificação geral'!$I148=2),'Classificação geral'!W148,""),"")</f>
        <v/>
      </c>
      <c r="HX156" s="254" t="str">
        <f>IFERROR(IF(AND($HM156="mas",'Classificação geral'!$I148=2),'Classificação geral'!Y148,""),"")</f>
        <v/>
      </c>
      <c r="HY156" s="254" t="str">
        <f>IFERROR(IF(AND($HM156="mas",'Classificação geral'!$I148=2),'Classificação geral'!Z148,""),"")</f>
        <v/>
      </c>
      <c r="HZ156" s="254" t="str">
        <f>IFERROR(IF(AND($HM156="mas",'Classificação geral'!$I148=2),'Classificação geral'!L148,""),"")</f>
        <v/>
      </c>
      <c r="IA156" s="254" t="str">
        <f>IFERROR(IF(AND($HM156="mas",'Classificação geral'!$I148=2),'Classificação geral'!$AG148,""),"")</f>
        <v/>
      </c>
      <c r="IB156" s="256" t="str">
        <f>IFERROR(RANK(IA156,IA:IA,0)+ COUNTIF($IA$13:IA$13,IA156),"")</f>
        <v/>
      </c>
      <c r="IC156" s="244"/>
      <c r="ID156" s="254" t="str">
        <f>IFERROR(IF(AND('Classificação geral'!$H148="fem",'Classificação geral'!$I148=3,'Classificação geral'!$F148="Mini"),'Classificação geral'!$A148,""),"")</f>
        <v/>
      </c>
      <c r="IE156" s="254" t="str">
        <f>IFERROR(IF(AND('Classificação geral'!$H148="fem",'Classificação geral'!$I148=3,'Classificação geral'!$F148="Mini"),'Classificação geral'!$B148,""),"")</f>
        <v/>
      </c>
      <c r="IF156" s="255" t="str">
        <f>IF($IE156='Classificação geral'!$B148,'Classificação geral'!$C148,"")</f>
        <v/>
      </c>
      <c r="IG156" s="255" t="str">
        <f>IF($IE156='Classificação geral'!$B148,'Classificação geral'!$D148,"")</f>
        <v/>
      </c>
      <c r="IH156" s="255" t="str">
        <f>IF($IE156='Classificação geral'!$B148,'Classificação geral'!$H148,"")</f>
        <v/>
      </c>
      <c r="II156" s="255" t="str">
        <f>IF($IH156='Classificação geral'!$H148,'Classificação geral'!$I148,"")</f>
        <v/>
      </c>
      <c r="IJ156" s="255" t="str">
        <f>IF($II156='Classificação geral'!$I148,'Classificação geral'!$N148,"")</f>
        <v/>
      </c>
      <c r="IK156" s="255" t="str">
        <f>IF($II156='Classificação geral'!$I148,'Classificação geral'!$Q148,"")</f>
        <v/>
      </c>
      <c r="IL156" s="255" t="str">
        <f>IF($II156='Classificação geral'!$I148,'Classificação geral'!$R148,"")</f>
        <v/>
      </c>
      <c r="IM156" s="255" t="str">
        <f>IF($II156='Classificação geral'!$I148,'Classificação geral'!$J148,"")</f>
        <v/>
      </c>
      <c r="IN156" s="255" t="str">
        <f>IF($II156='Classificação geral'!$I148,'Classificação geral'!$S148,"")</f>
        <v/>
      </c>
      <c r="IO156" s="255" t="str">
        <f>IF($II156='Classificação geral'!$I148,'Classificação geral'!$U148,"")</f>
        <v/>
      </c>
      <c r="IP156" s="255" t="str">
        <f>IF($II156='Classificação geral'!$I148,'Classificação geral'!$V148,"")</f>
        <v/>
      </c>
      <c r="IQ156" s="255" t="str">
        <f>IF($II156='Classificação geral'!$I148,'Classificação geral'!$K148,"")</f>
        <v/>
      </c>
      <c r="IR156" s="255" t="str">
        <f>IF($II156='Classificação geral'!$I148,'Classificação geral'!$W148,"")</f>
        <v/>
      </c>
      <c r="IS156" s="255" t="str">
        <f>IF($II156='Classificação geral'!$I148,'Classificação geral'!$Y148,"")</f>
        <v/>
      </c>
      <c r="IT156" s="255" t="str">
        <f>IF($II156='Classificação geral'!$I148,'Classificação geral'!$Z148,"")</f>
        <v/>
      </c>
      <c r="IU156" s="255" t="str">
        <f>IF($II156='Classificação geral'!$I148,'Classificação geral'!$L148,"")</f>
        <v/>
      </c>
      <c r="IV156" s="255" t="str">
        <f>IF($II156='Classificação geral'!$I148,'Classificação geral'!$M148,"")</f>
        <v/>
      </c>
      <c r="IW156" s="255" t="str">
        <f>IF($II156='Classificação geral'!$I148,'Classificação geral'!$AG148,"")</f>
        <v/>
      </c>
      <c r="IX156" s="256" t="str">
        <f>IFERROR(RANK(IW156,IW:IW,0)+ COUNTIF($IW$13:IW154,IW156),"")</f>
        <v/>
      </c>
      <c r="IY156" s="244"/>
      <c r="IZ156" s="254" t="str">
        <f>IFERROR(IF(AND('Classificação geral'!$H148="mas",'Classificação geral'!$I148=3,'Classificação geral'!$F148="Mini"),'Classificação geral'!$A148,""),"")</f>
        <v/>
      </c>
      <c r="JA156" s="254" t="str">
        <f>IFERROR(IF(AND('Classificação geral'!$H148="mas",'Classificação geral'!$I148=3,'Classificação geral'!$F148="Mini"),'Classificação geral'!$B148,""),"")</f>
        <v/>
      </c>
      <c r="JB156" s="255" t="str">
        <f>IF($JA156='Classificação geral'!$B148,'Classificação geral'!$C148,"")</f>
        <v/>
      </c>
      <c r="JC156" s="255" t="str">
        <f>IF($JA156='Classificação geral'!$B148,'Classificação geral'!$D148,"")</f>
        <v/>
      </c>
      <c r="JD156" s="255" t="str">
        <f>IF($JA156='Classificação geral'!$B148,'Classificação geral'!$H148,"")</f>
        <v/>
      </c>
      <c r="JE156" s="254" t="str">
        <f>IFERROR(IF(AND($JD156="mas",'Classificação geral'!$I148=3),'Classificação geral'!I148,""),"")</f>
        <v/>
      </c>
      <c r="JF156" s="254" t="str">
        <f>IFERROR(IF(AND($JD156="mas",'Classificação geral'!$I148=3),'Classificação geral'!N148,""),"")</f>
        <v/>
      </c>
      <c r="JG156" s="254" t="str">
        <f>IFERROR(IF(AND($JD156="mas",'Classificação geral'!$I148=3),'Classificação geral'!Q148,""),"")</f>
        <v/>
      </c>
      <c r="JH156" s="254" t="str">
        <f>IFERROR(IF(AND($JD156="mas",'Classificação geral'!$I148=3),'Classificação geral'!R148,""),"")</f>
        <v/>
      </c>
      <c r="JI156" s="254" t="str">
        <f>IFERROR(IF(AND($JD156="mas",'Classificação geral'!$I148=3),'Classificação geral'!J148,""),"")</f>
        <v/>
      </c>
      <c r="JJ156" s="254" t="str">
        <f>IFERROR(IF(AND($JD156="mas",'Classificação geral'!$I148=3),'Classificação geral'!S148,""),"")</f>
        <v/>
      </c>
      <c r="JK156" s="254" t="str">
        <f>IFERROR(IF(AND($JD156="mas",'Classificação geral'!$I148=3),'Classificação geral'!U148,""),"")</f>
        <v/>
      </c>
      <c r="JL156" s="254" t="str">
        <f>IFERROR(IF(AND($JD156="mas",'Classificação geral'!$I148=3),'Classificação geral'!V148,""),"")</f>
        <v/>
      </c>
      <c r="JM156" s="254" t="str">
        <f>IFERROR(IF(AND($JD156="mas",'Classificação geral'!$I148=3),'Classificação geral'!K148,""),"")</f>
        <v/>
      </c>
      <c r="JN156" s="254" t="str">
        <f>IFERROR(IF(AND($JD156="mas",'Classificação geral'!$I148=3),'Classificação geral'!W148,""),"")</f>
        <v/>
      </c>
      <c r="JO156" s="254" t="str">
        <f>IFERROR(IF(AND($JD156="mas",'Classificação geral'!$I148=3),'Classificação geral'!Y148,""),"")</f>
        <v/>
      </c>
      <c r="JP156" s="254" t="str">
        <f>IFERROR(IF(AND($JD156="mas",'Classificação geral'!$I148=3),'Classificação geral'!Z148,""),"")</f>
        <v/>
      </c>
      <c r="JQ156" s="254" t="str">
        <f>IFERROR(IF(AND($JD156="mas",'Classificação geral'!$I148=3),'Classificação geral'!L148,""),"")</f>
        <v/>
      </c>
      <c r="JR156" s="254" t="str">
        <f>IFERROR(IF(AND($JD156="mas",'Classificação geral'!$I148=3),'Classificação geral'!$AG148,""),"")</f>
        <v/>
      </c>
      <c r="JS156" s="256" t="str">
        <f>IFERROR(RANK(JR156,JR:JR,0)+ COUNTIF(JR$13:$JR154,JR156),"")</f>
        <v/>
      </c>
      <c r="JT156" s="240"/>
      <c r="JU156" s="240"/>
      <c r="JV156" s="240"/>
      <c r="JW156" s="240"/>
      <c r="JX156" s="240"/>
      <c r="JY156" s="240"/>
      <c r="JZ156" s="240"/>
      <c r="KA156" s="240"/>
      <c r="KB156" s="240"/>
    </row>
    <row r="157" spans="1:288" ht="24.75" customHeight="1" x14ac:dyDescent="0.35">
      <c r="A157" s="21"/>
      <c r="B157" s="236"/>
      <c r="C157" s="235"/>
      <c r="D157" s="235"/>
      <c r="E157" s="235"/>
      <c r="F157" s="21"/>
      <c r="G157" s="21"/>
      <c r="H157" s="21"/>
      <c r="I157" s="21"/>
      <c r="J157" s="21"/>
      <c r="K157" s="21"/>
      <c r="L157" s="21"/>
      <c r="M157" s="21"/>
      <c r="N157" s="21"/>
      <c r="O157" s="21"/>
      <c r="P157" s="21"/>
      <c r="Q157" s="21"/>
      <c r="R157" s="21"/>
      <c r="S157" s="21"/>
      <c r="T157" s="21"/>
      <c r="U157" s="21"/>
      <c r="V157" s="21"/>
      <c r="W157" s="21"/>
      <c r="X157" s="21"/>
      <c r="Y157" s="236"/>
      <c r="Z157" s="235"/>
      <c r="AA157" s="235"/>
      <c r="AB157" s="235"/>
      <c r="AC157" s="21"/>
      <c r="AD157" s="21"/>
      <c r="AE157" s="21"/>
      <c r="AF157" s="21"/>
      <c r="AG157" s="21"/>
      <c r="AH157" s="21"/>
      <c r="AI157" s="21"/>
      <c r="AJ157" s="21"/>
      <c r="AK157" s="21"/>
      <c r="AL157" s="21"/>
      <c r="AM157" s="21"/>
      <c r="AN157" s="21"/>
      <c r="AO157" s="21"/>
      <c r="AP157" s="21"/>
      <c r="AQ157" s="21"/>
      <c r="AR157" s="21"/>
      <c r="AS157" s="21"/>
      <c r="AT157" s="21"/>
      <c r="AU157" s="21"/>
      <c r="AV157" s="21"/>
      <c r="AW157" s="235"/>
      <c r="AX157" s="235"/>
      <c r="AY157" s="236"/>
      <c r="AZ157" s="21"/>
      <c r="BA157" s="21"/>
      <c r="BB157" s="21"/>
      <c r="BC157" s="21"/>
      <c r="BD157" s="21"/>
      <c r="BE157" s="21"/>
      <c r="BF157" s="21"/>
      <c r="BG157" s="21"/>
      <c r="BH157" s="21"/>
      <c r="BI157" s="21"/>
      <c r="BJ157" s="21"/>
      <c r="BK157" s="21"/>
      <c r="BL157" s="21"/>
      <c r="BM157" s="21"/>
      <c r="BN157" s="21"/>
      <c r="BO157" s="21"/>
      <c r="BP157" s="21"/>
      <c r="BQ157" s="21"/>
      <c r="BR157" s="21"/>
      <c r="BS157" s="21"/>
      <c r="BT157" s="235"/>
      <c r="BU157" s="235"/>
      <c r="BV157" s="236"/>
      <c r="BW157" s="21"/>
      <c r="BX157" s="21"/>
      <c r="BY157" s="21"/>
      <c r="BZ157" s="21"/>
      <c r="CA157" s="21"/>
      <c r="CB157" s="21"/>
      <c r="CC157" s="21"/>
      <c r="CD157" s="21"/>
      <c r="CE157" s="21"/>
      <c r="CF157" s="21"/>
      <c r="CG157" s="21"/>
      <c r="CH157" s="21"/>
      <c r="CI157" s="21"/>
      <c r="CJ157" s="21"/>
      <c r="CK157" s="21"/>
      <c r="CL157" s="21"/>
      <c r="CM157" s="21"/>
      <c r="CN157" s="21"/>
      <c r="CO157" s="21"/>
      <c r="CP157" s="236"/>
      <c r="CQ157" s="235"/>
      <c r="CR157" s="235"/>
      <c r="CS157" s="235"/>
      <c r="CT157" s="21"/>
      <c r="CU157" s="21"/>
      <c r="CV157" s="21"/>
      <c r="CW157" s="21"/>
      <c r="CX157" s="21"/>
      <c r="CY157" s="21"/>
      <c r="CZ157" s="21"/>
      <c r="DA157" s="21"/>
      <c r="DB157" s="21"/>
      <c r="DC157" s="21"/>
      <c r="DD157" s="21"/>
      <c r="DE157" s="21"/>
      <c r="DF157" s="21"/>
      <c r="DG157" s="21"/>
      <c r="DH157" s="21"/>
      <c r="DI157" s="21"/>
      <c r="DJ157" s="21"/>
      <c r="DK157" s="21"/>
      <c r="DL157" s="21"/>
      <c r="DM157" s="236"/>
      <c r="DN157" s="235"/>
      <c r="DO157" s="235"/>
      <c r="DP157" s="235"/>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54" t="str">
        <f>IFERROR(IF(AND('Classificação geral'!$H149="FEM",'Classificação geral'!$I149=1,'Classificação geral'!$F149="Mini"),'Classificação geral'!$A149,""),"")</f>
        <v/>
      </c>
      <c r="EV157" s="254" t="str">
        <f>IFERROR(IF(AND('Classificação geral'!$H149="FEM",'Classificação geral'!$I149=1,'Classificação geral'!F149="Mini"),'Classificação geral'!$B149,""),"")</f>
        <v/>
      </c>
      <c r="EW157" s="255" t="str">
        <f>IF($EV157='Classificação geral'!$B149,'Classificação geral'!$C149,"")</f>
        <v/>
      </c>
      <c r="EX157" s="255" t="str">
        <f>IF($EV157='Classificação geral'!$B149,'Classificação geral'!$D149,"")</f>
        <v/>
      </c>
      <c r="EY157" s="255" t="str">
        <f>IF($EV157='Classificação geral'!$B149,'Classificação geral'!$H149,"")</f>
        <v/>
      </c>
      <c r="EZ157" s="255" t="str">
        <f>IF($EY157='Classificação geral'!$H149,'Classificação geral'!$I149,"")</f>
        <v/>
      </c>
      <c r="FA157" s="255" t="str">
        <f>IF($EZ157='Classificação geral'!$I149,'Classificação geral'!$N149,"")</f>
        <v/>
      </c>
      <c r="FB157" s="255" t="str">
        <f>IF($EZ157='Classificação geral'!$I149,'Classificação geral'!$Q149,"")</f>
        <v/>
      </c>
      <c r="FC157" s="255" t="str">
        <f>IF($EZ157='Classificação geral'!$I149,'Classificação geral'!$R149,"")</f>
        <v/>
      </c>
      <c r="FD157" s="255" t="str">
        <f>IF($EZ157='Classificação geral'!$I149,'Classificação geral'!$J149,"")</f>
        <v/>
      </c>
      <c r="FE157" s="255" t="str">
        <f>IF($EZ157='Classificação geral'!$I149,'Classificação geral'!$S149,"")</f>
        <v/>
      </c>
      <c r="FF157" s="255" t="str">
        <f>IF($EZ157='Classificação geral'!$I149,'Classificação geral'!$U149,"")</f>
        <v/>
      </c>
      <c r="FG157" s="255" t="str">
        <f>IF($EZ157='Classificação geral'!$I149,'Classificação geral'!$V149,"")</f>
        <v/>
      </c>
      <c r="FH157" s="255" t="str">
        <f>IF($EZ157='Classificação geral'!$I149,'Classificação geral'!$K149,"")</f>
        <v/>
      </c>
      <c r="FI157" s="255" t="str">
        <f>IF($EZ157='Classificação geral'!$I149,'Classificação geral'!$W149,"")</f>
        <v/>
      </c>
      <c r="FJ157" s="255" t="str">
        <f>IF($EZ157='Classificação geral'!$I149,'Classificação geral'!$Y149,"")</f>
        <v/>
      </c>
      <c r="FK157" s="255" t="str">
        <f>IF($EZ157='Classificação geral'!$I149,'Classificação geral'!$Z149,"")</f>
        <v/>
      </c>
      <c r="FL157" s="255" t="str">
        <f>IF($EZ157='Classificação geral'!$I149,'Classificação geral'!$L149,"")</f>
        <v/>
      </c>
      <c r="FM157" s="255" t="str">
        <f>IF($EZ157='Classificação geral'!$I149,'Classificação geral'!$M149,"")</f>
        <v/>
      </c>
      <c r="FN157" s="255" t="str">
        <f>IF($EZ157='Classificação geral'!$I149,'Classificação geral'!$AG149,"")</f>
        <v/>
      </c>
      <c r="FO157" s="256" t="str">
        <f>IFERROR(RANK(FN157,FN:FN,0)+ COUNTIF($FN$13:FN156,FN157),"")</f>
        <v/>
      </c>
      <c r="FP157" s="244"/>
      <c r="FQ157" s="254" t="str">
        <f>IFERROR(IF(AND('Classificação geral'!$H149="mas",'Classificação geral'!$I149=1,'Classificação geral'!$F149="Mini"),'Classificação geral'!$A149,""),"")</f>
        <v/>
      </c>
      <c r="FR157" s="254" t="str">
        <f>IFERROR(IF(AND('Classificação geral'!$H149="mas",'Classificação geral'!$I149=1,'Classificação geral'!$F149="Mini"),'Classificação geral'!$B149,""),"")</f>
        <v/>
      </c>
      <c r="FS157" s="255" t="str">
        <f>IF($FR157='Classificação geral'!$B149,'Classificação geral'!$C149,"")</f>
        <v/>
      </c>
      <c r="FT157" s="255" t="str">
        <f>IF($FR157='Classificação geral'!$B149,'Classificação geral'!$D149,"")</f>
        <v/>
      </c>
      <c r="FU157" s="255" t="str">
        <f>IF($FR157='Classificação geral'!$B149,'Classificação geral'!$H149,"")</f>
        <v/>
      </c>
      <c r="FV157" s="254" t="str">
        <f>IFERROR(IF(AND($FU157="mas",'Classificação geral'!$I149=1),'Classificação geral'!I149,""),"")</f>
        <v/>
      </c>
      <c r="FW157" s="254" t="str">
        <f>IFERROR(IF(AND($FU157="mas",'Classificação geral'!$I149=1),'Classificação geral'!N149,""),"")</f>
        <v/>
      </c>
      <c r="FX157" s="254" t="str">
        <f>IFERROR(IF(AND($FU157="mas",'Classificação geral'!$I149=1),'Classificação geral'!Q149,""),"")</f>
        <v/>
      </c>
      <c r="FY157" s="254" t="str">
        <f>IFERROR(IF(AND($FU157="mas",'Classificação geral'!$I149=1),'Classificação geral'!R149,""),"")</f>
        <v/>
      </c>
      <c r="FZ157" s="254" t="str">
        <f>IFERROR(IF(AND($FU157="mas",'Classificação geral'!$I149=1),'Classificação geral'!J149,""),"")</f>
        <v/>
      </c>
      <c r="GA157" s="254" t="str">
        <f>IFERROR(IF(AND($FU157="mas",'Classificação geral'!$I149=1),'Classificação geral'!S149,""),"")</f>
        <v/>
      </c>
      <c r="GB157" s="254" t="str">
        <f>IFERROR(IF(AND($FU157="mas",'Classificação geral'!$I149=1),'Classificação geral'!U149,""),"")</f>
        <v/>
      </c>
      <c r="GC157" s="254" t="str">
        <f>IFERROR(IF(AND($FU157="mas",'Classificação geral'!$I149=1),'Classificação geral'!V149,""),"")</f>
        <v/>
      </c>
      <c r="GD157" s="254" t="str">
        <f>IFERROR(IF(AND($FU157="mas",'Classificação geral'!$I149=1),'Classificação geral'!K149,""),"")</f>
        <v/>
      </c>
      <c r="GE157" s="254" t="str">
        <f>IFERROR(IF(AND($FU157="mas",'Classificação geral'!$I149=1),'Classificação geral'!W149,""),"")</f>
        <v/>
      </c>
      <c r="GF157" s="254" t="str">
        <f>IFERROR(IF(AND($FU157="mas",'Classificação geral'!$I149=1),'Classificação geral'!Y149,""),"")</f>
        <v/>
      </c>
      <c r="GG157" s="254" t="str">
        <f>IFERROR(IF(AND($FU157="mas",'Classificação geral'!$I149=1),'Classificação geral'!Z149,""),"")</f>
        <v/>
      </c>
      <c r="GH157" s="254" t="str">
        <f>IFERROR(IF(AND($FU157="mas",'Classificação geral'!$I149=1),'Classificação geral'!L149,""),"")</f>
        <v/>
      </c>
      <c r="GI157" s="254" t="str">
        <f>IFERROR(IF(AND($FU157="mas",'Classificação geral'!$I149=1),'Classificação geral'!M149,""),"")</f>
        <v/>
      </c>
      <c r="GJ157" s="302" t="str">
        <f>IFERROR(IF(AND($FU157="mas",'Classificação geral'!$I149=1),'Classificação geral'!AG149,""),"")</f>
        <v/>
      </c>
      <c r="GK157" s="256" t="str">
        <f>IFERROR(RANK(GJ157,GJ:GJ,0)+ COUNTIF($GJ$13:GJ156,GJ157),"")</f>
        <v/>
      </c>
      <c r="GL157" s="244"/>
      <c r="GM157" s="254" t="str">
        <f>IFERROR(IF(AND('Classificação geral'!$H149="fem",'Classificação geral'!$I149=2,'Classificação geral'!$F149="Mini"),'Classificação geral'!$A149,""),"")</f>
        <v/>
      </c>
      <c r="GN157" s="254" t="str">
        <f>IFERROR(IF(AND('Classificação geral'!$H149="fem",'Classificação geral'!$I149=2,'Classificação geral'!$F149="Mini"),'Classificação geral'!$B149,""),"")</f>
        <v/>
      </c>
      <c r="GO157" s="255" t="str">
        <f>IF($GN157='Classificação geral'!$B149,'Classificação geral'!$C149,"")</f>
        <v/>
      </c>
      <c r="GP157" s="255" t="str">
        <f>IF($GN157='Classificação geral'!$B149,'Classificação geral'!$D149,"")</f>
        <v/>
      </c>
      <c r="GQ157" s="255" t="str">
        <f>IF($GN157='Classificação geral'!$B149,'Classificação geral'!$H149,"")</f>
        <v/>
      </c>
      <c r="GR157" s="254" t="str">
        <f>IFERROR(IF(AND($GQ157="fem",'Classificação geral'!$I149=2),'Classificação geral'!I149,""),"")</f>
        <v/>
      </c>
      <c r="GS157" s="254" t="str">
        <f>IFERROR(IF(AND($GQ157="fem",'Classificação geral'!$I149=2),'Classificação geral'!N149,""),"")</f>
        <v/>
      </c>
      <c r="GT157" s="254" t="str">
        <f>IFERROR(IF(AND($GQ157="fem",'Classificação geral'!$I149=2),'Classificação geral'!Q149,""),"")</f>
        <v/>
      </c>
      <c r="GU157" s="254" t="str">
        <f>IFERROR(IF(AND($GQ157="fem",'Classificação geral'!$I149=2),'Classificação geral'!R149,""),"")</f>
        <v/>
      </c>
      <c r="GV157" s="254" t="str">
        <f>IFERROR(IF(AND($GQ157="fem",'Classificação geral'!$I149=2),'Classificação geral'!J149,""),"")</f>
        <v/>
      </c>
      <c r="GW157" s="254" t="str">
        <f>IFERROR(IF(AND($GQ157="fem",'Classificação geral'!$I149=2),'Classificação geral'!S149,""),"")</f>
        <v/>
      </c>
      <c r="GX157" s="254" t="str">
        <f>IFERROR(IF(AND($GQ157="fem",'Classificação geral'!$I149=2),'Classificação geral'!U149,""),"")</f>
        <v/>
      </c>
      <c r="GY157" s="254" t="str">
        <f>IFERROR(IF(AND($GQ157="fem",'Classificação geral'!$I149=2),'Classificação geral'!V149,""),"")</f>
        <v/>
      </c>
      <c r="GZ157" s="254" t="str">
        <f>IFERROR(IF(AND($GQ157="fem",'Classificação geral'!$I149=2),'Classificação geral'!K149,""),"")</f>
        <v/>
      </c>
      <c r="HA157" s="254" t="str">
        <f>IFERROR(IF(AND($GQ157="fem",'Classificação geral'!$I149=2),'Classificação geral'!W149,""),"")</f>
        <v/>
      </c>
      <c r="HB157" s="254" t="str">
        <f>IFERROR(IF(AND($GQ157="fem",'Classificação geral'!$I149=2),'Classificação geral'!Y149,""),"")</f>
        <v/>
      </c>
      <c r="HC157" s="254" t="str">
        <f>IFERROR(IF(AND($GQ157="fem",'Classificação geral'!$I149=2),'Classificação geral'!Z149,""),"")</f>
        <v/>
      </c>
      <c r="HD157" s="254" t="str">
        <f>IFERROR(IF(AND($GQ157="fem",'Classificação geral'!$I149=2),'Classificação geral'!L149,""),"")</f>
        <v/>
      </c>
      <c r="HE157" s="254" t="str">
        <f>IFERROR(IF(AND($GQ157="fem",'Classificação geral'!$I149=2),'Classificação geral'!M149,""),"")</f>
        <v/>
      </c>
      <c r="HF157" s="254" t="str">
        <f>IFERROR(IF(AND($GQ157="fem",'Classificação geral'!$I149=2),'Classificação geral'!AG149,""),"")</f>
        <v/>
      </c>
      <c r="HG157" s="256" t="str">
        <f>IFERROR(RANK(HF157,HF:HF,0)+ COUNTIF(HF$13:$HF155,HF157),"")</f>
        <v/>
      </c>
      <c r="HH157" s="244"/>
      <c r="HI157" s="254" t="str">
        <f>IFERROR(IF(AND('Classificação geral'!$H149="mas",'Classificação geral'!$I149=2,'Classificação geral'!$F149="Mini"),'Classificação geral'!$A149,""),"")</f>
        <v/>
      </c>
      <c r="HJ157" s="254" t="str">
        <f>IFERROR(IF(AND('Classificação geral'!$H149="mas",'Classificação geral'!$I149=2,'Classificação geral'!$F149="Mini"),'Classificação geral'!$B149,""),"")</f>
        <v/>
      </c>
      <c r="HK157" s="255" t="str">
        <f>IF($HJ157='Classificação geral'!$B149,'Classificação geral'!$C149,"")</f>
        <v/>
      </c>
      <c r="HL157" s="255" t="str">
        <f>IF($HJ157='Classificação geral'!$B149,'Classificação geral'!$D149,"")</f>
        <v/>
      </c>
      <c r="HM157" s="255" t="str">
        <f>IF($HJ157='Classificação geral'!$B149,'Classificação geral'!$H149,"")</f>
        <v/>
      </c>
      <c r="HN157" s="254" t="str">
        <f>IFERROR(IF(AND($HM157="mas",'Classificação geral'!$I149=2),'Classificação geral'!I149,""),"")</f>
        <v/>
      </c>
      <c r="HO157" s="254" t="str">
        <f>IFERROR(IF(AND($HM157="mas",'Classificação geral'!$I149=2),'Classificação geral'!N149,""),"")</f>
        <v/>
      </c>
      <c r="HP157" s="254" t="str">
        <f>IFERROR(IF(AND($HM157="mas",'Classificação geral'!$I149=2),'Classificação geral'!Q149,""),"")</f>
        <v/>
      </c>
      <c r="HQ157" s="254" t="str">
        <f>IFERROR(IF(AND($HM157="mas",'Classificação geral'!$I149=2),'Classificação geral'!R149,""),"")</f>
        <v/>
      </c>
      <c r="HR157" s="254" t="str">
        <f>IFERROR(IF(AND($HM157="mas",'Classificação geral'!$I149=2),'Classificação geral'!J149,""),"")</f>
        <v/>
      </c>
      <c r="HS157" s="254" t="str">
        <f>IFERROR(IF(AND($HM157="mas",'Classificação geral'!$I149=2),'Classificação geral'!S149,""),"")</f>
        <v/>
      </c>
      <c r="HT157" s="254" t="str">
        <f>IFERROR(IF(AND($HM157="mas",'Classificação geral'!$I149=2),'Classificação geral'!U149,""),"")</f>
        <v/>
      </c>
      <c r="HU157" s="254" t="str">
        <f>IFERROR(IF(AND($HM157="mas",'Classificação geral'!$I149=2),'Classificação geral'!V149,""),"")</f>
        <v/>
      </c>
      <c r="HV157" s="254" t="str">
        <f>IFERROR(IF(AND($HM157="mas",'Classificação geral'!$I149=2),'Classificação geral'!J149,""),"")</f>
        <v/>
      </c>
      <c r="HW157" s="254" t="str">
        <f>IFERROR(IF(AND($HM157="mas",'Classificação geral'!$I149=2),'Classificação geral'!W149,""),"")</f>
        <v/>
      </c>
      <c r="HX157" s="254" t="str">
        <f>IFERROR(IF(AND($HM157="mas",'Classificação geral'!$I149=2),'Classificação geral'!Y149,""),"")</f>
        <v/>
      </c>
      <c r="HY157" s="254" t="str">
        <f>IFERROR(IF(AND($HM157="mas",'Classificação geral'!$I149=2),'Classificação geral'!Z149,""),"")</f>
        <v/>
      </c>
      <c r="HZ157" s="254" t="str">
        <f>IFERROR(IF(AND($HM157="mas",'Classificação geral'!$I149=2),'Classificação geral'!L149,""),"")</f>
        <v/>
      </c>
      <c r="IA157" s="254" t="str">
        <f>IFERROR(IF(AND($HM157="mas",'Classificação geral'!$I149=2),'Classificação geral'!$AG149,""),"")</f>
        <v/>
      </c>
      <c r="IB157" s="256" t="str">
        <f>IFERROR(RANK(IA157,IA:IA,0)+ COUNTIF($IA$13:IA$13,IA157),"")</f>
        <v/>
      </c>
      <c r="IC157" s="244"/>
      <c r="ID157" s="254" t="str">
        <f>IFERROR(IF(AND('Classificação geral'!$H149="fem",'Classificação geral'!$I149=3,'Classificação geral'!$F149="Mini"),'Classificação geral'!$A149,""),"")</f>
        <v/>
      </c>
      <c r="IE157" s="254" t="str">
        <f>IFERROR(IF(AND('Classificação geral'!$H149="fem",'Classificação geral'!$I149=3,'Classificação geral'!$F149="Mini"),'Classificação geral'!$B149,""),"")</f>
        <v/>
      </c>
      <c r="IF157" s="255" t="str">
        <f>IF($IE157='Classificação geral'!$B149,'Classificação geral'!$C149,"")</f>
        <v/>
      </c>
      <c r="IG157" s="255" t="str">
        <f>IF($IE157='Classificação geral'!$B149,'Classificação geral'!$D149,"")</f>
        <v/>
      </c>
      <c r="IH157" s="255" t="str">
        <f>IF($IE157='Classificação geral'!$B149,'Classificação geral'!$H149,"")</f>
        <v/>
      </c>
      <c r="II157" s="255" t="str">
        <f>IF($IH157='Classificação geral'!$H149,'Classificação geral'!$I149,"")</f>
        <v/>
      </c>
      <c r="IJ157" s="255" t="str">
        <f>IF($II157='Classificação geral'!$I149,'Classificação geral'!$N149,"")</f>
        <v/>
      </c>
      <c r="IK157" s="255" t="str">
        <f>IF($II157='Classificação geral'!$I149,'Classificação geral'!$Q149,"")</f>
        <v/>
      </c>
      <c r="IL157" s="255" t="str">
        <f>IF($II157='Classificação geral'!$I149,'Classificação geral'!$R149,"")</f>
        <v/>
      </c>
      <c r="IM157" s="255" t="str">
        <f>IF($II157='Classificação geral'!$I149,'Classificação geral'!$J149,"")</f>
        <v/>
      </c>
      <c r="IN157" s="255" t="str">
        <f>IF($II157='Classificação geral'!$I149,'Classificação geral'!$S149,"")</f>
        <v/>
      </c>
      <c r="IO157" s="255" t="str">
        <f>IF($II157='Classificação geral'!$I149,'Classificação geral'!$U149,"")</f>
        <v/>
      </c>
      <c r="IP157" s="255" t="str">
        <f>IF($II157='Classificação geral'!$I149,'Classificação geral'!$V149,"")</f>
        <v/>
      </c>
      <c r="IQ157" s="255" t="str">
        <f>IF($II157='Classificação geral'!$I149,'Classificação geral'!$K149,"")</f>
        <v/>
      </c>
      <c r="IR157" s="255" t="str">
        <f>IF($II157='Classificação geral'!$I149,'Classificação geral'!$W149,"")</f>
        <v/>
      </c>
      <c r="IS157" s="255" t="str">
        <f>IF($II157='Classificação geral'!$I149,'Classificação geral'!$Y149,"")</f>
        <v/>
      </c>
      <c r="IT157" s="255" t="str">
        <f>IF($II157='Classificação geral'!$I149,'Classificação geral'!$Z149,"")</f>
        <v/>
      </c>
      <c r="IU157" s="255" t="str">
        <f>IF($II157='Classificação geral'!$I149,'Classificação geral'!$L149,"")</f>
        <v/>
      </c>
      <c r="IV157" s="255" t="str">
        <f>IF($II157='Classificação geral'!$I149,'Classificação geral'!$M149,"")</f>
        <v/>
      </c>
      <c r="IW157" s="255" t="str">
        <f>IF($II157='Classificação geral'!$I149,'Classificação geral'!$AG149,"")</f>
        <v/>
      </c>
      <c r="IX157" s="256" t="str">
        <f>IFERROR(RANK(IW157,IW:IW,0)+ COUNTIF($IW$13:IW155,IW157),"")</f>
        <v/>
      </c>
      <c r="IY157" s="244"/>
      <c r="IZ157" s="254" t="str">
        <f>IFERROR(IF(AND('Classificação geral'!$H149="mas",'Classificação geral'!$I149=3,'Classificação geral'!$F149="Mini"),'Classificação geral'!$A149,""),"")</f>
        <v/>
      </c>
      <c r="JA157" s="254" t="str">
        <f>IFERROR(IF(AND('Classificação geral'!$H149="mas",'Classificação geral'!$I149=3,'Classificação geral'!$F149="Mini"),'Classificação geral'!$B149,""),"")</f>
        <v/>
      </c>
      <c r="JB157" s="255" t="str">
        <f>IF($JA157='Classificação geral'!$B149,'Classificação geral'!$C149,"")</f>
        <v/>
      </c>
      <c r="JC157" s="255" t="str">
        <f>IF($JA157='Classificação geral'!$B149,'Classificação geral'!$D149,"")</f>
        <v/>
      </c>
      <c r="JD157" s="255" t="str">
        <f>IF($JA157='Classificação geral'!$B149,'Classificação geral'!$H149,"")</f>
        <v/>
      </c>
      <c r="JE157" s="254" t="str">
        <f>IFERROR(IF(AND($JD157="mas",'Classificação geral'!$I149=3),'Classificação geral'!I149,""),"")</f>
        <v/>
      </c>
      <c r="JF157" s="254" t="str">
        <f>IFERROR(IF(AND($JD157="mas",'Classificação geral'!$I149=3),'Classificação geral'!N149,""),"")</f>
        <v/>
      </c>
      <c r="JG157" s="254" t="str">
        <f>IFERROR(IF(AND($JD157="mas",'Classificação geral'!$I149=3),'Classificação geral'!Q149,""),"")</f>
        <v/>
      </c>
      <c r="JH157" s="254" t="str">
        <f>IFERROR(IF(AND($JD157="mas",'Classificação geral'!$I149=3),'Classificação geral'!R149,""),"")</f>
        <v/>
      </c>
      <c r="JI157" s="254" t="str">
        <f>IFERROR(IF(AND($JD157="mas",'Classificação geral'!$I149=3),'Classificação geral'!J149,""),"")</f>
        <v/>
      </c>
      <c r="JJ157" s="254" t="str">
        <f>IFERROR(IF(AND($JD157="mas",'Classificação geral'!$I149=3),'Classificação geral'!S149,""),"")</f>
        <v/>
      </c>
      <c r="JK157" s="254" t="str">
        <f>IFERROR(IF(AND($JD157="mas",'Classificação geral'!$I149=3),'Classificação geral'!U149,""),"")</f>
        <v/>
      </c>
      <c r="JL157" s="254" t="str">
        <f>IFERROR(IF(AND($JD157="mas",'Classificação geral'!$I149=3),'Classificação geral'!V149,""),"")</f>
        <v/>
      </c>
      <c r="JM157" s="254" t="str">
        <f>IFERROR(IF(AND($JD157="mas",'Classificação geral'!$I149=3),'Classificação geral'!K149,""),"")</f>
        <v/>
      </c>
      <c r="JN157" s="254" t="str">
        <f>IFERROR(IF(AND($JD157="mas",'Classificação geral'!$I149=3),'Classificação geral'!W149,""),"")</f>
        <v/>
      </c>
      <c r="JO157" s="254" t="str">
        <f>IFERROR(IF(AND($JD157="mas",'Classificação geral'!$I149=3),'Classificação geral'!Y149,""),"")</f>
        <v/>
      </c>
      <c r="JP157" s="254" t="str">
        <f>IFERROR(IF(AND($JD157="mas",'Classificação geral'!$I149=3),'Classificação geral'!Z149,""),"")</f>
        <v/>
      </c>
      <c r="JQ157" s="254" t="str">
        <f>IFERROR(IF(AND($JD157="mas",'Classificação geral'!$I149=3),'Classificação geral'!L149,""),"")</f>
        <v/>
      </c>
      <c r="JR157" s="254" t="str">
        <f>IFERROR(IF(AND($JD157="mas",'Classificação geral'!$I149=3),'Classificação geral'!$AG149,""),"")</f>
        <v/>
      </c>
      <c r="JS157" s="256" t="str">
        <f>IFERROR(RANK(JR157,JR:JR,0)+ COUNTIF(JR$13:$JR155,JR157),"")</f>
        <v/>
      </c>
      <c r="JT157" s="240"/>
      <c r="JU157" s="240"/>
      <c r="JV157" s="240"/>
      <c r="JW157" s="240"/>
      <c r="JX157" s="240"/>
      <c r="JY157" s="240"/>
      <c r="JZ157" s="240"/>
      <c r="KA157" s="240"/>
      <c r="KB157" s="240"/>
    </row>
    <row r="158" spans="1:288" ht="24.75" customHeight="1" x14ac:dyDescent="0.35">
      <c r="A158" s="21"/>
      <c r="B158" s="236"/>
      <c r="C158" s="235"/>
      <c r="D158" s="235"/>
      <c r="E158" s="235"/>
      <c r="F158" s="21"/>
      <c r="G158" s="21"/>
      <c r="H158" s="21"/>
      <c r="I158" s="21"/>
      <c r="J158" s="21"/>
      <c r="K158" s="21"/>
      <c r="L158" s="21"/>
      <c r="M158" s="21"/>
      <c r="N158" s="21"/>
      <c r="O158" s="21"/>
      <c r="P158" s="21"/>
      <c r="Q158" s="21"/>
      <c r="R158" s="21"/>
      <c r="S158" s="21"/>
      <c r="T158" s="21"/>
      <c r="U158" s="21"/>
      <c r="V158" s="21"/>
      <c r="W158" s="21"/>
      <c r="X158" s="21"/>
      <c r="Y158" s="236"/>
      <c r="Z158" s="235"/>
      <c r="AA158" s="235"/>
      <c r="AB158" s="235"/>
      <c r="AC158" s="21"/>
      <c r="AD158" s="21"/>
      <c r="AE158" s="21"/>
      <c r="AF158" s="21"/>
      <c r="AG158" s="21"/>
      <c r="AH158" s="21"/>
      <c r="AI158" s="21"/>
      <c r="AJ158" s="21"/>
      <c r="AK158" s="21"/>
      <c r="AL158" s="21"/>
      <c r="AM158" s="21"/>
      <c r="AN158" s="21"/>
      <c r="AO158" s="21"/>
      <c r="AP158" s="21"/>
      <c r="AQ158" s="21"/>
      <c r="AR158" s="21"/>
      <c r="AS158" s="21"/>
      <c r="AT158" s="21"/>
      <c r="AU158" s="21"/>
      <c r="AV158" s="21"/>
      <c r="AW158" s="235"/>
      <c r="AX158" s="235"/>
      <c r="AY158" s="236"/>
      <c r="AZ158" s="21"/>
      <c r="BA158" s="21"/>
      <c r="BB158" s="21"/>
      <c r="BC158" s="21"/>
      <c r="BD158" s="21"/>
      <c r="BE158" s="21"/>
      <c r="BF158" s="21"/>
      <c r="BG158" s="21"/>
      <c r="BH158" s="21"/>
      <c r="BI158" s="21"/>
      <c r="BJ158" s="21"/>
      <c r="BK158" s="21"/>
      <c r="BL158" s="21"/>
      <c r="BM158" s="21"/>
      <c r="BN158" s="21"/>
      <c r="BO158" s="21"/>
      <c r="BP158" s="21"/>
      <c r="BQ158" s="21"/>
      <c r="BR158" s="21"/>
      <c r="BS158" s="21"/>
      <c r="BT158" s="235"/>
      <c r="BU158" s="235"/>
      <c r="BV158" s="236"/>
      <c r="BW158" s="21"/>
      <c r="BX158" s="21"/>
      <c r="BY158" s="21"/>
      <c r="BZ158" s="21"/>
      <c r="CA158" s="21"/>
      <c r="CB158" s="21"/>
      <c r="CC158" s="21"/>
      <c r="CD158" s="21"/>
      <c r="CE158" s="21"/>
      <c r="CF158" s="21"/>
      <c r="CG158" s="21"/>
      <c r="CH158" s="21"/>
      <c r="CI158" s="21"/>
      <c r="CJ158" s="21"/>
      <c r="CK158" s="21"/>
      <c r="CL158" s="21"/>
      <c r="CM158" s="21"/>
      <c r="CN158" s="21"/>
      <c r="CO158" s="21"/>
      <c r="CP158" s="236"/>
      <c r="CQ158" s="235"/>
      <c r="CR158" s="235"/>
      <c r="CS158" s="235"/>
      <c r="CT158" s="21"/>
      <c r="CU158" s="21"/>
      <c r="CV158" s="21"/>
      <c r="CW158" s="21"/>
      <c r="CX158" s="21"/>
      <c r="CY158" s="21"/>
      <c r="CZ158" s="21"/>
      <c r="DA158" s="21"/>
      <c r="DB158" s="21"/>
      <c r="DC158" s="21"/>
      <c r="DD158" s="21"/>
      <c r="DE158" s="21"/>
      <c r="DF158" s="21"/>
      <c r="DG158" s="21"/>
      <c r="DH158" s="21"/>
      <c r="DI158" s="21"/>
      <c r="DJ158" s="21"/>
      <c r="DK158" s="21"/>
      <c r="DL158" s="21"/>
      <c r="DM158" s="236"/>
      <c r="DN158" s="235"/>
      <c r="DO158" s="235"/>
      <c r="DP158" s="235"/>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54" t="str">
        <f>IFERROR(IF(AND('Classificação geral'!$H150="FEM",'Classificação geral'!$I150=1,'Classificação geral'!$F150="Mini"),'Classificação geral'!$A150,""),"")</f>
        <v/>
      </c>
      <c r="EV158" s="254" t="str">
        <f>IFERROR(IF(AND('Classificação geral'!$H150="FEM",'Classificação geral'!$I150=1,'Classificação geral'!F150="Mini"),'Classificação geral'!$B150,""),"")</f>
        <v/>
      </c>
      <c r="EW158" s="255" t="str">
        <f>IF($EV158='Classificação geral'!$B150,'Classificação geral'!$C150,"")</f>
        <v/>
      </c>
      <c r="EX158" s="255" t="str">
        <f>IF($EV158='Classificação geral'!$B150,'Classificação geral'!$D150,"")</f>
        <v/>
      </c>
      <c r="EY158" s="255" t="str">
        <f>IF($EV158='Classificação geral'!$B150,'Classificação geral'!$H150,"")</f>
        <v/>
      </c>
      <c r="EZ158" s="255" t="str">
        <f>IF($EY158='Classificação geral'!$H150,'Classificação geral'!$I150,"")</f>
        <v/>
      </c>
      <c r="FA158" s="255" t="str">
        <f>IF($EZ158='Classificação geral'!$I150,'Classificação geral'!$N150,"")</f>
        <v/>
      </c>
      <c r="FB158" s="255" t="str">
        <f>IF($EZ158='Classificação geral'!$I150,'Classificação geral'!$Q150,"")</f>
        <v/>
      </c>
      <c r="FC158" s="255" t="str">
        <f>IF($EZ158='Classificação geral'!$I150,'Classificação geral'!$R150,"")</f>
        <v/>
      </c>
      <c r="FD158" s="255" t="str">
        <f>IF($EZ158='Classificação geral'!$I150,'Classificação geral'!$J150,"")</f>
        <v/>
      </c>
      <c r="FE158" s="255" t="str">
        <f>IF($EZ158='Classificação geral'!$I150,'Classificação geral'!$S150,"")</f>
        <v/>
      </c>
      <c r="FF158" s="255" t="str">
        <f>IF($EZ158='Classificação geral'!$I150,'Classificação geral'!$U150,"")</f>
        <v/>
      </c>
      <c r="FG158" s="255" t="str">
        <f>IF($EZ158='Classificação geral'!$I150,'Classificação geral'!$V150,"")</f>
        <v/>
      </c>
      <c r="FH158" s="255" t="str">
        <f>IF($EZ158='Classificação geral'!$I150,'Classificação geral'!$K150,"")</f>
        <v/>
      </c>
      <c r="FI158" s="255" t="str">
        <f>IF($EZ158='Classificação geral'!$I150,'Classificação geral'!$W150,"")</f>
        <v/>
      </c>
      <c r="FJ158" s="255" t="str">
        <f>IF($EZ158='Classificação geral'!$I150,'Classificação geral'!$Y150,"")</f>
        <v/>
      </c>
      <c r="FK158" s="255" t="str">
        <f>IF($EZ158='Classificação geral'!$I150,'Classificação geral'!$Z150,"")</f>
        <v/>
      </c>
      <c r="FL158" s="255" t="str">
        <f>IF($EZ158='Classificação geral'!$I150,'Classificação geral'!$L150,"")</f>
        <v/>
      </c>
      <c r="FM158" s="255" t="str">
        <f>IF($EZ158='Classificação geral'!$I150,'Classificação geral'!$M150,"")</f>
        <v/>
      </c>
      <c r="FN158" s="255" t="str">
        <f>IF($EZ158='Classificação geral'!$I150,'Classificação geral'!$AG150,"")</f>
        <v/>
      </c>
      <c r="FO158" s="256" t="str">
        <f>IFERROR(RANK(FN158,FN:FN,0)+ COUNTIF($FN$13:FN157,FN158),"")</f>
        <v/>
      </c>
      <c r="FP158" s="244"/>
      <c r="FQ158" s="254" t="str">
        <f>IFERROR(IF(AND('Classificação geral'!$H150="mas",'Classificação geral'!$I150=1,'Classificação geral'!$F150="Mini"),'Classificação geral'!$A150,""),"")</f>
        <v/>
      </c>
      <c r="FR158" s="254" t="str">
        <f>IFERROR(IF(AND('Classificação geral'!$H150="mas",'Classificação geral'!$I150=1,'Classificação geral'!$F150="Mini"),'Classificação geral'!$B150,""),"")</f>
        <v/>
      </c>
      <c r="FS158" s="255" t="str">
        <f>IF($FR158='Classificação geral'!$B150,'Classificação geral'!$C150,"")</f>
        <v/>
      </c>
      <c r="FT158" s="255" t="str">
        <f>IF($FR158='Classificação geral'!$B150,'Classificação geral'!$D150,"")</f>
        <v/>
      </c>
      <c r="FU158" s="255" t="str">
        <f>IF($FR158='Classificação geral'!$B150,'Classificação geral'!$H150,"")</f>
        <v/>
      </c>
      <c r="FV158" s="254" t="str">
        <f>IFERROR(IF(AND($FU158="mas",'Classificação geral'!$I150=1),'Classificação geral'!I150,""),"")</f>
        <v/>
      </c>
      <c r="FW158" s="254" t="str">
        <f>IFERROR(IF(AND($FU158="mas",'Classificação geral'!$I150=1),'Classificação geral'!N150,""),"")</f>
        <v/>
      </c>
      <c r="FX158" s="254" t="str">
        <f>IFERROR(IF(AND($FU158="mas",'Classificação geral'!$I150=1),'Classificação geral'!Q150,""),"")</f>
        <v/>
      </c>
      <c r="FY158" s="254" t="str">
        <f>IFERROR(IF(AND($FU158="mas",'Classificação geral'!$I150=1),'Classificação geral'!R150,""),"")</f>
        <v/>
      </c>
      <c r="FZ158" s="254" t="str">
        <f>IFERROR(IF(AND($FU158="mas",'Classificação geral'!$I150=1),'Classificação geral'!J150,""),"")</f>
        <v/>
      </c>
      <c r="GA158" s="254" t="str">
        <f>IFERROR(IF(AND($FU158="mas",'Classificação geral'!$I150=1),'Classificação geral'!S150,""),"")</f>
        <v/>
      </c>
      <c r="GB158" s="254" t="str">
        <f>IFERROR(IF(AND($FU158="mas",'Classificação geral'!$I150=1),'Classificação geral'!U150,""),"")</f>
        <v/>
      </c>
      <c r="GC158" s="254" t="str">
        <f>IFERROR(IF(AND($FU158="mas",'Classificação geral'!$I150=1),'Classificação geral'!V150,""),"")</f>
        <v/>
      </c>
      <c r="GD158" s="254" t="str">
        <f>IFERROR(IF(AND($FU158="mas",'Classificação geral'!$I150=1),'Classificação geral'!K150,""),"")</f>
        <v/>
      </c>
      <c r="GE158" s="254" t="str">
        <f>IFERROR(IF(AND($FU158="mas",'Classificação geral'!$I150=1),'Classificação geral'!W150,""),"")</f>
        <v/>
      </c>
      <c r="GF158" s="254" t="str">
        <f>IFERROR(IF(AND($FU158="mas",'Classificação geral'!$I150=1),'Classificação geral'!Y150,""),"")</f>
        <v/>
      </c>
      <c r="GG158" s="254" t="str">
        <f>IFERROR(IF(AND($FU158="mas",'Classificação geral'!$I150=1),'Classificação geral'!Z150,""),"")</f>
        <v/>
      </c>
      <c r="GH158" s="254" t="str">
        <f>IFERROR(IF(AND($FU158="mas",'Classificação geral'!$I150=1),'Classificação geral'!L150,""),"")</f>
        <v/>
      </c>
      <c r="GI158" s="254" t="str">
        <f>IFERROR(IF(AND($FU158="mas",'Classificação geral'!$I150=1),'Classificação geral'!M150,""),"")</f>
        <v/>
      </c>
      <c r="GJ158" s="302" t="str">
        <f>IFERROR(IF(AND($FU158="mas",'Classificação geral'!$I150=1),'Classificação geral'!AG150,""),"")</f>
        <v/>
      </c>
      <c r="GK158" s="256" t="str">
        <f>IFERROR(RANK(GJ158,GJ:GJ,0)+ COUNTIF($GJ$13:GJ157,GJ158),"")</f>
        <v/>
      </c>
      <c r="GL158" s="244"/>
      <c r="GM158" s="254" t="str">
        <f>IFERROR(IF(AND('Classificação geral'!$H150="fem",'Classificação geral'!$I150=2,'Classificação geral'!$F150="Mini"),'Classificação geral'!$A150,""),"")</f>
        <v/>
      </c>
      <c r="GN158" s="254" t="str">
        <f>IFERROR(IF(AND('Classificação geral'!$H150="fem",'Classificação geral'!$I150=2,'Classificação geral'!$F150="Mini"),'Classificação geral'!$B150,""),"")</f>
        <v/>
      </c>
      <c r="GO158" s="255" t="str">
        <f>IF($GN158='Classificação geral'!$B150,'Classificação geral'!$C150,"")</f>
        <v/>
      </c>
      <c r="GP158" s="255" t="str">
        <f>IF($GN158='Classificação geral'!$B150,'Classificação geral'!$D150,"")</f>
        <v/>
      </c>
      <c r="GQ158" s="255" t="str">
        <f>IF($GN158='Classificação geral'!$B150,'Classificação geral'!$H150,"")</f>
        <v/>
      </c>
      <c r="GR158" s="254" t="str">
        <f>IFERROR(IF(AND($GQ158="fem",'Classificação geral'!$I150=2),'Classificação geral'!I150,""),"")</f>
        <v/>
      </c>
      <c r="GS158" s="254" t="str">
        <f>IFERROR(IF(AND($GQ158="fem",'Classificação geral'!$I150=2),'Classificação geral'!N150,""),"")</f>
        <v/>
      </c>
      <c r="GT158" s="254" t="str">
        <f>IFERROR(IF(AND($GQ158="fem",'Classificação geral'!$I150=2),'Classificação geral'!Q150,""),"")</f>
        <v/>
      </c>
      <c r="GU158" s="254" t="str">
        <f>IFERROR(IF(AND($GQ158="fem",'Classificação geral'!$I150=2),'Classificação geral'!R150,""),"")</f>
        <v/>
      </c>
      <c r="GV158" s="254" t="str">
        <f>IFERROR(IF(AND($GQ158="fem",'Classificação geral'!$I150=2),'Classificação geral'!J150,""),"")</f>
        <v/>
      </c>
      <c r="GW158" s="254" t="str">
        <f>IFERROR(IF(AND($GQ158="fem",'Classificação geral'!$I150=2),'Classificação geral'!S150,""),"")</f>
        <v/>
      </c>
      <c r="GX158" s="254" t="str">
        <f>IFERROR(IF(AND($GQ158="fem",'Classificação geral'!$I150=2),'Classificação geral'!U150,""),"")</f>
        <v/>
      </c>
      <c r="GY158" s="254" t="str">
        <f>IFERROR(IF(AND($GQ158="fem",'Classificação geral'!$I150=2),'Classificação geral'!V150,""),"")</f>
        <v/>
      </c>
      <c r="GZ158" s="254" t="str">
        <f>IFERROR(IF(AND($GQ158="fem",'Classificação geral'!$I150=2),'Classificação geral'!K150,""),"")</f>
        <v/>
      </c>
      <c r="HA158" s="254" t="str">
        <f>IFERROR(IF(AND($GQ158="fem",'Classificação geral'!$I150=2),'Classificação geral'!W150,""),"")</f>
        <v/>
      </c>
      <c r="HB158" s="254" t="str">
        <f>IFERROR(IF(AND($GQ158="fem",'Classificação geral'!$I150=2),'Classificação geral'!Y150,""),"")</f>
        <v/>
      </c>
      <c r="HC158" s="254" t="str">
        <f>IFERROR(IF(AND($GQ158="fem",'Classificação geral'!$I150=2),'Classificação geral'!Z150,""),"")</f>
        <v/>
      </c>
      <c r="HD158" s="254" t="str">
        <f>IFERROR(IF(AND($GQ158="fem",'Classificação geral'!$I150=2),'Classificação geral'!L150,""),"")</f>
        <v/>
      </c>
      <c r="HE158" s="254" t="str">
        <f>IFERROR(IF(AND($GQ158="fem",'Classificação geral'!$I150=2),'Classificação geral'!M150,""),"")</f>
        <v/>
      </c>
      <c r="HF158" s="254" t="str">
        <f>IFERROR(IF(AND($GQ158="fem",'Classificação geral'!$I150=2),'Classificação geral'!AG150,""),"")</f>
        <v/>
      </c>
      <c r="HG158" s="256" t="str">
        <f>IFERROR(RANK(HF158,HF:HF,0)+ COUNTIF(HF$13:$HF156,HF158),"")</f>
        <v/>
      </c>
      <c r="HH158" s="244"/>
      <c r="HI158" s="254" t="str">
        <f>IFERROR(IF(AND('Classificação geral'!$H150="mas",'Classificação geral'!$I150=2,'Classificação geral'!$F150="Mini"),'Classificação geral'!$A150,""),"")</f>
        <v/>
      </c>
      <c r="HJ158" s="254" t="str">
        <f>IFERROR(IF(AND('Classificação geral'!$H150="mas",'Classificação geral'!$I150=2,'Classificação geral'!$F150="Mini"),'Classificação geral'!$B150,""),"")</f>
        <v/>
      </c>
      <c r="HK158" s="255" t="str">
        <f>IF($HJ158='Classificação geral'!$B150,'Classificação geral'!$C150,"")</f>
        <v/>
      </c>
      <c r="HL158" s="255" t="str">
        <f>IF($HJ158='Classificação geral'!$B150,'Classificação geral'!$D150,"")</f>
        <v/>
      </c>
      <c r="HM158" s="255" t="str">
        <f>IF($HJ158='Classificação geral'!$B150,'Classificação geral'!$H150,"")</f>
        <v/>
      </c>
      <c r="HN158" s="254" t="str">
        <f>IFERROR(IF(AND($HM158="mas",'Classificação geral'!$I150=2),'Classificação geral'!I150,""),"")</f>
        <v/>
      </c>
      <c r="HO158" s="254" t="str">
        <f>IFERROR(IF(AND($HM158="mas",'Classificação geral'!$I150=2),'Classificação geral'!N150,""),"")</f>
        <v/>
      </c>
      <c r="HP158" s="254" t="str">
        <f>IFERROR(IF(AND($HM158="mas",'Classificação geral'!$I150=2),'Classificação geral'!Q150,""),"")</f>
        <v/>
      </c>
      <c r="HQ158" s="254" t="str">
        <f>IFERROR(IF(AND($HM158="mas",'Classificação geral'!$I150=2),'Classificação geral'!R150,""),"")</f>
        <v/>
      </c>
      <c r="HR158" s="254" t="str">
        <f>IFERROR(IF(AND($HM158="mas",'Classificação geral'!$I150=2),'Classificação geral'!J150,""),"")</f>
        <v/>
      </c>
      <c r="HS158" s="254" t="str">
        <f>IFERROR(IF(AND($HM158="mas",'Classificação geral'!$I150=2),'Classificação geral'!S150,""),"")</f>
        <v/>
      </c>
      <c r="HT158" s="254" t="str">
        <f>IFERROR(IF(AND($HM158="mas",'Classificação geral'!$I150=2),'Classificação geral'!U150,""),"")</f>
        <v/>
      </c>
      <c r="HU158" s="254" t="str">
        <f>IFERROR(IF(AND($HM158="mas",'Classificação geral'!$I150=2),'Classificação geral'!V150,""),"")</f>
        <v/>
      </c>
      <c r="HV158" s="254" t="str">
        <f>IFERROR(IF(AND($HM158="mas",'Classificação geral'!$I150=2),'Classificação geral'!J150,""),"")</f>
        <v/>
      </c>
      <c r="HW158" s="254" t="str">
        <f>IFERROR(IF(AND($HM158="mas",'Classificação geral'!$I150=2),'Classificação geral'!W150,""),"")</f>
        <v/>
      </c>
      <c r="HX158" s="254" t="str">
        <f>IFERROR(IF(AND($HM158="mas",'Classificação geral'!$I150=2),'Classificação geral'!Y150,""),"")</f>
        <v/>
      </c>
      <c r="HY158" s="254" t="str">
        <f>IFERROR(IF(AND($HM158="mas",'Classificação geral'!$I150=2),'Classificação geral'!Z150,""),"")</f>
        <v/>
      </c>
      <c r="HZ158" s="254" t="str">
        <f>IFERROR(IF(AND($HM158="mas",'Classificação geral'!$I150=2),'Classificação geral'!L150,""),"")</f>
        <v/>
      </c>
      <c r="IA158" s="254" t="str">
        <f>IFERROR(IF(AND($HM158="mas",'Classificação geral'!$I150=2),'Classificação geral'!$AG150,""),"")</f>
        <v/>
      </c>
      <c r="IB158" s="256" t="str">
        <f>IFERROR(RANK(IA158,IA:IA,0)+ COUNTIF($IA$13:IA$13,IA158),"")</f>
        <v/>
      </c>
      <c r="IC158" s="244"/>
      <c r="ID158" s="254" t="str">
        <f>IFERROR(IF(AND('Classificação geral'!$H150="fem",'Classificação geral'!$I150=3,'Classificação geral'!$F150="Mini"),'Classificação geral'!$A150,""),"")</f>
        <v/>
      </c>
      <c r="IE158" s="254" t="str">
        <f>IFERROR(IF(AND('Classificação geral'!$H150="fem",'Classificação geral'!$I150=3,'Classificação geral'!$F150="Mini"),'Classificação geral'!$B150,""),"")</f>
        <v/>
      </c>
      <c r="IF158" s="255" t="str">
        <f>IF($IE158='Classificação geral'!$B150,'Classificação geral'!$C150,"")</f>
        <v/>
      </c>
      <c r="IG158" s="255" t="str">
        <f>IF($IE158='Classificação geral'!$B150,'Classificação geral'!$D150,"")</f>
        <v/>
      </c>
      <c r="IH158" s="255" t="str">
        <f>IF($IE158='Classificação geral'!$B150,'Classificação geral'!$H150,"")</f>
        <v/>
      </c>
      <c r="II158" s="255" t="str">
        <f>IF($IH158='Classificação geral'!$H150,'Classificação geral'!$I150,"")</f>
        <v/>
      </c>
      <c r="IJ158" s="255" t="str">
        <f>IF($II158='Classificação geral'!$I150,'Classificação geral'!$N150,"")</f>
        <v/>
      </c>
      <c r="IK158" s="255" t="str">
        <f>IF($II158='Classificação geral'!$I150,'Classificação geral'!$Q150,"")</f>
        <v/>
      </c>
      <c r="IL158" s="255" t="str">
        <f>IF($II158='Classificação geral'!$I150,'Classificação geral'!$R150,"")</f>
        <v/>
      </c>
      <c r="IM158" s="255" t="str">
        <f>IF($II158='Classificação geral'!$I150,'Classificação geral'!$J150,"")</f>
        <v/>
      </c>
      <c r="IN158" s="255" t="str">
        <f>IF($II158='Classificação geral'!$I150,'Classificação geral'!$S150,"")</f>
        <v/>
      </c>
      <c r="IO158" s="255" t="str">
        <f>IF($II158='Classificação geral'!$I150,'Classificação geral'!$U150,"")</f>
        <v/>
      </c>
      <c r="IP158" s="255" t="str">
        <f>IF($II158='Classificação geral'!$I150,'Classificação geral'!$V150,"")</f>
        <v/>
      </c>
      <c r="IQ158" s="255" t="str">
        <f>IF($II158='Classificação geral'!$I150,'Classificação geral'!$K150,"")</f>
        <v/>
      </c>
      <c r="IR158" s="255" t="str">
        <f>IF($II158='Classificação geral'!$I150,'Classificação geral'!$W150,"")</f>
        <v/>
      </c>
      <c r="IS158" s="255" t="str">
        <f>IF($II158='Classificação geral'!$I150,'Classificação geral'!$Y150,"")</f>
        <v/>
      </c>
      <c r="IT158" s="255" t="str">
        <f>IF($II158='Classificação geral'!$I150,'Classificação geral'!$Z150,"")</f>
        <v/>
      </c>
      <c r="IU158" s="255" t="str">
        <f>IF($II158='Classificação geral'!$I150,'Classificação geral'!$L150,"")</f>
        <v/>
      </c>
      <c r="IV158" s="255" t="str">
        <f>IF($II158='Classificação geral'!$I150,'Classificação geral'!$M150,"")</f>
        <v/>
      </c>
      <c r="IW158" s="255" t="str">
        <f>IF($II158='Classificação geral'!$I150,'Classificação geral'!$AG150,"")</f>
        <v/>
      </c>
      <c r="IX158" s="256" t="str">
        <f>IFERROR(RANK(IW158,IW:IW,0)+ COUNTIF($IW$13:IW156,IW158),"")</f>
        <v/>
      </c>
      <c r="IY158" s="244"/>
      <c r="IZ158" s="254" t="str">
        <f>IFERROR(IF(AND('Classificação geral'!$H150="mas",'Classificação geral'!$I150=3,'Classificação geral'!$F150="Mini"),'Classificação geral'!$A150,""),"")</f>
        <v/>
      </c>
      <c r="JA158" s="254" t="str">
        <f>IFERROR(IF(AND('Classificação geral'!$H150="mas",'Classificação geral'!$I150=3,'Classificação geral'!$F150="Mini"),'Classificação geral'!$B150,""),"")</f>
        <v/>
      </c>
      <c r="JB158" s="255" t="str">
        <f>IF($JA158='Classificação geral'!$B150,'Classificação geral'!$C150,"")</f>
        <v/>
      </c>
      <c r="JC158" s="255" t="str">
        <f>IF($JA158='Classificação geral'!$B150,'Classificação geral'!$D150,"")</f>
        <v/>
      </c>
      <c r="JD158" s="255" t="str">
        <f>IF($JA158='Classificação geral'!$B150,'Classificação geral'!$H150,"")</f>
        <v/>
      </c>
      <c r="JE158" s="254" t="str">
        <f>IFERROR(IF(AND($JD158="mas",'Classificação geral'!$I150=3),'Classificação geral'!I150,""),"")</f>
        <v/>
      </c>
      <c r="JF158" s="254" t="str">
        <f>IFERROR(IF(AND($JD158="mas",'Classificação geral'!$I150=3),'Classificação geral'!N150,""),"")</f>
        <v/>
      </c>
      <c r="JG158" s="254" t="str">
        <f>IFERROR(IF(AND($JD158="mas",'Classificação geral'!$I150=3),'Classificação geral'!Q150,""),"")</f>
        <v/>
      </c>
      <c r="JH158" s="254" t="str">
        <f>IFERROR(IF(AND($JD158="mas",'Classificação geral'!$I150=3),'Classificação geral'!R150,""),"")</f>
        <v/>
      </c>
      <c r="JI158" s="254" t="str">
        <f>IFERROR(IF(AND($JD158="mas",'Classificação geral'!$I150=3),'Classificação geral'!J150,""),"")</f>
        <v/>
      </c>
      <c r="JJ158" s="254" t="str">
        <f>IFERROR(IF(AND($JD158="mas",'Classificação geral'!$I150=3),'Classificação geral'!S150,""),"")</f>
        <v/>
      </c>
      <c r="JK158" s="254" t="str">
        <f>IFERROR(IF(AND($JD158="mas",'Classificação geral'!$I150=3),'Classificação geral'!U150,""),"")</f>
        <v/>
      </c>
      <c r="JL158" s="254" t="str">
        <f>IFERROR(IF(AND($JD158="mas",'Classificação geral'!$I150=3),'Classificação geral'!V150,""),"")</f>
        <v/>
      </c>
      <c r="JM158" s="254" t="str">
        <f>IFERROR(IF(AND($JD158="mas",'Classificação geral'!$I150=3),'Classificação geral'!K150,""),"")</f>
        <v/>
      </c>
      <c r="JN158" s="254" t="str">
        <f>IFERROR(IF(AND($JD158="mas",'Classificação geral'!$I150=3),'Classificação geral'!W150,""),"")</f>
        <v/>
      </c>
      <c r="JO158" s="254" t="str">
        <f>IFERROR(IF(AND($JD158="mas",'Classificação geral'!$I150=3),'Classificação geral'!Y150,""),"")</f>
        <v/>
      </c>
      <c r="JP158" s="254" t="str">
        <f>IFERROR(IF(AND($JD158="mas",'Classificação geral'!$I150=3),'Classificação geral'!Z150,""),"")</f>
        <v/>
      </c>
      <c r="JQ158" s="254" t="str">
        <f>IFERROR(IF(AND($JD158="mas",'Classificação geral'!$I150=3),'Classificação geral'!L150,""),"")</f>
        <v/>
      </c>
      <c r="JR158" s="254" t="str">
        <f>IFERROR(IF(AND($JD158="mas",'Classificação geral'!$I150=3),'Classificação geral'!$AG150,""),"")</f>
        <v/>
      </c>
      <c r="JS158" s="256" t="str">
        <f>IFERROR(RANK(JR158,JR:JR,0)+ COUNTIF(JR$13:$JR156,JR158),"")</f>
        <v/>
      </c>
      <c r="JT158" s="240"/>
      <c r="JU158" s="240"/>
      <c r="JV158" s="240"/>
      <c r="JW158" s="240"/>
      <c r="JX158" s="240"/>
      <c r="JY158" s="240"/>
      <c r="JZ158" s="240"/>
      <c r="KA158" s="240"/>
      <c r="KB158" s="240"/>
    </row>
    <row r="159" spans="1:288" ht="24.75" customHeight="1" x14ac:dyDescent="0.35">
      <c r="A159" s="21"/>
      <c r="B159" s="236"/>
      <c r="C159" s="235"/>
      <c r="D159" s="235"/>
      <c r="E159" s="235"/>
      <c r="F159" s="21"/>
      <c r="G159" s="21"/>
      <c r="H159" s="21"/>
      <c r="I159" s="21"/>
      <c r="J159" s="21"/>
      <c r="K159" s="21"/>
      <c r="L159" s="21"/>
      <c r="M159" s="21"/>
      <c r="N159" s="21"/>
      <c r="O159" s="21"/>
      <c r="P159" s="21"/>
      <c r="Q159" s="21"/>
      <c r="R159" s="21"/>
      <c r="S159" s="21"/>
      <c r="T159" s="21"/>
      <c r="U159" s="21"/>
      <c r="V159" s="21"/>
      <c r="W159" s="21"/>
      <c r="X159" s="21"/>
      <c r="Y159" s="236"/>
      <c r="Z159" s="235"/>
      <c r="AA159" s="235"/>
      <c r="AB159" s="235"/>
      <c r="AC159" s="21"/>
      <c r="AD159" s="21"/>
      <c r="AE159" s="21"/>
      <c r="AF159" s="21"/>
      <c r="AG159" s="21"/>
      <c r="AH159" s="21"/>
      <c r="AI159" s="21"/>
      <c r="AJ159" s="21"/>
      <c r="AK159" s="21"/>
      <c r="AL159" s="21"/>
      <c r="AM159" s="21"/>
      <c r="AN159" s="21"/>
      <c r="AO159" s="21"/>
      <c r="AP159" s="21"/>
      <c r="AQ159" s="21"/>
      <c r="AR159" s="21"/>
      <c r="AS159" s="21"/>
      <c r="AT159" s="21"/>
      <c r="AU159" s="21"/>
      <c r="AV159" s="21"/>
      <c r="AW159" s="235"/>
      <c r="AX159" s="235"/>
      <c r="AY159" s="236"/>
      <c r="AZ159" s="21"/>
      <c r="BA159" s="21"/>
      <c r="BB159" s="21"/>
      <c r="BC159" s="21"/>
      <c r="BD159" s="21"/>
      <c r="BE159" s="21"/>
      <c r="BF159" s="21"/>
      <c r="BG159" s="21"/>
      <c r="BH159" s="21"/>
      <c r="BI159" s="21"/>
      <c r="BJ159" s="21"/>
      <c r="BK159" s="21"/>
      <c r="BL159" s="21"/>
      <c r="BM159" s="21"/>
      <c r="BN159" s="21"/>
      <c r="BO159" s="21"/>
      <c r="BP159" s="21"/>
      <c r="BQ159" s="21"/>
      <c r="BR159" s="21"/>
      <c r="BS159" s="21"/>
      <c r="BT159" s="235"/>
      <c r="BU159" s="235"/>
      <c r="BV159" s="236"/>
      <c r="BW159" s="21"/>
      <c r="BX159" s="21"/>
      <c r="BY159" s="21"/>
      <c r="BZ159" s="21"/>
      <c r="CA159" s="21"/>
      <c r="CB159" s="21"/>
      <c r="CC159" s="21"/>
      <c r="CD159" s="21"/>
      <c r="CE159" s="21"/>
      <c r="CF159" s="21"/>
      <c r="CG159" s="21"/>
      <c r="CH159" s="21"/>
      <c r="CI159" s="21"/>
      <c r="CJ159" s="21"/>
      <c r="CK159" s="21"/>
      <c r="CL159" s="21"/>
      <c r="CM159" s="21"/>
      <c r="CN159" s="21"/>
      <c r="CO159" s="21"/>
      <c r="CP159" s="236"/>
      <c r="CQ159" s="235"/>
      <c r="CR159" s="235"/>
      <c r="CS159" s="235"/>
      <c r="CT159" s="21"/>
      <c r="CU159" s="21"/>
      <c r="CV159" s="21"/>
      <c r="CW159" s="21"/>
      <c r="CX159" s="21"/>
      <c r="CY159" s="21"/>
      <c r="CZ159" s="21"/>
      <c r="DA159" s="21"/>
      <c r="DB159" s="21"/>
      <c r="DC159" s="21"/>
      <c r="DD159" s="21"/>
      <c r="DE159" s="21"/>
      <c r="DF159" s="21"/>
      <c r="DG159" s="21"/>
      <c r="DH159" s="21"/>
      <c r="DI159" s="21"/>
      <c r="DJ159" s="21"/>
      <c r="DK159" s="21"/>
      <c r="DL159" s="21"/>
      <c r="DM159" s="236"/>
      <c r="DN159" s="235"/>
      <c r="DO159" s="235"/>
      <c r="DP159" s="235"/>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54" t="str">
        <f>IFERROR(IF(AND('Classificação geral'!$H151="FEM",'Classificação geral'!$I151=1,'Classificação geral'!$F151="Mini"),'Classificação geral'!$A151,""),"")</f>
        <v/>
      </c>
      <c r="EV159" s="254" t="str">
        <f>IFERROR(IF(AND('Classificação geral'!$H151="FEM",'Classificação geral'!$I151=1,'Classificação geral'!F151="Mini"),'Classificação geral'!$B151,""),"")</f>
        <v/>
      </c>
      <c r="EW159" s="255" t="str">
        <f>IF($EV159='Classificação geral'!$B151,'Classificação geral'!$C151,"")</f>
        <v/>
      </c>
      <c r="EX159" s="255" t="str">
        <f>IF($EV159='Classificação geral'!$B151,'Classificação geral'!$D151,"")</f>
        <v/>
      </c>
      <c r="EY159" s="255" t="str">
        <f>IF($EV159='Classificação geral'!$B151,'Classificação geral'!$H151,"")</f>
        <v/>
      </c>
      <c r="EZ159" s="255" t="str">
        <f>IF($EY159='Classificação geral'!$H151,'Classificação geral'!$I151,"")</f>
        <v/>
      </c>
      <c r="FA159" s="255" t="str">
        <f>IF($EZ159='Classificação geral'!$I151,'Classificação geral'!$N151,"")</f>
        <v/>
      </c>
      <c r="FB159" s="255" t="str">
        <f>IF($EZ159='Classificação geral'!$I151,'Classificação geral'!$Q151,"")</f>
        <v/>
      </c>
      <c r="FC159" s="255" t="str">
        <f>IF($EZ159='Classificação geral'!$I151,'Classificação geral'!$R151,"")</f>
        <v/>
      </c>
      <c r="FD159" s="255" t="str">
        <f>IF($EZ159='Classificação geral'!$I151,'Classificação geral'!$J151,"")</f>
        <v/>
      </c>
      <c r="FE159" s="255" t="str">
        <f>IF($EZ159='Classificação geral'!$I151,'Classificação geral'!$S151,"")</f>
        <v/>
      </c>
      <c r="FF159" s="255" t="str">
        <f>IF($EZ159='Classificação geral'!$I151,'Classificação geral'!$U151,"")</f>
        <v/>
      </c>
      <c r="FG159" s="255" t="str">
        <f>IF($EZ159='Classificação geral'!$I151,'Classificação geral'!$V151,"")</f>
        <v/>
      </c>
      <c r="FH159" s="255" t="str">
        <f>IF($EZ159='Classificação geral'!$I151,'Classificação geral'!$K151,"")</f>
        <v/>
      </c>
      <c r="FI159" s="255" t="str">
        <f>IF($EZ159='Classificação geral'!$I151,'Classificação geral'!$W151,"")</f>
        <v/>
      </c>
      <c r="FJ159" s="255" t="str">
        <f>IF($EZ159='Classificação geral'!$I151,'Classificação geral'!$Y151,"")</f>
        <v/>
      </c>
      <c r="FK159" s="255" t="str">
        <f>IF($EZ159='Classificação geral'!$I151,'Classificação geral'!$Z151,"")</f>
        <v/>
      </c>
      <c r="FL159" s="255" t="str">
        <f>IF($EZ159='Classificação geral'!$I151,'Classificação geral'!$L151,"")</f>
        <v/>
      </c>
      <c r="FM159" s="255" t="str">
        <f>IF($EZ159='Classificação geral'!$I151,'Classificação geral'!$M151,"")</f>
        <v/>
      </c>
      <c r="FN159" s="255" t="str">
        <f>IF($EZ159='Classificação geral'!$I151,'Classificação geral'!$AG151,"")</f>
        <v/>
      </c>
      <c r="FO159" s="256" t="str">
        <f>IFERROR(RANK(FN159,FN:FN,0)+ COUNTIF($FN$13:FN158,FN159),"")</f>
        <v/>
      </c>
      <c r="FP159" s="244"/>
      <c r="FQ159" s="254" t="str">
        <f>IFERROR(IF(AND('Classificação geral'!$H151="mas",'Classificação geral'!$I151=1,'Classificação geral'!$F151="Mini"),'Classificação geral'!$A151,""),"")</f>
        <v/>
      </c>
      <c r="FR159" s="254" t="str">
        <f>IFERROR(IF(AND('Classificação geral'!$H151="mas",'Classificação geral'!$I151=1,'Classificação geral'!$F151="Mini"),'Classificação geral'!$B151,""),"")</f>
        <v/>
      </c>
      <c r="FS159" s="255" t="str">
        <f>IF($FR159='Classificação geral'!$B151,'Classificação geral'!$C151,"")</f>
        <v/>
      </c>
      <c r="FT159" s="255" t="str">
        <f>IF($FR159='Classificação geral'!$B151,'Classificação geral'!$D151,"")</f>
        <v/>
      </c>
      <c r="FU159" s="255" t="str">
        <f>IF($FR159='Classificação geral'!$B151,'Classificação geral'!$H151,"")</f>
        <v/>
      </c>
      <c r="FV159" s="254" t="str">
        <f>IFERROR(IF(AND($FU159="mas",'Classificação geral'!$I151=1),'Classificação geral'!I151,""),"")</f>
        <v/>
      </c>
      <c r="FW159" s="254" t="str">
        <f>IFERROR(IF(AND($FU159="mas",'Classificação geral'!$I151=1),'Classificação geral'!N151,""),"")</f>
        <v/>
      </c>
      <c r="FX159" s="254" t="str">
        <f>IFERROR(IF(AND($FU159="mas",'Classificação geral'!$I151=1),'Classificação geral'!Q151,""),"")</f>
        <v/>
      </c>
      <c r="FY159" s="254" t="str">
        <f>IFERROR(IF(AND($FU159="mas",'Classificação geral'!$I151=1),'Classificação geral'!R151,""),"")</f>
        <v/>
      </c>
      <c r="FZ159" s="254" t="str">
        <f>IFERROR(IF(AND($FU159="mas",'Classificação geral'!$I151=1),'Classificação geral'!J151,""),"")</f>
        <v/>
      </c>
      <c r="GA159" s="254" t="str">
        <f>IFERROR(IF(AND($FU159="mas",'Classificação geral'!$I151=1),'Classificação geral'!S151,""),"")</f>
        <v/>
      </c>
      <c r="GB159" s="254" t="str">
        <f>IFERROR(IF(AND($FU159="mas",'Classificação geral'!$I151=1),'Classificação geral'!U151,""),"")</f>
        <v/>
      </c>
      <c r="GC159" s="254" t="str">
        <f>IFERROR(IF(AND($FU159="mas",'Classificação geral'!$I151=1),'Classificação geral'!V151,""),"")</f>
        <v/>
      </c>
      <c r="GD159" s="254" t="str">
        <f>IFERROR(IF(AND($FU159="mas",'Classificação geral'!$I151=1),'Classificação geral'!K151,""),"")</f>
        <v/>
      </c>
      <c r="GE159" s="254" t="str">
        <f>IFERROR(IF(AND($FU159="mas",'Classificação geral'!$I151=1),'Classificação geral'!W151,""),"")</f>
        <v/>
      </c>
      <c r="GF159" s="254" t="str">
        <f>IFERROR(IF(AND($FU159="mas",'Classificação geral'!$I151=1),'Classificação geral'!Y151,""),"")</f>
        <v/>
      </c>
      <c r="GG159" s="254" t="str">
        <f>IFERROR(IF(AND($FU159="mas",'Classificação geral'!$I151=1),'Classificação geral'!Z151,""),"")</f>
        <v/>
      </c>
      <c r="GH159" s="254" t="str">
        <f>IFERROR(IF(AND($FU159="mas",'Classificação geral'!$I151=1),'Classificação geral'!L151,""),"")</f>
        <v/>
      </c>
      <c r="GI159" s="254" t="str">
        <f>IFERROR(IF(AND($FU159="mas",'Classificação geral'!$I151=1),'Classificação geral'!M151,""),"")</f>
        <v/>
      </c>
      <c r="GJ159" s="302" t="str">
        <f>IFERROR(IF(AND($FU159="mas",'Classificação geral'!$I151=1),'Classificação geral'!AG151,""),"")</f>
        <v/>
      </c>
      <c r="GK159" s="256" t="str">
        <f>IFERROR(RANK(GJ159,GJ:GJ,0)+ COUNTIF($GJ$13:GJ158,GJ159),"")</f>
        <v/>
      </c>
      <c r="GL159" s="244"/>
      <c r="GM159" s="254" t="str">
        <f>IFERROR(IF(AND('Classificação geral'!$H151="fem",'Classificação geral'!$I151=2,'Classificação geral'!$F151="Mini"),'Classificação geral'!$A151,""),"")</f>
        <v/>
      </c>
      <c r="GN159" s="254" t="str">
        <f>IFERROR(IF(AND('Classificação geral'!$H151="fem",'Classificação geral'!$I151=2,'Classificação geral'!$F151="Mini"),'Classificação geral'!$B151,""),"")</f>
        <v/>
      </c>
      <c r="GO159" s="255" t="str">
        <f>IF($GN159='Classificação geral'!$B151,'Classificação geral'!$C151,"")</f>
        <v/>
      </c>
      <c r="GP159" s="255" t="str">
        <f>IF($GN159='Classificação geral'!$B151,'Classificação geral'!$D151,"")</f>
        <v/>
      </c>
      <c r="GQ159" s="255" t="str">
        <f>IF($GN159='Classificação geral'!$B151,'Classificação geral'!$H151,"")</f>
        <v/>
      </c>
      <c r="GR159" s="254" t="str">
        <f>IFERROR(IF(AND($GQ159="fem",'Classificação geral'!$I151=2),'Classificação geral'!I151,""),"")</f>
        <v/>
      </c>
      <c r="GS159" s="254" t="str">
        <f>IFERROR(IF(AND($GQ159="fem",'Classificação geral'!$I151=2),'Classificação geral'!N151,""),"")</f>
        <v/>
      </c>
      <c r="GT159" s="254" t="str">
        <f>IFERROR(IF(AND($GQ159="fem",'Classificação geral'!$I151=2),'Classificação geral'!Q151,""),"")</f>
        <v/>
      </c>
      <c r="GU159" s="254" t="str">
        <f>IFERROR(IF(AND($GQ159="fem",'Classificação geral'!$I151=2),'Classificação geral'!R151,""),"")</f>
        <v/>
      </c>
      <c r="GV159" s="254" t="str">
        <f>IFERROR(IF(AND($GQ159="fem",'Classificação geral'!$I151=2),'Classificação geral'!J151,""),"")</f>
        <v/>
      </c>
      <c r="GW159" s="254" t="str">
        <f>IFERROR(IF(AND($GQ159="fem",'Classificação geral'!$I151=2),'Classificação geral'!S151,""),"")</f>
        <v/>
      </c>
      <c r="GX159" s="254" t="str">
        <f>IFERROR(IF(AND($GQ159="fem",'Classificação geral'!$I151=2),'Classificação geral'!U151,""),"")</f>
        <v/>
      </c>
      <c r="GY159" s="254" t="str">
        <f>IFERROR(IF(AND($GQ159="fem",'Classificação geral'!$I151=2),'Classificação geral'!V151,""),"")</f>
        <v/>
      </c>
      <c r="GZ159" s="254" t="str">
        <f>IFERROR(IF(AND($GQ159="fem",'Classificação geral'!$I151=2),'Classificação geral'!K151,""),"")</f>
        <v/>
      </c>
      <c r="HA159" s="254" t="str">
        <f>IFERROR(IF(AND($GQ159="fem",'Classificação geral'!$I151=2),'Classificação geral'!W151,""),"")</f>
        <v/>
      </c>
      <c r="HB159" s="254" t="str">
        <f>IFERROR(IF(AND($GQ159="fem",'Classificação geral'!$I151=2),'Classificação geral'!Y151,""),"")</f>
        <v/>
      </c>
      <c r="HC159" s="254" t="str">
        <f>IFERROR(IF(AND($GQ159="fem",'Classificação geral'!$I151=2),'Classificação geral'!Z151,""),"")</f>
        <v/>
      </c>
      <c r="HD159" s="254" t="str">
        <f>IFERROR(IF(AND($GQ159="fem",'Classificação geral'!$I151=2),'Classificação geral'!L151,""),"")</f>
        <v/>
      </c>
      <c r="HE159" s="254" t="str">
        <f>IFERROR(IF(AND($GQ159="fem",'Classificação geral'!$I151=2),'Classificação geral'!M151,""),"")</f>
        <v/>
      </c>
      <c r="HF159" s="254" t="str">
        <f>IFERROR(IF(AND($GQ159="fem",'Classificação geral'!$I151=2),'Classificação geral'!AG151,""),"")</f>
        <v/>
      </c>
      <c r="HG159" s="256" t="str">
        <f>IFERROR(RANK(HF159,HF:HF,0)+ COUNTIF(HF$13:$HF157,HF159),"")</f>
        <v/>
      </c>
      <c r="HH159" s="244"/>
      <c r="HI159" s="254" t="str">
        <f>IFERROR(IF(AND('Classificação geral'!$H151="mas",'Classificação geral'!$I151=2,'Classificação geral'!$F151="Mini"),'Classificação geral'!$A151,""),"")</f>
        <v/>
      </c>
      <c r="HJ159" s="254" t="str">
        <f>IFERROR(IF(AND('Classificação geral'!$H151="mas",'Classificação geral'!$I151=2,'Classificação geral'!$F151="Mini"),'Classificação geral'!$B151,""),"")</f>
        <v/>
      </c>
      <c r="HK159" s="255" t="str">
        <f>IF($HJ159='Classificação geral'!$B151,'Classificação geral'!$C151,"")</f>
        <v/>
      </c>
      <c r="HL159" s="255" t="str">
        <f>IF($HJ159='Classificação geral'!$B151,'Classificação geral'!$D151,"")</f>
        <v/>
      </c>
      <c r="HM159" s="255" t="str">
        <f>IF($HJ159='Classificação geral'!$B151,'Classificação geral'!$H151,"")</f>
        <v/>
      </c>
      <c r="HN159" s="254" t="str">
        <f>IFERROR(IF(AND($HM159="mas",'Classificação geral'!$I151=2),'Classificação geral'!I151,""),"")</f>
        <v/>
      </c>
      <c r="HO159" s="254" t="str">
        <f>IFERROR(IF(AND($HM159="mas",'Classificação geral'!$I151=2),'Classificação geral'!N151,""),"")</f>
        <v/>
      </c>
      <c r="HP159" s="254" t="str">
        <f>IFERROR(IF(AND($HM159="mas",'Classificação geral'!$I151=2),'Classificação geral'!Q151,""),"")</f>
        <v/>
      </c>
      <c r="HQ159" s="254" t="str">
        <f>IFERROR(IF(AND($HM159="mas",'Classificação geral'!$I151=2),'Classificação geral'!R151,""),"")</f>
        <v/>
      </c>
      <c r="HR159" s="254" t="str">
        <f>IFERROR(IF(AND($HM159="mas",'Classificação geral'!$I151=2),'Classificação geral'!J151,""),"")</f>
        <v/>
      </c>
      <c r="HS159" s="254" t="str">
        <f>IFERROR(IF(AND($HM159="mas",'Classificação geral'!$I151=2),'Classificação geral'!S151,""),"")</f>
        <v/>
      </c>
      <c r="HT159" s="254" t="str">
        <f>IFERROR(IF(AND($HM159="mas",'Classificação geral'!$I151=2),'Classificação geral'!U151,""),"")</f>
        <v/>
      </c>
      <c r="HU159" s="254" t="str">
        <f>IFERROR(IF(AND($HM159="mas",'Classificação geral'!$I151=2),'Classificação geral'!V151,""),"")</f>
        <v/>
      </c>
      <c r="HV159" s="254" t="str">
        <f>IFERROR(IF(AND($HM159="mas",'Classificação geral'!$I151=2),'Classificação geral'!J151,""),"")</f>
        <v/>
      </c>
      <c r="HW159" s="254" t="str">
        <f>IFERROR(IF(AND($HM159="mas",'Classificação geral'!$I151=2),'Classificação geral'!W151,""),"")</f>
        <v/>
      </c>
      <c r="HX159" s="254" t="str">
        <f>IFERROR(IF(AND($HM159="mas",'Classificação geral'!$I151=2),'Classificação geral'!Y151,""),"")</f>
        <v/>
      </c>
      <c r="HY159" s="254" t="str">
        <f>IFERROR(IF(AND($HM159="mas",'Classificação geral'!$I151=2),'Classificação geral'!Z151,""),"")</f>
        <v/>
      </c>
      <c r="HZ159" s="254" t="str">
        <f>IFERROR(IF(AND($HM159="mas",'Classificação geral'!$I151=2),'Classificação geral'!L151,""),"")</f>
        <v/>
      </c>
      <c r="IA159" s="254" t="str">
        <f>IFERROR(IF(AND($HM159="mas",'Classificação geral'!$I151=2),'Classificação geral'!$AG151,""),"")</f>
        <v/>
      </c>
      <c r="IB159" s="256" t="str">
        <f>IFERROR(RANK(IA159,IA:IA,0)+ COUNTIF($IA$13:IA$13,IA159),"")</f>
        <v/>
      </c>
      <c r="IC159" s="244"/>
      <c r="ID159" s="254" t="str">
        <f>IFERROR(IF(AND('Classificação geral'!$H151="fem",'Classificação geral'!$I151=3,'Classificação geral'!$F151="Mini"),'Classificação geral'!$A151,""),"")</f>
        <v/>
      </c>
      <c r="IE159" s="254" t="str">
        <f>IFERROR(IF(AND('Classificação geral'!$H151="fem",'Classificação geral'!$I151=3,'Classificação geral'!$F151="Mini"),'Classificação geral'!$B151,""),"")</f>
        <v/>
      </c>
      <c r="IF159" s="255" t="str">
        <f>IF($IE159='Classificação geral'!$B151,'Classificação geral'!$C151,"")</f>
        <v/>
      </c>
      <c r="IG159" s="255" t="str">
        <f>IF($IE159='Classificação geral'!$B151,'Classificação geral'!$D151,"")</f>
        <v/>
      </c>
      <c r="IH159" s="255" t="str">
        <f>IF($IE159='Classificação geral'!$B151,'Classificação geral'!$H151,"")</f>
        <v/>
      </c>
      <c r="II159" s="255" t="str">
        <f>IF($IH159='Classificação geral'!$H151,'Classificação geral'!$I151,"")</f>
        <v/>
      </c>
      <c r="IJ159" s="255" t="str">
        <f>IF($II159='Classificação geral'!$I151,'Classificação geral'!$N151,"")</f>
        <v/>
      </c>
      <c r="IK159" s="255" t="str">
        <f>IF($II159='Classificação geral'!$I151,'Classificação geral'!$Q151,"")</f>
        <v/>
      </c>
      <c r="IL159" s="255" t="str">
        <f>IF($II159='Classificação geral'!$I151,'Classificação geral'!$R151,"")</f>
        <v/>
      </c>
      <c r="IM159" s="255" t="str">
        <f>IF($II159='Classificação geral'!$I151,'Classificação geral'!$J151,"")</f>
        <v/>
      </c>
      <c r="IN159" s="255" t="str">
        <f>IF($II159='Classificação geral'!$I151,'Classificação geral'!$S151,"")</f>
        <v/>
      </c>
      <c r="IO159" s="255" t="str">
        <f>IF($II159='Classificação geral'!$I151,'Classificação geral'!$U151,"")</f>
        <v/>
      </c>
      <c r="IP159" s="255" t="str">
        <f>IF($II159='Classificação geral'!$I151,'Classificação geral'!$V151,"")</f>
        <v/>
      </c>
      <c r="IQ159" s="255" t="str">
        <f>IF($II159='Classificação geral'!$I151,'Classificação geral'!$K151,"")</f>
        <v/>
      </c>
      <c r="IR159" s="255" t="str">
        <f>IF($II159='Classificação geral'!$I151,'Classificação geral'!$W151,"")</f>
        <v/>
      </c>
      <c r="IS159" s="255" t="str">
        <f>IF($II159='Classificação geral'!$I151,'Classificação geral'!$Y151,"")</f>
        <v/>
      </c>
      <c r="IT159" s="255" t="str">
        <f>IF($II159='Classificação geral'!$I151,'Classificação geral'!$Z151,"")</f>
        <v/>
      </c>
      <c r="IU159" s="255" t="str">
        <f>IF($II159='Classificação geral'!$I151,'Classificação geral'!$L151,"")</f>
        <v/>
      </c>
      <c r="IV159" s="255" t="str">
        <f>IF($II159='Classificação geral'!$I151,'Classificação geral'!$M151,"")</f>
        <v/>
      </c>
      <c r="IW159" s="255" t="str">
        <f>IF($II159='Classificação geral'!$I151,'Classificação geral'!$AG151,"")</f>
        <v/>
      </c>
      <c r="IX159" s="256" t="str">
        <f>IFERROR(RANK(IW159,IW:IW,0)+ COUNTIF($IW$13:IW157,IW159),"")</f>
        <v/>
      </c>
      <c r="IY159" s="244"/>
      <c r="IZ159" s="254" t="str">
        <f>IFERROR(IF(AND('Classificação geral'!$H151="mas",'Classificação geral'!$I151=3,'Classificação geral'!$F151="Mini"),'Classificação geral'!$A151,""),"")</f>
        <v/>
      </c>
      <c r="JA159" s="254" t="str">
        <f>IFERROR(IF(AND('Classificação geral'!$H151="mas",'Classificação geral'!$I151=3,'Classificação geral'!$F151="Mini"),'Classificação geral'!$B151,""),"")</f>
        <v/>
      </c>
      <c r="JB159" s="255" t="str">
        <f>IF($JA159='Classificação geral'!$B151,'Classificação geral'!$C151,"")</f>
        <v/>
      </c>
      <c r="JC159" s="255" t="str">
        <f>IF($JA159='Classificação geral'!$B151,'Classificação geral'!$D151,"")</f>
        <v/>
      </c>
      <c r="JD159" s="255" t="str">
        <f>IF($JA159='Classificação geral'!$B151,'Classificação geral'!$H151,"")</f>
        <v/>
      </c>
      <c r="JE159" s="254" t="str">
        <f>IFERROR(IF(AND($JD159="mas",'Classificação geral'!$I151=3),'Classificação geral'!I151,""),"")</f>
        <v/>
      </c>
      <c r="JF159" s="254" t="str">
        <f>IFERROR(IF(AND($JD159="mas",'Classificação geral'!$I151=3),'Classificação geral'!N151,""),"")</f>
        <v/>
      </c>
      <c r="JG159" s="254" t="str">
        <f>IFERROR(IF(AND($JD159="mas",'Classificação geral'!$I151=3),'Classificação geral'!Q151,""),"")</f>
        <v/>
      </c>
      <c r="JH159" s="254" t="str">
        <f>IFERROR(IF(AND($JD159="mas",'Classificação geral'!$I151=3),'Classificação geral'!R151,""),"")</f>
        <v/>
      </c>
      <c r="JI159" s="254" t="str">
        <f>IFERROR(IF(AND($JD159="mas",'Classificação geral'!$I151=3),'Classificação geral'!J151,""),"")</f>
        <v/>
      </c>
      <c r="JJ159" s="254" t="str">
        <f>IFERROR(IF(AND($JD159="mas",'Classificação geral'!$I151=3),'Classificação geral'!S151,""),"")</f>
        <v/>
      </c>
      <c r="JK159" s="254" t="str">
        <f>IFERROR(IF(AND($JD159="mas",'Classificação geral'!$I151=3),'Classificação geral'!U151,""),"")</f>
        <v/>
      </c>
      <c r="JL159" s="254" t="str">
        <f>IFERROR(IF(AND($JD159="mas",'Classificação geral'!$I151=3),'Classificação geral'!V151,""),"")</f>
        <v/>
      </c>
      <c r="JM159" s="254" t="str">
        <f>IFERROR(IF(AND($JD159="mas",'Classificação geral'!$I151=3),'Classificação geral'!K151,""),"")</f>
        <v/>
      </c>
      <c r="JN159" s="254" t="str">
        <f>IFERROR(IF(AND($JD159="mas",'Classificação geral'!$I151=3),'Classificação geral'!W151,""),"")</f>
        <v/>
      </c>
      <c r="JO159" s="254" t="str">
        <f>IFERROR(IF(AND($JD159="mas",'Classificação geral'!$I151=3),'Classificação geral'!Y151,""),"")</f>
        <v/>
      </c>
      <c r="JP159" s="254" t="str">
        <f>IFERROR(IF(AND($JD159="mas",'Classificação geral'!$I151=3),'Classificação geral'!Z151,""),"")</f>
        <v/>
      </c>
      <c r="JQ159" s="254" t="str">
        <f>IFERROR(IF(AND($JD159="mas",'Classificação geral'!$I151=3),'Classificação geral'!L151,""),"")</f>
        <v/>
      </c>
      <c r="JR159" s="254" t="str">
        <f>IFERROR(IF(AND($JD159="mas",'Classificação geral'!$I151=3),'Classificação geral'!$AG151,""),"")</f>
        <v/>
      </c>
      <c r="JS159" s="256" t="str">
        <f>IFERROR(RANK(JR159,JR:JR,0)+ COUNTIF(JR$13:$JR157,JR159),"")</f>
        <v/>
      </c>
      <c r="JT159" s="240"/>
      <c r="JU159" s="240"/>
      <c r="JV159" s="240"/>
      <c r="JW159" s="240"/>
      <c r="JX159" s="240"/>
      <c r="JY159" s="240"/>
      <c r="JZ159" s="240"/>
      <c r="KA159" s="240"/>
      <c r="KB159" s="240"/>
    </row>
    <row r="160" spans="1:288" ht="24.75" customHeight="1" x14ac:dyDescent="0.35">
      <c r="A160" s="21"/>
      <c r="B160" s="236"/>
      <c r="C160" s="235"/>
      <c r="D160" s="235"/>
      <c r="E160" s="235"/>
      <c r="F160" s="21"/>
      <c r="G160" s="21"/>
      <c r="H160" s="21"/>
      <c r="I160" s="21"/>
      <c r="J160" s="21"/>
      <c r="K160" s="21"/>
      <c r="L160" s="21"/>
      <c r="M160" s="21"/>
      <c r="N160" s="21"/>
      <c r="O160" s="21"/>
      <c r="P160" s="21"/>
      <c r="Q160" s="21"/>
      <c r="R160" s="21"/>
      <c r="S160" s="21"/>
      <c r="T160" s="21"/>
      <c r="U160" s="21"/>
      <c r="V160" s="21"/>
      <c r="W160" s="21"/>
      <c r="X160" s="21"/>
      <c r="Y160" s="236"/>
      <c r="Z160" s="235"/>
      <c r="AA160" s="235"/>
      <c r="AB160" s="235"/>
      <c r="AC160" s="21"/>
      <c r="AD160" s="21"/>
      <c r="AE160" s="21"/>
      <c r="AF160" s="21"/>
      <c r="AG160" s="21"/>
      <c r="AH160" s="21"/>
      <c r="AI160" s="21"/>
      <c r="AJ160" s="21"/>
      <c r="AK160" s="21"/>
      <c r="AL160" s="21"/>
      <c r="AM160" s="21"/>
      <c r="AN160" s="21"/>
      <c r="AO160" s="21"/>
      <c r="AP160" s="21"/>
      <c r="AQ160" s="21"/>
      <c r="AR160" s="21"/>
      <c r="AS160" s="21"/>
      <c r="AT160" s="21"/>
      <c r="AU160" s="21"/>
      <c r="AV160" s="21"/>
      <c r="AW160" s="235"/>
      <c r="AX160" s="235"/>
      <c r="AY160" s="236"/>
      <c r="AZ160" s="21"/>
      <c r="BA160" s="21"/>
      <c r="BB160" s="21"/>
      <c r="BC160" s="21"/>
      <c r="BD160" s="21"/>
      <c r="BE160" s="21"/>
      <c r="BF160" s="21"/>
      <c r="BG160" s="21"/>
      <c r="BH160" s="21"/>
      <c r="BI160" s="21"/>
      <c r="BJ160" s="21"/>
      <c r="BK160" s="21"/>
      <c r="BL160" s="21"/>
      <c r="BM160" s="21"/>
      <c r="BN160" s="21"/>
      <c r="BO160" s="21"/>
      <c r="BP160" s="21"/>
      <c r="BQ160" s="21"/>
      <c r="BR160" s="21"/>
      <c r="BS160" s="21"/>
      <c r="BT160" s="235"/>
      <c r="BU160" s="235"/>
      <c r="BV160" s="236"/>
      <c r="BW160" s="21"/>
      <c r="BX160" s="21"/>
      <c r="BY160" s="21"/>
      <c r="BZ160" s="21"/>
      <c r="CA160" s="21"/>
      <c r="CB160" s="21"/>
      <c r="CC160" s="21"/>
      <c r="CD160" s="21"/>
      <c r="CE160" s="21"/>
      <c r="CF160" s="21"/>
      <c r="CG160" s="21"/>
      <c r="CH160" s="21"/>
      <c r="CI160" s="21"/>
      <c r="CJ160" s="21"/>
      <c r="CK160" s="21"/>
      <c r="CL160" s="21"/>
      <c r="CM160" s="21"/>
      <c r="CN160" s="21"/>
      <c r="CO160" s="21"/>
      <c r="CP160" s="236"/>
      <c r="CQ160" s="235"/>
      <c r="CR160" s="235"/>
      <c r="CS160" s="235"/>
      <c r="CT160" s="21"/>
      <c r="CU160" s="21"/>
      <c r="CV160" s="21"/>
      <c r="CW160" s="21"/>
      <c r="CX160" s="21"/>
      <c r="CY160" s="21"/>
      <c r="CZ160" s="21"/>
      <c r="DA160" s="21"/>
      <c r="DB160" s="21"/>
      <c r="DC160" s="21"/>
      <c r="DD160" s="21"/>
      <c r="DE160" s="21"/>
      <c r="DF160" s="21"/>
      <c r="DG160" s="21"/>
      <c r="DH160" s="21"/>
      <c r="DI160" s="21"/>
      <c r="DJ160" s="21"/>
      <c r="DK160" s="21"/>
      <c r="DL160" s="21"/>
      <c r="DM160" s="236"/>
      <c r="DN160" s="235"/>
      <c r="DO160" s="235"/>
      <c r="DP160" s="235"/>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54" t="str">
        <f>IFERROR(IF(AND('Classificação geral'!$H152="FEM",'Classificação geral'!$I152=1,'Classificação geral'!$F152="Mini"),'Classificação geral'!$A152,""),"")</f>
        <v/>
      </c>
      <c r="EV160" s="254" t="str">
        <f>IFERROR(IF(AND('Classificação geral'!$H152="FEM",'Classificação geral'!$I152=1,'Classificação geral'!F152="Mini"),'Classificação geral'!$B152,""),"")</f>
        <v/>
      </c>
      <c r="EW160" s="255" t="str">
        <f>IF($EV160='Classificação geral'!$B152,'Classificação geral'!$C152,"")</f>
        <v/>
      </c>
      <c r="EX160" s="255" t="str">
        <f>IF($EV160='Classificação geral'!$B152,'Classificação geral'!$D152,"")</f>
        <v/>
      </c>
      <c r="EY160" s="255" t="str">
        <f>IF($EV160='Classificação geral'!$B152,'Classificação geral'!$H152,"")</f>
        <v/>
      </c>
      <c r="EZ160" s="255" t="str">
        <f>IF($EY160='Classificação geral'!$H152,'Classificação geral'!$I152,"")</f>
        <v/>
      </c>
      <c r="FA160" s="255" t="str">
        <f>IF($EZ160='Classificação geral'!$I152,'Classificação geral'!$N152,"")</f>
        <v/>
      </c>
      <c r="FB160" s="255" t="str">
        <f>IF($EZ160='Classificação geral'!$I152,'Classificação geral'!$Q152,"")</f>
        <v/>
      </c>
      <c r="FC160" s="255" t="str">
        <f>IF($EZ160='Classificação geral'!$I152,'Classificação geral'!$R152,"")</f>
        <v/>
      </c>
      <c r="FD160" s="255" t="str">
        <f>IF($EZ160='Classificação geral'!$I152,'Classificação geral'!$J152,"")</f>
        <v/>
      </c>
      <c r="FE160" s="255" t="str">
        <f>IF($EZ160='Classificação geral'!$I152,'Classificação geral'!$S152,"")</f>
        <v/>
      </c>
      <c r="FF160" s="255" t="str">
        <f>IF($EZ160='Classificação geral'!$I152,'Classificação geral'!$U152,"")</f>
        <v/>
      </c>
      <c r="FG160" s="255" t="str">
        <f>IF($EZ160='Classificação geral'!$I152,'Classificação geral'!$V152,"")</f>
        <v/>
      </c>
      <c r="FH160" s="255" t="str">
        <f>IF($EZ160='Classificação geral'!$I152,'Classificação geral'!$K152,"")</f>
        <v/>
      </c>
      <c r="FI160" s="255" t="str">
        <f>IF($EZ160='Classificação geral'!$I152,'Classificação geral'!$W152,"")</f>
        <v/>
      </c>
      <c r="FJ160" s="255" t="str">
        <f>IF($EZ160='Classificação geral'!$I152,'Classificação geral'!$Y152,"")</f>
        <v/>
      </c>
      <c r="FK160" s="255" t="str">
        <f>IF($EZ160='Classificação geral'!$I152,'Classificação geral'!$Z152,"")</f>
        <v/>
      </c>
      <c r="FL160" s="255" t="str">
        <f>IF($EZ160='Classificação geral'!$I152,'Classificação geral'!$L152,"")</f>
        <v/>
      </c>
      <c r="FM160" s="255" t="str">
        <f>IF($EZ160='Classificação geral'!$I152,'Classificação geral'!$M152,"")</f>
        <v/>
      </c>
      <c r="FN160" s="255" t="str">
        <f>IF($EZ160='Classificação geral'!$I152,'Classificação geral'!$AG152,"")</f>
        <v/>
      </c>
      <c r="FO160" s="256" t="str">
        <f>IFERROR(RANK(FN160,FN:FN,0)+ COUNTIF($FN$13:FN159,FN160),"")</f>
        <v/>
      </c>
      <c r="FP160" s="244"/>
      <c r="FQ160" s="254" t="str">
        <f>IFERROR(IF(AND('Classificação geral'!$H152="mas",'Classificação geral'!$I152=1,'Classificação geral'!$F152="Mini"),'Classificação geral'!$A152,""),"")</f>
        <v/>
      </c>
      <c r="FR160" s="254" t="str">
        <f>IFERROR(IF(AND('Classificação geral'!$H152="mas",'Classificação geral'!$I152=1,'Classificação geral'!$F152="Mini"),'Classificação geral'!$B152,""),"")</f>
        <v/>
      </c>
      <c r="FS160" s="255" t="str">
        <f>IF($FR160='Classificação geral'!$B152,'Classificação geral'!$C152,"")</f>
        <v/>
      </c>
      <c r="FT160" s="255" t="str">
        <f>IF($FR160='Classificação geral'!$B152,'Classificação geral'!$D152,"")</f>
        <v/>
      </c>
      <c r="FU160" s="255" t="str">
        <f>IF($FR160='Classificação geral'!$B152,'Classificação geral'!$H152,"")</f>
        <v/>
      </c>
      <c r="FV160" s="254" t="str">
        <f>IFERROR(IF(AND($FU160="mas",'Classificação geral'!$I152=1),'Classificação geral'!I152,""),"")</f>
        <v/>
      </c>
      <c r="FW160" s="254" t="str">
        <f>IFERROR(IF(AND($FU160="mas",'Classificação geral'!$I152=1),'Classificação geral'!N152,""),"")</f>
        <v/>
      </c>
      <c r="FX160" s="254" t="str">
        <f>IFERROR(IF(AND($FU160="mas",'Classificação geral'!$I152=1),'Classificação geral'!Q152,""),"")</f>
        <v/>
      </c>
      <c r="FY160" s="254" t="str">
        <f>IFERROR(IF(AND($FU160="mas",'Classificação geral'!$I152=1),'Classificação geral'!R152,""),"")</f>
        <v/>
      </c>
      <c r="FZ160" s="254" t="str">
        <f>IFERROR(IF(AND($FU160="mas",'Classificação geral'!$I152=1),'Classificação geral'!J152,""),"")</f>
        <v/>
      </c>
      <c r="GA160" s="254" t="str">
        <f>IFERROR(IF(AND($FU160="mas",'Classificação geral'!$I152=1),'Classificação geral'!S152,""),"")</f>
        <v/>
      </c>
      <c r="GB160" s="254" t="str">
        <f>IFERROR(IF(AND($FU160="mas",'Classificação geral'!$I152=1),'Classificação geral'!U152,""),"")</f>
        <v/>
      </c>
      <c r="GC160" s="254" t="str">
        <f>IFERROR(IF(AND($FU160="mas",'Classificação geral'!$I152=1),'Classificação geral'!V152,""),"")</f>
        <v/>
      </c>
      <c r="GD160" s="254" t="str">
        <f>IFERROR(IF(AND($FU160="mas",'Classificação geral'!$I152=1),'Classificação geral'!K152,""),"")</f>
        <v/>
      </c>
      <c r="GE160" s="254" t="str">
        <f>IFERROR(IF(AND($FU160="mas",'Classificação geral'!$I152=1),'Classificação geral'!W152,""),"")</f>
        <v/>
      </c>
      <c r="GF160" s="254" t="str">
        <f>IFERROR(IF(AND($FU160="mas",'Classificação geral'!$I152=1),'Classificação geral'!Y152,""),"")</f>
        <v/>
      </c>
      <c r="GG160" s="254" t="str">
        <f>IFERROR(IF(AND($FU160="mas",'Classificação geral'!$I152=1),'Classificação geral'!Z152,""),"")</f>
        <v/>
      </c>
      <c r="GH160" s="254" t="str">
        <f>IFERROR(IF(AND($FU160="mas",'Classificação geral'!$I152=1),'Classificação geral'!L152,""),"")</f>
        <v/>
      </c>
      <c r="GI160" s="254" t="str">
        <f>IFERROR(IF(AND($FU160="mas",'Classificação geral'!$I152=1),'Classificação geral'!M152,""),"")</f>
        <v/>
      </c>
      <c r="GJ160" s="302" t="str">
        <f>IFERROR(IF(AND($FU160="mas",'Classificação geral'!$I152=1),'Classificação geral'!AG152,""),"")</f>
        <v/>
      </c>
      <c r="GK160" s="256" t="str">
        <f>IFERROR(RANK(GJ160,GJ:GJ,0)+ COUNTIF($GJ$13:GJ159,GJ160),"")</f>
        <v/>
      </c>
      <c r="GL160" s="244"/>
      <c r="GM160" s="254" t="str">
        <f>IFERROR(IF(AND('Classificação geral'!$H152="fem",'Classificação geral'!$I152=2,'Classificação geral'!$F152="Mini"),'Classificação geral'!$A152,""),"")</f>
        <v/>
      </c>
      <c r="GN160" s="254" t="str">
        <f>IFERROR(IF(AND('Classificação geral'!$H152="fem",'Classificação geral'!$I152=2,'Classificação geral'!$F152="Mini"),'Classificação geral'!$B152,""),"")</f>
        <v/>
      </c>
      <c r="GO160" s="255" t="str">
        <f>IF($GN160='Classificação geral'!$B152,'Classificação geral'!$C152,"")</f>
        <v/>
      </c>
      <c r="GP160" s="255" t="str">
        <f>IF($GN160='Classificação geral'!$B152,'Classificação geral'!$D152,"")</f>
        <v/>
      </c>
      <c r="GQ160" s="255" t="str">
        <f>IF($GN160='Classificação geral'!$B152,'Classificação geral'!$H152,"")</f>
        <v/>
      </c>
      <c r="GR160" s="254" t="str">
        <f>IFERROR(IF(AND($GQ160="fem",'Classificação geral'!$I152=2),'Classificação geral'!I152,""),"")</f>
        <v/>
      </c>
      <c r="GS160" s="254" t="str">
        <f>IFERROR(IF(AND($GQ160="fem",'Classificação geral'!$I152=2),'Classificação geral'!N152,""),"")</f>
        <v/>
      </c>
      <c r="GT160" s="254" t="str">
        <f>IFERROR(IF(AND($GQ160="fem",'Classificação geral'!$I152=2),'Classificação geral'!Q152,""),"")</f>
        <v/>
      </c>
      <c r="GU160" s="254" t="str">
        <f>IFERROR(IF(AND($GQ160="fem",'Classificação geral'!$I152=2),'Classificação geral'!R152,""),"")</f>
        <v/>
      </c>
      <c r="GV160" s="254" t="str">
        <f>IFERROR(IF(AND($GQ160="fem",'Classificação geral'!$I152=2),'Classificação geral'!J152,""),"")</f>
        <v/>
      </c>
      <c r="GW160" s="254" t="str">
        <f>IFERROR(IF(AND($GQ160="fem",'Classificação geral'!$I152=2),'Classificação geral'!S152,""),"")</f>
        <v/>
      </c>
      <c r="GX160" s="254" t="str">
        <f>IFERROR(IF(AND($GQ160="fem",'Classificação geral'!$I152=2),'Classificação geral'!U152,""),"")</f>
        <v/>
      </c>
      <c r="GY160" s="254" t="str">
        <f>IFERROR(IF(AND($GQ160="fem",'Classificação geral'!$I152=2),'Classificação geral'!V152,""),"")</f>
        <v/>
      </c>
      <c r="GZ160" s="254" t="str">
        <f>IFERROR(IF(AND($GQ160="fem",'Classificação geral'!$I152=2),'Classificação geral'!K152,""),"")</f>
        <v/>
      </c>
      <c r="HA160" s="254" t="str">
        <f>IFERROR(IF(AND($GQ160="fem",'Classificação geral'!$I152=2),'Classificação geral'!W152,""),"")</f>
        <v/>
      </c>
      <c r="HB160" s="254" t="str">
        <f>IFERROR(IF(AND($GQ160="fem",'Classificação geral'!$I152=2),'Classificação geral'!Y152,""),"")</f>
        <v/>
      </c>
      <c r="HC160" s="254" t="str">
        <f>IFERROR(IF(AND($GQ160="fem",'Classificação geral'!$I152=2),'Classificação geral'!Z152,""),"")</f>
        <v/>
      </c>
      <c r="HD160" s="254" t="str">
        <f>IFERROR(IF(AND($GQ160="fem",'Classificação geral'!$I152=2),'Classificação geral'!L152,""),"")</f>
        <v/>
      </c>
      <c r="HE160" s="254" t="str">
        <f>IFERROR(IF(AND($GQ160="fem",'Classificação geral'!$I152=2),'Classificação geral'!M152,""),"")</f>
        <v/>
      </c>
      <c r="HF160" s="254" t="str">
        <f>IFERROR(IF(AND($GQ160="fem",'Classificação geral'!$I152=2),'Classificação geral'!AG152,""),"")</f>
        <v/>
      </c>
      <c r="HG160" s="256" t="str">
        <f>IFERROR(RANK(HF160,HF:HF,0)+ COUNTIF(HF$13:$HF158,HF160),"")</f>
        <v/>
      </c>
      <c r="HH160" s="244"/>
      <c r="HI160" s="254" t="str">
        <f>IFERROR(IF(AND('Classificação geral'!$H152="mas",'Classificação geral'!$I152=2,'Classificação geral'!$F152="Mini"),'Classificação geral'!$A152,""),"")</f>
        <v/>
      </c>
      <c r="HJ160" s="254" t="str">
        <f>IFERROR(IF(AND('Classificação geral'!$H152="mas",'Classificação geral'!$I152=2,'Classificação geral'!$F152="Mini"),'Classificação geral'!$B152,""),"")</f>
        <v/>
      </c>
      <c r="HK160" s="255" t="str">
        <f>IF($HJ160='Classificação geral'!$B152,'Classificação geral'!$C152,"")</f>
        <v/>
      </c>
      <c r="HL160" s="255" t="str">
        <f>IF($HJ160='Classificação geral'!$B152,'Classificação geral'!$D152,"")</f>
        <v/>
      </c>
      <c r="HM160" s="255" t="str">
        <f>IF($HJ160='Classificação geral'!$B152,'Classificação geral'!$H152,"")</f>
        <v/>
      </c>
      <c r="HN160" s="254" t="str">
        <f>IFERROR(IF(AND($HM160="mas",'Classificação geral'!$I152=2),'Classificação geral'!I152,""),"")</f>
        <v/>
      </c>
      <c r="HO160" s="254" t="str">
        <f>IFERROR(IF(AND($HM160="mas",'Classificação geral'!$I152=2),'Classificação geral'!N152,""),"")</f>
        <v/>
      </c>
      <c r="HP160" s="254" t="str">
        <f>IFERROR(IF(AND($HM160="mas",'Classificação geral'!$I152=2),'Classificação geral'!Q152,""),"")</f>
        <v/>
      </c>
      <c r="HQ160" s="254" t="str">
        <f>IFERROR(IF(AND($HM160="mas",'Classificação geral'!$I152=2),'Classificação geral'!R152,""),"")</f>
        <v/>
      </c>
      <c r="HR160" s="254" t="str">
        <f>IFERROR(IF(AND($HM160="mas",'Classificação geral'!$I152=2),'Classificação geral'!J152,""),"")</f>
        <v/>
      </c>
      <c r="HS160" s="254" t="str">
        <f>IFERROR(IF(AND($HM160="mas",'Classificação geral'!$I152=2),'Classificação geral'!S152,""),"")</f>
        <v/>
      </c>
      <c r="HT160" s="254" t="str">
        <f>IFERROR(IF(AND($HM160="mas",'Classificação geral'!$I152=2),'Classificação geral'!U152,""),"")</f>
        <v/>
      </c>
      <c r="HU160" s="254" t="str">
        <f>IFERROR(IF(AND($HM160="mas",'Classificação geral'!$I152=2),'Classificação geral'!V152,""),"")</f>
        <v/>
      </c>
      <c r="HV160" s="254" t="str">
        <f>IFERROR(IF(AND($HM160="mas",'Classificação geral'!$I152=2),'Classificação geral'!J152,""),"")</f>
        <v/>
      </c>
      <c r="HW160" s="254" t="str">
        <f>IFERROR(IF(AND($HM160="mas",'Classificação geral'!$I152=2),'Classificação geral'!W152,""),"")</f>
        <v/>
      </c>
      <c r="HX160" s="254" t="str">
        <f>IFERROR(IF(AND($HM160="mas",'Classificação geral'!$I152=2),'Classificação geral'!Y152,""),"")</f>
        <v/>
      </c>
      <c r="HY160" s="254" t="str">
        <f>IFERROR(IF(AND($HM160="mas",'Classificação geral'!$I152=2),'Classificação geral'!Z152,""),"")</f>
        <v/>
      </c>
      <c r="HZ160" s="254" t="str">
        <f>IFERROR(IF(AND($HM160="mas",'Classificação geral'!$I152=2),'Classificação geral'!L152,""),"")</f>
        <v/>
      </c>
      <c r="IA160" s="254" t="str">
        <f>IFERROR(IF(AND($HM160="mas",'Classificação geral'!$I152=2),'Classificação geral'!$AG152,""),"")</f>
        <v/>
      </c>
      <c r="IB160" s="256" t="str">
        <f>IFERROR(RANK(IA160,IA:IA,0)+ COUNTIF($IA$13:IA$13,IA160),"")</f>
        <v/>
      </c>
      <c r="IC160" s="244"/>
      <c r="ID160" s="254" t="str">
        <f>IFERROR(IF(AND('Classificação geral'!$H152="fem",'Classificação geral'!$I152=3,'Classificação geral'!$F152="Mini"),'Classificação geral'!$A152,""),"")</f>
        <v/>
      </c>
      <c r="IE160" s="254" t="str">
        <f>IFERROR(IF(AND('Classificação geral'!$H152="fem",'Classificação geral'!$I152=3,'Classificação geral'!$F152="Mini"),'Classificação geral'!$B152,""),"")</f>
        <v/>
      </c>
      <c r="IF160" s="255" t="str">
        <f>IF($IE160='Classificação geral'!$B152,'Classificação geral'!$C152,"")</f>
        <v/>
      </c>
      <c r="IG160" s="255" t="str">
        <f>IF($IE160='Classificação geral'!$B152,'Classificação geral'!$D152,"")</f>
        <v/>
      </c>
      <c r="IH160" s="255" t="str">
        <f>IF($IE160='Classificação geral'!$B152,'Classificação geral'!$H152,"")</f>
        <v/>
      </c>
      <c r="II160" s="255" t="str">
        <f>IF($IH160='Classificação geral'!$H152,'Classificação geral'!$I152,"")</f>
        <v/>
      </c>
      <c r="IJ160" s="255" t="str">
        <f>IF($II160='Classificação geral'!$I152,'Classificação geral'!$N152,"")</f>
        <v/>
      </c>
      <c r="IK160" s="255" t="str">
        <f>IF($II160='Classificação geral'!$I152,'Classificação geral'!$Q152,"")</f>
        <v/>
      </c>
      <c r="IL160" s="255" t="str">
        <f>IF($II160='Classificação geral'!$I152,'Classificação geral'!$R152,"")</f>
        <v/>
      </c>
      <c r="IM160" s="255" t="str">
        <f>IF($II160='Classificação geral'!$I152,'Classificação geral'!$J152,"")</f>
        <v/>
      </c>
      <c r="IN160" s="255" t="str">
        <f>IF($II160='Classificação geral'!$I152,'Classificação geral'!$S152,"")</f>
        <v/>
      </c>
      <c r="IO160" s="255" t="str">
        <f>IF($II160='Classificação geral'!$I152,'Classificação geral'!$U152,"")</f>
        <v/>
      </c>
      <c r="IP160" s="255" t="str">
        <f>IF($II160='Classificação geral'!$I152,'Classificação geral'!$V152,"")</f>
        <v/>
      </c>
      <c r="IQ160" s="255" t="str">
        <f>IF($II160='Classificação geral'!$I152,'Classificação geral'!$K152,"")</f>
        <v/>
      </c>
      <c r="IR160" s="255" t="str">
        <f>IF($II160='Classificação geral'!$I152,'Classificação geral'!$W152,"")</f>
        <v/>
      </c>
      <c r="IS160" s="255" t="str">
        <f>IF($II160='Classificação geral'!$I152,'Classificação geral'!$Y152,"")</f>
        <v/>
      </c>
      <c r="IT160" s="255" t="str">
        <f>IF($II160='Classificação geral'!$I152,'Classificação geral'!$Z152,"")</f>
        <v/>
      </c>
      <c r="IU160" s="255" t="str">
        <f>IF($II160='Classificação geral'!$I152,'Classificação geral'!$L152,"")</f>
        <v/>
      </c>
      <c r="IV160" s="255" t="str">
        <f>IF($II160='Classificação geral'!$I152,'Classificação geral'!$M152,"")</f>
        <v/>
      </c>
      <c r="IW160" s="255" t="str">
        <f>IF($II160='Classificação geral'!$I152,'Classificação geral'!$AG152,"")</f>
        <v/>
      </c>
      <c r="IX160" s="256" t="str">
        <f>IFERROR(RANK(IW160,IW:IW,0)+ COUNTIF($IW$13:IW158,IW160),"")</f>
        <v/>
      </c>
      <c r="IY160" s="244"/>
      <c r="IZ160" s="254" t="str">
        <f>IFERROR(IF(AND('Classificação geral'!$H152="mas",'Classificação geral'!$I152=3,'Classificação geral'!$F152="Mini"),'Classificação geral'!$A152,""),"")</f>
        <v/>
      </c>
      <c r="JA160" s="254" t="str">
        <f>IFERROR(IF(AND('Classificação geral'!$H152="mas",'Classificação geral'!$I152=3,'Classificação geral'!$F152="Mini"),'Classificação geral'!$B152,""),"")</f>
        <v/>
      </c>
      <c r="JB160" s="255" t="str">
        <f>IF($JA160='Classificação geral'!$B152,'Classificação geral'!$C152,"")</f>
        <v/>
      </c>
      <c r="JC160" s="255" t="str">
        <f>IF($JA160='Classificação geral'!$B152,'Classificação geral'!$D152,"")</f>
        <v/>
      </c>
      <c r="JD160" s="255" t="str">
        <f>IF($JA160='Classificação geral'!$B152,'Classificação geral'!$H152,"")</f>
        <v/>
      </c>
      <c r="JE160" s="254" t="str">
        <f>IFERROR(IF(AND($JD160="mas",'Classificação geral'!$I152=3),'Classificação geral'!I152,""),"")</f>
        <v/>
      </c>
      <c r="JF160" s="254" t="str">
        <f>IFERROR(IF(AND($JD160="mas",'Classificação geral'!$I152=3),'Classificação geral'!N152,""),"")</f>
        <v/>
      </c>
      <c r="JG160" s="254" t="str">
        <f>IFERROR(IF(AND($JD160="mas",'Classificação geral'!$I152=3),'Classificação geral'!Q152,""),"")</f>
        <v/>
      </c>
      <c r="JH160" s="254" t="str">
        <f>IFERROR(IF(AND($JD160="mas",'Classificação geral'!$I152=3),'Classificação geral'!R152,""),"")</f>
        <v/>
      </c>
      <c r="JI160" s="254" t="str">
        <f>IFERROR(IF(AND($JD160="mas",'Classificação geral'!$I152=3),'Classificação geral'!J152,""),"")</f>
        <v/>
      </c>
      <c r="JJ160" s="254" t="str">
        <f>IFERROR(IF(AND($JD160="mas",'Classificação geral'!$I152=3),'Classificação geral'!S152,""),"")</f>
        <v/>
      </c>
      <c r="JK160" s="254" t="str">
        <f>IFERROR(IF(AND($JD160="mas",'Classificação geral'!$I152=3),'Classificação geral'!U152,""),"")</f>
        <v/>
      </c>
      <c r="JL160" s="254" t="str">
        <f>IFERROR(IF(AND($JD160="mas",'Classificação geral'!$I152=3),'Classificação geral'!V152,""),"")</f>
        <v/>
      </c>
      <c r="JM160" s="254" t="str">
        <f>IFERROR(IF(AND($JD160="mas",'Classificação geral'!$I152=3),'Classificação geral'!K152,""),"")</f>
        <v/>
      </c>
      <c r="JN160" s="254" t="str">
        <f>IFERROR(IF(AND($JD160="mas",'Classificação geral'!$I152=3),'Classificação geral'!W152,""),"")</f>
        <v/>
      </c>
      <c r="JO160" s="254" t="str">
        <f>IFERROR(IF(AND($JD160="mas",'Classificação geral'!$I152=3),'Classificação geral'!Y152,""),"")</f>
        <v/>
      </c>
      <c r="JP160" s="254" t="str">
        <f>IFERROR(IF(AND($JD160="mas",'Classificação geral'!$I152=3),'Classificação geral'!Z152,""),"")</f>
        <v/>
      </c>
      <c r="JQ160" s="254" t="str">
        <f>IFERROR(IF(AND($JD160="mas",'Classificação geral'!$I152=3),'Classificação geral'!L152,""),"")</f>
        <v/>
      </c>
      <c r="JR160" s="254" t="str">
        <f>IFERROR(IF(AND($JD160="mas",'Classificação geral'!$I152=3),'Classificação geral'!$AG152,""),"")</f>
        <v/>
      </c>
      <c r="JS160" s="256" t="str">
        <f>IFERROR(RANK(JR160,JR:JR,0)+ COUNTIF(JR$13:$JR158,JR160),"")</f>
        <v/>
      </c>
      <c r="JT160" s="240"/>
      <c r="JU160" s="240"/>
      <c r="JV160" s="240"/>
      <c r="JW160" s="240"/>
      <c r="JX160" s="240"/>
      <c r="JY160" s="240"/>
      <c r="JZ160" s="240"/>
      <c r="KA160" s="240"/>
      <c r="KB160" s="240"/>
    </row>
    <row r="161" spans="1:288" ht="24.75" customHeight="1" x14ac:dyDescent="0.35">
      <c r="A161" s="21"/>
      <c r="B161" s="236"/>
      <c r="C161" s="235"/>
      <c r="D161" s="235"/>
      <c r="E161" s="235"/>
      <c r="F161" s="21"/>
      <c r="G161" s="21"/>
      <c r="H161" s="21"/>
      <c r="I161" s="21"/>
      <c r="J161" s="21"/>
      <c r="K161" s="21"/>
      <c r="L161" s="21"/>
      <c r="M161" s="21"/>
      <c r="N161" s="21"/>
      <c r="O161" s="21"/>
      <c r="P161" s="21"/>
      <c r="Q161" s="21"/>
      <c r="R161" s="21"/>
      <c r="S161" s="21"/>
      <c r="T161" s="21"/>
      <c r="U161" s="21"/>
      <c r="V161" s="21"/>
      <c r="W161" s="21"/>
      <c r="X161" s="21"/>
      <c r="Y161" s="236"/>
      <c r="Z161" s="235"/>
      <c r="AA161" s="235"/>
      <c r="AB161" s="235"/>
      <c r="AC161" s="21"/>
      <c r="AD161" s="21"/>
      <c r="AE161" s="21"/>
      <c r="AF161" s="21"/>
      <c r="AG161" s="21"/>
      <c r="AH161" s="21"/>
      <c r="AI161" s="21"/>
      <c r="AJ161" s="21"/>
      <c r="AK161" s="21"/>
      <c r="AL161" s="21"/>
      <c r="AM161" s="21"/>
      <c r="AN161" s="21"/>
      <c r="AO161" s="21"/>
      <c r="AP161" s="21"/>
      <c r="AQ161" s="21"/>
      <c r="AR161" s="21"/>
      <c r="AS161" s="21"/>
      <c r="AT161" s="21"/>
      <c r="AU161" s="21"/>
      <c r="AV161" s="21"/>
      <c r="AW161" s="235"/>
      <c r="AX161" s="235"/>
      <c r="AY161" s="236"/>
      <c r="AZ161" s="21"/>
      <c r="BA161" s="21"/>
      <c r="BB161" s="21"/>
      <c r="BC161" s="21"/>
      <c r="BD161" s="21"/>
      <c r="BE161" s="21"/>
      <c r="BF161" s="21"/>
      <c r="BG161" s="21"/>
      <c r="BH161" s="21"/>
      <c r="BI161" s="21"/>
      <c r="BJ161" s="21"/>
      <c r="BK161" s="21"/>
      <c r="BL161" s="21"/>
      <c r="BM161" s="21"/>
      <c r="BN161" s="21"/>
      <c r="BO161" s="21"/>
      <c r="BP161" s="21"/>
      <c r="BQ161" s="21"/>
      <c r="BR161" s="21"/>
      <c r="BS161" s="21"/>
      <c r="BT161" s="235"/>
      <c r="BU161" s="235"/>
      <c r="BV161" s="236"/>
      <c r="BW161" s="21"/>
      <c r="BX161" s="21"/>
      <c r="BY161" s="21"/>
      <c r="BZ161" s="21"/>
      <c r="CA161" s="21"/>
      <c r="CB161" s="21"/>
      <c r="CC161" s="21"/>
      <c r="CD161" s="21"/>
      <c r="CE161" s="21"/>
      <c r="CF161" s="21"/>
      <c r="CG161" s="21"/>
      <c r="CH161" s="21"/>
      <c r="CI161" s="21"/>
      <c r="CJ161" s="21"/>
      <c r="CK161" s="21"/>
      <c r="CL161" s="21"/>
      <c r="CM161" s="21"/>
      <c r="CN161" s="21"/>
      <c r="CO161" s="21"/>
      <c r="CP161" s="236"/>
      <c r="CQ161" s="235"/>
      <c r="CR161" s="235"/>
      <c r="CS161" s="235"/>
      <c r="CT161" s="21"/>
      <c r="CU161" s="21"/>
      <c r="CV161" s="21"/>
      <c r="CW161" s="21"/>
      <c r="CX161" s="21"/>
      <c r="CY161" s="21"/>
      <c r="CZ161" s="21"/>
      <c r="DA161" s="21"/>
      <c r="DB161" s="21"/>
      <c r="DC161" s="21"/>
      <c r="DD161" s="21"/>
      <c r="DE161" s="21"/>
      <c r="DF161" s="21"/>
      <c r="DG161" s="21"/>
      <c r="DH161" s="21"/>
      <c r="DI161" s="21"/>
      <c r="DJ161" s="21"/>
      <c r="DK161" s="21"/>
      <c r="DL161" s="21"/>
      <c r="DM161" s="236"/>
      <c r="DN161" s="235"/>
      <c r="DO161" s="235"/>
      <c r="DP161" s="235"/>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54" t="str">
        <f>IFERROR(IF(AND('Classificação geral'!$H153="FEM",'Classificação geral'!$I153=1,'Classificação geral'!$F153="Mini"),'Classificação geral'!$A153,""),"")</f>
        <v/>
      </c>
      <c r="EV161" s="254" t="str">
        <f>IFERROR(IF(AND('Classificação geral'!$H153="FEM",'Classificação geral'!$I153=1,'Classificação geral'!F153="Mini"),'Classificação geral'!$B153,""),"")</f>
        <v/>
      </c>
      <c r="EW161" s="255" t="str">
        <f>IF($EV161='Classificação geral'!$B153,'Classificação geral'!$C153,"")</f>
        <v/>
      </c>
      <c r="EX161" s="255" t="str">
        <f>IF($EV161='Classificação geral'!$B153,'Classificação geral'!$D153,"")</f>
        <v/>
      </c>
      <c r="EY161" s="255" t="str">
        <f>IF($EV161='Classificação geral'!$B153,'Classificação geral'!$H153,"")</f>
        <v/>
      </c>
      <c r="EZ161" s="255" t="str">
        <f>IF($EY161='Classificação geral'!$H153,'Classificação geral'!$I153,"")</f>
        <v/>
      </c>
      <c r="FA161" s="255" t="str">
        <f>IF($EZ161='Classificação geral'!$I153,'Classificação geral'!$N153,"")</f>
        <v/>
      </c>
      <c r="FB161" s="255" t="str">
        <f>IF($EZ161='Classificação geral'!$I153,'Classificação geral'!$Q153,"")</f>
        <v/>
      </c>
      <c r="FC161" s="255" t="str">
        <f>IF($EZ161='Classificação geral'!$I153,'Classificação geral'!$R153,"")</f>
        <v/>
      </c>
      <c r="FD161" s="255" t="str">
        <f>IF($EZ161='Classificação geral'!$I153,'Classificação geral'!$J153,"")</f>
        <v/>
      </c>
      <c r="FE161" s="255" t="str">
        <f>IF($EZ161='Classificação geral'!$I153,'Classificação geral'!$S153,"")</f>
        <v/>
      </c>
      <c r="FF161" s="255" t="str">
        <f>IF($EZ161='Classificação geral'!$I153,'Classificação geral'!$U153,"")</f>
        <v/>
      </c>
      <c r="FG161" s="255" t="str">
        <f>IF($EZ161='Classificação geral'!$I153,'Classificação geral'!$V153,"")</f>
        <v/>
      </c>
      <c r="FH161" s="255" t="str">
        <f>IF($EZ161='Classificação geral'!$I153,'Classificação geral'!$K153,"")</f>
        <v/>
      </c>
      <c r="FI161" s="255" t="str">
        <f>IF($EZ161='Classificação geral'!$I153,'Classificação geral'!$W153,"")</f>
        <v/>
      </c>
      <c r="FJ161" s="255" t="str">
        <f>IF($EZ161='Classificação geral'!$I153,'Classificação geral'!$Y153,"")</f>
        <v/>
      </c>
      <c r="FK161" s="255" t="str">
        <f>IF($EZ161='Classificação geral'!$I153,'Classificação geral'!$Z153,"")</f>
        <v/>
      </c>
      <c r="FL161" s="255" t="str">
        <f>IF($EZ161='Classificação geral'!$I153,'Classificação geral'!$L153,"")</f>
        <v/>
      </c>
      <c r="FM161" s="255" t="str">
        <f>IF($EZ161='Classificação geral'!$I153,'Classificação geral'!$M153,"")</f>
        <v/>
      </c>
      <c r="FN161" s="255" t="str">
        <f>IF($EZ161='Classificação geral'!$I153,'Classificação geral'!$AG153,"")</f>
        <v/>
      </c>
      <c r="FO161" s="256" t="str">
        <f>IFERROR(RANK(FN161,FN:FN,0)+ COUNTIF($FN$13:FN160,FN161),"")</f>
        <v/>
      </c>
      <c r="FP161" s="244"/>
      <c r="FQ161" s="254" t="str">
        <f>IFERROR(IF(AND('Classificação geral'!$H153="mas",'Classificação geral'!$I153=1,'Classificação geral'!$F153="Mini"),'Classificação geral'!$A153,""),"")</f>
        <v/>
      </c>
      <c r="FR161" s="254" t="str">
        <f>IFERROR(IF(AND('Classificação geral'!$H153="mas",'Classificação geral'!$I153=1,'Classificação geral'!$F153="Mini"),'Classificação geral'!$B153,""),"")</f>
        <v/>
      </c>
      <c r="FS161" s="255" t="str">
        <f>IF($FR161='Classificação geral'!$B153,'Classificação geral'!$C153,"")</f>
        <v/>
      </c>
      <c r="FT161" s="255" t="str">
        <f>IF($FR161='Classificação geral'!$B153,'Classificação geral'!$D153,"")</f>
        <v/>
      </c>
      <c r="FU161" s="255" t="str">
        <f>IF($FR161='Classificação geral'!$B153,'Classificação geral'!$H153,"")</f>
        <v/>
      </c>
      <c r="FV161" s="254" t="str">
        <f>IFERROR(IF(AND($FU161="mas",'Classificação geral'!$I153=1),'Classificação geral'!I153,""),"")</f>
        <v/>
      </c>
      <c r="FW161" s="254" t="str">
        <f>IFERROR(IF(AND($FU161="mas",'Classificação geral'!$I153=1),'Classificação geral'!N153,""),"")</f>
        <v/>
      </c>
      <c r="FX161" s="254" t="str">
        <f>IFERROR(IF(AND($FU161="mas",'Classificação geral'!$I153=1),'Classificação geral'!Q153,""),"")</f>
        <v/>
      </c>
      <c r="FY161" s="254" t="str">
        <f>IFERROR(IF(AND($FU161="mas",'Classificação geral'!$I153=1),'Classificação geral'!R153,""),"")</f>
        <v/>
      </c>
      <c r="FZ161" s="254" t="str">
        <f>IFERROR(IF(AND($FU161="mas",'Classificação geral'!$I153=1),'Classificação geral'!J153,""),"")</f>
        <v/>
      </c>
      <c r="GA161" s="254" t="str">
        <f>IFERROR(IF(AND($FU161="mas",'Classificação geral'!$I153=1),'Classificação geral'!S153,""),"")</f>
        <v/>
      </c>
      <c r="GB161" s="254" t="str">
        <f>IFERROR(IF(AND($FU161="mas",'Classificação geral'!$I153=1),'Classificação geral'!U153,""),"")</f>
        <v/>
      </c>
      <c r="GC161" s="254" t="str">
        <f>IFERROR(IF(AND($FU161="mas",'Classificação geral'!$I153=1),'Classificação geral'!V153,""),"")</f>
        <v/>
      </c>
      <c r="GD161" s="254" t="str">
        <f>IFERROR(IF(AND($FU161="mas",'Classificação geral'!$I153=1),'Classificação geral'!K153,""),"")</f>
        <v/>
      </c>
      <c r="GE161" s="254" t="str">
        <f>IFERROR(IF(AND($FU161="mas",'Classificação geral'!$I153=1),'Classificação geral'!W153,""),"")</f>
        <v/>
      </c>
      <c r="GF161" s="254" t="str">
        <f>IFERROR(IF(AND($FU161="mas",'Classificação geral'!$I153=1),'Classificação geral'!Y153,""),"")</f>
        <v/>
      </c>
      <c r="GG161" s="254" t="str">
        <f>IFERROR(IF(AND($FU161="mas",'Classificação geral'!$I153=1),'Classificação geral'!Z153,""),"")</f>
        <v/>
      </c>
      <c r="GH161" s="254" t="str">
        <f>IFERROR(IF(AND($FU161="mas",'Classificação geral'!$I153=1),'Classificação geral'!L153,""),"")</f>
        <v/>
      </c>
      <c r="GI161" s="254" t="str">
        <f>IFERROR(IF(AND($FU161="mas",'Classificação geral'!$I153=1),'Classificação geral'!M153,""),"")</f>
        <v/>
      </c>
      <c r="GJ161" s="302" t="str">
        <f>IFERROR(IF(AND($FU161="mas",'Classificação geral'!$I153=1),'Classificação geral'!AG153,""),"")</f>
        <v/>
      </c>
      <c r="GK161" s="256" t="str">
        <f>IFERROR(RANK(GJ161,GJ:GJ,0)+ COUNTIF($GJ$13:GJ160,GJ161),"")</f>
        <v/>
      </c>
      <c r="GL161" s="244"/>
      <c r="GM161" s="254" t="str">
        <f>IFERROR(IF(AND('Classificação geral'!$H153="fem",'Classificação geral'!$I153=2,'Classificação geral'!$F153="Mini"),'Classificação geral'!$A153,""),"")</f>
        <v/>
      </c>
      <c r="GN161" s="254" t="str">
        <f>IFERROR(IF(AND('Classificação geral'!$H153="fem",'Classificação geral'!$I153=2,'Classificação geral'!$F153="Mini"),'Classificação geral'!$B153,""),"")</f>
        <v/>
      </c>
      <c r="GO161" s="255" t="str">
        <f>IF($GN161='Classificação geral'!$B153,'Classificação geral'!$C153,"")</f>
        <v/>
      </c>
      <c r="GP161" s="255" t="str">
        <f>IF($GN161='Classificação geral'!$B153,'Classificação geral'!$D153,"")</f>
        <v/>
      </c>
      <c r="GQ161" s="255" t="str">
        <f>IF($GN161='Classificação geral'!$B153,'Classificação geral'!$H153,"")</f>
        <v/>
      </c>
      <c r="GR161" s="254" t="str">
        <f>IFERROR(IF(AND($GQ161="fem",'Classificação geral'!$I153=2),'Classificação geral'!I153,""),"")</f>
        <v/>
      </c>
      <c r="GS161" s="254" t="str">
        <f>IFERROR(IF(AND($GQ161="fem",'Classificação geral'!$I153=2),'Classificação geral'!N153,""),"")</f>
        <v/>
      </c>
      <c r="GT161" s="254" t="str">
        <f>IFERROR(IF(AND($GQ161="fem",'Classificação geral'!$I153=2),'Classificação geral'!Q153,""),"")</f>
        <v/>
      </c>
      <c r="GU161" s="254" t="str">
        <f>IFERROR(IF(AND($GQ161="fem",'Classificação geral'!$I153=2),'Classificação geral'!R153,""),"")</f>
        <v/>
      </c>
      <c r="GV161" s="254" t="str">
        <f>IFERROR(IF(AND($GQ161="fem",'Classificação geral'!$I153=2),'Classificação geral'!J153,""),"")</f>
        <v/>
      </c>
      <c r="GW161" s="254" t="str">
        <f>IFERROR(IF(AND($GQ161="fem",'Classificação geral'!$I153=2),'Classificação geral'!S153,""),"")</f>
        <v/>
      </c>
      <c r="GX161" s="254" t="str">
        <f>IFERROR(IF(AND($GQ161="fem",'Classificação geral'!$I153=2),'Classificação geral'!U153,""),"")</f>
        <v/>
      </c>
      <c r="GY161" s="254" t="str">
        <f>IFERROR(IF(AND($GQ161="fem",'Classificação geral'!$I153=2),'Classificação geral'!V153,""),"")</f>
        <v/>
      </c>
      <c r="GZ161" s="254" t="str">
        <f>IFERROR(IF(AND($GQ161="fem",'Classificação geral'!$I153=2),'Classificação geral'!K153,""),"")</f>
        <v/>
      </c>
      <c r="HA161" s="254" t="str">
        <f>IFERROR(IF(AND($GQ161="fem",'Classificação geral'!$I153=2),'Classificação geral'!W153,""),"")</f>
        <v/>
      </c>
      <c r="HB161" s="254" t="str">
        <f>IFERROR(IF(AND($GQ161="fem",'Classificação geral'!$I153=2),'Classificação geral'!Y153,""),"")</f>
        <v/>
      </c>
      <c r="HC161" s="254" t="str">
        <f>IFERROR(IF(AND($GQ161="fem",'Classificação geral'!$I153=2),'Classificação geral'!Z153,""),"")</f>
        <v/>
      </c>
      <c r="HD161" s="254" t="str">
        <f>IFERROR(IF(AND($GQ161="fem",'Classificação geral'!$I153=2),'Classificação geral'!L153,""),"")</f>
        <v/>
      </c>
      <c r="HE161" s="254" t="str">
        <f>IFERROR(IF(AND($GQ161="fem",'Classificação geral'!$I153=2),'Classificação geral'!M153,""),"")</f>
        <v/>
      </c>
      <c r="HF161" s="254" t="str">
        <f>IFERROR(IF(AND($GQ161="fem",'Classificação geral'!$I153=2),'Classificação geral'!AG153,""),"")</f>
        <v/>
      </c>
      <c r="HG161" s="256" t="str">
        <f>IFERROR(RANK(HF161,HF:HF,0)+ COUNTIF(HF$13:$HF159,HF161),"")</f>
        <v/>
      </c>
      <c r="HH161" s="244"/>
      <c r="HI161" s="254" t="str">
        <f>IFERROR(IF(AND('Classificação geral'!$H153="mas",'Classificação geral'!$I153=2,'Classificação geral'!$F153="Mini"),'Classificação geral'!$A153,""),"")</f>
        <v/>
      </c>
      <c r="HJ161" s="254" t="str">
        <f>IFERROR(IF(AND('Classificação geral'!$H153="mas",'Classificação geral'!$I153=2,'Classificação geral'!$F153="Mini"),'Classificação geral'!$B153,""),"")</f>
        <v/>
      </c>
      <c r="HK161" s="255" t="str">
        <f>IF($HJ161='Classificação geral'!$B153,'Classificação geral'!$C153,"")</f>
        <v/>
      </c>
      <c r="HL161" s="255" t="str">
        <f>IF($HJ161='Classificação geral'!$B153,'Classificação geral'!$D153,"")</f>
        <v/>
      </c>
      <c r="HM161" s="255" t="str">
        <f>IF($HJ161='Classificação geral'!$B153,'Classificação geral'!$H153,"")</f>
        <v/>
      </c>
      <c r="HN161" s="254" t="str">
        <f>IFERROR(IF(AND($HM161="mas",'Classificação geral'!$I153=2),'Classificação geral'!I153,""),"")</f>
        <v/>
      </c>
      <c r="HO161" s="254" t="str">
        <f>IFERROR(IF(AND($HM161="mas",'Classificação geral'!$I153=2),'Classificação geral'!N153,""),"")</f>
        <v/>
      </c>
      <c r="HP161" s="254" t="str">
        <f>IFERROR(IF(AND($HM161="mas",'Classificação geral'!$I153=2),'Classificação geral'!Q153,""),"")</f>
        <v/>
      </c>
      <c r="HQ161" s="254" t="str">
        <f>IFERROR(IF(AND($HM161="mas",'Classificação geral'!$I153=2),'Classificação geral'!R153,""),"")</f>
        <v/>
      </c>
      <c r="HR161" s="254" t="str">
        <f>IFERROR(IF(AND($HM161="mas",'Classificação geral'!$I153=2),'Classificação geral'!J153,""),"")</f>
        <v/>
      </c>
      <c r="HS161" s="254" t="str">
        <f>IFERROR(IF(AND($HM161="mas",'Classificação geral'!$I153=2),'Classificação geral'!S153,""),"")</f>
        <v/>
      </c>
      <c r="HT161" s="254" t="str">
        <f>IFERROR(IF(AND($HM161="mas",'Classificação geral'!$I153=2),'Classificação geral'!U153,""),"")</f>
        <v/>
      </c>
      <c r="HU161" s="254" t="str">
        <f>IFERROR(IF(AND($HM161="mas",'Classificação geral'!$I153=2),'Classificação geral'!V153,""),"")</f>
        <v/>
      </c>
      <c r="HV161" s="254" t="str">
        <f>IFERROR(IF(AND($HM161="mas",'Classificação geral'!$I153=2),'Classificação geral'!J153,""),"")</f>
        <v/>
      </c>
      <c r="HW161" s="254" t="str">
        <f>IFERROR(IF(AND($HM161="mas",'Classificação geral'!$I153=2),'Classificação geral'!W153,""),"")</f>
        <v/>
      </c>
      <c r="HX161" s="254" t="str">
        <f>IFERROR(IF(AND($HM161="mas",'Classificação geral'!$I153=2),'Classificação geral'!Y153,""),"")</f>
        <v/>
      </c>
      <c r="HY161" s="254" t="str">
        <f>IFERROR(IF(AND($HM161="mas",'Classificação geral'!$I153=2),'Classificação geral'!Z153,""),"")</f>
        <v/>
      </c>
      <c r="HZ161" s="254" t="str">
        <f>IFERROR(IF(AND($HM161="mas",'Classificação geral'!$I153=2),'Classificação geral'!L153,""),"")</f>
        <v/>
      </c>
      <c r="IA161" s="254" t="str">
        <f>IFERROR(IF(AND($HM161="mas",'Classificação geral'!$I153=2),'Classificação geral'!$AG153,""),"")</f>
        <v/>
      </c>
      <c r="IB161" s="256" t="str">
        <f>IFERROR(RANK(IA161,IA:IA,0)+ COUNTIF($IA$13:IA$13,IA161),"")</f>
        <v/>
      </c>
      <c r="IC161" s="244"/>
      <c r="ID161" s="254" t="str">
        <f>IFERROR(IF(AND('Classificação geral'!$H153="fem",'Classificação geral'!$I153=3,'Classificação geral'!$F153="Mini"),'Classificação geral'!$A153,""),"")</f>
        <v/>
      </c>
      <c r="IE161" s="254" t="str">
        <f>IFERROR(IF(AND('Classificação geral'!$H153="fem",'Classificação geral'!$I153=3,'Classificação geral'!$F153="Mini"),'Classificação geral'!$B153,""),"")</f>
        <v/>
      </c>
      <c r="IF161" s="255" t="str">
        <f>IF($IE161='Classificação geral'!$B153,'Classificação geral'!$C153,"")</f>
        <v/>
      </c>
      <c r="IG161" s="255" t="str">
        <f>IF($IE161='Classificação geral'!$B153,'Classificação geral'!$D153,"")</f>
        <v/>
      </c>
      <c r="IH161" s="255" t="str">
        <f>IF($IE161='Classificação geral'!$B153,'Classificação geral'!$H153,"")</f>
        <v/>
      </c>
      <c r="II161" s="255" t="str">
        <f>IF($IH161='Classificação geral'!$H153,'Classificação geral'!$I153,"")</f>
        <v/>
      </c>
      <c r="IJ161" s="255" t="str">
        <f>IF($II161='Classificação geral'!$I153,'Classificação geral'!$N153,"")</f>
        <v/>
      </c>
      <c r="IK161" s="255" t="str">
        <f>IF($II161='Classificação geral'!$I153,'Classificação geral'!$Q153,"")</f>
        <v/>
      </c>
      <c r="IL161" s="255" t="str">
        <f>IF($II161='Classificação geral'!$I153,'Classificação geral'!$R153,"")</f>
        <v/>
      </c>
      <c r="IM161" s="255" t="str">
        <f>IF($II161='Classificação geral'!$I153,'Classificação geral'!$J153,"")</f>
        <v/>
      </c>
      <c r="IN161" s="255" t="str">
        <f>IF($II161='Classificação geral'!$I153,'Classificação geral'!$S153,"")</f>
        <v/>
      </c>
      <c r="IO161" s="255" t="str">
        <f>IF($II161='Classificação geral'!$I153,'Classificação geral'!$U153,"")</f>
        <v/>
      </c>
      <c r="IP161" s="255" t="str">
        <f>IF($II161='Classificação geral'!$I153,'Classificação geral'!$V153,"")</f>
        <v/>
      </c>
      <c r="IQ161" s="255" t="str">
        <f>IF($II161='Classificação geral'!$I153,'Classificação geral'!$K153,"")</f>
        <v/>
      </c>
      <c r="IR161" s="255" t="str">
        <f>IF($II161='Classificação geral'!$I153,'Classificação geral'!$W153,"")</f>
        <v/>
      </c>
      <c r="IS161" s="255" t="str">
        <f>IF($II161='Classificação geral'!$I153,'Classificação geral'!$Y153,"")</f>
        <v/>
      </c>
      <c r="IT161" s="255" t="str">
        <f>IF($II161='Classificação geral'!$I153,'Classificação geral'!$Z153,"")</f>
        <v/>
      </c>
      <c r="IU161" s="255" t="str">
        <f>IF($II161='Classificação geral'!$I153,'Classificação geral'!$L153,"")</f>
        <v/>
      </c>
      <c r="IV161" s="255" t="str">
        <f>IF($II161='Classificação geral'!$I153,'Classificação geral'!$M153,"")</f>
        <v/>
      </c>
      <c r="IW161" s="255" t="str">
        <f>IF($II161='Classificação geral'!$I153,'Classificação geral'!$AG153,"")</f>
        <v/>
      </c>
      <c r="IX161" s="256" t="str">
        <f>IFERROR(RANK(IW161,IW:IW,0)+ COUNTIF($IW$13:IW159,IW161),"")</f>
        <v/>
      </c>
      <c r="IY161" s="244"/>
      <c r="IZ161" s="254" t="str">
        <f>IFERROR(IF(AND('Classificação geral'!$H153="mas",'Classificação geral'!$I153=3,'Classificação geral'!$F153="Mini"),'Classificação geral'!$A153,""),"")</f>
        <v/>
      </c>
      <c r="JA161" s="254" t="str">
        <f>IFERROR(IF(AND('Classificação geral'!$H153="mas",'Classificação geral'!$I153=3,'Classificação geral'!$F153="Mini"),'Classificação geral'!$B153,""),"")</f>
        <v/>
      </c>
      <c r="JB161" s="255" t="str">
        <f>IF($JA161='Classificação geral'!$B153,'Classificação geral'!$C153,"")</f>
        <v/>
      </c>
      <c r="JC161" s="255" t="str">
        <f>IF($JA161='Classificação geral'!$B153,'Classificação geral'!$D153,"")</f>
        <v/>
      </c>
      <c r="JD161" s="255" t="str">
        <f>IF($JA161='Classificação geral'!$B153,'Classificação geral'!$H153,"")</f>
        <v/>
      </c>
      <c r="JE161" s="254" t="str">
        <f>IFERROR(IF(AND($JD161="mas",'Classificação geral'!$I153=3),'Classificação geral'!I153,""),"")</f>
        <v/>
      </c>
      <c r="JF161" s="254" t="str">
        <f>IFERROR(IF(AND($JD161="mas",'Classificação geral'!$I153=3),'Classificação geral'!N153,""),"")</f>
        <v/>
      </c>
      <c r="JG161" s="254" t="str">
        <f>IFERROR(IF(AND($JD161="mas",'Classificação geral'!$I153=3),'Classificação geral'!Q153,""),"")</f>
        <v/>
      </c>
      <c r="JH161" s="254" t="str">
        <f>IFERROR(IF(AND($JD161="mas",'Classificação geral'!$I153=3),'Classificação geral'!R153,""),"")</f>
        <v/>
      </c>
      <c r="JI161" s="254" t="str">
        <f>IFERROR(IF(AND($JD161="mas",'Classificação geral'!$I153=3),'Classificação geral'!J153,""),"")</f>
        <v/>
      </c>
      <c r="JJ161" s="254" t="str">
        <f>IFERROR(IF(AND($JD161="mas",'Classificação geral'!$I153=3),'Classificação geral'!S153,""),"")</f>
        <v/>
      </c>
      <c r="JK161" s="254" t="str">
        <f>IFERROR(IF(AND($JD161="mas",'Classificação geral'!$I153=3),'Classificação geral'!U153,""),"")</f>
        <v/>
      </c>
      <c r="JL161" s="254" t="str">
        <f>IFERROR(IF(AND($JD161="mas",'Classificação geral'!$I153=3),'Classificação geral'!V153,""),"")</f>
        <v/>
      </c>
      <c r="JM161" s="254" t="str">
        <f>IFERROR(IF(AND($JD161="mas",'Classificação geral'!$I153=3),'Classificação geral'!K153,""),"")</f>
        <v/>
      </c>
      <c r="JN161" s="254" t="str">
        <f>IFERROR(IF(AND($JD161="mas",'Classificação geral'!$I153=3),'Classificação geral'!W153,""),"")</f>
        <v/>
      </c>
      <c r="JO161" s="254" t="str">
        <f>IFERROR(IF(AND($JD161="mas",'Classificação geral'!$I153=3),'Classificação geral'!Y153,""),"")</f>
        <v/>
      </c>
      <c r="JP161" s="254" t="str">
        <f>IFERROR(IF(AND($JD161="mas",'Classificação geral'!$I153=3),'Classificação geral'!Z153,""),"")</f>
        <v/>
      </c>
      <c r="JQ161" s="254" t="str">
        <f>IFERROR(IF(AND($JD161="mas",'Classificação geral'!$I153=3),'Classificação geral'!L153,""),"")</f>
        <v/>
      </c>
      <c r="JR161" s="254" t="str">
        <f>IFERROR(IF(AND($JD161="mas",'Classificação geral'!$I153=3),'Classificação geral'!$AG153,""),"")</f>
        <v/>
      </c>
      <c r="JS161" s="256" t="str">
        <f>IFERROR(RANK(JR161,JR:JR,0)+ COUNTIF(JR$13:$JR159,JR161),"")</f>
        <v/>
      </c>
      <c r="JT161" s="240"/>
      <c r="JU161" s="240"/>
      <c r="JV161" s="240"/>
      <c r="JW161" s="240"/>
      <c r="JX161" s="240"/>
      <c r="JY161" s="240"/>
      <c r="JZ161" s="240"/>
      <c r="KA161" s="240"/>
      <c r="KB161" s="240"/>
    </row>
    <row r="162" spans="1:288" ht="24.75" customHeight="1" x14ac:dyDescent="0.3">
      <c r="A162" s="21"/>
      <c r="B162" s="236"/>
      <c r="C162" s="235"/>
      <c r="D162" s="235"/>
      <c r="E162" s="235"/>
      <c r="F162" s="21"/>
      <c r="G162" s="21"/>
      <c r="H162" s="21"/>
      <c r="I162" s="21"/>
      <c r="J162" s="21"/>
      <c r="K162" s="21"/>
      <c r="L162" s="21"/>
      <c r="M162" s="21"/>
      <c r="N162" s="21"/>
      <c r="O162" s="21"/>
      <c r="P162" s="21"/>
      <c r="Q162" s="21"/>
      <c r="R162" s="21"/>
      <c r="S162" s="21"/>
      <c r="T162" s="21"/>
      <c r="U162" s="21"/>
      <c r="V162" s="21"/>
      <c r="W162" s="21"/>
      <c r="X162" s="21"/>
      <c r="Y162" s="236"/>
      <c r="Z162" s="235"/>
      <c r="AA162" s="235"/>
      <c r="AB162" s="235"/>
      <c r="AC162" s="21"/>
      <c r="AD162" s="21"/>
      <c r="AE162" s="21"/>
      <c r="AF162" s="21"/>
      <c r="AG162" s="21"/>
      <c r="AH162" s="21"/>
      <c r="AI162" s="21"/>
      <c r="AJ162" s="21"/>
      <c r="AK162" s="21"/>
      <c r="AL162" s="21"/>
      <c r="AM162" s="21"/>
      <c r="AN162" s="21"/>
      <c r="AO162" s="21"/>
      <c r="AP162" s="21"/>
      <c r="AQ162" s="21"/>
      <c r="AR162" s="21"/>
      <c r="AS162" s="21"/>
      <c r="AT162" s="21"/>
      <c r="AU162" s="21"/>
      <c r="AV162" s="21"/>
      <c r="AW162" s="235"/>
      <c r="AX162" s="235"/>
      <c r="AY162" s="236"/>
      <c r="AZ162" s="21"/>
      <c r="BA162" s="21"/>
      <c r="BB162" s="21"/>
      <c r="BC162" s="21"/>
      <c r="BD162" s="21"/>
      <c r="BE162" s="21"/>
      <c r="BF162" s="21"/>
      <c r="BG162" s="21"/>
      <c r="BH162" s="21"/>
      <c r="BI162" s="21"/>
      <c r="BJ162" s="21"/>
      <c r="BK162" s="21"/>
      <c r="BL162" s="21"/>
      <c r="BM162" s="21"/>
      <c r="BN162" s="21"/>
      <c r="BO162" s="21"/>
      <c r="BP162" s="21"/>
      <c r="BQ162" s="21"/>
      <c r="BR162" s="21"/>
      <c r="BS162" s="21"/>
      <c r="BT162" s="235"/>
      <c r="BU162" s="235"/>
      <c r="BV162" s="236"/>
      <c r="BW162" s="21"/>
      <c r="BX162" s="21"/>
      <c r="BY162" s="21"/>
      <c r="BZ162" s="21"/>
      <c r="CA162" s="21"/>
      <c r="CB162" s="21"/>
      <c r="CC162" s="21"/>
      <c r="CD162" s="21"/>
      <c r="CE162" s="21"/>
      <c r="CF162" s="21"/>
      <c r="CG162" s="21"/>
      <c r="CH162" s="21"/>
      <c r="CI162" s="21"/>
      <c r="CJ162" s="21"/>
      <c r="CK162" s="21"/>
      <c r="CL162" s="21"/>
      <c r="CM162" s="21"/>
      <c r="CN162" s="21"/>
      <c r="CO162" s="21"/>
      <c r="CP162" s="236"/>
      <c r="CQ162" s="235"/>
      <c r="CR162" s="235"/>
      <c r="CS162" s="235"/>
      <c r="CT162" s="21"/>
      <c r="CU162" s="21"/>
      <c r="CV162" s="21"/>
      <c r="CW162" s="21"/>
      <c r="CX162" s="21"/>
      <c r="CY162" s="21"/>
      <c r="CZ162" s="21"/>
      <c r="DA162" s="21"/>
      <c r="DB162" s="21"/>
      <c r="DC162" s="21"/>
      <c r="DD162" s="21"/>
      <c r="DE162" s="21"/>
      <c r="DF162" s="21"/>
      <c r="DG162" s="21"/>
      <c r="DH162" s="21"/>
      <c r="DI162" s="21"/>
      <c r="DJ162" s="21"/>
      <c r="DK162" s="21"/>
      <c r="DL162" s="21"/>
      <c r="DM162" s="236"/>
      <c r="DN162" s="235"/>
      <c r="DO162" s="235"/>
      <c r="DP162" s="235"/>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37"/>
      <c r="EW162" s="238"/>
      <c r="EX162" s="238"/>
      <c r="EY162" s="238"/>
      <c r="EZ162" s="238"/>
      <c r="FA162" s="238"/>
      <c r="FB162" s="238"/>
      <c r="FC162" s="238"/>
      <c r="FD162" s="238"/>
      <c r="FE162" s="238"/>
      <c r="FF162" s="238"/>
      <c r="FG162" s="238"/>
      <c r="FH162" s="238"/>
      <c r="FI162" s="238"/>
      <c r="FJ162" s="238"/>
      <c r="FK162" s="238"/>
      <c r="FL162" s="238"/>
      <c r="FM162" s="238"/>
      <c r="FN162" s="238"/>
      <c r="FO162" s="239"/>
      <c r="FP162" s="240"/>
      <c r="FQ162" s="21"/>
      <c r="FR162" s="237"/>
      <c r="FS162" s="238"/>
      <c r="FT162" s="238"/>
      <c r="FU162" s="238"/>
      <c r="FV162" s="237"/>
      <c r="FW162" s="237"/>
      <c r="FX162" s="237"/>
      <c r="FY162" s="237"/>
      <c r="FZ162" s="237"/>
      <c r="GA162" s="237"/>
      <c r="GB162" s="237"/>
      <c r="GC162" s="237"/>
      <c r="GD162" s="237"/>
      <c r="GE162" s="237"/>
      <c r="GF162" s="237"/>
      <c r="GG162" s="237"/>
      <c r="GH162" s="237"/>
      <c r="GI162" s="237"/>
      <c r="GJ162" s="237"/>
      <c r="GK162" s="239"/>
      <c r="GL162" s="240"/>
      <c r="GM162" s="21"/>
      <c r="GN162" s="237"/>
      <c r="GO162" s="238"/>
      <c r="GP162" s="238"/>
      <c r="GQ162" s="238"/>
      <c r="GR162" s="237"/>
      <c r="GS162" s="237"/>
      <c r="GT162" s="237"/>
      <c r="GU162" s="237"/>
      <c r="GV162" s="237"/>
      <c r="GW162" s="237"/>
      <c r="GX162" s="237"/>
      <c r="GY162" s="237"/>
      <c r="GZ162" s="237"/>
      <c r="HA162" s="237"/>
      <c r="HB162" s="237"/>
      <c r="HC162" s="237"/>
      <c r="HD162" s="237"/>
      <c r="HE162" s="237"/>
      <c r="HF162" s="237"/>
      <c r="HG162" s="239"/>
      <c r="HH162" s="240"/>
      <c r="HI162" s="21"/>
      <c r="HJ162" s="237"/>
      <c r="HK162" s="238"/>
      <c r="HL162" s="238"/>
      <c r="HM162" s="238"/>
      <c r="HN162" s="237"/>
      <c r="HO162" s="237"/>
      <c r="HP162" s="237"/>
      <c r="HQ162" s="237"/>
      <c r="HR162" s="237"/>
      <c r="HS162" s="237"/>
      <c r="HT162" s="237"/>
      <c r="HU162" s="237"/>
      <c r="HV162" s="237"/>
      <c r="HW162" s="237"/>
      <c r="HX162" s="237"/>
      <c r="HY162" s="237"/>
      <c r="HZ162" s="237"/>
      <c r="IA162" s="237"/>
      <c r="IB162" s="239"/>
      <c r="IC162" s="240"/>
      <c r="ID162" s="21"/>
      <c r="IE162" s="237"/>
      <c r="IF162" s="238"/>
      <c r="IG162" s="238"/>
      <c r="IH162" s="238"/>
      <c r="II162" s="238"/>
      <c r="IJ162" s="238"/>
      <c r="IK162" s="238"/>
      <c r="IL162" s="238"/>
      <c r="IM162" s="238"/>
      <c r="IN162" s="238"/>
      <c r="IO162" s="238"/>
      <c r="IP162" s="238"/>
      <c r="IQ162" s="238"/>
      <c r="IR162" s="238"/>
      <c r="IS162" s="238"/>
      <c r="IT162" s="238"/>
      <c r="IU162" s="238"/>
      <c r="IV162" s="238"/>
      <c r="IW162" s="238"/>
      <c r="IX162" s="239"/>
      <c r="IY162" s="240"/>
      <c r="IZ162" s="21"/>
      <c r="JA162" s="237"/>
      <c r="JB162" s="238"/>
      <c r="JC162" s="238"/>
      <c r="JD162" s="238"/>
      <c r="JE162" s="237"/>
      <c r="JF162" s="237"/>
      <c r="JG162" s="237"/>
      <c r="JH162" s="237"/>
      <c r="JI162" s="237"/>
      <c r="JJ162" s="237"/>
      <c r="JK162" s="237"/>
      <c r="JL162" s="237"/>
      <c r="JM162" s="237"/>
      <c r="JN162" s="237"/>
      <c r="JO162" s="237"/>
      <c r="JP162" s="237"/>
      <c r="JQ162" s="237"/>
      <c r="JR162" s="237"/>
      <c r="JS162" s="239"/>
      <c r="JT162" s="240"/>
      <c r="JU162" s="240"/>
      <c r="JV162" s="240"/>
      <c r="JW162" s="240"/>
      <c r="JX162" s="240"/>
      <c r="JY162" s="240"/>
      <c r="JZ162" s="240"/>
      <c r="KA162" s="240"/>
      <c r="KB162" s="240"/>
    </row>
    <row r="163" spans="1:288" ht="24.75" customHeight="1" x14ac:dyDescent="0.3">
      <c r="A163" s="21"/>
      <c r="B163" s="236"/>
      <c r="C163" s="235"/>
      <c r="D163" s="235"/>
      <c r="E163" s="235"/>
      <c r="F163" s="21"/>
      <c r="G163" s="21"/>
      <c r="H163" s="21"/>
      <c r="I163" s="21"/>
      <c r="J163" s="21"/>
      <c r="K163" s="21"/>
      <c r="L163" s="21"/>
      <c r="M163" s="21"/>
      <c r="N163" s="21"/>
      <c r="O163" s="21"/>
      <c r="P163" s="21"/>
      <c r="Q163" s="21"/>
      <c r="R163" s="21"/>
      <c r="S163" s="21"/>
      <c r="T163" s="21"/>
      <c r="U163" s="21"/>
      <c r="V163" s="21"/>
      <c r="W163" s="21"/>
      <c r="X163" s="21"/>
      <c r="Y163" s="236"/>
      <c r="Z163" s="235"/>
      <c r="AA163" s="235"/>
      <c r="AB163" s="235"/>
      <c r="AC163" s="21"/>
      <c r="AD163" s="21"/>
      <c r="AE163" s="21"/>
      <c r="AF163" s="21"/>
      <c r="AG163" s="21"/>
      <c r="AH163" s="21"/>
      <c r="AI163" s="21"/>
      <c r="AJ163" s="21"/>
      <c r="AK163" s="21"/>
      <c r="AL163" s="21"/>
      <c r="AM163" s="21"/>
      <c r="AN163" s="21"/>
      <c r="AO163" s="21"/>
      <c r="AP163" s="21"/>
      <c r="AQ163" s="21"/>
      <c r="AR163" s="21"/>
      <c r="AS163" s="21"/>
      <c r="AT163" s="21"/>
      <c r="AU163" s="21"/>
      <c r="AV163" s="21"/>
      <c r="AW163" s="235"/>
      <c r="AX163" s="235"/>
      <c r="AY163" s="236"/>
      <c r="AZ163" s="21"/>
      <c r="BA163" s="21"/>
      <c r="BB163" s="21"/>
      <c r="BC163" s="21"/>
      <c r="BD163" s="21"/>
      <c r="BE163" s="21"/>
      <c r="BF163" s="21"/>
      <c r="BG163" s="21"/>
      <c r="BH163" s="21"/>
      <c r="BI163" s="21"/>
      <c r="BJ163" s="21"/>
      <c r="BK163" s="21"/>
      <c r="BL163" s="21"/>
      <c r="BM163" s="21"/>
      <c r="BN163" s="21"/>
      <c r="BO163" s="21"/>
      <c r="BP163" s="21"/>
      <c r="BQ163" s="21"/>
      <c r="BR163" s="21"/>
      <c r="BS163" s="21"/>
      <c r="BT163" s="235"/>
      <c r="BU163" s="235"/>
      <c r="BV163" s="236"/>
      <c r="BW163" s="21"/>
      <c r="BX163" s="21"/>
      <c r="BY163" s="21"/>
      <c r="BZ163" s="21"/>
      <c r="CA163" s="21"/>
      <c r="CB163" s="21"/>
      <c r="CC163" s="21"/>
      <c r="CD163" s="21"/>
      <c r="CE163" s="21"/>
      <c r="CF163" s="21"/>
      <c r="CG163" s="21"/>
      <c r="CH163" s="21"/>
      <c r="CI163" s="21"/>
      <c r="CJ163" s="21"/>
      <c r="CK163" s="21"/>
      <c r="CL163" s="21"/>
      <c r="CM163" s="21"/>
      <c r="CN163" s="21"/>
      <c r="CO163" s="21"/>
      <c r="CP163" s="236"/>
      <c r="CQ163" s="235"/>
      <c r="CR163" s="235"/>
      <c r="CS163" s="235"/>
      <c r="CT163" s="21"/>
      <c r="CU163" s="21"/>
      <c r="CV163" s="21"/>
      <c r="CW163" s="21"/>
      <c r="CX163" s="21"/>
      <c r="CY163" s="21"/>
      <c r="CZ163" s="21"/>
      <c r="DA163" s="21"/>
      <c r="DB163" s="21"/>
      <c r="DC163" s="21"/>
      <c r="DD163" s="21"/>
      <c r="DE163" s="21"/>
      <c r="DF163" s="21"/>
      <c r="DG163" s="21"/>
      <c r="DH163" s="21"/>
      <c r="DI163" s="21"/>
      <c r="DJ163" s="21"/>
      <c r="DK163" s="21"/>
      <c r="DL163" s="21"/>
      <c r="DM163" s="236"/>
      <c r="DN163" s="235"/>
      <c r="DO163" s="235"/>
      <c r="DP163" s="235"/>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37"/>
      <c r="EW163" s="238"/>
      <c r="EX163" s="238"/>
      <c r="EY163" s="238"/>
      <c r="EZ163" s="238"/>
      <c r="FA163" s="238"/>
      <c r="FB163" s="238"/>
      <c r="FC163" s="238"/>
      <c r="FD163" s="238"/>
      <c r="FE163" s="238"/>
      <c r="FF163" s="238"/>
      <c r="FG163" s="238"/>
      <c r="FH163" s="238"/>
      <c r="FI163" s="238"/>
      <c r="FJ163" s="238"/>
      <c r="FK163" s="238"/>
      <c r="FL163" s="238"/>
      <c r="FM163" s="238"/>
      <c r="FN163" s="238"/>
      <c r="FO163" s="239"/>
      <c r="FP163" s="240"/>
      <c r="FQ163" s="21"/>
      <c r="FR163" s="237"/>
      <c r="FS163" s="238"/>
      <c r="FT163" s="238"/>
      <c r="FU163" s="238"/>
      <c r="FV163" s="237"/>
      <c r="FW163" s="237"/>
      <c r="FX163" s="237"/>
      <c r="FY163" s="237"/>
      <c r="FZ163" s="237"/>
      <c r="GA163" s="237"/>
      <c r="GB163" s="237"/>
      <c r="GC163" s="237"/>
      <c r="GD163" s="237"/>
      <c r="GE163" s="237"/>
      <c r="GF163" s="237"/>
      <c r="GG163" s="237"/>
      <c r="GH163" s="237"/>
      <c r="GI163" s="237"/>
      <c r="GJ163" s="237"/>
      <c r="GK163" s="239"/>
      <c r="GL163" s="240"/>
      <c r="GM163" s="21"/>
      <c r="GN163" s="237"/>
      <c r="GO163" s="238"/>
      <c r="GP163" s="238"/>
      <c r="GQ163" s="238"/>
      <c r="GR163" s="237"/>
      <c r="GS163" s="237"/>
      <c r="GT163" s="237"/>
      <c r="GU163" s="237"/>
      <c r="GV163" s="237"/>
      <c r="GW163" s="237"/>
      <c r="GX163" s="237"/>
      <c r="GY163" s="237"/>
      <c r="GZ163" s="237"/>
      <c r="HA163" s="237"/>
      <c r="HB163" s="237"/>
      <c r="HC163" s="237"/>
      <c r="HD163" s="237"/>
      <c r="HE163" s="237"/>
      <c r="HF163" s="237"/>
      <c r="HG163" s="239"/>
      <c r="HH163" s="240"/>
      <c r="HI163" s="21"/>
      <c r="HJ163" s="237"/>
      <c r="HK163" s="238"/>
      <c r="HL163" s="238"/>
      <c r="HM163" s="238"/>
      <c r="HN163" s="237"/>
      <c r="HO163" s="237"/>
      <c r="HP163" s="237"/>
      <c r="HQ163" s="237"/>
      <c r="HR163" s="237"/>
      <c r="HS163" s="237"/>
      <c r="HT163" s="237"/>
      <c r="HU163" s="237"/>
      <c r="HV163" s="237"/>
      <c r="HW163" s="237"/>
      <c r="HX163" s="237"/>
      <c r="HY163" s="237"/>
      <c r="HZ163" s="237"/>
      <c r="IA163" s="237"/>
      <c r="IB163" s="239"/>
      <c r="IC163" s="240"/>
      <c r="ID163" s="21"/>
      <c r="IE163" s="237"/>
      <c r="IF163" s="238"/>
      <c r="IG163" s="238"/>
      <c r="IH163" s="238"/>
      <c r="II163" s="238"/>
      <c r="IJ163" s="238"/>
      <c r="IK163" s="238"/>
      <c r="IL163" s="238"/>
      <c r="IM163" s="238"/>
      <c r="IN163" s="238"/>
      <c r="IO163" s="238"/>
      <c r="IP163" s="238"/>
      <c r="IQ163" s="238"/>
      <c r="IR163" s="238"/>
      <c r="IS163" s="238"/>
      <c r="IT163" s="238"/>
      <c r="IU163" s="238"/>
      <c r="IV163" s="238"/>
      <c r="IW163" s="238"/>
      <c r="IX163" s="239"/>
      <c r="IY163" s="240"/>
      <c r="IZ163" s="21"/>
      <c r="JA163" s="237"/>
      <c r="JB163" s="238"/>
      <c r="JC163" s="238"/>
      <c r="JD163" s="238"/>
      <c r="JE163" s="237"/>
      <c r="JF163" s="237"/>
      <c r="JG163" s="237"/>
      <c r="JH163" s="237"/>
      <c r="JI163" s="237"/>
      <c r="JJ163" s="237"/>
      <c r="JK163" s="237"/>
      <c r="JL163" s="237"/>
      <c r="JM163" s="237"/>
      <c r="JN163" s="237"/>
      <c r="JO163" s="237"/>
      <c r="JP163" s="237"/>
      <c r="JQ163" s="237"/>
      <c r="JR163" s="237"/>
      <c r="JS163" s="239"/>
      <c r="JT163" s="240"/>
      <c r="JU163" s="240"/>
      <c r="JV163" s="240"/>
      <c r="JW163" s="240"/>
      <c r="JX163" s="240"/>
      <c r="JY163" s="240"/>
      <c r="JZ163" s="240"/>
      <c r="KA163" s="240"/>
      <c r="KB163" s="240"/>
    </row>
    <row r="164" spans="1:288" ht="24.75" customHeight="1" x14ac:dyDescent="0.3">
      <c r="A164" s="21"/>
      <c r="B164" s="236"/>
      <c r="C164" s="235"/>
      <c r="D164" s="235"/>
      <c r="E164" s="235"/>
      <c r="F164" s="21"/>
      <c r="G164" s="21"/>
      <c r="H164" s="21"/>
      <c r="I164" s="21"/>
      <c r="J164" s="21"/>
      <c r="K164" s="21"/>
      <c r="L164" s="21"/>
      <c r="M164" s="21"/>
      <c r="N164" s="21"/>
      <c r="O164" s="21"/>
      <c r="P164" s="21"/>
      <c r="Q164" s="21"/>
      <c r="R164" s="21"/>
      <c r="S164" s="21"/>
      <c r="T164" s="21"/>
      <c r="U164" s="21"/>
      <c r="V164" s="21"/>
      <c r="W164" s="21"/>
      <c r="X164" s="21"/>
      <c r="Y164" s="236"/>
      <c r="Z164" s="235"/>
      <c r="AA164" s="235"/>
      <c r="AB164" s="235"/>
      <c r="AC164" s="21"/>
      <c r="AD164" s="21"/>
      <c r="AE164" s="21"/>
      <c r="AF164" s="21"/>
      <c r="AG164" s="21"/>
      <c r="AH164" s="21"/>
      <c r="AI164" s="21"/>
      <c r="AJ164" s="21"/>
      <c r="AK164" s="21"/>
      <c r="AL164" s="21"/>
      <c r="AM164" s="21"/>
      <c r="AN164" s="21"/>
      <c r="AO164" s="21"/>
      <c r="AP164" s="21"/>
      <c r="AQ164" s="21"/>
      <c r="AR164" s="21"/>
      <c r="AS164" s="21"/>
      <c r="AT164" s="21"/>
      <c r="AU164" s="21"/>
      <c r="AV164" s="21"/>
      <c r="AW164" s="235"/>
      <c r="AX164" s="235"/>
      <c r="AY164" s="236"/>
      <c r="AZ164" s="21"/>
      <c r="BA164" s="21"/>
      <c r="BB164" s="21"/>
      <c r="BC164" s="21"/>
      <c r="BD164" s="21"/>
      <c r="BE164" s="21"/>
      <c r="BF164" s="21"/>
      <c r="BG164" s="21"/>
      <c r="BH164" s="21"/>
      <c r="BI164" s="21"/>
      <c r="BJ164" s="21"/>
      <c r="BK164" s="21"/>
      <c r="BL164" s="21"/>
      <c r="BM164" s="21"/>
      <c r="BN164" s="21"/>
      <c r="BO164" s="21"/>
      <c r="BP164" s="21"/>
      <c r="BQ164" s="21"/>
      <c r="BR164" s="21"/>
      <c r="BS164" s="21"/>
      <c r="BT164" s="235"/>
      <c r="BU164" s="235"/>
      <c r="BV164" s="236"/>
      <c r="BW164" s="21"/>
      <c r="BX164" s="21"/>
      <c r="BY164" s="21"/>
      <c r="BZ164" s="21"/>
      <c r="CA164" s="21"/>
      <c r="CB164" s="21"/>
      <c r="CC164" s="21"/>
      <c r="CD164" s="21"/>
      <c r="CE164" s="21"/>
      <c r="CF164" s="21"/>
      <c r="CG164" s="21"/>
      <c r="CH164" s="21"/>
      <c r="CI164" s="21"/>
      <c r="CJ164" s="21"/>
      <c r="CK164" s="21"/>
      <c r="CL164" s="21"/>
      <c r="CM164" s="21"/>
      <c r="CN164" s="21"/>
      <c r="CO164" s="21"/>
      <c r="CP164" s="236"/>
      <c r="CQ164" s="235"/>
      <c r="CR164" s="235"/>
      <c r="CS164" s="235"/>
      <c r="CT164" s="21"/>
      <c r="CU164" s="21"/>
      <c r="CV164" s="21"/>
      <c r="CW164" s="21"/>
      <c r="CX164" s="21"/>
      <c r="CY164" s="21"/>
      <c r="CZ164" s="21"/>
      <c r="DA164" s="21"/>
      <c r="DB164" s="21"/>
      <c r="DC164" s="21"/>
      <c r="DD164" s="21"/>
      <c r="DE164" s="21"/>
      <c r="DF164" s="21"/>
      <c r="DG164" s="21"/>
      <c r="DH164" s="21"/>
      <c r="DI164" s="21"/>
      <c r="DJ164" s="21"/>
      <c r="DK164" s="21"/>
      <c r="DL164" s="21"/>
      <c r="DM164" s="236"/>
      <c r="DN164" s="235"/>
      <c r="DO164" s="235"/>
      <c r="DP164" s="235"/>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37"/>
      <c r="EW164" s="238"/>
      <c r="EX164" s="238"/>
      <c r="EY164" s="238"/>
      <c r="EZ164" s="238"/>
      <c r="FA164" s="238"/>
      <c r="FB164" s="238"/>
      <c r="FC164" s="238"/>
      <c r="FD164" s="238"/>
      <c r="FE164" s="238"/>
      <c r="FF164" s="238"/>
      <c r="FG164" s="238"/>
      <c r="FH164" s="238"/>
      <c r="FI164" s="238"/>
      <c r="FJ164" s="238"/>
      <c r="FK164" s="238"/>
      <c r="FL164" s="238"/>
      <c r="FM164" s="238"/>
      <c r="FN164" s="238"/>
      <c r="FO164" s="239"/>
      <c r="FP164" s="240"/>
      <c r="FQ164" s="21"/>
      <c r="FR164" s="237"/>
      <c r="FS164" s="238"/>
      <c r="FT164" s="238"/>
      <c r="FU164" s="238"/>
      <c r="FV164" s="237"/>
      <c r="FW164" s="237"/>
      <c r="FX164" s="237"/>
      <c r="FY164" s="237"/>
      <c r="FZ164" s="237"/>
      <c r="GA164" s="237"/>
      <c r="GB164" s="237"/>
      <c r="GC164" s="237"/>
      <c r="GD164" s="237"/>
      <c r="GE164" s="237"/>
      <c r="GF164" s="237"/>
      <c r="GG164" s="237"/>
      <c r="GH164" s="237"/>
      <c r="GI164" s="237"/>
      <c r="GJ164" s="237"/>
      <c r="GK164" s="239"/>
      <c r="GL164" s="240"/>
      <c r="GM164" s="21"/>
      <c r="GN164" s="237"/>
      <c r="GO164" s="238"/>
      <c r="GP164" s="238"/>
      <c r="GQ164" s="238"/>
      <c r="GR164" s="237"/>
      <c r="GS164" s="237"/>
      <c r="GT164" s="237"/>
      <c r="GU164" s="237"/>
      <c r="GV164" s="237"/>
      <c r="GW164" s="237"/>
      <c r="GX164" s="237"/>
      <c r="GY164" s="237"/>
      <c r="GZ164" s="237"/>
      <c r="HA164" s="237"/>
      <c r="HB164" s="237"/>
      <c r="HC164" s="237"/>
      <c r="HD164" s="237"/>
      <c r="HE164" s="237"/>
      <c r="HF164" s="237"/>
      <c r="HG164" s="239"/>
      <c r="HH164" s="240"/>
      <c r="HI164" s="21"/>
      <c r="HJ164" s="237"/>
      <c r="HK164" s="238"/>
      <c r="HL164" s="238"/>
      <c r="HM164" s="238"/>
      <c r="HN164" s="237"/>
      <c r="HO164" s="237"/>
      <c r="HP164" s="237"/>
      <c r="HQ164" s="237"/>
      <c r="HR164" s="237"/>
      <c r="HS164" s="237"/>
      <c r="HT164" s="237"/>
      <c r="HU164" s="237"/>
      <c r="HV164" s="237"/>
      <c r="HW164" s="237"/>
      <c r="HX164" s="237"/>
      <c r="HY164" s="237"/>
      <c r="HZ164" s="237"/>
      <c r="IA164" s="237"/>
      <c r="IB164" s="239"/>
      <c r="IC164" s="240"/>
      <c r="ID164" s="21"/>
      <c r="IE164" s="237"/>
      <c r="IF164" s="238"/>
      <c r="IG164" s="238"/>
      <c r="IH164" s="238"/>
      <c r="II164" s="238"/>
      <c r="IJ164" s="238"/>
      <c r="IK164" s="238"/>
      <c r="IL164" s="238"/>
      <c r="IM164" s="238"/>
      <c r="IN164" s="238"/>
      <c r="IO164" s="238"/>
      <c r="IP164" s="238"/>
      <c r="IQ164" s="238"/>
      <c r="IR164" s="238"/>
      <c r="IS164" s="238"/>
      <c r="IT164" s="238"/>
      <c r="IU164" s="238"/>
      <c r="IV164" s="238"/>
      <c r="IW164" s="238"/>
      <c r="IX164" s="239"/>
      <c r="IY164" s="240"/>
      <c r="IZ164" s="21"/>
      <c r="JA164" s="237"/>
      <c r="JB164" s="238"/>
      <c r="JC164" s="238"/>
      <c r="JD164" s="238"/>
      <c r="JE164" s="237"/>
      <c r="JF164" s="237"/>
      <c r="JG164" s="237"/>
      <c r="JH164" s="237"/>
      <c r="JI164" s="237"/>
      <c r="JJ164" s="237"/>
      <c r="JK164" s="237"/>
      <c r="JL164" s="237"/>
      <c r="JM164" s="237"/>
      <c r="JN164" s="237"/>
      <c r="JO164" s="237"/>
      <c r="JP164" s="237"/>
      <c r="JQ164" s="237"/>
      <c r="JR164" s="237"/>
      <c r="JS164" s="239"/>
      <c r="JT164" s="240"/>
      <c r="JU164" s="240"/>
      <c r="JV164" s="240"/>
      <c r="JW164" s="240"/>
      <c r="JX164" s="240"/>
      <c r="JY164" s="240"/>
      <c r="JZ164" s="240"/>
      <c r="KA164" s="240"/>
      <c r="KB164" s="240"/>
    </row>
    <row r="165" spans="1:288" ht="24.75" customHeight="1" x14ac:dyDescent="0.3">
      <c r="A165" s="21"/>
      <c r="B165" s="236"/>
      <c r="C165" s="235"/>
      <c r="D165" s="235"/>
      <c r="E165" s="235"/>
      <c r="F165" s="21"/>
      <c r="G165" s="21"/>
      <c r="H165" s="21"/>
      <c r="I165" s="21"/>
      <c r="J165" s="21"/>
      <c r="K165" s="21"/>
      <c r="L165" s="21"/>
      <c r="M165" s="21"/>
      <c r="N165" s="21"/>
      <c r="O165" s="21"/>
      <c r="P165" s="21"/>
      <c r="Q165" s="21"/>
      <c r="R165" s="21"/>
      <c r="S165" s="21"/>
      <c r="T165" s="21"/>
      <c r="U165" s="21"/>
      <c r="V165" s="21"/>
      <c r="W165" s="21"/>
      <c r="X165" s="21"/>
      <c r="Y165" s="236"/>
      <c r="Z165" s="235"/>
      <c r="AA165" s="235"/>
      <c r="AB165" s="235"/>
      <c r="AC165" s="21"/>
      <c r="AD165" s="21"/>
      <c r="AE165" s="21"/>
      <c r="AF165" s="21"/>
      <c r="AG165" s="21"/>
      <c r="AH165" s="21"/>
      <c r="AI165" s="21"/>
      <c r="AJ165" s="21"/>
      <c r="AK165" s="21"/>
      <c r="AL165" s="21"/>
      <c r="AM165" s="21"/>
      <c r="AN165" s="21"/>
      <c r="AO165" s="21"/>
      <c r="AP165" s="21"/>
      <c r="AQ165" s="21"/>
      <c r="AR165" s="21"/>
      <c r="AS165" s="21"/>
      <c r="AT165" s="21"/>
      <c r="AU165" s="21"/>
      <c r="AV165" s="21"/>
      <c r="AW165" s="235"/>
      <c r="AX165" s="235"/>
      <c r="AY165" s="236"/>
      <c r="AZ165" s="21"/>
      <c r="BA165" s="21"/>
      <c r="BB165" s="21"/>
      <c r="BC165" s="21"/>
      <c r="BD165" s="21"/>
      <c r="BE165" s="21"/>
      <c r="BF165" s="21"/>
      <c r="BG165" s="21"/>
      <c r="BH165" s="21"/>
      <c r="BI165" s="21"/>
      <c r="BJ165" s="21"/>
      <c r="BK165" s="21"/>
      <c r="BL165" s="21"/>
      <c r="BM165" s="21"/>
      <c r="BN165" s="21"/>
      <c r="BO165" s="21"/>
      <c r="BP165" s="21"/>
      <c r="BQ165" s="21"/>
      <c r="BR165" s="21"/>
      <c r="BS165" s="21"/>
      <c r="BT165" s="235"/>
      <c r="BU165" s="235"/>
      <c r="BV165" s="236"/>
      <c r="BW165" s="21"/>
      <c r="BX165" s="21"/>
      <c r="BY165" s="21"/>
      <c r="BZ165" s="21"/>
      <c r="CA165" s="21"/>
      <c r="CB165" s="21"/>
      <c r="CC165" s="21"/>
      <c r="CD165" s="21"/>
      <c r="CE165" s="21"/>
      <c r="CF165" s="21"/>
      <c r="CG165" s="21"/>
      <c r="CH165" s="21"/>
      <c r="CI165" s="21"/>
      <c r="CJ165" s="21"/>
      <c r="CK165" s="21"/>
      <c r="CL165" s="21"/>
      <c r="CM165" s="21"/>
      <c r="CN165" s="21"/>
      <c r="CO165" s="21"/>
      <c r="CP165" s="236"/>
      <c r="CQ165" s="235"/>
      <c r="CR165" s="235"/>
      <c r="CS165" s="235"/>
      <c r="CT165" s="21"/>
      <c r="CU165" s="21"/>
      <c r="CV165" s="21"/>
      <c r="CW165" s="21"/>
      <c r="CX165" s="21"/>
      <c r="CY165" s="21"/>
      <c r="CZ165" s="21"/>
      <c r="DA165" s="21"/>
      <c r="DB165" s="21"/>
      <c r="DC165" s="21"/>
      <c r="DD165" s="21"/>
      <c r="DE165" s="21"/>
      <c r="DF165" s="21"/>
      <c r="DG165" s="21"/>
      <c r="DH165" s="21"/>
      <c r="DI165" s="21"/>
      <c r="DJ165" s="21"/>
      <c r="DK165" s="21"/>
      <c r="DL165" s="21"/>
      <c r="DM165" s="236"/>
      <c r="DN165" s="235"/>
      <c r="DO165" s="235"/>
      <c r="DP165" s="235"/>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37"/>
      <c r="EW165" s="238"/>
      <c r="EX165" s="238"/>
      <c r="EY165" s="238"/>
      <c r="EZ165" s="238"/>
      <c r="FA165" s="238"/>
      <c r="FB165" s="238"/>
      <c r="FC165" s="238"/>
      <c r="FD165" s="238"/>
      <c r="FE165" s="238"/>
      <c r="FF165" s="238"/>
      <c r="FG165" s="238"/>
      <c r="FH165" s="238"/>
      <c r="FI165" s="238"/>
      <c r="FJ165" s="238"/>
      <c r="FK165" s="238"/>
      <c r="FL165" s="238"/>
      <c r="FM165" s="238"/>
      <c r="FN165" s="238"/>
      <c r="FO165" s="239"/>
      <c r="FP165" s="240"/>
      <c r="FQ165" s="21"/>
      <c r="FR165" s="237"/>
      <c r="FS165" s="238"/>
      <c r="FT165" s="238"/>
      <c r="FU165" s="238"/>
      <c r="FV165" s="237"/>
      <c r="FW165" s="237"/>
      <c r="FX165" s="237"/>
      <c r="FY165" s="237"/>
      <c r="FZ165" s="237"/>
      <c r="GA165" s="237"/>
      <c r="GB165" s="237"/>
      <c r="GC165" s="237"/>
      <c r="GD165" s="237"/>
      <c r="GE165" s="237"/>
      <c r="GF165" s="237"/>
      <c r="GG165" s="237"/>
      <c r="GH165" s="237"/>
      <c r="GI165" s="237"/>
      <c r="GJ165" s="237"/>
      <c r="GK165" s="239"/>
      <c r="GL165" s="240"/>
      <c r="GM165" s="21"/>
      <c r="GN165" s="237"/>
      <c r="GO165" s="238"/>
      <c r="GP165" s="238"/>
      <c r="GQ165" s="238"/>
      <c r="GR165" s="237"/>
      <c r="GS165" s="237"/>
      <c r="GT165" s="237"/>
      <c r="GU165" s="237"/>
      <c r="GV165" s="237"/>
      <c r="GW165" s="237"/>
      <c r="GX165" s="237"/>
      <c r="GY165" s="237"/>
      <c r="GZ165" s="237"/>
      <c r="HA165" s="237"/>
      <c r="HB165" s="237"/>
      <c r="HC165" s="237"/>
      <c r="HD165" s="237"/>
      <c r="HE165" s="237"/>
      <c r="HF165" s="237"/>
      <c r="HG165" s="239"/>
      <c r="HH165" s="240"/>
      <c r="HI165" s="21"/>
      <c r="HJ165" s="237"/>
      <c r="HK165" s="238"/>
      <c r="HL165" s="238"/>
      <c r="HM165" s="238"/>
      <c r="HN165" s="237"/>
      <c r="HO165" s="237"/>
      <c r="HP165" s="237"/>
      <c r="HQ165" s="237"/>
      <c r="HR165" s="237"/>
      <c r="HS165" s="237"/>
      <c r="HT165" s="237"/>
      <c r="HU165" s="237"/>
      <c r="HV165" s="237"/>
      <c r="HW165" s="237"/>
      <c r="HX165" s="237"/>
      <c r="HY165" s="237"/>
      <c r="HZ165" s="237"/>
      <c r="IA165" s="237"/>
      <c r="IB165" s="239"/>
      <c r="IC165" s="240"/>
      <c r="ID165" s="21"/>
      <c r="IE165" s="237"/>
      <c r="IF165" s="238"/>
      <c r="IG165" s="238"/>
      <c r="IH165" s="238"/>
      <c r="II165" s="238"/>
      <c r="IJ165" s="238"/>
      <c r="IK165" s="238"/>
      <c r="IL165" s="238"/>
      <c r="IM165" s="238"/>
      <c r="IN165" s="238"/>
      <c r="IO165" s="238"/>
      <c r="IP165" s="238"/>
      <c r="IQ165" s="238"/>
      <c r="IR165" s="238"/>
      <c r="IS165" s="238"/>
      <c r="IT165" s="238"/>
      <c r="IU165" s="238"/>
      <c r="IV165" s="238"/>
      <c r="IW165" s="238"/>
      <c r="IX165" s="239"/>
      <c r="IY165" s="240"/>
      <c r="IZ165" s="21"/>
      <c r="JA165" s="237"/>
      <c r="JB165" s="238"/>
      <c r="JC165" s="238"/>
      <c r="JD165" s="238"/>
      <c r="JE165" s="237"/>
      <c r="JF165" s="237"/>
      <c r="JG165" s="237"/>
      <c r="JH165" s="237"/>
      <c r="JI165" s="237"/>
      <c r="JJ165" s="237"/>
      <c r="JK165" s="237"/>
      <c r="JL165" s="237"/>
      <c r="JM165" s="237"/>
      <c r="JN165" s="237"/>
      <c r="JO165" s="237"/>
      <c r="JP165" s="237"/>
      <c r="JQ165" s="237"/>
      <c r="JR165" s="237"/>
      <c r="JS165" s="239"/>
      <c r="JT165" s="240"/>
      <c r="JU165" s="240"/>
      <c r="JV165" s="240"/>
      <c r="JW165" s="240"/>
      <c r="JX165" s="240"/>
      <c r="JY165" s="240"/>
      <c r="JZ165" s="240"/>
      <c r="KA165" s="240"/>
      <c r="KB165" s="240"/>
    </row>
    <row r="166" spans="1:288" ht="24.75" customHeight="1" x14ac:dyDescent="0.3">
      <c r="EV166" s="237"/>
      <c r="EW166" s="238"/>
      <c r="EX166" s="238"/>
      <c r="EY166" s="238"/>
      <c r="EZ166" s="238"/>
      <c r="FA166" s="238"/>
      <c r="FB166" s="238"/>
      <c r="FC166" s="238"/>
      <c r="FD166" s="238"/>
      <c r="FE166" s="238"/>
      <c r="FF166" s="238"/>
      <c r="FG166" s="238"/>
      <c r="FH166" s="238"/>
      <c r="FI166" s="238"/>
      <c r="FJ166" s="238"/>
      <c r="FK166" s="238"/>
      <c r="FL166" s="238"/>
      <c r="FM166" s="238"/>
      <c r="FN166" s="238"/>
      <c r="FO166" s="239"/>
      <c r="FP166" s="240"/>
      <c r="FR166" s="237"/>
      <c r="FS166" s="238"/>
      <c r="FT166" s="238"/>
      <c r="FU166" s="238"/>
      <c r="FV166" s="237"/>
      <c r="FW166" s="237"/>
      <c r="FX166" s="237"/>
      <c r="FY166" s="237"/>
      <c r="FZ166" s="237"/>
      <c r="GA166" s="237"/>
      <c r="GB166" s="237"/>
      <c r="GC166" s="237"/>
      <c r="GD166" s="237"/>
      <c r="GE166" s="237"/>
      <c r="GF166" s="237"/>
      <c r="GG166" s="237"/>
      <c r="GH166" s="237"/>
      <c r="GI166" s="237"/>
      <c r="GJ166" s="237"/>
      <c r="GK166" s="239"/>
      <c r="GL166" s="240"/>
      <c r="GN166" s="237"/>
      <c r="GO166" s="238"/>
      <c r="GP166" s="238"/>
      <c r="GQ166" s="238"/>
      <c r="GR166" s="237"/>
      <c r="GS166" s="237"/>
      <c r="GT166" s="237"/>
      <c r="GU166" s="237"/>
      <c r="GV166" s="237"/>
      <c r="GW166" s="237"/>
      <c r="GX166" s="237"/>
      <c r="GY166" s="237"/>
      <c r="GZ166" s="237"/>
      <c r="HA166" s="237"/>
      <c r="HB166" s="237"/>
      <c r="HC166" s="237"/>
      <c r="HD166" s="237"/>
      <c r="HE166" s="237"/>
      <c r="HF166" s="237"/>
      <c r="HG166" s="239"/>
      <c r="HH166" s="240"/>
      <c r="HJ166" s="237"/>
      <c r="HK166" s="238"/>
      <c r="HL166" s="238"/>
      <c r="HM166" s="238"/>
      <c r="HN166" s="237"/>
      <c r="HO166" s="237"/>
      <c r="HP166" s="237"/>
      <c r="HQ166" s="237"/>
      <c r="HR166" s="237"/>
      <c r="HS166" s="237"/>
      <c r="HT166" s="237"/>
      <c r="HU166" s="237"/>
      <c r="HV166" s="237"/>
      <c r="HW166" s="237"/>
      <c r="HX166" s="237"/>
      <c r="HY166" s="237"/>
      <c r="HZ166" s="237"/>
      <c r="IA166" s="237"/>
      <c r="IB166" s="239"/>
      <c r="IC166" s="240"/>
      <c r="IE166" s="237"/>
      <c r="IF166" s="238"/>
      <c r="IG166" s="238"/>
      <c r="IH166" s="238"/>
      <c r="II166" s="238"/>
      <c r="IJ166" s="238"/>
      <c r="IK166" s="238"/>
      <c r="IL166" s="238"/>
      <c r="IM166" s="238"/>
      <c r="IN166" s="238"/>
      <c r="IO166" s="238"/>
      <c r="IP166" s="238"/>
      <c r="IQ166" s="238"/>
      <c r="IR166" s="238"/>
      <c r="IS166" s="238"/>
      <c r="IT166" s="238"/>
      <c r="IU166" s="238"/>
      <c r="IV166" s="238"/>
      <c r="IW166" s="238"/>
      <c r="IX166" s="239"/>
      <c r="IY166" s="240"/>
      <c r="JA166" s="237"/>
      <c r="JB166" s="238"/>
      <c r="JC166" s="238"/>
      <c r="JD166" s="238"/>
      <c r="JE166" s="237"/>
      <c r="JF166" s="237"/>
      <c r="JG166" s="237"/>
      <c r="JH166" s="237"/>
      <c r="JI166" s="237"/>
      <c r="JJ166" s="237"/>
      <c r="JK166" s="237"/>
      <c r="JL166" s="237"/>
      <c r="JM166" s="237"/>
      <c r="JN166" s="237"/>
      <c r="JO166" s="237"/>
      <c r="JP166" s="237"/>
      <c r="JQ166" s="237"/>
      <c r="JR166" s="237"/>
      <c r="JS166" s="239"/>
      <c r="JT166" s="240"/>
      <c r="JU166" s="240"/>
      <c r="JV166" s="240"/>
      <c r="JW166" s="240"/>
      <c r="JX166" s="240"/>
      <c r="JY166" s="240"/>
      <c r="JZ166" s="240"/>
      <c r="KA166" s="240"/>
      <c r="KB166" s="240"/>
    </row>
    <row r="167" spans="1:288" ht="24.75" customHeight="1" x14ac:dyDescent="0.3">
      <c r="EV167" s="237"/>
      <c r="EW167" s="238"/>
      <c r="EX167" s="238"/>
      <c r="EY167" s="238"/>
      <c r="EZ167" s="238"/>
      <c r="FA167" s="238"/>
      <c r="FB167" s="238"/>
      <c r="FC167" s="238"/>
      <c r="FD167" s="238"/>
      <c r="FE167" s="238"/>
      <c r="FF167" s="238"/>
      <c r="FG167" s="238"/>
      <c r="FH167" s="238"/>
      <c r="FI167" s="238"/>
      <c r="FJ167" s="238"/>
      <c r="FK167" s="238"/>
      <c r="FL167" s="238"/>
      <c r="FM167" s="238"/>
      <c r="FN167" s="238"/>
      <c r="FO167" s="239"/>
      <c r="FP167" s="240"/>
      <c r="FR167" s="237"/>
      <c r="FS167" s="238"/>
      <c r="FT167" s="238"/>
      <c r="FU167" s="238"/>
      <c r="FV167" s="237"/>
      <c r="FW167" s="237"/>
      <c r="FX167" s="237"/>
      <c r="FY167" s="237"/>
      <c r="FZ167" s="237"/>
      <c r="GA167" s="237"/>
      <c r="GB167" s="237"/>
      <c r="GC167" s="237"/>
      <c r="GD167" s="237"/>
      <c r="GE167" s="237"/>
      <c r="GF167" s="237"/>
      <c r="GG167" s="237"/>
      <c r="GH167" s="237"/>
      <c r="GI167" s="237"/>
      <c r="GJ167" s="237"/>
      <c r="GK167" s="239"/>
      <c r="GL167" s="240"/>
      <c r="GN167" s="237"/>
      <c r="GO167" s="238"/>
      <c r="GP167" s="238"/>
      <c r="GQ167" s="238"/>
      <c r="GR167" s="237"/>
      <c r="GS167" s="237"/>
      <c r="GT167" s="237"/>
      <c r="GU167" s="237"/>
      <c r="GV167" s="237"/>
      <c r="GW167" s="237"/>
      <c r="GX167" s="237"/>
      <c r="GY167" s="237"/>
      <c r="GZ167" s="237"/>
      <c r="HA167" s="237"/>
      <c r="HB167" s="237"/>
      <c r="HC167" s="237"/>
      <c r="HD167" s="237"/>
      <c r="HE167" s="237"/>
      <c r="HF167" s="237"/>
      <c r="HG167" s="239"/>
      <c r="HH167" s="240"/>
      <c r="HJ167" s="237"/>
      <c r="HK167" s="238"/>
      <c r="HL167" s="238"/>
      <c r="HM167" s="238"/>
      <c r="HN167" s="237"/>
      <c r="HO167" s="237"/>
      <c r="HP167" s="237"/>
      <c r="HQ167" s="237"/>
      <c r="HR167" s="237"/>
      <c r="HS167" s="237"/>
      <c r="HT167" s="237"/>
      <c r="HU167" s="237"/>
      <c r="HV167" s="237"/>
      <c r="HW167" s="237"/>
      <c r="HX167" s="237"/>
      <c r="HY167" s="237"/>
      <c r="HZ167" s="237"/>
      <c r="IA167" s="237"/>
      <c r="IB167" s="239"/>
      <c r="IC167" s="240"/>
      <c r="IE167" s="237"/>
      <c r="IF167" s="238"/>
      <c r="IG167" s="238"/>
      <c r="IH167" s="238"/>
      <c r="II167" s="238"/>
      <c r="IJ167" s="238"/>
      <c r="IK167" s="238"/>
      <c r="IL167" s="238"/>
      <c r="IM167" s="238"/>
      <c r="IN167" s="238"/>
      <c r="IO167" s="238"/>
      <c r="IP167" s="238"/>
      <c r="IQ167" s="238"/>
      <c r="IR167" s="238"/>
      <c r="IS167" s="238"/>
      <c r="IT167" s="238"/>
      <c r="IU167" s="238"/>
      <c r="IV167" s="238"/>
      <c r="IW167" s="238"/>
      <c r="IX167" s="239"/>
      <c r="IY167" s="240"/>
      <c r="JA167" s="237"/>
      <c r="JB167" s="238"/>
      <c r="JC167" s="238"/>
      <c r="JD167" s="238"/>
      <c r="JE167" s="237"/>
      <c r="JF167" s="237"/>
      <c r="JG167" s="237"/>
      <c r="JH167" s="237"/>
      <c r="JI167" s="237"/>
      <c r="JJ167" s="237"/>
      <c r="JK167" s="237"/>
      <c r="JL167" s="237"/>
      <c r="JM167" s="237"/>
      <c r="JN167" s="237"/>
      <c r="JO167" s="237"/>
      <c r="JP167" s="237"/>
      <c r="JQ167" s="237"/>
      <c r="JR167" s="237"/>
      <c r="JS167" s="239"/>
      <c r="JT167" s="240"/>
      <c r="JU167" s="240"/>
      <c r="JV167" s="240"/>
      <c r="JW167" s="240"/>
      <c r="JX167" s="240"/>
      <c r="JY167" s="240"/>
      <c r="JZ167" s="240"/>
      <c r="KA167" s="240"/>
      <c r="KB167" s="240"/>
    </row>
    <row r="168" spans="1:288" ht="24.75" customHeight="1" x14ac:dyDescent="0.3">
      <c r="EV168" s="237"/>
      <c r="EW168" s="238"/>
      <c r="EX168" s="238"/>
      <c r="EY168" s="238"/>
      <c r="EZ168" s="238"/>
      <c r="FA168" s="238"/>
      <c r="FB168" s="238"/>
      <c r="FC168" s="238"/>
      <c r="FD168" s="238"/>
      <c r="FE168" s="238"/>
      <c r="FF168" s="238"/>
      <c r="FG168" s="238"/>
      <c r="FH168" s="238"/>
      <c r="FI168" s="238"/>
      <c r="FJ168" s="238"/>
      <c r="FK168" s="238"/>
      <c r="FL168" s="238"/>
      <c r="FM168" s="238"/>
      <c r="FN168" s="238"/>
      <c r="FO168" s="239"/>
      <c r="FP168" s="240"/>
      <c r="FR168" s="237"/>
      <c r="FS168" s="238"/>
      <c r="FT168" s="238"/>
      <c r="FU168" s="238"/>
      <c r="FV168" s="237"/>
      <c r="FW168" s="237"/>
      <c r="FX168" s="237"/>
      <c r="FY168" s="237"/>
      <c r="FZ168" s="237"/>
      <c r="GA168" s="237"/>
      <c r="GB168" s="237"/>
      <c r="GC168" s="237"/>
      <c r="GD168" s="237"/>
      <c r="GE168" s="237"/>
      <c r="GF168" s="237"/>
      <c r="GG168" s="237"/>
      <c r="GH168" s="237"/>
      <c r="GI168" s="237"/>
      <c r="GJ168" s="237"/>
      <c r="GK168" s="239"/>
      <c r="GL168" s="240"/>
      <c r="GN168" s="237"/>
      <c r="GO168" s="238"/>
      <c r="GP168" s="238"/>
      <c r="GQ168" s="238"/>
      <c r="GR168" s="237"/>
      <c r="GS168" s="237"/>
      <c r="GT168" s="237"/>
      <c r="GU168" s="237"/>
      <c r="GV168" s="237"/>
      <c r="GW168" s="237"/>
      <c r="GX168" s="237"/>
      <c r="GY168" s="237"/>
      <c r="GZ168" s="237"/>
      <c r="HA168" s="237"/>
      <c r="HB168" s="237"/>
      <c r="HC168" s="237"/>
      <c r="HD168" s="237"/>
      <c r="HE168" s="237"/>
      <c r="HF168" s="237"/>
      <c r="HG168" s="239"/>
      <c r="HH168" s="240"/>
      <c r="HJ168" s="237"/>
      <c r="HK168" s="238"/>
      <c r="HL168" s="238"/>
      <c r="HM168" s="238"/>
      <c r="HN168" s="237"/>
      <c r="HO168" s="237"/>
      <c r="HP168" s="237"/>
      <c r="HQ168" s="237"/>
      <c r="HR168" s="237"/>
      <c r="HS168" s="237"/>
      <c r="HT168" s="237"/>
      <c r="HU168" s="237"/>
      <c r="HV168" s="237"/>
      <c r="HW168" s="237"/>
      <c r="HX168" s="237"/>
      <c r="HY168" s="237"/>
      <c r="HZ168" s="237"/>
      <c r="IA168" s="237"/>
      <c r="IB168" s="239"/>
      <c r="IC168" s="240"/>
      <c r="IE168" s="237"/>
      <c r="IF168" s="238"/>
      <c r="IG168" s="238"/>
      <c r="IH168" s="238"/>
      <c r="II168" s="238"/>
      <c r="IJ168" s="238"/>
      <c r="IK168" s="238"/>
      <c r="IL168" s="238"/>
      <c r="IM168" s="238"/>
      <c r="IN168" s="238"/>
      <c r="IO168" s="238"/>
      <c r="IP168" s="238"/>
      <c r="IQ168" s="238"/>
      <c r="IR168" s="238"/>
      <c r="IS168" s="238"/>
      <c r="IT168" s="238"/>
      <c r="IU168" s="238"/>
      <c r="IV168" s="238"/>
      <c r="IW168" s="238"/>
      <c r="IX168" s="239"/>
      <c r="IY168" s="240"/>
      <c r="JA168" s="237"/>
      <c r="JB168" s="238"/>
      <c r="JC168" s="238"/>
      <c r="JD168" s="238"/>
      <c r="JE168" s="237"/>
      <c r="JF168" s="237"/>
      <c r="JG168" s="237"/>
      <c r="JH168" s="237"/>
      <c r="JI168" s="237"/>
      <c r="JJ168" s="237"/>
      <c r="JK168" s="237"/>
      <c r="JL168" s="237"/>
      <c r="JM168" s="237"/>
      <c r="JN168" s="237"/>
      <c r="JO168" s="237"/>
      <c r="JP168" s="237"/>
      <c r="JQ168" s="237"/>
      <c r="JR168" s="237"/>
      <c r="JS168" s="239"/>
      <c r="JT168" s="240"/>
      <c r="JU168" s="240"/>
      <c r="JV168" s="240"/>
      <c r="JW168" s="240"/>
      <c r="JX168" s="240"/>
      <c r="JY168" s="240"/>
      <c r="JZ168" s="240"/>
      <c r="KA168" s="240"/>
      <c r="KB168" s="240"/>
    </row>
    <row r="169" spans="1:288" ht="24.75" customHeight="1" x14ac:dyDescent="0.3">
      <c r="EV169" s="237"/>
      <c r="EW169" s="238"/>
      <c r="EX169" s="238"/>
      <c r="EY169" s="238"/>
      <c r="EZ169" s="238"/>
      <c r="FA169" s="238"/>
      <c r="FB169" s="238"/>
      <c r="FC169" s="238"/>
      <c r="FD169" s="238"/>
      <c r="FE169" s="238"/>
      <c r="FF169" s="238"/>
      <c r="FG169" s="238"/>
      <c r="FH169" s="238"/>
      <c r="FI169" s="238"/>
      <c r="FJ169" s="238"/>
      <c r="FK169" s="238"/>
      <c r="FL169" s="238"/>
      <c r="FM169" s="238"/>
      <c r="FN169" s="238"/>
      <c r="FO169" s="239"/>
      <c r="FP169" s="240"/>
      <c r="FR169" s="237"/>
      <c r="FS169" s="238"/>
      <c r="FT169" s="238"/>
      <c r="FU169" s="238"/>
      <c r="FV169" s="237"/>
      <c r="FW169" s="237"/>
      <c r="FX169" s="237"/>
      <c r="FY169" s="237"/>
      <c r="FZ169" s="237"/>
      <c r="GA169" s="237"/>
      <c r="GB169" s="237"/>
      <c r="GC169" s="237"/>
      <c r="GD169" s="237"/>
      <c r="GE169" s="237"/>
      <c r="GF169" s="237"/>
      <c r="GG169" s="237"/>
      <c r="GH169" s="237"/>
      <c r="GI169" s="237"/>
      <c r="GJ169" s="237"/>
      <c r="GK169" s="239"/>
      <c r="GL169" s="240"/>
      <c r="GN169" s="237"/>
      <c r="GO169" s="238"/>
      <c r="GP169" s="238"/>
      <c r="GQ169" s="238"/>
      <c r="GR169" s="237"/>
      <c r="GS169" s="237"/>
      <c r="GT169" s="237"/>
      <c r="GU169" s="237"/>
      <c r="GV169" s="237"/>
      <c r="GW169" s="237"/>
      <c r="GX169" s="237"/>
      <c r="GY169" s="237"/>
      <c r="GZ169" s="237"/>
      <c r="HA169" s="237"/>
      <c r="HB169" s="237"/>
      <c r="HC169" s="237"/>
      <c r="HD169" s="237"/>
      <c r="HE169" s="237"/>
      <c r="HF169" s="237"/>
      <c r="HG169" s="239"/>
      <c r="HH169" s="240"/>
      <c r="HJ169" s="237"/>
      <c r="HK169" s="238"/>
      <c r="HL169" s="238"/>
      <c r="HM169" s="238"/>
      <c r="HN169" s="237"/>
      <c r="HO169" s="237"/>
      <c r="HP169" s="237"/>
      <c r="HQ169" s="237"/>
      <c r="HR169" s="237"/>
      <c r="HS169" s="237"/>
      <c r="HT169" s="237"/>
      <c r="HU169" s="237"/>
      <c r="HV169" s="237"/>
      <c r="HW169" s="237"/>
      <c r="HX169" s="237"/>
      <c r="HY169" s="237"/>
      <c r="HZ169" s="237"/>
      <c r="IA169" s="237"/>
      <c r="IB169" s="239"/>
      <c r="IC169" s="240"/>
      <c r="IE169" s="237"/>
      <c r="IF169" s="238"/>
      <c r="IG169" s="238"/>
      <c r="IH169" s="238"/>
      <c r="II169" s="238"/>
      <c r="IJ169" s="238"/>
      <c r="IK169" s="238"/>
      <c r="IL169" s="238"/>
      <c r="IM169" s="238"/>
      <c r="IN169" s="238"/>
      <c r="IO169" s="238"/>
      <c r="IP169" s="238"/>
      <c r="IQ169" s="238"/>
      <c r="IR169" s="238"/>
      <c r="IS169" s="238"/>
      <c r="IT169" s="238"/>
      <c r="IU169" s="238"/>
      <c r="IV169" s="238"/>
      <c r="IW169" s="238"/>
      <c r="IX169" s="239"/>
      <c r="IY169" s="240"/>
      <c r="JA169" s="237"/>
      <c r="JB169" s="238"/>
      <c r="JC169" s="238"/>
      <c r="JD169" s="238"/>
      <c r="JE169" s="237"/>
      <c r="JF169" s="237"/>
      <c r="JG169" s="237"/>
      <c r="JH169" s="237"/>
      <c r="JI169" s="237"/>
      <c r="JJ169" s="237"/>
      <c r="JK169" s="237"/>
      <c r="JL169" s="237"/>
      <c r="JM169" s="237"/>
      <c r="JN169" s="237"/>
      <c r="JO169" s="237"/>
      <c r="JP169" s="237"/>
      <c r="JQ169" s="237"/>
      <c r="JR169" s="237"/>
      <c r="JS169" s="239"/>
      <c r="JT169" s="240"/>
      <c r="JU169" s="240"/>
      <c r="JV169" s="240"/>
      <c r="JW169" s="240"/>
      <c r="JX169" s="240"/>
      <c r="JY169" s="240"/>
      <c r="JZ169" s="240"/>
      <c r="KA169" s="240"/>
      <c r="KB169" s="240"/>
    </row>
    <row r="170" spans="1:288" ht="24.75" customHeight="1" x14ac:dyDescent="0.3">
      <c r="EV170" s="237"/>
      <c r="EW170" s="238"/>
      <c r="EX170" s="238"/>
      <c r="EY170" s="238"/>
      <c r="EZ170" s="238"/>
      <c r="FA170" s="238"/>
      <c r="FB170" s="238"/>
      <c r="FC170" s="238"/>
      <c r="FD170" s="238"/>
      <c r="FE170" s="238"/>
      <c r="FF170" s="238"/>
      <c r="FG170" s="238"/>
      <c r="FH170" s="238"/>
      <c r="FI170" s="238"/>
      <c r="FJ170" s="238"/>
      <c r="FK170" s="238"/>
      <c r="FL170" s="238"/>
      <c r="FM170" s="238"/>
      <c r="FN170" s="238"/>
      <c r="FO170" s="239"/>
      <c r="FP170" s="240"/>
      <c r="FR170" s="237"/>
      <c r="FS170" s="238"/>
      <c r="FT170" s="238"/>
      <c r="FU170" s="238"/>
      <c r="FV170" s="237"/>
      <c r="FW170" s="237"/>
      <c r="FX170" s="237"/>
      <c r="FY170" s="237"/>
      <c r="FZ170" s="237"/>
      <c r="GA170" s="237"/>
      <c r="GB170" s="237"/>
      <c r="GC170" s="237"/>
      <c r="GD170" s="237"/>
      <c r="GE170" s="237"/>
      <c r="GF170" s="237"/>
      <c r="GG170" s="237"/>
      <c r="GH170" s="237"/>
      <c r="GI170" s="237"/>
      <c r="GJ170" s="237"/>
      <c r="GK170" s="239"/>
      <c r="GL170" s="240"/>
      <c r="GN170" s="237"/>
      <c r="GO170" s="238"/>
      <c r="GP170" s="238"/>
      <c r="GQ170" s="238"/>
      <c r="GR170" s="237"/>
      <c r="GS170" s="237"/>
      <c r="GT170" s="237"/>
      <c r="GU170" s="237"/>
      <c r="GV170" s="237"/>
      <c r="GW170" s="237"/>
      <c r="GX170" s="237"/>
      <c r="GY170" s="237"/>
      <c r="GZ170" s="237"/>
      <c r="HA170" s="237"/>
      <c r="HB170" s="237"/>
      <c r="HC170" s="237"/>
      <c r="HD170" s="237"/>
      <c r="HE170" s="237"/>
      <c r="HF170" s="237"/>
      <c r="HG170" s="239"/>
      <c r="HH170" s="240"/>
      <c r="HJ170" s="237"/>
      <c r="HK170" s="238"/>
      <c r="HL170" s="238"/>
      <c r="HM170" s="238"/>
      <c r="HN170" s="237"/>
      <c r="HO170" s="237"/>
      <c r="HP170" s="237"/>
      <c r="HQ170" s="237"/>
      <c r="HR170" s="237"/>
      <c r="HS170" s="237"/>
      <c r="HT170" s="237"/>
      <c r="HU170" s="237"/>
      <c r="HV170" s="237"/>
      <c r="HW170" s="237"/>
      <c r="HX170" s="237"/>
      <c r="HY170" s="237"/>
      <c r="HZ170" s="237"/>
      <c r="IA170" s="237"/>
      <c r="IB170" s="239"/>
      <c r="IC170" s="240"/>
      <c r="IE170" s="237"/>
      <c r="IF170" s="238"/>
      <c r="IG170" s="238"/>
      <c r="IH170" s="238"/>
      <c r="II170" s="238"/>
      <c r="IJ170" s="238"/>
      <c r="IK170" s="238"/>
      <c r="IL170" s="238"/>
      <c r="IM170" s="238"/>
      <c r="IN170" s="238"/>
      <c r="IO170" s="238"/>
      <c r="IP170" s="238"/>
      <c r="IQ170" s="238"/>
      <c r="IR170" s="238"/>
      <c r="IS170" s="238"/>
      <c r="IT170" s="238"/>
      <c r="IU170" s="238"/>
      <c r="IV170" s="238"/>
      <c r="IW170" s="238"/>
      <c r="IX170" s="239"/>
      <c r="IY170" s="240"/>
      <c r="JA170" s="237"/>
      <c r="JB170" s="238"/>
      <c r="JC170" s="238"/>
      <c r="JD170" s="238"/>
      <c r="JE170" s="237"/>
      <c r="JF170" s="237"/>
      <c r="JG170" s="237"/>
      <c r="JH170" s="237"/>
      <c r="JI170" s="237"/>
      <c r="JJ170" s="237"/>
      <c r="JK170" s="237"/>
      <c r="JL170" s="237"/>
      <c r="JM170" s="237"/>
      <c r="JN170" s="237"/>
      <c r="JO170" s="237"/>
      <c r="JP170" s="237"/>
      <c r="JQ170" s="237"/>
      <c r="JR170" s="237"/>
      <c r="JS170" s="239"/>
      <c r="JT170" s="240"/>
      <c r="JU170" s="240"/>
      <c r="JV170" s="240"/>
      <c r="JW170" s="240"/>
      <c r="JX170" s="240"/>
      <c r="JY170" s="240"/>
      <c r="JZ170" s="240"/>
      <c r="KA170" s="240"/>
      <c r="KB170" s="240"/>
    </row>
    <row r="171" spans="1:288" ht="24.75" customHeight="1" x14ac:dyDescent="0.3">
      <c r="EV171" s="237"/>
      <c r="EW171" s="238"/>
      <c r="EX171" s="238"/>
      <c r="EY171" s="238"/>
      <c r="EZ171" s="238"/>
      <c r="FA171" s="238"/>
      <c r="FB171" s="238"/>
      <c r="FC171" s="238"/>
      <c r="FD171" s="238"/>
      <c r="FE171" s="238"/>
      <c r="FF171" s="238"/>
      <c r="FG171" s="238"/>
      <c r="FH171" s="238"/>
      <c r="FI171" s="238"/>
      <c r="FJ171" s="238"/>
      <c r="FK171" s="238"/>
      <c r="FL171" s="238"/>
      <c r="FM171" s="238"/>
      <c r="FN171" s="238"/>
      <c r="FO171" s="239"/>
      <c r="FP171" s="240"/>
      <c r="FR171" s="237"/>
      <c r="FS171" s="238"/>
      <c r="FT171" s="238"/>
      <c r="FU171" s="238"/>
      <c r="FV171" s="237"/>
      <c r="FW171" s="237"/>
      <c r="FX171" s="237"/>
      <c r="FY171" s="237"/>
      <c r="FZ171" s="237"/>
      <c r="GA171" s="237"/>
      <c r="GB171" s="237"/>
      <c r="GC171" s="237"/>
      <c r="GD171" s="237"/>
      <c r="GE171" s="237"/>
      <c r="GF171" s="237"/>
      <c r="GG171" s="237"/>
      <c r="GH171" s="237"/>
      <c r="GI171" s="237"/>
      <c r="GJ171" s="237"/>
      <c r="GK171" s="239"/>
      <c r="GL171" s="240"/>
      <c r="GN171" s="237"/>
      <c r="GO171" s="238"/>
      <c r="GP171" s="238"/>
      <c r="GQ171" s="238"/>
      <c r="GR171" s="237"/>
      <c r="GS171" s="237"/>
      <c r="GT171" s="237"/>
      <c r="GU171" s="237"/>
      <c r="GV171" s="237"/>
      <c r="GW171" s="237"/>
      <c r="GX171" s="237"/>
      <c r="GY171" s="237"/>
      <c r="GZ171" s="237"/>
      <c r="HA171" s="237"/>
      <c r="HB171" s="237"/>
      <c r="HC171" s="237"/>
      <c r="HD171" s="237"/>
      <c r="HE171" s="237"/>
      <c r="HF171" s="237"/>
      <c r="HG171" s="239"/>
      <c r="HH171" s="240"/>
      <c r="HJ171" s="237"/>
      <c r="HK171" s="238"/>
      <c r="HL171" s="238"/>
      <c r="HM171" s="238"/>
      <c r="HN171" s="237"/>
      <c r="HO171" s="237"/>
      <c r="HP171" s="237"/>
      <c r="HQ171" s="237"/>
      <c r="HR171" s="237"/>
      <c r="HS171" s="237"/>
      <c r="HT171" s="237"/>
      <c r="HU171" s="237"/>
      <c r="HV171" s="237"/>
      <c r="HW171" s="237"/>
      <c r="HX171" s="237"/>
      <c r="HY171" s="237"/>
      <c r="HZ171" s="237"/>
      <c r="IA171" s="237"/>
      <c r="IB171" s="239"/>
      <c r="IC171" s="240"/>
      <c r="IE171" s="237"/>
      <c r="IF171" s="238"/>
      <c r="IG171" s="238"/>
      <c r="IH171" s="238"/>
      <c r="II171" s="238"/>
      <c r="IJ171" s="238"/>
      <c r="IK171" s="238"/>
      <c r="IL171" s="238"/>
      <c r="IM171" s="238"/>
      <c r="IN171" s="238"/>
      <c r="IO171" s="238"/>
      <c r="IP171" s="238"/>
      <c r="IQ171" s="238"/>
      <c r="IR171" s="238"/>
      <c r="IS171" s="238"/>
      <c r="IT171" s="238"/>
      <c r="IU171" s="238"/>
      <c r="IV171" s="238"/>
      <c r="IW171" s="238"/>
      <c r="IX171" s="239"/>
      <c r="IY171" s="240"/>
      <c r="JA171" s="237"/>
      <c r="JB171" s="238"/>
      <c r="JC171" s="238"/>
      <c r="JD171" s="238"/>
      <c r="JE171" s="237"/>
      <c r="JF171" s="237"/>
      <c r="JG171" s="237"/>
      <c r="JH171" s="237"/>
      <c r="JI171" s="237"/>
      <c r="JJ171" s="237"/>
      <c r="JK171" s="237"/>
      <c r="JL171" s="237"/>
      <c r="JM171" s="237"/>
      <c r="JN171" s="237"/>
      <c r="JO171" s="237"/>
      <c r="JP171" s="237"/>
      <c r="JQ171" s="237"/>
      <c r="JR171" s="237"/>
      <c r="JS171" s="239"/>
      <c r="JT171" s="240"/>
      <c r="JU171" s="240"/>
      <c r="JV171" s="240"/>
      <c r="JW171" s="240"/>
      <c r="JX171" s="240"/>
      <c r="JY171" s="240"/>
      <c r="JZ171" s="240"/>
      <c r="KA171" s="240"/>
      <c r="KB171" s="240"/>
    </row>
    <row r="172" spans="1:288" ht="24.75" customHeight="1" x14ac:dyDescent="0.3">
      <c r="EV172" s="237"/>
      <c r="EW172" s="238"/>
      <c r="EX172" s="238"/>
      <c r="EY172" s="238"/>
      <c r="EZ172" s="238"/>
      <c r="FA172" s="238"/>
      <c r="FB172" s="238"/>
      <c r="FC172" s="238"/>
      <c r="FD172" s="238"/>
      <c r="FE172" s="238"/>
      <c r="FF172" s="238"/>
      <c r="FG172" s="238"/>
      <c r="FH172" s="238"/>
      <c r="FI172" s="238"/>
      <c r="FJ172" s="238"/>
      <c r="FK172" s="238"/>
      <c r="FL172" s="238"/>
      <c r="FM172" s="238"/>
      <c r="FN172" s="238"/>
      <c r="FO172" s="239"/>
      <c r="FP172" s="240"/>
      <c r="FR172" s="237"/>
      <c r="FS172" s="238"/>
      <c r="FT172" s="238"/>
      <c r="FU172" s="238"/>
      <c r="FV172" s="237"/>
      <c r="FW172" s="237"/>
      <c r="FX172" s="237"/>
      <c r="FY172" s="237"/>
      <c r="FZ172" s="237"/>
      <c r="GA172" s="237"/>
      <c r="GB172" s="237"/>
      <c r="GC172" s="237"/>
      <c r="GD172" s="237"/>
      <c r="GE172" s="237"/>
      <c r="GF172" s="237"/>
      <c r="GG172" s="237"/>
      <c r="GH172" s="237"/>
      <c r="GI172" s="237"/>
      <c r="GJ172" s="237"/>
      <c r="GK172" s="239"/>
      <c r="GL172" s="240"/>
      <c r="GN172" s="237"/>
      <c r="GO172" s="238"/>
      <c r="GP172" s="238"/>
      <c r="GQ172" s="238"/>
      <c r="GR172" s="237"/>
      <c r="GS172" s="237"/>
      <c r="GT172" s="237"/>
      <c r="GU172" s="237"/>
      <c r="GV172" s="237"/>
      <c r="GW172" s="237"/>
      <c r="GX172" s="237"/>
      <c r="GY172" s="237"/>
      <c r="GZ172" s="237"/>
      <c r="HA172" s="237"/>
      <c r="HB172" s="237"/>
      <c r="HC172" s="237"/>
      <c r="HD172" s="237"/>
      <c r="HE172" s="237"/>
      <c r="HF172" s="237"/>
      <c r="HG172" s="239"/>
      <c r="HH172" s="240"/>
      <c r="HJ172" s="237"/>
      <c r="HK172" s="238"/>
      <c r="HL172" s="238"/>
      <c r="HM172" s="238"/>
      <c r="HN172" s="237"/>
      <c r="HO172" s="237"/>
      <c r="HP172" s="237"/>
      <c r="HQ172" s="237"/>
      <c r="HR172" s="237"/>
      <c r="HS172" s="237"/>
      <c r="HT172" s="237"/>
      <c r="HU172" s="237"/>
      <c r="HV172" s="237"/>
      <c r="HW172" s="237"/>
      <c r="HX172" s="237"/>
      <c r="HY172" s="237"/>
      <c r="HZ172" s="237"/>
      <c r="IA172" s="237"/>
      <c r="IB172" s="239"/>
      <c r="IC172" s="240"/>
      <c r="IE172" s="237"/>
      <c r="IF172" s="238"/>
      <c r="IG172" s="238"/>
      <c r="IH172" s="238"/>
      <c r="II172" s="238"/>
      <c r="IJ172" s="238"/>
      <c r="IK172" s="238"/>
      <c r="IL172" s="238"/>
      <c r="IM172" s="238"/>
      <c r="IN172" s="238"/>
      <c r="IO172" s="238"/>
      <c r="IP172" s="238"/>
      <c r="IQ172" s="238"/>
      <c r="IR172" s="238"/>
      <c r="IS172" s="238"/>
      <c r="IT172" s="238"/>
      <c r="IU172" s="238"/>
      <c r="IV172" s="238"/>
      <c r="IW172" s="238"/>
      <c r="IX172" s="239"/>
      <c r="IY172" s="240"/>
      <c r="JA172" s="237"/>
      <c r="JB172" s="238"/>
      <c r="JC172" s="238"/>
      <c r="JD172" s="238"/>
      <c r="JE172" s="237"/>
      <c r="JF172" s="237"/>
      <c r="JG172" s="237"/>
      <c r="JH172" s="237"/>
      <c r="JI172" s="237"/>
      <c r="JJ172" s="237"/>
      <c r="JK172" s="237"/>
      <c r="JL172" s="237"/>
      <c r="JM172" s="237"/>
      <c r="JN172" s="237"/>
      <c r="JO172" s="237"/>
      <c r="JP172" s="237"/>
      <c r="JQ172" s="237"/>
      <c r="JR172" s="237"/>
      <c r="JS172" s="239"/>
      <c r="JT172" s="240"/>
      <c r="JU172" s="240"/>
      <c r="JV172" s="240"/>
      <c r="JW172" s="240"/>
      <c r="JX172" s="240"/>
      <c r="JY172" s="240"/>
      <c r="JZ172" s="240"/>
      <c r="KA172" s="240"/>
      <c r="KB172" s="240"/>
    </row>
    <row r="173" spans="1:288" ht="24.75" customHeight="1" x14ac:dyDescent="0.3">
      <c r="EV173" s="237"/>
      <c r="EW173" s="238"/>
      <c r="EX173" s="238"/>
      <c r="EY173" s="238"/>
      <c r="EZ173" s="238"/>
      <c r="FA173" s="238"/>
      <c r="FB173" s="238"/>
      <c r="FC173" s="238"/>
      <c r="FD173" s="238"/>
      <c r="FE173" s="238"/>
      <c r="FF173" s="238"/>
      <c r="FG173" s="238"/>
      <c r="FH173" s="238"/>
      <c r="FI173" s="238"/>
      <c r="FJ173" s="238"/>
      <c r="FK173" s="238"/>
      <c r="FL173" s="238"/>
      <c r="FM173" s="238"/>
      <c r="FN173" s="238"/>
      <c r="FO173" s="239"/>
      <c r="FP173" s="240"/>
      <c r="FR173" s="237"/>
      <c r="FS173" s="238"/>
      <c r="FT173" s="238"/>
      <c r="FU173" s="238"/>
      <c r="FV173" s="237"/>
      <c r="FW173" s="237"/>
      <c r="FX173" s="237"/>
      <c r="FY173" s="237"/>
      <c r="FZ173" s="237"/>
      <c r="GA173" s="237"/>
      <c r="GB173" s="237"/>
      <c r="GC173" s="237"/>
      <c r="GD173" s="237"/>
      <c r="GE173" s="237"/>
      <c r="GF173" s="237"/>
      <c r="GG173" s="237"/>
      <c r="GH173" s="237"/>
      <c r="GI173" s="237"/>
      <c r="GJ173" s="237"/>
      <c r="GK173" s="239"/>
      <c r="GL173" s="240"/>
      <c r="GN173" s="237"/>
      <c r="GO173" s="238"/>
      <c r="GP173" s="238"/>
      <c r="GQ173" s="238"/>
      <c r="GR173" s="237"/>
      <c r="GS173" s="237"/>
      <c r="GT173" s="237"/>
      <c r="GU173" s="237"/>
      <c r="GV173" s="237"/>
      <c r="GW173" s="237"/>
      <c r="GX173" s="237"/>
      <c r="GY173" s="237"/>
      <c r="GZ173" s="237"/>
      <c r="HA173" s="237"/>
      <c r="HB173" s="237"/>
      <c r="HC173" s="237"/>
      <c r="HD173" s="237"/>
      <c r="HE173" s="237"/>
      <c r="HF173" s="237"/>
      <c r="HG173" s="239"/>
      <c r="HH173" s="240"/>
      <c r="HJ173" s="237"/>
      <c r="HK173" s="238"/>
      <c r="HL173" s="238"/>
      <c r="HM173" s="238"/>
      <c r="HN173" s="237"/>
      <c r="HO173" s="237"/>
      <c r="HP173" s="237"/>
      <c r="HQ173" s="237"/>
      <c r="HR173" s="237"/>
      <c r="HS173" s="237"/>
      <c r="HT173" s="237"/>
      <c r="HU173" s="237"/>
      <c r="HV173" s="237"/>
      <c r="HW173" s="237"/>
      <c r="HX173" s="237"/>
      <c r="HY173" s="237"/>
      <c r="HZ173" s="237"/>
      <c r="IA173" s="237"/>
      <c r="IB173" s="239"/>
      <c r="IC173" s="240"/>
      <c r="IE173" s="237"/>
      <c r="IF173" s="238"/>
      <c r="IG173" s="238"/>
      <c r="IH173" s="238"/>
      <c r="II173" s="238"/>
      <c r="IJ173" s="238"/>
      <c r="IK173" s="238"/>
      <c r="IL173" s="238"/>
      <c r="IM173" s="238"/>
      <c r="IN173" s="238"/>
      <c r="IO173" s="238"/>
      <c r="IP173" s="238"/>
      <c r="IQ173" s="238"/>
      <c r="IR173" s="238"/>
      <c r="IS173" s="238"/>
      <c r="IT173" s="238"/>
      <c r="IU173" s="238"/>
      <c r="IV173" s="238"/>
      <c r="IW173" s="238"/>
      <c r="IX173" s="239"/>
      <c r="IY173" s="240"/>
      <c r="JA173" s="237"/>
      <c r="JB173" s="238"/>
      <c r="JC173" s="238"/>
      <c r="JD173" s="238"/>
      <c r="JE173" s="237"/>
      <c r="JF173" s="237"/>
      <c r="JG173" s="237"/>
      <c r="JH173" s="237"/>
      <c r="JI173" s="237"/>
      <c r="JJ173" s="237"/>
      <c r="JK173" s="237"/>
      <c r="JL173" s="237"/>
      <c r="JM173" s="237"/>
      <c r="JN173" s="237"/>
      <c r="JO173" s="237"/>
      <c r="JP173" s="237"/>
      <c r="JQ173" s="237"/>
      <c r="JR173" s="237"/>
      <c r="JS173" s="239"/>
      <c r="JT173" s="240"/>
      <c r="JU173" s="240"/>
      <c r="JV173" s="240"/>
      <c r="JW173" s="240"/>
      <c r="JX173" s="240"/>
      <c r="JY173" s="240"/>
      <c r="JZ173" s="240"/>
      <c r="KA173" s="240"/>
      <c r="KB173" s="240"/>
    </row>
    <row r="174" spans="1:288" ht="24.75" customHeight="1" x14ac:dyDescent="0.3">
      <c r="EV174" s="237"/>
      <c r="EW174" s="238"/>
      <c r="EX174" s="238"/>
      <c r="EY174" s="238"/>
      <c r="EZ174" s="238"/>
      <c r="FA174" s="238"/>
      <c r="FB174" s="238"/>
      <c r="FC174" s="238"/>
      <c r="FD174" s="238"/>
      <c r="FE174" s="238"/>
      <c r="FF174" s="238"/>
      <c r="FG174" s="238"/>
      <c r="FH174" s="238"/>
      <c r="FI174" s="238"/>
      <c r="FJ174" s="238"/>
      <c r="FK174" s="238"/>
      <c r="FL174" s="238"/>
      <c r="FM174" s="238"/>
      <c r="FN174" s="238"/>
      <c r="FO174" s="239"/>
      <c r="FP174" s="240"/>
      <c r="FR174" s="237"/>
      <c r="FS174" s="238"/>
      <c r="FT174" s="238"/>
      <c r="FU174" s="238"/>
      <c r="FV174" s="237"/>
      <c r="FW174" s="237"/>
      <c r="FX174" s="237"/>
      <c r="FY174" s="237"/>
      <c r="FZ174" s="237"/>
      <c r="GA174" s="237"/>
      <c r="GB174" s="237"/>
      <c r="GC174" s="237"/>
      <c r="GD174" s="237"/>
      <c r="GE174" s="237"/>
      <c r="GF174" s="237"/>
      <c r="GG174" s="237"/>
      <c r="GH174" s="237"/>
      <c r="GI174" s="237"/>
      <c r="GJ174" s="237"/>
      <c r="GK174" s="239"/>
      <c r="GL174" s="240"/>
      <c r="GN174" s="237"/>
      <c r="GO174" s="238"/>
      <c r="GP174" s="238"/>
      <c r="GQ174" s="238"/>
      <c r="GR174" s="237"/>
      <c r="GS174" s="237"/>
      <c r="GT174" s="237"/>
      <c r="GU174" s="237"/>
      <c r="GV174" s="237"/>
      <c r="GW174" s="237"/>
      <c r="GX174" s="237"/>
      <c r="GY174" s="237"/>
      <c r="GZ174" s="237"/>
      <c r="HA174" s="237"/>
      <c r="HB174" s="237"/>
      <c r="HC174" s="237"/>
      <c r="HD174" s="237"/>
      <c r="HE174" s="237"/>
      <c r="HF174" s="237"/>
      <c r="HG174" s="239"/>
      <c r="HH174" s="240"/>
      <c r="HJ174" s="237"/>
      <c r="HK174" s="238"/>
      <c r="HL174" s="238"/>
      <c r="HM174" s="238"/>
      <c r="HN174" s="237"/>
      <c r="HO174" s="237"/>
      <c r="HP174" s="237"/>
      <c r="HQ174" s="237"/>
      <c r="HR174" s="237"/>
      <c r="HS174" s="237"/>
      <c r="HT174" s="237"/>
      <c r="HU174" s="237"/>
      <c r="HV174" s="237"/>
      <c r="HW174" s="237"/>
      <c r="HX174" s="237"/>
      <c r="HY174" s="237"/>
      <c r="HZ174" s="237"/>
      <c r="IA174" s="237"/>
      <c r="IB174" s="239"/>
      <c r="IC174" s="240"/>
      <c r="IE174" s="237"/>
      <c r="IF174" s="238"/>
      <c r="IG174" s="238"/>
      <c r="IH174" s="238"/>
      <c r="II174" s="238"/>
      <c r="IJ174" s="238"/>
      <c r="IK174" s="238"/>
      <c r="IL174" s="238"/>
      <c r="IM174" s="238"/>
      <c r="IN174" s="238"/>
      <c r="IO174" s="238"/>
      <c r="IP174" s="238"/>
      <c r="IQ174" s="238"/>
      <c r="IR174" s="238"/>
      <c r="IS174" s="238"/>
      <c r="IT174" s="238"/>
      <c r="IU174" s="238"/>
      <c r="IV174" s="238"/>
      <c r="IW174" s="238"/>
      <c r="IX174" s="239"/>
      <c r="IY174" s="240"/>
      <c r="JA174" s="237"/>
      <c r="JB174" s="238"/>
      <c r="JC174" s="238"/>
      <c r="JD174" s="238"/>
      <c r="JE174" s="237"/>
      <c r="JF174" s="237"/>
      <c r="JG174" s="237"/>
      <c r="JH174" s="237"/>
      <c r="JI174" s="237"/>
      <c r="JJ174" s="237"/>
      <c r="JK174" s="237"/>
      <c r="JL174" s="237"/>
      <c r="JM174" s="237"/>
      <c r="JN174" s="237"/>
      <c r="JO174" s="237"/>
      <c r="JP174" s="237"/>
      <c r="JQ174" s="237"/>
      <c r="JR174" s="237"/>
      <c r="JS174" s="239"/>
      <c r="JT174" s="240"/>
      <c r="JU174" s="240"/>
      <c r="JV174" s="240"/>
      <c r="JW174" s="240"/>
      <c r="JX174" s="240"/>
      <c r="JY174" s="240"/>
      <c r="JZ174" s="240"/>
      <c r="KA174" s="240"/>
      <c r="KB174" s="240"/>
    </row>
    <row r="175" spans="1:288" ht="24.75" customHeight="1" x14ac:dyDescent="0.3">
      <c r="EV175" s="237"/>
      <c r="EW175" s="238"/>
      <c r="EX175" s="238"/>
      <c r="EY175" s="238"/>
      <c r="EZ175" s="238"/>
      <c r="FA175" s="238"/>
      <c r="FB175" s="238"/>
      <c r="FC175" s="238"/>
      <c r="FD175" s="238"/>
      <c r="FE175" s="238"/>
      <c r="FF175" s="238"/>
      <c r="FG175" s="238"/>
      <c r="FH175" s="238"/>
      <c r="FI175" s="238"/>
      <c r="FJ175" s="238"/>
      <c r="FK175" s="238"/>
      <c r="FL175" s="238"/>
      <c r="FM175" s="238"/>
      <c r="FN175" s="238"/>
      <c r="FO175" s="239"/>
      <c r="FP175" s="240"/>
      <c r="FR175" s="237"/>
      <c r="FS175" s="238"/>
      <c r="FT175" s="238"/>
      <c r="FU175" s="238"/>
      <c r="FV175" s="237"/>
      <c r="FW175" s="237"/>
      <c r="FX175" s="237"/>
      <c r="FY175" s="237"/>
      <c r="FZ175" s="237"/>
      <c r="GA175" s="237"/>
      <c r="GB175" s="237"/>
      <c r="GC175" s="237"/>
      <c r="GD175" s="237"/>
      <c r="GE175" s="237"/>
      <c r="GF175" s="237"/>
      <c r="GG175" s="237"/>
      <c r="GH175" s="237"/>
      <c r="GI175" s="237"/>
      <c r="GJ175" s="237"/>
      <c r="GK175" s="239"/>
      <c r="GL175" s="240"/>
      <c r="GN175" s="237"/>
      <c r="GO175" s="238"/>
      <c r="GP175" s="238"/>
      <c r="GQ175" s="238"/>
      <c r="GR175" s="237"/>
      <c r="GS175" s="237"/>
      <c r="GT175" s="237"/>
      <c r="GU175" s="237"/>
      <c r="GV175" s="237"/>
      <c r="GW175" s="237"/>
      <c r="GX175" s="237"/>
      <c r="GY175" s="237"/>
      <c r="GZ175" s="237"/>
      <c r="HA175" s="237"/>
      <c r="HB175" s="237"/>
      <c r="HC175" s="237"/>
      <c r="HD175" s="237"/>
      <c r="HE175" s="237"/>
      <c r="HF175" s="237"/>
      <c r="HG175" s="239"/>
      <c r="HH175" s="240"/>
      <c r="HJ175" s="237"/>
      <c r="HK175" s="238"/>
      <c r="HL175" s="238"/>
      <c r="HM175" s="238"/>
      <c r="HN175" s="237"/>
      <c r="HO175" s="237"/>
      <c r="HP175" s="237"/>
      <c r="HQ175" s="237"/>
      <c r="HR175" s="237"/>
      <c r="HS175" s="237"/>
      <c r="HT175" s="237"/>
      <c r="HU175" s="237"/>
      <c r="HV175" s="237"/>
      <c r="HW175" s="237"/>
      <c r="HX175" s="237"/>
      <c r="HY175" s="237"/>
      <c r="HZ175" s="237"/>
      <c r="IA175" s="237"/>
      <c r="IB175" s="239"/>
      <c r="IC175" s="240"/>
      <c r="IE175" s="237"/>
      <c r="IF175" s="238"/>
      <c r="IG175" s="238"/>
      <c r="IH175" s="238"/>
      <c r="II175" s="238"/>
      <c r="IJ175" s="238"/>
      <c r="IK175" s="238"/>
      <c r="IL175" s="238"/>
      <c r="IM175" s="238"/>
      <c r="IN175" s="238"/>
      <c r="IO175" s="238"/>
      <c r="IP175" s="238"/>
      <c r="IQ175" s="238"/>
      <c r="IR175" s="238"/>
      <c r="IS175" s="238"/>
      <c r="IT175" s="238"/>
      <c r="IU175" s="238"/>
      <c r="IV175" s="238"/>
      <c r="IW175" s="238"/>
      <c r="IX175" s="239"/>
      <c r="IY175" s="240"/>
      <c r="JA175" s="237"/>
      <c r="JB175" s="238"/>
      <c r="JC175" s="238"/>
      <c r="JD175" s="238"/>
      <c r="JE175" s="237"/>
      <c r="JF175" s="237"/>
      <c r="JG175" s="237"/>
      <c r="JH175" s="237"/>
      <c r="JI175" s="237"/>
      <c r="JJ175" s="237"/>
      <c r="JK175" s="237"/>
      <c r="JL175" s="237"/>
      <c r="JM175" s="237"/>
      <c r="JN175" s="237"/>
      <c r="JO175" s="237"/>
      <c r="JP175" s="237"/>
      <c r="JQ175" s="237"/>
      <c r="JR175" s="237"/>
      <c r="JS175" s="239"/>
      <c r="JT175" s="240"/>
      <c r="JU175" s="240"/>
      <c r="JV175" s="240"/>
      <c r="JW175" s="240"/>
      <c r="JX175" s="240"/>
      <c r="JY175" s="240"/>
      <c r="JZ175" s="240"/>
      <c r="KA175" s="240"/>
      <c r="KB175" s="240"/>
    </row>
    <row r="176" spans="1:288" ht="24.75" customHeight="1" x14ac:dyDescent="0.3">
      <c r="EV176" s="237"/>
      <c r="EW176" s="238"/>
      <c r="EX176" s="238"/>
      <c r="EY176" s="238"/>
      <c r="EZ176" s="238"/>
      <c r="FA176" s="238"/>
      <c r="FB176" s="238"/>
      <c r="FC176" s="238"/>
      <c r="FD176" s="238"/>
      <c r="FE176" s="238"/>
      <c r="FF176" s="238"/>
      <c r="FG176" s="238"/>
      <c r="FH176" s="238"/>
      <c r="FI176" s="238"/>
      <c r="FJ176" s="238"/>
      <c r="FK176" s="238"/>
      <c r="FL176" s="238"/>
      <c r="FM176" s="238"/>
      <c r="FN176" s="238"/>
      <c r="FO176" s="239"/>
      <c r="FP176" s="240"/>
      <c r="FR176" s="237"/>
      <c r="FS176" s="238"/>
      <c r="FT176" s="238"/>
      <c r="FU176" s="238"/>
      <c r="FV176" s="237"/>
      <c r="FW176" s="237"/>
      <c r="FX176" s="237"/>
      <c r="FY176" s="237"/>
      <c r="FZ176" s="237"/>
      <c r="GA176" s="237"/>
      <c r="GB176" s="237"/>
      <c r="GC176" s="237"/>
      <c r="GD176" s="237"/>
      <c r="GE176" s="237"/>
      <c r="GF176" s="237"/>
      <c r="GG176" s="237"/>
      <c r="GH176" s="237"/>
      <c r="GI176" s="237"/>
      <c r="GJ176" s="237"/>
      <c r="GK176" s="239"/>
      <c r="GL176" s="240"/>
      <c r="GN176" s="237"/>
      <c r="GO176" s="238"/>
      <c r="GP176" s="238"/>
      <c r="GQ176" s="238"/>
      <c r="GR176" s="237"/>
      <c r="GS176" s="237"/>
      <c r="GT176" s="237"/>
      <c r="GU176" s="237"/>
      <c r="GV176" s="237"/>
      <c r="GW176" s="237"/>
      <c r="GX176" s="237"/>
      <c r="GY176" s="237"/>
      <c r="GZ176" s="237"/>
      <c r="HA176" s="237"/>
      <c r="HB176" s="237"/>
      <c r="HC176" s="237"/>
      <c r="HD176" s="237"/>
      <c r="HE176" s="237"/>
      <c r="HF176" s="237"/>
      <c r="HG176" s="239"/>
      <c r="HH176" s="240"/>
      <c r="HJ176" s="237"/>
      <c r="HK176" s="238"/>
      <c r="HL176" s="238"/>
      <c r="HM176" s="238"/>
      <c r="HN176" s="237"/>
      <c r="HO176" s="237"/>
      <c r="HP176" s="237"/>
      <c r="HQ176" s="237"/>
      <c r="HR176" s="237"/>
      <c r="HS176" s="237"/>
      <c r="HT176" s="237"/>
      <c r="HU176" s="237"/>
      <c r="HV176" s="237"/>
      <c r="HW176" s="237"/>
      <c r="HX176" s="237"/>
      <c r="HY176" s="237"/>
      <c r="HZ176" s="237"/>
      <c r="IA176" s="237"/>
      <c r="IB176" s="239"/>
      <c r="IC176" s="240"/>
      <c r="IE176" s="237"/>
      <c r="IF176" s="238"/>
      <c r="IG176" s="238"/>
      <c r="IH176" s="238"/>
      <c r="II176" s="238"/>
      <c r="IJ176" s="238"/>
      <c r="IK176" s="238"/>
      <c r="IL176" s="238"/>
      <c r="IM176" s="238"/>
      <c r="IN176" s="238"/>
      <c r="IO176" s="238"/>
      <c r="IP176" s="238"/>
      <c r="IQ176" s="238"/>
      <c r="IR176" s="238"/>
      <c r="IS176" s="238"/>
      <c r="IT176" s="238"/>
      <c r="IU176" s="238"/>
      <c r="IV176" s="238"/>
      <c r="IW176" s="238"/>
      <c r="IX176" s="239"/>
      <c r="IY176" s="240"/>
      <c r="JA176" s="237"/>
      <c r="JB176" s="238"/>
      <c r="JC176" s="238"/>
      <c r="JD176" s="238"/>
      <c r="JE176" s="237"/>
      <c r="JF176" s="237"/>
      <c r="JG176" s="237"/>
      <c r="JH176" s="237"/>
      <c r="JI176" s="237"/>
      <c r="JJ176" s="237"/>
      <c r="JK176" s="237"/>
      <c r="JL176" s="237"/>
      <c r="JM176" s="237"/>
      <c r="JN176" s="237"/>
      <c r="JO176" s="237"/>
      <c r="JP176" s="237"/>
      <c r="JQ176" s="237"/>
      <c r="JR176" s="237"/>
      <c r="JS176" s="239"/>
      <c r="JT176" s="240"/>
      <c r="JU176" s="240"/>
      <c r="JV176" s="240"/>
      <c r="JW176" s="240"/>
      <c r="JX176" s="240"/>
      <c r="JY176" s="240"/>
      <c r="JZ176" s="240"/>
      <c r="KA176" s="240"/>
      <c r="KB176" s="240"/>
    </row>
    <row r="177" spans="152:288" ht="24.75" customHeight="1" x14ac:dyDescent="0.3">
      <c r="EV177" s="237"/>
      <c r="EW177" s="238"/>
      <c r="EX177" s="238"/>
      <c r="EY177" s="238"/>
      <c r="EZ177" s="238"/>
      <c r="FA177" s="238"/>
      <c r="FB177" s="238"/>
      <c r="FC177" s="238"/>
      <c r="FD177" s="238"/>
      <c r="FE177" s="238"/>
      <c r="FF177" s="238"/>
      <c r="FG177" s="238"/>
      <c r="FH177" s="238"/>
      <c r="FI177" s="238"/>
      <c r="FJ177" s="238"/>
      <c r="FK177" s="238"/>
      <c r="FL177" s="238"/>
      <c r="FM177" s="238"/>
      <c r="FN177" s="238"/>
      <c r="FO177" s="239"/>
      <c r="FP177" s="240"/>
      <c r="FR177" s="237"/>
      <c r="FS177" s="238"/>
      <c r="FT177" s="238"/>
      <c r="FU177" s="238"/>
      <c r="FV177" s="237"/>
      <c r="FW177" s="237"/>
      <c r="FX177" s="237"/>
      <c r="FY177" s="237"/>
      <c r="FZ177" s="237"/>
      <c r="GA177" s="237"/>
      <c r="GB177" s="237"/>
      <c r="GC177" s="237"/>
      <c r="GD177" s="237"/>
      <c r="GE177" s="237"/>
      <c r="GF177" s="237"/>
      <c r="GG177" s="237"/>
      <c r="GH177" s="237"/>
      <c r="GI177" s="237"/>
      <c r="GJ177" s="237"/>
      <c r="GK177" s="239"/>
      <c r="GL177" s="240"/>
      <c r="GN177" s="237"/>
      <c r="GO177" s="238"/>
      <c r="GP177" s="238"/>
      <c r="GQ177" s="238"/>
      <c r="GR177" s="237"/>
      <c r="GS177" s="237"/>
      <c r="GT177" s="237"/>
      <c r="GU177" s="237"/>
      <c r="GV177" s="237"/>
      <c r="GW177" s="237"/>
      <c r="GX177" s="237"/>
      <c r="GY177" s="237"/>
      <c r="GZ177" s="237"/>
      <c r="HA177" s="237"/>
      <c r="HB177" s="237"/>
      <c r="HC177" s="237"/>
      <c r="HD177" s="237"/>
      <c r="HE177" s="237"/>
      <c r="HF177" s="237"/>
      <c r="HG177" s="239"/>
      <c r="HH177" s="240"/>
      <c r="HJ177" s="237"/>
      <c r="HK177" s="238"/>
      <c r="HL177" s="238"/>
      <c r="HM177" s="238"/>
      <c r="HN177" s="237"/>
      <c r="HO177" s="237"/>
      <c r="HP177" s="237"/>
      <c r="HQ177" s="237"/>
      <c r="HR177" s="237"/>
      <c r="HS177" s="237"/>
      <c r="HT177" s="237"/>
      <c r="HU177" s="237"/>
      <c r="HV177" s="237"/>
      <c r="HW177" s="237"/>
      <c r="HX177" s="237"/>
      <c r="HY177" s="237"/>
      <c r="HZ177" s="237"/>
      <c r="IA177" s="237"/>
      <c r="IB177" s="239"/>
      <c r="IC177" s="240"/>
      <c r="IE177" s="237"/>
      <c r="IF177" s="238"/>
      <c r="IG177" s="238"/>
      <c r="IH177" s="238"/>
      <c r="II177" s="238"/>
      <c r="IJ177" s="238"/>
      <c r="IK177" s="238"/>
      <c r="IL177" s="238"/>
      <c r="IM177" s="238"/>
      <c r="IN177" s="238"/>
      <c r="IO177" s="238"/>
      <c r="IP177" s="238"/>
      <c r="IQ177" s="238"/>
      <c r="IR177" s="238"/>
      <c r="IS177" s="238"/>
      <c r="IT177" s="238"/>
      <c r="IU177" s="238"/>
      <c r="IV177" s="238"/>
      <c r="IW177" s="238"/>
      <c r="IX177" s="239"/>
      <c r="IY177" s="240"/>
      <c r="JA177" s="237"/>
      <c r="JB177" s="238"/>
      <c r="JC177" s="238"/>
      <c r="JD177" s="238"/>
      <c r="JE177" s="237"/>
      <c r="JF177" s="237"/>
      <c r="JG177" s="237"/>
      <c r="JH177" s="237"/>
      <c r="JI177" s="237"/>
      <c r="JJ177" s="237"/>
      <c r="JK177" s="237"/>
      <c r="JL177" s="237"/>
      <c r="JM177" s="237"/>
      <c r="JN177" s="237"/>
      <c r="JO177" s="237"/>
      <c r="JP177" s="237"/>
      <c r="JQ177" s="237"/>
      <c r="JR177" s="237"/>
      <c r="JS177" s="239"/>
      <c r="JT177" s="240"/>
      <c r="JU177" s="240"/>
      <c r="JV177" s="240"/>
      <c r="JW177" s="240"/>
      <c r="JX177" s="240"/>
      <c r="JY177" s="240"/>
      <c r="JZ177" s="240"/>
      <c r="KA177" s="240"/>
      <c r="KB177" s="240"/>
    </row>
    <row r="178" spans="152:288" ht="24.75" customHeight="1" x14ac:dyDescent="0.3">
      <c r="EV178" s="237"/>
      <c r="EW178" s="238"/>
      <c r="EX178" s="238"/>
      <c r="EY178" s="238"/>
      <c r="EZ178" s="238"/>
      <c r="FA178" s="238"/>
      <c r="FB178" s="238"/>
      <c r="FC178" s="238"/>
      <c r="FD178" s="238"/>
      <c r="FE178" s="238"/>
      <c r="FF178" s="238"/>
      <c r="FG178" s="238"/>
      <c r="FH178" s="238"/>
      <c r="FI178" s="238"/>
      <c r="FJ178" s="238"/>
      <c r="FK178" s="238"/>
      <c r="FL178" s="238"/>
      <c r="FM178" s="238"/>
      <c r="FN178" s="238"/>
      <c r="FO178" s="239"/>
      <c r="FP178" s="240"/>
      <c r="FR178" s="237"/>
      <c r="FS178" s="238"/>
      <c r="FT178" s="238"/>
      <c r="FU178" s="238"/>
      <c r="FV178" s="237"/>
      <c r="FW178" s="237"/>
      <c r="FX178" s="237"/>
      <c r="FY178" s="237"/>
      <c r="FZ178" s="237"/>
      <c r="GA178" s="237"/>
      <c r="GB178" s="237"/>
      <c r="GC178" s="237"/>
      <c r="GD178" s="237"/>
      <c r="GE178" s="237"/>
      <c r="GF178" s="237"/>
      <c r="GG178" s="237"/>
      <c r="GH178" s="237"/>
      <c r="GI178" s="237"/>
      <c r="GJ178" s="237"/>
      <c r="GK178" s="239"/>
      <c r="GL178" s="240"/>
      <c r="GN178" s="237"/>
      <c r="GO178" s="238"/>
      <c r="GP178" s="238"/>
      <c r="GQ178" s="238"/>
      <c r="GR178" s="237"/>
      <c r="GS178" s="237"/>
      <c r="GT178" s="237"/>
      <c r="GU178" s="237"/>
      <c r="GV178" s="237"/>
      <c r="GW178" s="237"/>
      <c r="GX178" s="237"/>
      <c r="GY178" s="237"/>
      <c r="GZ178" s="237"/>
      <c r="HA178" s="237"/>
      <c r="HB178" s="237"/>
      <c r="HC178" s="237"/>
      <c r="HD178" s="237"/>
      <c r="HE178" s="237"/>
      <c r="HF178" s="237"/>
      <c r="HG178" s="239"/>
      <c r="HH178" s="240"/>
      <c r="HJ178" s="237"/>
      <c r="HK178" s="238"/>
      <c r="HL178" s="238"/>
      <c r="HM178" s="238"/>
      <c r="HN178" s="237"/>
      <c r="HO178" s="237"/>
      <c r="HP178" s="237"/>
      <c r="HQ178" s="237"/>
      <c r="HR178" s="237"/>
      <c r="HS178" s="237"/>
      <c r="HT178" s="237"/>
      <c r="HU178" s="237"/>
      <c r="HV178" s="237"/>
      <c r="HW178" s="237"/>
      <c r="HX178" s="237"/>
      <c r="HY178" s="237"/>
      <c r="HZ178" s="237"/>
      <c r="IA178" s="237"/>
      <c r="IB178" s="239"/>
      <c r="IC178" s="240"/>
      <c r="IE178" s="237"/>
      <c r="IF178" s="238"/>
      <c r="IG178" s="238"/>
      <c r="IH178" s="238"/>
      <c r="II178" s="238"/>
      <c r="IJ178" s="238"/>
      <c r="IK178" s="238"/>
      <c r="IL178" s="238"/>
      <c r="IM178" s="238"/>
      <c r="IN178" s="238"/>
      <c r="IO178" s="238"/>
      <c r="IP178" s="238"/>
      <c r="IQ178" s="238"/>
      <c r="IR178" s="238"/>
      <c r="IS178" s="238"/>
      <c r="IT178" s="238"/>
      <c r="IU178" s="238"/>
      <c r="IV178" s="238"/>
      <c r="IW178" s="238"/>
      <c r="IX178" s="239"/>
      <c r="IY178" s="240"/>
      <c r="JA178" s="237"/>
      <c r="JB178" s="238"/>
      <c r="JC178" s="238"/>
      <c r="JD178" s="238"/>
      <c r="JE178" s="237"/>
      <c r="JF178" s="237"/>
      <c r="JG178" s="237"/>
      <c r="JH178" s="237"/>
      <c r="JI178" s="237"/>
      <c r="JJ178" s="237"/>
      <c r="JK178" s="237"/>
      <c r="JL178" s="237"/>
      <c r="JM178" s="237"/>
      <c r="JN178" s="237"/>
      <c r="JO178" s="237"/>
      <c r="JP178" s="237"/>
      <c r="JQ178" s="237"/>
      <c r="JR178" s="237"/>
      <c r="JS178" s="239"/>
      <c r="JT178" s="240"/>
      <c r="JU178" s="240"/>
      <c r="JV178" s="240"/>
      <c r="JW178" s="240"/>
      <c r="JX178" s="240"/>
      <c r="JY178" s="240"/>
      <c r="JZ178" s="240"/>
      <c r="KA178" s="240"/>
      <c r="KB178" s="240"/>
    </row>
    <row r="179" spans="152:288" ht="24.75" customHeight="1" x14ac:dyDescent="0.3">
      <c r="EV179" s="237"/>
      <c r="EW179" s="238"/>
      <c r="EX179" s="238"/>
      <c r="EY179" s="238"/>
      <c r="EZ179" s="238"/>
      <c r="FA179" s="238"/>
      <c r="FB179" s="238"/>
      <c r="FC179" s="238"/>
      <c r="FD179" s="238"/>
      <c r="FE179" s="238"/>
      <c r="FF179" s="238"/>
      <c r="FG179" s="238"/>
      <c r="FH179" s="238"/>
      <c r="FI179" s="238"/>
      <c r="FJ179" s="238"/>
      <c r="FK179" s="238"/>
      <c r="FL179" s="238"/>
      <c r="FM179" s="238"/>
      <c r="FN179" s="238"/>
      <c r="FO179" s="239"/>
      <c r="FP179" s="240"/>
      <c r="FR179" s="237"/>
      <c r="FS179" s="238"/>
      <c r="FT179" s="238"/>
      <c r="FU179" s="238"/>
      <c r="FV179" s="237"/>
      <c r="FW179" s="237"/>
      <c r="FX179" s="237"/>
      <c r="FY179" s="237"/>
      <c r="FZ179" s="237"/>
      <c r="GA179" s="237"/>
      <c r="GB179" s="237"/>
      <c r="GC179" s="237"/>
      <c r="GD179" s="237"/>
      <c r="GE179" s="237"/>
      <c r="GF179" s="237"/>
      <c r="GG179" s="237"/>
      <c r="GH179" s="237"/>
      <c r="GI179" s="237"/>
      <c r="GJ179" s="237"/>
      <c r="GK179" s="239"/>
      <c r="GL179" s="240"/>
      <c r="GN179" s="237"/>
      <c r="GO179" s="238"/>
      <c r="GP179" s="238"/>
      <c r="GQ179" s="238"/>
      <c r="GR179" s="237"/>
      <c r="GS179" s="237"/>
      <c r="GT179" s="237"/>
      <c r="GU179" s="237"/>
      <c r="GV179" s="237"/>
      <c r="GW179" s="237"/>
      <c r="GX179" s="237"/>
      <c r="GY179" s="237"/>
      <c r="GZ179" s="237"/>
      <c r="HA179" s="237"/>
      <c r="HB179" s="237"/>
      <c r="HC179" s="237"/>
      <c r="HD179" s="237"/>
      <c r="HE179" s="237"/>
      <c r="HF179" s="237"/>
      <c r="HG179" s="239"/>
      <c r="HH179" s="240"/>
      <c r="HJ179" s="237"/>
      <c r="HK179" s="238"/>
      <c r="HL179" s="238"/>
      <c r="HM179" s="238"/>
      <c r="HN179" s="237"/>
      <c r="HO179" s="237"/>
      <c r="HP179" s="237"/>
      <c r="HQ179" s="237"/>
      <c r="HR179" s="237"/>
      <c r="HS179" s="237"/>
      <c r="HT179" s="237"/>
      <c r="HU179" s="237"/>
      <c r="HV179" s="237"/>
      <c r="HW179" s="237"/>
      <c r="HX179" s="237"/>
      <c r="HY179" s="237"/>
      <c r="HZ179" s="237"/>
      <c r="IA179" s="237"/>
      <c r="IB179" s="239"/>
      <c r="IC179" s="240"/>
      <c r="IE179" s="237"/>
      <c r="IF179" s="238"/>
      <c r="IG179" s="238"/>
      <c r="IH179" s="238"/>
      <c r="II179" s="238"/>
      <c r="IJ179" s="238"/>
      <c r="IK179" s="238"/>
      <c r="IL179" s="238"/>
      <c r="IM179" s="238"/>
      <c r="IN179" s="238"/>
      <c r="IO179" s="238"/>
      <c r="IP179" s="238"/>
      <c r="IQ179" s="238"/>
      <c r="IR179" s="238"/>
      <c r="IS179" s="238"/>
      <c r="IT179" s="238"/>
      <c r="IU179" s="238"/>
      <c r="IV179" s="238"/>
      <c r="IW179" s="238"/>
      <c r="IX179" s="239"/>
      <c r="IY179" s="240"/>
      <c r="JA179" s="237"/>
      <c r="JB179" s="238"/>
      <c r="JC179" s="238"/>
      <c r="JD179" s="238"/>
      <c r="JE179" s="237"/>
      <c r="JF179" s="237"/>
      <c r="JG179" s="237"/>
      <c r="JH179" s="237"/>
      <c r="JI179" s="237"/>
      <c r="JJ179" s="237"/>
      <c r="JK179" s="237"/>
      <c r="JL179" s="237"/>
      <c r="JM179" s="237"/>
      <c r="JN179" s="237"/>
      <c r="JO179" s="237"/>
      <c r="JP179" s="237"/>
      <c r="JQ179" s="237"/>
      <c r="JR179" s="237"/>
      <c r="JS179" s="239"/>
      <c r="JT179" s="240"/>
      <c r="JU179" s="240"/>
      <c r="JV179" s="240"/>
      <c r="JW179" s="240"/>
      <c r="JX179" s="240"/>
      <c r="JY179" s="240"/>
      <c r="JZ179" s="240"/>
      <c r="KA179" s="240"/>
      <c r="KB179" s="240"/>
    </row>
    <row r="180" spans="152:288" ht="24.75" customHeight="1" x14ac:dyDescent="0.3">
      <c r="EV180" s="237"/>
      <c r="EW180" s="238"/>
      <c r="EX180" s="238"/>
      <c r="EY180" s="238"/>
      <c r="EZ180" s="238"/>
      <c r="FA180" s="238"/>
      <c r="FB180" s="238"/>
      <c r="FC180" s="238"/>
      <c r="FD180" s="238"/>
      <c r="FE180" s="238"/>
      <c r="FF180" s="238"/>
      <c r="FG180" s="238"/>
      <c r="FH180" s="238"/>
      <c r="FI180" s="238"/>
      <c r="FJ180" s="238"/>
      <c r="FK180" s="238"/>
      <c r="FL180" s="238"/>
      <c r="FM180" s="238"/>
      <c r="FN180" s="238"/>
      <c r="FO180" s="239"/>
      <c r="FP180" s="240"/>
      <c r="FR180" s="237"/>
      <c r="FS180" s="238"/>
      <c r="FT180" s="238"/>
      <c r="FU180" s="238"/>
      <c r="FV180" s="237"/>
      <c r="FW180" s="237"/>
      <c r="FX180" s="237"/>
      <c r="FY180" s="237"/>
      <c r="FZ180" s="237"/>
      <c r="GA180" s="237"/>
      <c r="GB180" s="237"/>
      <c r="GC180" s="237"/>
      <c r="GD180" s="237"/>
      <c r="GE180" s="237"/>
      <c r="GF180" s="237"/>
      <c r="GG180" s="237"/>
      <c r="GH180" s="237"/>
      <c r="GI180" s="237"/>
      <c r="GJ180" s="237"/>
      <c r="GK180" s="239"/>
      <c r="GL180" s="240"/>
      <c r="GN180" s="237"/>
      <c r="GO180" s="238"/>
      <c r="GP180" s="238"/>
      <c r="GQ180" s="238"/>
      <c r="GR180" s="237"/>
      <c r="GS180" s="237"/>
      <c r="GT180" s="237"/>
      <c r="GU180" s="237"/>
      <c r="GV180" s="237"/>
      <c r="GW180" s="237"/>
      <c r="GX180" s="237"/>
      <c r="GY180" s="237"/>
      <c r="GZ180" s="237"/>
      <c r="HA180" s="237"/>
      <c r="HB180" s="237"/>
      <c r="HC180" s="237"/>
      <c r="HD180" s="237"/>
      <c r="HE180" s="237"/>
      <c r="HF180" s="237"/>
      <c r="HG180" s="239"/>
      <c r="HH180" s="240"/>
      <c r="HJ180" s="237"/>
      <c r="HK180" s="238"/>
      <c r="HL180" s="238"/>
      <c r="HM180" s="238"/>
      <c r="HN180" s="237"/>
      <c r="HO180" s="237"/>
      <c r="HP180" s="237"/>
      <c r="HQ180" s="237"/>
      <c r="HR180" s="237"/>
      <c r="HS180" s="237"/>
      <c r="HT180" s="237"/>
      <c r="HU180" s="237"/>
      <c r="HV180" s="237"/>
      <c r="HW180" s="237"/>
      <c r="HX180" s="237"/>
      <c r="HY180" s="237"/>
      <c r="HZ180" s="237"/>
      <c r="IA180" s="237"/>
      <c r="IB180" s="239"/>
      <c r="IC180" s="240"/>
      <c r="IE180" s="237"/>
      <c r="IF180" s="238"/>
      <c r="IG180" s="238"/>
      <c r="IH180" s="238"/>
      <c r="II180" s="238"/>
      <c r="IJ180" s="238"/>
      <c r="IK180" s="238"/>
      <c r="IL180" s="238"/>
      <c r="IM180" s="238"/>
      <c r="IN180" s="238"/>
      <c r="IO180" s="238"/>
      <c r="IP180" s="238"/>
      <c r="IQ180" s="238"/>
      <c r="IR180" s="238"/>
      <c r="IS180" s="238"/>
      <c r="IT180" s="238"/>
      <c r="IU180" s="238"/>
      <c r="IV180" s="238"/>
      <c r="IW180" s="238"/>
      <c r="IX180" s="239"/>
      <c r="IY180" s="240"/>
      <c r="JA180" s="237"/>
      <c r="JB180" s="238"/>
      <c r="JC180" s="238"/>
      <c r="JD180" s="238"/>
      <c r="JE180" s="237"/>
      <c r="JF180" s="237"/>
      <c r="JG180" s="237"/>
      <c r="JH180" s="237"/>
      <c r="JI180" s="237"/>
      <c r="JJ180" s="237"/>
      <c r="JK180" s="237"/>
      <c r="JL180" s="237"/>
      <c r="JM180" s="237"/>
      <c r="JN180" s="237"/>
      <c r="JO180" s="237"/>
      <c r="JP180" s="237"/>
      <c r="JQ180" s="237"/>
      <c r="JR180" s="237"/>
      <c r="JS180" s="239"/>
      <c r="JT180" s="240"/>
      <c r="JU180" s="240"/>
      <c r="JV180" s="240"/>
      <c r="JW180" s="240"/>
      <c r="JX180" s="240"/>
      <c r="JY180" s="240"/>
      <c r="JZ180" s="240"/>
      <c r="KA180" s="240"/>
      <c r="KB180" s="240"/>
    </row>
    <row r="181" spans="152:288" ht="24.75" customHeight="1" x14ac:dyDescent="0.3">
      <c r="EV181" s="237"/>
      <c r="EW181" s="238"/>
      <c r="EX181" s="238"/>
      <c r="EY181" s="238"/>
      <c r="EZ181" s="238"/>
      <c r="FA181" s="238"/>
      <c r="FB181" s="238"/>
      <c r="FC181" s="238"/>
      <c r="FD181" s="238"/>
      <c r="FE181" s="238"/>
      <c r="FF181" s="238"/>
      <c r="FG181" s="238"/>
      <c r="FH181" s="238"/>
      <c r="FI181" s="238"/>
      <c r="FJ181" s="238"/>
      <c r="FK181" s="238"/>
      <c r="FL181" s="238"/>
      <c r="FM181" s="238"/>
      <c r="FN181" s="238"/>
      <c r="FO181" s="239"/>
      <c r="FP181" s="240"/>
      <c r="FR181" s="237"/>
      <c r="FS181" s="238"/>
      <c r="FT181" s="238"/>
      <c r="FU181" s="238"/>
      <c r="FV181" s="237"/>
      <c r="FW181" s="237"/>
      <c r="FX181" s="237"/>
      <c r="FY181" s="237"/>
      <c r="FZ181" s="237"/>
      <c r="GA181" s="237"/>
      <c r="GB181" s="237"/>
      <c r="GC181" s="237"/>
      <c r="GD181" s="237"/>
      <c r="GE181" s="237"/>
      <c r="GF181" s="237"/>
      <c r="GG181" s="237"/>
      <c r="GH181" s="237"/>
      <c r="GI181" s="237"/>
      <c r="GJ181" s="237"/>
      <c r="GK181" s="239"/>
      <c r="GL181" s="240"/>
      <c r="GN181" s="237"/>
      <c r="GO181" s="238"/>
      <c r="GP181" s="238"/>
      <c r="GQ181" s="238"/>
      <c r="GR181" s="237"/>
      <c r="GS181" s="237"/>
      <c r="GT181" s="237"/>
      <c r="GU181" s="237"/>
      <c r="GV181" s="237"/>
      <c r="GW181" s="237"/>
      <c r="GX181" s="237"/>
      <c r="GY181" s="237"/>
      <c r="GZ181" s="237"/>
      <c r="HA181" s="237"/>
      <c r="HB181" s="237"/>
      <c r="HC181" s="237"/>
      <c r="HD181" s="237"/>
      <c r="HE181" s="237"/>
      <c r="HF181" s="237"/>
      <c r="HG181" s="239"/>
      <c r="HH181" s="240"/>
      <c r="HJ181" s="237"/>
      <c r="HK181" s="238"/>
      <c r="HL181" s="238"/>
      <c r="HM181" s="238"/>
      <c r="HN181" s="237"/>
      <c r="HO181" s="237"/>
      <c r="HP181" s="237"/>
      <c r="HQ181" s="237"/>
      <c r="HR181" s="237"/>
      <c r="HS181" s="237"/>
      <c r="HT181" s="237"/>
      <c r="HU181" s="237"/>
      <c r="HV181" s="237"/>
      <c r="HW181" s="237"/>
      <c r="HX181" s="237"/>
      <c r="HY181" s="237"/>
      <c r="HZ181" s="237"/>
      <c r="IA181" s="237"/>
      <c r="IB181" s="239"/>
      <c r="IC181" s="240"/>
      <c r="IE181" s="237"/>
      <c r="IF181" s="238"/>
      <c r="IG181" s="238"/>
      <c r="IH181" s="238"/>
      <c r="II181" s="238"/>
      <c r="IJ181" s="238"/>
      <c r="IK181" s="238"/>
      <c r="IL181" s="238"/>
      <c r="IM181" s="238"/>
      <c r="IN181" s="238"/>
      <c r="IO181" s="238"/>
      <c r="IP181" s="238"/>
      <c r="IQ181" s="238"/>
      <c r="IR181" s="238"/>
      <c r="IS181" s="238"/>
      <c r="IT181" s="238"/>
      <c r="IU181" s="238"/>
      <c r="IV181" s="238"/>
      <c r="IW181" s="238"/>
      <c r="IX181" s="239"/>
      <c r="IY181" s="240"/>
      <c r="JA181" s="237"/>
      <c r="JB181" s="238"/>
      <c r="JC181" s="238"/>
      <c r="JD181" s="238"/>
      <c r="JE181" s="237"/>
      <c r="JF181" s="237"/>
      <c r="JG181" s="237"/>
      <c r="JH181" s="237"/>
      <c r="JI181" s="237"/>
      <c r="JJ181" s="237"/>
      <c r="JK181" s="237"/>
      <c r="JL181" s="237"/>
      <c r="JM181" s="237"/>
      <c r="JN181" s="237"/>
      <c r="JO181" s="237"/>
      <c r="JP181" s="237"/>
      <c r="JQ181" s="237"/>
      <c r="JR181" s="237"/>
      <c r="JS181" s="239"/>
      <c r="JT181" s="240"/>
      <c r="JU181" s="240"/>
      <c r="JV181" s="240"/>
      <c r="JW181" s="240"/>
      <c r="JX181" s="240"/>
      <c r="JY181" s="240"/>
      <c r="JZ181" s="240"/>
      <c r="KA181" s="240"/>
      <c r="KB181" s="240"/>
    </row>
    <row r="182" spans="152:288" ht="24.75" customHeight="1" x14ac:dyDescent="0.3">
      <c r="EV182" s="237"/>
      <c r="EW182" s="238"/>
      <c r="EX182" s="238"/>
      <c r="EY182" s="238"/>
      <c r="EZ182" s="238"/>
      <c r="FA182" s="238"/>
      <c r="FB182" s="238"/>
      <c r="FC182" s="238"/>
      <c r="FD182" s="238"/>
      <c r="FE182" s="238"/>
      <c r="FF182" s="238"/>
      <c r="FG182" s="238"/>
      <c r="FH182" s="238"/>
      <c r="FI182" s="238"/>
      <c r="FJ182" s="238"/>
      <c r="FK182" s="238"/>
      <c r="FL182" s="238"/>
      <c r="FM182" s="238"/>
      <c r="FN182" s="238"/>
      <c r="FO182" s="239"/>
      <c r="FP182" s="240"/>
      <c r="FR182" s="237"/>
      <c r="FS182" s="238"/>
      <c r="FT182" s="238"/>
      <c r="FU182" s="238"/>
      <c r="FV182" s="237"/>
      <c r="FW182" s="237"/>
      <c r="FX182" s="237"/>
      <c r="FY182" s="237"/>
      <c r="FZ182" s="237"/>
      <c r="GA182" s="237"/>
      <c r="GB182" s="237"/>
      <c r="GC182" s="237"/>
      <c r="GD182" s="237"/>
      <c r="GE182" s="237"/>
      <c r="GF182" s="237"/>
      <c r="GG182" s="237"/>
      <c r="GH182" s="237"/>
      <c r="GI182" s="237"/>
      <c r="GJ182" s="237"/>
      <c r="GK182" s="239"/>
      <c r="GL182" s="240"/>
      <c r="GN182" s="237"/>
      <c r="GO182" s="238"/>
      <c r="GP182" s="238"/>
      <c r="GQ182" s="238"/>
      <c r="GR182" s="237"/>
      <c r="GS182" s="237"/>
      <c r="GT182" s="237"/>
      <c r="GU182" s="237"/>
      <c r="GV182" s="237"/>
      <c r="GW182" s="237"/>
      <c r="GX182" s="237"/>
      <c r="GY182" s="237"/>
      <c r="GZ182" s="237"/>
      <c r="HA182" s="237"/>
      <c r="HB182" s="237"/>
      <c r="HC182" s="237"/>
      <c r="HD182" s="237"/>
      <c r="HE182" s="237"/>
      <c r="HF182" s="237"/>
      <c r="HG182" s="239"/>
      <c r="HH182" s="240"/>
      <c r="HJ182" s="237"/>
      <c r="HK182" s="238"/>
      <c r="HL182" s="238"/>
      <c r="HM182" s="238"/>
      <c r="HN182" s="237"/>
      <c r="HO182" s="237"/>
      <c r="HP182" s="237"/>
      <c r="HQ182" s="237"/>
      <c r="HR182" s="237"/>
      <c r="HS182" s="237"/>
      <c r="HT182" s="237"/>
      <c r="HU182" s="237"/>
      <c r="HV182" s="237"/>
      <c r="HW182" s="237"/>
      <c r="HX182" s="237"/>
      <c r="HY182" s="237"/>
      <c r="HZ182" s="237"/>
      <c r="IA182" s="237"/>
      <c r="IB182" s="239"/>
      <c r="IC182" s="240"/>
      <c r="IE182" s="237"/>
      <c r="IF182" s="238"/>
      <c r="IG182" s="238"/>
      <c r="IH182" s="238"/>
      <c r="II182" s="238"/>
      <c r="IJ182" s="238"/>
      <c r="IK182" s="238"/>
      <c r="IL182" s="238"/>
      <c r="IM182" s="238"/>
      <c r="IN182" s="238"/>
      <c r="IO182" s="238"/>
      <c r="IP182" s="238"/>
      <c r="IQ182" s="238"/>
      <c r="IR182" s="238"/>
      <c r="IS182" s="238"/>
      <c r="IT182" s="238"/>
      <c r="IU182" s="238"/>
      <c r="IV182" s="238"/>
      <c r="IW182" s="238"/>
      <c r="IX182" s="239"/>
      <c r="IY182" s="240"/>
      <c r="JA182" s="237"/>
      <c r="JB182" s="238"/>
      <c r="JC182" s="238"/>
      <c r="JD182" s="238"/>
      <c r="JE182" s="237"/>
      <c r="JF182" s="237"/>
      <c r="JG182" s="237"/>
      <c r="JH182" s="237"/>
      <c r="JI182" s="237"/>
      <c r="JJ182" s="237"/>
      <c r="JK182" s="237"/>
      <c r="JL182" s="237"/>
      <c r="JM182" s="237"/>
      <c r="JN182" s="237"/>
      <c r="JO182" s="237"/>
      <c r="JP182" s="237"/>
      <c r="JQ182" s="237"/>
      <c r="JR182" s="237"/>
      <c r="JS182" s="239"/>
      <c r="JT182" s="240"/>
      <c r="JU182" s="240"/>
      <c r="JV182" s="240"/>
      <c r="JW182" s="240"/>
      <c r="JX182" s="240"/>
      <c r="JY182" s="240"/>
      <c r="JZ182" s="240"/>
      <c r="KA182" s="240"/>
      <c r="KB182" s="240"/>
    </row>
    <row r="183" spans="152:288" ht="24.75" customHeight="1" x14ac:dyDescent="0.3">
      <c r="EV183" s="237"/>
      <c r="EW183" s="238"/>
      <c r="EX183" s="238"/>
      <c r="EY183" s="238"/>
      <c r="EZ183" s="238"/>
      <c r="FA183" s="238"/>
      <c r="FB183" s="238"/>
      <c r="FC183" s="238"/>
      <c r="FD183" s="238"/>
      <c r="FE183" s="238"/>
      <c r="FF183" s="238"/>
      <c r="FG183" s="238"/>
      <c r="FH183" s="238"/>
      <c r="FI183" s="238"/>
      <c r="FJ183" s="238"/>
      <c r="FK183" s="238"/>
      <c r="FL183" s="238"/>
      <c r="FM183" s="238"/>
      <c r="FN183" s="238"/>
      <c r="FO183" s="239"/>
      <c r="FP183" s="240"/>
      <c r="FR183" s="237"/>
      <c r="FS183" s="238"/>
      <c r="FT183" s="238"/>
      <c r="FU183" s="238"/>
      <c r="FV183" s="237"/>
      <c r="FW183" s="237"/>
      <c r="FX183" s="237"/>
      <c r="FY183" s="237"/>
      <c r="FZ183" s="237"/>
      <c r="GA183" s="237"/>
      <c r="GB183" s="237"/>
      <c r="GC183" s="237"/>
      <c r="GD183" s="237"/>
      <c r="GE183" s="237"/>
      <c r="GF183" s="237"/>
      <c r="GG183" s="237"/>
      <c r="GH183" s="237"/>
      <c r="GI183" s="237"/>
      <c r="GJ183" s="237"/>
      <c r="GK183" s="239"/>
      <c r="GL183" s="240"/>
      <c r="GN183" s="237"/>
      <c r="GO183" s="238"/>
      <c r="GP183" s="238"/>
      <c r="GQ183" s="238"/>
      <c r="GR183" s="237"/>
      <c r="GS183" s="237"/>
      <c r="GT183" s="237"/>
      <c r="GU183" s="237"/>
      <c r="GV183" s="237"/>
      <c r="GW183" s="237"/>
      <c r="GX183" s="237"/>
      <c r="GY183" s="237"/>
      <c r="GZ183" s="237"/>
      <c r="HA183" s="237"/>
      <c r="HB183" s="237"/>
      <c r="HC183" s="237"/>
      <c r="HD183" s="237"/>
      <c r="HE183" s="237"/>
      <c r="HF183" s="237"/>
      <c r="HG183" s="239"/>
      <c r="HH183" s="240"/>
      <c r="HJ183" s="237"/>
      <c r="HK183" s="238"/>
      <c r="HL183" s="238"/>
      <c r="HM183" s="238"/>
      <c r="HN183" s="237"/>
      <c r="HO183" s="237"/>
      <c r="HP183" s="237"/>
      <c r="HQ183" s="237"/>
      <c r="HR183" s="237"/>
      <c r="HS183" s="237"/>
      <c r="HT183" s="237"/>
      <c r="HU183" s="237"/>
      <c r="HV183" s="237"/>
      <c r="HW183" s="237"/>
      <c r="HX183" s="237"/>
      <c r="HY183" s="237"/>
      <c r="HZ183" s="237"/>
      <c r="IA183" s="237"/>
      <c r="IB183" s="239"/>
      <c r="IC183" s="240"/>
      <c r="IE183" s="237"/>
      <c r="IF183" s="238"/>
      <c r="IG183" s="238"/>
      <c r="IH183" s="238"/>
      <c r="II183" s="238"/>
      <c r="IJ183" s="238"/>
      <c r="IK183" s="238"/>
      <c r="IL183" s="238"/>
      <c r="IM183" s="238"/>
      <c r="IN183" s="238"/>
      <c r="IO183" s="238"/>
      <c r="IP183" s="238"/>
      <c r="IQ183" s="238"/>
      <c r="IR183" s="238"/>
      <c r="IS183" s="238"/>
      <c r="IT183" s="238"/>
      <c r="IU183" s="238"/>
      <c r="IV183" s="238"/>
      <c r="IW183" s="238"/>
      <c r="IX183" s="239"/>
      <c r="IY183" s="240"/>
      <c r="JA183" s="237"/>
      <c r="JB183" s="238"/>
      <c r="JC183" s="238"/>
      <c r="JD183" s="238"/>
      <c r="JE183" s="237"/>
      <c r="JF183" s="237"/>
      <c r="JG183" s="237"/>
      <c r="JH183" s="237"/>
      <c r="JI183" s="237"/>
      <c r="JJ183" s="237"/>
      <c r="JK183" s="237"/>
      <c r="JL183" s="237"/>
      <c r="JM183" s="237"/>
      <c r="JN183" s="237"/>
      <c r="JO183" s="237"/>
      <c r="JP183" s="237"/>
      <c r="JQ183" s="237"/>
      <c r="JR183" s="237"/>
      <c r="JS183" s="239"/>
      <c r="JT183" s="240"/>
      <c r="JU183" s="240"/>
      <c r="JV183" s="240"/>
      <c r="JW183" s="240"/>
      <c r="JX183" s="240"/>
      <c r="JY183" s="240"/>
      <c r="JZ183" s="240"/>
      <c r="KA183" s="240"/>
      <c r="KB183" s="240"/>
    </row>
    <row r="184" spans="152:288" ht="24.75" customHeight="1" x14ac:dyDescent="0.3">
      <c r="EV184" s="237"/>
      <c r="EW184" s="238"/>
      <c r="EX184" s="238"/>
      <c r="EY184" s="238"/>
      <c r="EZ184" s="238"/>
      <c r="FA184" s="238"/>
      <c r="FB184" s="238"/>
      <c r="FC184" s="238"/>
      <c r="FD184" s="238"/>
      <c r="FE184" s="238"/>
      <c r="FF184" s="238"/>
      <c r="FG184" s="238"/>
      <c r="FH184" s="238"/>
      <c r="FI184" s="238"/>
      <c r="FJ184" s="238"/>
      <c r="FK184" s="238"/>
      <c r="FL184" s="238"/>
      <c r="FM184" s="238"/>
      <c r="FN184" s="238"/>
      <c r="FO184" s="239"/>
      <c r="FP184" s="240"/>
      <c r="FR184" s="237"/>
      <c r="FS184" s="238"/>
      <c r="FT184" s="238"/>
      <c r="FU184" s="238"/>
      <c r="FV184" s="237"/>
      <c r="FW184" s="237"/>
      <c r="FX184" s="237"/>
      <c r="FY184" s="237"/>
      <c r="FZ184" s="237"/>
      <c r="GA184" s="237"/>
      <c r="GB184" s="237"/>
      <c r="GC184" s="237"/>
      <c r="GD184" s="237"/>
      <c r="GE184" s="237"/>
      <c r="GF184" s="237"/>
      <c r="GG184" s="237"/>
      <c r="GH184" s="237"/>
      <c r="GI184" s="237"/>
      <c r="GJ184" s="237"/>
      <c r="GK184" s="239"/>
      <c r="GL184" s="240"/>
      <c r="GN184" s="237"/>
      <c r="GO184" s="238"/>
      <c r="GP184" s="238"/>
      <c r="GQ184" s="238"/>
      <c r="GR184" s="237"/>
      <c r="GS184" s="237"/>
      <c r="GT184" s="237"/>
      <c r="GU184" s="237"/>
      <c r="GV184" s="237"/>
      <c r="GW184" s="237"/>
      <c r="GX184" s="237"/>
      <c r="GY184" s="237"/>
      <c r="GZ184" s="237"/>
      <c r="HA184" s="237"/>
      <c r="HB184" s="237"/>
      <c r="HC184" s="237"/>
      <c r="HD184" s="237"/>
      <c r="HE184" s="237"/>
      <c r="HF184" s="237"/>
      <c r="HG184" s="239"/>
      <c r="HH184" s="240"/>
      <c r="HJ184" s="237"/>
      <c r="HK184" s="238"/>
      <c r="HL184" s="238"/>
      <c r="HM184" s="238"/>
      <c r="HN184" s="237"/>
      <c r="HO184" s="237"/>
      <c r="HP184" s="237"/>
      <c r="HQ184" s="237"/>
      <c r="HR184" s="237"/>
      <c r="HS184" s="237"/>
      <c r="HT184" s="237"/>
      <c r="HU184" s="237"/>
      <c r="HV184" s="237"/>
      <c r="HW184" s="237"/>
      <c r="HX184" s="237"/>
      <c r="HY184" s="237"/>
      <c r="HZ184" s="237"/>
      <c r="IA184" s="237"/>
      <c r="IB184" s="239"/>
      <c r="IC184" s="240"/>
      <c r="IE184" s="237"/>
      <c r="IF184" s="238"/>
      <c r="IG184" s="238"/>
      <c r="IH184" s="238"/>
      <c r="II184" s="238"/>
      <c r="IJ184" s="238"/>
      <c r="IK184" s="238"/>
      <c r="IL184" s="238"/>
      <c r="IM184" s="238"/>
      <c r="IN184" s="238"/>
      <c r="IO184" s="238"/>
      <c r="IP184" s="238"/>
      <c r="IQ184" s="238"/>
      <c r="IR184" s="238"/>
      <c r="IS184" s="238"/>
      <c r="IT184" s="238"/>
      <c r="IU184" s="238"/>
      <c r="IV184" s="238"/>
      <c r="IW184" s="238"/>
      <c r="IX184" s="239"/>
      <c r="IY184" s="240"/>
      <c r="JA184" s="237"/>
      <c r="JB184" s="238"/>
      <c r="JC184" s="238"/>
      <c r="JD184" s="238"/>
      <c r="JE184" s="237"/>
      <c r="JF184" s="237"/>
      <c r="JG184" s="237"/>
      <c r="JH184" s="237"/>
      <c r="JI184" s="237"/>
      <c r="JJ184" s="237"/>
      <c r="JK184" s="237"/>
      <c r="JL184" s="237"/>
      <c r="JM184" s="237"/>
      <c r="JN184" s="237"/>
      <c r="JO184" s="237"/>
      <c r="JP184" s="237"/>
      <c r="JQ184" s="237"/>
      <c r="JR184" s="237"/>
      <c r="JS184" s="239"/>
      <c r="JT184" s="240"/>
      <c r="JU184" s="240"/>
      <c r="JV184" s="240"/>
      <c r="JW184" s="240"/>
      <c r="JX184" s="240"/>
      <c r="JY184" s="240"/>
      <c r="JZ184" s="240"/>
      <c r="KA184" s="240"/>
      <c r="KB184" s="240"/>
    </row>
    <row r="185" spans="152:288" ht="24.75" customHeight="1" x14ac:dyDescent="0.3">
      <c r="EV185" s="237"/>
      <c r="EW185" s="238"/>
      <c r="EX185" s="238"/>
      <c r="EY185" s="238"/>
      <c r="EZ185" s="238"/>
      <c r="FA185" s="238"/>
      <c r="FB185" s="238"/>
      <c r="FC185" s="238"/>
      <c r="FD185" s="238"/>
      <c r="FE185" s="238"/>
      <c r="FF185" s="238"/>
      <c r="FG185" s="238"/>
      <c r="FH185" s="238"/>
      <c r="FI185" s="238"/>
      <c r="FJ185" s="238"/>
      <c r="FK185" s="238"/>
      <c r="FL185" s="238"/>
      <c r="FM185" s="238"/>
      <c r="FN185" s="238"/>
      <c r="FO185" s="239"/>
      <c r="FP185" s="240"/>
      <c r="FR185" s="237"/>
      <c r="FS185" s="238"/>
      <c r="FT185" s="238"/>
      <c r="FU185" s="238"/>
      <c r="FV185" s="237"/>
      <c r="FW185" s="237"/>
      <c r="FX185" s="237"/>
      <c r="FY185" s="237"/>
      <c r="FZ185" s="237"/>
      <c r="GA185" s="237"/>
      <c r="GB185" s="237"/>
      <c r="GC185" s="237"/>
      <c r="GD185" s="237"/>
      <c r="GE185" s="237"/>
      <c r="GF185" s="237"/>
      <c r="GG185" s="237"/>
      <c r="GH185" s="237"/>
      <c r="GI185" s="237"/>
      <c r="GJ185" s="237"/>
      <c r="GK185" s="239"/>
      <c r="GL185" s="240"/>
      <c r="GN185" s="237"/>
      <c r="GO185" s="238"/>
      <c r="GP185" s="238"/>
      <c r="GQ185" s="238"/>
      <c r="GR185" s="237"/>
      <c r="GS185" s="237"/>
      <c r="GT185" s="237"/>
      <c r="GU185" s="237"/>
      <c r="GV185" s="237"/>
      <c r="GW185" s="237"/>
      <c r="GX185" s="237"/>
      <c r="GY185" s="237"/>
      <c r="GZ185" s="237"/>
      <c r="HA185" s="237"/>
      <c r="HB185" s="237"/>
      <c r="HC185" s="237"/>
      <c r="HD185" s="237"/>
      <c r="HE185" s="237"/>
      <c r="HF185" s="237"/>
      <c r="HG185" s="239"/>
      <c r="HH185" s="240"/>
      <c r="HJ185" s="237"/>
      <c r="HK185" s="238"/>
      <c r="HL185" s="238"/>
      <c r="HM185" s="238"/>
      <c r="HN185" s="237"/>
      <c r="HO185" s="237"/>
      <c r="HP185" s="237"/>
      <c r="HQ185" s="237"/>
      <c r="HR185" s="237"/>
      <c r="HS185" s="237"/>
      <c r="HT185" s="237"/>
      <c r="HU185" s="237"/>
      <c r="HV185" s="237"/>
      <c r="HW185" s="237"/>
      <c r="HX185" s="237"/>
      <c r="HY185" s="237"/>
      <c r="HZ185" s="237"/>
      <c r="IA185" s="237"/>
      <c r="IB185" s="239"/>
      <c r="IC185" s="240"/>
      <c r="IE185" s="237"/>
      <c r="IF185" s="238"/>
      <c r="IG185" s="238"/>
      <c r="IH185" s="238"/>
      <c r="II185" s="238"/>
      <c r="IJ185" s="238"/>
      <c r="IK185" s="238"/>
      <c r="IL185" s="238"/>
      <c r="IM185" s="238"/>
      <c r="IN185" s="238"/>
      <c r="IO185" s="238"/>
      <c r="IP185" s="238"/>
      <c r="IQ185" s="238"/>
      <c r="IR185" s="238"/>
      <c r="IS185" s="238"/>
      <c r="IT185" s="238"/>
      <c r="IU185" s="238"/>
      <c r="IV185" s="238"/>
      <c r="IW185" s="238"/>
      <c r="IX185" s="239"/>
      <c r="IY185" s="240"/>
      <c r="JA185" s="237"/>
      <c r="JB185" s="238"/>
      <c r="JC185" s="238"/>
      <c r="JD185" s="238"/>
      <c r="JE185" s="237"/>
      <c r="JF185" s="237"/>
      <c r="JG185" s="237"/>
      <c r="JH185" s="237"/>
      <c r="JI185" s="237"/>
      <c r="JJ185" s="237"/>
      <c r="JK185" s="237"/>
      <c r="JL185" s="237"/>
      <c r="JM185" s="237"/>
      <c r="JN185" s="237"/>
      <c r="JO185" s="237"/>
      <c r="JP185" s="237"/>
      <c r="JQ185" s="237"/>
      <c r="JR185" s="237"/>
      <c r="JS185" s="239"/>
      <c r="JT185" s="240"/>
      <c r="JU185" s="240"/>
      <c r="JV185" s="240"/>
      <c r="JW185" s="240"/>
      <c r="JX185" s="240"/>
      <c r="JY185" s="240"/>
      <c r="JZ185" s="240"/>
      <c r="KA185" s="240"/>
      <c r="KB185" s="240"/>
    </row>
    <row r="186" spans="152:288" ht="24.75" customHeight="1" x14ac:dyDescent="0.3">
      <c r="EV186" s="237"/>
      <c r="EW186" s="238"/>
      <c r="EX186" s="238"/>
      <c r="EY186" s="238"/>
      <c r="EZ186" s="238"/>
      <c r="FA186" s="238"/>
      <c r="FB186" s="238"/>
      <c r="FC186" s="238"/>
      <c r="FD186" s="238"/>
      <c r="FE186" s="238"/>
      <c r="FF186" s="238"/>
      <c r="FG186" s="238"/>
      <c r="FH186" s="238"/>
      <c r="FI186" s="238"/>
      <c r="FJ186" s="238"/>
      <c r="FK186" s="238"/>
      <c r="FL186" s="238"/>
      <c r="FM186" s="238"/>
      <c r="FN186" s="238"/>
      <c r="FO186" s="239"/>
      <c r="FP186" s="240"/>
      <c r="FR186" s="237"/>
      <c r="FS186" s="238"/>
      <c r="FT186" s="238"/>
      <c r="FU186" s="238"/>
      <c r="FV186" s="237"/>
      <c r="FW186" s="237"/>
      <c r="FX186" s="237"/>
      <c r="FY186" s="237"/>
      <c r="FZ186" s="237"/>
      <c r="GA186" s="237"/>
      <c r="GB186" s="237"/>
      <c r="GC186" s="237"/>
      <c r="GD186" s="237"/>
      <c r="GE186" s="237"/>
      <c r="GF186" s="237"/>
      <c r="GG186" s="237"/>
      <c r="GH186" s="237"/>
      <c r="GI186" s="237"/>
      <c r="GJ186" s="237"/>
      <c r="GK186" s="239"/>
      <c r="GL186" s="240"/>
      <c r="GN186" s="237"/>
      <c r="GO186" s="238"/>
      <c r="GP186" s="238"/>
      <c r="GQ186" s="238"/>
      <c r="GR186" s="237"/>
      <c r="GS186" s="237"/>
      <c r="GT186" s="237"/>
      <c r="GU186" s="237"/>
      <c r="GV186" s="237"/>
      <c r="GW186" s="237"/>
      <c r="GX186" s="237"/>
      <c r="GY186" s="237"/>
      <c r="GZ186" s="237"/>
      <c r="HA186" s="237"/>
      <c r="HB186" s="237"/>
      <c r="HC186" s="237"/>
      <c r="HD186" s="237"/>
      <c r="HE186" s="237"/>
      <c r="HF186" s="237"/>
      <c r="HG186" s="239"/>
      <c r="HH186" s="240"/>
      <c r="HJ186" s="237"/>
      <c r="HK186" s="238"/>
      <c r="HL186" s="238"/>
      <c r="HM186" s="238"/>
      <c r="HN186" s="237"/>
      <c r="HO186" s="237"/>
      <c r="HP186" s="237"/>
      <c r="HQ186" s="237"/>
      <c r="HR186" s="237"/>
      <c r="HS186" s="237"/>
      <c r="HT186" s="237"/>
      <c r="HU186" s="237"/>
      <c r="HV186" s="237"/>
      <c r="HW186" s="237"/>
      <c r="HX186" s="237"/>
      <c r="HY186" s="237"/>
      <c r="HZ186" s="237"/>
      <c r="IA186" s="237"/>
      <c r="IB186" s="239"/>
      <c r="IC186" s="240"/>
      <c r="IE186" s="237"/>
      <c r="IF186" s="238"/>
      <c r="IG186" s="238"/>
      <c r="IH186" s="238"/>
      <c r="II186" s="238"/>
      <c r="IJ186" s="238"/>
      <c r="IK186" s="238"/>
      <c r="IL186" s="238"/>
      <c r="IM186" s="238"/>
      <c r="IN186" s="238"/>
      <c r="IO186" s="238"/>
      <c r="IP186" s="238"/>
      <c r="IQ186" s="238"/>
      <c r="IR186" s="238"/>
      <c r="IS186" s="238"/>
      <c r="IT186" s="238"/>
      <c r="IU186" s="238"/>
      <c r="IV186" s="238"/>
      <c r="IW186" s="238"/>
      <c r="IX186" s="239"/>
      <c r="IY186" s="240"/>
      <c r="JA186" s="237"/>
      <c r="JB186" s="238"/>
      <c r="JC186" s="238"/>
      <c r="JD186" s="238"/>
      <c r="JE186" s="237"/>
      <c r="JF186" s="237"/>
      <c r="JG186" s="237"/>
      <c r="JH186" s="237"/>
      <c r="JI186" s="237"/>
      <c r="JJ186" s="237"/>
      <c r="JK186" s="237"/>
      <c r="JL186" s="237"/>
      <c r="JM186" s="237"/>
      <c r="JN186" s="237"/>
      <c r="JO186" s="237"/>
      <c r="JP186" s="237"/>
      <c r="JQ186" s="237"/>
      <c r="JR186" s="237"/>
      <c r="JS186" s="239"/>
      <c r="JT186" s="240"/>
      <c r="JU186" s="240"/>
      <c r="JV186" s="240"/>
      <c r="JW186" s="240"/>
      <c r="JX186" s="240"/>
      <c r="JY186" s="240"/>
      <c r="JZ186" s="240"/>
      <c r="KA186" s="240"/>
      <c r="KB186" s="240"/>
    </row>
    <row r="187" spans="152:288" ht="24.75" customHeight="1" x14ac:dyDescent="0.3">
      <c r="EV187" s="237"/>
      <c r="EW187" s="238"/>
      <c r="EX187" s="238"/>
      <c r="EY187" s="238"/>
      <c r="EZ187" s="238"/>
      <c r="FA187" s="238"/>
      <c r="FB187" s="238"/>
      <c r="FC187" s="238"/>
      <c r="FD187" s="238"/>
      <c r="FE187" s="238"/>
      <c r="FF187" s="238"/>
      <c r="FG187" s="238"/>
      <c r="FH187" s="238"/>
      <c r="FI187" s="238"/>
      <c r="FJ187" s="238"/>
      <c r="FK187" s="238"/>
      <c r="FL187" s="238"/>
      <c r="FM187" s="238"/>
      <c r="FN187" s="238"/>
      <c r="FO187" s="239"/>
      <c r="FP187" s="240"/>
      <c r="FR187" s="237"/>
      <c r="FS187" s="238"/>
      <c r="FT187" s="238"/>
      <c r="FU187" s="238"/>
      <c r="FV187" s="237"/>
      <c r="FW187" s="237"/>
      <c r="FX187" s="237"/>
      <c r="FY187" s="237"/>
      <c r="FZ187" s="237"/>
      <c r="GA187" s="237"/>
      <c r="GB187" s="237"/>
      <c r="GC187" s="237"/>
      <c r="GD187" s="237"/>
      <c r="GE187" s="237"/>
      <c r="GF187" s="237"/>
      <c r="GG187" s="237"/>
      <c r="GH187" s="237"/>
      <c r="GI187" s="237"/>
      <c r="GJ187" s="237"/>
      <c r="GK187" s="239"/>
      <c r="GL187" s="240"/>
      <c r="GN187" s="237"/>
      <c r="GO187" s="238"/>
      <c r="GP187" s="238"/>
      <c r="GQ187" s="238"/>
      <c r="GR187" s="237"/>
      <c r="GS187" s="237"/>
      <c r="GT187" s="237"/>
      <c r="GU187" s="237"/>
      <c r="GV187" s="237"/>
      <c r="GW187" s="237"/>
      <c r="GX187" s="237"/>
      <c r="GY187" s="237"/>
      <c r="GZ187" s="237"/>
      <c r="HA187" s="237"/>
      <c r="HB187" s="237"/>
      <c r="HC187" s="237"/>
      <c r="HD187" s="237"/>
      <c r="HE187" s="237"/>
      <c r="HF187" s="237"/>
      <c r="HG187" s="239"/>
      <c r="HH187" s="240"/>
      <c r="HJ187" s="237"/>
      <c r="HK187" s="238"/>
      <c r="HL187" s="238"/>
      <c r="HM187" s="238"/>
      <c r="HN187" s="237"/>
      <c r="HO187" s="237"/>
      <c r="HP187" s="237"/>
      <c r="HQ187" s="237"/>
      <c r="HR187" s="237"/>
      <c r="HS187" s="237"/>
      <c r="HT187" s="237"/>
      <c r="HU187" s="237"/>
      <c r="HV187" s="237"/>
      <c r="HW187" s="237"/>
      <c r="HX187" s="237"/>
      <c r="HY187" s="237"/>
      <c r="HZ187" s="237"/>
      <c r="IA187" s="237"/>
      <c r="IB187" s="239"/>
      <c r="IC187" s="240"/>
      <c r="IE187" s="237"/>
      <c r="IF187" s="238"/>
      <c r="IG187" s="238"/>
      <c r="IH187" s="238"/>
      <c r="II187" s="238"/>
      <c r="IJ187" s="238"/>
      <c r="IK187" s="238"/>
      <c r="IL187" s="238"/>
      <c r="IM187" s="238"/>
      <c r="IN187" s="238"/>
      <c r="IO187" s="238"/>
      <c r="IP187" s="238"/>
      <c r="IQ187" s="238"/>
      <c r="IR187" s="238"/>
      <c r="IS187" s="238"/>
      <c r="IT187" s="238"/>
      <c r="IU187" s="238"/>
      <c r="IV187" s="238"/>
      <c r="IW187" s="238"/>
      <c r="IX187" s="239"/>
      <c r="IY187" s="240"/>
      <c r="JA187" s="237"/>
      <c r="JB187" s="238"/>
      <c r="JC187" s="238"/>
      <c r="JD187" s="238"/>
      <c r="JE187" s="237"/>
      <c r="JF187" s="237"/>
      <c r="JG187" s="237"/>
      <c r="JH187" s="237"/>
      <c r="JI187" s="237"/>
      <c r="JJ187" s="237"/>
      <c r="JK187" s="237"/>
      <c r="JL187" s="237"/>
      <c r="JM187" s="237"/>
      <c r="JN187" s="237"/>
      <c r="JO187" s="237"/>
      <c r="JP187" s="237"/>
      <c r="JQ187" s="237"/>
      <c r="JR187" s="237"/>
      <c r="JS187" s="239"/>
      <c r="JT187" s="240"/>
      <c r="JU187" s="240"/>
      <c r="JV187" s="240"/>
      <c r="JW187" s="240"/>
      <c r="JX187" s="240"/>
      <c r="JY187" s="240"/>
      <c r="JZ187" s="240"/>
      <c r="KA187" s="240"/>
      <c r="KB187" s="240"/>
    </row>
    <row r="188" spans="152:288" ht="24.75" customHeight="1" x14ac:dyDescent="0.3">
      <c r="EV188" s="237"/>
      <c r="EW188" s="238"/>
      <c r="EX188" s="238"/>
      <c r="EY188" s="238"/>
      <c r="EZ188" s="238"/>
      <c r="FA188" s="238"/>
      <c r="FB188" s="238"/>
      <c r="FC188" s="238"/>
      <c r="FD188" s="238"/>
      <c r="FE188" s="238"/>
      <c r="FF188" s="238"/>
      <c r="FG188" s="238"/>
      <c r="FH188" s="238"/>
      <c r="FI188" s="238"/>
      <c r="FJ188" s="238"/>
      <c r="FK188" s="238"/>
      <c r="FL188" s="238"/>
      <c r="FM188" s="238"/>
      <c r="FN188" s="238"/>
      <c r="FO188" s="239"/>
      <c r="FP188" s="240"/>
      <c r="FR188" s="237"/>
      <c r="FS188" s="238"/>
      <c r="FT188" s="238"/>
      <c r="FU188" s="238"/>
      <c r="FV188" s="237"/>
      <c r="FW188" s="237"/>
      <c r="FX188" s="237"/>
      <c r="FY188" s="237"/>
      <c r="FZ188" s="237"/>
      <c r="GA188" s="237"/>
      <c r="GB188" s="237"/>
      <c r="GC188" s="237"/>
      <c r="GD188" s="237"/>
      <c r="GE188" s="237"/>
      <c r="GF188" s="237"/>
      <c r="GG188" s="237"/>
      <c r="GH188" s="237"/>
      <c r="GI188" s="237"/>
      <c r="GJ188" s="237"/>
      <c r="GK188" s="239"/>
      <c r="GL188" s="240"/>
      <c r="GN188" s="237"/>
      <c r="GO188" s="238"/>
      <c r="GP188" s="238"/>
      <c r="GQ188" s="238"/>
      <c r="GR188" s="237"/>
      <c r="GS188" s="237"/>
      <c r="GT188" s="237"/>
      <c r="GU188" s="237"/>
      <c r="GV188" s="237"/>
      <c r="GW188" s="237"/>
      <c r="GX188" s="237"/>
      <c r="GY188" s="237"/>
      <c r="GZ188" s="237"/>
      <c r="HA188" s="237"/>
      <c r="HB188" s="237"/>
      <c r="HC188" s="237"/>
      <c r="HD188" s="237"/>
      <c r="HE188" s="237"/>
      <c r="HF188" s="237"/>
      <c r="HG188" s="239"/>
      <c r="HH188" s="240"/>
      <c r="HJ188" s="237"/>
      <c r="HK188" s="238"/>
      <c r="HL188" s="238"/>
      <c r="HM188" s="238"/>
      <c r="HN188" s="237"/>
      <c r="HO188" s="237"/>
      <c r="HP188" s="237"/>
      <c r="HQ188" s="237"/>
      <c r="HR188" s="237"/>
      <c r="HS188" s="237"/>
      <c r="HT188" s="237"/>
      <c r="HU188" s="237"/>
      <c r="HV188" s="237"/>
      <c r="HW188" s="237"/>
      <c r="HX188" s="237"/>
      <c r="HY188" s="237"/>
      <c r="HZ188" s="237"/>
      <c r="IA188" s="237"/>
      <c r="IB188" s="239"/>
      <c r="IC188" s="240"/>
      <c r="IE188" s="237"/>
      <c r="IF188" s="238"/>
      <c r="IG188" s="238"/>
      <c r="IH188" s="238"/>
      <c r="II188" s="238"/>
      <c r="IJ188" s="238"/>
      <c r="IK188" s="238"/>
      <c r="IL188" s="238"/>
      <c r="IM188" s="238"/>
      <c r="IN188" s="238"/>
      <c r="IO188" s="238"/>
      <c r="IP188" s="238"/>
      <c r="IQ188" s="238"/>
      <c r="IR188" s="238"/>
      <c r="IS188" s="238"/>
      <c r="IT188" s="238"/>
      <c r="IU188" s="238"/>
      <c r="IV188" s="238"/>
      <c r="IW188" s="238"/>
      <c r="IX188" s="239"/>
      <c r="IY188" s="240"/>
      <c r="JA188" s="237"/>
      <c r="JB188" s="238"/>
      <c r="JC188" s="238"/>
      <c r="JD188" s="238"/>
      <c r="JE188" s="237"/>
      <c r="JF188" s="237"/>
      <c r="JG188" s="237"/>
      <c r="JH188" s="237"/>
      <c r="JI188" s="237"/>
      <c r="JJ188" s="237"/>
      <c r="JK188" s="237"/>
      <c r="JL188" s="237"/>
      <c r="JM188" s="237"/>
      <c r="JN188" s="237"/>
      <c r="JO188" s="237"/>
      <c r="JP188" s="237"/>
      <c r="JQ188" s="237"/>
      <c r="JR188" s="237"/>
      <c r="JS188" s="239"/>
      <c r="JT188" s="240"/>
      <c r="JU188" s="240"/>
      <c r="JV188" s="240"/>
      <c r="JW188" s="240"/>
      <c r="JX188" s="240"/>
      <c r="JY188" s="240"/>
      <c r="JZ188" s="240"/>
      <c r="KA188" s="240"/>
      <c r="KB188" s="240"/>
    </row>
    <row r="189" spans="152:288" ht="24.75" customHeight="1" x14ac:dyDescent="0.3">
      <c r="EV189" s="237"/>
      <c r="EW189" s="238"/>
      <c r="EX189" s="238"/>
      <c r="EY189" s="238"/>
      <c r="EZ189" s="238"/>
      <c r="FA189" s="238"/>
      <c r="FB189" s="238"/>
      <c r="FC189" s="238"/>
      <c r="FD189" s="238"/>
      <c r="FE189" s="238"/>
      <c r="FF189" s="238"/>
      <c r="FG189" s="238"/>
      <c r="FH189" s="238"/>
      <c r="FI189" s="238"/>
      <c r="FJ189" s="238"/>
      <c r="FK189" s="238"/>
      <c r="FL189" s="238"/>
      <c r="FM189" s="238"/>
      <c r="FN189" s="238"/>
      <c r="FO189" s="239"/>
      <c r="FP189" s="240"/>
      <c r="FR189" s="237"/>
      <c r="FS189" s="238"/>
      <c r="FT189" s="238"/>
      <c r="FU189" s="238"/>
      <c r="FV189" s="237"/>
      <c r="FW189" s="237"/>
      <c r="FX189" s="237"/>
      <c r="FY189" s="237"/>
      <c r="FZ189" s="237"/>
      <c r="GA189" s="237"/>
      <c r="GB189" s="237"/>
      <c r="GC189" s="237"/>
      <c r="GD189" s="237"/>
      <c r="GE189" s="237"/>
      <c r="GF189" s="237"/>
      <c r="GG189" s="237"/>
      <c r="GH189" s="237"/>
      <c r="GI189" s="237"/>
      <c r="GJ189" s="237"/>
      <c r="GK189" s="239"/>
      <c r="GL189" s="240"/>
      <c r="GN189" s="237"/>
      <c r="GO189" s="238"/>
      <c r="GP189" s="238"/>
      <c r="GQ189" s="238"/>
      <c r="GR189" s="237"/>
      <c r="GS189" s="237"/>
      <c r="GT189" s="237"/>
      <c r="GU189" s="237"/>
      <c r="GV189" s="237"/>
      <c r="GW189" s="237"/>
      <c r="GX189" s="237"/>
      <c r="GY189" s="237"/>
      <c r="GZ189" s="237"/>
      <c r="HA189" s="237"/>
      <c r="HB189" s="237"/>
      <c r="HC189" s="237"/>
      <c r="HD189" s="237"/>
      <c r="HE189" s="237"/>
      <c r="HF189" s="237"/>
      <c r="HG189" s="239"/>
      <c r="HH189" s="240"/>
      <c r="HJ189" s="237"/>
      <c r="HK189" s="238"/>
      <c r="HL189" s="238"/>
      <c r="HM189" s="238"/>
      <c r="HN189" s="237"/>
      <c r="HO189" s="237"/>
      <c r="HP189" s="237"/>
      <c r="HQ189" s="237"/>
      <c r="HR189" s="237"/>
      <c r="HS189" s="237"/>
      <c r="HT189" s="237"/>
      <c r="HU189" s="237"/>
      <c r="HV189" s="237"/>
      <c r="HW189" s="237"/>
      <c r="HX189" s="237"/>
      <c r="HY189" s="237"/>
      <c r="HZ189" s="237"/>
      <c r="IA189" s="237"/>
      <c r="IB189" s="239"/>
      <c r="IC189" s="240"/>
      <c r="IE189" s="237"/>
      <c r="IF189" s="238"/>
      <c r="IG189" s="238"/>
      <c r="IH189" s="238"/>
      <c r="II189" s="238"/>
      <c r="IJ189" s="238"/>
      <c r="IK189" s="238"/>
      <c r="IL189" s="238"/>
      <c r="IM189" s="238"/>
      <c r="IN189" s="238"/>
      <c r="IO189" s="238"/>
      <c r="IP189" s="238"/>
      <c r="IQ189" s="238"/>
      <c r="IR189" s="238"/>
      <c r="IS189" s="238"/>
      <c r="IT189" s="238"/>
      <c r="IU189" s="238"/>
      <c r="IV189" s="238"/>
      <c r="IW189" s="238"/>
      <c r="IX189" s="239"/>
      <c r="IY189" s="240"/>
      <c r="JA189" s="237"/>
      <c r="JB189" s="238"/>
      <c r="JC189" s="238"/>
      <c r="JD189" s="238"/>
      <c r="JE189" s="237"/>
      <c r="JF189" s="237"/>
      <c r="JG189" s="237"/>
      <c r="JH189" s="237"/>
      <c r="JI189" s="237"/>
      <c r="JJ189" s="237"/>
      <c r="JK189" s="237"/>
      <c r="JL189" s="237"/>
      <c r="JM189" s="237"/>
      <c r="JN189" s="237"/>
      <c r="JO189" s="237"/>
      <c r="JP189" s="237"/>
      <c r="JQ189" s="237"/>
      <c r="JR189" s="237"/>
      <c r="JS189" s="239"/>
      <c r="JT189" s="240"/>
      <c r="JU189" s="240"/>
      <c r="JV189" s="240"/>
      <c r="JW189" s="240"/>
      <c r="JX189" s="240"/>
      <c r="JY189" s="240"/>
      <c r="JZ189" s="240"/>
      <c r="KA189" s="240"/>
      <c r="KB189" s="240"/>
    </row>
    <row r="190" spans="152:288" ht="24.75" customHeight="1" x14ac:dyDescent="0.3">
      <c r="EV190" s="237"/>
      <c r="EW190" s="238"/>
      <c r="EX190" s="238"/>
      <c r="EY190" s="238"/>
      <c r="EZ190" s="238"/>
      <c r="FA190" s="238"/>
      <c r="FB190" s="238"/>
      <c r="FC190" s="238"/>
      <c r="FD190" s="238"/>
      <c r="FE190" s="238"/>
      <c r="FF190" s="238"/>
      <c r="FG190" s="238"/>
      <c r="FH190" s="238"/>
      <c r="FI190" s="238"/>
      <c r="FJ190" s="238"/>
      <c r="FK190" s="238"/>
      <c r="FL190" s="238"/>
      <c r="FM190" s="238"/>
      <c r="FN190" s="238"/>
      <c r="FO190" s="239"/>
      <c r="FP190" s="240"/>
      <c r="FR190" s="237"/>
      <c r="FS190" s="238"/>
      <c r="FT190" s="238"/>
      <c r="FU190" s="238"/>
      <c r="FV190" s="237"/>
      <c r="FW190" s="237"/>
      <c r="FX190" s="237"/>
      <c r="FY190" s="237"/>
      <c r="FZ190" s="237"/>
      <c r="GA190" s="237"/>
      <c r="GB190" s="237"/>
      <c r="GC190" s="237"/>
      <c r="GD190" s="237"/>
      <c r="GE190" s="237"/>
      <c r="GF190" s="237"/>
      <c r="GG190" s="237"/>
      <c r="GH190" s="237"/>
      <c r="GI190" s="237"/>
      <c r="GJ190" s="237"/>
      <c r="GK190" s="239"/>
      <c r="GL190" s="240"/>
      <c r="GN190" s="237"/>
      <c r="GO190" s="238"/>
      <c r="GP190" s="238"/>
      <c r="GQ190" s="238"/>
      <c r="GR190" s="237"/>
      <c r="GS190" s="237"/>
      <c r="GT190" s="237"/>
      <c r="GU190" s="237"/>
      <c r="GV190" s="237"/>
      <c r="GW190" s="237"/>
      <c r="GX190" s="237"/>
      <c r="GY190" s="237"/>
      <c r="GZ190" s="237"/>
      <c r="HA190" s="237"/>
      <c r="HB190" s="237"/>
      <c r="HC190" s="237"/>
      <c r="HD190" s="237"/>
      <c r="HE190" s="237"/>
      <c r="HF190" s="237"/>
      <c r="HG190" s="239"/>
      <c r="HH190" s="240"/>
      <c r="HJ190" s="237"/>
      <c r="HK190" s="238"/>
      <c r="HL190" s="238"/>
      <c r="HM190" s="238"/>
      <c r="HN190" s="237"/>
      <c r="HO190" s="237"/>
      <c r="HP190" s="237"/>
      <c r="HQ190" s="237"/>
      <c r="HR190" s="237"/>
      <c r="HS190" s="237"/>
      <c r="HT190" s="237"/>
      <c r="HU190" s="237"/>
      <c r="HV190" s="237"/>
      <c r="HW190" s="237"/>
      <c r="HX190" s="237"/>
      <c r="HY190" s="237"/>
      <c r="HZ190" s="237"/>
      <c r="IA190" s="237"/>
      <c r="IB190" s="239"/>
      <c r="IC190" s="240"/>
      <c r="IE190" s="237"/>
      <c r="IF190" s="238"/>
      <c r="IG190" s="238"/>
      <c r="IH190" s="238"/>
      <c r="II190" s="238"/>
      <c r="IJ190" s="238"/>
      <c r="IK190" s="238"/>
      <c r="IL190" s="238"/>
      <c r="IM190" s="238"/>
      <c r="IN190" s="238"/>
      <c r="IO190" s="238"/>
      <c r="IP190" s="238"/>
      <c r="IQ190" s="238"/>
      <c r="IR190" s="238"/>
      <c r="IS190" s="238"/>
      <c r="IT190" s="238"/>
      <c r="IU190" s="238"/>
      <c r="IV190" s="238"/>
      <c r="IW190" s="238"/>
      <c r="IX190" s="239"/>
      <c r="IY190" s="240"/>
      <c r="JA190" s="237"/>
      <c r="JB190" s="238"/>
      <c r="JC190" s="238"/>
      <c r="JD190" s="238"/>
      <c r="JE190" s="237"/>
      <c r="JF190" s="237"/>
      <c r="JG190" s="237"/>
      <c r="JH190" s="237"/>
      <c r="JI190" s="237"/>
      <c r="JJ190" s="237"/>
      <c r="JK190" s="237"/>
      <c r="JL190" s="237"/>
      <c r="JM190" s="237"/>
      <c r="JN190" s="237"/>
      <c r="JO190" s="237"/>
      <c r="JP190" s="237"/>
      <c r="JQ190" s="237"/>
      <c r="JR190" s="237"/>
      <c r="JS190" s="239"/>
      <c r="JT190" s="240"/>
      <c r="JU190" s="240"/>
      <c r="JV190" s="240"/>
      <c r="JW190" s="240"/>
      <c r="JX190" s="240"/>
      <c r="JY190" s="240"/>
      <c r="JZ190" s="240"/>
      <c r="KA190" s="240"/>
      <c r="KB190" s="240"/>
    </row>
    <row r="191" spans="152:288" ht="24.75" customHeight="1" x14ac:dyDescent="0.3">
      <c r="EV191" s="237"/>
      <c r="EW191" s="238"/>
      <c r="EX191" s="238"/>
      <c r="EY191" s="238"/>
      <c r="EZ191" s="238"/>
      <c r="FA191" s="238"/>
      <c r="FB191" s="238"/>
      <c r="FC191" s="238"/>
      <c r="FD191" s="238"/>
      <c r="FE191" s="238"/>
      <c r="FF191" s="238"/>
      <c r="FG191" s="238"/>
      <c r="FH191" s="238"/>
      <c r="FI191" s="238"/>
      <c r="FJ191" s="238"/>
      <c r="FK191" s="238"/>
      <c r="FL191" s="238"/>
      <c r="FM191" s="238"/>
      <c r="FN191" s="238"/>
      <c r="FO191" s="239"/>
      <c r="FP191" s="240"/>
      <c r="FR191" s="237"/>
      <c r="FS191" s="238"/>
      <c r="FT191" s="238"/>
      <c r="FU191" s="238"/>
      <c r="FV191" s="237"/>
      <c r="FW191" s="237"/>
      <c r="FX191" s="237"/>
      <c r="FY191" s="237"/>
      <c r="FZ191" s="237"/>
      <c r="GA191" s="237"/>
      <c r="GB191" s="237"/>
      <c r="GC191" s="237"/>
      <c r="GD191" s="237"/>
      <c r="GE191" s="237"/>
      <c r="GF191" s="237"/>
      <c r="GG191" s="237"/>
      <c r="GH191" s="237"/>
      <c r="GI191" s="237"/>
      <c r="GJ191" s="237"/>
      <c r="GK191" s="239"/>
      <c r="GL191" s="240"/>
      <c r="GN191" s="237"/>
      <c r="GO191" s="238"/>
      <c r="GP191" s="238"/>
      <c r="GQ191" s="238"/>
      <c r="GR191" s="237"/>
      <c r="GS191" s="237"/>
      <c r="GT191" s="237"/>
      <c r="GU191" s="237"/>
      <c r="GV191" s="237"/>
      <c r="GW191" s="237"/>
      <c r="GX191" s="237"/>
      <c r="GY191" s="237"/>
      <c r="GZ191" s="237"/>
      <c r="HA191" s="237"/>
      <c r="HB191" s="237"/>
      <c r="HC191" s="237"/>
      <c r="HD191" s="237"/>
      <c r="HE191" s="237"/>
      <c r="HF191" s="237"/>
      <c r="HG191" s="239"/>
      <c r="HH191" s="240"/>
      <c r="HJ191" s="237"/>
      <c r="HK191" s="238"/>
      <c r="HL191" s="238"/>
      <c r="HM191" s="238"/>
      <c r="HN191" s="237"/>
      <c r="HO191" s="237"/>
      <c r="HP191" s="237"/>
      <c r="HQ191" s="237"/>
      <c r="HR191" s="237"/>
      <c r="HS191" s="237"/>
      <c r="HT191" s="237"/>
      <c r="HU191" s="237"/>
      <c r="HV191" s="237"/>
      <c r="HW191" s="237"/>
      <c r="HX191" s="237"/>
      <c r="HY191" s="237"/>
      <c r="HZ191" s="237"/>
      <c r="IA191" s="237"/>
      <c r="IB191" s="239"/>
      <c r="IC191" s="240"/>
      <c r="IE191" s="237"/>
      <c r="IF191" s="238"/>
      <c r="IG191" s="238"/>
      <c r="IH191" s="238"/>
      <c r="II191" s="238"/>
      <c r="IJ191" s="238"/>
      <c r="IK191" s="238"/>
      <c r="IL191" s="238"/>
      <c r="IM191" s="238"/>
      <c r="IN191" s="238"/>
      <c r="IO191" s="238"/>
      <c r="IP191" s="238"/>
      <c r="IQ191" s="238"/>
      <c r="IR191" s="238"/>
      <c r="IS191" s="238"/>
      <c r="IT191" s="238"/>
      <c r="IU191" s="238"/>
      <c r="IV191" s="238"/>
      <c r="IW191" s="238"/>
      <c r="IX191" s="239"/>
      <c r="IY191" s="240"/>
      <c r="JA191" s="237"/>
      <c r="JB191" s="238"/>
      <c r="JC191" s="238"/>
      <c r="JD191" s="238"/>
      <c r="JE191" s="237"/>
      <c r="JF191" s="237"/>
      <c r="JG191" s="237"/>
      <c r="JH191" s="237"/>
      <c r="JI191" s="237"/>
      <c r="JJ191" s="237"/>
      <c r="JK191" s="237"/>
      <c r="JL191" s="237"/>
      <c r="JM191" s="237"/>
      <c r="JN191" s="237"/>
      <c r="JO191" s="237"/>
      <c r="JP191" s="237"/>
      <c r="JQ191" s="237"/>
      <c r="JR191" s="237"/>
      <c r="JS191" s="239"/>
      <c r="JT191" s="240"/>
      <c r="JU191" s="240"/>
      <c r="JV191" s="240"/>
      <c r="JW191" s="240"/>
      <c r="JX191" s="240"/>
      <c r="JY191" s="240"/>
      <c r="JZ191" s="240"/>
      <c r="KA191" s="240"/>
      <c r="KB191" s="240"/>
    </row>
    <row r="192" spans="152:288" ht="24.75" customHeight="1" x14ac:dyDescent="0.3">
      <c r="EV192" s="237"/>
      <c r="EW192" s="238"/>
      <c r="EX192" s="238"/>
      <c r="EY192" s="238"/>
      <c r="EZ192" s="238"/>
      <c r="FA192" s="238"/>
      <c r="FB192" s="238"/>
      <c r="FC192" s="238"/>
      <c r="FD192" s="238"/>
      <c r="FE192" s="238"/>
      <c r="FF192" s="238"/>
      <c r="FG192" s="238"/>
      <c r="FH192" s="238"/>
      <c r="FI192" s="238"/>
      <c r="FJ192" s="238"/>
      <c r="FK192" s="238"/>
      <c r="FL192" s="238"/>
      <c r="FM192" s="238"/>
      <c r="FN192" s="238"/>
      <c r="FO192" s="239"/>
      <c r="FP192" s="240"/>
      <c r="FR192" s="237"/>
      <c r="FS192" s="238"/>
      <c r="FT192" s="238"/>
      <c r="FU192" s="238"/>
      <c r="FV192" s="237"/>
      <c r="FW192" s="237"/>
      <c r="FX192" s="237"/>
      <c r="FY192" s="237"/>
      <c r="FZ192" s="237"/>
      <c r="GA192" s="237"/>
      <c r="GB192" s="237"/>
      <c r="GC192" s="237"/>
      <c r="GD192" s="237"/>
      <c r="GE192" s="237"/>
      <c r="GF192" s="237"/>
      <c r="GG192" s="237"/>
      <c r="GH192" s="237"/>
      <c r="GI192" s="237"/>
      <c r="GJ192" s="237"/>
      <c r="GK192" s="239"/>
      <c r="GL192" s="240"/>
      <c r="GN192" s="237"/>
      <c r="GO192" s="238"/>
      <c r="GP192" s="238"/>
      <c r="GQ192" s="238"/>
      <c r="GR192" s="237"/>
      <c r="GS192" s="237"/>
      <c r="GT192" s="237"/>
      <c r="GU192" s="237"/>
      <c r="GV192" s="237"/>
      <c r="GW192" s="237"/>
      <c r="GX192" s="237"/>
      <c r="GY192" s="237"/>
      <c r="GZ192" s="237"/>
      <c r="HA192" s="237"/>
      <c r="HB192" s="237"/>
      <c r="HC192" s="237"/>
      <c r="HD192" s="237"/>
      <c r="HE192" s="237"/>
      <c r="HF192" s="237"/>
      <c r="HG192" s="239"/>
      <c r="HH192" s="240"/>
      <c r="HJ192" s="237"/>
      <c r="HK192" s="238"/>
      <c r="HL192" s="238"/>
      <c r="HM192" s="238"/>
      <c r="HN192" s="237"/>
      <c r="HO192" s="237"/>
      <c r="HP192" s="237"/>
      <c r="HQ192" s="237"/>
      <c r="HR192" s="237"/>
      <c r="HS192" s="237"/>
      <c r="HT192" s="237"/>
      <c r="HU192" s="237"/>
      <c r="HV192" s="237"/>
      <c r="HW192" s="237"/>
      <c r="HX192" s="237"/>
      <c r="HY192" s="237"/>
      <c r="HZ192" s="237"/>
      <c r="IA192" s="237"/>
      <c r="IB192" s="239"/>
      <c r="IC192" s="240"/>
      <c r="IE192" s="237"/>
      <c r="IF192" s="238"/>
      <c r="IG192" s="238"/>
      <c r="IH192" s="238"/>
      <c r="II192" s="238"/>
      <c r="IJ192" s="238"/>
      <c r="IK192" s="238"/>
      <c r="IL192" s="238"/>
      <c r="IM192" s="238"/>
      <c r="IN192" s="238"/>
      <c r="IO192" s="238"/>
      <c r="IP192" s="238"/>
      <c r="IQ192" s="238"/>
      <c r="IR192" s="238"/>
      <c r="IS192" s="238"/>
      <c r="IT192" s="238"/>
      <c r="IU192" s="238"/>
      <c r="IV192" s="238"/>
      <c r="IW192" s="238"/>
      <c r="IX192" s="239"/>
      <c r="IY192" s="240"/>
      <c r="JA192" s="237"/>
      <c r="JB192" s="238"/>
      <c r="JC192" s="238"/>
      <c r="JD192" s="238"/>
      <c r="JE192" s="237"/>
      <c r="JF192" s="237"/>
      <c r="JG192" s="237"/>
      <c r="JH192" s="237"/>
      <c r="JI192" s="237"/>
      <c r="JJ192" s="237"/>
      <c r="JK192" s="237"/>
      <c r="JL192" s="237"/>
      <c r="JM192" s="237"/>
      <c r="JN192" s="237"/>
      <c r="JO192" s="237"/>
      <c r="JP192" s="237"/>
      <c r="JQ192" s="237"/>
      <c r="JR192" s="237"/>
      <c r="JS192" s="239"/>
      <c r="JT192" s="240"/>
      <c r="JU192" s="240"/>
      <c r="JV192" s="240"/>
      <c r="JW192" s="240"/>
      <c r="JX192" s="240"/>
      <c r="JY192" s="240"/>
      <c r="JZ192" s="240"/>
      <c r="KA192" s="240"/>
      <c r="KB192" s="240"/>
    </row>
    <row r="193" spans="152:288" ht="24.75" customHeight="1" x14ac:dyDescent="0.3">
      <c r="EV193" s="237"/>
      <c r="EW193" s="238"/>
      <c r="EX193" s="238"/>
      <c r="EY193" s="238"/>
      <c r="EZ193" s="238"/>
      <c r="FA193" s="238"/>
      <c r="FB193" s="238"/>
      <c r="FC193" s="238"/>
      <c r="FD193" s="238"/>
      <c r="FE193" s="238"/>
      <c r="FF193" s="238"/>
      <c r="FG193" s="238"/>
      <c r="FH193" s="238"/>
      <c r="FI193" s="238"/>
      <c r="FJ193" s="238"/>
      <c r="FK193" s="238"/>
      <c r="FL193" s="238"/>
      <c r="FM193" s="238"/>
      <c r="FN193" s="238"/>
      <c r="FO193" s="239"/>
      <c r="FP193" s="240"/>
      <c r="FR193" s="237"/>
      <c r="FS193" s="238"/>
      <c r="FT193" s="238"/>
      <c r="FU193" s="238"/>
      <c r="FV193" s="237"/>
      <c r="FW193" s="237"/>
      <c r="FX193" s="237"/>
      <c r="FY193" s="237"/>
      <c r="FZ193" s="237"/>
      <c r="GA193" s="237"/>
      <c r="GB193" s="237"/>
      <c r="GC193" s="237"/>
      <c r="GD193" s="237"/>
      <c r="GE193" s="237"/>
      <c r="GF193" s="237"/>
      <c r="GG193" s="237"/>
      <c r="GH193" s="237"/>
      <c r="GI193" s="237"/>
      <c r="GJ193" s="237"/>
      <c r="GK193" s="239"/>
      <c r="GL193" s="240"/>
      <c r="GN193" s="237"/>
      <c r="GO193" s="238"/>
      <c r="GP193" s="238"/>
      <c r="GQ193" s="238"/>
      <c r="GR193" s="237"/>
      <c r="GS193" s="237"/>
      <c r="GT193" s="237"/>
      <c r="GU193" s="237"/>
      <c r="GV193" s="237"/>
      <c r="GW193" s="237"/>
      <c r="GX193" s="237"/>
      <c r="GY193" s="237"/>
      <c r="GZ193" s="237"/>
      <c r="HA193" s="237"/>
      <c r="HB193" s="237"/>
      <c r="HC193" s="237"/>
      <c r="HD193" s="237"/>
      <c r="HE193" s="237"/>
      <c r="HF193" s="237"/>
      <c r="HG193" s="239"/>
      <c r="HH193" s="240"/>
      <c r="HJ193" s="237"/>
      <c r="HK193" s="238"/>
      <c r="HL193" s="238"/>
      <c r="HM193" s="238"/>
      <c r="HN193" s="237"/>
      <c r="HO193" s="237"/>
      <c r="HP193" s="237"/>
      <c r="HQ193" s="237"/>
      <c r="HR193" s="237"/>
      <c r="HS193" s="237"/>
      <c r="HT193" s="237"/>
      <c r="HU193" s="237"/>
      <c r="HV193" s="237"/>
      <c r="HW193" s="237"/>
      <c r="HX193" s="237"/>
      <c r="HY193" s="237"/>
      <c r="HZ193" s="237"/>
      <c r="IA193" s="237"/>
      <c r="IB193" s="239"/>
      <c r="IC193" s="240"/>
      <c r="IE193" s="237"/>
      <c r="IF193" s="238"/>
      <c r="IG193" s="238"/>
      <c r="IH193" s="238"/>
      <c r="II193" s="238"/>
      <c r="IJ193" s="238"/>
      <c r="IK193" s="238"/>
      <c r="IL193" s="238"/>
      <c r="IM193" s="238"/>
      <c r="IN193" s="238"/>
      <c r="IO193" s="238"/>
      <c r="IP193" s="238"/>
      <c r="IQ193" s="238"/>
      <c r="IR193" s="238"/>
      <c r="IS193" s="238"/>
      <c r="IT193" s="238"/>
      <c r="IU193" s="238"/>
      <c r="IV193" s="238"/>
      <c r="IW193" s="238"/>
      <c r="IX193" s="239"/>
      <c r="IY193" s="240"/>
      <c r="JA193" s="237"/>
      <c r="JB193" s="238"/>
      <c r="JC193" s="238"/>
      <c r="JD193" s="238"/>
      <c r="JE193" s="237"/>
      <c r="JF193" s="237"/>
      <c r="JG193" s="237"/>
      <c r="JH193" s="237"/>
      <c r="JI193" s="237"/>
      <c r="JJ193" s="237"/>
      <c r="JK193" s="237"/>
      <c r="JL193" s="237"/>
      <c r="JM193" s="237"/>
      <c r="JN193" s="237"/>
      <c r="JO193" s="237"/>
      <c r="JP193" s="237"/>
      <c r="JQ193" s="237"/>
      <c r="JR193" s="237"/>
      <c r="JS193" s="239"/>
      <c r="JT193" s="240"/>
      <c r="JU193" s="240"/>
      <c r="JV193" s="240"/>
      <c r="JW193" s="240"/>
      <c r="JX193" s="240"/>
      <c r="JY193" s="240"/>
      <c r="JZ193" s="240"/>
      <c r="KA193" s="240"/>
      <c r="KB193" s="240"/>
    </row>
    <row r="194" spans="152:288" ht="24.75" customHeight="1" x14ac:dyDescent="0.3">
      <c r="EV194" s="237"/>
      <c r="EW194" s="238"/>
      <c r="EX194" s="238"/>
      <c r="EY194" s="238"/>
      <c r="EZ194" s="238"/>
      <c r="FA194" s="238"/>
      <c r="FB194" s="238"/>
      <c r="FC194" s="238"/>
      <c r="FD194" s="238"/>
      <c r="FE194" s="238"/>
      <c r="FF194" s="238"/>
      <c r="FG194" s="238"/>
      <c r="FH194" s="238"/>
      <c r="FI194" s="238"/>
      <c r="FJ194" s="238"/>
      <c r="FK194" s="238"/>
      <c r="FL194" s="238"/>
      <c r="FM194" s="238"/>
      <c r="FN194" s="238"/>
      <c r="FO194" s="239"/>
      <c r="FP194" s="240"/>
      <c r="FR194" s="237"/>
      <c r="FS194" s="238"/>
      <c r="FT194" s="238"/>
      <c r="FU194" s="238"/>
      <c r="FV194" s="237"/>
      <c r="FW194" s="237"/>
      <c r="FX194" s="237"/>
      <c r="FY194" s="237"/>
      <c r="FZ194" s="237"/>
      <c r="GA194" s="237"/>
      <c r="GB194" s="237"/>
      <c r="GC194" s="237"/>
      <c r="GD194" s="237"/>
      <c r="GE194" s="237"/>
      <c r="GF194" s="237"/>
      <c r="GG194" s="237"/>
      <c r="GH194" s="237"/>
      <c r="GI194" s="237"/>
      <c r="GJ194" s="237"/>
      <c r="GK194" s="239"/>
      <c r="GL194" s="240"/>
      <c r="GN194" s="237"/>
      <c r="GO194" s="238"/>
      <c r="GP194" s="238"/>
      <c r="GQ194" s="238"/>
      <c r="GR194" s="237"/>
      <c r="GS194" s="237"/>
      <c r="GT194" s="237"/>
      <c r="GU194" s="237"/>
      <c r="GV194" s="237"/>
      <c r="GW194" s="237"/>
      <c r="GX194" s="237"/>
      <c r="GY194" s="237"/>
      <c r="GZ194" s="237"/>
      <c r="HA194" s="237"/>
      <c r="HB194" s="237"/>
      <c r="HC194" s="237"/>
      <c r="HD194" s="237"/>
      <c r="HE194" s="237"/>
      <c r="HF194" s="237"/>
      <c r="HG194" s="239"/>
      <c r="HH194" s="240"/>
      <c r="HJ194" s="237"/>
      <c r="HK194" s="238"/>
      <c r="HL194" s="238"/>
      <c r="HM194" s="238"/>
      <c r="HN194" s="237"/>
      <c r="HO194" s="237"/>
      <c r="HP194" s="237"/>
      <c r="HQ194" s="237"/>
      <c r="HR194" s="237"/>
      <c r="HS194" s="237"/>
      <c r="HT194" s="237"/>
      <c r="HU194" s="237"/>
      <c r="HV194" s="237"/>
      <c r="HW194" s="237"/>
      <c r="HX194" s="237"/>
      <c r="HY194" s="237"/>
      <c r="HZ194" s="237"/>
      <c r="IA194" s="237"/>
      <c r="IB194" s="239"/>
      <c r="IC194" s="240"/>
      <c r="IE194" s="237"/>
      <c r="IF194" s="238"/>
      <c r="IG194" s="238"/>
      <c r="IH194" s="238"/>
      <c r="II194" s="238"/>
      <c r="IJ194" s="238"/>
      <c r="IK194" s="238"/>
      <c r="IL194" s="238"/>
      <c r="IM194" s="238"/>
      <c r="IN194" s="238"/>
      <c r="IO194" s="238"/>
      <c r="IP194" s="238"/>
      <c r="IQ194" s="238"/>
      <c r="IR194" s="238"/>
      <c r="IS194" s="238"/>
      <c r="IT194" s="238"/>
      <c r="IU194" s="238"/>
      <c r="IV194" s="238"/>
      <c r="IW194" s="238"/>
      <c r="IX194" s="239"/>
      <c r="IY194" s="240"/>
      <c r="JA194" s="237"/>
      <c r="JB194" s="238"/>
      <c r="JC194" s="238"/>
      <c r="JD194" s="238"/>
      <c r="JE194" s="237"/>
      <c r="JF194" s="237"/>
      <c r="JG194" s="237"/>
      <c r="JH194" s="237"/>
      <c r="JI194" s="237"/>
      <c r="JJ194" s="237"/>
      <c r="JK194" s="237"/>
      <c r="JL194" s="237"/>
      <c r="JM194" s="237"/>
      <c r="JN194" s="237"/>
      <c r="JO194" s="237"/>
      <c r="JP194" s="237"/>
      <c r="JQ194" s="237"/>
      <c r="JR194" s="237"/>
      <c r="JS194" s="239"/>
      <c r="JT194" s="240"/>
      <c r="JU194" s="240"/>
      <c r="JV194" s="240"/>
      <c r="JW194" s="240"/>
      <c r="JX194" s="240"/>
      <c r="JY194" s="240"/>
      <c r="JZ194" s="240"/>
      <c r="KA194" s="240"/>
      <c r="KB194" s="240"/>
    </row>
    <row r="195" spans="152:288" ht="24.75" customHeight="1" x14ac:dyDescent="0.3">
      <c r="EV195" s="237"/>
      <c r="EW195" s="238"/>
      <c r="EX195" s="238"/>
      <c r="EY195" s="238"/>
      <c r="EZ195" s="238"/>
      <c r="FA195" s="238"/>
      <c r="FB195" s="238"/>
      <c r="FC195" s="238"/>
      <c r="FD195" s="238"/>
      <c r="FE195" s="238"/>
      <c r="FF195" s="238"/>
      <c r="FG195" s="238"/>
      <c r="FH195" s="238"/>
      <c r="FI195" s="238"/>
      <c r="FJ195" s="238"/>
      <c r="FK195" s="238"/>
      <c r="FL195" s="238"/>
      <c r="FM195" s="238"/>
      <c r="FN195" s="238"/>
      <c r="FO195" s="239"/>
      <c r="FP195" s="240"/>
      <c r="FR195" s="237"/>
      <c r="FS195" s="238"/>
      <c r="FT195" s="238"/>
      <c r="FU195" s="238"/>
      <c r="FV195" s="237"/>
      <c r="FW195" s="237"/>
      <c r="FX195" s="237"/>
      <c r="FY195" s="237"/>
      <c r="FZ195" s="237"/>
      <c r="GA195" s="237"/>
      <c r="GB195" s="237"/>
      <c r="GC195" s="237"/>
      <c r="GD195" s="237"/>
      <c r="GE195" s="237"/>
      <c r="GF195" s="237"/>
      <c r="GG195" s="237"/>
      <c r="GH195" s="237"/>
      <c r="GI195" s="237"/>
      <c r="GJ195" s="237"/>
      <c r="GK195" s="239"/>
      <c r="GL195" s="240"/>
      <c r="GN195" s="237"/>
      <c r="GO195" s="238"/>
      <c r="GP195" s="238"/>
      <c r="GQ195" s="238"/>
      <c r="GR195" s="237"/>
      <c r="GS195" s="237"/>
      <c r="GT195" s="237"/>
      <c r="GU195" s="237"/>
      <c r="GV195" s="237"/>
      <c r="GW195" s="237"/>
      <c r="GX195" s="237"/>
      <c r="GY195" s="237"/>
      <c r="GZ195" s="237"/>
      <c r="HA195" s="237"/>
      <c r="HB195" s="237"/>
      <c r="HC195" s="237"/>
      <c r="HD195" s="237"/>
      <c r="HE195" s="237"/>
      <c r="HF195" s="237"/>
      <c r="HG195" s="239"/>
      <c r="HH195" s="240"/>
      <c r="HJ195" s="237"/>
      <c r="HK195" s="238"/>
      <c r="HL195" s="238"/>
      <c r="HM195" s="238"/>
      <c r="HN195" s="237"/>
      <c r="HO195" s="237"/>
      <c r="HP195" s="237"/>
      <c r="HQ195" s="237"/>
      <c r="HR195" s="237"/>
      <c r="HS195" s="237"/>
      <c r="HT195" s="237"/>
      <c r="HU195" s="237"/>
      <c r="HV195" s="237"/>
      <c r="HW195" s="237"/>
      <c r="HX195" s="237"/>
      <c r="HY195" s="237"/>
      <c r="HZ195" s="237"/>
      <c r="IA195" s="237"/>
      <c r="IB195" s="239"/>
      <c r="IC195" s="240"/>
      <c r="IE195" s="237"/>
      <c r="IF195" s="238"/>
      <c r="IG195" s="238"/>
      <c r="IH195" s="238"/>
      <c r="II195" s="238"/>
      <c r="IJ195" s="238"/>
      <c r="IK195" s="238"/>
      <c r="IL195" s="238"/>
      <c r="IM195" s="238"/>
      <c r="IN195" s="238"/>
      <c r="IO195" s="238"/>
      <c r="IP195" s="238"/>
      <c r="IQ195" s="238"/>
      <c r="IR195" s="238"/>
      <c r="IS195" s="238"/>
      <c r="IT195" s="238"/>
      <c r="IU195" s="238"/>
      <c r="IV195" s="238"/>
      <c r="IW195" s="238"/>
      <c r="IX195" s="239"/>
      <c r="IY195" s="240"/>
      <c r="JA195" s="237"/>
      <c r="JB195" s="238"/>
      <c r="JC195" s="238"/>
      <c r="JD195" s="238"/>
      <c r="JE195" s="237"/>
      <c r="JF195" s="237"/>
      <c r="JG195" s="237"/>
      <c r="JH195" s="237"/>
      <c r="JI195" s="237"/>
      <c r="JJ195" s="237"/>
      <c r="JK195" s="237"/>
      <c r="JL195" s="237"/>
      <c r="JM195" s="237"/>
      <c r="JN195" s="237"/>
      <c r="JO195" s="237"/>
      <c r="JP195" s="237"/>
      <c r="JQ195" s="237"/>
      <c r="JR195" s="237"/>
      <c r="JS195" s="239"/>
      <c r="JT195" s="240"/>
      <c r="JU195" s="240"/>
      <c r="JV195" s="240"/>
      <c r="JW195" s="240"/>
      <c r="JX195" s="240"/>
      <c r="JY195" s="240"/>
      <c r="JZ195" s="240"/>
      <c r="KA195" s="240"/>
      <c r="KB195" s="240"/>
    </row>
    <row r="196" spans="152:288" ht="24.75" customHeight="1" x14ac:dyDescent="0.3">
      <c r="EV196" s="237"/>
      <c r="EW196" s="238"/>
      <c r="EX196" s="238"/>
      <c r="EY196" s="238"/>
      <c r="EZ196" s="238"/>
      <c r="FA196" s="238"/>
      <c r="FB196" s="238"/>
      <c r="FC196" s="238"/>
      <c r="FD196" s="238"/>
      <c r="FE196" s="238"/>
      <c r="FF196" s="238"/>
      <c r="FG196" s="238"/>
      <c r="FH196" s="238"/>
      <c r="FI196" s="238"/>
      <c r="FJ196" s="238"/>
      <c r="FK196" s="238"/>
      <c r="FL196" s="238"/>
      <c r="FM196" s="238"/>
      <c r="FN196" s="238"/>
      <c r="FO196" s="239"/>
      <c r="FP196" s="240"/>
      <c r="FR196" s="237"/>
      <c r="FS196" s="238"/>
      <c r="FT196" s="238"/>
      <c r="FU196" s="238"/>
      <c r="FV196" s="237"/>
      <c r="FW196" s="237"/>
      <c r="FX196" s="237"/>
      <c r="FY196" s="237"/>
      <c r="FZ196" s="237"/>
      <c r="GA196" s="237"/>
      <c r="GB196" s="237"/>
      <c r="GC196" s="237"/>
      <c r="GD196" s="237"/>
      <c r="GE196" s="237"/>
      <c r="GF196" s="237"/>
      <c r="GG196" s="237"/>
      <c r="GH196" s="237"/>
      <c r="GI196" s="237"/>
      <c r="GJ196" s="237"/>
      <c r="GK196" s="239"/>
      <c r="GL196" s="240"/>
      <c r="GN196" s="237"/>
      <c r="GO196" s="238"/>
      <c r="GP196" s="238"/>
      <c r="GQ196" s="238"/>
      <c r="GR196" s="237"/>
      <c r="GS196" s="237"/>
      <c r="GT196" s="237"/>
      <c r="GU196" s="237"/>
      <c r="GV196" s="237"/>
      <c r="GW196" s="237"/>
      <c r="GX196" s="237"/>
      <c r="GY196" s="237"/>
      <c r="GZ196" s="237"/>
      <c r="HA196" s="237"/>
      <c r="HB196" s="237"/>
      <c r="HC196" s="237"/>
      <c r="HD196" s="237"/>
      <c r="HE196" s="237"/>
      <c r="HF196" s="237"/>
      <c r="HG196" s="239"/>
      <c r="HH196" s="240"/>
      <c r="HJ196" s="237"/>
      <c r="HK196" s="238"/>
      <c r="HL196" s="238"/>
      <c r="HM196" s="238"/>
      <c r="HN196" s="237"/>
      <c r="HO196" s="237"/>
      <c r="HP196" s="237"/>
      <c r="HQ196" s="237"/>
      <c r="HR196" s="237"/>
      <c r="HS196" s="237"/>
      <c r="HT196" s="237"/>
      <c r="HU196" s="237"/>
      <c r="HV196" s="237"/>
      <c r="HW196" s="237"/>
      <c r="HX196" s="237"/>
      <c r="HY196" s="237"/>
      <c r="HZ196" s="237"/>
      <c r="IA196" s="237"/>
      <c r="IB196" s="239"/>
      <c r="IC196" s="240"/>
      <c r="IE196" s="237"/>
      <c r="IF196" s="238"/>
      <c r="IG196" s="238"/>
      <c r="IH196" s="238"/>
      <c r="II196" s="238"/>
      <c r="IJ196" s="238"/>
      <c r="IK196" s="238"/>
      <c r="IL196" s="238"/>
      <c r="IM196" s="238"/>
      <c r="IN196" s="238"/>
      <c r="IO196" s="238"/>
      <c r="IP196" s="238"/>
      <c r="IQ196" s="238"/>
      <c r="IR196" s="238"/>
      <c r="IS196" s="238"/>
      <c r="IT196" s="238"/>
      <c r="IU196" s="238"/>
      <c r="IV196" s="238"/>
      <c r="IW196" s="238"/>
      <c r="IX196" s="239"/>
      <c r="IY196" s="240"/>
      <c r="JA196" s="237"/>
      <c r="JB196" s="238"/>
      <c r="JC196" s="238"/>
      <c r="JD196" s="238"/>
      <c r="JE196" s="237"/>
      <c r="JF196" s="237"/>
      <c r="JG196" s="237"/>
      <c r="JH196" s="237"/>
      <c r="JI196" s="237"/>
      <c r="JJ196" s="237"/>
      <c r="JK196" s="237"/>
      <c r="JL196" s="237"/>
      <c r="JM196" s="237"/>
      <c r="JN196" s="237"/>
      <c r="JO196" s="237"/>
      <c r="JP196" s="237"/>
      <c r="JQ196" s="237"/>
      <c r="JR196" s="237"/>
      <c r="JS196" s="239"/>
      <c r="JT196" s="240"/>
      <c r="JU196" s="240"/>
      <c r="JV196" s="240"/>
      <c r="JW196" s="240"/>
      <c r="JX196" s="240"/>
      <c r="JY196" s="240"/>
      <c r="JZ196" s="240"/>
      <c r="KA196" s="240"/>
      <c r="KB196" s="240"/>
    </row>
    <row r="197" spans="152:288" ht="24.75" customHeight="1" x14ac:dyDescent="0.3">
      <c r="EV197" s="237"/>
      <c r="EW197" s="238"/>
      <c r="EX197" s="238"/>
      <c r="EY197" s="238"/>
      <c r="EZ197" s="238"/>
      <c r="FA197" s="238"/>
      <c r="FB197" s="238"/>
      <c r="FC197" s="238"/>
      <c r="FD197" s="238"/>
      <c r="FE197" s="238"/>
      <c r="FF197" s="238"/>
      <c r="FG197" s="238"/>
      <c r="FH197" s="238"/>
      <c r="FI197" s="238"/>
      <c r="FJ197" s="238"/>
      <c r="FK197" s="238"/>
      <c r="FL197" s="238"/>
      <c r="FM197" s="238"/>
      <c r="FN197" s="238"/>
      <c r="FO197" s="239"/>
      <c r="FP197" s="240"/>
      <c r="FR197" s="237"/>
      <c r="FS197" s="238"/>
      <c r="FT197" s="238"/>
      <c r="FU197" s="238"/>
      <c r="FV197" s="237"/>
      <c r="FW197" s="237"/>
      <c r="FX197" s="237"/>
      <c r="FY197" s="237"/>
      <c r="FZ197" s="237"/>
      <c r="GA197" s="237"/>
      <c r="GB197" s="237"/>
      <c r="GC197" s="237"/>
      <c r="GD197" s="237"/>
      <c r="GE197" s="237"/>
      <c r="GF197" s="237"/>
      <c r="GG197" s="237"/>
      <c r="GH197" s="237"/>
      <c r="GI197" s="237"/>
      <c r="GJ197" s="237"/>
      <c r="GK197" s="239"/>
      <c r="GL197" s="240"/>
      <c r="GN197" s="237"/>
      <c r="GO197" s="238"/>
      <c r="GP197" s="238"/>
      <c r="GQ197" s="238"/>
      <c r="GR197" s="237"/>
      <c r="GS197" s="237"/>
      <c r="GT197" s="237"/>
      <c r="GU197" s="237"/>
      <c r="GV197" s="237"/>
      <c r="GW197" s="237"/>
      <c r="GX197" s="237"/>
      <c r="GY197" s="237"/>
      <c r="GZ197" s="237"/>
      <c r="HA197" s="237"/>
      <c r="HB197" s="237"/>
      <c r="HC197" s="237"/>
      <c r="HD197" s="237"/>
      <c r="HE197" s="237"/>
      <c r="HF197" s="237"/>
      <c r="HG197" s="239"/>
      <c r="HH197" s="240"/>
      <c r="HJ197" s="237"/>
      <c r="HK197" s="238"/>
      <c r="HL197" s="238"/>
      <c r="HM197" s="238"/>
      <c r="HN197" s="237"/>
      <c r="HO197" s="237"/>
      <c r="HP197" s="237"/>
      <c r="HQ197" s="237"/>
      <c r="HR197" s="237"/>
      <c r="HS197" s="237"/>
      <c r="HT197" s="237"/>
      <c r="HU197" s="237"/>
      <c r="HV197" s="237"/>
      <c r="HW197" s="237"/>
      <c r="HX197" s="237"/>
      <c r="HY197" s="237"/>
      <c r="HZ197" s="237"/>
      <c r="IA197" s="237"/>
      <c r="IB197" s="239"/>
      <c r="IC197" s="240"/>
      <c r="IE197" s="237"/>
      <c r="IF197" s="238"/>
      <c r="IG197" s="238"/>
      <c r="IH197" s="238"/>
      <c r="II197" s="238"/>
      <c r="IJ197" s="238"/>
      <c r="IK197" s="238"/>
      <c r="IL197" s="238"/>
      <c r="IM197" s="238"/>
      <c r="IN197" s="238"/>
      <c r="IO197" s="238"/>
      <c r="IP197" s="238"/>
      <c r="IQ197" s="238"/>
      <c r="IR197" s="238"/>
      <c r="IS197" s="238"/>
      <c r="IT197" s="238"/>
      <c r="IU197" s="238"/>
      <c r="IV197" s="238"/>
      <c r="IW197" s="238"/>
      <c r="IX197" s="239"/>
      <c r="IY197" s="240"/>
      <c r="JA197" s="237"/>
      <c r="JB197" s="238"/>
      <c r="JC197" s="238"/>
      <c r="JD197" s="238"/>
      <c r="JE197" s="237"/>
      <c r="JF197" s="237"/>
      <c r="JG197" s="237"/>
      <c r="JH197" s="237"/>
      <c r="JI197" s="237"/>
      <c r="JJ197" s="237"/>
      <c r="JK197" s="237"/>
      <c r="JL197" s="237"/>
      <c r="JM197" s="237"/>
      <c r="JN197" s="237"/>
      <c r="JO197" s="237"/>
      <c r="JP197" s="237"/>
      <c r="JQ197" s="237"/>
      <c r="JR197" s="237"/>
      <c r="JS197" s="239"/>
      <c r="JT197" s="240"/>
      <c r="JU197" s="240"/>
      <c r="JV197" s="240"/>
      <c r="JW197" s="240"/>
      <c r="JX197" s="240"/>
      <c r="JY197" s="240"/>
      <c r="JZ197" s="240"/>
      <c r="KA197" s="240"/>
      <c r="KB197" s="240"/>
    </row>
    <row r="198" spans="152:288" ht="24.75" customHeight="1" x14ac:dyDescent="0.3">
      <c r="EV198" s="237"/>
      <c r="EW198" s="238"/>
      <c r="EX198" s="238"/>
      <c r="EY198" s="238"/>
      <c r="EZ198" s="238"/>
      <c r="FA198" s="238"/>
      <c r="FB198" s="238"/>
      <c r="FC198" s="238"/>
      <c r="FD198" s="238"/>
      <c r="FE198" s="238"/>
      <c r="FF198" s="238"/>
      <c r="FG198" s="238"/>
      <c r="FH198" s="238"/>
      <c r="FI198" s="238"/>
      <c r="FJ198" s="238"/>
      <c r="FK198" s="238"/>
      <c r="FL198" s="238"/>
      <c r="FM198" s="238"/>
      <c r="FN198" s="238"/>
      <c r="FO198" s="239"/>
      <c r="FP198" s="240"/>
      <c r="FR198" s="237"/>
      <c r="FS198" s="238"/>
      <c r="FT198" s="238"/>
      <c r="FU198" s="238"/>
      <c r="FV198" s="237"/>
      <c r="FW198" s="237"/>
      <c r="FX198" s="237"/>
      <c r="FY198" s="237"/>
      <c r="FZ198" s="237"/>
      <c r="GA198" s="237"/>
      <c r="GB198" s="237"/>
      <c r="GC198" s="237"/>
      <c r="GD198" s="237"/>
      <c r="GE198" s="237"/>
      <c r="GF198" s="237"/>
      <c r="GG198" s="237"/>
      <c r="GH198" s="237"/>
      <c r="GI198" s="237"/>
      <c r="GJ198" s="237"/>
      <c r="GK198" s="239"/>
      <c r="GL198" s="240"/>
      <c r="GN198" s="237"/>
      <c r="GO198" s="238"/>
      <c r="GP198" s="238"/>
      <c r="GQ198" s="238"/>
      <c r="GR198" s="237"/>
      <c r="GS198" s="237"/>
      <c r="GT198" s="237"/>
      <c r="GU198" s="237"/>
      <c r="GV198" s="237"/>
      <c r="GW198" s="237"/>
      <c r="GX198" s="237"/>
      <c r="GY198" s="237"/>
      <c r="GZ198" s="237"/>
      <c r="HA198" s="237"/>
      <c r="HB198" s="237"/>
      <c r="HC198" s="237"/>
      <c r="HD198" s="237"/>
      <c r="HE198" s="237"/>
      <c r="HF198" s="237"/>
      <c r="HG198" s="239"/>
      <c r="HH198" s="240"/>
      <c r="HJ198" s="237"/>
      <c r="HK198" s="238"/>
      <c r="HL198" s="238"/>
      <c r="HM198" s="238"/>
      <c r="HN198" s="237"/>
      <c r="HO198" s="237"/>
      <c r="HP198" s="237"/>
      <c r="HQ198" s="237"/>
      <c r="HR198" s="237"/>
      <c r="HS198" s="237"/>
      <c r="HT198" s="237"/>
      <c r="HU198" s="237"/>
      <c r="HV198" s="237"/>
      <c r="HW198" s="237"/>
      <c r="HX198" s="237"/>
      <c r="HY198" s="237"/>
      <c r="HZ198" s="237"/>
      <c r="IA198" s="237"/>
      <c r="IB198" s="239"/>
      <c r="IC198" s="240"/>
      <c r="IE198" s="237"/>
      <c r="IF198" s="238"/>
      <c r="IG198" s="238"/>
      <c r="IH198" s="238"/>
      <c r="II198" s="238"/>
      <c r="IJ198" s="238"/>
      <c r="IK198" s="238"/>
      <c r="IL198" s="238"/>
      <c r="IM198" s="238"/>
      <c r="IN198" s="238"/>
      <c r="IO198" s="238"/>
      <c r="IP198" s="238"/>
      <c r="IQ198" s="238"/>
      <c r="IR198" s="238"/>
      <c r="IS198" s="238"/>
      <c r="IT198" s="238"/>
      <c r="IU198" s="238"/>
      <c r="IV198" s="238"/>
      <c r="IW198" s="238"/>
      <c r="IX198" s="239"/>
      <c r="IY198" s="240"/>
      <c r="JA198" s="237"/>
      <c r="JB198" s="238"/>
      <c r="JC198" s="238"/>
      <c r="JD198" s="238"/>
      <c r="JE198" s="237"/>
      <c r="JF198" s="237"/>
      <c r="JG198" s="237"/>
      <c r="JH198" s="237"/>
      <c r="JI198" s="237"/>
      <c r="JJ198" s="237"/>
      <c r="JK198" s="237"/>
      <c r="JL198" s="237"/>
      <c r="JM198" s="237"/>
      <c r="JN198" s="237"/>
      <c r="JO198" s="237"/>
      <c r="JP198" s="237"/>
      <c r="JQ198" s="237"/>
      <c r="JR198" s="237"/>
      <c r="JS198" s="239"/>
      <c r="JT198" s="240"/>
      <c r="JU198" s="240"/>
      <c r="JV198" s="240"/>
      <c r="JW198" s="240"/>
      <c r="JX198" s="240"/>
      <c r="JY198" s="240"/>
      <c r="JZ198" s="240"/>
      <c r="KA198" s="240"/>
      <c r="KB198" s="240"/>
    </row>
    <row r="199" spans="152:288" ht="24.75" customHeight="1" x14ac:dyDescent="0.3">
      <c r="EV199" s="237"/>
      <c r="EW199" s="238"/>
      <c r="EX199" s="238"/>
      <c r="EY199" s="238"/>
      <c r="EZ199" s="238"/>
      <c r="FA199" s="238"/>
      <c r="FB199" s="238"/>
      <c r="FC199" s="238"/>
      <c r="FD199" s="238"/>
      <c r="FE199" s="238"/>
      <c r="FF199" s="238"/>
      <c r="FG199" s="238"/>
      <c r="FH199" s="238"/>
      <c r="FI199" s="238"/>
      <c r="FJ199" s="238"/>
      <c r="FK199" s="238"/>
      <c r="FL199" s="238"/>
      <c r="FM199" s="238"/>
      <c r="FN199" s="238"/>
      <c r="FO199" s="239"/>
      <c r="FP199" s="240"/>
      <c r="FR199" s="237"/>
      <c r="FS199" s="238"/>
      <c r="FT199" s="238"/>
      <c r="FU199" s="238"/>
      <c r="FV199" s="237"/>
      <c r="FW199" s="237"/>
      <c r="FX199" s="237"/>
      <c r="FY199" s="237"/>
      <c r="FZ199" s="237"/>
      <c r="GA199" s="237"/>
      <c r="GB199" s="237"/>
      <c r="GC199" s="237"/>
      <c r="GD199" s="237"/>
      <c r="GE199" s="237"/>
      <c r="GF199" s="237"/>
      <c r="GG199" s="237"/>
      <c r="GH199" s="237"/>
      <c r="GI199" s="237"/>
      <c r="GJ199" s="237"/>
      <c r="GK199" s="239"/>
      <c r="GL199" s="240"/>
      <c r="GN199" s="237"/>
      <c r="GO199" s="238"/>
      <c r="GP199" s="238"/>
      <c r="GQ199" s="238"/>
      <c r="GR199" s="237"/>
      <c r="GS199" s="237"/>
      <c r="GT199" s="237"/>
      <c r="GU199" s="237"/>
      <c r="GV199" s="237"/>
      <c r="GW199" s="237"/>
      <c r="GX199" s="237"/>
      <c r="GY199" s="237"/>
      <c r="GZ199" s="237"/>
      <c r="HA199" s="237"/>
      <c r="HB199" s="237"/>
      <c r="HC199" s="237"/>
      <c r="HD199" s="237"/>
      <c r="HE199" s="237"/>
      <c r="HF199" s="237"/>
      <c r="HG199" s="239"/>
      <c r="HH199" s="240"/>
      <c r="HJ199" s="237"/>
      <c r="HK199" s="238"/>
      <c r="HL199" s="238"/>
      <c r="HM199" s="238"/>
      <c r="HN199" s="237"/>
      <c r="HO199" s="237"/>
      <c r="HP199" s="237"/>
      <c r="HQ199" s="237"/>
      <c r="HR199" s="237"/>
      <c r="HS199" s="237"/>
      <c r="HT199" s="237"/>
      <c r="HU199" s="237"/>
      <c r="HV199" s="237"/>
      <c r="HW199" s="237"/>
      <c r="HX199" s="237"/>
      <c r="HY199" s="237"/>
      <c r="HZ199" s="237"/>
      <c r="IA199" s="237"/>
      <c r="IB199" s="239"/>
      <c r="IC199" s="240"/>
      <c r="IE199" s="237"/>
      <c r="IF199" s="238"/>
      <c r="IG199" s="238"/>
      <c r="IH199" s="238"/>
      <c r="II199" s="238"/>
      <c r="IJ199" s="238"/>
      <c r="IK199" s="238"/>
      <c r="IL199" s="238"/>
      <c r="IM199" s="238"/>
      <c r="IN199" s="238"/>
      <c r="IO199" s="238"/>
      <c r="IP199" s="238"/>
      <c r="IQ199" s="238"/>
      <c r="IR199" s="238"/>
      <c r="IS199" s="238"/>
      <c r="IT199" s="238"/>
      <c r="IU199" s="238"/>
      <c r="IV199" s="238"/>
      <c r="IW199" s="238"/>
      <c r="IX199" s="239"/>
      <c r="IY199" s="240"/>
      <c r="JA199" s="237"/>
      <c r="JB199" s="238"/>
      <c r="JC199" s="238"/>
      <c r="JD199" s="238"/>
      <c r="JE199" s="237"/>
      <c r="JF199" s="237"/>
      <c r="JG199" s="237"/>
      <c r="JH199" s="237"/>
      <c r="JI199" s="237"/>
      <c r="JJ199" s="237"/>
      <c r="JK199" s="237"/>
      <c r="JL199" s="237"/>
      <c r="JM199" s="237"/>
      <c r="JN199" s="237"/>
      <c r="JO199" s="237"/>
      <c r="JP199" s="237"/>
      <c r="JQ199" s="237"/>
      <c r="JR199" s="237"/>
      <c r="JS199" s="239"/>
      <c r="JT199" s="240"/>
      <c r="JU199" s="240"/>
      <c r="JV199" s="240"/>
      <c r="JW199" s="240"/>
      <c r="JX199" s="240"/>
      <c r="JY199" s="240"/>
      <c r="JZ199" s="240"/>
      <c r="KA199" s="240"/>
      <c r="KB199" s="240"/>
    </row>
    <row r="200" spans="152:288" ht="24.75" customHeight="1" x14ac:dyDescent="0.3">
      <c r="EV200" s="237"/>
      <c r="EW200" s="238"/>
      <c r="EX200" s="238"/>
      <c r="EY200" s="238"/>
      <c r="EZ200" s="238"/>
      <c r="FA200" s="238"/>
      <c r="FB200" s="238"/>
      <c r="FC200" s="238"/>
      <c r="FD200" s="238"/>
      <c r="FE200" s="238"/>
      <c r="FF200" s="238"/>
      <c r="FG200" s="238"/>
      <c r="FH200" s="238"/>
      <c r="FI200" s="238"/>
      <c r="FJ200" s="238"/>
      <c r="FK200" s="238"/>
      <c r="FL200" s="238"/>
      <c r="FM200" s="238"/>
      <c r="FN200" s="238"/>
      <c r="FO200" s="239"/>
      <c r="FP200" s="240"/>
      <c r="FR200" s="237"/>
      <c r="FS200" s="238"/>
      <c r="FT200" s="238"/>
      <c r="FU200" s="238"/>
      <c r="FV200" s="237"/>
      <c r="FW200" s="237"/>
      <c r="FX200" s="237"/>
      <c r="FY200" s="237"/>
      <c r="FZ200" s="237"/>
      <c r="GA200" s="237"/>
      <c r="GB200" s="237"/>
      <c r="GC200" s="237"/>
      <c r="GD200" s="237"/>
      <c r="GE200" s="237"/>
      <c r="GF200" s="237"/>
      <c r="GG200" s="237"/>
      <c r="GH200" s="237"/>
      <c r="GI200" s="237"/>
      <c r="GJ200" s="237"/>
      <c r="GK200" s="239"/>
      <c r="GL200" s="240"/>
      <c r="GN200" s="237"/>
      <c r="GO200" s="238"/>
      <c r="GP200" s="238"/>
      <c r="GQ200" s="238"/>
      <c r="GR200" s="237"/>
      <c r="GS200" s="237"/>
      <c r="GT200" s="237"/>
      <c r="GU200" s="237"/>
      <c r="GV200" s="237"/>
      <c r="GW200" s="237"/>
      <c r="GX200" s="237"/>
      <c r="GY200" s="237"/>
      <c r="GZ200" s="237"/>
      <c r="HA200" s="237"/>
      <c r="HB200" s="237"/>
      <c r="HC200" s="237"/>
      <c r="HD200" s="237"/>
      <c r="HE200" s="237"/>
      <c r="HF200" s="237"/>
      <c r="HG200" s="239"/>
      <c r="HH200" s="240"/>
      <c r="HJ200" s="237"/>
      <c r="HK200" s="238"/>
      <c r="HL200" s="238"/>
      <c r="HM200" s="238"/>
      <c r="HN200" s="237"/>
      <c r="HO200" s="237"/>
      <c r="HP200" s="237"/>
      <c r="HQ200" s="237"/>
      <c r="HR200" s="237"/>
      <c r="HS200" s="237"/>
      <c r="HT200" s="237"/>
      <c r="HU200" s="237"/>
      <c r="HV200" s="237"/>
      <c r="HW200" s="237"/>
      <c r="HX200" s="237"/>
      <c r="HY200" s="237"/>
      <c r="HZ200" s="237"/>
      <c r="IA200" s="237"/>
      <c r="IB200" s="239"/>
      <c r="IC200" s="240"/>
      <c r="IE200" s="237"/>
      <c r="IF200" s="238"/>
      <c r="IG200" s="238"/>
      <c r="IH200" s="238"/>
      <c r="II200" s="238"/>
      <c r="IJ200" s="238"/>
      <c r="IK200" s="238"/>
      <c r="IL200" s="238"/>
      <c r="IM200" s="238"/>
      <c r="IN200" s="238"/>
      <c r="IO200" s="238"/>
      <c r="IP200" s="238"/>
      <c r="IQ200" s="238"/>
      <c r="IR200" s="238"/>
      <c r="IS200" s="238"/>
      <c r="IT200" s="238"/>
      <c r="IU200" s="238"/>
      <c r="IV200" s="238"/>
      <c r="IW200" s="238"/>
      <c r="IX200" s="239"/>
      <c r="IY200" s="240"/>
      <c r="JA200" s="237"/>
      <c r="JB200" s="238"/>
      <c r="JC200" s="238"/>
      <c r="JD200" s="238"/>
      <c r="JE200" s="237"/>
      <c r="JF200" s="237"/>
      <c r="JG200" s="237"/>
      <c r="JH200" s="237"/>
      <c r="JI200" s="237"/>
      <c r="JJ200" s="237"/>
      <c r="JK200" s="237"/>
      <c r="JL200" s="237"/>
      <c r="JM200" s="237"/>
      <c r="JN200" s="237"/>
      <c r="JO200" s="237"/>
      <c r="JP200" s="237"/>
      <c r="JQ200" s="237"/>
      <c r="JR200" s="237"/>
      <c r="JS200" s="239"/>
      <c r="JT200" s="240"/>
      <c r="JU200" s="240"/>
      <c r="JV200" s="240"/>
      <c r="JW200" s="240"/>
      <c r="JX200" s="240"/>
      <c r="JY200" s="240"/>
      <c r="JZ200" s="240"/>
      <c r="KA200" s="240"/>
      <c r="KB200" s="240"/>
    </row>
    <row r="201" spans="152:288" ht="24.75" customHeight="1" x14ac:dyDescent="0.3">
      <c r="EV201" s="237"/>
      <c r="EW201" s="238"/>
      <c r="EX201" s="238"/>
      <c r="EY201" s="238"/>
      <c r="EZ201" s="238"/>
      <c r="FA201" s="238"/>
      <c r="FB201" s="238"/>
      <c r="FC201" s="238"/>
      <c r="FD201" s="238"/>
      <c r="FE201" s="238"/>
      <c r="FF201" s="238"/>
      <c r="FG201" s="238"/>
      <c r="FH201" s="238"/>
      <c r="FI201" s="238"/>
      <c r="FJ201" s="238"/>
      <c r="FK201" s="238"/>
      <c r="FL201" s="238"/>
      <c r="FM201" s="238"/>
      <c r="FN201" s="238"/>
      <c r="FO201" s="239"/>
      <c r="FP201" s="240"/>
      <c r="FR201" s="237"/>
      <c r="FS201" s="238"/>
      <c r="FT201" s="238"/>
      <c r="FU201" s="238"/>
      <c r="FV201" s="237"/>
      <c r="FW201" s="237"/>
      <c r="FX201" s="237"/>
      <c r="FY201" s="237"/>
      <c r="FZ201" s="237"/>
      <c r="GA201" s="237"/>
      <c r="GB201" s="237"/>
      <c r="GC201" s="237"/>
      <c r="GD201" s="237"/>
      <c r="GE201" s="237"/>
      <c r="GF201" s="237"/>
      <c r="GG201" s="237"/>
      <c r="GH201" s="237"/>
      <c r="GI201" s="237"/>
      <c r="GJ201" s="237"/>
      <c r="GK201" s="239"/>
      <c r="GL201" s="240"/>
      <c r="GN201" s="237"/>
      <c r="GO201" s="238"/>
      <c r="GP201" s="238"/>
      <c r="GQ201" s="238"/>
      <c r="GR201" s="237"/>
      <c r="GS201" s="237"/>
      <c r="GT201" s="237"/>
      <c r="GU201" s="237"/>
      <c r="GV201" s="237"/>
      <c r="GW201" s="237"/>
      <c r="GX201" s="237"/>
      <c r="GY201" s="237"/>
      <c r="GZ201" s="237"/>
      <c r="HA201" s="237"/>
      <c r="HB201" s="237"/>
      <c r="HC201" s="237"/>
      <c r="HD201" s="237"/>
      <c r="HE201" s="237"/>
      <c r="HF201" s="237"/>
      <c r="HG201" s="239"/>
      <c r="HH201" s="240"/>
      <c r="HJ201" s="237"/>
      <c r="HK201" s="238"/>
      <c r="HL201" s="238"/>
      <c r="HM201" s="238"/>
      <c r="HN201" s="237"/>
      <c r="HO201" s="237"/>
      <c r="HP201" s="237"/>
      <c r="HQ201" s="237"/>
      <c r="HR201" s="237"/>
      <c r="HS201" s="237"/>
      <c r="HT201" s="237"/>
      <c r="HU201" s="237"/>
      <c r="HV201" s="237"/>
      <c r="HW201" s="237"/>
      <c r="HX201" s="237"/>
      <c r="HY201" s="237"/>
      <c r="HZ201" s="237"/>
      <c r="IA201" s="237"/>
      <c r="IB201" s="239"/>
      <c r="IC201" s="240"/>
      <c r="IE201" s="237"/>
      <c r="IF201" s="238"/>
      <c r="IG201" s="238"/>
      <c r="IH201" s="238"/>
      <c r="II201" s="238"/>
      <c r="IJ201" s="238"/>
      <c r="IK201" s="238"/>
      <c r="IL201" s="238"/>
      <c r="IM201" s="238"/>
      <c r="IN201" s="238"/>
      <c r="IO201" s="238"/>
      <c r="IP201" s="238"/>
      <c r="IQ201" s="238"/>
      <c r="IR201" s="238"/>
      <c r="IS201" s="238"/>
      <c r="IT201" s="238"/>
      <c r="IU201" s="238"/>
      <c r="IV201" s="238"/>
      <c r="IW201" s="238"/>
      <c r="IX201" s="239"/>
      <c r="IY201" s="240"/>
      <c r="JA201" s="237"/>
      <c r="JB201" s="238"/>
      <c r="JC201" s="238"/>
      <c r="JD201" s="238"/>
      <c r="JE201" s="237"/>
      <c r="JF201" s="237"/>
      <c r="JG201" s="237"/>
      <c r="JH201" s="237"/>
      <c r="JI201" s="237"/>
      <c r="JJ201" s="237"/>
      <c r="JK201" s="237"/>
      <c r="JL201" s="237"/>
      <c r="JM201" s="237"/>
      <c r="JN201" s="237"/>
      <c r="JO201" s="237"/>
      <c r="JP201" s="237"/>
      <c r="JQ201" s="237"/>
      <c r="JR201" s="237"/>
      <c r="JS201" s="239"/>
      <c r="JT201" s="240"/>
      <c r="JU201" s="240"/>
      <c r="JV201" s="240"/>
      <c r="JW201" s="240"/>
      <c r="JX201" s="240"/>
      <c r="JY201" s="240"/>
      <c r="JZ201" s="240"/>
      <c r="KA201" s="240"/>
      <c r="KB201" s="240"/>
    </row>
    <row r="202" spans="152:288" ht="24.75" customHeight="1" x14ac:dyDescent="0.3">
      <c r="EV202" s="237"/>
      <c r="EW202" s="238"/>
      <c r="EX202" s="238"/>
      <c r="EY202" s="238"/>
      <c r="EZ202" s="238"/>
      <c r="FA202" s="238"/>
      <c r="FB202" s="238"/>
      <c r="FC202" s="238"/>
      <c r="FD202" s="238"/>
      <c r="FE202" s="238"/>
      <c r="FF202" s="238"/>
      <c r="FG202" s="238"/>
      <c r="FH202" s="238"/>
      <c r="FI202" s="238"/>
      <c r="FJ202" s="238"/>
      <c r="FK202" s="238"/>
      <c r="FL202" s="238"/>
      <c r="FM202" s="238"/>
      <c r="FN202" s="238"/>
      <c r="FO202" s="239"/>
      <c r="FP202" s="240"/>
      <c r="FR202" s="237"/>
      <c r="FS202" s="238"/>
      <c r="FT202" s="238"/>
      <c r="FU202" s="238"/>
      <c r="FV202" s="237"/>
      <c r="FW202" s="237"/>
      <c r="FX202" s="237"/>
      <c r="FY202" s="237"/>
      <c r="FZ202" s="237"/>
      <c r="GA202" s="237"/>
      <c r="GB202" s="237"/>
      <c r="GC202" s="237"/>
      <c r="GD202" s="237"/>
      <c r="GE202" s="237"/>
      <c r="GF202" s="237"/>
      <c r="GG202" s="237"/>
      <c r="GH202" s="237"/>
      <c r="GI202" s="237"/>
      <c r="GJ202" s="237"/>
      <c r="GK202" s="239"/>
      <c r="GL202" s="240"/>
      <c r="GN202" s="237"/>
      <c r="GO202" s="238"/>
      <c r="GP202" s="238"/>
      <c r="GQ202" s="238"/>
      <c r="GR202" s="237"/>
      <c r="GS202" s="237"/>
      <c r="GT202" s="237"/>
      <c r="GU202" s="237"/>
      <c r="GV202" s="237"/>
      <c r="GW202" s="237"/>
      <c r="GX202" s="237"/>
      <c r="GY202" s="237"/>
      <c r="GZ202" s="237"/>
      <c r="HA202" s="237"/>
      <c r="HB202" s="237"/>
      <c r="HC202" s="237"/>
      <c r="HD202" s="237"/>
      <c r="HE202" s="237"/>
      <c r="HF202" s="237"/>
      <c r="HG202" s="239"/>
      <c r="HH202" s="240"/>
      <c r="HJ202" s="237"/>
      <c r="HK202" s="238"/>
      <c r="HL202" s="238"/>
      <c r="HM202" s="238"/>
      <c r="HN202" s="237"/>
      <c r="HO202" s="237"/>
      <c r="HP202" s="237"/>
      <c r="HQ202" s="237"/>
      <c r="HR202" s="237"/>
      <c r="HS202" s="237"/>
      <c r="HT202" s="237"/>
      <c r="HU202" s="237"/>
      <c r="HV202" s="237"/>
      <c r="HW202" s="237"/>
      <c r="HX202" s="237"/>
      <c r="HY202" s="237"/>
      <c r="HZ202" s="237"/>
      <c r="IA202" s="237"/>
      <c r="IB202" s="239"/>
      <c r="IC202" s="240"/>
      <c r="IE202" s="237"/>
      <c r="IF202" s="238"/>
      <c r="IG202" s="238"/>
      <c r="IH202" s="238"/>
      <c r="II202" s="238"/>
      <c r="IJ202" s="238"/>
      <c r="IK202" s="238"/>
      <c r="IL202" s="238"/>
      <c r="IM202" s="238"/>
      <c r="IN202" s="238"/>
      <c r="IO202" s="238"/>
      <c r="IP202" s="238"/>
      <c r="IQ202" s="238"/>
      <c r="IR202" s="238"/>
      <c r="IS202" s="238"/>
      <c r="IT202" s="238"/>
      <c r="IU202" s="238"/>
      <c r="IV202" s="238"/>
      <c r="IW202" s="238"/>
      <c r="IX202" s="239"/>
      <c r="IY202" s="240"/>
      <c r="JA202" s="237"/>
      <c r="JB202" s="238"/>
      <c r="JC202" s="238"/>
      <c r="JD202" s="238"/>
      <c r="JE202" s="237"/>
      <c r="JF202" s="237"/>
      <c r="JG202" s="237"/>
      <c r="JH202" s="237"/>
      <c r="JI202" s="237"/>
      <c r="JJ202" s="237"/>
      <c r="JK202" s="237"/>
      <c r="JL202" s="237"/>
      <c r="JM202" s="237"/>
      <c r="JN202" s="237"/>
      <c r="JO202" s="237"/>
      <c r="JP202" s="237"/>
      <c r="JQ202" s="237"/>
      <c r="JR202" s="237"/>
      <c r="JS202" s="239"/>
      <c r="JT202" s="240"/>
      <c r="JU202" s="240"/>
      <c r="JV202" s="240"/>
      <c r="JW202" s="240"/>
      <c r="JX202" s="240"/>
      <c r="JY202" s="240"/>
      <c r="JZ202" s="240"/>
      <c r="KA202" s="240"/>
      <c r="KB202" s="240"/>
    </row>
    <row r="203" spans="152:288" ht="24.75" customHeight="1" x14ac:dyDescent="0.3">
      <c r="EV203" s="237"/>
      <c r="EW203" s="238"/>
      <c r="EX203" s="238"/>
      <c r="EY203" s="238"/>
      <c r="EZ203" s="238"/>
      <c r="FA203" s="238"/>
      <c r="FB203" s="238"/>
      <c r="FC203" s="238"/>
      <c r="FD203" s="238"/>
      <c r="FE203" s="238"/>
      <c r="FF203" s="238"/>
      <c r="FG203" s="238"/>
      <c r="FH203" s="238"/>
      <c r="FI203" s="238"/>
      <c r="FJ203" s="238"/>
      <c r="FK203" s="238"/>
      <c r="FL203" s="238"/>
      <c r="FM203" s="238"/>
      <c r="FN203" s="238"/>
      <c r="FO203" s="239"/>
      <c r="FP203" s="240"/>
      <c r="FR203" s="237"/>
      <c r="FS203" s="238"/>
      <c r="FT203" s="238"/>
      <c r="FU203" s="238"/>
      <c r="FV203" s="237"/>
      <c r="FW203" s="237"/>
      <c r="FX203" s="237"/>
      <c r="FY203" s="237"/>
      <c r="FZ203" s="237"/>
      <c r="GA203" s="237"/>
      <c r="GB203" s="237"/>
      <c r="GC203" s="237"/>
      <c r="GD203" s="237"/>
      <c r="GE203" s="237"/>
      <c r="GF203" s="237"/>
      <c r="GG203" s="237"/>
      <c r="GH203" s="237"/>
      <c r="GI203" s="237"/>
      <c r="GJ203" s="237"/>
      <c r="GK203" s="239"/>
      <c r="GL203" s="240"/>
      <c r="GN203" s="237"/>
      <c r="GO203" s="238"/>
      <c r="GP203" s="238"/>
      <c r="GQ203" s="238"/>
      <c r="GR203" s="237"/>
      <c r="GS203" s="237"/>
      <c r="GT203" s="237"/>
      <c r="GU203" s="237"/>
      <c r="GV203" s="237"/>
      <c r="GW203" s="237"/>
      <c r="GX203" s="237"/>
      <c r="GY203" s="237"/>
      <c r="GZ203" s="237"/>
      <c r="HA203" s="237"/>
      <c r="HB203" s="237"/>
      <c r="HC203" s="237"/>
      <c r="HD203" s="237"/>
      <c r="HE203" s="237"/>
      <c r="HF203" s="237"/>
      <c r="HG203" s="239"/>
      <c r="HH203" s="240"/>
      <c r="HJ203" s="237"/>
      <c r="HK203" s="238"/>
      <c r="HL203" s="238"/>
      <c r="HM203" s="238"/>
      <c r="HN203" s="237"/>
      <c r="HO203" s="237"/>
      <c r="HP203" s="237"/>
      <c r="HQ203" s="237"/>
      <c r="HR203" s="237"/>
      <c r="HS203" s="237"/>
      <c r="HT203" s="237"/>
      <c r="HU203" s="237"/>
      <c r="HV203" s="237"/>
      <c r="HW203" s="237"/>
      <c r="HX203" s="237"/>
      <c r="HY203" s="237"/>
      <c r="HZ203" s="237"/>
      <c r="IA203" s="237"/>
      <c r="IB203" s="239"/>
      <c r="IC203" s="240"/>
      <c r="IE203" s="237"/>
      <c r="IF203" s="238"/>
      <c r="IG203" s="238"/>
      <c r="IH203" s="238"/>
      <c r="II203" s="238"/>
      <c r="IJ203" s="238"/>
      <c r="IK203" s="238"/>
      <c r="IL203" s="238"/>
      <c r="IM203" s="238"/>
      <c r="IN203" s="238"/>
      <c r="IO203" s="238"/>
      <c r="IP203" s="238"/>
      <c r="IQ203" s="238"/>
      <c r="IR203" s="238"/>
      <c r="IS203" s="238"/>
      <c r="IT203" s="238"/>
      <c r="IU203" s="238"/>
      <c r="IV203" s="238"/>
      <c r="IW203" s="238"/>
      <c r="IX203" s="239"/>
      <c r="IY203" s="240"/>
      <c r="JA203" s="237"/>
      <c r="JB203" s="238"/>
      <c r="JC203" s="238"/>
      <c r="JD203" s="238"/>
      <c r="JE203" s="237"/>
      <c r="JF203" s="237"/>
      <c r="JG203" s="237"/>
      <c r="JH203" s="237"/>
      <c r="JI203" s="237"/>
      <c r="JJ203" s="237"/>
      <c r="JK203" s="237"/>
      <c r="JL203" s="237"/>
      <c r="JM203" s="237"/>
      <c r="JN203" s="237"/>
      <c r="JO203" s="237"/>
      <c r="JP203" s="237"/>
      <c r="JQ203" s="237"/>
      <c r="JR203" s="237"/>
      <c r="JS203" s="239"/>
      <c r="JT203" s="240"/>
      <c r="JU203" s="240"/>
      <c r="JV203" s="240"/>
      <c r="JW203" s="240"/>
      <c r="JX203" s="240"/>
      <c r="JY203" s="240"/>
      <c r="JZ203" s="240"/>
      <c r="KA203" s="240"/>
      <c r="KB203" s="240"/>
    </row>
    <row r="204" spans="152:288" ht="24.75" customHeight="1" x14ac:dyDescent="0.3">
      <c r="EV204" s="237"/>
      <c r="EW204" s="238"/>
      <c r="EX204" s="238"/>
      <c r="EY204" s="238"/>
      <c r="EZ204" s="238"/>
      <c r="FA204" s="238"/>
      <c r="FB204" s="238"/>
      <c r="FC204" s="238"/>
      <c r="FD204" s="238"/>
      <c r="FE204" s="238"/>
      <c r="FF204" s="238"/>
      <c r="FG204" s="238"/>
      <c r="FH204" s="238"/>
      <c r="FI204" s="238"/>
      <c r="FJ204" s="238"/>
      <c r="FK204" s="238"/>
      <c r="FL204" s="238"/>
      <c r="FM204" s="238"/>
      <c r="FN204" s="238"/>
      <c r="FO204" s="239"/>
      <c r="FP204" s="240"/>
      <c r="FR204" s="237"/>
      <c r="FS204" s="238"/>
      <c r="FT204" s="238"/>
      <c r="FU204" s="238"/>
      <c r="FV204" s="237"/>
      <c r="FW204" s="237"/>
      <c r="FX204" s="237"/>
      <c r="FY204" s="237"/>
      <c r="FZ204" s="237"/>
      <c r="GA204" s="237"/>
      <c r="GB204" s="237"/>
      <c r="GC204" s="237"/>
      <c r="GD204" s="237"/>
      <c r="GE204" s="237"/>
      <c r="GF204" s="237"/>
      <c r="GG204" s="237"/>
      <c r="GH204" s="237"/>
      <c r="GI204" s="237"/>
      <c r="GJ204" s="237"/>
      <c r="GK204" s="239"/>
      <c r="GL204" s="240"/>
      <c r="GN204" s="237"/>
      <c r="GO204" s="238"/>
      <c r="GP204" s="238"/>
      <c r="GQ204" s="238"/>
      <c r="GR204" s="237"/>
      <c r="GS204" s="237"/>
      <c r="GT204" s="237"/>
      <c r="GU204" s="237"/>
      <c r="GV204" s="237"/>
      <c r="GW204" s="237"/>
      <c r="GX204" s="237"/>
      <c r="GY204" s="237"/>
      <c r="GZ204" s="237"/>
      <c r="HA204" s="237"/>
      <c r="HB204" s="237"/>
      <c r="HC204" s="237"/>
      <c r="HD204" s="237"/>
      <c r="HE204" s="237"/>
      <c r="HF204" s="237"/>
      <c r="HG204" s="239"/>
      <c r="HH204" s="240"/>
      <c r="HJ204" s="237"/>
      <c r="HK204" s="238"/>
      <c r="HL204" s="238"/>
      <c r="HM204" s="238"/>
      <c r="HN204" s="237"/>
      <c r="HO204" s="237"/>
      <c r="HP204" s="237"/>
      <c r="HQ204" s="237"/>
      <c r="HR204" s="237"/>
      <c r="HS204" s="237"/>
      <c r="HT204" s="237"/>
      <c r="HU204" s="237"/>
      <c r="HV204" s="237"/>
      <c r="HW204" s="237"/>
      <c r="HX204" s="237"/>
      <c r="HY204" s="237"/>
      <c r="HZ204" s="237"/>
      <c r="IA204" s="237"/>
      <c r="IB204" s="239"/>
      <c r="IC204" s="240"/>
      <c r="IE204" s="237"/>
      <c r="IF204" s="238"/>
      <c r="IG204" s="238"/>
      <c r="IH204" s="238"/>
      <c r="II204" s="238"/>
      <c r="IJ204" s="238"/>
      <c r="IK204" s="238"/>
      <c r="IL204" s="238"/>
      <c r="IM204" s="238"/>
      <c r="IN204" s="238"/>
      <c r="IO204" s="238"/>
      <c r="IP204" s="238"/>
      <c r="IQ204" s="238"/>
      <c r="IR204" s="238"/>
      <c r="IS204" s="238"/>
      <c r="IT204" s="238"/>
      <c r="IU204" s="238"/>
      <c r="IV204" s="238"/>
      <c r="IW204" s="238"/>
      <c r="IX204" s="239"/>
      <c r="IY204" s="240"/>
      <c r="JA204" s="237"/>
      <c r="JB204" s="238"/>
      <c r="JC204" s="238"/>
      <c r="JD204" s="238"/>
      <c r="JE204" s="237"/>
      <c r="JF204" s="237"/>
      <c r="JG204" s="237"/>
      <c r="JH204" s="237"/>
      <c r="JI204" s="237"/>
      <c r="JJ204" s="237"/>
      <c r="JK204" s="237"/>
      <c r="JL204" s="237"/>
      <c r="JM204" s="237"/>
      <c r="JN204" s="237"/>
      <c r="JO204" s="237"/>
      <c r="JP204" s="237"/>
      <c r="JQ204" s="237"/>
      <c r="JR204" s="237"/>
      <c r="JS204" s="239"/>
      <c r="JT204" s="240"/>
      <c r="JU204" s="240"/>
      <c r="JV204" s="240"/>
      <c r="JW204" s="240"/>
      <c r="JX204" s="240"/>
      <c r="JY204" s="240"/>
      <c r="JZ204" s="240"/>
      <c r="KA204" s="240"/>
      <c r="KB204" s="240"/>
    </row>
    <row r="205" spans="152:288" ht="24.75" customHeight="1" x14ac:dyDescent="0.3">
      <c r="EV205" s="237"/>
      <c r="EW205" s="238"/>
      <c r="EX205" s="238"/>
      <c r="EY205" s="238"/>
      <c r="EZ205" s="238"/>
      <c r="FA205" s="238"/>
      <c r="FB205" s="238"/>
      <c r="FC205" s="238"/>
      <c r="FD205" s="238"/>
      <c r="FE205" s="238"/>
      <c r="FF205" s="238"/>
      <c r="FG205" s="238"/>
      <c r="FH205" s="238"/>
      <c r="FI205" s="238"/>
      <c r="FJ205" s="238"/>
      <c r="FK205" s="238"/>
      <c r="FL205" s="238"/>
      <c r="FM205" s="238"/>
      <c r="FN205" s="238"/>
      <c r="FO205" s="239"/>
      <c r="FP205" s="240"/>
      <c r="FR205" s="237"/>
      <c r="FS205" s="238"/>
      <c r="FT205" s="238"/>
      <c r="FU205" s="238"/>
      <c r="FV205" s="237"/>
      <c r="FW205" s="237"/>
      <c r="FX205" s="237"/>
      <c r="FY205" s="237"/>
      <c r="FZ205" s="237"/>
      <c r="GA205" s="237"/>
      <c r="GB205" s="237"/>
      <c r="GC205" s="237"/>
      <c r="GD205" s="237"/>
      <c r="GE205" s="237"/>
      <c r="GF205" s="237"/>
      <c r="GG205" s="237"/>
      <c r="GH205" s="237"/>
      <c r="GI205" s="237"/>
      <c r="GJ205" s="237"/>
      <c r="GK205" s="239"/>
      <c r="GL205" s="240"/>
      <c r="GN205" s="237"/>
      <c r="GO205" s="238"/>
      <c r="GP205" s="238"/>
      <c r="GQ205" s="238"/>
      <c r="GR205" s="237"/>
      <c r="GS205" s="237"/>
      <c r="GT205" s="237"/>
      <c r="GU205" s="237"/>
      <c r="GV205" s="237"/>
      <c r="GW205" s="237"/>
      <c r="GX205" s="237"/>
      <c r="GY205" s="237"/>
      <c r="GZ205" s="237"/>
      <c r="HA205" s="237"/>
      <c r="HB205" s="237"/>
      <c r="HC205" s="237"/>
      <c r="HD205" s="237"/>
      <c r="HE205" s="237"/>
      <c r="HF205" s="237"/>
      <c r="HG205" s="239"/>
      <c r="HH205" s="240"/>
      <c r="HJ205" s="237"/>
      <c r="HK205" s="238"/>
      <c r="HL205" s="238"/>
      <c r="HM205" s="238"/>
      <c r="HN205" s="237"/>
      <c r="HO205" s="237"/>
      <c r="HP205" s="237"/>
      <c r="HQ205" s="237"/>
      <c r="HR205" s="237"/>
      <c r="HS205" s="237"/>
      <c r="HT205" s="237"/>
      <c r="HU205" s="237"/>
      <c r="HV205" s="237"/>
      <c r="HW205" s="237"/>
      <c r="HX205" s="237"/>
      <c r="HY205" s="237"/>
      <c r="HZ205" s="237"/>
      <c r="IA205" s="237"/>
      <c r="IB205" s="239"/>
      <c r="IC205" s="240"/>
      <c r="IE205" s="237"/>
      <c r="IF205" s="238"/>
      <c r="IG205" s="238"/>
      <c r="IH205" s="238"/>
      <c r="II205" s="238"/>
      <c r="IJ205" s="238"/>
      <c r="IK205" s="238"/>
      <c r="IL205" s="238"/>
      <c r="IM205" s="238"/>
      <c r="IN205" s="238"/>
      <c r="IO205" s="238"/>
      <c r="IP205" s="238"/>
      <c r="IQ205" s="238"/>
      <c r="IR205" s="238"/>
      <c r="IS205" s="238"/>
      <c r="IT205" s="238"/>
      <c r="IU205" s="238"/>
      <c r="IV205" s="238"/>
      <c r="IW205" s="238"/>
      <c r="IX205" s="239"/>
      <c r="IY205" s="240"/>
      <c r="JA205" s="237"/>
      <c r="JB205" s="238"/>
      <c r="JC205" s="238"/>
      <c r="JD205" s="238"/>
      <c r="JE205" s="237"/>
      <c r="JF205" s="237"/>
      <c r="JG205" s="237"/>
      <c r="JH205" s="237"/>
      <c r="JI205" s="237"/>
      <c r="JJ205" s="237"/>
      <c r="JK205" s="237"/>
      <c r="JL205" s="237"/>
      <c r="JM205" s="237"/>
      <c r="JN205" s="237"/>
      <c r="JO205" s="237"/>
      <c r="JP205" s="237"/>
      <c r="JQ205" s="237"/>
      <c r="JR205" s="237"/>
      <c r="JS205" s="239"/>
      <c r="JT205" s="240"/>
      <c r="JU205" s="240"/>
      <c r="JV205" s="240"/>
      <c r="JW205" s="240"/>
      <c r="JX205" s="240"/>
      <c r="JY205" s="240"/>
      <c r="JZ205" s="240"/>
      <c r="KA205" s="240"/>
      <c r="KB205" s="240"/>
    </row>
    <row r="206" spans="152:288" ht="24.75" customHeight="1" x14ac:dyDescent="0.3">
      <c r="EV206" s="237"/>
      <c r="EW206" s="238"/>
      <c r="EX206" s="238"/>
      <c r="EY206" s="238"/>
      <c r="EZ206" s="238"/>
      <c r="FA206" s="238"/>
      <c r="FB206" s="238"/>
      <c r="FC206" s="238"/>
      <c r="FD206" s="238"/>
      <c r="FE206" s="238"/>
      <c r="FF206" s="238"/>
      <c r="FG206" s="238"/>
      <c r="FH206" s="238"/>
      <c r="FI206" s="238"/>
      <c r="FJ206" s="238"/>
      <c r="FK206" s="238"/>
      <c r="FL206" s="238"/>
      <c r="FM206" s="238"/>
      <c r="FN206" s="238"/>
      <c r="FO206" s="239"/>
      <c r="FP206" s="240"/>
      <c r="FR206" s="237"/>
      <c r="FS206" s="238"/>
      <c r="FT206" s="238"/>
      <c r="FU206" s="238"/>
      <c r="FV206" s="237"/>
      <c r="FW206" s="237"/>
      <c r="FX206" s="237"/>
      <c r="FY206" s="237"/>
      <c r="FZ206" s="237"/>
      <c r="GA206" s="237"/>
      <c r="GB206" s="237"/>
      <c r="GC206" s="237"/>
      <c r="GD206" s="237"/>
      <c r="GE206" s="237"/>
      <c r="GF206" s="237"/>
      <c r="GG206" s="237"/>
      <c r="GH206" s="237"/>
      <c r="GI206" s="237"/>
      <c r="GJ206" s="237"/>
      <c r="GK206" s="239"/>
      <c r="GL206" s="240"/>
      <c r="GN206" s="237"/>
      <c r="GO206" s="238"/>
      <c r="GP206" s="238"/>
      <c r="GQ206" s="238"/>
      <c r="GR206" s="237"/>
      <c r="GS206" s="237"/>
      <c r="GT206" s="237"/>
      <c r="GU206" s="237"/>
      <c r="GV206" s="237"/>
      <c r="GW206" s="237"/>
      <c r="GX206" s="237"/>
      <c r="GY206" s="237"/>
      <c r="GZ206" s="237"/>
      <c r="HA206" s="237"/>
      <c r="HB206" s="237"/>
      <c r="HC206" s="237"/>
      <c r="HD206" s="237"/>
      <c r="HE206" s="237"/>
      <c r="HF206" s="237"/>
      <c r="HG206" s="239"/>
      <c r="HH206" s="240"/>
      <c r="HJ206" s="237"/>
      <c r="HK206" s="238"/>
      <c r="HL206" s="238"/>
      <c r="HM206" s="238"/>
      <c r="HN206" s="237"/>
      <c r="HO206" s="237"/>
      <c r="HP206" s="237"/>
      <c r="HQ206" s="237"/>
      <c r="HR206" s="237"/>
      <c r="HS206" s="237"/>
      <c r="HT206" s="237"/>
      <c r="HU206" s="237"/>
      <c r="HV206" s="237"/>
      <c r="HW206" s="237"/>
      <c r="HX206" s="237"/>
      <c r="HY206" s="237"/>
      <c r="HZ206" s="237"/>
      <c r="IA206" s="237"/>
      <c r="IB206" s="239"/>
      <c r="IC206" s="240"/>
      <c r="IE206" s="237"/>
      <c r="IF206" s="238"/>
      <c r="IG206" s="238"/>
      <c r="IH206" s="238"/>
      <c r="II206" s="238"/>
      <c r="IJ206" s="238"/>
      <c r="IK206" s="238"/>
      <c r="IL206" s="238"/>
      <c r="IM206" s="238"/>
      <c r="IN206" s="238"/>
      <c r="IO206" s="238"/>
      <c r="IP206" s="238"/>
      <c r="IQ206" s="238"/>
      <c r="IR206" s="238"/>
      <c r="IS206" s="238"/>
      <c r="IT206" s="238"/>
      <c r="IU206" s="238"/>
      <c r="IV206" s="238"/>
      <c r="IW206" s="238"/>
      <c r="IX206" s="239"/>
      <c r="IY206" s="240"/>
      <c r="JA206" s="237"/>
      <c r="JB206" s="238"/>
      <c r="JC206" s="238"/>
      <c r="JD206" s="238"/>
      <c r="JE206" s="237"/>
      <c r="JF206" s="237"/>
      <c r="JG206" s="237"/>
      <c r="JH206" s="237"/>
      <c r="JI206" s="237"/>
      <c r="JJ206" s="237"/>
      <c r="JK206" s="237"/>
      <c r="JL206" s="237"/>
      <c r="JM206" s="237"/>
      <c r="JN206" s="237"/>
      <c r="JO206" s="237"/>
      <c r="JP206" s="237"/>
      <c r="JQ206" s="237"/>
      <c r="JR206" s="237"/>
      <c r="JS206" s="239"/>
      <c r="JT206" s="240"/>
      <c r="JU206" s="240"/>
      <c r="JV206" s="240"/>
      <c r="JW206" s="240"/>
      <c r="JX206" s="240"/>
      <c r="JY206" s="240"/>
      <c r="JZ206" s="240"/>
      <c r="KA206" s="240"/>
      <c r="KB206" s="240"/>
    </row>
    <row r="207" spans="152:288" ht="24.75" customHeight="1" x14ac:dyDescent="0.3">
      <c r="EV207" s="237"/>
      <c r="EW207" s="238"/>
      <c r="EX207" s="238"/>
      <c r="EY207" s="238"/>
      <c r="EZ207" s="238"/>
      <c r="FA207" s="238"/>
      <c r="FB207" s="238"/>
      <c r="FC207" s="238"/>
      <c r="FD207" s="238"/>
      <c r="FE207" s="238"/>
      <c r="FF207" s="238"/>
      <c r="FG207" s="238"/>
      <c r="FH207" s="238"/>
      <c r="FI207" s="238"/>
      <c r="FJ207" s="238"/>
      <c r="FK207" s="238"/>
      <c r="FL207" s="238"/>
      <c r="FM207" s="238"/>
      <c r="FN207" s="238"/>
      <c r="FO207" s="239"/>
      <c r="FP207" s="240"/>
      <c r="FR207" s="237"/>
      <c r="FS207" s="238"/>
      <c r="FT207" s="238"/>
      <c r="FU207" s="238"/>
      <c r="FV207" s="237"/>
      <c r="FW207" s="237"/>
      <c r="FX207" s="237"/>
      <c r="FY207" s="237"/>
      <c r="FZ207" s="237"/>
      <c r="GA207" s="237"/>
      <c r="GB207" s="237"/>
      <c r="GC207" s="237"/>
      <c r="GD207" s="237"/>
      <c r="GE207" s="237"/>
      <c r="GF207" s="237"/>
      <c r="GG207" s="237"/>
      <c r="GH207" s="237"/>
      <c r="GI207" s="237"/>
      <c r="GJ207" s="237"/>
      <c r="GK207" s="239"/>
      <c r="GL207" s="240"/>
      <c r="GN207" s="237"/>
      <c r="GO207" s="238"/>
      <c r="GP207" s="238"/>
      <c r="GQ207" s="238"/>
      <c r="GR207" s="237"/>
      <c r="GS207" s="237"/>
      <c r="GT207" s="237"/>
      <c r="GU207" s="237"/>
      <c r="GV207" s="237"/>
      <c r="GW207" s="237"/>
      <c r="GX207" s="237"/>
      <c r="GY207" s="237"/>
      <c r="GZ207" s="237"/>
      <c r="HA207" s="237"/>
      <c r="HB207" s="237"/>
      <c r="HC207" s="237"/>
      <c r="HD207" s="237"/>
      <c r="HE207" s="237"/>
      <c r="HF207" s="237"/>
      <c r="HG207" s="239"/>
      <c r="HH207" s="240"/>
      <c r="HJ207" s="237"/>
      <c r="HK207" s="238"/>
      <c r="HL207" s="238"/>
      <c r="HM207" s="238"/>
      <c r="HN207" s="237"/>
      <c r="HO207" s="237"/>
      <c r="HP207" s="237"/>
      <c r="HQ207" s="237"/>
      <c r="HR207" s="237"/>
      <c r="HS207" s="237"/>
      <c r="HT207" s="237"/>
      <c r="HU207" s="237"/>
      <c r="HV207" s="237"/>
      <c r="HW207" s="237"/>
      <c r="HX207" s="237"/>
      <c r="HY207" s="237"/>
      <c r="HZ207" s="237"/>
      <c r="IA207" s="237"/>
      <c r="IB207" s="239"/>
      <c r="IC207" s="240"/>
      <c r="IE207" s="237"/>
      <c r="IF207" s="238"/>
      <c r="IG207" s="238"/>
      <c r="IH207" s="238"/>
      <c r="II207" s="238"/>
      <c r="IJ207" s="238"/>
      <c r="IK207" s="238"/>
      <c r="IL207" s="238"/>
      <c r="IM207" s="238"/>
      <c r="IN207" s="238"/>
      <c r="IO207" s="238"/>
      <c r="IP207" s="238"/>
      <c r="IQ207" s="238"/>
      <c r="IR207" s="238"/>
      <c r="IS207" s="238"/>
      <c r="IT207" s="238"/>
      <c r="IU207" s="238"/>
      <c r="IV207" s="238"/>
      <c r="IW207" s="238"/>
      <c r="IX207" s="239"/>
      <c r="IY207" s="240"/>
      <c r="JA207" s="237"/>
      <c r="JB207" s="238"/>
      <c r="JC207" s="238"/>
      <c r="JD207" s="238"/>
      <c r="JE207" s="237"/>
      <c r="JF207" s="237"/>
      <c r="JG207" s="237"/>
      <c r="JH207" s="237"/>
      <c r="JI207" s="237"/>
      <c r="JJ207" s="237"/>
      <c r="JK207" s="237"/>
      <c r="JL207" s="237"/>
      <c r="JM207" s="237"/>
      <c r="JN207" s="237"/>
      <c r="JO207" s="237"/>
      <c r="JP207" s="237"/>
      <c r="JQ207" s="237"/>
      <c r="JR207" s="237"/>
      <c r="JS207" s="239"/>
      <c r="JT207" s="240"/>
      <c r="JU207" s="240"/>
      <c r="JV207" s="240"/>
      <c r="JW207" s="240"/>
      <c r="JX207" s="240"/>
      <c r="JY207" s="240"/>
      <c r="JZ207" s="240"/>
      <c r="KA207" s="240"/>
      <c r="KB207" s="240"/>
    </row>
    <row r="208" spans="152:288" ht="24.75" customHeight="1" x14ac:dyDescent="0.3">
      <c r="EV208" s="237"/>
      <c r="EW208" s="238"/>
      <c r="EX208" s="238"/>
      <c r="EY208" s="238"/>
      <c r="EZ208" s="238"/>
      <c r="FA208" s="238"/>
      <c r="FB208" s="238"/>
      <c r="FC208" s="238"/>
      <c r="FD208" s="238"/>
      <c r="FE208" s="238"/>
      <c r="FF208" s="238"/>
      <c r="FG208" s="238"/>
      <c r="FH208" s="238"/>
      <c r="FI208" s="238"/>
      <c r="FJ208" s="238"/>
      <c r="FK208" s="238"/>
      <c r="FL208" s="238"/>
      <c r="FM208" s="238"/>
      <c r="FN208" s="238"/>
      <c r="FO208" s="239"/>
      <c r="FP208" s="240"/>
      <c r="FR208" s="237"/>
      <c r="FS208" s="238"/>
      <c r="FT208" s="238"/>
      <c r="FU208" s="238"/>
      <c r="FV208" s="237"/>
      <c r="FW208" s="237"/>
      <c r="FX208" s="237"/>
      <c r="FY208" s="237"/>
      <c r="FZ208" s="237"/>
      <c r="GA208" s="237"/>
      <c r="GB208" s="237"/>
      <c r="GC208" s="237"/>
      <c r="GD208" s="237"/>
      <c r="GE208" s="237"/>
      <c r="GF208" s="237"/>
      <c r="GG208" s="237"/>
      <c r="GH208" s="237"/>
      <c r="GI208" s="237"/>
      <c r="GJ208" s="237"/>
      <c r="GK208" s="239"/>
      <c r="GL208" s="240"/>
      <c r="GN208" s="237"/>
      <c r="GO208" s="238"/>
      <c r="GP208" s="238"/>
      <c r="GQ208" s="238"/>
      <c r="GR208" s="237"/>
      <c r="GS208" s="237"/>
      <c r="GT208" s="237"/>
      <c r="GU208" s="237"/>
      <c r="GV208" s="237"/>
      <c r="GW208" s="237"/>
      <c r="GX208" s="237"/>
      <c r="GY208" s="237"/>
      <c r="GZ208" s="237"/>
      <c r="HA208" s="237"/>
      <c r="HB208" s="237"/>
      <c r="HC208" s="237"/>
      <c r="HD208" s="237"/>
      <c r="HE208" s="237"/>
      <c r="HF208" s="237"/>
      <c r="HG208" s="239"/>
      <c r="HH208" s="240"/>
      <c r="HJ208" s="237"/>
      <c r="HK208" s="238"/>
      <c r="HL208" s="238"/>
      <c r="HM208" s="238"/>
      <c r="HN208" s="237"/>
      <c r="HO208" s="237"/>
      <c r="HP208" s="237"/>
      <c r="HQ208" s="237"/>
      <c r="HR208" s="237"/>
      <c r="HS208" s="237"/>
      <c r="HT208" s="237"/>
      <c r="HU208" s="237"/>
      <c r="HV208" s="237"/>
      <c r="HW208" s="237"/>
      <c r="HX208" s="237"/>
      <c r="HY208" s="237"/>
      <c r="HZ208" s="237"/>
      <c r="IA208" s="237"/>
      <c r="IB208" s="239"/>
      <c r="IC208" s="240"/>
      <c r="IE208" s="237"/>
      <c r="IF208" s="238"/>
      <c r="IG208" s="238"/>
      <c r="IH208" s="238"/>
      <c r="II208" s="238"/>
      <c r="IJ208" s="238"/>
      <c r="IK208" s="238"/>
      <c r="IL208" s="238"/>
      <c r="IM208" s="238"/>
      <c r="IN208" s="238"/>
      <c r="IO208" s="238"/>
      <c r="IP208" s="238"/>
      <c r="IQ208" s="238"/>
      <c r="IR208" s="238"/>
      <c r="IS208" s="238"/>
      <c r="IT208" s="238"/>
      <c r="IU208" s="238"/>
      <c r="IV208" s="238"/>
      <c r="IW208" s="238"/>
      <c r="IX208" s="239"/>
      <c r="IY208" s="240"/>
      <c r="JA208" s="237"/>
      <c r="JB208" s="238"/>
      <c r="JC208" s="238"/>
      <c r="JD208" s="238"/>
      <c r="JE208" s="237"/>
      <c r="JF208" s="237"/>
      <c r="JG208" s="237"/>
      <c r="JH208" s="237"/>
      <c r="JI208" s="237"/>
      <c r="JJ208" s="237"/>
      <c r="JK208" s="237"/>
      <c r="JL208" s="237"/>
      <c r="JM208" s="237"/>
      <c r="JN208" s="237"/>
      <c r="JO208" s="237"/>
      <c r="JP208" s="237"/>
      <c r="JQ208" s="237"/>
      <c r="JR208" s="237"/>
      <c r="JS208" s="239"/>
      <c r="JT208" s="240"/>
      <c r="JU208" s="240"/>
      <c r="JV208" s="240"/>
      <c r="JW208" s="240"/>
      <c r="JX208" s="240"/>
      <c r="JY208" s="240"/>
      <c r="JZ208" s="240"/>
      <c r="KA208" s="240"/>
      <c r="KB208" s="240"/>
    </row>
    <row r="209" spans="152:288" ht="24.75" customHeight="1" x14ac:dyDescent="0.3">
      <c r="EV209" s="237"/>
      <c r="EW209" s="238"/>
      <c r="EX209" s="238"/>
      <c r="EY209" s="238"/>
      <c r="EZ209" s="238"/>
      <c r="FA209" s="238"/>
      <c r="FB209" s="238"/>
      <c r="FC209" s="238"/>
      <c r="FD209" s="238"/>
      <c r="FE209" s="238"/>
      <c r="FF209" s="238"/>
      <c r="FG209" s="238"/>
      <c r="FH209" s="238"/>
      <c r="FI209" s="238"/>
      <c r="FJ209" s="238"/>
      <c r="FK209" s="238"/>
      <c r="FL209" s="238"/>
      <c r="FM209" s="238"/>
      <c r="FN209" s="238"/>
      <c r="FO209" s="239"/>
      <c r="FP209" s="240"/>
      <c r="FR209" s="237"/>
      <c r="FS209" s="238"/>
      <c r="FT209" s="238"/>
      <c r="FU209" s="238"/>
      <c r="FV209" s="237"/>
      <c r="FW209" s="237"/>
      <c r="FX209" s="237"/>
      <c r="FY209" s="237"/>
      <c r="FZ209" s="237"/>
      <c r="GA209" s="237"/>
      <c r="GB209" s="237"/>
      <c r="GC209" s="237"/>
      <c r="GD209" s="237"/>
      <c r="GE209" s="237"/>
      <c r="GF209" s="237"/>
      <c r="GG209" s="237"/>
      <c r="GH209" s="237"/>
      <c r="GI209" s="237"/>
      <c r="GJ209" s="237"/>
      <c r="GK209" s="239"/>
      <c r="GL209" s="240"/>
      <c r="GN209" s="237"/>
      <c r="GO209" s="238"/>
      <c r="GP209" s="238"/>
      <c r="GQ209" s="238"/>
      <c r="GR209" s="237"/>
      <c r="GS209" s="237"/>
      <c r="GT209" s="237"/>
      <c r="GU209" s="237"/>
      <c r="GV209" s="237"/>
      <c r="GW209" s="237"/>
      <c r="GX209" s="237"/>
      <c r="GY209" s="237"/>
      <c r="GZ209" s="237"/>
      <c r="HA209" s="237"/>
      <c r="HB209" s="237"/>
      <c r="HC209" s="237"/>
      <c r="HD209" s="237"/>
      <c r="HE209" s="237"/>
      <c r="HF209" s="237"/>
      <c r="HG209" s="239"/>
      <c r="HH209" s="240"/>
      <c r="HJ209" s="237"/>
      <c r="HK209" s="238"/>
      <c r="HL209" s="238"/>
      <c r="HM209" s="238"/>
      <c r="HN209" s="237"/>
      <c r="HO209" s="237"/>
      <c r="HP209" s="237"/>
      <c r="HQ209" s="237"/>
      <c r="HR209" s="237"/>
      <c r="HS209" s="237"/>
      <c r="HT209" s="237"/>
      <c r="HU209" s="237"/>
      <c r="HV209" s="237"/>
      <c r="HW209" s="237"/>
      <c r="HX209" s="237"/>
      <c r="HY209" s="237"/>
      <c r="HZ209" s="237"/>
      <c r="IA209" s="237"/>
      <c r="IB209" s="239"/>
      <c r="IC209" s="240"/>
      <c r="IE209" s="237"/>
      <c r="IF209" s="238"/>
      <c r="IG209" s="238"/>
      <c r="IH209" s="238"/>
      <c r="II209" s="238"/>
      <c r="IJ209" s="238"/>
      <c r="IK209" s="238"/>
      <c r="IL209" s="238"/>
      <c r="IM209" s="238"/>
      <c r="IN209" s="238"/>
      <c r="IO209" s="238"/>
      <c r="IP209" s="238"/>
      <c r="IQ209" s="238"/>
      <c r="IR209" s="238"/>
      <c r="IS209" s="238"/>
      <c r="IT209" s="238"/>
      <c r="IU209" s="238"/>
      <c r="IV209" s="238"/>
      <c r="IW209" s="238"/>
      <c r="IX209" s="239"/>
      <c r="IY209" s="240"/>
      <c r="JA209" s="237"/>
      <c r="JB209" s="238"/>
      <c r="JC209" s="238"/>
      <c r="JD209" s="238"/>
      <c r="JE209" s="237"/>
      <c r="JF209" s="237"/>
      <c r="JG209" s="237"/>
      <c r="JH209" s="237"/>
      <c r="JI209" s="237"/>
      <c r="JJ209" s="237"/>
      <c r="JK209" s="237"/>
      <c r="JL209" s="237"/>
      <c r="JM209" s="237"/>
      <c r="JN209" s="237"/>
      <c r="JO209" s="237"/>
      <c r="JP209" s="237"/>
      <c r="JQ209" s="237"/>
      <c r="JR209" s="237"/>
      <c r="JS209" s="239"/>
      <c r="JT209" s="240"/>
      <c r="JU209" s="240"/>
      <c r="JV209" s="240"/>
      <c r="JW209" s="240"/>
      <c r="JX209" s="240"/>
      <c r="JY209" s="240"/>
      <c r="JZ209" s="240"/>
      <c r="KA209" s="240"/>
      <c r="KB209" s="240"/>
    </row>
    <row r="210" spans="152:288" ht="24.75" customHeight="1" x14ac:dyDescent="0.3">
      <c r="EV210" s="237"/>
      <c r="EW210" s="238"/>
      <c r="EX210" s="238"/>
      <c r="EY210" s="238"/>
      <c r="EZ210" s="238"/>
      <c r="FA210" s="238"/>
      <c r="FB210" s="238"/>
      <c r="FC210" s="238"/>
      <c r="FD210" s="238"/>
      <c r="FE210" s="238"/>
      <c r="FF210" s="238"/>
      <c r="FG210" s="238"/>
      <c r="FH210" s="238"/>
      <c r="FI210" s="238"/>
      <c r="FJ210" s="238"/>
      <c r="FK210" s="238"/>
      <c r="FL210" s="238"/>
      <c r="FM210" s="238"/>
      <c r="FN210" s="238"/>
      <c r="FO210" s="239"/>
      <c r="FP210" s="240"/>
      <c r="FR210" s="237"/>
      <c r="FS210" s="238"/>
      <c r="FT210" s="238"/>
      <c r="FU210" s="238"/>
      <c r="FV210" s="237"/>
      <c r="FW210" s="237"/>
      <c r="FX210" s="237"/>
      <c r="FY210" s="237"/>
      <c r="FZ210" s="237"/>
      <c r="GA210" s="237"/>
      <c r="GB210" s="237"/>
      <c r="GC210" s="237"/>
      <c r="GD210" s="237"/>
      <c r="GE210" s="237"/>
      <c r="GF210" s="237"/>
      <c r="GG210" s="237"/>
      <c r="GH210" s="237"/>
      <c r="GI210" s="237"/>
      <c r="GJ210" s="237"/>
      <c r="GK210" s="239"/>
      <c r="GL210" s="240"/>
      <c r="GN210" s="237"/>
      <c r="GO210" s="238"/>
      <c r="GP210" s="238"/>
      <c r="GQ210" s="238"/>
      <c r="GR210" s="237"/>
      <c r="GS210" s="237"/>
      <c r="GT210" s="237"/>
      <c r="GU210" s="237"/>
      <c r="GV210" s="237"/>
      <c r="GW210" s="237"/>
      <c r="GX210" s="237"/>
      <c r="GY210" s="237"/>
      <c r="GZ210" s="237"/>
      <c r="HA210" s="237"/>
      <c r="HB210" s="237"/>
      <c r="HC210" s="237"/>
      <c r="HD210" s="237"/>
      <c r="HE210" s="237"/>
      <c r="HF210" s="237"/>
      <c r="HG210" s="239"/>
      <c r="HH210" s="240"/>
      <c r="HJ210" s="237"/>
      <c r="HK210" s="238"/>
      <c r="HL210" s="238"/>
      <c r="HM210" s="238"/>
      <c r="HN210" s="237"/>
      <c r="HO210" s="237"/>
      <c r="HP210" s="237"/>
      <c r="HQ210" s="237"/>
      <c r="HR210" s="237"/>
      <c r="HS210" s="237"/>
      <c r="HT210" s="237"/>
      <c r="HU210" s="237"/>
      <c r="HV210" s="237"/>
      <c r="HW210" s="237"/>
      <c r="HX210" s="237"/>
      <c r="HY210" s="237"/>
      <c r="HZ210" s="237"/>
      <c r="IA210" s="237"/>
      <c r="IB210" s="239"/>
      <c r="IC210" s="240"/>
      <c r="IE210" s="237"/>
      <c r="IF210" s="238"/>
      <c r="IG210" s="238"/>
      <c r="IH210" s="238"/>
      <c r="II210" s="238"/>
      <c r="IJ210" s="238"/>
      <c r="IK210" s="238"/>
      <c r="IL210" s="238"/>
      <c r="IM210" s="238"/>
      <c r="IN210" s="238"/>
      <c r="IO210" s="238"/>
      <c r="IP210" s="238"/>
      <c r="IQ210" s="238"/>
      <c r="IR210" s="238"/>
      <c r="IS210" s="238"/>
      <c r="IT210" s="238"/>
      <c r="IU210" s="238"/>
      <c r="IV210" s="238"/>
      <c r="IW210" s="238"/>
      <c r="IX210" s="239"/>
      <c r="IY210" s="240"/>
      <c r="JA210" s="237"/>
      <c r="JB210" s="238"/>
      <c r="JC210" s="238"/>
      <c r="JD210" s="238"/>
      <c r="JE210" s="237"/>
      <c r="JF210" s="237"/>
      <c r="JG210" s="237"/>
      <c r="JH210" s="237"/>
      <c r="JI210" s="237"/>
      <c r="JJ210" s="237"/>
      <c r="JK210" s="237"/>
      <c r="JL210" s="237"/>
      <c r="JM210" s="237"/>
      <c r="JN210" s="237"/>
      <c r="JO210" s="237"/>
      <c r="JP210" s="237"/>
      <c r="JQ210" s="237"/>
      <c r="JR210" s="237"/>
      <c r="JS210" s="239"/>
      <c r="JT210" s="240"/>
      <c r="JU210" s="240"/>
      <c r="JV210" s="240"/>
      <c r="JW210" s="240"/>
      <c r="JX210" s="240"/>
      <c r="JY210" s="240"/>
      <c r="JZ210" s="240"/>
      <c r="KA210" s="240"/>
      <c r="KB210" s="240"/>
    </row>
    <row r="211" spans="152:288" ht="24.75" customHeight="1" x14ac:dyDescent="0.3">
      <c r="EV211" s="237"/>
      <c r="EW211" s="238"/>
      <c r="EX211" s="238"/>
      <c r="EY211" s="238"/>
      <c r="EZ211" s="238"/>
      <c r="FA211" s="238"/>
      <c r="FB211" s="238"/>
      <c r="FC211" s="238"/>
      <c r="FD211" s="238"/>
      <c r="FE211" s="238"/>
      <c r="FF211" s="238"/>
      <c r="FG211" s="238"/>
      <c r="FH211" s="238"/>
      <c r="FI211" s="238"/>
      <c r="FJ211" s="238"/>
      <c r="FK211" s="238"/>
      <c r="FL211" s="238"/>
      <c r="FM211" s="238"/>
      <c r="FN211" s="238"/>
      <c r="FO211" s="239"/>
      <c r="FP211" s="240"/>
      <c r="FR211" s="237"/>
      <c r="FS211" s="238"/>
      <c r="FT211" s="238"/>
      <c r="FU211" s="238"/>
      <c r="FV211" s="237"/>
      <c r="FW211" s="237"/>
      <c r="FX211" s="237"/>
      <c r="FY211" s="237"/>
      <c r="FZ211" s="237"/>
      <c r="GA211" s="237"/>
      <c r="GB211" s="237"/>
      <c r="GC211" s="237"/>
      <c r="GD211" s="237"/>
      <c r="GE211" s="237"/>
      <c r="GF211" s="237"/>
      <c r="GG211" s="237"/>
      <c r="GH211" s="237"/>
      <c r="GI211" s="237"/>
      <c r="GJ211" s="237"/>
      <c r="GK211" s="239"/>
      <c r="GL211" s="240"/>
      <c r="GN211" s="237"/>
      <c r="GO211" s="238"/>
      <c r="GP211" s="238"/>
      <c r="GQ211" s="238"/>
      <c r="GR211" s="237"/>
      <c r="GS211" s="237"/>
      <c r="GT211" s="237"/>
      <c r="GU211" s="237"/>
      <c r="GV211" s="237"/>
      <c r="GW211" s="237"/>
      <c r="GX211" s="237"/>
      <c r="GY211" s="237"/>
      <c r="GZ211" s="237"/>
      <c r="HA211" s="237"/>
      <c r="HB211" s="237"/>
      <c r="HC211" s="237"/>
      <c r="HD211" s="237"/>
      <c r="HE211" s="237"/>
      <c r="HF211" s="237"/>
      <c r="HG211" s="239"/>
      <c r="HH211" s="240"/>
      <c r="HJ211" s="237"/>
      <c r="HK211" s="238"/>
      <c r="HL211" s="238"/>
      <c r="HM211" s="238"/>
      <c r="HN211" s="237"/>
      <c r="HO211" s="237"/>
      <c r="HP211" s="237"/>
      <c r="HQ211" s="237"/>
      <c r="HR211" s="237"/>
      <c r="HS211" s="237"/>
      <c r="HT211" s="237"/>
      <c r="HU211" s="237"/>
      <c r="HV211" s="237"/>
      <c r="HW211" s="237"/>
      <c r="HX211" s="237"/>
      <c r="HY211" s="237"/>
      <c r="HZ211" s="237"/>
      <c r="IA211" s="237"/>
      <c r="IB211" s="239"/>
      <c r="IC211" s="240"/>
      <c r="IE211" s="237"/>
      <c r="IF211" s="238"/>
      <c r="IG211" s="238"/>
      <c r="IH211" s="238"/>
      <c r="II211" s="238"/>
      <c r="IJ211" s="238"/>
      <c r="IK211" s="238"/>
      <c r="IL211" s="238"/>
      <c r="IM211" s="238"/>
      <c r="IN211" s="238"/>
      <c r="IO211" s="238"/>
      <c r="IP211" s="238"/>
      <c r="IQ211" s="238"/>
      <c r="IR211" s="238"/>
      <c r="IS211" s="238"/>
      <c r="IT211" s="238"/>
      <c r="IU211" s="238"/>
      <c r="IV211" s="238"/>
      <c r="IW211" s="238"/>
      <c r="IX211" s="239"/>
      <c r="IY211" s="240"/>
      <c r="JA211" s="237"/>
      <c r="JB211" s="238"/>
      <c r="JC211" s="238"/>
      <c r="JD211" s="238"/>
      <c r="JE211" s="237"/>
      <c r="JF211" s="237"/>
      <c r="JG211" s="237"/>
      <c r="JH211" s="237"/>
      <c r="JI211" s="237"/>
      <c r="JJ211" s="237"/>
      <c r="JK211" s="237"/>
      <c r="JL211" s="237"/>
      <c r="JM211" s="237"/>
      <c r="JN211" s="237"/>
      <c r="JO211" s="237"/>
      <c r="JP211" s="237"/>
      <c r="JQ211" s="237"/>
      <c r="JR211" s="237"/>
      <c r="JS211" s="239"/>
      <c r="JT211" s="240"/>
      <c r="JU211" s="240"/>
      <c r="JV211" s="240"/>
      <c r="JW211" s="240"/>
      <c r="JX211" s="240"/>
      <c r="JY211" s="240"/>
      <c r="JZ211" s="240"/>
      <c r="KA211" s="240"/>
      <c r="KB211" s="240"/>
    </row>
    <row r="212" spans="152:288" ht="24.75" customHeight="1" x14ac:dyDescent="0.3">
      <c r="EV212" s="237"/>
      <c r="EW212" s="238"/>
      <c r="EX212" s="238"/>
      <c r="EY212" s="238"/>
      <c r="EZ212" s="238"/>
      <c r="FA212" s="238"/>
      <c r="FB212" s="238"/>
      <c r="FC212" s="238"/>
      <c r="FD212" s="238"/>
      <c r="FE212" s="238"/>
      <c r="FF212" s="238"/>
      <c r="FG212" s="238"/>
      <c r="FH212" s="238"/>
      <c r="FI212" s="238"/>
      <c r="FJ212" s="238"/>
      <c r="FK212" s="238"/>
      <c r="FL212" s="238"/>
      <c r="FM212" s="238"/>
      <c r="FN212" s="238"/>
      <c r="FO212" s="239"/>
      <c r="FP212" s="240"/>
      <c r="FR212" s="237"/>
      <c r="FS212" s="238"/>
      <c r="FT212" s="238"/>
      <c r="FU212" s="238"/>
      <c r="FV212" s="237"/>
      <c r="FW212" s="237"/>
      <c r="FX212" s="237"/>
      <c r="FY212" s="237"/>
      <c r="FZ212" s="237"/>
      <c r="GA212" s="237"/>
      <c r="GB212" s="237"/>
      <c r="GC212" s="237"/>
      <c r="GD212" s="237"/>
      <c r="GE212" s="237"/>
      <c r="GF212" s="237"/>
      <c r="GG212" s="237"/>
      <c r="GH212" s="237"/>
      <c r="GI212" s="237"/>
      <c r="GJ212" s="237"/>
      <c r="GK212" s="239"/>
      <c r="GL212" s="240"/>
      <c r="GN212" s="237"/>
      <c r="GO212" s="238"/>
      <c r="GP212" s="238"/>
      <c r="GQ212" s="238"/>
      <c r="GR212" s="237"/>
      <c r="GS212" s="237"/>
      <c r="GT212" s="237"/>
      <c r="GU212" s="237"/>
      <c r="GV212" s="237"/>
      <c r="GW212" s="237"/>
      <c r="GX212" s="237"/>
      <c r="GY212" s="237"/>
      <c r="GZ212" s="237"/>
      <c r="HA212" s="237"/>
      <c r="HB212" s="237"/>
      <c r="HC212" s="237"/>
      <c r="HD212" s="237"/>
      <c r="HE212" s="237"/>
      <c r="HF212" s="237"/>
      <c r="HG212" s="239"/>
      <c r="HH212" s="240"/>
      <c r="HJ212" s="237"/>
      <c r="HK212" s="238"/>
      <c r="HL212" s="238"/>
      <c r="HM212" s="238"/>
      <c r="HN212" s="237"/>
      <c r="HO212" s="237"/>
      <c r="HP212" s="237"/>
      <c r="HQ212" s="237"/>
      <c r="HR212" s="237"/>
      <c r="HS212" s="237"/>
      <c r="HT212" s="237"/>
      <c r="HU212" s="237"/>
      <c r="HV212" s="237"/>
      <c r="HW212" s="237"/>
      <c r="HX212" s="237"/>
      <c r="HY212" s="237"/>
      <c r="HZ212" s="237"/>
      <c r="IA212" s="237"/>
      <c r="IB212" s="239"/>
      <c r="IC212" s="240"/>
      <c r="IE212" s="237"/>
      <c r="IF212" s="238"/>
      <c r="IG212" s="238"/>
      <c r="IH212" s="238"/>
      <c r="II212" s="238"/>
      <c r="IJ212" s="238"/>
      <c r="IK212" s="238"/>
      <c r="IL212" s="238"/>
      <c r="IM212" s="238"/>
      <c r="IN212" s="238"/>
      <c r="IO212" s="238"/>
      <c r="IP212" s="238"/>
      <c r="IQ212" s="238"/>
      <c r="IR212" s="238"/>
      <c r="IS212" s="238"/>
      <c r="IT212" s="238"/>
      <c r="IU212" s="238"/>
      <c r="IV212" s="238"/>
      <c r="IW212" s="238"/>
      <c r="IX212" s="239"/>
      <c r="IY212" s="240"/>
      <c r="JA212" s="237"/>
      <c r="JB212" s="238"/>
      <c r="JC212" s="238"/>
      <c r="JD212" s="238"/>
      <c r="JE212" s="237"/>
      <c r="JF212" s="237"/>
      <c r="JG212" s="237"/>
      <c r="JH212" s="237"/>
      <c r="JI212" s="237"/>
      <c r="JJ212" s="237"/>
      <c r="JK212" s="237"/>
      <c r="JL212" s="237"/>
      <c r="JM212" s="237"/>
      <c r="JN212" s="237"/>
      <c r="JO212" s="237"/>
      <c r="JP212" s="237"/>
      <c r="JQ212" s="237"/>
      <c r="JR212" s="237"/>
      <c r="JS212" s="239"/>
      <c r="JT212" s="240"/>
      <c r="JU212" s="240"/>
      <c r="JV212" s="240"/>
      <c r="JW212" s="240"/>
      <c r="JX212" s="240"/>
      <c r="JY212" s="240"/>
      <c r="JZ212" s="240"/>
      <c r="KA212" s="240"/>
      <c r="KB212" s="240"/>
    </row>
    <row r="213" spans="152:288" ht="24.75" customHeight="1" x14ac:dyDescent="0.3">
      <c r="EV213" s="237"/>
      <c r="EW213" s="238"/>
      <c r="EX213" s="238"/>
      <c r="EY213" s="238"/>
      <c r="EZ213" s="238"/>
      <c r="FA213" s="238"/>
      <c r="FB213" s="238"/>
      <c r="FC213" s="238"/>
      <c r="FD213" s="238"/>
      <c r="FE213" s="238"/>
      <c r="FF213" s="238"/>
      <c r="FG213" s="238"/>
      <c r="FH213" s="238"/>
      <c r="FI213" s="238"/>
      <c r="FJ213" s="238"/>
      <c r="FK213" s="238"/>
      <c r="FL213" s="238"/>
      <c r="FM213" s="238"/>
      <c r="FN213" s="238"/>
      <c r="FO213" s="239"/>
      <c r="FP213" s="240"/>
      <c r="FR213" s="237"/>
      <c r="FS213" s="238"/>
      <c r="FT213" s="238"/>
      <c r="FU213" s="238"/>
      <c r="FV213" s="237"/>
      <c r="FW213" s="237"/>
      <c r="FX213" s="237"/>
      <c r="FY213" s="237"/>
      <c r="FZ213" s="237"/>
      <c r="GA213" s="237"/>
      <c r="GB213" s="237"/>
      <c r="GC213" s="237"/>
      <c r="GD213" s="237"/>
      <c r="GE213" s="237"/>
      <c r="GF213" s="237"/>
      <c r="GG213" s="237"/>
      <c r="GH213" s="237"/>
      <c r="GI213" s="237"/>
      <c r="GJ213" s="237"/>
      <c r="GK213" s="239"/>
      <c r="GL213" s="240"/>
      <c r="GN213" s="237"/>
      <c r="GO213" s="238"/>
      <c r="GP213" s="238"/>
      <c r="GQ213" s="238"/>
      <c r="GR213" s="237"/>
      <c r="GS213" s="237"/>
      <c r="GT213" s="237"/>
      <c r="GU213" s="237"/>
      <c r="GV213" s="237"/>
      <c r="GW213" s="237"/>
      <c r="GX213" s="237"/>
      <c r="GY213" s="237"/>
      <c r="GZ213" s="237"/>
      <c r="HA213" s="237"/>
      <c r="HB213" s="237"/>
      <c r="HC213" s="237"/>
      <c r="HD213" s="237"/>
      <c r="HE213" s="237"/>
      <c r="HF213" s="237"/>
      <c r="HG213" s="239"/>
      <c r="HH213" s="240"/>
      <c r="HJ213" s="237"/>
      <c r="HK213" s="238"/>
      <c r="HL213" s="238"/>
      <c r="HM213" s="238"/>
      <c r="HN213" s="237"/>
      <c r="HO213" s="237"/>
      <c r="HP213" s="237"/>
      <c r="HQ213" s="237"/>
      <c r="HR213" s="237"/>
      <c r="HS213" s="237"/>
      <c r="HT213" s="237"/>
      <c r="HU213" s="237"/>
      <c r="HV213" s="237"/>
      <c r="HW213" s="237"/>
      <c r="HX213" s="237"/>
      <c r="HY213" s="237"/>
      <c r="HZ213" s="237"/>
      <c r="IA213" s="237"/>
      <c r="IB213" s="239"/>
      <c r="IC213" s="240"/>
      <c r="IE213" s="237"/>
      <c r="IF213" s="238"/>
      <c r="IG213" s="238"/>
      <c r="IH213" s="238"/>
      <c r="II213" s="238"/>
      <c r="IJ213" s="238"/>
      <c r="IK213" s="238"/>
      <c r="IL213" s="238"/>
      <c r="IM213" s="238"/>
      <c r="IN213" s="238"/>
      <c r="IO213" s="238"/>
      <c r="IP213" s="238"/>
      <c r="IQ213" s="238"/>
      <c r="IR213" s="238"/>
      <c r="IS213" s="238"/>
      <c r="IT213" s="238"/>
      <c r="IU213" s="238"/>
      <c r="IV213" s="238"/>
      <c r="IW213" s="238"/>
      <c r="IX213" s="239"/>
      <c r="IY213" s="240"/>
      <c r="JA213" s="237"/>
      <c r="JB213" s="238"/>
      <c r="JC213" s="238"/>
      <c r="JD213" s="238"/>
      <c r="JE213" s="237"/>
      <c r="JF213" s="237"/>
      <c r="JG213" s="237"/>
      <c r="JH213" s="237"/>
      <c r="JI213" s="237"/>
      <c r="JJ213" s="237"/>
      <c r="JK213" s="237"/>
      <c r="JL213" s="237"/>
      <c r="JM213" s="237"/>
      <c r="JN213" s="237"/>
      <c r="JO213" s="237"/>
      <c r="JP213" s="237"/>
      <c r="JQ213" s="237"/>
      <c r="JR213" s="237"/>
      <c r="JS213" s="239"/>
      <c r="JT213" s="240"/>
      <c r="JU213" s="240"/>
      <c r="JV213" s="240"/>
      <c r="JW213" s="240"/>
      <c r="JX213" s="240"/>
      <c r="JY213" s="240"/>
      <c r="JZ213" s="240"/>
      <c r="KA213" s="240"/>
      <c r="KB213" s="240"/>
    </row>
    <row r="214" spans="152:288" ht="24.75" customHeight="1" x14ac:dyDescent="0.3">
      <c r="EV214" s="237"/>
      <c r="EW214" s="238"/>
      <c r="EX214" s="238"/>
      <c r="EY214" s="238"/>
      <c r="EZ214" s="238"/>
      <c r="FA214" s="238"/>
      <c r="FB214" s="238"/>
      <c r="FC214" s="238"/>
      <c r="FD214" s="238"/>
      <c r="FE214" s="238"/>
      <c r="FF214" s="238"/>
      <c r="FG214" s="238"/>
      <c r="FH214" s="238"/>
      <c r="FI214" s="238"/>
      <c r="FJ214" s="238"/>
      <c r="FK214" s="238"/>
      <c r="FL214" s="238"/>
      <c r="FM214" s="238"/>
      <c r="FN214" s="238"/>
      <c r="FO214" s="239"/>
      <c r="FP214" s="240"/>
      <c r="FR214" s="237"/>
      <c r="FS214" s="238"/>
      <c r="FT214" s="238"/>
      <c r="FU214" s="238"/>
      <c r="FV214" s="237"/>
      <c r="FW214" s="237"/>
      <c r="FX214" s="237"/>
      <c r="FY214" s="237"/>
      <c r="FZ214" s="237"/>
      <c r="GA214" s="237"/>
      <c r="GB214" s="237"/>
      <c r="GC214" s="237"/>
      <c r="GD214" s="237"/>
      <c r="GE214" s="237"/>
      <c r="GF214" s="237"/>
      <c r="GG214" s="237"/>
      <c r="GH214" s="237"/>
      <c r="GI214" s="237"/>
      <c r="GJ214" s="237"/>
      <c r="GK214" s="239"/>
      <c r="GL214" s="240"/>
      <c r="GN214" s="237"/>
      <c r="GO214" s="238"/>
      <c r="GP214" s="238"/>
      <c r="GQ214" s="238"/>
      <c r="GR214" s="237"/>
      <c r="GS214" s="237"/>
      <c r="GT214" s="237"/>
      <c r="GU214" s="237"/>
      <c r="GV214" s="237"/>
      <c r="GW214" s="237"/>
      <c r="GX214" s="237"/>
      <c r="GY214" s="237"/>
      <c r="GZ214" s="237"/>
      <c r="HA214" s="237"/>
      <c r="HB214" s="237"/>
      <c r="HC214" s="237"/>
      <c r="HD214" s="237"/>
      <c r="HE214" s="237"/>
      <c r="HF214" s="237"/>
      <c r="HG214" s="239"/>
      <c r="HH214" s="240"/>
      <c r="HJ214" s="237"/>
      <c r="HK214" s="238"/>
      <c r="HL214" s="238"/>
      <c r="HM214" s="238"/>
      <c r="HN214" s="237"/>
      <c r="HO214" s="237"/>
      <c r="HP214" s="237"/>
      <c r="HQ214" s="237"/>
      <c r="HR214" s="237"/>
      <c r="HS214" s="237"/>
      <c r="HT214" s="237"/>
      <c r="HU214" s="237"/>
      <c r="HV214" s="237"/>
      <c r="HW214" s="237"/>
      <c r="HX214" s="237"/>
      <c r="HY214" s="237"/>
      <c r="HZ214" s="237"/>
      <c r="IA214" s="237"/>
      <c r="IB214" s="239"/>
      <c r="IC214" s="240"/>
      <c r="IE214" s="237"/>
      <c r="IF214" s="238"/>
      <c r="IG214" s="238"/>
      <c r="IH214" s="238"/>
      <c r="II214" s="238"/>
      <c r="IJ214" s="238"/>
      <c r="IK214" s="238"/>
      <c r="IL214" s="238"/>
      <c r="IM214" s="238"/>
      <c r="IN214" s="238"/>
      <c r="IO214" s="238"/>
      <c r="IP214" s="238"/>
      <c r="IQ214" s="238"/>
      <c r="IR214" s="238"/>
      <c r="IS214" s="238"/>
      <c r="IT214" s="238"/>
      <c r="IU214" s="238"/>
      <c r="IV214" s="238"/>
      <c r="IW214" s="238"/>
      <c r="IX214" s="239"/>
      <c r="IY214" s="240"/>
      <c r="JA214" s="237"/>
      <c r="JB214" s="238"/>
      <c r="JC214" s="238"/>
      <c r="JD214" s="238"/>
      <c r="JE214" s="237"/>
      <c r="JF214" s="237"/>
      <c r="JG214" s="237"/>
      <c r="JH214" s="237"/>
      <c r="JI214" s="237"/>
      <c r="JJ214" s="237"/>
      <c r="JK214" s="237"/>
      <c r="JL214" s="237"/>
      <c r="JM214" s="237"/>
      <c r="JN214" s="237"/>
      <c r="JO214" s="237"/>
      <c r="JP214" s="237"/>
      <c r="JQ214" s="237"/>
      <c r="JR214" s="237"/>
      <c r="JS214" s="239"/>
      <c r="JT214" s="240"/>
      <c r="JU214" s="240"/>
      <c r="JV214" s="240"/>
      <c r="JW214" s="240"/>
      <c r="JX214" s="240"/>
      <c r="JY214" s="240"/>
      <c r="JZ214" s="240"/>
      <c r="KA214" s="240"/>
      <c r="KB214" s="240"/>
    </row>
    <row r="215" spans="152:288" ht="24.75" customHeight="1" x14ac:dyDescent="0.3">
      <c r="EV215" s="237"/>
      <c r="EW215" s="238"/>
      <c r="EX215" s="238"/>
      <c r="EY215" s="238"/>
      <c r="EZ215" s="238"/>
      <c r="FA215" s="238"/>
      <c r="FB215" s="238"/>
      <c r="FC215" s="238"/>
      <c r="FD215" s="238"/>
      <c r="FE215" s="238"/>
      <c r="FF215" s="238"/>
      <c r="FG215" s="238"/>
      <c r="FH215" s="238"/>
      <c r="FI215" s="238"/>
      <c r="FJ215" s="238"/>
      <c r="FK215" s="238"/>
      <c r="FL215" s="238"/>
      <c r="FM215" s="238"/>
      <c r="FN215" s="238"/>
      <c r="FO215" s="239"/>
      <c r="FP215" s="240"/>
      <c r="FR215" s="237"/>
      <c r="FS215" s="238"/>
      <c r="FT215" s="238"/>
      <c r="FU215" s="238"/>
      <c r="FV215" s="237"/>
      <c r="FW215" s="237"/>
      <c r="FX215" s="237"/>
      <c r="FY215" s="237"/>
      <c r="FZ215" s="237"/>
      <c r="GA215" s="237"/>
      <c r="GB215" s="237"/>
      <c r="GC215" s="237"/>
      <c r="GD215" s="237"/>
      <c r="GE215" s="237"/>
      <c r="GF215" s="237"/>
      <c r="GG215" s="237"/>
      <c r="GH215" s="237"/>
      <c r="GI215" s="237"/>
      <c r="GJ215" s="237"/>
      <c r="GK215" s="239"/>
      <c r="GL215" s="240"/>
      <c r="GN215" s="237"/>
      <c r="GO215" s="238"/>
      <c r="GP215" s="238"/>
      <c r="GQ215" s="238"/>
      <c r="GR215" s="237"/>
      <c r="GS215" s="237"/>
      <c r="GT215" s="237"/>
      <c r="GU215" s="237"/>
      <c r="GV215" s="237"/>
      <c r="GW215" s="237"/>
      <c r="GX215" s="237"/>
      <c r="GY215" s="237"/>
      <c r="GZ215" s="237"/>
      <c r="HA215" s="237"/>
      <c r="HB215" s="237"/>
      <c r="HC215" s="237"/>
      <c r="HD215" s="237"/>
      <c r="HE215" s="237"/>
      <c r="HF215" s="237"/>
      <c r="HG215" s="239"/>
      <c r="HH215" s="240"/>
      <c r="HJ215" s="237"/>
      <c r="HK215" s="238"/>
      <c r="HL215" s="238"/>
      <c r="HM215" s="238"/>
      <c r="HN215" s="237"/>
      <c r="HO215" s="237"/>
      <c r="HP215" s="237"/>
      <c r="HQ215" s="237"/>
      <c r="HR215" s="237"/>
      <c r="HS215" s="237"/>
      <c r="HT215" s="237"/>
      <c r="HU215" s="237"/>
      <c r="HV215" s="237"/>
      <c r="HW215" s="237"/>
      <c r="HX215" s="237"/>
      <c r="HY215" s="237"/>
      <c r="HZ215" s="237"/>
      <c r="IA215" s="237"/>
      <c r="IB215" s="239"/>
      <c r="IC215" s="240"/>
      <c r="IE215" s="237"/>
      <c r="IF215" s="238"/>
      <c r="IG215" s="238"/>
      <c r="IH215" s="238"/>
      <c r="II215" s="238"/>
      <c r="IJ215" s="238"/>
      <c r="IK215" s="238"/>
      <c r="IL215" s="238"/>
      <c r="IM215" s="238"/>
      <c r="IN215" s="238"/>
      <c r="IO215" s="238"/>
      <c r="IP215" s="238"/>
      <c r="IQ215" s="238"/>
      <c r="IR215" s="238"/>
      <c r="IS215" s="238"/>
      <c r="IT215" s="238"/>
      <c r="IU215" s="238"/>
      <c r="IV215" s="238"/>
      <c r="IW215" s="238"/>
      <c r="IX215" s="239"/>
      <c r="IY215" s="240"/>
      <c r="JA215" s="237"/>
      <c r="JB215" s="238"/>
      <c r="JC215" s="238"/>
      <c r="JD215" s="238"/>
      <c r="JE215" s="237"/>
      <c r="JF215" s="237"/>
      <c r="JG215" s="237"/>
      <c r="JH215" s="237"/>
      <c r="JI215" s="237"/>
      <c r="JJ215" s="237"/>
      <c r="JK215" s="237"/>
      <c r="JL215" s="237"/>
      <c r="JM215" s="237"/>
      <c r="JN215" s="237"/>
      <c r="JO215" s="237"/>
      <c r="JP215" s="237"/>
      <c r="JQ215" s="237"/>
      <c r="JR215" s="237"/>
      <c r="JS215" s="239"/>
      <c r="JT215" s="240"/>
      <c r="JU215" s="240"/>
      <c r="JV215" s="240"/>
      <c r="JW215" s="240"/>
      <c r="JX215" s="240"/>
      <c r="JY215" s="240"/>
      <c r="JZ215" s="240"/>
      <c r="KA215" s="240"/>
      <c r="KB215" s="240"/>
    </row>
    <row r="216" spans="152:288" ht="24.75" customHeight="1" x14ac:dyDescent="0.3">
      <c r="EV216" s="237"/>
      <c r="EW216" s="238"/>
      <c r="EX216" s="238"/>
      <c r="EY216" s="238"/>
      <c r="EZ216" s="238"/>
      <c r="FA216" s="238"/>
      <c r="FB216" s="238"/>
      <c r="FC216" s="238"/>
      <c r="FD216" s="238"/>
      <c r="FE216" s="238"/>
      <c r="FF216" s="238"/>
      <c r="FG216" s="238"/>
      <c r="FH216" s="238"/>
      <c r="FI216" s="238"/>
      <c r="FJ216" s="238"/>
      <c r="FK216" s="238"/>
      <c r="FL216" s="238"/>
      <c r="FM216" s="238"/>
      <c r="FN216" s="238"/>
      <c r="FO216" s="239"/>
      <c r="FP216" s="240"/>
      <c r="FR216" s="237"/>
      <c r="FS216" s="238"/>
      <c r="FT216" s="238"/>
      <c r="FU216" s="238"/>
      <c r="FV216" s="237"/>
      <c r="FW216" s="237"/>
      <c r="FX216" s="237"/>
      <c r="FY216" s="237"/>
      <c r="FZ216" s="237"/>
      <c r="GA216" s="237"/>
      <c r="GB216" s="237"/>
      <c r="GC216" s="237"/>
      <c r="GD216" s="237"/>
      <c r="GE216" s="237"/>
      <c r="GF216" s="237"/>
      <c r="GG216" s="237"/>
      <c r="GH216" s="237"/>
      <c r="GI216" s="237"/>
      <c r="GJ216" s="237"/>
      <c r="GK216" s="239"/>
      <c r="GL216" s="240"/>
      <c r="GN216" s="237"/>
      <c r="GO216" s="238"/>
      <c r="GP216" s="238"/>
      <c r="GQ216" s="238"/>
      <c r="GR216" s="237"/>
      <c r="GS216" s="237"/>
      <c r="GT216" s="237"/>
      <c r="GU216" s="237"/>
      <c r="GV216" s="237"/>
      <c r="GW216" s="237"/>
      <c r="GX216" s="237"/>
      <c r="GY216" s="237"/>
      <c r="GZ216" s="237"/>
      <c r="HA216" s="237"/>
      <c r="HB216" s="237"/>
      <c r="HC216" s="237"/>
      <c r="HD216" s="237"/>
      <c r="HE216" s="237"/>
      <c r="HF216" s="237"/>
      <c r="HG216" s="239"/>
      <c r="HH216" s="240"/>
      <c r="HJ216" s="237"/>
      <c r="HK216" s="238"/>
      <c r="HL216" s="238"/>
      <c r="HM216" s="238"/>
      <c r="HN216" s="237"/>
      <c r="HO216" s="237"/>
      <c r="HP216" s="237"/>
      <c r="HQ216" s="237"/>
      <c r="HR216" s="237"/>
      <c r="HS216" s="237"/>
      <c r="HT216" s="237"/>
      <c r="HU216" s="237"/>
      <c r="HV216" s="237"/>
      <c r="HW216" s="237"/>
      <c r="HX216" s="237"/>
      <c r="HY216" s="237"/>
      <c r="HZ216" s="237"/>
      <c r="IA216" s="237"/>
      <c r="IB216" s="239"/>
      <c r="IC216" s="240"/>
      <c r="IE216" s="237"/>
      <c r="IF216" s="238"/>
      <c r="IG216" s="238"/>
      <c r="IH216" s="238"/>
      <c r="II216" s="238"/>
      <c r="IJ216" s="238"/>
      <c r="IK216" s="238"/>
      <c r="IL216" s="238"/>
      <c r="IM216" s="238"/>
      <c r="IN216" s="238"/>
      <c r="IO216" s="238"/>
      <c r="IP216" s="238"/>
      <c r="IQ216" s="238"/>
      <c r="IR216" s="238"/>
      <c r="IS216" s="238"/>
      <c r="IT216" s="238"/>
      <c r="IU216" s="238"/>
      <c r="IV216" s="238"/>
      <c r="IW216" s="238"/>
      <c r="IX216" s="239"/>
      <c r="IY216" s="240"/>
      <c r="JA216" s="237"/>
      <c r="JB216" s="238"/>
      <c r="JC216" s="238"/>
      <c r="JD216" s="238"/>
      <c r="JE216" s="237"/>
      <c r="JF216" s="237"/>
      <c r="JG216" s="237"/>
      <c r="JH216" s="237"/>
      <c r="JI216" s="237"/>
      <c r="JJ216" s="237"/>
      <c r="JK216" s="237"/>
      <c r="JL216" s="237"/>
      <c r="JM216" s="237"/>
      <c r="JN216" s="237"/>
      <c r="JO216" s="237"/>
      <c r="JP216" s="237"/>
      <c r="JQ216" s="237"/>
      <c r="JR216" s="237"/>
      <c r="JS216" s="239"/>
      <c r="JT216" s="240"/>
      <c r="JU216" s="240"/>
      <c r="JV216" s="240"/>
      <c r="JW216" s="240"/>
      <c r="JX216" s="240"/>
      <c r="JY216" s="240"/>
      <c r="JZ216" s="240"/>
      <c r="KA216" s="240"/>
      <c r="KB216" s="240"/>
    </row>
    <row r="217" spans="152:288" ht="24.75" customHeight="1" x14ac:dyDescent="0.3">
      <c r="EV217" s="237"/>
      <c r="EW217" s="238"/>
      <c r="EX217" s="238"/>
      <c r="EY217" s="238"/>
      <c r="EZ217" s="238"/>
      <c r="FA217" s="238"/>
      <c r="FB217" s="238"/>
      <c r="FC217" s="238"/>
      <c r="FD217" s="238"/>
      <c r="FE217" s="238"/>
      <c r="FF217" s="238"/>
      <c r="FG217" s="238"/>
      <c r="FH217" s="238"/>
      <c r="FI217" s="238"/>
      <c r="FJ217" s="238"/>
      <c r="FK217" s="238"/>
      <c r="FL217" s="238"/>
      <c r="FM217" s="238"/>
      <c r="FN217" s="238"/>
      <c r="FO217" s="239"/>
      <c r="FP217" s="240"/>
      <c r="FR217" s="237"/>
      <c r="FS217" s="238"/>
      <c r="FT217" s="238"/>
      <c r="FU217" s="238"/>
      <c r="FV217" s="237"/>
      <c r="FW217" s="237"/>
      <c r="FX217" s="237"/>
      <c r="FY217" s="237"/>
      <c r="FZ217" s="237"/>
      <c r="GA217" s="237"/>
      <c r="GB217" s="237"/>
      <c r="GC217" s="237"/>
      <c r="GD217" s="237"/>
      <c r="GE217" s="237"/>
      <c r="GF217" s="237"/>
      <c r="GG217" s="237"/>
      <c r="GH217" s="237"/>
      <c r="GI217" s="237"/>
      <c r="GJ217" s="237"/>
      <c r="GK217" s="239"/>
      <c r="GL217" s="240"/>
      <c r="GN217" s="237"/>
      <c r="GO217" s="238"/>
      <c r="GP217" s="238"/>
      <c r="GQ217" s="238"/>
      <c r="GR217" s="237"/>
      <c r="GS217" s="237"/>
      <c r="GT217" s="237"/>
      <c r="GU217" s="237"/>
      <c r="GV217" s="237"/>
      <c r="GW217" s="237"/>
      <c r="GX217" s="237"/>
      <c r="GY217" s="237"/>
      <c r="GZ217" s="237"/>
      <c r="HA217" s="237"/>
      <c r="HB217" s="237"/>
      <c r="HC217" s="237"/>
      <c r="HD217" s="237"/>
      <c r="HE217" s="237"/>
      <c r="HF217" s="237"/>
      <c r="HG217" s="239"/>
      <c r="HH217" s="240"/>
      <c r="HJ217" s="237"/>
      <c r="HK217" s="238"/>
      <c r="HL217" s="238"/>
      <c r="HM217" s="238"/>
      <c r="HN217" s="237"/>
      <c r="HO217" s="237"/>
      <c r="HP217" s="237"/>
      <c r="HQ217" s="237"/>
      <c r="HR217" s="237"/>
      <c r="HS217" s="237"/>
      <c r="HT217" s="237"/>
      <c r="HU217" s="237"/>
      <c r="HV217" s="237"/>
      <c r="HW217" s="237"/>
      <c r="HX217" s="237"/>
      <c r="HY217" s="237"/>
      <c r="HZ217" s="237"/>
      <c r="IA217" s="237"/>
      <c r="IB217" s="239"/>
      <c r="IC217" s="240"/>
      <c r="IE217" s="237"/>
      <c r="IF217" s="238"/>
      <c r="IG217" s="238"/>
      <c r="IH217" s="238"/>
      <c r="II217" s="238"/>
      <c r="IJ217" s="238"/>
      <c r="IK217" s="238"/>
      <c r="IL217" s="238"/>
      <c r="IM217" s="238"/>
      <c r="IN217" s="238"/>
      <c r="IO217" s="238"/>
      <c r="IP217" s="238"/>
      <c r="IQ217" s="238"/>
      <c r="IR217" s="238"/>
      <c r="IS217" s="238"/>
      <c r="IT217" s="238"/>
      <c r="IU217" s="238"/>
      <c r="IV217" s="238"/>
      <c r="IW217" s="238"/>
      <c r="IX217" s="239"/>
      <c r="IY217" s="240"/>
      <c r="JA217" s="237"/>
      <c r="JB217" s="238"/>
      <c r="JC217" s="238"/>
      <c r="JD217" s="238"/>
      <c r="JE217" s="237"/>
      <c r="JF217" s="237"/>
      <c r="JG217" s="237"/>
      <c r="JH217" s="237"/>
      <c r="JI217" s="237"/>
      <c r="JJ217" s="237"/>
      <c r="JK217" s="237"/>
      <c r="JL217" s="237"/>
      <c r="JM217" s="237"/>
      <c r="JN217" s="237"/>
      <c r="JO217" s="237"/>
      <c r="JP217" s="237"/>
      <c r="JQ217" s="237"/>
      <c r="JR217" s="237"/>
      <c r="JS217" s="239"/>
      <c r="JT217" s="240"/>
      <c r="JU217" s="240"/>
      <c r="JV217" s="240"/>
      <c r="JW217" s="240"/>
      <c r="JX217" s="240"/>
      <c r="JY217" s="240"/>
      <c r="JZ217" s="240"/>
      <c r="KA217" s="240"/>
      <c r="KB217" s="240"/>
    </row>
    <row r="218" spans="152:288" ht="24.75" customHeight="1" x14ac:dyDescent="0.3">
      <c r="EV218" s="237"/>
      <c r="EW218" s="238"/>
      <c r="EX218" s="238"/>
      <c r="EY218" s="238"/>
      <c r="EZ218" s="238"/>
      <c r="FA218" s="238"/>
      <c r="FB218" s="238"/>
      <c r="FC218" s="238"/>
      <c r="FD218" s="238"/>
      <c r="FE218" s="238"/>
      <c r="FF218" s="238"/>
      <c r="FG218" s="238"/>
      <c r="FH218" s="238"/>
      <c r="FI218" s="238"/>
      <c r="FJ218" s="238"/>
      <c r="FK218" s="238"/>
      <c r="FL218" s="238"/>
      <c r="FM218" s="238"/>
      <c r="FN218" s="238"/>
      <c r="FO218" s="239"/>
      <c r="FP218" s="240"/>
      <c r="FR218" s="237"/>
      <c r="FS218" s="238"/>
      <c r="FT218" s="238"/>
      <c r="FU218" s="238"/>
      <c r="FV218" s="237"/>
      <c r="FW218" s="237"/>
      <c r="FX218" s="237"/>
      <c r="FY218" s="237"/>
      <c r="FZ218" s="237"/>
      <c r="GA218" s="237"/>
      <c r="GB218" s="237"/>
      <c r="GC218" s="237"/>
      <c r="GD218" s="237"/>
      <c r="GE218" s="237"/>
      <c r="GF218" s="237"/>
      <c r="GG218" s="237"/>
      <c r="GH218" s="237"/>
      <c r="GI218" s="237"/>
      <c r="GJ218" s="237"/>
      <c r="GK218" s="239"/>
      <c r="GL218" s="240"/>
      <c r="GN218" s="237"/>
      <c r="GO218" s="238"/>
      <c r="GP218" s="238"/>
      <c r="GQ218" s="238"/>
      <c r="GR218" s="237"/>
      <c r="GS218" s="237"/>
      <c r="GT218" s="237"/>
      <c r="GU218" s="237"/>
      <c r="GV218" s="237"/>
      <c r="GW218" s="237"/>
      <c r="GX218" s="237"/>
      <c r="GY218" s="237"/>
      <c r="GZ218" s="237"/>
      <c r="HA218" s="237"/>
      <c r="HB218" s="237"/>
      <c r="HC218" s="237"/>
      <c r="HD218" s="237"/>
      <c r="HE218" s="237"/>
      <c r="HF218" s="237"/>
      <c r="HG218" s="239"/>
      <c r="HH218" s="240"/>
      <c r="HJ218" s="237"/>
      <c r="HK218" s="238"/>
      <c r="HL218" s="238"/>
      <c r="HM218" s="238"/>
      <c r="HN218" s="237"/>
      <c r="HO218" s="237"/>
      <c r="HP218" s="237"/>
      <c r="HQ218" s="237"/>
      <c r="HR218" s="237"/>
      <c r="HS218" s="237"/>
      <c r="HT218" s="237"/>
      <c r="HU218" s="237"/>
      <c r="HV218" s="237"/>
      <c r="HW218" s="237"/>
      <c r="HX218" s="237"/>
      <c r="HY218" s="237"/>
      <c r="HZ218" s="237"/>
      <c r="IA218" s="237"/>
      <c r="IB218" s="239"/>
      <c r="IC218" s="240"/>
      <c r="IE218" s="237"/>
      <c r="IF218" s="238"/>
      <c r="IG218" s="238"/>
      <c r="IH218" s="238"/>
      <c r="II218" s="238"/>
      <c r="IJ218" s="238"/>
      <c r="IK218" s="238"/>
      <c r="IL218" s="238"/>
      <c r="IM218" s="238"/>
      <c r="IN218" s="238"/>
      <c r="IO218" s="238"/>
      <c r="IP218" s="238"/>
      <c r="IQ218" s="238"/>
      <c r="IR218" s="238"/>
      <c r="IS218" s="238"/>
      <c r="IT218" s="238"/>
      <c r="IU218" s="238"/>
      <c r="IV218" s="238"/>
      <c r="IW218" s="238"/>
      <c r="IX218" s="239"/>
      <c r="IY218" s="240"/>
      <c r="JA218" s="237"/>
      <c r="JB218" s="238"/>
      <c r="JC218" s="238"/>
      <c r="JD218" s="238"/>
      <c r="JE218" s="237"/>
      <c r="JF218" s="237"/>
      <c r="JG218" s="237"/>
      <c r="JH218" s="237"/>
      <c r="JI218" s="237"/>
      <c r="JJ218" s="237"/>
      <c r="JK218" s="237"/>
      <c r="JL218" s="237"/>
      <c r="JM218" s="237"/>
      <c r="JN218" s="237"/>
      <c r="JO218" s="237"/>
      <c r="JP218" s="237"/>
      <c r="JQ218" s="237"/>
      <c r="JR218" s="237"/>
      <c r="JS218" s="239"/>
      <c r="JT218" s="240"/>
      <c r="JU218" s="240"/>
      <c r="JV218" s="240"/>
      <c r="JW218" s="240"/>
      <c r="JX218" s="240"/>
      <c r="JY218" s="240"/>
      <c r="JZ218" s="240"/>
      <c r="KA218" s="240"/>
      <c r="KB218" s="240"/>
    </row>
    <row r="219" spans="152:288" ht="24.75" customHeight="1" x14ac:dyDescent="0.3">
      <c r="EV219" s="237"/>
      <c r="EW219" s="238"/>
      <c r="EX219" s="238"/>
      <c r="EY219" s="238"/>
      <c r="EZ219" s="238"/>
      <c r="FA219" s="238"/>
      <c r="FB219" s="238"/>
      <c r="FC219" s="238"/>
      <c r="FD219" s="238"/>
      <c r="FE219" s="238"/>
      <c r="FF219" s="238"/>
      <c r="FG219" s="238"/>
      <c r="FH219" s="238"/>
      <c r="FI219" s="238"/>
      <c r="FJ219" s="238"/>
      <c r="FK219" s="238"/>
      <c r="FL219" s="238"/>
      <c r="FM219" s="238"/>
      <c r="FN219" s="238"/>
      <c r="FO219" s="239"/>
      <c r="FP219" s="240"/>
      <c r="FR219" s="237"/>
      <c r="FS219" s="238"/>
      <c r="FT219" s="238"/>
      <c r="FU219" s="238"/>
      <c r="FV219" s="237"/>
      <c r="FW219" s="237"/>
      <c r="FX219" s="237"/>
      <c r="FY219" s="237"/>
      <c r="FZ219" s="237"/>
      <c r="GA219" s="237"/>
      <c r="GB219" s="237"/>
      <c r="GC219" s="237"/>
      <c r="GD219" s="237"/>
      <c r="GE219" s="237"/>
      <c r="GF219" s="237"/>
      <c r="GG219" s="237"/>
      <c r="GH219" s="237"/>
      <c r="GI219" s="237"/>
      <c r="GJ219" s="237"/>
      <c r="GK219" s="239"/>
      <c r="GL219" s="240"/>
      <c r="GN219" s="237"/>
      <c r="GO219" s="238"/>
      <c r="GP219" s="238"/>
      <c r="GQ219" s="238"/>
      <c r="GR219" s="237"/>
      <c r="GS219" s="237"/>
      <c r="GT219" s="237"/>
      <c r="GU219" s="237"/>
      <c r="GV219" s="237"/>
      <c r="GW219" s="237"/>
      <c r="GX219" s="237"/>
      <c r="GY219" s="237"/>
      <c r="GZ219" s="237"/>
      <c r="HA219" s="237"/>
      <c r="HB219" s="237"/>
      <c r="HC219" s="237"/>
      <c r="HD219" s="237"/>
      <c r="HE219" s="237"/>
      <c r="HF219" s="237"/>
      <c r="HG219" s="239"/>
      <c r="HH219" s="240"/>
      <c r="HJ219" s="237"/>
      <c r="HK219" s="238"/>
      <c r="HL219" s="238"/>
      <c r="HM219" s="238"/>
      <c r="HN219" s="237"/>
      <c r="HO219" s="237"/>
      <c r="HP219" s="237"/>
      <c r="HQ219" s="237"/>
      <c r="HR219" s="237"/>
      <c r="HS219" s="237"/>
      <c r="HT219" s="237"/>
      <c r="HU219" s="237"/>
      <c r="HV219" s="237"/>
      <c r="HW219" s="237"/>
      <c r="HX219" s="237"/>
      <c r="HY219" s="237"/>
      <c r="HZ219" s="237"/>
      <c r="IA219" s="237"/>
      <c r="IB219" s="239"/>
      <c r="IC219" s="240"/>
      <c r="IE219" s="237"/>
      <c r="IF219" s="238"/>
      <c r="IG219" s="238"/>
      <c r="IH219" s="238"/>
      <c r="II219" s="238"/>
      <c r="IJ219" s="238"/>
      <c r="IK219" s="238"/>
      <c r="IL219" s="238"/>
      <c r="IM219" s="238"/>
      <c r="IN219" s="238"/>
      <c r="IO219" s="238"/>
      <c r="IP219" s="238"/>
      <c r="IQ219" s="238"/>
      <c r="IR219" s="238"/>
      <c r="IS219" s="238"/>
      <c r="IT219" s="238"/>
      <c r="IU219" s="238"/>
      <c r="IV219" s="238"/>
      <c r="IW219" s="238"/>
      <c r="IX219" s="239"/>
      <c r="IY219" s="240"/>
      <c r="JA219" s="237"/>
      <c r="JB219" s="238"/>
      <c r="JC219" s="238"/>
      <c r="JD219" s="238"/>
      <c r="JE219" s="237"/>
      <c r="JF219" s="237"/>
      <c r="JG219" s="237"/>
      <c r="JH219" s="237"/>
      <c r="JI219" s="237"/>
      <c r="JJ219" s="237"/>
      <c r="JK219" s="237"/>
      <c r="JL219" s="237"/>
      <c r="JM219" s="237"/>
      <c r="JN219" s="237"/>
      <c r="JO219" s="237"/>
      <c r="JP219" s="237"/>
      <c r="JQ219" s="237"/>
      <c r="JR219" s="237"/>
      <c r="JS219" s="239"/>
      <c r="JT219" s="240"/>
      <c r="JU219" s="240"/>
      <c r="JV219" s="240"/>
      <c r="JW219" s="240"/>
      <c r="JX219" s="240"/>
      <c r="JY219" s="240"/>
      <c r="JZ219" s="240"/>
      <c r="KA219" s="240"/>
      <c r="KB219" s="240"/>
    </row>
    <row r="220" spans="152:288" ht="24.75" customHeight="1" x14ac:dyDescent="0.3">
      <c r="EV220" s="237"/>
      <c r="EW220" s="238"/>
      <c r="EX220" s="238"/>
      <c r="EY220" s="238"/>
      <c r="EZ220" s="238"/>
      <c r="FA220" s="238"/>
      <c r="FB220" s="238"/>
      <c r="FC220" s="238"/>
      <c r="FD220" s="238"/>
      <c r="FE220" s="238"/>
      <c r="FF220" s="238"/>
      <c r="FG220" s="238"/>
      <c r="FH220" s="238"/>
      <c r="FI220" s="238"/>
      <c r="FJ220" s="238"/>
      <c r="FK220" s="238"/>
      <c r="FL220" s="238"/>
      <c r="FM220" s="238"/>
      <c r="FN220" s="238"/>
      <c r="FO220" s="239"/>
      <c r="FP220" s="240"/>
      <c r="FR220" s="237"/>
      <c r="FS220" s="238"/>
      <c r="FT220" s="238"/>
      <c r="FU220" s="238"/>
      <c r="FV220" s="237"/>
      <c r="FW220" s="237"/>
      <c r="FX220" s="237"/>
      <c r="FY220" s="237"/>
      <c r="FZ220" s="237"/>
      <c r="GA220" s="237"/>
      <c r="GB220" s="237"/>
      <c r="GC220" s="237"/>
      <c r="GD220" s="237"/>
      <c r="GE220" s="237"/>
      <c r="GF220" s="237"/>
      <c r="GG220" s="237"/>
      <c r="GH220" s="237"/>
      <c r="GI220" s="237"/>
      <c r="GJ220" s="237"/>
      <c r="GK220" s="239"/>
      <c r="GL220" s="240"/>
      <c r="GN220" s="237"/>
      <c r="GO220" s="238"/>
      <c r="GP220" s="238"/>
      <c r="GQ220" s="238"/>
      <c r="GR220" s="237"/>
      <c r="GS220" s="237"/>
      <c r="GT220" s="237"/>
      <c r="GU220" s="237"/>
      <c r="GV220" s="237"/>
      <c r="GW220" s="237"/>
      <c r="GX220" s="237"/>
      <c r="GY220" s="237"/>
      <c r="GZ220" s="237"/>
      <c r="HA220" s="237"/>
      <c r="HB220" s="237"/>
      <c r="HC220" s="237"/>
      <c r="HD220" s="237"/>
      <c r="HE220" s="237"/>
      <c r="HF220" s="237"/>
      <c r="HG220" s="239"/>
      <c r="HH220" s="240"/>
      <c r="HJ220" s="237"/>
      <c r="HK220" s="238"/>
      <c r="HL220" s="238"/>
      <c r="HM220" s="238"/>
      <c r="HN220" s="237"/>
      <c r="HO220" s="237"/>
      <c r="HP220" s="237"/>
      <c r="HQ220" s="237"/>
      <c r="HR220" s="237"/>
      <c r="HS220" s="237"/>
      <c r="HT220" s="237"/>
      <c r="HU220" s="237"/>
      <c r="HV220" s="237"/>
      <c r="HW220" s="237"/>
      <c r="HX220" s="237"/>
      <c r="HY220" s="237"/>
      <c r="HZ220" s="237"/>
      <c r="IA220" s="237"/>
      <c r="IB220" s="239"/>
      <c r="IC220" s="240"/>
      <c r="IE220" s="237"/>
      <c r="IF220" s="238"/>
      <c r="IG220" s="238"/>
      <c r="IH220" s="238"/>
      <c r="II220" s="238"/>
      <c r="IJ220" s="238"/>
      <c r="IK220" s="238"/>
      <c r="IL220" s="238"/>
      <c r="IM220" s="238"/>
      <c r="IN220" s="238"/>
      <c r="IO220" s="238"/>
      <c r="IP220" s="238"/>
      <c r="IQ220" s="238"/>
      <c r="IR220" s="238"/>
      <c r="IS220" s="238"/>
      <c r="IT220" s="238"/>
      <c r="IU220" s="238"/>
      <c r="IV220" s="238"/>
      <c r="IW220" s="238"/>
      <c r="IX220" s="239"/>
      <c r="IY220" s="240"/>
      <c r="JA220" s="237"/>
      <c r="JB220" s="238"/>
      <c r="JC220" s="238"/>
      <c r="JD220" s="238"/>
      <c r="JE220" s="237"/>
      <c r="JF220" s="237"/>
      <c r="JG220" s="237"/>
      <c r="JH220" s="237"/>
      <c r="JI220" s="237"/>
      <c r="JJ220" s="237"/>
      <c r="JK220" s="237"/>
      <c r="JL220" s="237"/>
      <c r="JM220" s="237"/>
      <c r="JN220" s="237"/>
      <c r="JO220" s="237"/>
      <c r="JP220" s="237"/>
      <c r="JQ220" s="237"/>
      <c r="JR220" s="237"/>
      <c r="JS220" s="239"/>
      <c r="JT220" s="240"/>
      <c r="JU220" s="240"/>
      <c r="JV220" s="240"/>
      <c r="JW220" s="240"/>
      <c r="JX220" s="240"/>
      <c r="JY220" s="240"/>
      <c r="JZ220" s="240"/>
      <c r="KA220" s="240"/>
      <c r="KB220" s="240"/>
    </row>
    <row r="221" spans="152:288" ht="24.75" customHeight="1" x14ac:dyDescent="0.3">
      <c r="EV221" s="237"/>
      <c r="EW221" s="238"/>
      <c r="EX221" s="238"/>
      <c r="EY221" s="238"/>
      <c r="EZ221" s="238"/>
      <c r="FA221" s="238"/>
      <c r="FB221" s="238"/>
      <c r="FC221" s="238"/>
      <c r="FD221" s="238"/>
      <c r="FE221" s="238"/>
      <c r="FF221" s="238"/>
      <c r="FG221" s="238"/>
      <c r="FH221" s="238"/>
      <c r="FI221" s="238"/>
      <c r="FJ221" s="238"/>
      <c r="FK221" s="238"/>
      <c r="FL221" s="238"/>
      <c r="FM221" s="238"/>
      <c r="FN221" s="238"/>
      <c r="FO221" s="239"/>
      <c r="FP221" s="240"/>
      <c r="FR221" s="237"/>
      <c r="FS221" s="238"/>
      <c r="FT221" s="238"/>
      <c r="FU221" s="238"/>
      <c r="FV221" s="237"/>
      <c r="FW221" s="237"/>
      <c r="FX221" s="237"/>
      <c r="FY221" s="237"/>
      <c r="FZ221" s="237"/>
      <c r="GA221" s="237"/>
      <c r="GB221" s="237"/>
      <c r="GC221" s="237"/>
      <c r="GD221" s="237"/>
      <c r="GE221" s="237"/>
      <c r="GF221" s="237"/>
      <c r="GG221" s="237"/>
      <c r="GH221" s="237"/>
      <c r="GI221" s="237"/>
      <c r="GJ221" s="237"/>
      <c r="GK221" s="239"/>
      <c r="GL221" s="240"/>
      <c r="GN221" s="237"/>
      <c r="GO221" s="238"/>
      <c r="GP221" s="238"/>
      <c r="GQ221" s="238"/>
      <c r="GR221" s="237"/>
      <c r="GS221" s="237"/>
      <c r="GT221" s="237"/>
      <c r="GU221" s="237"/>
      <c r="GV221" s="237"/>
      <c r="GW221" s="237"/>
      <c r="GX221" s="237"/>
      <c r="GY221" s="237"/>
      <c r="GZ221" s="237"/>
      <c r="HA221" s="237"/>
      <c r="HB221" s="237"/>
      <c r="HC221" s="237"/>
      <c r="HD221" s="237"/>
      <c r="HE221" s="237"/>
      <c r="HF221" s="237"/>
      <c r="HG221" s="239"/>
      <c r="HH221" s="240"/>
      <c r="HJ221" s="237"/>
      <c r="HK221" s="238"/>
      <c r="HL221" s="238"/>
      <c r="HM221" s="238"/>
      <c r="HN221" s="237"/>
      <c r="HO221" s="237"/>
      <c r="HP221" s="237"/>
      <c r="HQ221" s="237"/>
      <c r="HR221" s="237"/>
      <c r="HS221" s="237"/>
      <c r="HT221" s="237"/>
      <c r="HU221" s="237"/>
      <c r="HV221" s="237"/>
      <c r="HW221" s="237"/>
      <c r="HX221" s="237"/>
      <c r="HY221" s="237"/>
      <c r="HZ221" s="237"/>
      <c r="IA221" s="237"/>
      <c r="IB221" s="239"/>
      <c r="IC221" s="240"/>
      <c r="IE221" s="237"/>
      <c r="IF221" s="238"/>
      <c r="IG221" s="238"/>
      <c r="IH221" s="238"/>
      <c r="II221" s="238"/>
      <c r="IJ221" s="238"/>
      <c r="IK221" s="238"/>
      <c r="IL221" s="238"/>
      <c r="IM221" s="238"/>
      <c r="IN221" s="238"/>
      <c r="IO221" s="238"/>
      <c r="IP221" s="238"/>
      <c r="IQ221" s="238"/>
      <c r="IR221" s="238"/>
      <c r="IS221" s="238"/>
      <c r="IT221" s="238"/>
      <c r="IU221" s="238"/>
      <c r="IV221" s="238"/>
      <c r="IW221" s="238"/>
      <c r="IX221" s="239"/>
      <c r="IY221" s="240"/>
      <c r="JA221" s="237"/>
      <c r="JB221" s="238"/>
      <c r="JC221" s="238"/>
      <c r="JD221" s="238"/>
      <c r="JE221" s="237"/>
      <c r="JF221" s="237"/>
      <c r="JG221" s="237"/>
      <c r="JH221" s="237"/>
      <c r="JI221" s="237"/>
      <c r="JJ221" s="237"/>
      <c r="JK221" s="237"/>
      <c r="JL221" s="237"/>
      <c r="JM221" s="237"/>
      <c r="JN221" s="237"/>
      <c r="JO221" s="237"/>
      <c r="JP221" s="237"/>
      <c r="JQ221" s="237"/>
      <c r="JR221" s="237"/>
      <c r="JS221" s="239"/>
      <c r="JT221" s="240"/>
      <c r="JU221" s="240"/>
      <c r="JV221" s="240"/>
      <c r="JW221" s="240"/>
      <c r="JX221" s="240"/>
      <c r="JY221" s="240"/>
      <c r="JZ221" s="240"/>
      <c r="KA221" s="240"/>
      <c r="KB221" s="240"/>
    </row>
    <row r="222" spans="152:288" ht="24.75" customHeight="1" x14ac:dyDescent="0.3">
      <c r="EV222" s="237"/>
      <c r="EW222" s="238"/>
      <c r="EX222" s="238"/>
      <c r="EY222" s="238"/>
      <c r="EZ222" s="238"/>
      <c r="FA222" s="238"/>
      <c r="FB222" s="238"/>
      <c r="FC222" s="238"/>
      <c r="FD222" s="238"/>
      <c r="FE222" s="238"/>
      <c r="FF222" s="238"/>
      <c r="FG222" s="238"/>
      <c r="FH222" s="238"/>
      <c r="FI222" s="238"/>
      <c r="FJ222" s="238"/>
      <c r="FK222" s="238"/>
      <c r="FL222" s="238"/>
      <c r="FM222" s="238"/>
      <c r="FN222" s="238"/>
      <c r="FO222" s="239"/>
      <c r="FP222" s="240"/>
      <c r="FR222" s="237"/>
      <c r="FS222" s="238"/>
      <c r="FT222" s="238"/>
      <c r="FU222" s="238"/>
      <c r="FV222" s="237"/>
      <c r="FW222" s="237"/>
      <c r="FX222" s="237"/>
      <c r="FY222" s="237"/>
      <c r="FZ222" s="237"/>
      <c r="GA222" s="237"/>
      <c r="GB222" s="237"/>
      <c r="GC222" s="237"/>
      <c r="GD222" s="237"/>
      <c r="GE222" s="237"/>
      <c r="GF222" s="237"/>
      <c r="GG222" s="237"/>
      <c r="GH222" s="237"/>
      <c r="GI222" s="237"/>
      <c r="GJ222" s="237"/>
      <c r="GK222" s="239"/>
      <c r="GL222" s="240"/>
      <c r="GN222" s="237"/>
      <c r="GO222" s="238"/>
      <c r="GP222" s="238"/>
      <c r="GQ222" s="238"/>
      <c r="GR222" s="237"/>
      <c r="GS222" s="237"/>
      <c r="GT222" s="237"/>
      <c r="GU222" s="237"/>
      <c r="GV222" s="237"/>
      <c r="GW222" s="237"/>
      <c r="GX222" s="237"/>
      <c r="GY222" s="237"/>
      <c r="GZ222" s="237"/>
      <c r="HA222" s="237"/>
      <c r="HB222" s="237"/>
      <c r="HC222" s="237"/>
      <c r="HD222" s="237"/>
      <c r="HE222" s="237"/>
      <c r="HF222" s="237"/>
      <c r="HG222" s="239"/>
      <c r="HH222" s="240"/>
      <c r="HJ222" s="237"/>
      <c r="HK222" s="238"/>
      <c r="HL222" s="238"/>
      <c r="HM222" s="238"/>
      <c r="HN222" s="237"/>
      <c r="HO222" s="237"/>
      <c r="HP222" s="237"/>
      <c r="HQ222" s="237"/>
      <c r="HR222" s="237"/>
      <c r="HS222" s="237"/>
      <c r="HT222" s="237"/>
      <c r="HU222" s="237"/>
      <c r="HV222" s="237"/>
      <c r="HW222" s="237"/>
      <c r="HX222" s="237"/>
      <c r="HY222" s="237"/>
      <c r="HZ222" s="237"/>
      <c r="IA222" s="237"/>
      <c r="IB222" s="239"/>
      <c r="IC222" s="240"/>
      <c r="IE222" s="237"/>
      <c r="IF222" s="238"/>
      <c r="IG222" s="238"/>
      <c r="IH222" s="238"/>
      <c r="II222" s="238"/>
      <c r="IJ222" s="238"/>
      <c r="IK222" s="238"/>
      <c r="IL222" s="238"/>
      <c r="IM222" s="238"/>
      <c r="IN222" s="238"/>
      <c r="IO222" s="238"/>
      <c r="IP222" s="238"/>
      <c r="IQ222" s="238"/>
      <c r="IR222" s="238"/>
      <c r="IS222" s="238"/>
      <c r="IT222" s="238"/>
      <c r="IU222" s="238"/>
      <c r="IV222" s="238"/>
      <c r="IW222" s="238"/>
      <c r="IX222" s="239"/>
      <c r="IY222" s="240"/>
      <c r="JA222" s="237"/>
      <c r="JB222" s="238"/>
      <c r="JC222" s="238"/>
      <c r="JD222" s="238"/>
      <c r="JE222" s="237"/>
      <c r="JF222" s="237"/>
      <c r="JG222" s="237"/>
      <c r="JH222" s="237"/>
      <c r="JI222" s="237"/>
      <c r="JJ222" s="237"/>
      <c r="JK222" s="237"/>
      <c r="JL222" s="237"/>
      <c r="JM222" s="237"/>
      <c r="JN222" s="237"/>
      <c r="JO222" s="237"/>
      <c r="JP222" s="237"/>
      <c r="JQ222" s="237"/>
      <c r="JR222" s="237"/>
      <c r="JS222" s="239"/>
      <c r="JT222" s="240"/>
      <c r="JU222" s="240"/>
      <c r="JV222" s="240"/>
      <c r="JW222" s="240"/>
      <c r="JX222" s="240"/>
      <c r="JY222" s="240"/>
      <c r="JZ222" s="240"/>
      <c r="KA222" s="240"/>
      <c r="KB222" s="240"/>
    </row>
    <row r="223" spans="152:288" ht="24.75" customHeight="1" x14ac:dyDescent="0.3">
      <c r="EV223" s="237"/>
      <c r="EW223" s="238"/>
      <c r="EX223" s="238"/>
      <c r="EY223" s="238"/>
      <c r="EZ223" s="238"/>
      <c r="FA223" s="238"/>
      <c r="FB223" s="238"/>
      <c r="FC223" s="238"/>
      <c r="FD223" s="238"/>
      <c r="FE223" s="238"/>
      <c r="FF223" s="238"/>
      <c r="FG223" s="238"/>
      <c r="FH223" s="238"/>
      <c r="FI223" s="238"/>
      <c r="FJ223" s="238"/>
      <c r="FK223" s="238"/>
      <c r="FL223" s="238"/>
      <c r="FM223" s="238"/>
      <c r="FN223" s="238"/>
      <c r="FO223" s="239"/>
      <c r="FP223" s="240"/>
      <c r="FR223" s="237"/>
      <c r="FS223" s="238"/>
      <c r="FT223" s="238"/>
      <c r="FU223" s="238"/>
      <c r="FV223" s="237"/>
      <c r="FW223" s="237"/>
      <c r="FX223" s="237"/>
      <c r="FY223" s="237"/>
      <c r="FZ223" s="237"/>
      <c r="GA223" s="237"/>
      <c r="GB223" s="237"/>
      <c r="GC223" s="237"/>
      <c r="GD223" s="237"/>
      <c r="GE223" s="237"/>
      <c r="GF223" s="237"/>
      <c r="GG223" s="237"/>
      <c r="GH223" s="237"/>
      <c r="GI223" s="237"/>
      <c r="GJ223" s="237"/>
      <c r="GK223" s="239"/>
      <c r="GL223" s="240"/>
      <c r="GN223" s="237"/>
      <c r="GO223" s="238"/>
      <c r="GP223" s="238"/>
      <c r="GQ223" s="238"/>
      <c r="GR223" s="237"/>
      <c r="GS223" s="237"/>
      <c r="GT223" s="237"/>
      <c r="GU223" s="237"/>
      <c r="GV223" s="237"/>
      <c r="GW223" s="237"/>
      <c r="GX223" s="237"/>
      <c r="GY223" s="237"/>
      <c r="GZ223" s="237"/>
      <c r="HA223" s="237"/>
      <c r="HB223" s="237"/>
      <c r="HC223" s="237"/>
      <c r="HD223" s="237"/>
      <c r="HE223" s="237"/>
      <c r="HF223" s="237"/>
      <c r="HG223" s="239"/>
      <c r="HH223" s="240"/>
      <c r="HJ223" s="237"/>
      <c r="HK223" s="238"/>
      <c r="HL223" s="238"/>
      <c r="HM223" s="238"/>
      <c r="HN223" s="237"/>
      <c r="HO223" s="237"/>
      <c r="HP223" s="237"/>
      <c r="HQ223" s="237"/>
      <c r="HR223" s="237"/>
      <c r="HS223" s="237"/>
      <c r="HT223" s="237"/>
      <c r="HU223" s="237"/>
      <c r="HV223" s="237"/>
      <c r="HW223" s="237"/>
      <c r="HX223" s="237"/>
      <c r="HY223" s="237"/>
      <c r="HZ223" s="237"/>
      <c r="IA223" s="237"/>
      <c r="IB223" s="239"/>
      <c r="IC223" s="240"/>
      <c r="IE223" s="237"/>
      <c r="IF223" s="238"/>
      <c r="IG223" s="238"/>
      <c r="IH223" s="238"/>
      <c r="II223" s="238"/>
      <c r="IJ223" s="238"/>
      <c r="IK223" s="238"/>
      <c r="IL223" s="238"/>
      <c r="IM223" s="238"/>
      <c r="IN223" s="238"/>
      <c r="IO223" s="238"/>
      <c r="IP223" s="238"/>
      <c r="IQ223" s="238"/>
      <c r="IR223" s="238"/>
      <c r="IS223" s="238"/>
      <c r="IT223" s="238"/>
      <c r="IU223" s="238"/>
      <c r="IV223" s="238"/>
      <c r="IW223" s="238"/>
      <c r="IX223" s="239"/>
      <c r="IY223" s="240"/>
      <c r="JA223" s="237"/>
      <c r="JB223" s="238"/>
      <c r="JC223" s="238"/>
      <c r="JD223" s="238"/>
      <c r="JE223" s="237"/>
      <c r="JF223" s="237"/>
      <c r="JG223" s="237"/>
      <c r="JH223" s="237"/>
      <c r="JI223" s="237"/>
      <c r="JJ223" s="237"/>
      <c r="JK223" s="237"/>
      <c r="JL223" s="237"/>
      <c r="JM223" s="237"/>
      <c r="JN223" s="237"/>
      <c r="JO223" s="237"/>
      <c r="JP223" s="237"/>
      <c r="JQ223" s="237"/>
      <c r="JR223" s="237"/>
      <c r="JS223" s="239"/>
      <c r="JT223" s="240"/>
      <c r="JU223" s="240"/>
      <c r="JV223" s="240"/>
      <c r="JW223" s="240"/>
      <c r="JX223" s="240"/>
      <c r="JY223" s="240"/>
      <c r="JZ223" s="240"/>
      <c r="KA223" s="240"/>
      <c r="KB223" s="240"/>
    </row>
    <row r="224" spans="152:288" ht="24.75" customHeight="1" x14ac:dyDescent="0.3">
      <c r="EV224" s="237"/>
      <c r="EW224" s="238"/>
      <c r="EX224" s="238"/>
      <c r="EY224" s="238"/>
      <c r="EZ224" s="238"/>
      <c r="FA224" s="238"/>
      <c r="FB224" s="238"/>
      <c r="FC224" s="238"/>
      <c r="FD224" s="238"/>
      <c r="FE224" s="238"/>
      <c r="FF224" s="238"/>
      <c r="FG224" s="238"/>
      <c r="FH224" s="238"/>
      <c r="FI224" s="238"/>
      <c r="FJ224" s="238"/>
      <c r="FK224" s="238"/>
      <c r="FL224" s="238"/>
      <c r="FM224" s="238"/>
      <c r="FN224" s="238"/>
      <c r="FO224" s="239"/>
      <c r="FP224" s="240"/>
      <c r="FR224" s="237"/>
      <c r="FS224" s="238"/>
      <c r="FT224" s="238"/>
      <c r="FU224" s="238"/>
      <c r="FV224" s="237"/>
      <c r="FW224" s="237"/>
      <c r="FX224" s="237"/>
      <c r="FY224" s="237"/>
      <c r="FZ224" s="237"/>
      <c r="GA224" s="237"/>
      <c r="GB224" s="237"/>
      <c r="GC224" s="237"/>
      <c r="GD224" s="237"/>
      <c r="GE224" s="237"/>
      <c r="GF224" s="237"/>
      <c r="GG224" s="237"/>
      <c r="GH224" s="237"/>
      <c r="GI224" s="237"/>
      <c r="GJ224" s="237"/>
      <c r="GK224" s="239"/>
      <c r="GL224" s="240"/>
      <c r="GN224" s="237"/>
      <c r="GO224" s="238"/>
      <c r="GP224" s="238"/>
      <c r="GQ224" s="238"/>
      <c r="GR224" s="237"/>
      <c r="GS224" s="237"/>
      <c r="GT224" s="237"/>
      <c r="GU224" s="237"/>
      <c r="GV224" s="237"/>
      <c r="GW224" s="237"/>
      <c r="GX224" s="237"/>
      <c r="GY224" s="237"/>
      <c r="GZ224" s="237"/>
      <c r="HA224" s="237"/>
      <c r="HB224" s="237"/>
      <c r="HC224" s="237"/>
      <c r="HD224" s="237"/>
      <c r="HE224" s="237"/>
      <c r="HF224" s="237"/>
      <c r="HG224" s="239"/>
      <c r="HH224" s="240"/>
      <c r="HJ224" s="237"/>
      <c r="HK224" s="238"/>
      <c r="HL224" s="238"/>
      <c r="HM224" s="238"/>
      <c r="HN224" s="237"/>
      <c r="HO224" s="237"/>
      <c r="HP224" s="237"/>
      <c r="HQ224" s="237"/>
      <c r="HR224" s="237"/>
      <c r="HS224" s="237"/>
      <c r="HT224" s="237"/>
      <c r="HU224" s="237"/>
      <c r="HV224" s="237"/>
      <c r="HW224" s="237"/>
      <c r="HX224" s="237"/>
      <c r="HY224" s="237"/>
      <c r="HZ224" s="237"/>
      <c r="IA224" s="237"/>
      <c r="IB224" s="239"/>
      <c r="IC224" s="240"/>
      <c r="IE224" s="237"/>
      <c r="IF224" s="238"/>
      <c r="IG224" s="238"/>
      <c r="IH224" s="238"/>
      <c r="II224" s="238"/>
      <c r="IJ224" s="238"/>
      <c r="IK224" s="238"/>
      <c r="IL224" s="238"/>
      <c r="IM224" s="238"/>
      <c r="IN224" s="238"/>
      <c r="IO224" s="238"/>
      <c r="IP224" s="238"/>
      <c r="IQ224" s="238"/>
      <c r="IR224" s="238"/>
      <c r="IS224" s="238"/>
      <c r="IT224" s="238"/>
      <c r="IU224" s="238"/>
      <c r="IV224" s="238"/>
      <c r="IW224" s="238"/>
      <c r="IX224" s="239"/>
      <c r="IY224" s="240"/>
      <c r="JA224" s="237"/>
      <c r="JB224" s="238"/>
      <c r="JC224" s="238"/>
      <c r="JD224" s="238"/>
      <c r="JE224" s="237"/>
      <c r="JF224" s="237"/>
      <c r="JG224" s="237"/>
      <c r="JH224" s="237"/>
      <c r="JI224" s="237"/>
      <c r="JJ224" s="237"/>
      <c r="JK224" s="237"/>
      <c r="JL224" s="237"/>
      <c r="JM224" s="237"/>
      <c r="JN224" s="237"/>
      <c r="JO224" s="237"/>
      <c r="JP224" s="237"/>
      <c r="JQ224" s="237"/>
      <c r="JR224" s="237"/>
      <c r="JS224" s="239"/>
      <c r="JT224" s="240"/>
      <c r="JU224" s="240"/>
      <c r="JV224" s="240"/>
      <c r="JW224" s="240"/>
      <c r="JX224" s="240"/>
      <c r="JY224" s="240"/>
      <c r="JZ224" s="240"/>
      <c r="KA224" s="240"/>
      <c r="KB224" s="240"/>
    </row>
    <row r="225" spans="152:288" ht="24.75" customHeight="1" x14ac:dyDescent="0.3">
      <c r="EV225" s="237"/>
      <c r="EW225" s="238"/>
      <c r="EX225" s="238"/>
      <c r="EY225" s="238"/>
      <c r="EZ225" s="238"/>
      <c r="FA225" s="238"/>
      <c r="FB225" s="238"/>
      <c r="FC225" s="238"/>
      <c r="FD225" s="238"/>
      <c r="FE225" s="238"/>
      <c r="FF225" s="238"/>
      <c r="FG225" s="238"/>
      <c r="FH225" s="238"/>
      <c r="FI225" s="238"/>
      <c r="FJ225" s="238"/>
      <c r="FK225" s="238"/>
      <c r="FL225" s="238"/>
      <c r="FM225" s="238"/>
      <c r="FN225" s="238"/>
      <c r="FO225" s="239"/>
      <c r="FP225" s="240"/>
      <c r="FR225" s="237"/>
      <c r="FS225" s="238"/>
      <c r="FT225" s="238"/>
      <c r="FU225" s="238"/>
      <c r="FV225" s="237"/>
      <c r="FW225" s="237"/>
      <c r="FX225" s="237"/>
      <c r="FY225" s="237"/>
      <c r="FZ225" s="237"/>
      <c r="GA225" s="237"/>
      <c r="GB225" s="237"/>
      <c r="GC225" s="237"/>
      <c r="GD225" s="237"/>
      <c r="GE225" s="237"/>
      <c r="GF225" s="237"/>
      <c r="GG225" s="237"/>
      <c r="GH225" s="237"/>
      <c r="GI225" s="237"/>
      <c r="GJ225" s="237"/>
      <c r="GK225" s="239"/>
      <c r="GL225" s="240"/>
      <c r="GN225" s="237"/>
      <c r="GO225" s="238"/>
      <c r="GP225" s="238"/>
      <c r="GQ225" s="238"/>
      <c r="GR225" s="237"/>
      <c r="GS225" s="237"/>
      <c r="GT225" s="237"/>
      <c r="GU225" s="237"/>
      <c r="GV225" s="237"/>
      <c r="GW225" s="237"/>
      <c r="GX225" s="237"/>
      <c r="GY225" s="237"/>
      <c r="GZ225" s="237"/>
      <c r="HA225" s="237"/>
      <c r="HB225" s="237"/>
      <c r="HC225" s="237"/>
      <c r="HD225" s="237"/>
      <c r="HE225" s="237"/>
      <c r="HF225" s="237"/>
      <c r="HG225" s="239"/>
      <c r="HH225" s="240"/>
      <c r="HJ225" s="237"/>
      <c r="HK225" s="238"/>
      <c r="HL225" s="238"/>
      <c r="HM225" s="238"/>
      <c r="HN225" s="237"/>
      <c r="HO225" s="237"/>
      <c r="HP225" s="237"/>
      <c r="HQ225" s="237"/>
      <c r="HR225" s="237"/>
      <c r="HS225" s="237"/>
      <c r="HT225" s="237"/>
      <c r="HU225" s="237"/>
      <c r="HV225" s="237"/>
      <c r="HW225" s="237"/>
      <c r="HX225" s="237"/>
      <c r="HY225" s="237"/>
      <c r="HZ225" s="237"/>
      <c r="IA225" s="237"/>
      <c r="IB225" s="239"/>
      <c r="IC225" s="240"/>
      <c r="IE225" s="237"/>
      <c r="IF225" s="238"/>
      <c r="IG225" s="238"/>
      <c r="IH225" s="238"/>
      <c r="II225" s="238"/>
      <c r="IJ225" s="238"/>
      <c r="IK225" s="238"/>
      <c r="IL225" s="238"/>
      <c r="IM225" s="238"/>
      <c r="IN225" s="238"/>
      <c r="IO225" s="238"/>
      <c r="IP225" s="238"/>
      <c r="IQ225" s="238"/>
      <c r="IR225" s="238"/>
      <c r="IS225" s="238"/>
      <c r="IT225" s="238"/>
      <c r="IU225" s="238"/>
      <c r="IV225" s="238"/>
      <c r="IW225" s="238"/>
      <c r="IX225" s="239"/>
      <c r="IY225" s="240"/>
      <c r="JA225" s="237"/>
      <c r="JB225" s="238"/>
      <c r="JC225" s="238"/>
      <c r="JD225" s="238"/>
      <c r="JE225" s="237"/>
      <c r="JF225" s="237"/>
      <c r="JG225" s="237"/>
      <c r="JH225" s="237"/>
      <c r="JI225" s="237"/>
      <c r="JJ225" s="237"/>
      <c r="JK225" s="237"/>
      <c r="JL225" s="237"/>
      <c r="JM225" s="237"/>
      <c r="JN225" s="237"/>
      <c r="JO225" s="237"/>
      <c r="JP225" s="237"/>
      <c r="JQ225" s="237"/>
      <c r="JR225" s="237"/>
      <c r="JS225" s="239"/>
      <c r="JT225" s="240"/>
      <c r="JU225" s="240"/>
      <c r="JV225" s="240"/>
      <c r="JW225" s="240"/>
      <c r="JX225" s="240"/>
      <c r="JY225" s="240"/>
      <c r="JZ225" s="240"/>
      <c r="KA225" s="240"/>
      <c r="KB225" s="240"/>
    </row>
    <row r="226" spans="152:288" ht="24.75" customHeight="1" x14ac:dyDescent="0.3">
      <c r="EV226" s="237"/>
      <c r="EW226" s="238"/>
      <c r="EX226" s="238"/>
      <c r="EY226" s="238"/>
      <c r="EZ226" s="238"/>
      <c r="FA226" s="238"/>
      <c r="FB226" s="238"/>
      <c r="FC226" s="238"/>
      <c r="FD226" s="238"/>
      <c r="FE226" s="238"/>
      <c r="FF226" s="238"/>
      <c r="FG226" s="238"/>
      <c r="FH226" s="238"/>
      <c r="FI226" s="238"/>
      <c r="FJ226" s="238"/>
      <c r="FK226" s="238"/>
      <c r="FL226" s="238"/>
      <c r="FM226" s="238"/>
      <c r="FN226" s="238"/>
      <c r="FO226" s="239"/>
      <c r="FP226" s="240"/>
      <c r="FR226" s="237"/>
      <c r="FS226" s="238"/>
      <c r="FT226" s="238"/>
      <c r="FU226" s="238"/>
      <c r="FV226" s="237"/>
      <c r="FW226" s="237"/>
      <c r="FX226" s="237"/>
      <c r="FY226" s="237"/>
      <c r="FZ226" s="237"/>
      <c r="GA226" s="237"/>
      <c r="GB226" s="237"/>
      <c r="GC226" s="237"/>
      <c r="GD226" s="237"/>
      <c r="GE226" s="237"/>
      <c r="GF226" s="237"/>
      <c r="GG226" s="237"/>
      <c r="GH226" s="237"/>
      <c r="GI226" s="237"/>
      <c r="GJ226" s="237"/>
      <c r="GK226" s="239"/>
      <c r="GL226" s="240"/>
      <c r="GN226" s="237"/>
      <c r="GO226" s="238"/>
      <c r="GP226" s="238"/>
      <c r="GQ226" s="238"/>
      <c r="GR226" s="237"/>
      <c r="GS226" s="237"/>
      <c r="GT226" s="237"/>
      <c r="GU226" s="237"/>
      <c r="GV226" s="237"/>
      <c r="GW226" s="237"/>
      <c r="GX226" s="237"/>
      <c r="GY226" s="237"/>
      <c r="GZ226" s="237"/>
      <c r="HA226" s="237"/>
      <c r="HB226" s="237"/>
      <c r="HC226" s="237"/>
      <c r="HD226" s="237"/>
      <c r="HE226" s="237"/>
      <c r="HF226" s="237"/>
      <c r="HG226" s="239"/>
      <c r="HH226" s="240"/>
      <c r="HJ226" s="237"/>
      <c r="HK226" s="238"/>
      <c r="HL226" s="238"/>
      <c r="HM226" s="238"/>
      <c r="HN226" s="237"/>
      <c r="HO226" s="237"/>
      <c r="HP226" s="237"/>
      <c r="HQ226" s="237"/>
      <c r="HR226" s="237"/>
      <c r="HS226" s="237"/>
      <c r="HT226" s="237"/>
      <c r="HU226" s="237"/>
      <c r="HV226" s="237"/>
      <c r="HW226" s="237"/>
      <c r="HX226" s="237"/>
      <c r="HY226" s="237"/>
      <c r="HZ226" s="237"/>
      <c r="IA226" s="237"/>
      <c r="IB226" s="239"/>
      <c r="IC226" s="240"/>
      <c r="IE226" s="237"/>
      <c r="IF226" s="238"/>
      <c r="IG226" s="238"/>
      <c r="IH226" s="238"/>
      <c r="II226" s="238"/>
      <c r="IJ226" s="238"/>
      <c r="IK226" s="238"/>
      <c r="IL226" s="238"/>
      <c r="IM226" s="238"/>
      <c r="IN226" s="238"/>
      <c r="IO226" s="238"/>
      <c r="IP226" s="238"/>
      <c r="IQ226" s="238"/>
      <c r="IR226" s="238"/>
      <c r="IS226" s="238"/>
      <c r="IT226" s="238"/>
      <c r="IU226" s="238"/>
      <c r="IV226" s="238"/>
      <c r="IW226" s="238"/>
      <c r="IX226" s="239"/>
      <c r="IY226" s="240"/>
      <c r="JA226" s="237"/>
      <c r="JB226" s="238"/>
      <c r="JC226" s="238"/>
      <c r="JD226" s="238"/>
      <c r="JE226" s="237"/>
      <c r="JF226" s="237"/>
      <c r="JG226" s="237"/>
      <c r="JH226" s="237"/>
      <c r="JI226" s="237"/>
      <c r="JJ226" s="237"/>
      <c r="JK226" s="237"/>
      <c r="JL226" s="237"/>
      <c r="JM226" s="237"/>
      <c r="JN226" s="237"/>
      <c r="JO226" s="237"/>
      <c r="JP226" s="237"/>
      <c r="JQ226" s="237"/>
      <c r="JR226" s="237"/>
      <c r="JS226" s="239"/>
      <c r="JT226" s="240"/>
      <c r="JU226" s="240"/>
      <c r="JV226" s="240"/>
      <c r="JW226" s="240"/>
      <c r="JX226" s="240"/>
      <c r="JY226" s="240"/>
      <c r="JZ226" s="240"/>
      <c r="KA226" s="240"/>
      <c r="KB226" s="240"/>
    </row>
    <row r="227" spans="152:288" ht="24.75" customHeight="1" x14ac:dyDescent="0.3">
      <c r="EV227" s="237"/>
      <c r="EW227" s="238"/>
      <c r="EX227" s="238"/>
      <c r="EY227" s="238"/>
      <c r="EZ227" s="238"/>
      <c r="FA227" s="238"/>
      <c r="FB227" s="238"/>
      <c r="FC227" s="238"/>
      <c r="FD227" s="238"/>
      <c r="FE227" s="238"/>
      <c r="FF227" s="238"/>
      <c r="FG227" s="238"/>
      <c r="FH227" s="238"/>
      <c r="FI227" s="238"/>
      <c r="FJ227" s="238"/>
      <c r="FK227" s="238"/>
      <c r="FL227" s="238"/>
      <c r="FM227" s="238"/>
      <c r="FN227" s="238"/>
      <c r="FO227" s="239"/>
      <c r="FP227" s="240"/>
      <c r="FR227" s="237"/>
      <c r="FS227" s="238"/>
      <c r="FT227" s="238"/>
      <c r="FU227" s="238"/>
      <c r="FV227" s="237"/>
      <c r="FW227" s="237"/>
      <c r="FX227" s="237"/>
      <c r="FY227" s="237"/>
      <c r="FZ227" s="237"/>
      <c r="GA227" s="237"/>
      <c r="GB227" s="237"/>
      <c r="GC227" s="237"/>
      <c r="GD227" s="237"/>
      <c r="GE227" s="237"/>
      <c r="GF227" s="237"/>
      <c r="GG227" s="237"/>
      <c r="GH227" s="237"/>
      <c r="GI227" s="237"/>
      <c r="GJ227" s="237"/>
      <c r="GK227" s="239"/>
      <c r="GL227" s="240"/>
      <c r="GN227" s="237"/>
      <c r="GO227" s="238"/>
      <c r="GP227" s="238"/>
      <c r="GQ227" s="238"/>
      <c r="GR227" s="237"/>
      <c r="GS227" s="237"/>
      <c r="GT227" s="237"/>
      <c r="GU227" s="237"/>
      <c r="GV227" s="237"/>
      <c r="GW227" s="237"/>
      <c r="GX227" s="237"/>
      <c r="GY227" s="237"/>
      <c r="GZ227" s="237"/>
      <c r="HA227" s="237"/>
      <c r="HB227" s="237"/>
      <c r="HC227" s="237"/>
      <c r="HD227" s="237"/>
      <c r="HE227" s="237"/>
      <c r="HF227" s="237"/>
      <c r="HG227" s="239"/>
      <c r="HH227" s="240"/>
      <c r="HJ227" s="237"/>
      <c r="HK227" s="238"/>
      <c r="HL227" s="238"/>
      <c r="HM227" s="238"/>
      <c r="HN227" s="237"/>
      <c r="HO227" s="237"/>
      <c r="HP227" s="237"/>
      <c r="HQ227" s="237"/>
      <c r="HR227" s="237"/>
      <c r="HS227" s="237"/>
      <c r="HT227" s="237"/>
      <c r="HU227" s="237"/>
      <c r="HV227" s="237"/>
      <c r="HW227" s="237"/>
      <c r="HX227" s="237"/>
      <c r="HY227" s="237"/>
      <c r="HZ227" s="237"/>
      <c r="IA227" s="237"/>
      <c r="IB227" s="239"/>
      <c r="IC227" s="240"/>
      <c r="IE227" s="237"/>
      <c r="IF227" s="238"/>
      <c r="IG227" s="238"/>
      <c r="IH227" s="238"/>
      <c r="II227" s="238"/>
      <c r="IJ227" s="238"/>
      <c r="IK227" s="238"/>
      <c r="IL227" s="238"/>
      <c r="IM227" s="238"/>
      <c r="IN227" s="238"/>
      <c r="IO227" s="238"/>
      <c r="IP227" s="238"/>
      <c r="IQ227" s="238"/>
      <c r="IR227" s="238"/>
      <c r="IS227" s="238"/>
      <c r="IT227" s="238"/>
      <c r="IU227" s="238"/>
      <c r="IV227" s="238"/>
      <c r="IW227" s="238"/>
      <c r="IX227" s="239"/>
      <c r="IY227" s="240"/>
      <c r="JA227" s="237"/>
      <c r="JB227" s="238"/>
      <c r="JC227" s="238"/>
      <c r="JD227" s="238"/>
      <c r="JE227" s="237"/>
      <c r="JF227" s="237"/>
      <c r="JG227" s="237"/>
      <c r="JH227" s="237"/>
      <c r="JI227" s="237"/>
      <c r="JJ227" s="237"/>
      <c r="JK227" s="237"/>
      <c r="JL227" s="237"/>
      <c r="JM227" s="237"/>
      <c r="JN227" s="237"/>
      <c r="JO227" s="237"/>
      <c r="JP227" s="237"/>
      <c r="JQ227" s="237"/>
      <c r="JR227" s="237"/>
      <c r="JS227" s="239"/>
      <c r="JT227" s="240"/>
      <c r="JU227" s="240"/>
      <c r="JV227" s="240"/>
      <c r="JW227" s="240"/>
      <c r="JX227" s="240"/>
      <c r="JY227" s="240"/>
      <c r="JZ227" s="240"/>
      <c r="KA227" s="240"/>
      <c r="KB227" s="240"/>
    </row>
    <row r="228" spans="152:288" ht="24.75" customHeight="1" x14ac:dyDescent="0.3">
      <c r="EV228" s="237"/>
      <c r="EW228" s="238"/>
      <c r="EX228" s="238"/>
      <c r="EY228" s="238"/>
      <c r="EZ228" s="238"/>
      <c r="FA228" s="238"/>
      <c r="FB228" s="238"/>
      <c r="FC228" s="238"/>
      <c r="FD228" s="238"/>
      <c r="FE228" s="238"/>
      <c r="FF228" s="238"/>
      <c r="FG228" s="238"/>
      <c r="FH228" s="238"/>
      <c r="FI228" s="238"/>
      <c r="FJ228" s="238"/>
      <c r="FK228" s="238"/>
      <c r="FL228" s="238"/>
      <c r="FM228" s="238"/>
      <c r="FN228" s="238"/>
      <c r="FO228" s="239"/>
      <c r="FP228" s="240"/>
      <c r="FR228" s="237"/>
      <c r="FS228" s="238"/>
      <c r="FT228" s="238"/>
      <c r="FU228" s="238"/>
      <c r="FV228" s="237"/>
      <c r="FW228" s="237"/>
      <c r="FX228" s="237"/>
      <c r="FY228" s="237"/>
      <c r="FZ228" s="237"/>
      <c r="GA228" s="237"/>
      <c r="GB228" s="237"/>
      <c r="GC228" s="237"/>
      <c r="GD228" s="237"/>
      <c r="GE228" s="237"/>
      <c r="GF228" s="237"/>
      <c r="GG228" s="237"/>
      <c r="GH228" s="237"/>
      <c r="GI228" s="237"/>
      <c r="GJ228" s="237"/>
      <c r="GK228" s="239"/>
      <c r="GL228" s="240"/>
      <c r="GN228" s="237"/>
      <c r="GO228" s="238"/>
      <c r="GP228" s="238"/>
      <c r="GQ228" s="238"/>
      <c r="GR228" s="237"/>
      <c r="GS228" s="237"/>
      <c r="GT228" s="237"/>
      <c r="GU228" s="237"/>
      <c r="GV228" s="237"/>
      <c r="GW228" s="237"/>
      <c r="GX228" s="237"/>
      <c r="GY228" s="237"/>
      <c r="GZ228" s="237"/>
      <c r="HA228" s="237"/>
      <c r="HB228" s="237"/>
      <c r="HC228" s="237"/>
      <c r="HD228" s="237"/>
      <c r="HE228" s="237"/>
      <c r="HF228" s="237"/>
      <c r="HG228" s="239"/>
      <c r="HH228" s="240"/>
      <c r="HJ228" s="237"/>
      <c r="HK228" s="238"/>
      <c r="HL228" s="238"/>
      <c r="HM228" s="238"/>
      <c r="HN228" s="237"/>
      <c r="HO228" s="237"/>
      <c r="HP228" s="237"/>
      <c r="HQ228" s="237"/>
      <c r="HR228" s="237"/>
      <c r="HS228" s="237"/>
      <c r="HT228" s="237"/>
      <c r="HU228" s="237"/>
      <c r="HV228" s="237"/>
      <c r="HW228" s="237"/>
      <c r="HX228" s="237"/>
      <c r="HY228" s="237"/>
      <c r="HZ228" s="237"/>
      <c r="IA228" s="237"/>
      <c r="IB228" s="239"/>
      <c r="IC228" s="240"/>
      <c r="IE228" s="237"/>
      <c r="IF228" s="238"/>
      <c r="IG228" s="238"/>
      <c r="IH228" s="238"/>
      <c r="II228" s="238"/>
      <c r="IJ228" s="238"/>
      <c r="IK228" s="238"/>
      <c r="IL228" s="238"/>
      <c r="IM228" s="238"/>
      <c r="IN228" s="238"/>
      <c r="IO228" s="238"/>
      <c r="IP228" s="238"/>
      <c r="IQ228" s="238"/>
      <c r="IR228" s="238"/>
      <c r="IS228" s="238"/>
      <c r="IT228" s="238"/>
      <c r="IU228" s="238"/>
      <c r="IV228" s="238"/>
      <c r="IW228" s="238"/>
      <c r="IX228" s="239"/>
      <c r="IY228" s="240"/>
      <c r="JA228" s="237"/>
      <c r="JB228" s="238"/>
      <c r="JC228" s="238"/>
      <c r="JD228" s="238"/>
      <c r="JE228" s="237"/>
      <c r="JF228" s="237"/>
      <c r="JG228" s="237"/>
      <c r="JH228" s="237"/>
      <c r="JI228" s="237"/>
      <c r="JJ228" s="237"/>
      <c r="JK228" s="237"/>
      <c r="JL228" s="237"/>
      <c r="JM228" s="237"/>
      <c r="JN228" s="237"/>
      <c r="JO228" s="237"/>
      <c r="JP228" s="237"/>
      <c r="JQ228" s="237"/>
      <c r="JR228" s="237"/>
      <c r="JS228" s="239"/>
      <c r="JT228" s="240"/>
      <c r="JU228" s="240"/>
      <c r="JV228" s="240"/>
      <c r="JW228" s="240"/>
      <c r="JX228" s="240"/>
      <c r="JY228" s="240"/>
      <c r="JZ228" s="240"/>
      <c r="KA228" s="240"/>
      <c r="KB228" s="240"/>
    </row>
    <row r="229" spans="152:288" ht="24.75" customHeight="1" x14ac:dyDescent="0.3">
      <c r="EV229" s="237"/>
      <c r="EW229" s="238"/>
      <c r="EX229" s="238"/>
      <c r="EY229" s="238"/>
      <c r="EZ229" s="238"/>
      <c r="FA229" s="238"/>
      <c r="FB229" s="238"/>
      <c r="FC229" s="238"/>
      <c r="FD229" s="238"/>
      <c r="FE229" s="238"/>
      <c r="FF229" s="238"/>
      <c r="FG229" s="238"/>
      <c r="FH229" s="238"/>
      <c r="FI229" s="238"/>
      <c r="FJ229" s="238"/>
      <c r="FK229" s="238"/>
      <c r="FL229" s="238"/>
      <c r="FM229" s="238"/>
      <c r="FN229" s="238"/>
      <c r="FO229" s="239"/>
      <c r="FP229" s="240"/>
      <c r="FR229" s="237"/>
      <c r="FS229" s="238"/>
      <c r="FT229" s="238"/>
      <c r="FU229" s="238"/>
      <c r="FV229" s="237"/>
      <c r="FW229" s="237"/>
      <c r="FX229" s="237"/>
      <c r="FY229" s="237"/>
      <c r="FZ229" s="237"/>
      <c r="GA229" s="237"/>
      <c r="GB229" s="237"/>
      <c r="GC229" s="237"/>
      <c r="GD229" s="237"/>
      <c r="GE229" s="237"/>
      <c r="GF229" s="237"/>
      <c r="GG229" s="237"/>
      <c r="GH229" s="237"/>
      <c r="GI229" s="237"/>
      <c r="GJ229" s="237"/>
      <c r="GK229" s="239"/>
      <c r="GL229" s="240"/>
      <c r="GN229" s="237"/>
      <c r="GO229" s="238"/>
      <c r="GP229" s="238"/>
      <c r="GQ229" s="238"/>
      <c r="GR229" s="237"/>
      <c r="GS229" s="237"/>
      <c r="GT229" s="237"/>
      <c r="GU229" s="237"/>
      <c r="GV229" s="237"/>
      <c r="GW229" s="237"/>
      <c r="GX229" s="237"/>
      <c r="GY229" s="237"/>
      <c r="GZ229" s="237"/>
      <c r="HA229" s="237"/>
      <c r="HB229" s="237"/>
      <c r="HC229" s="237"/>
      <c r="HD229" s="237"/>
      <c r="HE229" s="237"/>
      <c r="HF229" s="237"/>
      <c r="HG229" s="239"/>
      <c r="HH229" s="240"/>
      <c r="HJ229" s="237"/>
      <c r="HK229" s="238"/>
      <c r="HL229" s="238"/>
      <c r="HM229" s="238"/>
      <c r="HN229" s="237"/>
      <c r="HO229" s="237"/>
      <c r="HP229" s="237"/>
      <c r="HQ229" s="237"/>
      <c r="HR229" s="237"/>
      <c r="HS229" s="237"/>
      <c r="HT229" s="237"/>
      <c r="HU229" s="237"/>
      <c r="HV229" s="237"/>
      <c r="HW229" s="237"/>
      <c r="HX229" s="237"/>
      <c r="HY229" s="237"/>
      <c r="HZ229" s="237"/>
      <c r="IA229" s="237"/>
      <c r="IB229" s="239"/>
      <c r="IC229" s="240"/>
      <c r="IE229" s="237"/>
      <c r="IF229" s="238"/>
      <c r="IG229" s="238"/>
      <c r="IH229" s="238"/>
      <c r="II229" s="238"/>
      <c r="IJ229" s="238"/>
      <c r="IK229" s="238"/>
      <c r="IL229" s="238"/>
      <c r="IM229" s="238"/>
      <c r="IN229" s="238"/>
      <c r="IO229" s="238"/>
      <c r="IP229" s="238"/>
      <c r="IQ229" s="238"/>
      <c r="IR229" s="238"/>
      <c r="IS229" s="238"/>
      <c r="IT229" s="238"/>
      <c r="IU229" s="238"/>
      <c r="IV229" s="238"/>
      <c r="IW229" s="238"/>
      <c r="IX229" s="239"/>
      <c r="IY229" s="240"/>
      <c r="JA229" s="237"/>
      <c r="JB229" s="238"/>
      <c r="JC229" s="238"/>
      <c r="JD229" s="238"/>
      <c r="JE229" s="237"/>
      <c r="JF229" s="237"/>
      <c r="JG229" s="237"/>
      <c r="JH229" s="237"/>
      <c r="JI229" s="237"/>
      <c r="JJ229" s="237"/>
      <c r="JK229" s="237"/>
      <c r="JL229" s="237"/>
      <c r="JM229" s="237"/>
      <c r="JN229" s="237"/>
      <c r="JO229" s="237"/>
      <c r="JP229" s="237"/>
      <c r="JQ229" s="237"/>
      <c r="JR229" s="237"/>
      <c r="JS229" s="239"/>
      <c r="JT229" s="240"/>
      <c r="JU229" s="240"/>
      <c r="JV229" s="240"/>
      <c r="JW229" s="240"/>
      <c r="JX229" s="240"/>
      <c r="JY229" s="240"/>
      <c r="JZ229" s="240"/>
      <c r="KA229" s="240"/>
      <c r="KB229" s="240"/>
    </row>
    <row r="230" spans="152:288" ht="24.75" customHeight="1" x14ac:dyDescent="0.3">
      <c r="EV230" s="237"/>
      <c r="EW230" s="238"/>
      <c r="EX230" s="238"/>
      <c r="EY230" s="238"/>
      <c r="EZ230" s="238"/>
      <c r="FA230" s="238"/>
      <c r="FB230" s="238"/>
      <c r="FC230" s="238"/>
      <c r="FD230" s="238"/>
      <c r="FE230" s="238"/>
      <c r="FF230" s="238"/>
      <c r="FG230" s="238"/>
      <c r="FH230" s="238"/>
      <c r="FI230" s="238"/>
      <c r="FJ230" s="238"/>
      <c r="FK230" s="238"/>
      <c r="FL230" s="238"/>
      <c r="FM230" s="238"/>
      <c r="FN230" s="238"/>
      <c r="FO230" s="239"/>
      <c r="FP230" s="240"/>
      <c r="FR230" s="237"/>
      <c r="FS230" s="238"/>
      <c r="FT230" s="238"/>
      <c r="FU230" s="238"/>
      <c r="FV230" s="237"/>
      <c r="FW230" s="237"/>
      <c r="FX230" s="237"/>
      <c r="FY230" s="237"/>
      <c r="FZ230" s="237"/>
      <c r="GA230" s="237"/>
      <c r="GB230" s="237"/>
      <c r="GC230" s="237"/>
      <c r="GD230" s="237"/>
      <c r="GE230" s="237"/>
      <c r="GF230" s="237"/>
      <c r="GG230" s="237"/>
      <c r="GH230" s="237"/>
      <c r="GI230" s="237"/>
      <c r="GJ230" s="237"/>
      <c r="GK230" s="239"/>
      <c r="GL230" s="240"/>
      <c r="GN230" s="237"/>
      <c r="GO230" s="238"/>
      <c r="GP230" s="238"/>
      <c r="GQ230" s="238"/>
      <c r="GR230" s="237"/>
      <c r="GS230" s="237"/>
      <c r="GT230" s="237"/>
      <c r="GU230" s="237"/>
      <c r="GV230" s="237"/>
      <c r="GW230" s="237"/>
      <c r="GX230" s="237"/>
      <c r="GY230" s="237"/>
      <c r="GZ230" s="237"/>
      <c r="HA230" s="237"/>
      <c r="HB230" s="237"/>
      <c r="HC230" s="237"/>
      <c r="HD230" s="237"/>
      <c r="HE230" s="237"/>
      <c r="HF230" s="237"/>
      <c r="HG230" s="239"/>
      <c r="HH230" s="240"/>
      <c r="HJ230" s="237"/>
      <c r="HK230" s="238"/>
      <c r="HL230" s="238"/>
      <c r="HM230" s="238"/>
      <c r="HN230" s="237"/>
      <c r="HO230" s="237"/>
      <c r="HP230" s="237"/>
      <c r="HQ230" s="237"/>
      <c r="HR230" s="237"/>
      <c r="HS230" s="237"/>
      <c r="HT230" s="237"/>
      <c r="HU230" s="237"/>
      <c r="HV230" s="237"/>
      <c r="HW230" s="237"/>
      <c r="HX230" s="237"/>
      <c r="HY230" s="237"/>
      <c r="HZ230" s="237"/>
      <c r="IA230" s="237"/>
      <c r="IB230" s="239"/>
      <c r="IC230" s="240"/>
      <c r="IE230" s="237"/>
      <c r="IF230" s="238"/>
      <c r="IG230" s="238"/>
      <c r="IH230" s="238"/>
      <c r="II230" s="238"/>
      <c r="IJ230" s="238"/>
      <c r="IK230" s="238"/>
      <c r="IL230" s="238"/>
      <c r="IM230" s="238"/>
      <c r="IN230" s="238"/>
      <c r="IO230" s="238"/>
      <c r="IP230" s="238"/>
      <c r="IQ230" s="238"/>
      <c r="IR230" s="238"/>
      <c r="IS230" s="238"/>
      <c r="IT230" s="238"/>
      <c r="IU230" s="238"/>
      <c r="IV230" s="238"/>
      <c r="IW230" s="238"/>
      <c r="IX230" s="239"/>
      <c r="IY230" s="240"/>
      <c r="JA230" s="237"/>
      <c r="JB230" s="238"/>
      <c r="JC230" s="238"/>
      <c r="JD230" s="238"/>
      <c r="JE230" s="237"/>
      <c r="JF230" s="237"/>
      <c r="JG230" s="237"/>
      <c r="JH230" s="237"/>
      <c r="JI230" s="237"/>
      <c r="JJ230" s="237"/>
      <c r="JK230" s="237"/>
      <c r="JL230" s="237"/>
      <c r="JM230" s="237"/>
      <c r="JN230" s="237"/>
      <c r="JO230" s="237"/>
      <c r="JP230" s="237"/>
      <c r="JQ230" s="237"/>
      <c r="JR230" s="237"/>
      <c r="JS230" s="239"/>
      <c r="JT230" s="240"/>
      <c r="JU230" s="240"/>
      <c r="JV230" s="240"/>
      <c r="JW230" s="240"/>
      <c r="JX230" s="240"/>
      <c r="JY230" s="240"/>
      <c r="JZ230" s="240"/>
      <c r="KA230" s="240"/>
      <c r="KB230" s="240"/>
    </row>
    <row r="231" spans="152:288" ht="24.75" customHeight="1" x14ac:dyDescent="0.3">
      <c r="EV231" s="237"/>
      <c r="EW231" s="238"/>
      <c r="EX231" s="238"/>
      <c r="EY231" s="238"/>
      <c r="EZ231" s="238"/>
      <c r="FA231" s="238"/>
      <c r="FB231" s="238"/>
      <c r="FC231" s="238"/>
      <c r="FD231" s="238"/>
      <c r="FE231" s="238"/>
      <c r="FF231" s="238"/>
      <c r="FG231" s="238"/>
      <c r="FH231" s="238"/>
      <c r="FI231" s="238"/>
      <c r="FJ231" s="238"/>
      <c r="FK231" s="238"/>
      <c r="FL231" s="238"/>
      <c r="FM231" s="238"/>
      <c r="FN231" s="238"/>
      <c r="FO231" s="239"/>
      <c r="FP231" s="240"/>
      <c r="FR231" s="237"/>
      <c r="FS231" s="238"/>
      <c r="FT231" s="238"/>
      <c r="FU231" s="238"/>
      <c r="FV231" s="237"/>
      <c r="FW231" s="237"/>
      <c r="FX231" s="237"/>
      <c r="FY231" s="237"/>
      <c r="FZ231" s="237"/>
      <c r="GA231" s="237"/>
      <c r="GB231" s="237"/>
      <c r="GC231" s="237"/>
      <c r="GD231" s="237"/>
      <c r="GE231" s="237"/>
      <c r="GF231" s="237"/>
      <c r="GG231" s="237"/>
      <c r="GH231" s="237"/>
      <c r="GI231" s="237"/>
      <c r="GJ231" s="237"/>
      <c r="GK231" s="239"/>
      <c r="GL231" s="240"/>
      <c r="GN231" s="237"/>
      <c r="GO231" s="238"/>
      <c r="GP231" s="238"/>
      <c r="GQ231" s="238"/>
      <c r="GR231" s="237"/>
      <c r="GS231" s="237"/>
      <c r="GT231" s="237"/>
      <c r="GU231" s="237"/>
      <c r="GV231" s="237"/>
      <c r="GW231" s="237"/>
      <c r="GX231" s="237"/>
      <c r="GY231" s="237"/>
      <c r="GZ231" s="237"/>
      <c r="HA231" s="237"/>
      <c r="HB231" s="237"/>
      <c r="HC231" s="237"/>
      <c r="HD231" s="237"/>
      <c r="HE231" s="237"/>
      <c r="HF231" s="237"/>
      <c r="HG231" s="239"/>
      <c r="HH231" s="240"/>
      <c r="HJ231" s="237"/>
      <c r="HK231" s="238"/>
      <c r="HL231" s="238"/>
      <c r="HM231" s="238"/>
      <c r="HN231" s="237"/>
      <c r="HO231" s="237"/>
      <c r="HP231" s="237"/>
      <c r="HQ231" s="237"/>
      <c r="HR231" s="237"/>
      <c r="HS231" s="237"/>
      <c r="HT231" s="237"/>
      <c r="HU231" s="237"/>
      <c r="HV231" s="237"/>
      <c r="HW231" s="237"/>
      <c r="HX231" s="237"/>
      <c r="HY231" s="237"/>
      <c r="HZ231" s="237"/>
      <c r="IA231" s="237"/>
      <c r="IB231" s="239"/>
      <c r="IC231" s="240"/>
      <c r="IE231" s="237"/>
      <c r="IF231" s="238"/>
      <c r="IG231" s="238"/>
      <c r="IH231" s="238"/>
      <c r="II231" s="238"/>
      <c r="IJ231" s="238"/>
      <c r="IK231" s="238"/>
      <c r="IL231" s="238"/>
      <c r="IM231" s="238"/>
      <c r="IN231" s="238"/>
      <c r="IO231" s="238"/>
      <c r="IP231" s="238"/>
      <c r="IQ231" s="238"/>
      <c r="IR231" s="238"/>
      <c r="IS231" s="238"/>
      <c r="IT231" s="238"/>
      <c r="IU231" s="238"/>
      <c r="IV231" s="238"/>
      <c r="IW231" s="238"/>
      <c r="IX231" s="239"/>
      <c r="IY231" s="240"/>
      <c r="JA231" s="237"/>
      <c r="JB231" s="238"/>
      <c r="JC231" s="238"/>
      <c r="JD231" s="238"/>
      <c r="JE231" s="237"/>
      <c r="JF231" s="237"/>
      <c r="JG231" s="237"/>
      <c r="JH231" s="237"/>
      <c r="JI231" s="237"/>
      <c r="JJ231" s="237"/>
      <c r="JK231" s="237"/>
      <c r="JL231" s="237"/>
      <c r="JM231" s="237"/>
      <c r="JN231" s="237"/>
      <c r="JO231" s="237"/>
      <c r="JP231" s="237"/>
      <c r="JQ231" s="237"/>
      <c r="JR231" s="237"/>
      <c r="JS231" s="239"/>
      <c r="JT231" s="240"/>
      <c r="JU231" s="240"/>
      <c r="JV231" s="240"/>
      <c r="JW231" s="240"/>
      <c r="JX231" s="240"/>
      <c r="JY231" s="240"/>
      <c r="JZ231" s="240"/>
      <c r="KA231" s="240"/>
      <c r="KB231" s="240"/>
    </row>
    <row r="232" spans="152:288" ht="24.75" customHeight="1" x14ac:dyDescent="0.3">
      <c r="EV232" s="237"/>
      <c r="EW232" s="238"/>
      <c r="EX232" s="238"/>
      <c r="EY232" s="238"/>
      <c r="EZ232" s="238"/>
      <c r="FA232" s="238"/>
      <c r="FB232" s="238"/>
      <c r="FC232" s="238"/>
      <c r="FD232" s="238"/>
      <c r="FE232" s="238"/>
      <c r="FF232" s="238"/>
      <c r="FG232" s="238"/>
      <c r="FH232" s="238"/>
      <c r="FI232" s="238"/>
      <c r="FJ232" s="238"/>
      <c r="FK232" s="238"/>
      <c r="FL232" s="238"/>
      <c r="FM232" s="238"/>
      <c r="FN232" s="238"/>
      <c r="FO232" s="239"/>
      <c r="FP232" s="240"/>
      <c r="FR232" s="237"/>
      <c r="FS232" s="238"/>
      <c r="FT232" s="238"/>
      <c r="FU232" s="238"/>
      <c r="FV232" s="237"/>
      <c r="FW232" s="237"/>
      <c r="FX232" s="237"/>
      <c r="FY232" s="237"/>
      <c r="FZ232" s="237"/>
      <c r="GA232" s="237"/>
      <c r="GB232" s="237"/>
      <c r="GC232" s="237"/>
      <c r="GD232" s="237"/>
      <c r="GE232" s="237"/>
      <c r="GF232" s="237"/>
      <c r="GG232" s="237"/>
      <c r="GH232" s="237"/>
      <c r="GI232" s="237"/>
      <c r="GJ232" s="237"/>
      <c r="GK232" s="239"/>
      <c r="GL232" s="240"/>
      <c r="GN232" s="237"/>
      <c r="GO232" s="238"/>
      <c r="GP232" s="238"/>
      <c r="GQ232" s="238"/>
      <c r="GR232" s="237"/>
      <c r="GS232" s="237"/>
      <c r="GT232" s="237"/>
      <c r="GU232" s="237"/>
      <c r="GV232" s="237"/>
      <c r="GW232" s="237"/>
      <c r="GX232" s="237"/>
      <c r="GY232" s="237"/>
      <c r="GZ232" s="237"/>
      <c r="HA232" s="237"/>
      <c r="HB232" s="237"/>
      <c r="HC232" s="237"/>
      <c r="HD232" s="237"/>
      <c r="HE232" s="237"/>
      <c r="HF232" s="237"/>
      <c r="HG232" s="239"/>
      <c r="HH232" s="240"/>
      <c r="HJ232" s="237"/>
      <c r="HK232" s="238"/>
      <c r="HL232" s="238"/>
      <c r="HM232" s="238"/>
      <c r="HN232" s="237"/>
      <c r="HO232" s="237"/>
      <c r="HP232" s="237"/>
      <c r="HQ232" s="237"/>
      <c r="HR232" s="237"/>
      <c r="HS232" s="237"/>
      <c r="HT232" s="237"/>
      <c r="HU232" s="237"/>
      <c r="HV232" s="237"/>
      <c r="HW232" s="237"/>
      <c r="HX232" s="237"/>
      <c r="HY232" s="237"/>
      <c r="HZ232" s="237"/>
      <c r="IA232" s="237"/>
      <c r="IB232" s="239"/>
      <c r="IC232" s="240"/>
      <c r="IE232" s="237"/>
      <c r="IF232" s="238"/>
      <c r="IG232" s="238"/>
      <c r="IH232" s="238"/>
      <c r="II232" s="238"/>
      <c r="IJ232" s="238"/>
      <c r="IK232" s="238"/>
      <c r="IL232" s="238"/>
      <c r="IM232" s="238"/>
      <c r="IN232" s="238"/>
      <c r="IO232" s="238"/>
      <c r="IP232" s="238"/>
      <c r="IQ232" s="238"/>
      <c r="IR232" s="238"/>
      <c r="IS232" s="238"/>
      <c r="IT232" s="238"/>
      <c r="IU232" s="238"/>
      <c r="IV232" s="238"/>
      <c r="IW232" s="238"/>
      <c r="IX232" s="239"/>
      <c r="IY232" s="240"/>
      <c r="JA232" s="237"/>
      <c r="JB232" s="238"/>
      <c r="JC232" s="238"/>
      <c r="JD232" s="238"/>
      <c r="JE232" s="237"/>
      <c r="JF232" s="237"/>
      <c r="JG232" s="237"/>
      <c r="JH232" s="237"/>
      <c r="JI232" s="237"/>
      <c r="JJ232" s="237"/>
      <c r="JK232" s="237"/>
      <c r="JL232" s="237"/>
      <c r="JM232" s="237"/>
      <c r="JN232" s="237"/>
      <c r="JO232" s="237"/>
      <c r="JP232" s="237"/>
      <c r="JQ232" s="237"/>
      <c r="JR232" s="237"/>
      <c r="JS232" s="239"/>
      <c r="JT232" s="240"/>
      <c r="JU232" s="240"/>
      <c r="JV232" s="240"/>
      <c r="JW232" s="240"/>
      <c r="JX232" s="240"/>
      <c r="JY232" s="240"/>
      <c r="JZ232" s="240"/>
      <c r="KA232" s="240"/>
      <c r="KB232" s="240"/>
    </row>
    <row r="233" spans="152:288" ht="24.75" customHeight="1" x14ac:dyDescent="0.3">
      <c r="EV233" s="237"/>
      <c r="EW233" s="238"/>
      <c r="EX233" s="238"/>
      <c r="EY233" s="238"/>
      <c r="EZ233" s="238"/>
      <c r="FA233" s="238"/>
      <c r="FB233" s="238"/>
      <c r="FC233" s="238"/>
      <c r="FD233" s="238"/>
      <c r="FE233" s="238"/>
      <c r="FF233" s="238"/>
      <c r="FG233" s="238"/>
      <c r="FH233" s="238"/>
      <c r="FI233" s="238"/>
      <c r="FJ233" s="238"/>
      <c r="FK233" s="238"/>
      <c r="FL233" s="238"/>
      <c r="FM233" s="238"/>
      <c r="FN233" s="238"/>
      <c r="FO233" s="239"/>
      <c r="FP233" s="240"/>
      <c r="FR233" s="237"/>
      <c r="FS233" s="238"/>
      <c r="FT233" s="238"/>
      <c r="FU233" s="238"/>
      <c r="FV233" s="237"/>
      <c r="FW233" s="237"/>
      <c r="FX233" s="237"/>
      <c r="FY233" s="237"/>
      <c r="FZ233" s="237"/>
      <c r="GA233" s="237"/>
      <c r="GB233" s="237"/>
      <c r="GC233" s="237"/>
      <c r="GD233" s="237"/>
      <c r="GE233" s="237"/>
      <c r="GF233" s="237"/>
      <c r="GG233" s="237"/>
      <c r="GH233" s="237"/>
      <c r="GI233" s="237"/>
      <c r="GJ233" s="237"/>
      <c r="GK233" s="239"/>
      <c r="GL233" s="240"/>
      <c r="GN233" s="237"/>
      <c r="GO233" s="238"/>
      <c r="GP233" s="238"/>
      <c r="GQ233" s="238"/>
      <c r="GR233" s="237"/>
      <c r="GS233" s="237"/>
      <c r="GT233" s="237"/>
      <c r="GU233" s="237"/>
      <c r="GV233" s="237"/>
      <c r="GW233" s="237"/>
      <c r="GX233" s="237"/>
      <c r="GY233" s="237"/>
      <c r="GZ233" s="237"/>
      <c r="HA233" s="237"/>
      <c r="HB233" s="237"/>
      <c r="HC233" s="237"/>
      <c r="HD233" s="237"/>
      <c r="HE233" s="237"/>
      <c r="HF233" s="237"/>
      <c r="HG233" s="239"/>
      <c r="HH233" s="240"/>
      <c r="HJ233" s="237"/>
      <c r="HK233" s="238"/>
      <c r="HL233" s="238"/>
      <c r="HM233" s="238"/>
      <c r="HN233" s="237"/>
      <c r="HO233" s="237"/>
      <c r="HP233" s="237"/>
      <c r="HQ233" s="237"/>
      <c r="HR233" s="237"/>
      <c r="HS233" s="237"/>
      <c r="HT233" s="237"/>
      <c r="HU233" s="237"/>
      <c r="HV233" s="237"/>
      <c r="HW233" s="237"/>
      <c r="HX233" s="237"/>
      <c r="HY233" s="237"/>
      <c r="HZ233" s="237"/>
      <c r="IA233" s="237"/>
      <c r="IB233" s="239"/>
      <c r="IC233" s="240"/>
      <c r="IE233" s="237"/>
      <c r="IF233" s="238"/>
      <c r="IG233" s="238"/>
      <c r="IH233" s="238"/>
      <c r="II233" s="238"/>
      <c r="IJ233" s="238"/>
      <c r="IK233" s="238"/>
      <c r="IL233" s="238"/>
      <c r="IM233" s="238"/>
      <c r="IN233" s="238"/>
      <c r="IO233" s="238"/>
      <c r="IP233" s="238"/>
      <c r="IQ233" s="238"/>
      <c r="IR233" s="238"/>
      <c r="IS233" s="238"/>
      <c r="IT233" s="238"/>
      <c r="IU233" s="238"/>
      <c r="IV233" s="238"/>
      <c r="IW233" s="238"/>
      <c r="IX233" s="239"/>
      <c r="IY233" s="240"/>
      <c r="JA233" s="237"/>
      <c r="JB233" s="238"/>
      <c r="JC233" s="238"/>
      <c r="JD233" s="238"/>
      <c r="JE233" s="237"/>
      <c r="JF233" s="237"/>
      <c r="JG233" s="237"/>
      <c r="JH233" s="237"/>
      <c r="JI233" s="237"/>
      <c r="JJ233" s="237"/>
      <c r="JK233" s="237"/>
      <c r="JL233" s="237"/>
      <c r="JM233" s="237"/>
      <c r="JN233" s="237"/>
      <c r="JO233" s="237"/>
      <c r="JP233" s="237"/>
      <c r="JQ233" s="237"/>
      <c r="JR233" s="237"/>
      <c r="JS233" s="239"/>
      <c r="JT233" s="240"/>
      <c r="JU233" s="240"/>
      <c r="JV233" s="240"/>
      <c r="JW233" s="240"/>
      <c r="JX233" s="240"/>
      <c r="JY233" s="240"/>
      <c r="JZ233" s="240"/>
      <c r="KA233" s="240"/>
      <c r="KB233" s="240"/>
    </row>
    <row r="234" spans="152:288" ht="24.75" customHeight="1" x14ac:dyDescent="0.3">
      <c r="EV234" s="237"/>
      <c r="EW234" s="238"/>
      <c r="EX234" s="238"/>
      <c r="EY234" s="238"/>
      <c r="EZ234" s="238"/>
      <c r="FA234" s="238"/>
      <c r="FB234" s="238"/>
      <c r="FC234" s="238"/>
      <c r="FD234" s="238"/>
      <c r="FE234" s="238"/>
      <c r="FF234" s="238"/>
      <c r="FG234" s="238"/>
      <c r="FH234" s="238"/>
      <c r="FI234" s="238"/>
      <c r="FJ234" s="238"/>
      <c r="FK234" s="238"/>
      <c r="FL234" s="238"/>
      <c r="FM234" s="238"/>
      <c r="FN234" s="238"/>
      <c r="FO234" s="239"/>
      <c r="FP234" s="240"/>
      <c r="FR234" s="237"/>
      <c r="FS234" s="238"/>
      <c r="FT234" s="238"/>
      <c r="FU234" s="238"/>
      <c r="FV234" s="237"/>
      <c r="FW234" s="237"/>
      <c r="FX234" s="237"/>
      <c r="FY234" s="237"/>
      <c r="FZ234" s="237"/>
      <c r="GA234" s="237"/>
      <c r="GB234" s="237"/>
      <c r="GC234" s="237"/>
      <c r="GD234" s="237"/>
      <c r="GE234" s="237"/>
      <c r="GF234" s="237"/>
      <c r="GG234" s="237"/>
      <c r="GH234" s="237"/>
      <c r="GI234" s="237"/>
      <c r="GJ234" s="237"/>
      <c r="GK234" s="239"/>
      <c r="GL234" s="240"/>
      <c r="GN234" s="237"/>
      <c r="GO234" s="238"/>
      <c r="GP234" s="238"/>
      <c r="GQ234" s="238"/>
      <c r="GR234" s="237"/>
      <c r="GS234" s="237"/>
      <c r="GT234" s="237"/>
      <c r="GU234" s="237"/>
      <c r="GV234" s="237"/>
      <c r="GW234" s="237"/>
      <c r="GX234" s="237"/>
      <c r="GY234" s="237"/>
      <c r="GZ234" s="237"/>
      <c r="HA234" s="237"/>
      <c r="HB234" s="237"/>
      <c r="HC234" s="237"/>
      <c r="HD234" s="237"/>
      <c r="HE234" s="237"/>
      <c r="HF234" s="237"/>
      <c r="HG234" s="239"/>
      <c r="HH234" s="240"/>
      <c r="HJ234" s="237"/>
      <c r="HK234" s="238"/>
      <c r="HL234" s="238"/>
      <c r="HM234" s="238"/>
      <c r="HN234" s="237"/>
      <c r="HO234" s="237"/>
      <c r="HP234" s="237"/>
      <c r="HQ234" s="237"/>
      <c r="HR234" s="237"/>
      <c r="HS234" s="237"/>
      <c r="HT234" s="237"/>
      <c r="HU234" s="237"/>
      <c r="HV234" s="237"/>
      <c r="HW234" s="237"/>
      <c r="HX234" s="237"/>
      <c r="HY234" s="237"/>
      <c r="HZ234" s="237"/>
      <c r="IA234" s="237"/>
      <c r="IB234" s="239"/>
      <c r="IC234" s="240"/>
      <c r="IE234" s="237"/>
      <c r="IF234" s="238"/>
      <c r="IG234" s="238"/>
      <c r="IH234" s="238"/>
      <c r="II234" s="238"/>
      <c r="IJ234" s="238"/>
      <c r="IK234" s="238"/>
      <c r="IL234" s="238"/>
      <c r="IM234" s="238"/>
      <c r="IN234" s="238"/>
      <c r="IO234" s="238"/>
      <c r="IP234" s="238"/>
      <c r="IQ234" s="238"/>
      <c r="IR234" s="238"/>
      <c r="IS234" s="238"/>
      <c r="IT234" s="238"/>
      <c r="IU234" s="238"/>
      <c r="IV234" s="238"/>
      <c r="IW234" s="238"/>
      <c r="IX234" s="239"/>
      <c r="IY234" s="240"/>
      <c r="JA234" s="237"/>
      <c r="JB234" s="238"/>
      <c r="JC234" s="238"/>
      <c r="JD234" s="238"/>
      <c r="JE234" s="237"/>
      <c r="JF234" s="237"/>
      <c r="JG234" s="237"/>
      <c r="JH234" s="237"/>
      <c r="JI234" s="237"/>
      <c r="JJ234" s="237"/>
      <c r="JK234" s="237"/>
      <c r="JL234" s="237"/>
      <c r="JM234" s="237"/>
      <c r="JN234" s="237"/>
      <c r="JO234" s="237"/>
      <c r="JP234" s="237"/>
      <c r="JQ234" s="237"/>
      <c r="JR234" s="237"/>
      <c r="JS234" s="239"/>
      <c r="JT234" s="240"/>
      <c r="JU234" s="240"/>
      <c r="JV234" s="240"/>
      <c r="JW234" s="240"/>
      <c r="JX234" s="240"/>
      <c r="JY234" s="240"/>
      <c r="JZ234" s="240"/>
      <c r="KA234" s="240"/>
      <c r="KB234" s="240"/>
    </row>
    <row r="235" spans="152:288" ht="24.75" customHeight="1" x14ac:dyDescent="0.3">
      <c r="EV235" s="237"/>
      <c r="EW235" s="238"/>
      <c r="EX235" s="238"/>
      <c r="EY235" s="238"/>
      <c r="EZ235" s="238"/>
      <c r="FA235" s="238"/>
      <c r="FB235" s="238"/>
      <c r="FC235" s="238"/>
      <c r="FD235" s="238"/>
      <c r="FE235" s="238"/>
      <c r="FF235" s="238"/>
      <c r="FG235" s="238"/>
      <c r="FH235" s="238"/>
      <c r="FI235" s="238"/>
      <c r="FJ235" s="238"/>
      <c r="FK235" s="238"/>
      <c r="FL235" s="238"/>
      <c r="FM235" s="238"/>
      <c r="FN235" s="238"/>
      <c r="FO235" s="239"/>
      <c r="FP235" s="240"/>
      <c r="FR235" s="237"/>
      <c r="FS235" s="238"/>
      <c r="FT235" s="238"/>
      <c r="FU235" s="238"/>
      <c r="FV235" s="237"/>
      <c r="FW235" s="237"/>
      <c r="FX235" s="237"/>
      <c r="FY235" s="237"/>
      <c r="FZ235" s="237"/>
      <c r="GA235" s="237"/>
      <c r="GB235" s="237"/>
      <c r="GC235" s="237"/>
      <c r="GD235" s="237"/>
      <c r="GE235" s="237"/>
      <c r="GF235" s="237"/>
      <c r="GG235" s="237"/>
      <c r="GH235" s="237"/>
      <c r="GI235" s="237"/>
      <c r="GJ235" s="237"/>
      <c r="GK235" s="239"/>
      <c r="GL235" s="240"/>
      <c r="GN235" s="237"/>
      <c r="GO235" s="238"/>
      <c r="GP235" s="238"/>
      <c r="GQ235" s="238"/>
      <c r="GR235" s="237"/>
      <c r="GS235" s="237"/>
      <c r="GT235" s="237"/>
      <c r="GU235" s="237"/>
      <c r="GV235" s="237"/>
      <c r="GW235" s="237"/>
      <c r="GX235" s="237"/>
      <c r="GY235" s="237"/>
      <c r="GZ235" s="237"/>
      <c r="HA235" s="237"/>
      <c r="HB235" s="237"/>
      <c r="HC235" s="237"/>
      <c r="HD235" s="237"/>
      <c r="HE235" s="237"/>
      <c r="HF235" s="237"/>
      <c r="HG235" s="239"/>
      <c r="HH235" s="240"/>
      <c r="HJ235" s="237"/>
      <c r="HK235" s="238"/>
      <c r="HL235" s="238"/>
      <c r="HM235" s="238"/>
      <c r="HN235" s="237"/>
      <c r="HO235" s="237"/>
      <c r="HP235" s="237"/>
      <c r="HQ235" s="237"/>
      <c r="HR235" s="237"/>
      <c r="HS235" s="237"/>
      <c r="HT235" s="237"/>
      <c r="HU235" s="237"/>
      <c r="HV235" s="237"/>
      <c r="HW235" s="237"/>
      <c r="HX235" s="237"/>
      <c r="HY235" s="237"/>
      <c r="HZ235" s="237"/>
      <c r="IA235" s="237"/>
      <c r="IB235" s="239"/>
      <c r="IC235" s="240"/>
      <c r="IE235" s="237"/>
      <c r="IF235" s="238"/>
      <c r="IG235" s="238"/>
      <c r="IH235" s="238"/>
      <c r="II235" s="238"/>
      <c r="IJ235" s="238"/>
      <c r="IK235" s="238"/>
      <c r="IL235" s="238"/>
      <c r="IM235" s="238"/>
      <c r="IN235" s="238"/>
      <c r="IO235" s="238"/>
      <c r="IP235" s="238"/>
      <c r="IQ235" s="238"/>
      <c r="IR235" s="238"/>
      <c r="IS235" s="238"/>
      <c r="IT235" s="238"/>
      <c r="IU235" s="238"/>
      <c r="IV235" s="238"/>
      <c r="IW235" s="238"/>
      <c r="IX235" s="239"/>
      <c r="IY235" s="240"/>
      <c r="JA235" s="237"/>
      <c r="JB235" s="238"/>
      <c r="JC235" s="238"/>
      <c r="JD235" s="238"/>
      <c r="JE235" s="237"/>
      <c r="JF235" s="237"/>
      <c r="JG235" s="237"/>
      <c r="JH235" s="237"/>
      <c r="JI235" s="237"/>
      <c r="JJ235" s="237"/>
      <c r="JK235" s="237"/>
      <c r="JL235" s="237"/>
      <c r="JM235" s="237"/>
      <c r="JN235" s="237"/>
      <c r="JO235" s="237"/>
      <c r="JP235" s="237"/>
      <c r="JQ235" s="237"/>
      <c r="JR235" s="237"/>
      <c r="JS235" s="239"/>
      <c r="JT235" s="240"/>
      <c r="JU235" s="240"/>
      <c r="JV235" s="240"/>
      <c r="JW235" s="240"/>
      <c r="JX235" s="240"/>
      <c r="JY235" s="240"/>
      <c r="JZ235" s="240"/>
      <c r="KA235" s="240"/>
      <c r="KB235" s="240"/>
    </row>
    <row r="236" spans="152:288" ht="24.75" customHeight="1" x14ac:dyDescent="0.3">
      <c r="EV236" s="237"/>
      <c r="EW236" s="238"/>
      <c r="EX236" s="238"/>
      <c r="EY236" s="238"/>
      <c r="EZ236" s="238"/>
      <c r="FA236" s="238"/>
      <c r="FB236" s="238"/>
      <c r="FC236" s="238"/>
      <c r="FD236" s="238"/>
      <c r="FE236" s="238"/>
      <c r="FF236" s="238"/>
      <c r="FG236" s="238"/>
      <c r="FH236" s="238"/>
      <c r="FI236" s="238"/>
      <c r="FJ236" s="238"/>
      <c r="FK236" s="238"/>
      <c r="FL236" s="238"/>
      <c r="FM236" s="238"/>
      <c r="FN236" s="238"/>
      <c r="FO236" s="239"/>
      <c r="FP236" s="240"/>
      <c r="FR236" s="237"/>
      <c r="FS236" s="238"/>
      <c r="FT236" s="238"/>
      <c r="FU236" s="238"/>
      <c r="FV236" s="237"/>
      <c r="FW236" s="237"/>
      <c r="FX236" s="237"/>
      <c r="FY236" s="237"/>
      <c r="FZ236" s="237"/>
      <c r="GA236" s="237"/>
      <c r="GB236" s="237"/>
      <c r="GC236" s="237"/>
      <c r="GD236" s="237"/>
      <c r="GE236" s="237"/>
      <c r="GF236" s="237"/>
      <c r="GG236" s="237"/>
      <c r="GH236" s="237"/>
      <c r="GI236" s="237"/>
      <c r="GJ236" s="237"/>
      <c r="GK236" s="239"/>
      <c r="GL236" s="240"/>
      <c r="GN236" s="237"/>
      <c r="GO236" s="238"/>
      <c r="GP236" s="238"/>
      <c r="GQ236" s="238"/>
      <c r="GR236" s="237"/>
      <c r="GS236" s="237"/>
      <c r="GT236" s="237"/>
      <c r="GU236" s="237"/>
      <c r="GV236" s="237"/>
      <c r="GW236" s="237"/>
      <c r="GX236" s="237"/>
      <c r="GY236" s="237"/>
      <c r="GZ236" s="237"/>
      <c r="HA236" s="237"/>
      <c r="HB236" s="237"/>
      <c r="HC236" s="237"/>
      <c r="HD236" s="237"/>
      <c r="HE236" s="237"/>
      <c r="HF236" s="237"/>
      <c r="HG236" s="239"/>
      <c r="HH236" s="240"/>
      <c r="HJ236" s="237"/>
      <c r="HK236" s="238"/>
      <c r="HL236" s="238"/>
      <c r="HM236" s="238"/>
      <c r="HN236" s="237"/>
      <c r="HO236" s="237"/>
      <c r="HP236" s="237"/>
      <c r="HQ236" s="237"/>
      <c r="HR236" s="237"/>
      <c r="HS236" s="237"/>
      <c r="HT236" s="237"/>
      <c r="HU236" s="237"/>
      <c r="HV236" s="237"/>
      <c r="HW236" s="237"/>
      <c r="HX236" s="237"/>
      <c r="HY236" s="237"/>
      <c r="HZ236" s="237"/>
      <c r="IA236" s="237"/>
      <c r="IB236" s="239"/>
      <c r="IC236" s="240"/>
      <c r="IE236" s="237"/>
      <c r="IF236" s="238"/>
      <c r="IG236" s="238"/>
      <c r="IH236" s="238"/>
      <c r="II236" s="238"/>
      <c r="IJ236" s="238"/>
      <c r="IK236" s="238"/>
      <c r="IL236" s="238"/>
      <c r="IM236" s="238"/>
      <c r="IN236" s="238"/>
      <c r="IO236" s="238"/>
      <c r="IP236" s="238"/>
      <c r="IQ236" s="238"/>
      <c r="IR236" s="238"/>
      <c r="IS236" s="238"/>
      <c r="IT236" s="238"/>
      <c r="IU236" s="238"/>
      <c r="IV236" s="238"/>
      <c r="IW236" s="238"/>
      <c r="IX236" s="239"/>
      <c r="IY236" s="240"/>
      <c r="JA236" s="237"/>
      <c r="JB236" s="238"/>
      <c r="JC236" s="238"/>
      <c r="JD236" s="238"/>
      <c r="JE236" s="237"/>
      <c r="JF236" s="237"/>
      <c r="JG236" s="237"/>
      <c r="JH236" s="237"/>
      <c r="JI236" s="237"/>
      <c r="JJ236" s="237"/>
      <c r="JK236" s="237"/>
      <c r="JL236" s="237"/>
      <c r="JM236" s="237"/>
      <c r="JN236" s="237"/>
      <c r="JO236" s="237"/>
      <c r="JP236" s="237"/>
      <c r="JQ236" s="237"/>
      <c r="JR236" s="237"/>
      <c r="JS236" s="239"/>
      <c r="JT236" s="240"/>
      <c r="JU236" s="240"/>
      <c r="JV236" s="240"/>
      <c r="JW236" s="240"/>
      <c r="JX236" s="240"/>
      <c r="JY236" s="240"/>
      <c r="JZ236" s="240"/>
      <c r="KA236" s="240"/>
      <c r="KB236" s="240"/>
    </row>
    <row r="237" spans="152:288" ht="24.75" customHeight="1" x14ac:dyDescent="0.3">
      <c r="EV237" s="237"/>
      <c r="EW237" s="238"/>
      <c r="EX237" s="238"/>
      <c r="EY237" s="238"/>
      <c r="EZ237" s="238"/>
      <c r="FA237" s="238"/>
      <c r="FB237" s="238"/>
      <c r="FC237" s="238"/>
      <c r="FD237" s="238"/>
      <c r="FE237" s="238"/>
      <c r="FF237" s="238"/>
      <c r="FG237" s="238"/>
      <c r="FH237" s="238"/>
      <c r="FI237" s="238"/>
      <c r="FJ237" s="238"/>
      <c r="FK237" s="238"/>
      <c r="FL237" s="238"/>
      <c r="FM237" s="238"/>
      <c r="FN237" s="238"/>
      <c r="FO237" s="239"/>
      <c r="FP237" s="240"/>
      <c r="FR237" s="237"/>
      <c r="FS237" s="238"/>
      <c r="FT237" s="238"/>
      <c r="FU237" s="238"/>
      <c r="FV237" s="237"/>
      <c r="FW237" s="237"/>
      <c r="FX237" s="237"/>
      <c r="FY237" s="237"/>
      <c r="FZ237" s="237"/>
      <c r="GA237" s="237"/>
      <c r="GB237" s="237"/>
      <c r="GC237" s="237"/>
      <c r="GD237" s="237"/>
      <c r="GE237" s="237"/>
      <c r="GF237" s="237"/>
      <c r="GG237" s="237"/>
      <c r="GH237" s="237"/>
      <c r="GI237" s="237"/>
      <c r="GJ237" s="237"/>
      <c r="GK237" s="239"/>
      <c r="GL237" s="240"/>
      <c r="GN237" s="237"/>
      <c r="GO237" s="238"/>
      <c r="GP237" s="238"/>
      <c r="GQ237" s="238"/>
      <c r="GR237" s="237"/>
      <c r="GS237" s="237"/>
      <c r="GT237" s="237"/>
      <c r="GU237" s="237"/>
      <c r="GV237" s="237"/>
      <c r="GW237" s="237"/>
      <c r="GX237" s="237"/>
      <c r="GY237" s="237"/>
      <c r="GZ237" s="237"/>
      <c r="HA237" s="237"/>
      <c r="HB237" s="237"/>
      <c r="HC237" s="237"/>
      <c r="HD237" s="237"/>
      <c r="HE237" s="237"/>
      <c r="HF237" s="237"/>
      <c r="HG237" s="239"/>
      <c r="HH237" s="240"/>
      <c r="HJ237" s="237"/>
      <c r="HK237" s="238"/>
      <c r="HL237" s="238"/>
      <c r="HM237" s="238"/>
      <c r="HN237" s="237"/>
      <c r="HO237" s="237"/>
      <c r="HP237" s="237"/>
      <c r="HQ237" s="237"/>
      <c r="HR237" s="237"/>
      <c r="HS237" s="237"/>
      <c r="HT237" s="237"/>
      <c r="HU237" s="237"/>
      <c r="HV237" s="237"/>
      <c r="HW237" s="237"/>
      <c r="HX237" s="237"/>
      <c r="HY237" s="237"/>
      <c r="HZ237" s="237"/>
      <c r="IA237" s="237"/>
      <c r="IB237" s="239"/>
      <c r="IC237" s="240"/>
      <c r="IE237" s="237"/>
      <c r="IF237" s="238"/>
      <c r="IG237" s="238"/>
      <c r="IH237" s="238"/>
      <c r="II237" s="238"/>
      <c r="IJ237" s="238"/>
      <c r="IK237" s="238"/>
      <c r="IL237" s="238"/>
      <c r="IM237" s="238"/>
      <c r="IN237" s="238"/>
      <c r="IO237" s="238"/>
      <c r="IP237" s="238"/>
      <c r="IQ237" s="238"/>
      <c r="IR237" s="238"/>
      <c r="IS237" s="238"/>
      <c r="IT237" s="238"/>
      <c r="IU237" s="238"/>
      <c r="IV237" s="238"/>
      <c r="IW237" s="238"/>
      <c r="IX237" s="239"/>
      <c r="IY237" s="240"/>
      <c r="JA237" s="237"/>
      <c r="JB237" s="238"/>
      <c r="JC237" s="238"/>
      <c r="JD237" s="238"/>
      <c r="JE237" s="237"/>
      <c r="JF237" s="237"/>
      <c r="JG237" s="237"/>
      <c r="JH237" s="237"/>
      <c r="JI237" s="237"/>
      <c r="JJ237" s="237"/>
      <c r="JK237" s="237"/>
      <c r="JL237" s="237"/>
      <c r="JM237" s="237"/>
      <c r="JN237" s="237"/>
      <c r="JO237" s="237"/>
      <c r="JP237" s="237"/>
      <c r="JQ237" s="237"/>
      <c r="JR237" s="237"/>
      <c r="JS237" s="239"/>
      <c r="JT237" s="240"/>
      <c r="JU237" s="240"/>
      <c r="JV237" s="240"/>
      <c r="JW237" s="240"/>
      <c r="JX237" s="240"/>
      <c r="JY237" s="240"/>
      <c r="JZ237" s="240"/>
      <c r="KA237" s="240"/>
      <c r="KB237" s="240"/>
    </row>
    <row r="238" spans="152:288" ht="24.75" customHeight="1" x14ac:dyDescent="0.3">
      <c r="EV238" s="237"/>
      <c r="EW238" s="238"/>
      <c r="EX238" s="238"/>
      <c r="EY238" s="238"/>
      <c r="EZ238" s="238"/>
      <c r="FA238" s="238"/>
      <c r="FB238" s="238"/>
      <c r="FC238" s="238"/>
      <c r="FD238" s="238"/>
      <c r="FE238" s="238"/>
      <c r="FF238" s="238"/>
      <c r="FG238" s="238"/>
      <c r="FH238" s="238"/>
      <c r="FI238" s="238"/>
      <c r="FJ238" s="238"/>
      <c r="FK238" s="238"/>
      <c r="FL238" s="238"/>
      <c r="FM238" s="238"/>
      <c r="FN238" s="238"/>
      <c r="FO238" s="239"/>
      <c r="FP238" s="240"/>
      <c r="FR238" s="237"/>
      <c r="FS238" s="238"/>
      <c r="FT238" s="238"/>
      <c r="FU238" s="238"/>
      <c r="FV238" s="237"/>
      <c r="FW238" s="237"/>
      <c r="FX238" s="237"/>
      <c r="FY238" s="237"/>
      <c r="FZ238" s="237"/>
      <c r="GA238" s="237"/>
      <c r="GB238" s="237"/>
      <c r="GC238" s="237"/>
      <c r="GD238" s="237"/>
      <c r="GE238" s="237"/>
      <c r="GF238" s="237"/>
      <c r="GG238" s="237"/>
      <c r="GH238" s="237"/>
      <c r="GI238" s="237"/>
      <c r="GJ238" s="237"/>
      <c r="GK238" s="239"/>
      <c r="GL238" s="240"/>
      <c r="GN238" s="237"/>
      <c r="GO238" s="238"/>
      <c r="GP238" s="238"/>
      <c r="GQ238" s="238"/>
      <c r="GR238" s="237"/>
      <c r="GS238" s="237"/>
      <c r="GT238" s="237"/>
      <c r="GU238" s="237"/>
      <c r="GV238" s="237"/>
      <c r="GW238" s="237"/>
      <c r="GX238" s="237"/>
      <c r="GY238" s="237"/>
      <c r="GZ238" s="237"/>
      <c r="HA238" s="237"/>
      <c r="HB238" s="237"/>
      <c r="HC238" s="237"/>
      <c r="HD238" s="237"/>
      <c r="HE238" s="237"/>
      <c r="HF238" s="237"/>
      <c r="HG238" s="239"/>
      <c r="HH238" s="240"/>
      <c r="HJ238" s="237"/>
      <c r="HK238" s="238"/>
      <c r="HL238" s="238"/>
      <c r="HM238" s="238"/>
      <c r="HN238" s="237"/>
      <c r="HO238" s="237"/>
      <c r="HP238" s="237"/>
      <c r="HQ238" s="237"/>
      <c r="HR238" s="237"/>
      <c r="HS238" s="237"/>
      <c r="HT238" s="237"/>
      <c r="HU238" s="237"/>
      <c r="HV238" s="237"/>
      <c r="HW238" s="237"/>
      <c r="HX238" s="237"/>
      <c r="HY238" s="237"/>
      <c r="HZ238" s="237"/>
      <c r="IA238" s="237"/>
      <c r="IB238" s="239"/>
      <c r="IC238" s="240"/>
      <c r="IE238" s="237"/>
      <c r="IF238" s="238"/>
      <c r="IG238" s="238"/>
      <c r="IH238" s="238"/>
      <c r="II238" s="238"/>
      <c r="IJ238" s="238"/>
      <c r="IK238" s="238"/>
      <c r="IL238" s="238"/>
      <c r="IM238" s="238"/>
      <c r="IN238" s="238"/>
      <c r="IO238" s="238"/>
      <c r="IP238" s="238"/>
      <c r="IQ238" s="238"/>
      <c r="IR238" s="238"/>
      <c r="IS238" s="238"/>
      <c r="IT238" s="238"/>
      <c r="IU238" s="238"/>
      <c r="IV238" s="238"/>
      <c r="IW238" s="238"/>
      <c r="IX238" s="239"/>
      <c r="IY238" s="240"/>
      <c r="JA238" s="237"/>
      <c r="JB238" s="238"/>
      <c r="JC238" s="238"/>
      <c r="JD238" s="238"/>
      <c r="JE238" s="237"/>
      <c r="JF238" s="237"/>
      <c r="JG238" s="237"/>
      <c r="JH238" s="237"/>
      <c r="JI238" s="237"/>
      <c r="JJ238" s="237"/>
      <c r="JK238" s="237"/>
      <c r="JL238" s="237"/>
      <c r="JM238" s="237"/>
      <c r="JN238" s="237"/>
      <c r="JO238" s="237"/>
      <c r="JP238" s="237"/>
      <c r="JQ238" s="237"/>
      <c r="JR238" s="237"/>
      <c r="JS238" s="239"/>
      <c r="JT238" s="240"/>
      <c r="JU238" s="240"/>
      <c r="JV238" s="240"/>
      <c r="JW238" s="240"/>
      <c r="JX238" s="240"/>
      <c r="JY238" s="240"/>
      <c r="JZ238" s="240"/>
      <c r="KA238" s="240"/>
      <c r="KB238" s="240"/>
    </row>
    <row r="239" spans="152:288" ht="24.75" customHeight="1" x14ac:dyDescent="0.3">
      <c r="EV239" s="237"/>
      <c r="EW239" s="238"/>
      <c r="EX239" s="238"/>
      <c r="EY239" s="238"/>
      <c r="EZ239" s="238"/>
      <c r="FA239" s="238"/>
      <c r="FB239" s="238"/>
      <c r="FC239" s="238"/>
      <c r="FD239" s="238"/>
      <c r="FE239" s="238"/>
      <c r="FF239" s="238"/>
      <c r="FG239" s="238"/>
      <c r="FH239" s="238"/>
      <c r="FI239" s="238"/>
      <c r="FJ239" s="238"/>
      <c r="FK239" s="238"/>
      <c r="FL239" s="238"/>
      <c r="FM239" s="238"/>
      <c r="FN239" s="238"/>
      <c r="FO239" s="239"/>
      <c r="FP239" s="240"/>
      <c r="FR239" s="237"/>
      <c r="FS239" s="238"/>
      <c r="FT239" s="238"/>
      <c r="FU239" s="238"/>
      <c r="FV239" s="237"/>
      <c r="FW239" s="237"/>
      <c r="FX239" s="237"/>
      <c r="FY239" s="237"/>
      <c r="FZ239" s="237"/>
      <c r="GA239" s="237"/>
      <c r="GB239" s="237"/>
      <c r="GC239" s="237"/>
      <c r="GD239" s="237"/>
      <c r="GE239" s="237"/>
      <c r="GF239" s="237"/>
      <c r="GG239" s="237"/>
      <c r="GH239" s="237"/>
      <c r="GI239" s="237"/>
      <c r="GJ239" s="237"/>
      <c r="GK239" s="239"/>
      <c r="GL239" s="240"/>
      <c r="GN239" s="237"/>
      <c r="GO239" s="238"/>
      <c r="GP239" s="238"/>
      <c r="GQ239" s="238"/>
      <c r="GR239" s="237"/>
      <c r="GS239" s="237"/>
      <c r="GT239" s="237"/>
      <c r="GU239" s="237"/>
      <c r="GV239" s="237"/>
      <c r="GW239" s="237"/>
      <c r="GX239" s="237"/>
      <c r="GY239" s="237"/>
      <c r="GZ239" s="237"/>
      <c r="HA239" s="237"/>
      <c r="HB239" s="237"/>
      <c r="HC239" s="237"/>
      <c r="HD239" s="237"/>
      <c r="HE239" s="237"/>
      <c r="HF239" s="237"/>
      <c r="HG239" s="239"/>
      <c r="HH239" s="240"/>
      <c r="HJ239" s="237"/>
      <c r="HK239" s="238"/>
      <c r="HL239" s="238"/>
      <c r="HM239" s="238"/>
      <c r="HN239" s="237"/>
      <c r="HO239" s="237"/>
      <c r="HP239" s="237"/>
      <c r="HQ239" s="237"/>
      <c r="HR239" s="237"/>
      <c r="HS239" s="237"/>
      <c r="HT239" s="237"/>
      <c r="HU239" s="237"/>
      <c r="HV239" s="237"/>
      <c r="HW239" s="237"/>
      <c r="HX239" s="237"/>
      <c r="HY239" s="237"/>
      <c r="HZ239" s="237"/>
      <c r="IA239" s="237"/>
      <c r="IB239" s="239"/>
      <c r="IC239" s="240"/>
      <c r="IE239" s="237"/>
      <c r="IF239" s="238"/>
      <c r="IG239" s="238"/>
      <c r="IH239" s="238"/>
      <c r="II239" s="238"/>
      <c r="IJ239" s="238"/>
      <c r="IK239" s="238"/>
      <c r="IL239" s="238"/>
      <c r="IM239" s="238"/>
      <c r="IN239" s="238"/>
      <c r="IO239" s="238"/>
      <c r="IP239" s="238"/>
      <c r="IQ239" s="238"/>
      <c r="IR239" s="238"/>
      <c r="IS239" s="238"/>
      <c r="IT239" s="238"/>
      <c r="IU239" s="238"/>
      <c r="IV239" s="238"/>
      <c r="IW239" s="238"/>
      <c r="IX239" s="239"/>
      <c r="IY239" s="240"/>
      <c r="JA239" s="237"/>
      <c r="JB239" s="238"/>
      <c r="JC239" s="238"/>
      <c r="JD239" s="238"/>
      <c r="JE239" s="237"/>
      <c r="JF239" s="237"/>
      <c r="JG239" s="237"/>
      <c r="JH239" s="237"/>
      <c r="JI239" s="237"/>
      <c r="JJ239" s="237"/>
      <c r="JK239" s="237"/>
      <c r="JL239" s="237"/>
      <c r="JM239" s="237"/>
      <c r="JN239" s="237"/>
      <c r="JO239" s="237"/>
      <c r="JP239" s="237"/>
      <c r="JQ239" s="237"/>
      <c r="JR239" s="237"/>
      <c r="JS239" s="239"/>
      <c r="JT239" s="240"/>
      <c r="JU239" s="240"/>
      <c r="JV239" s="240"/>
      <c r="JW239" s="240"/>
      <c r="JX239" s="240"/>
      <c r="JY239" s="240"/>
      <c r="JZ239" s="240"/>
      <c r="KA239" s="240"/>
      <c r="KB239" s="240"/>
    </row>
    <row r="240" spans="152:288" ht="24.75" customHeight="1" x14ac:dyDescent="0.3">
      <c r="EV240" s="237"/>
      <c r="EW240" s="238"/>
      <c r="EX240" s="238"/>
      <c r="EY240" s="238"/>
      <c r="EZ240" s="238"/>
      <c r="FA240" s="238"/>
      <c r="FB240" s="238"/>
      <c r="FC240" s="238"/>
      <c r="FD240" s="238"/>
      <c r="FE240" s="238"/>
      <c r="FF240" s="238"/>
      <c r="FG240" s="238"/>
      <c r="FH240" s="238"/>
      <c r="FI240" s="238"/>
      <c r="FJ240" s="238"/>
      <c r="FK240" s="238"/>
      <c r="FL240" s="238"/>
      <c r="FM240" s="238"/>
      <c r="FN240" s="238"/>
      <c r="FO240" s="239"/>
      <c r="FP240" s="240"/>
      <c r="FR240" s="237"/>
      <c r="FS240" s="238"/>
      <c r="FT240" s="238"/>
      <c r="FU240" s="238"/>
      <c r="FV240" s="237"/>
      <c r="FW240" s="237"/>
      <c r="FX240" s="237"/>
      <c r="FY240" s="237"/>
      <c r="FZ240" s="237"/>
      <c r="GA240" s="237"/>
      <c r="GB240" s="237"/>
      <c r="GC240" s="237"/>
      <c r="GD240" s="237"/>
      <c r="GE240" s="237"/>
      <c r="GF240" s="237"/>
      <c r="GG240" s="237"/>
      <c r="GH240" s="237"/>
      <c r="GI240" s="237"/>
      <c r="GJ240" s="237"/>
      <c r="GK240" s="239"/>
      <c r="GL240" s="240"/>
      <c r="GN240" s="237"/>
      <c r="GO240" s="238"/>
      <c r="GP240" s="238"/>
      <c r="GQ240" s="238"/>
      <c r="GR240" s="237"/>
      <c r="GS240" s="237"/>
      <c r="GT240" s="237"/>
      <c r="GU240" s="237"/>
      <c r="GV240" s="237"/>
      <c r="GW240" s="237"/>
      <c r="GX240" s="237"/>
      <c r="GY240" s="237"/>
      <c r="GZ240" s="237"/>
      <c r="HA240" s="237"/>
      <c r="HB240" s="237"/>
      <c r="HC240" s="237"/>
      <c r="HD240" s="237"/>
      <c r="HE240" s="237"/>
      <c r="HF240" s="237"/>
      <c r="HG240" s="239"/>
      <c r="HH240" s="240"/>
      <c r="HJ240" s="237"/>
      <c r="HK240" s="238"/>
      <c r="HL240" s="238"/>
      <c r="HM240" s="238"/>
      <c r="HN240" s="237"/>
      <c r="HO240" s="237"/>
      <c r="HP240" s="237"/>
      <c r="HQ240" s="237"/>
      <c r="HR240" s="237"/>
      <c r="HS240" s="237"/>
      <c r="HT240" s="237"/>
      <c r="HU240" s="237"/>
      <c r="HV240" s="237"/>
      <c r="HW240" s="237"/>
      <c r="HX240" s="237"/>
      <c r="HY240" s="237"/>
      <c r="HZ240" s="237"/>
      <c r="IA240" s="237"/>
      <c r="IB240" s="239"/>
      <c r="IC240" s="240"/>
      <c r="IE240" s="237"/>
      <c r="IF240" s="238"/>
      <c r="IG240" s="238"/>
      <c r="IH240" s="238"/>
      <c r="II240" s="238"/>
      <c r="IJ240" s="238"/>
      <c r="IK240" s="238"/>
      <c r="IL240" s="238"/>
      <c r="IM240" s="238"/>
      <c r="IN240" s="238"/>
      <c r="IO240" s="238"/>
      <c r="IP240" s="238"/>
      <c r="IQ240" s="238"/>
      <c r="IR240" s="238"/>
      <c r="IS240" s="238"/>
      <c r="IT240" s="238"/>
      <c r="IU240" s="238"/>
      <c r="IV240" s="238"/>
      <c r="IW240" s="238"/>
      <c r="IX240" s="239"/>
      <c r="IY240" s="240"/>
      <c r="JA240" s="237"/>
      <c r="JB240" s="238"/>
      <c r="JC240" s="238"/>
      <c r="JD240" s="238"/>
      <c r="JE240" s="237"/>
      <c r="JF240" s="237"/>
      <c r="JG240" s="237"/>
      <c r="JH240" s="237"/>
      <c r="JI240" s="237"/>
      <c r="JJ240" s="237"/>
      <c r="JK240" s="237"/>
      <c r="JL240" s="237"/>
      <c r="JM240" s="237"/>
      <c r="JN240" s="237"/>
      <c r="JO240" s="237"/>
      <c r="JP240" s="237"/>
      <c r="JQ240" s="237"/>
      <c r="JR240" s="237"/>
      <c r="JS240" s="239"/>
      <c r="JT240" s="240"/>
      <c r="JU240" s="240"/>
      <c r="JV240" s="240"/>
      <c r="JW240" s="240"/>
      <c r="JX240" s="240"/>
      <c r="JY240" s="240"/>
      <c r="JZ240" s="240"/>
      <c r="KA240" s="240"/>
      <c r="KB240" s="240"/>
    </row>
    <row r="241" spans="152:288" ht="24.75" customHeight="1" x14ac:dyDescent="0.3">
      <c r="EV241" s="237"/>
      <c r="EW241" s="238"/>
      <c r="EX241" s="238"/>
      <c r="EY241" s="238"/>
      <c r="EZ241" s="238"/>
      <c r="FA241" s="238"/>
      <c r="FB241" s="238"/>
      <c r="FC241" s="238"/>
      <c r="FD241" s="238"/>
      <c r="FE241" s="238"/>
      <c r="FF241" s="238"/>
      <c r="FG241" s="238"/>
      <c r="FH241" s="238"/>
      <c r="FI241" s="238"/>
      <c r="FJ241" s="238"/>
      <c r="FK241" s="238"/>
      <c r="FL241" s="238"/>
      <c r="FM241" s="238"/>
      <c r="FN241" s="238"/>
      <c r="FO241" s="239"/>
      <c r="FP241" s="240"/>
      <c r="FR241" s="237"/>
      <c r="FS241" s="238"/>
      <c r="FT241" s="238"/>
      <c r="FU241" s="238"/>
      <c r="FV241" s="237"/>
      <c r="FW241" s="237"/>
      <c r="FX241" s="237"/>
      <c r="FY241" s="237"/>
      <c r="FZ241" s="237"/>
      <c r="GA241" s="237"/>
      <c r="GB241" s="237"/>
      <c r="GC241" s="237"/>
      <c r="GD241" s="237"/>
      <c r="GE241" s="237"/>
      <c r="GF241" s="237"/>
      <c r="GG241" s="237"/>
      <c r="GH241" s="237"/>
      <c r="GI241" s="237"/>
      <c r="GJ241" s="237"/>
      <c r="GK241" s="239"/>
      <c r="GL241" s="240"/>
      <c r="GN241" s="237"/>
      <c r="GO241" s="238"/>
      <c r="GP241" s="238"/>
      <c r="GQ241" s="238"/>
      <c r="GR241" s="237"/>
      <c r="GS241" s="237"/>
      <c r="GT241" s="237"/>
      <c r="GU241" s="237"/>
      <c r="GV241" s="237"/>
      <c r="GW241" s="237"/>
      <c r="GX241" s="237"/>
      <c r="GY241" s="237"/>
      <c r="GZ241" s="237"/>
      <c r="HA241" s="237"/>
      <c r="HB241" s="237"/>
      <c r="HC241" s="237"/>
      <c r="HD241" s="237"/>
      <c r="HE241" s="237"/>
      <c r="HF241" s="237"/>
      <c r="HG241" s="239"/>
      <c r="HH241" s="240"/>
      <c r="HJ241" s="237"/>
      <c r="HK241" s="238"/>
      <c r="HL241" s="238"/>
      <c r="HM241" s="238"/>
      <c r="HN241" s="237"/>
      <c r="HO241" s="237"/>
      <c r="HP241" s="237"/>
      <c r="HQ241" s="237"/>
      <c r="HR241" s="237"/>
      <c r="HS241" s="237"/>
      <c r="HT241" s="237"/>
      <c r="HU241" s="237"/>
      <c r="HV241" s="237"/>
      <c r="HW241" s="237"/>
      <c r="HX241" s="237"/>
      <c r="HY241" s="237"/>
      <c r="HZ241" s="237"/>
      <c r="IA241" s="237"/>
      <c r="IB241" s="239"/>
      <c r="IC241" s="240"/>
      <c r="IE241" s="237"/>
      <c r="IF241" s="238"/>
      <c r="IG241" s="238"/>
      <c r="IH241" s="238"/>
      <c r="II241" s="238"/>
      <c r="IJ241" s="238"/>
      <c r="IK241" s="238"/>
      <c r="IL241" s="238"/>
      <c r="IM241" s="238"/>
      <c r="IN241" s="238"/>
      <c r="IO241" s="238"/>
      <c r="IP241" s="238"/>
      <c r="IQ241" s="238"/>
      <c r="IR241" s="238"/>
      <c r="IS241" s="238"/>
      <c r="IT241" s="238"/>
      <c r="IU241" s="238"/>
      <c r="IV241" s="238"/>
      <c r="IW241" s="238"/>
      <c r="IX241" s="239"/>
      <c r="IY241" s="240"/>
      <c r="JA241" s="237"/>
      <c r="JB241" s="238"/>
      <c r="JC241" s="238"/>
      <c r="JD241" s="238"/>
      <c r="JE241" s="237"/>
      <c r="JF241" s="237"/>
      <c r="JG241" s="237"/>
      <c r="JH241" s="237"/>
      <c r="JI241" s="237"/>
      <c r="JJ241" s="237"/>
      <c r="JK241" s="237"/>
      <c r="JL241" s="237"/>
      <c r="JM241" s="237"/>
      <c r="JN241" s="237"/>
      <c r="JO241" s="237"/>
      <c r="JP241" s="237"/>
      <c r="JQ241" s="237"/>
      <c r="JR241" s="237"/>
      <c r="JS241" s="239"/>
      <c r="JT241" s="240"/>
      <c r="JU241" s="240"/>
      <c r="JV241" s="240"/>
      <c r="JW241" s="240"/>
      <c r="JX241" s="240"/>
      <c r="JY241" s="240"/>
      <c r="JZ241" s="240"/>
      <c r="KA241" s="240"/>
      <c r="KB241" s="240"/>
    </row>
    <row r="242" spans="152:288" ht="24.75" customHeight="1" x14ac:dyDescent="0.3">
      <c r="EV242" s="237"/>
      <c r="EW242" s="238"/>
      <c r="EX242" s="238"/>
      <c r="EY242" s="238"/>
      <c r="EZ242" s="238"/>
      <c r="FA242" s="238"/>
      <c r="FB242" s="238"/>
      <c r="FC242" s="238"/>
      <c r="FD242" s="238"/>
      <c r="FE242" s="238"/>
      <c r="FF242" s="238"/>
      <c r="FG242" s="238"/>
      <c r="FH242" s="238"/>
      <c r="FI242" s="238"/>
      <c r="FJ242" s="238"/>
      <c r="FK242" s="238"/>
      <c r="FL242" s="238"/>
      <c r="FM242" s="238"/>
      <c r="FN242" s="238"/>
      <c r="FO242" s="239"/>
      <c r="FP242" s="240"/>
      <c r="FR242" s="237"/>
      <c r="FS242" s="238"/>
      <c r="FT242" s="238"/>
      <c r="FU242" s="238"/>
      <c r="FV242" s="237"/>
      <c r="FW242" s="237"/>
      <c r="FX242" s="237"/>
      <c r="FY242" s="237"/>
      <c r="FZ242" s="237"/>
      <c r="GA242" s="237"/>
      <c r="GB242" s="237"/>
      <c r="GC242" s="237"/>
      <c r="GD242" s="237"/>
      <c r="GE242" s="237"/>
      <c r="GF242" s="237"/>
      <c r="GG242" s="237"/>
      <c r="GH242" s="237"/>
      <c r="GI242" s="237"/>
      <c r="GJ242" s="237"/>
      <c r="GK242" s="239"/>
      <c r="GL242" s="240"/>
      <c r="GN242" s="237"/>
      <c r="GO242" s="238"/>
      <c r="GP242" s="238"/>
      <c r="GQ242" s="238"/>
      <c r="GR242" s="237"/>
      <c r="GS242" s="237"/>
      <c r="GT242" s="237"/>
      <c r="GU242" s="237"/>
      <c r="GV242" s="237"/>
      <c r="GW242" s="237"/>
      <c r="GX242" s="237"/>
      <c r="GY242" s="237"/>
      <c r="GZ242" s="237"/>
      <c r="HA242" s="237"/>
      <c r="HB242" s="237"/>
      <c r="HC242" s="237"/>
      <c r="HD242" s="237"/>
      <c r="HE242" s="237"/>
      <c r="HF242" s="237"/>
      <c r="HG242" s="239"/>
      <c r="HH242" s="240"/>
      <c r="HJ242" s="237"/>
      <c r="HK242" s="238"/>
      <c r="HL242" s="238"/>
      <c r="HM242" s="238"/>
      <c r="HN242" s="237"/>
      <c r="HO242" s="237"/>
      <c r="HP242" s="237"/>
      <c r="HQ242" s="237"/>
      <c r="HR242" s="237"/>
      <c r="HS242" s="237"/>
      <c r="HT242" s="237"/>
      <c r="HU242" s="237"/>
      <c r="HV242" s="237"/>
      <c r="HW242" s="237"/>
      <c r="HX242" s="237"/>
      <c r="HY242" s="237"/>
      <c r="HZ242" s="237"/>
      <c r="IA242" s="237"/>
      <c r="IB242" s="239"/>
      <c r="IC242" s="240"/>
      <c r="IE242" s="237"/>
      <c r="IF242" s="238"/>
      <c r="IG242" s="238"/>
      <c r="IH242" s="238"/>
      <c r="II242" s="238"/>
      <c r="IJ242" s="238"/>
      <c r="IK242" s="238"/>
      <c r="IL242" s="238"/>
      <c r="IM242" s="238"/>
      <c r="IN242" s="238"/>
      <c r="IO242" s="238"/>
      <c r="IP242" s="238"/>
      <c r="IQ242" s="238"/>
      <c r="IR242" s="238"/>
      <c r="IS242" s="238"/>
      <c r="IT242" s="238"/>
      <c r="IU242" s="238"/>
      <c r="IV242" s="238"/>
      <c r="IW242" s="238"/>
      <c r="IX242" s="239"/>
      <c r="IY242" s="240"/>
      <c r="JA242" s="237"/>
      <c r="JB242" s="238"/>
      <c r="JC242" s="238"/>
      <c r="JD242" s="238"/>
      <c r="JE242" s="237"/>
      <c r="JF242" s="237"/>
      <c r="JG242" s="237"/>
      <c r="JH242" s="237"/>
      <c r="JI242" s="237"/>
      <c r="JJ242" s="237"/>
      <c r="JK242" s="237"/>
      <c r="JL242" s="237"/>
      <c r="JM242" s="237"/>
      <c r="JN242" s="237"/>
      <c r="JO242" s="237"/>
      <c r="JP242" s="237"/>
      <c r="JQ242" s="237"/>
      <c r="JR242" s="237"/>
      <c r="JS242" s="239"/>
      <c r="JT242" s="240"/>
      <c r="JU242" s="240"/>
      <c r="JV242" s="240"/>
      <c r="JW242" s="240"/>
      <c r="JX242" s="240"/>
      <c r="JY242" s="240"/>
      <c r="JZ242" s="240"/>
      <c r="KA242" s="240"/>
      <c r="KB242" s="240"/>
    </row>
    <row r="243" spans="152:288" ht="24.75" customHeight="1" x14ac:dyDescent="0.3">
      <c r="EV243" s="237"/>
      <c r="EW243" s="238"/>
      <c r="EX243" s="238"/>
      <c r="EY243" s="238"/>
      <c r="EZ243" s="238"/>
      <c r="FA243" s="238"/>
      <c r="FB243" s="238"/>
      <c r="FC243" s="238"/>
      <c r="FD243" s="238"/>
      <c r="FE243" s="238"/>
      <c r="FF243" s="238"/>
      <c r="FG243" s="238"/>
      <c r="FH243" s="238"/>
      <c r="FI243" s="238"/>
      <c r="FJ243" s="238"/>
      <c r="FK243" s="238"/>
      <c r="FL243" s="238"/>
      <c r="FM243" s="238"/>
      <c r="FN243" s="238"/>
      <c r="FO243" s="239"/>
      <c r="FP243" s="240"/>
      <c r="FR243" s="237"/>
      <c r="FS243" s="238"/>
      <c r="FT243" s="238"/>
      <c r="FU243" s="238"/>
      <c r="FV243" s="237"/>
      <c r="FW243" s="237"/>
      <c r="FX243" s="237"/>
      <c r="FY243" s="237"/>
      <c r="FZ243" s="237"/>
      <c r="GA243" s="237"/>
      <c r="GB243" s="237"/>
      <c r="GC243" s="237"/>
      <c r="GD243" s="237"/>
      <c r="GE243" s="237"/>
      <c r="GF243" s="237"/>
      <c r="GG243" s="237"/>
      <c r="GH243" s="237"/>
      <c r="GI243" s="237"/>
      <c r="GJ243" s="237"/>
      <c r="GK243" s="239"/>
      <c r="GL243" s="240"/>
      <c r="GN243" s="237"/>
      <c r="GO243" s="238"/>
      <c r="GP243" s="238"/>
      <c r="GQ243" s="238"/>
      <c r="GR243" s="237"/>
      <c r="GS243" s="237"/>
      <c r="GT243" s="237"/>
      <c r="GU243" s="237"/>
      <c r="GV243" s="237"/>
      <c r="GW243" s="237"/>
      <c r="GX243" s="237"/>
      <c r="GY243" s="237"/>
      <c r="GZ243" s="237"/>
      <c r="HA243" s="237"/>
      <c r="HB243" s="237"/>
      <c r="HC243" s="237"/>
      <c r="HD243" s="237"/>
      <c r="HE243" s="237"/>
      <c r="HF243" s="237"/>
      <c r="HG243" s="239"/>
      <c r="HH243" s="240"/>
      <c r="HJ243" s="237"/>
      <c r="HK243" s="238"/>
      <c r="HL243" s="238"/>
      <c r="HM243" s="238"/>
      <c r="HN243" s="237"/>
      <c r="HO243" s="237"/>
      <c r="HP243" s="237"/>
      <c r="HQ243" s="237"/>
      <c r="HR243" s="237"/>
      <c r="HS243" s="237"/>
      <c r="HT243" s="237"/>
      <c r="HU243" s="237"/>
      <c r="HV243" s="237"/>
      <c r="HW243" s="237"/>
      <c r="HX243" s="237"/>
      <c r="HY243" s="237"/>
      <c r="HZ243" s="237"/>
      <c r="IA243" s="237"/>
      <c r="IB243" s="239"/>
      <c r="IC243" s="240"/>
      <c r="IE243" s="237"/>
      <c r="IF243" s="238"/>
      <c r="IG243" s="238"/>
      <c r="IH243" s="238"/>
      <c r="II243" s="238"/>
      <c r="IJ243" s="238"/>
      <c r="IK243" s="238"/>
      <c r="IL243" s="238"/>
      <c r="IM243" s="238"/>
      <c r="IN243" s="238"/>
      <c r="IO243" s="238"/>
      <c r="IP243" s="238"/>
      <c r="IQ243" s="238"/>
      <c r="IR243" s="238"/>
      <c r="IS243" s="238"/>
      <c r="IT243" s="238"/>
      <c r="IU243" s="238"/>
      <c r="IV243" s="238"/>
      <c r="IW243" s="238"/>
      <c r="IX243" s="239"/>
      <c r="IY243" s="240"/>
      <c r="JA243" s="237"/>
      <c r="JB243" s="238"/>
      <c r="JC243" s="238"/>
      <c r="JD243" s="238"/>
      <c r="JE243" s="237"/>
      <c r="JF243" s="237"/>
      <c r="JG243" s="237"/>
      <c r="JH243" s="237"/>
      <c r="JI243" s="237"/>
      <c r="JJ243" s="237"/>
      <c r="JK243" s="237"/>
      <c r="JL243" s="237"/>
      <c r="JM243" s="237"/>
      <c r="JN243" s="237"/>
      <c r="JO243" s="237"/>
      <c r="JP243" s="237"/>
      <c r="JQ243" s="237"/>
      <c r="JR243" s="237"/>
      <c r="JS243" s="239"/>
      <c r="JT243" s="240"/>
      <c r="JU243" s="240"/>
      <c r="JV243" s="240"/>
      <c r="JW243" s="240"/>
      <c r="JX243" s="240"/>
      <c r="JY243" s="240"/>
      <c r="JZ243" s="240"/>
      <c r="KA243" s="240"/>
      <c r="KB243" s="240"/>
    </row>
    <row r="244" spans="152:288" ht="24.75" customHeight="1" x14ac:dyDescent="0.3">
      <c r="EV244" s="237"/>
      <c r="EW244" s="238"/>
      <c r="EX244" s="238"/>
      <c r="EY244" s="238"/>
      <c r="EZ244" s="238"/>
      <c r="FA244" s="238"/>
      <c r="FB244" s="238"/>
      <c r="FC244" s="238"/>
      <c r="FD244" s="238"/>
      <c r="FE244" s="238"/>
      <c r="FF244" s="238"/>
      <c r="FG244" s="238"/>
      <c r="FH244" s="238"/>
      <c r="FI244" s="238"/>
      <c r="FJ244" s="238"/>
      <c r="FK244" s="238"/>
      <c r="FL244" s="238"/>
      <c r="FM244" s="238"/>
      <c r="FN244" s="238"/>
      <c r="FO244" s="239"/>
      <c r="FP244" s="240"/>
      <c r="FR244" s="237"/>
      <c r="FS244" s="238"/>
      <c r="FT244" s="238"/>
      <c r="FU244" s="238"/>
      <c r="FV244" s="237"/>
      <c r="FW244" s="237"/>
      <c r="FX244" s="237"/>
      <c r="FY244" s="237"/>
      <c r="FZ244" s="237"/>
      <c r="GA244" s="237"/>
      <c r="GB244" s="237"/>
      <c r="GC244" s="237"/>
      <c r="GD244" s="237"/>
      <c r="GE244" s="237"/>
      <c r="GF244" s="237"/>
      <c r="GG244" s="237"/>
      <c r="GH244" s="237"/>
      <c r="GI244" s="237"/>
      <c r="GJ244" s="237"/>
      <c r="GK244" s="239"/>
      <c r="GL244" s="240"/>
      <c r="GN244" s="237"/>
      <c r="GO244" s="238"/>
      <c r="GP244" s="238"/>
      <c r="GQ244" s="238"/>
      <c r="GR244" s="237"/>
      <c r="GS244" s="237"/>
      <c r="GT244" s="237"/>
      <c r="GU244" s="237"/>
      <c r="GV244" s="237"/>
      <c r="GW244" s="237"/>
      <c r="GX244" s="237"/>
      <c r="GY244" s="237"/>
      <c r="GZ244" s="237"/>
      <c r="HA244" s="237"/>
      <c r="HB244" s="237"/>
      <c r="HC244" s="237"/>
      <c r="HD244" s="237"/>
      <c r="HE244" s="237"/>
      <c r="HF244" s="237"/>
      <c r="HG244" s="239"/>
      <c r="HH244" s="240"/>
      <c r="HJ244" s="237"/>
      <c r="HK244" s="238"/>
      <c r="HL244" s="238"/>
      <c r="HM244" s="238"/>
      <c r="HN244" s="237"/>
      <c r="HO244" s="237"/>
      <c r="HP244" s="237"/>
      <c r="HQ244" s="237"/>
      <c r="HR244" s="237"/>
      <c r="HS244" s="237"/>
      <c r="HT244" s="237"/>
      <c r="HU244" s="237"/>
      <c r="HV244" s="237"/>
      <c r="HW244" s="237"/>
      <c r="HX244" s="237"/>
      <c r="HY244" s="237"/>
      <c r="HZ244" s="237"/>
      <c r="IA244" s="237"/>
      <c r="IB244" s="239"/>
      <c r="IC244" s="240"/>
      <c r="IE244" s="237"/>
      <c r="IF244" s="238"/>
      <c r="IG244" s="238"/>
      <c r="IH244" s="238"/>
      <c r="II244" s="238"/>
      <c r="IJ244" s="238"/>
      <c r="IK244" s="238"/>
      <c r="IL244" s="238"/>
      <c r="IM244" s="238"/>
      <c r="IN244" s="238"/>
      <c r="IO244" s="238"/>
      <c r="IP244" s="238"/>
      <c r="IQ244" s="238"/>
      <c r="IR244" s="238"/>
      <c r="IS244" s="238"/>
      <c r="IT244" s="238"/>
      <c r="IU244" s="238"/>
      <c r="IV244" s="238"/>
      <c r="IW244" s="238"/>
      <c r="IX244" s="239"/>
      <c r="IY244" s="240"/>
      <c r="JA244" s="237"/>
      <c r="JB244" s="238"/>
      <c r="JC244" s="238"/>
      <c r="JD244" s="238"/>
      <c r="JE244" s="237"/>
      <c r="JF244" s="237"/>
      <c r="JG244" s="237"/>
      <c r="JH244" s="237"/>
      <c r="JI244" s="237"/>
      <c r="JJ244" s="237"/>
      <c r="JK244" s="237"/>
      <c r="JL244" s="237"/>
      <c r="JM244" s="237"/>
      <c r="JN244" s="237"/>
      <c r="JO244" s="237"/>
      <c r="JP244" s="237"/>
      <c r="JQ244" s="237"/>
      <c r="JR244" s="237"/>
      <c r="JS244" s="239"/>
      <c r="JT244" s="240"/>
      <c r="JU244" s="240"/>
      <c r="JV244" s="240"/>
      <c r="JW244" s="240"/>
      <c r="JX244" s="240"/>
      <c r="JY244" s="240"/>
      <c r="JZ244" s="240"/>
      <c r="KA244" s="240"/>
      <c r="KB244" s="240"/>
    </row>
    <row r="245" spans="152:288" ht="24.75" customHeight="1" x14ac:dyDescent="0.3">
      <c r="EV245" s="237"/>
      <c r="EW245" s="238"/>
      <c r="EX245" s="238"/>
      <c r="EY245" s="238"/>
      <c r="EZ245" s="238"/>
      <c r="FA245" s="238"/>
      <c r="FB245" s="238"/>
      <c r="FC245" s="238"/>
      <c r="FD245" s="238"/>
      <c r="FE245" s="238"/>
      <c r="FF245" s="238"/>
      <c r="FG245" s="238"/>
      <c r="FH245" s="238"/>
      <c r="FI245" s="238"/>
      <c r="FJ245" s="238"/>
      <c r="FK245" s="238"/>
      <c r="FL245" s="238"/>
      <c r="FM245" s="238"/>
      <c r="FN245" s="238"/>
      <c r="FO245" s="239"/>
      <c r="FP245" s="240"/>
      <c r="FR245" s="237"/>
      <c r="FS245" s="238"/>
      <c r="FT245" s="238"/>
      <c r="FU245" s="238"/>
      <c r="FV245" s="237"/>
      <c r="FW245" s="237"/>
      <c r="FX245" s="237"/>
      <c r="FY245" s="237"/>
      <c r="FZ245" s="237"/>
      <c r="GA245" s="237"/>
      <c r="GB245" s="237"/>
      <c r="GC245" s="237"/>
      <c r="GD245" s="237"/>
      <c r="GE245" s="237"/>
      <c r="GF245" s="237"/>
      <c r="GG245" s="237"/>
      <c r="GH245" s="237"/>
      <c r="GI245" s="237"/>
      <c r="GJ245" s="237"/>
      <c r="GK245" s="239"/>
      <c r="GL245" s="240"/>
      <c r="GN245" s="237"/>
      <c r="GO245" s="238"/>
      <c r="GP245" s="238"/>
      <c r="GQ245" s="238"/>
      <c r="GR245" s="237"/>
      <c r="GS245" s="237"/>
      <c r="GT245" s="237"/>
      <c r="GU245" s="237"/>
      <c r="GV245" s="237"/>
      <c r="GW245" s="237"/>
      <c r="GX245" s="237"/>
      <c r="GY245" s="237"/>
      <c r="GZ245" s="237"/>
      <c r="HA245" s="237"/>
      <c r="HB245" s="237"/>
      <c r="HC245" s="237"/>
      <c r="HD245" s="237"/>
      <c r="HE245" s="237"/>
      <c r="HF245" s="237"/>
      <c r="HG245" s="239"/>
      <c r="HH245" s="240"/>
      <c r="HJ245" s="237"/>
      <c r="HK245" s="238"/>
      <c r="HL245" s="238"/>
      <c r="HM245" s="238"/>
      <c r="HN245" s="237"/>
      <c r="HO245" s="237"/>
      <c r="HP245" s="237"/>
      <c r="HQ245" s="237"/>
      <c r="HR245" s="237"/>
      <c r="HS245" s="237"/>
      <c r="HT245" s="237"/>
      <c r="HU245" s="237"/>
      <c r="HV245" s="237"/>
      <c r="HW245" s="237"/>
      <c r="HX245" s="237"/>
      <c r="HY245" s="237"/>
      <c r="HZ245" s="237"/>
      <c r="IA245" s="237"/>
      <c r="IB245" s="239"/>
      <c r="IC245" s="240"/>
      <c r="IE245" s="237"/>
      <c r="IF245" s="238"/>
      <c r="IG245" s="238"/>
      <c r="IH245" s="238"/>
      <c r="II245" s="238"/>
      <c r="IJ245" s="238"/>
      <c r="IK245" s="238"/>
      <c r="IL245" s="238"/>
      <c r="IM245" s="238"/>
      <c r="IN245" s="238"/>
      <c r="IO245" s="238"/>
      <c r="IP245" s="238"/>
      <c r="IQ245" s="238"/>
      <c r="IR245" s="238"/>
      <c r="IS245" s="238"/>
      <c r="IT245" s="238"/>
      <c r="IU245" s="238"/>
      <c r="IV245" s="238"/>
      <c r="IW245" s="238"/>
      <c r="IX245" s="239"/>
      <c r="IY245" s="240"/>
      <c r="JA245" s="237"/>
      <c r="JB245" s="238"/>
      <c r="JC245" s="238"/>
      <c r="JD245" s="238"/>
      <c r="JE245" s="237"/>
      <c r="JF245" s="237"/>
      <c r="JG245" s="237"/>
      <c r="JH245" s="237"/>
      <c r="JI245" s="237"/>
      <c r="JJ245" s="237"/>
      <c r="JK245" s="237"/>
      <c r="JL245" s="237"/>
      <c r="JM245" s="237"/>
      <c r="JN245" s="237"/>
      <c r="JO245" s="237"/>
      <c r="JP245" s="237"/>
      <c r="JQ245" s="237"/>
      <c r="JR245" s="237"/>
      <c r="JS245" s="239"/>
      <c r="JT245" s="240"/>
      <c r="JU245" s="240"/>
      <c r="JV245" s="240"/>
      <c r="JW245" s="240"/>
      <c r="JX245" s="240"/>
      <c r="JY245" s="240"/>
      <c r="JZ245" s="240"/>
      <c r="KA245" s="240"/>
      <c r="KB245" s="240"/>
    </row>
    <row r="246" spans="152:288" ht="24.75" customHeight="1" x14ac:dyDescent="0.3">
      <c r="EV246" s="237"/>
      <c r="EW246" s="238"/>
      <c r="EX246" s="238"/>
      <c r="EY246" s="238"/>
      <c r="EZ246" s="238"/>
      <c r="FA246" s="238"/>
      <c r="FB246" s="238"/>
      <c r="FC246" s="238"/>
      <c r="FD246" s="238"/>
      <c r="FE246" s="238"/>
      <c r="FF246" s="238"/>
      <c r="FG246" s="238"/>
      <c r="FH246" s="238"/>
      <c r="FI246" s="238"/>
      <c r="FJ246" s="238"/>
      <c r="FK246" s="238"/>
      <c r="FL246" s="238"/>
      <c r="FM246" s="238"/>
      <c r="FN246" s="238"/>
      <c r="FO246" s="239"/>
      <c r="FP246" s="240"/>
      <c r="FR246" s="237"/>
      <c r="FS246" s="238"/>
      <c r="FT246" s="238"/>
      <c r="FU246" s="238"/>
      <c r="FV246" s="237"/>
      <c r="FW246" s="237"/>
      <c r="FX246" s="237"/>
      <c r="FY246" s="237"/>
      <c r="FZ246" s="237"/>
      <c r="GA246" s="237"/>
      <c r="GB246" s="237"/>
      <c r="GC246" s="237"/>
      <c r="GD246" s="237"/>
      <c r="GE246" s="237"/>
      <c r="GF246" s="237"/>
      <c r="GG246" s="237"/>
      <c r="GH246" s="237"/>
      <c r="GI246" s="237"/>
      <c r="GJ246" s="237"/>
      <c r="GK246" s="239"/>
      <c r="GL246" s="240"/>
      <c r="GN246" s="237"/>
      <c r="GO246" s="238"/>
      <c r="GP246" s="238"/>
      <c r="GQ246" s="238"/>
      <c r="GR246" s="237"/>
      <c r="GS246" s="237"/>
      <c r="GT246" s="237"/>
      <c r="GU246" s="237"/>
      <c r="GV246" s="237"/>
      <c r="GW246" s="237"/>
      <c r="GX246" s="237"/>
      <c r="GY246" s="237"/>
      <c r="GZ246" s="237"/>
      <c r="HA246" s="237"/>
      <c r="HB246" s="237"/>
      <c r="HC246" s="237"/>
      <c r="HD246" s="237"/>
      <c r="HE246" s="237"/>
      <c r="HF246" s="237"/>
      <c r="HG246" s="239"/>
      <c r="HH246" s="240"/>
      <c r="HJ246" s="237"/>
      <c r="HK246" s="238"/>
      <c r="HL246" s="238"/>
      <c r="HM246" s="238"/>
      <c r="HN246" s="237"/>
      <c r="HO246" s="237"/>
      <c r="HP246" s="237"/>
      <c r="HQ246" s="237"/>
      <c r="HR246" s="237"/>
      <c r="HS246" s="237"/>
      <c r="HT246" s="237"/>
      <c r="HU246" s="237"/>
      <c r="HV246" s="237"/>
      <c r="HW246" s="237"/>
      <c r="HX246" s="237"/>
      <c r="HY246" s="237"/>
      <c r="HZ246" s="237"/>
      <c r="IA246" s="237"/>
      <c r="IB246" s="239"/>
      <c r="IC246" s="240"/>
      <c r="IE246" s="237"/>
      <c r="IF246" s="238"/>
      <c r="IG246" s="238"/>
      <c r="IH246" s="238"/>
      <c r="II246" s="238"/>
      <c r="IJ246" s="238"/>
      <c r="IK246" s="238"/>
      <c r="IL246" s="238"/>
      <c r="IM246" s="238"/>
      <c r="IN246" s="238"/>
      <c r="IO246" s="238"/>
      <c r="IP246" s="238"/>
      <c r="IQ246" s="238"/>
      <c r="IR246" s="238"/>
      <c r="IS246" s="238"/>
      <c r="IT246" s="238"/>
      <c r="IU246" s="238"/>
      <c r="IV246" s="238"/>
      <c r="IW246" s="238"/>
      <c r="IX246" s="239"/>
      <c r="IY246" s="240"/>
      <c r="JA246" s="237"/>
      <c r="JB246" s="238"/>
      <c r="JC246" s="238"/>
      <c r="JD246" s="238"/>
      <c r="JE246" s="237"/>
      <c r="JF246" s="237"/>
      <c r="JG246" s="237"/>
      <c r="JH246" s="237"/>
      <c r="JI246" s="237"/>
      <c r="JJ246" s="237"/>
      <c r="JK246" s="237"/>
      <c r="JL246" s="237"/>
      <c r="JM246" s="237"/>
      <c r="JN246" s="237"/>
      <c r="JO246" s="237"/>
      <c r="JP246" s="237"/>
      <c r="JQ246" s="237"/>
      <c r="JR246" s="237"/>
      <c r="JS246" s="239"/>
      <c r="JT246" s="240"/>
      <c r="JU246" s="240"/>
      <c r="JV246" s="240"/>
      <c r="JW246" s="240"/>
      <c r="JX246" s="240"/>
      <c r="JY246" s="240"/>
      <c r="JZ246" s="240"/>
      <c r="KA246" s="240"/>
      <c r="KB246" s="240"/>
    </row>
    <row r="247" spans="152:288" ht="24.75" customHeight="1" x14ac:dyDescent="0.3">
      <c r="EV247" s="237"/>
      <c r="EW247" s="238"/>
      <c r="EX247" s="238"/>
      <c r="EY247" s="238"/>
      <c r="EZ247" s="238"/>
      <c r="FA247" s="238"/>
      <c r="FB247" s="238"/>
      <c r="FC247" s="238"/>
      <c r="FD247" s="238"/>
      <c r="FE247" s="238"/>
      <c r="FF247" s="238"/>
      <c r="FG247" s="238"/>
      <c r="FH247" s="238"/>
      <c r="FI247" s="238"/>
      <c r="FJ247" s="238"/>
      <c r="FK247" s="238"/>
      <c r="FL247" s="238"/>
      <c r="FM247" s="238"/>
      <c r="FN247" s="238"/>
      <c r="FO247" s="239"/>
      <c r="FP247" s="240"/>
      <c r="FR247" s="237"/>
      <c r="FS247" s="238"/>
      <c r="FT247" s="238"/>
      <c r="FU247" s="238"/>
      <c r="FV247" s="237"/>
      <c r="FW247" s="237"/>
      <c r="FX247" s="237"/>
      <c r="FY247" s="237"/>
      <c r="FZ247" s="237"/>
      <c r="GA247" s="237"/>
      <c r="GB247" s="237"/>
      <c r="GC247" s="237"/>
      <c r="GD247" s="237"/>
      <c r="GE247" s="237"/>
      <c r="GF247" s="237"/>
      <c r="GG247" s="237"/>
      <c r="GH247" s="237"/>
      <c r="GI247" s="237"/>
      <c r="GJ247" s="237"/>
      <c r="GK247" s="239"/>
      <c r="GL247" s="240"/>
      <c r="GN247" s="237"/>
      <c r="GO247" s="238"/>
      <c r="GP247" s="238"/>
      <c r="GQ247" s="238"/>
      <c r="GR247" s="237"/>
      <c r="GS247" s="237"/>
      <c r="GT247" s="237"/>
      <c r="GU247" s="237"/>
      <c r="GV247" s="237"/>
      <c r="GW247" s="237"/>
      <c r="GX247" s="237"/>
      <c r="GY247" s="237"/>
      <c r="GZ247" s="237"/>
      <c r="HA247" s="237"/>
      <c r="HB247" s="237"/>
      <c r="HC247" s="237"/>
      <c r="HD247" s="237"/>
      <c r="HE247" s="237"/>
      <c r="HF247" s="237"/>
      <c r="HG247" s="239"/>
      <c r="HH247" s="240"/>
      <c r="HJ247" s="237"/>
      <c r="HK247" s="238"/>
      <c r="HL247" s="238"/>
      <c r="HM247" s="238"/>
      <c r="HN247" s="237"/>
      <c r="HO247" s="237"/>
      <c r="HP247" s="237"/>
      <c r="HQ247" s="237"/>
      <c r="HR247" s="237"/>
      <c r="HS247" s="237"/>
      <c r="HT247" s="237"/>
      <c r="HU247" s="237"/>
      <c r="HV247" s="237"/>
      <c r="HW247" s="237"/>
      <c r="HX247" s="237"/>
      <c r="HY247" s="237"/>
      <c r="HZ247" s="237"/>
      <c r="IA247" s="237"/>
      <c r="IB247" s="239"/>
      <c r="IC247" s="240"/>
      <c r="IE247" s="237"/>
      <c r="IF247" s="238"/>
      <c r="IG247" s="238"/>
      <c r="IH247" s="238"/>
      <c r="II247" s="238"/>
      <c r="IJ247" s="238"/>
      <c r="IK247" s="238"/>
      <c r="IL247" s="238"/>
      <c r="IM247" s="238"/>
      <c r="IN247" s="238"/>
      <c r="IO247" s="238"/>
      <c r="IP247" s="238"/>
      <c r="IQ247" s="238"/>
      <c r="IR247" s="238"/>
      <c r="IS247" s="238"/>
      <c r="IT247" s="238"/>
      <c r="IU247" s="238"/>
      <c r="IV247" s="238"/>
      <c r="IW247" s="238"/>
      <c r="IX247" s="239"/>
      <c r="IY247" s="240"/>
      <c r="JA247" s="237"/>
      <c r="JB247" s="238"/>
      <c r="JC247" s="238"/>
      <c r="JD247" s="238"/>
      <c r="JE247" s="237"/>
      <c r="JF247" s="237"/>
      <c r="JG247" s="237"/>
      <c r="JH247" s="237"/>
      <c r="JI247" s="237"/>
      <c r="JJ247" s="237"/>
      <c r="JK247" s="237"/>
      <c r="JL247" s="237"/>
      <c r="JM247" s="237"/>
      <c r="JN247" s="237"/>
      <c r="JO247" s="237"/>
      <c r="JP247" s="237"/>
      <c r="JQ247" s="237"/>
      <c r="JR247" s="237"/>
      <c r="JS247" s="239"/>
      <c r="JT247" s="240"/>
      <c r="JU247" s="240"/>
      <c r="JV247" s="240"/>
      <c r="JW247" s="240"/>
      <c r="JX247" s="240"/>
      <c r="JY247" s="240"/>
      <c r="JZ247" s="240"/>
      <c r="KA247" s="240"/>
      <c r="KB247" s="240"/>
    </row>
    <row r="248" spans="152:288" ht="24.75" customHeight="1" x14ac:dyDescent="0.3">
      <c r="EV248" s="237"/>
      <c r="EW248" s="238"/>
      <c r="EX248" s="238"/>
      <c r="EY248" s="238"/>
      <c r="EZ248" s="238"/>
      <c r="FA248" s="238"/>
      <c r="FB248" s="238"/>
      <c r="FC248" s="238"/>
      <c r="FD248" s="238"/>
      <c r="FE248" s="238"/>
      <c r="FF248" s="238"/>
      <c r="FG248" s="238"/>
      <c r="FH248" s="238"/>
      <c r="FI248" s="238"/>
      <c r="FJ248" s="238"/>
      <c r="FK248" s="238"/>
      <c r="FL248" s="238"/>
      <c r="FM248" s="238"/>
      <c r="FN248" s="238"/>
      <c r="FO248" s="239"/>
      <c r="FP248" s="240"/>
      <c r="FR248" s="237"/>
      <c r="FS248" s="238"/>
      <c r="FT248" s="238"/>
      <c r="FU248" s="238"/>
      <c r="FV248" s="237"/>
      <c r="FW248" s="237"/>
      <c r="FX248" s="237"/>
      <c r="FY248" s="237"/>
      <c r="FZ248" s="237"/>
      <c r="GA248" s="237"/>
      <c r="GB248" s="237"/>
      <c r="GC248" s="237"/>
      <c r="GD248" s="237"/>
      <c r="GE248" s="237"/>
      <c r="GF248" s="237"/>
      <c r="GG248" s="237"/>
      <c r="GH248" s="237"/>
      <c r="GI248" s="237"/>
      <c r="GJ248" s="237"/>
      <c r="GK248" s="239"/>
      <c r="GL248" s="240"/>
      <c r="GN248" s="237"/>
      <c r="GO248" s="238"/>
      <c r="GP248" s="238"/>
      <c r="GQ248" s="238"/>
      <c r="GR248" s="237"/>
      <c r="GS248" s="237"/>
      <c r="GT248" s="237"/>
      <c r="GU248" s="237"/>
      <c r="GV248" s="237"/>
      <c r="GW248" s="237"/>
      <c r="GX248" s="237"/>
      <c r="GY248" s="237"/>
      <c r="GZ248" s="237"/>
      <c r="HA248" s="237"/>
      <c r="HB248" s="237"/>
      <c r="HC248" s="237"/>
      <c r="HD248" s="237"/>
      <c r="HE248" s="237"/>
      <c r="HF248" s="237"/>
      <c r="HG248" s="239"/>
      <c r="HH248" s="240"/>
      <c r="HJ248" s="237"/>
      <c r="HK248" s="238"/>
      <c r="HL248" s="238"/>
      <c r="HM248" s="238"/>
      <c r="HN248" s="237"/>
      <c r="HO248" s="237"/>
      <c r="HP248" s="237"/>
      <c r="HQ248" s="237"/>
      <c r="HR248" s="237"/>
      <c r="HS248" s="237"/>
      <c r="HT248" s="237"/>
      <c r="HU248" s="237"/>
      <c r="HV248" s="237"/>
      <c r="HW248" s="237"/>
      <c r="HX248" s="237"/>
      <c r="HY248" s="237"/>
      <c r="HZ248" s="237"/>
      <c r="IA248" s="237"/>
      <c r="IB248" s="239"/>
      <c r="IC248" s="240"/>
      <c r="IE248" s="237"/>
      <c r="IF248" s="238"/>
      <c r="IG248" s="238"/>
      <c r="IH248" s="238"/>
      <c r="II248" s="238"/>
      <c r="IJ248" s="238"/>
      <c r="IK248" s="238"/>
      <c r="IL248" s="238"/>
      <c r="IM248" s="238"/>
      <c r="IN248" s="238"/>
      <c r="IO248" s="238"/>
      <c r="IP248" s="238"/>
      <c r="IQ248" s="238"/>
      <c r="IR248" s="238"/>
      <c r="IS248" s="238"/>
      <c r="IT248" s="238"/>
      <c r="IU248" s="238"/>
      <c r="IV248" s="238"/>
      <c r="IW248" s="238"/>
      <c r="IX248" s="239"/>
      <c r="IY248" s="240"/>
      <c r="JA248" s="237"/>
      <c r="JB248" s="238"/>
      <c r="JC248" s="238"/>
      <c r="JD248" s="238"/>
      <c r="JE248" s="237"/>
      <c r="JF248" s="237"/>
      <c r="JG248" s="237"/>
      <c r="JH248" s="237"/>
      <c r="JI248" s="237"/>
      <c r="JJ248" s="237"/>
      <c r="JK248" s="237"/>
      <c r="JL248" s="237"/>
      <c r="JM248" s="237"/>
      <c r="JN248" s="237"/>
      <c r="JO248" s="237"/>
      <c r="JP248" s="237"/>
      <c r="JQ248" s="237"/>
      <c r="JR248" s="237"/>
      <c r="JS248" s="239"/>
      <c r="JT248" s="240"/>
      <c r="JU248" s="240"/>
      <c r="JV248" s="240"/>
      <c r="JW248" s="240"/>
      <c r="JX248" s="240"/>
      <c r="JY248" s="240"/>
      <c r="JZ248" s="240"/>
      <c r="KA248" s="240"/>
      <c r="KB248" s="240"/>
    </row>
    <row r="249" spans="152:288" ht="24.75" customHeight="1" x14ac:dyDescent="0.3">
      <c r="EV249" s="237"/>
      <c r="EW249" s="238"/>
      <c r="EX249" s="238"/>
      <c r="EY249" s="238"/>
      <c r="EZ249" s="238"/>
      <c r="FA249" s="238"/>
      <c r="FB249" s="238"/>
      <c r="FC249" s="238"/>
      <c r="FD249" s="238"/>
      <c r="FE249" s="238"/>
      <c r="FF249" s="238"/>
      <c r="FG249" s="238"/>
      <c r="FH249" s="238"/>
      <c r="FI249" s="238"/>
      <c r="FJ249" s="238"/>
      <c r="FK249" s="238"/>
      <c r="FL249" s="238"/>
      <c r="FM249" s="238"/>
      <c r="FN249" s="238"/>
      <c r="FO249" s="239"/>
      <c r="FP249" s="240"/>
      <c r="FR249" s="237"/>
      <c r="FS249" s="238"/>
      <c r="FT249" s="238"/>
      <c r="FU249" s="238"/>
      <c r="FV249" s="237"/>
      <c r="FW249" s="237"/>
      <c r="FX249" s="237"/>
      <c r="FY249" s="237"/>
      <c r="FZ249" s="237"/>
      <c r="GA249" s="237"/>
      <c r="GB249" s="237"/>
      <c r="GC249" s="237"/>
      <c r="GD249" s="237"/>
      <c r="GE249" s="237"/>
      <c r="GF249" s="237"/>
      <c r="GG249" s="237"/>
      <c r="GH249" s="237"/>
      <c r="GI249" s="237"/>
      <c r="GJ249" s="237"/>
      <c r="GK249" s="239"/>
      <c r="GL249" s="240"/>
      <c r="GN249" s="237"/>
      <c r="GO249" s="238"/>
      <c r="GP249" s="238"/>
      <c r="GQ249" s="238"/>
      <c r="GR249" s="237"/>
      <c r="GS249" s="237"/>
      <c r="GT249" s="237"/>
      <c r="GU249" s="237"/>
      <c r="GV249" s="237"/>
      <c r="GW249" s="237"/>
      <c r="GX249" s="237"/>
      <c r="GY249" s="237"/>
      <c r="GZ249" s="237"/>
      <c r="HA249" s="237"/>
      <c r="HB249" s="237"/>
      <c r="HC249" s="237"/>
      <c r="HD249" s="237"/>
      <c r="HE249" s="237"/>
      <c r="HF249" s="237"/>
      <c r="HG249" s="239"/>
      <c r="HH249" s="240"/>
      <c r="HJ249" s="237"/>
      <c r="HK249" s="238"/>
      <c r="HL249" s="238"/>
      <c r="HM249" s="238"/>
      <c r="HN249" s="237"/>
      <c r="HO249" s="237"/>
      <c r="HP249" s="237"/>
      <c r="HQ249" s="237"/>
      <c r="HR249" s="237"/>
      <c r="HS249" s="237"/>
      <c r="HT249" s="237"/>
      <c r="HU249" s="237"/>
      <c r="HV249" s="237"/>
      <c r="HW249" s="237"/>
      <c r="HX249" s="237"/>
      <c r="HY249" s="237"/>
      <c r="HZ249" s="237"/>
      <c r="IA249" s="237"/>
      <c r="IB249" s="239"/>
      <c r="IC249" s="240"/>
      <c r="IE249" s="237"/>
      <c r="IF249" s="238"/>
      <c r="IG249" s="238"/>
      <c r="IH249" s="238"/>
      <c r="II249" s="238"/>
      <c r="IJ249" s="238"/>
      <c r="IK249" s="238"/>
      <c r="IL249" s="238"/>
      <c r="IM249" s="238"/>
      <c r="IN249" s="238"/>
      <c r="IO249" s="238"/>
      <c r="IP249" s="238"/>
      <c r="IQ249" s="238"/>
      <c r="IR249" s="238"/>
      <c r="IS249" s="238"/>
      <c r="IT249" s="238"/>
      <c r="IU249" s="238"/>
      <c r="IV249" s="238"/>
      <c r="IW249" s="238"/>
      <c r="IX249" s="239"/>
      <c r="IY249" s="240"/>
      <c r="JA249" s="237"/>
      <c r="JB249" s="238"/>
      <c r="JC249" s="238"/>
      <c r="JD249" s="238"/>
      <c r="JE249" s="237"/>
      <c r="JF249" s="237"/>
      <c r="JG249" s="237"/>
      <c r="JH249" s="237"/>
      <c r="JI249" s="237"/>
      <c r="JJ249" s="237"/>
      <c r="JK249" s="237"/>
      <c r="JL249" s="237"/>
      <c r="JM249" s="237"/>
      <c r="JN249" s="237"/>
      <c r="JO249" s="237"/>
      <c r="JP249" s="237"/>
      <c r="JQ249" s="237"/>
      <c r="JR249" s="237"/>
      <c r="JS249" s="239"/>
      <c r="JT249" s="240"/>
      <c r="JU249" s="240"/>
      <c r="JV249" s="240"/>
      <c r="JW249" s="240"/>
      <c r="JX249" s="240"/>
      <c r="JY249" s="240"/>
      <c r="JZ249" s="240"/>
      <c r="KA249" s="240"/>
      <c r="KB249" s="240"/>
    </row>
    <row r="250" spans="152:288" ht="24.75" customHeight="1" x14ac:dyDescent="0.3">
      <c r="EV250" s="237"/>
      <c r="EW250" s="238"/>
      <c r="EX250" s="238"/>
      <c r="EY250" s="238"/>
      <c r="EZ250" s="238"/>
      <c r="FA250" s="238"/>
      <c r="FB250" s="238"/>
      <c r="FC250" s="238"/>
      <c r="FD250" s="238"/>
      <c r="FE250" s="238"/>
      <c r="FF250" s="238"/>
      <c r="FG250" s="238"/>
      <c r="FH250" s="238"/>
      <c r="FI250" s="238"/>
      <c r="FJ250" s="238"/>
      <c r="FK250" s="238"/>
      <c r="FL250" s="238"/>
      <c r="FM250" s="238"/>
      <c r="FN250" s="238"/>
      <c r="FO250" s="239"/>
      <c r="FP250" s="240"/>
      <c r="FR250" s="237"/>
      <c r="FS250" s="238"/>
      <c r="FT250" s="238"/>
      <c r="FU250" s="238"/>
      <c r="FV250" s="237"/>
      <c r="FW250" s="237"/>
      <c r="FX250" s="237"/>
      <c r="FY250" s="237"/>
      <c r="FZ250" s="237"/>
      <c r="GA250" s="237"/>
      <c r="GB250" s="237"/>
      <c r="GC250" s="237"/>
      <c r="GD250" s="237"/>
      <c r="GE250" s="237"/>
      <c r="GF250" s="237"/>
      <c r="GG250" s="237"/>
      <c r="GH250" s="237"/>
      <c r="GI250" s="237"/>
      <c r="GJ250" s="237"/>
      <c r="GK250" s="239"/>
      <c r="GL250" s="240"/>
      <c r="GN250" s="237"/>
      <c r="GO250" s="238"/>
      <c r="GP250" s="238"/>
      <c r="GQ250" s="238"/>
      <c r="GR250" s="237"/>
      <c r="GS250" s="237"/>
      <c r="GT250" s="237"/>
      <c r="GU250" s="237"/>
      <c r="GV250" s="237"/>
      <c r="GW250" s="237"/>
      <c r="GX250" s="237"/>
      <c r="GY250" s="237"/>
      <c r="GZ250" s="237"/>
      <c r="HA250" s="237"/>
      <c r="HB250" s="237"/>
      <c r="HC250" s="237"/>
      <c r="HD250" s="237"/>
      <c r="HE250" s="237"/>
      <c r="HF250" s="237"/>
      <c r="HG250" s="239"/>
      <c r="HH250" s="240"/>
      <c r="HJ250" s="237"/>
      <c r="HK250" s="238"/>
      <c r="HL250" s="238"/>
      <c r="HM250" s="238"/>
      <c r="HN250" s="237"/>
      <c r="HO250" s="237"/>
      <c r="HP250" s="237"/>
      <c r="HQ250" s="237"/>
      <c r="HR250" s="237"/>
      <c r="HS250" s="237"/>
      <c r="HT250" s="237"/>
      <c r="HU250" s="237"/>
      <c r="HV250" s="237"/>
      <c r="HW250" s="237"/>
      <c r="HX250" s="237"/>
      <c r="HY250" s="237"/>
      <c r="HZ250" s="237"/>
      <c r="IA250" s="237"/>
      <c r="IB250" s="239"/>
      <c r="IC250" s="240"/>
      <c r="IE250" s="237"/>
      <c r="IF250" s="238"/>
      <c r="IG250" s="238"/>
      <c r="IH250" s="238"/>
      <c r="II250" s="238"/>
      <c r="IJ250" s="238"/>
      <c r="IK250" s="238"/>
      <c r="IL250" s="238"/>
      <c r="IM250" s="238"/>
      <c r="IN250" s="238"/>
      <c r="IO250" s="238"/>
      <c r="IP250" s="238"/>
      <c r="IQ250" s="238"/>
      <c r="IR250" s="238"/>
      <c r="IS250" s="238"/>
      <c r="IT250" s="238"/>
      <c r="IU250" s="238"/>
      <c r="IV250" s="238"/>
      <c r="IW250" s="238"/>
      <c r="IX250" s="239"/>
      <c r="IY250" s="240"/>
      <c r="JA250" s="237"/>
      <c r="JB250" s="238"/>
      <c r="JC250" s="238"/>
      <c r="JD250" s="238"/>
      <c r="JE250" s="237"/>
      <c r="JF250" s="237"/>
      <c r="JG250" s="237"/>
      <c r="JH250" s="237"/>
      <c r="JI250" s="237"/>
      <c r="JJ250" s="237"/>
      <c r="JK250" s="237"/>
      <c r="JL250" s="237"/>
      <c r="JM250" s="237"/>
      <c r="JN250" s="237"/>
      <c r="JO250" s="237"/>
      <c r="JP250" s="237"/>
      <c r="JQ250" s="237"/>
      <c r="JR250" s="237"/>
      <c r="JS250" s="239"/>
      <c r="JT250" s="240"/>
      <c r="JU250" s="240"/>
      <c r="JV250" s="240"/>
      <c r="JW250" s="240"/>
      <c r="JX250" s="240"/>
      <c r="JY250" s="240"/>
      <c r="JZ250" s="240"/>
      <c r="KA250" s="240"/>
      <c r="KB250" s="240"/>
    </row>
    <row r="251" spans="152:288" ht="24.75" customHeight="1" x14ac:dyDescent="0.3">
      <c r="EV251" s="237"/>
      <c r="EW251" s="238"/>
      <c r="EX251" s="238"/>
      <c r="EY251" s="238"/>
      <c r="EZ251" s="238"/>
      <c r="FA251" s="238"/>
      <c r="FB251" s="238"/>
      <c r="FC251" s="238"/>
      <c r="FD251" s="238"/>
      <c r="FE251" s="238"/>
      <c r="FF251" s="238"/>
      <c r="FG251" s="238"/>
      <c r="FH251" s="238"/>
      <c r="FI251" s="238"/>
      <c r="FJ251" s="238"/>
      <c r="FK251" s="238"/>
      <c r="FL251" s="238"/>
      <c r="FM251" s="238"/>
      <c r="FN251" s="238"/>
      <c r="FO251" s="239"/>
      <c r="FP251" s="240"/>
      <c r="FR251" s="237"/>
      <c r="FS251" s="238"/>
      <c r="FT251" s="238"/>
      <c r="FU251" s="238"/>
      <c r="FV251" s="237"/>
      <c r="FW251" s="237"/>
      <c r="FX251" s="237"/>
      <c r="FY251" s="237"/>
      <c r="FZ251" s="237"/>
      <c r="GA251" s="237"/>
      <c r="GB251" s="237"/>
      <c r="GC251" s="237"/>
      <c r="GD251" s="237"/>
      <c r="GE251" s="237"/>
      <c r="GF251" s="237"/>
      <c r="GG251" s="237"/>
      <c r="GH251" s="237"/>
      <c r="GI251" s="237"/>
      <c r="GJ251" s="237"/>
      <c r="GK251" s="239"/>
      <c r="GL251" s="240"/>
      <c r="GN251" s="237"/>
      <c r="GO251" s="238"/>
      <c r="GP251" s="238"/>
      <c r="GQ251" s="238"/>
      <c r="GR251" s="237"/>
      <c r="GS251" s="237"/>
      <c r="GT251" s="237"/>
      <c r="GU251" s="237"/>
      <c r="GV251" s="237"/>
      <c r="GW251" s="237"/>
      <c r="GX251" s="237"/>
      <c r="GY251" s="237"/>
      <c r="GZ251" s="237"/>
      <c r="HA251" s="237"/>
      <c r="HB251" s="237"/>
      <c r="HC251" s="237"/>
      <c r="HD251" s="237"/>
      <c r="HE251" s="237"/>
      <c r="HF251" s="237"/>
      <c r="HG251" s="239"/>
      <c r="HH251" s="240"/>
      <c r="HJ251" s="237"/>
      <c r="HK251" s="238"/>
      <c r="HL251" s="238"/>
      <c r="HM251" s="238"/>
      <c r="HN251" s="237"/>
      <c r="HO251" s="237"/>
      <c r="HP251" s="237"/>
      <c r="HQ251" s="237"/>
      <c r="HR251" s="237"/>
      <c r="HS251" s="237"/>
      <c r="HT251" s="237"/>
      <c r="HU251" s="237"/>
      <c r="HV251" s="237"/>
      <c r="HW251" s="237"/>
      <c r="HX251" s="237"/>
      <c r="HY251" s="237"/>
      <c r="HZ251" s="237"/>
      <c r="IA251" s="237"/>
      <c r="IB251" s="239"/>
      <c r="IC251" s="240"/>
      <c r="IE251" s="237"/>
      <c r="IF251" s="238"/>
      <c r="IG251" s="238"/>
      <c r="IH251" s="238"/>
      <c r="II251" s="238"/>
      <c r="IJ251" s="238"/>
      <c r="IK251" s="238"/>
      <c r="IL251" s="238"/>
      <c r="IM251" s="238"/>
      <c r="IN251" s="238"/>
      <c r="IO251" s="238"/>
      <c r="IP251" s="238"/>
      <c r="IQ251" s="238"/>
      <c r="IR251" s="238"/>
      <c r="IS251" s="238"/>
      <c r="IT251" s="238"/>
      <c r="IU251" s="238"/>
      <c r="IV251" s="238"/>
      <c r="IW251" s="238"/>
      <c r="IX251" s="239"/>
      <c r="IY251" s="240"/>
      <c r="JA251" s="237"/>
      <c r="JB251" s="238"/>
      <c r="JC251" s="238"/>
      <c r="JD251" s="238"/>
      <c r="JE251" s="237"/>
      <c r="JF251" s="237"/>
      <c r="JG251" s="237"/>
      <c r="JH251" s="237"/>
      <c r="JI251" s="237"/>
      <c r="JJ251" s="237"/>
      <c r="JK251" s="237"/>
      <c r="JL251" s="237"/>
      <c r="JM251" s="237"/>
      <c r="JN251" s="237"/>
      <c r="JO251" s="237"/>
      <c r="JP251" s="237"/>
      <c r="JQ251" s="237"/>
      <c r="JR251" s="237"/>
      <c r="JS251" s="239"/>
      <c r="JT251" s="240"/>
      <c r="JU251" s="240"/>
      <c r="JV251" s="240"/>
      <c r="JW251" s="240"/>
      <c r="JX251" s="240"/>
      <c r="JY251" s="240"/>
      <c r="JZ251" s="240"/>
      <c r="KA251" s="240"/>
      <c r="KB251" s="240"/>
    </row>
    <row r="252" spans="152:288" ht="24.75" customHeight="1" x14ac:dyDescent="0.3">
      <c r="EV252" s="237"/>
      <c r="EW252" s="238"/>
      <c r="EX252" s="238"/>
      <c r="EY252" s="238"/>
      <c r="EZ252" s="238"/>
      <c r="FA252" s="238"/>
      <c r="FB252" s="238"/>
      <c r="FC252" s="238"/>
      <c r="FD252" s="238"/>
      <c r="FE252" s="238"/>
      <c r="FF252" s="238"/>
      <c r="FG252" s="238"/>
      <c r="FH252" s="238"/>
      <c r="FI252" s="238"/>
      <c r="FJ252" s="238"/>
      <c r="FK252" s="238"/>
      <c r="FL252" s="238"/>
      <c r="FM252" s="238"/>
      <c r="FN252" s="238"/>
      <c r="FO252" s="239"/>
      <c r="FP252" s="240"/>
      <c r="FR252" s="237"/>
      <c r="FS252" s="238"/>
      <c r="FT252" s="238"/>
      <c r="FU252" s="238"/>
      <c r="FV252" s="237"/>
      <c r="FW252" s="237"/>
      <c r="FX252" s="237"/>
      <c r="FY252" s="237"/>
      <c r="FZ252" s="237"/>
      <c r="GA252" s="237"/>
      <c r="GB252" s="237"/>
      <c r="GC252" s="237"/>
      <c r="GD252" s="237"/>
      <c r="GE252" s="237"/>
      <c r="GF252" s="237"/>
      <c r="GG252" s="237"/>
      <c r="GH252" s="237"/>
      <c r="GI252" s="237"/>
      <c r="GJ252" s="237"/>
      <c r="GK252" s="239"/>
      <c r="GL252" s="240"/>
      <c r="GN252" s="237"/>
      <c r="GO252" s="238"/>
      <c r="GP252" s="238"/>
      <c r="GQ252" s="238"/>
      <c r="GR252" s="237"/>
      <c r="GS252" s="237"/>
      <c r="GT252" s="237"/>
      <c r="GU252" s="237"/>
      <c r="GV252" s="237"/>
      <c r="GW252" s="237"/>
      <c r="GX252" s="237"/>
      <c r="GY252" s="237"/>
      <c r="GZ252" s="237"/>
      <c r="HA252" s="237"/>
      <c r="HB252" s="237"/>
      <c r="HC252" s="237"/>
      <c r="HD252" s="237"/>
      <c r="HE252" s="237"/>
      <c r="HF252" s="237"/>
      <c r="HG252" s="239"/>
      <c r="HH252" s="240"/>
      <c r="HJ252" s="237"/>
      <c r="HK252" s="238"/>
      <c r="HL252" s="238"/>
      <c r="HM252" s="238"/>
      <c r="HN252" s="237"/>
      <c r="HO252" s="237"/>
      <c r="HP252" s="237"/>
      <c r="HQ252" s="237"/>
      <c r="HR252" s="237"/>
      <c r="HS252" s="237"/>
      <c r="HT252" s="237"/>
      <c r="HU252" s="237"/>
      <c r="HV252" s="237"/>
      <c r="HW252" s="237"/>
      <c r="HX252" s="237"/>
      <c r="HY252" s="237"/>
      <c r="HZ252" s="237"/>
      <c r="IA252" s="237"/>
      <c r="IB252" s="239"/>
      <c r="IC252" s="240"/>
      <c r="IE252" s="237"/>
      <c r="IF252" s="238"/>
      <c r="IG252" s="238"/>
      <c r="IH252" s="238"/>
      <c r="II252" s="238"/>
      <c r="IJ252" s="238"/>
      <c r="IK252" s="238"/>
      <c r="IL252" s="238"/>
      <c r="IM252" s="238"/>
      <c r="IN252" s="238"/>
      <c r="IO252" s="238"/>
      <c r="IP252" s="238"/>
      <c r="IQ252" s="238"/>
      <c r="IR252" s="238"/>
      <c r="IS252" s="238"/>
      <c r="IT252" s="238"/>
      <c r="IU252" s="238"/>
      <c r="IV252" s="238"/>
      <c r="IW252" s="238"/>
      <c r="IX252" s="239"/>
      <c r="IY252" s="240"/>
      <c r="JA252" s="237"/>
      <c r="JB252" s="238"/>
      <c r="JC252" s="238"/>
      <c r="JD252" s="238"/>
      <c r="JE252" s="237"/>
      <c r="JF252" s="237"/>
      <c r="JG252" s="237"/>
      <c r="JH252" s="237"/>
      <c r="JI252" s="237"/>
      <c r="JJ252" s="237"/>
      <c r="JK252" s="237"/>
      <c r="JL252" s="237"/>
      <c r="JM252" s="237"/>
      <c r="JN252" s="237"/>
      <c r="JO252" s="237"/>
      <c r="JP252" s="237"/>
      <c r="JQ252" s="237"/>
      <c r="JR252" s="237"/>
      <c r="JS252" s="239"/>
      <c r="JT252" s="240"/>
      <c r="JU252" s="240"/>
      <c r="JV252" s="240"/>
      <c r="JW252" s="240"/>
      <c r="JX252" s="240"/>
      <c r="JY252" s="240"/>
      <c r="JZ252" s="240"/>
      <c r="KA252" s="240"/>
      <c r="KB252" s="240"/>
    </row>
    <row r="253" spans="152:288" ht="24.75" customHeight="1" x14ac:dyDescent="0.3">
      <c r="EV253" s="237"/>
      <c r="EW253" s="238"/>
      <c r="EX253" s="238"/>
      <c r="EY253" s="238"/>
      <c r="EZ253" s="238"/>
      <c r="FA253" s="238"/>
      <c r="FB253" s="238"/>
      <c r="FC253" s="238"/>
      <c r="FD253" s="238"/>
      <c r="FE253" s="238"/>
      <c r="FF253" s="238"/>
      <c r="FG253" s="238"/>
      <c r="FH253" s="238"/>
      <c r="FI253" s="238"/>
      <c r="FJ253" s="238"/>
      <c r="FK253" s="238"/>
      <c r="FL253" s="238"/>
      <c r="FM253" s="238"/>
      <c r="FN253" s="238"/>
      <c r="FO253" s="239"/>
      <c r="FP253" s="240"/>
      <c r="FR253" s="237"/>
      <c r="FS253" s="238"/>
      <c r="FT253" s="238"/>
      <c r="FU253" s="238"/>
      <c r="FV253" s="237"/>
      <c r="FW253" s="237"/>
      <c r="FX253" s="237"/>
      <c r="FY253" s="237"/>
      <c r="FZ253" s="237"/>
      <c r="GA253" s="237"/>
      <c r="GB253" s="237"/>
      <c r="GC253" s="237"/>
      <c r="GD253" s="237"/>
      <c r="GE253" s="237"/>
      <c r="GF253" s="237"/>
      <c r="GG253" s="237"/>
      <c r="GH253" s="237"/>
      <c r="GI253" s="237"/>
      <c r="GJ253" s="237"/>
      <c r="GK253" s="239"/>
      <c r="GL253" s="240"/>
      <c r="GN253" s="237"/>
      <c r="GO253" s="238"/>
      <c r="GP253" s="238"/>
      <c r="GQ253" s="238"/>
      <c r="GR253" s="237"/>
      <c r="GS253" s="237"/>
      <c r="GT253" s="237"/>
      <c r="GU253" s="237"/>
      <c r="GV253" s="237"/>
      <c r="GW253" s="237"/>
      <c r="GX253" s="237"/>
      <c r="GY253" s="237"/>
      <c r="GZ253" s="237"/>
      <c r="HA253" s="237"/>
      <c r="HB253" s="237"/>
      <c r="HC253" s="237"/>
      <c r="HD253" s="237"/>
      <c r="HE253" s="237"/>
      <c r="HF253" s="237"/>
      <c r="HG253" s="239"/>
      <c r="HH253" s="240"/>
      <c r="HJ253" s="237"/>
      <c r="HK253" s="238"/>
      <c r="HL253" s="238"/>
      <c r="HM253" s="238"/>
      <c r="HN253" s="237"/>
      <c r="HO253" s="237"/>
      <c r="HP253" s="237"/>
      <c r="HQ253" s="237"/>
      <c r="HR253" s="237"/>
      <c r="HS253" s="237"/>
      <c r="HT253" s="237"/>
      <c r="HU253" s="237"/>
      <c r="HV253" s="237"/>
      <c r="HW253" s="237"/>
      <c r="HX253" s="237"/>
      <c r="HY253" s="237"/>
      <c r="HZ253" s="237"/>
      <c r="IA253" s="237"/>
      <c r="IB253" s="239"/>
      <c r="IC253" s="240"/>
      <c r="IE253" s="237"/>
      <c r="IF253" s="238"/>
      <c r="IG253" s="238"/>
      <c r="IH253" s="238"/>
      <c r="II253" s="238"/>
      <c r="IJ253" s="238"/>
      <c r="IK253" s="238"/>
      <c r="IL253" s="238"/>
      <c r="IM253" s="238"/>
      <c r="IN253" s="238"/>
      <c r="IO253" s="238"/>
      <c r="IP253" s="238"/>
      <c r="IQ253" s="238"/>
      <c r="IR253" s="238"/>
      <c r="IS253" s="238"/>
      <c r="IT253" s="238"/>
      <c r="IU253" s="238"/>
      <c r="IV253" s="238"/>
      <c r="IW253" s="238"/>
      <c r="IX253" s="239"/>
      <c r="IY253" s="240"/>
      <c r="JA253" s="237"/>
      <c r="JB253" s="238"/>
      <c r="JC253" s="238"/>
      <c r="JD253" s="238"/>
      <c r="JE253" s="237"/>
      <c r="JF253" s="237"/>
      <c r="JG253" s="237"/>
      <c r="JH253" s="237"/>
      <c r="JI253" s="237"/>
      <c r="JJ253" s="237"/>
      <c r="JK253" s="237"/>
      <c r="JL253" s="237"/>
      <c r="JM253" s="237"/>
      <c r="JN253" s="237"/>
      <c r="JO253" s="237"/>
      <c r="JP253" s="237"/>
      <c r="JQ253" s="237"/>
      <c r="JR253" s="237"/>
      <c r="JS253" s="239"/>
      <c r="JT253" s="240"/>
      <c r="JU253" s="240"/>
      <c r="JV253" s="240"/>
      <c r="JW253" s="240"/>
      <c r="JX253" s="240"/>
      <c r="JY253" s="240"/>
      <c r="JZ253" s="240"/>
      <c r="KA253" s="240"/>
      <c r="KB253" s="240"/>
    </row>
    <row r="254" spans="152:288" ht="24.75" customHeight="1" x14ac:dyDescent="0.3">
      <c r="EV254" s="237"/>
      <c r="EW254" s="238"/>
      <c r="EX254" s="238"/>
      <c r="EY254" s="238"/>
      <c r="EZ254" s="238"/>
      <c r="FA254" s="238"/>
      <c r="FB254" s="238"/>
      <c r="FC254" s="238"/>
      <c r="FD254" s="238"/>
      <c r="FE254" s="238"/>
      <c r="FF254" s="238"/>
      <c r="FG254" s="238"/>
      <c r="FH254" s="238"/>
      <c r="FI254" s="238"/>
      <c r="FJ254" s="238"/>
      <c r="FK254" s="238"/>
      <c r="FL254" s="238"/>
      <c r="FM254" s="238"/>
      <c r="FN254" s="238"/>
      <c r="FO254" s="239"/>
      <c r="FP254" s="240"/>
      <c r="FR254" s="237"/>
      <c r="FS254" s="238"/>
      <c r="FT254" s="238"/>
      <c r="FU254" s="238"/>
      <c r="FV254" s="237"/>
      <c r="FW254" s="237"/>
      <c r="FX254" s="237"/>
      <c r="FY254" s="237"/>
      <c r="FZ254" s="237"/>
      <c r="GA254" s="237"/>
      <c r="GB254" s="237"/>
      <c r="GC254" s="237"/>
      <c r="GD254" s="237"/>
      <c r="GE254" s="237"/>
      <c r="GF254" s="237"/>
      <c r="GG254" s="237"/>
      <c r="GH254" s="237"/>
      <c r="GI254" s="237"/>
      <c r="GJ254" s="237"/>
      <c r="GK254" s="239"/>
      <c r="GL254" s="240"/>
      <c r="GN254" s="237"/>
      <c r="GO254" s="238"/>
      <c r="GP254" s="238"/>
      <c r="GQ254" s="238"/>
      <c r="GR254" s="237"/>
      <c r="GS254" s="237"/>
      <c r="GT254" s="237"/>
      <c r="GU254" s="237"/>
      <c r="GV254" s="237"/>
      <c r="GW254" s="237"/>
      <c r="GX254" s="237"/>
      <c r="GY254" s="237"/>
      <c r="GZ254" s="237"/>
      <c r="HA254" s="237"/>
      <c r="HB254" s="237"/>
      <c r="HC254" s="237"/>
      <c r="HD254" s="237"/>
      <c r="HE254" s="237"/>
      <c r="HF254" s="237"/>
      <c r="HG254" s="239"/>
      <c r="HH254" s="240"/>
      <c r="HJ254" s="237"/>
      <c r="HK254" s="238"/>
      <c r="HL254" s="238"/>
      <c r="HM254" s="238"/>
      <c r="HN254" s="237"/>
      <c r="HO254" s="237"/>
      <c r="HP254" s="237"/>
      <c r="HQ254" s="237"/>
      <c r="HR254" s="237"/>
      <c r="HS254" s="237"/>
      <c r="HT254" s="237"/>
      <c r="HU254" s="237"/>
      <c r="HV254" s="237"/>
      <c r="HW254" s="237"/>
      <c r="HX254" s="237"/>
      <c r="HY254" s="237"/>
      <c r="HZ254" s="237"/>
      <c r="IA254" s="237"/>
      <c r="IB254" s="239"/>
      <c r="IC254" s="240"/>
      <c r="IE254" s="237"/>
      <c r="IF254" s="238"/>
      <c r="IG254" s="238"/>
      <c r="IH254" s="238"/>
      <c r="II254" s="238"/>
      <c r="IJ254" s="238"/>
      <c r="IK254" s="238"/>
      <c r="IL254" s="238"/>
      <c r="IM254" s="238"/>
      <c r="IN254" s="238"/>
      <c r="IO254" s="238"/>
      <c r="IP254" s="238"/>
      <c r="IQ254" s="238"/>
      <c r="IR254" s="238"/>
      <c r="IS254" s="238"/>
      <c r="IT254" s="238"/>
      <c r="IU254" s="238"/>
      <c r="IV254" s="238"/>
      <c r="IW254" s="238"/>
      <c r="IX254" s="239"/>
      <c r="IY254" s="240"/>
      <c r="JA254" s="237"/>
      <c r="JB254" s="238"/>
      <c r="JC254" s="238"/>
      <c r="JD254" s="238"/>
      <c r="JE254" s="237"/>
      <c r="JF254" s="237"/>
      <c r="JG254" s="237"/>
      <c r="JH254" s="237"/>
      <c r="JI254" s="237"/>
      <c r="JJ254" s="237"/>
      <c r="JK254" s="237"/>
      <c r="JL254" s="237"/>
      <c r="JM254" s="237"/>
      <c r="JN254" s="237"/>
      <c r="JO254" s="237"/>
      <c r="JP254" s="237"/>
      <c r="JQ254" s="237"/>
      <c r="JR254" s="237"/>
      <c r="JS254" s="239"/>
      <c r="JT254" s="240"/>
      <c r="JU254" s="240"/>
      <c r="JV254" s="240"/>
      <c r="JW254" s="240"/>
      <c r="JX254" s="240"/>
      <c r="JY254" s="240"/>
      <c r="JZ254" s="240"/>
      <c r="KA254" s="240"/>
      <c r="KB254" s="240"/>
    </row>
    <row r="255" spans="152:288" ht="24.75" customHeight="1" x14ac:dyDescent="0.3">
      <c r="EV255" s="237"/>
      <c r="EW255" s="238"/>
      <c r="EX255" s="238"/>
      <c r="EY255" s="238"/>
      <c r="EZ255" s="238"/>
      <c r="FA255" s="238"/>
      <c r="FB255" s="238"/>
      <c r="FC255" s="238"/>
      <c r="FD255" s="238"/>
      <c r="FE255" s="238"/>
      <c r="FF255" s="238"/>
      <c r="FG255" s="238"/>
      <c r="FH255" s="238"/>
      <c r="FI255" s="238"/>
      <c r="FJ255" s="238"/>
      <c r="FK255" s="238"/>
      <c r="FL255" s="238"/>
      <c r="FM255" s="238"/>
      <c r="FN255" s="238"/>
      <c r="FO255" s="239"/>
      <c r="FP255" s="240"/>
      <c r="FR255" s="237"/>
      <c r="FS255" s="238"/>
      <c r="FT255" s="238"/>
      <c r="FU255" s="238"/>
      <c r="FV255" s="237"/>
      <c r="FW255" s="237"/>
      <c r="FX255" s="237"/>
      <c r="FY255" s="237"/>
      <c r="FZ255" s="237"/>
      <c r="GA255" s="237"/>
      <c r="GB255" s="237"/>
      <c r="GC255" s="237"/>
      <c r="GD255" s="237"/>
      <c r="GE255" s="237"/>
      <c r="GF255" s="237"/>
      <c r="GG255" s="237"/>
      <c r="GH255" s="237"/>
      <c r="GI255" s="237"/>
      <c r="GJ255" s="237"/>
      <c r="GK255" s="239"/>
      <c r="GL255" s="240"/>
      <c r="GN255" s="237"/>
      <c r="GO255" s="238"/>
      <c r="GP255" s="238"/>
      <c r="GQ255" s="238"/>
      <c r="GR255" s="237"/>
      <c r="GS255" s="237"/>
      <c r="GT255" s="237"/>
      <c r="GU255" s="237"/>
      <c r="GV255" s="237"/>
      <c r="GW255" s="237"/>
      <c r="GX255" s="237"/>
      <c r="GY255" s="237"/>
      <c r="GZ255" s="237"/>
      <c r="HA255" s="237"/>
      <c r="HB255" s="237"/>
      <c r="HC255" s="237"/>
      <c r="HD255" s="237"/>
      <c r="HE255" s="237"/>
      <c r="HF255" s="237"/>
      <c r="HG255" s="239"/>
      <c r="HH255" s="240"/>
      <c r="HJ255" s="237"/>
      <c r="HK255" s="238"/>
      <c r="HL255" s="238"/>
      <c r="HM255" s="238"/>
      <c r="HN255" s="237"/>
      <c r="HO255" s="237"/>
      <c r="HP255" s="237"/>
      <c r="HQ255" s="237"/>
      <c r="HR255" s="237"/>
      <c r="HS255" s="237"/>
      <c r="HT255" s="237"/>
      <c r="HU255" s="237"/>
      <c r="HV255" s="237"/>
      <c r="HW255" s="237"/>
      <c r="HX255" s="237"/>
      <c r="HY255" s="237"/>
      <c r="HZ255" s="237"/>
      <c r="IA255" s="237"/>
      <c r="IB255" s="239"/>
      <c r="IC255" s="240"/>
      <c r="IE255" s="237"/>
      <c r="IF255" s="238"/>
      <c r="IG255" s="238"/>
      <c r="IH255" s="238"/>
      <c r="II255" s="238"/>
      <c r="IJ255" s="238"/>
      <c r="IK255" s="238"/>
      <c r="IL255" s="238"/>
      <c r="IM255" s="238"/>
      <c r="IN255" s="238"/>
      <c r="IO255" s="238"/>
      <c r="IP255" s="238"/>
      <c r="IQ255" s="238"/>
      <c r="IR255" s="238"/>
      <c r="IS255" s="238"/>
      <c r="IT255" s="238"/>
      <c r="IU255" s="238"/>
      <c r="IV255" s="238"/>
      <c r="IW255" s="238"/>
      <c r="IX255" s="239"/>
      <c r="IY255" s="240"/>
      <c r="JA255" s="237"/>
      <c r="JB255" s="238"/>
      <c r="JC255" s="238"/>
      <c r="JD255" s="238"/>
      <c r="JE255" s="237"/>
      <c r="JF255" s="237"/>
      <c r="JG255" s="237"/>
      <c r="JH255" s="237"/>
      <c r="JI255" s="237"/>
      <c r="JJ255" s="237"/>
      <c r="JK255" s="237"/>
      <c r="JL255" s="237"/>
      <c r="JM255" s="237"/>
      <c r="JN255" s="237"/>
      <c r="JO255" s="237"/>
      <c r="JP255" s="237"/>
      <c r="JQ255" s="237"/>
      <c r="JR255" s="237"/>
      <c r="JS255" s="239"/>
      <c r="JT255" s="240"/>
      <c r="JU255" s="240"/>
      <c r="JV255" s="240"/>
      <c r="JW255" s="240"/>
      <c r="JX255" s="240"/>
      <c r="JY255" s="240"/>
      <c r="JZ255" s="240"/>
      <c r="KA255" s="240"/>
      <c r="KB255" s="240"/>
    </row>
    <row r="256" spans="152:288" ht="24.75" customHeight="1" x14ac:dyDescent="0.3">
      <c r="EV256" s="237"/>
      <c r="EW256" s="238"/>
      <c r="EX256" s="238"/>
      <c r="EY256" s="238"/>
      <c r="EZ256" s="238"/>
      <c r="FA256" s="238"/>
      <c r="FB256" s="238"/>
      <c r="FC256" s="238"/>
      <c r="FD256" s="238"/>
      <c r="FE256" s="238"/>
      <c r="FF256" s="238"/>
      <c r="FG256" s="238"/>
      <c r="FH256" s="238"/>
      <c r="FI256" s="238"/>
      <c r="FJ256" s="238"/>
      <c r="FK256" s="238"/>
      <c r="FL256" s="238"/>
      <c r="FM256" s="238"/>
      <c r="FN256" s="238"/>
      <c r="FO256" s="239"/>
      <c r="FP256" s="240"/>
      <c r="FR256" s="237"/>
      <c r="FS256" s="238"/>
      <c r="FT256" s="238"/>
      <c r="FU256" s="238"/>
      <c r="FV256" s="237"/>
      <c r="FW256" s="237"/>
      <c r="FX256" s="237"/>
      <c r="FY256" s="237"/>
      <c r="FZ256" s="237"/>
      <c r="GA256" s="237"/>
      <c r="GB256" s="237"/>
      <c r="GC256" s="237"/>
      <c r="GD256" s="237"/>
      <c r="GE256" s="237"/>
      <c r="GF256" s="237"/>
      <c r="GG256" s="237"/>
      <c r="GH256" s="237"/>
      <c r="GI256" s="237"/>
      <c r="GJ256" s="237"/>
      <c r="GK256" s="239"/>
      <c r="GL256" s="240"/>
      <c r="GN256" s="237"/>
      <c r="GO256" s="238"/>
      <c r="GP256" s="238"/>
      <c r="GQ256" s="238"/>
      <c r="GR256" s="237"/>
      <c r="GS256" s="237"/>
      <c r="GT256" s="237"/>
      <c r="GU256" s="237"/>
      <c r="GV256" s="237"/>
      <c r="GW256" s="237"/>
      <c r="GX256" s="237"/>
      <c r="GY256" s="237"/>
      <c r="GZ256" s="237"/>
      <c r="HA256" s="237"/>
      <c r="HB256" s="237"/>
      <c r="HC256" s="237"/>
      <c r="HD256" s="237"/>
      <c r="HE256" s="237"/>
      <c r="HF256" s="237"/>
      <c r="HG256" s="239"/>
      <c r="HH256" s="240"/>
      <c r="HJ256" s="237"/>
      <c r="HK256" s="238"/>
      <c r="HL256" s="238"/>
      <c r="HM256" s="238"/>
      <c r="HN256" s="237"/>
      <c r="HO256" s="237"/>
      <c r="HP256" s="237"/>
      <c r="HQ256" s="237"/>
      <c r="HR256" s="237"/>
      <c r="HS256" s="237"/>
      <c r="HT256" s="237"/>
      <c r="HU256" s="237"/>
      <c r="HV256" s="237"/>
      <c r="HW256" s="237"/>
      <c r="HX256" s="237"/>
      <c r="HY256" s="237"/>
      <c r="HZ256" s="237"/>
      <c r="IA256" s="237"/>
      <c r="IB256" s="239"/>
      <c r="IC256" s="240"/>
      <c r="IE256" s="237"/>
      <c r="IF256" s="238"/>
      <c r="IG256" s="238"/>
      <c r="IH256" s="238"/>
      <c r="II256" s="238"/>
      <c r="IJ256" s="238"/>
      <c r="IK256" s="238"/>
      <c r="IL256" s="238"/>
      <c r="IM256" s="238"/>
      <c r="IN256" s="238"/>
      <c r="IO256" s="238"/>
      <c r="IP256" s="238"/>
      <c r="IQ256" s="238"/>
      <c r="IR256" s="238"/>
      <c r="IS256" s="238"/>
      <c r="IT256" s="238"/>
      <c r="IU256" s="238"/>
      <c r="IV256" s="238"/>
      <c r="IW256" s="238"/>
      <c r="IX256" s="239"/>
      <c r="IY256" s="240"/>
      <c r="JA256" s="237"/>
      <c r="JB256" s="238"/>
      <c r="JC256" s="238"/>
      <c r="JD256" s="238"/>
      <c r="JE256" s="237"/>
      <c r="JF256" s="237"/>
      <c r="JG256" s="237"/>
      <c r="JH256" s="237"/>
      <c r="JI256" s="237"/>
      <c r="JJ256" s="237"/>
      <c r="JK256" s="237"/>
      <c r="JL256" s="237"/>
      <c r="JM256" s="237"/>
      <c r="JN256" s="237"/>
      <c r="JO256" s="237"/>
      <c r="JP256" s="237"/>
      <c r="JQ256" s="237"/>
      <c r="JR256" s="237"/>
      <c r="JS256" s="239"/>
      <c r="JT256" s="240"/>
      <c r="JU256" s="240"/>
      <c r="JV256" s="240"/>
      <c r="JW256" s="240"/>
      <c r="JX256" s="240"/>
      <c r="JY256" s="240"/>
      <c r="JZ256" s="240"/>
      <c r="KA256" s="240"/>
      <c r="KB256" s="240"/>
    </row>
    <row r="257" spans="152:288" ht="24.75" customHeight="1" x14ac:dyDescent="0.3">
      <c r="EV257" s="237"/>
      <c r="EW257" s="238"/>
      <c r="EX257" s="238"/>
      <c r="EY257" s="238"/>
      <c r="EZ257" s="238"/>
      <c r="FA257" s="238"/>
      <c r="FB257" s="238"/>
      <c r="FC257" s="238"/>
      <c r="FD257" s="238"/>
      <c r="FE257" s="238"/>
      <c r="FF257" s="238"/>
      <c r="FG257" s="238"/>
      <c r="FH257" s="238"/>
      <c r="FI257" s="238"/>
      <c r="FJ257" s="238"/>
      <c r="FK257" s="238"/>
      <c r="FL257" s="238"/>
      <c r="FM257" s="238"/>
      <c r="FN257" s="238"/>
      <c r="FO257" s="239"/>
      <c r="FP257" s="240"/>
      <c r="FR257" s="237"/>
      <c r="FS257" s="238"/>
      <c r="FT257" s="238"/>
      <c r="FU257" s="238"/>
      <c r="FV257" s="237"/>
      <c r="FW257" s="237"/>
      <c r="FX257" s="237"/>
      <c r="FY257" s="237"/>
      <c r="FZ257" s="237"/>
      <c r="GA257" s="237"/>
      <c r="GB257" s="237"/>
      <c r="GC257" s="237"/>
      <c r="GD257" s="237"/>
      <c r="GE257" s="237"/>
      <c r="GF257" s="237"/>
      <c r="GG257" s="237"/>
      <c r="GH257" s="237"/>
      <c r="GI257" s="237"/>
      <c r="GJ257" s="237"/>
      <c r="GK257" s="239"/>
      <c r="GL257" s="240"/>
      <c r="GN257" s="237"/>
      <c r="GO257" s="238"/>
      <c r="GP257" s="238"/>
      <c r="GQ257" s="238"/>
      <c r="GR257" s="237"/>
      <c r="GS257" s="237"/>
      <c r="GT257" s="237"/>
      <c r="GU257" s="237"/>
      <c r="GV257" s="237"/>
      <c r="GW257" s="237"/>
      <c r="GX257" s="237"/>
      <c r="GY257" s="237"/>
      <c r="GZ257" s="237"/>
      <c r="HA257" s="237"/>
      <c r="HB257" s="237"/>
      <c r="HC257" s="237"/>
      <c r="HD257" s="237"/>
      <c r="HE257" s="237"/>
      <c r="HF257" s="237"/>
      <c r="HG257" s="239"/>
      <c r="HH257" s="240"/>
      <c r="HJ257" s="237"/>
      <c r="HK257" s="238"/>
      <c r="HL257" s="238"/>
      <c r="HM257" s="238"/>
      <c r="HN257" s="237"/>
      <c r="HO257" s="237"/>
      <c r="HP257" s="237"/>
      <c r="HQ257" s="237"/>
      <c r="HR257" s="237"/>
      <c r="HS257" s="237"/>
      <c r="HT257" s="237"/>
      <c r="HU257" s="237"/>
      <c r="HV257" s="237"/>
      <c r="HW257" s="237"/>
      <c r="HX257" s="237"/>
      <c r="HY257" s="237"/>
      <c r="HZ257" s="237"/>
      <c r="IA257" s="237"/>
      <c r="IB257" s="239"/>
      <c r="IC257" s="240"/>
      <c r="IE257" s="237"/>
      <c r="IF257" s="238"/>
      <c r="IG257" s="238"/>
      <c r="IH257" s="238"/>
      <c r="II257" s="238"/>
      <c r="IJ257" s="238"/>
      <c r="IK257" s="238"/>
      <c r="IL257" s="238"/>
      <c r="IM257" s="238"/>
      <c r="IN257" s="238"/>
      <c r="IO257" s="238"/>
      <c r="IP257" s="238"/>
      <c r="IQ257" s="238"/>
      <c r="IR257" s="238"/>
      <c r="IS257" s="238"/>
      <c r="IT257" s="238"/>
      <c r="IU257" s="238"/>
      <c r="IV257" s="238"/>
      <c r="IW257" s="238"/>
      <c r="IX257" s="239"/>
      <c r="IY257" s="240"/>
      <c r="JA257" s="237"/>
      <c r="JB257" s="238"/>
      <c r="JC257" s="238"/>
      <c r="JD257" s="238"/>
      <c r="JE257" s="237"/>
      <c r="JF257" s="237"/>
      <c r="JG257" s="237"/>
      <c r="JH257" s="237"/>
      <c r="JI257" s="237"/>
      <c r="JJ257" s="237"/>
      <c r="JK257" s="237"/>
      <c r="JL257" s="237"/>
      <c r="JM257" s="237"/>
      <c r="JN257" s="237"/>
      <c r="JO257" s="237"/>
      <c r="JP257" s="237"/>
      <c r="JQ257" s="237"/>
      <c r="JR257" s="237"/>
      <c r="JS257" s="239"/>
      <c r="JT257" s="240"/>
      <c r="JU257" s="240"/>
      <c r="JV257" s="240"/>
      <c r="JW257" s="240"/>
      <c r="JX257" s="240"/>
      <c r="JY257" s="240"/>
      <c r="JZ257" s="240"/>
      <c r="KA257" s="240"/>
      <c r="KB257" s="240"/>
    </row>
    <row r="258" spans="152:288" ht="24.75" customHeight="1" x14ac:dyDescent="0.3">
      <c r="EV258" s="237"/>
      <c r="EW258" s="238"/>
      <c r="EX258" s="238"/>
      <c r="EY258" s="238"/>
      <c r="EZ258" s="238"/>
      <c r="FA258" s="238"/>
      <c r="FB258" s="238"/>
      <c r="FC258" s="238"/>
      <c r="FD258" s="238"/>
      <c r="FE258" s="238"/>
      <c r="FF258" s="238"/>
      <c r="FG258" s="238"/>
      <c r="FH258" s="238"/>
      <c r="FI258" s="238"/>
      <c r="FJ258" s="238"/>
      <c r="FK258" s="238"/>
      <c r="FL258" s="238"/>
      <c r="FM258" s="238"/>
      <c r="FN258" s="238"/>
      <c r="FO258" s="239"/>
      <c r="FP258" s="240"/>
      <c r="FR258" s="237"/>
      <c r="FS258" s="238"/>
      <c r="FT258" s="238"/>
      <c r="FU258" s="238"/>
      <c r="FV258" s="237"/>
      <c r="FW258" s="237"/>
      <c r="FX258" s="237"/>
      <c r="FY258" s="237"/>
      <c r="FZ258" s="237"/>
      <c r="GA258" s="237"/>
      <c r="GB258" s="237"/>
      <c r="GC258" s="237"/>
      <c r="GD258" s="237"/>
      <c r="GE258" s="237"/>
      <c r="GF258" s="237"/>
      <c r="GG258" s="237"/>
      <c r="GH258" s="237"/>
      <c r="GI258" s="237"/>
      <c r="GJ258" s="237"/>
      <c r="GK258" s="239"/>
      <c r="GL258" s="240"/>
      <c r="GN258" s="237"/>
      <c r="GO258" s="238"/>
      <c r="GP258" s="238"/>
      <c r="GQ258" s="238"/>
      <c r="GR258" s="237"/>
      <c r="GS258" s="237"/>
      <c r="GT258" s="237"/>
      <c r="GU258" s="237"/>
      <c r="GV258" s="237"/>
      <c r="GW258" s="237"/>
      <c r="GX258" s="237"/>
      <c r="GY258" s="237"/>
      <c r="GZ258" s="237"/>
      <c r="HA258" s="237"/>
      <c r="HB258" s="237"/>
      <c r="HC258" s="237"/>
      <c r="HD258" s="237"/>
      <c r="HE258" s="237"/>
      <c r="HF258" s="237"/>
      <c r="HG258" s="239"/>
      <c r="HH258" s="240"/>
      <c r="HJ258" s="237"/>
      <c r="HK258" s="238"/>
      <c r="HL258" s="238"/>
      <c r="HM258" s="238"/>
      <c r="HN258" s="237"/>
      <c r="HO258" s="237"/>
      <c r="HP258" s="237"/>
      <c r="HQ258" s="237"/>
      <c r="HR258" s="237"/>
      <c r="HS258" s="237"/>
      <c r="HT258" s="237"/>
      <c r="HU258" s="237"/>
      <c r="HV258" s="237"/>
      <c r="HW258" s="237"/>
      <c r="HX258" s="237"/>
      <c r="HY258" s="237"/>
      <c r="HZ258" s="237"/>
      <c r="IA258" s="237"/>
      <c r="IB258" s="239"/>
      <c r="IC258" s="240"/>
      <c r="IE258" s="237"/>
      <c r="IF258" s="238"/>
      <c r="IG258" s="238"/>
      <c r="IH258" s="238"/>
      <c r="II258" s="238"/>
      <c r="IJ258" s="238"/>
      <c r="IK258" s="238"/>
      <c r="IL258" s="238"/>
      <c r="IM258" s="238"/>
      <c r="IN258" s="238"/>
      <c r="IO258" s="238"/>
      <c r="IP258" s="238"/>
      <c r="IQ258" s="238"/>
      <c r="IR258" s="238"/>
      <c r="IS258" s="238"/>
      <c r="IT258" s="238"/>
      <c r="IU258" s="238"/>
      <c r="IV258" s="238"/>
      <c r="IW258" s="238"/>
      <c r="IX258" s="239"/>
      <c r="IY258" s="240"/>
      <c r="JA258" s="237"/>
      <c r="JB258" s="238"/>
      <c r="JC258" s="238"/>
      <c r="JD258" s="238"/>
      <c r="JE258" s="237"/>
      <c r="JF258" s="237"/>
      <c r="JG258" s="237"/>
      <c r="JH258" s="237"/>
      <c r="JI258" s="237"/>
      <c r="JJ258" s="237"/>
      <c r="JK258" s="237"/>
      <c r="JL258" s="237"/>
      <c r="JM258" s="237"/>
      <c r="JN258" s="237"/>
      <c r="JO258" s="237"/>
      <c r="JP258" s="237"/>
      <c r="JQ258" s="237"/>
      <c r="JR258" s="237"/>
      <c r="JS258" s="239"/>
      <c r="JT258" s="240"/>
      <c r="JU258" s="240"/>
      <c r="JV258" s="240"/>
      <c r="JW258" s="240"/>
      <c r="JX258" s="240"/>
      <c r="JY258" s="240"/>
      <c r="JZ258" s="240"/>
      <c r="KA258" s="240"/>
      <c r="KB258" s="240"/>
    </row>
    <row r="259" spans="152:288" ht="24.75" customHeight="1" x14ac:dyDescent="0.3">
      <c r="EV259" s="237"/>
      <c r="EW259" s="238"/>
      <c r="EX259" s="238"/>
      <c r="EY259" s="238"/>
      <c r="EZ259" s="238"/>
      <c r="FA259" s="238"/>
      <c r="FB259" s="238"/>
      <c r="FC259" s="238"/>
      <c r="FD259" s="238"/>
      <c r="FE259" s="238"/>
      <c r="FF259" s="238"/>
      <c r="FG259" s="238"/>
      <c r="FH259" s="238"/>
      <c r="FI259" s="238"/>
      <c r="FJ259" s="238"/>
      <c r="FK259" s="238"/>
      <c r="FL259" s="238"/>
      <c r="FM259" s="238"/>
      <c r="FN259" s="238"/>
      <c r="FO259" s="239"/>
      <c r="FP259" s="240"/>
      <c r="FR259" s="237"/>
      <c r="FS259" s="238"/>
      <c r="FT259" s="238"/>
      <c r="FU259" s="238"/>
      <c r="FV259" s="237"/>
      <c r="FW259" s="237"/>
      <c r="FX259" s="237"/>
      <c r="FY259" s="237"/>
      <c r="FZ259" s="237"/>
      <c r="GA259" s="237"/>
      <c r="GB259" s="237"/>
      <c r="GC259" s="237"/>
      <c r="GD259" s="237"/>
      <c r="GE259" s="237"/>
      <c r="GF259" s="237"/>
      <c r="GG259" s="237"/>
      <c r="GH259" s="237"/>
      <c r="GI259" s="237"/>
      <c r="GJ259" s="237"/>
      <c r="GK259" s="239"/>
      <c r="GL259" s="240"/>
      <c r="GN259" s="237"/>
      <c r="GO259" s="238"/>
      <c r="GP259" s="238"/>
      <c r="GQ259" s="238"/>
      <c r="GR259" s="237"/>
      <c r="GS259" s="237"/>
      <c r="GT259" s="237"/>
      <c r="GU259" s="237"/>
      <c r="GV259" s="237"/>
      <c r="GW259" s="237"/>
      <c r="GX259" s="237"/>
      <c r="GY259" s="237"/>
      <c r="GZ259" s="237"/>
      <c r="HA259" s="237"/>
      <c r="HB259" s="237"/>
      <c r="HC259" s="237"/>
      <c r="HD259" s="237"/>
      <c r="HE259" s="237"/>
      <c r="HF259" s="237"/>
      <c r="HG259" s="239"/>
      <c r="HH259" s="240"/>
      <c r="HJ259" s="237"/>
      <c r="HK259" s="238"/>
      <c r="HL259" s="238"/>
      <c r="HM259" s="238"/>
      <c r="HN259" s="237"/>
      <c r="HO259" s="237"/>
      <c r="HP259" s="237"/>
      <c r="HQ259" s="237"/>
      <c r="HR259" s="237"/>
      <c r="HS259" s="237"/>
      <c r="HT259" s="237"/>
      <c r="HU259" s="237"/>
      <c r="HV259" s="237"/>
      <c r="HW259" s="237"/>
      <c r="HX259" s="237"/>
      <c r="HY259" s="237"/>
      <c r="HZ259" s="237"/>
      <c r="IA259" s="237"/>
      <c r="IB259" s="239"/>
      <c r="IC259" s="240"/>
      <c r="IE259" s="237"/>
      <c r="IF259" s="238"/>
      <c r="IG259" s="238"/>
      <c r="IH259" s="238"/>
      <c r="II259" s="238"/>
      <c r="IJ259" s="238"/>
      <c r="IK259" s="238"/>
      <c r="IL259" s="238"/>
      <c r="IM259" s="238"/>
      <c r="IN259" s="238"/>
      <c r="IO259" s="238"/>
      <c r="IP259" s="238"/>
      <c r="IQ259" s="238"/>
      <c r="IR259" s="238"/>
      <c r="IS259" s="238"/>
      <c r="IT259" s="238"/>
      <c r="IU259" s="238"/>
      <c r="IV259" s="238"/>
      <c r="IW259" s="238"/>
      <c r="IX259" s="239"/>
      <c r="IY259" s="240"/>
      <c r="JA259" s="237"/>
      <c r="JB259" s="238"/>
      <c r="JC259" s="238"/>
      <c r="JD259" s="238"/>
      <c r="JE259" s="237"/>
      <c r="JF259" s="237"/>
      <c r="JG259" s="237"/>
      <c r="JH259" s="237"/>
      <c r="JI259" s="237"/>
      <c r="JJ259" s="237"/>
      <c r="JK259" s="237"/>
      <c r="JL259" s="237"/>
      <c r="JM259" s="237"/>
      <c r="JN259" s="237"/>
      <c r="JO259" s="237"/>
      <c r="JP259" s="237"/>
      <c r="JQ259" s="237"/>
      <c r="JR259" s="237"/>
      <c r="JS259" s="239"/>
      <c r="JT259" s="240"/>
      <c r="JU259" s="240"/>
      <c r="JV259" s="240"/>
      <c r="JW259" s="240"/>
      <c r="JX259" s="240"/>
      <c r="JY259" s="240"/>
      <c r="JZ259" s="240"/>
      <c r="KA259" s="240"/>
      <c r="KB259" s="240"/>
    </row>
    <row r="260" spans="152:288" ht="24.75" customHeight="1" x14ac:dyDescent="0.3">
      <c r="EV260" s="237"/>
      <c r="EW260" s="238"/>
      <c r="EX260" s="238"/>
      <c r="EY260" s="238"/>
      <c r="EZ260" s="238"/>
      <c r="FA260" s="238"/>
      <c r="FB260" s="238"/>
      <c r="FC260" s="238"/>
      <c r="FD260" s="238"/>
      <c r="FE260" s="238"/>
      <c r="FF260" s="238"/>
      <c r="FG260" s="238"/>
      <c r="FH260" s="238"/>
      <c r="FI260" s="238"/>
      <c r="FJ260" s="238"/>
      <c r="FK260" s="238"/>
      <c r="FL260" s="238"/>
      <c r="FM260" s="238"/>
      <c r="FN260" s="238"/>
      <c r="FO260" s="239"/>
      <c r="FP260" s="240"/>
      <c r="FR260" s="237"/>
      <c r="FS260" s="238"/>
      <c r="FT260" s="238"/>
      <c r="FU260" s="238"/>
      <c r="FV260" s="237"/>
      <c r="FW260" s="237"/>
      <c r="FX260" s="237"/>
      <c r="FY260" s="237"/>
      <c r="FZ260" s="237"/>
      <c r="GA260" s="237"/>
      <c r="GB260" s="237"/>
      <c r="GC260" s="237"/>
      <c r="GD260" s="237"/>
      <c r="GE260" s="237"/>
      <c r="GF260" s="237"/>
      <c r="GG260" s="237"/>
      <c r="GH260" s="237"/>
      <c r="GI260" s="237"/>
      <c r="GJ260" s="237"/>
      <c r="GK260" s="239"/>
      <c r="GL260" s="240"/>
      <c r="GN260" s="237"/>
      <c r="GO260" s="238"/>
      <c r="GP260" s="238"/>
      <c r="GQ260" s="238"/>
      <c r="GR260" s="237"/>
      <c r="GS260" s="237"/>
      <c r="GT260" s="237"/>
      <c r="GU260" s="237"/>
      <c r="GV260" s="237"/>
      <c r="GW260" s="237"/>
      <c r="GX260" s="237"/>
      <c r="GY260" s="237"/>
      <c r="GZ260" s="237"/>
      <c r="HA260" s="237"/>
      <c r="HB260" s="237"/>
      <c r="HC260" s="237"/>
      <c r="HD260" s="237"/>
      <c r="HE260" s="237"/>
      <c r="HF260" s="237"/>
      <c r="HG260" s="239"/>
      <c r="HH260" s="240"/>
      <c r="HJ260" s="237"/>
      <c r="HK260" s="238"/>
      <c r="HL260" s="238"/>
      <c r="HM260" s="238"/>
      <c r="HN260" s="237"/>
      <c r="HO260" s="237"/>
      <c r="HP260" s="237"/>
      <c r="HQ260" s="237"/>
      <c r="HR260" s="237"/>
      <c r="HS260" s="237"/>
      <c r="HT260" s="237"/>
      <c r="HU260" s="237"/>
      <c r="HV260" s="237"/>
      <c r="HW260" s="237"/>
      <c r="HX260" s="237"/>
      <c r="HY260" s="237"/>
      <c r="HZ260" s="237"/>
      <c r="IA260" s="237"/>
      <c r="IB260" s="239"/>
      <c r="IC260" s="240"/>
      <c r="IE260" s="237"/>
      <c r="IF260" s="238"/>
      <c r="IG260" s="238"/>
      <c r="IH260" s="238"/>
      <c r="II260" s="238"/>
      <c r="IJ260" s="238"/>
      <c r="IK260" s="238"/>
      <c r="IL260" s="238"/>
      <c r="IM260" s="238"/>
      <c r="IN260" s="238"/>
      <c r="IO260" s="238"/>
      <c r="IP260" s="238"/>
      <c r="IQ260" s="238"/>
      <c r="IR260" s="238"/>
      <c r="IS260" s="238"/>
      <c r="IT260" s="238"/>
      <c r="IU260" s="238"/>
      <c r="IV260" s="238"/>
      <c r="IW260" s="238"/>
      <c r="IX260" s="239"/>
      <c r="IY260" s="240"/>
      <c r="JA260" s="237"/>
      <c r="JB260" s="238"/>
      <c r="JC260" s="238"/>
      <c r="JD260" s="238"/>
      <c r="JE260" s="237"/>
      <c r="JF260" s="237"/>
      <c r="JG260" s="237"/>
      <c r="JH260" s="237"/>
      <c r="JI260" s="237"/>
      <c r="JJ260" s="237"/>
      <c r="JK260" s="237"/>
      <c r="JL260" s="237"/>
      <c r="JM260" s="237"/>
      <c r="JN260" s="237"/>
      <c r="JO260" s="237"/>
      <c r="JP260" s="237"/>
      <c r="JQ260" s="237"/>
      <c r="JR260" s="237"/>
      <c r="JS260" s="239"/>
      <c r="JT260" s="240"/>
      <c r="JU260" s="240"/>
      <c r="JV260" s="240"/>
      <c r="JW260" s="240"/>
      <c r="JX260" s="240"/>
      <c r="JY260" s="240"/>
      <c r="JZ260" s="240"/>
      <c r="KA260" s="240"/>
      <c r="KB260" s="240"/>
    </row>
    <row r="261" spans="152:288" ht="19.5" customHeight="1" x14ac:dyDescent="0.3">
      <c r="EV261" s="237"/>
      <c r="EW261" s="238"/>
      <c r="EX261" s="238"/>
      <c r="EY261" s="238"/>
      <c r="EZ261" s="238"/>
      <c r="FA261" s="238"/>
      <c r="FB261" s="238"/>
      <c r="FC261" s="238"/>
      <c r="FD261" s="238"/>
      <c r="FE261" s="238"/>
      <c r="FF261" s="238"/>
      <c r="FG261" s="238"/>
      <c r="FH261" s="238"/>
      <c r="FI261" s="238"/>
      <c r="FJ261" s="238"/>
      <c r="FK261" s="238"/>
      <c r="FL261" s="238"/>
      <c r="FM261" s="238"/>
      <c r="FN261" s="238"/>
      <c r="FO261" s="239"/>
      <c r="FP261" s="240"/>
      <c r="FR261" s="237"/>
      <c r="FS261" s="238"/>
      <c r="FT261" s="238"/>
      <c r="FU261" s="238"/>
      <c r="FV261" s="237"/>
      <c r="FW261" s="237"/>
      <c r="FX261" s="237"/>
      <c r="FY261" s="237"/>
      <c r="FZ261" s="237"/>
      <c r="GA261" s="237"/>
      <c r="GB261" s="237"/>
      <c r="GC261" s="237"/>
      <c r="GD261" s="237"/>
      <c r="GE261" s="237"/>
      <c r="GF261" s="237"/>
      <c r="GG261" s="237"/>
      <c r="GH261" s="237"/>
      <c r="GI261" s="237"/>
      <c r="GJ261" s="237"/>
      <c r="GK261" s="239"/>
      <c r="GL261" s="240"/>
      <c r="GN261" s="237"/>
      <c r="GO261" s="238"/>
      <c r="GP261" s="238"/>
      <c r="GQ261" s="238"/>
      <c r="GR261" s="237"/>
      <c r="GS261" s="237"/>
      <c r="GT261" s="237"/>
      <c r="GU261" s="237"/>
      <c r="GV261" s="237"/>
      <c r="GW261" s="237"/>
      <c r="GX261" s="237"/>
      <c r="GY261" s="237"/>
      <c r="GZ261" s="237"/>
      <c r="HA261" s="237"/>
      <c r="HB261" s="237"/>
      <c r="HC261" s="237"/>
      <c r="HD261" s="237"/>
      <c r="HE261" s="237"/>
      <c r="HF261" s="237"/>
      <c r="HG261" s="239"/>
      <c r="HH261" s="240"/>
      <c r="HJ261" s="237"/>
      <c r="HK261" s="238"/>
      <c r="HL261" s="238"/>
      <c r="HM261" s="238"/>
      <c r="HN261" s="237"/>
      <c r="HO261" s="237"/>
      <c r="HP261" s="237"/>
      <c r="HQ261" s="237"/>
      <c r="HR261" s="237"/>
      <c r="HS261" s="237"/>
      <c r="HT261" s="237"/>
      <c r="HU261" s="237"/>
      <c r="HV261" s="237"/>
      <c r="HW261" s="237"/>
      <c r="HX261" s="237"/>
      <c r="HY261" s="237"/>
      <c r="HZ261" s="237"/>
      <c r="IA261" s="237"/>
      <c r="IB261" s="239"/>
      <c r="IC261" s="240"/>
      <c r="IE261" s="237"/>
      <c r="IF261" s="238"/>
      <c r="IG261" s="238"/>
      <c r="IH261" s="238"/>
      <c r="II261" s="238"/>
      <c r="IJ261" s="238"/>
      <c r="IK261" s="238"/>
      <c r="IL261" s="238"/>
      <c r="IM261" s="238"/>
      <c r="IN261" s="238"/>
      <c r="IO261" s="238"/>
      <c r="IP261" s="238"/>
      <c r="IQ261" s="238"/>
      <c r="IR261" s="238"/>
      <c r="IS261" s="238"/>
      <c r="IT261" s="238"/>
      <c r="IU261" s="238"/>
      <c r="IV261" s="238"/>
      <c r="IW261" s="238"/>
      <c r="IX261" s="239"/>
      <c r="IY261" s="240"/>
      <c r="JA261" s="237"/>
      <c r="JB261" s="238"/>
      <c r="JC261" s="238"/>
      <c r="JD261" s="238"/>
      <c r="JE261" s="237"/>
      <c r="JF261" s="237"/>
      <c r="JG261" s="237"/>
      <c r="JH261" s="237"/>
      <c r="JI261" s="237"/>
      <c r="JJ261" s="237"/>
      <c r="JK261" s="237"/>
      <c r="JL261" s="237"/>
      <c r="JM261" s="237"/>
      <c r="JN261" s="237"/>
      <c r="JO261" s="237"/>
      <c r="JP261" s="237"/>
      <c r="JQ261" s="237"/>
      <c r="JR261" s="237"/>
      <c r="JS261" s="239"/>
      <c r="JT261" s="240"/>
      <c r="JU261" s="240"/>
      <c r="JV261" s="240"/>
      <c r="JW261" s="240"/>
      <c r="JX261" s="240"/>
      <c r="JY261" s="240"/>
      <c r="JZ261" s="240"/>
      <c r="KA261" s="240"/>
      <c r="KB261" s="240"/>
    </row>
    <row r="262" spans="152:288" ht="19.5" customHeight="1" x14ac:dyDescent="0.3">
      <c r="EV262" s="237"/>
      <c r="EW262" s="238"/>
      <c r="EX262" s="238"/>
      <c r="EY262" s="238"/>
      <c r="EZ262" s="238"/>
      <c r="FA262" s="238"/>
      <c r="FB262" s="238"/>
      <c r="FC262" s="238"/>
      <c r="FD262" s="238"/>
      <c r="FE262" s="238"/>
      <c r="FF262" s="238"/>
      <c r="FG262" s="238"/>
      <c r="FH262" s="238"/>
      <c r="FI262" s="238"/>
      <c r="FJ262" s="238"/>
      <c r="FK262" s="238"/>
      <c r="FL262" s="238"/>
      <c r="FM262" s="238"/>
      <c r="FN262" s="238"/>
      <c r="FO262" s="239"/>
      <c r="FP262" s="240"/>
      <c r="FR262" s="237"/>
      <c r="FS262" s="238"/>
      <c r="FT262" s="238"/>
      <c r="FU262" s="238"/>
      <c r="FV262" s="237"/>
      <c r="FW262" s="237"/>
      <c r="FX262" s="237"/>
      <c r="FY262" s="237"/>
      <c r="FZ262" s="237"/>
      <c r="GA262" s="237"/>
      <c r="GB262" s="237"/>
      <c r="GC262" s="237"/>
      <c r="GD262" s="237"/>
      <c r="GE262" s="237"/>
      <c r="GF262" s="237"/>
      <c r="GG262" s="237"/>
      <c r="GH262" s="237"/>
      <c r="GI262" s="237"/>
      <c r="GJ262" s="237"/>
      <c r="GK262" s="239"/>
      <c r="GL262" s="240"/>
      <c r="GN262" s="237"/>
      <c r="GO262" s="238"/>
      <c r="GP262" s="238"/>
      <c r="GQ262" s="238"/>
      <c r="GR262" s="237"/>
      <c r="GS262" s="237"/>
      <c r="GT262" s="237"/>
      <c r="GU262" s="237"/>
      <c r="GV262" s="237"/>
      <c r="GW262" s="237"/>
      <c r="GX262" s="237"/>
      <c r="GY262" s="237"/>
      <c r="GZ262" s="237"/>
      <c r="HA262" s="237"/>
      <c r="HB262" s="237"/>
      <c r="HC262" s="237"/>
      <c r="HD262" s="237"/>
      <c r="HE262" s="237"/>
      <c r="HF262" s="237"/>
      <c r="HG262" s="239"/>
      <c r="HH262" s="240"/>
      <c r="HJ262" s="237"/>
      <c r="HK262" s="238"/>
      <c r="HL262" s="238"/>
      <c r="HM262" s="238"/>
      <c r="HN262" s="237"/>
      <c r="HO262" s="237"/>
      <c r="HP262" s="237"/>
      <c r="HQ262" s="237"/>
      <c r="HR262" s="237"/>
      <c r="HS262" s="237"/>
      <c r="HT262" s="237"/>
      <c r="HU262" s="237"/>
      <c r="HV262" s="237"/>
      <c r="HW262" s="237"/>
      <c r="HX262" s="237"/>
      <c r="HY262" s="237"/>
      <c r="HZ262" s="237"/>
      <c r="IA262" s="237"/>
      <c r="IB262" s="239"/>
      <c r="IC262" s="240"/>
      <c r="IE262" s="237"/>
      <c r="IF262" s="238"/>
      <c r="IG262" s="238"/>
      <c r="IH262" s="238"/>
      <c r="II262" s="238"/>
      <c r="IJ262" s="238"/>
      <c r="IK262" s="238"/>
      <c r="IL262" s="238"/>
      <c r="IM262" s="238"/>
      <c r="IN262" s="238"/>
      <c r="IO262" s="238"/>
      <c r="IP262" s="238"/>
      <c r="IQ262" s="238"/>
      <c r="IR262" s="238"/>
      <c r="IS262" s="238"/>
      <c r="IT262" s="238"/>
      <c r="IU262" s="238"/>
      <c r="IV262" s="238"/>
      <c r="IW262" s="238"/>
      <c r="IX262" s="239"/>
      <c r="IY262" s="240"/>
      <c r="JA262" s="237"/>
      <c r="JB262" s="238"/>
      <c r="JC262" s="238"/>
      <c r="JD262" s="238"/>
      <c r="JE262" s="237"/>
      <c r="JF262" s="237"/>
      <c r="JG262" s="237"/>
      <c r="JH262" s="237"/>
      <c r="JI262" s="237"/>
      <c r="JJ262" s="237"/>
      <c r="JK262" s="237"/>
      <c r="JL262" s="237"/>
      <c r="JM262" s="237"/>
      <c r="JN262" s="237"/>
      <c r="JO262" s="237"/>
      <c r="JP262" s="237"/>
      <c r="JQ262" s="237"/>
      <c r="JR262" s="237"/>
      <c r="JS262" s="239"/>
      <c r="JT262" s="240"/>
      <c r="JU262" s="240"/>
      <c r="JV262" s="240"/>
      <c r="JW262" s="240"/>
      <c r="JX262" s="240"/>
      <c r="JY262" s="240"/>
      <c r="JZ262" s="240"/>
      <c r="KA262" s="240"/>
      <c r="KB262" s="240"/>
    </row>
    <row r="263" spans="152:288" ht="19.5" customHeight="1" x14ac:dyDescent="0.3">
      <c r="EV263" s="237"/>
      <c r="EW263" s="238"/>
      <c r="EX263" s="238"/>
      <c r="EY263" s="238"/>
      <c r="EZ263" s="238"/>
      <c r="FA263" s="238"/>
      <c r="FB263" s="238"/>
      <c r="FC263" s="238"/>
      <c r="FD263" s="238"/>
      <c r="FE263" s="238"/>
      <c r="FF263" s="238"/>
      <c r="FG263" s="238"/>
      <c r="FH263" s="238"/>
      <c r="FI263" s="238"/>
      <c r="FJ263" s="238"/>
      <c r="FK263" s="238"/>
      <c r="FL263" s="238"/>
      <c r="FM263" s="238"/>
      <c r="FN263" s="238"/>
      <c r="FO263" s="239"/>
      <c r="FP263" s="240"/>
      <c r="FR263" s="237"/>
      <c r="FS263" s="238"/>
      <c r="FT263" s="238"/>
      <c r="FU263" s="238"/>
      <c r="FV263" s="237"/>
      <c r="FW263" s="237"/>
      <c r="FX263" s="237"/>
      <c r="FY263" s="237"/>
      <c r="FZ263" s="237"/>
      <c r="GA263" s="237"/>
      <c r="GB263" s="237"/>
      <c r="GC263" s="237"/>
      <c r="GD263" s="237"/>
      <c r="GE263" s="237"/>
      <c r="GF263" s="237"/>
      <c r="GG263" s="237"/>
      <c r="GH263" s="237"/>
      <c r="GI263" s="237"/>
      <c r="GJ263" s="237"/>
      <c r="GK263" s="239"/>
      <c r="GL263" s="240"/>
      <c r="GN263" s="237"/>
      <c r="GO263" s="238"/>
      <c r="GP263" s="238"/>
      <c r="GQ263" s="238"/>
      <c r="GR263" s="237"/>
      <c r="GS263" s="237"/>
      <c r="GT263" s="237"/>
      <c r="GU263" s="237"/>
      <c r="GV263" s="237"/>
      <c r="GW263" s="237"/>
      <c r="GX263" s="237"/>
      <c r="GY263" s="237"/>
      <c r="GZ263" s="237"/>
      <c r="HA263" s="237"/>
      <c r="HB263" s="237"/>
      <c r="HC263" s="237"/>
      <c r="HD263" s="237"/>
      <c r="HE263" s="237"/>
      <c r="HF263" s="237"/>
      <c r="HG263" s="239"/>
      <c r="HH263" s="240"/>
      <c r="HJ263" s="237"/>
      <c r="HK263" s="238"/>
      <c r="HL263" s="238"/>
      <c r="HM263" s="238"/>
      <c r="HN263" s="237"/>
      <c r="HO263" s="237"/>
      <c r="HP263" s="237"/>
      <c r="HQ263" s="237"/>
      <c r="HR263" s="237"/>
      <c r="HS263" s="237"/>
      <c r="HT263" s="237"/>
      <c r="HU263" s="237"/>
      <c r="HV263" s="237"/>
      <c r="HW263" s="237"/>
      <c r="HX263" s="237"/>
      <c r="HY263" s="237"/>
      <c r="HZ263" s="237"/>
      <c r="IA263" s="237"/>
      <c r="IB263" s="239"/>
      <c r="IC263" s="240"/>
      <c r="IE263" s="237"/>
      <c r="IF263" s="238"/>
      <c r="IG263" s="238"/>
      <c r="IH263" s="238"/>
      <c r="II263" s="238"/>
      <c r="IJ263" s="238"/>
      <c r="IK263" s="238"/>
      <c r="IL263" s="238"/>
      <c r="IM263" s="238"/>
      <c r="IN263" s="238"/>
      <c r="IO263" s="238"/>
      <c r="IP263" s="238"/>
      <c r="IQ263" s="238"/>
      <c r="IR263" s="238"/>
      <c r="IS263" s="238"/>
      <c r="IT263" s="238"/>
      <c r="IU263" s="238"/>
      <c r="IV263" s="238"/>
      <c r="IW263" s="238"/>
      <c r="IX263" s="239"/>
      <c r="IY263" s="240"/>
      <c r="JA263" s="237"/>
      <c r="JB263" s="238"/>
      <c r="JC263" s="238"/>
      <c r="JD263" s="238"/>
      <c r="JE263" s="237"/>
      <c r="JF263" s="237"/>
      <c r="JG263" s="237"/>
      <c r="JH263" s="237"/>
      <c r="JI263" s="237"/>
      <c r="JJ263" s="237"/>
      <c r="JK263" s="237"/>
      <c r="JL263" s="237"/>
      <c r="JM263" s="237"/>
      <c r="JN263" s="237"/>
      <c r="JO263" s="237"/>
      <c r="JP263" s="237"/>
      <c r="JQ263" s="237"/>
      <c r="JR263" s="237"/>
      <c r="JS263" s="239"/>
      <c r="JT263" s="240"/>
      <c r="JU263" s="240"/>
      <c r="JV263" s="240"/>
      <c r="JW263" s="240"/>
      <c r="JX263" s="240"/>
      <c r="JY263" s="240"/>
      <c r="JZ263" s="240"/>
      <c r="KA263" s="240"/>
      <c r="KB263" s="240"/>
    </row>
    <row r="264" spans="152:288" ht="19.5" customHeight="1" x14ac:dyDescent="0.3">
      <c r="EV264" s="237"/>
      <c r="EW264" s="238"/>
      <c r="EX264" s="238"/>
      <c r="EY264" s="238"/>
      <c r="EZ264" s="238"/>
      <c r="FA264" s="238"/>
      <c r="FB264" s="238"/>
      <c r="FC264" s="238"/>
      <c r="FD264" s="238"/>
      <c r="FE264" s="238"/>
      <c r="FF264" s="238"/>
      <c r="FG264" s="238"/>
      <c r="FH264" s="238"/>
      <c r="FI264" s="238"/>
      <c r="FJ264" s="238"/>
      <c r="FK264" s="238"/>
      <c r="FL264" s="238"/>
      <c r="FM264" s="238"/>
      <c r="FN264" s="238"/>
      <c r="FO264" s="239"/>
      <c r="FP264" s="240"/>
      <c r="FR264" s="237"/>
      <c r="FS264" s="238"/>
      <c r="FT264" s="238"/>
      <c r="FU264" s="238"/>
      <c r="FV264" s="237"/>
      <c r="FW264" s="237"/>
      <c r="FX264" s="237"/>
      <c r="FY264" s="237"/>
      <c r="FZ264" s="237"/>
      <c r="GA264" s="237"/>
      <c r="GB264" s="237"/>
      <c r="GC264" s="237"/>
      <c r="GD264" s="237"/>
      <c r="GE264" s="237"/>
      <c r="GF264" s="237"/>
      <c r="GG264" s="237"/>
      <c r="GH264" s="237"/>
      <c r="GI264" s="237"/>
      <c r="GJ264" s="237"/>
      <c r="GK264" s="239"/>
      <c r="GL264" s="240"/>
      <c r="GN264" s="237"/>
      <c r="GO264" s="238"/>
      <c r="GP264" s="238"/>
      <c r="GQ264" s="238"/>
      <c r="GR264" s="237"/>
      <c r="GS264" s="237"/>
      <c r="GT264" s="237"/>
      <c r="GU264" s="237"/>
      <c r="GV264" s="237"/>
      <c r="GW264" s="237"/>
      <c r="GX264" s="237"/>
      <c r="GY264" s="237"/>
      <c r="GZ264" s="237"/>
      <c r="HA264" s="237"/>
      <c r="HB264" s="237"/>
      <c r="HC264" s="237"/>
      <c r="HD264" s="237"/>
      <c r="HE264" s="237"/>
      <c r="HF264" s="237"/>
      <c r="HG264" s="239"/>
      <c r="HH264" s="240"/>
      <c r="HJ264" s="237"/>
      <c r="HK264" s="238"/>
      <c r="HL264" s="238"/>
      <c r="HM264" s="238"/>
      <c r="HN264" s="237"/>
      <c r="HO264" s="237"/>
      <c r="HP264" s="237"/>
      <c r="HQ264" s="237"/>
      <c r="HR264" s="237"/>
      <c r="HS264" s="237"/>
      <c r="HT264" s="237"/>
      <c r="HU264" s="237"/>
      <c r="HV264" s="237"/>
      <c r="HW264" s="237"/>
      <c r="HX264" s="237"/>
      <c r="HY264" s="237"/>
      <c r="HZ264" s="237"/>
      <c r="IA264" s="237"/>
      <c r="IB264" s="239"/>
      <c r="IC264" s="240"/>
      <c r="IE264" s="237"/>
      <c r="IF264" s="238"/>
      <c r="IG264" s="238"/>
      <c r="IH264" s="238"/>
      <c r="II264" s="238"/>
      <c r="IJ264" s="238"/>
      <c r="IK264" s="238"/>
      <c r="IL264" s="238"/>
      <c r="IM264" s="238"/>
      <c r="IN264" s="238"/>
      <c r="IO264" s="238"/>
      <c r="IP264" s="238"/>
      <c r="IQ264" s="238"/>
      <c r="IR264" s="238"/>
      <c r="IS264" s="238"/>
      <c r="IT264" s="238"/>
      <c r="IU264" s="238"/>
      <c r="IV264" s="238"/>
      <c r="IW264" s="238"/>
      <c r="IX264" s="239"/>
      <c r="IY264" s="240"/>
      <c r="JA264" s="237"/>
      <c r="JB264" s="238"/>
      <c r="JC264" s="238"/>
      <c r="JD264" s="238"/>
      <c r="JE264" s="237"/>
      <c r="JF264" s="237"/>
      <c r="JG264" s="237"/>
      <c r="JH264" s="237"/>
      <c r="JI264" s="237"/>
      <c r="JJ264" s="237"/>
      <c r="JK264" s="237"/>
      <c r="JL264" s="237"/>
      <c r="JM264" s="237"/>
      <c r="JN264" s="237"/>
      <c r="JO264" s="237"/>
      <c r="JP264" s="237"/>
      <c r="JQ264" s="237"/>
      <c r="JR264" s="237"/>
      <c r="JS264" s="239"/>
      <c r="JT264" s="240"/>
      <c r="JU264" s="240"/>
      <c r="JV264" s="240"/>
      <c r="JW264" s="240"/>
      <c r="JX264" s="240"/>
      <c r="JY264" s="240"/>
      <c r="JZ264" s="240"/>
      <c r="KA264" s="240"/>
      <c r="KB264" s="240"/>
    </row>
    <row r="265" spans="152:288" ht="19.5" customHeight="1" x14ac:dyDescent="0.3">
      <c r="EV265" s="237"/>
      <c r="EW265" s="238"/>
      <c r="EX265" s="238"/>
      <c r="EY265" s="238"/>
      <c r="EZ265" s="238"/>
      <c r="FA265" s="238"/>
      <c r="FB265" s="238"/>
      <c r="FC265" s="238"/>
      <c r="FD265" s="238"/>
      <c r="FE265" s="238"/>
      <c r="FF265" s="238"/>
      <c r="FG265" s="238"/>
      <c r="FH265" s="238"/>
      <c r="FI265" s="238"/>
      <c r="FJ265" s="238"/>
      <c r="FK265" s="238"/>
      <c r="FL265" s="238"/>
      <c r="FM265" s="238"/>
      <c r="FN265" s="238"/>
      <c r="FO265" s="239"/>
      <c r="FP265" s="240"/>
      <c r="FR265" s="237"/>
      <c r="FS265" s="238"/>
      <c r="FT265" s="238"/>
      <c r="FU265" s="238"/>
      <c r="FV265" s="237"/>
      <c r="FW265" s="237"/>
      <c r="FX265" s="237"/>
      <c r="FY265" s="237"/>
      <c r="FZ265" s="237"/>
      <c r="GA265" s="237"/>
      <c r="GB265" s="237"/>
      <c r="GC265" s="237"/>
      <c r="GD265" s="237"/>
      <c r="GE265" s="237"/>
      <c r="GF265" s="237"/>
      <c r="GG265" s="237"/>
      <c r="GH265" s="237"/>
      <c r="GI265" s="237"/>
      <c r="GJ265" s="237"/>
      <c r="GK265" s="239"/>
      <c r="GL265" s="240"/>
      <c r="GN265" s="237"/>
      <c r="GO265" s="238"/>
      <c r="GP265" s="238"/>
      <c r="GQ265" s="238"/>
      <c r="GR265" s="237"/>
      <c r="GS265" s="237"/>
      <c r="GT265" s="237"/>
      <c r="GU265" s="237"/>
      <c r="GV265" s="237"/>
      <c r="GW265" s="237"/>
      <c r="GX265" s="237"/>
      <c r="GY265" s="237"/>
      <c r="GZ265" s="237"/>
      <c r="HA265" s="237"/>
      <c r="HB265" s="237"/>
      <c r="HC265" s="237"/>
      <c r="HD265" s="237"/>
      <c r="HE265" s="237"/>
      <c r="HF265" s="237"/>
      <c r="HG265" s="239"/>
      <c r="HH265" s="240"/>
      <c r="HJ265" s="237"/>
      <c r="HK265" s="238"/>
      <c r="HL265" s="238"/>
      <c r="HM265" s="238"/>
      <c r="HN265" s="237"/>
      <c r="HO265" s="237"/>
      <c r="HP265" s="237"/>
      <c r="HQ265" s="237"/>
      <c r="HR265" s="237"/>
      <c r="HS265" s="237"/>
      <c r="HT265" s="237"/>
      <c r="HU265" s="237"/>
      <c r="HV265" s="237"/>
      <c r="HW265" s="237"/>
      <c r="HX265" s="237"/>
      <c r="HY265" s="237"/>
      <c r="HZ265" s="237"/>
      <c r="IA265" s="237"/>
      <c r="IB265" s="239"/>
      <c r="IC265" s="240"/>
      <c r="IE265" s="237"/>
      <c r="IF265" s="238"/>
      <c r="IG265" s="238"/>
      <c r="IH265" s="238"/>
      <c r="II265" s="238"/>
      <c r="IJ265" s="238"/>
      <c r="IK265" s="238"/>
      <c r="IL265" s="238"/>
      <c r="IM265" s="238"/>
      <c r="IN265" s="238"/>
      <c r="IO265" s="238"/>
      <c r="IP265" s="238"/>
      <c r="IQ265" s="238"/>
      <c r="IR265" s="238"/>
      <c r="IS265" s="238"/>
      <c r="IT265" s="238"/>
      <c r="IU265" s="238"/>
      <c r="IV265" s="238"/>
      <c r="IW265" s="238"/>
      <c r="IX265" s="239"/>
      <c r="IY265" s="240"/>
      <c r="JA265" s="237"/>
      <c r="JB265" s="238"/>
      <c r="JC265" s="238"/>
      <c r="JD265" s="238"/>
      <c r="JE265" s="237"/>
      <c r="JF265" s="237"/>
      <c r="JG265" s="237"/>
      <c r="JH265" s="237"/>
      <c r="JI265" s="237"/>
      <c r="JJ265" s="237"/>
      <c r="JK265" s="237"/>
      <c r="JL265" s="237"/>
      <c r="JM265" s="237"/>
      <c r="JN265" s="237"/>
      <c r="JO265" s="237"/>
      <c r="JP265" s="237"/>
      <c r="JQ265" s="237"/>
      <c r="JR265" s="237"/>
      <c r="JS265" s="239"/>
      <c r="JT265" s="240"/>
      <c r="JU265" s="240"/>
      <c r="JV265" s="240"/>
      <c r="JW265" s="240"/>
      <c r="JX265" s="240"/>
      <c r="JY265" s="240"/>
      <c r="JZ265" s="240"/>
      <c r="KA265" s="240"/>
      <c r="KB265" s="240"/>
    </row>
    <row r="266" spans="152:288" ht="19.5" customHeight="1" x14ac:dyDescent="0.3">
      <c r="EV266" s="237"/>
      <c r="EW266" s="238"/>
      <c r="EX266" s="238"/>
      <c r="EY266" s="238"/>
      <c r="EZ266" s="238"/>
      <c r="FA266" s="238"/>
      <c r="FB266" s="238"/>
      <c r="FC266" s="238"/>
      <c r="FD266" s="238"/>
      <c r="FE266" s="238"/>
      <c r="FF266" s="238"/>
      <c r="FG266" s="238"/>
      <c r="FH266" s="238"/>
      <c r="FI266" s="238"/>
      <c r="FJ266" s="238"/>
      <c r="FK266" s="238"/>
      <c r="FL266" s="238"/>
      <c r="FM266" s="238"/>
      <c r="FN266" s="238"/>
      <c r="FO266" s="239"/>
      <c r="FP266" s="240"/>
      <c r="FR266" s="237"/>
      <c r="FS266" s="238"/>
      <c r="FT266" s="238"/>
      <c r="FU266" s="238"/>
      <c r="FV266" s="237"/>
      <c r="FW266" s="237"/>
      <c r="FX266" s="237"/>
      <c r="FY266" s="237"/>
      <c r="FZ266" s="237"/>
      <c r="GA266" s="237"/>
      <c r="GB266" s="237"/>
      <c r="GC266" s="237"/>
      <c r="GD266" s="237"/>
      <c r="GE266" s="237"/>
      <c r="GF266" s="237"/>
      <c r="GG266" s="237"/>
      <c r="GH266" s="237"/>
      <c r="GI266" s="237"/>
      <c r="GJ266" s="237"/>
      <c r="GK266" s="239"/>
      <c r="GL266" s="240"/>
      <c r="GN266" s="237"/>
      <c r="GO266" s="238"/>
      <c r="GP266" s="238"/>
      <c r="GQ266" s="238"/>
      <c r="GR266" s="237"/>
      <c r="GS266" s="237"/>
      <c r="GT266" s="237"/>
      <c r="GU266" s="237"/>
      <c r="GV266" s="237"/>
      <c r="GW266" s="237"/>
      <c r="GX266" s="237"/>
      <c r="GY266" s="237"/>
      <c r="GZ266" s="237"/>
      <c r="HA266" s="237"/>
      <c r="HB266" s="237"/>
      <c r="HC266" s="237"/>
      <c r="HD266" s="237"/>
      <c r="HE266" s="237"/>
      <c r="HF266" s="237"/>
      <c r="HG266" s="239"/>
      <c r="HH266" s="240"/>
      <c r="HJ266" s="237"/>
      <c r="HK266" s="238"/>
      <c r="HL266" s="238"/>
      <c r="HM266" s="238"/>
      <c r="HN266" s="237"/>
      <c r="HO266" s="237"/>
      <c r="HP266" s="237"/>
      <c r="HQ266" s="237"/>
      <c r="HR266" s="237"/>
      <c r="HS266" s="237"/>
      <c r="HT266" s="237"/>
      <c r="HU266" s="237"/>
      <c r="HV266" s="237"/>
      <c r="HW266" s="237"/>
      <c r="HX266" s="237"/>
      <c r="HY266" s="237"/>
      <c r="HZ266" s="237"/>
      <c r="IA266" s="237"/>
      <c r="IB266" s="239"/>
      <c r="IC266" s="240"/>
      <c r="IE266" s="237"/>
      <c r="IF266" s="238"/>
      <c r="IG266" s="238"/>
      <c r="IH266" s="238"/>
      <c r="II266" s="238"/>
      <c r="IJ266" s="238"/>
      <c r="IK266" s="238"/>
      <c r="IL266" s="238"/>
      <c r="IM266" s="238"/>
      <c r="IN266" s="238"/>
      <c r="IO266" s="238"/>
      <c r="IP266" s="238"/>
      <c r="IQ266" s="238"/>
      <c r="IR266" s="238"/>
      <c r="IS266" s="238"/>
      <c r="IT266" s="238"/>
      <c r="IU266" s="238"/>
      <c r="IV266" s="238"/>
      <c r="IW266" s="238"/>
      <c r="IX266" s="239"/>
      <c r="IY266" s="240"/>
      <c r="JA266" s="237"/>
      <c r="JB266" s="238"/>
      <c r="JC266" s="238"/>
      <c r="JD266" s="238"/>
      <c r="JE266" s="237"/>
      <c r="JF266" s="237"/>
      <c r="JG266" s="237"/>
      <c r="JH266" s="237"/>
      <c r="JI266" s="237"/>
      <c r="JJ266" s="237"/>
      <c r="JK266" s="237"/>
      <c r="JL266" s="237"/>
      <c r="JM266" s="237"/>
      <c r="JN266" s="237"/>
      <c r="JO266" s="237"/>
      <c r="JP266" s="237"/>
      <c r="JQ266" s="237"/>
      <c r="JR266" s="237"/>
      <c r="JS266" s="239"/>
      <c r="JT266" s="240"/>
      <c r="JU266" s="240"/>
      <c r="JV266" s="240"/>
      <c r="JW266" s="240"/>
      <c r="JX266" s="240"/>
      <c r="JY266" s="240"/>
      <c r="JZ266" s="240"/>
      <c r="KA266" s="240"/>
      <c r="KB266" s="240"/>
    </row>
    <row r="267" spans="152:288" ht="19.5" customHeight="1" x14ac:dyDescent="0.3">
      <c r="EV267" s="237"/>
      <c r="EW267" s="238"/>
      <c r="EX267" s="238"/>
      <c r="EY267" s="238"/>
      <c r="EZ267" s="238"/>
      <c r="FA267" s="238"/>
      <c r="FB267" s="238"/>
      <c r="FC267" s="238"/>
      <c r="FD267" s="238"/>
      <c r="FE267" s="238"/>
      <c r="FF267" s="238"/>
      <c r="FG267" s="238"/>
      <c r="FH267" s="238"/>
      <c r="FI267" s="238"/>
      <c r="FJ267" s="238"/>
      <c r="FK267" s="238"/>
      <c r="FL267" s="238"/>
      <c r="FM267" s="238"/>
      <c r="FN267" s="238"/>
      <c r="FO267" s="239"/>
      <c r="FP267" s="240"/>
      <c r="FR267" s="237"/>
      <c r="FS267" s="238"/>
      <c r="FT267" s="238"/>
      <c r="FU267" s="238"/>
      <c r="FV267" s="237"/>
      <c r="FW267" s="237"/>
      <c r="FX267" s="237"/>
      <c r="FY267" s="237"/>
      <c r="FZ267" s="237"/>
      <c r="GA267" s="237"/>
      <c r="GB267" s="237"/>
      <c r="GC267" s="237"/>
      <c r="GD267" s="237"/>
      <c r="GE267" s="237"/>
      <c r="GF267" s="237"/>
      <c r="GG267" s="237"/>
      <c r="GH267" s="237"/>
      <c r="GI267" s="237"/>
      <c r="GJ267" s="237"/>
      <c r="GK267" s="239"/>
      <c r="GL267" s="240"/>
      <c r="GN267" s="237"/>
      <c r="GO267" s="238"/>
      <c r="GP267" s="238"/>
      <c r="GQ267" s="238"/>
      <c r="GR267" s="237"/>
      <c r="GS267" s="237"/>
      <c r="GT267" s="237"/>
      <c r="GU267" s="237"/>
      <c r="GV267" s="237"/>
      <c r="GW267" s="237"/>
      <c r="GX267" s="237"/>
      <c r="GY267" s="237"/>
      <c r="GZ267" s="237"/>
      <c r="HA267" s="237"/>
      <c r="HB267" s="237"/>
      <c r="HC267" s="237"/>
      <c r="HD267" s="237"/>
      <c r="HE267" s="237"/>
      <c r="HF267" s="237"/>
      <c r="HG267" s="239"/>
      <c r="HH267" s="240"/>
      <c r="HJ267" s="237"/>
      <c r="HK267" s="238"/>
      <c r="HL267" s="238"/>
      <c r="HM267" s="238"/>
      <c r="HN267" s="237"/>
      <c r="HO267" s="237"/>
      <c r="HP267" s="237"/>
      <c r="HQ267" s="237"/>
      <c r="HR267" s="237"/>
      <c r="HS267" s="237"/>
      <c r="HT267" s="237"/>
      <c r="HU267" s="237"/>
      <c r="HV267" s="237"/>
      <c r="HW267" s="237"/>
      <c r="HX267" s="237"/>
      <c r="HY267" s="237"/>
      <c r="HZ267" s="237"/>
      <c r="IA267" s="237"/>
      <c r="IB267" s="239"/>
      <c r="IC267" s="240"/>
      <c r="IE267" s="237"/>
      <c r="IF267" s="238"/>
      <c r="IG267" s="238"/>
      <c r="IH267" s="238"/>
      <c r="II267" s="238"/>
      <c r="IJ267" s="238"/>
      <c r="IK267" s="238"/>
      <c r="IL267" s="238"/>
      <c r="IM267" s="238"/>
      <c r="IN267" s="238"/>
      <c r="IO267" s="238"/>
      <c r="IP267" s="238"/>
      <c r="IQ267" s="238"/>
      <c r="IR267" s="238"/>
      <c r="IS267" s="238"/>
      <c r="IT267" s="238"/>
      <c r="IU267" s="238"/>
      <c r="IV267" s="238"/>
      <c r="IW267" s="238"/>
      <c r="IX267" s="239"/>
      <c r="IY267" s="240"/>
      <c r="JA267" s="237"/>
      <c r="JB267" s="238"/>
      <c r="JC267" s="238"/>
      <c r="JD267" s="238"/>
      <c r="JE267" s="237"/>
      <c r="JF267" s="237"/>
      <c r="JG267" s="237"/>
      <c r="JH267" s="237"/>
      <c r="JI267" s="237"/>
      <c r="JJ267" s="237"/>
      <c r="JK267" s="237"/>
      <c r="JL267" s="237"/>
      <c r="JM267" s="237"/>
      <c r="JN267" s="237"/>
      <c r="JO267" s="237"/>
      <c r="JP267" s="237"/>
      <c r="JQ267" s="237"/>
      <c r="JR267" s="237"/>
      <c r="JS267" s="239"/>
      <c r="JT267" s="240"/>
      <c r="JU267" s="240"/>
      <c r="JV267" s="240"/>
      <c r="JW267" s="240"/>
      <c r="JX267" s="240"/>
      <c r="JY267" s="240"/>
      <c r="JZ267" s="240"/>
      <c r="KA267" s="240"/>
      <c r="KB267" s="240"/>
    </row>
    <row r="268" spans="152:288" ht="19.5" customHeight="1" x14ac:dyDescent="0.3">
      <c r="EV268" s="237"/>
      <c r="EW268" s="238"/>
      <c r="EX268" s="238"/>
      <c r="EY268" s="238"/>
      <c r="EZ268" s="238"/>
      <c r="FA268" s="238"/>
      <c r="FB268" s="238"/>
      <c r="FC268" s="238"/>
      <c r="FD268" s="238"/>
      <c r="FE268" s="238"/>
      <c r="FF268" s="238"/>
      <c r="FG268" s="238"/>
      <c r="FH268" s="238"/>
      <c r="FI268" s="238"/>
      <c r="FJ268" s="238"/>
      <c r="FK268" s="238"/>
      <c r="FL268" s="238"/>
      <c r="FM268" s="238"/>
      <c r="FN268" s="238"/>
      <c r="FO268" s="239"/>
      <c r="FP268" s="240"/>
      <c r="FR268" s="237"/>
      <c r="FS268" s="238"/>
      <c r="FT268" s="238"/>
      <c r="FU268" s="238"/>
      <c r="FV268" s="237"/>
      <c r="FW268" s="237"/>
      <c r="FX268" s="237"/>
      <c r="FY268" s="237"/>
      <c r="FZ268" s="237"/>
      <c r="GA268" s="237"/>
      <c r="GB268" s="237"/>
      <c r="GC268" s="237"/>
      <c r="GD268" s="237"/>
      <c r="GE268" s="237"/>
      <c r="GF268" s="237"/>
      <c r="GG268" s="237"/>
      <c r="GH268" s="237"/>
      <c r="GI268" s="237"/>
      <c r="GJ268" s="237"/>
      <c r="GK268" s="239"/>
      <c r="GL268" s="240"/>
      <c r="GN268" s="237"/>
      <c r="GO268" s="238"/>
      <c r="GP268" s="238"/>
      <c r="GQ268" s="238"/>
      <c r="GR268" s="237"/>
      <c r="GS268" s="237"/>
      <c r="GT268" s="237"/>
      <c r="GU268" s="237"/>
      <c r="GV268" s="237"/>
      <c r="GW268" s="237"/>
      <c r="GX268" s="237"/>
      <c r="GY268" s="237"/>
      <c r="GZ268" s="237"/>
      <c r="HA268" s="237"/>
      <c r="HB268" s="237"/>
      <c r="HC268" s="237"/>
      <c r="HD268" s="237"/>
      <c r="HE268" s="237"/>
      <c r="HF268" s="237"/>
      <c r="HG268" s="239"/>
      <c r="HH268" s="240"/>
      <c r="HJ268" s="237"/>
      <c r="HK268" s="238"/>
      <c r="HL268" s="238"/>
      <c r="HM268" s="238"/>
      <c r="HN268" s="237"/>
      <c r="HO268" s="237"/>
      <c r="HP268" s="237"/>
      <c r="HQ268" s="237"/>
      <c r="HR268" s="237"/>
      <c r="HS268" s="237"/>
      <c r="HT268" s="237"/>
      <c r="HU268" s="237"/>
      <c r="HV268" s="237"/>
      <c r="HW268" s="237"/>
      <c r="HX268" s="237"/>
      <c r="HY268" s="237"/>
      <c r="HZ268" s="237"/>
      <c r="IA268" s="237"/>
      <c r="IB268" s="239"/>
      <c r="IC268" s="240"/>
      <c r="IE268" s="237"/>
      <c r="IF268" s="238"/>
      <c r="IG268" s="238"/>
      <c r="IH268" s="238"/>
      <c r="II268" s="238"/>
      <c r="IJ268" s="238"/>
      <c r="IK268" s="238"/>
      <c r="IL268" s="238"/>
      <c r="IM268" s="238"/>
      <c r="IN268" s="238"/>
      <c r="IO268" s="238"/>
      <c r="IP268" s="238"/>
      <c r="IQ268" s="238"/>
      <c r="IR268" s="238"/>
      <c r="IS268" s="238"/>
      <c r="IT268" s="238"/>
      <c r="IU268" s="238"/>
      <c r="IV268" s="238"/>
      <c r="IW268" s="238"/>
      <c r="IX268" s="239"/>
      <c r="IY268" s="240"/>
      <c r="JA268" s="237"/>
      <c r="JB268" s="238"/>
      <c r="JC268" s="238"/>
      <c r="JD268" s="238"/>
      <c r="JE268" s="237"/>
      <c r="JF268" s="237"/>
      <c r="JG268" s="237"/>
      <c r="JH268" s="237"/>
      <c r="JI268" s="237"/>
      <c r="JJ268" s="237"/>
      <c r="JK268" s="237"/>
      <c r="JL268" s="237"/>
      <c r="JM268" s="237"/>
      <c r="JN268" s="237"/>
      <c r="JO268" s="237"/>
      <c r="JP268" s="237"/>
      <c r="JQ268" s="237"/>
      <c r="JR268" s="237"/>
      <c r="JS268" s="239"/>
      <c r="JT268" s="240"/>
      <c r="JU268" s="240"/>
      <c r="JV268" s="240"/>
      <c r="JW268" s="240"/>
      <c r="JX268" s="240"/>
      <c r="JY268" s="240"/>
      <c r="JZ268" s="240"/>
      <c r="KA268" s="240"/>
      <c r="KB268" s="240"/>
    </row>
    <row r="269" spans="152:288" ht="19.5" customHeight="1" x14ac:dyDescent="0.3">
      <c r="EV269" s="237"/>
      <c r="EW269" s="238"/>
      <c r="EX269" s="238"/>
      <c r="EY269" s="238"/>
      <c r="EZ269" s="238"/>
      <c r="FA269" s="238"/>
      <c r="FB269" s="238"/>
      <c r="FC269" s="238"/>
      <c r="FD269" s="238"/>
      <c r="FE269" s="238"/>
      <c r="FF269" s="238"/>
      <c r="FG269" s="238"/>
      <c r="FH269" s="238"/>
      <c r="FI269" s="238"/>
      <c r="FJ269" s="238"/>
      <c r="FK269" s="238"/>
      <c r="FL269" s="238"/>
      <c r="FM269" s="238"/>
      <c r="FN269" s="238"/>
      <c r="FO269" s="239"/>
      <c r="FP269" s="240"/>
      <c r="FR269" s="237"/>
      <c r="FS269" s="238"/>
      <c r="FT269" s="238"/>
      <c r="FU269" s="238"/>
      <c r="FV269" s="237"/>
      <c r="FW269" s="237"/>
      <c r="FX269" s="237"/>
      <c r="FY269" s="237"/>
      <c r="FZ269" s="237"/>
      <c r="GA269" s="237"/>
      <c r="GB269" s="237"/>
      <c r="GC269" s="237"/>
      <c r="GD269" s="237"/>
      <c r="GE269" s="237"/>
      <c r="GF269" s="237"/>
      <c r="GG269" s="237"/>
      <c r="GH269" s="237"/>
      <c r="GI269" s="237"/>
      <c r="GJ269" s="237"/>
      <c r="GK269" s="239"/>
      <c r="GL269" s="240"/>
      <c r="GN269" s="237"/>
      <c r="GO269" s="238"/>
      <c r="GP269" s="238"/>
      <c r="GQ269" s="238"/>
      <c r="GR269" s="237"/>
      <c r="GS269" s="237"/>
      <c r="GT269" s="237"/>
      <c r="GU269" s="237"/>
      <c r="GV269" s="237"/>
      <c r="GW269" s="237"/>
      <c r="GX269" s="237"/>
      <c r="GY269" s="237"/>
      <c r="GZ269" s="237"/>
      <c r="HA269" s="237"/>
      <c r="HB269" s="237"/>
      <c r="HC269" s="237"/>
      <c r="HD269" s="237"/>
      <c r="HE269" s="237"/>
      <c r="HF269" s="237"/>
      <c r="HG269" s="239"/>
      <c r="HH269" s="240"/>
      <c r="HJ269" s="237"/>
      <c r="HK269" s="238"/>
      <c r="HL269" s="238"/>
      <c r="HM269" s="238"/>
      <c r="HN269" s="237"/>
      <c r="HO269" s="237"/>
      <c r="HP269" s="237"/>
      <c r="HQ269" s="237"/>
      <c r="HR269" s="237"/>
      <c r="HS269" s="237"/>
      <c r="HT269" s="237"/>
      <c r="HU269" s="237"/>
      <c r="HV269" s="237"/>
      <c r="HW269" s="237"/>
      <c r="HX269" s="237"/>
      <c r="HY269" s="237"/>
      <c r="HZ269" s="237"/>
      <c r="IA269" s="237"/>
      <c r="IB269" s="239"/>
      <c r="IC269" s="240"/>
      <c r="IE269" s="237"/>
      <c r="IF269" s="238"/>
      <c r="IG269" s="238"/>
      <c r="IH269" s="238"/>
      <c r="II269" s="238"/>
      <c r="IJ269" s="238"/>
      <c r="IK269" s="238"/>
      <c r="IL269" s="238"/>
      <c r="IM269" s="238"/>
      <c r="IN269" s="238"/>
      <c r="IO269" s="238"/>
      <c r="IP269" s="238"/>
      <c r="IQ269" s="238"/>
      <c r="IR269" s="238"/>
      <c r="IS269" s="238"/>
      <c r="IT269" s="238"/>
      <c r="IU269" s="238"/>
      <c r="IV269" s="238"/>
      <c r="IW269" s="238"/>
      <c r="IX269" s="239"/>
      <c r="IY269" s="240"/>
      <c r="JA269" s="237"/>
      <c r="JB269" s="238"/>
      <c r="JC269" s="238"/>
      <c r="JD269" s="238"/>
      <c r="JE269" s="237"/>
      <c r="JF269" s="237"/>
      <c r="JG269" s="237"/>
      <c r="JH269" s="237"/>
      <c r="JI269" s="237"/>
      <c r="JJ269" s="237"/>
      <c r="JK269" s="237"/>
      <c r="JL269" s="237"/>
      <c r="JM269" s="237"/>
      <c r="JN269" s="237"/>
      <c r="JO269" s="237"/>
      <c r="JP269" s="237"/>
      <c r="JQ269" s="237"/>
      <c r="JR269" s="237"/>
      <c r="JS269" s="239"/>
      <c r="JT269" s="240"/>
      <c r="JU269" s="240"/>
      <c r="JV269" s="240"/>
      <c r="JW269" s="240"/>
      <c r="JX269" s="240"/>
      <c r="JY269" s="240"/>
      <c r="JZ269" s="240"/>
      <c r="KA269" s="240"/>
      <c r="KB269" s="240"/>
    </row>
    <row r="270" spans="152:288" ht="19.5" customHeight="1" x14ac:dyDescent="0.3">
      <c r="EV270" s="237"/>
      <c r="EW270" s="238"/>
      <c r="EX270" s="238"/>
      <c r="EY270" s="238"/>
      <c r="EZ270" s="238"/>
      <c r="FA270" s="238"/>
      <c r="FB270" s="238"/>
      <c r="FC270" s="238"/>
      <c r="FD270" s="238"/>
      <c r="FE270" s="238"/>
      <c r="FF270" s="238"/>
      <c r="FG270" s="238"/>
      <c r="FH270" s="238"/>
      <c r="FI270" s="238"/>
      <c r="FJ270" s="238"/>
      <c r="FK270" s="238"/>
      <c r="FL270" s="238"/>
      <c r="FM270" s="238"/>
      <c r="FN270" s="238"/>
      <c r="FO270" s="239"/>
      <c r="FP270" s="240"/>
      <c r="FR270" s="237"/>
      <c r="FS270" s="238"/>
      <c r="FT270" s="238"/>
      <c r="FU270" s="238"/>
      <c r="FV270" s="237"/>
      <c r="FW270" s="237"/>
      <c r="FX270" s="237"/>
      <c r="FY270" s="237"/>
      <c r="FZ270" s="237"/>
      <c r="GA270" s="237"/>
      <c r="GB270" s="237"/>
      <c r="GC270" s="237"/>
      <c r="GD270" s="237"/>
      <c r="GE270" s="237"/>
      <c r="GF270" s="237"/>
      <c r="GG270" s="237"/>
      <c r="GH270" s="237"/>
      <c r="GI270" s="237"/>
      <c r="GJ270" s="237"/>
      <c r="GK270" s="239"/>
      <c r="GL270" s="240"/>
      <c r="GN270" s="237"/>
      <c r="GO270" s="238"/>
      <c r="GP270" s="238"/>
      <c r="GQ270" s="238"/>
      <c r="GR270" s="237"/>
      <c r="GS270" s="237"/>
      <c r="GT270" s="237"/>
      <c r="GU270" s="237"/>
      <c r="GV270" s="237"/>
      <c r="GW270" s="237"/>
      <c r="GX270" s="237"/>
      <c r="GY270" s="237"/>
      <c r="GZ270" s="237"/>
      <c r="HA270" s="237"/>
      <c r="HB270" s="237"/>
      <c r="HC270" s="237"/>
      <c r="HD270" s="237"/>
      <c r="HE270" s="237"/>
      <c r="HF270" s="237"/>
      <c r="HG270" s="239"/>
      <c r="HH270" s="240"/>
      <c r="HJ270" s="237"/>
      <c r="HK270" s="238"/>
      <c r="HL270" s="238"/>
      <c r="HM270" s="238"/>
      <c r="HN270" s="237"/>
      <c r="HO270" s="237"/>
      <c r="HP270" s="237"/>
      <c r="HQ270" s="237"/>
      <c r="HR270" s="237"/>
      <c r="HS270" s="237"/>
      <c r="HT270" s="237"/>
      <c r="HU270" s="237"/>
      <c r="HV270" s="237"/>
      <c r="HW270" s="237"/>
      <c r="HX270" s="237"/>
      <c r="HY270" s="237"/>
      <c r="HZ270" s="237"/>
      <c r="IA270" s="237"/>
      <c r="IB270" s="239"/>
      <c r="IC270" s="240"/>
      <c r="IE270" s="237"/>
      <c r="IF270" s="238"/>
      <c r="IG270" s="238"/>
      <c r="IH270" s="238"/>
      <c r="II270" s="238"/>
      <c r="IJ270" s="238"/>
      <c r="IK270" s="238"/>
      <c r="IL270" s="238"/>
      <c r="IM270" s="238"/>
      <c r="IN270" s="238"/>
      <c r="IO270" s="238"/>
      <c r="IP270" s="238"/>
      <c r="IQ270" s="238"/>
      <c r="IR270" s="238"/>
      <c r="IS270" s="238"/>
      <c r="IT270" s="238"/>
      <c r="IU270" s="238"/>
      <c r="IV270" s="238"/>
      <c r="IW270" s="238"/>
      <c r="IX270" s="239"/>
      <c r="IY270" s="240"/>
      <c r="JA270" s="237"/>
      <c r="JB270" s="238"/>
      <c r="JC270" s="238"/>
      <c r="JD270" s="238"/>
      <c r="JE270" s="237"/>
      <c r="JF270" s="237"/>
      <c r="JG270" s="237"/>
      <c r="JH270" s="237"/>
      <c r="JI270" s="237"/>
      <c r="JJ270" s="237"/>
      <c r="JK270" s="237"/>
      <c r="JL270" s="237"/>
      <c r="JM270" s="237"/>
      <c r="JN270" s="237"/>
      <c r="JO270" s="237"/>
      <c r="JP270" s="237"/>
      <c r="JQ270" s="237"/>
      <c r="JR270" s="237"/>
      <c r="JS270" s="239"/>
      <c r="JT270" s="240"/>
      <c r="JU270" s="240"/>
      <c r="JV270" s="240"/>
      <c r="JW270" s="240"/>
      <c r="JX270" s="240"/>
      <c r="JY270" s="240"/>
      <c r="JZ270" s="240"/>
      <c r="KA270" s="240"/>
      <c r="KB270" s="240"/>
    </row>
    <row r="271" spans="152:288" ht="19.5" customHeight="1" x14ac:dyDescent="0.3">
      <c r="EV271" s="237"/>
      <c r="EW271" s="238"/>
      <c r="EX271" s="238"/>
      <c r="EY271" s="238"/>
      <c r="EZ271" s="238"/>
      <c r="FA271" s="238"/>
      <c r="FB271" s="238"/>
      <c r="FC271" s="238"/>
      <c r="FD271" s="238"/>
      <c r="FE271" s="238"/>
      <c r="FF271" s="238"/>
      <c r="FG271" s="238"/>
      <c r="FH271" s="238"/>
      <c r="FI271" s="238"/>
      <c r="FJ271" s="238"/>
      <c r="FK271" s="238"/>
      <c r="FL271" s="238"/>
      <c r="FM271" s="238"/>
      <c r="FN271" s="238"/>
      <c r="FO271" s="239"/>
      <c r="FP271" s="240"/>
      <c r="FR271" s="237"/>
      <c r="FS271" s="238"/>
      <c r="FT271" s="238"/>
      <c r="FU271" s="238"/>
      <c r="FV271" s="237"/>
      <c r="FW271" s="237"/>
      <c r="FX271" s="237"/>
      <c r="FY271" s="237"/>
      <c r="FZ271" s="237"/>
      <c r="GA271" s="237"/>
      <c r="GB271" s="237"/>
      <c r="GC271" s="237"/>
      <c r="GD271" s="237"/>
      <c r="GE271" s="237"/>
      <c r="GF271" s="237"/>
      <c r="GG271" s="237"/>
      <c r="GH271" s="237"/>
      <c r="GI271" s="237"/>
      <c r="GJ271" s="237"/>
      <c r="GK271" s="239"/>
      <c r="GL271" s="240"/>
      <c r="GN271" s="237"/>
      <c r="GO271" s="238"/>
      <c r="GP271" s="238"/>
      <c r="GQ271" s="238"/>
      <c r="GR271" s="237"/>
      <c r="GS271" s="237"/>
      <c r="GT271" s="237"/>
      <c r="GU271" s="237"/>
      <c r="GV271" s="237"/>
      <c r="GW271" s="237"/>
      <c r="GX271" s="237"/>
      <c r="GY271" s="237"/>
      <c r="GZ271" s="237"/>
      <c r="HA271" s="237"/>
      <c r="HB271" s="237"/>
      <c r="HC271" s="237"/>
      <c r="HD271" s="237"/>
      <c r="HE271" s="237"/>
      <c r="HF271" s="237"/>
      <c r="HG271" s="239"/>
      <c r="HH271" s="240"/>
      <c r="HJ271" s="237"/>
      <c r="HK271" s="238"/>
      <c r="HL271" s="238"/>
      <c r="HM271" s="238"/>
      <c r="HN271" s="237"/>
      <c r="HO271" s="237"/>
      <c r="HP271" s="237"/>
      <c r="HQ271" s="237"/>
      <c r="HR271" s="237"/>
      <c r="HS271" s="237"/>
      <c r="HT271" s="237"/>
      <c r="HU271" s="237"/>
      <c r="HV271" s="237"/>
      <c r="HW271" s="237"/>
      <c r="HX271" s="237"/>
      <c r="HY271" s="237"/>
      <c r="HZ271" s="237"/>
      <c r="IA271" s="237"/>
      <c r="IB271" s="239"/>
      <c r="IC271" s="240"/>
      <c r="IE271" s="237"/>
      <c r="IF271" s="238"/>
      <c r="IG271" s="238"/>
      <c r="IH271" s="238"/>
      <c r="II271" s="238"/>
      <c r="IJ271" s="238"/>
      <c r="IK271" s="238"/>
      <c r="IL271" s="238"/>
      <c r="IM271" s="238"/>
      <c r="IN271" s="238"/>
      <c r="IO271" s="238"/>
      <c r="IP271" s="238"/>
      <c r="IQ271" s="238"/>
      <c r="IR271" s="238"/>
      <c r="IS271" s="238"/>
      <c r="IT271" s="238"/>
      <c r="IU271" s="238"/>
      <c r="IV271" s="238"/>
      <c r="IW271" s="238"/>
      <c r="IX271" s="239"/>
      <c r="IY271" s="240"/>
      <c r="JA271" s="237"/>
      <c r="JB271" s="238"/>
      <c r="JC271" s="238"/>
      <c r="JD271" s="238"/>
      <c r="JE271" s="237"/>
      <c r="JF271" s="237"/>
      <c r="JG271" s="237"/>
      <c r="JH271" s="237"/>
      <c r="JI271" s="237"/>
      <c r="JJ271" s="237"/>
      <c r="JK271" s="237"/>
      <c r="JL271" s="237"/>
      <c r="JM271" s="237"/>
      <c r="JN271" s="237"/>
      <c r="JO271" s="237"/>
      <c r="JP271" s="237"/>
      <c r="JQ271" s="237"/>
      <c r="JR271" s="237"/>
      <c r="JS271" s="239"/>
      <c r="JT271" s="240"/>
      <c r="JU271" s="240"/>
      <c r="JV271" s="240"/>
      <c r="JW271" s="240"/>
      <c r="JX271" s="240"/>
      <c r="JY271" s="240"/>
      <c r="JZ271" s="240"/>
      <c r="KA271" s="240"/>
      <c r="KB271" s="240"/>
    </row>
    <row r="272" spans="152:288" ht="19.5" customHeight="1" x14ac:dyDescent="0.3">
      <c r="EV272" s="237"/>
      <c r="EW272" s="238"/>
      <c r="EX272" s="238"/>
      <c r="EY272" s="238"/>
      <c r="EZ272" s="238"/>
      <c r="FA272" s="238"/>
      <c r="FB272" s="238"/>
      <c r="FC272" s="238"/>
      <c r="FD272" s="238"/>
      <c r="FE272" s="238"/>
      <c r="FF272" s="238"/>
      <c r="FG272" s="238"/>
      <c r="FH272" s="238"/>
      <c r="FI272" s="238"/>
      <c r="FJ272" s="238"/>
      <c r="FK272" s="238"/>
      <c r="FL272" s="238"/>
      <c r="FM272" s="238"/>
      <c r="FN272" s="238"/>
      <c r="FO272" s="239"/>
      <c r="FP272" s="240"/>
      <c r="FR272" s="237"/>
      <c r="FS272" s="238"/>
      <c r="FT272" s="238"/>
      <c r="FU272" s="238"/>
      <c r="FV272" s="237"/>
      <c r="FW272" s="237"/>
      <c r="FX272" s="237"/>
      <c r="FY272" s="237"/>
      <c r="FZ272" s="237"/>
      <c r="GA272" s="237"/>
      <c r="GB272" s="237"/>
      <c r="GC272" s="237"/>
      <c r="GD272" s="237"/>
      <c r="GE272" s="237"/>
      <c r="GF272" s="237"/>
      <c r="GG272" s="237"/>
      <c r="GH272" s="237"/>
      <c r="GI272" s="237"/>
      <c r="GJ272" s="237"/>
      <c r="GK272" s="239"/>
      <c r="GL272" s="240"/>
      <c r="GN272" s="237"/>
      <c r="GO272" s="238"/>
      <c r="GP272" s="238"/>
      <c r="GQ272" s="238"/>
      <c r="GR272" s="237"/>
      <c r="GS272" s="237"/>
      <c r="GT272" s="237"/>
      <c r="GU272" s="237"/>
      <c r="GV272" s="237"/>
      <c r="GW272" s="237"/>
      <c r="GX272" s="237"/>
      <c r="GY272" s="237"/>
      <c r="GZ272" s="237"/>
      <c r="HA272" s="237"/>
      <c r="HB272" s="237"/>
      <c r="HC272" s="237"/>
      <c r="HD272" s="237"/>
      <c r="HE272" s="237"/>
      <c r="HF272" s="237"/>
      <c r="HG272" s="239"/>
      <c r="HH272" s="240"/>
      <c r="HJ272" s="237"/>
      <c r="HK272" s="238"/>
      <c r="HL272" s="238"/>
      <c r="HM272" s="238"/>
      <c r="HN272" s="237"/>
      <c r="HO272" s="237"/>
      <c r="HP272" s="237"/>
      <c r="HQ272" s="237"/>
      <c r="HR272" s="237"/>
      <c r="HS272" s="237"/>
      <c r="HT272" s="237"/>
      <c r="HU272" s="237"/>
      <c r="HV272" s="237"/>
      <c r="HW272" s="237"/>
      <c r="HX272" s="237"/>
      <c r="HY272" s="237"/>
      <c r="HZ272" s="237"/>
      <c r="IA272" s="237"/>
      <c r="IB272" s="239"/>
      <c r="IC272" s="240"/>
      <c r="IE272" s="237"/>
      <c r="IF272" s="238"/>
      <c r="IG272" s="238"/>
      <c r="IH272" s="238"/>
      <c r="II272" s="238"/>
      <c r="IJ272" s="238"/>
      <c r="IK272" s="238"/>
      <c r="IL272" s="238"/>
      <c r="IM272" s="238"/>
      <c r="IN272" s="238"/>
      <c r="IO272" s="238"/>
      <c r="IP272" s="238"/>
      <c r="IQ272" s="238"/>
      <c r="IR272" s="238"/>
      <c r="IS272" s="238"/>
      <c r="IT272" s="238"/>
      <c r="IU272" s="238"/>
      <c r="IV272" s="238"/>
      <c r="IW272" s="238"/>
      <c r="IX272" s="239"/>
      <c r="IY272" s="240"/>
      <c r="JA272" s="237"/>
      <c r="JB272" s="238"/>
      <c r="JC272" s="238"/>
      <c r="JD272" s="238"/>
      <c r="JE272" s="237"/>
      <c r="JF272" s="237"/>
      <c r="JG272" s="237"/>
      <c r="JH272" s="237"/>
      <c r="JI272" s="237"/>
      <c r="JJ272" s="237"/>
      <c r="JK272" s="237"/>
      <c r="JL272" s="237"/>
      <c r="JM272" s="237"/>
      <c r="JN272" s="237"/>
      <c r="JO272" s="237"/>
      <c r="JP272" s="237"/>
      <c r="JQ272" s="237"/>
      <c r="JR272" s="237"/>
      <c r="JS272" s="239"/>
      <c r="JT272" s="240"/>
      <c r="JU272" s="240"/>
      <c r="JV272" s="240"/>
      <c r="JW272" s="240"/>
      <c r="JX272" s="240"/>
      <c r="JY272" s="240"/>
      <c r="JZ272" s="240"/>
      <c r="KA272" s="240"/>
      <c r="KB272" s="240"/>
    </row>
    <row r="273" spans="152:288" ht="19.5" customHeight="1" x14ac:dyDescent="0.3">
      <c r="EV273" s="237"/>
      <c r="EW273" s="238"/>
      <c r="EX273" s="238"/>
      <c r="EY273" s="238"/>
      <c r="EZ273" s="238"/>
      <c r="FA273" s="238"/>
      <c r="FB273" s="238"/>
      <c r="FC273" s="238"/>
      <c r="FD273" s="238"/>
      <c r="FE273" s="238"/>
      <c r="FF273" s="238"/>
      <c r="FG273" s="238"/>
      <c r="FH273" s="238"/>
      <c r="FI273" s="238"/>
      <c r="FJ273" s="238"/>
      <c r="FK273" s="238"/>
      <c r="FL273" s="238"/>
      <c r="FM273" s="238"/>
      <c r="FN273" s="238"/>
      <c r="FO273" s="239"/>
      <c r="FP273" s="240"/>
      <c r="FR273" s="237"/>
      <c r="FS273" s="238"/>
      <c r="FT273" s="238"/>
      <c r="FU273" s="238"/>
      <c r="FV273" s="237"/>
      <c r="FW273" s="237"/>
      <c r="FX273" s="237"/>
      <c r="FY273" s="237"/>
      <c r="FZ273" s="237"/>
      <c r="GA273" s="237"/>
      <c r="GB273" s="237"/>
      <c r="GC273" s="237"/>
      <c r="GD273" s="237"/>
      <c r="GE273" s="237"/>
      <c r="GF273" s="237"/>
      <c r="GG273" s="237"/>
      <c r="GH273" s="237"/>
      <c r="GI273" s="237"/>
      <c r="GJ273" s="237"/>
      <c r="GK273" s="239"/>
      <c r="GL273" s="240"/>
      <c r="GN273" s="237"/>
      <c r="GO273" s="238"/>
      <c r="GP273" s="238"/>
      <c r="GQ273" s="238"/>
      <c r="GR273" s="237"/>
      <c r="GS273" s="237"/>
      <c r="GT273" s="237"/>
      <c r="GU273" s="237"/>
      <c r="GV273" s="237"/>
      <c r="GW273" s="237"/>
      <c r="GX273" s="237"/>
      <c r="GY273" s="237"/>
      <c r="GZ273" s="237"/>
      <c r="HA273" s="237"/>
      <c r="HB273" s="237"/>
      <c r="HC273" s="237"/>
      <c r="HD273" s="237"/>
      <c r="HE273" s="237"/>
      <c r="HF273" s="237"/>
      <c r="HG273" s="239"/>
      <c r="HH273" s="240"/>
      <c r="HJ273" s="237"/>
      <c r="HK273" s="238"/>
      <c r="HL273" s="238"/>
      <c r="HM273" s="238"/>
      <c r="HN273" s="237"/>
      <c r="HO273" s="237"/>
      <c r="HP273" s="237"/>
      <c r="HQ273" s="237"/>
      <c r="HR273" s="237"/>
      <c r="HS273" s="237"/>
      <c r="HT273" s="237"/>
      <c r="HU273" s="237"/>
      <c r="HV273" s="237"/>
      <c r="HW273" s="237"/>
      <c r="HX273" s="237"/>
      <c r="HY273" s="237"/>
      <c r="HZ273" s="237"/>
      <c r="IA273" s="237"/>
      <c r="IB273" s="239"/>
      <c r="IC273" s="240"/>
      <c r="IE273" s="237"/>
      <c r="IF273" s="238"/>
      <c r="IG273" s="238"/>
      <c r="IH273" s="238"/>
      <c r="II273" s="238"/>
      <c r="IJ273" s="238"/>
      <c r="IK273" s="238"/>
      <c r="IL273" s="238"/>
      <c r="IM273" s="238"/>
      <c r="IN273" s="238"/>
      <c r="IO273" s="238"/>
      <c r="IP273" s="238"/>
      <c r="IQ273" s="238"/>
      <c r="IR273" s="238"/>
      <c r="IS273" s="238"/>
      <c r="IT273" s="238"/>
      <c r="IU273" s="238"/>
      <c r="IV273" s="238"/>
      <c r="IW273" s="238"/>
      <c r="IX273" s="239"/>
      <c r="IY273" s="240"/>
      <c r="JA273" s="237"/>
      <c r="JB273" s="238"/>
      <c r="JC273" s="238"/>
      <c r="JD273" s="238"/>
      <c r="JE273" s="237"/>
      <c r="JF273" s="237"/>
      <c r="JG273" s="237"/>
      <c r="JH273" s="237"/>
      <c r="JI273" s="237"/>
      <c r="JJ273" s="237"/>
      <c r="JK273" s="237"/>
      <c r="JL273" s="237"/>
      <c r="JM273" s="237"/>
      <c r="JN273" s="237"/>
      <c r="JO273" s="237"/>
      <c r="JP273" s="237"/>
      <c r="JQ273" s="237"/>
      <c r="JR273" s="237"/>
      <c r="JS273" s="239"/>
      <c r="JT273" s="240"/>
      <c r="JU273" s="240"/>
      <c r="JV273" s="240"/>
      <c r="JW273" s="240"/>
      <c r="JX273" s="240"/>
      <c r="JY273" s="240"/>
      <c r="JZ273" s="240"/>
      <c r="KA273" s="240"/>
      <c r="KB273" s="240"/>
    </row>
    <row r="274" spans="152:288" ht="19.5" customHeight="1" x14ac:dyDescent="0.3">
      <c r="EV274" s="237"/>
      <c r="EW274" s="238"/>
      <c r="EX274" s="238"/>
      <c r="EY274" s="238"/>
      <c r="EZ274" s="238"/>
      <c r="FA274" s="238"/>
      <c r="FB274" s="238"/>
      <c r="FC274" s="238"/>
      <c r="FD274" s="238"/>
      <c r="FE274" s="238"/>
      <c r="FF274" s="238"/>
      <c r="FG274" s="238"/>
      <c r="FH274" s="238"/>
      <c r="FI274" s="238"/>
      <c r="FJ274" s="238"/>
      <c r="FK274" s="238"/>
      <c r="FL274" s="238"/>
      <c r="FM274" s="238"/>
      <c r="FN274" s="238"/>
      <c r="FO274" s="239"/>
      <c r="FP274" s="240"/>
      <c r="FR274" s="237"/>
      <c r="FS274" s="238"/>
      <c r="FT274" s="238"/>
      <c r="FU274" s="238"/>
      <c r="FV274" s="237"/>
      <c r="FW274" s="237"/>
      <c r="FX274" s="237"/>
      <c r="FY274" s="237"/>
      <c r="FZ274" s="237"/>
      <c r="GA274" s="237"/>
      <c r="GB274" s="237"/>
      <c r="GC274" s="237"/>
      <c r="GD274" s="237"/>
      <c r="GE274" s="237"/>
      <c r="GF274" s="237"/>
      <c r="GG274" s="237"/>
      <c r="GH274" s="237"/>
      <c r="GI274" s="237"/>
      <c r="GJ274" s="237"/>
      <c r="GK274" s="239"/>
      <c r="GL274" s="240"/>
      <c r="GN274" s="237"/>
      <c r="GO274" s="238"/>
      <c r="GP274" s="238"/>
      <c r="GQ274" s="238"/>
      <c r="GR274" s="237"/>
      <c r="GS274" s="237"/>
      <c r="GT274" s="237"/>
      <c r="GU274" s="237"/>
      <c r="GV274" s="237"/>
      <c r="GW274" s="237"/>
      <c r="GX274" s="237"/>
      <c r="GY274" s="237"/>
      <c r="GZ274" s="237"/>
      <c r="HA274" s="237"/>
      <c r="HB274" s="237"/>
      <c r="HC274" s="237"/>
      <c r="HD274" s="237"/>
      <c r="HE274" s="237"/>
      <c r="HF274" s="237"/>
      <c r="HG274" s="239"/>
      <c r="HH274" s="240"/>
      <c r="HJ274" s="237"/>
      <c r="HK274" s="238"/>
      <c r="HL274" s="238"/>
      <c r="HM274" s="238"/>
      <c r="HN274" s="237"/>
      <c r="HO274" s="237"/>
      <c r="HP274" s="237"/>
      <c r="HQ274" s="237"/>
      <c r="HR274" s="237"/>
      <c r="HS274" s="237"/>
      <c r="HT274" s="237"/>
      <c r="HU274" s="237"/>
      <c r="HV274" s="237"/>
      <c r="HW274" s="237"/>
      <c r="HX274" s="237"/>
      <c r="HY274" s="237"/>
      <c r="HZ274" s="237"/>
      <c r="IA274" s="237"/>
      <c r="IB274" s="239"/>
      <c r="IC274" s="240"/>
      <c r="IE274" s="237"/>
      <c r="IF274" s="238"/>
      <c r="IG274" s="238"/>
      <c r="IH274" s="238"/>
      <c r="II274" s="238"/>
      <c r="IJ274" s="238"/>
      <c r="IK274" s="238"/>
      <c r="IL274" s="238"/>
      <c r="IM274" s="238"/>
      <c r="IN274" s="238"/>
      <c r="IO274" s="238"/>
      <c r="IP274" s="238"/>
      <c r="IQ274" s="238"/>
      <c r="IR274" s="238"/>
      <c r="IS274" s="238"/>
      <c r="IT274" s="238"/>
      <c r="IU274" s="238"/>
      <c r="IV274" s="238"/>
      <c r="IW274" s="238"/>
      <c r="IX274" s="239"/>
      <c r="IY274" s="240"/>
      <c r="JA274" s="237"/>
      <c r="JB274" s="238"/>
      <c r="JC274" s="238"/>
      <c r="JD274" s="238"/>
      <c r="JE274" s="237"/>
      <c r="JF274" s="237"/>
      <c r="JG274" s="237"/>
      <c r="JH274" s="237"/>
      <c r="JI274" s="237"/>
      <c r="JJ274" s="237"/>
      <c r="JK274" s="237"/>
      <c r="JL274" s="237"/>
      <c r="JM274" s="237"/>
      <c r="JN274" s="237"/>
      <c r="JO274" s="237"/>
      <c r="JP274" s="237"/>
      <c r="JQ274" s="237"/>
      <c r="JR274" s="237"/>
      <c r="JS274" s="239"/>
      <c r="JT274" s="240"/>
      <c r="JU274" s="240"/>
      <c r="JV274" s="240"/>
      <c r="JW274" s="240"/>
      <c r="JX274" s="240"/>
      <c r="JY274" s="240"/>
      <c r="JZ274" s="240"/>
      <c r="KA274" s="240"/>
      <c r="KB274" s="240"/>
    </row>
    <row r="275" spans="152:288" ht="19.5" customHeight="1" x14ac:dyDescent="0.3">
      <c r="EV275" s="237"/>
      <c r="EW275" s="238"/>
      <c r="EX275" s="238"/>
      <c r="EY275" s="238"/>
      <c r="EZ275" s="238"/>
      <c r="FA275" s="238"/>
      <c r="FB275" s="238"/>
      <c r="FC275" s="238"/>
      <c r="FD275" s="238"/>
      <c r="FE275" s="238"/>
      <c r="FF275" s="238"/>
      <c r="FG275" s="238"/>
      <c r="FH275" s="238"/>
      <c r="FI275" s="238"/>
      <c r="FJ275" s="238"/>
      <c r="FK275" s="238"/>
      <c r="FL275" s="238"/>
      <c r="FM275" s="238"/>
      <c r="FN275" s="238"/>
      <c r="FO275" s="239"/>
      <c r="FP275" s="240"/>
      <c r="FR275" s="237"/>
      <c r="FS275" s="238"/>
      <c r="FT275" s="238"/>
      <c r="FU275" s="238"/>
      <c r="FV275" s="237"/>
      <c r="FW275" s="237"/>
      <c r="FX275" s="237"/>
      <c r="FY275" s="237"/>
      <c r="FZ275" s="237"/>
      <c r="GA275" s="237"/>
      <c r="GB275" s="237"/>
      <c r="GC275" s="237"/>
      <c r="GD275" s="237"/>
      <c r="GE275" s="237"/>
      <c r="GF275" s="237"/>
      <c r="GG275" s="237"/>
      <c r="GH275" s="237"/>
      <c r="GI275" s="237"/>
      <c r="GJ275" s="237"/>
      <c r="GK275" s="239"/>
      <c r="GL275" s="240"/>
      <c r="GN275" s="237"/>
      <c r="GO275" s="238"/>
      <c r="GP275" s="238"/>
      <c r="GQ275" s="238"/>
      <c r="GR275" s="237"/>
      <c r="GS275" s="237"/>
      <c r="GT275" s="237"/>
      <c r="GU275" s="237"/>
      <c r="GV275" s="237"/>
      <c r="GW275" s="237"/>
      <c r="GX275" s="237"/>
      <c r="GY275" s="237"/>
      <c r="GZ275" s="237"/>
      <c r="HA275" s="237"/>
      <c r="HB275" s="237"/>
      <c r="HC275" s="237"/>
      <c r="HD275" s="237"/>
      <c r="HE275" s="237"/>
      <c r="HF275" s="237"/>
      <c r="HG275" s="239"/>
      <c r="HH275" s="240"/>
      <c r="HJ275" s="237"/>
      <c r="HK275" s="238"/>
      <c r="HL275" s="238"/>
      <c r="HM275" s="238"/>
      <c r="HN275" s="237"/>
      <c r="HO275" s="237"/>
      <c r="HP275" s="237"/>
      <c r="HQ275" s="237"/>
      <c r="HR275" s="237"/>
      <c r="HS275" s="237"/>
      <c r="HT275" s="237"/>
      <c r="HU275" s="237"/>
      <c r="HV275" s="237"/>
      <c r="HW275" s="237"/>
      <c r="HX275" s="237"/>
      <c r="HY275" s="237"/>
      <c r="HZ275" s="237"/>
      <c r="IA275" s="237"/>
      <c r="IB275" s="239"/>
      <c r="IC275" s="240"/>
      <c r="IE275" s="237"/>
      <c r="IF275" s="238"/>
      <c r="IG275" s="238"/>
      <c r="IH275" s="238"/>
      <c r="II275" s="238"/>
      <c r="IJ275" s="238"/>
      <c r="IK275" s="238"/>
      <c r="IL275" s="238"/>
      <c r="IM275" s="238"/>
      <c r="IN275" s="238"/>
      <c r="IO275" s="238"/>
      <c r="IP275" s="238"/>
      <c r="IQ275" s="238"/>
      <c r="IR275" s="238"/>
      <c r="IS275" s="238"/>
      <c r="IT275" s="238"/>
      <c r="IU275" s="238"/>
      <c r="IV275" s="238"/>
      <c r="IW275" s="238"/>
      <c r="IX275" s="239"/>
      <c r="IY275" s="240"/>
      <c r="JA275" s="237"/>
      <c r="JB275" s="238"/>
      <c r="JC275" s="238"/>
      <c r="JD275" s="238"/>
      <c r="JE275" s="237"/>
      <c r="JF275" s="237"/>
      <c r="JG275" s="237"/>
      <c r="JH275" s="237"/>
      <c r="JI275" s="237"/>
      <c r="JJ275" s="237"/>
      <c r="JK275" s="237"/>
      <c r="JL275" s="237"/>
      <c r="JM275" s="237"/>
      <c r="JN275" s="237"/>
      <c r="JO275" s="237"/>
      <c r="JP275" s="237"/>
      <c r="JQ275" s="237"/>
      <c r="JR275" s="237"/>
      <c r="JS275" s="239"/>
      <c r="JT275" s="240"/>
      <c r="JU275" s="240"/>
      <c r="JV275" s="240"/>
      <c r="JW275" s="240"/>
      <c r="JX275" s="240"/>
      <c r="JY275" s="240"/>
      <c r="JZ275" s="240"/>
      <c r="KA275" s="240"/>
      <c r="KB275" s="240"/>
    </row>
    <row r="276" spans="152:288" ht="19.5" customHeight="1" x14ac:dyDescent="0.3">
      <c r="EV276" s="237"/>
      <c r="EW276" s="238"/>
      <c r="EX276" s="238"/>
      <c r="EY276" s="238"/>
      <c r="EZ276" s="238"/>
      <c r="FA276" s="238"/>
      <c r="FB276" s="238"/>
      <c r="FC276" s="238"/>
      <c r="FD276" s="238"/>
      <c r="FE276" s="238"/>
      <c r="FF276" s="238"/>
      <c r="FG276" s="238"/>
      <c r="FH276" s="238"/>
      <c r="FI276" s="238"/>
      <c r="FJ276" s="238"/>
      <c r="FK276" s="238"/>
      <c r="FL276" s="238"/>
      <c r="FM276" s="238"/>
      <c r="FN276" s="238"/>
      <c r="FO276" s="239"/>
      <c r="FP276" s="240"/>
      <c r="FR276" s="237"/>
      <c r="FS276" s="238"/>
      <c r="FT276" s="238"/>
      <c r="FU276" s="238"/>
      <c r="FV276" s="237"/>
      <c r="FW276" s="237"/>
      <c r="FX276" s="237"/>
      <c r="FY276" s="237"/>
      <c r="FZ276" s="237"/>
      <c r="GA276" s="237"/>
      <c r="GB276" s="237"/>
      <c r="GC276" s="237"/>
      <c r="GD276" s="237"/>
      <c r="GE276" s="237"/>
      <c r="GF276" s="237"/>
      <c r="GG276" s="237"/>
      <c r="GH276" s="237"/>
      <c r="GI276" s="237"/>
      <c r="GJ276" s="237"/>
      <c r="GK276" s="239"/>
      <c r="GL276" s="240"/>
      <c r="GN276" s="237"/>
      <c r="GO276" s="238"/>
      <c r="GP276" s="238"/>
      <c r="GQ276" s="238"/>
      <c r="GR276" s="237"/>
      <c r="GS276" s="237"/>
      <c r="GT276" s="237"/>
      <c r="GU276" s="237"/>
      <c r="GV276" s="237"/>
      <c r="GW276" s="237"/>
      <c r="GX276" s="237"/>
      <c r="GY276" s="237"/>
      <c r="GZ276" s="237"/>
      <c r="HA276" s="237"/>
      <c r="HB276" s="237"/>
      <c r="HC276" s="237"/>
      <c r="HD276" s="237"/>
      <c r="HE276" s="237"/>
      <c r="HF276" s="237"/>
      <c r="HG276" s="239"/>
      <c r="HH276" s="240"/>
      <c r="HJ276" s="237"/>
      <c r="HK276" s="238"/>
      <c r="HL276" s="238"/>
      <c r="HM276" s="238"/>
      <c r="HN276" s="237"/>
      <c r="HO276" s="237"/>
      <c r="HP276" s="237"/>
      <c r="HQ276" s="237"/>
      <c r="HR276" s="237"/>
      <c r="HS276" s="237"/>
      <c r="HT276" s="237"/>
      <c r="HU276" s="237"/>
      <c r="HV276" s="237"/>
      <c r="HW276" s="237"/>
      <c r="HX276" s="237"/>
      <c r="HY276" s="237"/>
      <c r="HZ276" s="237"/>
      <c r="IA276" s="237"/>
      <c r="IB276" s="239"/>
      <c r="IC276" s="240"/>
      <c r="IE276" s="237"/>
      <c r="IF276" s="238"/>
      <c r="IG276" s="238"/>
      <c r="IH276" s="238"/>
      <c r="II276" s="238"/>
      <c r="IJ276" s="238"/>
      <c r="IK276" s="238"/>
      <c r="IL276" s="238"/>
      <c r="IM276" s="238"/>
      <c r="IN276" s="238"/>
      <c r="IO276" s="238"/>
      <c r="IP276" s="238"/>
      <c r="IQ276" s="238"/>
      <c r="IR276" s="238"/>
      <c r="IS276" s="238"/>
      <c r="IT276" s="238"/>
      <c r="IU276" s="238"/>
      <c r="IV276" s="238"/>
      <c r="IW276" s="238"/>
      <c r="IX276" s="239"/>
      <c r="IY276" s="240"/>
      <c r="JA276" s="237"/>
      <c r="JB276" s="238"/>
      <c r="JC276" s="238"/>
      <c r="JD276" s="238"/>
      <c r="JE276" s="237"/>
      <c r="JF276" s="237"/>
      <c r="JG276" s="237"/>
      <c r="JH276" s="237"/>
      <c r="JI276" s="237"/>
      <c r="JJ276" s="237"/>
      <c r="JK276" s="237"/>
      <c r="JL276" s="237"/>
      <c r="JM276" s="237"/>
      <c r="JN276" s="237"/>
      <c r="JO276" s="237"/>
      <c r="JP276" s="237"/>
      <c r="JQ276" s="237"/>
      <c r="JR276" s="237"/>
      <c r="JS276" s="239"/>
      <c r="JT276" s="240"/>
      <c r="JU276" s="240"/>
      <c r="JV276" s="240"/>
      <c r="JW276" s="240"/>
      <c r="JX276" s="240"/>
      <c r="JY276" s="240"/>
      <c r="JZ276" s="240"/>
      <c r="KA276" s="240"/>
      <c r="KB276" s="240"/>
    </row>
    <row r="277" spans="152:288" ht="19.5" customHeight="1" x14ac:dyDescent="0.3">
      <c r="EV277" s="237"/>
      <c r="EW277" s="238"/>
      <c r="EX277" s="238"/>
      <c r="EY277" s="238"/>
      <c r="EZ277" s="238"/>
      <c r="FA277" s="238"/>
      <c r="FB277" s="238"/>
      <c r="FC277" s="238"/>
      <c r="FD277" s="238"/>
      <c r="FE277" s="238"/>
      <c r="FF277" s="238"/>
      <c r="FG277" s="238"/>
      <c r="FH277" s="238"/>
      <c r="FI277" s="238"/>
      <c r="FJ277" s="238"/>
      <c r="FK277" s="238"/>
      <c r="FL277" s="238"/>
      <c r="FM277" s="238"/>
      <c r="FN277" s="238"/>
      <c r="FO277" s="239"/>
      <c r="FP277" s="240"/>
      <c r="FR277" s="237"/>
      <c r="FS277" s="238"/>
      <c r="FT277" s="238"/>
      <c r="FU277" s="238"/>
      <c r="FV277" s="237"/>
      <c r="FW277" s="237"/>
      <c r="FX277" s="237"/>
      <c r="FY277" s="237"/>
      <c r="FZ277" s="237"/>
      <c r="GA277" s="237"/>
      <c r="GB277" s="237"/>
      <c r="GC277" s="237"/>
      <c r="GD277" s="237"/>
      <c r="GE277" s="237"/>
      <c r="GF277" s="237"/>
      <c r="GG277" s="237"/>
      <c r="GH277" s="237"/>
      <c r="GI277" s="237"/>
      <c r="GJ277" s="237"/>
      <c r="GK277" s="239"/>
      <c r="GL277" s="240"/>
      <c r="GN277" s="237"/>
      <c r="GO277" s="238"/>
      <c r="GP277" s="238"/>
      <c r="GQ277" s="238"/>
      <c r="GR277" s="237"/>
      <c r="GS277" s="237"/>
      <c r="GT277" s="237"/>
      <c r="GU277" s="237"/>
      <c r="GV277" s="237"/>
      <c r="GW277" s="237"/>
      <c r="GX277" s="237"/>
      <c r="GY277" s="237"/>
      <c r="GZ277" s="237"/>
      <c r="HA277" s="237"/>
      <c r="HB277" s="237"/>
      <c r="HC277" s="237"/>
      <c r="HD277" s="237"/>
      <c r="HE277" s="237"/>
      <c r="HF277" s="237"/>
      <c r="HG277" s="239"/>
      <c r="HH277" s="240"/>
      <c r="HJ277" s="237"/>
      <c r="HK277" s="238"/>
      <c r="HL277" s="238"/>
      <c r="HM277" s="238"/>
      <c r="HN277" s="237"/>
      <c r="HO277" s="237"/>
      <c r="HP277" s="237"/>
      <c r="HQ277" s="237"/>
      <c r="HR277" s="237"/>
      <c r="HS277" s="237"/>
      <c r="HT277" s="237"/>
      <c r="HU277" s="237"/>
      <c r="HV277" s="237"/>
      <c r="HW277" s="237"/>
      <c r="HX277" s="237"/>
      <c r="HY277" s="237"/>
      <c r="HZ277" s="237"/>
      <c r="IA277" s="237"/>
      <c r="IB277" s="239"/>
      <c r="IC277" s="240"/>
      <c r="IE277" s="237"/>
      <c r="IF277" s="238"/>
      <c r="IG277" s="238"/>
      <c r="IH277" s="238"/>
      <c r="II277" s="238"/>
      <c r="IJ277" s="238"/>
      <c r="IK277" s="238"/>
      <c r="IL277" s="238"/>
      <c r="IM277" s="238"/>
      <c r="IN277" s="238"/>
      <c r="IO277" s="238"/>
      <c r="IP277" s="238"/>
      <c r="IQ277" s="238"/>
      <c r="IR277" s="238"/>
      <c r="IS277" s="238"/>
      <c r="IT277" s="238"/>
      <c r="IU277" s="238"/>
      <c r="IV277" s="238"/>
      <c r="IW277" s="238"/>
      <c r="IX277" s="239"/>
      <c r="IY277" s="240"/>
      <c r="JA277" s="237"/>
      <c r="JB277" s="238"/>
      <c r="JC277" s="238"/>
      <c r="JD277" s="238"/>
      <c r="JE277" s="237"/>
      <c r="JF277" s="237"/>
      <c r="JG277" s="237"/>
      <c r="JH277" s="237"/>
      <c r="JI277" s="237"/>
      <c r="JJ277" s="237"/>
      <c r="JK277" s="237"/>
      <c r="JL277" s="237"/>
      <c r="JM277" s="237"/>
      <c r="JN277" s="237"/>
      <c r="JO277" s="237"/>
      <c r="JP277" s="237"/>
      <c r="JQ277" s="237"/>
      <c r="JR277" s="237"/>
      <c r="JS277" s="239"/>
      <c r="JT277" s="240"/>
      <c r="JU277" s="240"/>
      <c r="JV277" s="240"/>
      <c r="JW277" s="240"/>
      <c r="JX277" s="240"/>
      <c r="JY277" s="240"/>
      <c r="JZ277" s="240"/>
      <c r="KA277" s="240"/>
      <c r="KB277" s="240"/>
    </row>
    <row r="278" spans="152:288" ht="19.5" customHeight="1" x14ac:dyDescent="0.3">
      <c r="EV278" s="237"/>
      <c r="EW278" s="238"/>
      <c r="EX278" s="238"/>
      <c r="EY278" s="238"/>
      <c r="EZ278" s="238"/>
      <c r="FA278" s="238"/>
      <c r="FB278" s="238"/>
      <c r="FC278" s="238"/>
      <c r="FD278" s="238"/>
      <c r="FE278" s="238"/>
      <c r="FF278" s="238"/>
      <c r="FG278" s="238"/>
      <c r="FH278" s="238"/>
      <c r="FI278" s="238"/>
      <c r="FJ278" s="238"/>
      <c r="FK278" s="238"/>
      <c r="FL278" s="238"/>
      <c r="FM278" s="238"/>
      <c r="FN278" s="238"/>
      <c r="FO278" s="239"/>
      <c r="FP278" s="240"/>
      <c r="FR278" s="237"/>
      <c r="FS278" s="238"/>
      <c r="FT278" s="238"/>
      <c r="FU278" s="238"/>
      <c r="FV278" s="237"/>
      <c r="FW278" s="237"/>
      <c r="FX278" s="237"/>
      <c r="FY278" s="237"/>
      <c r="FZ278" s="237"/>
      <c r="GA278" s="237"/>
      <c r="GB278" s="237"/>
      <c r="GC278" s="237"/>
      <c r="GD278" s="237"/>
      <c r="GE278" s="237"/>
      <c r="GF278" s="237"/>
      <c r="GG278" s="237"/>
      <c r="GH278" s="237"/>
      <c r="GI278" s="237"/>
      <c r="GJ278" s="237"/>
      <c r="GK278" s="239"/>
      <c r="GL278" s="240"/>
      <c r="GN278" s="237"/>
      <c r="GO278" s="238"/>
      <c r="GP278" s="238"/>
      <c r="GQ278" s="238"/>
      <c r="GR278" s="237"/>
      <c r="GS278" s="237"/>
      <c r="GT278" s="237"/>
      <c r="GU278" s="237"/>
      <c r="GV278" s="237"/>
      <c r="GW278" s="237"/>
      <c r="GX278" s="237"/>
      <c r="GY278" s="237"/>
      <c r="GZ278" s="237"/>
      <c r="HA278" s="237"/>
      <c r="HB278" s="237"/>
      <c r="HC278" s="237"/>
      <c r="HD278" s="237"/>
      <c r="HE278" s="237"/>
      <c r="HF278" s="237"/>
      <c r="HG278" s="239"/>
      <c r="HH278" s="240"/>
      <c r="HJ278" s="237"/>
      <c r="HK278" s="238"/>
      <c r="HL278" s="238"/>
      <c r="HM278" s="238"/>
      <c r="HN278" s="237"/>
      <c r="HO278" s="237"/>
      <c r="HP278" s="237"/>
      <c r="HQ278" s="237"/>
      <c r="HR278" s="237"/>
      <c r="HS278" s="237"/>
      <c r="HT278" s="237"/>
      <c r="HU278" s="237"/>
      <c r="HV278" s="237"/>
      <c r="HW278" s="237"/>
      <c r="HX278" s="237"/>
      <c r="HY278" s="237"/>
      <c r="HZ278" s="237"/>
      <c r="IA278" s="237"/>
      <c r="IB278" s="239"/>
      <c r="IC278" s="240"/>
      <c r="IE278" s="237"/>
      <c r="IF278" s="238"/>
      <c r="IG278" s="238"/>
      <c r="IH278" s="238"/>
      <c r="II278" s="238"/>
      <c r="IJ278" s="238"/>
      <c r="IK278" s="238"/>
      <c r="IL278" s="238"/>
      <c r="IM278" s="238"/>
      <c r="IN278" s="238"/>
      <c r="IO278" s="238"/>
      <c r="IP278" s="238"/>
      <c r="IQ278" s="238"/>
      <c r="IR278" s="238"/>
      <c r="IS278" s="238"/>
      <c r="IT278" s="238"/>
      <c r="IU278" s="238"/>
      <c r="IV278" s="238"/>
      <c r="IW278" s="238"/>
      <c r="IX278" s="239"/>
      <c r="IY278" s="240"/>
      <c r="JA278" s="237"/>
      <c r="JB278" s="238"/>
      <c r="JC278" s="238"/>
      <c r="JD278" s="238"/>
      <c r="JE278" s="237"/>
      <c r="JF278" s="237"/>
      <c r="JG278" s="237"/>
      <c r="JH278" s="237"/>
      <c r="JI278" s="237"/>
      <c r="JJ278" s="237"/>
      <c r="JK278" s="237"/>
      <c r="JL278" s="237"/>
      <c r="JM278" s="237"/>
      <c r="JN278" s="237"/>
      <c r="JO278" s="237"/>
      <c r="JP278" s="237"/>
      <c r="JQ278" s="237"/>
      <c r="JR278" s="237"/>
      <c r="JS278" s="239"/>
      <c r="JT278" s="240"/>
      <c r="JU278" s="240"/>
      <c r="JV278" s="240"/>
      <c r="JW278" s="240"/>
      <c r="JX278" s="240"/>
      <c r="JY278" s="240"/>
      <c r="JZ278" s="240"/>
      <c r="KA278" s="240"/>
      <c r="KB278" s="240"/>
    </row>
    <row r="279" spans="152:288" ht="19.5" customHeight="1" x14ac:dyDescent="0.3">
      <c r="EV279" s="237"/>
      <c r="EW279" s="238"/>
      <c r="EX279" s="238"/>
      <c r="EY279" s="238"/>
      <c r="EZ279" s="238"/>
      <c r="FA279" s="238"/>
      <c r="FB279" s="238"/>
      <c r="FC279" s="238"/>
      <c r="FD279" s="238"/>
      <c r="FE279" s="238"/>
      <c r="FF279" s="238"/>
      <c r="FG279" s="238"/>
      <c r="FH279" s="238"/>
      <c r="FI279" s="238"/>
      <c r="FJ279" s="238"/>
      <c r="FK279" s="238"/>
      <c r="FL279" s="238"/>
      <c r="FM279" s="238"/>
      <c r="FN279" s="238"/>
      <c r="FO279" s="239"/>
      <c r="FP279" s="240"/>
      <c r="FR279" s="237"/>
      <c r="FS279" s="238"/>
      <c r="FT279" s="238"/>
      <c r="FU279" s="238"/>
      <c r="FV279" s="237"/>
      <c r="FW279" s="237"/>
      <c r="FX279" s="237"/>
      <c r="FY279" s="237"/>
      <c r="FZ279" s="237"/>
      <c r="GA279" s="237"/>
      <c r="GB279" s="237"/>
      <c r="GC279" s="237"/>
      <c r="GD279" s="237"/>
      <c r="GE279" s="237"/>
      <c r="GF279" s="237"/>
      <c r="GG279" s="237"/>
      <c r="GH279" s="237"/>
      <c r="GI279" s="237"/>
      <c r="GJ279" s="237"/>
      <c r="GK279" s="239"/>
      <c r="GL279" s="240"/>
      <c r="GN279" s="237"/>
      <c r="GO279" s="238"/>
      <c r="GP279" s="238"/>
      <c r="GQ279" s="238"/>
      <c r="GR279" s="237"/>
      <c r="GS279" s="237"/>
      <c r="GT279" s="237"/>
      <c r="GU279" s="237"/>
      <c r="GV279" s="237"/>
      <c r="GW279" s="237"/>
      <c r="GX279" s="237"/>
      <c r="GY279" s="237"/>
      <c r="GZ279" s="237"/>
      <c r="HA279" s="237"/>
      <c r="HB279" s="237"/>
      <c r="HC279" s="237"/>
      <c r="HD279" s="237"/>
      <c r="HE279" s="237"/>
      <c r="HF279" s="237"/>
      <c r="HG279" s="239"/>
      <c r="HH279" s="240"/>
      <c r="HJ279" s="237"/>
      <c r="HK279" s="238"/>
      <c r="HL279" s="238"/>
      <c r="HM279" s="238"/>
      <c r="HN279" s="237"/>
      <c r="HO279" s="237"/>
      <c r="HP279" s="237"/>
      <c r="HQ279" s="237"/>
      <c r="HR279" s="237"/>
      <c r="HS279" s="237"/>
      <c r="HT279" s="237"/>
      <c r="HU279" s="237"/>
      <c r="HV279" s="237"/>
      <c r="HW279" s="237"/>
      <c r="HX279" s="237"/>
      <c r="HY279" s="237"/>
      <c r="HZ279" s="237"/>
      <c r="IA279" s="237"/>
      <c r="IB279" s="239"/>
      <c r="IC279" s="240"/>
      <c r="IE279" s="237"/>
      <c r="IF279" s="238"/>
      <c r="IG279" s="238"/>
      <c r="IH279" s="238"/>
      <c r="II279" s="238"/>
      <c r="IJ279" s="238"/>
      <c r="IK279" s="238"/>
      <c r="IL279" s="238"/>
      <c r="IM279" s="238"/>
      <c r="IN279" s="238"/>
      <c r="IO279" s="238"/>
      <c r="IP279" s="238"/>
      <c r="IQ279" s="238"/>
      <c r="IR279" s="238"/>
      <c r="IS279" s="238"/>
      <c r="IT279" s="238"/>
      <c r="IU279" s="238"/>
      <c r="IV279" s="238"/>
      <c r="IW279" s="238"/>
      <c r="IX279" s="239"/>
      <c r="IY279" s="240"/>
      <c r="JA279" s="237"/>
      <c r="JB279" s="238"/>
      <c r="JC279" s="238"/>
      <c r="JD279" s="238"/>
      <c r="JE279" s="237"/>
      <c r="JF279" s="237"/>
      <c r="JG279" s="237"/>
      <c r="JH279" s="237"/>
      <c r="JI279" s="237"/>
      <c r="JJ279" s="237"/>
      <c r="JK279" s="237"/>
      <c r="JL279" s="237"/>
      <c r="JM279" s="237"/>
      <c r="JN279" s="237"/>
      <c r="JO279" s="237"/>
      <c r="JP279" s="237"/>
      <c r="JQ279" s="237"/>
      <c r="JR279" s="237"/>
      <c r="JS279" s="239"/>
      <c r="JT279" s="240"/>
      <c r="JU279" s="240"/>
      <c r="JV279" s="240"/>
      <c r="JW279" s="240"/>
      <c r="JX279" s="240"/>
      <c r="JY279" s="240"/>
      <c r="JZ279" s="240"/>
      <c r="KA279" s="240"/>
      <c r="KB279" s="240"/>
    </row>
    <row r="280" spans="152:288" ht="19.5" customHeight="1" x14ac:dyDescent="0.3">
      <c r="EV280" s="237"/>
      <c r="EW280" s="238"/>
      <c r="EX280" s="238"/>
      <c r="EY280" s="238"/>
      <c r="EZ280" s="238"/>
      <c r="FA280" s="238"/>
      <c r="FB280" s="238"/>
      <c r="FC280" s="238"/>
      <c r="FD280" s="238"/>
      <c r="FE280" s="238"/>
      <c r="FF280" s="238"/>
      <c r="FG280" s="238"/>
      <c r="FH280" s="238"/>
      <c r="FI280" s="238"/>
      <c r="FJ280" s="238"/>
      <c r="FK280" s="238"/>
      <c r="FL280" s="238"/>
      <c r="FM280" s="238"/>
      <c r="FN280" s="238"/>
      <c r="FO280" s="239"/>
      <c r="FP280" s="240"/>
      <c r="FR280" s="237"/>
      <c r="FS280" s="238"/>
      <c r="FT280" s="238"/>
      <c r="FU280" s="238"/>
      <c r="FV280" s="237"/>
      <c r="FW280" s="237"/>
      <c r="FX280" s="237"/>
      <c r="FY280" s="237"/>
      <c r="FZ280" s="237"/>
      <c r="GA280" s="237"/>
      <c r="GB280" s="237"/>
      <c r="GC280" s="237"/>
      <c r="GD280" s="237"/>
      <c r="GE280" s="237"/>
      <c r="GF280" s="237"/>
      <c r="GG280" s="237"/>
      <c r="GH280" s="237"/>
      <c r="GI280" s="237"/>
      <c r="GJ280" s="237"/>
      <c r="GK280" s="239"/>
      <c r="GL280" s="240"/>
      <c r="GN280" s="237"/>
      <c r="GO280" s="238"/>
      <c r="GP280" s="238"/>
      <c r="GQ280" s="238"/>
      <c r="GR280" s="237"/>
      <c r="GS280" s="237"/>
      <c r="GT280" s="237"/>
      <c r="GU280" s="237"/>
      <c r="GV280" s="237"/>
      <c r="GW280" s="237"/>
      <c r="GX280" s="237"/>
      <c r="GY280" s="237"/>
      <c r="GZ280" s="237"/>
      <c r="HA280" s="237"/>
      <c r="HB280" s="237"/>
      <c r="HC280" s="237"/>
      <c r="HD280" s="237"/>
      <c r="HE280" s="237"/>
      <c r="HF280" s="237"/>
      <c r="HG280" s="239"/>
      <c r="HH280" s="240"/>
      <c r="HJ280" s="237"/>
      <c r="HK280" s="238"/>
      <c r="HL280" s="238"/>
      <c r="HM280" s="238"/>
      <c r="HN280" s="237"/>
      <c r="HO280" s="237"/>
      <c r="HP280" s="237"/>
      <c r="HQ280" s="237"/>
      <c r="HR280" s="237"/>
      <c r="HS280" s="237"/>
      <c r="HT280" s="237"/>
      <c r="HU280" s="237"/>
      <c r="HV280" s="237"/>
      <c r="HW280" s="237"/>
      <c r="HX280" s="237"/>
      <c r="HY280" s="237"/>
      <c r="HZ280" s="237"/>
      <c r="IA280" s="237"/>
      <c r="IB280" s="239"/>
      <c r="IC280" s="240"/>
      <c r="IE280" s="237"/>
      <c r="IF280" s="238"/>
      <c r="IG280" s="238"/>
      <c r="IH280" s="238"/>
      <c r="II280" s="238"/>
      <c r="IJ280" s="238"/>
      <c r="IK280" s="238"/>
      <c r="IL280" s="238"/>
      <c r="IM280" s="238"/>
      <c r="IN280" s="238"/>
      <c r="IO280" s="238"/>
      <c r="IP280" s="238"/>
      <c r="IQ280" s="238"/>
      <c r="IR280" s="238"/>
      <c r="IS280" s="238"/>
      <c r="IT280" s="238"/>
      <c r="IU280" s="238"/>
      <c r="IV280" s="238"/>
      <c r="IW280" s="238"/>
      <c r="IX280" s="239"/>
      <c r="IY280" s="240"/>
      <c r="JA280" s="237"/>
      <c r="JB280" s="238"/>
      <c r="JC280" s="238"/>
      <c r="JD280" s="238"/>
      <c r="JE280" s="237"/>
      <c r="JF280" s="237"/>
      <c r="JG280" s="237"/>
      <c r="JH280" s="237"/>
      <c r="JI280" s="237"/>
      <c r="JJ280" s="237"/>
      <c r="JK280" s="237"/>
      <c r="JL280" s="237"/>
      <c r="JM280" s="237"/>
      <c r="JN280" s="237"/>
      <c r="JO280" s="237"/>
      <c r="JP280" s="237"/>
      <c r="JQ280" s="237"/>
      <c r="JR280" s="237"/>
      <c r="JS280" s="239"/>
      <c r="JT280" s="240"/>
      <c r="JU280" s="240"/>
      <c r="JV280" s="240"/>
      <c r="JW280" s="240"/>
      <c r="JX280" s="240"/>
      <c r="JY280" s="240"/>
      <c r="JZ280" s="240"/>
      <c r="KA280" s="240"/>
      <c r="KB280" s="240"/>
    </row>
    <row r="281" spans="152:288" ht="19.5" customHeight="1" x14ac:dyDescent="0.3">
      <c r="EV281" s="241"/>
      <c r="EW281" s="242"/>
      <c r="EX281" s="242"/>
      <c r="EY281" s="242"/>
      <c r="EZ281" s="242"/>
      <c r="FA281" s="242"/>
      <c r="FB281" s="242"/>
      <c r="FC281" s="242"/>
      <c r="FD281" s="242"/>
      <c r="FE281" s="242"/>
      <c r="FF281" s="242"/>
      <c r="FG281" s="242"/>
      <c r="FH281" s="242"/>
      <c r="FI281" s="242"/>
      <c r="FJ281" s="242"/>
      <c r="FK281" s="242"/>
      <c r="FL281" s="242"/>
      <c r="FM281" s="242"/>
      <c r="FN281" s="243"/>
      <c r="FO281" s="242"/>
      <c r="FP281" s="240"/>
      <c r="FR281" s="241"/>
      <c r="FS281" s="242"/>
      <c r="FT281" s="242"/>
      <c r="FU281" s="242"/>
      <c r="FV281" s="242"/>
      <c r="FW281" s="242"/>
      <c r="FX281" s="242"/>
      <c r="FY281" s="242"/>
      <c r="FZ281" s="242"/>
      <c r="GA281" s="242"/>
      <c r="GB281" s="242"/>
      <c r="GC281" s="242"/>
      <c r="GD281" s="242"/>
      <c r="GE281" s="242"/>
      <c r="GF281" s="242"/>
      <c r="GG281" s="242"/>
      <c r="GH281" s="242"/>
      <c r="GI281" s="242"/>
      <c r="GJ281" s="243"/>
      <c r="GK281" s="242"/>
      <c r="GL281" s="240"/>
      <c r="GN281" s="240"/>
      <c r="GO281" s="240"/>
      <c r="GP281" s="240"/>
      <c r="GQ281" s="240"/>
      <c r="GR281" s="240"/>
      <c r="GS281" s="240"/>
      <c r="GT281" s="240"/>
      <c r="GU281" s="240"/>
      <c r="GV281" s="240"/>
      <c r="GW281" s="240"/>
      <c r="GX281" s="240"/>
      <c r="GY281" s="240"/>
      <c r="GZ281" s="240"/>
      <c r="HA281" s="240"/>
      <c r="HB281" s="240"/>
      <c r="HC281" s="240"/>
      <c r="HD281" s="240"/>
      <c r="HE281" s="240"/>
      <c r="HF281" s="240"/>
      <c r="HG281" s="240"/>
      <c r="HH281" s="240"/>
      <c r="HJ281" s="240"/>
      <c r="HK281" s="240"/>
      <c r="HL281" s="240"/>
      <c r="HM281" s="240"/>
      <c r="HN281" s="240"/>
      <c r="HO281" s="240"/>
      <c r="HP281" s="240"/>
      <c r="HQ281" s="240"/>
      <c r="HR281" s="240"/>
      <c r="HS281" s="240"/>
      <c r="HT281" s="240"/>
      <c r="HU281" s="240"/>
      <c r="HV281" s="240"/>
      <c r="HW281" s="240"/>
      <c r="HX281" s="240"/>
      <c r="HY281" s="240"/>
      <c r="HZ281" s="240"/>
      <c r="IA281" s="240"/>
      <c r="IB281" s="240"/>
      <c r="IC281" s="240"/>
      <c r="IE281" s="240"/>
      <c r="IF281" s="240"/>
      <c r="IG281" s="240"/>
      <c r="IH281" s="240"/>
      <c r="II281" s="240"/>
      <c r="IJ281" s="240"/>
      <c r="IK281" s="240"/>
      <c r="IL281" s="240"/>
      <c r="IM281" s="240"/>
      <c r="IN281" s="240"/>
      <c r="IO281" s="240"/>
      <c r="IP281" s="240"/>
      <c r="IQ281" s="240"/>
      <c r="IR281" s="240"/>
      <c r="IS281" s="240"/>
      <c r="IT281" s="240"/>
      <c r="IU281" s="240"/>
      <c r="IV281" s="240"/>
      <c r="IW281" s="240"/>
      <c r="IX281" s="240"/>
      <c r="IY281" s="240"/>
      <c r="JA281" s="240"/>
      <c r="JB281" s="240"/>
      <c r="JC281" s="240"/>
      <c r="JD281" s="240"/>
      <c r="JE281" s="240"/>
      <c r="JF281" s="240"/>
      <c r="JG281" s="240"/>
      <c r="JH281" s="240"/>
      <c r="JI281" s="240"/>
      <c r="JJ281" s="240"/>
      <c r="JK281" s="240"/>
      <c r="JL281" s="240"/>
      <c r="JM281" s="240"/>
      <c r="JN281" s="240"/>
      <c r="JO281" s="240"/>
      <c r="JP281" s="240"/>
      <c r="JQ281" s="240"/>
      <c r="JR281" s="240"/>
      <c r="JS281" s="240"/>
      <c r="JT281" s="240"/>
      <c r="JU281" s="240"/>
      <c r="JV281" s="240"/>
      <c r="JW281" s="240"/>
      <c r="JX281" s="240"/>
      <c r="JY281" s="240"/>
      <c r="JZ281" s="240"/>
      <c r="KA281" s="240"/>
      <c r="KB281" s="240"/>
    </row>
    <row r="282" spans="152:288" x14ac:dyDescent="0.3">
      <c r="EV282" s="241"/>
      <c r="EW282" s="242"/>
      <c r="EX282" s="242"/>
      <c r="EY282" s="242"/>
      <c r="EZ282" s="242"/>
      <c r="FA282" s="242"/>
      <c r="FB282" s="242"/>
      <c r="FC282" s="242"/>
      <c r="FD282" s="242"/>
      <c r="FE282" s="242"/>
      <c r="FF282" s="242"/>
      <c r="FG282" s="242"/>
      <c r="FH282" s="242"/>
      <c r="FI282" s="242"/>
      <c r="FJ282" s="242"/>
      <c r="FK282" s="242"/>
      <c r="FL282" s="242"/>
      <c r="FM282" s="242"/>
      <c r="FN282" s="243"/>
      <c r="FO282" s="242"/>
      <c r="FP282" s="240"/>
      <c r="FR282" s="241"/>
      <c r="FS282" s="242"/>
      <c r="FT282" s="242"/>
      <c r="FU282" s="242"/>
      <c r="FV282" s="242"/>
      <c r="FW282" s="242"/>
      <c r="FX282" s="242"/>
      <c r="FY282" s="242"/>
      <c r="FZ282" s="242"/>
      <c r="GA282" s="242"/>
      <c r="GB282" s="242"/>
      <c r="GC282" s="242"/>
      <c r="GD282" s="242"/>
      <c r="GE282" s="242"/>
      <c r="GF282" s="242"/>
      <c r="GG282" s="242"/>
      <c r="GH282" s="242"/>
      <c r="GI282" s="242"/>
      <c r="GJ282" s="243"/>
      <c r="GK282" s="242"/>
      <c r="GL282" s="240"/>
      <c r="GN282" s="240"/>
      <c r="GO282" s="240"/>
      <c r="GP282" s="240"/>
      <c r="GQ282" s="240"/>
      <c r="GR282" s="240"/>
      <c r="GS282" s="240"/>
      <c r="GT282" s="240"/>
      <c r="GU282" s="240"/>
      <c r="GV282" s="240"/>
      <c r="GW282" s="240"/>
      <c r="GX282" s="240"/>
      <c r="GY282" s="240"/>
      <c r="GZ282" s="240"/>
      <c r="HA282" s="240"/>
      <c r="HB282" s="240"/>
      <c r="HC282" s="240"/>
      <c r="HD282" s="240"/>
      <c r="HE282" s="240"/>
      <c r="HF282" s="240"/>
      <c r="HG282" s="240"/>
      <c r="HH282" s="240"/>
      <c r="HJ282" s="240"/>
      <c r="HK282" s="240"/>
      <c r="HL282" s="240"/>
      <c r="HM282" s="240"/>
      <c r="HN282" s="240"/>
      <c r="HO282" s="240"/>
      <c r="HP282" s="240"/>
      <c r="HQ282" s="240"/>
      <c r="HR282" s="240"/>
      <c r="HS282" s="240"/>
      <c r="HT282" s="240"/>
      <c r="HU282" s="240"/>
      <c r="HV282" s="240"/>
      <c r="HW282" s="240"/>
      <c r="HX282" s="240"/>
      <c r="HY282" s="240"/>
      <c r="HZ282" s="240"/>
      <c r="IA282" s="240"/>
      <c r="IB282" s="240"/>
      <c r="IC282" s="240"/>
      <c r="IE282" s="240"/>
      <c r="IF282" s="240"/>
      <c r="IG282" s="240"/>
      <c r="IH282" s="240"/>
      <c r="II282" s="240"/>
      <c r="IJ282" s="240"/>
      <c r="IK282" s="240"/>
      <c r="IL282" s="240"/>
      <c r="IM282" s="240"/>
      <c r="IN282" s="240"/>
      <c r="IO282" s="240"/>
      <c r="IP282" s="240"/>
      <c r="IQ282" s="240"/>
      <c r="IR282" s="240"/>
      <c r="IS282" s="240"/>
      <c r="IT282" s="240"/>
      <c r="IU282" s="240"/>
      <c r="IV282" s="240"/>
      <c r="IW282" s="240"/>
      <c r="IX282" s="240"/>
      <c r="IY282" s="240"/>
      <c r="JA282" s="240"/>
      <c r="JB282" s="240"/>
      <c r="JC282" s="240"/>
      <c r="JD282" s="240"/>
      <c r="JE282" s="240"/>
      <c r="JF282" s="240"/>
      <c r="JG282" s="240"/>
      <c r="JH282" s="240"/>
      <c r="JI282" s="240"/>
      <c r="JJ282" s="240"/>
      <c r="JK282" s="240"/>
      <c r="JL282" s="240"/>
      <c r="JM282" s="240"/>
      <c r="JN282" s="240"/>
      <c r="JO282" s="240"/>
      <c r="JP282" s="240"/>
      <c r="JQ282" s="240"/>
      <c r="JR282" s="240"/>
      <c r="JS282" s="240"/>
      <c r="JT282" s="240"/>
      <c r="JU282" s="240"/>
      <c r="JV282" s="240"/>
      <c r="JW282" s="240"/>
      <c r="JX282" s="240"/>
      <c r="JY282" s="240"/>
      <c r="JZ282" s="240"/>
      <c r="KA282" s="240"/>
      <c r="KB282" s="240"/>
    </row>
    <row r="283" spans="152:288" x14ac:dyDescent="0.3">
      <c r="EV283" s="241"/>
      <c r="EW283" s="242"/>
      <c r="EX283" s="242"/>
      <c r="EY283" s="242"/>
      <c r="EZ283" s="242"/>
      <c r="FA283" s="242"/>
      <c r="FB283" s="242"/>
      <c r="FC283" s="242"/>
      <c r="FD283" s="242"/>
      <c r="FE283" s="242"/>
      <c r="FF283" s="242"/>
      <c r="FG283" s="242"/>
      <c r="FH283" s="242"/>
      <c r="FI283" s="242"/>
      <c r="FJ283" s="242"/>
      <c r="FK283" s="242"/>
      <c r="FL283" s="242"/>
      <c r="FM283" s="242"/>
      <c r="FN283" s="243"/>
      <c r="FO283" s="242"/>
      <c r="FP283" s="240"/>
      <c r="FR283" s="241"/>
      <c r="FS283" s="242"/>
      <c r="FT283" s="242"/>
      <c r="FU283" s="242"/>
      <c r="FV283" s="242"/>
      <c r="FW283" s="242"/>
      <c r="FX283" s="242"/>
      <c r="FY283" s="242"/>
      <c r="FZ283" s="242"/>
      <c r="GA283" s="242"/>
      <c r="GB283" s="242"/>
      <c r="GC283" s="242"/>
      <c r="GD283" s="242"/>
      <c r="GE283" s="242"/>
      <c r="GF283" s="242"/>
      <c r="GG283" s="242"/>
      <c r="GH283" s="242"/>
      <c r="GI283" s="242"/>
      <c r="GJ283" s="243"/>
      <c r="GK283" s="242"/>
      <c r="GL283" s="240"/>
      <c r="GN283" s="240"/>
      <c r="GO283" s="240"/>
      <c r="GP283" s="240"/>
      <c r="GQ283" s="240"/>
      <c r="GR283" s="240"/>
      <c r="GS283" s="240"/>
      <c r="GT283" s="240"/>
      <c r="GU283" s="240"/>
      <c r="GV283" s="240"/>
      <c r="GW283" s="240"/>
      <c r="GX283" s="240"/>
      <c r="GY283" s="240"/>
      <c r="GZ283" s="240"/>
      <c r="HA283" s="240"/>
      <c r="HB283" s="240"/>
      <c r="HC283" s="240"/>
      <c r="HD283" s="240"/>
      <c r="HE283" s="240"/>
      <c r="HF283" s="240"/>
      <c r="HG283" s="240"/>
      <c r="HH283" s="240"/>
      <c r="HJ283" s="240"/>
      <c r="HK283" s="240"/>
      <c r="HL283" s="240"/>
      <c r="HM283" s="240"/>
      <c r="HN283" s="240"/>
      <c r="HO283" s="240"/>
      <c r="HP283" s="240"/>
      <c r="HQ283" s="240"/>
      <c r="HR283" s="240"/>
      <c r="HS283" s="240"/>
      <c r="HT283" s="240"/>
      <c r="HU283" s="240"/>
      <c r="HV283" s="240"/>
      <c r="HW283" s="240"/>
      <c r="HX283" s="240"/>
      <c r="HY283" s="240"/>
      <c r="HZ283" s="240"/>
      <c r="IA283" s="240"/>
      <c r="IB283" s="240"/>
      <c r="IC283" s="240"/>
      <c r="IE283" s="240"/>
      <c r="IF283" s="240"/>
      <c r="IG283" s="240"/>
      <c r="IH283" s="240"/>
      <c r="II283" s="240"/>
      <c r="IJ283" s="240"/>
      <c r="IK283" s="240"/>
      <c r="IL283" s="240"/>
      <c r="IM283" s="240"/>
      <c r="IN283" s="240"/>
      <c r="IO283" s="240"/>
      <c r="IP283" s="240"/>
      <c r="IQ283" s="240"/>
      <c r="IR283" s="240"/>
      <c r="IS283" s="240"/>
      <c r="IT283" s="240"/>
      <c r="IU283" s="240"/>
      <c r="IV283" s="240"/>
      <c r="IW283" s="240"/>
      <c r="IX283" s="240"/>
      <c r="IY283" s="240"/>
      <c r="JA283" s="240"/>
      <c r="JB283" s="240"/>
      <c r="JC283" s="240"/>
      <c r="JD283" s="240"/>
      <c r="JE283" s="240"/>
      <c r="JF283" s="240"/>
      <c r="JG283" s="240"/>
      <c r="JH283" s="240"/>
      <c r="JI283" s="240"/>
      <c r="JJ283" s="240"/>
      <c r="JK283" s="240"/>
      <c r="JL283" s="240"/>
      <c r="JM283" s="240"/>
      <c r="JN283" s="240"/>
      <c r="JO283" s="240"/>
      <c r="JP283" s="240"/>
      <c r="JQ283" s="240"/>
      <c r="JR283" s="240"/>
      <c r="JS283" s="240"/>
      <c r="JT283" s="240"/>
      <c r="JU283" s="240"/>
      <c r="JV283" s="240"/>
      <c r="JW283" s="240"/>
      <c r="JX283" s="240"/>
      <c r="JY283" s="240"/>
      <c r="JZ283" s="240"/>
      <c r="KA283" s="240"/>
      <c r="KB283" s="240"/>
    </row>
    <row r="284" spans="152:288" x14ac:dyDescent="0.3">
      <c r="EV284" s="241"/>
      <c r="EW284" s="242"/>
      <c r="EX284" s="242"/>
      <c r="EY284" s="242"/>
      <c r="EZ284" s="242"/>
      <c r="FA284" s="242"/>
      <c r="FB284" s="242"/>
      <c r="FC284" s="242"/>
      <c r="FD284" s="242"/>
      <c r="FE284" s="242"/>
      <c r="FF284" s="242"/>
      <c r="FG284" s="242"/>
      <c r="FH284" s="242"/>
      <c r="FI284" s="242"/>
      <c r="FJ284" s="242"/>
      <c r="FK284" s="242"/>
      <c r="FL284" s="242"/>
      <c r="FM284" s="242"/>
      <c r="FN284" s="243"/>
      <c r="FO284" s="242"/>
      <c r="FP284" s="240"/>
      <c r="FR284" s="241"/>
      <c r="FS284" s="242"/>
      <c r="FT284" s="242"/>
      <c r="FU284" s="242"/>
      <c r="FV284" s="242"/>
      <c r="FW284" s="242"/>
      <c r="FX284" s="242"/>
      <c r="FY284" s="242"/>
      <c r="FZ284" s="242"/>
      <c r="GA284" s="242"/>
      <c r="GB284" s="242"/>
      <c r="GC284" s="242"/>
      <c r="GD284" s="242"/>
      <c r="GE284" s="242"/>
      <c r="GF284" s="242"/>
      <c r="GG284" s="242"/>
      <c r="GH284" s="242"/>
      <c r="GI284" s="242"/>
      <c r="GJ284" s="243"/>
      <c r="GK284" s="242"/>
      <c r="GL284" s="240"/>
      <c r="GN284" s="240"/>
      <c r="GO284" s="240"/>
      <c r="GP284" s="240"/>
      <c r="GQ284" s="240"/>
      <c r="GR284" s="240"/>
      <c r="GS284" s="240"/>
      <c r="GT284" s="240"/>
      <c r="GU284" s="240"/>
      <c r="GV284" s="240"/>
      <c r="GW284" s="240"/>
      <c r="GX284" s="240"/>
      <c r="GY284" s="240"/>
      <c r="GZ284" s="240"/>
      <c r="HA284" s="240"/>
      <c r="HB284" s="240"/>
      <c r="HC284" s="240"/>
      <c r="HD284" s="240"/>
      <c r="HE284" s="240"/>
      <c r="HF284" s="240"/>
      <c r="HG284" s="240"/>
      <c r="HH284" s="240"/>
      <c r="HJ284" s="240"/>
      <c r="HK284" s="240"/>
      <c r="HL284" s="240"/>
      <c r="HM284" s="240"/>
      <c r="HN284" s="240"/>
      <c r="HO284" s="240"/>
      <c r="HP284" s="240"/>
      <c r="HQ284" s="240"/>
      <c r="HR284" s="240"/>
      <c r="HS284" s="240"/>
      <c r="HT284" s="240"/>
      <c r="HU284" s="240"/>
      <c r="HV284" s="240"/>
      <c r="HW284" s="240"/>
      <c r="HX284" s="240"/>
      <c r="HY284" s="240"/>
      <c r="HZ284" s="240"/>
      <c r="IA284" s="240"/>
      <c r="IB284" s="240"/>
      <c r="IC284" s="240"/>
      <c r="IE284" s="240"/>
      <c r="IF284" s="240"/>
      <c r="IG284" s="240"/>
      <c r="IH284" s="240"/>
      <c r="II284" s="240"/>
      <c r="IJ284" s="240"/>
      <c r="IK284" s="240"/>
      <c r="IL284" s="240"/>
      <c r="IM284" s="240"/>
      <c r="IN284" s="240"/>
      <c r="IO284" s="240"/>
      <c r="IP284" s="240"/>
      <c r="IQ284" s="240"/>
      <c r="IR284" s="240"/>
      <c r="IS284" s="240"/>
      <c r="IT284" s="240"/>
      <c r="IU284" s="240"/>
      <c r="IV284" s="240"/>
      <c r="IW284" s="240"/>
      <c r="IX284" s="240"/>
      <c r="IY284" s="240"/>
      <c r="JA284" s="240"/>
      <c r="JB284" s="240"/>
      <c r="JC284" s="240"/>
      <c r="JD284" s="240"/>
      <c r="JE284" s="240"/>
      <c r="JF284" s="240"/>
      <c r="JG284" s="240"/>
      <c r="JH284" s="240"/>
      <c r="JI284" s="240"/>
      <c r="JJ284" s="240"/>
      <c r="JK284" s="240"/>
      <c r="JL284" s="240"/>
      <c r="JM284" s="240"/>
      <c r="JN284" s="240"/>
      <c r="JO284" s="240"/>
      <c r="JP284" s="240"/>
      <c r="JQ284" s="240"/>
      <c r="JR284" s="240"/>
      <c r="JS284" s="240"/>
      <c r="JT284" s="240"/>
      <c r="JU284" s="240"/>
      <c r="JV284" s="240"/>
      <c r="JW284" s="240"/>
      <c r="JX284" s="240"/>
      <c r="JY284" s="240"/>
      <c r="JZ284" s="240"/>
      <c r="KA284" s="240"/>
      <c r="KB284" s="240"/>
    </row>
    <row r="285" spans="152:288" x14ac:dyDescent="0.3">
      <c r="EV285" s="241"/>
      <c r="EW285" s="242"/>
      <c r="EX285" s="242"/>
      <c r="EY285" s="242"/>
      <c r="EZ285" s="242"/>
      <c r="FA285" s="242"/>
      <c r="FB285" s="242"/>
      <c r="FC285" s="242"/>
      <c r="FD285" s="242"/>
      <c r="FE285" s="242"/>
      <c r="FF285" s="242"/>
      <c r="FG285" s="242"/>
      <c r="FH285" s="242"/>
      <c r="FI285" s="242"/>
      <c r="FJ285" s="242"/>
      <c r="FK285" s="242"/>
      <c r="FL285" s="242"/>
      <c r="FM285" s="242"/>
      <c r="FN285" s="243"/>
      <c r="FO285" s="242"/>
      <c r="FP285" s="240"/>
      <c r="FR285" s="241"/>
      <c r="FS285" s="242"/>
      <c r="FT285" s="242"/>
      <c r="FU285" s="242"/>
      <c r="FV285" s="242"/>
      <c r="FW285" s="242"/>
      <c r="FX285" s="242"/>
      <c r="FY285" s="242"/>
      <c r="FZ285" s="242"/>
      <c r="GA285" s="242"/>
      <c r="GB285" s="242"/>
      <c r="GC285" s="242"/>
      <c r="GD285" s="242"/>
      <c r="GE285" s="242"/>
      <c r="GF285" s="242"/>
      <c r="GG285" s="242"/>
      <c r="GH285" s="242"/>
      <c r="GI285" s="242"/>
      <c r="GJ285" s="243"/>
      <c r="GK285" s="242"/>
      <c r="GL285" s="240"/>
      <c r="GN285" s="240"/>
      <c r="GO285" s="240"/>
      <c r="GP285" s="240"/>
      <c r="GQ285" s="240"/>
      <c r="GR285" s="240"/>
      <c r="GS285" s="240"/>
      <c r="GT285" s="240"/>
      <c r="GU285" s="240"/>
      <c r="GV285" s="240"/>
      <c r="GW285" s="240"/>
      <c r="GX285" s="240"/>
      <c r="GY285" s="240"/>
      <c r="GZ285" s="240"/>
      <c r="HA285" s="240"/>
      <c r="HB285" s="240"/>
      <c r="HC285" s="240"/>
      <c r="HD285" s="240"/>
      <c r="HE285" s="240"/>
      <c r="HF285" s="240"/>
      <c r="HG285" s="240"/>
      <c r="HH285" s="240"/>
      <c r="HJ285" s="240"/>
      <c r="HK285" s="240"/>
      <c r="HL285" s="240"/>
      <c r="HM285" s="240"/>
      <c r="HN285" s="240"/>
      <c r="HO285" s="240"/>
      <c r="HP285" s="240"/>
      <c r="HQ285" s="240"/>
      <c r="HR285" s="240"/>
      <c r="HS285" s="240"/>
      <c r="HT285" s="240"/>
      <c r="HU285" s="240"/>
      <c r="HV285" s="240"/>
      <c r="HW285" s="240"/>
      <c r="HX285" s="240"/>
      <c r="HY285" s="240"/>
      <c r="HZ285" s="240"/>
      <c r="IA285" s="240"/>
      <c r="IB285" s="240"/>
      <c r="IC285" s="240"/>
      <c r="IE285" s="240"/>
      <c r="IF285" s="240"/>
      <c r="IG285" s="240"/>
      <c r="IH285" s="240"/>
      <c r="II285" s="240"/>
      <c r="IJ285" s="240"/>
      <c r="IK285" s="240"/>
      <c r="IL285" s="240"/>
      <c r="IM285" s="240"/>
      <c r="IN285" s="240"/>
      <c r="IO285" s="240"/>
      <c r="IP285" s="240"/>
      <c r="IQ285" s="240"/>
      <c r="IR285" s="240"/>
      <c r="IS285" s="240"/>
      <c r="IT285" s="240"/>
      <c r="IU285" s="240"/>
      <c r="IV285" s="240"/>
      <c r="IW285" s="240"/>
      <c r="IX285" s="240"/>
      <c r="IY285" s="240"/>
      <c r="JA285" s="240"/>
      <c r="JB285" s="240"/>
      <c r="JC285" s="240"/>
      <c r="JD285" s="240"/>
      <c r="JE285" s="240"/>
      <c r="JF285" s="240"/>
      <c r="JG285" s="240"/>
      <c r="JH285" s="240"/>
      <c r="JI285" s="240"/>
      <c r="JJ285" s="240"/>
      <c r="JK285" s="240"/>
      <c r="JL285" s="240"/>
      <c r="JM285" s="240"/>
      <c r="JN285" s="240"/>
      <c r="JO285" s="240"/>
      <c r="JP285" s="240"/>
      <c r="JQ285" s="240"/>
      <c r="JR285" s="240"/>
      <c r="JS285" s="240"/>
      <c r="JT285" s="240"/>
      <c r="JU285" s="240"/>
      <c r="JV285" s="240"/>
      <c r="JW285" s="240"/>
      <c r="JX285" s="240"/>
      <c r="JY285" s="240"/>
      <c r="JZ285" s="240"/>
      <c r="KA285" s="240"/>
      <c r="KB285" s="240"/>
    </row>
    <row r="286" spans="152:288" x14ac:dyDescent="0.3">
      <c r="EV286" s="241"/>
      <c r="EW286" s="242"/>
      <c r="EX286" s="242"/>
      <c r="EY286" s="242"/>
      <c r="EZ286" s="242"/>
      <c r="FA286" s="242"/>
      <c r="FB286" s="242"/>
      <c r="FC286" s="242"/>
      <c r="FD286" s="242"/>
      <c r="FE286" s="242"/>
      <c r="FF286" s="242"/>
      <c r="FG286" s="242"/>
      <c r="FH286" s="242"/>
      <c r="FI286" s="242"/>
      <c r="FJ286" s="242"/>
      <c r="FK286" s="242"/>
      <c r="FL286" s="242"/>
      <c r="FM286" s="242"/>
      <c r="FN286" s="243"/>
      <c r="FO286" s="242"/>
      <c r="FP286" s="240"/>
      <c r="FR286" s="241"/>
      <c r="FS286" s="242"/>
      <c r="FT286" s="242"/>
      <c r="FU286" s="242"/>
      <c r="FV286" s="242"/>
      <c r="FW286" s="242"/>
      <c r="FX286" s="242"/>
      <c r="FY286" s="242"/>
      <c r="FZ286" s="242"/>
      <c r="GA286" s="242"/>
      <c r="GB286" s="242"/>
      <c r="GC286" s="242"/>
      <c r="GD286" s="242"/>
      <c r="GE286" s="242"/>
      <c r="GF286" s="242"/>
      <c r="GG286" s="242"/>
      <c r="GH286" s="242"/>
      <c r="GI286" s="242"/>
      <c r="GJ286" s="243"/>
      <c r="GK286" s="242"/>
      <c r="GL286" s="240"/>
      <c r="GN286" s="240"/>
      <c r="GO286" s="240"/>
      <c r="GP286" s="240"/>
      <c r="GQ286" s="240"/>
      <c r="GR286" s="240"/>
      <c r="GS286" s="240"/>
      <c r="GT286" s="240"/>
      <c r="GU286" s="240"/>
      <c r="GV286" s="240"/>
      <c r="GW286" s="240"/>
      <c r="GX286" s="240"/>
      <c r="GY286" s="240"/>
      <c r="GZ286" s="240"/>
      <c r="HA286" s="240"/>
      <c r="HB286" s="240"/>
      <c r="HC286" s="240"/>
      <c r="HD286" s="240"/>
      <c r="HE286" s="240"/>
      <c r="HF286" s="240"/>
      <c r="HG286" s="240"/>
      <c r="HH286" s="240"/>
      <c r="HJ286" s="240"/>
      <c r="HK286" s="240"/>
      <c r="HL286" s="240"/>
      <c r="HM286" s="240"/>
      <c r="HN286" s="240"/>
      <c r="HO286" s="240"/>
      <c r="HP286" s="240"/>
      <c r="HQ286" s="240"/>
      <c r="HR286" s="240"/>
      <c r="HS286" s="240"/>
      <c r="HT286" s="240"/>
      <c r="HU286" s="240"/>
      <c r="HV286" s="240"/>
      <c r="HW286" s="240"/>
      <c r="HX286" s="240"/>
      <c r="HY286" s="240"/>
      <c r="HZ286" s="240"/>
      <c r="IA286" s="240"/>
      <c r="IB286" s="240"/>
      <c r="IC286" s="240"/>
      <c r="IE286" s="240"/>
      <c r="IF286" s="240"/>
      <c r="IG286" s="240"/>
      <c r="IH286" s="240"/>
      <c r="II286" s="240"/>
      <c r="IJ286" s="240"/>
      <c r="IK286" s="240"/>
      <c r="IL286" s="240"/>
      <c r="IM286" s="240"/>
      <c r="IN286" s="240"/>
      <c r="IO286" s="240"/>
      <c r="IP286" s="240"/>
      <c r="IQ286" s="240"/>
      <c r="IR286" s="240"/>
      <c r="IS286" s="240"/>
      <c r="IT286" s="240"/>
      <c r="IU286" s="240"/>
      <c r="IV286" s="240"/>
      <c r="IW286" s="240"/>
      <c r="IX286" s="240"/>
      <c r="IY286" s="240"/>
      <c r="JA286" s="240"/>
      <c r="JB286" s="240"/>
      <c r="JC286" s="240"/>
      <c r="JD286" s="240"/>
      <c r="JE286" s="240"/>
      <c r="JF286" s="240"/>
      <c r="JG286" s="240"/>
      <c r="JH286" s="240"/>
      <c r="JI286" s="240"/>
      <c r="JJ286" s="240"/>
      <c r="JK286" s="240"/>
      <c r="JL286" s="240"/>
      <c r="JM286" s="240"/>
      <c r="JN286" s="240"/>
      <c r="JO286" s="240"/>
      <c r="JP286" s="240"/>
      <c r="JQ286" s="240"/>
      <c r="JR286" s="240"/>
      <c r="JS286" s="240"/>
      <c r="JT286" s="240"/>
      <c r="JU286" s="240"/>
      <c r="JV286" s="240"/>
      <c r="JW286" s="240"/>
      <c r="JX286" s="240"/>
      <c r="JY286" s="240"/>
      <c r="JZ286" s="240"/>
      <c r="KA286" s="240"/>
      <c r="KB286" s="240"/>
    </row>
    <row r="287" spans="152:288" x14ac:dyDescent="0.3">
      <c r="EV287" s="241"/>
      <c r="EW287" s="242"/>
      <c r="EX287" s="242"/>
      <c r="EY287" s="242"/>
      <c r="EZ287" s="242"/>
      <c r="FA287" s="242"/>
      <c r="FB287" s="242"/>
      <c r="FC287" s="242"/>
      <c r="FD287" s="242"/>
      <c r="FE287" s="242"/>
      <c r="FF287" s="242"/>
      <c r="FG287" s="242"/>
      <c r="FH287" s="242"/>
      <c r="FI287" s="242"/>
      <c r="FJ287" s="242"/>
      <c r="FK287" s="242"/>
      <c r="FL287" s="242"/>
      <c r="FM287" s="242"/>
      <c r="FN287" s="243"/>
      <c r="FO287" s="242"/>
      <c r="FP287" s="240"/>
      <c r="FR287" s="241"/>
      <c r="FS287" s="242"/>
      <c r="FT287" s="242"/>
      <c r="FU287" s="242"/>
      <c r="FV287" s="242"/>
      <c r="FW287" s="242"/>
      <c r="FX287" s="242"/>
      <c r="FY287" s="242"/>
      <c r="FZ287" s="242"/>
      <c r="GA287" s="242"/>
      <c r="GB287" s="242"/>
      <c r="GC287" s="242"/>
      <c r="GD287" s="242"/>
      <c r="GE287" s="242"/>
      <c r="GF287" s="242"/>
      <c r="GG287" s="242"/>
      <c r="GH287" s="242"/>
      <c r="GI287" s="242"/>
      <c r="GJ287" s="243"/>
      <c r="GK287" s="242"/>
      <c r="GL287" s="240"/>
      <c r="GN287" s="240"/>
      <c r="GO287" s="240"/>
      <c r="GP287" s="240"/>
      <c r="GQ287" s="240"/>
      <c r="GR287" s="240"/>
      <c r="GS287" s="240"/>
      <c r="GT287" s="240"/>
      <c r="GU287" s="240"/>
      <c r="GV287" s="240"/>
      <c r="GW287" s="240"/>
      <c r="GX287" s="240"/>
      <c r="GY287" s="240"/>
      <c r="GZ287" s="240"/>
      <c r="HA287" s="240"/>
      <c r="HB287" s="240"/>
      <c r="HC287" s="240"/>
      <c r="HD287" s="240"/>
      <c r="HE287" s="240"/>
      <c r="HF287" s="240"/>
      <c r="HG287" s="240"/>
      <c r="HH287" s="240"/>
      <c r="HJ287" s="240"/>
      <c r="HK287" s="240"/>
      <c r="HL287" s="240"/>
      <c r="HM287" s="240"/>
      <c r="HN287" s="240"/>
      <c r="HO287" s="240"/>
      <c r="HP287" s="240"/>
      <c r="HQ287" s="240"/>
      <c r="HR287" s="240"/>
      <c r="HS287" s="240"/>
      <c r="HT287" s="240"/>
      <c r="HU287" s="240"/>
      <c r="HV287" s="240"/>
      <c r="HW287" s="240"/>
      <c r="HX287" s="240"/>
      <c r="HY287" s="240"/>
      <c r="HZ287" s="240"/>
      <c r="IA287" s="240"/>
      <c r="IB287" s="240"/>
      <c r="IC287" s="240"/>
      <c r="IE287" s="240"/>
      <c r="IF287" s="240"/>
      <c r="IG287" s="240"/>
      <c r="IH287" s="240"/>
      <c r="II287" s="240"/>
      <c r="IJ287" s="240"/>
      <c r="IK287" s="240"/>
      <c r="IL287" s="240"/>
      <c r="IM287" s="240"/>
      <c r="IN287" s="240"/>
      <c r="IO287" s="240"/>
      <c r="IP287" s="240"/>
      <c r="IQ287" s="240"/>
      <c r="IR287" s="240"/>
      <c r="IS287" s="240"/>
      <c r="IT287" s="240"/>
      <c r="IU287" s="240"/>
      <c r="IV287" s="240"/>
      <c r="IW287" s="240"/>
      <c r="IX287" s="240"/>
      <c r="IY287" s="240"/>
      <c r="JA287" s="240"/>
      <c r="JB287" s="240"/>
      <c r="JC287" s="240"/>
      <c r="JD287" s="240"/>
      <c r="JE287" s="240"/>
      <c r="JF287" s="240"/>
      <c r="JG287" s="240"/>
      <c r="JH287" s="240"/>
      <c r="JI287" s="240"/>
      <c r="JJ287" s="240"/>
      <c r="JK287" s="240"/>
      <c r="JL287" s="240"/>
      <c r="JM287" s="240"/>
      <c r="JN287" s="240"/>
      <c r="JO287" s="240"/>
      <c r="JP287" s="240"/>
      <c r="JQ287" s="240"/>
      <c r="JR287" s="240"/>
      <c r="JS287" s="240"/>
      <c r="JT287" s="240"/>
      <c r="JU287" s="240"/>
      <c r="JV287" s="240"/>
      <c r="JW287" s="240"/>
      <c r="JX287" s="240"/>
      <c r="JY287" s="240"/>
      <c r="JZ287" s="240"/>
      <c r="KA287" s="240"/>
      <c r="KB287" s="240"/>
    </row>
    <row r="288" spans="152:288" x14ac:dyDescent="0.3">
      <c r="EV288" s="241"/>
      <c r="EW288" s="242"/>
      <c r="EX288" s="242"/>
      <c r="EY288" s="242"/>
      <c r="EZ288" s="242"/>
      <c r="FA288" s="242"/>
      <c r="FB288" s="242"/>
      <c r="FC288" s="242"/>
      <c r="FD288" s="242"/>
      <c r="FE288" s="242"/>
      <c r="FF288" s="242"/>
      <c r="FG288" s="242"/>
      <c r="FH288" s="242"/>
      <c r="FI288" s="242"/>
      <c r="FJ288" s="242"/>
      <c r="FK288" s="242"/>
      <c r="FL288" s="242"/>
      <c r="FM288" s="242"/>
      <c r="FN288" s="243"/>
      <c r="FO288" s="242"/>
      <c r="FP288" s="240"/>
      <c r="FR288" s="241"/>
      <c r="FS288" s="242"/>
      <c r="FT288" s="242"/>
      <c r="FU288" s="242"/>
      <c r="FV288" s="242"/>
      <c r="FW288" s="242"/>
      <c r="FX288" s="242"/>
      <c r="FY288" s="242"/>
      <c r="FZ288" s="242"/>
      <c r="GA288" s="242"/>
      <c r="GB288" s="242"/>
      <c r="GC288" s="242"/>
      <c r="GD288" s="242"/>
      <c r="GE288" s="242"/>
      <c r="GF288" s="242"/>
      <c r="GG288" s="242"/>
      <c r="GH288" s="242"/>
      <c r="GI288" s="242"/>
      <c r="GJ288" s="243"/>
      <c r="GK288" s="242"/>
      <c r="GL288" s="240"/>
      <c r="GN288" s="240"/>
      <c r="GO288" s="240"/>
      <c r="GP288" s="240"/>
      <c r="GQ288" s="240"/>
      <c r="GR288" s="240"/>
      <c r="GS288" s="240"/>
      <c r="GT288" s="240"/>
      <c r="GU288" s="240"/>
      <c r="GV288" s="240"/>
      <c r="GW288" s="240"/>
      <c r="GX288" s="240"/>
      <c r="GY288" s="240"/>
      <c r="GZ288" s="240"/>
      <c r="HA288" s="240"/>
      <c r="HB288" s="240"/>
      <c r="HC288" s="240"/>
      <c r="HD288" s="240"/>
      <c r="HE288" s="240"/>
      <c r="HF288" s="240"/>
      <c r="HG288" s="240"/>
      <c r="HH288" s="240"/>
      <c r="HJ288" s="240"/>
      <c r="HK288" s="240"/>
      <c r="HL288" s="240"/>
      <c r="HM288" s="240"/>
      <c r="HN288" s="240"/>
      <c r="HO288" s="240"/>
      <c r="HP288" s="240"/>
      <c r="HQ288" s="240"/>
      <c r="HR288" s="240"/>
      <c r="HS288" s="240"/>
      <c r="HT288" s="240"/>
      <c r="HU288" s="240"/>
      <c r="HV288" s="240"/>
      <c r="HW288" s="240"/>
      <c r="HX288" s="240"/>
      <c r="HY288" s="240"/>
      <c r="HZ288" s="240"/>
      <c r="IA288" s="240"/>
      <c r="IB288" s="240"/>
      <c r="IC288" s="240"/>
      <c r="IE288" s="240"/>
      <c r="IF288" s="240"/>
      <c r="IG288" s="240"/>
      <c r="IH288" s="240"/>
      <c r="II288" s="240"/>
      <c r="IJ288" s="240"/>
      <c r="IK288" s="240"/>
      <c r="IL288" s="240"/>
      <c r="IM288" s="240"/>
      <c r="IN288" s="240"/>
      <c r="IO288" s="240"/>
      <c r="IP288" s="240"/>
      <c r="IQ288" s="240"/>
      <c r="IR288" s="240"/>
      <c r="IS288" s="240"/>
      <c r="IT288" s="240"/>
      <c r="IU288" s="240"/>
      <c r="IV288" s="240"/>
      <c r="IW288" s="240"/>
      <c r="IX288" s="240"/>
      <c r="IY288" s="240"/>
      <c r="JA288" s="240"/>
      <c r="JB288" s="240"/>
      <c r="JC288" s="240"/>
      <c r="JD288" s="240"/>
      <c r="JE288" s="240"/>
      <c r="JF288" s="240"/>
      <c r="JG288" s="240"/>
      <c r="JH288" s="240"/>
      <c r="JI288" s="240"/>
      <c r="JJ288" s="240"/>
      <c r="JK288" s="240"/>
      <c r="JL288" s="240"/>
      <c r="JM288" s="240"/>
      <c r="JN288" s="240"/>
      <c r="JO288" s="240"/>
      <c r="JP288" s="240"/>
      <c r="JQ288" s="240"/>
      <c r="JR288" s="240"/>
      <c r="JS288" s="240"/>
      <c r="JT288" s="240"/>
      <c r="JU288" s="240"/>
      <c r="JV288" s="240"/>
      <c r="JW288" s="240"/>
      <c r="JX288" s="240"/>
      <c r="JY288" s="240"/>
      <c r="JZ288" s="240"/>
      <c r="KA288" s="240"/>
      <c r="KB288" s="240"/>
    </row>
    <row r="289" spans="152:288" x14ac:dyDescent="0.3">
      <c r="EV289" s="241"/>
      <c r="EW289" s="242"/>
      <c r="EX289" s="242"/>
      <c r="EY289" s="242"/>
      <c r="EZ289" s="242"/>
      <c r="FA289" s="242"/>
      <c r="FB289" s="242"/>
      <c r="FC289" s="242"/>
      <c r="FD289" s="242"/>
      <c r="FE289" s="242"/>
      <c r="FF289" s="242"/>
      <c r="FG289" s="242"/>
      <c r="FH289" s="242"/>
      <c r="FI289" s="242"/>
      <c r="FJ289" s="242"/>
      <c r="FK289" s="242"/>
      <c r="FL289" s="242"/>
      <c r="FM289" s="242"/>
      <c r="FN289" s="243"/>
      <c r="FO289" s="242"/>
      <c r="FP289" s="240"/>
      <c r="FR289" s="241"/>
      <c r="FS289" s="242"/>
      <c r="FT289" s="242"/>
      <c r="FU289" s="242"/>
      <c r="FV289" s="242"/>
      <c r="FW289" s="242"/>
      <c r="FX289" s="242"/>
      <c r="FY289" s="242"/>
      <c r="FZ289" s="242"/>
      <c r="GA289" s="242"/>
      <c r="GB289" s="242"/>
      <c r="GC289" s="242"/>
      <c r="GD289" s="242"/>
      <c r="GE289" s="242"/>
      <c r="GF289" s="242"/>
      <c r="GG289" s="242"/>
      <c r="GH289" s="242"/>
      <c r="GI289" s="242"/>
      <c r="GJ289" s="243"/>
      <c r="GK289" s="242"/>
      <c r="GL289" s="240"/>
      <c r="GN289" s="240"/>
      <c r="GO289" s="240"/>
      <c r="GP289" s="240"/>
      <c r="GQ289" s="240"/>
      <c r="GR289" s="240"/>
      <c r="GS289" s="240"/>
      <c r="GT289" s="240"/>
      <c r="GU289" s="240"/>
      <c r="GV289" s="240"/>
      <c r="GW289" s="240"/>
      <c r="GX289" s="240"/>
      <c r="GY289" s="240"/>
      <c r="GZ289" s="240"/>
      <c r="HA289" s="240"/>
      <c r="HB289" s="240"/>
      <c r="HC289" s="240"/>
      <c r="HD289" s="240"/>
      <c r="HE289" s="240"/>
      <c r="HF289" s="240"/>
      <c r="HG289" s="240"/>
      <c r="HH289" s="240"/>
      <c r="HJ289" s="240"/>
      <c r="HK289" s="240"/>
      <c r="HL289" s="240"/>
      <c r="HM289" s="240"/>
      <c r="HN289" s="240"/>
      <c r="HO289" s="240"/>
      <c r="HP289" s="240"/>
      <c r="HQ289" s="240"/>
      <c r="HR289" s="240"/>
      <c r="HS289" s="240"/>
      <c r="HT289" s="240"/>
      <c r="HU289" s="240"/>
      <c r="HV289" s="240"/>
      <c r="HW289" s="240"/>
      <c r="HX289" s="240"/>
      <c r="HY289" s="240"/>
      <c r="HZ289" s="240"/>
      <c r="IA289" s="240"/>
      <c r="IB289" s="240"/>
      <c r="IC289" s="240"/>
      <c r="IE289" s="240"/>
      <c r="IF289" s="240"/>
      <c r="IG289" s="240"/>
      <c r="IH289" s="240"/>
      <c r="II289" s="240"/>
      <c r="IJ289" s="240"/>
      <c r="IK289" s="240"/>
      <c r="IL289" s="240"/>
      <c r="IM289" s="240"/>
      <c r="IN289" s="240"/>
      <c r="IO289" s="240"/>
      <c r="IP289" s="240"/>
      <c r="IQ289" s="240"/>
      <c r="IR289" s="240"/>
      <c r="IS289" s="240"/>
      <c r="IT289" s="240"/>
      <c r="IU289" s="240"/>
      <c r="IV289" s="240"/>
      <c r="IW289" s="240"/>
      <c r="IX289" s="240"/>
      <c r="IY289" s="240"/>
      <c r="JA289" s="240"/>
      <c r="JB289" s="240"/>
      <c r="JC289" s="240"/>
      <c r="JD289" s="240"/>
      <c r="JE289" s="240"/>
      <c r="JF289" s="240"/>
      <c r="JG289" s="240"/>
      <c r="JH289" s="240"/>
      <c r="JI289" s="240"/>
      <c r="JJ289" s="240"/>
      <c r="JK289" s="240"/>
      <c r="JL289" s="240"/>
      <c r="JM289" s="240"/>
      <c r="JN289" s="240"/>
      <c r="JO289" s="240"/>
      <c r="JP289" s="240"/>
      <c r="JQ289" s="240"/>
      <c r="JR289" s="240"/>
      <c r="JS289" s="240"/>
      <c r="JT289" s="240"/>
      <c r="JU289" s="240"/>
      <c r="JV289" s="240"/>
      <c r="JW289" s="240"/>
      <c r="JX289" s="240"/>
      <c r="JY289" s="240"/>
      <c r="JZ289" s="240"/>
      <c r="KA289" s="240"/>
      <c r="KB289" s="240"/>
    </row>
    <row r="290" spans="152:288" x14ac:dyDescent="0.3">
      <c r="EV290" s="241"/>
      <c r="EW290" s="242"/>
      <c r="EX290" s="242"/>
      <c r="EY290" s="242"/>
      <c r="EZ290" s="242"/>
      <c r="FA290" s="242"/>
      <c r="FB290" s="242"/>
      <c r="FC290" s="242"/>
      <c r="FD290" s="242"/>
      <c r="FE290" s="242"/>
      <c r="FF290" s="242"/>
      <c r="FG290" s="242"/>
      <c r="FH290" s="242"/>
      <c r="FI290" s="242"/>
      <c r="FJ290" s="242"/>
      <c r="FK290" s="242"/>
      <c r="FL290" s="242"/>
      <c r="FM290" s="242"/>
      <c r="FN290" s="243"/>
      <c r="FO290" s="242"/>
      <c r="FP290" s="240"/>
      <c r="FR290" s="241"/>
      <c r="FS290" s="242"/>
      <c r="FT290" s="242"/>
      <c r="FU290" s="242"/>
      <c r="FV290" s="242"/>
      <c r="FW290" s="242"/>
      <c r="FX290" s="242"/>
      <c r="FY290" s="242"/>
      <c r="FZ290" s="242"/>
      <c r="GA290" s="242"/>
      <c r="GB290" s="242"/>
      <c r="GC290" s="242"/>
      <c r="GD290" s="242"/>
      <c r="GE290" s="242"/>
      <c r="GF290" s="242"/>
      <c r="GG290" s="242"/>
      <c r="GH290" s="242"/>
      <c r="GI290" s="242"/>
      <c r="GJ290" s="243"/>
      <c r="GK290" s="242"/>
      <c r="GL290" s="240"/>
      <c r="GN290" s="240"/>
      <c r="GO290" s="240"/>
      <c r="GP290" s="240"/>
      <c r="GQ290" s="240"/>
      <c r="GR290" s="240"/>
      <c r="GS290" s="240"/>
      <c r="GT290" s="240"/>
      <c r="GU290" s="240"/>
      <c r="GV290" s="240"/>
      <c r="GW290" s="240"/>
      <c r="GX290" s="240"/>
      <c r="GY290" s="240"/>
      <c r="GZ290" s="240"/>
      <c r="HA290" s="240"/>
      <c r="HB290" s="240"/>
      <c r="HC290" s="240"/>
      <c r="HD290" s="240"/>
      <c r="HE290" s="240"/>
      <c r="HF290" s="240"/>
      <c r="HG290" s="240"/>
      <c r="HH290" s="240"/>
      <c r="HJ290" s="240"/>
      <c r="HK290" s="240"/>
      <c r="HL290" s="240"/>
      <c r="HM290" s="240"/>
      <c r="HN290" s="240"/>
      <c r="HO290" s="240"/>
      <c r="HP290" s="240"/>
      <c r="HQ290" s="240"/>
      <c r="HR290" s="240"/>
      <c r="HS290" s="240"/>
      <c r="HT290" s="240"/>
      <c r="HU290" s="240"/>
      <c r="HV290" s="240"/>
      <c r="HW290" s="240"/>
      <c r="HX290" s="240"/>
      <c r="HY290" s="240"/>
      <c r="HZ290" s="240"/>
      <c r="IA290" s="240"/>
      <c r="IB290" s="240"/>
      <c r="IC290" s="240"/>
      <c r="IE290" s="240"/>
      <c r="IF290" s="240"/>
      <c r="IG290" s="240"/>
      <c r="IH290" s="240"/>
      <c r="II290" s="240"/>
      <c r="IJ290" s="240"/>
      <c r="IK290" s="240"/>
      <c r="IL290" s="240"/>
      <c r="IM290" s="240"/>
      <c r="IN290" s="240"/>
      <c r="IO290" s="240"/>
      <c r="IP290" s="240"/>
      <c r="IQ290" s="240"/>
      <c r="IR290" s="240"/>
      <c r="IS290" s="240"/>
      <c r="IT290" s="240"/>
      <c r="IU290" s="240"/>
      <c r="IV290" s="240"/>
      <c r="IW290" s="240"/>
      <c r="IX290" s="240"/>
      <c r="IY290" s="240"/>
      <c r="JA290" s="240"/>
      <c r="JB290" s="240"/>
      <c r="JC290" s="240"/>
      <c r="JD290" s="240"/>
      <c r="JE290" s="240"/>
      <c r="JF290" s="240"/>
      <c r="JG290" s="240"/>
      <c r="JH290" s="240"/>
      <c r="JI290" s="240"/>
      <c r="JJ290" s="240"/>
      <c r="JK290" s="240"/>
      <c r="JL290" s="240"/>
      <c r="JM290" s="240"/>
      <c r="JN290" s="240"/>
      <c r="JO290" s="240"/>
      <c r="JP290" s="240"/>
      <c r="JQ290" s="240"/>
      <c r="JR290" s="240"/>
      <c r="JS290" s="240"/>
      <c r="JT290" s="240"/>
      <c r="JU290" s="240"/>
      <c r="JV290" s="240"/>
      <c r="JW290" s="240"/>
      <c r="JX290" s="240"/>
      <c r="JY290" s="240"/>
      <c r="JZ290" s="240"/>
      <c r="KA290" s="240"/>
      <c r="KB290" s="240"/>
    </row>
    <row r="291" spans="152:288" x14ac:dyDescent="0.3">
      <c r="EV291" s="241"/>
      <c r="EW291" s="242"/>
      <c r="EX291" s="242"/>
      <c r="EY291" s="242"/>
      <c r="EZ291" s="242"/>
      <c r="FA291" s="242"/>
      <c r="FB291" s="242"/>
      <c r="FC291" s="242"/>
      <c r="FD291" s="242"/>
      <c r="FE291" s="242"/>
      <c r="FF291" s="242"/>
      <c r="FG291" s="242"/>
      <c r="FH291" s="242"/>
      <c r="FI291" s="242"/>
      <c r="FJ291" s="242"/>
      <c r="FK291" s="242"/>
      <c r="FL291" s="242"/>
      <c r="FM291" s="242"/>
      <c r="FN291" s="243"/>
      <c r="FO291" s="242"/>
      <c r="FP291" s="240"/>
      <c r="FR291" s="241"/>
      <c r="FS291" s="242"/>
      <c r="FT291" s="242"/>
      <c r="FU291" s="242"/>
      <c r="FV291" s="242"/>
      <c r="FW291" s="242"/>
      <c r="FX291" s="242"/>
      <c r="FY291" s="242"/>
      <c r="FZ291" s="242"/>
      <c r="GA291" s="242"/>
      <c r="GB291" s="242"/>
      <c r="GC291" s="242"/>
      <c r="GD291" s="242"/>
      <c r="GE291" s="242"/>
      <c r="GF291" s="242"/>
      <c r="GG291" s="242"/>
      <c r="GH291" s="242"/>
      <c r="GI291" s="242"/>
      <c r="GJ291" s="243"/>
      <c r="GK291" s="242"/>
      <c r="GL291" s="240"/>
      <c r="GN291" s="240"/>
      <c r="GO291" s="240"/>
      <c r="GP291" s="240"/>
      <c r="GQ291" s="240"/>
      <c r="GR291" s="240"/>
      <c r="GS291" s="240"/>
      <c r="GT291" s="240"/>
      <c r="GU291" s="240"/>
      <c r="GV291" s="240"/>
      <c r="GW291" s="240"/>
      <c r="GX291" s="240"/>
      <c r="GY291" s="240"/>
      <c r="GZ291" s="240"/>
      <c r="HA291" s="240"/>
      <c r="HB291" s="240"/>
      <c r="HC291" s="240"/>
      <c r="HD291" s="240"/>
      <c r="HE291" s="240"/>
      <c r="HF291" s="240"/>
      <c r="HG291" s="240"/>
      <c r="HH291" s="240"/>
      <c r="HJ291" s="240"/>
      <c r="HK291" s="240"/>
      <c r="HL291" s="240"/>
      <c r="HM291" s="240"/>
      <c r="HN291" s="240"/>
      <c r="HO291" s="240"/>
      <c r="HP291" s="240"/>
      <c r="HQ291" s="240"/>
      <c r="HR291" s="240"/>
      <c r="HS291" s="240"/>
      <c r="HT291" s="240"/>
      <c r="HU291" s="240"/>
      <c r="HV291" s="240"/>
      <c r="HW291" s="240"/>
      <c r="HX291" s="240"/>
      <c r="HY291" s="240"/>
      <c r="HZ291" s="240"/>
      <c r="IA291" s="240"/>
      <c r="IB291" s="240"/>
      <c r="IC291" s="240"/>
      <c r="IE291" s="240"/>
      <c r="IF291" s="240"/>
      <c r="IG291" s="240"/>
      <c r="IH291" s="240"/>
      <c r="II291" s="240"/>
      <c r="IJ291" s="240"/>
      <c r="IK291" s="240"/>
      <c r="IL291" s="240"/>
      <c r="IM291" s="240"/>
      <c r="IN291" s="240"/>
      <c r="IO291" s="240"/>
      <c r="IP291" s="240"/>
      <c r="IQ291" s="240"/>
      <c r="IR291" s="240"/>
      <c r="IS291" s="240"/>
      <c r="IT291" s="240"/>
      <c r="IU291" s="240"/>
      <c r="IV291" s="240"/>
      <c r="IW291" s="240"/>
      <c r="IX291" s="240"/>
      <c r="IY291" s="240"/>
      <c r="JA291" s="240"/>
      <c r="JB291" s="240"/>
      <c r="JC291" s="240"/>
      <c r="JD291" s="240"/>
      <c r="JE291" s="240"/>
      <c r="JF291" s="240"/>
      <c r="JG291" s="240"/>
      <c r="JH291" s="240"/>
      <c r="JI291" s="240"/>
      <c r="JJ291" s="240"/>
      <c r="JK291" s="240"/>
      <c r="JL291" s="240"/>
      <c r="JM291" s="240"/>
      <c r="JN291" s="240"/>
      <c r="JO291" s="240"/>
      <c r="JP291" s="240"/>
      <c r="JQ291" s="240"/>
      <c r="JR291" s="240"/>
      <c r="JS291" s="240"/>
      <c r="JT291" s="240"/>
      <c r="JU291" s="240"/>
      <c r="JV291" s="240"/>
      <c r="JW291" s="240"/>
      <c r="JX291" s="240"/>
      <c r="JY291" s="240"/>
      <c r="JZ291" s="240"/>
      <c r="KA291" s="240"/>
      <c r="KB291" s="240"/>
    </row>
    <row r="292" spans="152:288" x14ac:dyDescent="0.3">
      <c r="EV292" s="241"/>
      <c r="EW292" s="242"/>
      <c r="EX292" s="242"/>
      <c r="EY292" s="242"/>
      <c r="EZ292" s="242"/>
      <c r="FA292" s="242"/>
      <c r="FB292" s="242"/>
      <c r="FC292" s="242"/>
      <c r="FD292" s="242"/>
      <c r="FE292" s="242"/>
      <c r="FF292" s="242"/>
      <c r="FG292" s="242"/>
      <c r="FH292" s="242"/>
      <c r="FI292" s="242"/>
      <c r="FJ292" s="242"/>
      <c r="FK292" s="242"/>
      <c r="FL292" s="242"/>
      <c r="FM292" s="242"/>
      <c r="FN292" s="243"/>
      <c r="FO292" s="242"/>
      <c r="FP292" s="240"/>
      <c r="FR292" s="241"/>
      <c r="FS292" s="242"/>
      <c r="FT292" s="242"/>
      <c r="FU292" s="242"/>
      <c r="FV292" s="242"/>
      <c r="FW292" s="242"/>
      <c r="FX292" s="242"/>
      <c r="FY292" s="242"/>
      <c r="FZ292" s="242"/>
      <c r="GA292" s="242"/>
      <c r="GB292" s="242"/>
      <c r="GC292" s="242"/>
      <c r="GD292" s="242"/>
      <c r="GE292" s="242"/>
      <c r="GF292" s="242"/>
      <c r="GG292" s="242"/>
      <c r="GH292" s="242"/>
      <c r="GI292" s="242"/>
      <c r="GJ292" s="243"/>
      <c r="GK292" s="242"/>
      <c r="GL292" s="240"/>
      <c r="GN292" s="240"/>
      <c r="GO292" s="240"/>
      <c r="GP292" s="240"/>
      <c r="GQ292" s="240"/>
      <c r="GR292" s="240"/>
      <c r="GS292" s="240"/>
      <c r="GT292" s="240"/>
      <c r="GU292" s="240"/>
      <c r="GV292" s="240"/>
      <c r="GW292" s="240"/>
      <c r="GX292" s="240"/>
      <c r="GY292" s="240"/>
      <c r="GZ292" s="240"/>
      <c r="HA292" s="240"/>
      <c r="HB292" s="240"/>
      <c r="HC292" s="240"/>
      <c r="HD292" s="240"/>
      <c r="HE292" s="240"/>
      <c r="HF292" s="240"/>
      <c r="HG292" s="240"/>
      <c r="HH292" s="240"/>
      <c r="HJ292" s="240"/>
      <c r="HK292" s="240"/>
      <c r="HL292" s="240"/>
      <c r="HM292" s="240"/>
      <c r="HN292" s="240"/>
      <c r="HO292" s="240"/>
      <c r="HP292" s="240"/>
      <c r="HQ292" s="240"/>
      <c r="HR292" s="240"/>
      <c r="HS292" s="240"/>
      <c r="HT292" s="240"/>
      <c r="HU292" s="240"/>
      <c r="HV292" s="240"/>
      <c r="HW292" s="240"/>
      <c r="HX292" s="240"/>
      <c r="HY292" s="240"/>
      <c r="HZ292" s="240"/>
      <c r="IA292" s="240"/>
      <c r="IB292" s="240"/>
      <c r="IC292" s="240"/>
      <c r="IE292" s="240"/>
      <c r="IF292" s="240"/>
      <c r="IG292" s="240"/>
      <c r="IH292" s="240"/>
      <c r="II292" s="240"/>
      <c r="IJ292" s="240"/>
      <c r="IK292" s="240"/>
      <c r="IL292" s="240"/>
      <c r="IM292" s="240"/>
      <c r="IN292" s="240"/>
      <c r="IO292" s="240"/>
      <c r="IP292" s="240"/>
      <c r="IQ292" s="240"/>
      <c r="IR292" s="240"/>
      <c r="IS292" s="240"/>
      <c r="IT292" s="240"/>
      <c r="IU292" s="240"/>
      <c r="IV292" s="240"/>
      <c r="IW292" s="240"/>
      <c r="IX292" s="240"/>
      <c r="IY292" s="240"/>
      <c r="JA292" s="240"/>
      <c r="JB292" s="240"/>
      <c r="JC292" s="240"/>
      <c r="JD292" s="240"/>
      <c r="JE292" s="240"/>
      <c r="JF292" s="240"/>
      <c r="JG292" s="240"/>
      <c r="JH292" s="240"/>
      <c r="JI292" s="240"/>
      <c r="JJ292" s="240"/>
      <c r="JK292" s="240"/>
      <c r="JL292" s="240"/>
      <c r="JM292" s="240"/>
      <c r="JN292" s="240"/>
      <c r="JO292" s="240"/>
      <c r="JP292" s="240"/>
      <c r="JQ292" s="240"/>
      <c r="JR292" s="240"/>
      <c r="JS292" s="240"/>
      <c r="JT292" s="240"/>
      <c r="JU292" s="240"/>
      <c r="JV292" s="240"/>
      <c r="JW292" s="240"/>
      <c r="JX292" s="240"/>
      <c r="JY292" s="240"/>
      <c r="JZ292" s="240"/>
      <c r="KA292" s="240"/>
      <c r="KB292" s="240"/>
    </row>
    <row r="293" spans="152:288" x14ac:dyDescent="0.3">
      <c r="EV293" s="241"/>
      <c r="EW293" s="242"/>
      <c r="EX293" s="242"/>
      <c r="EY293" s="242"/>
      <c r="EZ293" s="242"/>
      <c r="FA293" s="242"/>
      <c r="FB293" s="242"/>
      <c r="FC293" s="242"/>
      <c r="FD293" s="242"/>
      <c r="FE293" s="242"/>
      <c r="FF293" s="242"/>
      <c r="FG293" s="242"/>
      <c r="FH293" s="242"/>
      <c r="FI293" s="242"/>
      <c r="FJ293" s="242"/>
      <c r="FK293" s="242"/>
      <c r="FL293" s="242"/>
      <c r="FM293" s="242"/>
      <c r="FN293" s="243"/>
      <c r="FO293" s="242"/>
      <c r="FP293" s="240"/>
      <c r="FR293" s="241"/>
      <c r="FS293" s="242"/>
      <c r="FT293" s="242"/>
      <c r="FU293" s="242"/>
      <c r="FV293" s="242"/>
      <c r="FW293" s="242"/>
      <c r="FX293" s="242"/>
      <c r="FY293" s="242"/>
      <c r="FZ293" s="242"/>
      <c r="GA293" s="242"/>
      <c r="GB293" s="242"/>
      <c r="GC293" s="242"/>
      <c r="GD293" s="242"/>
      <c r="GE293" s="242"/>
      <c r="GF293" s="242"/>
      <c r="GG293" s="242"/>
      <c r="GH293" s="242"/>
      <c r="GI293" s="242"/>
      <c r="GJ293" s="243"/>
      <c r="GK293" s="242"/>
      <c r="GL293" s="240"/>
      <c r="GN293" s="240"/>
      <c r="GO293" s="240"/>
      <c r="GP293" s="240"/>
      <c r="GQ293" s="240"/>
      <c r="GR293" s="240"/>
      <c r="GS293" s="240"/>
      <c r="GT293" s="240"/>
      <c r="GU293" s="240"/>
      <c r="GV293" s="240"/>
      <c r="GW293" s="240"/>
      <c r="GX293" s="240"/>
      <c r="GY293" s="240"/>
      <c r="GZ293" s="240"/>
      <c r="HA293" s="240"/>
      <c r="HB293" s="240"/>
      <c r="HC293" s="240"/>
      <c r="HD293" s="240"/>
      <c r="HE293" s="240"/>
      <c r="HF293" s="240"/>
      <c r="HG293" s="240"/>
      <c r="HH293" s="240"/>
      <c r="HJ293" s="240"/>
      <c r="HK293" s="240"/>
      <c r="HL293" s="240"/>
      <c r="HM293" s="240"/>
      <c r="HN293" s="240"/>
      <c r="HO293" s="240"/>
      <c r="HP293" s="240"/>
      <c r="HQ293" s="240"/>
      <c r="HR293" s="240"/>
      <c r="HS293" s="240"/>
      <c r="HT293" s="240"/>
      <c r="HU293" s="240"/>
      <c r="HV293" s="240"/>
      <c r="HW293" s="240"/>
      <c r="HX293" s="240"/>
      <c r="HY293" s="240"/>
      <c r="HZ293" s="240"/>
      <c r="IA293" s="240"/>
      <c r="IB293" s="240"/>
      <c r="IC293" s="240"/>
      <c r="IE293" s="240"/>
      <c r="IF293" s="240"/>
      <c r="IG293" s="240"/>
      <c r="IH293" s="240"/>
      <c r="II293" s="240"/>
      <c r="IJ293" s="240"/>
      <c r="IK293" s="240"/>
      <c r="IL293" s="240"/>
      <c r="IM293" s="240"/>
      <c r="IN293" s="240"/>
      <c r="IO293" s="240"/>
      <c r="IP293" s="240"/>
      <c r="IQ293" s="240"/>
      <c r="IR293" s="240"/>
      <c r="IS293" s="240"/>
      <c r="IT293" s="240"/>
      <c r="IU293" s="240"/>
      <c r="IV293" s="240"/>
      <c r="IW293" s="240"/>
      <c r="IX293" s="240"/>
      <c r="IY293" s="240"/>
      <c r="JA293" s="240"/>
      <c r="JB293" s="240"/>
      <c r="JC293" s="240"/>
      <c r="JD293" s="240"/>
      <c r="JE293" s="240"/>
      <c r="JF293" s="240"/>
      <c r="JG293" s="240"/>
      <c r="JH293" s="240"/>
      <c r="JI293" s="240"/>
      <c r="JJ293" s="240"/>
      <c r="JK293" s="240"/>
      <c r="JL293" s="240"/>
      <c r="JM293" s="240"/>
      <c r="JN293" s="240"/>
      <c r="JO293" s="240"/>
      <c r="JP293" s="240"/>
      <c r="JQ293" s="240"/>
      <c r="JR293" s="240"/>
      <c r="JS293" s="240"/>
      <c r="JT293" s="240"/>
      <c r="JU293" s="240"/>
      <c r="JV293" s="240"/>
      <c r="JW293" s="240"/>
      <c r="JX293" s="240"/>
      <c r="JY293" s="240"/>
      <c r="JZ293" s="240"/>
      <c r="KA293" s="240"/>
      <c r="KB293" s="240"/>
    </row>
    <row r="294" spans="152:288" x14ac:dyDescent="0.3">
      <c r="EV294" s="241"/>
      <c r="EW294" s="242"/>
      <c r="EX294" s="242"/>
      <c r="EY294" s="242"/>
      <c r="EZ294" s="242"/>
      <c r="FA294" s="242"/>
      <c r="FB294" s="242"/>
      <c r="FC294" s="242"/>
      <c r="FD294" s="242"/>
      <c r="FE294" s="242"/>
      <c r="FF294" s="242"/>
      <c r="FG294" s="242"/>
      <c r="FH294" s="242"/>
      <c r="FI294" s="242"/>
      <c r="FJ294" s="242"/>
      <c r="FK294" s="242"/>
      <c r="FL294" s="242"/>
      <c r="FM294" s="242"/>
      <c r="FN294" s="243"/>
      <c r="FO294" s="242"/>
      <c r="FP294" s="240"/>
      <c r="FR294" s="241"/>
      <c r="FS294" s="242"/>
      <c r="FT294" s="242"/>
      <c r="FU294" s="242"/>
      <c r="FV294" s="242"/>
      <c r="FW294" s="242"/>
      <c r="FX294" s="242"/>
      <c r="FY294" s="242"/>
      <c r="FZ294" s="242"/>
      <c r="GA294" s="242"/>
      <c r="GB294" s="242"/>
      <c r="GC294" s="242"/>
      <c r="GD294" s="242"/>
      <c r="GE294" s="242"/>
      <c r="GF294" s="242"/>
      <c r="GG294" s="242"/>
      <c r="GH294" s="242"/>
      <c r="GI294" s="242"/>
      <c r="GJ294" s="243"/>
      <c r="GK294" s="242"/>
      <c r="GL294" s="240"/>
      <c r="GN294" s="240"/>
      <c r="GO294" s="240"/>
      <c r="GP294" s="240"/>
      <c r="GQ294" s="240"/>
      <c r="GR294" s="240"/>
      <c r="GS294" s="240"/>
      <c r="GT294" s="240"/>
      <c r="GU294" s="240"/>
      <c r="GV294" s="240"/>
      <c r="GW294" s="240"/>
      <c r="GX294" s="240"/>
      <c r="GY294" s="240"/>
      <c r="GZ294" s="240"/>
      <c r="HA294" s="240"/>
      <c r="HB294" s="240"/>
      <c r="HC294" s="240"/>
      <c r="HD294" s="240"/>
      <c r="HE294" s="240"/>
      <c r="HF294" s="240"/>
      <c r="HG294" s="240"/>
      <c r="HH294" s="240"/>
      <c r="HJ294" s="240"/>
      <c r="HK294" s="240"/>
      <c r="HL294" s="240"/>
      <c r="HM294" s="240"/>
      <c r="HN294" s="240"/>
      <c r="HO294" s="240"/>
      <c r="HP294" s="240"/>
      <c r="HQ294" s="240"/>
      <c r="HR294" s="240"/>
      <c r="HS294" s="240"/>
      <c r="HT294" s="240"/>
      <c r="HU294" s="240"/>
      <c r="HV294" s="240"/>
      <c r="HW294" s="240"/>
      <c r="HX294" s="240"/>
      <c r="HY294" s="240"/>
      <c r="HZ294" s="240"/>
      <c r="IA294" s="240"/>
      <c r="IB294" s="240"/>
      <c r="IC294" s="240"/>
      <c r="IE294" s="240"/>
      <c r="IF294" s="240"/>
      <c r="IG294" s="240"/>
      <c r="IH294" s="240"/>
      <c r="II294" s="240"/>
      <c r="IJ294" s="240"/>
      <c r="IK294" s="240"/>
      <c r="IL294" s="240"/>
      <c r="IM294" s="240"/>
      <c r="IN294" s="240"/>
      <c r="IO294" s="240"/>
      <c r="IP294" s="240"/>
      <c r="IQ294" s="240"/>
      <c r="IR294" s="240"/>
      <c r="IS294" s="240"/>
      <c r="IT294" s="240"/>
      <c r="IU294" s="240"/>
      <c r="IV294" s="240"/>
      <c r="IW294" s="240"/>
      <c r="IX294" s="240"/>
      <c r="IY294" s="240"/>
      <c r="JA294" s="240"/>
      <c r="JB294" s="240"/>
      <c r="JC294" s="240"/>
      <c r="JD294" s="240"/>
      <c r="JE294" s="240"/>
      <c r="JF294" s="240"/>
      <c r="JG294" s="240"/>
      <c r="JH294" s="240"/>
      <c r="JI294" s="240"/>
      <c r="JJ294" s="240"/>
      <c r="JK294" s="240"/>
      <c r="JL294" s="240"/>
      <c r="JM294" s="240"/>
      <c r="JN294" s="240"/>
      <c r="JO294" s="240"/>
      <c r="JP294" s="240"/>
      <c r="JQ294" s="240"/>
      <c r="JR294" s="240"/>
      <c r="JS294" s="240"/>
      <c r="JT294" s="240"/>
      <c r="JU294" s="240"/>
      <c r="JV294" s="240"/>
      <c r="JW294" s="240"/>
      <c r="JX294" s="240"/>
      <c r="JY294" s="240"/>
      <c r="JZ294" s="240"/>
      <c r="KA294" s="240"/>
      <c r="KB294" s="240"/>
    </row>
    <row r="295" spans="152:288" x14ac:dyDescent="0.3">
      <c r="EV295" s="241"/>
      <c r="EW295" s="242"/>
      <c r="EX295" s="242"/>
      <c r="EY295" s="242"/>
      <c r="EZ295" s="242"/>
      <c r="FA295" s="242"/>
      <c r="FB295" s="242"/>
      <c r="FC295" s="242"/>
      <c r="FD295" s="242"/>
      <c r="FE295" s="242"/>
      <c r="FF295" s="242"/>
      <c r="FG295" s="242"/>
      <c r="FH295" s="242"/>
      <c r="FI295" s="242"/>
      <c r="FJ295" s="242"/>
      <c r="FK295" s="242"/>
      <c r="FL295" s="242"/>
      <c r="FM295" s="242"/>
      <c r="FN295" s="243"/>
      <c r="FO295" s="242"/>
      <c r="FP295" s="240"/>
      <c r="FR295" s="241"/>
      <c r="FS295" s="242"/>
      <c r="FT295" s="242"/>
      <c r="FU295" s="242"/>
      <c r="FV295" s="242"/>
      <c r="FW295" s="242"/>
      <c r="FX295" s="242"/>
      <c r="FY295" s="242"/>
      <c r="FZ295" s="242"/>
      <c r="GA295" s="242"/>
      <c r="GB295" s="242"/>
      <c r="GC295" s="242"/>
      <c r="GD295" s="242"/>
      <c r="GE295" s="242"/>
      <c r="GF295" s="242"/>
      <c r="GG295" s="242"/>
      <c r="GH295" s="242"/>
      <c r="GI295" s="242"/>
      <c r="GJ295" s="243"/>
      <c r="GK295" s="242"/>
      <c r="GL295" s="240"/>
      <c r="GN295" s="240"/>
      <c r="GO295" s="240"/>
      <c r="GP295" s="240"/>
      <c r="GQ295" s="240"/>
      <c r="GR295" s="240"/>
      <c r="GS295" s="240"/>
      <c r="GT295" s="240"/>
      <c r="GU295" s="240"/>
      <c r="GV295" s="240"/>
      <c r="GW295" s="240"/>
      <c r="GX295" s="240"/>
      <c r="GY295" s="240"/>
      <c r="GZ295" s="240"/>
      <c r="HA295" s="240"/>
      <c r="HB295" s="240"/>
      <c r="HC295" s="240"/>
      <c r="HD295" s="240"/>
      <c r="HE295" s="240"/>
      <c r="HF295" s="240"/>
      <c r="HG295" s="240"/>
      <c r="HH295" s="240"/>
      <c r="HJ295" s="240"/>
      <c r="HK295" s="240"/>
      <c r="HL295" s="240"/>
      <c r="HM295" s="240"/>
      <c r="HN295" s="240"/>
      <c r="HO295" s="240"/>
      <c r="HP295" s="240"/>
      <c r="HQ295" s="240"/>
      <c r="HR295" s="240"/>
      <c r="HS295" s="240"/>
      <c r="HT295" s="240"/>
      <c r="HU295" s="240"/>
      <c r="HV295" s="240"/>
      <c r="HW295" s="240"/>
      <c r="HX295" s="240"/>
      <c r="HY295" s="240"/>
      <c r="HZ295" s="240"/>
      <c r="IA295" s="240"/>
      <c r="IB295" s="240"/>
      <c r="IC295" s="240"/>
      <c r="IE295" s="240"/>
      <c r="IF295" s="240"/>
      <c r="IG295" s="240"/>
      <c r="IH295" s="240"/>
      <c r="II295" s="240"/>
      <c r="IJ295" s="240"/>
      <c r="IK295" s="240"/>
      <c r="IL295" s="240"/>
      <c r="IM295" s="240"/>
      <c r="IN295" s="240"/>
      <c r="IO295" s="240"/>
      <c r="IP295" s="240"/>
      <c r="IQ295" s="240"/>
      <c r="IR295" s="240"/>
      <c r="IS295" s="240"/>
      <c r="IT295" s="240"/>
      <c r="IU295" s="240"/>
      <c r="IV295" s="240"/>
      <c r="IW295" s="240"/>
      <c r="IX295" s="240"/>
      <c r="IY295" s="240"/>
      <c r="JA295" s="240"/>
      <c r="JB295" s="240"/>
      <c r="JC295" s="240"/>
      <c r="JD295" s="240"/>
      <c r="JE295" s="240"/>
      <c r="JF295" s="240"/>
      <c r="JG295" s="240"/>
      <c r="JH295" s="240"/>
      <c r="JI295" s="240"/>
      <c r="JJ295" s="240"/>
      <c r="JK295" s="240"/>
      <c r="JL295" s="240"/>
      <c r="JM295" s="240"/>
      <c r="JN295" s="240"/>
      <c r="JO295" s="240"/>
      <c r="JP295" s="240"/>
      <c r="JQ295" s="240"/>
      <c r="JR295" s="240"/>
      <c r="JS295" s="240"/>
      <c r="JT295" s="240"/>
      <c r="JU295" s="240"/>
      <c r="JV295" s="240"/>
      <c r="JW295" s="240"/>
      <c r="JX295" s="240"/>
      <c r="JY295" s="240"/>
      <c r="JZ295" s="240"/>
      <c r="KA295" s="240"/>
      <c r="KB295" s="240"/>
    </row>
    <row r="296" spans="152:288" x14ac:dyDescent="0.3">
      <c r="EV296" s="241"/>
      <c r="EW296" s="242"/>
      <c r="EX296" s="242"/>
      <c r="EY296" s="242"/>
      <c r="EZ296" s="242"/>
      <c r="FA296" s="242"/>
      <c r="FB296" s="242"/>
      <c r="FC296" s="242"/>
      <c r="FD296" s="242"/>
      <c r="FE296" s="242"/>
      <c r="FF296" s="242"/>
      <c r="FG296" s="242"/>
      <c r="FH296" s="242"/>
      <c r="FI296" s="242"/>
      <c r="FJ296" s="242"/>
      <c r="FK296" s="242"/>
      <c r="FL296" s="242"/>
      <c r="FM296" s="242"/>
      <c r="FN296" s="243"/>
      <c r="FO296" s="242"/>
      <c r="FP296" s="240"/>
      <c r="FR296" s="241"/>
      <c r="FS296" s="242"/>
      <c r="FT296" s="242"/>
      <c r="FU296" s="242"/>
      <c r="FV296" s="242"/>
      <c r="FW296" s="242"/>
      <c r="FX296" s="242"/>
      <c r="FY296" s="242"/>
      <c r="FZ296" s="242"/>
      <c r="GA296" s="242"/>
      <c r="GB296" s="242"/>
      <c r="GC296" s="242"/>
      <c r="GD296" s="242"/>
      <c r="GE296" s="242"/>
      <c r="GF296" s="242"/>
      <c r="GG296" s="242"/>
      <c r="GH296" s="242"/>
      <c r="GI296" s="242"/>
      <c r="GJ296" s="243"/>
      <c r="GK296" s="242"/>
      <c r="GL296" s="240"/>
      <c r="GN296" s="240"/>
      <c r="GO296" s="240"/>
      <c r="GP296" s="240"/>
      <c r="GQ296" s="240"/>
      <c r="GR296" s="240"/>
      <c r="GS296" s="240"/>
      <c r="GT296" s="240"/>
      <c r="GU296" s="240"/>
      <c r="GV296" s="240"/>
      <c r="GW296" s="240"/>
      <c r="GX296" s="240"/>
      <c r="GY296" s="240"/>
      <c r="GZ296" s="240"/>
      <c r="HA296" s="240"/>
      <c r="HB296" s="240"/>
      <c r="HC296" s="240"/>
      <c r="HD296" s="240"/>
      <c r="HE296" s="240"/>
      <c r="HF296" s="240"/>
      <c r="HG296" s="240"/>
      <c r="HH296" s="240"/>
      <c r="HJ296" s="240"/>
      <c r="HK296" s="240"/>
      <c r="HL296" s="240"/>
      <c r="HM296" s="240"/>
      <c r="HN296" s="240"/>
      <c r="HO296" s="240"/>
      <c r="HP296" s="240"/>
      <c r="HQ296" s="240"/>
      <c r="HR296" s="240"/>
      <c r="HS296" s="240"/>
      <c r="HT296" s="240"/>
      <c r="HU296" s="240"/>
      <c r="HV296" s="240"/>
      <c r="HW296" s="240"/>
      <c r="HX296" s="240"/>
      <c r="HY296" s="240"/>
      <c r="HZ296" s="240"/>
      <c r="IA296" s="240"/>
      <c r="IB296" s="240"/>
      <c r="IC296" s="240"/>
      <c r="IE296" s="240"/>
      <c r="IF296" s="240"/>
      <c r="IG296" s="240"/>
      <c r="IH296" s="240"/>
      <c r="II296" s="240"/>
      <c r="IJ296" s="240"/>
      <c r="IK296" s="240"/>
      <c r="IL296" s="240"/>
      <c r="IM296" s="240"/>
      <c r="IN296" s="240"/>
      <c r="IO296" s="240"/>
      <c r="IP296" s="240"/>
      <c r="IQ296" s="240"/>
      <c r="IR296" s="240"/>
      <c r="IS296" s="240"/>
      <c r="IT296" s="240"/>
      <c r="IU296" s="240"/>
      <c r="IV296" s="240"/>
      <c r="IW296" s="240"/>
      <c r="IX296" s="240"/>
      <c r="IY296" s="240"/>
      <c r="JA296" s="240"/>
      <c r="JB296" s="240"/>
      <c r="JC296" s="240"/>
      <c r="JD296" s="240"/>
      <c r="JE296" s="240"/>
      <c r="JF296" s="240"/>
      <c r="JG296" s="240"/>
      <c r="JH296" s="240"/>
      <c r="JI296" s="240"/>
      <c r="JJ296" s="240"/>
      <c r="JK296" s="240"/>
      <c r="JL296" s="240"/>
      <c r="JM296" s="240"/>
      <c r="JN296" s="240"/>
      <c r="JO296" s="240"/>
      <c r="JP296" s="240"/>
      <c r="JQ296" s="240"/>
      <c r="JR296" s="240"/>
      <c r="JS296" s="240"/>
      <c r="JT296" s="240"/>
      <c r="JU296" s="240"/>
      <c r="JV296" s="240"/>
      <c r="JW296" s="240"/>
      <c r="JX296" s="240"/>
      <c r="JY296" s="240"/>
      <c r="JZ296" s="240"/>
      <c r="KA296" s="240"/>
      <c r="KB296" s="240"/>
    </row>
    <row r="297" spans="152:288" x14ac:dyDescent="0.3">
      <c r="EV297" s="241"/>
      <c r="EW297" s="242"/>
      <c r="EX297" s="242"/>
      <c r="EY297" s="242"/>
      <c r="EZ297" s="242"/>
      <c r="FA297" s="242"/>
      <c r="FB297" s="242"/>
      <c r="FC297" s="242"/>
      <c r="FD297" s="242"/>
      <c r="FE297" s="242"/>
      <c r="FF297" s="242"/>
      <c r="FG297" s="242"/>
      <c r="FH297" s="242"/>
      <c r="FI297" s="242"/>
      <c r="FJ297" s="242"/>
      <c r="FK297" s="242"/>
      <c r="FL297" s="242"/>
      <c r="FM297" s="242"/>
      <c r="FN297" s="243"/>
      <c r="FO297" s="242"/>
      <c r="FP297" s="240"/>
      <c r="FR297" s="241"/>
      <c r="FS297" s="242"/>
      <c r="FT297" s="242"/>
      <c r="FU297" s="242"/>
      <c r="FV297" s="242"/>
      <c r="FW297" s="242"/>
      <c r="FX297" s="242"/>
      <c r="FY297" s="242"/>
      <c r="FZ297" s="242"/>
      <c r="GA297" s="242"/>
      <c r="GB297" s="242"/>
      <c r="GC297" s="242"/>
      <c r="GD297" s="242"/>
      <c r="GE297" s="242"/>
      <c r="GF297" s="242"/>
      <c r="GG297" s="242"/>
      <c r="GH297" s="242"/>
      <c r="GI297" s="242"/>
      <c r="GJ297" s="243"/>
      <c r="GK297" s="242"/>
      <c r="GL297" s="240"/>
      <c r="GN297" s="240"/>
      <c r="GO297" s="240"/>
      <c r="GP297" s="240"/>
      <c r="GQ297" s="240"/>
      <c r="GR297" s="240"/>
      <c r="GS297" s="240"/>
      <c r="GT297" s="240"/>
      <c r="GU297" s="240"/>
      <c r="GV297" s="240"/>
      <c r="GW297" s="240"/>
      <c r="GX297" s="240"/>
      <c r="GY297" s="240"/>
      <c r="GZ297" s="240"/>
      <c r="HA297" s="240"/>
      <c r="HB297" s="240"/>
      <c r="HC297" s="240"/>
      <c r="HD297" s="240"/>
      <c r="HE297" s="240"/>
      <c r="HF297" s="240"/>
      <c r="HG297" s="240"/>
      <c r="HH297" s="240"/>
      <c r="HJ297" s="240"/>
      <c r="HK297" s="240"/>
      <c r="HL297" s="240"/>
      <c r="HM297" s="240"/>
      <c r="HN297" s="240"/>
      <c r="HO297" s="240"/>
      <c r="HP297" s="240"/>
      <c r="HQ297" s="240"/>
      <c r="HR297" s="240"/>
      <c r="HS297" s="240"/>
      <c r="HT297" s="240"/>
      <c r="HU297" s="240"/>
      <c r="HV297" s="240"/>
      <c r="HW297" s="240"/>
      <c r="HX297" s="240"/>
      <c r="HY297" s="240"/>
      <c r="HZ297" s="240"/>
      <c r="IA297" s="240"/>
      <c r="IB297" s="240"/>
      <c r="IC297" s="240"/>
      <c r="IE297" s="240"/>
      <c r="IF297" s="240"/>
      <c r="IG297" s="240"/>
      <c r="IH297" s="240"/>
      <c r="II297" s="240"/>
      <c r="IJ297" s="240"/>
      <c r="IK297" s="240"/>
      <c r="IL297" s="240"/>
      <c r="IM297" s="240"/>
      <c r="IN297" s="240"/>
      <c r="IO297" s="240"/>
      <c r="IP297" s="240"/>
      <c r="IQ297" s="240"/>
      <c r="IR297" s="240"/>
      <c r="IS297" s="240"/>
      <c r="IT297" s="240"/>
      <c r="IU297" s="240"/>
      <c r="IV297" s="240"/>
      <c r="IW297" s="240"/>
      <c r="IX297" s="240"/>
      <c r="IY297" s="240"/>
      <c r="JA297" s="240"/>
      <c r="JB297" s="240"/>
      <c r="JC297" s="240"/>
      <c r="JD297" s="240"/>
      <c r="JE297" s="240"/>
      <c r="JF297" s="240"/>
      <c r="JG297" s="240"/>
      <c r="JH297" s="240"/>
      <c r="JI297" s="240"/>
      <c r="JJ297" s="240"/>
      <c r="JK297" s="240"/>
      <c r="JL297" s="240"/>
      <c r="JM297" s="240"/>
      <c r="JN297" s="240"/>
      <c r="JO297" s="240"/>
      <c r="JP297" s="240"/>
      <c r="JQ297" s="240"/>
      <c r="JR297" s="240"/>
      <c r="JS297" s="240"/>
      <c r="JT297" s="240"/>
      <c r="JU297" s="240"/>
      <c r="JV297" s="240"/>
      <c r="JW297" s="240"/>
      <c r="JX297" s="240"/>
      <c r="JY297" s="240"/>
      <c r="JZ297" s="240"/>
      <c r="KA297" s="240"/>
      <c r="KB297" s="240"/>
    </row>
    <row r="298" spans="152:288" x14ac:dyDescent="0.3">
      <c r="EV298" s="241"/>
      <c r="EW298" s="242"/>
      <c r="EX298" s="242"/>
      <c r="EY298" s="242"/>
      <c r="EZ298" s="242"/>
      <c r="FA298" s="242"/>
      <c r="FB298" s="242"/>
      <c r="FC298" s="242"/>
      <c r="FD298" s="242"/>
      <c r="FE298" s="242"/>
      <c r="FF298" s="242"/>
      <c r="FG298" s="242"/>
      <c r="FH298" s="242"/>
      <c r="FI298" s="242"/>
      <c r="FJ298" s="242"/>
      <c r="FK298" s="242"/>
      <c r="FL298" s="242"/>
      <c r="FM298" s="242"/>
      <c r="FN298" s="243"/>
      <c r="FO298" s="242"/>
      <c r="FP298" s="240"/>
      <c r="FR298" s="241"/>
      <c r="FS298" s="242"/>
      <c r="FT298" s="242"/>
      <c r="FU298" s="242"/>
      <c r="FV298" s="242"/>
      <c r="FW298" s="242"/>
      <c r="FX298" s="242"/>
      <c r="FY298" s="242"/>
      <c r="FZ298" s="242"/>
      <c r="GA298" s="242"/>
      <c r="GB298" s="242"/>
      <c r="GC298" s="242"/>
      <c r="GD298" s="242"/>
      <c r="GE298" s="242"/>
      <c r="GF298" s="242"/>
      <c r="GG298" s="242"/>
      <c r="GH298" s="242"/>
      <c r="GI298" s="242"/>
      <c r="GJ298" s="243"/>
      <c r="GK298" s="242"/>
      <c r="GL298" s="240"/>
      <c r="GN298" s="240"/>
      <c r="GO298" s="240"/>
      <c r="GP298" s="240"/>
      <c r="GQ298" s="240"/>
      <c r="GR298" s="240"/>
      <c r="GS298" s="240"/>
      <c r="GT298" s="240"/>
      <c r="GU298" s="240"/>
      <c r="GV298" s="240"/>
      <c r="GW298" s="240"/>
      <c r="GX298" s="240"/>
      <c r="GY298" s="240"/>
      <c r="GZ298" s="240"/>
      <c r="HA298" s="240"/>
      <c r="HB298" s="240"/>
      <c r="HC298" s="240"/>
      <c r="HD298" s="240"/>
      <c r="HE298" s="240"/>
      <c r="HF298" s="240"/>
      <c r="HG298" s="240"/>
      <c r="HH298" s="240"/>
      <c r="HJ298" s="240"/>
      <c r="HK298" s="240"/>
      <c r="HL298" s="240"/>
      <c r="HM298" s="240"/>
      <c r="HN298" s="240"/>
      <c r="HO298" s="240"/>
      <c r="HP298" s="240"/>
      <c r="HQ298" s="240"/>
      <c r="HR298" s="240"/>
      <c r="HS298" s="240"/>
      <c r="HT298" s="240"/>
      <c r="HU298" s="240"/>
      <c r="HV298" s="240"/>
      <c r="HW298" s="240"/>
      <c r="HX298" s="240"/>
      <c r="HY298" s="240"/>
      <c r="HZ298" s="240"/>
      <c r="IA298" s="240"/>
      <c r="IB298" s="240"/>
      <c r="IC298" s="240"/>
      <c r="IE298" s="240"/>
      <c r="IF298" s="240"/>
      <c r="IG298" s="240"/>
      <c r="IH298" s="240"/>
      <c r="II298" s="240"/>
      <c r="IJ298" s="240"/>
      <c r="IK298" s="240"/>
      <c r="IL298" s="240"/>
      <c r="IM298" s="240"/>
      <c r="IN298" s="240"/>
      <c r="IO298" s="240"/>
      <c r="IP298" s="240"/>
      <c r="IQ298" s="240"/>
      <c r="IR298" s="240"/>
      <c r="IS298" s="240"/>
      <c r="IT298" s="240"/>
      <c r="IU298" s="240"/>
      <c r="IV298" s="240"/>
      <c r="IW298" s="240"/>
      <c r="IX298" s="240"/>
      <c r="IY298" s="240"/>
      <c r="JA298" s="240"/>
      <c r="JB298" s="240"/>
      <c r="JC298" s="240"/>
      <c r="JD298" s="240"/>
      <c r="JE298" s="240"/>
      <c r="JF298" s="240"/>
      <c r="JG298" s="240"/>
      <c r="JH298" s="240"/>
      <c r="JI298" s="240"/>
      <c r="JJ298" s="240"/>
      <c r="JK298" s="240"/>
      <c r="JL298" s="240"/>
      <c r="JM298" s="240"/>
      <c r="JN298" s="240"/>
      <c r="JO298" s="240"/>
      <c r="JP298" s="240"/>
      <c r="JQ298" s="240"/>
      <c r="JR298" s="240"/>
      <c r="JS298" s="240"/>
      <c r="JT298" s="240"/>
      <c r="JU298" s="240"/>
      <c r="JV298" s="240"/>
      <c r="JW298" s="240"/>
      <c r="JX298" s="240"/>
      <c r="JY298" s="240"/>
      <c r="JZ298" s="240"/>
      <c r="KA298" s="240"/>
      <c r="KB298" s="240"/>
    </row>
    <row r="299" spans="152:288" x14ac:dyDescent="0.3">
      <c r="EV299" s="241"/>
      <c r="EW299" s="242"/>
      <c r="EX299" s="242"/>
      <c r="EY299" s="242"/>
      <c r="EZ299" s="242"/>
      <c r="FA299" s="242"/>
      <c r="FB299" s="242"/>
      <c r="FC299" s="242"/>
      <c r="FD299" s="242"/>
      <c r="FE299" s="242"/>
      <c r="FF299" s="242"/>
      <c r="FG299" s="242"/>
      <c r="FH299" s="242"/>
      <c r="FI299" s="242"/>
      <c r="FJ299" s="242"/>
      <c r="FK299" s="242"/>
      <c r="FL299" s="242"/>
      <c r="FM299" s="242"/>
      <c r="FN299" s="243"/>
      <c r="FO299" s="242"/>
      <c r="FP299" s="240"/>
      <c r="FR299" s="241"/>
      <c r="FS299" s="242"/>
      <c r="FT299" s="242"/>
      <c r="FU299" s="242"/>
      <c r="FV299" s="242"/>
      <c r="FW299" s="242"/>
      <c r="FX299" s="242"/>
      <c r="FY299" s="242"/>
      <c r="FZ299" s="242"/>
      <c r="GA299" s="242"/>
      <c r="GB299" s="242"/>
      <c r="GC299" s="242"/>
      <c r="GD299" s="242"/>
      <c r="GE299" s="242"/>
      <c r="GF299" s="242"/>
      <c r="GG299" s="242"/>
      <c r="GH299" s="242"/>
      <c r="GI299" s="242"/>
      <c r="GJ299" s="243"/>
      <c r="GK299" s="242"/>
      <c r="GL299" s="240"/>
      <c r="GN299" s="240"/>
      <c r="GO299" s="240"/>
      <c r="GP299" s="240"/>
      <c r="GQ299" s="240"/>
      <c r="GR299" s="240"/>
      <c r="GS299" s="240"/>
      <c r="GT299" s="240"/>
      <c r="GU299" s="240"/>
      <c r="GV299" s="240"/>
      <c r="GW299" s="240"/>
      <c r="GX299" s="240"/>
      <c r="GY299" s="240"/>
      <c r="GZ299" s="240"/>
      <c r="HA299" s="240"/>
      <c r="HB299" s="240"/>
      <c r="HC299" s="240"/>
      <c r="HD299" s="240"/>
      <c r="HE299" s="240"/>
      <c r="HF299" s="240"/>
      <c r="HG299" s="240"/>
      <c r="HH299" s="240"/>
      <c r="HJ299" s="240"/>
      <c r="HK299" s="240"/>
      <c r="HL299" s="240"/>
      <c r="HM299" s="240"/>
      <c r="HN299" s="240"/>
      <c r="HO299" s="240"/>
      <c r="HP299" s="240"/>
      <c r="HQ299" s="240"/>
      <c r="HR299" s="240"/>
      <c r="HS299" s="240"/>
      <c r="HT299" s="240"/>
      <c r="HU299" s="240"/>
      <c r="HV299" s="240"/>
      <c r="HW299" s="240"/>
      <c r="HX299" s="240"/>
      <c r="HY299" s="240"/>
      <c r="HZ299" s="240"/>
      <c r="IA299" s="240"/>
      <c r="IB299" s="240"/>
      <c r="IC299" s="240"/>
      <c r="IE299" s="240"/>
      <c r="IF299" s="240"/>
      <c r="IG299" s="240"/>
      <c r="IH299" s="240"/>
      <c r="II299" s="240"/>
      <c r="IJ299" s="240"/>
      <c r="IK299" s="240"/>
      <c r="IL299" s="240"/>
      <c r="IM299" s="240"/>
      <c r="IN299" s="240"/>
      <c r="IO299" s="240"/>
      <c r="IP299" s="240"/>
      <c r="IQ299" s="240"/>
      <c r="IR299" s="240"/>
      <c r="IS299" s="240"/>
      <c r="IT299" s="240"/>
      <c r="IU299" s="240"/>
      <c r="IV299" s="240"/>
      <c r="IW299" s="240"/>
      <c r="IX299" s="240"/>
      <c r="IY299" s="240"/>
      <c r="JA299" s="240"/>
      <c r="JB299" s="240"/>
      <c r="JC299" s="240"/>
      <c r="JD299" s="240"/>
      <c r="JE299" s="240"/>
      <c r="JF299" s="240"/>
      <c r="JG299" s="240"/>
      <c r="JH299" s="240"/>
      <c r="JI299" s="240"/>
      <c r="JJ299" s="240"/>
      <c r="JK299" s="240"/>
      <c r="JL299" s="240"/>
      <c r="JM299" s="240"/>
      <c r="JN299" s="240"/>
      <c r="JO299" s="240"/>
      <c r="JP299" s="240"/>
      <c r="JQ299" s="240"/>
      <c r="JR299" s="240"/>
      <c r="JS299" s="240"/>
      <c r="JT299" s="240"/>
      <c r="JU299" s="240"/>
      <c r="JV299" s="240"/>
      <c r="JW299" s="240"/>
      <c r="JX299" s="240"/>
      <c r="JY299" s="240"/>
      <c r="JZ299" s="240"/>
      <c r="KA299" s="240"/>
      <c r="KB299" s="240"/>
    </row>
    <row r="300" spans="152:288" x14ac:dyDescent="0.3">
      <c r="EV300" s="241"/>
      <c r="EW300" s="242"/>
      <c r="EX300" s="242"/>
      <c r="EY300" s="242"/>
      <c r="EZ300" s="242"/>
      <c r="FA300" s="242"/>
      <c r="FB300" s="242"/>
      <c r="FC300" s="242"/>
      <c r="FD300" s="242"/>
      <c r="FE300" s="242"/>
      <c r="FF300" s="242"/>
      <c r="FG300" s="242"/>
      <c r="FH300" s="242"/>
      <c r="FI300" s="242"/>
      <c r="FJ300" s="242"/>
      <c r="FK300" s="242"/>
      <c r="FL300" s="242"/>
      <c r="FM300" s="242"/>
      <c r="FN300" s="243"/>
      <c r="FO300" s="242"/>
      <c r="FP300" s="240"/>
      <c r="FR300" s="241"/>
      <c r="FS300" s="242"/>
      <c r="FT300" s="242"/>
      <c r="FU300" s="242"/>
      <c r="FV300" s="242"/>
      <c r="FW300" s="242"/>
      <c r="FX300" s="242"/>
      <c r="FY300" s="242"/>
      <c r="FZ300" s="242"/>
      <c r="GA300" s="242"/>
      <c r="GB300" s="242"/>
      <c r="GC300" s="242"/>
      <c r="GD300" s="242"/>
      <c r="GE300" s="242"/>
      <c r="GF300" s="242"/>
      <c r="GG300" s="242"/>
      <c r="GH300" s="242"/>
      <c r="GI300" s="242"/>
      <c r="GJ300" s="243"/>
      <c r="GK300" s="242"/>
      <c r="GL300" s="240"/>
      <c r="GN300" s="240"/>
      <c r="GO300" s="240"/>
      <c r="GP300" s="240"/>
      <c r="GQ300" s="240"/>
      <c r="GR300" s="240"/>
      <c r="GS300" s="240"/>
      <c r="GT300" s="240"/>
      <c r="GU300" s="240"/>
      <c r="GV300" s="240"/>
      <c r="GW300" s="240"/>
      <c r="GX300" s="240"/>
      <c r="GY300" s="240"/>
      <c r="GZ300" s="240"/>
      <c r="HA300" s="240"/>
      <c r="HB300" s="240"/>
      <c r="HC300" s="240"/>
      <c r="HD300" s="240"/>
      <c r="HE300" s="240"/>
      <c r="HF300" s="240"/>
      <c r="HG300" s="240"/>
      <c r="HH300" s="240"/>
      <c r="HJ300" s="240"/>
      <c r="HK300" s="240"/>
      <c r="HL300" s="240"/>
      <c r="HM300" s="240"/>
      <c r="HN300" s="240"/>
      <c r="HO300" s="240"/>
      <c r="HP300" s="240"/>
      <c r="HQ300" s="240"/>
      <c r="HR300" s="240"/>
      <c r="HS300" s="240"/>
      <c r="HT300" s="240"/>
      <c r="HU300" s="240"/>
      <c r="HV300" s="240"/>
      <c r="HW300" s="240"/>
      <c r="HX300" s="240"/>
      <c r="HY300" s="240"/>
      <c r="HZ300" s="240"/>
      <c r="IA300" s="240"/>
      <c r="IB300" s="240"/>
      <c r="IC300" s="240"/>
      <c r="IE300" s="240"/>
      <c r="IF300" s="240"/>
      <c r="IG300" s="240"/>
      <c r="IH300" s="240"/>
      <c r="II300" s="240"/>
      <c r="IJ300" s="240"/>
      <c r="IK300" s="240"/>
      <c r="IL300" s="240"/>
      <c r="IM300" s="240"/>
      <c r="IN300" s="240"/>
      <c r="IO300" s="240"/>
      <c r="IP300" s="240"/>
      <c r="IQ300" s="240"/>
      <c r="IR300" s="240"/>
      <c r="IS300" s="240"/>
      <c r="IT300" s="240"/>
      <c r="IU300" s="240"/>
      <c r="IV300" s="240"/>
      <c r="IW300" s="240"/>
      <c r="IX300" s="240"/>
      <c r="IY300" s="240"/>
      <c r="JA300" s="240"/>
      <c r="JB300" s="240"/>
      <c r="JC300" s="240"/>
      <c r="JD300" s="240"/>
      <c r="JE300" s="240"/>
      <c r="JF300" s="240"/>
      <c r="JG300" s="240"/>
      <c r="JH300" s="240"/>
      <c r="JI300" s="240"/>
      <c r="JJ300" s="240"/>
      <c r="JK300" s="240"/>
      <c r="JL300" s="240"/>
      <c r="JM300" s="240"/>
      <c r="JN300" s="240"/>
      <c r="JO300" s="240"/>
      <c r="JP300" s="240"/>
      <c r="JQ300" s="240"/>
      <c r="JR300" s="240"/>
      <c r="JS300" s="240"/>
      <c r="JT300" s="240"/>
      <c r="JU300" s="240"/>
      <c r="JV300" s="240"/>
      <c r="JW300" s="240"/>
      <c r="JX300" s="240"/>
      <c r="JY300" s="240"/>
      <c r="JZ300" s="240"/>
      <c r="KA300" s="240"/>
      <c r="KB300" s="240"/>
    </row>
    <row r="301" spans="152:288" x14ac:dyDescent="0.3">
      <c r="EV301" s="241"/>
      <c r="EW301" s="242"/>
      <c r="EX301" s="242"/>
      <c r="EY301" s="242"/>
      <c r="EZ301" s="242"/>
      <c r="FA301" s="242"/>
      <c r="FB301" s="242"/>
      <c r="FC301" s="242"/>
      <c r="FD301" s="242"/>
      <c r="FE301" s="242"/>
      <c r="FF301" s="242"/>
      <c r="FG301" s="242"/>
      <c r="FH301" s="242"/>
      <c r="FI301" s="242"/>
      <c r="FJ301" s="242"/>
      <c r="FK301" s="242"/>
      <c r="FL301" s="242"/>
      <c r="FM301" s="242"/>
      <c r="FN301" s="243"/>
      <c r="FO301" s="242"/>
      <c r="FP301" s="240"/>
      <c r="FR301" s="241"/>
      <c r="FS301" s="242"/>
      <c r="FT301" s="242"/>
      <c r="FU301" s="242"/>
      <c r="FV301" s="242"/>
      <c r="FW301" s="242"/>
      <c r="FX301" s="242"/>
      <c r="FY301" s="242"/>
      <c r="FZ301" s="242"/>
      <c r="GA301" s="242"/>
      <c r="GB301" s="242"/>
      <c r="GC301" s="242"/>
      <c r="GD301" s="242"/>
      <c r="GE301" s="242"/>
      <c r="GF301" s="242"/>
      <c r="GG301" s="242"/>
      <c r="GH301" s="242"/>
      <c r="GI301" s="242"/>
      <c r="GJ301" s="243"/>
      <c r="GK301" s="242"/>
      <c r="GL301" s="240"/>
      <c r="GN301" s="240"/>
      <c r="GO301" s="240"/>
      <c r="GP301" s="240"/>
      <c r="GQ301" s="240"/>
      <c r="GR301" s="240"/>
      <c r="GS301" s="240"/>
      <c r="GT301" s="240"/>
      <c r="GU301" s="240"/>
      <c r="GV301" s="240"/>
      <c r="GW301" s="240"/>
      <c r="GX301" s="240"/>
      <c r="GY301" s="240"/>
      <c r="GZ301" s="240"/>
      <c r="HA301" s="240"/>
      <c r="HB301" s="240"/>
      <c r="HC301" s="240"/>
      <c r="HD301" s="240"/>
      <c r="HE301" s="240"/>
      <c r="HF301" s="240"/>
      <c r="HG301" s="240"/>
      <c r="HH301" s="240"/>
      <c r="HJ301" s="240"/>
      <c r="HK301" s="240"/>
      <c r="HL301" s="240"/>
      <c r="HM301" s="240"/>
      <c r="HN301" s="240"/>
      <c r="HO301" s="240"/>
      <c r="HP301" s="240"/>
      <c r="HQ301" s="240"/>
      <c r="HR301" s="240"/>
      <c r="HS301" s="240"/>
      <c r="HT301" s="240"/>
      <c r="HU301" s="240"/>
      <c r="HV301" s="240"/>
      <c r="HW301" s="240"/>
      <c r="HX301" s="240"/>
      <c r="HY301" s="240"/>
      <c r="HZ301" s="240"/>
      <c r="IA301" s="240"/>
      <c r="IB301" s="240"/>
      <c r="IC301" s="240"/>
      <c r="IE301" s="240"/>
      <c r="IF301" s="240"/>
      <c r="IG301" s="240"/>
      <c r="IH301" s="240"/>
      <c r="II301" s="240"/>
      <c r="IJ301" s="240"/>
      <c r="IK301" s="240"/>
      <c r="IL301" s="240"/>
      <c r="IM301" s="240"/>
      <c r="IN301" s="240"/>
      <c r="IO301" s="240"/>
      <c r="IP301" s="240"/>
      <c r="IQ301" s="240"/>
      <c r="IR301" s="240"/>
      <c r="IS301" s="240"/>
      <c r="IT301" s="240"/>
      <c r="IU301" s="240"/>
      <c r="IV301" s="240"/>
      <c r="IW301" s="240"/>
      <c r="IX301" s="240"/>
      <c r="IY301" s="240"/>
      <c r="JA301" s="240"/>
      <c r="JB301" s="240"/>
      <c r="JC301" s="240"/>
      <c r="JD301" s="240"/>
      <c r="JE301" s="240"/>
      <c r="JF301" s="240"/>
      <c r="JG301" s="240"/>
      <c r="JH301" s="240"/>
      <c r="JI301" s="240"/>
      <c r="JJ301" s="240"/>
      <c r="JK301" s="240"/>
      <c r="JL301" s="240"/>
      <c r="JM301" s="240"/>
      <c r="JN301" s="240"/>
      <c r="JO301" s="240"/>
      <c r="JP301" s="240"/>
      <c r="JQ301" s="240"/>
      <c r="JR301" s="240"/>
      <c r="JS301" s="240"/>
      <c r="JT301" s="240"/>
      <c r="JU301" s="240"/>
      <c r="JV301" s="240"/>
      <c r="JW301" s="240"/>
      <c r="JX301" s="240"/>
      <c r="JY301" s="240"/>
      <c r="JZ301" s="240"/>
      <c r="KA301" s="240"/>
      <c r="KB301" s="240"/>
    </row>
    <row r="302" spans="152:288" x14ac:dyDescent="0.3">
      <c r="EV302" s="241"/>
      <c r="EW302" s="242"/>
      <c r="EX302" s="242"/>
      <c r="EY302" s="242"/>
      <c r="EZ302" s="242"/>
      <c r="FA302" s="242"/>
      <c r="FB302" s="242"/>
      <c r="FC302" s="242"/>
      <c r="FD302" s="242"/>
      <c r="FE302" s="242"/>
      <c r="FF302" s="242"/>
      <c r="FG302" s="242"/>
      <c r="FH302" s="242"/>
      <c r="FI302" s="242"/>
      <c r="FJ302" s="242"/>
      <c r="FK302" s="242"/>
      <c r="FL302" s="242"/>
      <c r="FM302" s="242"/>
      <c r="FN302" s="243"/>
      <c r="FO302" s="242"/>
      <c r="FP302" s="240"/>
      <c r="FR302" s="241"/>
      <c r="FS302" s="242"/>
      <c r="FT302" s="242"/>
      <c r="FU302" s="242"/>
      <c r="FV302" s="242"/>
      <c r="FW302" s="242"/>
      <c r="FX302" s="242"/>
      <c r="FY302" s="242"/>
      <c r="FZ302" s="242"/>
      <c r="GA302" s="242"/>
      <c r="GB302" s="242"/>
      <c r="GC302" s="242"/>
      <c r="GD302" s="242"/>
      <c r="GE302" s="242"/>
      <c r="GF302" s="242"/>
      <c r="GG302" s="242"/>
      <c r="GH302" s="242"/>
      <c r="GI302" s="242"/>
      <c r="GJ302" s="243"/>
      <c r="GK302" s="242"/>
      <c r="GL302" s="240"/>
      <c r="GN302" s="240"/>
      <c r="GO302" s="240"/>
      <c r="GP302" s="240"/>
      <c r="GQ302" s="240"/>
      <c r="GR302" s="240"/>
      <c r="GS302" s="240"/>
      <c r="GT302" s="240"/>
      <c r="GU302" s="240"/>
      <c r="GV302" s="240"/>
      <c r="GW302" s="240"/>
      <c r="GX302" s="240"/>
      <c r="GY302" s="240"/>
      <c r="GZ302" s="240"/>
      <c r="HA302" s="240"/>
      <c r="HB302" s="240"/>
      <c r="HC302" s="240"/>
      <c r="HD302" s="240"/>
      <c r="HE302" s="240"/>
      <c r="HF302" s="240"/>
      <c r="HG302" s="240"/>
      <c r="HH302" s="240"/>
      <c r="HJ302" s="240"/>
      <c r="HK302" s="240"/>
      <c r="HL302" s="240"/>
      <c r="HM302" s="240"/>
      <c r="HN302" s="240"/>
      <c r="HO302" s="240"/>
      <c r="HP302" s="240"/>
      <c r="HQ302" s="240"/>
      <c r="HR302" s="240"/>
      <c r="HS302" s="240"/>
      <c r="HT302" s="240"/>
      <c r="HU302" s="240"/>
      <c r="HV302" s="240"/>
      <c r="HW302" s="240"/>
      <c r="HX302" s="240"/>
      <c r="HY302" s="240"/>
      <c r="HZ302" s="240"/>
      <c r="IA302" s="240"/>
      <c r="IB302" s="240"/>
      <c r="IC302" s="240"/>
      <c r="IE302" s="240"/>
      <c r="IF302" s="240"/>
      <c r="IG302" s="240"/>
      <c r="IH302" s="240"/>
      <c r="II302" s="240"/>
      <c r="IJ302" s="240"/>
      <c r="IK302" s="240"/>
      <c r="IL302" s="240"/>
      <c r="IM302" s="240"/>
      <c r="IN302" s="240"/>
      <c r="IO302" s="240"/>
      <c r="IP302" s="240"/>
      <c r="IQ302" s="240"/>
      <c r="IR302" s="240"/>
      <c r="IS302" s="240"/>
      <c r="IT302" s="240"/>
      <c r="IU302" s="240"/>
      <c r="IV302" s="240"/>
      <c r="IW302" s="240"/>
      <c r="IX302" s="240"/>
      <c r="IY302" s="240"/>
      <c r="JA302" s="240"/>
      <c r="JB302" s="240"/>
      <c r="JC302" s="240"/>
      <c r="JD302" s="240"/>
      <c r="JE302" s="240"/>
      <c r="JF302" s="240"/>
      <c r="JG302" s="240"/>
      <c r="JH302" s="240"/>
      <c r="JI302" s="240"/>
      <c r="JJ302" s="240"/>
      <c r="JK302" s="240"/>
      <c r="JL302" s="240"/>
      <c r="JM302" s="240"/>
      <c r="JN302" s="240"/>
      <c r="JO302" s="240"/>
      <c r="JP302" s="240"/>
      <c r="JQ302" s="240"/>
      <c r="JR302" s="240"/>
      <c r="JS302" s="240"/>
      <c r="JT302" s="240"/>
      <c r="JU302" s="240"/>
      <c r="JV302" s="240"/>
      <c r="JW302" s="240"/>
      <c r="JX302" s="240"/>
      <c r="JY302" s="240"/>
      <c r="JZ302" s="240"/>
      <c r="KA302" s="240"/>
      <c r="KB302" s="240"/>
    </row>
    <row r="303" spans="152:288" x14ac:dyDescent="0.3">
      <c r="EV303" s="241"/>
      <c r="EW303" s="242"/>
      <c r="EX303" s="242"/>
      <c r="EY303" s="242"/>
      <c r="EZ303" s="242"/>
      <c r="FA303" s="242"/>
      <c r="FB303" s="242"/>
      <c r="FC303" s="242"/>
      <c r="FD303" s="242"/>
      <c r="FE303" s="242"/>
      <c r="FF303" s="242"/>
      <c r="FG303" s="242"/>
      <c r="FH303" s="242"/>
      <c r="FI303" s="242"/>
      <c r="FJ303" s="242"/>
      <c r="FK303" s="242"/>
      <c r="FL303" s="242"/>
      <c r="FM303" s="242"/>
      <c r="FN303" s="243"/>
      <c r="FO303" s="242"/>
      <c r="FP303" s="240"/>
      <c r="FR303" s="241"/>
      <c r="FS303" s="242"/>
      <c r="FT303" s="242"/>
      <c r="FU303" s="242"/>
      <c r="FV303" s="242"/>
      <c r="FW303" s="242"/>
      <c r="FX303" s="242"/>
      <c r="FY303" s="242"/>
      <c r="FZ303" s="242"/>
      <c r="GA303" s="242"/>
      <c r="GB303" s="242"/>
      <c r="GC303" s="242"/>
      <c r="GD303" s="242"/>
      <c r="GE303" s="242"/>
      <c r="GF303" s="242"/>
      <c r="GG303" s="242"/>
      <c r="GH303" s="242"/>
      <c r="GI303" s="242"/>
      <c r="GJ303" s="243"/>
      <c r="GK303" s="242"/>
      <c r="GL303" s="240"/>
      <c r="GN303" s="240"/>
      <c r="GO303" s="240"/>
      <c r="GP303" s="240"/>
      <c r="GQ303" s="240"/>
      <c r="GR303" s="240"/>
      <c r="GS303" s="240"/>
      <c r="GT303" s="240"/>
      <c r="GU303" s="240"/>
      <c r="GV303" s="240"/>
      <c r="GW303" s="240"/>
      <c r="GX303" s="240"/>
      <c r="GY303" s="240"/>
      <c r="GZ303" s="240"/>
      <c r="HA303" s="240"/>
      <c r="HB303" s="240"/>
      <c r="HC303" s="240"/>
      <c r="HD303" s="240"/>
      <c r="HE303" s="240"/>
      <c r="HF303" s="240"/>
      <c r="HG303" s="240"/>
      <c r="HH303" s="240"/>
      <c r="HJ303" s="240"/>
      <c r="HK303" s="240"/>
      <c r="HL303" s="240"/>
      <c r="HM303" s="240"/>
      <c r="HN303" s="240"/>
      <c r="HO303" s="240"/>
      <c r="HP303" s="240"/>
      <c r="HQ303" s="240"/>
      <c r="HR303" s="240"/>
      <c r="HS303" s="240"/>
      <c r="HT303" s="240"/>
      <c r="HU303" s="240"/>
      <c r="HV303" s="240"/>
      <c r="HW303" s="240"/>
      <c r="HX303" s="240"/>
      <c r="HY303" s="240"/>
      <c r="HZ303" s="240"/>
      <c r="IA303" s="240"/>
      <c r="IB303" s="240"/>
      <c r="IC303" s="240"/>
      <c r="IE303" s="240"/>
      <c r="IF303" s="240"/>
      <c r="IG303" s="240"/>
      <c r="IH303" s="240"/>
      <c r="II303" s="240"/>
      <c r="IJ303" s="240"/>
      <c r="IK303" s="240"/>
      <c r="IL303" s="240"/>
      <c r="IM303" s="240"/>
      <c r="IN303" s="240"/>
      <c r="IO303" s="240"/>
      <c r="IP303" s="240"/>
      <c r="IQ303" s="240"/>
      <c r="IR303" s="240"/>
      <c r="IS303" s="240"/>
      <c r="IT303" s="240"/>
      <c r="IU303" s="240"/>
      <c r="IV303" s="240"/>
      <c r="IW303" s="240"/>
      <c r="IX303" s="240"/>
      <c r="IY303" s="240"/>
      <c r="JA303" s="240"/>
      <c r="JB303" s="240"/>
      <c r="JC303" s="240"/>
      <c r="JD303" s="240"/>
      <c r="JE303" s="240"/>
      <c r="JF303" s="240"/>
      <c r="JG303" s="240"/>
      <c r="JH303" s="240"/>
      <c r="JI303" s="240"/>
      <c r="JJ303" s="240"/>
      <c r="JK303" s="240"/>
      <c r="JL303" s="240"/>
      <c r="JM303" s="240"/>
      <c r="JN303" s="240"/>
      <c r="JO303" s="240"/>
      <c r="JP303" s="240"/>
      <c r="JQ303" s="240"/>
      <c r="JR303" s="240"/>
      <c r="JS303" s="240"/>
      <c r="JT303" s="240"/>
      <c r="JU303" s="240"/>
      <c r="JV303" s="240"/>
      <c r="JW303" s="240"/>
      <c r="JX303" s="240"/>
      <c r="JY303" s="240"/>
      <c r="JZ303" s="240"/>
      <c r="KA303" s="240"/>
      <c r="KB303" s="240"/>
    </row>
    <row r="304" spans="152:288" x14ac:dyDescent="0.3">
      <c r="EV304" s="241"/>
      <c r="EW304" s="242"/>
      <c r="EX304" s="242"/>
      <c r="EY304" s="242"/>
      <c r="EZ304" s="242"/>
      <c r="FA304" s="242"/>
      <c r="FB304" s="242"/>
      <c r="FC304" s="242"/>
      <c r="FD304" s="242"/>
      <c r="FE304" s="242"/>
      <c r="FF304" s="242"/>
      <c r="FG304" s="242"/>
      <c r="FH304" s="242"/>
      <c r="FI304" s="242"/>
      <c r="FJ304" s="242"/>
      <c r="FK304" s="242"/>
      <c r="FL304" s="242"/>
      <c r="FM304" s="242"/>
      <c r="FN304" s="243"/>
      <c r="FO304" s="242"/>
      <c r="FP304" s="240"/>
      <c r="FR304" s="241"/>
      <c r="FS304" s="242"/>
      <c r="FT304" s="242"/>
      <c r="FU304" s="242"/>
      <c r="FV304" s="242"/>
      <c r="FW304" s="242"/>
      <c r="FX304" s="242"/>
      <c r="FY304" s="242"/>
      <c r="FZ304" s="242"/>
      <c r="GA304" s="242"/>
      <c r="GB304" s="242"/>
      <c r="GC304" s="242"/>
      <c r="GD304" s="242"/>
      <c r="GE304" s="242"/>
      <c r="GF304" s="242"/>
      <c r="GG304" s="242"/>
      <c r="GH304" s="242"/>
      <c r="GI304" s="242"/>
      <c r="GJ304" s="243"/>
      <c r="GK304" s="242"/>
      <c r="GL304" s="240"/>
      <c r="GN304" s="240"/>
      <c r="GO304" s="240"/>
      <c r="GP304" s="240"/>
      <c r="GQ304" s="240"/>
      <c r="GR304" s="240"/>
      <c r="GS304" s="240"/>
      <c r="GT304" s="240"/>
      <c r="GU304" s="240"/>
      <c r="GV304" s="240"/>
      <c r="GW304" s="240"/>
      <c r="GX304" s="240"/>
      <c r="GY304" s="240"/>
      <c r="GZ304" s="240"/>
      <c r="HA304" s="240"/>
      <c r="HB304" s="240"/>
      <c r="HC304" s="240"/>
      <c r="HD304" s="240"/>
      <c r="HE304" s="240"/>
      <c r="HF304" s="240"/>
      <c r="HG304" s="240"/>
      <c r="HH304" s="240"/>
      <c r="HJ304" s="240"/>
      <c r="HK304" s="240"/>
      <c r="HL304" s="240"/>
      <c r="HM304" s="240"/>
      <c r="HN304" s="240"/>
      <c r="HO304" s="240"/>
      <c r="HP304" s="240"/>
      <c r="HQ304" s="240"/>
      <c r="HR304" s="240"/>
      <c r="HS304" s="240"/>
      <c r="HT304" s="240"/>
      <c r="HU304" s="240"/>
      <c r="HV304" s="240"/>
      <c r="HW304" s="240"/>
      <c r="HX304" s="240"/>
      <c r="HY304" s="240"/>
      <c r="HZ304" s="240"/>
      <c r="IA304" s="240"/>
      <c r="IB304" s="240"/>
      <c r="IC304" s="240"/>
      <c r="IE304" s="240"/>
      <c r="IF304" s="240"/>
      <c r="IG304" s="240"/>
      <c r="IH304" s="240"/>
      <c r="II304" s="240"/>
      <c r="IJ304" s="240"/>
      <c r="IK304" s="240"/>
      <c r="IL304" s="240"/>
      <c r="IM304" s="240"/>
      <c r="IN304" s="240"/>
      <c r="IO304" s="240"/>
      <c r="IP304" s="240"/>
      <c r="IQ304" s="240"/>
      <c r="IR304" s="240"/>
      <c r="IS304" s="240"/>
      <c r="IT304" s="240"/>
      <c r="IU304" s="240"/>
      <c r="IV304" s="240"/>
      <c r="IW304" s="240"/>
      <c r="IX304" s="240"/>
      <c r="IY304" s="240"/>
      <c r="JA304" s="240"/>
      <c r="JB304" s="240"/>
      <c r="JC304" s="240"/>
      <c r="JD304" s="240"/>
      <c r="JE304" s="240"/>
      <c r="JF304" s="240"/>
      <c r="JG304" s="240"/>
      <c r="JH304" s="240"/>
      <c r="JI304" s="240"/>
      <c r="JJ304" s="240"/>
      <c r="JK304" s="240"/>
      <c r="JL304" s="240"/>
      <c r="JM304" s="240"/>
      <c r="JN304" s="240"/>
      <c r="JO304" s="240"/>
      <c r="JP304" s="240"/>
      <c r="JQ304" s="240"/>
      <c r="JR304" s="240"/>
      <c r="JS304" s="240"/>
      <c r="JT304" s="240"/>
      <c r="JU304" s="240"/>
      <c r="JV304" s="240"/>
      <c r="JW304" s="240"/>
      <c r="JX304" s="240"/>
      <c r="JY304" s="240"/>
      <c r="JZ304" s="240"/>
      <c r="KA304" s="240"/>
      <c r="KB304" s="240"/>
    </row>
    <row r="305" spans="152:288" x14ac:dyDescent="0.3">
      <c r="EV305" s="241"/>
      <c r="EW305" s="242"/>
      <c r="EX305" s="242"/>
      <c r="EY305" s="242"/>
      <c r="EZ305" s="242"/>
      <c r="FA305" s="242"/>
      <c r="FB305" s="242"/>
      <c r="FC305" s="242"/>
      <c r="FD305" s="242"/>
      <c r="FE305" s="242"/>
      <c r="FF305" s="242"/>
      <c r="FG305" s="242"/>
      <c r="FH305" s="242"/>
      <c r="FI305" s="242"/>
      <c r="FJ305" s="242"/>
      <c r="FK305" s="242"/>
      <c r="FL305" s="242"/>
      <c r="FM305" s="242"/>
      <c r="FN305" s="243"/>
      <c r="FO305" s="242"/>
      <c r="FP305" s="240"/>
      <c r="FR305" s="241"/>
      <c r="FS305" s="242"/>
      <c r="FT305" s="242"/>
      <c r="FU305" s="242"/>
      <c r="FV305" s="242"/>
      <c r="FW305" s="242"/>
      <c r="FX305" s="242"/>
      <c r="FY305" s="242"/>
      <c r="FZ305" s="242"/>
      <c r="GA305" s="242"/>
      <c r="GB305" s="242"/>
      <c r="GC305" s="242"/>
      <c r="GD305" s="242"/>
      <c r="GE305" s="242"/>
      <c r="GF305" s="242"/>
      <c r="GG305" s="242"/>
      <c r="GH305" s="242"/>
      <c r="GI305" s="242"/>
      <c r="GJ305" s="243"/>
      <c r="GK305" s="242"/>
      <c r="GL305" s="240"/>
      <c r="GN305" s="240"/>
      <c r="GO305" s="240"/>
      <c r="GP305" s="240"/>
      <c r="GQ305" s="240"/>
      <c r="GR305" s="240"/>
      <c r="GS305" s="240"/>
      <c r="GT305" s="240"/>
      <c r="GU305" s="240"/>
      <c r="GV305" s="240"/>
      <c r="GW305" s="240"/>
      <c r="GX305" s="240"/>
      <c r="GY305" s="240"/>
      <c r="GZ305" s="240"/>
      <c r="HA305" s="240"/>
      <c r="HB305" s="240"/>
      <c r="HC305" s="240"/>
      <c r="HD305" s="240"/>
      <c r="HE305" s="240"/>
      <c r="HF305" s="240"/>
      <c r="HG305" s="240"/>
      <c r="HH305" s="240"/>
      <c r="HJ305" s="240"/>
      <c r="HK305" s="240"/>
      <c r="HL305" s="240"/>
      <c r="HM305" s="240"/>
      <c r="HN305" s="240"/>
      <c r="HO305" s="240"/>
      <c r="HP305" s="240"/>
      <c r="HQ305" s="240"/>
      <c r="HR305" s="240"/>
      <c r="HS305" s="240"/>
      <c r="HT305" s="240"/>
      <c r="HU305" s="240"/>
      <c r="HV305" s="240"/>
      <c r="HW305" s="240"/>
      <c r="HX305" s="240"/>
      <c r="HY305" s="240"/>
      <c r="HZ305" s="240"/>
      <c r="IA305" s="240"/>
      <c r="IB305" s="240"/>
      <c r="IC305" s="240"/>
      <c r="IE305" s="240"/>
      <c r="IF305" s="240"/>
      <c r="IG305" s="240"/>
      <c r="IH305" s="240"/>
      <c r="II305" s="240"/>
      <c r="IJ305" s="240"/>
      <c r="IK305" s="240"/>
      <c r="IL305" s="240"/>
      <c r="IM305" s="240"/>
      <c r="IN305" s="240"/>
      <c r="IO305" s="240"/>
      <c r="IP305" s="240"/>
      <c r="IQ305" s="240"/>
      <c r="IR305" s="240"/>
      <c r="IS305" s="240"/>
      <c r="IT305" s="240"/>
      <c r="IU305" s="240"/>
      <c r="IV305" s="240"/>
      <c r="IW305" s="240"/>
      <c r="IX305" s="240"/>
      <c r="IY305" s="240"/>
      <c r="JA305" s="240"/>
      <c r="JB305" s="240"/>
      <c r="JC305" s="240"/>
      <c r="JD305" s="240"/>
      <c r="JE305" s="240"/>
      <c r="JF305" s="240"/>
      <c r="JG305" s="240"/>
      <c r="JH305" s="240"/>
      <c r="JI305" s="240"/>
      <c r="JJ305" s="240"/>
      <c r="JK305" s="240"/>
      <c r="JL305" s="240"/>
      <c r="JM305" s="240"/>
      <c r="JN305" s="240"/>
      <c r="JO305" s="240"/>
      <c r="JP305" s="240"/>
      <c r="JQ305" s="240"/>
      <c r="JR305" s="240"/>
      <c r="JS305" s="240"/>
      <c r="JT305" s="240"/>
      <c r="JU305" s="240"/>
      <c r="JV305" s="240"/>
      <c r="JW305" s="240"/>
      <c r="JX305" s="240"/>
      <c r="JY305" s="240"/>
      <c r="JZ305" s="240"/>
      <c r="KA305" s="240"/>
      <c r="KB305" s="240"/>
    </row>
    <row r="306" spans="152:288" x14ac:dyDescent="0.3">
      <c r="EV306" s="241"/>
      <c r="EW306" s="242"/>
      <c r="EX306" s="242"/>
      <c r="EY306" s="242"/>
      <c r="EZ306" s="242"/>
      <c r="FA306" s="242"/>
      <c r="FB306" s="242"/>
      <c r="FC306" s="242"/>
      <c r="FD306" s="242"/>
      <c r="FE306" s="242"/>
      <c r="FF306" s="242"/>
      <c r="FG306" s="242"/>
      <c r="FH306" s="242"/>
      <c r="FI306" s="242"/>
      <c r="FJ306" s="242"/>
      <c r="FK306" s="242"/>
      <c r="FL306" s="242"/>
      <c r="FM306" s="242"/>
      <c r="FN306" s="243"/>
      <c r="FO306" s="242"/>
      <c r="FP306" s="240"/>
      <c r="FR306" s="241"/>
      <c r="FS306" s="242"/>
      <c r="FT306" s="242"/>
      <c r="FU306" s="242"/>
      <c r="FV306" s="242"/>
      <c r="FW306" s="242"/>
      <c r="FX306" s="242"/>
      <c r="FY306" s="242"/>
      <c r="FZ306" s="242"/>
      <c r="GA306" s="242"/>
      <c r="GB306" s="242"/>
      <c r="GC306" s="242"/>
      <c r="GD306" s="242"/>
      <c r="GE306" s="242"/>
      <c r="GF306" s="242"/>
      <c r="GG306" s="242"/>
      <c r="GH306" s="242"/>
      <c r="GI306" s="242"/>
      <c r="GJ306" s="243"/>
      <c r="GK306" s="242"/>
      <c r="GL306" s="240"/>
      <c r="GN306" s="240"/>
      <c r="GO306" s="240"/>
      <c r="GP306" s="240"/>
      <c r="GQ306" s="240"/>
      <c r="GR306" s="240"/>
      <c r="GS306" s="240"/>
      <c r="GT306" s="240"/>
      <c r="GU306" s="240"/>
      <c r="GV306" s="240"/>
      <c r="GW306" s="240"/>
      <c r="GX306" s="240"/>
      <c r="GY306" s="240"/>
      <c r="GZ306" s="240"/>
      <c r="HA306" s="240"/>
      <c r="HB306" s="240"/>
      <c r="HC306" s="240"/>
      <c r="HD306" s="240"/>
      <c r="HE306" s="240"/>
      <c r="HF306" s="240"/>
      <c r="HG306" s="240"/>
      <c r="HH306" s="240"/>
      <c r="HJ306" s="240"/>
      <c r="HK306" s="240"/>
      <c r="HL306" s="240"/>
      <c r="HM306" s="240"/>
      <c r="HN306" s="240"/>
      <c r="HO306" s="240"/>
      <c r="HP306" s="240"/>
      <c r="HQ306" s="240"/>
      <c r="HR306" s="240"/>
      <c r="HS306" s="240"/>
      <c r="HT306" s="240"/>
      <c r="HU306" s="240"/>
      <c r="HV306" s="240"/>
      <c r="HW306" s="240"/>
      <c r="HX306" s="240"/>
      <c r="HY306" s="240"/>
      <c r="HZ306" s="240"/>
      <c r="IA306" s="240"/>
      <c r="IB306" s="240"/>
      <c r="IC306" s="240"/>
      <c r="IE306" s="240"/>
      <c r="IF306" s="240"/>
      <c r="IG306" s="240"/>
      <c r="IH306" s="240"/>
      <c r="II306" s="240"/>
      <c r="IJ306" s="240"/>
      <c r="IK306" s="240"/>
      <c r="IL306" s="240"/>
      <c r="IM306" s="240"/>
      <c r="IN306" s="240"/>
      <c r="IO306" s="240"/>
      <c r="IP306" s="240"/>
      <c r="IQ306" s="240"/>
      <c r="IR306" s="240"/>
      <c r="IS306" s="240"/>
      <c r="IT306" s="240"/>
      <c r="IU306" s="240"/>
      <c r="IV306" s="240"/>
      <c r="IW306" s="240"/>
      <c r="IX306" s="240"/>
      <c r="IY306" s="240"/>
      <c r="JA306" s="240"/>
      <c r="JB306" s="240"/>
      <c r="JC306" s="240"/>
      <c r="JD306" s="240"/>
      <c r="JE306" s="240"/>
      <c r="JF306" s="240"/>
      <c r="JG306" s="240"/>
      <c r="JH306" s="240"/>
      <c r="JI306" s="240"/>
      <c r="JJ306" s="240"/>
      <c r="JK306" s="240"/>
      <c r="JL306" s="240"/>
      <c r="JM306" s="240"/>
      <c r="JN306" s="240"/>
      <c r="JO306" s="240"/>
      <c r="JP306" s="240"/>
      <c r="JQ306" s="240"/>
      <c r="JR306" s="240"/>
      <c r="JS306" s="240"/>
      <c r="JT306" s="240"/>
      <c r="JU306" s="240"/>
      <c r="JV306" s="240"/>
      <c r="JW306" s="240"/>
      <c r="JX306" s="240"/>
      <c r="JY306" s="240"/>
      <c r="JZ306" s="240"/>
      <c r="KA306" s="240"/>
      <c r="KB306" s="240"/>
    </row>
    <row r="307" spans="152:288" x14ac:dyDescent="0.3">
      <c r="EV307" s="241"/>
      <c r="EW307" s="242"/>
      <c r="EX307" s="242"/>
      <c r="EY307" s="242"/>
      <c r="EZ307" s="242"/>
      <c r="FA307" s="242"/>
      <c r="FB307" s="242"/>
      <c r="FC307" s="242"/>
      <c r="FD307" s="242"/>
      <c r="FE307" s="242"/>
      <c r="FF307" s="242"/>
      <c r="FG307" s="242"/>
      <c r="FH307" s="242"/>
      <c r="FI307" s="242"/>
      <c r="FJ307" s="242"/>
      <c r="FK307" s="242"/>
      <c r="FL307" s="242"/>
      <c r="FM307" s="242"/>
      <c r="FN307" s="243"/>
      <c r="FO307" s="242"/>
      <c r="FP307" s="240"/>
      <c r="FR307" s="241"/>
      <c r="FS307" s="242"/>
      <c r="FT307" s="242"/>
      <c r="FU307" s="242"/>
      <c r="FV307" s="242"/>
      <c r="FW307" s="242"/>
      <c r="FX307" s="242"/>
      <c r="FY307" s="242"/>
      <c r="FZ307" s="242"/>
      <c r="GA307" s="242"/>
      <c r="GB307" s="242"/>
      <c r="GC307" s="242"/>
      <c r="GD307" s="242"/>
      <c r="GE307" s="242"/>
      <c r="GF307" s="242"/>
      <c r="GG307" s="242"/>
      <c r="GH307" s="242"/>
      <c r="GI307" s="242"/>
      <c r="GJ307" s="243"/>
      <c r="GK307" s="242"/>
      <c r="GL307" s="240"/>
      <c r="GN307" s="240"/>
      <c r="GO307" s="240"/>
      <c r="GP307" s="240"/>
      <c r="GQ307" s="240"/>
      <c r="GR307" s="240"/>
      <c r="GS307" s="240"/>
      <c r="GT307" s="240"/>
      <c r="GU307" s="240"/>
      <c r="GV307" s="240"/>
      <c r="GW307" s="240"/>
      <c r="GX307" s="240"/>
      <c r="GY307" s="240"/>
      <c r="GZ307" s="240"/>
      <c r="HA307" s="240"/>
      <c r="HB307" s="240"/>
      <c r="HC307" s="240"/>
      <c r="HD307" s="240"/>
      <c r="HE307" s="240"/>
      <c r="HF307" s="240"/>
      <c r="HG307" s="240"/>
      <c r="HH307" s="240"/>
      <c r="HJ307" s="240"/>
      <c r="HK307" s="240"/>
      <c r="HL307" s="240"/>
      <c r="HM307" s="240"/>
      <c r="HN307" s="240"/>
      <c r="HO307" s="240"/>
      <c r="HP307" s="240"/>
      <c r="HQ307" s="240"/>
      <c r="HR307" s="240"/>
      <c r="HS307" s="240"/>
      <c r="HT307" s="240"/>
      <c r="HU307" s="240"/>
      <c r="HV307" s="240"/>
      <c r="HW307" s="240"/>
      <c r="HX307" s="240"/>
      <c r="HY307" s="240"/>
      <c r="HZ307" s="240"/>
      <c r="IA307" s="240"/>
      <c r="IB307" s="240"/>
      <c r="IC307" s="240"/>
      <c r="IE307" s="240"/>
      <c r="IF307" s="240"/>
      <c r="IG307" s="240"/>
      <c r="IH307" s="240"/>
      <c r="II307" s="240"/>
      <c r="IJ307" s="240"/>
      <c r="IK307" s="240"/>
      <c r="IL307" s="240"/>
      <c r="IM307" s="240"/>
      <c r="IN307" s="240"/>
      <c r="IO307" s="240"/>
      <c r="IP307" s="240"/>
      <c r="IQ307" s="240"/>
      <c r="IR307" s="240"/>
      <c r="IS307" s="240"/>
      <c r="IT307" s="240"/>
      <c r="IU307" s="240"/>
      <c r="IV307" s="240"/>
      <c r="IW307" s="240"/>
      <c r="IX307" s="240"/>
      <c r="IY307" s="240"/>
      <c r="JA307" s="240"/>
      <c r="JB307" s="240"/>
      <c r="JC307" s="240"/>
      <c r="JD307" s="240"/>
      <c r="JE307" s="240"/>
      <c r="JF307" s="240"/>
      <c r="JG307" s="240"/>
      <c r="JH307" s="240"/>
      <c r="JI307" s="240"/>
      <c r="JJ307" s="240"/>
      <c r="JK307" s="240"/>
      <c r="JL307" s="240"/>
      <c r="JM307" s="240"/>
      <c r="JN307" s="240"/>
      <c r="JO307" s="240"/>
      <c r="JP307" s="240"/>
      <c r="JQ307" s="240"/>
      <c r="JR307" s="240"/>
      <c r="JS307" s="240"/>
      <c r="JT307" s="240"/>
      <c r="JU307" s="240"/>
      <c r="JV307" s="240"/>
      <c r="JW307" s="240"/>
      <c r="JX307" s="240"/>
      <c r="JY307" s="240"/>
      <c r="JZ307" s="240"/>
      <c r="KA307" s="240"/>
      <c r="KB307" s="240"/>
    </row>
    <row r="308" spans="152:288" x14ac:dyDescent="0.3">
      <c r="EV308" s="241"/>
      <c r="EW308" s="242"/>
      <c r="EX308" s="242"/>
      <c r="EY308" s="242"/>
      <c r="EZ308" s="242"/>
      <c r="FA308" s="242"/>
      <c r="FB308" s="242"/>
      <c r="FC308" s="242"/>
      <c r="FD308" s="242"/>
      <c r="FE308" s="242"/>
      <c r="FF308" s="242"/>
      <c r="FG308" s="242"/>
      <c r="FH308" s="242"/>
      <c r="FI308" s="242"/>
      <c r="FJ308" s="242"/>
      <c r="FK308" s="242"/>
      <c r="FL308" s="242"/>
      <c r="FM308" s="242"/>
      <c r="FN308" s="243"/>
      <c r="FO308" s="242"/>
      <c r="FP308" s="240"/>
      <c r="FR308" s="241"/>
      <c r="FS308" s="242"/>
      <c r="FT308" s="242"/>
      <c r="FU308" s="242"/>
      <c r="FV308" s="242"/>
      <c r="FW308" s="242"/>
      <c r="FX308" s="242"/>
      <c r="FY308" s="242"/>
      <c r="FZ308" s="242"/>
      <c r="GA308" s="242"/>
      <c r="GB308" s="242"/>
      <c r="GC308" s="242"/>
      <c r="GD308" s="242"/>
      <c r="GE308" s="242"/>
      <c r="GF308" s="242"/>
      <c r="GG308" s="242"/>
      <c r="GH308" s="242"/>
      <c r="GI308" s="242"/>
      <c r="GJ308" s="243"/>
      <c r="GK308" s="242"/>
      <c r="GL308" s="240"/>
      <c r="GN308" s="240"/>
      <c r="GO308" s="240"/>
      <c r="GP308" s="240"/>
      <c r="GQ308" s="240"/>
      <c r="GR308" s="240"/>
      <c r="GS308" s="240"/>
      <c r="GT308" s="240"/>
      <c r="GU308" s="240"/>
      <c r="GV308" s="240"/>
      <c r="GW308" s="240"/>
      <c r="GX308" s="240"/>
      <c r="GY308" s="240"/>
      <c r="GZ308" s="240"/>
      <c r="HA308" s="240"/>
      <c r="HB308" s="240"/>
      <c r="HC308" s="240"/>
      <c r="HD308" s="240"/>
      <c r="HE308" s="240"/>
      <c r="HF308" s="240"/>
      <c r="HG308" s="240"/>
      <c r="HH308" s="240"/>
      <c r="HJ308" s="240"/>
      <c r="HK308" s="240"/>
      <c r="HL308" s="240"/>
      <c r="HM308" s="240"/>
      <c r="HN308" s="240"/>
      <c r="HO308" s="240"/>
      <c r="HP308" s="240"/>
      <c r="HQ308" s="240"/>
      <c r="HR308" s="240"/>
      <c r="HS308" s="240"/>
      <c r="HT308" s="240"/>
      <c r="HU308" s="240"/>
      <c r="HV308" s="240"/>
      <c r="HW308" s="240"/>
      <c r="HX308" s="240"/>
      <c r="HY308" s="240"/>
      <c r="HZ308" s="240"/>
      <c r="IA308" s="240"/>
      <c r="IB308" s="240"/>
      <c r="IC308" s="240"/>
      <c r="IE308" s="240"/>
      <c r="IF308" s="240"/>
      <c r="IG308" s="240"/>
      <c r="IH308" s="240"/>
      <c r="II308" s="240"/>
      <c r="IJ308" s="240"/>
      <c r="IK308" s="240"/>
      <c r="IL308" s="240"/>
      <c r="IM308" s="240"/>
      <c r="IN308" s="240"/>
      <c r="IO308" s="240"/>
      <c r="IP308" s="240"/>
      <c r="IQ308" s="240"/>
      <c r="IR308" s="240"/>
      <c r="IS308" s="240"/>
      <c r="IT308" s="240"/>
      <c r="IU308" s="240"/>
      <c r="IV308" s="240"/>
      <c r="IW308" s="240"/>
      <c r="IX308" s="240"/>
      <c r="IY308" s="240"/>
      <c r="JA308" s="240"/>
      <c r="JB308" s="240"/>
      <c r="JC308" s="240"/>
      <c r="JD308" s="240"/>
      <c r="JE308" s="240"/>
      <c r="JF308" s="240"/>
      <c r="JG308" s="240"/>
      <c r="JH308" s="240"/>
      <c r="JI308" s="240"/>
      <c r="JJ308" s="240"/>
      <c r="JK308" s="240"/>
      <c r="JL308" s="240"/>
      <c r="JM308" s="240"/>
      <c r="JN308" s="240"/>
      <c r="JO308" s="240"/>
      <c r="JP308" s="240"/>
      <c r="JQ308" s="240"/>
      <c r="JR308" s="240"/>
      <c r="JS308" s="240"/>
      <c r="JT308" s="240"/>
      <c r="JU308" s="240"/>
      <c r="JV308" s="240"/>
      <c r="JW308" s="240"/>
      <c r="JX308" s="240"/>
      <c r="JY308" s="240"/>
      <c r="JZ308" s="240"/>
      <c r="KA308" s="240"/>
      <c r="KB308" s="240"/>
    </row>
    <row r="309" spans="152:288" x14ac:dyDescent="0.3">
      <c r="EV309" s="241"/>
      <c r="EW309" s="242"/>
      <c r="EX309" s="242"/>
      <c r="EY309" s="242"/>
      <c r="EZ309" s="242"/>
      <c r="FA309" s="242"/>
      <c r="FB309" s="242"/>
      <c r="FC309" s="242"/>
      <c r="FD309" s="242"/>
      <c r="FE309" s="242"/>
      <c r="FF309" s="242"/>
      <c r="FG309" s="242"/>
      <c r="FH309" s="242"/>
      <c r="FI309" s="242"/>
      <c r="FJ309" s="242"/>
      <c r="FK309" s="242"/>
      <c r="FL309" s="242"/>
      <c r="FM309" s="242"/>
      <c r="FN309" s="243"/>
      <c r="FO309" s="242"/>
      <c r="FP309" s="240"/>
      <c r="FR309" s="241"/>
      <c r="FS309" s="242"/>
      <c r="FT309" s="242"/>
      <c r="FU309" s="242"/>
      <c r="FV309" s="242"/>
      <c r="FW309" s="242"/>
      <c r="FX309" s="242"/>
      <c r="FY309" s="242"/>
      <c r="FZ309" s="242"/>
      <c r="GA309" s="242"/>
      <c r="GB309" s="242"/>
      <c r="GC309" s="242"/>
      <c r="GD309" s="242"/>
      <c r="GE309" s="242"/>
      <c r="GF309" s="242"/>
      <c r="GG309" s="242"/>
      <c r="GH309" s="242"/>
      <c r="GI309" s="242"/>
      <c r="GJ309" s="243"/>
      <c r="GK309" s="242"/>
      <c r="GL309" s="240"/>
      <c r="GN309" s="240"/>
      <c r="GO309" s="240"/>
      <c r="GP309" s="240"/>
      <c r="GQ309" s="240"/>
      <c r="GR309" s="240"/>
      <c r="GS309" s="240"/>
      <c r="GT309" s="240"/>
      <c r="GU309" s="240"/>
      <c r="GV309" s="240"/>
      <c r="GW309" s="240"/>
      <c r="GX309" s="240"/>
      <c r="GY309" s="240"/>
      <c r="GZ309" s="240"/>
      <c r="HA309" s="240"/>
      <c r="HB309" s="240"/>
      <c r="HC309" s="240"/>
      <c r="HD309" s="240"/>
      <c r="HE309" s="240"/>
      <c r="HF309" s="240"/>
      <c r="HG309" s="240"/>
      <c r="HH309" s="240"/>
      <c r="HJ309" s="240"/>
      <c r="HK309" s="240"/>
      <c r="HL309" s="240"/>
      <c r="HM309" s="240"/>
      <c r="HN309" s="240"/>
      <c r="HO309" s="240"/>
      <c r="HP309" s="240"/>
      <c r="HQ309" s="240"/>
      <c r="HR309" s="240"/>
      <c r="HS309" s="240"/>
      <c r="HT309" s="240"/>
      <c r="HU309" s="240"/>
      <c r="HV309" s="240"/>
      <c r="HW309" s="240"/>
      <c r="HX309" s="240"/>
      <c r="HY309" s="240"/>
      <c r="HZ309" s="240"/>
      <c r="IA309" s="240"/>
      <c r="IB309" s="240"/>
      <c r="IC309" s="240"/>
      <c r="IE309" s="240"/>
      <c r="IF309" s="240"/>
      <c r="IG309" s="240"/>
      <c r="IH309" s="240"/>
      <c r="II309" s="240"/>
      <c r="IJ309" s="240"/>
      <c r="IK309" s="240"/>
      <c r="IL309" s="240"/>
      <c r="IM309" s="240"/>
      <c r="IN309" s="240"/>
      <c r="IO309" s="240"/>
      <c r="IP309" s="240"/>
      <c r="IQ309" s="240"/>
      <c r="IR309" s="240"/>
      <c r="IS309" s="240"/>
      <c r="IT309" s="240"/>
      <c r="IU309" s="240"/>
      <c r="IV309" s="240"/>
      <c r="IW309" s="240"/>
      <c r="IX309" s="240"/>
      <c r="IY309" s="240"/>
      <c r="JA309" s="240"/>
      <c r="JB309" s="240"/>
      <c r="JC309" s="240"/>
      <c r="JD309" s="240"/>
      <c r="JE309" s="240"/>
      <c r="JF309" s="240"/>
      <c r="JG309" s="240"/>
      <c r="JH309" s="240"/>
      <c r="JI309" s="240"/>
      <c r="JJ309" s="240"/>
      <c r="JK309" s="240"/>
      <c r="JL309" s="240"/>
      <c r="JM309" s="240"/>
      <c r="JN309" s="240"/>
      <c r="JO309" s="240"/>
      <c r="JP309" s="240"/>
      <c r="JQ309" s="240"/>
      <c r="JR309" s="240"/>
      <c r="JS309" s="240"/>
      <c r="JT309" s="240"/>
      <c r="JU309" s="240"/>
      <c r="JV309" s="240"/>
      <c r="JW309" s="240"/>
      <c r="JX309" s="240"/>
      <c r="JY309" s="240"/>
      <c r="JZ309" s="240"/>
      <c r="KA309" s="240"/>
      <c r="KB309" s="240"/>
    </row>
    <row r="310" spans="152:288" x14ac:dyDescent="0.3">
      <c r="EV310" s="241"/>
      <c r="EW310" s="242"/>
      <c r="EX310" s="242"/>
      <c r="EY310" s="242"/>
      <c r="EZ310" s="242"/>
      <c r="FA310" s="242"/>
      <c r="FB310" s="242"/>
      <c r="FC310" s="242"/>
      <c r="FD310" s="242"/>
      <c r="FE310" s="242"/>
      <c r="FF310" s="242"/>
      <c r="FG310" s="242"/>
      <c r="FH310" s="242"/>
      <c r="FI310" s="242"/>
      <c r="FJ310" s="242"/>
      <c r="FK310" s="242"/>
      <c r="FL310" s="242"/>
      <c r="FM310" s="242"/>
      <c r="FN310" s="243"/>
      <c r="FO310" s="242"/>
      <c r="FP310" s="240"/>
      <c r="FR310" s="241"/>
      <c r="FS310" s="242"/>
      <c r="FT310" s="242"/>
      <c r="FU310" s="242"/>
      <c r="FV310" s="242"/>
      <c r="FW310" s="242"/>
      <c r="FX310" s="242"/>
      <c r="FY310" s="242"/>
      <c r="FZ310" s="242"/>
      <c r="GA310" s="242"/>
      <c r="GB310" s="242"/>
      <c r="GC310" s="242"/>
      <c r="GD310" s="242"/>
      <c r="GE310" s="242"/>
      <c r="GF310" s="242"/>
      <c r="GG310" s="242"/>
      <c r="GH310" s="242"/>
      <c r="GI310" s="242"/>
      <c r="GJ310" s="243"/>
      <c r="GK310" s="242"/>
      <c r="GL310" s="240"/>
      <c r="GN310" s="240"/>
      <c r="GO310" s="240"/>
      <c r="GP310" s="240"/>
      <c r="GQ310" s="240"/>
      <c r="GR310" s="240"/>
      <c r="GS310" s="240"/>
      <c r="GT310" s="240"/>
      <c r="GU310" s="240"/>
      <c r="GV310" s="240"/>
      <c r="GW310" s="240"/>
      <c r="GX310" s="240"/>
      <c r="GY310" s="240"/>
      <c r="GZ310" s="240"/>
      <c r="HA310" s="240"/>
      <c r="HB310" s="240"/>
      <c r="HC310" s="240"/>
      <c r="HD310" s="240"/>
      <c r="HE310" s="240"/>
      <c r="HF310" s="240"/>
      <c r="HG310" s="240"/>
      <c r="HH310" s="240"/>
      <c r="HJ310" s="240"/>
      <c r="HK310" s="240"/>
      <c r="HL310" s="240"/>
      <c r="HM310" s="240"/>
      <c r="HN310" s="240"/>
      <c r="HO310" s="240"/>
      <c r="HP310" s="240"/>
      <c r="HQ310" s="240"/>
      <c r="HR310" s="240"/>
      <c r="HS310" s="240"/>
      <c r="HT310" s="240"/>
      <c r="HU310" s="240"/>
      <c r="HV310" s="240"/>
      <c r="HW310" s="240"/>
      <c r="HX310" s="240"/>
      <c r="HY310" s="240"/>
      <c r="HZ310" s="240"/>
      <c r="IA310" s="240"/>
      <c r="IB310" s="240"/>
      <c r="IC310" s="240"/>
      <c r="IE310" s="240"/>
      <c r="IF310" s="240"/>
      <c r="IG310" s="240"/>
      <c r="IH310" s="240"/>
      <c r="II310" s="240"/>
      <c r="IJ310" s="240"/>
      <c r="IK310" s="240"/>
      <c r="IL310" s="240"/>
      <c r="IM310" s="240"/>
      <c r="IN310" s="240"/>
      <c r="IO310" s="240"/>
      <c r="IP310" s="240"/>
      <c r="IQ310" s="240"/>
      <c r="IR310" s="240"/>
      <c r="IS310" s="240"/>
      <c r="IT310" s="240"/>
      <c r="IU310" s="240"/>
      <c r="IV310" s="240"/>
      <c r="IW310" s="240"/>
      <c r="IX310" s="240"/>
      <c r="IY310" s="240"/>
      <c r="JA310" s="240"/>
      <c r="JB310" s="240"/>
      <c r="JC310" s="240"/>
      <c r="JD310" s="240"/>
      <c r="JE310" s="240"/>
      <c r="JF310" s="240"/>
      <c r="JG310" s="240"/>
      <c r="JH310" s="240"/>
      <c r="JI310" s="240"/>
      <c r="JJ310" s="240"/>
      <c r="JK310" s="240"/>
      <c r="JL310" s="240"/>
      <c r="JM310" s="240"/>
      <c r="JN310" s="240"/>
      <c r="JO310" s="240"/>
      <c r="JP310" s="240"/>
      <c r="JQ310" s="240"/>
      <c r="JR310" s="240"/>
      <c r="JS310" s="240"/>
      <c r="JT310" s="240"/>
      <c r="JU310" s="240"/>
      <c r="JV310" s="240"/>
      <c r="JW310" s="240"/>
      <c r="JX310" s="240"/>
      <c r="JY310" s="240"/>
      <c r="JZ310" s="240"/>
      <c r="KA310" s="240"/>
      <c r="KB310" s="240"/>
    </row>
    <row r="311" spans="152:288" x14ac:dyDescent="0.3">
      <c r="EV311" s="241"/>
      <c r="EW311" s="242"/>
      <c r="EX311" s="242"/>
      <c r="EY311" s="242"/>
      <c r="EZ311" s="242"/>
      <c r="FA311" s="242"/>
      <c r="FB311" s="242"/>
      <c r="FC311" s="242"/>
      <c r="FD311" s="242"/>
      <c r="FE311" s="242"/>
      <c r="FF311" s="242"/>
      <c r="FG311" s="242"/>
      <c r="FH311" s="242"/>
      <c r="FI311" s="242"/>
      <c r="FJ311" s="242"/>
      <c r="FK311" s="242"/>
      <c r="FL311" s="242"/>
      <c r="FM311" s="242"/>
      <c r="FN311" s="243"/>
      <c r="FO311" s="242"/>
      <c r="FP311" s="240"/>
      <c r="FR311" s="241"/>
      <c r="FS311" s="242"/>
      <c r="FT311" s="242"/>
      <c r="FU311" s="242"/>
      <c r="FV311" s="242"/>
      <c r="FW311" s="242"/>
      <c r="FX311" s="242"/>
      <c r="FY311" s="242"/>
      <c r="FZ311" s="242"/>
      <c r="GA311" s="242"/>
      <c r="GB311" s="242"/>
      <c r="GC311" s="242"/>
      <c r="GD311" s="242"/>
      <c r="GE311" s="242"/>
      <c r="GF311" s="242"/>
      <c r="GG311" s="242"/>
      <c r="GH311" s="242"/>
      <c r="GI311" s="242"/>
      <c r="GJ311" s="243"/>
      <c r="GK311" s="242"/>
      <c r="GL311" s="240"/>
      <c r="GN311" s="240"/>
      <c r="GO311" s="240"/>
      <c r="GP311" s="240"/>
      <c r="GQ311" s="240"/>
      <c r="GR311" s="240"/>
      <c r="GS311" s="240"/>
      <c r="GT311" s="240"/>
      <c r="GU311" s="240"/>
      <c r="GV311" s="240"/>
      <c r="GW311" s="240"/>
      <c r="GX311" s="240"/>
      <c r="GY311" s="240"/>
      <c r="GZ311" s="240"/>
      <c r="HA311" s="240"/>
      <c r="HB311" s="240"/>
      <c r="HC311" s="240"/>
      <c r="HD311" s="240"/>
      <c r="HE311" s="240"/>
      <c r="HF311" s="240"/>
      <c r="HG311" s="240"/>
      <c r="HH311" s="240"/>
      <c r="HJ311" s="240"/>
      <c r="HK311" s="240"/>
      <c r="HL311" s="240"/>
      <c r="HM311" s="240"/>
      <c r="HN311" s="240"/>
      <c r="HO311" s="240"/>
      <c r="HP311" s="240"/>
      <c r="HQ311" s="240"/>
      <c r="HR311" s="240"/>
      <c r="HS311" s="240"/>
      <c r="HT311" s="240"/>
      <c r="HU311" s="240"/>
      <c r="HV311" s="240"/>
      <c r="HW311" s="240"/>
      <c r="HX311" s="240"/>
      <c r="HY311" s="240"/>
      <c r="HZ311" s="240"/>
      <c r="IA311" s="240"/>
      <c r="IB311" s="240"/>
      <c r="IC311" s="240"/>
      <c r="IE311" s="240"/>
      <c r="IF311" s="240"/>
      <c r="IG311" s="240"/>
      <c r="IH311" s="240"/>
      <c r="II311" s="240"/>
      <c r="IJ311" s="240"/>
      <c r="IK311" s="240"/>
      <c r="IL311" s="240"/>
      <c r="IM311" s="240"/>
      <c r="IN311" s="240"/>
      <c r="IO311" s="240"/>
      <c r="IP311" s="240"/>
      <c r="IQ311" s="240"/>
      <c r="IR311" s="240"/>
      <c r="IS311" s="240"/>
      <c r="IT311" s="240"/>
      <c r="IU311" s="240"/>
      <c r="IV311" s="240"/>
      <c r="IW311" s="240"/>
      <c r="IX311" s="240"/>
      <c r="IY311" s="240"/>
      <c r="JA311" s="240"/>
      <c r="JB311" s="240"/>
      <c r="JC311" s="240"/>
      <c r="JD311" s="240"/>
      <c r="JE311" s="240"/>
      <c r="JF311" s="240"/>
      <c r="JG311" s="240"/>
      <c r="JH311" s="240"/>
      <c r="JI311" s="240"/>
      <c r="JJ311" s="240"/>
      <c r="JK311" s="240"/>
      <c r="JL311" s="240"/>
      <c r="JM311" s="240"/>
      <c r="JN311" s="240"/>
      <c r="JO311" s="240"/>
      <c r="JP311" s="240"/>
      <c r="JQ311" s="240"/>
      <c r="JR311" s="240"/>
      <c r="JS311" s="240"/>
      <c r="JT311" s="240"/>
      <c r="JU311" s="240"/>
      <c r="JV311" s="240"/>
      <c r="JW311" s="240"/>
      <c r="JX311" s="240"/>
      <c r="JY311" s="240"/>
      <c r="JZ311" s="240"/>
      <c r="KA311" s="240"/>
      <c r="KB311" s="240"/>
    </row>
    <row r="312" spans="152:288" x14ac:dyDescent="0.3">
      <c r="EV312" s="241"/>
      <c r="EW312" s="242"/>
      <c r="EX312" s="242"/>
      <c r="EY312" s="242"/>
      <c r="EZ312" s="242"/>
      <c r="FA312" s="242"/>
      <c r="FB312" s="242"/>
      <c r="FC312" s="242"/>
      <c r="FD312" s="242"/>
      <c r="FE312" s="242"/>
      <c r="FF312" s="242"/>
      <c r="FG312" s="242"/>
      <c r="FH312" s="242"/>
      <c r="FI312" s="242"/>
      <c r="FJ312" s="242"/>
      <c r="FK312" s="242"/>
      <c r="FL312" s="242"/>
      <c r="FM312" s="242"/>
      <c r="FN312" s="243"/>
      <c r="FO312" s="242"/>
      <c r="FP312" s="240"/>
      <c r="FR312" s="241"/>
      <c r="FS312" s="242"/>
      <c r="FT312" s="242"/>
      <c r="FU312" s="242"/>
      <c r="FV312" s="242"/>
      <c r="FW312" s="242"/>
      <c r="FX312" s="242"/>
      <c r="FY312" s="242"/>
      <c r="FZ312" s="242"/>
      <c r="GA312" s="242"/>
      <c r="GB312" s="242"/>
      <c r="GC312" s="242"/>
      <c r="GD312" s="242"/>
      <c r="GE312" s="242"/>
      <c r="GF312" s="242"/>
      <c r="GG312" s="242"/>
      <c r="GH312" s="242"/>
      <c r="GI312" s="242"/>
      <c r="GJ312" s="243"/>
      <c r="GK312" s="242"/>
      <c r="GL312" s="240"/>
      <c r="GN312" s="240"/>
      <c r="GO312" s="240"/>
      <c r="GP312" s="240"/>
      <c r="GQ312" s="240"/>
      <c r="GR312" s="240"/>
      <c r="GS312" s="240"/>
      <c r="GT312" s="240"/>
      <c r="GU312" s="240"/>
      <c r="GV312" s="240"/>
      <c r="GW312" s="240"/>
      <c r="GX312" s="240"/>
      <c r="GY312" s="240"/>
      <c r="GZ312" s="240"/>
      <c r="HA312" s="240"/>
      <c r="HB312" s="240"/>
      <c r="HC312" s="240"/>
      <c r="HD312" s="240"/>
      <c r="HE312" s="240"/>
      <c r="HF312" s="240"/>
      <c r="HG312" s="240"/>
      <c r="HH312" s="240"/>
      <c r="HJ312" s="240"/>
      <c r="HK312" s="240"/>
      <c r="HL312" s="240"/>
      <c r="HM312" s="240"/>
      <c r="HN312" s="240"/>
      <c r="HO312" s="240"/>
      <c r="HP312" s="240"/>
      <c r="HQ312" s="240"/>
      <c r="HR312" s="240"/>
      <c r="HS312" s="240"/>
      <c r="HT312" s="240"/>
      <c r="HU312" s="240"/>
      <c r="HV312" s="240"/>
      <c r="HW312" s="240"/>
      <c r="HX312" s="240"/>
      <c r="HY312" s="240"/>
      <c r="HZ312" s="240"/>
      <c r="IA312" s="240"/>
      <c r="IB312" s="240"/>
      <c r="IC312" s="240"/>
      <c r="IE312" s="240"/>
      <c r="IF312" s="240"/>
      <c r="IG312" s="240"/>
      <c r="IH312" s="240"/>
      <c r="II312" s="240"/>
      <c r="IJ312" s="240"/>
      <c r="IK312" s="240"/>
      <c r="IL312" s="240"/>
      <c r="IM312" s="240"/>
      <c r="IN312" s="240"/>
      <c r="IO312" s="240"/>
      <c r="IP312" s="240"/>
      <c r="IQ312" s="240"/>
      <c r="IR312" s="240"/>
      <c r="IS312" s="240"/>
      <c r="IT312" s="240"/>
      <c r="IU312" s="240"/>
      <c r="IV312" s="240"/>
      <c r="IW312" s="240"/>
      <c r="IX312" s="240"/>
      <c r="IY312" s="240"/>
      <c r="JA312" s="240"/>
      <c r="JB312" s="240"/>
      <c r="JC312" s="240"/>
      <c r="JD312" s="240"/>
      <c r="JE312" s="240"/>
      <c r="JF312" s="240"/>
      <c r="JG312" s="240"/>
      <c r="JH312" s="240"/>
      <c r="JI312" s="240"/>
      <c r="JJ312" s="240"/>
      <c r="JK312" s="240"/>
      <c r="JL312" s="240"/>
      <c r="JM312" s="240"/>
      <c r="JN312" s="240"/>
      <c r="JO312" s="240"/>
      <c r="JP312" s="240"/>
      <c r="JQ312" s="240"/>
      <c r="JR312" s="240"/>
      <c r="JS312" s="240"/>
      <c r="JT312" s="240"/>
      <c r="JU312" s="240"/>
      <c r="JV312" s="240"/>
      <c r="JW312" s="240"/>
      <c r="JX312" s="240"/>
      <c r="JY312" s="240"/>
      <c r="JZ312" s="240"/>
      <c r="KA312" s="240"/>
      <c r="KB312" s="240"/>
    </row>
    <row r="313" spans="152:288" x14ac:dyDescent="0.3">
      <c r="EV313" s="241"/>
      <c r="EW313" s="242"/>
      <c r="EX313" s="242"/>
      <c r="EY313" s="242"/>
      <c r="EZ313" s="242"/>
      <c r="FA313" s="242"/>
      <c r="FB313" s="242"/>
      <c r="FC313" s="242"/>
      <c r="FD313" s="242"/>
      <c r="FE313" s="242"/>
      <c r="FF313" s="242"/>
      <c r="FG313" s="242"/>
      <c r="FH313" s="242"/>
      <c r="FI313" s="242"/>
      <c r="FJ313" s="242"/>
      <c r="FK313" s="242"/>
      <c r="FL313" s="242"/>
      <c r="FM313" s="242"/>
      <c r="FN313" s="243"/>
      <c r="FO313" s="242"/>
      <c r="FP313" s="240"/>
      <c r="FR313" s="241"/>
      <c r="FS313" s="242"/>
      <c r="FT313" s="242"/>
      <c r="FU313" s="242"/>
      <c r="FV313" s="242"/>
      <c r="FW313" s="242"/>
      <c r="FX313" s="242"/>
      <c r="FY313" s="242"/>
      <c r="FZ313" s="242"/>
      <c r="GA313" s="242"/>
      <c r="GB313" s="242"/>
      <c r="GC313" s="242"/>
      <c r="GD313" s="242"/>
      <c r="GE313" s="242"/>
      <c r="GF313" s="242"/>
      <c r="GG313" s="242"/>
      <c r="GH313" s="242"/>
      <c r="GI313" s="242"/>
      <c r="GJ313" s="243"/>
      <c r="GK313" s="242"/>
      <c r="GL313" s="240"/>
      <c r="GN313" s="240"/>
      <c r="GO313" s="240"/>
      <c r="GP313" s="240"/>
      <c r="GQ313" s="240"/>
      <c r="GR313" s="240"/>
      <c r="GS313" s="240"/>
      <c r="GT313" s="240"/>
      <c r="GU313" s="240"/>
      <c r="GV313" s="240"/>
      <c r="GW313" s="240"/>
      <c r="GX313" s="240"/>
      <c r="GY313" s="240"/>
      <c r="GZ313" s="240"/>
      <c r="HA313" s="240"/>
      <c r="HB313" s="240"/>
      <c r="HC313" s="240"/>
      <c r="HD313" s="240"/>
      <c r="HE313" s="240"/>
      <c r="HF313" s="240"/>
      <c r="HG313" s="240"/>
      <c r="HH313" s="240"/>
      <c r="HJ313" s="240"/>
      <c r="HK313" s="240"/>
      <c r="HL313" s="240"/>
      <c r="HM313" s="240"/>
      <c r="HN313" s="240"/>
      <c r="HO313" s="240"/>
      <c r="HP313" s="240"/>
      <c r="HQ313" s="240"/>
      <c r="HR313" s="240"/>
      <c r="HS313" s="240"/>
      <c r="HT313" s="240"/>
      <c r="HU313" s="240"/>
      <c r="HV313" s="240"/>
      <c r="HW313" s="240"/>
      <c r="HX313" s="240"/>
      <c r="HY313" s="240"/>
      <c r="HZ313" s="240"/>
      <c r="IA313" s="240"/>
      <c r="IB313" s="240"/>
      <c r="IC313" s="240"/>
      <c r="IE313" s="240"/>
      <c r="IF313" s="240"/>
      <c r="IG313" s="240"/>
      <c r="IH313" s="240"/>
      <c r="II313" s="240"/>
      <c r="IJ313" s="240"/>
      <c r="IK313" s="240"/>
      <c r="IL313" s="240"/>
      <c r="IM313" s="240"/>
      <c r="IN313" s="240"/>
      <c r="IO313" s="240"/>
      <c r="IP313" s="240"/>
      <c r="IQ313" s="240"/>
      <c r="IR313" s="240"/>
      <c r="IS313" s="240"/>
      <c r="IT313" s="240"/>
      <c r="IU313" s="240"/>
      <c r="IV313" s="240"/>
      <c r="IW313" s="240"/>
      <c r="IX313" s="240"/>
      <c r="IY313" s="240"/>
      <c r="JA313" s="240"/>
      <c r="JB313" s="240"/>
      <c r="JC313" s="240"/>
      <c r="JD313" s="240"/>
      <c r="JE313" s="240"/>
      <c r="JF313" s="240"/>
      <c r="JG313" s="240"/>
      <c r="JH313" s="240"/>
      <c r="JI313" s="240"/>
      <c r="JJ313" s="240"/>
      <c r="JK313" s="240"/>
      <c r="JL313" s="240"/>
      <c r="JM313" s="240"/>
      <c r="JN313" s="240"/>
      <c r="JO313" s="240"/>
      <c r="JP313" s="240"/>
      <c r="JQ313" s="240"/>
      <c r="JR313" s="240"/>
      <c r="JS313" s="240"/>
      <c r="JT313" s="240"/>
      <c r="JU313" s="240"/>
      <c r="JV313" s="240"/>
      <c r="JW313" s="240"/>
      <c r="JX313" s="240"/>
      <c r="JY313" s="240"/>
      <c r="JZ313" s="240"/>
      <c r="KA313" s="240"/>
      <c r="KB313" s="240"/>
    </row>
    <row r="314" spans="152:288" x14ac:dyDescent="0.3">
      <c r="EV314" s="241"/>
      <c r="EW314" s="242"/>
      <c r="EX314" s="242"/>
      <c r="EY314" s="242"/>
      <c r="EZ314" s="242"/>
      <c r="FA314" s="242"/>
      <c r="FB314" s="242"/>
      <c r="FC314" s="242"/>
      <c r="FD314" s="242"/>
      <c r="FE314" s="242"/>
      <c r="FF314" s="242"/>
      <c r="FG314" s="242"/>
      <c r="FH314" s="242"/>
      <c r="FI314" s="242"/>
      <c r="FJ314" s="242"/>
      <c r="FK314" s="242"/>
      <c r="FL314" s="242"/>
      <c r="FM314" s="242"/>
      <c r="FN314" s="243"/>
      <c r="FO314" s="242"/>
      <c r="FP314" s="240"/>
      <c r="FR314" s="241"/>
      <c r="FS314" s="242"/>
      <c r="FT314" s="242"/>
      <c r="FU314" s="242"/>
      <c r="FV314" s="242"/>
      <c r="FW314" s="242"/>
      <c r="FX314" s="242"/>
      <c r="FY314" s="242"/>
      <c r="FZ314" s="242"/>
      <c r="GA314" s="242"/>
      <c r="GB314" s="242"/>
      <c r="GC314" s="242"/>
      <c r="GD314" s="242"/>
      <c r="GE314" s="242"/>
      <c r="GF314" s="242"/>
      <c r="GG314" s="242"/>
      <c r="GH314" s="242"/>
      <c r="GI314" s="242"/>
      <c r="GJ314" s="243"/>
      <c r="GK314" s="242"/>
      <c r="GL314" s="240"/>
      <c r="GN314" s="240"/>
      <c r="GO314" s="240"/>
      <c r="GP314" s="240"/>
      <c r="GQ314" s="240"/>
      <c r="GR314" s="240"/>
      <c r="GS314" s="240"/>
      <c r="GT314" s="240"/>
      <c r="GU314" s="240"/>
      <c r="GV314" s="240"/>
      <c r="GW314" s="240"/>
      <c r="GX314" s="240"/>
      <c r="GY314" s="240"/>
      <c r="GZ314" s="240"/>
      <c r="HA314" s="240"/>
      <c r="HB314" s="240"/>
      <c r="HC314" s="240"/>
      <c r="HD314" s="240"/>
      <c r="HE314" s="240"/>
      <c r="HF314" s="240"/>
      <c r="HG314" s="240"/>
      <c r="HH314" s="240"/>
      <c r="HJ314" s="240"/>
      <c r="HK314" s="240"/>
      <c r="HL314" s="240"/>
      <c r="HM314" s="240"/>
      <c r="HN314" s="240"/>
      <c r="HO314" s="240"/>
      <c r="HP314" s="240"/>
      <c r="HQ314" s="240"/>
      <c r="HR314" s="240"/>
      <c r="HS314" s="240"/>
      <c r="HT314" s="240"/>
      <c r="HU314" s="240"/>
      <c r="HV314" s="240"/>
      <c r="HW314" s="240"/>
      <c r="HX314" s="240"/>
      <c r="HY314" s="240"/>
      <c r="HZ314" s="240"/>
      <c r="IA314" s="240"/>
      <c r="IB314" s="240"/>
      <c r="IC314" s="240"/>
      <c r="IE314" s="240"/>
      <c r="IF314" s="240"/>
      <c r="IG314" s="240"/>
      <c r="IH314" s="240"/>
      <c r="II314" s="240"/>
      <c r="IJ314" s="240"/>
      <c r="IK314" s="240"/>
      <c r="IL314" s="240"/>
      <c r="IM314" s="240"/>
      <c r="IN314" s="240"/>
      <c r="IO314" s="240"/>
      <c r="IP314" s="240"/>
      <c r="IQ314" s="240"/>
      <c r="IR314" s="240"/>
      <c r="IS314" s="240"/>
      <c r="IT314" s="240"/>
      <c r="IU314" s="240"/>
      <c r="IV314" s="240"/>
      <c r="IW314" s="240"/>
      <c r="IX314" s="240"/>
      <c r="IY314" s="240"/>
      <c r="JA314" s="240"/>
      <c r="JB314" s="240"/>
      <c r="JC314" s="240"/>
      <c r="JD314" s="240"/>
      <c r="JE314" s="240"/>
      <c r="JF314" s="240"/>
      <c r="JG314" s="240"/>
      <c r="JH314" s="240"/>
      <c r="JI314" s="240"/>
      <c r="JJ314" s="240"/>
      <c r="JK314" s="240"/>
      <c r="JL314" s="240"/>
      <c r="JM314" s="240"/>
      <c r="JN314" s="240"/>
      <c r="JO314" s="240"/>
      <c r="JP314" s="240"/>
      <c r="JQ314" s="240"/>
      <c r="JR314" s="240"/>
      <c r="JS314" s="240"/>
      <c r="JT314" s="240"/>
      <c r="JU314" s="240"/>
      <c r="JV314" s="240"/>
      <c r="JW314" s="240"/>
      <c r="JX314" s="240"/>
      <c r="JY314" s="240"/>
      <c r="JZ314" s="240"/>
      <c r="KA314" s="240"/>
      <c r="KB314" s="240"/>
    </row>
    <row r="315" spans="152:288" x14ac:dyDescent="0.3">
      <c r="EV315" s="241"/>
      <c r="EW315" s="242"/>
      <c r="EX315" s="242"/>
      <c r="EY315" s="242"/>
      <c r="EZ315" s="242"/>
      <c r="FA315" s="242"/>
      <c r="FB315" s="242"/>
      <c r="FC315" s="242"/>
      <c r="FD315" s="242"/>
      <c r="FE315" s="242"/>
      <c r="FF315" s="242"/>
      <c r="FG315" s="242"/>
      <c r="FH315" s="242"/>
      <c r="FI315" s="242"/>
      <c r="FJ315" s="242"/>
      <c r="FK315" s="242"/>
      <c r="FL315" s="242"/>
      <c r="FM315" s="242"/>
      <c r="FN315" s="243"/>
      <c r="FO315" s="242"/>
      <c r="FP315" s="240"/>
      <c r="FR315" s="241"/>
      <c r="FS315" s="242"/>
      <c r="FT315" s="242"/>
      <c r="FU315" s="242"/>
      <c r="FV315" s="242"/>
      <c r="FW315" s="242"/>
      <c r="FX315" s="242"/>
      <c r="FY315" s="242"/>
      <c r="FZ315" s="242"/>
      <c r="GA315" s="242"/>
      <c r="GB315" s="242"/>
      <c r="GC315" s="242"/>
      <c r="GD315" s="242"/>
      <c r="GE315" s="242"/>
      <c r="GF315" s="242"/>
      <c r="GG315" s="242"/>
      <c r="GH315" s="242"/>
      <c r="GI315" s="242"/>
      <c r="GJ315" s="243"/>
      <c r="GK315" s="242"/>
      <c r="GL315" s="240"/>
      <c r="GN315" s="240"/>
      <c r="GO315" s="240"/>
      <c r="GP315" s="240"/>
      <c r="GQ315" s="240"/>
      <c r="GR315" s="240"/>
      <c r="GS315" s="240"/>
      <c r="GT315" s="240"/>
      <c r="GU315" s="240"/>
      <c r="GV315" s="240"/>
      <c r="GW315" s="240"/>
      <c r="GX315" s="240"/>
      <c r="GY315" s="240"/>
      <c r="GZ315" s="240"/>
      <c r="HA315" s="240"/>
      <c r="HB315" s="240"/>
      <c r="HC315" s="240"/>
      <c r="HD315" s="240"/>
      <c r="HE315" s="240"/>
      <c r="HF315" s="240"/>
      <c r="HG315" s="240"/>
      <c r="HH315" s="240"/>
      <c r="HJ315" s="240"/>
      <c r="HK315" s="240"/>
      <c r="HL315" s="240"/>
      <c r="HM315" s="240"/>
      <c r="HN315" s="240"/>
      <c r="HO315" s="240"/>
      <c r="HP315" s="240"/>
      <c r="HQ315" s="240"/>
      <c r="HR315" s="240"/>
      <c r="HS315" s="240"/>
      <c r="HT315" s="240"/>
      <c r="HU315" s="240"/>
      <c r="HV315" s="240"/>
      <c r="HW315" s="240"/>
      <c r="HX315" s="240"/>
      <c r="HY315" s="240"/>
      <c r="HZ315" s="240"/>
      <c r="IA315" s="240"/>
      <c r="IB315" s="240"/>
      <c r="IC315" s="240"/>
      <c r="IE315" s="240"/>
      <c r="IF315" s="240"/>
      <c r="IG315" s="240"/>
      <c r="IH315" s="240"/>
      <c r="II315" s="240"/>
      <c r="IJ315" s="240"/>
      <c r="IK315" s="240"/>
      <c r="IL315" s="240"/>
      <c r="IM315" s="240"/>
      <c r="IN315" s="240"/>
      <c r="IO315" s="240"/>
      <c r="IP315" s="240"/>
      <c r="IQ315" s="240"/>
      <c r="IR315" s="240"/>
      <c r="IS315" s="240"/>
      <c r="IT315" s="240"/>
      <c r="IU315" s="240"/>
      <c r="IV315" s="240"/>
      <c r="IW315" s="240"/>
      <c r="IX315" s="240"/>
      <c r="IY315" s="240"/>
      <c r="JA315" s="240"/>
      <c r="JB315" s="240"/>
      <c r="JC315" s="240"/>
      <c r="JD315" s="240"/>
      <c r="JE315" s="240"/>
      <c r="JF315" s="240"/>
      <c r="JG315" s="240"/>
      <c r="JH315" s="240"/>
      <c r="JI315" s="240"/>
      <c r="JJ315" s="240"/>
      <c r="JK315" s="240"/>
      <c r="JL315" s="240"/>
      <c r="JM315" s="240"/>
      <c r="JN315" s="240"/>
      <c r="JO315" s="240"/>
      <c r="JP315" s="240"/>
      <c r="JQ315" s="240"/>
      <c r="JR315" s="240"/>
      <c r="JS315" s="240"/>
      <c r="JT315" s="240"/>
      <c r="JU315" s="240"/>
      <c r="JV315" s="240"/>
      <c r="JW315" s="240"/>
      <c r="JX315" s="240"/>
      <c r="JY315" s="240"/>
      <c r="JZ315" s="240"/>
      <c r="KA315" s="240"/>
      <c r="KB315" s="240"/>
    </row>
    <row r="316" spans="152:288" x14ac:dyDescent="0.3">
      <c r="EV316" s="241"/>
      <c r="EW316" s="242"/>
      <c r="EX316" s="242"/>
      <c r="EY316" s="242"/>
      <c r="EZ316" s="242"/>
      <c r="FA316" s="242"/>
      <c r="FB316" s="242"/>
      <c r="FC316" s="242"/>
      <c r="FD316" s="242"/>
      <c r="FE316" s="242"/>
      <c r="FF316" s="242"/>
      <c r="FG316" s="242"/>
      <c r="FH316" s="242"/>
      <c r="FI316" s="242"/>
      <c r="FJ316" s="242"/>
      <c r="FK316" s="242"/>
      <c r="FL316" s="242"/>
      <c r="FM316" s="242"/>
      <c r="FN316" s="243"/>
      <c r="FO316" s="242"/>
      <c r="FP316" s="240"/>
      <c r="FR316" s="241"/>
      <c r="FS316" s="242"/>
      <c r="FT316" s="242"/>
      <c r="FU316" s="242"/>
      <c r="FV316" s="242"/>
      <c r="FW316" s="242"/>
      <c r="FX316" s="242"/>
      <c r="FY316" s="242"/>
      <c r="FZ316" s="242"/>
      <c r="GA316" s="242"/>
      <c r="GB316" s="242"/>
      <c r="GC316" s="242"/>
      <c r="GD316" s="242"/>
      <c r="GE316" s="242"/>
      <c r="GF316" s="242"/>
      <c r="GG316" s="242"/>
      <c r="GH316" s="242"/>
      <c r="GI316" s="242"/>
      <c r="GJ316" s="243"/>
      <c r="GK316" s="242"/>
      <c r="GL316" s="240"/>
      <c r="GN316" s="240"/>
      <c r="GO316" s="240"/>
      <c r="GP316" s="240"/>
      <c r="GQ316" s="240"/>
      <c r="GR316" s="240"/>
      <c r="GS316" s="240"/>
      <c r="GT316" s="240"/>
      <c r="GU316" s="240"/>
      <c r="GV316" s="240"/>
      <c r="GW316" s="240"/>
      <c r="GX316" s="240"/>
      <c r="GY316" s="240"/>
      <c r="GZ316" s="240"/>
      <c r="HA316" s="240"/>
      <c r="HB316" s="240"/>
      <c r="HC316" s="240"/>
      <c r="HD316" s="240"/>
      <c r="HE316" s="240"/>
      <c r="HF316" s="240"/>
      <c r="HG316" s="240"/>
      <c r="HH316" s="240"/>
      <c r="HJ316" s="240"/>
      <c r="HK316" s="240"/>
      <c r="HL316" s="240"/>
      <c r="HM316" s="240"/>
      <c r="HN316" s="240"/>
      <c r="HO316" s="240"/>
      <c r="HP316" s="240"/>
      <c r="HQ316" s="240"/>
      <c r="HR316" s="240"/>
      <c r="HS316" s="240"/>
      <c r="HT316" s="240"/>
      <c r="HU316" s="240"/>
      <c r="HV316" s="240"/>
      <c r="HW316" s="240"/>
      <c r="HX316" s="240"/>
      <c r="HY316" s="240"/>
      <c r="HZ316" s="240"/>
      <c r="IA316" s="240"/>
      <c r="IB316" s="240"/>
      <c r="IC316" s="240"/>
      <c r="IE316" s="240"/>
      <c r="IF316" s="240"/>
      <c r="IG316" s="240"/>
      <c r="IH316" s="240"/>
      <c r="II316" s="240"/>
      <c r="IJ316" s="240"/>
      <c r="IK316" s="240"/>
      <c r="IL316" s="240"/>
      <c r="IM316" s="240"/>
      <c r="IN316" s="240"/>
      <c r="IO316" s="240"/>
      <c r="IP316" s="240"/>
      <c r="IQ316" s="240"/>
      <c r="IR316" s="240"/>
      <c r="IS316" s="240"/>
      <c r="IT316" s="240"/>
      <c r="IU316" s="240"/>
      <c r="IV316" s="240"/>
      <c r="IW316" s="240"/>
      <c r="IX316" s="240"/>
      <c r="IY316" s="240"/>
      <c r="JA316" s="240"/>
      <c r="JB316" s="240"/>
      <c r="JC316" s="240"/>
      <c r="JD316" s="240"/>
      <c r="JE316" s="240"/>
      <c r="JF316" s="240"/>
      <c r="JG316" s="240"/>
      <c r="JH316" s="240"/>
      <c r="JI316" s="240"/>
      <c r="JJ316" s="240"/>
      <c r="JK316" s="240"/>
      <c r="JL316" s="240"/>
      <c r="JM316" s="240"/>
      <c r="JN316" s="240"/>
      <c r="JO316" s="240"/>
      <c r="JP316" s="240"/>
      <c r="JQ316" s="240"/>
      <c r="JR316" s="240"/>
      <c r="JS316" s="240"/>
      <c r="JT316" s="240"/>
      <c r="JU316" s="240"/>
      <c r="JV316" s="240"/>
      <c r="JW316" s="240"/>
      <c r="JX316" s="240"/>
      <c r="JY316" s="240"/>
      <c r="JZ316" s="240"/>
      <c r="KA316" s="240"/>
      <c r="KB316" s="240"/>
    </row>
    <row r="317" spans="152:288" x14ac:dyDescent="0.3">
      <c r="EV317" s="241"/>
      <c r="EW317" s="242"/>
      <c r="EX317" s="242"/>
      <c r="EY317" s="242"/>
      <c r="EZ317" s="242"/>
      <c r="FA317" s="242"/>
      <c r="FB317" s="242"/>
      <c r="FC317" s="242"/>
      <c r="FD317" s="242"/>
      <c r="FE317" s="242"/>
      <c r="FF317" s="242"/>
      <c r="FG317" s="242"/>
      <c r="FH317" s="242"/>
      <c r="FI317" s="242"/>
      <c r="FJ317" s="242"/>
      <c r="FK317" s="242"/>
      <c r="FL317" s="242"/>
      <c r="FM317" s="242"/>
      <c r="FN317" s="243"/>
      <c r="FO317" s="242"/>
      <c r="FP317" s="240"/>
      <c r="FR317" s="241"/>
      <c r="FS317" s="242"/>
      <c r="FT317" s="242"/>
      <c r="FU317" s="242"/>
      <c r="FV317" s="242"/>
      <c r="FW317" s="242"/>
      <c r="FX317" s="242"/>
      <c r="FY317" s="242"/>
      <c r="FZ317" s="242"/>
      <c r="GA317" s="242"/>
      <c r="GB317" s="242"/>
      <c r="GC317" s="242"/>
      <c r="GD317" s="242"/>
      <c r="GE317" s="242"/>
      <c r="GF317" s="242"/>
      <c r="GG317" s="242"/>
      <c r="GH317" s="242"/>
      <c r="GI317" s="242"/>
      <c r="GJ317" s="243"/>
      <c r="GK317" s="242"/>
      <c r="GL317" s="240"/>
      <c r="GN317" s="240"/>
      <c r="GO317" s="240"/>
      <c r="GP317" s="240"/>
      <c r="GQ317" s="240"/>
      <c r="GR317" s="240"/>
      <c r="GS317" s="240"/>
      <c r="GT317" s="240"/>
      <c r="GU317" s="240"/>
      <c r="GV317" s="240"/>
      <c r="GW317" s="240"/>
      <c r="GX317" s="240"/>
      <c r="GY317" s="240"/>
      <c r="GZ317" s="240"/>
      <c r="HA317" s="240"/>
      <c r="HB317" s="240"/>
      <c r="HC317" s="240"/>
      <c r="HD317" s="240"/>
      <c r="HE317" s="240"/>
      <c r="HF317" s="240"/>
      <c r="HG317" s="240"/>
      <c r="HH317" s="240"/>
      <c r="HJ317" s="240"/>
      <c r="HK317" s="240"/>
      <c r="HL317" s="240"/>
      <c r="HM317" s="240"/>
      <c r="HN317" s="240"/>
      <c r="HO317" s="240"/>
      <c r="HP317" s="240"/>
      <c r="HQ317" s="240"/>
      <c r="HR317" s="240"/>
      <c r="HS317" s="240"/>
      <c r="HT317" s="240"/>
      <c r="HU317" s="240"/>
      <c r="HV317" s="240"/>
      <c r="HW317" s="240"/>
      <c r="HX317" s="240"/>
      <c r="HY317" s="240"/>
      <c r="HZ317" s="240"/>
      <c r="IA317" s="240"/>
      <c r="IB317" s="240"/>
      <c r="IC317" s="240"/>
      <c r="IE317" s="240"/>
      <c r="IF317" s="240"/>
      <c r="IG317" s="240"/>
      <c r="IH317" s="240"/>
      <c r="II317" s="240"/>
      <c r="IJ317" s="240"/>
      <c r="IK317" s="240"/>
      <c r="IL317" s="240"/>
      <c r="IM317" s="240"/>
      <c r="IN317" s="240"/>
      <c r="IO317" s="240"/>
      <c r="IP317" s="240"/>
      <c r="IQ317" s="240"/>
      <c r="IR317" s="240"/>
      <c r="IS317" s="240"/>
      <c r="IT317" s="240"/>
      <c r="IU317" s="240"/>
      <c r="IV317" s="240"/>
      <c r="IW317" s="240"/>
      <c r="IX317" s="240"/>
      <c r="IY317" s="240"/>
      <c r="JA317" s="240"/>
      <c r="JB317" s="240"/>
      <c r="JC317" s="240"/>
      <c r="JD317" s="240"/>
      <c r="JE317" s="240"/>
      <c r="JF317" s="240"/>
      <c r="JG317" s="240"/>
      <c r="JH317" s="240"/>
      <c r="JI317" s="240"/>
      <c r="JJ317" s="240"/>
      <c r="JK317" s="240"/>
      <c r="JL317" s="240"/>
      <c r="JM317" s="240"/>
      <c r="JN317" s="240"/>
      <c r="JO317" s="240"/>
      <c r="JP317" s="240"/>
      <c r="JQ317" s="240"/>
      <c r="JR317" s="240"/>
      <c r="JS317" s="240"/>
      <c r="JT317" s="240"/>
      <c r="JU317" s="240"/>
      <c r="JV317" s="240"/>
      <c r="JW317" s="240"/>
      <c r="JX317" s="240"/>
      <c r="JY317" s="240"/>
      <c r="JZ317" s="240"/>
      <c r="KA317" s="240"/>
      <c r="KB317" s="240"/>
    </row>
    <row r="318" spans="152:288" x14ac:dyDescent="0.3">
      <c r="EV318" s="241"/>
      <c r="EW318" s="242"/>
      <c r="EX318" s="242"/>
      <c r="EY318" s="242"/>
      <c r="EZ318" s="242"/>
      <c r="FA318" s="242"/>
      <c r="FB318" s="242"/>
      <c r="FC318" s="242"/>
      <c r="FD318" s="242"/>
      <c r="FE318" s="242"/>
      <c r="FF318" s="242"/>
      <c r="FG318" s="242"/>
      <c r="FH318" s="242"/>
      <c r="FI318" s="242"/>
      <c r="FJ318" s="242"/>
      <c r="FK318" s="242"/>
      <c r="FL318" s="242"/>
      <c r="FM318" s="242"/>
      <c r="FN318" s="243"/>
      <c r="FO318" s="242"/>
      <c r="FP318" s="240"/>
      <c r="FR318" s="241"/>
      <c r="FS318" s="242"/>
      <c r="FT318" s="242"/>
      <c r="FU318" s="242"/>
      <c r="FV318" s="242"/>
      <c r="FW318" s="242"/>
      <c r="FX318" s="242"/>
      <c r="FY318" s="242"/>
      <c r="FZ318" s="242"/>
      <c r="GA318" s="242"/>
      <c r="GB318" s="242"/>
      <c r="GC318" s="242"/>
      <c r="GD318" s="242"/>
      <c r="GE318" s="242"/>
      <c r="GF318" s="242"/>
      <c r="GG318" s="242"/>
      <c r="GH318" s="242"/>
      <c r="GI318" s="242"/>
      <c r="GJ318" s="243"/>
      <c r="GK318" s="242"/>
      <c r="GL318" s="240"/>
      <c r="GN318" s="240"/>
      <c r="GO318" s="240"/>
      <c r="GP318" s="240"/>
      <c r="GQ318" s="240"/>
      <c r="GR318" s="240"/>
      <c r="GS318" s="240"/>
      <c r="GT318" s="240"/>
      <c r="GU318" s="240"/>
      <c r="GV318" s="240"/>
      <c r="GW318" s="240"/>
      <c r="GX318" s="240"/>
      <c r="GY318" s="240"/>
      <c r="GZ318" s="240"/>
      <c r="HA318" s="240"/>
      <c r="HB318" s="240"/>
      <c r="HC318" s="240"/>
      <c r="HD318" s="240"/>
      <c r="HE318" s="240"/>
      <c r="HF318" s="240"/>
      <c r="HG318" s="240"/>
      <c r="HH318" s="240"/>
      <c r="HJ318" s="240"/>
      <c r="HK318" s="240"/>
      <c r="HL318" s="240"/>
      <c r="HM318" s="240"/>
      <c r="HN318" s="240"/>
      <c r="HO318" s="240"/>
      <c r="HP318" s="240"/>
      <c r="HQ318" s="240"/>
      <c r="HR318" s="240"/>
      <c r="HS318" s="240"/>
      <c r="HT318" s="240"/>
      <c r="HU318" s="240"/>
      <c r="HV318" s="240"/>
      <c r="HW318" s="240"/>
      <c r="HX318" s="240"/>
      <c r="HY318" s="240"/>
      <c r="HZ318" s="240"/>
      <c r="IA318" s="240"/>
      <c r="IB318" s="240"/>
      <c r="IC318" s="240"/>
      <c r="IE318" s="240"/>
      <c r="IF318" s="240"/>
      <c r="IG318" s="240"/>
      <c r="IH318" s="240"/>
      <c r="II318" s="240"/>
      <c r="IJ318" s="240"/>
      <c r="IK318" s="240"/>
      <c r="IL318" s="240"/>
      <c r="IM318" s="240"/>
      <c r="IN318" s="240"/>
      <c r="IO318" s="240"/>
      <c r="IP318" s="240"/>
      <c r="IQ318" s="240"/>
      <c r="IR318" s="240"/>
      <c r="IS318" s="240"/>
      <c r="IT318" s="240"/>
      <c r="IU318" s="240"/>
      <c r="IV318" s="240"/>
      <c r="IW318" s="240"/>
      <c r="IX318" s="240"/>
      <c r="IY318" s="240"/>
      <c r="JA318" s="240"/>
      <c r="JB318" s="240"/>
      <c r="JC318" s="240"/>
      <c r="JD318" s="240"/>
      <c r="JE318" s="240"/>
      <c r="JF318" s="240"/>
      <c r="JG318" s="240"/>
      <c r="JH318" s="240"/>
      <c r="JI318" s="240"/>
      <c r="JJ318" s="240"/>
      <c r="JK318" s="240"/>
      <c r="JL318" s="240"/>
      <c r="JM318" s="240"/>
      <c r="JN318" s="240"/>
      <c r="JO318" s="240"/>
      <c r="JP318" s="240"/>
      <c r="JQ318" s="240"/>
      <c r="JR318" s="240"/>
      <c r="JS318" s="240"/>
      <c r="JT318" s="240"/>
      <c r="JU318" s="240"/>
      <c r="JV318" s="240"/>
      <c r="JW318" s="240"/>
      <c r="JX318" s="240"/>
      <c r="JY318" s="240"/>
      <c r="JZ318" s="240"/>
      <c r="KA318" s="240"/>
      <c r="KB318" s="240"/>
    </row>
    <row r="319" spans="152:288" x14ac:dyDescent="0.3">
      <c r="EV319" s="241"/>
      <c r="EW319" s="242"/>
      <c r="EX319" s="242"/>
      <c r="EY319" s="242"/>
      <c r="EZ319" s="242"/>
      <c r="FA319" s="242"/>
      <c r="FB319" s="242"/>
      <c r="FC319" s="242"/>
      <c r="FD319" s="242"/>
      <c r="FE319" s="242"/>
      <c r="FF319" s="242"/>
      <c r="FG319" s="242"/>
      <c r="FH319" s="242"/>
      <c r="FI319" s="242"/>
      <c r="FJ319" s="242"/>
      <c r="FK319" s="242"/>
      <c r="FL319" s="242"/>
      <c r="FM319" s="242"/>
      <c r="FN319" s="243"/>
      <c r="FO319" s="242"/>
      <c r="FP319" s="240"/>
      <c r="FR319" s="241"/>
      <c r="FS319" s="242"/>
      <c r="FT319" s="242"/>
      <c r="FU319" s="242"/>
      <c r="FV319" s="242"/>
      <c r="FW319" s="242"/>
      <c r="FX319" s="242"/>
      <c r="FY319" s="242"/>
      <c r="FZ319" s="242"/>
      <c r="GA319" s="242"/>
      <c r="GB319" s="242"/>
      <c r="GC319" s="242"/>
      <c r="GD319" s="242"/>
      <c r="GE319" s="242"/>
      <c r="GF319" s="242"/>
      <c r="GG319" s="242"/>
      <c r="GH319" s="242"/>
      <c r="GI319" s="242"/>
      <c r="GJ319" s="243"/>
      <c r="GK319" s="242"/>
      <c r="GL319" s="240"/>
      <c r="GN319" s="240"/>
      <c r="GO319" s="240"/>
      <c r="GP319" s="240"/>
      <c r="GQ319" s="240"/>
      <c r="GR319" s="240"/>
      <c r="GS319" s="240"/>
      <c r="GT319" s="240"/>
      <c r="GU319" s="240"/>
      <c r="GV319" s="240"/>
      <c r="GW319" s="240"/>
      <c r="GX319" s="240"/>
      <c r="GY319" s="240"/>
      <c r="GZ319" s="240"/>
      <c r="HA319" s="240"/>
      <c r="HB319" s="240"/>
      <c r="HC319" s="240"/>
      <c r="HD319" s="240"/>
      <c r="HE319" s="240"/>
      <c r="HF319" s="240"/>
      <c r="HG319" s="240"/>
      <c r="HH319" s="240"/>
      <c r="HJ319" s="240"/>
      <c r="HK319" s="240"/>
      <c r="HL319" s="240"/>
      <c r="HM319" s="240"/>
      <c r="HN319" s="240"/>
      <c r="HO319" s="240"/>
      <c r="HP319" s="240"/>
      <c r="HQ319" s="240"/>
      <c r="HR319" s="240"/>
      <c r="HS319" s="240"/>
      <c r="HT319" s="240"/>
      <c r="HU319" s="240"/>
      <c r="HV319" s="240"/>
      <c r="HW319" s="240"/>
      <c r="HX319" s="240"/>
      <c r="HY319" s="240"/>
      <c r="HZ319" s="240"/>
      <c r="IA319" s="240"/>
      <c r="IB319" s="240"/>
      <c r="IC319" s="240"/>
      <c r="IE319" s="240"/>
      <c r="IF319" s="240"/>
      <c r="IG319" s="240"/>
      <c r="IH319" s="240"/>
      <c r="II319" s="240"/>
      <c r="IJ319" s="240"/>
      <c r="IK319" s="240"/>
      <c r="IL319" s="240"/>
      <c r="IM319" s="240"/>
      <c r="IN319" s="240"/>
      <c r="IO319" s="240"/>
      <c r="IP319" s="240"/>
      <c r="IQ319" s="240"/>
      <c r="IR319" s="240"/>
      <c r="IS319" s="240"/>
      <c r="IT319" s="240"/>
      <c r="IU319" s="240"/>
      <c r="IV319" s="240"/>
      <c r="IW319" s="240"/>
      <c r="IX319" s="240"/>
      <c r="IY319" s="240"/>
      <c r="JA319" s="240"/>
      <c r="JB319" s="240"/>
      <c r="JC319" s="240"/>
      <c r="JD319" s="240"/>
      <c r="JE319" s="240"/>
      <c r="JF319" s="240"/>
      <c r="JG319" s="240"/>
      <c r="JH319" s="240"/>
      <c r="JI319" s="240"/>
      <c r="JJ319" s="240"/>
      <c r="JK319" s="240"/>
      <c r="JL319" s="240"/>
      <c r="JM319" s="240"/>
      <c r="JN319" s="240"/>
      <c r="JO319" s="240"/>
      <c r="JP319" s="240"/>
      <c r="JQ319" s="240"/>
      <c r="JR319" s="240"/>
      <c r="JS319" s="240"/>
      <c r="JT319" s="240"/>
      <c r="JU319" s="240"/>
      <c r="JV319" s="240"/>
      <c r="JW319" s="240"/>
      <c r="JX319" s="240"/>
      <c r="JY319" s="240"/>
      <c r="JZ319" s="240"/>
      <c r="KA319" s="240"/>
      <c r="KB319" s="240"/>
    </row>
    <row r="320" spans="152:288" x14ac:dyDescent="0.3">
      <c r="EV320" s="241"/>
      <c r="EW320" s="242"/>
      <c r="EX320" s="242"/>
      <c r="EY320" s="242"/>
      <c r="EZ320" s="242"/>
      <c r="FA320" s="242"/>
      <c r="FB320" s="242"/>
      <c r="FC320" s="242"/>
      <c r="FD320" s="242"/>
      <c r="FE320" s="242"/>
      <c r="FF320" s="242"/>
      <c r="FG320" s="242"/>
      <c r="FH320" s="242"/>
      <c r="FI320" s="242"/>
      <c r="FJ320" s="242"/>
      <c r="FK320" s="242"/>
      <c r="FL320" s="242"/>
      <c r="FM320" s="242"/>
      <c r="FN320" s="243"/>
      <c r="FO320" s="242"/>
      <c r="FP320" s="240"/>
      <c r="FR320" s="241"/>
      <c r="FS320" s="242"/>
      <c r="FT320" s="242"/>
      <c r="FU320" s="242"/>
      <c r="FV320" s="242"/>
      <c r="FW320" s="242"/>
      <c r="FX320" s="242"/>
      <c r="FY320" s="242"/>
      <c r="FZ320" s="242"/>
      <c r="GA320" s="242"/>
      <c r="GB320" s="242"/>
      <c r="GC320" s="242"/>
      <c r="GD320" s="242"/>
      <c r="GE320" s="242"/>
      <c r="GF320" s="242"/>
      <c r="GG320" s="242"/>
      <c r="GH320" s="242"/>
      <c r="GI320" s="242"/>
      <c r="GJ320" s="243"/>
      <c r="GK320" s="242"/>
      <c r="GL320" s="240"/>
      <c r="GN320" s="240"/>
      <c r="GO320" s="240"/>
      <c r="GP320" s="240"/>
      <c r="GQ320" s="240"/>
      <c r="GR320" s="240"/>
      <c r="GS320" s="240"/>
      <c r="GT320" s="240"/>
      <c r="GU320" s="240"/>
      <c r="GV320" s="240"/>
      <c r="GW320" s="240"/>
      <c r="GX320" s="240"/>
      <c r="GY320" s="240"/>
      <c r="GZ320" s="240"/>
      <c r="HA320" s="240"/>
      <c r="HB320" s="240"/>
      <c r="HC320" s="240"/>
      <c r="HD320" s="240"/>
      <c r="HE320" s="240"/>
      <c r="HF320" s="240"/>
      <c r="HG320" s="240"/>
      <c r="HH320" s="240"/>
      <c r="HJ320" s="240"/>
      <c r="HK320" s="240"/>
      <c r="HL320" s="240"/>
      <c r="HM320" s="240"/>
      <c r="HN320" s="240"/>
      <c r="HO320" s="240"/>
      <c r="HP320" s="240"/>
      <c r="HQ320" s="240"/>
      <c r="HR320" s="240"/>
      <c r="HS320" s="240"/>
      <c r="HT320" s="240"/>
      <c r="HU320" s="240"/>
      <c r="HV320" s="240"/>
      <c r="HW320" s="240"/>
      <c r="HX320" s="240"/>
      <c r="HY320" s="240"/>
      <c r="HZ320" s="240"/>
      <c r="IA320" s="240"/>
      <c r="IB320" s="240"/>
      <c r="IC320" s="240"/>
      <c r="IE320" s="240"/>
      <c r="IF320" s="240"/>
      <c r="IG320" s="240"/>
      <c r="IH320" s="240"/>
      <c r="II320" s="240"/>
      <c r="IJ320" s="240"/>
      <c r="IK320" s="240"/>
      <c r="IL320" s="240"/>
      <c r="IM320" s="240"/>
      <c r="IN320" s="240"/>
      <c r="IO320" s="240"/>
      <c r="IP320" s="240"/>
      <c r="IQ320" s="240"/>
      <c r="IR320" s="240"/>
      <c r="IS320" s="240"/>
      <c r="IT320" s="240"/>
      <c r="IU320" s="240"/>
      <c r="IV320" s="240"/>
      <c r="IW320" s="240"/>
      <c r="IX320" s="240"/>
      <c r="IY320" s="240"/>
      <c r="JA320" s="240"/>
      <c r="JB320" s="240"/>
      <c r="JC320" s="240"/>
      <c r="JD320" s="240"/>
      <c r="JE320" s="240"/>
      <c r="JF320" s="240"/>
      <c r="JG320" s="240"/>
      <c r="JH320" s="240"/>
      <c r="JI320" s="240"/>
      <c r="JJ320" s="240"/>
      <c r="JK320" s="240"/>
      <c r="JL320" s="240"/>
      <c r="JM320" s="240"/>
      <c r="JN320" s="240"/>
      <c r="JO320" s="240"/>
      <c r="JP320" s="240"/>
      <c r="JQ320" s="240"/>
      <c r="JR320" s="240"/>
      <c r="JS320" s="240"/>
      <c r="JT320" s="240"/>
      <c r="JU320" s="240"/>
      <c r="JV320" s="240"/>
      <c r="JW320" s="240"/>
      <c r="JX320" s="240"/>
      <c r="JY320" s="240"/>
      <c r="JZ320" s="240"/>
      <c r="KA320" s="240"/>
      <c r="KB320" s="240"/>
    </row>
    <row r="321" spans="152:288" x14ac:dyDescent="0.3">
      <c r="EV321" s="241"/>
      <c r="EW321" s="242"/>
      <c r="EX321" s="242"/>
      <c r="EY321" s="242"/>
      <c r="EZ321" s="242"/>
      <c r="FA321" s="242"/>
      <c r="FB321" s="242"/>
      <c r="FC321" s="242"/>
      <c r="FD321" s="242"/>
      <c r="FE321" s="242"/>
      <c r="FF321" s="242"/>
      <c r="FG321" s="242"/>
      <c r="FH321" s="242"/>
      <c r="FI321" s="242"/>
      <c r="FJ321" s="242"/>
      <c r="FK321" s="242"/>
      <c r="FL321" s="242"/>
      <c r="FM321" s="242"/>
      <c r="FN321" s="243"/>
      <c r="FO321" s="242"/>
      <c r="FP321" s="240"/>
      <c r="FR321" s="241"/>
      <c r="FS321" s="242"/>
      <c r="FT321" s="242"/>
      <c r="FU321" s="242"/>
      <c r="FV321" s="242"/>
      <c r="FW321" s="242"/>
      <c r="FX321" s="242"/>
      <c r="FY321" s="242"/>
      <c r="FZ321" s="242"/>
      <c r="GA321" s="242"/>
      <c r="GB321" s="242"/>
      <c r="GC321" s="242"/>
      <c r="GD321" s="242"/>
      <c r="GE321" s="242"/>
      <c r="GF321" s="242"/>
      <c r="GG321" s="242"/>
      <c r="GH321" s="242"/>
      <c r="GI321" s="242"/>
      <c r="GJ321" s="243"/>
      <c r="GK321" s="242"/>
      <c r="GL321" s="240"/>
      <c r="GN321" s="240"/>
      <c r="GO321" s="240"/>
      <c r="GP321" s="240"/>
      <c r="GQ321" s="240"/>
      <c r="GR321" s="240"/>
      <c r="GS321" s="240"/>
      <c r="GT321" s="240"/>
      <c r="GU321" s="240"/>
      <c r="GV321" s="240"/>
      <c r="GW321" s="240"/>
      <c r="GX321" s="240"/>
      <c r="GY321" s="240"/>
      <c r="GZ321" s="240"/>
      <c r="HA321" s="240"/>
      <c r="HB321" s="240"/>
      <c r="HC321" s="240"/>
      <c r="HD321" s="240"/>
      <c r="HE321" s="240"/>
      <c r="HF321" s="240"/>
      <c r="HG321" s="240"/>
      <c r="HH321" s="240"/>
      <c r="HJ321" s="240"/>
      <c r="HK321" s="240"/>
      <c r="HL321" s="240"/>
      <c r="HM321" s="240"/>
      <c r="HN321" s="240"/>
      <c r="HO321" s="240"/>
      <c r="HP321" s="240"/>
      <c r="HQ321" s="240"/>
      <c r="HR321" s="240"/>
      <c r="HS321" s="240"/>
      <c r="HT321" s="240"/>
      <c r="HU321" s="240"/>
      <c r="HV321" s="240"/>
      <c r="HW321" s="240"/>
      <c r="HX321" s="240"/>
      <c r="HY321" s="240"/>
      <c r="HZ321" s="240"/>
      <c r="IA321" s="240"/>
      <c r="IB321" s="240"/>
      <c r="IC321" s="240"/>
      <c r="IE321" s="240"/>
      <c r="IF321" s="240"/>
      <c r="IG321" s="240"/>
      <c r="IH321" s="240"/>
      <c r="II321" s="240"/>
      <c r="IJ321" s="240"/>
      <c r="IK321" s="240"/>
      <c r="IL321" s="240"/>
      <c r="IM321" s="240"/>
      <c r="IN321" s="240"/>
      <c r="IO321" s="240"/>
      <c r="IP321" s="240"/>
      <c r="IQ321" s="240"/>
      <c r="IR321" s="240"/>
      <c r="IS321" s="240"/>
      <c r="IT321" s="240"/>
      <c r="IU321" s="240"/>
      <c r="IV321" s="240"/>
      <c r="IW321" s="240"/>
      <c r="IX321" s="240"/>
      <c r="IY321" s="240"/>
      <c r="JA321" s="240"/>
      <c r="JB321" s="240"/>
      <c r="JC321" s="240"/>
      <c r="JD321" s="240"/>
      <c r="JE321" s="240"/>
      <c r="JF321" s="240"/>
      <c r="JG321" s="240"/>
      <c r="JH321" s="240"/>
      <c r="JI321" s="240"/>
      <c r="JJ321" s="240"/>
      <c r="JK321" s="240"/>
      <c r="JL321" s="240"/>
      <c r="JM321" s="240"/>
      <c r="JN321" s="240"/>
      <c r="JO321" s="240"/>
      <c r="JP321" s="240"/>
      <c r="JQ321" s="240"/>
      <c r="JR321" s="240"/>
      <c r="JS321" s="240"/>
      <c r="JT321" s="240"/>
      <c r="JU321" s="240"/>
      <c r="JV321" s="240"/>
      <c r="JW321" s="240"/>
      <c r="JX321" s="240"/>
      <c r="JY321" s="240"/>
      <c r="JZ321" s="240"/>
      <c r="KA321" s="240"/>
      <c r="KB321" s="240"/>
    </row>
    <row r="322" spans="152:288" x14ac:dyDescent="0.3">
      <c r="EV322" s="241"/>
      <c r="EW322" s="242"/>
      <c r="EX322" s="242"/>
      <c r="EY322" s="242"/>
      <c r="EZ322" s="242"/>
      <c r="FA322" s="242"/>
      <c r="FB322" s="242"/>
      <c r="FC322" s="242"/>
      <c r="FD322" s="242"/>
      <c r="FE322" s="242"/>
      <c r="FF322" s="242"/>
      <c r="FG322" s="242"/>
      <c r="FH322" s="242"/>
      <c r="FI322" s="242"/>
      <c r="FJ322" s="242"/>
      <c r="FK322" s="242"/>
      <c r="FL322" s="242"/>
      <c r="FM322" s="242"/>
      <c r="FN322" s="243"/>
      <c r="FO322" s="242"/>
      <c r="FP322" s="240"/>
      <c r="FR322" s="241"/>
      <c r="FS322" s="242"/>
      <c r="FT322" s="242"/>
      <c r="FU322" s="242"/>
      <c r="FV322" s="242"/>
      <c r="FW322" s="242"/>
      <c r="FX322" s="242"/>
      <c r="FY322" s="242"/>
      <c r="FZ322" s="242"/>
      <c r="GA322" s="242"/>
      <c r="GB322" s="242"/>
      <c r="GC322" s="242"/>
      <c r="GD322" s="242"/>
      <c r="GE322" s="242"/>
      <c r="GF322" s="242"/>
      <c r="GG322" s="242"/>
      <c r="GH322" s="242"/>
      <c r="GI322" s="242"/>
      <c r="GJ322" s="243"/>
      <c r="GK322" s="242"/>
      <c r="GL322" s="240"/>
      <c r="GN322" s="240"/>
      <c r="GO322" s="240"/>
      <c r="GP322" s="240"/>
      <c r="GQ322" s="240"/>
      <c r="GR322" s="240"/>
      <c r="GS322" s="240"/>
      <c r="GT322" s="240"/>
      <c r="GU322" s="240"/>
      <c r="GV322" s="240"/>
      <c r="GW322" s="240"/>
      <c r="GX322" s="240"/>
      <c r="GY322" s="240"/>
      <c r="GZ322" s="240"/>
      <c r="HA322" s="240"/>
      <c r="HB322" s="240"/>
      <c r="HC322" s="240"/>
      <c r="HD322" s="240"/>
      <c r="HE322" s="240"/>
      <c r="HF322" s="240"/>
      <c r="HG322" s="240"/>
      <c r="HH322" s="240"/>
      <c r="HJ322" s="240"/>
      <c r="HK322" s="240"/>
      <c r="HL322" s="240"/>
      <c r="HM322" s="240"/>
      <c r="HN322" s="240"/>
      <c r="HO322" s="240"/>
      <c r="HP322" s="240"/>
      <c r="HQ322" s="240"/>
      <c r="HR322" s="240"/>
      <c r="HS322" s="240"/>
      <c r="HT322" s="240"/>
      <c r="HU322" s="240"/>
      <c r="HV322" s="240"/>
      <c r="HW322" s="240"/>
      <c r="HX322" s="240"/>
      <c r="HY322" s="240"/>
      <c r="HZ322" s="240"/>
      <c r="IA322" s="240"/>
      <c r="IB322" s="240"/>
      <c r="IC322" s="240"/>
      <c r="IE322" s="240"/>
      <c r="IF322" s="240"/>
      <c r="IG322" s="240"/>
      <c r="IH322" s="240"/>
      <c r="II322" s="240"/>
      <c r="IJ322" s="240"/>
      <c r="IK322" s="240"/>
      <c r="IL322" s="240"/>
      <c r="IM322" s="240"/>
      <c r="IN322" s="240"/>
      <c r="IO322" s="240"/>
      <c r="IP322" s="240"/>
      <c r="IQ322" s="240"/>
      <c r="IR322" s="240"/>
      <c r="IS322" s="240"/>
      <c r="IT322" s="240"/>
      <c r="IU322" s="240"/>
      <c r="IV322" s="240"/>
      <c r="IW322" s="240"/>
      <c r="IX322" s="240"/>
      <c r="IY322" s="240"/>
      <c r="JA322" s="240"/>
      <c r="JB322" s="240"/>
      <c r="JC322" s="240"/>
      <c r="JD322" s="240"/>
      <c r="JE322" s="240"/>
      <c r="JF322" s="240"/>
      <c r="JG322" s="240"/>
      <c r="JH322" s="240"/>
      <c r="JI322" s="240"/>
      <c r="JJ322" s="240"/>
      <c r="JK322" s="240"/>
      <c r="JL322" s="240"/>
      <c r="JM322" s="240"/>
      <c r="JN322" s="240"/>
      <c r="JO322" s="240"/>
      <c r="JP322" s="240"/>
      <c r="JQ322" s="240"/>
      <c r="JR322" s="240"/>
      <c r="JS322" s="240"/>
      <c r="JT322" s="240"/>
      <c r="JU322" s="240"/>
      <c r="JV322" s="240"/>
      <c r="JW322" s="240"/>
      <c r="JX322" s="240"/>
      <c r="JY322" s="240"/>
      <c r="JZ322" s="240"/>
      <c r="KA322" s="240"/>
      <c r="KB322" s="240"/>
    </row>
    <row r="323" spans="152:288" x14ac:dyDescent="0.3">
      <c r="EV323" s="241"/>
      <c r="EW323" s="242"/>
      <c r="EX323" s="242"/>
      <c r="EY323" s="242"/>
      <c r="EZ323" s="242"/>
      <c r="FA323" s="242"/>
      <c r="FB323" s="242"/>
      <c r="FC323" s="242"/>
      <c r="FD323" s="242"/>
      <c r="FE323" s="242"/>
      <c r="FF323" s="242"/>
      <c r="FG323" s="242"/>
      <c r="FH323" s="242"/>
      <c r="FI323" s="242"/>
      <c r="FJ323" s="242"/>
      <c r="FK323" s="242"/>
      <c r="FL323" s="242"/>
      <c r="FM323" s="242"/>
      <c r="FN323" s="243"/>
      <c r="FO323" s="242"/>
      <c r="FP323" s="240"/>
      <c r="FR323" s="241"/>
      <c r="FS323" s="242"/>
      <c r="FT323" s="242"/>
      <c r="FU323" s="242"/>
      <c r="FV323" s="242"/>
      <c r="FW323" s="242"/>
      <c r="FX323" s="242"/>
      <c r="FY323" s="242"/>
      <c r="FZ323" s="242"/>
      <c r="GA323" s="242"/>
      <c r="GB323" s="242"/>
      <c r="GC323" s="242"/>
      <c r="GD323" s="242"/>
      <c r="GE323" s="242"/>
      <c r="GF323" s="242"/>
      <c r="GG323" s="242"/>
      <c r="GH323" s="242"/>
      <c r="GI323" s="242"/>
      <c r="GJ323" s="243"/>
      <c r="GK323" s="242"/>
      <c r="GL323" s="240"/>
      <c r="GN323" s="240"/>
      <c r="GO323" s="240"/>
      <c r="GP323" s="240"/>
      <c r="GQ323" s="240"/>
      <c r="GR323" s="240"/>
      <c r="GS323" s="240"/>
      <c r="GT323" s="240"/>
      <c r="GU323" s="240"/>
      <c r="GV323" s="240"/>
      <c r="GW323" s="240"/>
      <c r="GX323" s="240"/>
      <c r="GY323" s="240"/>
      <c r="GZ323" s="240"/>
      <c r="HA323" s="240"/>
      <c r="HB323" s="240"/>
      <c r="HC323" s="240"/>
      <c r="HD323" s="240"/>
      <c r="HE323" s="240"/>
      <c r="HF323" s="240"/>
      <c r="HG323" s="240"/>
      <c r="HH323" s="240"/>
      <c r="HJ323" s="240"/>
      <c r="HK323" s="240"/>
      <c r="HL323" s="240"/>
      <c r="HM323" s="240"/>
      <c r="HN323" s="240"/>
      <c r="HO323" s="240"/>
      <c r="HP323" s="240"/>
      <c r="HQ323" s="240"/>
      <c r="HR323" s="240"/>
      <c r="HS323" s="240"/>
      <c r="HT323" s="240"/>
      <c r="HU323" s="240"/>
      <c r="HV323" s="240"/>
      <c r="HW323" s="240"/>
      <c r="HX323" s="240"/>
      <c r="HY323" s="240"/>
      <c r="HZ323" s="240"/>
      <c r="IA323" s="240"/>
      <c r="IB323" s="240"/>
      <c r="IC323" s="240"/>
      <c r="IE323" s="240"/>
      <c r="IF323" s="240"/>
      <c r="IG323" s="240"/>
      <c r="IH323" s="240"/>
      <c r="II323" s="240"/>
      <c r="IJ323" s="240"/>
      <c r="IK323" s="240"/>
      <c r="IL323" s="240"/>
      <c r="IM323" s="240"/>
      <c r="IN323" s="240"/>
      <c r="IO323" s="240"/>
      <c r="IP323" s="240"/>
      <c r="IQ323" s="240"/>
      <c r="IR323" s="240"/>
      <c r="IS323" s="240"/>
      <c r="IT323" s="240"/>
      <c r="IU323" s="240"/>
      <c r="IV323" s="240"/>
      <c r="IW323" s="240"/>
      <c r="IX323" s="240"/>
      <c r="IY323" s="240"/>
      <c r="JA323" s="240"/>
      <c r="JB323" s="240"/>
      <c r="JC323" s="240"/>
      <c r="JD323" s="240"/>
      <c r="JE323" s="240"/>
      <c r="JF323" s="240"/>
      <c r="JG323" s="240"/>
      <c r="JH323" s="240"/>
      <c r="JI323" s="240"/>
      <c r="JJ323" s="240"/>
      <c r="JK323" s="240"/>
      <c r="JL323" s="240"/>
      <c r="JM323" s="240"/>
      <c r="JN323" s="240"/>
      <c r="JO323" s="240"/>
      <c r="JP323" s="240"/>
      <c r="JQ323" s="240"/>
      <c r="JR323" s="240"/>
      <c r="JS323" s="240"/>
      <c r="JT323" s="240"/>
      <c r="JU323" s="240"/>
      <c r="JV323" s="240"/>
      <c r="JW323" s="240"/>
      <c r="JX323" s="240"/>
      <c r="JY323" s="240"/>
      <c r="JZ323" s="240"/>
      <c r="KA323" s="240"/>
      <c r="KB323" s="240"/>
    </row>
    <row r="324" spans="152:288" x14ac:dyDescent="0.3">
      <c r="EV324" s="241"/>
      <c r="EW324" s="242"/>
      <c r="EX324" s="242"/>
      <c r="EY324" s="242"/>
      <c r="EZ324" s="242"/>
      <c r="FA324" s="242"/>
      <c r="FB324" s="242"/>
      <c r="FC324" s="242"/>
      <c r="FD324" s="242"/>
      <c r="FE324" s="242"/>
      <c r="FF324" s="242"/>
      <c r="FG324" s="242"/>
      <c r="FH324" s="242"/>
      <c r="FI324" s="242"/>
      <c r="FJ324" s="242"/>
      <c r="FK324" s="242"/>
      <c r="FL324" s="242"/>
      <c r="FM324" s="242"/>
      <c r="FN324" s="243"/>
      <c r="FO324" s="242"/>
      <c r="FP324" s="240"/>
      <c r="FR324" s="241"/>
      <c r="FS324" s="242"/>
      <c r="FT324" s="242"/>
      <c r="FU324" s="242"/>
      <c r="FV324" s="242"/>
      <c r="FW324" s="242"/>
      <c r="FX324" s="242"/>
      <c r="FY324" s="242"/>
      <c r="FZ324" s="242"/>
      <c r="GA324" s="242"/>
      <c r="GB324" s="242"/>
      <c r="GC324" s="242"/>
      <c r="GD324" s="242"/>
      <c r="GE324" s="242"/>
      <c r="GF324" s="242"/>
      <c r="GG324" s="242"/>
      <c r="GH324" s="242"/>
      <c r="GI324" s="242"/>
      <c r="GJ324" s="243"/>
      <c r="GK324" s="242"/>
      <c r="GL324" s="240"/>
      <c r="GN324" s="240"/>
      <c r="GO324" s="240"/>
      <c r="GP324" s="240"/>
      <c r="GQ324" s="240"/>
      <c r="GR324" s="240"/>
      <c r="GS324" s="240"/>
      <c r="GT324" s="240"/>
      <c r="GU324" s="240"/>
      <c r="GV324" s="240"/>
      <c r="GW324" s="240"/>
      <c r="GX324" s="240"/>
      <c r="GY324" s="240"/>
      <c r="GZ324" s="240"/>
      <c r="HA324" s="240"/>
      <c r="HB324" s="240"/>
      <c r="HC324" s="240"/>
      <c r="HD324" s="240"/>
      <c r="HE324" s="240"/>
      <c r="HF324" s="240"/>
      <c r="HG324" s="240"/>
      <c r="HH324" s="240"/>
      <c r="HJ324" s="240"/>
      <c r="HK324" s="240"/>
      <c r="HL324" s="240"/>
      <c r="HM324" s="240"/>
      <c r="HN324" s="240"/>
      <c r="HO324" s="240"/>
      <c r="HP324" s="240"/>
      <c r="HQ324" s="240"/>
      <c r="HR324" s="240"/>
      <c r="HS324" s="240"/>
      <c r="HT324" s="240"/>
      <c r="HU324" s="240"/>
      <c r="HV324" s="240"/>
      <c r="HW324" s="240"/>
      <c r="HX324" s="240"/>
      <c r="HY324" s="240"/>
      <c r="HZ324" s="240"/>
      <c r="IA324" s="240"/>
      <c r="IB324" s="240"/>
      <c r="IC324" s="240"/>
      <c r="IE324" s="240"/>
      <c r="IF324" s="240"/>
      <c r="IG324" s="240"/>
      <c r="IH324" s="240"/>
      <c r="II324" s="240"/>
      <c r="IJ324" s="240"/>
      <c r="IK324" s="240"/>
      <c r="IL324" s="240"/>
      <c r="IM324" s="240"/>
      <c r="IN324" s="240"/>
      <c r="IO324" s="240"/>
      <c r="IP324" s="240"/>
      <c r="IQ324" s="240"/>
      <c r="IR324" s="240"/>
      <c r="IS324" s="240"/>
      <c r="IT324" s="240"/>
      <c r="IU324" s="240"/>
      <c r="IV324" s="240"/>
      <c r="IW324" s="240"/>
      <c r="IX324" s="240"/>
      <c r="IY324" s="240"/>
      <c r="JA324" s="240"/>
      <c r="JB324" s="240"/>
      <c r="JC324" s="240"/>
      <c r="JD324" s="240"/>
      <c r="JE324" s="240"/>
      <c r="JF324" s="240"/>
      <c r="JG324" s="240"/>
      <c r="JH324" s="240"/>
      <c r="JI324" s="240"/>
      <c r="JJ324" s="240"/>
      <c r="JK324" s="240"/>
      <c r="JL324" s="240"/>
      <c r="JM324" s="240"/>
      <c r="JN324" s="240"/>
      <c r="JO324" s="240"/>
      <c r="JP324" s="240"/>
      <c r="JQ324" s="240"/>
      <c r="JR324" s="240"/>
      <c r="JS324" s="240"/>
      <c r="JT324" s="240"/>
      <c r="JU324" s="240"/>
      <c r="JV324" s="240"/>
      <c r="JW324" s="240"/>
      <c r="JX324" s="240"/>
      <c r="JY324" s="240"/>
      <c r="JZ324" s="240"/>
      <c r="KA324" s="240"/>
      <c r="KB324" s="240"/>
    </row>
    <row r="325" spans="152:288" x14ac:dyDescent="0.3">
      <c r="EV325" s="241"/>
      <c r="EW325" s="242"/>
      <c r="EX325" s="242"/>
      <c r="EY325" s="242"/>
      <c r="EZ325" s="242"/>
      <c r="FA325" s="242"/>
      <c r="FB325" s="242"/>
      <c r="FC325" s="242"/>
      <c r="FD325" s="242"/>
      <c r="FE325" s="242"/>
      <c r="FF325" s="242"/>
      <c r="FG325" s="242"/>
      <c r="FH325" s="242"/>
      <c r="FI325" s="242"/>
      <c r="FJ325" s="242"/>
      <c r="FK325" s="242"/>
      <c r="FL325" s="242"/>
      <c r="FM325" s="242"/>
      <c r="FN325" s="243"/>
      <c r="FO325" s="242"/>
      <c r="FP325" s="240"/>
      <c r="FR325" s="241"/>
      <c r="FS325" s="242"/>
      <c r="FT325" s="242"/>
      <c r="FU325" s="242"/>
      <c r="FV325" s="242"/>
      <c r="FW325" s="242"/>
      <c r="FX325" s="242"/>
      <c r="FY325" s="242"/>
      <c r="FZ325" s="242"/>
      <c r="GA325" s="242"/>
      <c r="GB325" s="242"/>
      <c r="GC325" s="242"/>
      <c r="GD325" s="242"/>
      <c r="GE325" s="242"/>
      <c r="GF325" s="242"/>
      <c r="GG325" s="242"/>
      <c r="GH325" s="242"/>
      <c r="GI325" s="242"/>
      <c r="GJ325" s="243"/>
      <c r="GK325" s="242"/>
      <c r="GL325" s="240"/>
      <c r="GN325" s="240"/>
      <c r="GO325" s="240"/>
      <c r="GP325" s="240"/>
      <c r="GQ325" s="240"/>
      <c r="GR325" s="240"/>
      <c r="GS325" s="240"/>
      <c r="GT325" s="240"/>
      <c r="GU325" s="240"/>
      <c r="GV325" s="240"/>
      <c r="GW325" s="240"/>
      <c r="GX325" s="240"/>
      <c r="GY325" s="240"/>
      <c r="GZ325" s="240"/>
      <c r="HA325" s="240"/>
      <c r="HB325" s="240"/>
      <c r="HC325" s="240"/>
      <c r="HD325" s="240"/>
      <c r="HE325" s="240"/>
      <c r="HF325" s="240"/>
      <c r="HG325" s="240"/>
      <c r="HH325" s="240"/>
      <c r="HJ325" s="240"/>
      <c r="HK325" s="240"/>
      <c r="HL325" s="240"/>
      <c r="HM325" s="240"/>
      <c r="HN325" s="240"/>
      <c r="HO325" s="240"/>
      <c r="HP325" s="240"/>
      <c r="HQ325" s="240"/>
      <c r="HR325" s="240"/>
      <c r="HS325" s="240"/>
      <c r="HT325" s="240"/>
      <c r="HU325" s="240"/>
      <c r="HV325" s="240"/>
      <c r="HW325" s="240"/>
      <c r="HX325" s="240"/>
      <c r="HY325" s="240"/>
      <c r="HZ325" s="240"/>
      <c r="IA325" s="240"/>
      <c r="IB325" s="240"/>
      <c r="IC325" s="240"/>
      <c r="IE325" s="240"/>
      <c r="IF325" s="240"/>
      <c r="IG325" s="240"/>
      <c r="IH325" s="240"/>
      <c r="II325" s="240"/>
      <c r="IJ325" s="240"/>
      <c r="IK325" s="240"/>
      <c r="IL325" s="240"/>
      <c r="IM325" s="240"/>
      <c r="IN325" s="240"/>
      <c r="IO325" s="240"/>
      <c r="IP325" s="240"/>
      <c r="IQ325" s="240"/>
      <c r="IR325" s="240"/>
      <c r="IS325" s="240"/>
      <c r="IT325" s="240"/>
      <c r="IU325" s="240"/>
      <c r="IV325" s="240"/>
      <c r="IW325" s="240"/>
      <c r="IX325" s="240"/>
      <c r="IY325" s="240"/>
      <c r="JA325" s="240"/>
      <c r="JB325" s="240"/>
      <c r="JC325" s="240"/>
      <c r="JD325" s="240"/>
      <c r="JE325" s="240"/>
      <c r="JF325" s="240"/>
      <c r="JG325" s="240"/>
      <c r="JH325" s="240"/>
      <c r="JI325" s="240"/>
      <c r="JJ325" s="240"/>
      <c r="JK325" s="240"/>
      <c r="JL325" s="240"/>
      <c r="JM325" s="240"/>
      <c r="JN325" s="240"/>
      <c r="JO325" s="240"/>
      <c r="JP325" s="240"/>
      <c r="JQ325" s="240"/>
      <c r="JR325" s="240"/>
      <c r="JS325" s="240"/>
      <c r="JT325" s="240"/>
      <c r="JU325" s="240"/>
      <c r="JV325" s="240"/>
      <c r="JW325" s="240"/>
      <c r="JX325" s="240"/>
      <c r="JY325" s="240"/>
      <c r="JZ325" s="240"/>
      <c r="KA325" s="240"/>
      <c r="KB325" s="240"/>
    </row>
    <row r="326" spans="152:288" x14ac:dyDescent="0.3">
      <c r="EV326" s="241"/>
      <c r="EW326" s="242"/>
      <c r="EX326" s="242"/>
      <c r="EY326" s="242"/>
      <c r="EZ326" s="242"/>
      <c r="FA326" s="242"/>
      <c r="FB326" s="242"/>
      <c r="FC326" s="242"/>
      <c r="FD326" s="242"/>
      <c r="FE326" s="242"/>
      <c r="FF326" s="242"/>
      <c r="FG326" s="242"/>
      <c r="FH326" s="242"/>
      <c r="FI326" s="242"/>
      <c r="FJ326" s="242"/>
      <c r="FK326" s="242"/>
      <c r="FL326" s="242"/>
      <c r="FM326" s="242"/>
      <c r="FN326" s="243"/>
      <c r="FO326" s="242"/>
      <c r="FP326" s="240"/>
      <c r="FR326" s="241"/>
      <c r="FS326" s="242"/>
      <c r="FT326" s="242"/>
      <c r="FU326" s="242"/>
      <c r="FV326" s="242"/>
      <c r="FW326" s="242"/>
      <c r="FX326" s="242"/>
      <c r="FY326" s="242"/>
      <c r="FZ326" s="242"/>
      <c r="GA326" s="242"/>
      <c r="GB326" s="242"/>
      <c r="GC326" s="242"/>
      <c r="GD326" s="242"/>
      <c r="GE326" s="242"/>
      <c r="GF326" s="242"/>
      <c r="GG326" s="242"/>
      <c r="GH326" s="242"/>
      <c r="GI326" s="242"/>
      <c r="GJ326" s="243"/>
      <c r="GK326" s="242"/>
      <c r="GL326" s="240"/>
      <c r="GN326" s="240"/>
      <c r="GO326" s="240"/>
      <c r="GP326" s="240"/>
      <c r="GQ326" s="240"/>
      <c r="GR326" s="240"/>
      <c r="GS326" s="240"/>
      <c r="GT326" s="240"/>
      <c r="GU326" s="240"/>
      <c r="GV326" s="240"/>
      <c r="GW326" s="240"/>
      <c r="GX326" s="240"/>
      <c r="GY326" s="240"/>
      <c r="GZ326" s="240"/>
      <c r="HA326" s="240"/>
      <c r="HB326" s="240"/>
      <c r="HC326" s="240"/>
      <c r="HD326" s="240"/>
      <c r="HE326" s="240"/>
      <c r="HF326" s="240"/>
      <c r="HG326" s="240"/>
      <c r="HH326" s="240"/>
      <c r="HJ326" s="240"/>
      <c r="HK326" s="240"/>
      <c r="HL326" s="240"/>
      <c r="HM326" s="240"/>
      <c r="HN326" s="240"/>
      <c r="HO326" s="240"/>
      <c r="HP326" s="240"/>
      <c r="HQ326" s="240"/>
      <c r="HR326" s="240"/>
      <c r="HS326" s="240"/>
      <c r="HT326" s="240"/>
      <c r="HU326" s="240"/>
      <c r="HV326" s="240"/>
      <c r="HW326" s="240"/>
      <c r="HX326" s="240"/>
      <c r="HY326" s="240"/>
      <c r="HZ326" s="240"/>
      <c r="IA326" s="240"/>
      <c r="IB326" s="240"/>
      <c r="IC326" s="240"/>
      <c r="IE326" s="240"/>
      <c r="IF326" s="240"/>
      <c r="IG326" s="240"/>
      <c r="IH326" s="240"/>
      <c r="II326" s="240"/>
      <c r="IJ326" s="240"/>
      <c r="IK326" s="240"/>
      <c r="IL326" s="240"/>
      <c r="IM326" s="240"/>
      <c r="IN326" s="240"/>
      <c r="IO326" s="240"/>
      <c r="IP326" s="240"/>
      <c r="IQ326" s="240"/>
      <c r="IR326" s="240"/>
      <c r="IS326" s="240"/>
      <c r="IT326" s="240"/>
      <c r="IU326" s="240"/>
      <c r="IV326" s="240"/>
      <c r="IW326" s="240"/>
      <c r="IX326" s="240"/>
      <c r="IY326" s="240"/>
      <c r="JA326" s="240"/>
      <c r="JB326" s="240"/>
      <c r="JC326" s="240"/>
      <c r="JD326" s="240"/>
      <c r="JE326" s="240"/>
      <c r="JF326" s="240"/>
      <c r="JG326" s="240"/>
      <c r="JH326" s="240"/>
      <c r="JI326" s="240"/>
      <c r="JJ326" s="240"/>
      <c r="JK326" s="240"/>
      <c r="JL326" s="240"/>
      <c r="JM326" s="240"/>
      <c r="JN326" s="240"/>
      <c r="JO326" s="240"/>
      <c r="JP326" s="240"/>
      <c r="JQ326" s="240"/>
      <c r="JR326" s="240"/>
      <c r="JS326" s="240"/>
      <c r="JT326" s="240"/>
      <c r="JU326" s="240"/>
      <c r="JV326" s="240"/>
      <c r="JW326" s="240"/>
      <c r="JX326" s="240"/>
      <c r="JY326" s="240"/>
      <c r="JZ326" s="240"/>
      <c r="KA326" s="240"/>
      <c r="KB326" s="240"/>
    </row>
    <row r="327" spans="152:288" x14ac:dyDescent="0.3">
      <c r="EV327" s="241"/>
      <c r="EW327" s="242"/>
      <c r="EX327" s="242"/>
      <c r="EY327" s="242"/>
      <c r="EZ327" s="242"/>
      <c r="FA327" s="242"/>
      <c r="FB327" s="242"/>
      <c r="FC327" s="242"/>
      <c r="FD327" s="242"/>
      <c r="FE327" s="242"/>
      <c r="FF327" s="242"/>
      <c r="FG327" s="242"/>
      <c r="FH327" s="242"/>
      <c r="FI327" s="242"/>
      <c r="FJ327" s="242"/>
      <c r="FK327" s="242"/>
      <c r="FL327" s="242"/>
      <c r="FM327" s="242"/>
      <c r="FN327" s="243"/>
      <c r="FO327" s="242"/>
      <c r="FP327" s="240"/>
      <c r="FR327" s="241"/>
      <c r="FS327" s="242"/>
      <c r="FT327" s="242"/>
      <c r="FU327" s="242"/>
      <c r="FV327" s="242"/>
      <c r="FW327" s="242"/>
      <c r="FX327" s="242"/>
      <c r="FY327" s="242"/>
      <c r="FZ327" s="242"/>
      <c r="GA327" s="242"/>
      <c r="GB327" s="242"/>
      <c r="GC327" s="242"/>
      <c r="GD327" s="242"/>
      <c r="GE327" s="242"/>
      <c r="GF327" s="242"/>
      <c r="GG327" s="242"/>
      <c r="GH327" s="242"/>
      <c r="GI327" s="242"/>
      <c r="GJ327" s="243"/>
      <c r="GK327" s="242"/>
      <c r="GL327" s="240"/>
      <c r="GN327" s="240"/>
      <c r="GO327" s="240"/>
      <c r="GP327" s="240"/>
      <c r="GQ327" s="240"/>
      <c r="GR327" s="240"/>
      <c r="GS327" s="240"/>
      <c r="GT327" s="240"/>
      <c r="GU327" s="240"/>
      <c r="GV327" s="240"/>
      <c r="GW327" s="240"/>
      <c r="GX327" s="240"/>
      <c r="GY327" s="240"/>
      <c r="GZ327" s="240"/>
      <c r="HA327" s="240"/>
      <c r="HB327" s="240"/>
      <c r="HC327" s="240"/>
      <c r="HD327" s="240"/>
      <c r="HE327" s="240"/>
      <c r="HF327" s="240"/>
      <c r="HG327" s="240"/>
      <c r="HH327" s="240"/>
      <c r="HJ327" s="240"/>
      <c r="HK327" s="240"/>
      <c r="HL327" s="240"/>
      <c r="HM327" s="240"/>
      <c r="HN327" s="240"/>
      <c r="HO327" s="240"/>
      <c r="HP327" s="240"/>
      <c r="HQ327" s="240"/>
      <c r="HR327" s="240"/>
      <c r="HS327" s="240"/>
      <c r="HT327" s="240"/>
      <c r="HU327" s="240"/>
      <c r="HV327" s="240"/>
      <c r="HW327" s="240"/>
      <c r="HX327" s="240"/>
      <c r="HY327" s="240"/>
      <c r="HZ327" s="240"/>
      <c r="IA327" s="240"/>
      <c r="IB327" s="240"/>
      <c r="IC327" s="240"/>
      <c r="IE327" s="240"/>
      <c r="IF327" s="240"/>
      <c r="IG327" s="240"/>
      <c r="IH327" s="240"/>
      <c r="II327" s="240"/>
      <c r="IJ327" s="240"/>
      <c r="IK327" s="240"/>
      <c r="IL327" s="240"/>
      <c r="IM327" s="240"/>
      <c r="IN327" s="240"/>
      <c r="IO327" s="240"/>
      <c r="IP327" s="240"/>
      <c r="IQ327" s="240"/>
      <c r="IR327" s="240"/>
      <c r="IS327" s="240"/>
      <c r="IT327" s="240"/>
      <c r="IU327" s="240"/>
      <c r="IV327" s="240"/>
      <c r="IW327" s="240"/>
      <c r="IX327" s="240"/>
      <c r="IY327" s="240"/>
      <c r="JA327" s="240"/>
      <c r="JB327" s="240"/>
      <c r="JC327" s="240"/>
      <c r="JD327" s="240"/>
      <c r="JE327" s="240"/>
      <c r="JF327" s="240"/>
      <c r="JG327" s="240"/>
      <c r="JH327" s="240"/>
      <c r="JI327" s="240"/>
      <c r="JJ327" s="240"/>
      <c r="JK327" s="240"/>
      <c r="JL327" s="240"/>
      <c r="JM327" s="240"/>
      <c r="JN327" s="240"/>
      <c r="JO327" s="240"/>
      <c r="JP327" s="240"/>
      <c r="JQ327" s="240"/>
      <c r="JR327" s="240"/>
      <c r="JS327" s="240"/>
      <c r="JT327" s="240"/>
      <c r="JU327" s="240"/>
      <c r="JV327" s="240"/>
      <c r="JW327" s="240"/>
      <c r="JX327" s="240"/>
      <c r="JY327" s="240"/>
      <c r="JZ327" s="240"/>
      <c r="KA327" s="240"/>
      <c r="KB327" s="240"/>
    </row>
    <row r="328" spans="152:288" x14ac:dyDescent="0.3">
      <c r="EV328" s="241"/>
      <c r="EW328" s="242"/>
      <c r="EX328" s="242"/>
      <c r="EY328" s="242"/>
      <c r="EZ328" s="242"/>
      <c r="FA328" s="242"/>
      <c r="FB328" s="242"/>
      <c r="FC328" s="242"/>
      <c r="FD328" s="242"/>
      <c r="FE328" s="242"/>
      <c r="FF328" s="242"/>
      <c r="FG328" s="242"/>
      <c r="FH328" s="242"/>
      <c r="FI328" s="242"/>
      <c r="FJ328" s="242"/>
      <c r="FK328" s="242"/>
      <c r="FL328" s="242"/>
      <c r="FM328" s="242"/>
      <c r="FN328" s="243"/>
      <c r="FO328" s="242"/>
      <c r="FP328" s="240"/>
      <c r="FR328" s="241"/>
      <c r="FS328" s="242"/>
      <c r="FT328" s="242"/>
      <c r="FU328" s="242"/>
      <c r="FV328" s="242"/>
      <c r="FW328" s="242"/>
      <c r="FX328" s="242"/>
      <c r="FY328" s="242"/>
      <c r="FZ328" s="242"/>
      <c r="GA328" s="242"/>
      <c r="GB328" s="242"/>
      <c r="GC328" s="242"/>
      <c r="GD328" s="242"/>
      <c r="GE328" s="242"/>
      <c r="GF328" s="242"/>
      <c r="GG328" s="242"/>
      <c r="GH328" s="242"/>
      <c r="GI328" s="242"/>
      <c r="GJ328" s="243"/>
      <c r="GK328" s="242"/>
      <c r="GL328" s="240"/>
      <c r="GN328" s="240"/>
      <c r="GO328" s="240"/>
      <c r="GP328" s="240"/>
      <c r="GQ328" s="240"/>
      <c r="GR328" s="240"/>
      <c r="GS328" s="240"/>
      <c r="GT328" s="240"/>
      <c r="GU328" s="240"/>
      <c r="GV328" s="240"/>
      <c r="GW328" s="240"/>
      <c r="GX328" s="240"/>
      <c r="GY328" s="240"/>
      <c r="GZ328" s="240"/>
      <c r="HA328" s="240"/>
      <c r="HB328" s="240"/>
      <c r="HC328" s="240"/>
      <c r="HD328" s="240"/>
      <c r="HE328" s="240"/>
      <c r="HF328" s="240"/>
      <c r="HG328" s="240"/>
      <c r="HH328" s="240"/>
      <c r="HJ328" s="240"/>
      <c r="HK328" s="240"/>
      <c r="HL328" s="240"/>
      <c r="HM328" s="240"/>
      <c r="HN328" s="240"/>
      <c r="HO328" s="240"/>
      <c r="HP328" s="240"/>
      <c r="HQ328" s="240"/>
      <c r="HR328" s="240"/>
      <c r="HS328" s="240"/>
      <c r="HT328" s="240"/>
      <c r="HU328" s="240"/>
      <c r="HV328" s="240"/>
      <c r="HW328" s="240"/>
      <c r="HX328" s="240"/>
      <c r="HY328" s="240"/>
      <c r="HZ328" s="240"/>
      <c r="IA328" s="240"/>
      <c r="IB328" s="240"/>
      <c r="IC328" s="240"/>
      <c r="IE328" s="240"/>
      <c r="IF328" s="240"/>
      <c r="IG328" s="240"/>
      <c r="IH328" s="240"/>
      <c r="II328" s="240"/>
      <c r="IJ328" s="240"/>
      <c r="IK328" s="240"/>
      <c r="IL328" s="240"/>
      <c r="IM328" s="240"/>
      <c r="IN328" s="240"/>
      <c r="IO328" s="240"/>
      <c r="IP328" s="240"/>
      <c r="IQ328" s="240"/>
      <c r="IR328" s="240"/>
      <c r="IS328" s="240"/>
      <c r="IT328" s="240"/>
      <c r="IU328" s="240"/>
      <c r="IV328" s="240"/>
      <c r="IW328" s="240"/>
      <c r="IX328" s="240"/>
      <c r="IY328" s="240"/>
      <c r="JA328" s="240"/>
      <c r="JB328" s="240"/>
      <c r="JC328" s="240"/>
      <c r="JD328" s="240"/>
      <c r="JE328" s="240"/>
      <c r="JF328" s="240"/>
      <c r="JG328" s="240"/>
      <c r="JH328" s="240"/>
      <c r="JI328" s="240"/>
      <c r="JJ328" s="240"/>
      <c r="JK328" s="240"/>
      <c r="JL328" s="240"/>
      <c r="JM328" s="240"/>
      <c r="JN328" s="240"/>
      <c r="JO328" s="240"/>
      <c r="JP328" s="240"/>
      <c r="JQ328" s="240"/>
      <c r="JR328" s="240"/>
      <c r="JS328" s="240"/>
      <c r="JT328" s="240"/>
      <c r="JU328" s="240"/>
      <c r="JV328" s="240"/>
      <c r="JW328" s="240"/>
      <c r="JX328" s="240"/>
      <c r="JY328" s="240"/>
      <c r="JZ328" s="240"/>
      <c r="KA328" s="240"/>
      <c r="KB328" s="240"/>
    </row>
    <row r="329" spans="152:288" x14ac:dyDescent="0.3">
      <c r="EV329" s="241"/>
      <c r="EW329" s="242"/>
      <c r="EX329" s="242"/>
      <c r="EY329" s="242"/>
      <c r="EZ329" s="242"/>
      <c r="FA329" s="242"/>
      <c r="FB329" s="242"/>
      <c r="FC329" s="242"/>
      <c r="FD329" s="242"/>
      <c r="FE329" s="242"/>
      <c r="FF329" s="242"/>
      <c r="FG329" s="242"/>
      <c r="FH329" s="242"/>
      <c r="FI329" s="242"/>
      <c r="FJ329" s="242"/>
      <c r="FK329" s="242"/>
      <c r="FL329" s="242"/>
      <c r="FM329" s="242"/>
      <c r="FN329" s="243"/>
      <c r="FO329" s="242"/>
      <c r="FP329" s="240"/>
      <c r="FR329" s="241"/>
      <c r="FS329" s="242"/>
      <c r="FT329" s="242"/>
      <c r="FU329" s="242"/>
      <c r="FV329" s="242"/>
      <c r="FW329" s="242"/>
      <c r="FX329" s="242"/>
      <c r="FY329" s="242"/>
      <c r="FZ329" s="242"/>
      <c r="GA329" s="242"/>
      <c r="GB329" s="242"/>
      <c r="GC329" s="242"/>
      <c r="GD329" s="242"/>
      <c r="GE329" s="242"/>
      <c r="GF329" s="242"/>
      <c r="GG329" s="242"/>
      <c r="GH329" s="242"/>
      <c r="GI329" s="242"/>
      <c r="GJ329" s="243"/>
      <c r="GK329" s="242"/>
      <c r="GL329" s="240"/>
      <c r="GN329" s="240"/>
      <c r="GO329" s="240"/>
      <c r="GP329" s="240"/>
      <c r="GQ329" s="240"/>
      <c r="GR329" s="240"/>
      <c r="GS329" s="240"/>
      <c r="GT329" s="240"/>
      <c r="GU329" s="240"/>
      <c r="GV329" s="240"/>
      <c r="GW329" s="240"/>
      <c r="GX329" s="240"/>
      <c r="GY329" s="240"/>
      <c r="GZ329" s="240"/>
      <c r="HA329" s="240"/>
      <c r="HB329" s="240"/>
      <c r="HC329" s="240"/>
      <c r="HD329" s="240"/>
      <c r="HE329" s="240"/>
      <c r="HF329" s="240"/>
      <c r="HG329" s="240"/>
      <c r="HH329" s="240"/>
      <c r="HJ329" s="240"/>
      <c r="HK329" s="240"/>
      <c r="HL329" s="240"/>
      <c r="HM329" s="240"/>
      <c r="HN329" s="240"/>
      <c r="HO329" s="240"/>
      <c r="HP329" s="240"/>
      <c r="HQ329" s="240"/>
      <c r="HR329" s="240"/>
      <c r="HS329" s="240"/>
      <c r="HT329" s="240"/>
      <c r="HU329" s="240"/>
      <c r="HV329" s="240"/>
      <c r="HW329" s="240"/>
      <c r="HX329" s="240"/>
      <c r="HY329" s="240"/>
      <c r="HZ329" s="240"/>
      <c r="IA329" s="240"/>
      <c r="IB329" s="240"/>
      <c r="IC329" s="240"/>
      <c r="IE329" s="240"/>
      <c r="IF329" s="240"/>
      <c r="IG329" s="240"/>
      <c r="IH329" s="240"/>
      <c r="II329" s="240"/>
      <c r="IJ329" s="240"/>
      <c r="IK329" s="240"/>
      <c r="IL329" s="240"/>
      <c r="IM329" s="240"/>
      <c r="IN329" s="240"/>
      <c r="IO329" s="240"/>
      <c r="IP329" s="240"/>
      <c r="IQ329" s="240"/>
      <c r="IR329" s="240"/>
      <c r="IS329" s="240"/>
      <c r="IT329" s="240"/>
      <c r="IU329" s="240"/>
      <c r="IV329" s="240"/>
      <c r="IW329" s="240"/>
      <c r="IX329" s="240"/>
      <c r="IY329" s="240"/>
      <c r="JA329" s="240"/>
      <c r="JB329" s="240"/>
      <c r="JC329" s="240"/>
      <c r="JD329" s="240"/>
      <c r="JE329" s="240"/>
      <c r="JF329" s="240"/>
      <c r="JG329" s="240"/>
      <c r="JH329" s="240"/>
      <c r="JI329" s="240"/>
      <c r="JJ329" s="240"/>
      <c r="JK329" s="240"/>
      <c r="JL329" s="240"/>
      <c r="JM329" s="240"/>
      <c r="JN329" s="240"/>
      <c r="JO329" s="240"/>
      <c r="JP329" s="240"/>
      <c r="JQ329" s="240"/>
      <c r="JR329" s="240"/>
      <c r="JS329" s="240"/>
      <c r="JT329" s="240"/>
      <c r="JU329" s="240"/>
      <c r="JV329" s="240"/>
      <c r="JW329" s="240"/>
      <c r="JX329" s="240"/>
      <c r="JY329" s="240"/>
      <c r="JZ329" s="240"/>
      <c r="KA329" s="240"/>
      <c r="KB329" s="240"/>
    </row>
    <row r="330" spans="152:288" x14ac:dyDescent="0.3">
      <c r="EV330" s="241"/>
      <c r="EW330" s="242"/>
      <c r="EX330" s="242"/>
      <c r="EY330" s="242"/>
      <c r="EZ330" s="242"/>
      <c r="FA330" s="242"/>
      <c r="FB330" s="242"/>
      <c r="FC330" s="242"/>
      <c r="FD330" s="242"/>
      <c r="FE330" s="242"/>
      <c r="FF330" s="242"/>
      <c r="FG330" s="242"/>
      <c r="FH330" s="242"/>
      <c r="FI330" s="242"/>
      <c r="FJ330" s="242"/>
      <c r="FK330" s="242"/>
      <c r="FL330" s="242"/>
      <c r="FM330" s="242"/>
      <c r="FN330" s="243"/>
      <c r="FO330" s="242"/>
      <c r="FP330" s="240"/>
      <c r="FR330" s="241"/>
      <c r="FS330" s="242"/>
      <c r="FT330" s="242"/>
      <c r="FU330" s="242"/>
      <c r="FV330" s="242"/>
      <c r="FW330" s="242"/>
      <c r="FX330" s="242"/>
      <c r="FY330" s="242"/>
      <c r="FZ330" s="242"/>
      <c r="GA330" s="242"/>
      <c r="GB330" s="242"/>
      <c r="GC330" s="242"/>
      <c r="GD330" s="242"/>
      <c r="GE330" s="242"/>
      <c r="GF330" s="242"/>
      <c r="GG330" s="242"/>
      <c r="GH330" s="242"/>
      <c r="GI330" s="242"/>
      <c r="GJ330" s="243"/>
      <c r="GK330" s="242"/>
      <c r="GL330" s="240"/>
      <c r="GN330" s="240"/>
      <c r="GO330" s="240"/>
      <c r="GP330" s="240"/>
      <c r="GQ330" s="240"/>
      <c r="GR330" s="240"/>
      <c r="GS330" s="240"/>
      <c r="GT330" s="240"/>
      <c r="GU330" s="240"/>
      <c r="GV330" s="240"/>
      <c r="GW330" s="240"/>
      <c r="GX330" s="240"/>
      <c r="GY330" s="240"/>
      <c r="GZ330" s="240"/>
      <c r="HA330" s="240"/>
      <c r="HB330" s="240"/>
      <c r="HC330" s="240"/>
      <c r="HD330" s="240"/>
      <c r="HE330" s="240"/>
      <c r="HF330" s="240"/>
      <c r="HG330" s="240"/>
      <c r="HH330" s="240"/>
      <c r="HJ330" s="240"/>
      <c r="HK330" s="240"/>
      <c r="HL330" s="240"/>
      <c r="HM330" s="240"/>
      <c r="HN330" s="240"/>
      <c r="HO330" s="240"/>
      <c r="HP330" s="240"/>
      <c r="HQ330" s="240"/>
      <c r="HR330" s="240"/>
      <c r="HS330" s="240"/>
      <c r="HT330" s="240"/>
      <c r="HU330" s="240"/>
      <c r="HV330" s="240"/>
      <c r="HW330" s="240"/>
      <c r="HX330" s="240"/>
      <c r="HY330" s="240"/>
      <c r="HZ330" s="240"/>
      <c r="IA330" s="240"/>
      <c r="IB330" s="240"/>
      <c r="IC330" s="240"/>
      <c r="IE330" s="240"/>
      <c r="IF330" s="240"/>
      <c r="IG330" s="240"/>
      <c r="IH330" s="240"/>
      <c r="II330" s="240"/>
      <c r="IJ330" s="240"/>
      <c r="IK330" s="240"/>
      <c r="IL330" s="240"/>
      <c r="IM330" s="240"/>
      <c r="IN330" s="240"/>
      <c r="IO330" s="240"/>
      <c r="IP330" s="240"/>
      <c r="IQ330" s="240"/>
      <c r="IR330" s="240"/>
      <c r="IS330" s="240"/>
      <c r="IT330" s="240"/>
      <c r="IU330" s="240"/>
      <c r="IV330" s="240"/>
      <c r="IW330" s="240"/>
      <c r="IX330" s="240"/>
      <c r="IY330" s="240"/>
      <c r="JA330" s="240"/>
      <c r="JB330" s="240"/>
      <c r="JC330" s="240"/>
      <c r="JD330" s="240"/>
      <c r="JE330" s="240"/>
      <c r="JF330" s="240"/>
      <c r="JG330" s="240"/>
      <c r="JH330" s="240"/>
      <c r="JI330" s="240"/>
      <c r="JJ330" s="240"/>
      <c r="JK330" s="240"/>
      <c r="JL330" s="240"/>
      <c r="JM330" s="240"/>
      <c r="JN330" s="240"/>
      <c r="JO330" s="240"/>
      <c r="JP330" s="240"/>
      <c r="JQ330" s="240"/>
      <c r="JR330" s="240"/>
      <c r="JS330" s="240"/>
      <c r="JT330" s="240"/>
      <c r="JU330" s="240"/>
      <c r="JV330" s="240"/>
      <c r="JW330" s="240"/>
      <c r="JX330" s="240"/>
      <c r="JY330" s="240"/>
      <c r="JZ330" s="240"/>
      <c r="KA330" s="240"/>
      <c r="KB330" s="240"/>
    </row>
    <row r="331" spans="152:288" x14ac:dyDescent="0.3">
      <c r="EV331" s="241"/>
      <c r="EW331" s="242"/>
      <c r="EX331" s="242"/>
      <c r="EY331" s="242"/>
      <c r="EZ331" s="242"/>
      <c r="FA331" s="242"/>
      <c r="FB331" s="242"/>
      <c r="FC331" s="242"/>
      <c r="FD331" s="242"/>
      <c r="FE331" s="242"/>
      <c r="FF331" s="242"/>
      <c r="FG331" s="242"/>
      <c r="FH331" s="242"/>
      <c r="FI331" s="242"/>
      <c r="FJ331" s="242"/>
      <c r="FK331" s="242"/>
      <c r="FL331" s="242"/>
      <c r="FM331" s="242"/>
      <c r="FN331" s="243"/>
      <c r="FO331" s="242"/>
      <c r="FP331" s="240"/>
      <c r="FR331" s="241"/>
      <c r="FS331" s="242"/>
      <c r="FT331" s="242"/>
      <c r="FU331" s="242"/>
      <c r="FV331" s="242"/>
      <c r="FW331" s="242"/>
      <c r="FX331" s="242"/>
      <c r="FY331" s="242"/>
      <c r="FZ331" s="242"/>
      <c r="GA331" s="242"/>
      <c r="GB331" s="242"/>
      <c r="GC331" s="242"/>
      <c r="GD331" s="242"/>
      <c r="GE331" s="242"/>
      <c r="GF331" s="242"/>
      <c r="GG331" s="242"/>
      <c r="GH331" s="242"/>
      <c r="GI331" s="242"/>
      <c r="GJ331" s="243"/>
      <c r="GK331" s="242"/>
      <c r="GL331" s="240"/>
      <c r="GN331" s="240"/>
      <c r="GO331" s="240"/>
      <c r="GP331" s="240"/>
      <c r="GQ331" s="240"/>
      <c r="GR331" s="240"/>
      <c r="GS331" s="240"/>
      <c r="GT331" s="240"/>
      <c r="GU331" s="240"/>
      <c r="GV331" s="240"/>
      <c r="GW331" s="240"/>
      <c r="GX331" s="240"/>
      <c r="GY331" s="240"/>
      <c r="GZ331" s="240"/>
      <c r="HA331" s="240"/>
      <c r="HB331" s="240"/>
      <c r="HC331" s="240"/>
      <c r="HD331" s="240"/>
      <c r="HE331" s="240"/>
      <c r="HF331" s="240"/>
      <c r="HG331" s="240"/>
      <c r="HH331" s="240"/>
      <c r="HJ331" s="240"/>
      <c r="HK331" s="240"/>
      <c r="HL331" s="240"/>
      <c r="HM331" s="240"/>
      <c r="HN331" s="240"/>
      <c r="HO331" s="240"/>
      <c r="HP331" s="240"/>
      <c r="HQ331" s="240"/>
      <c r="HR331" s="240"/>
      <c r="HS331" s="240"/>
      <c r="HT331" s="240"/>
      <c r="HU331" s="240"/>
      <c r="HV331" s="240"/>
      <c r="HW331" s="240"/>
      <c r="HX331" s="240"/>
      <c r="HY331" s="240"/>
      <c r="HZ331" s="240"/>
      <c r="IA331" s="240"/>
      <c r="IB331" s="240"/>
      <c r="IC331" s="240"/>
      <c r="IE331" s="240"/>
      <c r="IF331" s="240"/>
      <c r="IG331" s="240"/>
      <c r="IH331" s="240"/>
      <c r="II331" s="240"/>
      <c r="IJ331" s="240"/>
      <c r="IK331" s="240"/>
      <c r="IL331" s="240"/>
      <c r="IM331" s="240"/>
      <c r="IN331" s="240"/>
      <c r="IO331" s="240"/>
      <c r="IP331" s="240"/>
      <c r="IQ331" s="240"/>
      <c r="IR331" s="240"/>
      <c r="IS331" s="240"/>
      <c r="IT331" s="240"/>
      <c r="IU331" s="240"/>
      <c r="IV331" s="240"/>
      <c r="IW331" s="240"/>
      <c r="IX331" s="240"/>
      <c r="IY331" s="240"/>
      <c r="JA331" s="240"/>
      <c r="JB331" s="240"/>
      <c r="JC331" s="240"/>
      <c r="JD331" s="240"/>
      <c r="JE331" s="240"/>
      <c r="JF331" s="240"/>
      <c r="JG331" s="240"/>
      <c r="JH331" s="240"/>
      <c r="JI331" s="240"/>
      <c r="JJ331" s="240"/>
      <c r="JK331" s="240"/>
      <c r="JL331" s="240"/>
      <c r="JM331" s="240"/>
      <c r="JN331" s="240"/>
      <c r="JO331" s="240"/>
      <c r="JP331" s="240"/>
      <c r="JQ331" s="240"/>
      <c r="JR331" s="240"/>
      <c r="JS331" s="240"/>
      <c r="JT331" s="240"/>
      <c r="JU331" s="240"/>
      <c r="JV331" s="240"/>
      <c r="JW331" s="240"/>
      <c r="JX331" s="240"/>
      <c r="JY331" s="240"/>
      <c r="JZ331" s="240"/>
      <c r="KA331" s="240"/>
      <c r="KB331" s="240"/>
    </row>
    <row r="332" spans="152:288" x14ac:dyDescent="0.3">
      <c r="EV332" s="241"/>
      <c r="EW332" s="242"/>
      <c r="EX332" s="242"/>
      <c r="EY332" s="242"/>
      <c r="EZ332" s="242"/>
      <c r="FA332" s="242"/>
      <c r="FB332" s="242"/>
      <c r="FC332" s="242"/>
      <c r="FD332" s="242"/>
      <c r="FE332" s="242"/>
      <c r="FF332" s="242"/>
      <c r="FG332" s="242"/>
      <c r="FH332" s="242"/>
      <c r="FI332" s="242"/>
      <c r="FJ332" s="242"/>
      <c r="FK332" s="242"/>
      <c r="FL332" s="242"/>
      <c r="FM332" s="242"/>
      <c r="FN332" s="243"/>
      <c r="FO332" s="242"/>
      <c r="FP332" s="240"/>
      <c r="FR332" s="241"/>
      <c r="FS332" s="242"/>
      <c r="FT332" s="242"/>
      <c r="FU332" s="242"/>
      <c r="FV332" s="242"/>
      <c r="FW332" s="242"/>
      <c r="FX332" s="242"/>
      <c r="FY332" s="242"/>
      <c r="FZ332" s="242"/>
      <c r="GA332" s="242"/>
      <c r="GB332" s="242"/>
      <c r="GC332" s="242"/>
      <c r="GD332" s="242"/>
      <c r="GE332" s="242"/>
      <c r="GF332" s="242"/>
      <c r="GG332" s="242"/>
      <c r="GH332" s="242"/>
      <c r="GI332" s="242"/>
      <c r="GJ332" s="243"/>
      <c r="GK332" s="242"/>
      <c r="GL332" s="240"/>
      <c r="GN332" s="240"/>
      <c r="GO332" s="240"/>
      <c r="GP332" s="240"/>
      <c r="GQ332" s="240"/>
      <c r="GR332" s="240"/>
      <c r="GS332" s="240"/>
      <c r="GT332" s="240"/>
      <c r="GU332" s="240"/>
      <c r="GV332" s="240"/>
      <c r="GW332" s="240"/>
      <c r="GX332" s="240"/>
      <c r="GY332" s="240"/>
      <c r="GZ332" s="240"/>
      <c r="HA332" s="240"/>
      <c r="HB332" s="240"/>
      <c r="HC332" s="240"/>
      <c r="HD332" s="240"/>
      <c r="HE332" s="240"/>
      <c r="HF332" s="240"/>
      <c r="HG332" s="240"/>
      <c r="HH332" s="240"/>
      <c r="HJ332" s="240"/>
      <c r="HK332" s="240"/>
      <c r="HL332" s="240"/>
      <c r="HM332" s="240"/>
      <c r="HN332" s="240"/>
      <c r="HO332" s="240"/>
      <c r="HP332" s="240"/>
      <c r="HQ332" s="240"/>
      <c r="HR332" s="240"/>
      <c r="HS332" s="240"/>
      <c r="HT332" s="240"/>
      <c r="HU332" s="240"/>
      <c r="HV332" s="240"/>
      <c r="HW332" s="240"/>
      <c r="HX332" s="240"/>
      <c r="HY332" s="240"/>
      <c r="HZ332" s="240"/>
      <c r="IA332" s="240"/>
      <c r="IB332" s="240"/>
      <c r="IC332" s="240"/>
      <c r="IE332" s="240"/>
      <c r="IF332" s="240"/>
      <c r="IG332" s="240"/>
      <c r="IH332" s="240"/>
      <c r="II332" s="240"/>
      <c r="IJ332" s="240"/>
      <c r="IK332" s="240"/>
      <c r="IL332" s="240"/>
      <c r="IM332" s="240"/>
      <c r="IN332" s="240"/>
      <c r="IO332" s="240"/>
      <c r="IP332" s="240"/>
      <c r="IQ332" s="240"/>
      <c r="IR332" s="240"/>
      <c r="IS332" s="240"/>
      <c r="IT332" s="240"/>
      <c r="IU332" s="240"/>
      <c r="IV332" s="240"/>
      <c r="IW332" s="240"/>
      <c r="IX332" s="240"/>
      <c r="IY332" s="240"/>
      <c r="JA332" s="240"/>
      <c r="JB332" s="240"/>
      <c r="JC332" s="240"/>
      <c r="JD332" s="240"/>
      <c r="JE332" s="240"/>
      <c r="JF332" s="240"/>
      <c r="JG332" s="240"/>
      <c r="JH332" s="240"/>
      <c r="JI332" s="240"/>
      <c r="JJ332" s="240"/>
      <c r="JK332" s="240"/>
      <c r="JL332" s="240"/>
      <c r="JM332" s="240"/>
      <c r="JN332" s="240"/>
      <c r="JO332" s="240"/>
      <c r="JP332" s="240"/>
      <c r="JQ332" s="240"/>
      <c r="JR332" s="240"/>
      <c r="JS332" s="240"/>
      <c r="JT332" s="240"/>
      <c r="JU332" s="240"/>
      <c r="JV332" s="240"/>
      <c r="JW332" s="240"/>
      <c r="JX332" s="240"/>
      <c r="JY332" s="240"/>
      <c r="JZ332" s="240"/>
      <c r="KA332" s="240"/>
      <c r="KB332" s="240"/>
    </row>
    <row r="333" spans="152:288" x14ac:dyDescent="0.3">
      <c r="EV333" s="241"/>
      <c r="EW333" s="242"/>
      <c r="EX333" s="242"/>
      <c r="EY333" s="242"/>
      <c r="EZ333" s="242"/>
      <c r="FA333" s="242"/>
      <c r="FB333" s="242"/>
      <c r="FC333" s="242"/>
      <c r="FD333" s="242"/>
      <c r="FE333" s="242"/>
      <c r="FF333" s="242"/>
      <c r="FG333" s="242"/>
      <c r="FH333" s="242"/>
      <c r="FI333" s="242"/>
      <c r="FJ333" s="242"/>
      <c r="FK333" s="242"/>
      <c r="FL333" s="242"/>
      <c r="FM333" s="242"/>
      <c r="FN333" s="243"/>
      <c r="FO333" s="242"/>
      <c r="FP333" s="240"/>
      <c r="FR333" s="241"/>
      <c r="FS333" s="242"/>
      <c r="FT333" s="242"/>
      <c r="FU333" s="242"/>
      <c r="FV333" s="242"/>
      <c r="FW333" s="242"/>
      <c r="FX333" s="242"/>
      <c r="FY333" s="242"/>
      <c r="FZ333" s="242"/>
      <c r="GA333" s="242"/>
      <c r="GB333" s="242"/>
      <c r="GC333" s="242"/>
      <c r="GD333" s="242"/>
      <c r="GE333" s="242"/>
      <c r="GF333" s="242"/>
      <c r="GG333" s="242"/>
      <c r="GH333" s="242"/>
      <c r="GI333" s="242"/>
      <c r="GJ333" s="243"/>
      <c r="GK333" s="242"/>
      <c r="GL333" s="240"/>
      <c r="GN333" s="240"/>
      <c r="GO333" s="240"/>
      <c r="GP333" s="240"/>
      <c r="GQ333" s="240"/>
      <c r="GR333" s="240"/>
      <c r="GS333" s="240"/>
      <c r="GT333" s="240"/>
      <c r="GU333" s="240"/>
      <c r="GV333" s="240"/>
      <c r="GW333" s="240"/>
      <c r="GX333" s="240"/>
      <c r="GY333" s="240"/>
      <c r="GZ333" s="240"/>
      <c r="HA333" s="240"/>
      <c r="HB333" s="240"/>
      <c r="HC333" s="240"/>
      <c r="HD333" s="240"/>
      <c r="HE333" s="240"/>
      <c r="HF333" s="240"/>
      <c r="HG333" s="240"/>
      <c r="HH333" s="240"/>
      <c r="HJ333" s="240"/>
      <c r="HK333" s="240"/>
      <c r="HL333" s="240"/>
      <c r="HM333" s="240"/>
      <c r="HN333" s="240"/>
      <c r="HO333" s="240"/>
      <c r="HP333" s="240"/>
      <c r="HQ333" s="240"/>
      <c r="HR333" s="240"/>
      <c r="HS333" s="240"/>
      <c r="HT333" s="240"/>
      <c r="HU333" s="240"/>
      <c r="HV333" s="240"/>
      <c r="HW333" s="240"/>
      <c r="HX333" s="240"/>
      <c r="HY333" s="240"/>
      <c r="HZ333" s="240"/>
      <c r="IA333" s="240"/>
      <c r="IB333" s="240"/>
      <c r="IC333" s="240"/>
      <c r="IE333" s="240"/>
      <c r="IF333" s="240"/>
      <c r="IG333" s="240"/>
      <c r="IH333" s="240"/>
      <c r="II333" s="240"/>
      <c r="IJ333" s="240"/>
      <c r="IK333" s="240"/>
      <c r="IL333" s="240"/>
      <c r="IM333" s="240"/>
      <c r="IN333" s="240"/>
      <c r="IO333" s="240"/>
      <c r="IP333" s="240"/>
      <c r="IQ333" s="240"/>
      <c r="IR333" s="240"/>
      <c r="IS333" s="240"/>
      <c r="IT333" s="240"/>
      <c r="IU333" s="240"/>
      <c r="IV333" s="240"/>
      <c r="IW333" s="240"/>
      <c r="IX333" s="240"/>
      <c r="IY333" s="240"/>
      <c r="JA333" s="240"/>
      <c r="JB333" s="240"/>
      <c r="JC333" s="240"/>
      <c r="JD333" s="240"/>
      <c r="JE333" s="240"/>
      <c r="JF333" s="240"/>
      <c r="JG333" s="240"/>
      <c r="JH333" s="240"/>
      <c r="JI333" s="240"/>
      <c r="JJ333" s="240"/>
      <c r="JK333" s="240"/>
      <c r="JL333" s="240"/>
      <c r="JM333" s="240"/>
      <c r="JN333" s="240"/>
      <c r="JO333" s="240"/>
      <c r="JP333" s="240"/>
      <c r="JQ333" s="240"/>
      <c r="JR333" s="240"/>
      <c r="JS333" s="240"/>
      <c r="JT333" s="240"/>
      <c r="JU333" s="240"/>
      <c r="JV333" s="240"/>
      <c r="JW333" s="240"/>
      <c r="JX333" s="240"/>
      <c r="JY333" s="240"/>
      <c r="JZ333" s="240"/>
      <c r="KA333" s="240"/>
      <c r="KB333" s="240"/>
    </row>
    <row r="334" spans="152:288" x14ac:dyDescent="0.3">
      <c r="EV334" s="241"/>
      <c r="EW334" s="242"/>
      <c r="EX334" s="242"/>
      <c r="EY334" s="242"/>
      <c r="EZ334" s="242"/>
      <c r="FA334" s="242"/>
      <c r="FB334" s="242"/>
      <c r="FC334" s="242"/>
      <c r="FD334" s="242"/>
      <c r="FE334" s="242"/>
      <c r="FF334" s="242"/>
      <c r="FG334" s="242"/>
      <c r="FH334" s="242"/>
      <c r="FI334" s="242"/>
      <c r="FJ334" s="242"/>
      <c r="FK334" s="242"/>
      <c r="FL334" s="242"/>
      <c r="FM334" s="242"/>
      <c r="FN334" s="243"/>
      <c r="FO334" s="242"/>
      <c r="FP334" s="240"/>
      <c r="FR334" s="241"/>
      <c r="FS334" s="242"/>
      <c r="FT334" s="242"/>
      <c r="FU334" s="242"/>
      <c r="FV334" s="242"/>
      <c r="FW334" s="242"/>
      <c r="FX334" s="242"/>
      <c r="FY334" s="242"/>
      <c r="FZ334" s="242"/>
      <c r="GA334" s="242"/>
      <c r="GB334" s="242"/>
      <c r="GC334" s="242"/>
      <c r="GD334" s="242"/>
      <c r="GE334" s="242"/>
      <c r="GF334" s="242"/>
      <c r="GG334" s="242"/>
      <c r="GH334" s="242"/>
      <c r="GI334" s="242"/>
      <c r="GJ334" s="243"/>
      <c r="GK334" s="242"/>
      <c r="GL334" s="240"/>
      <c r="GN334" s="240"/>
      <c r="GO334" s="240"/>
      <c r="GP334" s="240"/>
      <c r="GQ334" s="240"/>
      <c r="GR334" s="240"/>
      <c r="GS334" s="240"/>
      <c r="GT334" s="240"/>
      <c r="GU334" s="240"/>
      <c r="GV334" s="240"/>
      <c r="GW334" s="240"/>
      <c r="GX334" s="240"/>
      <c r="GY334" s="240"/>
      <c r="GZ334" s="240"/>
      <c r="HA334" s="240"/>
      <c r="HB334" s="240"/>
      <c r="HC334" s="240"/>
      <c r="HD334" s="240"/>
      <c r="HE334" s="240"/>
      <c r="HF334" s="240"/>
      <c r="HG334" s="240"/>
      <c r="HH334" s="240"/>
      <c r="HJ334" s="240"/>
      <c r="HK334" s="240"/>
      <c r="HL334" s="240"/>
      <c r="HM334" s="240"/>
      <c r="HN334" s="240"/>
      <c r="HO334" s="240"/>
      <c r="HP334" s="240"/>
      <c r="HQ334" s="240"/>
      <c r="HR334" s="240"/>
      <c r="HS334" s="240"/>
      <c r="HT334" s="240"/>
      <c r="HU334" s="240"/>
      <c r="HV334" s="240"/>
      <c r="HW334" s="240"/>
      <c r="HX334" s="240"/>
      <c r="HY334" s="240"/>
      <c r="HZ334" s="240"/>
      <c r="IA334" s="240"/>
      <c r="IB334" s="240"/>
      <c r="IC334" s="240"/>
      <c r="IE334" s="240"/>
      <c r="IF334" s="240"/>
      <c r="IG334" s="240"/>
      <c r="IH334" s="240"/>
      <c r="II334" s="240"/>
      <c r="IJ334" s="240"/>
      <c r="IK334" s="240"/>
      <c r="IL334" s="240"/>
      <c r="IM334" s="240"/>
      <c r="IN334" s="240"/>
      <c r="IO334" s="240"/>
      <c r="IP334" s="240"/>
      <c r="IQ334" s="240"/>
      <c r="IR334" s="240"/>
      <c r="IS334" s="240"/>
      <c r="IT334" s="240"/>
      <c r="IU334" s="240"/>
      <c r="IV334" s="240"/>
      <c r="IW334" s="240"/>
      <c r="IX334" s="240"/>
      <c r="IY334" s="240"/>
      <c r="JA334" s="240"/>
      <c r="JB334" s="240"/>
      <c r="JC334" s="240"/>
      <c r="JD334" s="240"/>
      <c r="JE334" s="240"/>
      <c r="JF334" s="240"/>
      <c r="JG334" s="240"/>
      <c r="JH334" s="240"/>
      <c r="JI334" s="240"/>
      <c r="JJ334" s="240"/>
      <c r="JK334" s="240"/>
      <c r="JL334" s="240"/>
      <c r="JM334" s="240"/>
      <c r="JN334" s="240"/>
      <c r="JO334" s="240"/>
      <c r="JP334" s="240"/>
      <c r="JQ334" s="240"/>
      <c r="JR334" s="240"/>
      <c r="JS334" s="240"/>
      <c r="JT334" s="240"/>
      <c r="JU334" s="240"/>
      <c r="JV334" s="240"/>
      <c r="JW334" s="240"/>
      <c r="JX334" s="240"/>
      <c r="JY334" s="240"/>
      <c r="JZ334" s="240"/>
      <c r="KA334" s="240"/>
      <c r="KB334" s="240"/>
    </row>
    <row r="335" spans="152:288" x14ac:dyDescent="0.3">
      <c r="EV335" s="241"/>
      <c r="EW335" s="242"/>
      <c r="EX335" s="242"/>
      <c r="EY335" s="242"/>
      <c r="EZ335" s="242"/>
      <c r="FA335" s="242"/>
      <c r="FB335" s="242"/>
      <c r="FC335" s="242"/>
      <c r="FD335" s="242"/>
      <c r="FE335" s="242"/>
      <c r="FF335" s="242"/>
      <c r="FG335" s="242"/>
      <c r="FH335" s="242"/>
      <c r="FI335" s="242"/>
      <c r="FJ335" s="242"/>
      <c r="FK335" s="242"/>
      <c r="FL335" s="242"/>
      <c r="FM335" s="242"/>
      <c r="FN335" s="243"/>
      <c r="FO335" s="242"/>
      <c r="FP335" s="240"/>
      <c r="FR335" s="241"/>
      <c r="FS335" s="242"/>
      <c r="FT335" s="242"/>
      <c r="FU335" s="242"/>
      <c r="FV335" s="242"/>
      <c r="FW335" s="242"/>
      <c r="FX335" s="242"/>
      <c r="FY335" s="242"/>
      <c r="FZ335" s="242"/>
      <c r="GA335" s="242"/>
      <c r="GB335" s="242"/>
      <c r="GC335" s="242"/>
      <c r="GD335" s="242"/>
      <c r="GE335" s="242"/>
      <c r="GF335" s="242"/>
      <c r="GG335" s="242"/>
      <c r="GH335" s="242"/>
      <c r="GI335" s="242"/>
      <c r="GJ335" s="243"/>
      <c r="GK335" s="242"/>
      <c r="GL335" s="240"/>
      <c r="GN335" s="240"/>
      <c r="GO335" s="240"/>
      <c r="GP335" s="240"/>
      <c r="GQ335" s="240"/>
      <c r="GR335" s="240"/>
      <c r="GS335" s="240"/>
      <c r="GT335" s="240"/>
      <c r="GU335" s="240"/>
      <c r="GV335" s="240"/>
      <c r="GW335" s="240"/>
      <c r="GX335" s="240"/>
      <c r="GY335" s="240"/>
      <c r="GZ335" s="240"/>
      <c r="HA335" s="240"/>
      <c r="HB335" s="240"/>
      <c r="HC335" s="240"/>
      <c r="HD335" s="240"/>
      <c r="HE335" s="240"/>
      <c r="HF335" s="240"/>
      <c r="HG335" s="240"/>
      <c r="HH335" s="240"/>
      <c r="HJ335" s="240"/>
      <c r="HK335" s="240"/>
      <c r="HL335" s="240"/>
      <c r="HM335" s="240"/>
      <c r="HN335" s="240"/>
      <c r="HO335" s="240"/>
      <c r="HP335" s="240"/>
      <c r="HQ335" s="240"/>
      <c r="HR335" s="240"/>
      <c r="HS335" s="240"/>
      <c r="HT335" s="240"/>
      <c r="HU335" s="240"/>
      <c r="HV335" s="240"/>
      <c r="HW335" s="240"/>
      <c r="HX335" s="240"/>
      <c r="HY335" s="240"/>
      <c r="HZ335" s="240"/>
      <c r="IA335" s="240"/>
      <c r="IB335" s="240"/>
      <c r="IC335" s="240"/>
      <c r="IE335" s="240"/>
      <c r="IF335" s="240"/>
      <c r="IG335" s="240"/>
      <c r="IH335" s="240"/>
      <c r="II335" s="240"/>
      <c r="IJ335" s="240"/>
      <c r="IK335" s="240"/>
      <c r="IL335" s="240"/>
      <c r="IM335" s="240"/>
      <c r="IN335" s="240"/>
      <c r="IO335" s="240"/>
      <c r="IP335" s="240"/>
      <c r="IQ335" s="240"/>
      <c r="IR335" s="240"/>
      <c r="IS335" s="240"/>
      <c r="IT335" s="240"/>
      <c r="IU335" s="240"/>
      <c r="IV335" s="240"/>
      <c r="IW335" s="240"/>
      <c r="IX335" s="240"/>
      <c r="IY335" s="240"/>
      <c r="JA335" s="240"/>
      <c r="JB335" s="240"/>
      <c r="JC335" s="240"/>
      <c r="JD335" s="240"/>
      <c r="JE335" s="240"/>
      <c r="JF335" s="240"/>
      <c r="JG335" s="240"/>
      <c r="JH335" s="240"/>
      <c r="JI335" s="240"/>
      <c r="JJ335" s="240"/>
      <c r="JK335" s="240"/>
      <c r="JL335" s="240"/>
      <c r="JM335" s="240"/>
      <c r="JN335" s="240"/>
      <c r="JO335" s="240"/>
      <c r="JP335" s="240"/>
      <c r="JQ335" s="240"/>
      <c r="JR335" s="240"/>
      <c r="JS335" s="240"/>
      <c r="JT335" s="240"/>
      <c r="JU335" s="240"/>
      <c r="JV335" s="240"/>
      <c r="JW335" s="240"/>
      <c r="JX335" s="240"/>
      <c r="JY335" s="240"/>
      <c r="JZ335" s="240"/>
      <c r="KA335" s="240"/>
      <c r="KB335" s="240"/>
    </row>
    <row r="336" spans="152:288" x14ac:dyDescent="0.3">
      <c r="EV336" s="241"/>
      <c r="EW336" s="242"/>
      <c r="EX336" s="242"/>
      <c r="EY336" s="242"/>
      <c r="EZ336" s="242"/>
      <c r="FA336" s="242"/>
      <c r="FB336" s="242"/>
      <c r="FC336" s="242"/>
      <c r="FD336" s="242"/>
      <c r="FE336" s="242"/>
      <c r="FF336" s="242"/>
      <c r="FG336" s="242"/>
      <c r="FH336" s="242"/>
      <c r="FI336" s="242"/>
      <c r="FJ336" s="242"/>
      <c r="FK336" s="242"/>
      <c r="FL336" s="242"/>
      <c r="FM336" s="242"/>
      <c r="FN336" s="243"/>
      <c r="FO336" s="242"/>
      <c r="FP336" s="240"/>
      <c r="FR336" s="241"/>
      <c r="FS336" s="242"/>
      <c r="FT336" s="242"/>
      <c r="FU336" s="242"/>
      <c r="FV336" s="242"/>
      <c r="FW336" s="242"/>
      <c r="FX336" s="242"/>
      <c r="FY336" s="242"/>
      <c r="FZ336" s="242"/>
      <c r="GA336" s="242"/>
      <c r="GB336" s="242"/>
      <c r="GC336" s="242"/>
      <c r="GD336" s="242"/>
      <c r="GE336" s="242"/>
      <c r="GF336" s="242"/>
      <c r="GG336" s="242"/>
      <c r="GH336" s="242"/>
      <c r="GI336" s="242"/>
      <c r="GJ336" s="243"/>
      <c r="GK336" s="242"/>
      <c r="GL336" s="240"/>
      <c r="GN336" s="240"/>
      <c r="GO336" s="240"/>
      <c r="GP336" s="240"/>
      <c r="GQ336" s="240"/>
      <c r="GR336" s="240"/>
      <c r="GS336" s="240"/>
      <c r="GT336" s="240"/>
      <c r="GU336" s="240"/>
      <c r="GV336" s="240"/>
      <c r="GW336" s="240"/>
      <c r="GX336" s="240"/>
      <c r="GY336" s="240"/>
      <c r="GZ336" s="240"/>
      <c r="HA336" s="240"/>
      <c r="HB336" s="240"/>
      <c r="HC336" s="240"/>
      <c r="HD336" s="240"/>
      <c r="HE336" s="240"/>
      <c r="HF336" s="240"/>
      <c r="HG336" s="240"/>
      <c r="HH336" s="240"/>
      <c r="HJ336" s="240"/>
      <c r="HK336" s="240"/>
      <c r="HL336" s="240"/>
      <c r="HM336" s="240"/>
      <c r="HN336" s="240"/>
      <c r="HO336" s="240"/>
      <c r="HP336" s="240"/>
      <c r="HQ336" s="240"/>
      <c r="HR336" s="240"/>
      <c r="HS336" s="240"/>
      <c r="HT336" s="240"/>
      <c r="HU336" s="240"/>
      <c r="HV336" s="240"/>
      <c r="HW336" s="240"/>
      <c r="HX336" s="240"/>
      <c r="HY336" s="240"/>
      <c r="HZ336" s="240"/>
      <c r="IA336" s="240"/>
      <c r="IB336" s="240"/>
      <c r="IC336" s="240"/>
      <c r="IE336" s="240"/>
      <c r="IF336" s="240"/>
      <c r="IG336" s="240"/>
      <c r="IH336" s="240"/>
      <c r="II336" s="240"/>
      <c r="IJ336" s="240"/>
      <c r="IK336" s="240"/>
      <c r="IL336" s="240"/>
      <c r="IM336" s="240"/>
      <c r="IN336" s="240"/>
      <c r="IO336" s="240"/>
      <c r="IP336" s="240"/>
      <c r="IQ336" s="240"/>
      <c r="IR336" s="240"/>
      <c r="IS336" s="240"/>
      <c r="IT336" s="240"/>
      <c r="IU336" s="240"/>
      <c r="IV336" s="240"/>
      <c r="IW336" s="240"/>
      <c r="IX336" s="240"/>
      <c r="IY336" s="240"/>
      <c r="JA336" s="240"/>
      <c r="JB336" s="240"/>
      <c r="JC336" s="240"/>
      <c r="JD336" s="240"/>
      <c r="JE336" s="240"/>
      <c r="JF336" s="240"/>
      <c r="JG336" s="240"/>
      <c r="JH336" s="240"/>
      <c r="JI336" s="240"/>
      <c r="JJ336" s="240"/>
      <c r="JK336" s="240"/>
      <c r="JL336" s="240"/>
      <c r="JM336" s="240"/>
      <c r="JN336" s="240"/>
      <c r="JO336" s="240"/>
      <c r="JP336" s="240"/>
      <c r="JQ336" s="240"/>
      <c r="JR336" s="240"/>
      <c r="JS336" s="240"/>
      <c r="JT336" s="240"/>
      <c r="JU336" s="240"/>
      <c r="JV336" s="240"/>
      <c r="JW336" s="240"/>
      <c r="JX336" s="240"/>
      <c r="JY336" s="240"/>
      <c r="JZ336" s="240"/>
      <c r="KA336" s="240"/>
      <c r="KB336" s="240"/>
    </row>
    <row r="337" spans="152:288" x14ac:dyDescent="0.3">
      <c r="EV337" s="241"/>
      <c r="EW337" s="242"/>
      <c r="EX337" s="242"/>
      <c r="EY337" s="242"/>
      <c r="EZ337" s="242"/>
      <c r="FA337" s="242"/>
      <c r="FB337" s="242"/>
      <c r="FC337" s="242"/>
      <c r="FD337" s="242"/>
      <c r="FE337" s="242"/>
      <c r="FF337" s="242"/>
      <c r="FG337" s="242"/>
      <c r="FH337" s="242"/>
      <c r="FI337" s="242"/>
      <c r="FJ337" s="242"/>
      <c r="FK337" s="242"/>
      <c r="FL337" s="242"/>
      <c r="FM337" s="242"/>
      <c r="FN337" s="243"/>
      <c r="FO337" s="242"/>
      <c r="FP337" s="240"/>
      <c r="FR337" s="241"/>
      <c r="FS337" s="242"/>
      <c r="FT337" s="242"/>
      <c r="FU337" s="242"/>
      <c r="FV337" s="242"/>
      <c r="FW337" s="242"/>
      <c r="FX337" s="242"/>
      <c r="FY337" s="242"/>
      <c r="FZ337" s="242"/>
      <c r="GA337" s="242"/>
      <c r="GB337" s="242"/>
      <c r="GC337" s="242"/>
      <c r="GD337" s="242"/>
      <c r="GE337" s="242"/>
      <c r="GF337" s="242"/>
      <c r="GG337" s="242"/>
      <c r="GH337" s="242"/>
      <c r="GI337" s="242"/>
      <c r="GJ337" s="243"/>
      <c r="GK337" s="242"/>
      <c r="GL337" s="240"/>
      <c r="GN337" s="240"/>
      <c r="GO337" s="240"/>
      <c r="GP337" s="240"/>
      <c r="GQ337" s="240"/>
      <c r="GR337" s="240"/>
      <c r="GS337" s="240"/>
      <c r="GT337" s="240"/>
      <c r="GU337" s="240"/>
      <c r="GV337" s="240"/>
      <c r="GW337" s="240"/>
      <c r="GX337" s="240"/>
      <c r="GY337" s="240"/>
      <c r="GZ337" s="240"/>
      <c r="HA337" s="240"/>
      <c r="HB337" s="240"/>
      <c r="HC337" s="240"/>
      <c r="HD337" s="240"/>
      <c r="HE337" s="240"/>
      <c r="HF337" s="240"/>
      <c r="HG337" s="240"/>
      <c r="HH337" s="240"/>
      <c r="HJ337" s="240"/>
      <c r="HK337" s="240"/>
      <c r="HL337" s="240"/>
      <c r="HM337" s="240"/>
      <c r="HN337" s="240"/>
      <c r="HO337" s="240"/>
      <c r="HP337" s="240"/>
      <c r="HQ337" s="240"/>
      <c r="HR337" s="240"/>
      <c r="HS337" s="240"/>
      <c r="HT337" s="240"/>
      <c r="HU337" s="240"/>
      <c r="HV337" s="240"/>
      <c r="HW337" s="240"/>
      <c r="HX337" s="240"/>
      <c r="HY337" s="240"/>
      <c r="HZ337" s="240"/>
      <c r="IA337" s="240"/>
      <c r="IB337" s="240"/>
      <c r="IC337" s="240"/>
      <c r="IE337" s="240"/>
      <c r="IF337" s="240"/>
      <c r="IG337" s="240"/>
      <c r="IH337" s="240"/>
      <c r="II337" s="240"/>
      <c r="IJ337" s="240"/>
      <c r="IK337" s="240"/>
      <c r="IL337" s="240"/>
      <c r="IM337" s="240"/>
      <c r="IN337" s="240"/>
      <c r="IO337" s="240"/>
      <c r="IP337" s="240"/>
      <c r="IQ337" s="240"/>
      <c r="IR337" s="240"/>
      <c r="IS337" s="240"/>
      <c r="IT337" s="240"/>
      <c r="IU337" s="240"/>
      <c r="IV337" s="240"/>
      <c r="IW337" s="240"/>
      <c r="IX337" s="240"/>
      <c r="IY337" s="240"/>
      <c r="JA337" s="240"/>
      <c r="JB337" s="240"/>
      <c r="JC337" s="240"/>
      <c r="JD337" s="240"/>
      <c r="JE337" s="240"/>
      <c r="JF337" s="240"/>
      <c r="JG337" s="240"/>
      <c r="JH337" s="240"/>
      <c r="JI337" s="240"/>
      <c r="JJ337" s="240"/>
      <c r="JK337" s="240"/>
      <c r="JL337" s="240"/>
      <c r="JM337" s="240"/>
      <c r="JN337" s="240"/>
      <c r="JO337" s="240"/>
      <c r="JP337" s="240"/>
      <c r="JQ337" s="240"/>
      <c r="JR337" s="240"/>
      <c r="JS337" s="240"/>
      <c r="JT337" s="240"/>
      <c r="JU337" s="240"/>
      <c r="JV337" s="240"/>
      <c r="JW337" s="240"/>
      <c r="JX337" s="240"/>
      <c r="JY337" s="240"/>
      <c r="JZ337" s="240"/>
      <c r="KA337" s="240"/>
      <c r="KB337" s="240"/>
    </row>
    <row r="338" spans="152:288" x14ac:dyDescent="0.3">
      <c r="EV338" s="241"/>
      <c r="EW338" s="242"/>
      <c r="EX338" s="242"/>
      <c r="EY338" s="242"/>
      <c r="EZ338" s="242"/>
      <c r="FA338" s="242"/>
      <c r="FB338" s="242"/>
      <c r="FC338" s="242"/>
      <c r="FD338" s="242"/>
      <c r="FE338" s="242"/>
      <c r="FF338" s="242"/>
      <c r="FG338" s="242"/>
      <c r="FH338" s="242"/>
      <c r="FI338" s="242"/>
      <c r="FJ338" s="242"/>
      <c r="FK338" s="242"/>
      <c r="FL338" s="242"/>
      <c r="FM338" s="242"/>
      <c r="FN338" s="243"/>
      <c r="FO338" s="242"/>
      <c r="FP338" s="240"/>
      <c r="FR338" s="241"/>
      <c r="FS338" s="242"/>
      <c r="FT338" s="242"/>
      <c r="FU338" s="242"/>
      <c r="FV338" s="242"/>
      <c r="FW338" s="242"/>
      <c r="FX338" s="242"/>
      <c r="FY338" s="242"/>
      <c r="FZ338" s="242"/>
      <c r="GA338" s="242"/>
      <c r="GB338" s="242"/>
      <c r="GC338" s="242"/>
      <c r="GD338" s="242"/>
      <c r="GE338" s="242"/>
      <c r="GF338" s="242"/>
      <c r="GG338" s="242"/>
      <c r="GH338" s="242"/>
      <c r="GI338" s="242"/>
      <c r="GJ338" s="243"/>
      <c r="GK338" s="242"/>
      <c r="GL338" s="240"/>
      <c r="GN338" s="240"/>
      <c r="GO338" s="240"/>
      <c r="GP338" s="240"/>
      <c r="GQ338" s="240"/>
      <c r="GR338" s="240"/>
      <c r="GS338" s="240"/>
      <c r="GT338" s="240"/>
      <c r="GU338" s="240"/>
      <c r="GV338" s="240"/>
      <c r="GW338" s="240"/>
      <c r="GX338" s="240"/>
      <c r="GY338" s="240"/>
      <c r="GZ338" s="240"/>
      <c r="HA338" s="240"/>
      <c r="HB338" s="240"/>
      <c r="HC338" s="240"/>
      <c r="HD338" s="240"/>
      <c r="HE338" s="240"/>
      <c r="HF338" s="240"/>
      <c r="HG338" s="240"/>
      <c r="HH338" s="240"/>
      <c r="HJ338" s="240"/>
      <c r="HK338" s="240"/>
      <c r="HL338" s="240"/>
      <c r="HM338" s="240"/>
      <c r="HN338" s="240"/>
      <c r="HO338" s="240"/>
      <c r="HP338" s="240"/>
      <c r="HQ338" s="240"/>
      <c r="HR338" s="240"/>
      <c r="HS338" s="240"/>
      <c r="HT338" s="240"/>
      <c r="HU338" s="240"/>
      <c r="HV338" s="240"/>
      <c r="HW338" s="240"/>
      <c r="HX338" s="240"/>
      <c r="HY338" s="240"/>
      <c r="HZ338" s="240"/>
      <c r="IA338" s="240"/>
      <c r="IB338" s="240"/>
      <c r="IC338" s="240"/>
      <c r="IE338" s="240"/>
      <c r="IF338" s="240"/>
      <c r="IG338" s="240"/>
      <c r="IH338" s="240"/>
      <c r="II338" s="240"/>
      <c r="IJ338" s="240"/>
      <c r="IK338" s="240"/>
      <c r="IL338" s="240"/>
      <c r="IM338" s="240"/>
      <c r="IN338" s="240"/>
      <c r="IO338" s="240"/>
      <c r="IP338" s="240"/>
      <c r="IQ338" s="240"/>
      <c r="IR338" s="240"/>
      <c r="IS338" s="240"/>
      <c r="IT338" s="240"/>
      <c r="IU338" s="240"/>
      <c r="IV338" s="240"/>
      <c r="IW338" s="240"/>
      <c r="IX338" s="240"/>
      <c r="IY338" s="240"/>
      <c r="JA338" s="240"/>
      <c r="JB338" s="240"/>
      <c r="JC338" s="240"/>
      <c r="JD338" s="240"/>
      <c r="JE338" s="240"/>
      <c r="JF338" s="240"/>
      <c r="JG338" s="240"/>
      <c r="JH338" s="240"/>
      <c r="JI338" s="240"/>
      <c r="JJ338" s="240"/>
      <c r="JK338" s="240"/>
      <c r="JL338" s="240"/>
      <c r="JM338" s="240"/>
      <c r="JN338" s="240"/>
      <c r="JO338" s="240"/>
      <c r="JP338" s="240"/>
      <c r="JQ338" s="240"/>
      <c r="JR338" s="240"/>
      <c r="JS338" s="240"/>
      <c r="JT338" s="240"/>
      <c r="JU338" s="240"/>
      <c r="JV338" s="240"/>
      <c r="JW338" s="240"/>
      <c r="JX338" s="240"/>
      <c r="JY338" s="240"/>
      <c r="JZ338" s="240"/>
      <c r="KA338" s="240"/>
      <c r="KB338" s="240"/>
    </row>
    <row r="339" spans="152:288" x14ac:dyDescent="0.3">
      <c r="EV339" s="241"/>
      <c r="EW339" s="242"/>
      <c r="EX339" s="242"/>
      <c r="EY339" s="242"/>
      <c r="EZ339" s="242"/>
      <c r="FA339" s="242"/>
      <c r="FB339" s="242"/>
      <c r="FC339" s="242"/>
      <c r="FD339" s="242"/>
      <c r="FE339" s="242"/>
      <c r="FF339" s="242"/>
      <c r="FG339" s="242"/>
      <c r="FH339" s="242"/>
      <c r="FI339" s="242"/>
      <c r="FJ339" s="242"/>
      <c r="FK339" s="242"/>
      <c r="FL339" s="242"/>
      <c r="FM339" s="242"/>
      <c r="FN339" s="243"/>
      <c r="FO339" s="242"/>
      <c r="FP339" s="240"/>
      <c r="FR339" s="241"/>
      <c r="FS339" s="242"/>
      <c r="FT339" s="242"/>
      <c r="FU339" s="242"/>
      <c r="FV339" s="242"/>
      <c r="FW339" s="242"/>
      <c r="FX339" s="242"/>
      <c r="FY339" s="242"/>
      <c r="FZ339" s="242"/>
      <c r="GA339" s="242"/>
      <c r="GB339" s="242"/>
      <c r="GC339" s="242"/>
      <c r="GD339" s="242"/>
      <c r="GE339" s="242"/>
      <c r="GF339" s="242"/>
      <c r="GG339" s="242"/>
      <c r="GH339" s="242"/>
      <c r="GI339" s="242"/>
      <c r="GJ339" s="243"/>
      <c r="GK339" s="242"/>
      <c r="GL339" s="240"/>
      <c r="GN339" s="240"/>
      <c r="GO339" s="240"/>
      <c r="GP339" s="240"/>
      <c r="GQ339" s="240"/>
      <c r="GR339" s="240"/>
      <c r="GS339" s="240"/>
      <c r="GT339" s="240"/>
      <c r="GU339" s="240"/>
      <c r="GV339" s="240"/>
      <c r="GW339" s="240"/>
      <c r="GX339" s="240"/>
      <c r="GY339" s="240"/>
      <c r="GZ339" s="240"/>
      <c r="HA339" s="240"/>
      <c r="HB339" s="240"/>
      <c r="HC339" s="240"/>
      <c r="HD339" s="240"/>
      <c r="HE339" s="240"/>
      <c r="HF339" s="240"/>
      <c r="HG339" s="240"/>
      <c r="HH339" s="240"/>
      <c r="HJ339" s="240"/>
      <c r="HK339" s="240"/>
      <c r="HL339" s="240"/>
      <c r="HM339" s="240"/>
      <c r="HN339" s="240"/>
      <c r="HO339" s="240"/>
      <c r="HP339" s="240"/>
      <c r="HQ339" s="240"/>
      <c r="HR339" s="240"/>
      <c r="HS339" s="240"/>
      <c r="HT339" s="240"/>
      <c r="HU339" s="240"/>
      <c r="HV339" s="240"/>
      <c r="HW339" s="240"/>
      <c r="HX339" s="240"/>
      <c r="HY339" s="240"/>
      <c r="HZ339" s="240"/>
      <c r="IA339" s="240"/>
      <c r="IB339" s="240"/>
      <c r="IC339" s="240"/>
      <c r="IE339" s="240"/>
      <c r="IF339" s="240"/>
      <c r="IG339" s="240"/>
      <c r="IH339" s="240"/>
      <c r="II339" s="240"/>
      <c r="IJ339" s="240"/>
      <c r="IK339" s="240"/>
      <c r="IL339" s="240"/>
      <c r="IM339" s="240"/>
      <c r="IN339" s="240"/>
      <c r="IO339" s="240"/>
      <c r="IP339" s="240"/>
      <c r="IQ339" s="240"/>
      <c r="IR339" s="240"/>
      <c r="IS339" s="240"/>
      <c r="IT339" s="240"/>
      <c r="IU339" s="240"/>
      <c r="IV339" s="240"/>
      <c r="IW339" s="240"/>
      <c r="IX339" s="240"/>
      <c r="IY339" s="240"/>
      <c r="JA339" s="240"/>
      <c r="JB339" s="240"/>
      <c r="JC339" s="240"/>
      <c r="JD339" s="240"/>
      <c r="JE339" s="240"/>
      <c r="JF339" s="240"/>
      <c r="JG339" s="240"/>
      <c r="JH339" s="240"/>
      <c r="JI339" s="240"/>
      <c r="JJ339" s="240"/>
      <c r="JK339" s="240"/>
      <c r="JL339" s="240"/>
      <c r="JM339" s="240"/>
      <c r="JN339" s="240"/>
      <c r="JO339" s="240"/>
      <c r="JP339" s="240"/>
      <c r="JQ339" s="240"/>
      <c r="JR339" s="240"/>
      <c r="JS339" s="240"/>
      <c r="JT339" s="240"/>
      <c r="JU339" s="240"/>
      <c r="JV339" s="240"/>
      <c r="JW339" s="240"/>
      <c r="JX339" s="240"/>
      <c r="JY339" s="240"/>
      <c r="JZ339" s="240"/>
      <c r="KA339" s="240"/>
      <c r="KB339" s="240"/>
    </row>
    <row r="340" spans="152:288" x14ac:dyDescent="0.3">
      <c r="EV340" s="241"/>
      <c r="EW340" s="242"/>
      <c r="EX340" s="242"/>
      <c r="EY340" s="242"/>
      <c r="EZ340" s="242"/>
      <c r="FA340" s="242"/>
      <c r="FB340" s="242"/>
      <c r="FC340" s="242"/>
      <c r="FD340" s="242"/>
      <c r="FE340" s="242"/>
      <c r="FF340" s="242"/>
      <c r="FG340" s="242"/>
      <c r="FH340" s="242"/>
      <c r="FI340" s="242"/>
      <c r="FJ340" s="242"/>
      <c r="FK340" s="242"/>
      <c r="FL340" s="242"/>
      <c r="FM340" s="242"/>
      <c r="FN340" s="243"/>
      <c r="FO340" s="242"/>
      <c r="FP340" s="240"/>
      <c r="FR340" s="241"/>
      <c r="FS340" s="242"/>
      <c r="FT340" s="242"/>
      <c r="FU340" s="242"/>
      <c r="FV340" s="242"/>
      <c r="FW340" s="242"/>
      <c r="FX340" s="242"/>
      <c r="FY340" s="242"/>
      <c r="FZ340" s="242"/>
      <c r="GA340" s="242"/>
      <c r="GB340" s="242"/>
      <c r="GC340" s="242"/>
      <c r="GD340" s="242"/>
      <c r="GE340" s="242"/>
      <c r="GF340" s="242"/>
      <c r="GG340" s="242"/>
      <c r="GH340" s="242"/>
      <c r="GI340" s="242"/>
      <c r="GJ340" s="243"/>
      <c r="GK340" s="242"/>
      <c r="GL340" s="240"/>
      <c r="GN340" s="240"/>
      <c r="GO340" s="240"/>
      <c r="GP340" s="240"/>
      <c r="GQ340" s="240"/>
      <c r="GR340" s="240"/>
      <c r="GS340" s="240"/>
      <c r="GT340" s="240"/>
      <c r="GU340" s="240"/>
      <c r="GV340" s="240"/>
      <c r="GW340" s="240"/>
      <c r="GX340" s="240"/>
      <c r="GY340" s="240"/>
      <c r="GZ340" s="240"/>
      <c r="HA340" s="240"/>
      <c r="HB340" s="240"/>
      <c r="HC340" s="240"/>
      <c r="HD340" s="240"/>
      <c r="HE340" s="240"/>
      <c r="HF340" s="240"/>
      <c r="HG340" s="240"/>
      <c r="HH340" s="240"/>
      <c r="HJ340" s="240"/>
      <c r="HK340" s="240"/>
      <c r="HL340" s="240"/>
      <c r="HM340" s="240"/>
      <c r="HN340" s="240"/>
      <c r="HO340" s="240"/>
      <c r="HP340" s="240"/>
      <c r="HQ340" s="240"/>
      <c r="HR340" s="240"/>
      <c r="HS340" s="240"/>
      <c r="HT340" s="240"/>
      <c r="HU340" s="240"/>
      <c r="HV340" s="240"/>
      <c r="HW340" s="240"/>
      <c r="HX340" s="240"/>
      <c r="HY340" s="240"/>
      <c r="HZ340" s="240"/>
      <c r="IA340" s="240"/>
      <c r="IB340" s="240"/>
      <c r="IC340" s="240"/>
      <c r="IE340" s="240"/>
      <c r="IF340" s="240"/>
      <c r="IG340" s="240"/>
      <c r="IH340" s="240"/>
      <c r="II340" s="240"/>
      <c r="IJ340" s="240"/>
      <c r="IK340" s="240"/>
      <c r="IL340" s="240"/>
      <c r="IM340" s="240"/>
      <c r="IN340" s="240"/>
      <c r="IO340" s="240"/>
      <c r="IP340" s="240"/>
      <c r="IQ340" s="240"/>
      <c r="IR340" s="240"/>
      <c r="IS340" s="240"/>
      <c r="IT340" s="240"/>
      <c r="IU340" s="240"/>
      <c r="IV340" s="240"/>
      <c r="IW340" s="240"/>
      <c r="IX340" s="240"/>
      <c r="IY340" s="240"/>
      <c r="JA340" s="240"/>
      <c r="JB340" s="240"/>
      <c r="JC340" s="240"/>
      <c r="JD340" s="240"/>
      <c r="JE340" s="240"/>
      <c r="JF340" s="240"/>
      <c r="JG340" s="240"/>
      <c r="JH340" s="240"/>
      <c r="JI340" s="240"/>
      <c r="JJ340" s="240"/>
      <c r="JK340" s="240"/>
      <c r="JL340" s="240"/>
      <c r="JM340" s="240"/>
      <c r="JN340" s="240"/>
      <c r="JO340" s="240"/>
      <c r="JP340" s="240"/>
      <c r="JQ340" s="240"/>
      <c r="JR340" s="240"/>
      <c r="JS340" s="240"/>
      <c r="JT340" s="240"/>
      <c r="JU340" s="240"/>
      <c r="JV340" s="240"/>
      <c r="JW340" s="240"/>
      <c r="JX340" s="240"/>
      <c r="JY340" s="240"/>
      <c r="JZ340" s="240"/>
      <c r="KA340" s="240"/>
      <c r="KB340" s="240"/>
    </row>
    <row r="341" spans="152:288" x14ac:dyDescent="0.3">
      <c r="EV341" s="241"/>
      <c r="EW341" s="242"/>
      <c r="EX341" s="242"/>
      <c r="EY341" s="242"/>
      <c r="EZ341" s="242"/>
      <c r="FA341" s="242"/>
      <c r="FB341" s="242"/>
      <c r="FC341" s="242"/>
      <c r="FD341" s="242"/>
      <c r="FE341" s="242"/>
      <c r="FF341" s="242"/>
      <c r="FG341" s="242"/>
      <c r="FH341" s="242"/>
      <c r="FI341" s="242"/>
      <c r="FJ341" s="242"/>
      <c r="FK341" s="242"/>
      <c r="FL341" s="242"/>
      <c r="FM341" s="242"/>
      <c r="FN341" s="243"/>
      <c r="FO341" s="242"/>
      <c r="FP341" s="240"/>
      <c r="FR341" s="241"/>
      <c r="FS341" s="242"/>
      <c r="FT341" s="242"/>
      <c r="FU341" s="242"/>
      <c r="FV341" s="242"/>
      <c r="FW341" s="242"/>
      <c r="FX341" s="242"/>
      <c r="FY341" s="242"/>
      <c r="FZ341" s="242"/>
      <c r="GA341" s="242"/>
      <c r="GB341" s="242"/>
      <c r="GC341" s="242"/>
      <c r="GD341" s="242"/>
      <c r="GE341" s="242"/>
      <c r="GF341" s="242"/>
      <c r="GG341" s="242"/>
      <c r="GH341" s="242"/>
      <c r="GI341" s="242"/>
      <c r="GJ341" s="243"/>
      <c r="GK341" s="242"/>
      <c r="GL341" s="240"/>
      <c r="GN341" s="240"/>
      <c r="GO341" s="240"/>
      <c r="GP341" s="240"/>
      <c r="GQ341" s="240"/>
      <c r="GR341" s="240"/>
      <c r="GS341" s="240"/>
      <c r="GT341" s="240"/>
      <c r="GU341" s="240"/>
      <c r="GV341" s="240"/>
      <c r="GW341" s="240"/>
      <c r="GX341" s="240"/>
      <c r="GY341" s="240"/>
      <c r="GZ341" s="240"/>
      <c r="HA341" s="240"/>
      <c r="HB341" s="240"/>
      <c r="HC341" s="240"/>
      <c r="HD341" s="240"/>
      <c r="HE341" s="240"/>
      <c r="HF341" s="240"/>
      <c r="HG341" s="240"/>
      <c r="HH341" s="240"/>
      <c r="HJ341" s="240"/>
      <c r="HK341" s="240"/>
      <c r="HL341" s="240"/>
      <c r="HM341" s="240"/>
      <c r="HN341" s="240"/>
      <c r="HO341" s="240"/>
      <c r="HP341" s="240"/>
      <c r="HQ341" s="240"/>
      <c r="HR341" s="240"/>
      <c r="HS341" s="240"/>
      <c r="HT341" s="240"/>
      <c r="HU341" s="240"/>
      <c r="HV341" s="240"/>
      <c r="HW341" s="240"/>
      <c r="HX341" s="240"/>
      <c r="HY341" s="240"/>
      <c r="HZ341" s="240"/>
      <c r="IA341" s="240"/>
      <c r="IB341" s="240"/>
      <c r="IC341" s="240"/>
      <c r="IE341" s="240"/>
      <c r="IF341" s="240"/>
      <c r="IG341" s="240"/>
      <c r="IH341" s="240"/>
      <c r="II341" s="240"/>
      <c r="IJ341" s="240"/>
      <c r="IK341" s="240"/>
      <c r="IL341" s="240"/>
      <c r="IM341" s="240"/>
      <c r="IN341" s="240"/>
      <c r="IO341" s="240"/>
      <c r="IP341" s="240"/>
      <c r="IQ341" s="240"/>
      <c r="IR341" s="240"/>
      <c r="IS341" s="240"/>
      <c r="IT341" s="240"/>
      <c r="IU341" s="240"/>
      <c r="IV341" s="240"/>
      <c r="IW341" s="240"/>
      <c r="IX341" s="240"/>
      <c r="IY341" s="240"/>
      <c r="JA341" s="240"/>
      <c r="JB341" s="240"/>
      <c r="JC341" s="240"/>
      <c r="JD341" s="240"/>
      <c r="JE341" s="240"/>
      <c r="JF341" s="240"/>
      <c r="JG341" s="240"/>
      <c r="JH341" s="240"/>
      <c r="JI341" s="240"/>
      <c r="JJ341" s="240"/>
      <c r="JK341" s="240"/>
      <c r="JL341" s="240"/>
      <c r="JM341" s="240"/>
      <c r="JN341" s="240"/>
      <c r="JO341" s="240"/>
      <c r="JP341" s="240"/>
      <c r="JQ341" s="240"/>
      <c r="JR341" s="240"/>
      <c r="JS341" s="240"/>
      <c r="JT341" s="240"/>
      <c r="JU341" s="240"/>
      <c r="JV341" s="240"/>
      <c r="JW341" s="240"/>
      <c r="JX341" s="240"/>
      <c r="JY341" s="240"/>
      <c r="JZ341" s="240"/>
      <c r="KA341" s="240"/>
      <c r="KB341" s="240"/>
    </row>
    <row r="342" spans="152:288" x14ac:dyDescent="0.3">
      <c r="EV342" s="241"/>
      <c r="EW342" s="242"/>
      <c r="EX342" s="242"/>
      <c r="EY342" s="242"/>
      <c r="EZ342" s="242"/>
      <c r="FA342" s="242"/>
      <c r="FB342" s="242"/>
      <c r="FC342" s="242"/>
      <c r="FD342" s="242"/>
      <c r="FE342" s="242"/>
      <c r="FF342" s="242"/>
      <c r="FG342" s="242"/>
      <c r="FH342" s="242"/>
      <c r="FI342" s="242"/>
      <c r="FJ342" s="242"/>
      <c r="FK342" s="242"/>
      <c r="FL342" s="242"/>
      <c r="FM342" s="242"/>
      <c r="FN342" s="243"/>
      <c r="FO342" s="242"/>
      <c r="FP342" s="240"/>
      <c r="FR342" s="241"/>
      <c r="FS342" s="242"/>
      <c r="FT342" s="242"/>
      <c r="FU342" s="242"/>
      <c r="FV342" s="242"/>
      <c r="FW342" s="242"/>
      <c r="FX342" s="242"/>
      <c r="FY342" s="242"/>
      <c r="FZ342" s="242"/>
      <c r="GA342" s="242"/>
      <c r="GB342" s="242"/>
      <c r="GC342" s="242"/>
      <c r="GD342" s="242"/>
      <c r="GE342" s="242"/>
      <c r="GF342" s="242"/>
      <c r="GG342" s="242"/>
      <c r="GH342" s="242"/>
      <c r="GI342" s="242"/>
      <c r="GJ342" s="243"/>
      <c r="GK342" s="242"/>
      <c r="GL342" s="240"/>
      <c r="GN342" s="240"/>
      <c r="GO342" s="240"/>
      <c r="GP342" s="240"/>
      <c r="GQ342" s="240"/>
      <c r="GR342" s="240"/>
      <c r="GS342" s="240"/>
      <c r="GT342" s="240"/>
      <c r="GU342" s="240"/>
      <c r="GV342" s="240"/>
      <c r="GW342" s="240"/>
      <c r="GX342" s="240"/>
      <c r="GY342" s="240"/>
      <c r="GZ342" s="240"/>
      <c r="HA342" s="240"/>
      <c r="HB342" s="240"/>
      <c r="HC342" s="240"/>
      <c r="HD342" s="240"/>
      <c r="HE342" s="240"/>
      <c r="HF342" s="240"/>
      <c r="HG342" s="240"/>
      <c r="HH342" s="240"/>
      <c r="HJ342" s="240"/>
      <c r="HK342" s="240"/>
      <c r="HL342" s="240"/>
      <c r="HM342" s="240"/>
      <c r="HN342" s="240"/>
      <c r="HO342" s="240"/>
      <c r="HP342" s="240"/>
      <c r="HQ342" s="240"/>
      <c r="HR342" s="240"/>
      <c r="HS342" s="240"/>
      <c r="HT342" s="240"/>
      <c r="HU342" s="240"/>
      <c r="HV342" s="240"/>
      <c r="HW342" s="240"/>
      <c r="HX342" s="240"/>
      <c r="HY342" s="240"/>
      <c r="HZ342" s="240"/>
      <c r="IA342" s="240"/>
      <c r="IB342" s="240"/>
      <c r="IC342" s="240"/>
      <c r="IE342" s="240"/>
      <c r="IF342" s="240"/>
      <c r="IG342" s="240"/>
      <c r="IH342" s="240"/>
      <c r="II342" s="240"/>
      <c r="IJ342" s="240"/>
      <c r="IK342" s="240"/>
      <c r="IL342" s="240"/>
      <c r="IM342" s="240"/>
      <c r="IN342" s="240"/>
      <c r="IO342" s="240"/>
      <c r="IP342" s="240"/>
      <c r="IQ342" s="240"/>
      <c r="IR342" s="240"/>
      <c r="IS342" s="240"/>
      <c r="IT342" s="240"/>
      <c r="IU342" s="240"/>
      <c r="IV342" s="240"/>
      <c r="IW342" s="240"/>
      <c r="IX342" s="240"/>
      <c r="IY342" s="240"/>
      <c r="JA342" s="240"/>
      <c r="JB342" s="240"/>
      <c r="JC342" s="240"/>
      <c r="JD342" s="240"/>
      <c r="JE342" s="240"/>
      <c r="JF342" s="240"/>
      <c r="JG342" s="240"/>
      <c r="JH342" s="240"/>
      <c r="JI342" s="240"/>
      <c r="JJ342" s="240"/>
      <c r="JK342" s="240"/>
      <c r="JL342" s="240"/>
      <c r="JM342" s="240"/>
      <c r="JN342" s="240"/>
      <c r="JO342" s="240"/>
      <c r="JP342" s="240"/>
      <c r="JQ342" s="240"/>
      <c r="JR342" s="240"/>
      <c r="JS342" s="240"/>
      <c r="JT342" s="240"/>
      <c r="JU342" s="240"/>
      <c r="JV342" s="240"/>
      <c r="JW342" s="240"/>
      <c r="JX342" s="240"/>
      <c r="JY342" s="240"/>
      <c r="JZ342" s="240"/>
      <c r="KA342" s="240"/>
      <c r="KB342" s="240"/>
    </row>
    <row r="343" spans="152:288" x14ac:dyDescent="0.3">
      <c r="EV343" s="241"/>
      <c r="EW343" s="242"/>
      <c r="EX343" s="242"/>
      <c r="EY343" s="242"/>
      <c r="EZ343" s="242"/>
      <c r="FA343" s="242"/>
      <c r="FB343" s="242"/>
      <c r="FC343" s="242"/>
      <c r="FD343" s="242"/>
      <c r="FE343" s="242"/>
      <c r="FF343" s="242"/>
      <c r="FG343" s="242"/>
      <c r="FH343" s="242"/>
      <c r="FI343" s="242"/>
      <c r="FJ343" s="242"/>
      <c r="FK343" s="242"/>
      <c r="FL343" s="242"/>
      <c r="FM343" s="242"/>
      <c r="FN343" s="243"/>
      <c r="FO343" s="242"/>
      <c r="FP343" s="240"/>
      <c r="FR343" s="241"/>
      <c r="FS343" s="242"/>
      <c r="FT343" s="242"/>
      <c r="FU343" s="242"/>
      <c r="FV343" s="242"/>
      <c r="FW343" s="242"/>
      <c r="FX343" s="242"/>
      <c r="FY343" s="242"/>
      <c r="FZ343" s="242"/>
      <c r="GA343" s="242"/>
      <c r="GB343" s="242"/>
      <c r="GC343" s="242"/>
      <c r="GD343" s="242"/>
      <c r="GE343" s="242"/>
      <c r="GF343" s="242"/>
      <c r="GG343" s="242"/>
      <c r="GH343" s="242"/>
      <c r="GI343" s="242"/>
      <c r="GJ343" s="243"/>
      <c r="GK343" s="242"/>
      <c r="GL343" s="240"/>
      <c r="GN343" s="240"/>
      <c r="GO343" s="240"/>
      <c r="GP343" s="240"/>
      <c r="GQ343" s="240"/>
      <c r="GR343" s="240"/>
      <c r="GS343" s="240"/>
      <c r="GT343" s="240"/>
      <c r="GU343" s="240"/>
      <c r="GV343" s="240"/>
      <c r="GW343" s="240"/>
      <c r="GX343" s="240"/>
      <c r="GY343" s="240"/>
      <c r="GZ343" s="240"/>
      <c r="HA343" s="240"/>
      <c r="HB343" s="240"/>
      <c r="HC343" s="240"/>
      <c r="HD343" s="240"/>
      <c r="HE343" s="240"/>
      <c r="HF343" s="240"/>
      <c r="HG343" s="240"/>
      <c r="HH343" s="240"/>
      <c r="HJ343" s="240"/>
      <c r="HK343" s="240"/>
      <c r="HL343" s="240"/>
      <c r="HM343" s="240"/>
      <c r="HN343" s="240"/>
      <c r="HO343" s="240"/>
      <c r="HP343" s="240"/>
      <c r="HQ343" s="240"/>
      <c r="HR343" s="240"/>
      <c r="HS343" s="240"/>
      <c r="HT343" s="240"/>
      <c r="HU343" s="240"/>
      <c r="HV343" s="240"/>
      <c r="HW343" s="240"/>
      <c r="HX343" s="240"/>
      <c r="HY343" s="240"/>
      <c r="HZ343" s="240"/>
      <c r="IA343" s="240"/>
      <c r="IB343" s="240"/>
      <c r="IC343" s="240"/>
      <c r="IE343" s="240"/>
      <c r="IF343" s="240"/>
      <c r="IG343" s="240"/>
      <c r="IH343" s="240"/>
      <c r="II343" s="240"/>
      <c r="IJ343" s="240"/>
      <c r="IK343" s="240"/>
      <c r="IL343" s="240"/>
      <c r="IM343" s="240"/>
      <c r="IN343" s="240"/>
      <c r="IO343" s="240"/>
      <c r="IP343" s="240"/>
      <c r="IQ343" s="240"/>
      <c r="IR343" s="240"/>
      <c r="IS343" s="240"/>
      <c r="IT343" s="240"/>
      <c r="IU343" s="240"/>
      <c r="IV343" s="240"/>
      <c r="IW343" s="240"/>
      <c r="IX343" s="240"/>
      <c r="IY343" s="240"/>
      <c r="JA343" s="240"/>
      <c r="JB343" s="240"/>
      <c r="JC343" s="240"/>
      <c r="JD343" s="240"/>
      <c r="JE343" s="240"/>
      <c r="JF343" s="240"/>
      <c r="JG343" s="240"/>
      <c r="JH343" s="240"/>
      <c r="JI343" s="240"/>
      <c r="JJ343" s="240"/>
      <c r="JK343" s="240"/>
      <c r="JL343" s="240"/>
      <c r="JM343" s="240"/>
      <c r="JN343" s="240"/>
      <c r="JO343" s="240"/>
      <c r="JP343" s="240"/>
      <c r="JQ343" s="240"/>
      <c r="JR343" s="240"/>
      <c r="JS343" s="240"/>
      <c r="JT343" s="240"/>
      <c r="JU343" s="240"/>
      <c r="JV343" s="240"/>
      <c r="JW343" s="240"/>
      <c r="JX343" s="240"/>
      <c r="JY343" s="240"/>
      <c r="JZ343" s="240"/>
      <c r="KA343" s="240"/>
      <c r="KB343" s="240"/>
    </row>
    <row r="344" spans="152:288" x14ac:dyDescent="0.3">
      <c r="EV344" s="241"/>
      <c r="EW344" s="242"/>
      <c r="EX344" s="242"/>
      <c r="EY344" s="242"/>
      <c r="EZ344" s="242"/>
      <c r="FA344" s="242"/>
      <c r="FB344" s="242"/>
      <c r="FC344" s="242"/>
      <c r="FD344" s="242"/>
      <c r="FE344" s="242"/>
      <c r="FF344" s="242"/>
      <c r="FG344" s="242"/>
      <c r="FH344" s="242"/>
      <c r="FI344" s="242"/>
      <c r="FJ344" s="242"/>
      <c r="FK344" s="242"/>
      <c r="FL344" s="242"/>
      <c r="FM344" s="242"/>
      <c r="FN344" s="243"/>
      <c r="FO344" s="242"/>
      <c r="FP344" s="240"/>
      <c r="FR344" s="241"/>
      <c r="FS344" s="242"/>
      <c r="FT344" s="242"/>
      <c r="FU344" s="242"/>
      <c r="FV344" s="242"/>
      <c r="FW344" s="242"/>
      <c r="FX344" s="242"/>
      <c r="FY344" s="242"/>
      <c r="FZ344" s="242"/>
      <c r="GA344" s="242"/>
      <c r="GB344" s="242"/>
      <c r="GC344" s="242"/>
      <c r="GD344" s="242"/>
      <c r="GE344" s="242"/>
      <c r="GF344" s="242"/>
      <c r="GG344" s="242"/>
      <c r="GH344" s="242"/>
      <c r="GI344" s="242"/>
      <c r="GJ344" s="243"/>
      <c r="GK344" s="242"/>
      <c r="GL344" s="240"/>
      <c r="GN344" s="240"/>
      <c r="GO344" s="240"/>
      <c r="GP344" s="240"/>
      <c r="GQ344" s="240"/>
      <c r="GR344" s="240"/>
      <c r="GS344" s="240"/>
      <c r="GT344" s="240"/>
      <c r="GU344" s="240"/>
      <c r="GV344" s="240"/>
      <c r="GW344" s="240"/>
      <c r="GX344" s="240"/>
      <c r="GY344" s="240"/>
      <c r="GZ344" s="240"/>
      <c r="HA344" s="240"/>
      <c r="HB344" s="240"/>
      <c r="HC344" s="240"/>
      <c r="HD344" s="240"/>
      <c r="HE344" s="240"/>
      <c r="HF344" s="240"/>
      <c r="HG344" s="240"/>
      <c r="HH344" s="240"/>
      <c r="HJ344" s="240"/>
      <c r="HK344" s="240"/>
      <c r="HL344" s="240"/>
      <c r="HM344" s="240"/>
      <c r="HN344" s="240"/>
      <c r="HO344" s="240"/>
      <c r="HP344" s="240"/>
      <c r="HQ344" s="240"/>
      <c r="HR344" s="240"/>
      <c r="HS344" s="240"/>
      <c r="HT344" s="240"/>
      <c r="HU344" s="240"/>
      <c r="HV344" s="240"/>
      <c r="HW344" s="240"/>
      <c r="HX344" s="240"/>
      <c r="HY344" s="240"/>
      <c r="HZ344" s="240"/>
      <c r="IA344" s="240"/>
      <c r="IB344" s="240"/>
      <c r="IC344" s="240"/>
      <c r="IE344" s="240"/>
      <c r="IF344" s="240"/>
      <c r="IG344" s="240"/>
      <c r="IH344" s="240"/>
      <c r="II344" s="240"/>
      <c r="IJ344" s="240"/>
      <c r="IK344" s="240"/>
      <c r="IL344" s="240"/>
      <c r="IM344" s="240"/>
      <c r="IN344" s="240"/>
      <c r="IO344" s="240"/>
      <c r="IP344" s="240"/>
      <c r="IQ344" s="240"/>
      <c r="IR344" s="240"/>
      <c r="IS344" s="240"/>
      <c r="IT344" s="240"/>
      <c r="IU344" s="240"/>
      <c r="IV344" s="240"/>
      <c r="IW344" s="240"/>
      <c r="IX344" s="240"/>
      <c r="IY344" s="240"/>
      <c r="JA344" s="240"/>
      <c r="JB344" s="240"/>
      <c r="JC344" s="240"/>
      <c r="JD344" s="240"/>
      <c r="JE344" s="240"/>
      <c r="JF344" s="240"/>
      <c r="JG344" s="240"/>
      <c r="JH344" s="240"/>
      <c r="JI344" s="240"/>
      <c r="JJ344" s="240"/>
      <c r="JK344" s="240"/>
      <c r="JL344" s="240"/>
      <c r="JM344" s="240"/>
      <c r="JN344" s="240"/>
      <c r="JO344" s="240"/>
      <c r="JP344" s="240"/>
      <c r="JQ344" s="240"/>
      <c r="JR344" s="240"/>
      <c r="JS344" s="240"/>
      <c r="JT344" s="240"/>
      <c r="JU344" s="240"/>
      <c r="JV344" s="240"/>
      <c r="JW344" s="240"/>
      <c r="JX344" s="240"/>
      <c r="JY344" s="240"/>
      <c r="JZ344" s="240"/>
      <c r="KA344" s="240"/>
      <c r="KB344" s="240"/>
    </row>
    <row r="345" spans="152:288" x14ac:dyDescent="0.3">
      <c r="EV345" s="241"/>
      <c r="EW345" s="242"/>
      <c r="EX345" s="242"/>
      <c r="EY345" s="242"/>
      <c r="EZ345" s="242"/>
      <c r="FA345" s="242"/>
      <c r="FB345" s="242"/>
      <c r="FC345" s="242"/>
      <c r="FD345" s="242"/>
      <c r="FE345" s="242"/>
      <c r="FF345" s="242"/>
      <c r="FG345" s="242"/>
      <c r="FH345" s="242"/>
      <c r="FI345" s="242"/>
      <c r="FJ345" s="242"/>
      <c r="FK345" s="242"/>
      <c r="FL345" s="242"/>
      <c r="FM345" s="242"/>
      <c r="FN345" s="243"/>
      <c r="FO345" s="242"/>
      <c r="FP345" s="240"/>
      <c r="FR345" s="241"/>
      <c r="FS345" s="242"/>
      <c r="FT345" s="242"/>
      <c r="FU345" s="242"/>
      <c r="FV345" s="242"/>
      <c r="FW345" s="242"/>
      <c r="FX345" s="242"/>
      <c r="FY345" s="242"/>
      <c r="FZ345" s="242"/>
      <c r="GA345" s="242"/>
      <c r="GB345" s="242"/>
      <c r="GC345" s="242"/>
      <c r="GD345" s="242"/>
      <c r="GE345" s="242"/>
      <c r="GF345" s="242"/>
      <c r="GG345" s="242"/>
      <c r="GH345" s="242"/>
      <c r="GI345" s="242"/>
      <c r="GJ345" s="243"/>
      <c r="GK345" s="242"/>
      <c r="GL345" s="240"/>
      <c r="GN345" s="240"/>
      <c r="GO345" s="240"/>
      <c r="GP345" s="240"/>
      <c r="GQ345" s="240"/>
      <c r="GR345" s="240"/>
      <c r="GS345" s="240"/>
      <c r="GT345" s="240"/>
      <c r="GU345" s="240"/>
      <c r="GV345" s="240"/>
      <c r="GW345" s="240"/>
      <c r="GX345" s="240"/>
      <c r="GY345" s="240"/>
      <c r="GZ345" s="240"/>
      <c r="HA345" s="240"/>
      <c r="HB345" s="240"/>
      <c r="HC345" s="240"/>
      <c r="HD345" s="240"/>
      <c r="HE345" s="240"/>
      <c r="HF345" s="240"/>
      <c r="HG345" s="240"/>
      <c r="HH345" s="240"/>
      <c r="HJ345" s="240"/>
      <c r="HK345" s="240"/>
      <c r="HL345" s="240"/>
      <c r="HM345" s="240"/>
      <c r="HN345" s="240"/>
      <c r="HO345" s="240"/>
      <c r="HP345" s="240"/>
      <c r="HQ345" s="240"/>
      <c r="HR345" s="240"/>
      <c r="HS345" s="240"/>
      <c r="HT345" s="240"/>
      <c r="HU345" s="240"/>
      <c r="HV345" s="240"/>
      <c r="HW345" s="240"/>
      <c r="HX345" s="240"/>
      <c r="HY345" s="240"/>
      <c r="HZ345" s="240"/>
      <c r="IA345" s="240"/>
      <c r="IB345" s="240"/>
      <c r="IC345" s="240"/>
      <c r="IE345" s="240"/>
      <c r="IF345" s="240"/>
      <c r="IG345" s="240"/>
      <c r="IH345" s="240"/>
      <c r="II345" s="240"/>
      <c r="IJ345" s="240"/>
      <c r="IK345" s="240"/>
      <c r="IL345" s="240"/>
      <c r="IM345" s="240"/>
      <c r="IN345" s="240"/>
      <c r="IO345" s="240"/>
      <c r="IP345" s="240"/>
      <c r="IQ345" s="240"/>
      <c r="IR345" s="240"/>
      <c r="IS345" s="240"/>
      <c r="IT345" s="240"/>
      <c r="IU345" s="240"/>
      <c r="IV345" s="240"/>
      <c r="IW345" s="240"/>
      <c r="IX345" s="240"/>
      <c r="IY345" s="240"/>
      <c r="JA345" s="240"/>
      <c r="JB345" s="240"/>
      <c r="JC345" s="240"/>
      <c r="JD345" s="240"/>
      <c r="JE345" s="240"/>
      <c r="JF345" s="240"/>
      <c r="JG345" s="240"/>
      <c r="JH345" s="240"/>
      <c r="JI345" s="240"/>
      <c r="JJ345" s="240"/>
      <c r="JK345" s="240"/>
      <c r="JL345" s="240"/>
      <c r="JM345" s="240"/>
      <c r="JN345" s="240"/>
      <c r="JO345" s="240"/>
      <c r="JP345" s="240"/>
      <c r="JQ345" s="240"/>
      <c r="JR345" s="240"/>
      <c r="JS345" s="240"/>
      <c r="JT345" s="240"/>
      <c r="JU345" s="240"/>
      <c r="JV345" s="240"/>
      <c r="JW345" s="240"/>
      <c r="JX345" s="240"/>
      <c r="JY345" s="240"/>
      <c r="JZ345" s="240"/>
      <c r="KA345" s="240"/>
      <c r="KB345" s="240"/>
    </row>
    <row r="346" spans="152:288" x14ac:dyDescent="0.3">
      <c r="EV346" s="241"/>
      <c r="EW346" s="242"/>
      <c r="EX346" s="242"/>
      <c r="EY346" s="242"/>
      <c r="EZ346" s="242"/>
      <c r="FA346" s="242"/>
      <c r="FB346" s="242"/>
      <c r="FC346" s="242"/>
      <c r="FD346" s="242"/>
      <c r="FE346" s="242"/>
      <c r="FF346" s="242"/>
      <c r="FG346" s="242"/>
      <c r="FH346" s="242"/>
      <c r="FI346" s="242"/>
      <c r="FJ346" s="242"/>
      <c r="FK346" s="242"/>
      <c r="FL346" s="242"/>
      <c r="FM346" s="242"/>
      <c r="FN346" s="243"/>
      <c r="FO346" s="242"/>
      <c r="FP346" s="240"/>
      <c r="FR346" s="241"/>
      <c r="FS346" s="242"/>
      <c r="FT346" s="242"/>
      <c r="FU346" s="242"/>
      <c r="FV346" s="242"/>
      <c r="FW346" s="242"/>
      <c r="FX346" s="242"/>
      <c r="FY346" s="242"/>
      <c r="FZ346" s="242"/>
      <c r="GA346" s="242"/>
      <c r="GB346" s="242"/>
      <c r="GC346" s="242"/>
      <c r="GD346" s="242"/>
      <c r="GE346" s="242"/>
      <c r="GF346" s="242"/>
      <c r="GG346" s="242"/>
      <c r="GH346" s="242"/>
      <c r="GI346" s="242"/>
      <c r="GJ346" s="243"/>
      <c r="GK346" s="242"/>
      <c r="GL346" s="240"/>
      <c r="GN346" s="240"/>
      <c r="GO346" s="240"/>
      <c r="GP346" s="240"/>
      <c r="GQ346" s="240"/>
      <c r="GR346" s="240"/>
      <c r="GS346" s="240"/>
      <c r="GT346" s="240"/>
      <c r="GU346" s="240"/>
      <c r="GV346" s="240"/>
      <c r="GW346" s="240"/>
      <c r="GX346" s="240"/>
      <c r="GY346" s="240"/>
      <c r="GZ346" s="240"/>
      <c r="HA346" s="240"/>
      <c r="HB346" s="240"/>
      <c r="HC346" s="240"/>
      <c r="HD346" s="240"/>
      <c r="HE346" s="240"/>
      <c r="HF346" s="240"/>
      <c r="HG346" s="240"/>
      <c r="HH346" s="240"/>
      <c r="HJ346" s="240"/>
      <c r="HK346" s="240"/>
      <c r="HL346" s="240"/>
      <c r="HM346" s="240"/>
      <c r="HN346" s="240"/>
      <c r="HO346" s="240"/>
      <c r="HP346" s="240"/>
      <c r="HQ346" s="240"/>
      <c r="HR346" s="240"/>
      <c r="HS346" s="240"/>
      <c r="HT346" s="240"/>
      <c r="HU346" s="240"/>
      <c r="HV346" s="240"/>
      <c r="HW346" s="240"/>
      <c r="HX346" s="240"/>
      <c r="HY346" s="240"/>
      <c r="HZ346" s="240"/>
      <c r="IA346" s="240"/>
      <c r="IB346" s="240"/>
      <c r="IC346" s="240"/>
      <c r="IE346" s="240"/>
      <c r="IF346" s="240"/>
      <c r="IG346" s="240"/>
      <c r="IH346" s="240"/>
      <c r="II346" s="240"/>
      <c r="IJ346" s="240"/>
      <c r="IK346" s="240"/>
      <c r="IL346" s="240"/>
      <c r="IM346" s="240"/>
      <c r="IN346" s="240"/>
      <c r="IO346" s="240"/>
      <c r="IP346" s="240"/>
      <c r="IQ346" s="240"/>
      <c r="IR346" s="240"/>
      <c r="IS346" s="240"/>
      <c r="IT346" s="240"/>
      <c r="IU346" s="240"/>
      <c r="IV346" s="240"/>
      <c r="IW346" s="240"/>
      <c r="IX346" s="240"/>
      <c r="IY346" s="240"/>
      <c r="JA346" s="240"/>
      <c r="JB346" s="240"/>
      <c r="JC346" s="240"/>
      <c r="JD346" s="240"/>
      <c r="JE346" s="240"/>
      <c r="JF346" s="240"/>
      <c r="JG346" s="240"/>
      <c r="JH346" s="240"/>
      <c r="JI346" s="240"/>
      <c r="JJ346" s="240"/>
      <c r="JK346" s="240"/>
      <c r="JL346" s="240"/>
      <c r="JM346" s="240"/>
      <c r="JN346" s="240"/>
      <c r="JO346" s="240"/>
      <c r="JP346" s="240"/>
      <c r="JQ346" s="240"/>
      <c r="JR346" s="240"/>
      <c r="JS346" s="240"/>
      <c r="JT346" s="240"/>
      <c r="JU346" s="240"/>
      <c r="JV346" s="240"/>
      <c r="JW346" s="240"/>
      <c r="JX346" s="240"/>
      <c r="JY346" s="240"/>
      <c r="JZ346" s="240"/>
      <c r="KA346" s="240"/>
      <c r="KB346" s="240"/>
    </row>
    <row r="347" spans="152:288" x14ac:dyDescent="0.3">
      <c r="EV347" s="241"/>
      <c r="EW347" s="242"/>
      <c r="EX347" s="242"/>
      <c r="EY347" s="242"/>
      <c r="EZ347" s="242"/>
      <c r="FA347" s="242"/>
      <c r="FB347" s="242"/>
      <c r="FC347" s="242"/>
      <c r="FD347" s="242"/>
      <c r="FE347" s="242"/>
      <c r="FF347" s="242"/>
      <c r="FG347" s="242"/>
      <c r="FH347" s="242"/>
      <c r="FI347" s="242"/>
      <c r="FJ347" s="242"/>
      <c r="FK347" s="242"/>
      <c r="FL347" s="242"/>
      <c r="FM347" s="242"/>
      <c r="FN347" s="243"/>
      <c r="FO347" s="242"/>
      <c r="FP347" s="240"/>
      <c r="FR347" s="241"/>
      <c r="FS347" s="242"/>
      <c r="FT347" s="242"/>
      <c r="FU347" s="242"/>
      <c r="FV347" s="242"/>
      <c r="FW347" s="242"/>
      <c r="FX347" s="242"/>
      <c r="FY347" s="242"/>
      <c r="FZ347" s="242"/>
      <c r="GA347" s="242"/>
      <c r="GB347" s="242"/>
      <c r="GC347" s="242"/>
      <c r="GD347" s="242"/>
      <c r="GE347" s="242"/>
      <c r="GF347" s="242"/>
      <c r="GG347" s="242"/>
      <c r="GH347" s="242"/>
      <c r="GI347" s="242"/>
      <c r="GJ347" s="243"/>
      <c r="GK347" s="242"/>
      <c r="GL347" s="240"/>
      <c r="GN347" s="240"/>
      <c r="GO347" s="240"/>
      <c r="GP347" s="240"/>
      <c r="GQ347" s="240"/>
      <c r="GR347" s="240"/>
      <c r="GS347" s="240"/>
      <c r="GT347" s="240"/>
      <c r="GU347" s="240"/>
      <c r="GV347" s="240"/>
      <c r="GW347" s="240"/>
      <c r="GX347" s="240"/>
      <c r="GY347" s="240"/>
      <c r="GZ347" s="240"/>
      <c r="HA347" s="240"/>
      <c r="HB347" s="240"/>
      <c r="HC347" s="240"/>
      <c r="HD347" s="240"/>
      <c r="HE347" s="240"/>
      <c r="HF347" s="240"/>
      <c r="HG347" s="240"/>
      <c r="HH347" s="240"/>
      <c r="HJ347" s="240"/>
      <c r="HK347" s="240"/>
      <c r="HL347" s="240"/>
      <c r="HM347" s="240"/>
      <c r="HN347" s="240"/>
      <c r="HO347" s="240"/>
      <c r="HP347" s="240"/>
      <c r="HQ347" s="240"/>
      <c r="HR347" s="240"/>
      <c r="HS347" s="240"/>
      <c r="HT347" s="240"/>
      <c r="HU347" s="240"/>
      <c r="HV347" s="240"/>
      <c r="HW347" s="240"/>
      <c r="HX347" s="240"/>
      <c r="HY347" s="240"/>
      <c r="HZ347" s="240"/>
      <c r="IA347" s="240"/>
      <c r="IB347" s="240"/>
      <c r="IC347" s="240"/>
      <c r="IE347" s="240"/>
      <c r="IF347" s="240"/>
      <c r="IG347" s="240"/>
      <c r="IH347" s="240"/>
      <c r="II347" s="240"/>
      <c r="IJ347" s="240"/>
      <c r="IK347" s="240"/>
      <c r="IL347" s="240"/>
      <c r="IM347" s="240"/>
      <c r="IN347" s="240"/>
      <c r="IO347" s="240"/>
      <c r="IP347" s="240"/>
      <c r="IQ347" s="240"/>
      <c r="IR347" s="240"/>
      <c r="IS347" s="240"/>
      <c r="IT347" s="240"/>
      <c r="IU347" s="240"/>
      <c r="IV347" s="240"/>
      <c r="IW347" s="240"/>
      <c r="IX347" s="240"/>
      <c r="IY347" s="240"/>
      <c r="JA347" s="240"/>
      <c r="JB347" s="240"/>
      <c r="JC347" s="240"/>
      <c r="JD347" s="240"/>
      <c r="JE347" s="240"/>
      <c r="JF347" s="240"/>
      <c r="JG347" s="240"/>
      <c r="JH347" s="240"/>
      <c r="JI347" s="240"/>
      <c r="JJ347" s="240"/>
      <c r="JK347" s="240"/>
      <c r="JL347" s="240"/>
      <c r="JM347" s="240"/>
      <c r="JN347" s="240"/>
      <c r="JO347" s="240"/>
      <c r="JP347" s="240"/>
      <c r="JQ347" s="240"/>
      <c r="JR347" s="240"/>
      <c r="JS347" s="240"/>
      <c r="JT347" s="240"/>
      <c r="JU347" s="240"/>
      <c r="JV347" s="240"/>
      <c r="JW347" s="240"/>
      <c r="JX347" s="240"/>
      <c r="JY347" s="240"/>
      <c r="JZ347" s="240"/>
      <c r="KA347" s="240"/>
      <c r="KB347" s="240"/>
    </row>
    <row r="348" spans="152:288" x14ac:dyDescent="0.3">
      <c r="EV348" s="241"/>
      <c r="EW348" s="242"/>
      <c r="EX348" s="242"/>
      <c r="EY348" s="242"/>
      <c r="EZ348" s="242"/>
      <c r="FA348" s="242"/>
      <c r="FB348" s="242"/>
      <c r="FC348" s="242"/>
      <c r="FD348" s="242"/>
      <c r="FE348" s="242"/>
      <c r="FF348" s="242"/>
      <c r="FG348" s="242"/>
      <c r="FH348" s="242"/>
      <c r="FI348" s="242"/>
      <c r="FJ348" s="242"/>
      <c r="FK348" s="242"/>
      <c r="FL348" s="242"/>
      <c r="FM348" s="242"/>
      <c r="FN348" s="243"/>
      <c r="FO348" s="242"/>
      <c r="FP348" s="240"/>
      <c r="FR348" s="241"/>
      <c r="FS348" s="242"/>
      <c r="FT348" s="242"/>
      <c r="FU348" s="242"/>
      <c r="FV348" s="242"/>
      <c r="FW348" s="242"/>
      <c r="FX348" s="242"/>
      <c r="FY348" s="242"/>
      <c r="FZ348" s="242"/>
      <c r="GA348" s="242"/>
      <c r="GB348" s="242"/>
      <c r="GC348" s="242"/>
      <c r="GD348" s="242"/>
      <c r="GE348" s="242"/>
      <c r="GF348" s="242"/>
      <c r="GG348" s="242"/>
      <c r="GH348" s="242"/>
      <c r="GI348" s="242"/>
      <c r="GJ348" s="243"/>
      <c r="GK348" s="242"/>
      <c r="GL348" s="240"/>
      <c r="GN348" s="240"/>
      <c r="GO348" s="240"/>
      <c r="GP348" s="240"/>
      <c r="GQ348" s="240"/>
      <c r="GR348" s="240"/>
      <c r="GS348" s="240"/>
      <c r="GT348" s="240"/>
      <c r="GU348" s="240"/>
      <c r="GV348" s="240"/>
      <c r="GW348" s="240"/>
      <c r="GX348" s="240"/>
      <c r="GY348" s="240"/>
      <c r="GZ348" s="240"/>
      <c r="HA348" s="240"/>
      <c r="HB348" s="240"/>
      <c r="HC348" s="240"/>
      <c r="HD348" s="240"/>
      <c r="HE348" s="240"/>
      <c r="HF348" s="240"/>
      <c r="HG348" s="240"/>
      <c r="HH348" s="240"/>
      <c r="HJ348" s="240"/>
      <c r="HK348" s="240"/>
      <c r="HL348" s="240"/>
      <c r="HM348" s="240"/>
      <c r="HN348" s="240"/>
      <c r="HO348" s="240"/>
      <c r="HP348" s="240"/>
      <c r="HQ348" s="240"/>
      <c r="HR348" s="240"/>
      <c r="HS348" s="240"/>
      <c r="HT348" s="240"/>
      <c r="HU348" s="240"/>
      <c r="HV348" s="240"/>
      <c r="HW348" s="240"/>
      <c r="HX348" s="240"/>
      <c r="HY348" s="240"/>
      <c r="HZ348" s="240"/>
      <c r="IA348" s="240"/>
      <c r="IB348" s="240"/>
      <c r="IC348" s="240"/>
      <c r="IE348" s="240"/>
      <c r="IF348" s="240"/>
      <c r="IG348" s="240"/>
      <c r="IH348" s="240"/>
      <c r="II348" s="240"/>
      <c r="IJ348" s="240"/>
      <c r="IK348" s="240"/>
      <c r="IL348" s="240"/>
      <c r="IM348" s="240"/>
      <c r="IN348" s="240"/>
      <c r="IO348" s="240"/>
      <c r="IP348" s="240"/>
      <c r="IQ348" s="240"/>
      <c r="IR348" s="240"/>
      <c r="IS348" s="240"/>
      <c r="IT348" s="240"/>
      <c r="IU348" s="240"/>
      <c r="IV348" s="240"/>
      <c r="IW348" s="240"/>
      <c r="IX348" s="240"/>
      <c r="IY348" s="240"/>
      <c r="JA348" s="240"/>
      <c r="JB348" s="240"/>
      <c r="JC348" s="240"/>
      <c r="JD348" s="240"/>
      <c r="JE348" s="240"/>
      <c r="JF348" s="240"/>
      <c r="JG348" s="240"/>
      <c r="JH348" s="240"/>
      <c r="JI348" s="240"/>
      <c r="JJ348" s="240"/>
      <c r="JK348" s="240"/>
      <c r="JL348" s="240"/>
      <c r="JM348" s="240"/>
      <c r="JN348" s="240"/>
      <c r="JO348" s="240"/>
      <c r="JP348" s="240"/>
      <c r="JQ348" s="240"/>
      <c r="JR348" s="240"/>
      <c r="JS348" s="240"/>
      <c r="JT348" s="240"/>
      <c r="JU348" s="240"/>
      <c r="JV348" s="240"/>
      <c r="JW348" s="240"/>
      <c r="JX348" s="240"/>
      <c r="JY348" s="240"/>
      <c r="JZ348" s="240"/>
      <c r="KA348" s="240"/>
      <c r="KB348" s="240"/>
    </row>
    <row r="349" spans="152:288" x14ac:dyDescent="0.3">
      <c r="EV349" s="241"/>
      <c r="EW349" s="242"/>
      <c r="EX349" s="242"/>
      <c r="EY349" s="242"/>
      <c r="EZ349" s="242"/>
      <c r="FA349" s="242"/>
      <c r="FB349" s="242"/>
      <c r="FC349" s="242"/>
      <c r="FD349" s="242"/>
      <c r="FE349" s="242"/>
      <c r="FF349" s="242"/>
      <c r="FG349" s="242"/>
      <c r="FH349" s="242"/>
      <c r="FI349" s="242"/>
      <c r="FJ349" s="242"/>
      <c r="FK349" s="242"/>
      <c r="FL349" s="242"/>
      <c r="FM349" s="242"/>
      <c r="FN349" s="243"/>
      <c r="FO349" s="242"/>
      <c r="FP349" s="240"/>
      <c r="FR349" s="241"/>
      <c r="FS349" s="242"/>
      <c r="FT349" s="242"/>
      <c r="FU349" s="242"/>
      <c r="FV349" s="242"/>
      <c r="FW349" s="242"/>
      <c r="FX349" s="242"/>
      <c r="FY349" s="242"/>
      <c r="FZ349" s="242"/>
      <c r="GA349" s="242"/>
      <c r="GB349" s="242"/>
      <c r="GC349" s="242"/>
      <c r="GD349" s="242"/>
      <c r="GE349" s="242"/>
      <c r="GF349" s="242"/>
      <c r="GG349" s="242"/>
      <c r="GH349" s="242"/>
      <c r="GI349" s="242"/>
      <c r="GJ349" s="243"/>
      <c r="GK349" s="242"/>
      <c r="GL349" s="240"/>
      <c r="GN349" s="240"/>
      <c r="GO349" s="240"/>
      <c r="GP349" s="240"/>
      <c r="GQ349" s="240"/>
      <c r="GR349" s="240"/>
      <c r="GS349" s="240"/>
      <c r="GT349" s="240"/>
      <c r="GU349" s="240"/>
      <c r="GV349" s="240"/>
      <c r="GW349" s="240"/>
      <c r="GX349" s="240"/>
      <c r="GY349" s="240"/>
      <c r="GZ349" s="240"/>
      <c r="HA349" s="240"/>
      <c r="HB349" s="240"/>
      <c r="HC349" s="240"/>
      <c r="HD349" s="240"/>
      <c r="HE349" s="240"/>
      <c r="HF349" s="240"/>
      <c r="HG349" s="240"/>
      <c r="HH349" s="240"/>
      <c r="HJ349" s="240"/>
      <c r="HK349" s="240"/>
      <c r="HL349" s="240"/>
      <c r="HM349" s="240"/>
      <c r="HN349" s="240"/>
      <c r="HO349" s="240"/>
      <c r="HP349" s="240"/>
      <c r="HQ349" s="240"/>
      <c r="HR349" s="240"/>
      <c r="HS349" s="240"/>
      <c r="HT349" s="240"/>
      <c r="HU349" s="240"/>
      <c r="HV349" s="240"/>
      <c r="HW349" s="240"/>
      <c r="HX349" s="240"/>
      <c r="HY349" s="240"/>
      <c r="HZ349" s="240"/>
      <c r="IA349" s="240"/>
      <c r="IB349" s="240"/>
      <c r="IC349" s="240"/>
      <c r="IE349" s="240"/>
      <c r="IF349" s="240"/>
      <c r="IG349" s="240"/>
      <c r="IH349" s="240"/>
      <c r="II349" s="240"/>
      <c r="IJ349" s="240"/>
      <c r="IK349" s="240"/>
      <c r="IL349" s="240"/>
      <c r="IM349" s="240"/>
      <c r="IN349" s="240"/>
      <c r="IO349" s="240"/>
      <c r="IP349" s="240"/>
      <c r="IQ349" s="240"/>
      <c r="IR349" s="240"/>
      <c r="IS349" s="240"/>
      <c r="IT349" s="240"/>
      <c r="IU349" s="240"/>
      <c r="IV349" s="240"/>
      <c r="IW349" s="240"/>
      <c r="IX349" s="240"/>
      <c r="IY349" s="240"/>
      <c r="JA349" s="240"/>
      <c r="JB349" s="240"/>
      <c r="JC349" s="240"/>
      <c r="JD349" s="240"/>
      <c r="JE349" s="240"/>
      <c r="JF349" s="240"/>
      <c r="JG349" s="240"/>
      <c r="JH349" s="240"/>
      <c r="JI349" s="240"/>
      <c r="JJ349" s="240"/>
      <c r="JK349" s="240"/>
      <c r="JL349" s="240"/>
      <c r="JM349" s="240"/>
      <c r="JN349" s="240"/>
      <c r="JO349" s="240"/>
      <c r="JP349" s="240"/>
      <c r="JQ349" s="240"/>
      <c r="JR349" s="240"/>
      <c r="JS349" s="240"/>
      <c r="JT349" s="240"/>
      <c r="JU349" s="240"/>
      <c r="JV349" s="240"/>
      <c r="JW349" s="240"/>
      <c r="JX349" s="240"/>
      <c r="JY349" s="240"/>
      <c r="JZ349" s="240"/>
      <c r="KA349" s="240"/>
      <c r="KB349" s="240"/>
    </row>
    <row r="350" spans="152:288" x14ac:dyDescent="0.3">
      <c r="EV350" s="241"/>
      <c r="EW350" s="242"/>
      <c r="EX350" s="242"/>
      <c r="EY350" s="242"/>
      <c r="EZ350" s="242"/>
      <c r="FA350" s="242"/>
      <c r="FB350" s="242"/>
      <c r="FC350" s="242"/>
      <c r="FD350" s="242"/>
      <c r="FE350" s="242"/>
      <c r="FF350" s="242"/>
      <c r="FG350" s="242"/>
      <c r="FH350" s="242"/>
      <c r="FI350" s="242"/>
      <c r="FJ350" s="242"/>
      <c r="FK350" s="242"/>
      <c r="FL350" s="242"/>
      <c r="FM350" s="242"/>
      <c r="FN350" s="243"/>
      <c r="FO350" s="242"/>
      <c r="FP350" s="240"/>
      <c r="FR350" s="241"/>
      <c r="FS350" s="242"/>
      <c r="FT350" s="242"/>
      <c r="FU350" s="242"/>
      <c r="FV350" s="242"/>
      <c r="FW350" s="242"/>
      <c r="FX350" s="242"/>
      <c r="FY350" s="242"/>
      <c r="FZ350" s="242"/>
      <c r="GA350" s="242"/>
      <c r="GB350" s="242"/>
      <c r="GC350" s="242"/>
      <c r="GD350" s="242"/>
      <c r="GE350" s="242"/>
      <c r="GF350" s="242"/>
      <c r="GG350" s="242"/>
      <c r="GH350" s="242"/>
      <c r="GI350" s="242"/>
      <c r="GJ350" s="243"/>
      <c r="GK350" s="242"/>
      <c r="GL350" s="240"/>
      <c r="GN350" s="240"/>
      <c r="GO350" s="240"/>
      <c r="GP350" s="240"/>
      <c r="GQ350" s="240"/>
      <c r="GR350" s="240"/>
      <c r="GS350" s="240"/>
      <c r="GT350" s="240"/>
      <c r="GU350" s="240"/>
      <c r="GV350" s="240"/>
      <c r="GW350" s="240"/>
      <c r="GX350" s="240"/>
      <c r="GY350" s="240"/>
      <c r="GZ350" s="240"/>
      <c r="HA350" s="240"/>
      <c r="HB350" s="240"/>
      <c r="HC350" s="240"/>
      <c r="HD350" s="240"/>
      <c r="HE350" s="240"/>
      <c r="HF350" s="240"/>
      <c r="HG350" s="240"/>
      <c r="HH350" s="240"/>
      <c r="HJ350" s="240"/>
      <c r="HK350" s="240"/>
      <c r="HL350" s="240"/>
      <c r="HM350" s="240"/>
      <c r="HN350" s="240"/>
      <c r="HO350" s="240"/>
      <c r="HP350" s="240"/>
      <c r="HQ350" s="240"/>
      <c r="HR350" s="240"/>
      <c r="HS350" s="240"/>
      <c r="HT350" s="240"/>
      <c r="HU350" s="240"/>
      <c r="HV350" s="240"/>
      <c r="HW350" s="240"/>
      <c r="HX350" s="240"/>
      <c r="HY350" s="240"/>
      <c r="HZ350" s="240"/>
      <c r="IA350" s="240"/>
      <c r="IB350" s="240"/>
      <c r="IC350" s="240"/>
      <c r="IE350" s="240"/>
      <c r="IF350" s="240"/>
      <c r="IG350" s="240"/>
      <c r="IH350" s="240"/>
      <c r="II350" s="240"/>
      <c r="IJ350" s="240"/>
      <c r="IK350" s="240"/>
      <c r="IL350" s="240"/>
      <c r="IM350" s="240"/>
      <c r="IN350" s="240"/>
      <c r="IO350" s="240"/>
      <c r="IP350" s="240"/>
      <c r="IQ350" s="240"/>
      <c r="IR350" s="240"/>
      <c r="IS350" s="240"/>
      <c r="IT350" s="240"/>
      <c r="IU350" s="240"/>
      <c r="IV350" s="240"/>
      <c r="IW350" s="240"/>
      <c r="IX350" s="240"/>
      <c r="IY350" s="240"/>
      <c r="JA350" s="240"/>
      <c r="JB350" s="240"/>
      <c r="JC350" s="240"/>
      <c r="JD350" s="240"/>
      <c r="JE350" s="240"/>
      <c r="JF350" s="240"/>
      <c r="JG350" s="240"/>
      <c r="JH350" s="240"/>
      <c r="JI350" s="240"/>
      <c r="JJ350" s="240"/>
      <c r="JK350" s="240"/>
      <c r="JL350" s="240"/>
      <c r="JM350" s="240"/>
      <c r="JN350" s="240"/>
      <c r="JO350" s="240"/>
      <c r="JP350" s="240"/>
      <c r="JQ350" s="240"/>
      <c r="JR350" s="240"/>
      <c r="JS350" s="240"/>
      <c r="JT350" s="240"/>
      <c r="JU350" s="240"/>
      <c r="JV350" s="240"/>
      <c r="JW350" s="240"/>
      <c r="JX350" s="240"/>
      <c r="JY350" s="240"/>
      <c r="JZ350" s="240"/>
      <c r="KA350" s="240"/>
      <c r="KB350" s="240"/>
    </row>
    <row r="351" spans="152:288" x14ac:dyDescent="0.3">
      <c r="EV351" s="241"/>
      <c r="EW351" s="242"/>
      <c r="EX351" s="242"/>
      <c r="EY351" s="242"/>
      <c r="EZ351" s="242"/>
      <c r="FA351" s="242"/>
      <c r="FB351" s="242"/>
      <c r="FC351" s="242"/>
      <c r="FD351" s="242"/>
      <c r="FE351" s="242"/>
      <c r="FF351" s="242"/>
      <c r="FG351" s="242"/>
      <c r="FH351" s="242"/>
      <c r="FI351" s="242"/>
      <c r="FJ351" s="242"/>
      <c r="FK351" s="242"/>
      <c r="FL351" s="242"/>
      <c r="FM351" s="242"/>
      <c r="FN351" s="243"/>
      <c r="FO351" s="242"/>
      <c r="FP351" s="240"/>
      <c r="FR351" s="241"/>
      <c r="FS351" s="242"/>
      <c r="FT351" s="242"/>
      <c r="FU351" s="242"/>
      <c r="FV351" s="242"/>
      <c r="FW351" s="242"/>
      <c r="FX351" s="242"/>
      <c r="FY351" s="242"/>
      <c r="FZ351" s="242"/>
      <c r="GA351" s="242"/>
      <c r="GB351" s="242"/>
      <c r="GC351" s="242"/>
      <c r="GD351" s="242"/>
      <c r="GE351" s="242"/>
      <c r="GF351" s="242"/>
      <c r="GG351" s="242"/>
      <c r="GH351" s="242"/>
      <c r="GI351" s="242"/>
      <c r="GJ351" s="243"/>
      <c r="GK351" s="242"/>
      <c r="GL351" s="240"/>
      <c r="GN351" s="240"/>
      <c r="GO351" s="240"/>
      <c r="GP351" s="240"/>
      <c r="GQ351" s="240"/>
      <c r="GR351" s="240"/>
      <c r="GS351" s="240"/>
      <c r="GT351" s="240"/>
      <c r="GU351" s="240"/>
      <c r="GV351" s="240"/>
      <c r="GW351" s="240"/>
      <c r="GX351" s="240"/>
      <c r="GY351" s="240"/>
      <c r="GZ351" s="240"/>
      <c r="HA351" s="240"/>
      <c r="HB351" s="240"/>
      <c r="HC351" s="240"/>
      <c r="HD351" s="240"/>
      <c r="HE351" s="240"/>
      <c r="HF351" s="240"/>
      <c r="HG351" s="240"/>
      <c r="HH351" s="240"/>
      <c r="HJ351" s="240"/>
      <c r="HK351" s="240"/>
      <c r="HL351" s="240"/>
      <c r="HM351" s="240"/>
      <c r="HN351" s="240"/>
      <c r="HO351" s="240"/>
      <c r="HP351" s="240"/>
      <c r="HQ351" s="240"/>
      <c r="HR351" s="240"/>
      <c r="HS351" s="240"/>
      <c r="HT351" s="240"/>
      <c r="HU351" s="240"/>
      <c r="HV351" s="240"/>
      <c r="HW351" s="240"/>
      <c r="HX351" s="240"/>
      <c r="HY351" s="240"/>
      <c r="HZ351" s="240"/>
      <c r="IA351" s="240"/>
      <c r="IB351" s="240"/>
      <c r="IC351" s="240"/>
      <c r="IE351" s="240"/>
      <c r="IF351" s="240"/>
      <c r="IG351" s="240"/>
      <c r="IH351" s="240"/>
      <c r="II351" s="240"/>
      <c r="IJ351" s="240"/>
      <c r="IK351" s="240"/>
      <c r="IL351" s="240"/>
      <c r="IM351" s="240"/>
      <c r="IN351" s="240"/>
      <c r="IO351" s="240"/>
      <c r="IP351" s="240"/>
      <c r="IQ351" s="240"/>
      <c r="IR351" s="240"/>
      <c r="IS351" s="240"/>
      <c r="IT351" s="240"/>
      <c r="IU351" s="240"/>
      <c r="IV351" s="240"/>
      <c r="IW351" s="240"/>
      <c r="IX351" s="240"/>
      <c r="IY351" s="240"/>
      <c r="JA351" s="240"/>
      <c r="JB351" s="240"/>
      <c r="JC351" s="240"/>
      <c r="JD351" s="240"/>
      <c r="JE351" s="240"/>
      <c r="JF351" s="240"/>
      <c r="JG351" s="240"/>
      <c r="JH351" s="240"/>
      <c r="JI351" s="240"/>
      <c r="JJ351" s="240"/>
      <c r="JK351" s="240"/>
      <c r="JL351" s="240"/>
      <c r="JM351" s="240"/>
      <c r="JN351" s="240"/>
      <c r="JO351" s="240"/>
      <c r="JP351" s="240"/>
      <c r="JQ351" s="240"/>
      <c r="JR351" s="240"/>
      <c r="JS351" s="240"/>
      <c r="JT351" s="240"/>
      <c r="JU351" s="240"/>
      <c r="JV351" s="240"/>
      <c r="JW351" s="240"/>
      <c r="JX351" s="240"/>
      <c r="JY351" s="240"/>
      <c r="JZ351" s="240"/>
      <c r="KA351" s="240"/>
      <c r="KB351" s="240"/>
    </row>
    <row r="352" spans="152:288" x14ac:dyDescent="0.3">
      <c r="EV352" s="241"/>
      <c r="EW352" s="242"/>
      <c r="EX352" s="242"/>
      <c r="EY352" s="242"/>
      <c r="EZ352" s="242"/>
      <c r="FA352" s="242"/>
      <c r="FB352" s="242"/>
      <c r="FC352" s="242"/>
      <c r="FD352" s="242"/>
      <c r="FE352" s="242"/>
      <c r="FF352" s="242"/>
      <c r="FG352" s="242"/>
      <c r="FH352" s="242"/>
      <c r="FI352" s="242"/>
      <c r="FJ352" s="242"/>
      <c r="FK352" s="242"/>
      <c r="FL352" s="242"/>
      <c r="FM352" s="242"/>
      <c r="FN352" s="243"/>
      <c r="FO352" s="242"/>
      <c r="FP352" s="240"/>
      <c r="FR352" s="241"/>
      <c r="FS352" s="242"/>
      <c r="FT352" s="242"/>
      <c r="FU352" s="242"/>
      <c r="FV352" s="242"/>
      <c r="FW352" s="242"/>
      <c r="FX352" s="242"/>
      <c r="FY352" s="242"/>
      <c r="FZ352" s="242"/>
      <c r="GA352" s="242"/>
      <c r="GB352" s="242"/>
      <c r="GC352" s="242"/>
      <c r="GD352" s="242"/>
      <c r="GE352" s="242"/>
      <c r="GF352" s="242"/>
      <c r="GG352" s="242"/>
      <c r="GH352" s="242"/>
      <c r="GI352" s="242"/>
      <c r="GJ352" s="243"/>
      <c r="GK352" s="242"/>
      <c r="GL352" s="240"/>
      <c r="GN352" s="240"/>
      <c r="GO352" s="240"/>
      <c r="GP352" s="240"/>
      <c r="GQ352" s="240"/>
      <c r="GR352" s="240"/>
      <c r="GS352" s="240"/>
      <c r="GT352" s="240"/>
      <c r="GU352" s="240"/>
      <c r="GV352" s="240"/>
      <c r="GW352" s="240"/>
      <c r="GX352" s="240"/>
      <c r="GY352" s="240"/>
      <c r="GZ352" s="240"/>
      <c r="HA352" s="240"/>
      <c r="HB352" s="240"/>
      <c r="HC352" s="240"/>
      <c r="HD352" s="240"/>
      <c r="HE352" s="240"/>
      <c r="HF352" s="240"/>
      <c r="HG352" s="240"/>
      <c r="HH352" s="240"/>
      <c r="HJ352" s="240"/>
      <c r="HK352" s="240"/>
      <c r="HL352" s="240"/>
      <c r="HM352" s="240"/>
      <c r="HN352" s="240"/>
      <c r="HO352" s="240"/>
      <c r="HP352" s="240"/>
      <c r="HQ352" s="240"/>
      <c r="HR352" s="240"/>
      <c r="HS352" s="240"/>
      <c r="HT352" s="240"/>
      <c r="HU352" s="240"/>
      <c r="HV352" s="240"/>
      <c r="HW352" s="240"/>
      <c r="HX352" s="240"/>
      <c r="HY352" s="240"/>
      <c r="HZ352" s="240"/>
      <c r="IA352" s="240"/>
      <c r="IB352" s="240"/>
      <c r="IC352" s="240"/>
      <c r="IE352" s="240"/>
      <c r="IF352" s="240"/>
      <c r="IG352" s="240"/>
      <c r="IH352" s="240"/>
      <c r="II352" s="240"/>
      <c r="IJ352" s="240"/>
      <c r="IK352" s="240"/>
      <c r="IL352" s="240"/>
      <c r="IM352" s="240"/>
      <c r="IN352" s="240"/>
      <c r="IO352" s="240"/>
      <c r="IP352" s="240"/>
      <c r="IQ352" s="240"/>
      <c r="IR352" s="240"/>
      <c r="IS352" s="240"/>
      <c r="IT352" s="240"/>
      <c r="IU352" s="240"/>
      <c r="IV352" s="240"/>
      <c r="IW352" s="240"/>
      <c r="IX352" s="240"/>
      <c r="IY352" s="240"/>
      <c r="JA352" s="240"/>
      <c r="JB352" s="240"/>
      <c r="JC352" s="240"/>
      <c r="JD352" s="240"/>
      <c r="JE352" s="240"/>
      <c r="JF352" s="240"/>
      <c r="JG352" s="240"/>
      <c r="JH352" s="240"/>
      <c r="JI352" s="240"/>
      <c r="JJ352" s="240"/>
      <c r="JK352" s="240"/>
      <c r="JL352" s="240"/>
      <c r="JM352" s="240"/>
      <c r="JN352" s="240"/>
      <c r="JO352" s="240"/>
      <c r="JP352" s="240"/>
      <c r="JQ352" s="240"/>
      <c r="JR352" s="240"/>
      <c r="JS352" s="240"/>
      <c r="JT352" s="240"/>
      <c r="JU352" s="240"/>
      <c r="JV352" s="240"/>
      <c r="JW352" s="240"/>
      <c r="JX352" s="240"/>
      <c r="JY352" s="240"/>
      <c r="JZ352" s="240"/>
      <c r="KA352" s="240"/>
      <c r="KB352" s="240"/>
    </row>
    <row r="353" spans="152:288" x14ac:dyDescent="0.3">
      <c r="EV353" s="241"/>
      <c r="EW353" s="242"/>
      <c r="EX353" s="242"/>
      <c r="EY353" s="242"/>
      <c r="EZ353" s="242"/>
      <c r="FA353" s="242"/>
      <c r="FB353" s="242"/>
      <c r="FC353" s="242"/>
      <c r="FD353" s="242"/>
      <c r="FE353" s="242"/>
      <c r="FF353" s="242"/>
      <c r="FG353" s="242"/>
      <c r="FH353" s="242"/>
      <c r="FI353" s="242"/>
      <c r="FJ353" s="242"/>
      <c r="FK353" s="242"/>
      <c r="FL353" s="242"/>
      <c r="FM353" s="242"/>
      <c r="FN353" s="243"/>
      <c r="FO353" s="242"/>
      <c r="FP353" s="240"/>
      <c r="FR353" s="241"/>
      <c r="FS353" s="242"/>
      <c r="FT353" s="242"/>
      <c r="FU353" s="242"/>
      <c r="FV353" s="242"/>
      <c r="FW353" s="242"/>
      <c r="FX353" s="242"/>
      <c r="FY353" s="242"/>
      <c r="FZ353" s="242"/>
      <c r="GA353" s="242"/>
      <c r="GB353" s="242"/>
      <c r="GC353" s="242"/>
      <c r="GD353" s="242"/>
      <c r="GE353" s="242"/>
      <c r="GF353" s="242"/>
      <c r="GG353" s="242"/>
      <c r="GH353" s="242"/>
      <c r="GI353" s="242"/>
      <c r="GJ353" s="243"/>
      <c r="GK353" s="242"/>
      <c r="GL353" s="240"/>
      <c r="GN353" s="240"/>
      <c r="GO353" s="240"/>
      <c r="GP353" s="240"/>
      <c r="GQ353" s="240"/>
      <c r="GR353" s="240"/>
      <c r="GS353" s="240"/>
      <c r="GT353" s="240"/>
      <c r="GU353" s="240"/>
      <c r="GV353" s="240"/>
      <c r="GW353" s="240"/>
      <c r="GX353" s="240"/>
      <c r="GY353" s="240"/>
      <c r="GZ353" s="240"/>
      <c r="HA353" s="240"/>
      <c r="HB353" s="240"/>
      <c r="HC353" s="240"/>
      <c r="HD353" s="240"/>
      <c r="HE353" s="240"/>
      <c r="HF353" s="240"/>
      <c r="HG353" s="240"/>
      <c r="HH353" s="240"/>
      <c r="HJ353" s="240"/>
      <c r="HK353" s="240"/>
      <c r="HL353" s="240"/>
      <c r="HM353" s="240"/>
      <c r="HN353" s="240"/>
      <c r="HO353" s="240"/>
      <c r="HP353" s="240"/>
      <c r="HQ353" s="240"/>
      <c r="HR353" s="240"/>
      <c r="HS353" s="240"/>
      <c r="HT353" s="240"/>
      <c r="HU353" s="240"/>
      <c r="HV353" s="240"/>
      <c r="HW353" s="240"/>
      <c r="HX353" s="240"/>
      <c r="HY353" s="240"/>
      <c r="HZ353" s="240"/>
      <c r="IA353" s="240"/>
      <c r="IB353" s="240"/>
      <c r="IC353" s="240"/>
      <c r="IE353" s="240"/>
      <c r="IF353" s="240"/>
      <c r="IG353" s="240"/>
      <c r="IH353" s="240"/>
      <c r="II353" s="240"/>
      <c r="IJ353" s="240"/>
      <c r="IK353" s="240"/>
      <c r="IL353" s="240"/>
      <c r="IM353" s="240"/>
      <c r="IN353" s="240"/>
      <c r="IO353" s="240"/>
      <c r="IP353" s="240"/>
      <c r="IQ353" s="240"/>
      <c r="IR353" s="240"/>
      <c r="IS353" s="240"/>
      <c r="IT353" s="240"/>
      <c r="IU353" s="240"/>
      <c r="IV353" s="240"/>
      <c r="IW353" s="240"/>
      <c r="IX353" s="240"/>
      <c r="IY353" s="240"/>
      <c r="JA353" s="240"/>
      <c r="JB353" s="240"/>
      <c r="JC353" s="240"/>
      <c r="JD353" s="240"/>
      <c r="JE353" s="240"/>
      <c r="JF353" s="240"/>
      <c r="JG353" s="240"/>
      <c r="JH353" s="240"/>
      <c r="JI353" s="240"/>
      <c r="JJ353" s="240"/>
      <c r="JK353" s="240"/>
      <c r="JL353" s="240"/>
      <c r="JM353" s="240"/>
      <c r="JN353" s="240"/>
      <c r="JO353" s="240"/>
      <c r="JP353" s="240"/>
      <c r="JQ353" s="240"/>
      <c r="JR353" s="240"/>
      <c r="JS353" s="240"/>
      <c r="JT353" s="240"/>
      <c r="JU353" s="240"/>
      <c r="JV353" s="240"/>
      <c r="JW353" s="240"/>
      <c r="JX353" s="240"/>
      <c r="JY353" s="240"/>
      <c r="JZ353" s="240"/>
      <c r="KA353" s="240"/>
      <c r="KB353" s="240"/>
    </row>
    <row r="354" spans="152:288" x14ac:dyDescent="0.3">
      <c r="EV354" s="241"/>
      <c r="EW354" s="242"/>
      <c r="EX354" s="242"/>
      <c r="EY354" s="242"/>
      <c r="EZ354" s="242"/>
      <c r="FA354" s="242"/>
      <c r="FB354" s="242"/>
      <c r="FC354" s="242"/>
      <c r="FD354" s="242"/>
      <c r="FE354" s="242"/>
      <c r="FF354" s="242"/>
      <c r="FG354" s="242"/>
      <c r="FH354" s="242"/>
      <c r="FI354" s="242"/>
      <c r="FJ354" s="242"/>
      <c r="FK354" s="242"/>
      <c r="FL354" s="242"/>
      <c r="FM354" s="242"/>
      <c r="FN354" s="243"/>
      <c r="FO354" s="242"/>
      <c r="FP354" s="240"/>
      <c r="FR354" s="241"/>
      <c r="FS354" s="242"/>
      <c r="FT354" s="242"/>
      <c r="FU354" s="242"/>
      <c r="FV354" s="242"/>
      <c r="FW354" s="242"/>
      <c r="FX354" s="242"/>
      <c r="FY354" s="242"/>
      <c r="FZ354" s="242"/>
      <c r="GA354" s="242"/>
      <c r="GB354" s="242"/>
      <c r="GC354" s="242"/>
      <c r="GD354" s="242"/>
      <c r="GE354" s="242"/>
      <c r="GF354" s="242"/>
      <c r="GG354" s="242"/>
      <c r="GH354" s="242"/>
      <c r="GI354" s="242"/>
      <c r="GJ354" s="243"/>
      <c r="GK354" s="242"/>
      <c r="GL354" s="240"/>
      <c r="GN354" s="240"/>
      <c r="GO354" s="240"/>
      <c r="GP354" s="240"/>
      <c r="GQ354" s="240"/>
      <c r="GR354" s="240"/>
      <c r="GS354" s="240"/>
      <c r="GT354" s="240"/>
      <c r="GU354" s="240"/>
      <c r="GV354" s="240"/>
      <c r="GW354" s="240"/>
      <c r="GX354" s="240"/>
      <c r="GY354" s="240"/>
      <c r="GZ354" s="240"/>
      <c r="HA354" s="240"/>
      <c r="HB354" s="240"/>
      <c r="HC354" s="240"/>
      <c r="HD354" s="240"/>
      <c r="HE354" s="240"/>
      <c r="HF354" s="240"/>
      <c r="HG354" s="240"/>
      <c r="HH354" s="240"/>
      <c r="HJ354" s="240"/>
      <c r="HK354" s="240"/>
      <c r="HL354" s="240"/>
      <c r="HM354" s="240"/>
      <c r="HN354" s="240"/>
      <c r="HO354" s="240"/>
      <c r="HP354" s="240"/>
      <c r="HQ354" s="240"/>
      <c r="HR354" s="240"/>
      <c r="HS354" s="240"/>
      <c r="HT354" s="240"/>
      <c r="HU354" s="240"/>
      <c r="HV354" s="240"/>
      <c r="HW354" s="240"/>
      <c r="HX354" s="240"/>
      <c r="HY354" s="240"/>
      <c r="HZ354" s="240"/>
      <c r="IA354" s="240"/>
      <c r="IB354" s="240"/>
      <c r="IC354" s="240"/>
      <c r="IE354" s="240"/>
      <c r="IF354" s="240"/>
      <c r="IG354" s="240"/>
      <c r="IH354" s="240"/>
      <c r="II354" s="240"/>
      <c r="IJ354" s="240"/>
      <c r="IK354" s="240"/>
      <c r="IL354" s="240"/>
      <c r="IM354" s="240"/>
      <c r="IN354" s="240"/>
      <c r="IO354" s="240"/>
      <c r="IP354" s="240"/>
      <c r="IQ354" s="240"/>
      <c r="IR354" s="240"/>
      <c r="IS354" s="240"/>
      <c r="IT354" s="240"/>
      <c r="IU354" s="240"/>
      <c r="IV354" s="240"/>
      <c r="IW354" s="240"/>
      <c r="IX354" s="240"/>
      <c r="IY354" s="240"/>
      <c r="JA354" s="240"/>
      <c r="JB354" s="240"/>
      <c r="JC354" s="240"/>
      <c r="JD354" s="240"/>
      <c r="JE354" s="240"/>
      <c r="JF354" s="240"/>
      <c r="JG354" s="240"/>
      <c r="JH354" s="240"/>
      <c r="JI354" s="240"/>
      <c r="JJ354" s="240"/>
      <c r="JK354" s="240"/>
      <c r="JL354" s="240"/>
      <c r="JM354" s="240"/>
      <c r="JN354" s="240"/>
      <c r="JO354" s="240"/>
      <c r="JP354" s="240"/>
      <c r="JQ354" s="240"/>
      <c r="JR354" s="240"/>
      <c r="JS354" s="240"/>
      <c r="JT354" s="240"/>
      <c r="JU354" s="240"/>
      <c r="JV354" s="240"/>
      <c r="JW354" s="240"/>
      <c r="JX354" s="240"/>
      <c r="JY354" s="240"/>
      <c r="JZ354" s="240"/>
      <c r="KA354" s="240"/>
      <c r="KB354" s="240"/>
    </row>
    <row r="355" spans="152:288" x14ac:dyDescent="0.3">
      <c r="EV355" s="241"/>
      <c r="EW355" s="242"/>
      <c r="EX355" s="242"/>
      <c r="EY355" s="242"/>
      <c r="EZ355" s="242"/>
      <c r="FA355" s="242"/>
      <c r="FB355" s="242"/>
      <c r="FC355" s="242"/>
      <c r="FD355" s="242"/>
      <c r="FE355" s="242"/>
      <c r="FF355" s="242"/>
      <c r="FG355" s="242"/>
      <c r="FH355" s="242"/>
      <c r="FI355" s="242"/>
      <c r="FJ355" s="242"/>
      <c r="FK355" s="242"/>
      <c r="FL355" s="242"/>
      <c r="FM355" s="242"/>
      <c r="FN355" s="243"/>
      <c r="FO355" s="242"/>
      <c r="FP355" s="240"/>
      <c r="FR355" s="241"/>
      <c r="FS355" s="242"/>
      <c r="FT355" s="242"/>
      <c r="FU355" s="242"/>
      <c r="FV355" s="242"/>
      <c r="FW355" s="242"/>
      <c r="FX355" s="242"/>
      <c r="FY355" s="242"/>
      <c r="FZ355" s="242"/>
      <c r="GA355" s="242"/>
      <c r="GB355" s="242"/>
      <c r="GC355" s="242"/>
      <c r="GD355" s="242"/>
      <c r="GE355" s="242"/>
      <c r="GF355" s="242"/>
      <c r="GG355" s="242"/>
      <c r="GH355" s="242"/>
      <c r="GI355" s="242"/>
      <c r="GJ355" s="243"/>
      <c r="GK355" s="242"/>
      <c r="GL355" s="240"/>
      <c r="GN355" s="240"/>
      <c r="GO355" s="240"/>
      <c r="GP355" s="240"/>
      <c r="GQ355" s="240"/>
      <c r="GR355" s="240"/>
      <c r="GS355" s="240"/>
      <c r="GT355" s="240"/>
      <c r="GU355" s="240"/>
      <c r="GV355" s="240"/>
      <c r="GW355" s="240"/>
      <c r="GX355" s="240"/>
      <c r="GY355" s="240"/>
      <c r="GZ355" s="240"/>
      <c r="HA355" s="240"/>
      <c r="HB355" s="240"/>
      <c r="HC355" s="240"/>
      <c r="HD355" s="240"/>
      <c r="HE355" s="240"/>
      <c r="HF355" s="240"/>
      <c r="HG355" s="240"/>
      <c r="HH355" s="240"/>
      <c r="HJ355" s="240"/>
      <c r="HK355" s="240"/>
      <c r="HL355" s="240"/>
      <c r="HM355" s="240"/>
      <c r="HN355" s="240"/>
      <c r="HO355" s="240"/>
      <c r="HP355" s="240"/>
      <c r="HQ355" s="240"/>
      <c r="HR355" s="240"/>
      <c r="HS355" s="240"/>
      <c r="HT355" s="240"/>
      <c r="HU355" s="240"/>
      <c r="HV355" s="240"/>
      <c r="HW355" s="240"/>
      <c r="HX355" s="240"/>
      <c r="HY355" s="240"/>
      <c r="HZ355" s="240"/>
      <c r="IA355" s="240"/>
      <c r="IB355" s="240"/>
      <c r="IC355" s="240"/>
      <c r="IE355" s="240"/>
      <c r="IF355" s="240"/>
      <c r="IG355" s="240"/>
      <c r="IH355" s="240"/>
      <c r="II355" s="240"/>
      <c r="IJ355" s="240"/>
      <c r="IK355" s="240"/>
      <c r="IL355" s="240"/>
      <c r="IM355" s="240"/>
      <c r="IN355" s="240"/>
      <c r="IO355" s="240"/>
      <c r="IP355" s="240"/>
      <c r="IQ355" s="240"/>
      <c r="IR355" s="240"/>
      <c r="IS355" s="240"/>
      <c r="IT355" s="240"/>
      <c r="IU355" s="240"/>
      <c r="IV355" s="240"/>
      <c r="IW355" s="240"/>
      <c r="IX355" s="240"/>
      <c r="IY355" s="240"/>
      <c r="JA355" s="240"/>
      <c r="JB355" s="240"/>
      <c r="JC355" s="240"/>
      <c r="JD355" s="240"/>
      <c r="JE355" s="240"/>
      <c r="JF355" s="240"/>
      <c r="JG355" s="240"/>
      <c r="JH355" s="240"/>
      <c r="JI355" s="240"/>
      <c r="JJ355" s="240"/>
      <c r="JK355" s="240"/>
      <c r="JL355" s="240"/>
      <c r="JM355" s="240"/>
      <c r="JN355" s="240"/>
      <c r="JO355" s="240"/>
      <c r="JP355" s="240"/>
      <c r="JQ355" s="240"/>
      <c r="JR355" s="240"/>
      <c r="JS355" s="240"/>
      <c r="JT355" s="240"/>
      <c r="JU355" s="240"/>
      <c r="JV355" s="240"/>
      <c r="JW355" s="240"/>
      <c r="JX355" s="240"/>
      <c r="JY355" s="240"/>
      <c r="JZ355" s="240"/>
      <c r="KA355" s="240"/>
      <c r="KB355" s="240"/>
    </row>
    <row r="356" spans="152:288" x14ac:dyDescent="0.3">
      <c r="EV356" s="241"/>
      <c r="EW356" s="242"/>
      <c r="EX356" s="242"/>
      <c r="EY356" s="242"/>
      <c r="EZ356" s="242"/>
      <c r="FA356" s="242"/>
      <c r="FB356" s="242"/>
      <c r="FC356" s="242"/>
      <c r="FD356" s="242"/>
      <c r="FE356" s="242"/>
      <c r="FF356" s="242"/>
      <c r="FG356" s="242"/>
      <c r="FH356" s="242"/>
      <c r="FI356" s="242"/>
      <c r="FJ356" s="242"/>
      <c r="FK356" s="242"/>
      <c r="FL356" s="242"/>
      <c r="FM356" s="242"/>
      <c r="FN356" s="243"/>
      <c r="FO356" s="242"/>
      <c r="FP356" s="240"/>
      <c r="FR356" s="241"/>
      <c r="FS356" s="242"/>
      <c r="FT356" s="242"/>
      <c r="FU356" s="242"/>
      <c r="FV356" s="242"/>
      <c r="FW356" s="242"/>
      <c r="FX356" s="242"/>
      <c r="FY356" s="242"/>
      <c r="FZ356" s="242"/>
      <c r="GA356" s="242"/>
      <c r="GB356" s="242"/>
      <c r="GC356" s="242"/>
      <c r="GD356" s="242"/>
      <c r="GE356" s="242"/>
      <c r="GF356" s="242"/>
      <c r="GG356" s="242"/>
      <c r="GH356" s="242"/>
      <c r="GI356" s="242"/>
      <c r="GJ356" s="243"/>
      <c r="GK356" s="242"/>
      <c r="GL356" s="240"/>
      <c r="GN356" s="240"/>
      <c r="GO356" s="240"/>
      <c r="GP356" s="240"/>
      <c r="GQ356" s="240"/>
      <c r="GR356" s="240"/>
      <c r="GS356" s="240"/>
      <c r="GT356" s="240"/>
      <c r="GU356" s="240"/>
      <c r="GV356" s="240"/>
      <c r="GW356" s="240"/>
      <c r="GX356" s="240"/>
      <c r="GY356" s="240"/>
      <c r="GZ356" s="240"/>
      <c r="HA356" s="240"/>
      <c r="HB356" s="240"/>
      <c r="HC356" s="240"/>
      <c r="HD356" s="240"/>
      <c r="HE356" s="240"/>
      <c r="HF356" s="240"/>
      <c r="HG356" s="240"/>
      <c r="HH356" s="240"/>
      <c r="HJ356" s="240"/>
      <c r="HK356" s="240"/>
      <c r="HL356" s="240"/>
      <c r="HM356" s="240"/>
      <c r="HN356" s="240"/>
      <c r="HO356" s="240"/>
      <c r="HP356" s="240"/>
      <c r="HQ356" s="240"/>
      <c r="HR356" s="240"/>
      <c r="HS356" s="240"/>
      <c r="HT356" s="240"/>
      <c r="HU356" s="240"/>
      <c r="HV356" s="240"/>
      <c r="HW356" s="240"/>
      <c r="HX356" s="240"/>
      <c r="HY356" s="240"/>
      <c r="HZ356" s="240"/>
      <c r="IA356" s="240"/>
      <c r="IB356" s="240"/>
      <c r="IC356" s="240"/>
      <c r="IE356" s="240"/>
      <c r="IF356" s="240"/>
      <c r="IG356" s="240"/>
      <c r="IH356" s="240"/>
      <c r="II356" s="240"/>
      <c r="IJ356" s="240"/>
      <c r="IK356" s="240"/>
      <c r="IL356" s="240"/>
      <c r="IM356" s="240"/>
      <c r="IN356" s="240"/>
      <c r="IO356" s="240"/>
      <c r="IP356" s="240"/>
      <c r="IQ356" s="240"/>
      <c r="IR356" s="240"/>
      <c r="IS356" s="240"/>
      <c r="IT356" s="240"/>
      <c r="IU356" s="240"/>
      <c r="IV356" s="240"/>
      <c r="IW356" s="240"/>
      <c r="IX356" s="240"/>
      <c r="IY356" s="240"/>
      <c r="JA356" s="240"/>
      <c r="JB356" s="240"/>
      <c r="JC356" s="240"/>
      <c r="JD356" s="240"/>
      <c r="JE356" s="240"/>
      <c r="JF356" s="240"/>
      <c r="JG356" s="240"/>
      <c r="JH356" s="240"/>
      <c r="JI356" s="240"/>
      <c r="JJ356" s="240"/>
      <c r="JK356" s="240"/>
      <c r="JL356" s="240"/>
      <c r="JM356" s="240"/>
      <c r="JN356" s="240"/>
      <c r="JO356" s="240"/>
      <c r="JP356" s="240"/>
      <c r="JQ356" s="240"/>
      <c r="JR356" s="240"/>
      <c r="JS356" s="240"/>
      <c r="JT356" s="240"/>
      <c r="JU356" s="240"/>
      <c r="JV356" s="240"/>
      <c r="JW356" s="240"/>
      <c r="JX356" s="240"/>
      <c r="JY356" s="240"/>
      <c r="JZ356" s="240"/>
      <c r="KA356" s="240"/>
      <c r="KB356" s="240"/>
    </row>
    <row r="357" spans="152:288" x14ac:dyDescent="0.3">
      <c r="EV357" s="241"/>
      <c r="EW357" s="242"/>
      <c r="EX357" s="242"/>
      <c r="EY357" s="242"/>
      <c r="EZ357" s="242"/>
      <c r="FA357" s="242"/>
      <c r="FB357" s="242"/>
      <c r="FC357" s="242"/>
      <c r="FD357" s="242"/>
      <c r="FE357" s="242"/>
      <c r="FF357" s="242"/>
      <c r="FG357" s="242"/>
      <c r="FH357" s="242"/>
      <c r="FI357" s="242"/>
      <c r="FJ357" s="242"/>
      <c r="FK357" s="242"/>
      <c r="FL357" s="242"/>
      <c r="FM357" s="242"/>
      <c r="FN357" s="243"/>
      <c r="FO357" s="242"/>
      <c r="FP357" s="240"/>
      <c r="FR357" s="241"/>
      <c r="FS357" s="242"/>
      <c r="FT357" s="242"/>
      <c r="FU357" s="242"/>
      <c r="FV357" s="242"/>
      <c r="FW357" s="242"/>
      <c r="FX357" s="242"/>
      <c r="FY357" s="242"/>
      <c r="FZ357" s="242"/>
      <c r="GA357" s="242"/>
      <c r="GB357" s="242"/>
      <c r="GC357" s="242"/>
      <c r="GD357" s="242"/>
      <c r="GE357" s="242"/>
      <c r="GF357" s="242"/>
      <c r="GG357" s="242"/>
      <c r="GH357" s="242"/>
      <c r="GI357" s="242"/>
      <c r="GJ357" s="243"/>
      <c r="GK357" s="242"/>
      <c r="GL357" s="240"/>
      <c r="GN357" s="240"/>
      <c r="GO357" s="240"/>
      <c r="GP357" s="240"/>
      <c r="GQ357" s="240"/>
      <c r="GR357" s="240"/>
      <c r="GS357" s="240"/>
      <c r="GT357" s="240"/>
      <c r="GU357" s="240"/>
      <c r="GV357" s="240"/>
      <c r="GW357" s="240"/>
      <c r="GX357" s="240"/>
      <c r="GY357" s="240"/>
      <c r="GZ357" s="240"/>
      <c r="HA357" s="240"/>
      <c r="HB357" s="240"/>
      <c r="HC357" s="240"/>
      <c r="HD357" s="240"/>
      <c r="HE357" s="240"/>
      <c r="HF357" s="240"/>
      <c r="HG357" s="240"/>
      <c r="HH357" s="240"/>
      <c r="HJ357" s="240"/>
      <c r="HK357" s="240"/>
      <c r="HL357" s="240"/>
      <c r="HM357" s="240"/>
      <c r="HN357" s="240"/>
      <c r="HO357" s="240"/>
      <c r="HP357" s="240"/>
      <c r="HQ357" s="240"/>
      <c r="HR357" s="240"/>
      <c r="HS357" s="240"/>
      <c r="HT357" s="240"/>
      <c r="HU357" s="240"/>
      <c r="HV357" s="240"/>
      <c r="HW357" s="240"/>
      <c r="HX357" s="240"/>
      <c r="HY357" s="240"/>
      <c r="HZ357" s="240"/>
      <c r="IA357" s="240"/>
      <c r="IB357" s="240"/>
      <c r="IC357" s="240"/>
      <c r="IE357" s="240"/>
      <c r="IF357" s="240"/>
      <c r="IG357" s="240"/>
      <c r="IH357" s="240"/>
      <c r="II357" s="240"/>
      <c r="IJ357" s="240"/>
      <c r="IK357" s="240"/>
      <c r="IL357" s="240"/>
      <c r="IM357" s="240"/>
      <c r="IN357" s="240"/>
      <c r="IO357" s="240"/>
      <c r="IP357" s="240"/>
      <c r="IQ357" s="240"/>
      <c r="IR357" s="240"/>
      <c r="IS357" s="240"/>
      <c r="IT357" s="240"/>
      <c r="IU357" s="240"/>
      <c r="IV357" s="240"/>
      <c r="IW357" s="240"/>
      <c r="IX357" s="240"/>
      <c r="IY357" s="240"/>
      <c r="JA357" s="240"/>
      <c r="JB357" s="240"/>
      <c r="JC357" s="240"/>
      <c r="JD357" s="240"/>
      <c r="JE357" s="240"/>
      <c r="JF357" s="240"/>
      <c r="JG357" s="240"/>
      <c r="JH357" s="240"/>
      <c r="JI357" s="240"/>
      <c r="JJ357" s="240"/>
      <c r="JK357" s="240"/>
      <c r="JL357" s="240"/>
      <c r="JM357" s="240"/>
      <c r="JN357" s="240"/>
      <c r="JO357" s="240"/>
      <c r="JP357" s="240"/>
      <c r="JQ357" s="240"/>
      <c r="JR357" s="240"/>
      <c r="JS357" s="240"/>
      <c r="JT357" s="240"/>
      <c r="JU357" s="240"/>
      <c r="JV357" s="240"/>
      <c r="JW357" s="240"/>
      <c r="JX357" s="240"/>
      <c r="JY357" s="240"/>
      <c r="JZ357" s="240"/>
      <c r="KA357" s="240"/>
      <c r="KB357" s="240"/>
    </row>
    <row r="358" spans="152:288" x14ac:dyDescent="0.3">
      <c r="EV358" s="241"/>
      <c r="EW358" s="242"/>
      <c r="EX358" s="242"/>
      <c r="EY358" s="242"/>
      <c r="EZ358" s="242"/>
      <c r="FA358" s="242"/>
      <c r="FB358" s="242"/>
      <c r="FC358" s="242"/>
      <c r="FD358" s="242"/>
      <c r="FE358" s="242"/>
      <c r="FF358" s="242"/>
      <c r="FG358" s="242"/>
      <c r="FH358" s="242"/>
      <c r="FI358" s="242"/>
      <c r="FJ358" s="242"/>
      <c r="FK358" s="242"/>
      <c r="FL358" s="242"/>
      <c r="FM358" s="242"/>
      <c r="FN358" s="243"/>
      <c r="FO358" s="242"/>
      <c r="FP358" s="240"/>
      <c r="FR358" s="241"/>
      <c r="FS358" s="242"/>
      <c r="FT358" s="242"/>
      <c r="FU358" s="242"/>
      <c r="FV358" s="242"/>
      <c r="FW358" s="242"/>
      <c r="FX358" s="242"/>
      <c r="FY358" s="242"/>
      <c r="FZ358" s="242"/>
      <c r="GA358" s="242"/>
      <c r="GB358" s="242"/>
      <c r="GC358" s="242"/>
      <c r="GD358" s="242"/>
      <c r="GE358" s="242"/>
      <c r="GF358" s="242"/>
      <c r="GG358" s="242"/>
      <c r="GH358" s="242"/>
      <c r="GI358" s="242"/>
      <c r="GJ358" s="243"/>
      <c r="GK358" s="242"/>
      <c r="GL358" s="240"/>
      <c r="GN358" s="240"/>
      <c r="GO358" s="240"/>
      <c r="GP358" s="240"/>
      <c r="GQ358" s="240"/>
      <c r="GR358" s="240"/>
      <c r="GS358" s="240"/>
      <c r="GT358" s="240"/>
      <c r="GU358" s="240"/>
      <c r="GV358" s="240"/>
      <c r="GW358" s="240"/>
      <c r="GX358" s="240"/>
      <c r="GY358" s="240"/>
      <c r="GZ358" s="240"/>
      <c r="HA358" s="240"/>
      <c r="HB358" s="240"/>
      <c r="HC358" s="240"/>
      <c r="HD358" s="240"/>
      <c r="HE358" s="240"/>
      <c r="HF358" s="240"/>
      <c r="HG358" s="240"/>
      <c r="HH358" s="240"/>
      <c r="HJ358" s="240"/>
      <c r="HK358" s="240"/>
      <c r="HL358" s="240"/>
      <c r="HM358" s="240"/>
      <c r="HN358" s="240"/>
      <c r="HO358" s="240"/>
      <c r="HP358" s="240"/>
      <c r="HQ358" s="240"/>
      <c r="HR358" s="240"/>
      <c r="HS358" s="240"/>
      <c r="HT358" s="240"/>
      <c r="HU358" s="240"/>
      <c r="HV358" s="240"/>
      <c r="HW358" s="240"/>
      <c r="HX358" s="240"/>
      <c r="HY358" s="240"/>
      <c r="HZ358" s="240"/>
      <c r="IA358" s="240"/>
      <c r="IB358" s="240"/>
      <c r="IC358" s="240"/>
      <c r="IE358" s="240"/>
      <c r="IF358" s="240"/>
      <c r="IG358" s="240"/>
      <c r="IH358" s="240"/>
      <c r="II358" s="240"/>
      <c r="IJ358" s="240"/>
      <c r="IK358" s="240"/>
      <c r="IL358" s="240"/>
      <c r="IM358" s="240"/>
      <c r="IN358" s="240"/>
      <c r="IO358" s="240"/>
      <c r="IP358" s="240"/>
      <c r="IQ358" s="240"/>
      <c r="IR358" s="240"/>
      <c r="IS358" s="240"/>
      <c r="IT358" s="240"/>
      <c r="IU358" s="240"/>
      <c r="IV358" s="240"/>
      <c r="IW358" s="240"/>
      <c r="IX358" s="240"/>
      <c r="IY358" s="240"/>
      <c r="JA358" s="240"/>
      <c r="JB358" s="240"/>
      <c r="JC358" s="240"/>
      <c r="JD358" s="240"/>
      <c r="JE358" s="240"/>
      <c r="JF358" s="240"/>
      <c r="JG358" s="240"/>
      <c r="JH358" s="240"/>
      <c r="JI358" s="240"/>
      <c r="JJ358" s="240"/>
      <c r="JK358" s="240"/>
      <c r="JL358" s="240"/>
      <c r="JM358" s="240"/>
      <c r="JN358" s="240"/>
      <c r="JO358" s="240"/>
      <c r="JP358" s="240"/>
      <c r="JQ358" s="240"/>
      <c r="JR358" s="240"/>
      <c r="JS358" s="240"/>
      <c r="JT358" s="240"/>
      <c r="JU358" s="240"/>
      <c r="JV358" s="240"/>
      <c r="JW358" s="240"/>
      <c r="JX358" s="240"/>
      <c r="JY358" s="240"/>
      <c r="JZ358" s="240"/>
      <c r="KA358" s="240"/>
      <c r="KB358" s="240"/>
    </row>
    <row r="359" spans="152:288" x14ac:dyDescent="0.3">
      <c r="EV359" s="241"/>
      <c r="EW359" s="242"/>
      <c r="EX359" s="242"/>
      <c r="EY359" s="242"/>
      <c r="EZ359" s="242"/>
      <c r="FA359" s="242"/>
      <c r="FB359" s="242"/>
      <c r="FC359" s="242"/>
      <c r="FD359" s="242"/>
      <c r="FE359" s="242"/>
      <c r="FF359" s="242"/>
      <c r="FG359" s="242"/>
      <c r="FH359" s="242"/>
      <c r="FI359" s="242"/>
      <c r="FJ359" s="242"/>
      <c r="FK359" s="242"/>
      <c r="FL359" s="242"/>
      <c r="FM359" s="242"/>
      <c r="FN359" s="243"/>
      <c r="FO359" s="242"/>
      <c r="FP359" s="240"/>
      <c r="FR359" s="241"/>
      <c r="FS359" s="242"/>
      <c r="FT359" s="242"/>
      <c r="FU359" s="242"/>
      <c r="FV359" s="242"/>
      <c r="FW359" s="242"/>
      <c r="FX359" s="242"/>
      <c r="FY359" s="242"/>
      <c r="FZ359" s="242"/>
      <c r="GA359" s="242"/>
      <c r="GB359" s="242"/>
      <c r="GC359" s="242"/>
      <c r="GD359" s="242"/>
      <c r="GE359" s="242"/>
      <c r="GF359" s="242"/>
      <c r="GG359" s="242"/>
      <c r="GH359" s="242"/>
      <c r="GI359" s="242"/>
      <c r="GJ359" s="243"/>
      <c r="GK359" s="242"/>
      <c r="GL359" s="240"/>
      <c r="GN359" s="240"/>
      <c r="GO359" s="240"/>
      <c r="GP359" s="240"/>
      <c r="GQ359" s="240"/>
      <c r="GR359" s="240"/>
      <c r="GS359" s="240"/>
      <c r="GT359" s="240"/>
      <c r="GU359" s="240"/>
      <c r="GV359" s="240"/>
      <c r="GW359" s="240"/>
      <c r="GX359" s="240"/>
      <c r="GY359" s="240"/>
      <c r="GZ359" s="240"/>
      <c r="HA359" s="240"/>
      <c r="HB359" s="240"/>
      <c r="HC359" s="240"/>
      <c r="HD359" s="240"/>
      <c r="HE359" s="240"/>
      <c r="HF359" s="240"/>
      <c r="HG359" s="240"/>
      <c r="HH359" s="240"/>
      <c r="HJ359" s="240"/>
      <c r="HK359" s="240"/>
      <c r="HL359" s="240"/>
      <c r="HM359" s="240"/>
      <c r="HN359" s="240"/>
      <c r="HO359" s="240"/>
      <c r="HP359" s="240"/>
      <c r="HQ359" s="240"/>
      <c r="HR359" s="240"/>
      <c r="HS359" s="240"/>
      <c r="HT359" s="240"/>
      <c r="HU359" s="240"/>
      <c r="HV359" s="240"/>
      <c r="HW359" s="240"/>
      <c r="HX359" s="240"/>
      <c r="HY359" s="240"/>
      <c r="HZ359" s="240"/>
      <c r="IA359" s="240"/>
      <c r="IB359" s="240"/>
      <c r="IC359" s="240"/>
      <c r="IE359" s="240"/>
      <c r="IF359" s="240"/>
      <c r="IG359" s="240"/>
      <c r="IH359" s="240"/>
      <c r="II359" s="240"/>
      <c r="IJ359" s="240"/>
      <c r="IK359" s="240"/>
      <c r="IL359" s="240"/>
      <c r="IM359" s="240"/>
      <c r="IN359" s="240"/>
      <c r="IO359" s="240"/>
      <c r="IP359" s="240"/>
      <c r="IQ359" s="240"/>
      <c r="IR359" s="240"/>
      <c r="IS359" s="240"/>
      <c r="IT359" s="240"/>
      <c r="IU359" s="240"/>
      <c r="IV359" s="240"/>
      <c r="IW359" s="240"/>
      <c r="IX359" s="240"/>
      <c r="IY359" s="240"/>
      <c r="JA359" s="240"/>
      <c r="JB359" s="240"/>
      <c r="JC359" s="240"/>
      <c r="JD359" s="240"/>
      <c r="JE359" s="240"/>
      <c r="JF359" s="240"/>
      <c r="JG359" s="240"/>
      <c r="JH359" s="240"/>
      <c r="JI359" s="240"/>
      <c r="JJ359" s="240"/>
      <c r="JK359" s="240"/>
      <c r="JL359" s="240"/>
      <c r="JM359" s="240"/>
      <c r="JN359" s="240"/>
      <c r="JO359" s="240"/>
      <c r="JP359" s="240"/>
      <c r="JQ359" s="240"/>
      <c r="JR359" s="240"/>
      <c r="JS359" s="240"/>
      <c r="JT359" s="240"/>
      <c r="JU359" s="240"/>
      <c r="JV359" s="240"/>
      <c r="JW359" s="240"/>
      <c r="JX359" s="240"/>
      <c r="JY359" s="240"/>
      <c r="JZ359" s="240"/>
      <c r="KA359" s="240"/>
      <c r="KB359" s="240"/>
    </row>
    <row r="360" spans="152:288" x14ac:dyDescent="0.3">
      <c r="EV360" s="241"/>
      <c r="EW360" s="242"/>
      <c r="EX360" s="242"/>
      <c r="EY360" s="242"/>
      <c r="EZ360" s="242"/>
      <c r="FA360" s="242"/>
      <c r="FB360" s="242"/>
      <c r="FC360" s="242"/>
      <c r="FD360" s="242"/>
      <c r="FE360" s="242"/>
      <c r="FF360" s="242"/>
      <c r="FG360" s="242"/>
      <c r="FH360" s="242"/>
      <c r="FI360" s="242"/>
      <c r="FJ360" s="242"/>
      <c r="FK360" s="242"/>
      <c r="FL360" s="242"/>
      <c r="FM360" s="242"/>
      <c r="FN360" s="243"/>
      <c r="FO360" s="242"/>
      <c r="FP360" s="240"/>
      <c r="FR360" s="241"/>
      <c r="FS360" s="242"/>
      <c r="FT360" s="242"/>
      <c r="FU360" s="242"/>
      <c r="FV360" s="242"/>
      <c r="FW360" s="242"/>
      <c r="FX360" s="242"/>
      <c r="FY360" s="242"/>
      <c r="FZ360" s="242"/>
      <c r="GA360" s="242"/>
      <c r="GB360" s="242"/>
      <c r="GC360" s="242"/>
      <c r="GD360" s="242"/>
      <c r="GE360" s="242"/>
      <c r="GF360" s="242"/>
      <c r="GG360" s="242"/>
      <c r="GH360" s="242"/>
      <c r="GI360" s="242"/>
      <c r="GJ360" s="243"/>
      <c r="GK360" s="242"/>
      <c r="GL360" s="240"/>
      <c r="GN360" s="240"/>
      <c r="GO360" s="240"/>
      <c r="GP360" s="240"/>
      <c r="GQ360" s="240"/>
      <c r="GR360" s="240"/>
      <c r="GS360" s="240"/>
      <c r="GT360" s="240"/>
      <c r="GU360" s="240"/>
      <c r="GV360" s="240"/>
      <c r="GW360" s="240"/>
      <c r="GX360" s="240"/>
      <c r="GY360" s="240"/>
      <c r="GZ360" s="240"/>
      <c r="HA360" s="240"/>
      <c r="HB360" s="240"/>
      <c r="HC360" s="240"/>
      <c r="HD360" s="240"/>
      <c r="HE360" s="240"/>
      <c r="HF360" s="240"/>
      <c r="HG360" s="240"/>
      <c r="HH360" s="240"/>
      <c r="HJ360" s="240"/>
      <c r="HK360" s="240"/>
      <c r="HL360" s="240"/>
      <c r="HM360" s="240"/>
      <c r="HN360" s="240"/>
      <c r="HO360" s="240"/>
      <c r="HP360" s="240"/>
      <c r="HQ360" s="240"/>
      <c r="HR360" s="240"/>
      <c r="HS360" s="240"/>
      <c r="HT360" s="240"/>
      <c r="HU360" s="240"/>
      <c r="HV360" s="240"/>
      <c r="HW360" s="240"/>
      <c r="HX360" s="240"/>
      <c r="HY360" s="240"/>
      <c r="HZ360" s="240"/>
      <c r="IA360" s="240"/>
      <c r="IB360" s="240"/>
      <c r="IC360" s="240"/>
      <c r="IE360" s="240"/>
      <c r="IF360" s="240"/>
      <c r="IG360" s="240"/>
      <c r="IH360" s="240"/>
      <c r="II360" s="240"/>
      <c r="IJ360" s="240"/>
      <c r="IK360" s="240"/>
      <c r="IL360" s="240"/>
      <c r="IM360" s="240"/>
      <c r="IN360" s="240"/>
      <c r="IO360" s="240"/>
      <c r="IP360" s="240"/>
      <c r="IQ360" s="240"/>
      <c r="IR360" s="240"/>
      <c r="IS360" s="240"/>
      <c r="IT360" s="240"/>
      <c r="IU360" s="240"/>
      <c r="IV360" s="240"/>
      <c r="IW360" s="240"/>
      <c r="IX360" s="240"/>
      <c r="IY360" s="240"/>
      <c r="JA360" s="240"/>
      <c r="JB360" s="240"/>
      <c r="JC360" s="240"/>
      <c r="JD360" s="240"/>
      <c r="JE360" s="240"/>
      <c r="JF360" s="240"/>
      <c r="JG360" s="240"/>
      <c r="JH360" s="240"/>
      <c r="JI360" s="240"/>
      <c r="JJ360" s="240"/>
      <c r="JK360" s="240"/>
      <c r="JL360" s="240"/>
      <c r="JM360" s="240"/>
      <c r="JN360" s="240"/>
      <c r="JO360" s="240"/>
      <c r="JP360" s="240"/>
      <c r="JQ360" s="240"/>
      <c r="JR360" s="240"/>
      <c r="JS360" s="240"/>
      <c r="JT360" s="240"/>
      <c r="JU360" s="240"/>
      <c r="JV360" s="240"/>
      <c r="JW360" s="240"/>
      <c r="JX360" s="240"/>
      <c r="JY360" s="240"/>
      <c r="JZ360" s="240"/>
      <c r="KA360" s="240"/>
      <c r="KB360" s="240"/>
    </row>
    <row r="361" spans="152:288" x14ac:dyDescent="0.3">
      <c r="EV361" s="241"/>
      <c r="EW361" s="242"/>
      <c r="EX361" s="242"/>
      <c r="EY361" s="242"/>
      <c r="EZ361" s="242"/>
      <c r="FA361" s="242"/>
      <c r="FB361" s="242"/>
      <c r="FC361" s="242"/>
      <c r="FD361" s="242"/>
      <c r="FE361" s="242"/>
      <c r="FF361" s="242"/>
      <c r="FG361" s="242"/>
      <c r="FH361" s="242"/>
      <c r="FI361" s="242"/>
      <c r="FJ361" s="242"/>
      <c r="FK361" s="242"/>
      <c r="FL361" s="242"/>
      <c r="FM361" s="242"/>
      <c r="FN361" s="243"/>
      <c r="FO361" s="242"/>
      <c r="FP361" s="240"/>
      <c r="FR361" s="241"/>
      <c r="FS361" s="242"/>
      <c r="FT361" s="242"/>
      <c r="FU361" s="242"/>
      <c r="FV361" s="242"/>
      <c r="FW361" s="242"/>
      <c r="FX361" s="242"/>
      <c r="FY361" s="242"/>
      <c r="FZ361" s="242"/>
      <c r="GA361" s="242"/>
      <c r="GB361" s="242"/>
      <c r="GC361" s="242"/>
      <c r="GD361" s="242"/>
      <c r="GE361" s="242"/>
      <c r="GF361" s="242"/>
      <c r="GG361" s="242"/>
      <c r="GH361" s="242"/>
      <c r="GI361" s="242"/>
      <c r="GJ361" s="243"/>
      <c r="GK361" s="242"/>
      <c r="GL361" s="240"/>
      <c r="GN361" s="240"/>
      <c r="GO361" s="240"/>
      <c r="GP361" s="240"/>
      <c r="GQ361" s="240"/>
      <c r="GR361" s="240"/>
      <c r="GS361" s="240"/>
      <c r="GT361" s="240"/>
      <c r="GU361" s="240"/>
      <c r="GV361" s="240"/>
      <c r="GW361" s="240"/>
      <c r="GX361" s="240"/>
      <c r="GY361" s="240"/>
      <c r="GZ361" s="240"/>
      <c r="HA361" s="240"/>
      <c r="HB361" s="240"/>
      <c r="HC361" s="240"/>
      <c r="HD361" s="240"/>
      <c r="HE361" s="240"/>
      <c r="HF361" s="240"/>
      <c r="HG361" s="240"/>
      <c r="HH361" s="240"/>
      <c r="HJ361" s="240"/>
      <c r="HK361" s="240"/>
      <c r="HL361" s="240"/>
      <c r="HM361" s="240"/>
      <c r="HN361" s="240"/>
      <c r="HO361" s="240"/>
      <c r="HP361" s="240"/>
      <c r="HQ361" s="240"/>
      <c r="HR361" s="240"/>
      <c r="HS361" s="240"/>
      <c r="HT361" s="240"/>
      <c r="HU361" s="240"/>
      <c r="HV361" s="240"/>
      <c r="HW361" s="240"/>
      <c r="HX361" s="240"/>
      <c r="HY361" s="240"/>
      <c r="HZ361" s="240"/>
      <c r="IA361" s="240"/>
      <c r="IB361" s="240"/>
      <c r="IC361" s="240"/>
      <c r="IE361" s="240"/>
      <c r="IF361" s="240"/>
      <c r="IG361" s="240"/>
      <c r="IH361" s="240"/>
      <c r="II361" s="240"/>
      <c r="IJ361" s="240"/>
      <c r="IK361" s="240"/>
      <c r="IL361" s="240"/>
      <c r="IM361" s="240"/>
      <c r="IN361" s="240"/>
      <c r="IO361" s="240"/>
      <c r="IP361" s="240"/>
      <c r="IQ361" s="240"/>
      <c r="IR361" s="240"/>
      <c r="IS361" s="240"/>
      <c r="IT361" s="240"/>
      <c r="IU361" s="240"/>
      <c r="IV361" s="240"/>
      <c r="IW361" s="240"/>
      <c r="IX361" s="240"/>
      <c r="IY361" s="240"/>
      <c r="JA361" s="240"/>
      <c r="JB361" s="240"/>
      <c r="JC361" s="240"/>
      <c r="JD361" s="240"/>
      <c r="JE361" s="240"/>
      <c r="JF361" s="240"/>
      <c r="JG361" s="240"/>
      <c r="JH361" s="240"/>
      <c r="JI361" s="240"/>
      <c r="JJ361" s="240"/>
      <c r="JK361" s="240"/>
      <c r="JL361" s="240"/>
      <c r="JM361" s="240"/>
      <c r="JN361" s="240"/>
      <c r="JO361" s="240"/>
      <c r="JP361" s="240"/>
      <c r="JQ361" s="240"/>
      <c r="JR361" s="240"/>
      <c r="JS361" s="240"/>
      <c r="JT361" s="240"/>
      <c r="JU361" s="240"/>
      <c r="JV361" s="240"/>
      <c r="JW361" s="240"/>
      <c r="JX361" s="240"/>
      <c r="JY361" s="240"/>
      <c r="JZ361" s="240"/>
      <c r="KA361" s="240"/>
      <c r="KB361" s="240"/>
    </row>
    <row r="362" spans="152:288" x14ac:dyDescent="0.3">
      <c r="EV362" s="241"/>
      <c r="EW362" s="242"/>
      <c r="EX362" s="242"/>
      <c r="EY362" s="242"/>
      <c r="EZ362" s="242"/>
      <c r="FA362" s="242"/>
      <c r="FB362" s="242"/>
      <c r="FC362" s="242"/>
      <c r="FD362" s="242"/>
      <c r="FE362" s="242"/>
      <c r="FF362" s="242"/>
      <c r="FG362" s="242"/>
      <c r="FH362" s="242"/>
      <c r="FI362" s="242"/>
      <c r="FJ362" s="242"/>
      <c r="FK362" s="242"/>
      <c r="FL362" s="242"/>
      <c r="FM362" s="242"/>
      <c r="FN362" s="243"/>
      <c r="FO362" s="242"/>
      <c r="FP362" s="240"/>
      <c r="FR362" s="241"/>
      <c r="FS362" s="242"/>
      <c r="FT362" s="242"/>
      <c r="FU362" s="242"/>
      <c r="FV362" s="242"/>
      <c r="FW362" s="242"/>
      <c r="FX362" s="242"/>
      <c r="FY362" s="242"/>
      <c r="FZ362" s="242"/>
      <c r="GA362" s="242"/>
      <c r="GB362" s="242"/>
      <c r="GC362" s="242"/>
      <c r="GD362" s="242"/>
      <c r="GE362" s="242"/>
      <c r="GF362" s="242"/>
      <c r="GG362" s="242"/>
      <c r="GH362" s="242"/>
      <c r="GI362" s="242"/>
      <c r="GJ362" s="243"/>
      <c r="GK362" s="242"/>
      <c r="GL362" s="240"/>
      <c r="GN362" s="240"/>
      <c r="GO362" s="240"/>
      <c r="GP362" s="240"/>
      <c r="GQ362" s="240"/>
      <c r="GR362" s="240"/>
      <c r="GS362" s="240"/>
      <c r="GT362" s="240"/>
      <c r="GU362" s="240"/>
      <c r="GV362" s="240"/>
      <c r="GW362" s="240"/>
      <c r="GX362" s="240"/>
      <c r="GY362" s="240"/>
      <c r="GZ362" s="240"/>
      <c r="HA362" s="240"/>
      <c r="HB362" s="240"/>
      <c r="HC362" s="240"/>
      <c r="HD362" s="240"/>
      <c r="HE362" s="240"/>
      <c r="HF362" s="240"/>
      <c r="HG362" s="240"/>
      <c r="HH362" s="240"/>
      <c r="HJ362" s="240"/>
      <c r="HK362" s="240"/>
      <c r="HL362" s="240"/>
      <c r="HM362" s="240"/>
      <c r="HN362" s="240"/>
      <c r="HO362" s="240"/>
      <c r="HP362" s="240"/>
      <c r="HQ362" s="240"/>
      <c r="HR362" s="240"/>
      <c r="HS362" s="240"/>
      <c r="HT362" s="240"/>
      <c r="HU362" s="240"/>
      <c r="HV362" s="240"/>
      <c r="HW362" s="240"/>
      <c r="HX362" s="240"/>
      <c r="HY362" s="240"/>
      <c r="HZ362" s="240"/>
      <c r="IA362" s="240"/>
      <c r="IB362" s="240"/>
      <c r="IC362" s="240"/>
      <c r="IE362" s="240"/>
      <c r="IF362" s="240"/>
      <c r="IG362" s="240"/>
      <c r="IH362" s="240"/>
      <c r="II362" s="240"/>
      <c r="IJ362" s="240"/>
      <c r="IK362" s="240"/>
      <c r="IL362" s="240"/>
      <c r="IM362" s="240"/>
      <c r="IN362" s="240"/>
      <c r="IO362" s="240"/>
      <c r="IP362" s="240"/>
      <c r="IQ362" s="240"/>
      <c r="IR362" s="240"/>
      <c r="IS362" s="240"/>
      <c r="IT362" s="240"/>
      <c r="IU362" s="240"/>
      <c r="IV362" s="240"/>
      <c r="IW362" s="240"/>
      <c r="IX362" s="240"/>
      <c r="IY362" s="240"/>
      <c r="JA362" s="240"/>
      <c r="JB362" s="240"/>
      <c r="JC362" s="240"/>
      <c r="JD362" s="240"/>
      <c r="JE362" s="240"/>
      <c r="JF362" s="240"/>
      <c r="JG362" s="240"/>
      <c r="JH362" s="240"/>
      <c r="JI362" s="240"/>
      <c r="JJ362" s="240"/>
      <c r="JK362" s="240"/>
      <c r="JL362" s="240"/>
      <c r="JM362" s="240"/>
      <c r="JN362" s="240"/>
      <c r="JO362" s="240"/>
      <c r="JP362" s="240"/>
      <c r="JQ362" s="240"/>
      <c r="JR362" s="240"/>
      <c r="JS362" s="240"/>
      <c r="JT362" s="240"/>
      <c r="JU362" s="240"/>
      <c r="JV362" s="240"/>
      <c r="JW362" s="240"/>
      <c r="JX362" s="240"/>
      <c r="JY362" s="240"/>
      <c r="JZ362" s="240"/>
      <c r="KA362" s="240"/>
      <c r="KB362" s="240"/>
    </row>
    <row r="363" spans="152:288" x14ac:dyDescent="0.3">
      <c r="EV363" s="241"/>
      <c r="EW363" s="242"/>
      <c r="EX363" s="242"/>
      <c r="EY363" s="242"/>
      <c r="EZ363" s="242"/>
      <c r="FA363" s="242"/>
      <c r="FB363" s="242"/>
      <c r="FC363" s="242"/>
      <c r="FD363" s="242"/>
      <c r="FE363" s="242"/>
      <c r="FF363" s="242"/>
      <c r="FG363" s="242"/>
      <c r="FH363" s="242"/>
      <c r="FI363" s="242"/>
      <c r="FJ363" s="242"/>
      <c r="FK363" s="242"/>
      <c r="FL363" s="242"/>
      <c r="FM363" s="242"/>
      <c r="FN363" s="243"/>
      <c r="FO363" s="242"/>
      <c r="FP363" s="240"/>
      <c r="FR363" s="241"/>
      <c r="FS363" s="242"/>
      <c r="FT363" s="242"/>
      <c r="FU363" s="242"/>
      <c r="FV363" s="242"/>
      <c r="FW363" s="242"/>
      <c r="FX363" s="242"/>
      <c r="FY363" s="242"/>
      <c r="FZ363" s="242"/>
      <c r="GA363" s="242"/>
      <c r="GB363" s="242"/>
      <c r="GC363" s="242"/>
      <c r="GD363" s="242"/>
      <c r="GE363" s="242"/>
      <c r="GF363" s="242"/>
      <c r="GG363" s="242"/>
      <c r="GH363" s="242"/>
      <c r="GI363" s="242"/>
      <c r="GJ363" s="243"/>
      <c r="GK363" s="242"/>
      <c r="GL363" s="240"/>
      <c r="GN363" s="240"/>
      <c r="GO363" s="240"/>
      <c r="GP363" s="240"/>
      <c r="GQ363" s="240"/>
      <c r="GR363" s="240"/>
      <c r="GS363" s="240"/>
      <c r="GT363" s="240"/>
      <c r="GU363" s="240"/>
      <c r="GV363" s="240"/>
      <c r="GW363" s="240"/>
      <c r="GX363" s="240"/>
      <c r="GY363" s="240"/>
      <c r="GZ363" s="240"/>
      <c r="HA363" s="240"/>
      <c r="HB363" s="240"/>
      <c r="HC363" s="240"/>
      <c r="HD363" s="240"/>
      <c r="HE363" s="240"/>
      <c r="HF363" s="240"/>
      <c r="HG363" s="240"/>
      <c r="HH363" s="240"/>
      <c r="HJ363" s="240"/>
      <c r="HK363" s="240"/>
      <c r="HL363" s="240"/>
      <c r="HM363" s="240"/>
      <c r="HN363" s="240"/>
      <c r="HO363" s="240"/>
      <c r="HP363" s="240"/>
      <c r="HQ363" s="240"/>
      <c r="HR363" s="240"/>
      <c r="HS363" s="240"/>
      <c r="HT363" s="240"/>
      <c r="HU363" s="240"/>
      <c r="HV363" s="240"/>
      <c r="HW363" s="240"/>
      <c r="HX363" s="240"/>
      <c r="HY363" s="240"/>
      <c r="HZ363" s="240"/>
      <c r="IA363" s="240"/>
      <c r="IB363" s="240"/>
      <c r="IC363" s="240"/>
      <c r="IE363" s="240"/>
      <c r="IF363" s="240"/>
      <c r="IG363" s="240"/>
      <c r="IH363" s="240"/>
      <c r="II363" s="240"/>
      <c r="IJ363" s="240"/>
      <c r="IK363" s="240"/>
      <c r="IL363" s="240"/>
      <c r="IM363" s="240"/>
      <c r="IN363" s="240"/>
      <c r="IO363" s="240"/>
      <c r="IP363" s="240"/>
      <c r="IQ363" s="240"/>
      <c r="IR363" s="240"/>
      <c r="IS363" s="240"/>
      <c r="IT363" s="240"/>
      <c r="IU363" s="240"/>
      <c r="IV363" s="240"/>
      <c r="IW363" s="240"/>
      <c r="IX363" s="240"/>
      <c r="IY363" s="240"/>
      <c r="JA363" s="240"/>
      <c r="JB363" s="240"/>
      <c r="JC363" s="240"/>
      <c r="JD363" s="240"/>
      <c r="JE363" s="240"/>
      <c r="JF363" s="240"/>
      <c r="JG363" s="240"/>
      <c r="JH363" s="240"/>
      <c r="JI363" s="240"/>
      <c r="JJ363" s="240"/>
      <c r="JK363" s="240"/>
      <c r="JL363" s="240"/>
      <c r="JM363" s="240"/>
      <c r="JN363" s="240"/>
      <c r="JO363" s="240"/>
      <c r="JP363" s="240"/>
      <c r="JQ363" s="240"/>
      <c r="JR363" s="240"/>
      <c r="JS363" s="240"/>
      <c r="JT363" s="240"/>
      <c r="JU363" s="240"/>
      <c r="JV363" s="240"/>
      <c r="JW363" s="240"/>
      <c r="JX363" s="240"/>
      <c r="JY363" s="240"/>
      <c r="JZ363" s="240"/>
      <c r="KA363" s="240"/>
      <c r="KB363" s="240"/>
    </row>
    <row r="364" spans="152:288" x14ac:dyDescent="0.3">
      <c r="EV364" s="241"/>
      <c r="EW364" s="242"/>
      <c r="EX364" s="242"/>
      <c r="EY364" s="242"/>
      <c r="EZ364" s="242"/>
      <c r="FA364" s="242"/>
      <c r="FB364" s="242"/>
      <c r="FC364" s="242"/>
      <c r="FD364" s="242"/>
      <c r="FE364" s="242"/>
      <c r="FF364" s="242"/>
      <c r="FG364" s="242"/>
      <c r="FH364" s="242"/>
      <c r="FI364" s="242"/>
      <c r="FJ364" s="242"/>
      <c r="FK364" s="242"/>
      <c r="FL364" s="242"/>
      <c r="FM364" s="242"/>
      <c r="FN364" s="243"/>
      <c r="FO364" s="242"/>
      <c r="FP364" s="240"/>
      <c r="FR364" s="241"/>
      <c r="FS364" s="242"/>
      <c r="FT364" s="242"/>
      <c r="FU364" s="242"/>
      <c r="FV364" s="242"/>
      <c r="FW364" s="242"/>
      <c r="FX364" s="242"/>
      <c r="FY364" s="242"/>
      <c r="FZ364" s="242"/>
      <c r="GA364" s="242"/>
      <c r="GB364" s="242"/>
      <c r="GC364" s="242"/>
      <c r="GD364" s="242"/>
      <c r="GE364" s="242"/>
      <c r="GF364" s="242"/>
      <c r="GG364" s="242"/>
      <c r="GH364" s="242"/>
      <c r="GI364" s="242"/>
      <c r="GJ364" s="243"/>
      <c r="GK364" s="242"/>
      <c r="GL364" s="240"/>
      <c r="GN364" s="240"/>
      <c r="GO364" s="240"/>
      <c r="GP364" s="240"/>
      <c r="GQ364" s="240"/>
      <c r="GR364" s="240"/>
      <c r="GS364" s="240"/>
      <c r="GT364" s="240"/>
      <c r="GU364" s="240"/>
      <c r="GV364" s="240"/>
      <c r="GW364" s="240"/>
      <c r="GX364" s="240"/>
      <c r="GY364" s="240"/>
      <c r="GZ364" s="240"/>
      <c r="HA364" s="240"/>
      <c r="HB364" s="240"/>
      <c r="HC364" s="240"/>
      <c r="HD364" s="240"/>
      <c r="HE364" s="240"/>
      <c r="HF364" s="240"/>
      <c r="HG364" s="240"/>
      <c r="HH364" s="240"/>
      <c r="HJ364" s="240"/>
      <c r="HK364" s="240"/>
      <c r="HL364" s="240"/>
      <c r="HM364" s="240"/>
      <c r="HN364" s="240"/>
      <c r="HO364" s="240"/>
      <c r="HP364" s="240"/>
      <c r="HQ364" s="240"/>
      <c r="HR364" s="240"/>
      <c r="HS364" s="240"/>
      <c r="HT364" s="240"/>
      <c r="HU364" s="240"/>
      <c r="HV364" s="240"/>
      <c r="HW364" s="240"/>
      <c r="HX364" s="240"/>
      <c r="HY364" s="240"/>
      <c r="HZ364" s="240"/>
      <c r="IA364" s="240"/>
      <c r="IB364" s="240"/>
      <c r="IC364" s="240"/>
      <c r="IE364" s="240"/>
      <c r="IF364" s="240"/>
      <c r="IG364" s="240"/>
      <c r="IH364" s="240"/>
      <c r="II364" s="240"/>
      <c r="IJ364" s="240"/>
      <c r="IK364" s="240"/>
      <c r="IL364" s="240"/>
      <c r="IM364" s="240"/>
      <c r="IN364" s="240"/>
      <c r="IO364" s="240"/>
      <c r="IP364" s="240"/>
      <c r="IQ364" s="240"/>
      <c r="IR364" s="240"/>
      <c r="IS364" s="240"/>
      <c r="IT364" s="240"/>
      <c r="IU364" s="240"/>
      <c r="IV364" s="240"/>
      <c r="IW364" s="240"/>
      <c r="IX364" s="240"/>
      <c r="IY364" s="240"/>
      <c r="JA364" s="240"/>
      <c r="JB364" s="240"/>
      <c r="JC364" s="240"/>
      <c r="JD364" s="240"/>
      <c r="JE364" s="240"/>
      <c r="JF364" s="240"/>
      <c r="JG364" s="240"/>
      <c r="JH364" s="240"/>
      <c r="JI364" s="240"/>
      <c r="JJ364" s="240"/>
      <c r="JK364" s="240"/>
      <c r="JL364" s="240"/>
      <c r="JM364" s="240"/>
      <c r="JN364" s="240"/>
      <c r="JO364" s="240"/>
      <c r="JP364" s="240"/>
      <c r="JQ364" s="240"/>
      <c r="JR364" s="240"/>
      <c r="JS364" s="240"/>
      <c r="JT364" s="240"/>
      <c r="JU364" s="240"/>
      <c r="JV364" s="240"/>
      <c r="JW364" s="240"/>
      <c r="JX364" s="240"/>
      <c r="JY364" s="240"/>
      <c r="JZ364" s="240"/>
      <c r="KA364" s="240"/>
      <c r="KB364" s="240"/>
    </row>
    <row r="365" spans="152:288" x14ac:dyDescent="0.3">
      <c r="EV365" s="241"/>
      <c r="EW365" s="242"/>
      <c r="EX365" s="242"/>
      <c r="EY365" s="242"/>
      <c r="EZ365" s="242"/>
      <c r="FA365" s="242"/>
      <c r="FB365" s="242"/>
      <c r="FC365" s="242"/>
      <c r="FD365" s="242"/>
      <c r="FE365" s="242"/>
      <c r="FF365" s="242"/>
      <c r="FG365" s="242"/>
      <c r="FH365" s="242"/>
      <c r="FI365" s="242"/>
      <c r="FJ365" s="242"/>
      <c r="FK365" s="242"/>
      <c r="FL365" s="242"/>
      <c r="FM365" s="242"/>
      <c r="FN365" s="243"/>
      <c r="FO365" s="242"/>
      <c r="FP365" s="240"/>
      <c r="FR365" s="241"/>
      <c r="FS365" s="242"/>
      <c r="FT365" s="242"/>
      <c r="FU365" s="242"/>
      <c r="FV365" s="242"/>
      <c r="FW365" s="242"/>
      <c r="FX365" s="242"/>
      <c r="FY365" s="242"/>
      <c r="FZ365" s="242"/>
      <c r="GA365" s="242"/>
      <c r="GB365" s="242"/>
      <c r="GC365" s="242"/>
      <c r="GD365" s="242"/>
      <c r="GE365" s="242"/>
      <c r="GF365" s="242"/>
      <c r="GG365" s="242"/>
      <c r="GH365" s="242"/>
      <c r="GI365" s="242"/>
      <c r="GJ365" s="243"/>
      <c r="GK365" s="242"/>
      <c r="GL365" s="240"/>
      <c r="GN365" s="240"/>
      <c r="GO365" s="240"/>
      <c r="GP365" s="240"/>
      <c r="GQ365" s="240"/>
      <c r="GR365" s="240"/>
      <c r="GS365" s="240"/>
      <c r="GT365" s="240"/>
      <c r="GU365" s="240"/>
      <c r="GV365" s="240"/>
      <c r="GW365" s="240"/>
      <c r="GX365" s="240"/>
      <c r="GY365" s="240"/>
      <c r="GZ365" s="240"/>
      <c r="HA365" s="240"/>
      <c r="HB365" s="240"/>
      <c r="HC365" s="240"/>
      <c r="HD365" s="240"/>
      <c r="HE365" s="240"/>
      <c r="HF365" s="240"/>
      <c r="HG365" s="240"/>
      <c r="HH365" s="240"/>
      <c r="HJ365" s="240"/>
      <c r="HK365" s="240"/>
      <c r="HL365" s="240"/>
      <c r="HM365" s="240"/>
      <c r="HN365" s="240"/>
      <c r="HO365" s="240"/>
      <c r="HP365" s="240"/>
      <c r="HQ365" s="240"/>
      <c r="HR365" s="240"/>
      <c r="HS365" s="240"/>
      <c r="HT365" s="240"/>
      <c r="HU365" s="240"/>
      <c r="HV365" s="240"/>
      <c r="HW365" s="240"/>
      <c r="HX365" s="240"/>
      <c r="HY365" s="240"/>
      <c r="HZ365" s="240"/>
      <c r="IA365" s="240"/>
      <c r="IB365" s="240"/>
      <c r="IC365" s="240"/>
      <c r="IE365" s="240"/>
      <c r="IF365" s="240"/>
      <c r="IG365" s="240"/>
      <c r="IH365" s="240"/>
      <c r="II365" s="240"/>
      <c r="IJ365" s="240"/>
      <c r="IK365" s="240"/>
      <c r="IL365" s="240"/>
      <c r="IM365" s="240"/>
      <c r="IN365" s="240"/>
      <c r="IO365" s="240"/>
      <c r="IP365" s="240"/>
      <c r="IQ365" s="240"/>
      <c r="IR365" s="240"/>
      <c r="IS365" s="240"/>
      <c r="IT365" s="240"/>
      <c r="IU365" s="240"/>
      <c r="IV365" s="240"/>
      <c r="IW365" s="240"/>
      <c r="IX365" s="240"/>
      <c r="IY365" s="240"/>
      <c r="JA365" s="240"/>
      <c r="JB365" s="240"/>
      <c r="JC365" s="240"/>
      <c r="JD365" s="240"/>
      <c r="JE365" s="240"/>
      <c r="JF365" s="240"/>
      <c r="JG365" s="240"/>
      <c r="JH365" s="240"/>
      <c r="JI365" s="240"/>
      <c r="JJ365" s="240"/>
      <c r="JK365" s="240"/>
      <c r="JL365" s="240"/>
      <c r="JM365" s="240"/>
      <c r="JN365" s="240"/>
      <c r="JO365" s="240"/>
      <c r="JP365" s="240"/>
      <c r="JQ365" s="240"/>
      <c r="JR365" s="240"/>
      <c r="JS365" s="240"/>
      <c r="JT365" s="240"/>
      <c r="JU365" s="240"/>
      <c r="JV365" s="240"/>
      <c r="JW365" s="240"/>
      <c r="JX365" s="240"/>
      <c r="JY365" s="240"/>
      <c r="JZ365" s="240"/>
      <c r="KA365" s="240"/>
      <c r="KB365" s="240"/>
    </row>
    <row r="366" spans="152:288" x14ac:dyDescent="0.3">
      <c r="EV366" s="241"/>
      <c r="EW366" s="242"/>
      <c r="EX366" s="242"/>
      <c r="EY366" s="242"/>
      <c r="EZ366" s="242"/>
      <c r="FA366" s="242"/>
      <c r="FB366" s="242"/>
      <c r="FC366" s="242"/>
      <c r="FD366" s="242"/>
      <c r="FE366" s="242"/>
      <c r="FF366" s="242"/>
      <c r="FG366" s="242"/>
      <c r="FH366" s="242"/>
      <c r="FI366" s="242"/>
      <c r="FJ366" s="242"/>
      <c r="FK366" s="242"/>
      <c r="FL366" s="242"/>
      <c r="FM366" s="242"/>
      <c r="FN366" s="243"/>
      <c r="FO366" s="242"/>
      <c r="FP366" s="240"/>
      <c r="FR366" s="241"/>
      <c r="FS366" s="242"/>
      <c r="FT366" s="242"/>
      <c r="FU366" s="242"/>
      <c r="FV366" s="242"/>
      <c r="FW366" s="242"/>
      <c r="FX366" s="242"/>
      <c r="FY366" s="242"/>
      <c r="FZ366" s="242"/>
      <c r="GA366" s="242"/>
      <c r="GB366" s="242"/>
      <c r="GC366" s="242"/>
      <c r="GD366" s="242"/>
      <c r="GE366" s="242"/>
      <c r="GF366" s="242"/>
      <c r="GG366" s="242"/>
      <c r="GH366" s="242"/>
      <c r="GI366" s="242"/>
      <c r="GJ366" s="243"/>
      <c r="GK366" s="242"/>
      <c r="GL366" s="240"/>
      <c r="GN366" s="240"/>
      <c r="GO366" s="240"/>
      <c r="GP366" s="240"/>
      <c r="GQ366" s="240"/>
      <c r="GR366" s="240"/>
      <c r="GS366" s="240"/>
      <c r="GT366" s="240"/>
      <c r="GU366" s="240"/>
      <c r="GV366" s="240"/>
      <c r="GW366" s="240"/>
      <c r="GX366" s="240"/>
      <c r="GY366" s="240"/>
      <c r="GZ366" s="240"/>
      <c r="HA366" s="240"/>
      <c r="HB366" s="240"/>
      <c r="HC366" s="240"/>
      <c r="HD366" s="240"/>
      <c r="HE366" s="240"/>
      <c r="HF366" s="240"/>
      <c r="HG366" s="240"/>
      <c r="HH366" s="240"/>
      <c r="HJ366" s="240"/>
      <c r="HK366" s="240"/>
      <c r="HL366" s="240"/>
      <c r="HM366" s="240"/>
      <c r="HN366" s="240"/>
      <c r="HO366" s="240"/>
      <c r="HP366" s="240"/>
      <c r="HQ366" s="240"/>
      <c r="HR366" s="240"/>
      <c r="HS366" s="240"/>
      <c r="HT366" s="240"/>
      <c r="HU366" s="240"/>
      <c r="HV366" s="240"/>
      <c r="HW366" s="240"/>
      <c r="HX366" s="240"/>
      <c r="HY366" s="240"/>
      <c r="HZ366" s="240"/>
      <c r="IA366" s="240"/>
      <c r="IB366" s="240"/>
      <c r="IC366" s="240"/>
      <c r="IE366" s="240"/>
      <c r="IF366" s="240"/>
      <c r="IG366" s="240"/>
      <c r="IH366" s="240"/>
      <c r="II366" s="240"/>
      <c r="IJ366" s="240"/>
      <c r="IK366" s="240"/>
      <c r="IL366" s="240"/>
      <c r="IM366" s="240"/>
      <c r="IN366" s="240"/>
      <c r="IO366" s="240"/>
      <c r="IP366" s="240"/>
      <c r="IQ366" s="240"/>
      <c r="IR366" s="240"/>
      <c r="IS366" s="240"/>
      <c r="IT366" s="240"/>
      <c r="IU366" s="240"/>
      <c r="IV366" s="240"/>
      <c r="IW366" s="240"/>
      <c r="IX366" s="240"/>
      <c r="IY366" s="240"/>
      <c r="JA366" s="240"/>
      <c r="JB366" s="240"/>
      <c r="JC366" s="240"/>
      <c r="JD366" s="240"/>
      <c r="JE366" s="240"/>
      <c r="JF366" s="240"/>
      <c r="JG366" s="240"/>
      <c r="JH366" s="240"/>
      <c r="JI366" s="240"/>
      <c r="JJ366" s="240"/>
      <c r="JK366" s="240"/>
      <c r="JL366" s="240"/>
      <c r="JM366" s="240"/>
      <c r="JN366" s="240"/>
      <c r="JO366" s="240"/>
      <c r="JP366" s="240"/>
      <c r="JQ366" s="240"/>
      <c r="JR366" s="240"/>
      <c r="JS366" s="240"/>
      <c r="JT366" s="240"/>
      <c r="JU366" s="240"/>
      <c r="JV366" s="240"/>
      <c r="JW366" s="240"/>
      <c r="JX366" s="240"/>
      <c r="JY366" s="240"/>
      <c r="JZ366" s="240"/>
      <c r="KA366" s="240"/>
      <c r="KB366" s="240"/>
    </row>
    <row r="367" spans="152:288" x14ac:dyDescent="0.3">
      <c r="EV367" s="241"/>
      <c r="EW367" s="242"/>
      <c r="EX367" s="242"/>
      <c r="EY367" s="242"/>
      <c r="EZ367" s="242"/>
      <c r="FA367" s="242"/>
      <c r="FB367" s="242"/>
      <c r="FC367" s="242"/>
      <c r="FD367" s="242"/>
      <c r="FE367" s="242"/>
      <c r="FF367" s="242"/>
      <c r="FG367" s="242"/>
      <c r="FH367" s="242"/>
      <c r="FI367" s="242"/>
      <c r="FJ367" s="242"/>
      <c r="FK367" s="242"/>
      <c r="FL367" s="242"/>
      <c r="FM367" s="242"/>
      <c r="FN367" s="243"/>
      <c r="FO367" s="242"/>
      <c r="FP367" s="240"/>
      <c r="FR367" s="241"/>
      <c r="FS367" s="242"/>
      <c r="FT367" s="242"/>
      <c r="FU367" s="242"/>
      <c r="FV367" s="242"/>
      <c r="FW367" s="242"/>
      <c r="FX367" s="242"/>
      <c r="FY367" s="242"/>
      <c r="FZ367" s="242"/>
      <c r="GA367" s="242"/>
      <c r="GB367" s="242"/>
      <c r="GC367" s="242"/>
      <c r="GD367" s="242"/>
      <c r="GE367" s="242"/>
      <c r="GF367" s="242"/>
      <c r="GG367" s="242"/>
      <c r="GH367" s="242"/>
      <c r="GI367" s="242"/>
      <c r="GJ367" s="243"/>
      <c r="GK367" s="242"/>
      <c r="GL367" s="240"/>
      <c r="GN367" s="240"/>
      <c r="GO367" s="240"/>
      <c r="GP367" s="240"/>
      <c r="GQ367" s="240"/>
      <c r="GR367" s="240"/>
      <c r="GS367" s="240"/>
      <c r="GT367" s="240"/>
      <c r="GU367" s="240"/>
      <c r="GV367" s="240"/>
      <c r="GW367" s="240"/>
      <c r="GX367" s="240"/>
      <c r="GY367" s="240"/>
      <c r="GZ367" s="240"/>
      <c r="HA367" s="240"/>
      <c r="HB367" s="240"/>
      <c r="HC367" s="240"/>
      <c r="HD367" s="240"/>
      <c r="HE367" s="240"/>
      <c r="HF367" s="240"/>
      <c r="HG367" s="240"/>
      <c r="HH367" s="240"/>
      <c r="HJ367" s="240"/>
      <c r="HK367" s="240"/>
      <c r="HL367" s="240"/>
      <c r="HM367" s="240"/>
      <c r="HN367" s="240"/>
      <c r="HO367" s="240"/>
      <c r="HP367" s="240"/>
      <c r="HQ367" s="240"/>
      <c r="HR367" s="240"/>
      <c r="HS367" s="240"/>
      <c r="HT367" s="240"/>
      <c r="HU367" s="240"/>
      <c r="HV367" s="240"/>
      <c r="HW367" s="240"/>
      <c r="HX367" s="240"/>
      <c r="HY367" s="240"/>
      <c r="HZ367" s="240"/>
      <c r="IA367" s="240"/>
      <c r="IB367" s="240"/>
      <c r="IC367" s="240"/>
      <c r="IE367" s="240"/>
      <c r="IF367" s="240"/>
      <c r="IG367" s="240"/>
      <c r="IH367" s="240"/>
      <c r="II367" s="240"/>
      <c r="IJ367" s="240"/>
      <c r="IK367" s="240"/>
      <c r="IL367" s="240"/>
      <c r="IM367" s="240"/>
      <c r="IN367" s="240"/>
      <c r="IO367" s="240"/>
      <c r="IP367" s="240"/>
      <c r="IQ367" s="240"/>
      <c r="IR367" s="240"/>
      <c r="IS367" s="240"/>
      <c r="IT367" s="240"/>
      <c r="IU367" s="240"/>
      <c r="IV367" s="240"/>
      <c r="IW367" s="240"/>
      <c r="IX367" s="240"/>
      <c r="IY367" s="240"/>
      <c r="JA367" s="240"/>
      <c r="JB367" s="240"/>
      <c r="JC367" s="240"/>
      <c r="JD367" s="240"/>
      <c r="JE367" s="240"/>
      <c r="JF367" s="240"/>
      <c r="JG367" s="240"/>
      <c r="JH367" s="240"/>
      <c r="JI367" s="240"/>
      <c r="JJ367" s="240"/>
      <c r="JK367" s="240"/>
      <c r="JL367" s="240"/>
      <c r="JM367" s="240"/>
      <c r="JN367" s="240"/>
      <c r="JO367" s="240"/>
      <c r="JP367" s="240"/>
      <c r="JQ367" s="240"/>
      <c r="JR367" s="240"/>
      <c r="JS367" s="240"/>
      <c r="JT367" s="240"/>
      <c r="JU367" s="240"/>
      <c r="JV367" s="240"/>
      <c r="JW367" s="240"/>
      <c r="JX367" s="240"/>
      <c r="JY367" s="240"/>
      <c r="JZ367" s="240"/>
      <c r="KA367" s="240"/>
      <c r="KB367" s="240"/>
    </row>
    <row r="368" spans="152:288" x14ac:dyDescent="0.3">
      <c r="EV368" s="241"/>
      <c r="EW368" s="242"/>
      <c r="EX368" s="242"/>
      <c r="EY368" s="242"/>
      <c r="EZ368" s="242"/>
      <c r="FA368" s="242"/>
      <c r="FB368" s="242"/>
      <c r="FC368" s="242"/>
      <c r="FD368" s="242"/>
      <c r="FE368" s="242"/>
      <c r="FF368" s="242"/>
      <c r="FG368" s="242"/>
      <c r="FH368" s="242"/>
      <c r="FI368" s="242"/>
      <c r="FJ368" s="242"/>
      <c r="FK368" s="242"/>
      <c r="FL368" s="242"/>
      <c r="FM368" s="242"/>
      <c r="FN368" s="243"/>
      <c r="FO368" s="242"/>
      <c r="FP368" s="240"/>
      <c r="FR368" s="241"/>
      <c r="FS368" s="242"/>
      <c r="FT368" s="242"/>
      <c r="FU368" s="242"/>
      <c r="FV368" s="242"/>
      <c r="FW368" s="242"/>
      <c r="FX368" s="242"/>
      <c r="FY368" s="242"/>
      <c r="FZ368" s="242"/>
      <c r="GA368" s="242"/>
      <c r="GB368" s="242"/>
      <c r="GC368" s="242"/>
      <c r="GD368" s="242"/>
      <c r="GE368" s="242"/>
      <c r="GF368" s="242"/>
      <c r="GG368" s="242"/>
      <c r="GH368" s="242"/>
      <c r="GI368" s="242"/>
      <c r="GJ368" s="243"/>
      <c r="GK368" s="242"/>
      <c r="GL368" s="240"/>
      <c r="GN368" s="240"/>
      <c r="GO368" s="240"/>
      <c r="GP368" s="240"/>
      <c r="GQ368" s="240"/>
      <c r="GR368" s="240"/>
      <c r="GS368" s="240"/>
      <c r="GT368" s="240"/>
      <c r="GU368" s="240"/>
      <c r="GV368" s="240"/>
      <c r="GW368" s="240"/>
      <c r="GX368" s="240"/>
      <c r="GY368" s="240"/>
      <c r="GZ368" s="240"/>
      <c r="HA368" s="240"/>
      <c r="HB368" s="240"/>
      <c r="HC368" s="240"/>
      <c r="HD368" s="240"/>
      <c r="HE368" s="240"/>
      <c r="HF368" s="240"/>
      <c r="HG368" s="240"/>
      <c r="HH368" s="240"/>
      <c r="HJ368" s="240"/>
      <c r="HK368" s="240"/>
      <c r="HL368" s="240"/>
      <c r="HM368" s="240"/>
      <c r="HN368" s="240"/>
      <c r="HO368" s="240"/>
      <c r="HP368" s="240"/>
      <c r="HQ368" s="240"/>
      <c r="HR368" s="240"/>
      <c r="HS368" s="240"/>
      <c r="HT368" s="240"/>
      <c r="HU368" s="240"/>
      <c r="HV368" s="240"/>
      <c r="HW368" s="240"/>
      <c r="HX368" s="240"/>
      <c r="HY368" s="240"/>
      <c r="HZ368" s="240"/>
      <c r="IA368" s="240"/>
      <c r="IB368" s="240"/>
      <c r="IC368" s="240"/>
      <c r="IE368" s="240"/>
      <c r="IF368" s="240"/>
      <c r="IG368" s="240"/>
      <c r="IH368" s="240"/>
      <c r="II368" s="240"/>
      <c r="IJ368" s="240"/>
      <c r="IK368" s="240"/>
      <c r="IL368" s="240"/>
      <c r="IM368" s="240"/>
      <c r="IN368" s="240"/>
      <c r="IO368" s="240"/>
      <c r="IP368" s="240"/>
      <c r="IQ368" s="240"/>
      <c r="IR368" s="240"/>
      <c r="IS368" s="240"/>
      <c r="IT368" s="240"/>
      <c r="IU368" s="240"/>
      <c r="IV368" s="240"/>
      <c r="IW368" s="240"/>
      <c r="IX368" s="240"/>
      <c r="IY368" s="240"/>
      <c r="JA368" s="240"/>
      <c r="JB368" s="240"/>
      <c r="JC368" s="240"/>
      <c r="JD368" s="240"/>
      <c r="JE368" s="240"/>
      <c r="JF368" s="240"/>
      <c r="JG368" s="240"/>
      <c r="JH368" s="240"/>
      <c r="JI368" s="240"/>
      <c r="JJ368" s="240"/>
      <c r="JK368" s="240"/>
      <c r="JL368" s="240"/>
      <c r="JM368" s="240"/>
      <c r="JN368" s="240"/>
      <c r="JO368" s="240"/>
      <c r="JP368" s="240"/>
      <c r="JQ368" s="240"/>
      <c r="JR368" s="240"/>
      <c r="JS368" s="240"/>
      <c r="JT368" s="240"/>
      <c r="JU368" s="240"/>
      <c r="JV368" s="240"/>
      <c r="JW368" s="240"/>
      <c r="JX368" s="240"/>
      <c r="JY368" s="240"/>
      <c r="JZ368" s="240"/>
      <c r="KA368" s="240"/>
      <c r="KB368" s="240"/>
    </row>
    <row r="369" spans="152:288" x14ac:dyDescent="0.3">
      <c r="EV369" s="241"/>
      <c r="EW369" s="242"/>
      <c r="EX369" s="242"/>
      <c r="EY369" s="242"/>
      <c r="EZ369" s="242"/>
      <c r="FA369" s="242"/>
      <c r="FB369" s="242"/>
      <c r="FC369" s="242"/>
      <c r="FD369" s="242"/>
      <c r="FE369" s="242"/>
      <c r="FF369" s="242"/>
      <c r="FG369" s="242"/>
      <c r="FH369" s="242"/>
      <c r="FI369" s="242"/>
      <c r="FJ369" s="242"/>
      <c r="FK369" s="242"/>
      <c r="FL369" s="242"/>
      <c r="FM369" s="242"/>
      <c r="FN369" s="243"/>
      <c r="FO369" s="242"/>
      <c r="FP369" s="240"/>
      <c r="FR369" s="241"/>
      <c r="FS369" s="242"/>
      <c r="FT369" s="242"/>
      <c r="FU369" s="242"/>
      <c r="FV369" s="242"/>
      <c r="FW369" s="242"/>
      <c r="FX369" s="242"/>
      <c r="FY369" s="242"/>
      <c r="FZ369" s="242"/>
      <c r="GA369" s="242"/>
      <c r="GB369" s="242"/>
      <c r="GC369" s="242"/>
      <c r="GD369" s="242"/>
      <c r="GE369" s="242"/>
      <c r="GF369" s="242"/>
      <c r="GG369" s="242"/>
      <c r="GH369" s="242"/>
      <c r="GI369" s="242"/>
      <c r="GJ369" s="243"/>
      <c r="GK369" s="242"/>
      <c r="GL369" s="240"/>
      <c r="GN369" s="240"/>
      <c r="GO369" s="240"/>
      <c r="GP369" s="240"/>
      <c r="GQ369" s="240"/>
      <c r="GR369" s="240"/>
      <c r="GS369" s="240"/>
      <c r="GT369" s="240"/>
      <c r="GU369" s="240"/>
      <c r="GV369" s="240"/>
      <c r="GW369" s="240"/>
      <c r="GX369" s="240"/>
      <c r="GY369" s="240"/>
      <c r="GZ369" s="240"/>
      <c r="HA369" s="240"/>
      <c r="HB369" s="240"/>
      <c r="HC369" s="240"/>
      <c r="HD369" s="240"/>
      <c r="HE369" s="240"/>
      <c r="HF369" s="240"/>
      <c r="HG369" s="240"/>
      <c r="HH369" s="240"/>
      <c r="HJ369" s="240"/>
      <c r="HK369" s="240"/>
      <c r="HL369" s="240"/>
      <c r="HM369" s="240"/>
      <c r="HN369" s="240"/>
      <c r="HO369" s="240"/>
      <c r="HP369" s="240"/>
      <c r="HQ369" s="240"/>
      <c r="HR369" s="240"/>
      <c r="HS369" s="240"/>
      <c r="HT369" s="240"/>
      <c r="HU369" s="240"/>
      <c r="HV369" s="240"/>
      <c r="HW369" s="240"/>
      <c r="HX369" s="240"/>
      <c r="HY369" s="240"/>
      <c r="HZ369" s="240"/>
      <c r="IA369" s="240"/>
      <c r="IB369" s="240"/>
      <c r="IC369" s="240"/>
      <c r="IE369" s="240"/>
      <c r="IF369" s="240"/>
      <c r="IG369" s="240"/>
      <c r="IH369" s="240"/>
      <c r="II369" s="240"/>
      <c r="IJ369" s="240"/>
      <c r="IK369" s="240"/>
      <c r="IL369" s="240"/>
      <c r="IM369" s="240"/>
      <c r="IN369" s="240"/>
      <c r="IO369" s="240"/>
      <c r="IP369" s="240"/>
      <c r="IQ369" s="240"/>
      <c r="IR369" s="240"/>
      <c r="IS369" s="240"/>
      <c r="IT369" s="240"/>
      <c r="IU369" s="240"/>
      <c r="IV369" s="240"/>
      <c r="IW369" s="240"/>
      <c r="IX369" s="240"/>
      <c r="IY369" s="240"/>
      <c r="JA369" s="240"/>
      <c r="JB369" s="240"/>
      <c r="JC369" s="240"/>
      <c r="JD369" s="240"/>
      <c r="JE369" s="240"/>
      <c r="JF369" s="240"/>
      <c r="JG369" s="240"/>
      <c r="JH369" s="240"/>
      <c r="JI369" s="240"/>
      <c r="JJ369" s="240"/>
      <c r="JK369" s="240"/>
      <c r="JL369" s="240"/>
      <c r="JM369" s="240"/>
      <c r="JN369" s="240"/>
      <c r="JO369" s="240"/>
      <c r="JP369" s="240"/>
      <c r="JQ369" s="240"/>
      <c r="JR369" s="240"/>
      <c r="JS369" s="240"/>
      <c r="JT369" s="240"/>
      <c r="JU369" s="240"/>
      <c r="JV369" s="240"/>
      <c r="JW369" s="240"/>
      <c r="JX369" s="240"/>
      <c r="JY369" s="240"/>
      <c r="JZ369" s="240"/>
      <c r="KA369" s="240"/>
      <c r="KB369" s="240"/>
    </row>
    <row r="370" spans="152:288" x14ac:dyDescent="0.3">
      <c r="EV370" s="241"/>
      <c r="EW370" s="242"/>
      <c r="EX370" s="242"/>
      <c r="EY370" s="242"/>
      <c r="EZ370" s="242"/>
      <c r="FA370" s="242"/>
      <c r="FB370" s="242"/>
      <c r="FC370" s="242"/>
      <c r="FD370" s="242"/>
      <c r="FE370" s="242"/>
      <c r="FF370" s="242"/>
      <c r="FG370" s="242"/>
      <c r="FH370" s="242"/>
      <c r="FI370" s="242"/>
      <c r="FJ370" s="242"/>
      <c r="FK370" s="242"/>
      <c r="FL370" s="242"/>
      <c r="FM370" s="242"/>
      <c r="FN370" s="243"/>
      <c r="FO370" s="242"/>
      <c r="FP370" s="240"/>
      <c r="FR370" s="241"/>
      <c r="FS370" s="242"/>
      <c r="FT370" s="242"/>
      <c r="FU370" s="242"/>
      <c r="FV370" s="242"/>
      <c r="FW370" s="242"/>
      <c r="FX370" s="242"/>
      <c r="FY370" s="242"/>
      <c r="FZ370" s="242"/>
      <c r="GA370" s="242"/>
      <c r="GB370" s="242"/>
      <c r="GC370" s="242"/>
      <c r="GD370" s="242"/>
      <c r="GE370" s="242"/>
      <c r="GF370" s="242"/>
      <c r="GG370" s="242"/>
      <c r="GH370" s="242"/>
      <c r="GI370" s="242"/>
      <c r="GJ370" s="243"/>
      <c r="GK370" s="242"/>
      <c r="GL370" s="240"/>
      <c r="GN370" s="240"/>
      <c r="GO370" s="240"/>
      <c r="GP370" s="240"/>
      <c r="GQ370" s="240"/>
      <c r="GR370" s="240"/>
      <c r="GS370" s="240"/>
      <c r="GT370" s="240"/>
      <c r="GU370" s="240"/>
      <c r="GV370" s="240"/>
      <c r="GW370" s="240"/>
      <c r="GX370" s="240"/>
      <c r="GY370" s="240"/>
      <c r="GZ370" s="240"/>
      <c r="HA370" s="240"/>
      <c r="HB370" s="240"/>
      <c r="HC370" s="240"/>
      <c r="HD370" s="240"/>
      <c r="HE370" s="240"/>
      <c r="HF370" s="240"/>
      <c r="HG370" s="240"/>
      <c r="HH370" s="240"/>
      <c r="HJ370" s="240"/>
      <c r="HK370" s="240"/>
      <c r="HL370" s="240"/>
      <c r="HM370" s="240"/>
      <c r="HN370" s="240"/>
      <c r="HO370" s="240"/>
      <c r="HP370" s="240"/>
      <c r="HQ370" s="240"/>
      <c r="HR370" s="240"/>
      <c r="HS370" s="240"/>
      <c r="HT370" s="240"/>
      <c r="HU370" s="240"/>
      <c r="HV370" s="240"/>
      <c r="HW370" s="240"/>
      <c r="HX370" s="240"/>
      <c r="HY370" s="240"/>
      <c r="HZ370" s="240"/>
      <c r="IA370" s="240"/>
      <c r="IB370" s="240"/>
      <c r="IC370" s="240"/>
      <c r="IE370" s="240"/>
      <c r="IF370" s="240"/>
      <c r="IG370" s="240"/>
      <c r="IH370" s="240"/>
      <c r="II370" s="240"/>
      <c r="IJ370" s="240"/>
      <c r="IK370" s="240"/>
      <c r="IL370" s="240"/>
      <c r="IM370" s="240"/>
      <c r="IN370" s="240"/>
      <c r="IO370" s="240"/>
      <c r="IP370" s="240"/>
      <c r="IQ370" s="240"/>
      <c r="IR370" s="240"/>
      <c r="IS370" s="240"/>
      <c r="IT370" s="240"/>
      <c r="IU370" s="240"/>
      <c r="IV370" s="240"/>
      <c r="IW370" s="240"/>
      <c r="IX370" s="240"/>
      <c r="IY370" s="240"/>
      <c r="JA370" s="240"/>
      <c r="JB370" s="240"/>
      <c r="JC370" s="240"/>
      <c r="JD370" s="240"/>
      <c r="JE370" s="240"/>
      <c r="JF370" s="240"/>
      <c r="JG370" s="240"/>
      <c r="JH370" s="240"/>
      <c r="JI370" s="240"/>
      <c r="JJ370" s="240"/>
      <c r="JK370" s="240"/>
      <c r="JL370" s="240"/>
      <c r="JM370" s="240"/>
      <c r="JN370" s="240"/>
      <c r="JO370" s="240"/>
      <c r="JP370" s="240"/>
      <c r="JQ370" s="240"/>
      <c r="JR370" s="240"/>
      <c r="JS370" s="240"/>
      <c r="JT370" s="240"/>
      <c r="JU370" s="240"/>
      <c r="JV370" s="240"/>
      <c r="JW370" s="240"/>
      <c r="JX370" s="240"/>
      <c r="JY370" s="240"/>
      <c r="JZ370" s="240"/>
      <c r="KA370" s="240"/>
      <c r="KB370" s="240"/>
    </row>
    <row r="371" spans="152:288" x14ac:dyDescent="0.3">
      <c r="EV371" s="241"/>
      <c r="EW371" s="242"/>
      <c r="EX371" s="242"/>
      <c r="EY371" s="242"/>
      <c r="EZ371" s="242"/>
      <c r="FA371" s="242"/>
      <c r="FB371" s="242"/>
      <c r="FC371" s="242"/>
      <c r="FD371" s="242"/>
      <c r="FE371" s="242"/>
      <c r="FF371" s="242"/>
      <c r="FG371" s="242"/>
      <c r="FH371" s="242"/>
      <c r="FI371" s="242"/>
      <c r="FJ371" s="242"/>
      <c r="FK371" s="242"/>
      <c r="FL371" s="242"/>
      <c r="FM371" s="242"/>
      <c r="FN371" s="243"/>
      <c r="FO371" s="242"/>
      <c r="FP371" s="240"/>
      <c r="FR371" s="241"/>
      <c r="FS371" s="242"/>
      <c r="FT371" s="242"/>
      <c r="FU371" s="242"/>
      <c r="FV371" s="242"/>
      <c r="FW371" s="242"/>
      <c r="FX371" s="242"/>
      <c r="FY371" s="242"/>
      <c r="FZ371" s="242"/>
      <c r="GA371" s="242"/>
      <c r="GB371" s="242"/>
      <c r="GC371" s="242"/>
      <c r="GD371" s="242"/>
      <c r="GE371" s="242"/>
      <c r="GF371" s="242"/>
      <c r="GG371" s="242"/>
      <c r="GH371" s="242"/>
      <c r="GI371" s="242"/>
      <c r="GJ371" s="243"/>
      <c r="GK371" s="242"/>
      <c r="GL371" s="240"/>
      <c r="GN371" s="240"/>
      <c r="GO371" s="240"/>
      <c r="GP371" s="240"/>
      <c r="GQ371" s="240"/>
      <c r="GR371" s="240"/>
      <c r="GS371" s="240"/>
      <c r="GT371" s="240"/>
      <c r="GU371" s="240"/>
      <c r="GV371" s="240"/>
      <c r="GW371" s="240"/>
      <c r="GX371" s="240"/>
      <c r="GY371" s="240"/>
      <c r="GZ371" s="240"/>
      <c r="HA371" s="240"/>
      <c r="HB371" s="240"/>
      <c r="HC371" s="240"/>
      <c r="HD371" s="240"/>
      <c r="HE371" s="240"/>
      <c r="HF371" s="240"/>
      <c r="HG371" s="240"/>
      <c r="HH371" s="240"/>
      <c r="HJ371" s="240"/>
      <c r="HK371" s="240"/>
      <c r="HL371" s="240"/>
      <c r="HM371" s="240"/>
      <c r="HN371" s="240"/>
      <c r="HO371" s="240"/>
      <c r="HP371" s="240"/>
      <c r="HQ371" s="240"/>
      <c r="HR371" s="240"/>
      <c r="HS371" s="240"/>
      <c r="HT371" s="240"/>
      <c r="HU371" s="240"/>
      <c r="HV371" s="240"/>
      <c r="HW371" s="240"/>
      <c r="HX371" s="240"/>
      <c r="HY371" s="240"/>
      <c r="HZ371" s="240"/>
      <c r="IA371" s="240"/>
      <c r="IB371" s="240"/>
      <c r="IC371" s="240"/>
      <c r="IE371" s="240"/>
      <c r="IF371" s="240"/>
      <c r="IG371" s="240"/>
      <c r="IH371" s="240"/>
      <c r="II371" s="240"/>
      <c r="IJ371" s="240"/>
      <c r="IK371" s="240"/>
      <c r="IL371" s="240"/>
      <c r="IM371" s="240"/>
      <c r="IN371" s="240"/>
      <c r="IO371" s="240"/>
      <c r="IP371" s="240"/>
      <c r="IQ371" s="240"/>
      <c r="IR371" s="240"/>
      <c r="IS371" s="240"/>
      <c r="IT371" s="240"/>
      <c r="IU371" s="240"/>
      <c r="IV371" s="240"/>
      <c r="IW371" s="240"/>
      <c r="IX371" s="240"/>
      <c r="IY371" s="240"/>
      <c r="JA371" s="240"/>
      <c r="JB371" s="240"/>
      <c r="JC371" s="240"/>
      <c r="JD371" s="240"/>
      <c r="JE371" s="240"/>
      <c r="JF371" s="240"/>
      <c r="JG371" s="240"/>
      <c r="JH371" s="240"/>
      <c r="JI371" s="240"/>
      <c r="JJ371" s="240"/>
      <c r="JK371" s="240"/>
      <c r="JL371" s="240"/>
      <c r="JM371" s="240"/>
      <c r="JN371" s="240"/>
      <c r="JO371" s="240"/>
      <c r="JP371" s="240"/>
      <c r="JQ371" s="240"/>
      <c r="JR371" s="240"/>
      <c r="JS371" s="240"/>
      <c r="JT371" s="240"/>
      <c r="JU371" s="240"/>
      <c r="JV371" s="240"/>
      <c r="JW371" s="240"/>
      <c r="JX371" s="240"/>
      <c r="JY371" s="240"/>
      <c r="JZ371" s="240"/>
      <c r="KA371" s="240"/>
      <c r="KB371" s="240"/>
    </row>
    <row r="372" spans="152:288" x14ac:dyDescent="0.3">
      <c r="EV372" s="241"/>
      <c r="EW372" s="242"/>
      <c r="EX372" s="242"/>
      <c r="EY372" s="242"/>
      <c r="EZ372" s="242"/>
      <c r="FA372" s="242"/>
      <c r="FB372" s="242"/>
      <c r="FC372" s="242"/>
      <c r="FD372" s="242"/>
      <c r="FE372" s="242"/>
      <c r="FF372" s="242"/>
      <c r="FG372" s="242"/>
      <c r="FH372" s="242"/>
      <c r="FI372" s="242"/>
      <c r="FJ372" s="242"/>
      <c r="FK372" s="242"/>
      <c r="FL372" s="242"/>
      <c r="FM372" s="242"/>
      <c r="FN372" s="243"/>
      <c r="FO372" s="242"/>
      <c r="FP372" s="240"/>
      <c r="FR372" s="241"/>
      <c r="FS372" s="242"/>
      <c r="FT372" s="242"/>
      <c r="FU372" s="242"/>
      <c r="FV372" s="242"/>
      <c r="FW372" s="242"/>
      <c r="FX372" s="242"/>
      <c r="FY372" s="242"/>
      <c r="FZ372" s="242"/>
      <c r="GA372" s="242"/>
      <c r="GB372" s="242"/>
      <c r="GC372" s="242"/>
      <c r="GD372" s="242"/>
      <c r="GE372" s="242"/>
      <c r="GF372" s="242"/>
      <c r="GG372" s="242"/>
      <c r="GH372" s="242"/>
      <c r="GI372" s="242"/>
      <c r="GJ372" s="243"/>
      <c r="GK372" s="242"/>
      <c r="GL372" s="240"/>
      <c r="GN372" s="240"/>
      <c r="GO372" s="240"/>
      <c r="GP372" s="240"/>
      <c r="GQ372" s="240"/>
      <c r="GR372" s="240"/>
      <c r="GS372" s="240"/>
      <c r="GT372" s="240"/>
      <c r="GU372" s="240"/>
      <c r="GV372" s="240"/>
      <c r="GW372" s="240"/>
      <c r="GX372" s="240"/>
      <c r="GY372" s="240"/>
      <c r="GZ372" s="240"/>
      <c r="HA372" s="240"/>
      <c r="HB372" s="240"/>
      <c r="HC372" s="240"/>
      <c r="HD372" s="240"/>
      <c r="HE372" s="240"/>
      <c r="HF372" s="240"/>
      <c r="HG372" s="240"/>
      <c r="HH372" s="240"/>
      <c r="HJ372" s="240"/>
      <c r="HK372" s="240"/>
      <c r="HL372" s="240"/>
      <c r="HM372" s="240"/>
      <c r="HN372" s="240"/>
      <c r="HO372" s="240"/>
      <c r="HP372" s="240"/>
      <c r="HQ372" s="240"/>
      <c r="HR372" s="240"/>
      <c r="HS372" s="240"/>
      <c r="HT372" s="240"/>
      <c r="HU372" s="240"/>
      <c r="HV372" s="240"/>
      <c r="HW372" s="240"/>
      <c r="HX372" s="240"/>
      <c r="HY372" s="240"/>
      <c r="HZ372" s="240"/>
      <c r="IA372" s="240"/>
      <c r="IB372" s="240"/>
      <c r="IC372" s="240"/>
      <c r="IE372" s="240"/>
      <c r="IF372" s="240"/>
      <c r="IG372" s="240"/>
      <c r="IH372" s="240"/>
      <c r="II372" s="240"/>
      <c r="IJ372" s="240"/>
      <c r="IK372" s="240"/>
      <c r="IL372" s="240"/>
      <c r="IM372" s="240"/>
      <c r="IN372" s="240"/>
      <c r="IO372" s="240"/>
      <c r="IP372" s="240"/>
      <c r="IQ372" s="240"/>
      <c r="IR372" s="240"/>
      <c r="IS372" s="240"/>
      <c r="IT372" s="240"/>
      <c r="IU372" s="240"/>
      <c r="IV372" s="240"/>
      <c r="IW372" s="240"/>
      <c r="IX372" s="240"/>
      <c r="IY372" s="240"/>
      <c r="JA372" s="240"/>
      <c r="JB372" s="240"/>
      <c r="JC372" s="240"/>
      <c r="JD372" s="240"/>
      <c r="JE372" s="240"/>
      <c r="JF372" s="240"/>
      <c r="JG372" s="240"/>
      <c r="JH372" s="240"/>
      <c r="JI372" s="240"/>
      <c r="JJ372" s="240"/>
      <c r="JK372" s="240"/>
      <c r="JL372" s="240"/>
      <c r="JM372" s="240"/>
      <c r="JN372" s="240"/>
      <c r="JO372" s="240"/>
      <c r="JP372" s="240"/>
      <c r="JQ372" s="240"/>
      <c r="JR372" s="240"/>
      <c r="JS372" s="240"/>
      <c r="JT372" s="240"/>
      <c r="JU372" s="240"/>
      <c r="JV372" s="240"/>
      <c r="JW372" s="240"/>
      <c r="JX372" s="240"/>
      <c r="JY372" s="240"/>
      <c r="JZ372" s="240"/>
      <c r="KA372" s="240"/>
      <c r="KB372" s="240"/>
    </row>
    <row r="373" spans="152:288" x14ac:dyDescent="0.3">
      <c r="EV373" s="241"/>
      <c r="EW373" s="242"/>
      <c r="EX373" s="242"/>
      <c r="EY373" s="242"/>
      <c r="EZ373" s="242"/>
      <c r="FA373" s="242"/>
      <c r="FB373" s="242"/>
      <c r="FC373" s="242"/>
      <c r="FD373" s="242"/>
      <c r="FE373" s="242"/>
      <c r="FF373" s="242"/>
      <c r="FG373" s="242"/>
      <c r="FH373" s="242"/>
      <c r="FI373" s="242"/>
      <c r="FJ373" s="242"/>
      <c r="FK373" s="242"/>
      <c r="FL373" s="242"/>
      <c r="FM373" s="242"/>
      <c r="FN373" s="243"/>
      <c r="FO373" s="242"/>
      <c r="FP373" s="240"/>
      <c r="FR373" s="241"/>
      <c r="FS373" s="242"/>
      <c r="FT373" s="242"/>
      <c r="FU373" s="242"/>
      <c r="FV373" s="242"/>
      <c r="FW373" s="242"/>
      <c r="FX373" s="242"/>
      <c r="FY373" s="242"/>
      <c r="FZ373" s="242"/>
      <c r="GA373" s="242"/>
      <c r="GB373" s="242"/>
      <c r="GC373" s="242"/>
      <c r="GD373" s="242"/>
      <c r="GE373" s="242"/>
      <c r="GF373" s="242"/>
      <c r="GG373" s="242"/>
      <c r="GH373" s="242"/>
      <c r="GI373" s="242"/>
      <c r="GJ373" s="243"/>
      <c r="GK373" s="242"/>
      <c r="GL373" s="240"/>
      <c r="GN373" s="240"/>
      <c r="GO373" s="240"/>
      <c r="GP373" s="240"/>
      <c r="GQ373" s="240"/>
      <c r="GR373" s="240"/>
      <c r="GS373" s="240"/>
      <c r="GT373" s="240"/>
      <c r="GU373" s="240"/>
      <c r="GV373" s="240"/>
      <c r="GW373" s="240"/>
      <c r="GX373" s="240"/>
      <c r="GY373" s="240"/>
      <c r="GZ373" s="240"/>
      <c r="HA373" s="240"/>
      <c r="HB373" s="240"/>
      <c r="HC373" s="240"/>
      <c r="HD373" s="240"/>
      <c r="HE373" s="240"/>
      <c r="HF373" s="240"/>
      <c r="HG373" s="240"/>
      <c r="HH373" s="240"/>
      <c r="HJ373" s="240"/>
      <c r="HK373" s="240"/>
      <c r="HL373" s="240"/>
      <c r="HM373" s="240"/>
      <c r="HN373" s="240"/>
      <c r="HO373" s="240"/>
      <c r="HP373" s="240"/>
      <c r="HQ373" s="240"/>
      <c r="HR373" s="240"/>
      <c r="HS373" s="240"/>
      <c r="HT373" s="240"/>
      <c r="HU373" s="240"/>
      <c r="HV373" s="240"/>
      <c r="HW373" s="240"/>
      <c r="HX373" s="240"/>
      <c r="HY373" s="240"/>
      <c r="HZ373" s="240"/>
      <c r="IA373" s="240"/>
      <c r="IB373" s="240"/>
      <c r="IC373" s="240"/>
      <c r="IE373" s="240"/>
      <c r="IF373" s="240"/>
      <c r="IG373" s="240"/>
      <c r="IH373" s="240"/>
      <c r="II373" s="240"/>
      <c r="IJ373" s="240"/>
      <c r="IK373" s="240"/>
      <c r="IL373" s="240"/>
      <c r="IM373" s="240"/>
      <c r="IN373" s="240"/>
      <c r="IO373" s="240"/>
      <c r="IP373" s="240"/>
      <c r="IQ373" s="240"/>
      <c r="IR373" s="240"/>
      <c r="IS373" s="240"/>
      <c r="IT373" s="240"/>
      <c r="IU373" s="240"/>
      <c r="IV373" s="240"/>
      <c r="IW373" s="240"/>
      <c r="IX373" s="240"/>
      <c r="IY373" s="240"/>
      <c r="JA373" s="240"/>
      <c r="JB373" s="240"/>
      <c r="JC373" s="240"/>
      <c r="JD373" s="240"/>
      <c r="JE373" s="240"/>
      <c r="JF373" s="240"/>
      <c r="JG373" s="240"/>
      <c r="JH373" s="240"/>
      <c r="JI373" s="240"/>
      <c r="JJ373" s="240"/>
      <c r="JK373" s="240"/>
      <c r="JL373" s="240"/>
      <c r="JM373" s="240"/>
      <c r="JN373" s="240"/>
      <c r="JO373" s="240"/>
      <c r="JP373" s="240"/>
      <c r="JQ373" s="240"/>
      <c r="JR373" s="240"/>
      <c r="JS373" s="240"/>
      <c r="JT373" s="240"/>
      <c r="JU373" s="240"/>
      <c r="JV373" s="240"/>
      <c r="JW373" s="240"/>
      <c r="JX373" s="240"/>
      <c r="JY373" s="240"/>
      <c r="JZ373" s="240"/>
      <c r="KA373" s="240"/>
      <c r="KB373" s="240"/>
    </row>
    <row r="374" spans="152:288" x14ac:dyDescent="0.3">
      <c r="EV374" s="241"/>
      <c r="EW374" s="242"/>
      <c r="EX374" s="242"/>
      <c r="EY374" s="242"/>
      <c r="EZ374" s="242"/>
      <c r="FA374" s="242"/>
      <c r="FB374" s="242"/>
      <c r="FC374" s="242"/>
      <c r="FD374" s="242"/>
      <c r="FE374" s="242"/>
      <c r="FF374" s="242"/>
      <c r="FG374" s="242"/>
      <c r="FH374" s="242"/>
      <c r="FI374" s="242"/>
      <c r="FJ374" s="242"/>
      <c r="FK374" s="242"/>
      <c r="FL374" s="242"/>
      <c r="FM374" s="242"/>
      <c r="FN374" s="243"/>
      <c r="FO374" s="242"/>
      <c r="FP374" s="240"/>
      <c r="FR374" s="241"/>
      <c r="FS374" s="242"/>
      <c r="FT374" s="242"/>
      <c r="FU374" s="242"/>
      <c r="FV374" s="242"/>
      <c r="FW374" s="242"/>
      <c r="FX374" s="242"/>
      <c r="FY374" s="242"/>
      <c r="FZ374" s="242"/>
      <c r="GA374" s="242"/>
      <c r="GB374" s="242"/>
      <c r="GC374" s="242"/>
      <c r="GD374" s="242"/>
      <c r="GE374" s="242"/>
      <c r="GF374" s="242"/>
      <c r="GG374" s="242"/>
      <c r="GH374" s="242"/>
      <c r="GI374" s="242"/>
      <c r="GJ374" s="243"/>
      <c r="GK374" s="242"/>
      <c r="GL374" s="240"/>
      <c r="GN374" s="240"/>
      <c r="GO374" s="240"/>
      <c r="GP374" s="240"/>
      <c r="GQ374" s="240"/>
      <c r="GR374" s="240"/>
      <c r="GS374" s="240"/>
      <c r="GT374" s="240"/>
      <c r="GU374" s="240"/>
      <c r="GV374" s="240"/>
      <c r="GW374" s="240"/>
      <c r="GX374" s="240"/>
      <c r="GY374" s="240"/>
      <c r="GZ374" s="240"/>
      <c r="HA374" s="240"/>
      <c r="HB374" s="240"/>
      <c r="HC374" s="240"/>
      <c r="HD374" s="240"/>
      <c r="HE374" s="240"/>
      <c r="HF374" s="240"/>
      <c r="HG374" s="240"/>
      <c r="HH374" s="240"/>
      <c r="HJ374" s="240"/>
      <c r="HK374" s="240"/>
      <c r="HL374" s="240"/>
      <c r="HM374" s="240"/>
      <c r="HN374" s="240"/>
      <c r="HO374" s="240"/>
      <c r="HP374" s="240"/>
      <c r="HQ374" s="240"/>
      <c r="HR374" s="240"/>
      <c r="HS374" s="240"/>
      <c r="HT374" s="240"/>
      <c r="HU374" s="240"/>
      <c r="HV374" s="240"/>
      <c r="HW374" s="240"/>
      <c r="HX374" s="240"/>
      <c r="HY374" s="240"/>
      <c r="HZ374" s="240"/>
      <c r="IA374" s="240"/>
      <c r="IB374" s="240"/>
      <c r="IC374" s="240"/>
      <c r="IE374" s="240"/>
      <c r="IF374" s="240"/>
      <c r="IG374" s="240"/>
      <c r="IH374" s="240"/>
      <c r="II374" s="240"/>
      <c r="IJ374" s="240"/>
      <c r="IK374" s="240"/>
      <c r="IL374" s="240"/>
      <c r="IM374" s="240"/>
      <c r="IN374" s="240"/>
      <c r="IO374" s="240"/>
      <c r="IP374" s="240"/>
      <c r="IQ374" s="240"/>
      <c r="IR374" s="240"/>
      <c r="IS374" s="240"/>
      <c r="IT374" s="240"/>
      <c r="IU374" s="240"/>
      <c r="IV374" s="240"/>
      <c r="IW374" s="240"/>
      <c r="IX374" s="240"/>
      <c r="IY374" s="240"/>
      <c r="JA374" s="240"/>
      <c r="JB374" s="240"/>
      <c r="JC374" s="240"/>
      <c r="JD374" s="240"/>
      <c r="JE374" s="240"/>
      <c r="JF374" s="240"/>
      <c r="JG374" s="240"/>
      <c r="JH374" s="240"/>
      <c r="JI374" s="240"/>
      <c r="JJ374" s="240"/>
      <c r="JK374" s="240"/>
      <c r="JL374" s="240"/>
      <c r="JM374" s="240"/>
      <c r="JN374" s="240"/>
      <c r="JO374" s="240"/>
      <c r="JP374" s="240"/>
      <c r="JQ374" s="240"/>
      <c r="JR374" s="240"/>
      <c r="JS374" s="240"/>
      <c r="JT374" s="240"/>
      <c r="JU374" s="240"/>
      <c r="JV374" s="240"/>
      <c r="JW374" s="240"/>
      <c r="JX374" s="240"/>
      <c r="JY374" s="240"/>
      <c r="JZ374" s="240"/>
      <c r="KA374" s="240"/>
      <c r="KB374" s="240"/>
    </row>
    <row r="375" spans="152:288" x14ac:dyDescent="0.3">
      <c r="EV375" s="241"/>
      <c r="EW375" s="242"/>
      <c r="EX375" s="242"/>
      <c r="EY375" s="242"/>
      <c r="EZ375" s="242"/>
      <c r="FA375" s="242"/>
      <c r="FB375" s="242"/>
      <c r="FC375" s="242"/>
      <c r="FD375" s="242"/>
      <c r="FE375" s="242"/>
      <c r="FF375" s="242"/>
      <c r="FG375" s="242"/>
      <c r="FH375" s="242"/>
      <c r="FI375" s="242"/>
      <c r="FJ375" s="242"/>
      <c r="FK375" s="242"/>
      <c r="FL375" s="242"/>
      <c r="FM375" s="242"/>
      <c r="FN375" s="243"/>
      <c r="FO375" s="242"/>
      <c r="FP375" s="240"/>
      <c r="FR375" s="241"/>
      <c r="FS375" s="242"/>
      <c r="FT375" s="242"/>
      <c r="FU375" s="242"/>
      <c r="FV375" s="242"/>
      <c r="FW375" s="242"/>
      <c r="FX375" s="242"/>
      <c r="FY375" s="242"/>
      <c r="FZ375" s="242"/>
      <c r="GA375" s="242"/>
      <c r="GB375" s="242"/>
      <c r="GC375" s="242"/>
      <c r="GD375" s="242"/>
      <c r="GE375" s="242"/>
      <c r="GF375" s="242"/>
      <c r="GG375" s="242"/>
      <c r="GH375" s="242"/>
      <c r="GI375" s="242"/>
      <c r="GJ375" s="243"/>
      <c r="GK375" s="242"/>
      <c r="GL375" s="240"/>
      <c r="GN375" s="240"/>
      <c r="GO375" s="240"/>
      <c r="GP375" s="240"/>
      <c r="GQ375" s="240"/>
      <c r="GR375" s="240"/>
      <c r="GS375" s="240"/>
      <c r="GT375" s="240"/>
      <c r="GU375" s="240"/>
      <c r="GV375" s="240"/>
      <c r="GW375" s="240"/>
      <c r="GX375" s="240"/>
      <c r="GY375" s="240"/>
      <c r="GZ375" s="240"/>
      <c r="HA375" s="240"/>
      <c r="HB375" s="240"/>
      <c r="HC375" s="240"/>
      <c r="HD375" s="240"/>
      <c r="HE375" s="240"/>
      <c r="HF375" s="240"/>
      <c r="HG375" s="240"/>
      <c r="HH375" s="240"/>
      <c r="HJ375" s="240"/>
      <c r="HK375" s="240"/>
      <c r="HL375" s="240"/>
      <c r="HM375" s="240"/>
      <c r="HN375" s="240"/>
      <c r="HO375" s="240"/>
      <c r="HP375" s="240"/>
      <c r="HQ375" s="240"/>
      <c r="HR375" s="240"/>
      <c r="HS375" s="240"/>
      <c r="HT375" s="240"/>
      <c r="HU375" s="240"/>
      <c r="HV375" s="240"/>
      <c r="HW375" s="240"/>
      <c r="HX375" s="240"/>
      <c r="HY375" s="240"/>
      <c r="HZ375" s="240"/>
      <c r="IA375" s="240"/>
      <c r="IB375" s="240"/>
      <c r="IC375" s="240"/>
      <c r="IE375" s="240"/>
      <c r="IF375" s="240"/>
      <c r="IG375" s="240"/>
      <c r="IH375" s="240"/>
      <c r="II375" s="240"/>
      <c r="IJ375" s="240"/>
      <c r="IK375" s="240"/>
      <c r="IL375" s="240"/>
      <c r="IM375" s="240"/>
      <c r="IN375" s="240"/>
      <c r="IO375" s="240"/>
      <c r="IP375" s="240"/>
      <c r="IQ375" s="240"/>
      <c r="IR375" s="240"/>
      <c r="IS375" s="240"/>
      <c r="IT375" s="240"/>
      <c r="IU375" s="240"/>
      <c r="IV375" s="240"/>
      <c r="IW375" s="240"/>
      <c r="IX375" s="240"/>
      <c r="IY375" s="240"/>
      <c r="JA375" s="240"/>
      <c r="JB375" s="240"/>
      <c r="JC375" s="240"/>
      <c r="JD375" s="240"/>
      <c r="JE375" s="240"/>
      <c r="JF375" s="240"/>
      <c r="JG375" s="240"/>
      <c r="JH375" s="240"/>
      <c r="JI375" s="240"/>
      <c r="JJ375" s="240"/>
      <c r="JK375" s="240"/>
      <c r="JL375" s="240"/>
      <c r="JM375" s="240"/>
      <c r="JN375" s="240"/>
      <c r="JO375" s="240"/>
      <c r="JP375" s="240"/>
      <c r="JQ375" s="240"/>
      <c r="JR375" s="240"/>
      <c r="JS375" s="240"/>
      <c r="JT375" s="240"/>
      <c r="JU375" s="240"/>
      <c r="JV375" s="240"/>
      <c r="JW375" s="240"/>
      <c r="JX375" s="240"/>
      <c r="JY375" s="240"/>
      <c r="JZ375" s="240"/>
      <c r="KA375" s="240"/>
      <c r="KB375" s="240"/>
    </row>
    <row r="376" spans="152:288" x14ac:dyDescent="0.3">
      <c r="EV376" s="241"/>
      <c r="EW376" s="242"/>
      <c r="EX376" s="242"/>
      <c r="EY376" s="242"/>
      <c r="EZ376" s="242"/>
      <c r="FA376" s="242"/>
      <c r="FB376" s="242"/>
      <c r="FC376" s="242"/>
      <c r="FD376" s="242"/>
      <c r="FE376" s="242"/>
      <c r="FF376" s="242"/>
      <c r="FG376" s="242"/>
      <c r="FH376" s="242"/>
      <c r="FI376" s="242"/>
      <c r="FJ376" s="242"/>
      <c r="FK376" s="242"/>
      <c r="FL376" s="242"/>
      <c r="FM376" s="242"/>
      <c r="FN376" s="243"/>
      <c r="FO376" s="242"/>
      <c r="FP376" s="240"/>
      <c r="FR376" s="241"/>
      <c r="FS376" s="242"/>
      <c r="FT376" s="242"/>
      <c r="FU376" s="242"/>
      <c r="FV376" s="242"/>
      <c r="FW376" s="242"/>
      <c r="FX376" s="242"/>
      <c r="FY376" s="242"/>
      <c r="FZ376" s="242"/>
      <c r="GA376" s="242"/>
      <c r="GB376" s="242"/>
      <c r="GC376" s="242"/>
      <c r="GD376" s="242"/>
      <c r="GE376" s="242"/>
      <c r="GF376" s="242"/>
      <c r="GG376" s="242"/>
      <c r="GH376" s="242"/>
      <c r="GI376" s="242"/>
      <c r="GJ376" s="243"/>
      <c r="GK376" s="242"/>
      <c r="GL376" s="240"/>
      <c r="GN376" s="240"/>
      <c r="GO376" s="240"/>
      <c r="GP376" s="240"/>
      <c r="GQ376" s="240"/>
      <c r="GR376" s="240"/>
      <c r="GS376" s="240"/>
      <c r="GT376" s="240"/>
      <c r="GU376" s="240"/>
      <c r="GV376" s="240"/>
      <c r="GW376" s="240"/>
      <c r="GX376" s="240"/>
      <c r="GY376" s="240"/>
      <c r="GZ376" s="240"/>
      <c r="HA376" s="240"/>
      <c r="HB376" s="240"/>
      <c r="HC376" s="240"/>
      <c r="HD376" s="240"/>
      <c r="HE376" s="240"/>
      <c r="HF376" s="240"/>
      <c r="HG376" s="240"/>
      <c r="HH376" s="240"/>
      <c r="HJ376" s="240"/>
      <c r="HK376" s="240"/>
      <c r="HL376" s="240"/>
      <c r="HM376" s="240"/>
      <c r="HN376" s="240"/>
      <c r="HO376" s="240"/>
      <c r="HP376" s="240"/>
      <c r="HQ376" s="240"/>
      <c r="HR376" s="240"/>
      <c r="HS376" s="240"/>
      <c r="HT376" s="240"/>
      <c r="HU376" s="240"/>
      <c r="HV376" s="240"/>
      <c r="HW376" s="240"/>
      <c r="HX376" s="240"/>
      <c r="HY376" s="240"/>
      <c r="HZ376" s="240"/>
      <c r="IA376" s="240"/>
      <c r="IB376" s="240"/>
      <c r="IC376" s="240"/>
      <c r="IE376" s="240"/>
      <c r="IF376" s="240"/>
      <c r="IG376" s="240"/>
      <c r="IH376" s="240"/>
      <c r="II376" s="240"/>
      <c r="IJ376" s="240"/>
      <c r="IK376" s="240"/>
      <c r="IL376" s="240"/>
      <c r="IM376" s="240"/>
      <c r="IN376" s="240"/>
      <c r="IO376" s="240"/>
      <c r="IP376" s="240"/>
      <c r="IQ376" s="240"/>
      <c r="IR376" s="240"/>
      <c r="IS376" s="240"/>
      <c r="IT376" s="240"/>
      <c r="IU376" s="240"/>
      <c r="IV376" s="240"/>
      <c r="IW376" s="240"/>
      <c r="IX376" s="240"/>
      <c r="IY376" s="240"/>
      <c r="JA376" s="240"/>
      <c r="JB376" s="240"/>
      <c r="JC376" s="240"/>
      <c r="JD376" s="240"/>
      <c r="JE376" s="240"/>
      <c r="JF376" s="240"/>
      <c r="JG376" s="240"/>
      <c r="JH376" s="240"/>
      <c r="JI376" s="240"/>
      <c r="JJ376" s="240"/>
      <c r="JK376" s="240"/>
      <c r="JL376" s="240"/>
      <c r="JM376" s="240"/>
      <c r="JN376" s="240"/>
      <c r="JO376" s="240"/>
      <c r="JP376" s="240"/>
      <c r="JQ376" s="240"/>
      <c r="JR376" s="240"/>
      <c r="JS376" s="240"/>
      <c r="JT376" s="240"/>
      <c r="JU376" s="240"/>
      <c r="JV376" s="240"/>
      <c r="JW376" s="240"/>
      <c r="JX376" s="240"/>
      <c r="JY376" s="240"/>
      <c r="JZ376" s="240"/>
      <c r="KA376" s="240"/>
      <c r="KB376" s="240"/>
    </row>
    <row r="377" spans="152:288" x14ac:dyDescent="0.3">
      <c r="EV377" s="241"/>
      <c r="EW377" s="242"/>
      <c r="EX377" s="242"/>
      <c r="EY377" s="242"/>
      <c r="EZ377" s="242"/>
      <c r="FA377" s="242"/>
      <c r="FB377" s="242"/>
      <c r="FC377" s="242"/>
      <c r="FD377" s="242"/>
      <c r="FE377" s="242"/>
      <c r="FF377" s="242"/>
      <c r="FG377" s="242"/>
      <c r="FH377" s="242"/>
      <c r="FI377" s="242"/>
      <c r="FJ377" s="242"/>
      <c r="FK377" s="242"/>
      <c r="FL377" s="242"/>
      <c r="FM377" s="242"/>
      <c r="FN377" s="243"/>
      <c r="FO377" s="242"/>
      <c r="FP377" s="240"/>
      <c r="FR377" s="241"/>
      <c r="FS377" s="242"/>
      <c r="FT377" s="242"/>
      <c r="FU377" s="242"/>
      <c r="FV377" s="242"/>
      <c r="FW377" s="242"/>
      <c r="FX377" s="242"/>
      <c r="FY377" s="242"/>
      <c r="FZ377" s="242"/>
      <c r="GA377" s="242"/>
      <c r="GB377" s="242"/>
      <c r="GC377" s="242"/>
      <c r="GD377" s="242"/>
      <c r="GE377" s="242"/>
      <c r="GF377" s="242"/>
      <c r="GG377" s="242"/>
      <c r="GH377" s="242"/>
      <c r="GI377" s="242"/>
      <c r="GJ377" s="243"/>
      <c r="GK377" s="242"/>
      <c r="GL377" s="240"/>
      <c r="GN377" s="240"/>
      <c r="GO377" s="240"/>
      <c r="GP377" s="240"/>
      <c r="GQ377" s="240"/>
      <c r="GR377" s="240"/>
      <c r="GS377" s="240"/>
      <c r="GT377" s="240"/>
      <c r="GU377" s="240"/>
      <c r="GV377" s="240"/>
      <c r="GW377" s="240"/>
      <c r="GX377" s="240"/>
      <c r="GY377" s="240"/>
      <c r="GZ377" s="240"/>
      <c r="HA377" s="240"/>
      <c r="HB377" s="240"/>
      <c r="HC377" s="240"/>
      <c r="HD377" s="240"/>
      <c r="HE377" s="240"/>
      <c r="HF377" s="240"/>
      <c r="HG377" s="240"/>
      <c r="HH377" s="240"/>
      <c r="HJ377" s="240"/>
      <c r="HK377" s="240"/>
      <c r="HL377" s="240"/>
      <c r="HM377" s="240"/>
      <c r="HN377" s="240"/>
      <c r="HO377" s="240"/>
      <c r="HP377" s="240"/>
      <c r="HQ377" s="240"/>
      <c r="HR377" s="240"/>
      <c r="HS377" s="240"/>
      <c r="HT377" s="240"/>
      <c r="HU377" s="240"/>
      <c r="HV377" s="240"/>
      <c r="HW377" s="240"/>
      <c r="HX377" s="240"/>
      <c r="HY377" s="240"/>
      <c r="HZ377" s="240"/>
      <c r="IA377" s="240"/>
      <c r="IB377" s="240"/>
      <c r="IC377" s="240"/>
      <c r="IE377" s="240"/>
      <c r="IF377" s="240"/>
      <c r="IG377" s="240"/>
      <c r="IH377" s="240"/>
      <c r="II377" s="240"/>
      <c r="IJ377" s="240"/>
      <c r="IK377" s="240"/>
      <c r="IL377" s="240"/>
      <c r="IM377" s="240"/>
      <c r="IN377" s="240"/>
      <c r="IO377" s="240"/>
      <c r="IP377" s="240"/>
      <c r="IQ377" s="240"/>
      <c r="IR377" s="240"/>
      <c r="IS377" s="240"/>
      <c r="IT377" s="240"/>
      <c r="IU377" s="240"/>
      <c r="IV377" s="240"/>
      <c r="IW377" s="240"/>
      <c r="IX377" s="240"/>
      <c r="IY377" s="240"/>
      <c r="JA377" s="240"/>
      <c r="JB377" s="240"/>
      <c r="JC377" s="240"/>
      <c r="JD377" s="240"/>
      <c r="JE377" s="240"/>
      <c r="JF377" s="240"/>
      <c r="JG377" s="240"/>
      <c r="JH377" s="240"/>
      <c r="JI377" s="240"/>
      <c r="JJ377" s="240"/>
      <c r="JK377" s="240"/>
      <c r="JL377" s="240"/>
      <c r="JM377" s="240"/>
      <c r="JN377" s="240"/>
      <c r="JO377" s="240"/>
      <c r="JP377" s="240"/>
      <c r="JQ377" s="240"/>
      <c r="JR377" s="240"/>
      <c r="JS377" s="240"/>
      <c r="JT377" s="240"/>
      <c r="JU377" s="240"/>
      <c r="JV377" s="240"/>
      <c r="JW377" s="240"/>
      <c r="JX377" s="240"/>
      <c r="JY377" s="240"/>
      <c r="JZ377" s="240"/>
      <c r="KA377" s="240"/>
      <c r="KB377" s="240"/>
    </row>
    <row r="378" spans="152:288" x14ac:dyDescent="0.3">
      <c r="EV378" s="241"/>
      <c r="EW378" s="242"/>
      <c r="EX378" s="242"/>
      <c r="EY378" s="242"/>
      <c r="EZ378" s="242"/>
      <c r="FA378" s="242"/>
      <c r="FB378" s="242"/>
      <c r="FC378" s="242"/>
      <c r="FD378" s="242"/>
      <c r="FE378" s="242"/>
      <c r="FF378" s="242"/>
      <c r="FG378" s="242"/>
      <c r="FH378" s="242"/>
      <c r="FI378" s="242"/>
      <c r="FJ378" s="242"/>
      <c r="FK378" s="242"/>
      <c r="FL378" s="242"/>
      <c r="FM378" s="242"/>
      <c r="FN378" s="243"/>
      <c r="FO378" s="242"/>
      <c r="FP378" s="240"/>
      <c r="FR378" s="241"/>
      <c r="FS378" s="242"/>
      <c r="FT378" s="242"/>
      <c r="FU378" s="242"/>
      <c r="FV378" s="242"/>
      <c r="FW378" s="242"/>
      <c r="FX378" s="242"/>
      <c r="FY378" s="242"/>
      <c r="FZ378" s="242"/>
      <c r="GA378" s="242"/>
      <c r="GB378" s="242"/>
      <c r="GC378" s="242"/>
      <c r="GD378" s="242"/>
      <c r="GE378" s="242"/>
      <c r="GF378" s="242"/>
      <c r="GG378" s="242"/>
      <c r="GH378" s="242"/>
      <c r="GI378" s="242"/>
      <c r="GJ378" s="243"/>
      <c r="GK378" s="242"/>
      <c r="GL378" s="240"/>
      <c r="GN378" s="240"/>
      <c r="GO378" s="240"/>
      <c r="GP378" s="240"/>
      <c r="GQ378" s="240"/>
      <c r="GR378" s="240"/>
      <c r="GS378" s="240"/>
      <c r="GT378" s="240"/>
      <c r="GU378" s="240"/>
      <c r="GV378" s="240"/>
      <c r="GW378" s="240"/>
      <c r="GX378" s="240"/>
      <c r="GY378" s="240"/>
      <c r="GZ378" s="240"/>
      <c r="HA378" s="240"/>
      <c r="HB378" s="240"/>
      <c r="HC378" s="240"/>
      <c r="HD378" s="240"/>
      <c r="HE378" s="240"/>
      <c r="HF378" s="240"/>
      <c r="HG378" s="240"/>
      <c r="HH378" s="240"/>
      <c r="HJ378" s="240"/>
      <c r="HK378" s="240"/>
      <c r="HL378" s="240"/>
      <c r="HM378" s="240"/>
      <c r="HN378" s="240"/>
      <c r="HO378" s="240"/>
      <c r="HP378" s="240"/>
      <c r="HQ378" s="240"/>
      <c r="HR378" s="240"/>
      <c r="HS378" s="240"/>
      <c r="HT378" s="240"/>
      <c r="HU378" s="240"/>
      <c r="HV378" s="240"/>
      <c r="HW378" s="240"/>
      <c r="HX378" s="240"/>
      <c r="HY378" s="240"/>
      <c r="HZ378" s="240"/>
      <c r="IA378" s="240"/>
      <c r="IB378" s="240"/>
      <c r="IC378" s="240"/>
      <c r="IE378" s="240"/>
      <c r="IF378" s="240"/>
      <c r="IG378" s="240"/>
      <c r="IH378" s="240"/>
      <c r="II378" s="240"/>
      <c r="IJ378" s="240"/>
      <c r="IK378" s="240"/>
      <c r="IL378" s="240"/>
      <c r="IM378" s="240"/>
      <c r="IN378" s="240"/>
      <c r="IO378" s="240"/>
      <c r="IP378" s="240"/>
      <c r="IQ378" s="240"/>
      <c r="IR378" s="240"/>
      <c r="IS378" s="240"/>
      <c r="IT378" s="240"/>
      <c r="IU378" s="240"/>
      <c r="IV378" s="240"/>
      <c r="IW378" s="240"/>
      <c r="IX378" s="240"/>
      <c r="IY378" s="240"/>
      <c r="JA378" s="240"/>
      <c r="JB378" s="240"/>
      <c r="JC378" s="240"/>
      <c r="JD378" s="240"/>
      <c r="JE378" s="240"/>
      <c r="JF378" s="240"/>
      <c r="JG378" s="240"/>
      <c r="JH378" s="240"/>
      <c r="JI378" s="240"/>
      <c r="JJ378" s="240"/>
      <c r="JK378" s="240"/>
      <c r="JL378" s="240"/>
      <c r="JM378" s="240"/>
      <c r="JN378" s="240"/>
      <c r="JO378" s="240"/>
      <c r="JP378" s="240"/>
      <c r="JQ378" s="240"/>
      <c r="JR378" s="240"/>
      <c r="JS378" s="240"/>
      <c r="JT378" s="240"/>
      <c r="JU378" s="240"/>
      <c r="JV378" s="240"/>
      <c r="JW378" s="240"/>
      <c r="JX378" s="240"/>
      <c r="JY378" s="240"/>
      <c r="JZ378" s="240"/>
      <c r="KA378" s="240"/>
      <c r="KB378" s="240"/>
    </row>
    <row r="379" spans="152:288" x14ac:dyDescent="0.3">
      <c r="EV379" s="241"/>
      <c r="EW379" s="242"/>
      <c r="EX379" s="242"/>
      <c r="EY379" s="242"/>
      <c r="EZ379" s="242"/>
      <c r="FA379" s="242"/>
      <c r="FB379" s="242"/>
      <c r="FC379" s="242"/>
      <c r="FD379" s="242"/>
      <c r="FE379" s="242"/>
      <c r="FF379" s="242"/>
      <c r="FG379" s="242"/>
      <c r="FH379" s="242"/>
      <c r="FI379" s="242"/>
      <c r="FJ379" s="242"/>
      <c r="FK379" s="242"/>
      <c r="FL379" s="242"/>
      <c r="FM379" s="242"/>
      <c r="FN379" s="243"/>
      <c r="FO379" s="242"/>
      <c r="FP379" s="240"/>
      <c r="FR379" s="241"/>
      <c r="FS379" s="242"/>
      <c r="FT379" s="242"/>
      <c r="FU379" s="242"/>
      <c r="FV379" s="242"/>
      <c r="FW379" s="242"/>
      <c r="FX379" s="242"/>
      <c r="FY379" s="242"/>
      <c r="FZ379" s="242"/>
      <c r="GA379" s="242"/>
      <c r="GB379" s="242"/>
      <c r="GC379" s="242"/>
      <c r="GD379" s="242"/>
      <c r="GE379" s="242"/>
      <c r="GF379" s="242"/>
      <c r="GG379" s="242"/>
      <c r="GH379" s="242"/>
      <c r="GI379" s="242"/>
      <c r="GJ379" s="243"/>
      <c r="GK379" s="242"/>
      <c r="GL379" s="240"/>
      <c r="GN379" s="240"/>
      <c r="GO379" s="240"/>
      <c r="GP379" s="240"/>
      <c r="GQ379" s="240"/>
      <c r="GR379" s="240"/>
      <c r="GS379" s="240"/>
      <c r="GT379" s="240"/>
      <c r="GU379" s="240"/>
      <c r="GV379" s="240"/>
      <c r="GW379" s="240"/>
      <c r="GX379" s="240"/>
      <c r="GY379" s="240"/>
      <c r="GZ379" s="240"/>
      <c r="HA379" s="240"/>
      <c r="HB379" s="240"/>
      <c r="HC379" s="240"/>
      <c r="HD379" s="240"/>
      <c r="HE379" s="240"/>
      <c r="HF379" s="240"/>
      <c r="HG379" s="240"/>
      <c r="HH379" s="240"/>
      <c r="HJ379" s="240"/>
      <c r="HK379" s="240"/>
      <c r="HL379" s="240"/>
      <c r="HM379" s="240"/>
      <c r="HN379" s="240"/>
      <c r="HO379" s="240"/>
      <c r="HP379" s="240"/>
      <c r="HQ379" s="240"/>
      <c r="HR379" s="240"/>
      <c r="HS379" s="240"/>
      <c r="HT379" s="240"/>
      <c r="HU379" s="240"/>
      <c r="HV379" s="240"/>
      <c r="HW379" s="240"/>
      <c r="HX379" s="240"/>
      <c r="HY379" s="240"/>
      <c r="HZ379" s="240"/>
      <c r="IA379" s="240"/>
      <c r="IB379" s="240"/>
      <c r="IC379" s="240"/>
      <c r="IE379" s="240"/>
      <c r="IF379" s="240"/>
      <c r="IG379" s="240"/>
      <c r="IH379" s="240"/>
      <c r="II379" s="240"/>
      <c r="IJ379" s="240"/>
      <c r="IK379" s="240"/>
      <c r="IL379" s="240"/>
      <c r="IM379" s="240"/>
      <c r="IN379" s="240"/>
      <c r="IO379" s="240"/>
      <c r="IP379" s="240"/>
      <c r="IQ379" s="240"/>
      <c r="IR379" s="240"/>
      <c r="IS379" s="240"/>
      <c r="IT379" s="240"/>
      <c r="IU379" s="240"/>
      <c r="IV379" s="240"/>
      <c r="IW379" s="240"/>
      <c r="IX379" s="240"/>
      <c r="IY379" s="240"/>
      <c r="JA379" s="240"/>
      <c r="JB379" s="240"/>
      <c r="JC379" s="240"/>
      <c r="JD379" s="240"/>
      <c r="JE379" s="240"/>
      <c r="JF379" s="240"/>
      <c r="JG379" s="240"/>
      <c r="JH379" s="240"/>
      <c r="JI379" s="240"/>
      <c r="JJ379" s="240"/>
      <c r="JK379" s="240"/>
      <c r="JL379" s="240"/>
      <c r="JM379" s="240"/>
      <c r="JN379" s="240"/>
      <c r="JO379" s="240"/>
      <c r="JP379" s="240"/>
      <c r="JQ379" s="240"/>
      <c r="JR379" s="240"/>
      <c r="JS379" s="240"/>
      <c r="JT379" s="240"/>
      <c r="JU379" s="240"/>
      <c r="JV379" s="240"/>
      <c r="JW379" s="240"/>
      <c r="JX379" s="240"/>
      <c r="JY379" s="240"/>
      <c r="JZ379" s="240"/>
      <c r="KA379" s="240"/>
      <c r="KB379" s="240"/>
    </row>
    <row r="380" spans="152:288" x14ac:dyDescent="0.3">
      <c r="EV380" s="241"/>
      <c r="EW380" s="242"/>
      <c r="EX380" s="242"/>
      <c r="EY380" s="242"/>
      <c r="EZ380" s="242"/>
      <c r="FA380" s="242"/>
      <c r="FB380" s="242"/>
      <c r="FC380" s="242"/>
      <c r="FD380" s="242"/>
      <c r="FE380" s="242"/>
      <c r="FF380" s="242"/>
      <c r="FG380" s="242"/>
      <c r="FH380" s="242"/>
      <c r="FI380" s="242"/>
      <c r="FJ380" s="242"/>
      <c r="FK380" s="242"/>
      <c r="FL380" s="242"/>
      <c r="FM380" s="242"/>
      <c r="FN380" s="243"/>
      <c r="FO380" s="242"/>
      <c r="FP380" s="240"/>
      <c r="FR380" s="241"/>
      <c r="FS380" s="242"/>
      <c r="FT380" s="242"/>
      <c r="FU380" s="242"/>
      <c r="FV380" s="242"/>
      <c r="FW380" s="242"/>
      <c r="FX380" s="242"/>
      <c r="FY380" s="242"/>
      <c r="FZ380" s="242"/>
      <c r="GA380" s="242"/>
      <c r="GB380" s="242"/>
      <c r="GC380" s="242"/>
      <c r="GD380" s="242"/>
      <c r="GE380" s="242"/>
      <c r="GF380" s="242"/>
      <c r="GG380" s="242"/>
      <c r="GH380" s="242"/>
      <c r="GI380" s="242"/>
      <c r="GJ380" s="243"/>
      <c r="GK380" s="242"/>
      <c r="GL380" s="240"/>
      <c r="GN380" s="240"/>
      <c r="GO380" s="240"/>
      <c r="GP380" s="240"/>
      <c r="GQ380" s="240"/>
      <c r="GR380" s="240"/>
      <c r="GS380" s="240"/>
      <c r="GT380" s="240"/>
      <c r="GU380" s="240"/>
      <c r="GV380" s="240"/>
      <c r="GW380" s="240"/>
      <c r="GX380" s="240"/>
      <c r="GY380" s="240"/>
      <c r="GZ380" s="240"/>
      <c r="HA380" s="240"/>
      <c r="HB380" s="240"/>
      <c r="HC380" s="240"/>
      <c r="HD380" s="240"/>
      <c r="HE380" s="240"/>
      <c r="HF380" s="240"/>
      <c r="HG380" s="240"/>
      <c r="HH380" s="240"/>
      <c r="HJ380" s="240"/>
      <c r="HK380" s="240"/>
      <c r="HL380" s="240"/>
      <c r="HM380" s="240"/>
      <c r="HN380" s="240"/>
      <c r="HO380" s="240"/>
      <c r="HP380" s="240"/>
      <c r="HQ380" s="240"/>
      <c r="HR380" s="240"/>
      <c r="HS380" s="240"/>
      <c r="HT380" s="240"/>
      <c r="HU380" s="240"/>
      <c r="HV380" s="240"/>
      <c r="HW380" s="240"/>
      <c r="HX380" s="240"/>
      <c r="HY380" s="240"/>
      <c r="HZ380" s="240"/>
      <c r="IA380" s="240"/>
      <c r="IB380" s="240"/>
      <c r="IC380" s="240"/>
      <c r="IE380" s="240"/>
      <c r="IF380" s="240"/>
      <c r="IG380" s="240"/>
      <c r="IH380" s="240"/>
      <c r="II380" s="240"/>
      <c r="IJ380" s="240"/>
      <c r="IK380" s="240"/>
      <c r="IL380" s="240"/>
      <c r="IM380" s="240"/>
      <c r="IN380" s="240"/>
      <c r="IO380" s="240"/>
      <c r="IP380" s="240"/>
      <c r="IQ380" s="240"/>
      <c r="IR380" s="240"/>
      <c r="IS380" s="240"/>
      <c r="IT380" s="240"/>
      <c r="IU380" s="240"/>
      <c r="IV380" s="240"/>
      <c r="IW380" s="240"/>
      <c r="IX380" s="240"/>
      <c r="IY380" s="240"/>
      <c r="JA380" s="240"/>
      <c r="JB380" s="240"/>
      <c r="JC380" s="240"/>
      <c r="JD380" s="240"/>
      <c r="JE380" s="240"/>
      <c r="JF380" s="240"/>
      <c r="JG380" s="240"/>
      <c r="JH380" s="240"/>
      <c r="JI380" s="240"/>
      <c r="JJ380" s="240"/>
      <c r="JK380" s="240"/>
      <c r="JL380" s="240"/>
      <c r="JM380" s="240"/>
      <c r="JN380" s="240"/>
      <c r="JO380" s="240"/>
      <c r="JP380" s="240"/>
      <c r="JQ380" s="240"/>
      <c r="JR380" s="240"/>
      <c r="JS380" s="240"/>
      <c r="JT380" s="240"/>
      <c r="JU380" s="240"/>
      <c r="JV380" s="240"/>
      <c r="JW380" s="240"/>
      <c r="JX380" s="240"/>
      <c r="JY380" s="240"/>
      <c r="JZ380" s="240"/>
      <c r="KA380" s="240"/>
      <c r="KB380" s="240"/>
    </row>
    <row r="381" spans="152:288" x14ac:dyDescent="0.3">
      <c r="EV381" s="241"/>
      <c r="EW381" s="242"/>
      <c r="EX381" s="242"/>
      <c r="EY381" s="242"/>
      <c r="EZ381" s="242"/>
      <c r="FA381" s="242"/>
      <c r="FB381" s="242"/>
      <c r="FC381" s="242"/>
      <c r="FD381" s="242"/>
      <c r="FE381" s="242"/>
      <c r="FF381" s="242"/>
      <c r="FG381" s="242"/>
      <c r="FH381" s="242"/>
      <c r="FI381" s="242"/>
      <c r="FJ381" s="242"/>
      <c r="FK381" s="242"/>
      <c r="FL381" s="242"/>
      <c r="FM381" s="242"/>
      <c r="FN381" s="243"/>
      <c r="FO381" s="242"/>
      <c r="FP381" s="240"/>
      <c r="FR381" s="241"/>
      <c r="FS381" s="242"/>
      <c r="FT381" s="242"/>
      <c r="FU381" s="242"/>
      <c r="FV381" s="242"/>
      <c r="FW381" s="242"/>
      <c r="FX381" s="242"/>
      <c r="FY381" s="242"/>
      <c r="FZ381" s="242"/>
      <c r="GA381" s="242"/>
      <c r="GB381" s="242"/>
      <c r="GC381" s="242"/>
      <c r="GD381" s="242"/>
      <c r="GE381" s="242"/>
      <c r="GF381" s="242"/>
      <c r="GG381" s="242"/>
      <c r="GH381" s="242"/>
      <c r="GI381" s="242"/>
      <c r="GJ381" s="243"/>
      <c r="GK381" s="242"/>
      <c r="GL381" s="240"/>
      <c r="GN381" s="240"/>
      <c r="GO381" s="240"/>
      <c r="GP381" s="240"/>
      <c r="GQ381" s="240"/>
      <c r="GR381" s="240"/>
      <c r="GS381" s="240"/>
      <c r="GT381" s="240"/>
      <c r="GU381" s="240"/>
      <c r="GV381" s="240"/>
      <c r="GW381" s="240"/>
      <c r="GX381" s="240"/>
      <c r="GY381" s="240"/>
      <c r="GZ381" s="240"/>
      <c r="HA381" s="240"/>
      <c r="HB381" s="240"/>
      <c r="HC381" s="240"/>
      <c r="HD381" s="240"/>
      <c r="HE381" s="240"/>
      <c r="HF381" s="240"/>
      <c r="HG381" s="240"/>
      <c r="HH381" s="240"/>
      <c r="HJ381" s="240"/>
      <c r="HK381" s="240"/>
      <c r="HL381" s="240"/>
      <c r="HM381" s="240"/>
      <c r="HN381" s="240"/>
      <c r="HO381" s="240"/>
      <c r="HP381" s="240"/>
      <c r="HQ381" s="240"/>
      <c r="HR381" s="240"/>
      <c r="HS381" s="240"/>
      <c r="HT381" s="240"/>
      <c r="HU381" s="240"/>
      <c r="HV381" s="240"/>
      <c r="HW381" s="240"/>
      <c r="HX381" s="240"/>
      <c r="HY381" s="240"/>
      <c r="HZ381" s="240"/>
      <c r="IA381" s="240"/>
      <c r="IB381" s="240"/>
      <c r="IC381" s="240"/>
      <c r="IE381" s="240"/>
      <c r="IF381" s="240"/>
      <c r="IG381" s="240"/>
      <c r="IH381" s="240"/>
      <c r="II381" s="240"/>
      <c r="IJ381" s="240"/>
      <c r="IK381" s="240"/>
      <c r="IL381" s="240"/>
      <c r="IM381" s="240"/>
      <c r="IN381" s="240"/>
      <c r="IO381" s="240"/>
      <c r="IP381" s="240"/>
      <c r="IQ381" s="240"/>
      <c r="IR381" s="240"/>
      <c r="IS381" s="240"/>
      <c r="IT381" s="240"/>
      <c r="IU381" s="240"/>
      <c r="IV381" s="240"/>
      <c r="IW381" s="240"/>
      <c r="IX381" s="240"/>
      <c r="IY381" s="240"/>
      <c r="JA381" s="240"/>
      <c r="JB381" s="240"/>
      <c r="JC381" s="240"/>
      <c r="JD381" s="240"/>
      <c r="JE381" s="240"/>
      <c r="JF381" s="240"/>
      <c r="JG381" s="240"/>
      <c r="JH381" s="240"/>
      <c r="JI381" s="240"/>
      <c r="JJ381" s="240"/>
      <c r="JK381" s="240"/>
      <c r="JL381" s="240"/>
      <c r="JM381" s="240"/>
      <c r="JN381" s="240"/>
      <c r="JO381" s="240"/>
      <c r="JP381" s="240"/>
      <c r="JQ381" s="240"/>
      <c r="JR381" s="240"/>
      <c r="JS381" s="240"/>
      <c r="JT381" s="240"/>
      <c r="JU381" s="240"/>
      <c r="JV381" s="240"/>
      <c r="JW381" s="240"/>
      <c r="JX381" s="240"/>
      <c r="JY381" s="240"/>
      <c r="JZ381" s="240"/>
      <c r="KA381" s="240"/>
      <c r="KB381" s="240"/>
    </row>
    <row r="382" spans="152:288" x14ac:dyDescent="0.3">
      <c r="EV382" s="241"/>
      <c r="EW382" s="242"/>
      <c r="EX382" s="242"/>
      <c r="EY382" s="242"/>
      <c r="EZ382" s="242"/>
      <c r="FA382" s="242"/>
      <c r="FB382" s="242"/>
      <c r="FC382" s="242"/>
      <c r="FD382" s="242"/>
      <c r="FE382" s="242"/>
      <c r="FF382" s="242"/>
      <c r="FG382" s="242"/>
      <c r="FH382" s="242"/>
      <c r="FI382" s="242"/>
      <c r="FJ382" s="242"/>
      <c r="FK382" s="242"/>
      <c r="FL382" s="242"/>
      <c r="FM382" s="242"/>
      <c r="FN382" s="243"/>
      <c r="FO382" s="242"/>
      <c r="FP382" s="240"/>
      <c r="FR382" s="241"/>
      <c r="FS382" s="242"/>
      <c r="FT382" s="242"/>
      <c r="FU382" s="242"/>
      <c r="FV382" s="242"/>
      <c r="FW382" s="242"/>
      <c r="FX382" s="242"/>
      <c r="FY382" s="242"/>
      <c r="FZ382" s="242"/>
      <c r="GA382" s="242"/>
      <c r="GB382" s="242"/>
      <c r="GC382" s="242"/>
      <c r="GD382" s="242"/>
      <c r="GE382" s="242"/>
      <c r="GF382" s="242"/>
      <c r="GG382" s="242"/>
      <c r="GH382" s="242"/>
      <c r="GI382" s="242"/>
      <c r="GJ382" s="243"/>
      <c r="GK382" s="242"/>
      <c r="GL382" s="240"/>
      <c r="GN382" s="240"/>
      <c r="GO382" s="240"/>
      <c r="GP382" s="240"/>
      <c r="GQ382" s="240"/>
      <c r="GR382" s="240"/>
      <c r="GS382" s="240"/>
      <c r="GT382" s="240"/>
      <c r="GU382" s="240"/>
      <c r="GV382" s="240"/>
      <c r="GW382" s="240"/>
      <c r="GX382" s="240"/>
      <c r="GY382" s="240"/>
      <c r="GZ382" s="240"/>
      <c r="HA382" s="240"/>
      <c r="HB382" s="240"/>
      <c r="HC382" s="240"/>
      <c r="HD382" s="240"/>
      <c r="HE382" s="240"/>
      <c r="HF382" s="240"/>
      <c r="HG382" s="240"/>
      <c r="HH382" s="240"/>
      <c r="HJ382" s="240"/>
      <c r="HK382" s="240"/>
      <c r="HL382" s="240"/>
      <c r="HM382" s="240"/>
      <c r="HN382" s="240"/>
      <c r="HO382" s="240"/>
      <c r="HP382" s="240"/>
      <c r="HQ382" s="240"/>
      <c r="HR382" s="240"/>
      <c r="HS382" s="240"/>
      <c r="HT382" s="240"/>
      <c r="HU382" s="240"/>
      <c r="HV382" s="240"/>
      <c r="HW382" s="240"/>
      <c r="HX382" s="240"/>
      <c r="HY382" s="240"/>
      <c r="HZ382" s="240"/>
      <c r="IA382" s="240"/>
      <c r="IB382" s="240"/>
      <c r="IC382" s="240"/>
      <c r="IE382" s="240"/>
      <c r="IF382" s="240"/>
      <c r="IG382" s="240"/>
      <c r="IH382" s="240"/>
      <c r="II382" s="240"/>
      <c r="IJ382" s="240"/>
      <c r="IK382" s="240"/>
      <c r="IL382" s="240"/>
      <c r="IM382" s="240"/>
      <c r="IN382" s="240"/>
      <c r="IO382" s="240"/>
      <c r="IP382" s="240"/>
      <c r="IQ382" s="240"/>
      <c r="IR382" s="240"/>
      <c r="IS382" s="240"/>
      <c r="IT382" s="240"/>
      <c r="IU382" s="240"/>
      <c r="IV382" s="240"/>
      <c r="IW382" s="240"/>
      <c r="IX382" s="240"/>
      <c r="IY382" s="240"/>
      <c r="JA382" s="240"/>
      <c r="JB382" s="240"/>
      <c r="JC382" s="240"/>
      <c r="JD382" s="240"/>
      <c r="JE382" s="240"/>
      <c r="JF382" s="240"/>
      <c r="JG382" s="240"/>
      <c r="JH382" s="240"/>
      <c r="JI382" s="240"/>
      <c r="JJ382" s="240"/>
      <c r="JK382" s="240"/>
      <c r="JL382" s="240"/>
      <c r="JM382" s="240"/>
      <c r="JN382" s="240"/>
      <c r="JO382" s="240"/>
      <c r="JP382" s="240"/>
      <c r="JQ382" s="240"/>
      <c r="JR382" s="240"/>
      <c r="JS382" s="240"/>
      <c r="JT382" s="240"/>
      <c r="JU382" s="240"/>
      <c r="JV382" s="240"/>
      <c r="JW382" s="240"/>
      <c r="JX382" s="240"/>
      <c r="JY382" s="240"/>
      <c r="JZ382" s="240"/>
      <c r="KA382" s="240"/>
      <c r="KB382" s="240"/>
    </row>
    <row r="383" spans="152:288" x14ac:dyDescent="0.3">
      <c r="EV383" s="241"/>
      <c r="EW383" s="242"/>
      <c r="EX383" s="242"/>
      <c r="EY383" s="242"/>
      <c r="EZ383" s="242"/>
      <c r="FA383" s="242"/>
      <c r="FB383" s="242"/>
      <c r="FC383" s="242"/>
      <c r="FD383" s="242"/>
      <c r="FE383" s="242"/>
      <c r="FF383" s="242"/>
      <c r="FG383" s="242"/>
      <c r="FH383" s="242"/>
      <c r="FI383" s="242"/>
      <c r="FJ383" s="242"/>
      <c r="FK383" s="242"/>
      <c r="FL383" s="242"/>
      <c r="FM383" s="242"/>
      <c r="FN383" s="243"/>
      <c r="FO383" s="242"/>
      <c r="FP383" s="240"/>
      <c r="FR383" s="241"/>
      <c r="FS383" s="242"/>
      <c r="FT383" s="242"/>
      <c r="FU383" s="242"/>
      <c r="FV383" s="242"/>
      <c r="FW383" s="242"/>
      <c r="FX383" s="242"/>
      <c r="FY383" s="242"/>
      <c r="FZ383" s="242"/>
      <c r="GA383" s="242"/>
      <c r="GB383" s="242"/>
      <c r="GC383" s="242"/>
      <c r="GD383" s="242"/>
      <c r="GE383" s="242"/>
      <c r="GF383" s="242"/>
      <c r="GG383" s="242"/>
      <c r="GH383" s="242"/>
      <c r="GI383" s="242"/>
      <c r="GJ383" s="243"/>
      <c r="GK383" s="242"/>
      <c r="GL383" s="240"/>
      <c r="GN383" s="240"/>
      <c r="GO383" s="240"/>
      <c r="GP383" s="240"/>
      <c r="GQ383" s="240"/>
      <c r="GR383" s="240"/>
      <c r="GS383" s="240"/>
      <c r="GT383" s="240"/>
      <c r="GU383" s="240"/>
      <c r="GV383" s="240"/>
      <c r="GW383" s="240"/>
      <c r="GX383" s="240"/>
      <c r="GY383" s="240"/>
      <c r="GZ383" s="240"/>
      <c r="HA383" s="240"/>
      <c r="HB383" s="240"/>
      <c r="HC383" s="240"/>
      <c r="HD383" s="240"/>
      <c r="HE383" s="240"/>
      <c r="HF383" s="240"/>
      <c r="HG383" s="240"/>
      <c r="HH383" s="240"/>
      <c r="HJ383" s="240"/>
      <c r="HK383" s="240"/>
      <c r="HL383" s="240"/>
      <c r="HM383" s="240"/>
      <c r="HN383" s="240"/>
      <c r="HO383" s="240"/>
      <c r="HP383" s="240"/>
      <c r="HQ383" s="240"/>
      <c r="HR383" s="240"/>
      <c r="HS383" s="240"/>
      <c r="HT383" s="240"/>
      <c r="HU383" s="240"/>
      <c r="HV383" s="240"/>
      <c r="HW383" s="240"/>
      <c r="HX383" s="240"/>
      <c r="HY383" s="240"/>
      <c r="HZ383" s="240"/>
      <c r="IA383" s="240"/>
      <c r="IB383" s="240"/>
      <c r="IC383" s="240"/>
      <c r="IE383" s="240"/>
      <c r="IF383" s="240"/>
      <c r="IG383" s="240"/>
      <c r="IH383" s="240"/>
      <c r="II383" s="240"/>
      <c r="IJ383" s="240"/>
      <c r="IK383" s="240"/>
      <c r="IL383" s="240"/>
      <c r="IM383" s="240"/>
      <c r="IN383" s="240"/>
      <c r="IO383" s="240"/>
      <c r="IP383" s="240"/>
      <c r="IQ383" s="240"/>
      <c r="IR383" s="240"/>
      <c r="IS383" s="240"/>
      <c r="IT383" s="240"/>
      <c r="IU383" s="240"/>
      <c r="IV383" s="240"/>
      <c r="IW383" s="240"/>
      <c r="IX383" s="240"/>
      <c r="IY383" s="240"/>
      <c r="JA383" s="240"/>
      <c r="JB383" s="240"/>
      <c r="JC383" s="240"/>
      <c r="JD383" s="240"/>
      <c r="JE383" s="240"/>
      <c r="JF383" s="240"/>
      <c r="JG383" s="240"/>
      <c r="JH383" s="240"/>
      <c r="JI383" s="240"/>
      <c r="JJ383" s="240"/>
      <c r="JK383" s="240"/>
      <c r="JL383" s="240"/>
      <c r="JM383" s="240"/>
      <c r="JN383" s="240"/>
      <c r="JO383" s="240"/>
      <c r="JP383" s="240"/>
      <c r="JQ383" s="240"/>
      <c r="JR383" s="240"/>
      <c r="JS383" s="240"/>
      <c r="JT383" s="240"/>
      <c r="JU383" s="240"/>
      <c r="JV383" s="240"/>
      <c r="JW383" s="240"/>
      <c r="JX383" s="240"/>
      <c r="JY383" s="240"/>
      <c r="JZ383" s="240"/>
      <c r="KA383" s="240"/>
      <c r="KB383" s="240"/>
    </row>
    <row r="384" spans="152:288" x14ac:dyDescent="0.3">
      <c r="EV384" s="241"/>
      <c r="EW384" s="242"/>
      <c r="EX384" s="242"/>
      <c r="EY384" s="242"/>
      <c r="EZ384" s="242"/>
      <c r="FA384" s="242"/>
      <c r="FB384" s="242"/>
      <c r="FC384" s="242"/>
      <c r="FD384" s="242"/>
      <c r="FE384" s="242"/>
      <c r="FF384" s="242"/>
      <c r="FG384" s="242"/>
      <c r="FH384" s="242"/>
      <c r="FI384" s="242"/>
      <c r="FJ384" s="242"/>
      <c r="FK384" s="242"/>
      <c r="FL384" s="242"/>
      <c r="FM384" s="242"/>
      <c r="FN384" s="243"/>
      <c r="FO384" s="242"/>
      <c r="FP384" s="240"/>
      <c r="FR384" s="241"/>
      <c r="FS384" s="242"/>
      <c r="FT384" s="242"/>
      <c r="FU384" s="242"/>
      <c r="FV384" s="242"/>
      <c r="FW384" s="242"/>
      <c r="FX384" s="242"/>
      <c r="FY384" s="242"/>
      <c r="FZ384" s="242"/>
      <c r="GA384" s="242"/>
      <c r="GB384" s="242"/>
      <c r="GC384" s="242"/>
      <c r="GD384" s="242"/>
      <c r="GE384" s="242"/>
      <c r="GF384" s="242"/>
      <c r="GG384" s="242"/>
      <c r="GH384" s="242"/>
      <c r="GI384" s="242"/>
      <c r="GJ384" s="243"/>
      <c r="GK384" s="242"/>
      <c r="GL384" s="240"/>
      <c r="GN384" s="240"/>
      <c r="GO384" s="240"/>
      <c r="GP384" s="240"/>
      <c r="GQ384" s="240"/>
      <c r="GR384" s="240"/>
      <c r="GS384" s="240"/>
      <c r="GT384" s="240"/>
      <c r="GU384" s="240"/>
      <c r="GV384" s="240"/>
      <c r="GW384" s="240"/>
      <c r="GX384" s="240"/>
      <c r="GY384" s="240"/>
      <c r="GZ384" s="240"/>
      <c r="HA384" s="240"/>
      <c r="HB384" s="240"/>
      <c r="HC384" s="240"/>
      <c r="HD384" s="240"/>
      <c r="HE384" s="240"/>
      <c r="HF384" s="240"/>
      <c r="HG384" s="240"/>
      <c r="HH384" s="240"/>
      <c r="HJ384" s="240"/>
      <c r="HK384" s="240"/>
      <c r="HL384" s="240"/>
      <c r="HM384" s="240"/>
      <c r="HN384" s="240"/>
      <c r="HO384" s="240"/>
      <c r="HP384" s="240"/>
      <c r="HQ384" s="240"/>
      <c r="HR384" s="240"/>
      <c r="HS384" s="240"/>
      <c r="HT384" s="240"/>
      <c r="HU384" s="240"/>
      <c r="HV384" s="240"/>
      <c r="HW384" s="240"/>
      <c r="HX384" s="240"/>
      <c r="HY384" s="240"/>
      <c r="HZ384" s="240"/>
      <c r="IA384" s="240"/>
      <c r="IB384" s="240"/>
      <c r="IC384" s="240"/>
      <c r="IE384" s="240"/>
      <c r="IF384" s="240"/>
      <c r="IG384" s="240"/>
      <c r="IH384" s="240"/>
      <c r="II384" s="240"/>
      <c r="IJ384" s="240"/>
      <c r="IK384" s="240"/>
      <c r="IL384" s="240"/>
      <c r="IM384" s="240"/>
      <c r="IN384" s="240"/>
      <c r="IO384" s="240"/>
      <c r="IP384" s="240"/>
      <c r="IQ384" s="240"/>
      <c r="IR384" s="240"/>
      <c r="IS384" s="240"/>
      <c r="IT384" s="240"/>
      <c r="IU384" s="240"/>
      <c r="IV384" s="240"/>
      <c r="IW384" s="240"/>
      <c r="IX384" s="240"/>
      <c r="IY384" s="240"/>
      <c r="JA384" s="240"/>
      <c r="JB384" s="240"/>
      <c r="JC384" s="240"/>
      <c r="JD384" s="240"/>
      <c r="JE384" s="240"/>
      <c r="JF384" s="240"/>
      <c r="JG384" s="240"/>
      <c r="JH384" s="240"/>
      <c r="JI384" s="240"/>
      <c r="JJ384" s="240"/>
      <c r="JK384" s="240"/>
      <c r="JL384" s="240"/>
      <c r="JM384" s="240"/>
      <c r="JN384" s="240"/>
      <c r="JO384" s="240"/>
      <c r="JP384" s="240"/>
      <c r="JQ384" s="240"/>
      <c r="JR384" s="240"/>
      <c r="JS384" s="240"/>
      <c r="JT384" s="240"/>
      <c r="JU384" s="240"/>
      <c r="JV384" s="240"/>
      <c r="JW384" s="240"/>
      <c r="JX384" s="240"/>
      <c r="JY384" s="240"/>
      <c r="JZ384" s="240"/>
      <c r="KA384" s="240"/>
      <c r="KB384" s="240"/>
    </row>
    <row r="385" spans="152:288" x14ac:dyDescent="0.3">
      <c r="EV385" s="241"/>
      <c r="EW385" s="242"/>
      <c r="EX385" s="242"/>
      <c r="EY385" s="242"/>
      <c r="EZ385" s="242"/>
      <c r="FA385" s="242"/>
      <c r="FB385" s="242"/>
      <c r="FC385" s="242"/>
      <c r="FD385" s="242"/>
      <c r="FE385" s="242"/>
      <c r="FF385" s="242"/>
      <c r="FG385" s="242"/>
      <c r="FH385" s="242"/>
      <c r="FI385" s="242"/>
      <c r="FJ385" s="242"/>
      <c r="FK385" s="242"/>
      <c r="FL385" s="242"/>
      <c r="FM385" s="242"/>
      <c r="FN385" s="243"/>
      <c r="FO385" s="242"/>
      <c r="FP385" s="240"/>
      <c r="FR385" s="241"/>
      <c r="FS385" s="242"/>
      <c r="FT385" s="242"/>
      <c r="FU385" s="242"/>
      <c r="FV385" s="242"/>
      <c r="FW385" s="242"/>
      <c r="FX385" s="242"/>
      <c r="FY385" s="242"/>
      <c r="FZ385" s="242"/>
      <c r="GA385" s="242"/>
      <c r="GB385" s="242"/>
      <c r="GC385" s="242"/>
      <c r="GD385" s="242"/>
      <c r="GE385" s="242"/>
      <c r="GF385" s="242"/>
      <c r="GG385" s="242"/>
      <c r="GH385" s="242"/>
      <c r="GI385" s="242"/>
      <c r="GJ385" s="243"/>
      <c r="GK385" s="242"/>
      <c r="GL385" s="240"/>
      <c r="GN385" s="240"/>
      <c r="GO385" s="240"/>
      <c r="GP385" s="240"/>
      <c r="GQ385" s="240"/>
      <c r="GR385" s="240"/>
      <c r="GS385" s="240"/>
      <c r="GT385" s="240"/>
      <c r="GU385" s="240"/>
      <c r="GV385" s="240"/>
      <c r="GW385" s="240"/>
      <c r="GX385" s="240"/>
      <c r="GY385" s="240"/>
      <c r="GZ385" s="240"/>
      <c r="HA385" s="240"/>
      <c r="HB385" s="240"/>
      <c r="HC385" s="240"/>
      <c r="HD385" s="240"/>
      <c r="HE385" s="240"/>
      <c r="HF385" s="240"/>
      <c r="HG385" s="240"/>
      <c r="HH385" s="240"/>
      <c r="HJ385" s="240"/>
      <c r="HK385" s="240"/>
      <c r="HL385" s="240"/>
      <c r="HM385" s="240"/>
      <c r="HN385" s="240"/>
      <c r="HO385" s="240"/>
      <c r="HP385" s="240"/>
      <c r="HQ385" s="240"/>
      <c r="HR385" s="240"/>
      <c r="HS385" s="240"/>
      <c r="HT385" s="240"/>
      <c r="HU385" s="240"/>
      <c r="HV385" s="240"/>
      <c r="HW385" s="240"/>
      <c r="HX385" s="240"/>
      <c r="HY385" s="240"/>
      <c r="HZ385" s="240"/>
      <c r="IA385" s="240"/>
      <c r="IB385" s="240"/>
      <c r="IC385" s="240"/>
      <c r="IE385" s="240"/>
      <c r="IF385" s="240"/>
      <c r="IG385" s="240"/>
      <c r="IH385" s="240"/>
      <c r="II385" s="240"/>
      <c r="IJ385" s="240"/>
      <c r="IK385" s="240"/>
      <c r="IL385" s="240"/>
      <c r="IM385" s="240"/>
      <c r="IN385" s="240"/>
      <c r="IO385" s="240"/>
      <c r="IP385" s="240"/>
      <c r="IQ385" s="240"/>
      <c r="IR385" s="240"/>
      <c r="IS385" s="240"/>
      <c r="IT385" s="240"/>
      <c r="IU385" s="240"/>
      <c r="IV385" s="240"/>
      <c r="IW385" s="240"/>
      <c r="IX385" s="240"/>
      <c r="IY385" s="240"/>
      <c r="JA385" s="240"/>
      <c r="JB385" s="240"/>
      <c r="JC385" s="240"/>
      <c r="JD385" s="240"/>
      <c r="JE385" s="240"/>
      <c r="JF385" s="240"/>
      <c r="JG385" s="240"/>
      <c r="JH385" s="240"/>
      <c r="JI385" s="240"/>
      <c r="JJ385" s="240"/>
      <c r="JK385" s="240"/>
      <c r="JL385" s="240"/>
      <c r="JM385" s="240"/>
      <c r="JN385" s="240"/>
      <c r="JO385" s="240"/>
      <c r="JP385" s="240"/>
      <c r="JQ385" s="240"/>
      <c r="JR385" s="240"/>
      <c r="JS385" s="240"/>
      <c r="JT385" s="240"/>
      <c r="JU385" s="240"/>
      <c r="JV385" s="240"/>
      <c r="JW385" s="240"/>
      <c r="JX385" s="240"/>
      <c r="JY385" s="240"/>
      <c r="JZ385" s="240"/>
      <c r="KA385" s="240"/>
      <c r="KB385" s="240"/>
    </row>
    <row r="386" spans="152:288" x14ac:dyDescent="0.3">
      <c r="EV386" s="241"/>
      <c r="EW386" s="242"/>
      <c r="EX386" s="242"/>
      <c r="EY386" s="242"/>
      <c r="EZ386" s="242"/>
      <c r="FA386" s="242"/>
      <c r="FB386" s="242"/>
      <c r="FC386" s="242"/>
      <c r="FD386" s="242"/>
      <c r="FE386" s="242"/>
      <c r="FF386" s="242"/>
      <c r="FG386" s="242"/>
      <c r="FH386" s="242"/>
      <c r="FI386" s="242"/>
      <c r="FJ386" s="242"/>
      <c r="FK386" s="242"/>
      <c r="FL386" s="242"/>
      <c r="FM386" s="242"/>
      <c r="FN386" s="243"/>
      <c r="FO386" s="242"/>
      <c r="FP386" s="240"/>
      <c r="FR386" s="241"/>
      <c r="FS386" s="242"/>
      <c r="FT386" s="242"/>
      <c r="FU386" s="242"/>
      <c r="FV386" s="242"/>
      <c r="FW386" s="242"/>
      <c r="FX386" s="242"/>
      <c r="FY386" s="242"/>
      <c r="FZ386" s="242"/>
      <c r="GA386" s="242"/>
      <c r="GB386" s="242"/>
      <c r="GC386" s="242"/>
      <c r="GD386" s="242"/>
      <c r="GE386" s="242"/>
      <c r="GF386" s="242"/>
      <c r="GG386" s="242"/>
      <c r="GH386" s="242"/>
      <c r="GI386" s="242"/>
      <c r="GJ386" s="243"/>
      <c r="GK386" s="242"/>
      <c r="GL386" s="240"/>
      <c r="GN386" s="240"/>
      <c r="GO386" s="240"/>
      <c r="GP386" s="240"/>
      <c r="GQ386" s="240"/>
      <c r="GR386" s="240"/>
      <c r="GS386" s="240"/>
      <c r="GT386" s="240"/>
      <c r="GU386" s="240"/>
      <c r="GV386" s="240"/>
      <c r="GW386" s="240"/>
      <c r="GX386" s="240"/>
      <c r="GY386" s="240"/>
      <c r="GZ386" s="240"/>
      <c r="HA386" s="240"/>
      <c r="HB386" s="240"/>
      <c r="HC386" s="240"/>
      <c r="HD386" s="240"/>
      <c r="HE386" s="240"/>
      <c r="HF386" s="240"/>
      <c r="HG386" s="240"/>
      <c r="HH386" s="240"/>
      <c r="HJ386" s="240"/>
      <c r="HK386" s="240"/>
      <c r="HL386" s="240"/>
      <c r="HM386" s="240"/>
      <c r="HN386" s="240"/>
      <c r="HO386" s="240"/>
      <c r="HP386" s="240"/>
      <c r="HQ386" s="240"/>
      <c r="HR386" s="240"/>
      <c r="HS386" s="240"/>
      <c r="HT386" s="240"/>
      <c r="HU386" s="240"/>
      <c r="HV386" s="240"/>
      <c r="HW386" s="240"/>
      <c r="HX386" s="240"/>
      <c r="HY386" s="240"/>
      <c r="HZ386" s="240"/>
      <c r="IA386" s="240"/>
      <c r="IB386" s="240"/>
      <c r="IC386" s="240"/>
      <c r="IE386" s="240"/>
      <c r="IF386" s="240"/>
      <c r="IG386" s="240"/>
      <c r="IH386" s="240"/>
      <c r="II386" s="240"/>
      <c r="IJ386" s="240"/>
      <c r="IK386" s="240"/>
      <c r="IL386" s="240"/>
      <c r="IM386" s="240"/>
      <c r="IN386" s="240"/>
      <c r="IO386" s="240"/>
      <c r="IP386" s="240"/>
      <c r="IQ386" s="240"/>
      <c r="IR386" s="240"/>
      <c r="IS386" s="240"/>
      <c r="IT386" s="240"/>
      <c r="IU386" s="240"/>
      <c r="IV386" s="240"/>
      <c r="IW386" s="240"/>
      <c r="IX386" s="240"/>
      <c r="IY386" s="240"/>
      <c r="JA386" s="240"/>
      <c r="JB386" s="240"/>
      <c r="JC386" s="240"/>
      <c r="JD386" s="240"/>
      <c r="JE386" s="240"/>
      <c r="JF386" s="240"/>
      <c r="JG386" s="240"/>
      <c r="JH386" s="240"/>
      <c r="JI386" s="240"/>
      <c r="JJ386" s="240"/>
      <c r="JK386" s="240"/>
      <c r="JL386" s="240"/>
      <c r="JM386" s="240"/>
      <c r="JN386" s="240"/>
      <c r="JO386" s="240"/>
      <c r="JP386" s="240"/>
      <c r="JQ386" s="240"/>
      <c r="JR386" s="240"/>
      <c r="JS386" s="240"/>
      <c r="JT386" s="240"/>
      <c r="JU386" s="240"/>
      <c r="JV386" s="240"/>
      <c r="JW386" s="240"/>
      <c r="JX386" s="240"/>
      <c r="JY386" s="240"/>
      <c r="JZ386" s="240"/>
      <c r="KA386" s="240"/>
      <c r="KB386" s="240"/>
    </row>
    <row r="387" spans="152:288" x14ac:dyDescent="0.3">
      <c r="EV387" s="241"/>
      <c r="EW387" s="242"/>
      <c r="EX387" s="242"/>
      <c r="EY387" s="242"/>
      <c r="EZ387" s="242"/>
      <c r="FA387" s="242"/>
      <c r="FB387" s="242"/>
      <c r="FC387" s="242"/>
      <c r="FD387" s="242"/>
      <c r="FE387" s="242"/>
      <c r="FF387" s="242"/>
      <c r="FG387" s="242"/>
      <c r="FH387" s="242"/>
      <c r="FI387" s="242"/>
      <c r="FJ387" s="242"/>
      <c r="FK387" s="242"/>
      <c r="FL387" s="242"/>
      <c r="FM387" s="242"/>
      <c r="FN387" s="243"/>
      <c r="FO387" s="242"/>
      <c r="FP387" s="240"/>
      <c r="FR387" s="241"/>
      <c r="FS387" s="242"/>
      <c r="FT387" s="242"/>
      <c r="FU387" s="242"/>
      <c r="FV387" s="242"/>
      <c r="FW387" s="242"/>
      <c r="FX387" s="242"/>
      <c r="FY387" s="242"/>
      <c r="FZ387" s="242"/>
      <c r="GA387" s="242"/>
      <c r="GB387" s="242"/>
      <c r="GC387" s="242"/>
      <c r="GD387" s="242"/>
      <c r="GE387" s="242"/>
      <c r="GF387" s="242"/>
      <c r="GG387" s="242"/>
      <c r="GH387" s="242"/>
      <c r="GI387" s="242"/>
      <c r="GJ387" s="243"/>
      <c r="GK387" s="242"/>
      <c r="GL387" s="240"/>
      <c r="GN387" s="240"/>
      <c r="GO387" s="240"/>
      <c r="GP387" s="240"/>
      <c r="GQ387" s="240"/>
      <c r="GR387" s="240"/>
      <c r="GS387" s="240"/>
      <c r="GT387" s="240"/>
      <c r="GU387" s="240"/>
      <c r="GV387" s="240"/>
      <c r="GW387" s="240"/>
      <c r="GX387" s="240"/>
      <c r="GY387" s="240"/>
      <c r="GZ387" s="240"/>
      <c r="HA387" s="240"/>
      <c r="HB387" s="240"/>
      <c r="HC387" s="240"/>
      <c r="HD387" s="240"/>
      <c r="HE387" s="240"/>
      <c r="HF387" s="240"/>
      <c r="HG387" s="240"/>
      <c r="HH387" s="240"/>
      <c r="HJ387" s="240"/>
      <c r="HK387" s="240"/>
      <c r="HL387" s="240"/>
      <c r="HM387" s="240"/>
      <c r="HN387" s="240"/>
      <c r="HO387" s="240"/>
      <c r="HP387" s="240"/>
      <c r="HQ387" s="240"/>
      <c r="HR387" s="240"/>
      <c r="HS387" s="240"/>
      <c r="HT387" s="240"/>
      <c r="HU387" s="240"/>
      <c r="HV387" s="240"/>
      <c r="HW387" s="240"/>
      <c r="HX387" s="240"/>
      <c r="HY387" s="240"/>
      <c r="HZ387" s="240"/>
      <c r="IA387" s="240"/>
      <c r="IB387" s="240"/>
      <c r="IC387" s="240"/>
      <c r="IE387" s="240"/>
      <c r="IF387" s="240"/>
      <c r="IG387" s="240"/>
      <c r="IH387" s="240"/>
      <c r="II387" s="240"/>
      <c r="IJ387" s="240"/>
      <c r="IK387" s="240"/>
      <c r="IL387" s="240"/>
      <c r="IM387" s="240"/>
      <c r="IN387" s="240"/>
      <c r="IO387" s="240"/>
      <c r="IP387" s="240"/>
      <c r="IQ387" s="240"/>
      <c r="IR387" s="240"/>
      <c r="IS387" s="240"/>
      <c r="IT387" s="240"/>
      <c r="IU387" s="240"/>
      <c r="IV387" s="240"/>
      <c r="IW387" s="240"/>
      <c r="IX387" s="240"/>
      <c r="IY387" s="240"/>
      <c r="JA387" s="240"/>
      <c r="JB387" s="240"/>
      <c r="JC387" s="240"/>
      <c r="JD387" s="240"/>
      <c r="JE387" s="240"/>
      <c r="JF387" s="240"/>
      <c r="JG387" s="240"/>
      <c r="JH387" s="240"/>
      <c r="JI387" s="240"/>
      <c r="JJ387" s="240"/>
      <c r="JK387" s="240"/>
      <c r="JL387" s="240"/>
      <c r="JM387" s="240"/>
      <c r="JN387" s="240"/>
      <c r="JO387" s="240"/>
      <c r="JP387" s="240"/>
      <c r="JQ387" s="240"/>
      <c r="JR387" s="240"/>
      <c r="JS387" s="240"/>
      <c r="JT387" s="240"/>
      <c r="JU387" s="240"/>
      <c r="JV387" s="240"/>
      <c r="JW387" s="240"/>
      <c r="JX387" s="240"/>
      <c r="JY387" s="240"/>
      <c r="JZ387" s="240"/>
      <c r="KA387" s="240"/>
      <c r="KB387" s="240"/>
    </row>
    <row r="388" spans="152:288" x14ac:dyDescent="0.3">
      <c r="EV388" s="241"/>
      <c r="EW388" s="242"/>
      <c r="EX388" s="242"/>
      <c r="EY388" s="242"/>
      <c r="EZ388" s="242"/>
      <c r="FA388" s="242"/>
      <c r="FB388" s="242"/>
      <c r="FC388" s="242"/>
      <c r="FD388" s="242"/>
      <c r="FE388" s="242"/>
      <c r="FF388" s="242"/>
      <c r="FG388" s="242"/>
      <c r="FH388" s="242"/>
      <c r="FI388" s="242"/>
      <c r="FJ388" s="242"/>
      <c r="FK388" s="242"/>
      <c r="FL388" s="242"/>
      <c r="FM388" s="242"/>
      <c r="FN388" s="243"/>
      <c r="FO388" s="242"/>
      <c r="FP388" s="240"/>
      <c r="FR388" s="241"/>
      <c r="FS388" s="242"/>
      <c r="FT388" s="242"/>
      <c r="FU388" s="242"/>
      <c r="FV388" s="242"/>
      <c r="FW388" s="242"/>
      <c r="FX388" s="242"/>
      <c r="FY388" s="242"/>
      <c r="FZ388" s="242"/>
      <c r="GA388" s="242"/>
      <c r="GB388" s="242"/>
      <c r="GC388" s="242"/>
      <c r="GD388" s="242"/>
      <c r="GE388" s="242"/>
      <c r="GF388" s="242"/>
      <c r="GG388" s="242"/>
      <c r="GH388" s="242"/>
      <c r="GI388" s="242"/>
      <c r="GJ388" s="243"/>
      <c r="GK388" s="242"/>
      <c r="GL388" s="240"/>
      <c r="GN388" s="240"/>
      <c r="GO388" s="240"/>
      <c r="GP388" s="240"/>
      <c r="GQ388" s="240"/>
      <c r="GR388" s="240"/>
      <c r="GS388" s="240"/>
      <c r="GT388" s="240"/>
      <c r="GU388" s="240"/>
      <c r="GV388" s="240"/>
      <c r="GW388" s="240"/>
      <c r="GX388" s="240"/>
      <c r="GY388" s="240"/>
      <c r="GZ388" s="240"/>
      <c r="HA388" s="240"/>
      <c r="HB388" s="240"/>
      <c r="HC388" s="240"/>
      <c r="HD388" s="240"/>
      <c r="HE388" s="240"/>
      <c r="HF388" s="240"/>
      <c r="HG388" s="240"/>
      <c r="HH388" s="240"/>
      <c r="HJ388" s="240"/>
      <c r="HK388" s="240"/>
      <c r="HL388" s="240"/>
      <c r="HM388" s="240"/>
      <c r="HN388" s="240"/>
      <c r="HO388" s="240"/>
      <c r="HP388" s="240"/>
      <c r="HQ388" s="240"/>
      <c r="HR388" s="240"/>
      <c r="HS388" s="240"/>
      <c r="HT388" s="240"/>
      <c r="HU388" s="240"/>
      <c r="HV388" s="240"/>
      <c r="HW388" s="240"/>
      <c r="HX388" s="240"/>
      <c r="HY388" s="240"/>
      <c r="HZ388" s="240"/>
      <c r="IA388" s="240"/>
      <c r="IB388" s="240"/>
      <c r="IC388" s="240"/>
      <c r="IE388" s="240"/>
      <c r="IF388" s="240"/>
      <c r="IG388" s="240"/>
      <c r="IH388" s="240"/>
      <c r="II388" s="240"/>
      <c r="IJ388" s="240"/>
      <c r="IK388" s="240"/>
      <c r="IL388" s="240"/>
      <c r="IM388" s="240"/>
      <c r="IN388" s="240"/>
      <c r="IO388" s="240"/>
      <c r="IP388" s="240"/>
      <c r="IQ388" s="240"/>
      <c r="IR388" s="240"/>
      <c r="IS388" s="240"/>
      <c r="IT388" s="240"/>
      <c r="IU388" s="240"/>
      <c r="IV388" s="240"/>
      <c r="IW388" s="240"/>
      <c r="IX388" s="240"/>
      <c r="IY388" s="240"/>
      <c r="JA388" s="240"/>
      <c r="JB388" s="240"/>
      <c r="JC388" s="240"/>
      <c r="JD388" s="240"/>
      <c r="JE388" s="240"/>
      <c r="JF388" s="240"/>
      <c r="JG388" s="240"/>
      <c r="JH388" s="240"/>
      <c r="JI388" s="240"/>
      <c r="JJ388" s="240"/>
      <c r="JK388" s="240"/>
      <c r="JL388" s="240"/>
      <c r="JM388" s="240"/>
      <c r="JN388" s="240"/>
      <c r="JO388" s="240"/>
      <c r="JP388" s="240"/>
      <c r="JQ388" s="240"/>
      <c r="JR388" s="240"/>
      <c r="JS388" s="240"/>
      <c r="JT388" s="240"/>
      <c r="JU388" s="240"/>
      <c r="JV388" s="240"/>
      <c r="JW388" s="240"/>
      <c r="JX388" s="240"/>
      <c r="JY388" s="240"/>
      <c r="JZ388" s="240"/>
      <c r="KA388" s="240"/>
      <c r="KB388" s="240"/>
    </row>
    <row r="389" spans="152:288" x14ac:dyDescent="0.3">
      <c r="EV389" s="241"/>
      <c r="EW389" s="242"/>
      <c r="EX389" s="242"/>
      <c r="EY389" s="242"/>
      <c r="EZ389" s="242"/>
      <c r="FA389" s="242"/>
      <c r="FB389" s="242"/>
      <c r="FC389" s="242"/>
      <c r="FD389" s="242"/>
      <c r="FE389" s="242"/>
      <c r="FF389" s="242"/>
      <c r="FG389" s="242"/>
      <c r="FH389" s="242"/>
      <c r="FI389" s="242"/>
      <c r="FJ389" s="242"/>
      <c r="FK389" s="242"/>
      <c r="FL389" s="242"/>
      <c r="FM389" s="242"/>
      <c r="FN389" s="243"/>
      <c r="FO389" s="242"/>
      <c r="FP389" s="240"/>
      <c r="FR389" s="241"/>
      <c r="FS389" s="242"/>
      <c r="FT389" s="242"/>
      <c r="FU389" s="242"/>
      <c r="FV389" s="242"/>
      <c r="FW389" s="242"/>
      <c r="FX389" s="242"/>
      <c r="FY389" s="242"/>
      <c r="FZ389" s="242"/>
      <c r="GA389" s="242"/>
      <c r="GB389" s="242"/>
      <c r="GC389" s="242"/>
      <c r="GD389" s="242"/>
      <c r="GE389" s="242"/>
      <c r="GF389" s="242"/>
      <c r="GG389" s="242"/>
      <c r="GH389" s="242"/>
      <c r="GI389" s="242"/>
      <c r="GJ389" s="243"/>
      <c r="GK389" s="242"/>
      <c r="GL389" s="240"/>
      <c r="GN389" s="240"/>
      <c r="GO389" s="240"/>
      <c r="GP389" s="240"/>
      <c r="GQ389" s="240"/>
      <c r="GR389" s="240"/>
      <c r="GS389" s="240"/>
      <c r="GT389" s="240"/>
      <c r="GU389" s="240"/>
      <c r="GV389" s="240"/>
      <c r="GW389" s="240"/>
      <c r="GX389" s="240"/>
      <c r="GY389" s="240"/>
      <c r="GZ389" s="240"/>
      <c r="HA389" s="240"/>
      <c r="HB389" s="240"/>
      <c r="HC389" s="240"/>
      <c r="HD389" s="240"/>
      <c r="HE389" s="240"/>
      <c r="HF389" s="240"/>
      <c r="HG389" s="240"/>
      <c r="HH389" s="240"/>
      <c r="HJ389" s="240"/>
      <c r="HK389" s="240"/>
      <c r="HL389" s="240"/>
      <c r="HM389" s="240"/>
      <c r="HN389" s="240"/>
      <c r="HO389" s="240"/>
      <c r="HP389" s="240"/>
      <c r="HQ389" s="240"/>
      <c r="HR389" s="240"/>
      <c r="HS389" s="240"/>
      <c r="HT389" s="240"/>
      <c r="HU389" s="240"/>
      <c r="HV389" s="240"/>
      <c r="HW389" s="240"/>
      <c r="HX389" s="240"/>
      <c r="HY389" s="240"/>
      <c r="HZ389" s="240"/>
      <c r="IA389" s="240"/>
      <c r="IB389" s="240"/>
      <c r="IC389" s="240"/>
      <c r="IE389" s="240"/>
      <c r="IF389" s="240"/>
      <c r="IG389" s="240"/>
      <c r="IH389" s="240"/>
      <c r="II389" s="240"/>
      <c r="IJ389" s="240"/>
      <c r="IK389" s="240"/>
      <c r="IL389" s="240"/>
      <c r="IM389" s="240"/>
      <c r="IN389" s="240"/>
      <c r="IO389" s="240"/>
      <c r="IP389" s="240"/>
      <c r="IQ389" s="240"/>
      <c r="IR389" s="240"/>
      <c r="IS389" s="240"/>
      <c r="IT389" s="240"/>
      <c r="IU389" s="240"/>
      <c r="IV389" s="240"/>
      <c r="IW389" s="240"/>
      <c r="IX389" s="240"/>
      <c r="IY389" s="240"/>
      <c r="JA389" s="240"/>
      <c r="JB389" s="240"/>
      <c r="JC389" s="240"/>
      <c r="JD389" s="240"/>
      <c r="JE389" s="240"/>
      <c r="JF389" s="240"/>
      <c r="JG389" s="240"/>
      <c r="JH389" s="240"/>
      <c r="JI389" s="240"/>
      <c r="JJ389" s="240"/>
      <c r="JK389" s="240"/>
      <c r="JL389" s="240"/>
      <c r="JM389" s="240"/>
      <c r="JN389" s="240"/>
      <c r="JO389" s="240"/>
      <c r="JP389" s="240"/>
      <c r="JQ389" s="240"/>
      <c r="JR389" s="240"/>
      <c r="JS389" s="240"/>
      <c r="JT389" s="240"/>
      <c r="JU389" s="240"/>
      <c r="JV389" s="240"/>
      <c r="JW389" s="240"/>
      <c r="JX389" s="240"/>
      <c r="JY389" s="240"/>
      <c r="JZ389" s="240"/>
      <c r="KA389" s="240"/>
      <c r="KB389" s="240"/>
    </row>
    <row r="390" spans="152:288" x14ac:dyDescent="0.3">
      <c r="EV390" s="241"/>
      <c r="EW390" s="242"/>
      <c r="EX390" s="242"/>
      <c r="EY390" s="242"/>
      <c r="EZ390" s="242"/>
      <c r="FA390" s="242"/>
      <c r="FB390" s="242"/>
      <c r="FC390" s="242"/>
      <c r="FD390" s="242"/>
      <c r="FE390" s="242"/>
      <c r="FF390" s="242"/>
      <c r="FG390" s="242"/>
      <c r="FH390" s="242"/>
      <c r="FI390" s="242"/>
      <c r="FJ390" s="242"/>
      <c r="FK390" s="242"/>
      <c r="FL390" s="242"/>
      <c r="FM390" s="242"/>
      <c r="FN390" s="243"/>
      <c r="FO390" s="242"/>
      <c r="FP390" s="240"/>
      <c r="FR390" s="241"/>
      <c r="FS390" s="242"/>
      <c r="FT390" s="242"/>
      <c r="FU390" s="242"/>
      <c r="FV390" s="242"/>
      <c r="FW390" s="242"/>
      <c r="FX390" s="242"/>
      <c r="FY390" s="242"/>
      <c r="FZ390" s="242"/>
      <c r="GA390" s="242"/>
      <c r="GB390" s="242"/>
      <c r="GC390" s="242"/>
      <c r="GD390" s="242"/>
      <c r="GE390" s="242"/>
      <c r="GF390" s="242"/>
      <c r="GG390" s="242"/>
      <c r="GH390" s="242"/>
      <c r="GI390" s="242"/>
      <c r="GJ390" s="243"/>
      <c r="GK390" s="242"/>
      <c r="GL390" s="240"/>
      <c r="GN390" s="240"/>
      <c r="GO390" s="240"/>
      <c r="GP390" s="240"/>
      <c r="GQ390" s="240"/>
      <c r="GR390" s="240"/>
      <c r="GS390" s="240"/>
      <c r="GT390" s="240"/>
      <c r="GU390" s="240"/>
      <c r="GV390" s="240"/>
      <c r="GW390" s="240"/>
      <c r="GX390" s="240"/>
      <c r="GY390" s="240"/>
      <c r="GZ390" s="240"/>
      <c r="HA390" s="240"/>
      <c r="HB390" s="240"/>
      <c r="HC390" s="240"/>
      <c r="HD390" s="240"/>
      <c r="HE390" s="240"/>
      <c r="HF390" s="240"/>
      <c r="HG390" s="240"/>
      <c r="HH390" s="240"/>
      <c r="HJ390" s="240"/>
      <c r="HK390" s="240"/>
      <c r="HL390" s="240"/>
      <c r="HM390" s="240"/>
      <c r="HN390" s="240"/>
      <c r="HO390" s="240"/>
      <c r="HP390" s="240"/>
      <c r="HQ390" s="240"/>
      <c r="HR390" s="240"/>
      <c r="HS390" s="240"/>
      <c r="HT390" s="240"/>
      <c r="HU390" s="240"/>
      <c r="HV390" s="240"/>
      <c r="HW390" s="240"/>
      <c r="HX390" s="240"/>
      <c r="HY390" s="240"/>
      <c r="HZ390" s="240"/>
      <c r="IA390" s="240"/>
      <c r="IB390" s="240"/>
      <c r="IC390" s="240"/>
      <c r="IE390" s="240"/>
      <c r="IF390" s="240"/>
      <c r="IG390" s="240"/>
      <c r="IH390" s="240"/>
      <c r="II390" s="240"/>
      <c r="IJ390" s="240"/>
      <c r="IK390" s="240"/>
      <c r="IL390" s="240"/>
      <c r="IM390" s="240"/>
      <c r="IN390" s="240"/>
      <c r="IO390" s="240"/>
      <c r="IP390" s="240"/>
      <c r="IQ390" s="240"/>
      <c r="IR390" s="240"/>
      <c r="IS390" s="240"/>
      <c r="IT390" s="240"/>
      <c r="IU390" s="240"/>
      <c r="IV390" s="240"/>
      <c r="IW390" s="240"/>
      <c r="IX390" s="240"/>
      <c r="IY390" s="240"/>
      <c r="JA390" s="240"/>
      <c r="JB390" s="240"/>
      <c r="JC390" s="240"/>
      <c r="JD390" s="240"/>
      <c r="JE390" s="240"/>
      <c r="JF390" s="240"/>
      <c r="JG390" s="240"/>
      <c r="JH390" s="240"/>
      <c r="JI390" s="240"/>
      <c r="JJ390" s="240"/>
      <c r="JK390" s="240"/>
      <c r="JL390" s="240"/>
      <c r="JM390" s="240"/>
      <c r="JN390" s="240"/>
      <c r="JO390" s="240"/>
      <c r="JP390" s="240"/>
      <c r="JQ390" s="240"/>
      <c r="JR390" s="240"/>
      <c r="JS390" s="240"/>
      <c r="JT390" s="240"/>
      <c r="JU390" s="240"/>
      <c r="JV390" s="240"/>
      <c r="JW390" s="240"/>
      <c r="JX390" s="240"/>
      <c r="JY390" s="240"/>
      <c r="JZ390" s="240"/>
      <c r="KA390" s="240"/>
      <c r="KB390" s="240"/>
    </row>
    <row r="391" spans="152:288" x14ac:dyDescent="0.3">
      <c r="EV391" s="241"/>
      <c r="EW391" s="242"/>
      <c r="EX391" s="242"/>
      <c r="EY391" s="242"/>
      <c r="EZ391" s="242"/>
      <c r="FA391" s="242"/>
      <c r="FB391" s="242"/>
      <c r="FC391" s="242"/>
      <c r="FD391" s="242"/>
      <c r="FE391" s="242"/>
      <c r="FF391" s="242"/>
      <c r="FG391" s="242"/>
      <c r="FH391" s="242"/>
      <c r="FI391" s="242"/>
      <c r="FJ391" s="242"/>
      <c r="FK391" s="242"/>
      <c r="FL391" s="242"/>
      <c r="FM391" s="242"/>
      <c r="FN391" s="243"/>
      <c r="FO391" s="242"/>
      <c r="FP391" s="240"/>
      <c r="FR391" s="241"/>
      <c r="FS391" s="242"/>
      <c r="FT391" s="242"/>
      <c r="FU391" s="242"/>
      <c r="FV391" s="242"/>
      <c r="FW391" s="242"/>
      <c r="FX391" s="242"/>
      <c r="FY391" s="242"/>
      <c r="FZ391" s="242"/>
      <c r="GA391" s="242"/>
      <c r="GB391" s="242"/>
      <c r="GC391" s="242"/>
      <c r="GD391" s="242"/>
      <c r="GE391" s="242"/>
      <c r="GF391" s="242"/>
      <c r="GG391" s="242"/>
      <c r="GH391" s="242"/>
      <c r="GI391" s="242"/>
      <c r="GJ391" s="243"/>
      <c r="GK391" s="242"/>
      <c r="GL391" s="240"/>
      <c r="GN391" s="240"/>
      <c r="GO391" s="240"/>
      <c r="GP391" s="240"/>
      <c r="GQ391" s="240"/>
      <c r="GR391" s="240"/>
      <c r="GS391" s="240"/>
      <c r="GT391" s="240"/>
      <c r="GU391" s="240"/>
      <c r="GV391" s="240"/>
      <c r="GW391" s="240"/>
      <c r="GX391" s="240"/>
      <c r="GY391" s="240"/>
      <c r="GZ391" s="240"/>
      <c r="HA391" s="240"/>
      <c r="HB391" s="240"/>
      <c r="HC391" s="240"/>
      <c r="HD391" s="240"/>
      <c r="HE391" s="240"/>
      <c r="HF391" s="240"/>
      <c r="HG391" s="240"/>
      <c r="HH391" s="240"/>
      <c r="HJ391" s="240"/>
      <c r="HK391" s="240"/>
      <c r="HL391" s="240"/>
      <c r="HM391" s="240"/>
      <c r="HN391" s="240"/>
      <c r="HO391" s="240"/>
      <c r="HP391" s="240"/>
      <c r="HQ391" s="240"/>
      <c r="HR391" s="240"/>
      <c r="HS391" s="240"/>
      <c r="HT391" s="240"/>
      <c r="HU391" s="240"/>
      <c r="HV391" s="240"/>
      <c r="HW391" s="240"/>
      <c r="HX391" s="240"/>
      <c r="HY391" s="240"/>
      <c r="HZ391" s="240"/>
      <c r="IA391" s="240"/>
      <c r="IB391" s="240"/>
      <c r="IC391" s="240"/>
      <c r="IE391" s="240"/>
      <c r="IF391" s="240"/>
      <c r="IG391" s="240"/>
      <c r="IH391" s="240"/>
      <c r="II391" s="240"/>
      <c r="IJ391" s="240"/>
      <c r="IK391" s="240"/>
      <c r="IL391" s="240"/>
      <c r="IM391" s="240"/>
      <c r="IN391" s="240"/>
      <c r="IO391" s="240"/>
      <c r="IP391" s="240"/>
      <c r="IQ391" s="240"/>
      <c r="IR391" s="240"/>
      <c r="IS391" s="240"/>
      <c r="IT391" s="240"/>
      <c r="IU391" s="240"/>
      <c r="IV391" s="240"/>
      <c r="IW391" s="240"/>
      <c r="IX391" s="240"/>
      <c r="IY391" s="240"/>
      <c r="JA391" s="240"/>
      <c r="JB391" s="240"/>
      <c r="JC391" s="240"/>
      <c r="JD391" s="240"/>
      <c r="JE391" s="240"/>
      <c r="JF391" s="240"/>
      <c r="JG391" s="240"/>
      <c r="JH391" s="240"/>
      <c r="JI391" s="240"/>
      <c r="JJ391" s="240"/>
      <c r="JK391" s="240"/>
      <c r="JL391" s="240"/>
      <c r="JM391" s="240"/>
      <c r="JN391" s="240"/>
      <c r="JO391" s="240"/>
      <c r="JP391" s="240"/>
      <c r="JQ391" s="240"/>
      <c r="JR391" s="240"/>
      <c r="JS391" s="240"/>
      <c r="JT391" s="240"/>
      <c r="JU391" s="240"/>
      <c r="JV391" s="240"/>
      <c r="JW391" s="240"/>
      <c r="JX391" s="240"/>
      <c r="JY391" s="240"/>
      <c r="JZ391" s="240"/>
      <c r="KA391" s="240"/>
      <c r="KB391" s="240"/>
    </row>
    <row r="392" spans="152:288" x14ac:dyDescent="0.3">
      <c r="EV392" s="241"/>
      <c r="EW392" s="242"/>
      <c r="EX392" s="242"/>
      <c r="EY392" s="242"/>
      <c r="EZ392" s="242"/>
      <c r="FA392" s="242"/>
      <c r="FB392" s="242"/>
      <c r="FC392" s="242"/>
      <c r="FD392" s="242"/>
      <c r="FE392" s="242"/>
      <c r="FF392" s="242"/>
      <c r="FG392" s="242"/>
      <c r="FH392" s="242"/>
      <c r="FI392" s="242"/>
      <c r="FJ392" s="242"/>
      <c r="FK392" s="242"/>
      <c r="FL392" s="242"/>
      <c r="FM392" s="242"/>
      <c r="FN392" s="243"/>
      <c r="FO392" s="242"/>
      <c r="FP392" s="240"/>
      <c r="FR392" s="241"/>
      <c r="FS392" s="242"/>
      <c r="FT392" s="242"/>
      <c r="FU392" s="242"/>
      <c r="FV392" s="242"/>
      <c r="FW392" s="242"/>
      <c r="FX392" s="242"/>
      <c r="FY392" s="242"/>
      <c r="FZ392" s="242"/>
      <c r="GA392" s="242"/>
      <c r="GB392" s="242"/>
      <c r="GC392" s="242"/>
      <c r="GD392" s="242"/>
      <c r="GE392" s="242"/>
      <c r="GF392" s="242"/>
      <c r="GG392" s="242"/>
      <c r="GH392" s="242"/>
      <c r="GI392" s="242"/>
      <c r="GJ392" s="243"/>
      <c r="GK392" s="242"/>
      <c r="GL392" s="240"/>
      <c r="GN392" s="240"/>
      <c r="GO392" s="240"/>
      <c r="GP392" s="240"/>
      <c r="GQ392" s="240"/>
      <c r="GR392" s="240"/>
      <c r="GS392" s="240"/>
      <c r="GT392" s="240"/>
      <c r="GU392" s="240"/>
      <c r="GV392" s="240"/>
      <c r="GW392" s="240"/>
      <c r="GX392" s="240"/>
      <c r="GY392" s="240"/>
      <c r="GZ392" s="240"/>
      <c r="HA392" s="240"/>
      <c r="HB392" s="240"/>
      <c r="HC392" s="240"/>
      <c r="HD392" s="240"/>
      <c r="HE392" s="240"/>
      <c r="HF392" s="240"/>
      <c r="HG392" s="240"/>
      <c r="HH392" s="240"/>
      <c r="HJ392" s="240"/>
      <c r="HK392" s="240"/>
      <c r="HL392" s="240"/>
      <c r="HM392" s="240"/>
      <c r="HN392" s="240"/>
      <c r="HO392" s="240"/>
      <c r="HP392" s="240"/>
      <c r="HQ392" s="240"/>
      <c r="HR392" s="240"/>
      <c r="HS392" s="240"/>
      <c r="HT392" s="240"/>
      <c r="HU392" s="240"/>
      <c r="HV392" s="240"/>
      <c r="HW392" s="240"/>
      <c r="HX392" s="240"/>
      <c r="HY392" s="240"/>
      <c r="HZ392" s="240"/>
      <c r="IA392" s="240"/>
      <c r="IB392" s="240"/>
      <c r="IC392" s="240"/>
      <c r="IE392" s="240"/>
      <c r="IF392" s="240"/>
      <c r="IG392" s="240"/>
      <c r="IH392" s="240"/>
      <c r="II392" s="240"/>
      <c r="IJ392" s="240"/>
      <c r="IK392" s="240"/>
      <c r="IL392" s="240"/>
      <c r="IM392" s="240"/>
      <c r="IN392" s="240"/>
      <c r="IO392" s="240"/>
      <c r="IP392" s="240"/>
      <c r="IQ392" s="240"/>
      <c r="IR392" s="240"/>
      <c r="IS392" s="240"/>
      <c r="IT392" s="240"/>
      <c r="IU392" s="240"/>
      <c r="IV392" s="240"/>
      <c r="IW392" s="240"/>
      <c r="IX392" s="240"/>
      <c r="IY392" s="240"/>
      <c r="JA392" s="240"/>
      <c r="JB392" s="240"/>
      <c r="JC392" s="240"/>
      <c r="JD392" s="240"/>
      <c r="JE392" s="240"/>
      <c r="JF392" s="240"/>
      <c r="JG392" s="240"/>
      <c r="JH392" s="240"/>
      <c r="JI392" s="240"/>
      <c r="JJ392" s="240"/>
      <c r="JK392" s="240"/>
      <c r="JL392" s="240"/>
      <c r="JM392" s="240"/>
      <c r="JN392" s="240"/>
      <c r="JO392" s="240"/>
      <c r="JP392" s="240"/>
      <c r="JQ392" s="240"/>
      <c r="JR392" s="240"/>
      <c r="JS392" s="240"/>
      <c r="JT392" s="240"/>
      <c r="JU392" s="240"/>
      <c r="JV392" s="240"/>
      <c r="JW392" s="240"/>
      <c r="JX392" s="240"/>
      <c r="JY392" s="240"/>
      <c r="JZ392" s="240"/>
      <c r="KA392" s="240"/>
      <c r="KB392" s="240"/>
    </row>
  </sheetData>
  <sheetProtection algorithmName="SHA-512" hashValue="KYWkT7YaLI9Vaf5rHL6JhkOrbr+lREBFGND8DB6rzko6Bqzftl0UjIZf3bD9/0GAkE5i3oLBkUM8Y/fDyVB3og==" saltValue="/pl8YEcZ96r5MpCGRkjB/Q==" spinCount="100000" sheet="1" objects="1" scenarios="1" selectLockedCells="1" autoFilter="0"/>
  <mergeCells count="114">
    <mergeCell ref="C11:C13"/>
    <mergeCell ref="D11:D13"/>
    <mergeCell ref="E11:E13"/>
    <mergeCell ref="F11:F13"/>
    <mergeCell ref="G11:G13"/>
    <mergeCell ref="AS11:AS13"/>
    <mergeCell ref="U11:U13"/>
    <mergeCell ref="V11:V13"/>
    <mergeCell ref="Z11:Z13"/>
    <mergeCell ref="AA11:AA13"/>
    <mergeCell ref="AB11:AB13"/>
    <mergeCell ref="AC11:AC13"/>
    <mergeCell ref="AD11:AD13"/>
    <mergeCell ref="AR11:AR13"/>
    <mergeCell ref="H12:K12"/>
    <mergeCell ref="L12:O12"/>
    <mergeCell ref="P12:T12"/>
    <mergeCell ref="H11:T11"/>
    <mergeCell ref="C3:V3"/>
    <mergeCell ref="Z3:AS3"/>
    <mergeCell ref="AW3:BP3"/>
    <mergeCell ref="BT3:CM3"/>
    <mergeCell ref="C9:V10"/>
    <mergeCell ref="Z9:AS10"/>
    <mergeCell ref="AW9:BP10"/>
    <mergeCell ref="BT9:CM10"/>
    <mergeCell ref="CQ9:DJ10"/>
    <mergeCell ref="C5:V6"/>
    <mergeCell ref="Z5:AS6"/>
    <mergeCell ref="AW5:BP6"/>
    <mergeCell ref="BT5:CM6"/>
    <mergeCell ref="CQ5:DJ6"/>
    <mergeCell ref="F8:V8"/>
    <mergeCell ref="AC8:AS8"/>
    <mergeCell ref="AZ8:BP8"/>
    <mergeCell ref="BW8:CM8"/>
    <mergeCell ref="CT8:DJ8"/>
    <mergeCell ref="CQ3:DJ3"/>
    <mergeCell ref="BT11:BT13"/>
    <mergeCell ref="BU11:BU13"/>
    <mergeCell ref="AE11:AQ11"/>
    <mergeCell ref="AE12:AH12"/>
    <mergeCell ref="AI12:AL12"/>
    <mergeCell ref="AM12:AQ12"/>
    <mergeCell ref="BB12:BE12"/>
    <mergeCell ref="BF12:BI12"/>
    <mergeCell ref="BJ12:BN12"/>
    <mergeCell ref="AW11:AW13"/>
    <mergeCell ref="AX11:AX13"/>
    <mergeCell ref="AY11:AY13"/>
    <mergeCell ref="AZ11:AZ13"/>
    <mergeCell ref="BA11:BA13"/>
    <mergeCell ref="BB11:BN11"/>
    <mergeCell ref="BO11:BO13"/>
    <mergeCell ref="BP11:BP13"/>
    <mergeCell ref="DN3:EG3"/>
    <mergeCell ref="DQ8:EG8"/>
    <mergeCell ref="DN9:EG10"/>
    <mergeCell ref="EV10:FO11"/>
    <mergeCell ref="BV11:BV13"/>
    <mergeCell ref="EG11:EG13"/>
    <mergeCell ref="DI11:DI13"/>
    <mergeCell ref="DJ11:DJ13"/>
    <mergeCell ref="DN11:DN13"/>
    <mergeCell ref="DO11:DO13"/>
    <mergeCell ref="DP11:DP13"/>
    <mergeCell ref="DQ11:DQ13"/>
    <mergeCell ref="DR11:DR13"/>
    <mergeCell ref="EF11:EF13"/>
    <mergeCell ref="BX11:BX13"/>
    <mergeCell ref="BW11:BW13"/>
    <mergeCell ref="CL11:CL13"/>
    <mergeCell ref="CZ12:DC12"/>
    <mergeCell ref="DD12:DH12"/>
    <mergeCell ref="DN5:EG6"/>
    <mergeCell ref="CV12:CY12"/>
    <mergeCell ref="BY11:CK11"/>
    <mergeCell ref="BY12:CB12"/>
    <mergeCell ref="CC12:CF12"/>
    <mergeCell ref="CG12:CK12"/>
    <mergeCell ref="HJ10:IB11"/>
    <mergeCell ref="FE12:FH12"/>
    <mergeCell ref="FI12:FL12"/>
    <mergeCell ref="GS12:GV12"/>
    <mergeCell ref="GW12:GZ12"/>
    <mergeCell ref="HA12:HD12"/>
    <mergeCell ref="FW12:FZ12"/>
    <mergeCell ref="GA12:GD12"/>
    <mergeCell ref="GE12:GH12"/>
    <mergeCell ref="FR10:GK11"/>
    <mergeCell ref="GN10:HG11"/>
    <mergeCell ref="CM11:CM13"/>
    <mergeCell ref="CQ11:CQ13"/>
    <mergeCell ref="CR11:CR13"/>
    <mergeCell ref="CS11:CS13"/>
    <mergeCell ref="FA12:FD12"/>
    <mergeCell ref="CV11:DH11"/>
    <mergeCell ref="CT11:CT13"/>
    <mergeCell ref="CU11:CU13"/>
    <mergeCell ref="JF12:JI12"/>
    <mergeCell ref="JJ12:JM12"/>
    <mergeCell ref="JN12:JQ12"/>
    <mergeCell ref="DS11:EE11"/>
    <mergeCell ref="DS12:DV12"/>
    <mergeCell ref="DW12:DZ12"/>
    <mergeCell ref="EA12:EE12"/>
    <mergeCell ref="IJ12:IM12"/>
    <mergeCell ref="IN12:IQ12"/>
    <mergeCell ref="IR12:IU12"/>
    <mergeCell ref="IE10:IX11"/>
    <mergeCell ref="JA10:JS11"/>
    <mergeCell ref="HO12:HR12"/>
    <mergeCell ref="HS12:HV12"/>
    <mergeCell ref="HW12:HZ12"/>
  </mergeCells>
  <conditionalFormatting sqref="IB15:IB131 JB15:JD131 JS15:JS131 FS15:FU131 HK15:HM131 GJ15:GK131 EW16:EZ131 FN16:FO131 EW15:FO15 FA16:FM161 GO15:HG15 GO16:GR131 HE16:HG131 GS16:HD161 IF15:IX15 IF16:II131 IV16:IX131 IJ16:IU161">
    <cfRule type="cellIs" dxfId="39" priority="1" operator="equal">
      <formula>0</formula>
    </cfRule>
  </conditionalFormatting>
  <conditionalFormatting sqref="EV162:FO280 IE162:IX280 FR162:GK280 GN162:HG280 HJ162:HM280 IB132:IB280 JB132:JD280 JS132:JS280 FS132:FU161 HK132:HM161 EW132:EZ161 GJ132:GK161 IF132:II161 GO132:GR161 FN132:FO161 HE132:HG161 IV132:IX161">
    <cfRule type="cellIs" dxfId="38" priority="2" operator="equal">
      <formula>0</formula>
    </cfRule>
  </conditionalFormatting>
  <hyperlinks>
    <hyperlink ref="A5" location="Índice!A1" display="Índice!A1" xr:uid="{00000000-0004-0000-0700-000000000000}"/>
  </hyperlinks>
  <printOptions horizontalCentered="1"/>
  <pageMargins left="0" right="0" top="0" bottom="0" header="0.31496062992125984" footer="0.31496062992125984"/>
  <pageSetup paperSize="9" scale="52" orientation="landscape" r:id="rId1"/>
  <colBreaks count="5" manualBreakCount="5">
    <brk id="23" min="1" max="87" man="1"/>
    <brk id="46" min="1" max="87" man="1"/>
    <brk id="69" min="1" max="87" man="1"/>
    <brk id="92" min="1" max="87" man="1"/>
    <brk id="115" min="1" max="87"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N391"/>
  <sheetViews>
    <sheetView showGridLines="0" view="pageBreakPreview" zoomScale="40" zoomScaleNormal="55" zoomScaleSheetLayoutView="40" workbookViewId="0"/>
  </sheetViews>
  <sheetFormatPr defaultColWidth="9.109375" defaultRowHeight="15.6" x14ac:dyDescent="0.3"/>
  <cols>
    <col min="1" max="1" width="4.33203125" style="9" customWidth="1"/>
    <col min="2" max="2" width="6.5546875" style="12" hidden="1" customWidth="1"/>
    <col min="3" max="3" width="39.44140625" style="8" customWidth="1"/>
    <col min="4" max="4" width="45.6640625" style="8" customWidth="1"/>
    <col min="5" max="5" width="32.109375" style="8" customWidth="1"/>
    <col min="6" max="7" width="9.88671875" style="9" customWidth="1"/>
    <col min="8" max="9" width="16.6640625" style="9" customWidth="1"/>
    <col min="10" max="10" width="12.88671875" style="9" customWidth="1"/>
    <col min="11" max="11" width="9.88671875" style="9" customWidth="1"/>
    <col min="12" max="13" width="3.88671875" style="10" customWidth="1"/>
    <col min="14" max="14" width="4.88671875" style="288" hidden="1" customWidth="1"/>
    <col min="15" max="15" width="39.44140625" style="8" customWidth="1"/>
    <col min="16" max="16" width="44.5546875" style="8" customWidth="1"/>
    <col min="17" max="17" width="32.109375" style="8" customWidth="1"/>
    <col min="18" max="19" width="9.88671875" style="9" customWidth="1"/>
    <col min="20" max="21" width="17.33203125" style="9" customWidth="1"/>
    <col min="22" max="22" width="13.109375" style="9" customWidth="1"/>
    <col min="23" max="23" width="10.5546875" style="9" customWidth="1"/>
    <col min="24" max="24" width="3.5546875" style="10" customWidth="1"/>
    <col min="25" max="25" width="3.109375" style="9" customWidth="1"/>
    <col min="26" max="26" width="4.88671875" style="10" hidden="1" customWidth="1"/>
    <col min="27" max="27" width="39.44140625" style="8" customWidth="1"/>
    <col min="28" max="28" width="44.6640625" style="8" customWidth="1"/>
    <col min="29" max="29" width="32.109375" style="12" customWidth="1"/>
    <col min="30" max="31" width="9.88671875" style="9" customWidth="1"/>
    <col min="32" max="33" width="15.6640625" style="9" customWidth="1"/>
    <col min="34" max="34" width="11.33203125" style="9" customWidth="1"/>
    <col min="35" max="35" width="9.88671875" style="9" customWidth="1"/>
    <col min="36" max="37" width="3.88671875" style="10" customWidth="1"/>
    <col min="38" max="38" width="4.88671875" style="10" hidden="1" customWidth="1"/>
    <col min="39" max="39" width="39.44140625" style="8" customWidth="1"/>
    <col min="40" max="40" width="32.109375" style="8" bestFit="1" customWidth="1"/>
    <col min="41" max="41" width="32.109375" style="12" customWidth="1"/>
    <col min="42" max="43" width="11.44140625" style="9" customWidth="1"/>
    <col min="44" max="45" width="16.88671875" style="9" customWidth="1"/>
    <col min="46" max="46" width="12.109375" style="9" customWidth="1"/>
    <col min="47" max="47" width="10.5546875" style="9" customWidth="1"/>
    <col min="48" max="48" width="2.5546875" style="10" customWidth="1"/>
    <col min="49" max="49" width="3.5546875" style="10" customWidth="1"/>
    <col min="50" max="50" width="4.88671875" style="288" hidden="1" customWidth="1"/>
    <col min="51" max="51" width="39.44140625" style="8" customWidth="1"/>
    <col min="52" max="52" width="44.6640625" style="8" customWidth="1"/>
    <col min="53" max="53" width="32.109375" style="8" customWidth="1"/>
    <col min="54" max="54" width="9.88671875" style="9" customWidth="1"/>
    <col min="55" max="55" width="11.109375" style="9" customWidth="1"/>
    <col min="56" max="57" width="15.77734375" style="9" customWidth="1"/>
    <col min="58" max="58" width="13.109375" style="9" customWidth="1"/>
    <col min="59" max="59" width="10.5546875" style="9" customWidth="1"/>
    <col min="60" max="61" width="3.88671875" style="10" customWidth="1"/>
    <col min="62" max="62" width="4.88671875" style="288" hidden="1" customWidth="1"/>
    <col min="63" max="63" width="39.44140625" style="8" customWidth="1"/>
    <col min="64" max="64" width="44.6640625" style="8" customWidth="1"/>
    <col min="65" max="65" width="32.109375" style="8" customWidth="1"/>
    <col min="66" max="66" width="9.88671875" style="9" customWidth="1"/>
    <col min="67" max="67" width="11.6640625" style="9" customWidth="1"/>
    <col min="68" max="69" width="16.44140625" style="9" customWidth="1"/>
    <col min="70" max="70" width="13" style="9" customWidth="1"/>
    <col min="71" max="71" width="10.44140625" style="9" customWidth="1"/>
    <col min="72" max="84" width="3.5546875" style="10" customWidth="1"/>
    <col min="85" max="85" width="9.109375" style="10" hidden="1" customWidth="1"/>
    <col min="86" max="86" width="10.5546875" style="189" hidden="1" customWidth="1"/>
    <col min="87" max="94" width="10.5546875" style="190" hidden="1" customWidth="1"/>
    <col min="95" max="95" width="14" style="191" hidden="1" customWidth="1"/>
    <col min="96" max="96" width="10.5546875" style="190" hidden="1" customWidth="1"/>
    <col min="97" max="97" width="10.5546875" style="9" hidden="1" customWidth="1"/>
    <col min="98" max="98" width="15.44140625" style="10" hidden="1" customWidth="1"/>
    <col min="99" max="99" width="10.5546875" style="189" hidden="1" customWidth="1"/>
    <col min="100" max="107" width="10.5546875" style="190" hidden="1" customWidth="1"/>
    <col min="108" max="108" width="10.5546875" style="191" hidden="1" customWidth="1"/>
    <col min="109" max="109" width="10.5546875" style="190" hidden="1" customWidth="1"/>
    <col min="110" max="110" width="10.5546875" style="9" hidden="1" customWidth="1"/>
    <col min="111" max="111" width="11.5546875" style="10" hidden="1" customWidth="1"/>
    <col min="112" max="117" width="10.5546875" style="9" hidden="1" customWidth="1"/>
    <col min="118" max="118" width="8.44140625" style="9" hidden="1" customWidth="1"/>
    <col min="119" max="123" width="10.5546875" style="9" hidden="1" customWidth="1"/>
    <col min="124" max="124" width="9.33203125" style="10" hidden="1" customWidth="1"/>
    <col min="125" max="135" width="10.5546875" style="9" hidden="1" customWidth="1"/>
    <col min="136" max="136" width="67.109375" style="9" hidden="1" customWidth="1"/>
    <col min="137" max="137" width="7.88671875" style="10" hidden="1" customWidth="1"/>
    <col min="138" max="149" width="10.5546875" style="9" hidden="1" customWidth="1"/>
    <col min="150" max="150" width="3.5546875" style="10" hidden="1" customWidth="1"/>
    <col min="151" max="166" width="10.5546875" style="9" hidden="1" customWidth="1"/>
    <col min="167" max="173" width="10.5546875" style="9" customWidth="1"/>
    <col min="174" max="16384" width="9.109375" style="9"/>
  </cols>
  <sheetData>
    <row r="1" spans="1:161" s="316" customFormat="1" ht="51.6" customHeight="1" x14ac:dyDescent="0.3">
      <c r="B1" s="337"/>
      <c r="D1" s="339"/>
      <c r="E1" s="339"/>
      <c r="F1" s="339"/>
      <c r="G1" s="337"/>
      <c r="H1" s="337"/>
    </row>
    <row r="2" spans="1:161" ht="13.5" customHeight="1" x14ac:dyDescent="0.3">
      <c r="M2" s="9"/>
      <c r="N2" s="12"/>
      <c r="Z2" s="12"/>
      <c r="AC2" s="8"/>
      <c r="AK2" s="9"/>
      <c r="AL2" s="12"/>
      <c r="AO2" s="8"/>
      <c r="AW2" s="9"/>
      <c r="AX2" s="12"/>
      <c r="BI2" s="9"/>
      <c r="BJ2" s="12"/>
    </row>
    <row r="3" spans="1:161" s="268" customFormat="1" ht="60" customHeight="1" x14ac:dyDescent="0.8">
      <c r="A3" s="398"/>
      <c r="B3" s="398"/>
      <c r="C3" s="746" t="s">
        <v>96</v>
      </c>
      <c r="D3" s="747"/>
      <c r="E3" s="747"/>
      <c r="F3" s="747"/>
      <c r="G3" s="747"/>
      <c r="H3" s="747"/>
      <c r="I3" s="747"/>
      <c r="J3" s="747"/>
      <c r="K3" s="747"/>
      <c r="L3" s="265"/>
      <c r="M3" s="398"/>
      <c r="N3" s="398"/>
      <c r="O3" s="746" t="s">
        <v>96</v>
      </c>
      <c r="P3" s="747"/>
      <c r="Q3" s="747"/>
      <c r="R3" s="747"/>
      <c r="S3" s="747"/>
      <c r="T3" s="747"/>
      <c r="U3" s="747"/>
      <c r="V3" s="747"/>
      <c r="W3" s="747"/>
      <c r="X3" s="265"/>
      <c r="Y3" s="398"/>
      <c r="Z3" s="398"/>
      <c r="AA3" s="746" t="s">
        <v>96</v>
      </c>
      <c r="AB3" s="747"/>
      <c r="AC3" s="747"/>
      <c r="AD3" s="747"/>
      <c r="AE3" s="747"/>
      <c r="AF3" s="747"/>
      <c r="AG3" s="747"/>
      <c r="AH3" s="747"/>
      <c r="AI3" s="747"/>
      <c r="AJ3" s="265"/>
      <c r="AK3" s="398"/>
      <c r="AL3" s="398"/>
      <c r="AM3" s="746" t="s">
        <v>96</v>
      </c>
      <c r="AN3" s="747"/>
      <c r="AO3" s="747"/>
      <c r="AP3" s="747"/>
      <c r="AQ3" s="747"/>
      <c r="AR3" s="747"/>
      <c r="AS3" s="747"/>
      <c r="AT3" s="747"/>
      <c r="AU3" s="747"/>
      <c r="AV3" s="265"/>
      <c r="AW3" s="398"/>
      <c r="AX3" s="398"/>
      <c r="AY3" s="746" t="s">
        <v>96</v>
      </c>
      <c r="AZ3" s="747"/>
      <c r="BA3" s="747"/>
      <c r="BB3" s="747"/>
      <c r="BC3" s="747"/>
      <c r="BD3" s="747"/>
      <c r="BE3" s="747"/>
      <c r="BF3" s="747"/>
      <c r="BG3" s="747"/>
      <c r="BH3" s="265"/>
      <c r="BI3" s="398"/>
      <c r="BJ3" s="398"/>
      <c r="BK3" s="746" t="s">
        <v>96</v>
      </c>
      <c r="BL3" s="747"/>
      <c r="BM3" s="747"/>
      <c r="BN3" s="747"/>
      <c r="BO3" s="747"/>
      <c r="BP3" s="747"/>
      <c r="BQ3" s="747"/>
      <c r="BR3" s="747"/>
      <c r="BS3" s="747"/>
      <c r="BT3" s="265"/>
      <c r="BU3" s="397"/>
      <c r="BV3" s="397"/>
      <c r="BW3" s="397"/>
      <c r="BX3" s="397"/>
      <c r="BY3" s="397"/>
      <c r="BZ3" s="397"/>
      <c r="CA3" s="397"/>
      <c r="CB3" s="397"/>
      <c r="CC3" s="397"/>
      <c r="CD3" s="397"/>
      <c r="CE3" s="397"/>
      <c r="CF3" s="397"/>
      <c r="CG3" s="397"/>
      <c r="CH3" s="196"/>
      <c r="CI3" s="266"/>
      <c r="CJ3" s="266"/>
      <c r="CK3" s="266"/>
      <c r="CL3" s="266"/>
      <c r="CM3" s="266"/>
      <c r="CN3" s="266"/>
      <c r="CO3" s="266"/>
      <c r="CP3" s="266"/>
      <c r="CQ3" s="267"/>
      <c r="CR3" s="266"/>
      <c r="CT3" s="397"/>
      <c r="CU3" s="196"/>
      <c r="CV3" s="266"/>
      <c r="CW3" s="266"/>
      <c r="CX3" s="266"/>
      <c r="CY3" s="266"/>
      <c r="CZ3" s="266"/>
      <c r="DA3" s="266"/>
      <c r="DB3" s="266"/>
      <c r="DC3" s="266"/>
      <c r="DD3" s="267"/>
      <c r="DE3" s="266"/>
      <c r="DG3" s="397"/>
      <c r="DT3" s="397"/>
      <c r="EG3" s="397"/>
      <c r="ET3" s="397"/>
    </row>
    <row r="4" spans="1:161" s="282" customFormat="1" ht="15.75" customHeight="1" x14ac:dyDescent="0.6">
      <c r="A4" s="38"/>
      <c r="B4" s="417"/>
      <c r="C4" s="500"/>
      <c r="D4" s="500"/>
      <c r="E4" s="501"/>
      <c r="F4" s="500"/>
      <c r="G4" s="500"/>
      <c r="H4" s="500"/>
      <c r="I4" s="500"/>
      <c r="J4" s="500"/>
      <c r="K4" s="500"/>
      <c r="L4" s="38"/>
      <c r="M4" s="38"/>
      <c r="N4" s="499"/>
      <c r="O4" s="500"/>
      <c r="P4" s="500"/>
      <c r="Q4" s="501"/>
      <c r="R4" s="500"/>
      <c r="S4" s="500"/>
      <c r="T4" s="500"/>
      <c r="U4" s="500"/>
      <c r="V4" s="500"/>
      <c r="W4" s="500"/>
      <c r="X4" s="38"/>
      <c r="Y4" s="38"/>
      <c r="Z4" s="499"/>
      <c r="AA4" s="500"/>
      <c r="AB4" s="500"/>
      <c r="AC4" s="501"/>
      <c r="AD4" s="500"/>
      <c r="AE4" s="500"/>
      <c r="AF4" s="500"/>
      <c r="AG4" s="500"/>
      <c r="AH4" s="500"/>
      <c r="AI4" s="500"/>
      <c r="AJ4" s="38"/>
      <c r="AK4" s="38"/>
      <c r="AL4" s="499"/>
      <c r="AM4" s="500"/>
      <c r="AN4" s="500"/>
      <c r="AO4" s="501"/>
      <c r="AP4" s="500"/>
      <c r="AQ4" s="500"/>
      <c r="AR4" s="500"/>
      <c r="AS4" s="500"/>
      <c r="AT4" s="500"/>
      <c r="AU4" s="500"/>
      <c r="AV4" s="38"/>
      <c r="AW4" s="38"/>
      <c r="AX4" s="499"/>
      <c r="AY4" s="500"/>
      <c r="AZ4" s="500"/>
      <c r="BA4" s="501"/>
      <c r="BB4" s="500"/>
      <c r="BC4" s="500"/>
      <c r="BD4" s="500"/>
      <c r="BE4" s="500"/>
      <c r="BF4" s="500"/>
      <c r="BG4" s="500"/>
      <c r="BH4" s="38"/>
      <c r="BI4" s="38"/>
      <c r="BJ4" s="499"/>
      <c r="BK4" s="500"/>
      <c r="BL4" s="500"/>
      <c r="BM4" s="501"/>
      <c r="BN4" s="500"/>
      <c r="BO4" s="500"/>
      <c r="BP4" s="500"/>
      <c r="BQ4" s="500"/>
      <c r="BR4" s="500"/>
      <c r="BS4" s="500"/>
      <c r="BT4" s="38"/>
      <c r="BU4" s="390"/>
      <c r="BV4" s="390"/>
      <c r="BW4" s="390"/>
      <c r="BX4" s="390"/>
      <c r="BY4" s="390"/>
      <c r="BZ4" s="390"/>
      <c r="CA4" s="390"/>
      <c r="CB4" s="390"/>
      <c r="CC4" s="390"/>
      <c r="CD4" s="390"/>
      <c r="CE4" s="390"/>
      <c r="CF4" s="390"/>
      <c r="CG4" s="396"/>
      <c r="CH4" s="279"/>
      <c r="CI4" s="280"/>
      <c r="CJ4" s="280"/>
      <c r="CK4" s="280"/>
      <c r="CL4" s="280"/>
      <c r="CM4" s="280"/>
      <c r="CN4" s="280"/>
      <c r="CO4" s="280"/>
      <c r="CP4" s="280"/>
      <c r="CQ4" s="281"/>
      <c r="CR4" s="280"/>
      <c r="CT4" s="396"/>
      <c r="CU4" s="279"/>
      <c r="CV4" s="280"/>
      <c r="CW4" s="280"/>
      <c r="CX4" s="280"/>
      <c r="CY4" s="280"/>
      <c r="CZ4" s="280"/>
      <c r="DA4" s="280"/>
      <c r="DB4" s="280"/>
      <c r="DC4" s="280"/>
      <c r="DD4" s="281"/>
      <c r="DE4" s="280"/>
      <c r="DG4" s="396"/>
      <c r="DT4" s="396"/>
      <c r="EG4" s="396"/>
      <c r="ET4" s="396"/>
    </row>
    <row r="5" spans="1:161" s="283" customFormat="1" ht="15" customHeight="1" x14ac:dyDescent="0.3">
      <c r="A5" s="264" t="s">
        <v>0</v>
      </c>
      <c r="B5" s="404"/>
      <c r="C5" s="745" t="str">
        <f>"Classificações do "&amp;menú!$J$3</f>
        <v xml:space="preserve">Classificações do </v>
      </c>
      <c r="D5" s="745"/>
      <c r="E5" s="745"/>
      <c r="F5" s="745"/>
      <c r="G5" s="745"/>
      <c r="H5" s="745"/>
      <c r="I5" s="745"/>
      <c r="J5" s="745"/>
      <c r="K5" s="745"/>
      <c r="L5" s="38"/>
      <c r="M5" s="264"/>
      <c r="N5" s="497"/>
      <c r="O5" s="745" t="str">
        <f>"Classificações do "&amp;menú!$J$3</f>
        <v xml:space="preserve">Classificações do </v>
      </c>
      <c r="P5" s="745"/>
      <c r="Q5" s="745"/>
      <c r="R5" s="745"/>
      <c r="S5" s="745"/>
      <c r="T5" s="745"/>
      <c r="U5" s="745"/>
      <c r="V5" s="745"/>
      <c r="W5" s="745"/>
      <c r="X5" s="40"/>
      <c r="Y5" s="264"/>
      <c r="Z5" s="497"/>
      <c r="AA5" s="745" t="str">
        <f>"Classificações do "&amp;menú!$J$3</f>
        <v xml:space="preserve">Classificações do </v>
      </c>
      <c r="AB5" s="745"/>
      <c r="AC5" s="745"/>
      <c r="AD5" s="745"/>
      <c r="AE5" s="745"/>
      <c r="AF5" s="745"/>
      <c r="AG5" s="745"/>
      <c r="AH5" s="745"/>
      <c r="AI5" s="745"/>
      <c r="AJ5" s="38"/>
      <c r="AK5" s="264"/>
      <c r="AL5" s="497"/>
      <c r="AM5" s="745" t="str">
        <f>"Classificações do "&amp;menú!$J$3</f>
        <v xml:space="preserve">Classificações do </v>
      </c>
      <c r="AN5" s="745"/>
      <c r="AO5" s="745"/>
      <c r="AP5" s="745"/>
      <c r="AQ5" s="745"/>
      <c r="AR5" s="745"/>
      <c r="AS5" s="745"/>
      <c r="AT5" s="745"/>
      <c r="AU5" s="745"/>
      <c r="AV5" s="40"/>
      <c r="AW5" s="264"/>
      <c r="AX5" s="497"/>
      <c r="AY5" s="745" t="str">
        <f>"Classificações do "&amp;menú!$J$3</f>
        <v xml:space="preserve">Classificações do </v>
      </c>
      <c r="AZ5" s="745"/>
      <c r="BA5" s="745"/>
      <c r="BB5" s="745"/>
      <c r="BC5" s="745"/>
      <c r="BD5" s="745"/>
      <c r="BE5" s="745"/>
      <c r="BF5" s="745"/>
      <c r="BG5" s="745"/>
      <c r="BH5" s="40"/>
      <c r="BI5" s="264"/>
      <c r="BJ5" s="497"/>
      <c r="BK5" s="745" t="str">
        <f>"Classificações do "&amp;menú!$J$3</f>
        <v xml:space="preserve">Classificações do </v>
      </c>
      <c r="BL5" s="745"/>
      <c r="BM5" s="745"/>
      <c r="BN5" s="745"/>
      <c r="BO5" s="745"/>
      <c r="BP5" s="745"/>
      <c r="BQ5" s="745"/>
      <c r="BR5" s="745"/>
      <c r="BS5" s="745"/>
      <c r="BT5" s="40"/>
      <c r="BU5" s="40"/>
      <c r="BV5" s="40"/>
      <c r="BW5" s="40"/>
      <c r="BX5" s="40"/>
      <c r="BY5" s="40"/>
      <c r="BZ5" s="40"/>
      <c r="CA5" s="40"/>
      <c r="CB5" s="40"/>
      <c r="CC5" s="40"/>
      <c r="CD5" s="40"/>
      <c r="CE5" s="40"/>
      <c r="CF5" s="40"/>
      <c r="CG5" s="269"/>
      <c r="CT5" s="269"/>
      <c r="DG5" s="269"/>
      <c r="DT5" s="269"/>
      <c r="EG5" s="269"/>
      <c r="ET5" s="269"/>
    </row>
    <row r="6" spans="1:161" s="283" customFormat="1" ht="15" customHeight="1" x14ac:dyDescent="0.3">
      <c r="B6" s="287"/>
      <c r="C6" s="745"/>
      <c r="D6" s="745"/>
      <c r="E6" s="745"/>
      <c r="F6" s="745"/>
      <c r="G6" s="745"/>
      <c r="H6" s="745"/>
      <c r="I6" s="745"/>
      <c r="J6" s="745"/>
      <c r="K6" s="745"/>
      <c r="L6" s="284"/>
      <c r="N6" s="287"/>
      <c r="O6" s="745"/>
      <c r="P6" s="745"/>
      <c r="Q6" s="745"/>
      <c r="R6" s="745"/>
      <c r="S6" s="745"/>
      <c r="T6" s="745"/>
      <c r="U6" s="745"/>
      <c r="V6" s="745"/>
      <c r="W6" s="745"/>
      <c r="X6" s="285"/>
      <c r="Z6" s="287"/>
      <c r="AA6" s="745"/>
      <c r="AB6" s="745"/>
      <c r="AC6" s="745"/>
      <c r="AD6" s="745"/>
      <c r="AE6" s="745"/>
      <c r="AF6" s="745"/>
      <c r="AG6" s="745"/>
      <c r="AH6" s="745"/>
      <c r="AI6" s="745"/>
      <c r="AJ6" s="284"/>
      <c r="AL6" s="287"/>
      <c r="AM6" s="745"/>
      <c r="AN6" s="745"/>
      <c r="AO6" s="745"/>
      <c r="AP6" s="745"/>
      <c r="AQ6" s="745"/>
      <c r="AR6" s="745"/>
      <c r="AS6" s="745"/>
      <c r="AT6" s="745"/>
      <c r="AU6" s="745"/>
      <c r="AV6" s="285"/>
      <c r="AX6" s="287"/>
      <c r="AY6" s="745"/>
      <c r="AZ6" s="745"/>
      <c r="BA6" s="745"/>
      <c r="BB6" s="745"/>
      <c r="BC6" s="745"/>
      <c r="BD6" s="745"/>
      <c r="BE6" s="745"/>
      <c r="BF6" s="745"/>
      <c r="BG6" s="745"/>
      <c r="BH6" s="285"/>
      <c r="BJ6" s="287"/>
      <c r="BK6" s="745"/>
      <c r="BL6" s="745"/>
      <c r="BM6" s="745"/>
      <c r="BN6" s="745"/>
      <c r="BO6" s="745"/>
      <c r="BP6" s="745"/>
      <c r="BQ6" s="745"/>
      <c r="BR6" s="745"/>
      <c r="BS6" s="745"/>
      <c r="BT6" s="285"/>
      <c r="BU6" s="285"/>
      <c r="BV6" s="285"/>
      <c r="BW6" s="285"/>
      <c r="BX6" s="285"/>
      <c r="BY6" s="285"/>
      <c r="BZ6" s="285"/>
      <c r="CA6" s="285"/>
      <c r="CB6" s="285"/>
      <c r="CC6" s="285"/>
      <c r="CD6" s="285"/>
      <c r="CE6" s="285"/>
      <c r="CF6" s="285"/>
      <c r="CG6" s="270"/>
      <c r="CT6" s="270"/>
      <c r="DG6" s="270"/>
      <c r="DT6" s="270"/>
      <c r="EG6" s="270"/>
      <c r="ET6" s="270"/>
    </row>
    <row r="7" spans="1:161" s="283" customFormat="1" ht="15" customHeight="1" x14ac:dyDescent="0.3">
      <c r="B7" s="1"/>
      <c r="C7" s="502"/>
      <c r="D7" s="503"/>
      <c r="E7" s="504"/>
      <c r="F7" s="503"/>
      <c r="G7" s="503"/>
      <c r="H7" s="503"/>
      <c r="I7" s="505"/>
      <c r="J7" s="505"/>
      <c r="K7" s="505"/>
      <c r="L7" s="284"/>
      <c r="N7" s="1"/>
      <c r="O7" s="502"/>
      <c r="P7" s="503"/>
      <c r="Q7" s="504"/>
      <c r="R7" s="503"/>
      <c r="S7" s="503"/>
      <c r="T7" s="503"/>
      <c r="U7" s="505"/>
      <c r="V7" s="505"/>
      <c r="W7" s="505"/>
      <c r="X7" s="285"/>
      <c r="Z7" s="1"/>
      <c r="AA7" s="502"/>
      <c r="AB7" s="503"/>
      <c r="AC7" s="504"/>
      <c r="AD7" s="503"/>
      <c r="AE7" s="503"/>
      <c r="AF7" s="503"/>
      <c r="AG7" s="505"/>
      <c r="AH7" s="505"/>
      <c r="AI7" s="505"/>
      <c r="AJ7" s="284"/>
      <c r="AL7" s="1"/>
      <c r="AM7" s="502"/>
      <c r="AN7" s="503"/>
      <c r="AO7" s="504"/>
      <c r="AP7" s="503"/>
      <c r="AQ7" s="503"/>
      <c r="AR7" s="503"/>
      <c r="AS7" s="505"/>
      <c r="AT7" s="505"/>
      <c r="AU7" s="505"/>
      <c r="AV7" s="285"/>
      <c r="AX7" s="1"/>
      <c r="AY7" s="502"/>
      <c r="AZ7" s="503"/>
      <c r="BA7" s="504"/>
      <c r="BB7" s="503"/>
      <c r="BC7" s="503"/>
      <c r="BD7" s="503"/>
      <c r="BE7" s="505"/>
      <c r="BF7" s="505"/>
      <c r="BG7" s="505"/>
      <c r="BH7" s="285"/>
      <c r="BJ7" s="1"/>
      <c r="BK7" s="502"/>
      <c r="BL7" s="503"/>
      <c r="BM7" s="504"/>
      <c r="BN7" s="503"/>
      <c r="BO7" s="503"/>
      <c r="BP7" s="503"/>
      <c r="BQ7" s="505"/>
      <c r="BR7" s="505"/>
      <c r="BS7" s="505"/>
      <c r="BT7" s="285"/>
      <c r="BU7" s="285"/>
      <c r="BV7" s="285"/>
      <c r="BW7" s="285"/>
      <c r="BX7" s="285"/>
      <c r="BY7" s="285"/>
      <c r="BZ7" s="285"/>
      <c r="CA7" s="285"/>
      <c r="CB7" s="285"/>
      <c r="CC7" s="285"/>
      <c r="CD7" s="285"/>
      <c r="CE7" s="285"/>
      <c r="CF7" s="285"/>
      <c r="CG7" s="41"/>
      <c r="CT7" s="41"/>
      <c r="DG7" s="41"/>
      <c r="DT7" s="41"/>
      <c r="EG7" s="41"/>
      <c r="ET7" s="41"/>
    </row>
    <row r="8" spans="1:161" s="576" customFormat="1" ht="24" customHeight="1" x14ac:dyDescent="0.3">
      <c r="C8" s="506" t="str">
        <f>menú!$M$9</f>
        <v>José Emanuel Rocha - 2011-2019 - versão-21jan</v>
      </c>
      <c r="D8" s="506"/>
      <c r="E8" s="506"/>
      <c r="F8" s="744">
        <f>menú!$C$3</f>
        <v>0</v>
      </c>
      <c r="G8" s="744"/>
      <c r="H8" s="744"/>
      <c r="I8" s="744"/>
      <c r="J8" s="744"/>
      <c r="K8" s="744"/>
      <c r="L8" s="577"/>
      <c r="O8" s="506" t="str">
        <f>menú!$M$9</f>
        <v>José Emanuel Rocha - 2011-2019 - versão-21jan</v>
      </c>
      <c r="P8" s="506"/>
      <c r="Q8" s="506"/>
      <c r="R8" s="744">
        <f>menú!$C$3</f>
        <v>0</v>
      </c>
      <c r="S8" s="744"/>
      <c r="T8" s="744"/>
      <c r="U8" s="744"/>
      <c r="V8" s="744"/>
      <c r="W8" s="744"/>
      <c r="X8" s="578"/>
      <c r="AA8" s="506" t="str">
        <f>menú!$M$9</f>
        <v>José Emanuel Rocha - 2011-2019 - versão-21jan</v>
      </c>
      <c r="AB8" s="506"/>
      <c r="AC8" s="506"/>
      <c r="AD8" s="744">
        <f>menú!$C$3</f>
        <v>0</v>
      </c>
      <c r="AE8" s="744"/>
      <c r="AF8" s="744"/>
      <c r="AG8" s="744"/>
      <c r="AH8" s="744"/>
      <c r="AI8" s="744"/>
      <c r="AJ8" s="577"/>
      <c r="AM8" s="506" t="str">
        <f>menú!$M$9</f>
        <v>José Emanuel Rocha - 2011-2019 - versão-21jan</v>
      </c>
      <c r="AN8" s="506"/>
      <c r="AO8" s="506"/>
      <c r="AP8" s="744">
        <f>menú!$C$3</f>
        <v>0</v>
      </c>
      <c r="AQ8" s="744"/>
      <c r="AR8" s="744"/>
      <c r="AS8" s="744"/>
      <c r="AT8" s="744"/>
      <c r="AU8" s="744"/>
      <c r="AV8" s="578"/>
      <c r="AY8" s="506" t="str">
        <f>menú!$M$9</f>
        <v>José Emanuel Rocha - 2011-2019 - versão-21jan</v>
      </c>
      <c r="AZ8" s="506"/>
      <c r="BA8" s="506"/>
      <c r="BB8" s="744">
        <f>menú!$C$3</f>
        <v>0</v>
      </c>
      <c r="BC8" s="744"/>
      <c r="BD8" s="744"/>
      <c r="BE8" s="744"/>
      <c r="BF8" s="744"/>
      <c r="BG8" s="744"/>
      <c r="BH8" s="578"/>
      <c r="BK8" s="506" t="str">
        <f>menú!$M$9</f>
        <v>José Emanuel Rocha - 2011-2019 - versão-21jan</v>
      </c>
      <c r="BL8" s="506"/>
      <c r="BM8" s="506"/>
      <c r="BN8" s="744">
        <f>menú!$C$3</f>
        <v>0</v>
      </c>
      <c r="BO8" s="744"/>
      <c r="BP8" s="744"/>
      <c r="BQ8" s="744"/>
      <c r="BR8" s="744"/>
      <c r="BS8" s="744"/>
      <c r="BT8" s="578"/>
      <c r="BU8" s="578"/>
      <c r="BV8" s="578"/>
      <c r="BW8" s="578"/>
      <c r="BX8" s="578"/>
      <c r="BY8" s="578"/>
      <c r="BZ8" s="578"/>
      <c r="CA8" s="578"/>
      <c r="CB8" s="578"/>
      <c r="CC8" s="578"/>
      <c r="CD8" s="578"/>
      <c r="CE8" s="578"/>
      <c r="CF8" s="578"/>
      <c r="CG8" s="578"/>
      <c r="CT8" s="578"/>
      <c r="DG8" s="578"/>
      <c r="DT8" s="578"/>
      <c r="EG8" s="578"/>
      <c r="ET8" s="578"/>
    </row>
    <row r="9" spans="1:161" s="193" customFormat="1" ht="18" customHeight="1" x14ac:dyDescent="0.3">
      <c r="B9" s="289"/>
      <c r="C9" s="684" t="s">
        <v>97</v>
      </c>
      <c r="D9" s="685"/>
      <c r="E9" s="685"/>
      <c r="F9" s="685"/>
      <c r="G9" s="685"/>
      <c r="H9" s="685"/>
      <c r="I9" s="685"/>
      <c r="J9" s="685"/>
      <c r="K9" s="686"/>
      <c r="L9" s="194"/>
      <c r="M9" s="194"/>
      <c r="N9" s="195"/>
      <c r="O9" s="687" t="s">
        <v>98</v>
      </c>
      <c r="P9" s="687"/>
      <c r="Q9" s="687"/>
      <c r="R9" s="687"/>
      <c r="S9" s="687"/>
      <c r="T9" s="687"/>
      <c r="U9" s="687"/>
      <c r="V9" s="687"/>
      <c r="W9" s="687"/>
      <c r="X9" s="195"/>
      <c r="Y9" s="196"/>
      <c r="Z9" s="194"/>
      <c r="AA9" s="684" t="s">
        <v>99</v>
      </c>
      <c r="AB9" s="685"/>
      <c r="AC9" s="685"/>
      <c r="AD9" s="685"/>
      <c r="AE9" s="685"/>
      <c r="AF9" s="685"/>
      <c r="AG9" s="685"/>
      <c r="AH9" s="685"/>
      <c r="AI9" s="686"/>
      <c r="AJ9" s="194"/>
      <c r="AK9" s="194"/>
      <c r="AL9" s="194"/>
      <c r="AM9" s="687" t="s">
        <v>100</v>
      </c>
      <c r="AN9" s="687"/>
      <c r="AO9" s="687"/>
      <c r="AP9" s="687"/>
      <c r="AQ9" s="687"/>
      <c r="AR9" s="687"/>
      <c r="AS9" s="687"/>
      <c r="AT9" s="687"/>
      <c r="AU9" s="687"/>
      <c r="AV9" s="197"/>
      <c r="AW9" s="197"/>
      <c r="AX9" s="290"/>
      <c r="AY9" s="684" t="s">
        <v>101</v>
      </c>
      <c r="AZ9" s="685"/>
      <c r="BA9" s="685"/>
      <c r="BB9" s="685"/>
      <c r="BC9" s="685"/>
      <c r="BD9" s="685"/>
      <c r="BE9" s="685"/>
      <c r="BF9" s="685"/>
      <c r="BG9" s="686"/>
      <c r="BH9" s="197"/>
      <c r="BI9" s="197"/>
      <c r="BJ9" s="290"/>
      <c r="BK9" s="687" t="s">
        <v>102</v>
      </c>
      <c r="BL9" s="687"/>
      <c r="BM9" s="687"/>
      <c r="BN9" s="687"/>
      <c r="BO9" s="687"/>
      <c r="BP9" s="687"/>
      <c r="BQ9" s="687"/>
      <c r="BR9" s="687"/>
      <c r="BS9" s="687"/>
      <c r="BT9" s="197"/>
      <c r="BU9" s="197"/>
      <c r="BV9" s="197"/>
      <c r="BW9" s="197"/>
      <c r="BX9" s="197"/>
      <c r="BY9" s="197"/>
      <c r="BZ9" s="197"/>
      <c r="CA9" s="197"/>
      <c r="CB9" s="197"/>
      <c r="CC9" s="197"/>
      <c r="CD9" s="197"/>
      <c r="CE9" s="197"/>
      <c r="CF9" s="197"/>
      <c r="CG9" s="197"/>
      <c r="CT9" s="197"/>
      <c r="DG9" s="197"/>
      <c r="DT9" s="197"/>
      <c r="EG9" s="197"/>
      <c r="ET9" s="197"/>
    </row>
    <row r="10" spans="1:161" s="193" customFormat="1" ht="18" customHeight="1" x14ac:dyDescent="0.3">
      <c r="B10" s="289"/>
      <c r="C10" s="684"/>
      <c r="D10" s="685"/>
      <c r="E10" s="685"/>
      <c r="F10" s="685"/>
      <c r="G10" s="685"/>
      <c r="H10" s="685"/>
      <c r="I10" s="685"/>
      <c r="J10" s="685"/>
      <c r="K10" s="686"/>
      <c r="L10" s="194"/>
      <c r="M10" s="194"/>
      <c r="N10" s="195"/>
      <c r="O10" s="688"/>
      <c r="P10" s="688"/>
      <c r="Q10" s="688"/>
      <c r="R10" s="688"/>
      <c r="S10" s="688"/>
      <c r="T10" s="688"/>
      <c r="U10" s="688"/>
      <c r="V10" s="688"/>
      <c r="W10" s="688"/>
      <c r="X10" s="195"/>
      <c r="Y10" s="196"/>
      <c r="Z10" s="194"/>
      <c r="AA10" s="684"/>
      <c r="AB10" s="685"/>
      <c r="AC10" s="685"/>
      <c r="AD10" s="685"/>
      <c r="AE10" s="685"/>
      <c r="AF10" s="685"/>
      <c r="AG10" s="685"/>
      <c r="AH10" s="685"/>
      <c r="AI10" s="686"/>
      <c r="AJ10" s="194"/>
      <c r="AK10" s="194"/>
      <c r="AL10" s="194"/>
      <c r="AM10" s="688"/>
      <c r="AN10" s="688"/>
      <c r="AO10" s="688"/>
      <c r="AP10" s="688"/>
      <c r="AQ10" s="688"/>
      <c r="AR10" s="688"/>
      <c r="AS10" s="688"/>
      <c r="AT10" s="688"/>
      <c r="AU10" s="688"/>
      <c r="AV10" s="197"/>
      <c r="AW10" s="197"/>
      <c r="AX10" s="290"/>
      <c r="AY10" s="684"/>
      <c r="AZ10" s="685"/>
      <c r="BA10" s="685"/>
      <c r="BB10" s="685"/>
      <c r="BC10" s="685"/>
      <c r="BD10" s="685"/>
      <c r="BE10" s="685"/>
      <c r="BF10" s="685"/>
      <c r="BG10" s="686"/>
      <c r="BH10" s="194"/>
      <c r="BI10" s="194"/>
      <c r="BJ10" s="195"/>
      <c r="BK10" s="688"/>
      <c r="BL10" s="688"/>
      <c r="BM10" s="688"/>
      <c r="BN10" s="688"/>
      <c r="BO10" s="688"/>
      <c r="BP10" s="688"/>
      <c r="BQ10" s="688"/>
      <c r="BR10" s="688"/>
      <c r="BS10" s="688"/>
      <c r="BT10" s="197"/>
      <c r="BU10" s="197"/>
      <c r="BV10" s="197"/>
      <c r="BW10" s="197"/>
      <c r="BX10" s="197"/>
      <c r="BY10" s="197"/>
      <c r="BZ10" s="197"/>
      <c r="CA10" s="197"/>
      <c r="CB10" s="197"/>
      <c r="CC10" s="197"/>
      <c r="CD10" s="197"/>
      <c r="CE10" s="197"/>
      <c r="CF10" s="197"/>
      <c r="CG10" s="197"/>
      <c r="CH10" s="683" t="s">
        <v>103</v>
      </c>
      <c r="CI10" s="683"/>
      <c r="CJ10" s="683"/>
      <c r="CK10" s="683"/>
      <c r="CL10" s="683"/>
      <c r="CM10" s="683"/>
      <c r="CN10" s="683"/>
      <c r="CO10" s="683"/>
      <c r="CP10" s="683"/>
      <c r="CQ10" s="683"/>
      <c r="CR10" s="683"/>
      <c r="CT10" s="197"/>
      <c r="CU10" s="683" t="s">
        <v>104</v>
      </c>
      <c r="CV10" s="683"/>
      <c r="CW10" s="683"/>
      <c r="CX10" s="683"/>
      <c r="CY10" s="683"/>
      <c r="CZ10" s="683"/>
      <c r="DA10" s="683"/>
      <c r="DB10" s="683"/>
      <c r="DC10" s="683"/>
      <c r="DD10" s="683"/>
      <c r="DE10" s="683"/>
      <c r="DG10" s="197"/>
      <c r="DH10" s="683" t="s">
        <v>105</v>
      </c>
      <c r="DI10" s="683"/>
      <c r="DJ10" s="683"/>
      <c r="DK10" s="683"/>
      <c r="DL10" s="683"/>
      <c r="DM10" s="683"/>
      <c r="DN10" s="683"/>
      <c r="DO10" s="683"/>
      <c r="DP10" s="683"/>
      <c r="DQ10" s="683"/>
      <c r="DR10" s="683"/>
      <c r="DT10" s="197"/>
      <c r="DU10" s="683" t="s">
        <v>106</v>
      </c>
      <c r="DV10" s="683"/>
      <c r="DW10" s="683"/>
      <c r="DX10" s="683"/>
      <c r="DY10" s="683"/>
      <c r="DZ10" s="683"/>
      <c r="EA10" s="683"/>
      <c r="EB10" s="683"/>
      <c r="EC10" s="683"/>
      <c r="ED10" s="683"/>
      <c r="EE10" s="683"/>
      <c r="EG10" s="197"/>
      <c r="EH10" s="683" t="s">
        <v>107</v>
      </c>
      <c r="EI10" s="683"/>
      <c r="EJ10" s="683"/>
      <c r="EK10" s="683"/>
      <c r="EL10" s="683"/>
      <c r="EM10" s="683"/>
      <c r="EN10" s="683"/>
      <c r="EO10" s="683"/>
      <c r="EP10" s="683"/>
      <c r="EQ10" s="683"/>
      <c r="ER10" s="683"/>
      <c r="ET10" s="197"/>
      <c r="EU10" s="683" t="s">
        <v>108</v>
      </c>
      <c r="EV10" s="683"/>
      <c r="EW10" s="683"/>
      <c r="EX10" s="683"/>
      <c r="EY10" s="683"/>
      <c r="EZ10" s="683"/>
      <c r="FA10" s="683"/>
      <c r="FB10" s="683"/>
      <c r="FC10" s="683"/>
      <c r="FD10" s="683"/>
      <c r="FE10" s="683"/>
    </row>
    <row r="11" spans="1:161" s="271" customFormat="1" ht="23.25" customHeight="1" x14ac:dyDescent="0.3">
      <c r="C11" s="672" t="s">
        <v>2</v>
      </c>
      <c r="D11" s="680" t="s">
        <v>5</v>
      </c>
      <c r="E11" s="681" t="s">
        <v>6</v>
      </c>
      <c r="F11" s="680" t="s">
        <v>7</v>
      </c>
      <c r="G11" s="680" t="s">
        <v>8</v>
      </c>
      <c r="H11" s="736" t="s">
        <v>109</v>
      </c>
      <c r="I11" s="680" t="s">
        <v>13</v>
      </c>
      <c r="J11" s="678" t="s">
        <v>110</v>
      </c>
      <c r="K11" s="679" t="s">
        <v>23</v>
      </c>
      <c r="L11" s="272"/>
      <c r="M11" s="272"/>
      <c r="N11" s="272"/>
      <c r="O11" s="676" t="s">
        <v>2</v>
      </c>
      <c r="P11" s="676" t="s">
        <v>5</v>
      </c>
      <c r="Q11" s="676" t="s">
        <v>6</v>
      </c>
      <c r="R11" s="676" t="s">
        <v>7</v>
      </c>
      <c r="S11" s="676" t="s">
        <v>8</v>
      </c>
      <c r="T11" s="677" t="s">
        <v>109</v>
      </c>
      <c r="U11" s="689" t="s">
        <v>13</v>
      </c>
      <c r="V11" s="691" t="s">
        <v>110</v>
      </c>
      <c r="W11" s="689" t="s">
        <v>23</v>
      </c>
      <c r="X11" s="273"/>
      <c r="Z11" s="272"/>
      <c r="AA11" s="672" t="s">
        <v>2</v>
      </c>
      <c r="AB11" s="680" t="s">
        <v>5</v>
      </c>
      <c r="AC11" s="681" t="s">
        <v>6</v>
      </c>
      <c r="AD11" s="680" t="s">
        <v>7</v>
      </c>
      <c r="AE11" s="680" t="s">
        <v>8</v>
      </c>
      <c r="AF11" s="736" t="s">
        <v>109</v>
      </c>
      <c r="AG11" s="680" t="s">
        <v>13</v>
      </c>
      <c r="AH11" s="678" t="s">
        <v>110</v>
      </c>
      <c r="AI11" s="679" t="s">
        <v>23</v>
      </c>
      <c r="AJ11" s="272"/>
      <c r="AK11" s="272"/>
      <c r="AL11" s="272"/>
      <c r="AM11" s="676" t="s">
        <v>2</v>
      </c>
      <c r="AN11" s="676" t="s">
        <v>5</v>
      </c>
      <c r="AO11" s="676" t="s">
        <v>6</v>
      </c>
      <c r="AP11" s="676" t="s">
        <v>7</v>
      </c>
      <c r="AQ11" s="676" t="s">
        <v>8</v>
      </c>
      <c r="AR11" s="677" t="s">
        <v>109</v>
      </c>
      <c r="AS11" s="689" t="s">
        <v>13</v>
      </c>
      <c r="AT11" s="691" t="s">
        <v>110</v>
      </c>
      <c r="AU11" s="689" t="s">
        <v>23</v>
      </c>
      <c r="AV11" s="272"/>
      <c r="AW11" s="272"/>
      <c r="AX11" s="272"/>
      <c r="AY11" s="672" t="s">
        <v>2</v>
      </c>
      <c r="AZ11" s="680" t="s">
        <v>5</v>
      </c>
      <c r="BA11" s="681" t="s">
        <v>6</v>
      </c>
      <c r="BB11" s="680" t="s">
        <v>7</v>
      </c>
      <c r="BC11" s="680" t="s">
        <v>8</v>
      </c>
      <c r="BD11" s="736" t="s">
        <v>109</v>
      </c>
      <c r="BE11" s="680" t="s">
        <v>13</v>
      </c>
      <c r="BF11" s="678" t="s">
        <v>110</v>
      </c>
      <c r="BG11" s="679" t="s">
        <v>23</v>
      </c>
      <c r="BH11" s="274"/>
      <c r="BI11" s="274"/>
      <c r="BJ11" s="272"/>
      <c r="BK11" s="676" t="s">
        <v>2</v>
      </c>
      <c r="BL11" s="676" t="s">
        <v>5</v>
      </c>
      <c r="BM11" s="676" t="s">
        <v>6</v>
      </c>
      <c r="BN11" s="676" t="s">
        <v>7</v>
      </c>
      <c r="BO11" s="676" t="s">
        <v>8</v>
      </c>
      <c r="BP11" s="677" t="s">
        <v>109</v>
      </c>
      <c r="BQ11" s="689" t="s">
        <v>13</v>
      </c>
      <c r="BR11" s="691" t="s">
        <v>110</v>
      </c>
      <c r="BS11" s="689" t="s">
        <v>23</v>
      </c>
      <c r="BT11" s="272"/>
      <c r="BU11" s="272"/>
      <c r="BV11" s="272"/>
      <c r="BW11" s="272"/>
      <c r="BX11" s="272"/>
      <c r="BY11" s="272"/>
      <c r="BZ11" s="272"/>
      <c r="CA11" s="272"/>
      <c r="CB11" s="272"/>
      <c r="CC11" s="272"/>
      <c r="CD11" s="272"/>
      <c r="CE11" s="272"/>
      <c r="CF11" s="272"/>
      <c r="CG11" s="272"/>
      <c r="CH11" s="683"/>
      <c r="CI11" s="683"/>
      <c r="CJ11" s="683"/>
      <c r="CK11" s="683"/>
      <c r="CL11" s="683"/>
      <c r="CM11" s="683"/>
      <c r="CN11" s="683"/>
      <c r="CO11" s="683"/>
      <c r="CP11" s="683"/>
      <c r="CQ11" s="683"/>
      <c r="CR11" s="683"/>
      <c r="CT11" s="272"/>
      <c r="CU11" s="683"/>
      <c r="CV11" s="683"/>
      <c r="CW11" s="683"/>
      <c r="CX11" s="683"/>
      <c r="CY11" s="683"/>
      <c r="CZ11" s="683"/>
      <c r="DA11" s="683"/>
      <c r="DB11" s="683"/>
      <c r="DC11" s="683"/>
      <c r="DD11" s="683"/>
      <c r="DE11" s="683"/>
      <c r="DG11" s="272"/>
      <c r="DH11" s="683"/>
      <c r="DI11" s="683"/>
      <c r="DJ11" s="683"/>
      <c r="DK11" s="683"/>
      <c r="DL11" s="683"/>
      <c r="DM11" s="683"/>
      <c r="DN11" s="683"/>
      <c r="DO11" s="683"/>
      <c r="DP11" s="683"/>
      <c r="DQ11" s="683"/>
      <c r="DR11" s="683"/>
      <c r="DT11" s="272"/>
      <c r="DU11" s="683"/>
      <c r="DV11" s="683"/>
      <c r="DW11" s="683"/>
      <c r="DX11" s="683"/>
      <c r="DY11" s="683"/>
      <c r="DZ11" s="683"/>
      <c r="EA11" s="683"/>
      <c r="EB11" s="683"/>
      <c r="EC11" s="683"/>
      <c r="ED11" s="683"/>
      <c r="EE11" s="683"/>
      <c r="EG11" s="272"/>
      <c r="EH11" s="683"/>
      <c r="EI11" s="683"/>
      <c r="EJ11" s="683"/>
      <c r="EK11" s="683"/>
      <c r="EL11" s="683"/>
      <c r="EM11" s="683"/>
      <c r="EN11" s="683"/>
      <c r="EO11" s="683"/>
      <c r="EP11" s="683"/>
      <c r="EQ11" s="683"/>
      <c r="ER11" s="683"/>
      <c r="ET11" s="272"/>
      <c r="EU11" s="683"/>
      <c r="EV11" s="683"/>
      <c r="EW11" s="683"/>
      <c r="EX11" s="683"/>
      <c r="EY11" s="683"/>
      <c r="EZ11" s="683"/>
      <c r="FA11" s="683"/>
      <c r="FB11" s="683"/>
      <c r="FC11" s="683"/>
      <c r="FD11" s="683"/>
      <c r="FE11" s="683"/>
    </row>
    <row r="12" spans="1:161" s="271" customFormat="1" ht="23.25" customHeight="1" x14ac:dyDescent="0.3">
      <c r="B12" s="359" t="s">
        <v>4</v>
      </c>
      <c r="C12" s="672"/>
      <c r="D12" s="680"/>
      <c r="E12" s="682"/>
      <c r="F12" s="680"/>
      <c r="G12" s="680"/>
      <c r="H12" s="738"/>
      <c r="I12" s="680"/>
      <c r="J12" s="678"/>
      <c r="K12" s="679"/>
      <c r="L12" s="273"/>
      <c r="M12" s="273"/>
      <c r="N12" s="392" t="s">
        <v>4</v>
      </c>
      <c r="O12" s="677"/>
      <c r="P12" s="677"/>
      <c r="Q12" s="677"/>
      <c r="R12" s="677"/>
      <c r="S12" s="677"/>
      <c r="T12" s="720"/>
      <c r="U12" s="690"/>
      <c r="V12" s="692"/>
      <c r="W12" s="690"/>
      <c r="X12" s="273"/>
      <c r="Z12" s="291" t="s">
        <v>4</v>
      </c>
      <c r="AA12" s="672"/>
      <c r="AB12" s="680"/>
      <c r="AC12" s="682"/>
      <c r="AD12" s="680"/>
      <c r="AE12" s="680"/>
      <c r="AF12" s="738"/>
      <c r="AG12" s="680"/>
      <c r="AH12" s="678"/>
      <c r="AI12" s="679"/>
      <c r="AJ12" s="273"/>
      <c r="AK12" s="273"/>
      <c r="AL12" s="392" t="s">
        <v>4</v>
      </c>
      <c r="AM12" s="677"/>
      <c r="AN12" s="677"/>
      <c r="AO12" s="677"/>
      <c r="AP12" s="677"/>
      <c r="AQ12" s="677"/>
      <c r="AR12" s="720"/>
      <c r="AS12" s="690"/>
      <c r="AT12" s="692"/>
      <c r="AU12" s="690"/>
      <c r="AV12" s="272"/>
      <c r="AW12" s="272"/>
      <c r="AX12" s="291" t="s">
        <v>4</v>
      </c>
      <c r="AY12" s="672"/>
      <c r="AZ12" s="680"/>
      <c r="BA12" s="682"/>
      <c r="BB12" s="680"/>
      <c r="BC12" s="680"/>
      <c r="BD12" s="738"/>
      <c r="BE12" s="680"/>
      <c r="BF12" s="678"/>
      <c r="BG12" s="679"/>
      <c r="BH12" s="275"/>
      <c r="BI12" s="275"/>
      <c r="BJ12" s="392" t="s">
        <v>4</v>
      </c>
      <c r="BK12" s="677"/>
      <c r="BL12" s="677"/>
      <c r="BM12" s="677"/>
      <c r="BN12" s="677"/>
      <c r="BO12" s="677"/>
      <c r="BP12" s="720"/>
      <c r="BQ12" s="690"/>
      <c r="BR12" s="692"/>
      <c r="BS12" s="690"/>
      <c r="BT12" s="272"/>
      <c r="BU12" s="272"/>
      <c r="BV12" s="272"/>
      <c r="BW12" s="272"/>
      <c r="BX12" s="272"/>
      <c r="BY12" s="272"/>
      <c r="BZ12" s="272"/>
      <c r="CA12" s="272"/>
      <c r="CB12" s="272"/>
      <c r="CC12" s="272"/>
      <c r="CD12" s="272"/>
      <c r="CE12" s="272"/>
      <c r="CF12" s="272"/>
      <c r="CG12" s="272"/>
      <c r="CH12" s="276" t="s">
        <v>111</v>
      </c>
      <c r="CI12" s="276" t="s">
        <v>112</v>
      </c>
      <c r="CJ12" s="276" t="s">
        <v>6</v>
      </c>
      <c r="CK12" s="276" t="s">
        <v>113</v>
      </c>
      <c r="CL12" s="276" t="s">
        <v>114</v>
      </c>
      <c r="CM12" s="276" t="s">
        <v>115</v>
      </c>
      <c r="CN12" s="276" t="s">
        <v>116</v>
      </c>
      <c r="CO12" s="276" t="s">
        <v>117</v>
      </c>
      <c r="CP12" s="276" t="s">
        <v>118</v>
      </c>
      <c r="CQ12" s="277" t="s">
        <v>119</v>
      </c>
      <c r="CR12" s="276" t="s">
        <v>120</v>
      </c>
      <c r="CT12" s="272"/>
      <c r="CU12" s="276" t="s">
        <v>111</v>
      </c>
      <c r="CV12" s="276" t="s">
        <v>112</v>
      </c>
      <c r="CW12" s="276" t="s">
        <v>6</v>
      </c>
      <c r="CX12" s="276" t="s">
        <v>113</v>
      </c>
      <c r="CY12" s="276" t="s">
        <v>114</v>
      </c>
      <c r="CZ12" s="276" t="s">
        <v>115</v>
      </c>
      <c r="DA12" s="276" t="s">
        <v>116</v>
      </c>
      <c r="DB12" s="276" t="s">
        <v>117</v>
      </c>
      <c r="DC12" s="276" t="s">
        <v>118</v>
      </c>
      <c r="DD12" s="277" t="s">
        <v>119</v>
      </c>
      <c r="DE12" s="276" t="s">
        <v>120</v>
      </c>
      <c r="DG12" s="272"/>
      <c r="DH12" s="276" t="s">
        <v>111</v>
      </c>
      <c r="DI12" s="276" t="s">
        <v>112</v>
      </c>
      <c r="DJ12" s="276" t="s">
        <v>6</v>
      </c>
      <c r="DK12" s="276" t="s">
        <v>113</v>
      </c>
      <c r="DL12" s="276" t="s">
        <v>114</v>
      </c>
      <c r="DM12" s="276" t="s">
        <v>115</v>
      </c>
      <c r="DN12" s="276" t="s">
        <v>116</v>
      </c>
      <c r="DO12" s="276" t="s">
        <v>117</v>
      </c>
      <c r="DP12" s="276" t="s">
        <v>118</v>
      </c>
      <c r="DQ12" s="277" t="s">
        <v>119</v>
      </c>
      <c r="DR12" s="276" t="s">
        <v>120</v>
      </c>
      <c r="DT12" s="272"/>
      <c r="DU12" s="276" t="s">
        <v>111</v>
      </c>
      <c r="DV12" s="276" t="s">
        <v>112</v>
      </c>
      <c r="DW12" s="276" t="s">
        <v>6</v>
      </c>
      <c r="DX12" s="276" t="s">
        <v>113</v>
      </c>
      <c r="DY12" s="276" t="s">
        <v>114</v>
      </c>
      <c r="DZ12" s="276" t="s">
        <v>115</v>
      </c>
      <c r="EA12" s="276" t="s">
        <v>116</v>
      </c>
      <c r="EB12" s="276" t="s">
        <v>117</v>
      </c>
      <c r="EC12" s="276" t="s">
        <v>118</v>
      </c>
      <c r="ED12" s="277" t="s">
        <v>119</v>
      </c>
      <c r="EE12" s="276" t="s">
        <v>120</v>
      </c>
      <c r="EG12" s="272"/>
      <c r="EH12" s="276" t="s">
        <v>111</v>
      </c>
      <c r="EI12" s="276" t="s">
        <v>112</v>
      </c>
      <c r="EJ12" s="276" t="s">
        <v>6</v>
      </c>
      <c r="EK12" s="276" t="s">
        <v>113</v>
      </c>
      <c r="EL12" s="276" t="s">
        <v>114</v>
      </c>
      <c r="EM12" s="276" t="s">
        <v>115</v>
      </c>
      <c r="EN12" s="276" t="s">
        <v>116</v>
      </c>
      <c r="EO12" s="276" t="s">
        <v>117</v>
      </c>
      <c r="EP12" s="276" t="s">
        <v>118</v>
      </c>
      <c r="EQ12" s="277" t="s">
        <v>119</v>
      </c>
      <c r="ER12" s="276" t="s">
        <v>120</v>
      </c>
      <c r="ET12" s="272"/>
      <c r="EU12" s="276" t="s">
        <v>111</v>
      </c>
      <c r="EV12" s="276" t="s">
        <v>112</v>
      </c>
      <c r="EW12" s="276" t="s">
        <v>6</v>
      </c>
      <c r="EX12" s="276" t="s">
        <v>113</v>
      </c>
      <c r="EY12" s="276" t="s">
        <v>114</v>
      </c>
      <c r="EZ12" s="276" t="s">
        <v>115</v>
      </c>
      <c r="FA12" s="276" t="s">
        <v>116</v>
      </c>
      <c r="FB12" s="276" t="s">
        <v>117</v>
      </c>
      <c r="FC12" s="276" t="s">
        <v>118</v>
      </c>
      <c r="FD12" s="277" t="s">
        <v>119</v>
      </c>
      <c r="FE12" s="276" t="s">
        <v>120</v>
      </c>
    </row>
    <row r="13" spans="1:161" s="21" customFormat="1" ht="6.75" customHeight="1" x14ac:dyDescent="0.3">
      <c r="B13" s="236"/>
      <c r="C13" s="30"/>
      <c r="D13" s="198"/>
      <c r="E13" s="198"/>
      <c r="F13" s="199"/>
      <c r="G13" s="199"/>
      <c r="H13" s="199"/>
      <c r="I13" s="199"/>
      <c r="J13" s="200"/>
      <c r="K13" s="11"/>
      <c r="L13" s="11"/>
      <c r="M13" s="11"/>
      <c r="N13" s="11"/>
      <c r="O13" s="30"/>
      <c r="P13" s="198"/>
      <c r="Q13" s="198"/>
      <c r="R13" s="199"/>
      <c r="S13" s="199"/>
      <c r="T13" s="199"/>
      <c r="U13" s="199"/>
      <c r="V13" s="200"/>
      <c r="W13" s="11"/>
      <c r="X13" s="11"/>
      <c r="Z13" s="11"/>
      <c r="AC13" s="11"/>
      <c r="AO13" s="11"/>
      <c r="AX13" s="236"/>
      <c r="BH13" s="11"/>
      <c r="BI13" s="11"/>
      <c r="BJ13" s="11"/>
      <c r="BT13" s="10"/>
      <c r="BU13" s="10"/>
      <c r="BV13" s="10"/>
      <c r="BW13" s="10"/>
      <c r="BX13" s="10"/>
      <c r="BY13" s="10"/>
      <c r="BZ13" s="10"/>
      <c r="CA13" s="10"/>
      <c r="CB13" s="10"/>
      <c r="CC13" s="10"/>
      <c r="CD13" s="10"/>
      <c r="CE13" s="10"/>
      <c r="CF13" s="10"/>
      <c r="CG13" s="10"/>
      <c r="CH13" s="20"/>
      <c r="CI13" s="201"/>
      <c r="CJ13" s="201"/>
      <c r="CK13" s="20"/>
      <c r="CL13" s="20"/>
      <c r="CM13" s="20"/>
      <c r="CN13" s="20"/>
      <c r="CO13" s="20"/>
      <c r="CP13" s="20"/>
      <c r="CQ13" s="202"/>
      <c r="CR13" s="201"/>
      <c r="CT13" s="10"/>
      <c r="CU13" s="20"/>
      <c r="CV13" s="201"/>
      <c r="CW13" s="201"/>
      <c r="CX13" s="20"/>
      <c r="CY13" s="20"/>
      <c r="CZ13" s="20"/>
      <c r="DA13" s="20"/>
      <c r="DB13" s="20"/>
      <c r="DC13" s="20"/>
      <c r="DD13" s="202"/>
      <c r="DE13" s="201"/>
      <c r="DG13" s="10"/>
      <c r="DH13" s="20"/>
      <c r="DI13" s="201"/>
      <c r="DJ13" s="201"/>
      <c r="DK13" s="20"/>
      <c r="DL13" s="20"/>
      <c r="DM13" s="20"/>
      <c r="DN13" s="20"/>
      <c r="DO13" s="20"/>
      <c r="DP13" s="20"/>
      <c r="DQ13" s="202"/>
      <c r="DR13" s="201"/>
      <c r="DT13" s="10"/>
      <c r="DU13" s="20"/>
      <c r="DV13" s="201"/>
      <c r="DW13" s="201"/>
      <c r="DX13" s="20"/>
      <c r="DY13" s="20"/>
      <c r="DZ13" s="20"/>
      <c r="EA13" s="20"/>
      <c r="EB13" s="20"/>
      <c r="EC13" s="20"/>
      <c r="ED13" s="202"/>
      <c r="EE13" s="201"/>
      <c r="EG13" s="10"/>
      <c r="EH13" s="20"/>
      <c r="EI13" s="201"/>
      <c r="EJ13" s="201"/>
      <c r="EK13" s="20"/>
      <c r="EL13" s="20"/>
      <c r="EM13" s="20"/>
      <c r="EN13" s="20"/>
      <c r="EO13" s="20"/>
      <c r="EP13" s="20"/>
      <c r="EQ13" s="202"/>
      <c r="ER13" s="201"/>
      <c r="ET13" s="10"/>
      <c r="EU13" s="20"/>
      <c r="EV13" s="201"/>
      <c r="EW13" s="201"/>
      <c r="EX13" s="20"/>
      <c r="EY13" s="20"/>
      <c r="EZ13" s="20"/>
      <c r="FA13" s="20"/>
      <c r="FB13" s="20"/>
      <c r="FC13" s="20"/>
      <c r="FD13" s="202"/>
      <c r="FE13" s="201"/>
    </row>
    <row r="14" spans="1:161" s="244" customFormat="1" ht="37.5" customHeight="1" x14ac:dyDescent="0.35">
      <c r="B14" s="246" t="str">
        <f t="shared" ref="B14:B45" si="0">IFERROR(INDEX($CG$14:$CG$160,MATCH($K14,$CR$14:$CR$160,0)),"")</f>
        <v/>
      </c>
      <c r="C14" s="245" t="str">
        <f t="shared" ref="C14:C45" si="1">IFERROR(INDEX($CH$14:$CH$160,MATCH($K14,$CR$14:$CR$160,0)),"")</f>
        <v/>
      </c>
      <c r="D14" s="245" t="str">
        <f t="shared" ref="D14:D45" si="2">IFERROR(INDEX($CI$14:$CI$160,MATCH($K14,$CR$14:$CR$160,0)),"")</f>
        <v/>
      </c>
      <c r="E14" s="245" t="str">
        <f t="shared" ref="E14:E45" si="3">IFERROR(INDEX($CJ$14:$CJ$160,MATCH($K14,$CR$14:$CR$160,0)),"")</f>
        <v/>
      </c>
      <c r="F14" s="246" t="str">
        <f t="shared" ref="F14:F45" si="4">IFERROR(INDEX($CK$14:$CK$160,MATCH($K14,$CR$14:$CR$160,0)),"")</f>
        <v/>
      </c>
      <c r="G14" s="246" t="str">
        <f t="shared" ref="G14:G45" si="5">IFERROR(INDEX($CL$14:$CL$160,MATCH($K14,$CR$14:$CR$160,0)),"")</f>
        <v/>
      </c>
      <c r="H14" s="247" t="str">
        <f t="shared" ref="H14:H45" si="6">IFERROR(INDEX($CM$14:$CM$160,MATCH($K14,$CR$14:$CR$160,0)),"")</f>
        <v/>
      </c>
      <c r="I14" s="247" t="str">
        <f t="shared" ref="I14:I45" si="7">IFERROR(INDEX($CP$14:$CP$160,MATCH($K14,$CR$14:$CR$160,0)),"")</f>
        <v/>
      </c>
      <c r="J14" s="247" t="str">
        <f t="shared" ref="J14:J45" si="8">IFERROR(INDEX($CQ$14:$CQ$160,MATCH($K14,$CR$14:$CR$160,0)),"")</f>
        <v/>
      </c>
      <c r="K14" s="248">
        <v>1</v>
      </c>
      <c r="L14" s="249"/>
      <c r="M14" s="249"/>
      <c r="N14" s="246" t="str">
        <f t="shared" ref="N14:N45" si="9">IFERROR(INDEX($CT$14:$CT$160,MATCH($W14,$DE$14:$DE$160,0)),"")</f>
        <v/>
      </c>
      <c r="O14" s="245" t="str">
        <f t="shared" ref="O14:O45" si="10">IFERROR(INDEX($CU$14:$CU$160,MATCH($W14,$DE$14:$DE$160,0)),"")</f>
        <v/>
      </c>
      <c r="P14" s="245" t="str">
        <f t="shared" ref="P14:P45" si="11">IFERROR(INDEX($CV$14:$CV$160,MATCH($W14,$DE$14:$DE$160,0)),"")</f>
        <v/>
      </c>
      <c r="Q14" s="245" t="str">
        <f t="shared" ref="Q14:Q45" si="12">IFERROR(INDEX($CW$14:$CW$160,MATCH($K14,$DE$14:$DE$160,0)),"")</f>
        <v/>
      </c>
      <c r="R14" s="246" t="str">
        <f t="shared" ref="R14:R45" si="13">IFERROR(INDEX($CX$14:$CX$160,MATCH($W14,$DE$14:$DE$160,0)),"")</f>
        <v/>
      </c>
      <c r="S14" s="246" t="str">
        <f t="shared" ref="S14:S45" si="14">IFERROR(INDEX($CY$14:$CY$160,MATCH($W14,$DE$14:$DE$160,0)),"")</f>
        <v/>
      </c>
      <c r="T14" s="247" t="str">
        <f t="shared" ref="T14:T45" si="15">IFERROR(INDEX($CZ$14:$CZ$160,MATCH($W14,$DE$14:$DE$160,0)),"")</f>
        <v/>
      </c>
      <c r="U14" s="247" t="str">
        <f t="shared" ref="U14:U45" si="16">IFERROR(INDEX($DC$14:$DC$160,MATCH($W14,$DE$14:$DE$160,0)),"")</f>
        <v/>
      </c>
      <c r="V14" s="247" t="str">
        <f t="shared" ref="V14:V45" si="17">IFERROR(INDEX($DD$14:$DD$160,MATCH($W14,$DE$14:$DE$160,0)),"")</f>
        <v/>
      </c>
      <c r="W14" s="248">
        <v>1</v>
      </c>
      <c r="X14" s="249"/>
      <c r="Z14" s="245" t="str">
        <f t="shared" ref="Z14:Z45" si="18">IFERROR(INDEX($DG$14:$DG$160,MATCH($AI14,$DR$14:$DR$160,0)),"")</f>
        <v/>
      </c>
      <c r="AA14" s="250" t="str">
        <f t="shared" ref="AA14:AA45" si="19">IFERROR(INDEX($DH$14:$DH$160,MATCH($AI14,$DR$14:$DR$160,0)),"")</f>
        <v/>
      </c>
      <c r="AB14" s="250" t="str">
        <f t="shared" ref="AB14:AB45" si="20">IFERROR(INDEX($DI$14:$DI$160,MATCH($AI14,$DR$14:$DR$160,0)),"")</f>
        <v/>
      </c>
      <c r="AC14" s="250" t="str">
        <f t="shared" ref="AC14:AC45" si="21">IFERROR(INDEX($DJ$14:$DJ$160,MATCH($K14,$DR$14:$DR$160,0)),"")</f>
        <v/>
      </c>
      <c r="AD14" s="251" t="str">
        <f t="shared" ref="AD14:AD45" si="22">IFERROR(INDEX($DK$14:$DK$160,MATCH($AI14,$DR$14:$DR$160,0)),"")</f>
        <v/>
      </c>
      <c r="AE14" s="251" t="str">
        <f t="shared" ref="AE14:AE45" si="23">IFERROR(INDEX($DL$14:$DL$160,MATCH($AI14,$DR$14:$DR$160,0)),"")</f>
        <v/>
      </c>
      <c r="AF14" s="252" t="str">
        <f t="shared" ref="AF14:AF45" si="24">IFERROR(INDEX($DM$14:$DM$160,MATCH($AI14,$DR$14:$DR$160,0)),"")</f>
        <v/>
      </c>
      <c r="AG14" s="252" t="str">
        <f t="shared" ref="AG14:AG45" si="25">IFERROR(INDEX($DP$14:$DP$160,MATCH($AI14,$DR$14:$DR$160,0)),"")</f>
        <v/>
      </c>
      <c r="AH14" s="252" t="str">
        <f t="shared" ref="AH14:AH45" si="26">IFERROR(INDEX($DQ$14:$DQ$160,MATCH($AI14,$DR$14:$DR$160,0)),"")</f>
        <v/>
      </c>
      <c r="AI14" s="356">
        <v>1</v>
      </c>
      <c r="AJ14" s="249"/>
      <c r="AK14" s="249"/>
      <c r="AL14" s="245" t="str">
        <f t="shared" ref="AL14:AL45" si="27">IFERROR(INDEX($DT$14:$DT$160,MATCH($AU14,$EE$14:$EE$160,0)),"")</f>
        <v/>
      </c>
      <c r="AM14" s="245" t="str">
        <f t="shared" ref="AM14:AM45" si="28">IFERROR(INDEX($DU$14:$DU$160,MATCH($AU14,$EE$14:$EE$160,0)),"")</f>
        <v/>
      </c>
      <c r="AN14" s="245" t="str">
        <f t="shared" ref="AN14:AN45" si="29">IFERROR(INDEX($DV$14:$DV$160,MATCH($AU14,$EE$14:$EE$160,0)),"")</f>
        <v/>
      </c>
      <c r="AO14" s="245" t="str">
        <f t="shared" ref="AO14:AO45" si="30">IFERROR(INDEX($DW$14:$DW$160,MATCH($K14,$EE$14:$EE$160,0)),"")</f>
        <v/>
      </c>
      <c r="AP14" s="246" t="str">
        <f t="shared" ref="AP14:AP45" si="31">IFERROR(INDEX($DX$14:$DX$160,MATCH($AU14,$EE$14:$EE$160,0)),"")</f>
        <v/>
      </c>
      <c r="AQ14" s="246" t="str">
        <f t="shared" ref="AQ14:AQ45" si="32">IFERROR(INDEX($DY$14:$DY$160,MATCH($AU14,$EE$14:$EE$160,0)),"")</f>
        <v/>
      </c>
      <c r="AR14" s="247" t="str">
        <f t="shared" ref="AR14:AR45" si="33">IFERROR(INDEX($DZ$14:$DZ$160,MATCH($AU14,$EE$14:$EE$160,0)),"")</f>
        <v/>
      </c>
      <c r="AS14" s="247" t="str">
        <f t="shared" ref="AS14:AS45" si="34">IFERROR(INDEX($EC$14:$EC$160,MATCH($AU14,$EE$14:$EE$160,0)),"")</f>
        <v/>
      </c>
      <c r="AT14" s="247" t="str">
        <f t="shared" ref="AT14:AT45" si="35">IFERROR(INDEX($ED$14:$ED$160,MATCH($AU14,$EE$14:$EE$160,0)),"")</f>
        <v/>
      </c>
      <c r="AU14" s="356">
        <v>1</v>
      </c>
      <c r="AV14" s="253"/>
      <c r="AW14" s="253"/>
      <c r="AX14" s="246" t="str">
        <f t="shared" ref="AX14:AX45" si="36">IFERROR(INDEX($EG$14:$EG$160,MATCH($BG14,$ER$14:$ER$160,0)),"")</f>
        <v/>
      </c>
      <c r="AY14" s="260" t="str">
        <f t="shared" ref="AY14:AY45" si="37">IFERROR(INDEX($EH$14:$EH$160,MATCH($BG14,$ER$14:$ER$160,0)),"")</f>
        <v/>
      </c>
      <c r="AZ14" s="260" t="str">
        <f t="shared" ref="AZ14:AZ45" si="38">IFERROR(INDEX($EI$14:$EI$160,MATCH($BG14,$ER$14:$ER$160,0)),"")</f>
        <v/>
      </c>
      <c r="BA14" s="260" t="str">
        <f t="shared" ref="BA14:BA45" si="39">IFERROR(INDEX($EJ$14:$EJ$160,MATCH($BG14,$ER$14:$ER$160,0)),"")</f>
        <v/>
      </c>
      <c r="BB14" s="261" t="str">
        <f t="shared" ref="BB14:BB45" si="40">IFERROR(INDEX($EK$14:$EK$160,MATCH($BG14,$ER$14:$ER$160,0)),"")</f>
        <v/>
      </c>
      <c r="BC14" s="261" t="str">
        <f t="shared" ref="BC14:BC45" si="41">IFERROR(INDEX($EL$14:$EL$160,MATCH($BG14,$ER$14:$ER$160,0)),"")</f>
        <v/>
      </c>
      <c r="BD14" s="262" t="str">
        <f t="shared" ref="BD14:BD45" si="42">IFERROR(INDEX($EM$14:$EM$160,MATCH($BG14,$ER$14:$ER$160,0)),"")</f>
        <v/>
      </c>
      <c r="BE14" s="262" t="str">
        <f t="shared" ref="BE14:BE45" si="43">IFERROR(INDEX($EP$14:$EP$160,MATCH($BG14,$ER$14:$ER$160,0)),"")</f>
        <v/>
      </c>
      <c r="BF14" s="262" t="str">
        <f t="shared" ref="BF14:BF45" si="44">IFERROR(INDEX($EQ$14:$EQ$160,MATCH($BG14,$ER$14:$ER$160,0)),"")</f>
        <v/>
      </c>
      <c r="BG14" s="356">
        <v>1</v>
      </c>
      <c r="BH14" s="249"/>
      <c r="BI14" s="249"/>
      <c r="BJ14" s="246" t="str">
        <f>IFERROR(INDEX($ET$14:$ET$160,MATCH($BS14,$FE$14:$FE$160,0)),"")</f>
        <v/>
      </c>
      <c r="BK14" s="260" t="str">
        <f>IFERROR(INDEX($EU$14:$EU$160,MATCH($BS14,$FE$14:$FE$160,0)),"")</f>
        <v/>
      </c>
      <c r="BL14" s="260" t="str">
        <f>IFERROR(INDEX($EV$14:$EV$160,MATCH($BS14,$FE$14:$FE$160,0)),"")</f>
        <v/>
      </c>
      <c r="BM14" s="260" t="str">
        <f>IFERROR(INDEX($EW$14:$EW$160,MATCH($BS14,$FE$14:$FE$160,0)),"")</f>
        <v/>
      </c>
      <c r="BN14" s="261" t="str">
        <f>IFERROR(INDEX($EX$14:$EX$160,MATCH($BS14,$FE$14:$FE$160,0)),"")</f>
        <v/>
      </c>
      <c r="BO14" s="261" t="str">
        <f>IFERROR(INDEX($EY$14:$EY$160,MATCH($BS14,$FE$14:$FE$160,0)),"")</f>
        <v/>
      </c>
      <c r="BP14" s="262" t="str">
        <f>IFERROR(INDEX($EZ$14:$EZ$160,MATCH($BS14,$FE$14:$FE$160,0)),"")</f>
        <v/>
      </c>
      <c r="BQ14" s="262" t="str">
        <f>IFERROR(INDEX($FC$14:$FC$160,MATCH($BS14,$FE$14:$FE$160,0)),"")</f>
        <v/>
      </c>
      <c r="BR14" s="262" t="str">
        <f>IFERROR(INDEX($FD$14:$FD$160,MATCH($BS14,$FE$14:$FE$160,0)),"")</f>
        <v/>
      </c>
      <c r="BS14" s="313">
        <v>1</v>
      </c>
      <c r="BT14" s="253"/>
      <c r="BU14" s="253"/>
      <c r="BV14" s="253"/>
      <c r="BW14" s="253"/>
      <c r="BX14" s="253"/>
      <c r="BY14" s="253"/>
      <c r="BZ14" s="253"/>
      <c r="CA14" s="253"/>
      <c r="CB14" s="253"/>
      <c r="CC14" s="253"/>
      <c r="CD14" s="253"/>
      <c r="CE14" s="253"/>
      <c r="CF14" s="253"/>
      <c r="CG14" s="254" t="str">
        <f>IFERROR(IF(AND('Classificação geral'!$H7="FEM",'Classificação geral'!$I7=1,'Classificação geral'!E7="PCT"),'Classificação geral'!A7,""),"")</f>
        <v/>
      </c>
      <c r="CH14" s="254" t="str">
        <f>IFERROR(IF(AND('Classificação geral'!$H7="FEM",'Classificação geral'!$I7=1,'Classificação geral'!E7="PCT"),'Classificação geral'!$B7,""),"")</f>
        <v/>
      </c>
      <c r="CI14" s="255" t="str">
        <f>IF($CH14='Classificação geral'!$B7,'Classificação geral'!$C7,"")</f>
        <v/>
      </c>
      <c r="CJ14" s="255" t="str">
        <f>IF($CH14='Classificação geral'!$B7,'Classificação geral'!$D7,"")</f>
        <v/>
      </c>
      <c r="CK14" s="255" t="str">
        <f>IF($CH14='Classificação geral'!$B7,'Classificação geral'!$H7,"")</f>
        <v/>
      </c>
      <c r="CL14" s="255" t="str">
        <f>IF($CK14='Classificação geral'!$H7,'Classificação geral'!$I7,"")</f>
        <v/>
      </c>
      <c r="CM14" s="227" t="str">
        <f>IF($CL14='Classificação geral'!$I7,'Classificação geral'!$AE7,"")</f>
        <v/>
      </c>
      <c r="CN14" s="255" t="str">
        <f>IF($CL14='Classificação geral'!$I7,'Classificação geral'!$K7,"")</f>
        <v/>
      </c>
      <c r="CO14" s="255" t="str">
        <f>IF($CL14='Classificação geral'!$I7,'Classificação geral'!$L7,"")</f>
        <v/>
      </c>
      <c r="CP14" s="255" t="str">
        <f>IF($CL14='Classificação geral'!$I7,'Classificação geral'!$M7,"")</f>
        <v/>
      </c>
      <c r="CQ14" s="388" t="str">
        <f>IF($CL14='Classificação geral'!$I7,'Classificação geral'!$AF7,"")</f>
        <v/>
      </c>
      <c r="CR14" s="256" t="str">
        <f>IFERROR(RANK(CQ14,CQ:CQ,0)+ COUNTIF($CQ$12:CQ13,CQ14),"")</f>
        <v/>
      </c>
      <c r="CS14" s="244" t="str">
        <f ca="1">IFERROR(RDEM(CR14,CR:CR,0),"")</f>
        <v/>
      </c>
      <c r="CT14" s="254" t="str">
        <f>IFERROR(IF(AND('Classificação geral'!$H7="mas",'Classificação geral'!$I7=1,'Classificação geral'!$E7="pct"),'Classificação geral'!$A7,""),"")</f>
        <v/>
      </c>
      <c r="CU14" s="254" t="str">
        <f>IFERROR(IF(AND('Classificação geral'!$H7="mas",'Classificação geral'!$I7=1,'Classificação geral'!$E7="PCT"),'Classificação geral'!$B7,""),"")</f>
        <v/>
      </c>
      <c r="CV14" s="255" t="str">
        <f>IF($CU14='Classificação geral'!$B7,'Classificação geral'!$C7,"")</f>
        <v/>
      </c>
      <c r="CW14" s="255" t="str">
        <f>IF($CU14='Classificação geral'!$B7,'Classificação geral'!$D7,"")</f>
        <v/>
      </c>
      <c r="CX14" s="255" t="str">
        <f>IF($CU14='Classificação geral'!$B7,'Classificação geral'!$H7,"")</f>
        <v/>
      </c>
      <c r="CY14" s="254" t="str">
        <f>IFERROR(IF(AND($CX14="mas",'Classificação geral'!$I7=1),'Classificação geral'!I7,""),"")</f>
        <v/>
      </c>
      <c r="CZ14" s="254" t="str">
        <f>IFERROR(IF(AND($CX14="mas",'Classificação geral'!$I7=1),'Classificação geral'!AE7,""),"")</f>
        <v/>
      </c>
      <c r="DA14" s="254" t="str">
        <f>IFERROR(IF(AND($CX14="mas",'Classificação geral'!$I7=1),'Classificação geral'!K7,""),"")</f>
        <v/>
      </c>
      <c r="DB14" s="254" t="str">
        <f>IFERROR(IF(AND($CX14="mas",'Classificação geral'!$I7=1),'Classificação geral'!L7,""),"")</f>
        <v/>
      </c>
      <c r="DC14" s="254" t="str">
        <f>IFERROR(IF(AND($CX14="mas",'Classificação geral'!$I7=1),'Classificação geral'!M7,""),"")</f>
        <v/>
      </c>
      <c r="DD14" s="254" t="str">
        <f>IFERROR(IF(AND($CX14="mas",'Classificação geral'!$I7=1),'Classificação geral'!AF7,""),"")</f>
        <v/>
      </c>
      <c r="DE14" s="256" t="str">
        <f>IFERROR(RANK(DD14,DD1:DD200,0)+ COUNTIF($DD$12:DD13,DD14),"")</f>
        <v/>
      </c>
      <c r="DG14" s="254" t="str">
        <f>IFERROR(IF(AND('Classificação geral'!$H7="fem",'Classificação geral'!$I7=2,'Classificação geral'!$E7="pct"),'Classificação geral'!$A7,""),"")</f>
        <v/>
      </c>
      <c r="DH14" s="254" t="str">
        <f>IFERROR(IF(AND('Classificação geral'!$H7="fem",'Classificação geral'!$I7=2,'Classificação geral'!$E7="pct"),'Classificação geral'!$B7,""),"")</f>
        <v/>
      </c>
      <c r="DI14" s="255" t="str">
        <f>IF($DH14='Classificação geral'!$B7,'Classificação geral'!$C7,"")</f>
        <v/>
      </c>
      <c r="DJ14" s="255" t="str">
        <f>IF($DH14='Classificação geral'!$B7,'Classificação geral'!$D7,"")</f>
        <v/>
      </c>
      <c r="DK14" s="255" t="str">
        <f>IF($DH14='Classificação geral'!$B7,'Classificação geral'!$H7,"")</f>
        <v/>
      </c>
      <c r="DL14" s="254" t="str">
        <f>IFERROR(IF(AND($DK14="fem",'Classificação geral'!$I7=2),'Classificação geral'!I7,""),"")</f>
        <v/>
      </c>
      <c r="DM14" s="254" t="str">
        <f>IFERROR(IF(AND($DK14="fem",'Classificação geral'!$I7=2),'Classificação geral'!AE7,""),"")</f>
        <v/>
      </c>
      <c r="DN14" s="254" t="str">
        <f>IFERROR(IF(AND($DK14="fem",'Classificação geral'!$I7=2),'Classificação geral'!K7,""),"")</f>
        <v/>
      </c>
      <c r="DO14" s="254" t="str">
        <f>IFERROR(IF(AND($DK14="fem",'Classificação geral'!$I7=2),'Classificação geral'!L7,""),"")</f>
        <v/>
      </c>
      <c r="DP14" s="254" t="str">
        <f>IFERROR(IF(AND($DK14="fem",'Classificação geral'!$I7=2),'Classificação geral'!M7,""),"")</f>
        <v/>
      </c>
      <c r="DQ14" s="254" t="str">
        <f>IFERROR(IF(AND($DK14="fem",'Classificação geral'!$I7=2),'Classificação geral'!AF7,""),"")</f>
        <v/>
      </c>
      <c r="DR14" s="256" t="str">
        <f>IFERROR(RANK(DQ14,DQ:DQ,0)+ COUNTIF(DQ$12:$DQ12,DQ14),"")</f>
        <v/>
      </c>
      <c r="DT14" s="254" t="str">
        <f>IFERROR(IF(AND('Classificação geral'!$H7="mas",'Classificação geral'!$I7=2,'Classificação geral'!$E7="pct"),'Classificação geral'!$A7,""),"")</f>
        <v/>
      </c>
      <c r="DU14" s="254" t="str">
        <f>IFERROR(IF(AND('Classificação geral'!$H7="mas",'Classificação geral'!$I7=2,'Classificação geral'!$E7="pct"),'Classificação geral'!$B7,""),"")</f>
        <v/>
      </c>
      <c r="DV14" s="255" t="str">
        <f>IF($DU14='Classificação geral'!$B7,'Classificação geral'!$C7,"")</f>
        <v/>
      </c>
      <c r="DW14" s="255" t="str">
        <f>IF($DU14='Classificação geral'!$B7,'Classificação geral'!$D7,"")</f>
        <v/>
      </c>
      <c r="DX14" s="255" t="str">
        <f>IF($DU14='Classificação geral'!$B7,'Classificação geral'!$H7,"")</f>
        <v/>
      </c>
      <c r="DY14" s="254" t="str">
        <f>IFERROR(IF(AND($DX14="mas",'Classificação geral'!$I7=2),'Classificação geral'!I7,""),"")</f>
        <v/>
      </c>
      <c r="DZ14" s="254" t="str">
        <f>IFERROR(IF(AND($DX14="mas",'Classificação geral'!$I7=2),'Classificação geral'!AE7,""),"")</f>
        <v/>
      </c>
      <c r="EA14" s="254" t="str">
        <f>IFERROR(IF(AND($DX14="mas",'Classificação geral'!$I7=2),'Classificação geral'!K7,""),"")</f>
        <v/>
      </c>
      <c r="EB14" s="254" t="str">
        <f>IFERROR(IF(AND($DX14="mas",'Classificação geral'!$I7=2),'Classificação geral'!L7,""),"")</f>
        <v/>
      </c>
      <c r="EC14" s="254" t="str">
        <f>IFERROR(IF(AND($DX14="mas",'Classificação geral'!$I7=2),'Classificação geral'!M7,""),"")</f>
        <v/>
      </c>
      <c r="ED14" s="254" t="str">
        <f>IFERROR(IF(AND($DX14="mas",'Classificação geral'!$I7=2),'Classificação geral'!AF7,""),"")</f>
        <v/>
      </c>
      <c r="EE14" s="256" t="str">
        <f>IFERROR(RANK(ED14,ED:ED,0)+ COUNTIF($ED$12:ED$12,ED14),"")</f>
        <v/>
      </c>
      <c r="EG14" s="254" t="str">
        <f>IFERROR(IF(AND('Classificação geral'!$H7="fem",'Classificação geral'!$I7=3,'Classificação geral'!$E7="pct"),'Classificação geral'!$A7,""),"")</f>
        <v/>
      </c>
      <c r="EH14" s="254" t="str">
        <f>IFERROR(IF(AND('Classificação geral'!$H7="fem",'Classificação geral'!$I7=3,'Classificação geral'!$E7="pct"),'Classificação geral'!$B7,""),"")</f>
        <v/>
      </c>
      <c r="EI14" s="255" t="str">
        <f>IF($EH14='Classificação geral'!$B7,'Classificação geral'!$C7,"")</f>
        <v/>
      </c>
      <c r="EJ14" s="255" t="str">
        <f>IF($EH14='Classificação geral'!$B7,'Classificação geral'!$D7,"")</f>
        <v/>
      </c>
      <c r="EK14" s="255" t="str">
        <f>IF($EH14='Classificação geral'!$B7,'Classificação geral'!$H7,"")</f>
        <v/>
      </c>
      <c r="EL14" s="255" t="str">
        <f>IF($EK14='Classificação geral'!$H7,'Classificação geral'!$I7,"")</f>
        <v/>
      </c>
      <c r="EM14" s="255" t="str">
        <f>IF($EL14='Classificação geral'!$I7,'Classificação geral'!$AE7,"")</f>
        <v/>
      </c>
      <c r="EN14" s="255" t="str">
        <f>IF($EL14='Classificação geral'!$I7,'Classificação geral'!$K7,"")</f>
        <v/>
      </c>
      <c r="EO14" s="255" t="str">
        <f>IF($EL14='Classificação geral'!$I7,'Classificação geral'!$L7,"")</f>
        <v/>
      </c>
      <c r="EP14" s="255" t="str">
        <f>IF($EL14='Classificação geral'!$I7,'Classificação geral'!$M7,"")</f>
        <v/>
      </c>
      <c r="EQ14" s="255" t="str">
        <f>IF($EL14='Classificação geral'!$I7,'Classificação geral'!$AF7,"")</f>
        <v/>
      </c>
      <c r="ER14" s="256" t="str">
        <f>IFERROR(RANK(EQ14,EQ:EQ,0)+ COUNTIF($EQ$12:EQ12,EQ14),"")</f>
        <v/>
      </c>
      <c r="ET14" s="254" t="str">
        <f>IFERROR(IF(AND('Classificação geral'!$H7="mas",'Classificação geral'!$I7=3,'Classificação geral'!$E7="PCT"),'Classificação geral'!$A7,""),"")</f>
        <v/>
      </c>
      <c r="EU14" s="254" t="str">
        <f>IFERROR(IF(AND('Classificação geral'!$H7="mas",'Classificação geral'!$I7=3,'Classificação geral'!$E7="PCT"),'Classificação geral'!$B7,""),"")</f>
        <v/>
      </c>
      <c r="EV14" s="255" t="str">
        <f>IF($EU14='Classificação geral'!$B7,'Classificação geral'!$C7,"")</f>
        <v/>
      </c>
      <c r="EW14" s="255" t="str">
        <f>IF($EU14='Classificação geral'!$B7,'Classificação geral'!$D7,"")</f>
        <v/>
      </c>
      <c r="EX14" s="255" t="str">
        <f>IF($EU14='Classificação geral'!$B7,'Classificação geral'!$H7,"")</f>
        <v/>
      </c>
      <c r="EY14" s="254" t="str">
        <f>IFERROR(IF(AND($EX14="mas",'Classificação geral'!$I7=3),'Classificação geral'!I7,""),"")</f>
        <v/>
      </c>
      <c r="EZ14" s="254" t="str">
        <f>IFERROR(IF(AND($EX14="mas",'Classificação geral'!$I7=3),'Classificação geral'!AE7,""),"")</f>
        <v/>
      </c>
      <c r="FA14" s="254" t="str">
        <f>IFERROR(IF(AND($EX14="mas",'Classificação geral'!$I7=3),'Classificação geral'!K7,""),"")</f>
        <v/>
      </c>
      <c r="FB14" s="254" t="str">
        <f>IFERROR(IF(AND($EX14="mas",'Classificação geral'!$I7=3),'Classificação geral'!L7,""),"")</f>
        <v/>
      </c>
      <c r="FC14" s="254" t="str">
        <f>IFERROR(IF(AND($EX14="mas",'Classificação geral'!$I7=3),'Classificação geral'!M7,""),"")</f>
        <v/>
      </c>
      <c r="FD14" s="254" t="str">
        <f>IFERROR(IF(AND($EX14="mas",'Classificação geral'!$I7=3),'Classificação geral'!AF7,""),"")</f>
        <v/>
      </c>
      <c r="FE14" s="256" t="str">
        <f>IFERROR(RANK(FD14,FD:FD,0)+ COUNTIF(FD$12:$FD12,FD14),"")</f>
        <v/>
      </c>
    </row>
    <row r="15" spans="1:161" s="244" customFormat="1" ht="37.5" customHeight="1" x14ac:dyDescent="0.35">
      <c r="B15" s="246" t="str">
        <f t="shared" si="0"/>
        <v/>
      </c>
      <c r="C15" s="245" t="str">
        <f t="shared" si="1"/>
        <v/>
      </c>
      <c r="D15" s="245" t="str">
        <f t="shared" si="2"/>
        <v/>
      </c>
      <c r="E15" s="245" t="str">
        <f t="shared" si="3"/>
        <v/>
      </c>
      <c r="F15" s="246" t="str">
        <f t="shared" si="4"/>
        <v/>
      </c>
      <c r="G15" s="246" t="str">
        <f t="shared" si="5"/>
        <v/>
      </c>
      <c r="H15" s="247" t="str">
        <f t="shared" si="6"/>
        <v/>
      </c>
      <c r="I15" s="247" t="str">
        <f t="shared" si="7"/>
        <v/>
      </c>
      <c r="J15" s="247" t="str">
        <f t="shared" si="8"/>
        <v/>
      </c>
      <c r="K15" s="248">
        <v>2</v>
      </c>
      <c r="L15" s="249"/>
      <c r="M15" s="249"/>
      <c r="N15" s="246" t="str">
        <f t="shared" si="9"/>
        <v/>
      </c>
      <c r="O15" s="245" t="str">
        <f t="shared" si="10"/>
        <v/>
      </c>
      <c r="P15" s="245" t="str">
        <f t="shared" si="11"/>
        <v/>
      </c>
      <c r="Q15" s="245" t="str">
        <f t="shared" si="12"/>
        <v/>
      </c>
      <c r="R15" s="246" t="str">
        <f t="shared" si="13"/>
        <v/>
      </c>
      <c r="S15" s="246" t="str">
        <f t="shared" si="14"/>
        <v/>
      </c>
      <c r="T15" s="247" t="str">
        <f t="shared" si="15"/>
        <v/>
      </c>
      <c r="U15" s="247" t="str">
        <f t="shared" si="16"/>
        <v/>
      </c>
      <c r="V15" s="247" t="str">
        <f t="shared" si="17"/>
        <v/>
      </c>
      <c r="W15" s="248">
        <v>2</v>
      </c>
      <c r="X15" s="249"/>
      <c r="Z15" s="245" t="str">
        <f t="shared" si="18"/>
        <v/>
      </c>
      <c r="AA15" s="250" t="str">
        <f t="shared" si="19"/>
        <v/>
      </c>
      <c r="AB15" s="250" t="str">
        <f t="shared" si="20"/>
        <v/>
      </c>
      <c r="AC15" s="250" t="str">
        <f t="shared" si="21"/>
        <v/>
      </c>
      <c r="AD15" s="251" t="str">
        <f t="shared" si="22"/>
        <v/>
      </c>
      <c r="AE15" s="251" t="str">
        <f t="shared" si="23"/>
        <v/>
      </c>
      <c r="AF15" s="252" t="str">
        <f t="shared" si="24"/>
        <v/>
      </c>
      <c r="AG15" s="252" t="str">
        <f t="shared" si="25"/>
        <v/>
      </c>
      <c r="AH15" s="252" t="str">
        <f t="shared" si="26"/>
        <v/>
      </c>
      <c r="AI15" s="356">
        <v>2</v>
      </c>
      <c r="AJ15" s="249"/>
      <c r="AK15" s="249"/>
      <c r="AL15" s="245" t="str">
        <f t="shared" si="27"/>
        <v/>
      </c>
      <c r="AM15" s="245" t="str">
        <f t="shared" si="28"/>
        <v/>
      </c>
      <c r="AN15" s="245" t="str">
        <f t="shared" si="29"/>
        <v/>
      </c>
      <c r="AO15" s="245" t="str">
        <f t="shared" si="30"/>
        <v/>
      </c>
      <c r="AP15" s="246" t="str">
        <f t="shared" si="31"/>
        <v/>
      </c>
      <c r="AQ15" s="246" t="str">
        <f t="shared" si="32"/>
        <v/>
      </c>
      <c r="AR15" s="247" t="str">
        <f t="shared" si="33"/>
        <v/>
      </c>
      <c r="AS15" s="247" t="str">
        <f t="shared" si="34"/>
        <v/>
      </c>
      <c r="AT15" s="247" t="str">
        <f t="shared" si="35"/>
        <v/>
      </c>
      <c r="AU15" s="356">
        <v>2</v>
      </c>
      <c r="AV15" s="253"/>
      <c r="AW15" s="253"/>
      <c r="AX15" s="246" t="str">
        <f t="shared" si="36"/>
        <v/>
      </c>
      <c r="AY15" s="260" t="str">
        <f t="shared" si="37"/>
        <v/>
      </c>
      <c r="AZ15" s="260" t="str">
        <f t="shared" si="38"/>
        <v/>
      </c>
      <c r="BA15" s="260" t="str">
        <f t="shared" si="39"/>
        <v/>
      </c>
      <c r="BB15" s="261" t="str">
        <f t="shared" si="40"/>
        <v/>
      </c>
      <c r="BC15" s="261" t="str">
        <f t="shared" si="41"/>
        <v/>
      </c>
      <c r="BD15" s="262" t="str">
        <f t="shared" si="42"/>
        <v/>
      </c>
      <c r="BE15" s="262" t="str">
        <f t="shared" si="43"/>
        <v/>
      </c>
      <c r="BF15" s="262" t="str">
        <f t="shared" si="44"/>
        <v/>
      </c>
      <c r="BG15" s="356">
        <v>2</v>
      </c>
      <c r="BH15" s="249"/>
      <c r="BI15" s="249"/>
      <c r="BJ15" s="246" t="str">
        <f>IFERROR(INDEX($ET$14:$ET$160,MATCH($BS15,$FE$14:$FE$160,0)),"")</f>
        <v/>
      </c>
      <c r="BK15" s="260" t="str">
        <f>IFERROR(INDEX($EU$14:$EU$160,MATCH($BS15,$FE$14:$FE$160,0)),"")</f>
        <v/>
      </c>
      <c r="BL15" s="260" t="str">
        <f>IFERROR(INDEX($EV$14:$EV$160,MATCH($BS15,$FE$14:$FE$160,0)),"")</f>
        <v/>
      </c>
      <c r="BM15" s="260" t="str">
        <f>IFERROR(INDEX($EW$14:$EW$160,MATCH($BS15,$FE$14:$FE$160,0)),"")</f>
        <v/>
      </c>
      <c r="BN15" s="261" t="str">
        <f>IFERROR(INDEX($EX$14:$EX$160,MATCH($BS15,$FE$14:$FE$160,0)),"")</f>
        <v/>
      </c>
      <c r="BO15" s="261" t="str">
        <f>IFERROR(INDEX($EY$14:$EY$160,MATCH($BS15,$FE$14:$FE$160,0)),"")</f>
        <v/>
      </c>
      <c r="BP15" s="262" t="str">
        <f>IFERROR(INDEX($EZ$14:$EZ$160,MATCH($BS15,$FE$14:$FE$160,0)),"")</f>
        <v/>
      </c>
      <c r="BQ15" s="262" t="str">
        <f>IFERROR(INDEX($FC$14:$FC$160,MATCH($BS15,$FE$14:$FE$160,0)),"")</f>
        <v/>
      </c>
      <c r="BR15" s="262" t="str">
        <f>IFERROR(INDEX($FD$14:$FD$160,MATCH($BS15,$FE$14:$FE$160,0)),"")</f>
        <v/>
      </c>
      <c r="BS15" s="313">
        <v>2</v>
      </c>
      <c r="BT15" s="253"/>
      <c r="BU15" s="253"/>
      <c r="BV15" s="253"/>
      <c r="BW15" s="253"/>
      <c r="BX15" s="253"/>
      <c r="BY15" s="253"/>
      <c r="BZ15" s="253"/>
      <c r="CA15" s="253"/>
      <c r="CB15" s="253"/>
      <c r="CC15" s="253"/>
      <c r="CD15" s="253"/>
      <c r="CE15" s="253"/>
      <c r="CF15" s="253"/>
      <c r="CG15" s="254" t="str">
        <f>IFERROR(IF(AND('Classificação geral'!$H8="FEM",'Classificação geral'!$I8=1,'Classificação geral'!E8="PCT"),'Classificação geral'!$A8,""),"")</f>
        <v/>
      </c>
      <c r="CH15" s="254" t="str">
        <f>IFERROR(IF(AND('Classificação geral'!$H8="FEM",'Classificação geral'!$I8=1,'Classificação geral'!E8="PCT"),'Classificação geral'!$B8,""),"")</f>
        <v/>
      </c>
      <c r="CI15" s="255" t="str">
        <f>IF($CH15='Classificação geral'!$B8,'Classificação geral'!$C8,"")</f>
        <v/>
      </c>
      <c r="CJ15" s="255" t="str">
        <f>IF($CH15='Classificação geral'!$B8,'Classificação geral'!$D8,"")</f>
        <v/>
      </c>
      <c r="CK15" s="255" t="str">
        <f>IF($CH15='Classificação geral'!$B8,'Classificação geral'!$H8,"")</f>
        <v/>
      </c>
      <c r="CL15" s="255" t="str">
        <f>IF($CK15='Classificação geral'!$H8,'Classificação geral'!$I8,"")</f>
        <v/>
      </c>
      <c r="CM15" s="227" t="str">
        <f>IF($CL15='Classificação geral'!$I8,'Classificação geral'!$AE8,"")</f>
        <v/>
      </c>
      <c r="CN15" s="255" t="str">
        <f>IF($CL15='Classificação geral'!$I8,'Classificação geral'!$K8,"")</f>
        <v/>
      </c>
      <c r="CO15" s="255" t="str">
        <f>IF($CL15='Classificação geral'!$I8,'Classificação geral'!$L8,"")</f>
        <v/>
      </c>
      <c r="CP15" s="255" t="str">
        <f>IF($CL15='Classificação geral'!$I8,'Classificação geral'!$M8,"")</f>
        <v/>
      </c>
      <c r="CQ15" s="388" t="str">
        <f>IF($CL15='Classificação geral'!$I8,'Classificação geral'!$AF8,"")</f>
        <v/>
      </c>
      <c r="CR15" s="256" t="str">
        <f>IFERROR(RANK(CQ15,CQ:CQ,0)+ COUNTIF($CQ$12:CQ14,CQ15),"")</f>
        <v/>
      </c>
      <c r="CS15" s="244" t="str">
        <f ca="1">IFERROR(RDEM(CR15,CR:CR,0),"")</f>
        <v/>
      </c>
      <c r="CT15" s="254" t="str">
        <f>IFERROR(IF(AND('Classificação geral'!$H8="mas",'Classificação geral'!$I8=1,'Classificação geral'!$E8="pct"),'Classificação geral'!$A8,""),"")</f>
        <v/>
      </c>
      <c r="CU15" s="254" t="str">
        <f>IFERROR(IF(AND('Classificação geral'!$H8="mas",'Classificação geral'!$I8=1,'Classificação geral'!$E8="PCT"),'Classificação geral'!$B8,""),"")</f>
        <v/>
      </c>
      <c r="CV15" s="255" t="str">
        <f>IF($CU15='Classificação geral'!$B8,'Classificação geral'!$C8,"")</f>
        <v/>
      </c>
      <c r="CW15" s="255" t="str">
        <f>IF($CU15='Classificação geral'!$B8,'Classificação geral'!$D8,"")</f>
        <v/>
      </c>
      <c r="CX15" s="255" t="str">
        <f>IF($CU15='Classificação geral'!$B8,'Classificação geral'!$H8,"")</f>
        <v/>
      </c>
      <c r="CY15" s="254" t="str">
        <f>IFERROR(IF(AND($CX15="mas",'Classificação geral'!$I8=1),'Classificação geral'!I8,""),"")</f>
        <v/>
      </c>
      <c r="CZ15" s="254" t="str">
        <f>IFERROR(IF(AND($CX15="mas",'Classificação geral'!$I8=1),'Classificação geral'!AE8,""),"")</f>
        <v/>
      </c>
      <c r="DA15" s="254" t="str">
        <f>IFERROR(IF(AND($CX15="mas",'Classificação geral'!$I8=1),'Classificação geral'!K8,""),"")</f>
        <v/>
      </c>
      <c r="DB15" s="254" t="str">
        <f>IFERROR(IF(AND($CX15="mas",'Classificação geral'!$I8=1),'Classificação geral'!L8,""),"")</f>
        <v/>
      </c>
      <c r="DC15" s="254" t="str">
        <f>IFERROR(IF(AND($CX15="mas",'Classificação geral'!$I8=1),'Classificação geral'!M8,""),"")</f>
        <v/>
      </c>
      <c r="DD15" s="254" t="str">
        <f>IFERROR(IF(AND($CX15="mas",'Classificação geral'!$I8=1),'Classificação geral'!AF8,""),"")</f>
        <v/>
      </c>
      <c r="DE15" s="256" t="str">
        <f>IFERROR(RANK(DD15,DD:DD,0)+ COUNTIF($DD$12:DD14,DD15),"")</f>
        <v/>
      </c>
      <c r="DG15" s="254" t="str">
        <f>IFERROR(IF(AND('Classificação geral'!$H8="fem",'Classificação geral'!$I8=2,'Classificação geral'!$E8="pct"),'Classificação geral'!$A8,""),"")</f>
        <v/>
      </c>
      <c r="DH15" s="254" t="str">
        <f>IFERROR(IF(AND('Classificação geral'!$H8="fem",'Classificação geral'!$I8=2,'Classificação geral'!$E8="pct"),'Classificação geral'!$B8,""),"")</f>
        <v/>
      </c>
      <c r="DI15" s="255" t="str">
        <f>IF($DH15='Classificação geral'!$B8,'Classificação geral'!$C8,"")</f>
        <v/>
      </c>
      <c r="DJ15" s="255" t="str">
        <f>IF($DH15='Classificação geral'!$B8,'Classificação geral'!$D8,"")</f>
        <v/>
      </c>
      <c r="DK15" s="255" t="str">
        <f>IF($DH15='Classificação geral'!$B8,'Classificação geral'!$H8,"")</f>
        <v/>
      </c>
      <c r="DL15" s="254" t="str">
        <f>IFERROR(IF(AND($DK15="fem",'Classificação geral'!$I8=2),'Classificação geral'!I8,""),"")</f>
        <v/>
      </c>
      <c r="DM15" s="254" t="str">
        <f>IFERROR(IF(AND($DK15="fem",'Classificação geral'!$I8=2),'Classificação geral'!AE8,""),"")</f>
        <v/>
      </c>
      <c r="DN15" s="254" t="str">
        <f>IFERROR(IF(AND($DK15="fem",'Classificação geral'!$I8=2),'Classificação geral'!K8,""),"")</f>
        <v/>
      </c>
      <c r="DO15" s="254" t="str">
        <f>IFERROR(IF(AND($DK15="fem",'Classificação geral'!$I8=2),'Classificação geral'!L8,""),"")</f>
        <v/>
      </c>
      <c r="DP15" s="254" t="str">
        <f>IFERROR(IF(AND($DK15="fem",'Classificação geral'!$I8=2),'Classificação geral'!M8,""),"")</f>
        <v/>
      </c>
      <c r="DQ15" s="254" t="str">
        <f>IFERROR(IF(AND($DK15="fem",'Classificação geral'!$I8=2),'Classificação geral'!AF8,""),"")</f>
        <v/>
      </c>
      <c r="DR15" s="256" t="str">
        <f>IFERROR(RANK(DQ15,DQ:DQ,0)+ COUNTIF(DQ$12:$DQ13,DQ15),"")</f>
        <v/>
      </c>
      <c r="DT15" s="254" t="str">
        <f>IFERROR(IF(AND('Classificação geral'!$H8="mas",'Classificação geral'!$I8=2,'Classificação geral'!$E8="pct"),'Classificação geral'!$A8,""),"")</f>
        <v/>
      </c>
      <c r="DU15" s="254" t="str">
        <f>IFERROR(IF(AND('Classificação geral'!$H8="mas",'Classificação geral'!$I8=2,'Classificação geral'!$E8="pct"),'Classificação geral'!$B8,""),"")</f>
        <v/>
      </c>
      <c r="DV15" s="255" t="str">
        <f>IF($DU15='Classificação geral'!$B8,'Classificação geral'!$C8,"")</f>
        <v/>
      </c>
      <c r="DW15" s="255" t="str">
        <f>IF($DU15='Classificação geral'!$B8,'Classificação geral'!$D8,"")</f>
        <v/>
      </c>
      <c r="DX15" s="255" t="str">
        <f>IF($DU15='Classificação geral'!$B8,'Classificação geral'!$H8,"")</f>
        <v/>
      </c>
      <c r="DY15" s="254" t="str">
        <f>IFERROR(IF(AND($DX15="mas",'Classificação geral'!$I8=2),'Classificação geral'!I8,""),"")</f>
        <v/>
      </c>
      <c r="DZ15" s="254" t="str">
        <f>IFERROR(IF(AND($DX15="mas",'Classificação geral'!$I8=2),'Classificação geral'!AE8,""),"")</f>
        <v/>
      </c>
      <c r="EA15" s="254" t="str">
        <f>IFERROR(IF(AND($DX15="mas",'Classificação geral'!$I8=2),'Classificação geral'!K8,""),"")</f>
        <v/>
      </c>
      <c r="EB15" s="254" t="str">
        <f>IFERROR(IF(AND($DX15="mas",'Classificação geral'!$I8=2),'Classificação geral'!L8,""),"")</f>
        <v/>
      </c>
      <c r="EC15" s="254" t="str">
        <f>IFERROR(IF(AND($DX15="mas",'Classificação geral'!$I8=2),'Classificação geral'!M8,""),"")</f>
        <v/>
      </c>
      <c r="ED15" s="254" t="str">
        <f>IFERROR(IF(AND($DX15="mas",'Classificação geral'!$I8=2),'Classificação geral'!AF8,""),"")</f>
        <v/>
      </c>
      <c r="EE15" s="256" t="str">
        <f>IFERROR(RANK(ED15,ED:ED,0)+ COUNTIF($ED$12:ED$12,ED15),"")</f>
        <v/>
      </c>
      <c r="EG15" s="254" t="str">
        <f>IFERROR(IF(AND('Classificação geral'!$H8="fem",'Classificação geral'!$I8=3,'Classificação geral'!$E8="pct"),'Classificação geral'!$A8,""),"")</f>
        <v/>
      </c>
      <c r="EH15" s="254" t="str">
        <f>IFERROR(IF(AND('Classificação geral'!$H8="fem",'Classificação geral'!$I8=3,'Classificação geral'!$E8="pct"),'Classificação geral'!$B8,""),"")</f>
        <v/>
      </c>
      <c r="EI15" s="255" t="str">
        <f>IF($EH15='Classificação geral'!$B8,'Classificação geral'!$C8,"")</f>
        <v/>
      </c>
      <c r="EJ15" s="255" t="str">
        <f>IF($EH15='Classificação geral'!$B8,'Classificação geral'!$D8,"")</f>
        <v/>
      </c>
      <c r="EK15" s="255" t="str">
        <f>IF($EH15='Classificação geral'!$B8,'Classificação geral'!$H8,"")</f>
        <v/>
      </c>
      <c r="EL15" s="255" t="str">
        <f>IF($EK15='Classificação geral'!$H8,'Classificação geral'!$I8,"")</f>
        <v/>
      </c>
      <c r="EM15" s="255" t="str">
        <f>IF($EL15='Classificação geral'!$I8,'Classificação geral'!$AE8,"")</f>
        <v/>
      </c>
      <c r="EN15" s="255" t="str">
        <f>IF($EL15='Classificação geral'!$I8,'Classificação geral'!$K8,"")</f>
        <v/>
      </c>
      <c r="EO15" s="255" t="str">
        <f>IF($EL15='Classificação geral'!$I8,'Classificação geral'!$L8,"")</f>
        <v/>
      </c>
      <c r="EP15" s="255" t="str">
        <f>IF($EL15='Classificação geral'!$I8,'Classificação geral'!$M8,"")</f>
        <v/>
      </c>
      <c r="EQ15" s="255" t="str">
        <f>IF($EL15='Classificação geral'!$I8,'Classificação geral'!$AF8,"")</f>
        <v/>
      </c>
      <c r="ER15" s="256" t="str">
        <f>IFERROR(RANK(EQ15,EQ:EQ,0)+ COUNTIF($EQ$12:EQ13,EQ15),"")</f>
        <v/>
      </c>
      <c r="ET15" s="254" t="str">
        <f>IFERROR(IF(AND('Classificação geral'!$H8="mas",'Classificação geral'!$I8=3,'Classificação geral'!$E8="PCT"),'Classificação geral'!$A8,""),"")</f>
        <v/>
      </c>
      <c r="EU15" s="254" t="str">
        <f>IFERROR(IF(AND('Classificação geral'!$H8="mas",'Classificação geral'!$I8=3,'Classificação geral'!$E8="PCT"),'Classificação geral'!$B8,""),"")</f>
        <v/>
      </c>
      <c r="EV15" s="255" t="str">
        <f>IF($EU15='Classificação geral'!$B8,'Classificação geral'!$C8,"")</f>
        <v/>
      </c>
      <c r="EW15" s="255" t="str">
        <f>IF($EU15='Classificação geral'!$B8,'Classificação geral'!$D8,"")</f>
        <v/>
      </c>
      <c r="EX15" s="255" t="str">
        <f>IF($EU15='Classificação geral'!$B8,'Classificação geral'!$H8,"")</f>
        <v/>
      </c>
      <c r="EY15" s="254" t="str">
        <f>IFERROR(IF(AND($EX15="mas",'Classificação geral'!$I8=3),'Classificação geral'!I8,""),"")</f>
        <v/>
      </c>
      <c r="EZ15" s="254" t="str">
        <f>IFERROR(IF(AND($EX15="mas",'Classificação geral'!$I8=3),'Classificação geral'!AE8,""),"")</f>
        <v/>
      </c>
      <c r="FA15" s="254" t="str">
        <f>IFERROR(IF(AND($EX15="mas",'Classificação geral'!$I8=3),'Classificação geral'!K8,""),"")</f>
        <v/>
      </c>
      <c r="FB15" s="254" t="str">
        <f>IFERROR(IF(AND($EX15="mas",'Classificação geral'!$I8=3),'Classificação geral'!L8,""),"")</f>
        <v/>
      </c>
      <c r="FC15" s="254" t="str">
        <f>IFERROR(IF(AND($EX15="mas",'Classificação geral'!$I8=3),'Classificação geral'!M8,""),"")</f>
        <v/>
      </c>
      <c r="FD15" s="254" t="str">
        <f>IFERROR(IF(AND($EX15="mas",'Classificação geral'!$I8=3),'Classificação geral'!AF8,""),"")</f>
        <v/>
      </c>
      <c r="FE15" s="256" t="str">
        <f>IFERROR(RANK(FD15,FD:FD,0)+ COUNTIF(FD$12:$FD13,FD15),"")</f>
        <v/>
      </c>
    </row>
    <row r="16" spans="1:161" s="244" customFormat="1" ht="37.5" customHeight="1" x14ac:dyDescent="0.35">
      <c r="B16" s="246" t="str">
        <f t="shared" si="0"/>
        <v/>
      </c>
      <c r="C16" s="245" t="str">
        <f t="shared" si="1"/>
        <v/>
      </c>
      <c r="D16" s="245" t="str">
        <f t="shared" si="2"/>
        <v/>
      </c>
      <c r="E16" s="245" t="str">
        <f t="shared" si="3"/>
        <v/>
      </c>
      <c r="F16" s="246" t="str">
        <f t="shared" si="4"/>
        <v/>
      </c>
      <c r="G16" s="246" t="str">
        <f t="shared" si="5"/>
        <v/>
      </c>
      <c r="H16" s="247" t="str">
        <f t="shared" si="6"/>
        <v/>
      </c>
      <c r="I16" s="247" t="str">
        <f t="shared" si="7"/>
        <v/>
      </c>
      <c r="J16" s="247" t="str">
        <f t="shared" si="8"/>
        <v/>
      </c>
      <c r="K16" s="248">
        <v>3</v>
      </c>
      <c r="L16" s="249"/>
      <c r="M16" s="249"/>
      <c r="N16" s="246" t="str">
        <f t="shared" si="9"/>
        <v/>
      </c>
      <c r="O16" s="245" t="str">
        <f t="shared" si="10"/>
        <v/>
      </c>
      <c r="P16" s="245" t="str">
        <f t="shared" si="11"/>
        <v/>
      </c>
      <c r="Q16" s="245" t="str">
        <f t="shared" si="12"/>
        <v/>
      </c>
      <c r="R16" s="246" t="str">
        <f t="shared" si="13"/>
        <v/>
      </c>
      <c r="S16" s="246" t="str">
        <f t="shared" si="14"/>
        <v/>
      </c>
      <c r="T16" s="247" t="str">
        <f t="shared" si="15"/>
        <v/>
      </c>
      <c r="U16" s="247" t="str">
        <f t="shared" si="16"/>
        <v/>
      </c>
      <c r="V16" s="247" t="str">
        <f t="shared" si="17"/>
        <v/>
      </c>
      <c r="W16" s="248">
        <v>3</v>
      </c>
      <c r="X16" s="249"/>
      <c r="Z16" s="245" t="str">
        <f t="shared" si="18"/>
        <v/>
      </c>
      <c r="AA16" s="250" t="str">
        <f t="shared" si="19"/>
        <v/>
      </c>
      <c r="AB16" s="250" t="str">
        <f t="shared" si="20"/>
        <v/>
      </c>
      <c r="AC16" s="250" t="str">
        <f t="shared" si="21"/>
        <v/>
      </c>
      <c r="AD16" s="251" t="str">
        <f t="shared" si="22"/>
        <v/>
      </c>
      <c r="AE16" s="251" t="str">
        <f t="shared" si="23"/>
        <v/>
      </c>
      <c r="AF16" s="252" t="str">
        <f t="shared" si="24"/>
        <v/>
      </c>
      <c r="AG16" s="252" t="str">
        <f t="shared" si="25"/>
        <v/>
      </c>
      <c r="AH16" s="252" t="str">
        <f t="shared" si="26"/>
        <v/>
      </c>
      <c r="AI16" s="356">
        <v>3</v>
      </c>
      <c r="AJ16" s="249"/>
      <c r="AK16" s="249"/>
      <c r="AL16" s="245" t="str">
        <f t="shared" si="27"/>
        <v/>
      </c>
      <c r="AM16" s="245" t="str">
        <f t="shared" si="28"/>
        <v/>
      </c>
      <c r="AN16" s="245" t="str">
        <f t="shared" si="29"/>
        <v/>
      </c>
      <c r="AO16" s="245" t="str">
        <f t="shared" si="30"/>
        <v/>
      </c>
      <c r="AP16" s="246" t="str">
        <f t="shared" si="31"/>
        <v/>
      </c>
      <c r="AQ16" s="246" t="str">
        <f t="shared" si="32"/>
        <v/>
      </c>
      <c r="AR16" s="247" t="str">
        <f t="shared" si="33"/>
        <v/>
      </c>
      <c r="AS16" s="247" t="str">
        <f t="shared" si="34"/>
        <v/>
      </c>
      <c r="AT16" s="247" t="str">
        <f t="shared" si="35"/>
        <v/>
      </c>
      <c r="AU16" s="356">
        <v>3</v>
      </c>
      <c r="AV16" s="253"/>
      <c r="AW16" s="253"/>
      <c r="AX16" s="246" t="str">
        <f t="shared" si="36"/>
        <v/>
      </c>
      <c r="AY16" s="260" t="str">
        <f t="shared" si="37"/>
        <v/>
      </c>
      <c r="AZ16" s="260" t="str">
        <f t="shared" si="38"/>
        <v/>
      </c>
      <c r="BA16" s="260" t="str">
        <f t="shared" si="39"/>
        <v/>
      </c>
      <c r="BB16" s="261" t="str">
        <f t="shared" si="40"/>
        <v/>
      </c>
      <c r="BC16" s="261" t="str">
        <f t="shared" si="41"/>
        <v/>
      </c>
      <c r="BD16" s="262" t="str">
        <f t="shared" si="42"/>
        <v/>
      </c>
      <c r="BE16" s="262" t="str">
        <f t="shared" si="43"/>
        <v/>
      </c>
      <c r="BF16" s="262" t="str">
        <f t="shared" si="44"/>
        <v/>
      </c>
      <c r="BG16" s="356">
        <v>3</v>
      </c>
      <c r="BH16" s="249"/>
      <c r="BI16" s="249"/>
      <c r="BJ16" s="246" t="str">
        <f>IFERROR(INDEX($ET$14:$ET$160,MATCH($BS16,$FE$14:$FE$160,0)),"")</f>
        <v/>
      </c>
      <c r="BK16" s="260" t="str">
        <f>IFERROR(INDEX($EU$14:$EU$160,MATCH($BS16,$FE$14:$FE$160,0)),"")</f>
        <v/>
      </c>
      <c r="BL16" s="260" t="str">
        <f>IFERROR(INDEX($EV$14:$EV$160,MATCH($BS16,$FE$14:$FE$160,0)),"")</f>
        <v/>
      </c>
      <c r="BM16" s="260" t="str">
        <f>IFERROR(INDEX($EW$14:$EW$160,MATCH($BS16,$FE$14:$FE$160,0)),"")</f>
        <v/>
      </c>
      <c r="BN16" s="261" t="str">
        <f>IFERROR(INDEX($EX$14:$EX$160,MATCH($BS16,$FE$14:$FE$160,0)),"")</f>
        <v/>
      </c>
      <c r="BO16" s="261" t="str">
        <f>IFERROR(INDEX($EY$14:$EY$160,MATCH($BS16,$FE$14:$FE$160,0)),"")</f>
        <v/>
      </c>
      <c r="BP16" s="262" t="str">
        <f>IFERROR(INDEX($EZ$14:$EZ$160,MATCH($BS16,$FE$14:$FE$160,0)),"")</f>
        <v/>
      </c>
      <c r="BQ16" s="262" t="str">
        <f>IFERROR(INDEX($FC$14:$FC$160,MATCH($BS16,$FE$14:$FE$160,0)),"")</f>
        <v/>
      </c>
      <c r="BR16" s="262" t="str">
        <f>IFERROR(INDEX($FD$14:$FD$160,MATCH($BS16,$FE$14:$FE$160,0)),"")</f>
        <v/>
      </c>
      <c r="BS16" s="313">
        <v>3</v>
      </c>
      <c r="BT16" s="253"/>
      <c r="BU16" s="253"/>
      <c r="BV16" s="253"/>
      <c r="BW16" s="253"/>
      <c r="BX16" s="253"/>
      <c r="BY16" s="253"/>
      <c r="BZ16" s="253"/>
      <c r="CA16" s="253"/>
      <c r="CB16" s="253"/>
      <c r="CC16" s="253"/>
      <c r="CD16" s="253"/>
      <c r="CE16" s="253"/>
      <c r="CF16" s="253"/>
      <c r="CG16" s="254" t="str">
        <f>IFERROR(IF(AND('Classificação geral'!$H9="FEM",'Classificação geral'!$I9=1,'Classificação geral'!E9="PCT"),'Classificação geral'!$A9,""),"")</f>
        <v/>
      </c>
      <c r="CH16" s="254" t="str">
        <f>IFERROR(IF(AND('Classificação geral'!$H9="FEM",'Classificação geral'!$I9=1,'Classificação geral'!E9="PCT"),'Classificação geral'!$B9,""),"")</f>
        <v/>
      </c>
      <c r="CI16" s="255" t="str">
        <f>IF($CH16='Classificação geral'!$B9,'Classificação geral'!$C9,"")</f>
        <v/>
      </c>
      <c r="CJ16" s="255" t="str">
        <f>IF($CH16='Classificação geral'!$B9,'Classificação geral'!$D9,"")</f>
        <v/>
      </c>
      <c r="CK16" s="255" t="str">
        <f>IF($CH16='Classificação geral'!$B9,'Classificação geral'!$H9,"")</f>
        <v/>
      </c>
      <c r="CL16" s="255" t="str">
        <f>IF($CK16='Classificação geral'!$H9,'Classificação geral'!$I9,"")</f>
        <v/>
      </c>
      <c r="CM16" s="227" t="str">
        <f>IF($CL16='Classificação geral'!$I9,'Classificação geral'!$AE9,"")</f>
        <v/>
      </c>
      <c r="CN16" s="255" t="str">
        <f>IF($CL16='Classificação geral'!$I9,'Classificação geral'!$K9,"")</f>
        <v/>
      </c>
      <c r="CO16" s="255" t="str">
        <f>IF($CL16='Classificação geral'!$I9,'Classificação geral'!$L9,"")</f>
        <v/>
      </c>
      <c r="CP16" s="255" t="str">
        <f>IF($CL16='Classificação geral'!$I9,'Classificação geral'!$M9,"")</f>
        <v/>
      </c>
      <c r="CQ16" s="388" t="str">
        <f>IF($CL16='Classificação geral'!$I9,'Classificação geral'!$AF9,"")</f>
        <v/>
      </c>
      <c r="CR16" s="256" t="str">
        <f>IFERROR(RANK(CQ16,CQ:CQ,0)+ COUNTIF($CQ$12:CQ15,CQ16),"")</f>
        <v/>
      </c>
      <c r="CS16" s="244" t="str">
        <f ca="1">IFERROR(RDEM(CR16,CR:CR,0),"")</f>
        <v/>
      </c>
      <c r="CT16" s="254" t="str">
        <f>IFERROR(IF(AND('Classificação geral'!$H9="mas",'Classificação geral'!$I9=1,'Classificação geral'!$E9="pct"),'Classificação geral'!$A9,""),"")</f>
        <v/>
      </c>
      <c r="CU16" s="254" t="str">
        <f>IFERROR(IF(AND('Classificação geral'!$H9="mas",'Classificação geral'!$I9=1,'Classificação geral'!$E9="PCT"),'Classificação geral'!$B9,""),"")</f>
        <v/>
      </c>
      <c r="CV16" s="258" t="str">
        <f>IF($CU16='Classificação geral'!$B9,'Classificação geral'!$C9,"")</f>
        <v/>
      </c>
      <c r="CW16" s="255" t="str">
        <f>IF($CU16='Classificação geral'!$B9,'Classificação geral'!$D9,"")</f>
        <v/>
      </c>
      <c r="CX16" s="258" t="str">
        <f>IF($CU16='Classificação geral'!$B9,'Classificação geral'!$H9,"")</f>
        <v/>
      </c>
      <c r="CY16" s="257" t="str">
        <f>IFERROR(IF(AND($CX16="mas",'Classificação geral'!$I9=1),'Classificação geral'!I9,""),"")</f>
        <v/>
      </c>
      <c r="CZ16" s="254" t="str">
        <f>IFERROR(IF(AND($CX16="mas",'Classificação geral'!$I9=1),'Classificação geral'!AE9,""),"")</f>
        <v/>
      </c>
      <c r="DA16" s="257" t="str">
        <f>IFERROR(IF(AND($CX16="mas",'Classificação geral'!$I9=1),'Classificação geral'!K9,""),"")</f>
        <v/>
      </c>
      <c r="DB16" s="257" t="str">
        <f>IFERROR(IF(AND($CX16="mas",'Classificação geral'!$I9=1),'Classificação geral'!L9,""),"")</f>
        <v/>
      </c>
      <c r="DC16" s="257" t="str">
        <f>IFERROR(IF(AND($CX16="mas",'Classificação geral'!$I9=1),'Classificação geral'!M9,""),"")</f>
        <v/>
      </c>
      <c r="DD16" s="257" t="str">
        <f>IFERROR(IF(AND($CX16="mas",'Classificação geral'!$I9=1),'Classificação geral'!AF9,""),"")</f>
        <v/>
      </c>
      <c r="DE16" s="259" t="str">
        <f>IFERROR(RANK(DD16,DD:DD,0)+ COUNTIF($DD$12:DD15,DD16),"")</f>
        <v/>
      </c>
      <c r="DG16" s="254" t="str">
        <f>IFERROR(IF(AND('Classificação geral'!$H9="fem",'Classificação geral'!$I9=2,'Classificação geral'!$E9="pct"),'Classificação geral'!$A9,""),"")</f>
        <v/>
      </c>
      <c r="DH16" s="254" t="str">
        <f>IFERROR(IF(AND('Classificação geral'!$H9="fem",'Classificação geral'!$I9=2,'Classificação geral'!$E9="pct"),'Classificação geral'!$B9,""),"")</f>
        <v/>
      </c>
      <c r="DI16" s="255" t="str">
        <f>IF($DH16='Classificação geral'!$B9,'Classificação geral'!$C9,"")</f>
        <v/>
      </c>
      <c r="DJ16" s="255" t="str">
        <f>IF($DH16='Classificação geral'!$B9,'Classificação geral'!$D9,"")</f>
        <v/>
      </c>
      <c r="DK16" s="255" t="str">
        <f>IF($DH16='Classificação geral'!$B9,'Classificação geral'!$H9,"")</f>
        <v/>
      </c>
      <c r="DL16" s="254" t="str">
        <f>IFERROR(IF(AND($DK16="fem",'Classificação geral'!$I9=2),'Classificação geral'!I9,""),"")</f>
        <v/>
      </c>
      <c r="DM16" s="254" t="str">
        <f>IFERROR(IF(AND($DK16="fem",'Classificação geral'!$I9=2),'Classificação geral'!AE9,""),"")</f>
        <v/>
      </c>
      <c r="DN16" s="254" t="str">
        <f>IFERROR(IF(AND($DK16="fem",'Classificação geral'!$I9=2),'Classificação geral'!K9,""),"")</f>
        <v/>
      </c>
      <c r="DO16" s="254" t="str">
        <f>IFERROR(IF(AND($DK16="fem",'Classificação geral'!$I9=2),'Classificação geral'!L9,""),"")</f>
        <v/>
      </c>
      <c r="DP16" s="254" t="str">
        <f>IFERROR(IF(AND($DK16="fem",'Classificação geral'!$I9=2),'Classificação geral'!M9,""),"")</f>
        <v/>
      </c>
      <c r="DQ16" s="254" t="str">
        <f>IFERROR(IF(AND($DK16="fem",'Classificação geral'!$I9=2),'Classificação geral'!AF9,""),"")</f>
        <v/>
      </c>
      <c r="DR16" s="256" t="str">
        <f>IFERROR(RANK(DQ16,DQ:DQ,0)+ COUNTIF(DQ$12:$DQ14,DQ16),"")</f>
        <v/>
      </c>
      <c r="DT16" s="254" t="str">
        <f>IFERROR(IF(AND('Classificação geral'!$H9="mas",'Classificação geral'!$I9=2,'Classificação geral'!$E9="pct"),'Classificação geral'!$A9,""),"")</f>
        <v/>
      </c>
      <c r="DU16" s="254" t="str">
        <f>IFERROR(IF(AND('Classificação geral'!$H9="mas",'Classificação geral'!$I9=2,'Classificação geral'!$E9="pct"),'Classificação geral'!$B9,""),"")</f>
        <v/>
      </c>
      <c r="DV16" s="255" t="str">
        <f>IF($DU16='Classificação geral'!$B9,'Classificação geral'!$C9,"")</f>
        <v/>
      </c>
      <c r="DW16" s="255" t="str">
        <f>IF($DU16='Classificação geral'!$B9,'Classificação geral'!$D9,"")</f>
        <v/>
      </c>
      <c r="DX16" s="255" t="str">
        <f>IF($DU16='Classificação geral'!$B9,'Classificação geral'!$H9,"")</f>
        <v/>
      </c>
      <c r="DY16" s="254" t="str">
        <f>IFERROR(IF(AND($DX16="mas",'Classificação geral'!$I9=2),'Classificação geral'!I9,""),"")</f>
        <v/>
      </c>
      <c r="DZ16" s="254" t="str">
        <f>IFERROR(IF(AND($DX16="mas",'Classificação geral'!$I9=2),'Classificação geral'!AE9,""),"")</f>
        <v/>
      </c>
      <c r="EA16" s="254" t="str">
        <f>IFERROR(IF(AND($DX16="mas",'Classificação geral'!$I9=2),'Classificação geral'!K9,""),"")</f>
        <v/>
      </c>
      <c r="EB16" s="254" t="str">
        <f>IFERROR(IF(AND($DX16="mas",'Classificação geral'!$I9=2),'Classificação geral'!L9,""),"")</f>
        <v/>
      </c>
      <c r="EC16" s="254" t="str">
        <f>IFERROR(IF(AND($DX16="mas",'Classificação geral'!$I9=2),'Classificação geral'!M9,""),"")</f>
        <v/>
      </c>
      <c r="ED16" s="254" t="str">
        <f>IFERROR(IF(AND($DX16="mas",'Classificação geral'!$I9=2),'Classificação geral'!AF9,""),"")</f>
        <v/>
      </c>
      <c r="EE16" s="256" t="str">
        <f>IFERROR(RANK(ED16,ED:ED,0)+ COUNTIF($ED$12:ED$12,ED16),"")</f>
        <v/>
      </c>
      <c r="EG16" s="254" t="str">
        <f>IFERROR(IF(AND('Classificação geral'!$H9="fem",'Classificação geral'!$I9=3,'Classificação geral'!$E9="pct"),'Classificação geral'!$A9,""),"")</f>
        <v/>
      </c>
      <c r="EH16" s="254" t="str">
        <f>IFERROR(IF(AND('Classificação geral'!$H9="fem",'Classificação geral'!$I9=3,'Classificação geral'!$E9="pct"),'Classificação geral'!$B9,""),"")</f>
        <v/>
      </c>
      <c r="EI16" s="255" t="str">
        <f>IF($EH16='Classificação geral'!$B9,'Classificação geral'!$C9,"")</f>
        <v/>
      </c>
      <c r="EJ16" s="255" t="str">
        <f>IF($EH16='Classificação geral'!$B9,'Classificação geral'!$D9,"")</f>
        <v/>
      </c>
      <c r="EK16" s="255" t="str">
        <f>IF($EH16='Classificação geral'!$B9,'Classificação geral'!$H9,"")</f>
        <v/>
      </c>
      <c r="EL16" s="255" t="str">
        <f>IF($EK16='Classificação geral'!$H9,'Classificação geral'!$I9,"")</f>
        <v/>
      </c>
      <c r="EM16" s="255" t="str">
        <f>IF($EL16='Classificação geral'!$I9,'Classificação geral'!$AE9,"")</f>
        <v/>
      </c>
      <c r="EN16" s="255" t="str">
        <f>IF($EL16='Classificação geral'!$I9,'Classificação geral'!$K9,"")</f>
        <v/>
      </c>
      <c r="EO16" s="255" t="str">
        <f>IF($EL16='Classificação geral'!$I9,'Classificação geral'!$L9,"")</f>
        <v/>
      </c>
      <c r="EP16" s="255" t="str">
        <f>IF($EL16='Classificação geral'!$I9,'Classificação geral'!$M9,"")</f>
        <v/>
      </c>
      <c r="EQ16" s="255" t="str">
        <f>IF($EL16='Classificação geral'!$I9,'Classificação geral'!$AF9,"")</f>
        <v/>
      </c>
      <c r="ER16" s="256" t="str">
        <f>IFERROR(RANK(EQ16,EQ:EQ,0)+ COUNTIF($EQ$12:EQ14,EQ16),"")</f>
        <v/>
      </c>
      <c r="ET16" s="254" t="str">
        <f>IFERROR(IF(AND('Classificação geral'!$H9="mas",'Classificação geral'!$I9=3,'Classificação geral'!$E9="PCT"),'Classificação geral'!$A9,""),"")</f>
        <v/>
      </c>
      <c r="EU16" s="254" t="str">
        <f>IFERROR(IF(AND('Classificação geral'!$H9="mas",'Classificação geral'!$I9=3,'Classificação geral'!$E9="PCT"),'Classificação geral'!$B9,""),"")</f>
        <v/>
      </c>
      <c r="EV16" s="255" t="str">
        <f>IF($EU16='Classificação geral'!$B9,'Classificação geral'!$C9,"")</f>
        <v/>
      </c>
      <c r="EW16" s="255" t="str">
        <f>IF($EU16='Classificação geral'!$B9,'Classificação geral'!$D9,"")</f>
        <v/>
      </c>
      <c r="EX16" s="255" t="str">
        <f>IF($EU16='Classificação geral'!$B9,'Classificação geral'!$H9,"")</f>
        <v/>
      </c>
      <c r="EY16" s="254" t="str">
        <f>IFERROR(IF(AND($EX16="mas",'Classificação geral'!$I9=3),'Classificação geral'!I9,""),"")</f>
        <v/>
      </c>
      <c r="EZ16" s="254" t="str">
        <f>IFERROR(IF(AND($EX16="mas",'Classificação geral'!$I9=3),'Classificação geral'!AE9,""),"")</f>
        <v/>
      </c>
      <c r="FA16" s="254" t="str">
        <f>IFERROR(IF(AND($EX16="mas",'Classificação geral'!$I9=3),'Classificação geral'!K9,""),"")</f>
        <v/>
      </c>
      <c r="FB16" s="254" t="str">
        <f>IFERROR(IF(AND($EX16="mas",'Classificação geral'!$I9=3),'Classificação geral'!L9,""),"")</f>
        <v/>
      </c>
      <c r="FC16" s="254" t="str">
        <f>IFERROR(IF(AND($EX16="mas",'Classificação geral'!$I9=3),'Classificação geral'!M9,""),"")</f>
        <v/>
      </c>
      <c r="FD16" s="254" t="str">
        <f>IFERROR(IF(AND($EX16="mas",'Classificação geral'!$I9=3),'Classificação geral'!AF9,""),"")</f>
        <v/>
      </c>
      <c r="FE16" s="256" t="str">
        <f>IFERROR(RANK(FD16,FD:FD,0)+ COUNTIF(FD$12:$FD14,FD16),"")</f>
        <v/>
      </c>
    </row>
    <row r="17" spans="2:161" s="297" customFormat="1" ht="27.75" customHeight="1" x14ac:dyDescent="0.4">
      <c r="B17" s="309" t="str">
        <f t="shared" si="0"/>
        <v/>
      </c>
      <c r="C17" s="292" t="str">
        <f t="shared" si="1"/>
        <v/>
      </c>
      <c r="D17" s="292" t="str">
        <f t="shared" si="2"/>
        <v/>
      </c>
      <c r="E17" s="292" t="str">
        <f t="shared" si="3"/>
        <v/>
      </c>
      <c r="F17" s="293" t="str">
        <f t="shared" si="4"/>
        <v/>
      </c>
      <c r="G17" s="293" t="str">
        <f t="shared" si="5"/>
        <v/>
      </c>
      <c r="H17" s="294" t="str">
        <f t="shared" si="6"/>
        <v/>
      </c>
      <c r="I17" s="294" t="str">
        <f t="shared" si="7"/>
        <v/>
      </c>
      <c r="J17" s="294" t="str">
        <f t="shared" si="8"/>
        <v/>
      </c>
      <c r="K17" s="295">
        <v>4</v>
      </c>
      <c r="L17" s="296"/>
      <c r="M17" s="296"/>
      <c r="N17" s="309" t="str">
        <f t="shared" si="9"/>
        <v/>
      </c>
      <c r="O17" s="292" t="str">
        <f t="shared" si="10"/>
        <v/>
      </c>
      <c r="P17" s="292" t="str">
        <f t="shared" si="11"/>
        <v/>
      </c>
      <c r="Q17" s="292" t="str">
        <f t="shared" si="12"/>
        <v/>
      </c>
      <c r="R17" s="293" t="str">
        <f t="shared" si="13"/>
        <v/>
      </c>
      <c r="S17" s="293" t="str">
        <f t="shared" si="14"/>
        <v/>
      </c>
      <c r="T17" s="294" t="str">
        <f t="shared" si="15"/>
        <v/>
      </c>
      <c r="U17" s="294" t="str">
        <f t="shared" si="16"/>
        <v/>
      </c>
      <c r="V17" s="294" t="str">
        <f t="shared" si="17"/>
        <v/>
      </c>
      <c r="W17" s="295">
        <v>4</v>
      </c>
      <c r="X17" s="296"/>
      <c r="Z17" s="310" t="str">
        <f t="shared" si="18"/>
        <v/>
      </c>
      <c r="AA17" s="292" t="str">
        <f t="shared" si="19"/>
        <v/>
      </c>
      <c r="AB17" s="292" t="str">
        <f t="shared" si="20"/>
        <v/>
      </c>
      <c r="AC17" s="292" t="str">
        <f t="shared" si="21"/>
        <v/>
      </c>
      <c r="AD17" s="293" t="str">
        <f t="shared" si="22"/>
        <v/>
      </c>
      <c r="AE17" s="293" t="str">
        <f t="shared" si="23"/>
        <v/>
      </c>
      <c r="AF17" s="294" t="str">
        <f t="shared" si="24"/>
        <v/>
      </c>
      <c r="AG17" s="294" t="str">
        <f t="shared" si="25"/>
        <v/>
      </c>
      <c r="AH17" s="294" t="str">
        <f t="shared" si="26"/>
        <v/>
      </c>
      <c r="AI17" s="295">
        <v>4</v>
      </c>
      <c r="AJ17" s="296"/>
      <c r="AK17" s="296"/>
      <c r="AL17" s="310" t="str">
        <f t="shared" si="27"/>
        <v/>
      </c>
      <c r="AM17" s="292" t="str">
        <f t="shared" si="28"/>
        <v/>
      </c>
      <c r="AN17" s="292" t="str">
        <f t="shared" si="29"/>
        <v/>
      </c>
      <c r="AO17" s="292" t="str">
        <f t="shared" si="30"/>
        <v/>
      </c>
      <c r="AP17" s="293" t="str">
        <f t="shared" si="31"/>
        <v/>
      </c>
      <c r="AQ17" s="293" t="str">
        <f t="shared" si="32"/>
        <v/>
      </c>
      <c r="AR17" s="294" t="str">
        <f t="shared" si="33"/>
        <v/>
      </c>
      <c r="AS17" s="294" t="str">
        <f t="shared" si="34"/>
        <v/>
      </c>
      <c r="AT17" s="294" t="str">
        <f t="shared" si="35"/>
        <v/>
      </c>
      <c r="AU17" s="295">
        <v>4</v>
      </c>
      <c r="AX17" s="309" t="str">
        <f t="shared" si="36"/>
        <v/>
      </c>
      <c r="AY17" s="292" t="str">
        <f t="shared" si="37"/>
        <v/>
      </c>
      <c r="AZ17" s="292" t="str">
        <f t="shared" si="38"/>
        <v/>
      </c>
      <c r="BA17" s="292" t="str">
        <f t="shared" si="39"/>
        <v/>
      </c>
      <c r="BB17" s="293" t="str">
        <f t="shared" si="40"/>
        <v/>
      </c>
      <c r="BC17" s="293" t="str">
        <f t="shared" si="41"/>
        <v/>
      </c>
      <c r="BD17" s="293" t="str">
        <f t="shared" si="42"/>
        <v/>
      </c>
      <c r="BE17" s="293" t="str">
        <f t="shared" si="43"/>
        <v/>
      </c>
      <c r="BF17" s="294" t="str">
        <f t="shared" si="44"/>
        <v/>
      </c>
      <c r="BG17" s="295">
        <v>4</v>
      </c>
      <c r="BH17" s="296"/>
      <c r="BI17" s="296"/>
      <c r="BJ17" s="309" t="str">
        <f>IFERROR(INDEX($ET$14:$ET$160,MATCH($BS17,$FE$14:$FE$160,0)),"")</f>
        <v/>
      </c>
      <c r="BK17" s="292" t="str">
        <f>IFERROR(INDEX($EU$14:$EU$160,MATCH($BS17,$FE$14:$FE$160,0)),"")</f>
        <v/>
      </c>
      <c r="BL17" s="292" t="str">
        <f>IFERROR(INDEX($EV$14:$EV$160,MATCH($BS17,$FE$14:$FE$160,0)),"")</f>
        <v/>
      </c>
      <c r="BM17" s="292" t="str">
        <f>IFERROR(INDEX($EW$14:$EW$160,MATCH($BS17,$FE$14:$FE$160,0)),"")</f>
        <v/>
      </c>
      <c r="BN17" s="293" t="str">
        <f>IFERROR(INDEX($EX$14:$EX$160,MATCH($BS17,$FE$14:$FE$160,0)),"")</f>
        <v/>
      </c>
      <c r="BO17" s="293" t="str">
        <f>IFERROR(INDEX($EY$14:$EY$160,MATCH($BS17,$FE$14:$FE$160,0)),"")</f>
        <v/>
      </c>
      <c r="BP17" s="294" t="str">
        <f>IFERROR(INDEX($EZ$14:$EZ$160,MATCH($BS17,$FE$14:$FE$160,0)),"")</f>
        <v/>
      </c>
      <c r="BQ17" s="294" t="str">
        <f>IFERROR(INDEX($FC$14:$FC$160,MATCH($BS17,$FE$14:$FE$160,0)),"")</f>
        <v/>
      </c>
      <c r="BR17" s="294" t="str">
        <f>IFERROR(INDEX($FD$14:$FD$160,MATCH($BS17,$FE$14:$FE$160,0)),"")</f>
        <v/>
      </c>
      <c r="BS17" s="295">
        <v>4</v>
      </c>
      <c r="CG17" s="254" t="str">
        <f>IFERROR(IF(AND('Classificação geral'!$H10="FEM",'Classificação geral'!$I10=1,'Classificação geral'!E10="PCT"),'Classificação geral'!$A10,""),"")</f>
        <v/>
      </c>
      <c r="CH17" s="254" t="str">
        <f>IFERROR(IF(AND('Classificação geral'!$H10="FEM",'Classificação geral'!$I10=1,'Classificação geral'!E10="PCT"),'Classificação geral'!$B10,""),"")</f>
        <v/>
      </c>
      <c r="CI17" s="255" t="str">
        <f>IF($CH17='Classificação geral'!$B10,'Classificação geral'!$C10,"")</f>
        <v/>
      </c>
      <c r="CJ17" s="255" t="str">
        <f>IF($CH17='Classificação geral'!$B10,'Classificação geral'!$D10,"")</f>
        <v/>
      </c>
      <c r="CK17" s="255" t="str">
        <f>IF($CH17='Classificação geral'!$B10,'Classificação geral'!$H10,"")</f>
        <v/>
      </c>
      <c r="CL17" s="255" t="str">
        <f>IF($CK17='Classificação geral'!$H10,'Classificação geral'!$I10,"")</f>
        <v/>
      </c>
      <c r="CM17" s="227" t="str">
        <f>IF($CL17='Classificação geral'!$I10,'Classificação geral'!$AE10,"")</f>
        <v/>
      </c>
      <c r="CN17" s="255" t="str">
        <f>IF($CL17='Classificação geral'!$I10,'Classificação geral'!$K10,"")</f>
        <v/>
      </c>
      <c r="CO17" s="255" t="str">
        <f>IF($CL17='Classificação geral'!$I10,'Classificação geral'!$L10,"")</f>
        <v/>
      </c>
      <c r="CP17" s="255" t="str">
        <f>IF($CL17='Classificação geral'!$I10,'Classificação geral'!$M10,"")</f>
        <v/>
      </c>
      <c r="CQ17" s="388" t="str">
        <f>IF($CL17='Classificação geral'!$I10,'Classificação geral'!$AF10,"")</f>
        <v/>
      </c>
      <c r="CR17" s="256" t="str">
        <f>IFERROR(RANK(CQ17,CQ:CQ,0)+ COUNTIF($CQ$12:CQ16,CQ17),"")</f>
        <v/>
      </c>
      <c r="CS17" s="244" t="str">
        <f ca="1">IFERROR(RDEM(CR17,CR:CR,0),"")</f>
        <v/>
      </c>
      <c r="CT17" s="254" t="str">
        <f>IFERROR(IF(AND('Classificação geral'!$H10="mas",'Classificação geral'!$I10=1,'Classificação geral'!$E10="pct"),'Classificação geral'!$A10,""),"")</f>
        <v/>
      </c>
      <c r="CU17" s="254" t="str">
        <f>IFERROR(IF(AND('Classificação geral'!$H10="mas",'Classificação geral'!$I10=1,'Classificação geral'!$E10="PCT"),'Classificação geral'!$B10,""),"")</f>
        <v/>
      </c>
      <c r="CV17" s="299" t="str">
        <f>IF($CU17='Classificação geral'!$B10,'Classificação geral'!$C10,"")</f>
        <v/>
      </c>
      <c r="CW17" s="300" t="str">
        <f>IF($CU17='Classificação geral'!$B10,'Classificação geral'!$D10,"")</f>
        <v/>
      </c>
      <c r="CX17" s="299" t="str">
        <f>IF($CU17='Classificação geral'!$B10,'Classificação geral'!$H10,"")</f>
        <v/>
      </c>
      <c r="CY17" s="298" t="str">
        <f>IFERROR(IF(AND($CX17="mas",'Classificação geral'!$I10=1),'Classificação geral'!I10,""),"")</f>
        <v/>
      </c>
      <c r="CZ17" s="254" t="str">
        <f>IFERROR(IF(AND($CX17="mas",'Classificação geral'!$I10=1),'Classificação geral'!AE10,""),"")</f>
        <v/>
      </c>
      <c r="DA17" s="298" t="str">
        <f>IFERROR(IF(AND($CX17="mas",'Classificação geral'!$I10=1),'Classificação geral'!K10,""),"")</f>
        <v/>
      </c>
      <c r="DB17" s="298" t="str">
        <f>IFERROR(IF(AND($CX17="mas",'Classificação geral'!$I10=1),'Classificação geral'!L10,""),"")</f>
        <v/>
      </c>
      <c r="DC17" s="298" t="str">
        <f>IFERROR(IF(AND($CX17="mas",'Classificação geral'!$I10=1),'Classificação geral'!M10,""),"")</f>
        <v/>
      </c>
      <c r="DD17" s="298" t="str">
        <f>IFERROR(IF(AND($CX17="mas",'Classificação geral'!$I10=1),'Classificação geral'!AF10,""),"")</f>
        <v/>
      </c>
      <c r="DE17" s="301" t="str">
        <f>IFERROR(RANK(DD17,DD:DD,0)+ COUNTIF($DD$12:DD16,DD17),"")</f>
        <v/>
      </c>
      <c r="DG17" s="254" t="str">
        <f>IFERROR(IF(AND('Classificação geral'!$H10="fem",'Classificação geral'!$I10=2,'Classificação geral'!$E10="pct"),'Classificação geral'!$A10,""),"")</f>
        <v/>
      </c>
      <c r="DH17" s="254" t="str">
        <f>IFERROR(IF(AND('Classificação geral'!$H10="fem",'Classificação geral'!$I10=2,'Classificação geral'!$E10="pct"),'Classificação geral'!$B10,""),"")</f>
        <v/>
      </c>
      <c r="DI17" s="255" t="str">
        <f>IF($DH17='Classificação geral'!$B10,'Classificação geral'!$C10,"")</f>
        <v/>
      </c>
      <c r="DJ17" s="255" t="str">
        <f>IF($DH17='Classificação geral'!$B10,'Classificação geral'!$D10,"")</f>
        <v/>
      </c>
      <c r="DK17" s="255" t="str">
        <f>IF($DH17='Classificação geral'!$B10,'Classificação geral'!$H10,"")</f>
        <v/>
      </c>
      <c r="DL17" s="254" t="str">
        <f>IFERROR(IF(AND($DK17="fem",'Classificação geral'!$I10=2),'Classificação geral'!I10,""),"")</f>
        <v/>
      </c>
      <c r="DM17" s="254" t="str">
        <f>IFERROR(IF(AND($DK17="fem",'Classificação geral'!$I10=2),'Classificação geral'!AE10,""),"")</f>
        <v/>
      </c>
      <c r="DN17" s="254" t="str">
        <f>IFERROR(IF(AND($DK17="fem",'Classificação geral'!$I10=2),'Classificação geral'!K10,""),"")</f>
        <v/>
      </c>
      <c r="DO17" s="254" t="str">
        <f>IFERROR(IF(AND($DK17="fem",'Classificação geral'!$I10=2),'Classificação geral'!L10,""),"")</f>
        <v/>
      </c>
      <c r="DP17" s="254" t="str">
        <f>IFERROR(IF(AND($DK17="fem",'Classificação geral'!$I10=2),'Classificação geral'!M10,""),"")</f>
        <v/>
      </c>
      <c r="DQ17" s="254" t="str">
        <f>IFERROR(IF(AND($DK17="fem",'Classificação geral'!$I10=2),'Classificação geral'!AF10,""),"")</f>
        <v/>
      </c>
      <c r="DR17" s="256" t="str">
        <f>IFERROR(RANK(DQ17,DQ:DQ,0)+ COUNTIF(DQ$12:$DQ15,DQ17),"")</f>
        <v/>
      </c>
      <c r="DT17" s="254" t="str">
        <f>IFERROR(IF(AND('Classificação geral'!$H10="mas",'Classificação geral'!$I10=2,'Classificação geral'!$E10="pct"),'Classificação geral'!$A10,""),"")</f>
        <v/>
      </c>
      <c r="DU17" s="254" t="str">
        <f>IFERROR(IF(AND('Classificação geral'!$H10="mas",'Classificação geral'!$I10=2,'Classificação geral'!$E10="pct"),'Classificação geral'!$B10,""),"")</f>
        <v/>
      </c>
      <c r="DV17" s="300" t="str">
        <f>IF($DU17='Classificação geral'!$B10,'Classificação geral'!$C10,"")</f>
        <v/>
      </c>
      <c r="DW17" s="300" t="str">
        <f>IF($DU17='Classificação geral'!$B10,'Classificação geral'!$D10,"")</f>
        <v/>
      </c>
      <c r="DX17" s="300" t="str">
        <f>IF($DU17='Classificação geral'!$B10,'Classificação geral'!$H10,"")</f>
        <v/>
      </c>
      <c r="DY17" s="302" t="str">
        <f>IFERROR(IF(AND($DX17="mas",'Classificação geral'!$I10=2),'Classificação geral'!I10,""),"")</f>
        <v/>
      </c>
      <c r="DZ17" s="254" t="str">
        <f>IFERROR(IF(AND($DX17="mas",'Classificação geral'!$I10=2),'Classificação geral'!AE10,""),"")</f>
        <v/>
      </c>
      <c r="EA17" s="302" t="str">
        <f>IFERROR(IF(AND($DX17="mas",'Classificação geral'!$I10=2),'Classificação geral'!K10,""),"")</f>
        <v/>
      </c>
      <c r="EB17" s="302" t="str">
        <f>IFERROR(IF(AND($DX17="mas",'Classificação geral'!$I10=2),'Classificação geral'!L10,""),"")</f>
        <v/>
      </c>
      <c r="EC17" s="302" t="str">
        <f>IFERROR(IF(AND($DX17="mas",'Classificação geral'!$I10=2),'Classificação geral'!M10,""),"")</f>
        <v/>
      </c>
      <c r="ED17" s="302" t="str">
        <f>IFERROR(IF(AND($DX17="mas",'Classificação geral'!$I10=2),'Classificação geral'!AF10,""),"")</f>
        <v/>
      </c>
      <c r="EE17" s="303" t="str">
        <f>IFERROR(RANK(ED17,ED:ED,0)+ COUNTIF($ED$12:ED$12,ED17),"")</f>
        <v/>
      </c>
      <c r="EG17" s="254" t="str">
        <f>IFERROR(IF(AND('Classificação geral'!$H10="fem",'Classificação geral'!$I10=3,'Classificação geral'!$E10="pct"),'Classificação geral'!$A10,""),"")</f>
        <v/>
      </c>
      <c r="EH17" s="254" t="str">
        <f>IFERROR(IF(AND('Classificação geral'!$H10="fem",'Classificação geral'!$I10=3,'Classificação geral'!$E10="pct"),'Classificação geral'!$B10,""),"")</f>
        <v/>
      </c>
      <c r="EI17" s="300" t="str">
        <f>IF($EH17='Classificação geral'!$B10,'Classificação geral'!$C10,"")</f>
        <v/>
      </c>
      <c r="EJ17" s="300" t="str">
        <f>IF($EH17='Classificação geral'!$B10,'Classificação geral'!$D10,"")</f>
        <v/>
      </c>
      <c r="EK17" s="300" t="str">
        <f>IF($EH17='Classificação geral'!$B10,'Classificação geral'!$H10,"")</f>
        <v/>
      </c>
      <c r="EL17" s="300" t="str">
        <f>IF($EK17='Classificação geral'!$H10,'Classificação geral'!$I10,"")</f>
        <v/>
      </c>
      <c r="EM17" s="255" t="str">
        <f>IF($EL17='Classificação geral'!$I10,'Classificação geral'!$AE10,"")</f>
        <v/>
      </c>
      <c r="EN17" s="300" t="str">
        <f>IF($EL17='Classificação geral'!$I10,'Classificação geral'!$K10,"")</f>
        <v/>
      </c>
      <c r="EO17" s="300" t="str">
        <f>IF($EL17='Classificação geral'!$I10,'Classificação geral'!$L10,"")</f>
        <v/>
      </c>
      <c r="EP17" s="300" t="str">
        <f>IF($EL17='Classificação geral'!$I10,'Classificação geral'!$M10,"")</f>
        <v/>
      </c>
      <c r="EQ17" s="300" t="str">
        <f>IF($EL17='Classificação geral'!$I10,'Classificação geral'!$AF10,"")</f>
        <v/>
      </c>
      <c r="ER17" s="303" t="str">
        <f>IFERROR(RANK(EQ17,EQ:EQ,0)+ COUNTIF($EQ$12:EQ15,EQ17),"")</f>
        <v/>
      </c>
      <c r="ET17" s="254" t="str">
        <f>IFERROR(IF(AND('Classificação geral'!$H10="mas",'Classificação geral'!$I10=3,'Classificação geral'!$E10="PCT"),'Classificação geral'!$A10,""),"")</f>
        <v/>
      </c>
      <c r="EU17" s="254" t="str">
        <f>IFERROR(IF(AND('Classificação geral'!$H10="mas",'Classificação geral'!$I10=3,'Classificação geral'!$E10="PCT"),'Classificação geral'!$B10,""),"")</f>
        <v/>
      </c>
      <c r="EV17" s="300" t="str">
        <f>IF($EU17='Classificação geral'!$B10,'Classificação geral'!$C10,"")</f>
        <v/>
      </c>
      <c r="EW17" s="300" t="str">
        <f>IF($EU17='Classificação geral'!$B10,'Classificação geral'!$D10,"")</f>
        <v/>
      </c>
      <c r="EX17" s="300" t="str">
        <f>IF($EU17='Classificação geral'!$B10,'Classificação geral'!$H10,"")</f>
        <v/>
      </c>
      <c r="EY17" s="302" t="str">
        <f>IFERROR(IF(AND($EX17="mas",'Classificação geral'!$I10=3),'Classificação geral'!I10,""),"")</f>
        <v/>
      </c>
      <c r="EZ17" s="254" t="str">
        <f>IFERROR(IF(AND($EX17="mas",'Classificação geral'!$I10=3),'Classificação geral'!AE10,""),"")</f>
        <v/>
      </c>
      <c r="FA17" s="302" t="str">
        <f>IFERROR(IF(AND($EX17="mas",'Classificação geral'!$I10=3),'Classificação geral'!K10,""),"")</f>
        <v/>
      </c>
      <c r="FB17" s="302" t="str">
        <f>IFERROR(IF(AND($EX17="mas",'Classificação geral'!$I10=3),'Classificação geral'!L10,""),"")</f>
        <v/>
      </c>
      <c r="FC17" s="302" t="str">
        <f>IFERROR(IF(AND($EX17="mas",'Classificação geral'!$I10=3),'Classificação geral'!M10,""),"")</f>
        <v/>
      </c>
      <c r="FD17" s="302" t="str">
        <f>IFERROR(IF(AND($EX17="mas",'Classificação geral'!$I10=3),'Classificação geral'!AF10,""),"")</f>
        <v/>
      </c>
      <c r="FE17" s="303" t="str">
        <f>IFERROR(RANK(FD17,FD:FD,0)+ COUNTIF(FD$12:$FD15,FD17),"")</f>
        <v/>
      </c>
    </row>
    <row r="18" spans="2:161" s="297" customFormat="1" ht="27.75" customHeight="1" x14ac:dyDescent="0.4">
      <c r="B18" s="309" t="str">
        <f t="shared" si="0"/>
        <v/>
      </c>
      <c r="C18" s="292" t="str">
        <f t="shared" si="1"/>
        <v/>
      </c>
      <c r="D18" s="292" t="str">
        <f t="shared" si="2"/>
        <v/>
      </c>
      <c r="E18" s="292" t="str">
        <f t="shared" si="3"/>
        <v/>
      </c>
      <c r="F18" s="293" t="str">
        <f t="shared" si="4"/>
        <v/>
      </c>
      <c r="G18" s="293" t="str">
        <f t="shared" si="5"/>
        <v/>
      </c>
      <c r="H18" s="294" t="str">
        <f t="shared" si="6"/>
        <v/>
      </c>
      <c r="I18" s="294" t="str">
        <f t="shared" si="7"/>
        <v/>
      </c>
      <c r="J18" s="294" t="str">
        <f t="shared" si="8"/>
        <v/>
      </c>
      <c r="K18" s="295">
        <v>5</v>
      </c>
      <c r="L18" s="296"/>
      <c r="M18" s="296"/>
      <c r="N18" s="309" t="str">
        <f t="shared" si="9"/>
        <v/>
      </c>
      <c r="O18" s="292" t="str">
        <f t="shared" si="10"/>
        <v/>
      </c>
      <c r="P18" s="292" t="str">
        <f t="shared" si="11"/>
        <v/>
      </c>
      <c r="Q18" s="292" t="str">
        <f t="shared" si="12"/>
        <v/>
      </c>
      <c r="R18" s="293" t="str">
        <f t="shared" si="13"/>
        <v/>
      </c>
      <c r="S18" s="293" t="str">
        <f t="shared" si="14"/>
        <v/>
      </c>
      <c r="T18" s="294" t="str">
        <f t="shared" si="15"/>
        <v/>
      </c>
      <c r="U18" s="294" t="str">
        <f t="shared" si="16"/>
        <v/>
      </c>
      <c r="V18" s="294" t="str">
        <f t="shared" si="17"/>
        <v/>
      </c>
      <c r="W18" s="295">
        <v>5</v>
      </c>
      <c r="X18" s="296"/>
      <c r="Z18" s="310" t="str">
        <f t="shared" si="18"/>
        <v/>
      </c>
      <c r="AA18" s="292" t="str">
        <f t="shared" si="19"/>
        <v/>
      </c>
      <c r="AB18" s="292" t="str">
        <f t="shared" si="20"/>
        <v/>
      </c>
      <c r="AC18" s="292" t="str">
        <f t="shared" si="21"/>
        <v/>
      </c>
      <c r="AD18" s="293" t="str">
        <f t="shared" si="22"/>
        <v/>
      </c>
      <c r="AE18" s="293" t="str">
        <f t="shared" si="23"/>
        <v/>
      </c>
      <c r="AF18" s="294" t="str">
        <f t="shared" si="24"/>
        <v/>
      </c>
      <c r="AG18" s="294" t="str">
        <f t="shared" si="25"/>
        <v/>
      </c>
      <c r="AH18" s="294" t="str">
        <f t="shared" si="26"/>
        <v/>
      </c>
      <c r="AI18" s="295">
        <v>5</v>
      </c>
      <c r="AJ18" s="296"/>
      <c r="AK18" s="296"/>
      <c r="AL18" s="310" t="str">
        <f t="shared" si="27"/>
        <v/>
      </c>
      <c r="AM18" s="292" t="str">
        <f t="shared" si="28"/>
        <v/>
      </c>
      <c r="AN18" s="292" t="str">
        <f t="shared" si="29"/>
        <v/>
      </c>
      <c r="AO18" s="292" t="str">
        <f t="shared" si="30"/>
        <v/>
      </c>
      <c r="AP18" s="293" t="str">
        <f t="shared" si="31"/>
        <v/>
      </c>
      <c r="AQ18" s="293" t="str">
        <f t="shared" si="32"/>
        <v/>
      </c>
      <c r="AR18" s="294" t="str">
        <f t="shared" si="33"/>
        <v/>
      </c>
      <c r="AS18" s="294" t="str">
        <f t="shared" si="34"/>
        <v/>
      </c>
      <c r="AT18" s="294" t="str">
        <f t="shared" si="35"/>
        <v/>
      </c>
      <c r="AU18" s="295">
        <v>5</v>
      </c>
      <c r="AX18" s="309" t="str">
        <f t="shared" si="36"/>
        <v/>
      </c>
      <c r="AY18" s="292" t="str">
        <f t="shared" si="37"/>
        <v/>
      </c>
      <c r="AZ18" s="292" t="str">
        <f t="shared" si="38"/>
        <v/>
      </c>
      <c r="BA18" s="292" t="str">
        <f t="shared" si="39"/>
        <v/>
      </c>
      <c r="BB18" s="293" t="str">
        <f t="shared" si="40"/>
        <v/>
      </c>
      <c r="BC18" s="293" t="str">
        <f t="shared" si="41"/>
        <v/>
      </c>
      <c r="BD18" s="293" t="str">
        <f t="shared" si="42"/>
        <v/>
      </c>
      <c r="BE18" s="293" t="str">
        <f t="shared" si="43"/>
        <v/>
      </c>
      <c r="BF18" s="294" t="str">
        <f t="shared" si="44"/>
        <v/>
      </c>
      <c r="BG18" s="295">
        <v>5</v>
      </c>
      <c r="BH18" s="296"/>
      <c r="BI18" s="296"/>
      <c r="BJ18" s="309" t="str">
        <f t="shared" ref="BJ18:BJ69" si="45">IFERROR(INDEX($ET$14:$ET$160,MATCH($BS18,$FE$14:$FE$160,0)),"")</f>
        <v/>
      </c>
      <c r="BK18" s="292" t="str">
        <f t="shared" ref="BK18:BK69" si="46">IFERROR(INDEX($EU$14:$EU$160,MATCH($BS18,$FE$14:$FE$160,0)),"")</f>
        <v/>
      </c>
      <c r="BL18" s="292" t="str">
        <f t="shared" ref="BL18:BL69" si="47">IFERROR(INDEX($EV$14:$EV$160,MATCH($BS18,$FE$14:$FE$160,0)),"")</f>
        <v/>
      </c>
      <c r="BM18" s="292" t="str">
        <f t="shared" ref="BM18:BM69" si="48">IFERROR(INDEX($EW$14:$EW$160,MATCH($BS18,$FE$14:$FE$160,0)),"")</f>
        <v/>
      </c>
      <c r="BN18" s="293" t="str">
        <f t="shared" ref="BN18:BN69" si="49">IFERROR(INDEX($EX$14:$EX$160,MATCH($BS18,$FE$14:$FE$160,0)),"")</f>
        <v/>
      </c>
      <c r="BO18" s="293" t="str">
        <f t="shared" ref="BO18:BO69" si="50">IFERROR(INDEX($EY$14:$EY$160,MATCH($BS18,$FE$14:$FE$160,0)),"")</f>
        <v/>
      </c>
      <c r="BP18" s="294" t="str">
        <f t="shared" ref="BP18:BP69" si="51">IFERROR(INDEX($EZ$14:$EZ$160,MATCH($BS18,$FE$14:$FE$160,0)),"")</f>
        <v/>
      </c>
      <c r="BQ18" s="294" t="str">
        <f t="shared" ref="BQ18:BQ69" si="52">IFERROR(INDEX($FC$14:$FC$160,MATCH($BS18,$FE$14:$FE$160,0)),"")</f>
        <v/>
      </c>
      <c r="BR18" s="294" t="str">
        <f t="shared" ref="BR18:BR69" si="53">IFERROR(INDEX($FD$14:$FD$160,MATCH($BS18,$FE$14:$FE$160,0)),"")</f>
        <v/>
      </c>
      <c r="BS18" s="295">
        <v>5</v>
      </c>
      <c r="CG18" s="254" t="str">
        <f>IFERROR(IF(AND('Classificação geral'!$H11="FEM",'Classificação geral'!$I11=1,'Classificação geral'!E11="PCT"),'Classificação geral'!$A11,""),"")</f>
        <v/>
      </c>
      <c r="CH18" s="254" t="str">
        <f>IFERROR(IF(AND('Classificação geral'!$H11="FEM",'Classificação geral'!$I11=1,'Classificação geral'!E11="PCT"),'Classificação geral'!$B11,""),"")</f>
        <v/>
      </c>
      <c r="CI18" s="300" t="str">
        <f>IF($CH18='Classificação geral'!$B11,'Classificação geral'!$C11,"")</f>
        <v/>
      </c>
      <c r="CJ18" s="300" t="str">
        <f>IF($CH18='Classificação geral'!$B11,'Classificação geral'!$D11,"")</f>
        <v/>
      </c>
      <c r="CK18" s="300" t="str">
        <f>IF($CH18='Classificação geral'!$B11,'Classificação geral'!$H11,"")</f>
        <v/>
      </c>
      <c r="CL18" s="300" t="str">
        <f>IF($CK18='Classificação geral'!$H11,'Classificação geral'!$I11,"")</f>
        <v/>
      </c>
      <c r="CM18" s="227" t="str">
        <f>IF($CL18='Classificação geral'!$I11,'Classificação geral'!$AE11,"")</f>
        <v/>
      </c>
      <c r="CN18" s="300" t="str">
        <f>IF($CL18='Classificação geral'!$I11,'Classificação geral'!$K11,"")</f>
        <v/>
      </c>
      <c r="CO18" s="300" t="str">
        <f>IF($CL18='Classificação geral'!$I11,'Classificação geral'!$L11,"")</f>
        <v/>
      </c>
      <c r="CP18" s="300" t="str">
        <f>IF($CL18='Classificação geral'!$I11,'Classificação geral'!$M11,"")</f>
        <v/>
      </c>
      <c r="CQ18" s="388" t="str">
        <f>IF($CL18='Classificação geral'!$I11,'Classificação geral'!$AF11,"")</f>
        <v/>
      </c>
      <c r="CR18" s="256" t="str">
        <f>IFERROR(RANK(CQ18,CQ:CQ,0)+ COUNTIF($CQ$12:CQ17,CQ18),"")</f>
        <v/>
      </c>
      <c r="CS18" s="244" t="str">
        <f ca="1">IFERROR(RDEM(CR18,CR:CR,0),"")</f>
        <v/>
      </c>
      <c r="CT18" s="254" t="str">
        <f>IFERROR(IF(AND('Classificação geral'!$H11="mas",'Classificação geral'!$I11=1,'Classificação geral'!$E11="pct"),'Classificação geral'!$A11,""),"")</f>
        <v/>
      </c>
      <c r="CU18" s="254" t="str">
        <f>IFERROR(IF(AND('Classificação geral'!$H11="mas",'Classificação geral'!$I11=1,'Classificação geral'!$E11="PCT"),'Classificação geral'!$B11,""),"")</f>
        <v/>
      </c>
      <c r="CV18" s="300" t="str">
        <f>IF($CU18='Classificação geral'!$B11,'Classificação geral'!$C11,"")</f>
        <v/>
      </c>
      <c r="CW18" s="300" t="str">
        <f>IF($CU18='Classificação geral'!$B11,'Classificação geral'!$D11,"")</f>
        <v/>
      </c>
      <c r="CX18" s="300" t="str">
        <f>IF($CU18='Classificação geral'!$B11,'Classificação geral'!$H11,"")</f>
        <v/>
      </c>
      <c r="CY18" s="302" t="str">
        <f>IFERROR(IF(AND($CX18="mas",'Classificação geral'!$I11=1),'Classificação geral'!I11,""),"")</f>
        <v/>
      </c>
      <c r="CZ18" s="254" t="str">
        <f>IFERROR(IF(AND($CX18="mas",'Classificação geral'!$I11=1),'Classificação geral'!AE11,""),"")</f>
        <v/>
      </c>
      <c r="DA18" s="302" t="str">
        <f>IFERROR(IF(AND($CX18="mas",'Classificação geral'!$I11=1),'Classificação geral'!K11,""),"")</f>
        <v/>
      </c>
      <c r="DB18" s="302" t="str">
        <f>IFERROR(IF(AND($CX18="mas",'Classificação geral'!$I11=1),'Classificação geral'!L11,""),"")</f>
        <v/>
      </c>
      <c r="DC18" s="302" t="str">
        <f>IFERROR(IF(AND($CX18="mas",'Classificação geral'!$I11=1),'Classificação geral'!M11,""),"")</f>
        <v/>
      </c>
      <c r="DD18" s="302" t="str">
        <f>IFERROR(IF(AND($CX18="mas",'Classificação geral'!$I11=1),'Classificação geral'!AF11,""),"")</f>
        <v/>
      </c>
      <c r="DE18" s="303" t="str">
        <f>IFERROR(RANK(DD18,DD:DD,0)+ COUNTIF($DD$12:DD17,DD18),"")</f>
        <v/>
      </c>
      <c r="DG18" s="254" t="str">
        <f>IFERROR(IF(AND('Classificação geral'!$H11="fem",'Classificação geral'!$I11=2,'Classificação geral'!$E11="pct"),'Classificação geral'!$A11,""),"")</f>
        <v/>
      </c>
      <c r="DH18" s="254" t="str">
        <f>IFERROR(IF(AND('Classificação geral'!$H11="fem",'Classificação geral'!$I11=2,'Classificação geral'!$E11="pct"),'Classificação geral'!$B11,""),"")</f>
        <v/>
      </c>
      <c r="DI18" s="255" t="str">
        <f>IF($DH18='Classificação geral'!$B11,'Classificação geral'!$C11,"")</f>
        <v/>
      </c>
      <c r="DJ18" s="255" t="str">
        <f>IF($DH18='Classificação geral'!$B11,'Classificação geral'!$D11,"")</f>
        <v/>
      </c>
      <c r="DK18" s="255" t="str">
        <f>IF($DH18='Classificação geral'!$B11,'Classificação geral'!$H11,"")</f>
        <v/>
      </c>
      <c r="DL18" s="254" t="str">
        <f>IFERROR(IF(AND($DK18="fem",'Classificação geral'!$I11=2),'Classificação geral'!I11,""),"")</f>
        <v/>
      </c>
      <c r="DM18" s="254" t="str">
        <f>IFERROR(IF(AND($DK18="fem",'Classificação geral'!$I11=2),'Classificação geral'!AE11,""),"")</f>
        <v/>
      </c>
      <c r="DN18" s="254" t="str">
        <f>IFERROR(IF(AND($DK18="fem",'Classificação geral'!$I11=2),'Classificação geral'!K11,""),"")</f>
        <v/>
      </c>
      <c r="DO18" s="254" t="str">
        <f>IFERROR(IF(AND($DK18="fem",'Classificação geral'!$I11=2),'Classificação geral'!L11,""),"")</f>
        <v/>
      </c>
      <c r="DP18" s="254" t="str">
        <f>IFERROR(IF(AND($DK18="fem",'Classificação geral'!$I11=2),'Classificação geral'!M11,""),"")</f>
        <v/>
      </c>
      <c r="DQ18" s="254" t="str">
        <f>IFERROR(IF(AND($DK18="fem",'Classificação geral'!$I11=2),'Classificação geral'!AF11,""),"")</f>
        <v/>
      </c>
      <c r="DR18" s="256" t="str">
        <f>IFERROR(RANK(DQ18,DQ:DQ,0)+ COUNTIF(DQ$12:$DQ16,DQ18),"")</f>
        <v/>
      </c>
      <c r="DT18" s="254" t="str">
        <f>IFERROR(IF(AND('Classificação geral'!$H11="mas",'Classificação geral'!$I11=2,'Classificação geral'!$E11="pct"),'Classificação geral'!$A11,""),"")</f>
        <v/>
      </c>
      <c r="DU18" s="254" t="str">
        <f>IFERROR(IF(AND('Classificação geral'!$H11="mas",'Classificação geral'!$I11=2,'Classificação geral'!$E11="pct"),'Classificação geral'!$B11,""),"")</f>
        <v/>
      </c>
      <c r="DV18" s="300" t="str">
        <f>IF($DU18='Classificação geral'!$B11,'Classificação geral'!$C11,"")</f>
        <v/>
      </c>
      <c r="DW18" s="300" t="str">
        <f>IF($DU18='Classificação geral'!$B11,'Classificação geral'!$D11,"")</f>
        <v/>
      </c>
      <c r="DX18" s="300" t="str">
        <f>IF($DU18='Classificação geral'!$B11,'Classificação geral'!$H11,"")</f>
        <v/>
      </c>
      <c r="DY18" s="302" t="str">
        <f>IFERROR(IF(AND($DX18="mas",'Classificação geral'!$I11=2),'Classificação geral'!I11,""),"")</f>
        <v/>
      </c>
      <c r="DZ18" s="254" t="str">
        <f>IFERROR(IF(AND($DX18="mas",'Classificação geral'!$I11=2),'Classificação geral'!AE11,""),"")</f>
        <v/>
      </c>
      <c r="EA18" s="302" t="str">
        <f>IFERROR(IF(AND($DX18="mas",'Classificação geral'!$I11=2),'Classificação geral'!K11,""),"")</f>
        <v/>
      </c>
      <c r="EB18" s="302" t="str">
        <f>IFERROR(IF(AND($DX18="mas",'Classificação geral'!$I11=2),'Classificação geral'!L11,""),"")</f>
        <v/>
      </c>
      <c r="EC18" s="302" t="str">
        <f>IFERROR(IF(AND($DX18="mas",'Classificação geral'!$I11=2),'Classificação geral'!M11,""),"")</f>
        <v/>
      </c>
      <c r="ED18" s="302" t="str">
        <f>IFERROR(IF(AND($DX18="mas",'Classificação geral'!$I11=2),'Classificação geral'!AF11,""),"")</f>
        <v/>
      </c>
      <c r="EE18" s="303" t="str">
        <f>IFERROR(RANK(ED18,ED:ED,0)+ COUNTIF($ED$12:ED$12,ED18),"")</f>
        <v/>
      </c>
      <c r="EG18" s="254" t="str">
        <f>IFERROR(IF(AND('Classificação geral'!$H11="fem",'Classificação geral'!$I11=3,'Classificação geral'!$E11="pct"),'Classificação geral'!$A11,""),"")</f>
        <v/>
      </c>
      <c r="EH18" s="254" t="str">
        <f>IFERROR(IF(AND('Classificação geral'!$H11="fem",'Classificação geral'!$I11=3,'Classificação geral'!$E11="pct"),'Classificação geral'!$B11,""),"")</f>
        <v/>
      </c>
      <c r="EI18" s="300" t="str">
        <f>IF($EH18='Classificação geral'!$B11,'Classificação geral'!$C11,"")</f>
        <v/>
      </c>
      <c r="EJ18" s="300" t="str">
        <f>IF($EH18='Classificação geral'!$B11,'Classificação geral'!$D11,"")</f>
        <v/>
      </c>
      <c r="EK18" s="300" t="str">
        <f>IF($EH18='Classificação geral'!$B11,'Classificação geral'!$H11,"")</f>
        <v/>
      </c>
      <c r="EL18" s="300" t="str">
        <f>IF($EK18='Classificação geral'!$H11,'Classificação geral'!$I11,"")</f>
        <v/>
      </c>
      <c r="EM18" s="255" t="str">
        <f>IF($EL18='Classificação geral'!$I11,'Classificação geral'!$AE11,"")</f>
        <v/>
      </c>
      <c r="EN18" s="300" t="str">
        <f>IF($EL18='Classificação geral'!$I11,'Classificação geral'!$K11,"")</f>
        <v/>
      </c>
      <c r="EO18" s="300" t="str">
        <f>IF($EL18='Classificação geral'!$I11,'Classificação geral'!$L11,"")</f>
        <v/>
      </c>
      <c r="EP18" s="300" t="str">
        <f>IF($EL18='Classificação geral'!$I11,'Classificação geral'!$M11,"")</f>
        <v/>
      </c>
      <c r="EQ18" s="300" t="str">
        <f>IF($EL18='Classificação geral'!$I11,'Classificação geral'!$AF11,"")</f>
        <v/>
      </c>
      <c r="ER18" s="303" t="str">
        <f>IFERROR(RANK(EQ18,EQ:EQ,0)+ COUNTIF($EQ$12:EQ16,EQ18),"")</f>
        <v/>
      </c>
      <c r="ET18" s="254" t="str">
        <f>IFERROR(IF(AND('Classificação geral'!$H11="mas",'Classificação geral'!$I11=3,'Classificação geral'!$E11="PCT"),'Classificação geral'!$A11,""),"")</f>
        <v/>
      </c>
      <c r="EU18" s="254" t="str">
        <f>IFERROR(IF(AND('Classificação geral'!$H11="mas",'Classificação geral'!$I11=3,'Classificação geral'!$E11="PCT"),'Classificação geral'!$B11,""),"")</f>
        <v/>
      </c>
      <c r="EV18" s="300" t="str">
        <f>IF($EU18='Classificação geral'!$B11,'Classificação geral'!$C11,"")</f>
        <v/>
      </c>
      <c r="EW18" s="300" t="str">
        <f>IF($EU18='Classificação geral'!$B11,'Classificação geral'!$D11,"")</f>
        <v/>
      </c>
      <c r="EX18" s="300" t="str">
        <f>IF($EU18='Classificação geral'!$B11,'Classificação geral'!$H11,"")</f>
        <v/>
      </c>
      <c r="EY18" s="302" t="str">
        <f>IFERROR(IF(AND($EX18="mas",'Classificação geral'!$I11=3),'Classificação geral'!I11,""),"")</f>
        <v/>
      </c>
      <c r="EZ18" s="254" t="str">
        <f>IFERROR(IF(AND($EX18="mas",'Classificação geral'!$I11=3),'Classificação geral'!AE11,""),"")</f>
        <v/>
      </c>
      <c r="FA18" s="302" t="str">
        <f>IFERROR(IF(AND($EX18="mas",'Classificação geral'!$I11=3),'Classificação geral'!K11,""),"")</f>
        <v/>
      </c>
      <c r="FB18" s="302" t="str">
        <f>IFERROR(IF(AND($EX18="mas",'Classificação geral'!$I11=3),'Classificação geral'!L11,""),"")</f>
        <v/>
      </c>
      <c r="FC18" s="302" t="str">
        <f>IFERROR(IF(AND($EX18="mas",'Classificação geral'!$I11=3),'Classificação geral'!M11,""),"")</f>
        <v/>
      </c>
      <c r="FD18" s="302" t="str">
        <f>IFERROR(IF(AND($EX18="mas",'Classificação geral'!$I11=3),'Classificação geral'!AF11,""),"")</f>
        <v/>
      </c>
      <c r="FE18" s="303" t="str">
        <f>IFERROR(RANK(FD18,FD:FD,0)+ COUNTIF(FD$12:$FD16,FD18),"")</f>
        <v/>
      </c>
    </row>
    <row r="19" spans="2:161" s="297" customFormat="1" ht="27.75" customHeight="1" x14ac:dyDescent="0.4">
      <c r="B19" s="309" t="str">
        <f t="shared" si="0"/>
        <v/>
      </c>
      <c r="C19" s="292" t="str">
        <f t="shared" si="1"/>
        <v/>
      </c>
      <c r="D19" s="292" t="str">
        <f t="shared" si="2"/>
        <v/>
      </c>
      <c r="E19" s="292" t="str">
        <f t="shared" si="3"/>
        <v/>
      </c>
      <c r="F19" s="293" t="str">
        <f t="shared" si="4"/>
        <v/>
      </c>
      <c r="G19" s="293" t="str">
        <f t="shared" si="5"/>
        <v/>
      </c>
      <c r="H19" s="294" t="str">
        <f t="shared" si="6"/>
        <v/>
      </c>
      <c r="I19" s="294" t="str">
        <f t="shared" si="7"/>
        <v/>
      </c>
      <c r="J19" s="294" t="str">
        <f t="shared" si="8"/>
        <v/>
      </c>
      <c r="K19" s="295">
        <v>6</v>
      </c>
      <c r="L19" s="296"/>
      <c r="M19" s="296"/>
      <c r="N19" s="309" t="str">
        <f t="shared" si="9"/>
        <v/>
      </c>
      <c r="O19" s="292" t="str">
        <f t="shared" si="10"/>
        <v/>
      </c>
      <c r="P19" s="292" t="str">
        <f t="shared" si="11"/>
        <v/>
      </c>
      <c r="Q19" s="292" t="str">
        <f t="shared" si="12"/>
        <v/>
      </c>
      <c r="R19" s="293" t="str">
        <f t="shared" si="13"/>
        <v/>
      </c>
      <c r="S19" s="293" t="str">
        <f t="shared" si="14"/>
        <v/>
      </c>
      <c r="T19" s="294" t="str">
        <f t="shared" si="15"/>
        <v/>
      </c>
      <c r="U19" s="294" t="str">
        <f t="shared" si="16"/>
        <v/>
      </c>
      <c r="V19" s="294" t="str">
        <f t="shared" si="17"/>
        <v/>
      </c>
      <c r="W19" s="295">
        <v>6</v>
      </c>
      <c r="X19" s="296"/>
      <c r="Z19" s="310" t="str">
        <f t="shared" si="18"/>
        <v/>
      </c>
      <c r="AA19" s="292" t="str">
        <f t="shared" si="19"/>
        <v/>
      </c>
      <c r="AB19" s="292" t="str">
        <f t="shared" si="20"/>
        <v/>
      </c>
      <c r="AC19" s="292" t="str">
        <f t="shared" si="21"/>
        <v/>
      </c>
      <c r="AD19" s="293" t="str">
        <f t="shared" si="22"/>
        <v/>
      </c>
      <c r="AE19" s="293" t="str">
        <f t="shared" si="23"/>
        <v/>
      </c>
      <c r="AF19" s="294" t="str">
        <f t="shared" si="24"/>
        <v/>
      </c>
      <c r="AG19" s="294" t="str">
        <f t="shared" si="25"/>
        <v/>
      </c>
      <c r="AH19" s="294" t="str">
        <f t="shared" si="26"/>
        <v/>
      </c>
      <c r="AI19" s="295">
        <v>6</v>
      </c>
      <c r="AJ19" s="296"/>
      <c r="AK19" s="296"/>
      <c r="AL19" s="310" t="str">
        <f t="shared" si="27"/>
        <v/>
      </c>
      <c r="AM19" s="292" t="str">
        <f t="shared" si="28"/>
        <v/>
      </c>
      <c r="AN19" s="292" t="str">
        <f t="shared" si="29"/>
        <v/>
      </c>
      <c r="AO19" s="292" t="str">
        <f t="shared" si="30"/>
        <v/>
      </c>
      <c r="AP19" s="293" t="str">
        <f t="shared" si="31"/>
        <v/>
      </c>
      <c r="AQ19" s="293" t="str">
        <f t="shared" si="32"/>
        <v/>
      </c>
      <c r="AR19" s="294" t="str">
        <f t="shared" si="33"/>
        <v/>
      </c>
      <c r="AS19" s="294" t="str">
        <f t="shared" si="34"/>
        <v/>
      </c>
      <c r="AT19" s="294" t="str">
        <f t="shared" si="35"/>
        <v/>
      </c>
      <c r="AU19" s="295">
        <v>6</v>
      </c>
      <c r="AX19" s="309" t="str">
        <f t="shared" si="36"/>
        <v/>
      </c>
      <c r="AY19" s="292" t="str">
        <f t="shared" si="37"/>
        <v/>
      </c>
      <c r="AZ19" s="292" t="str">
        <f t="shared" si="38"/>
        <v/>
      </c>
      <c r="BA19" s="292" t="str">
        <f t="shared" si="39"/>
        <v/>
      </c>
      <c r="BB19" s="293" t="str">
        <f t="shared" si="40"/>
        <v/>
      </c>
      <c r="BC19" s="293" t="str">
        <f t="shared" si="41"/>
        <v/>
      </c>
      <c r="BD19" s="293" t="str">
        <f t="shared" si="42"/>
        <v/>
      </c>
      <c r="BE19" s="293" t="str">
        <f t="shared" si="43"/>
        <v/>
      </c>
      <c r="BF19" s="294" t="str">
        <f t="shared" si="44"/>
        <v/>
      </c>
      <c r="BG19" s="295">
        <v>6</v>
      </c>
      <c r="BH19" s="296"/>
      <c r="BI19" s="296"/>
      <c r="BJ19" s="309" t="str">
        <f t="shared" si="45"/>
        <v/>
      </c>
      <c r="BK19" s="292" t="str">
        <f t="shared" si="46"/>
        <v/>
      </c>
      <c r="BL19" s="292" t="str">
        <f t="shared" si="47"/>
        <v/>
      </c>
      <c r="BM19" s="292" t="str">
        <f t="shared" si="48"/>
        <v/>
      </c>
      <c r="BN19" s="293" t="str">
        <f t="shared" si="49"/>
        <v/>
      </c>
      <c r="BO19" s="293" t="str">
        <f t="shared" si="50"/>
        <v/>
      </c>
      <c r="BP19" s="294" t="str">
        <f t="shared" si="51"/>
        <v/>
      </c>
      <c r="BQ19" s="294" t="str">
        <f t="shared" si="52"/>
        <v/>
      </c>
      <c r="BR19" s="294" t="str">
        <f t="shared" si="53"/>
        <v/>
      </c>
      <c r="BS19" s="295">
        <v>6</v>
      </c>
      <c r="CG19" s="254" t="str">
        <f>IFERROR(IF(AND('Classificação geral'!$H12="FEM",'Classificação geral'!$I12=1,'Classificação geral'!E12="PCT"),'Classificação geral'!$A12,""),"")</f>
        <v/>
      </c>
      <c r="CH19" s="254" t="str">
        <f>IFERROR(IF(AND('Classificação geral'!$H12="FEM",'Classificação geral'!$I12=1,'Classificação geral'!E12="PCT"),'Classificação geral'!$B12,""),"")</f>
        <v/>
      </c>
      <c r="CI19" s="300" t="str">
        <f>IF($CH19='Classificação geral'!$B12,'Classificação geral'!$C12,"")</f>
        <v/>
      </c>
      <c r="CJ19" s="300" t="str">
        <f>IF($CH19='Classificação geral'!$B12,'Classificação geral'!$D12,"")</f>
        <v/>
      </c>
      <c r="CK19" s="300" t="str">
        <f>IF($CH19='Classificação geral'!$B12,'Classificação geral'!$H12,"")</f>
        <v/>
      </c>
      <c r="CL19" s="300" t="str">
        <f>IF($CK19='Classificação geral'!$H12,'Classificação geral'!$I12,"")</f>
        <v/>
      </c>
      <c r="CM19" s="227" t="str">
        <f>IF($CL19='Classificação geral'!$I12,'Classificação geral'!$AE12,"")</f>
        <v/>
      </c>
      <c r="CN19" s="300" t="str">
        <f>IF($CL19='Classificação geral'!$I12,'Classificação geral'!$K12,"")</f>
        <v/>
      </c>
      <c r="CO19" s="300" t="str">
        <f>IF($CL19='Classificação geral'!$I12,'Classificação geral'!$L12,"")</f>
        <v/>
      </c>
      <c r="CP19" s="300" t="str">
        <f>IF($CL19='Classificação geral'!$I12,'Classificação geral'!$M12,"")</f>
        <v/>
      </c>
      <c r="CQ19" s="388" t="str">
        <f>IF($CL19='Classificação geral'!$I12,'Classificação geral'!$AF12,"")</f>
        <v/>
      </c>
      <c r="CR19" s="256" t="str">
        <f>IFERROR(RANK(CQ19,CQ:CQ,0)+ COUNTIF($CQ$12:CQ18,CQ19),"")</f>
        <v/>
      </c>
      <c r="CS19" s="244" t="str">
        <f ca="1">IFERROR(RDEM(CR19,CR:CR,0),"")</f>
        <v/>
      </c>
      <c r="CT19" s="254" t="str">
        <f>IFERROR(IF(AND('Classificação geral'!$H12="mas",'Classificação geral'!$I12=1,'Classificação geral'!$E12="pct"),'Classificação geral'!$A12,""),"")</f>
        <v/>
      </c>
      <c r="CU19" s="254" t="str">
        <f>IFERROR(IF(AND('Classificação geral'!$H12="mas",'Classificação geral'!$I12=1,'Classificação geral'!$E12="PCT"),'Classificação geral'!$B12,""),"")</f>
        <v/>
      </c>
      <c r="CV19" s="300" t="str">
        <f>IF($CU19='Classificação geral'!$B12,'Classificação geral'!$C12,"")</f>
        <v/>
      </c>
      <c r="CW19" s="300" t="str">
        <f>IF($CU19='Classificação geral'!$B12,'Classificação geral'!$D12,"")</f>
        <v/>
      </c>
      <c r="CX19" s="300" t="str">
        <f>IF($CU19='Classificação geral'!$B12,'Classificação geral'!$H12,"")</f>
        <v/>
      </c>
      <c r="CY19" s="302" t="str">
        <f>IFERROR(IF(AND($CX19="mas",'Classificação geral'!$I12=1),'Classificação geral'!I12,""),"")</f>
        <v/>
      </c>
      <c r="CZ19" s="254" t="str">
        <f>IFERROR(IF(AND($CX19="mas",'Classificação geral'!$I12=1),'Classificação geral'!AE12,""),"")</f>
        <v/>
      </c>
      <c r="DA19" s="302" t="str">
        <f>IFERROR(IF(AND($CX19="mas",'Classificação geral'!$I12=1),'Classificação geral'!K12,""),"")</f>
        <v/>
      </c>
      <c r="DB19" s="302" t="str">
        <f>IFERROR(IF(AND($CX19="mas",'Classificação geral'!$I12=1),'Classificação geral'!L12,""),"")</f>
        <v/>
      </c>
      <c r="DC19" s="302" t="str">
        <f>IFERROR(IF(AND($CX19="mas",'Classificação geral'!$I12=1),'Classificação geral'!M12,""),"")</f>
        <v/>
      </c>
      <c r="DD19" s="302" t="str">
        <f>IFERROR(IF(AND($CX19="mas",'Classificação geral'!$I12=1),'Classificação geral'!AF12,""),"")</f>
        <v/>
      </c>
      <c r="DE19" s="303" t="str">
        <f>IFERROR(RANK(DD19,DD:DD,0)+ COUNTIF($DD$12:DD18,DD19),"")</f>
        <v/>
      </c>
      <c r="DG19" s="254" t="str">
        <f>IFERROR(IF(AND('Classificação geral'!$H12="fem",'Classificação geral'!$I12=2,'Classificação geral'!$E12="pct"),'Classificação geral'!$A12,""),"")</f>
        <v/>
      </c>
      <c r="DH19" s="254" t="str">
        <f>IFERROR(IF(AND('Classificação geral'!$H12="fem",'Classificação geral'!$I12=2,'Classificação geral'!$E12="pct"),'Classificação geral'!$B12,""),"")</f>
        <v/>
      </c>
      <c r="DI19" s="255" t="str">
        <f>IF($DH19='Classificação geral'!$B12,'Classificação geral'!$C12,"")</f>
        <v/>
      </c>
      <c r="DJ19" s="255" t="str">
        <f>IF($DH19='Classificação geral'!$B12,'Classificação geral'!$D12,"")</f>
        <v/>
      </c>
      <c r="DK19" s="255" t="str">
        <f>IF($DH19='Classificação geral'!$B12,'Classificação geral'!$H12,"")</f>
        <v/>
      </c>
      <c r="DL19" s="254" t="str">
        <f>IFERROR(IF(AND($DK19="fem",'Classificação geral'!$I12=2),'Classificação geral'!I12,""),"")</f>
        <v/>
      </c>
      <c r="DM19" s="254" t="str">
        <f>IFERROR(IF(AND($DK19="fem",'Classificação geral'!$I12=2),'Classificação geral'!AE12,""),"")</f>
        <v/>
      </c>
      <c r="DN19" s="254" t="str">
        <f>IFERROR(IF(AND($DK19="fem",'Classificação geral'!$I12=2),'Classificação geral'!K12,""),"")</f>
        <v/>
      </c>
      <c r="DO19" s="254" t="str">
        <f>IFERROR(IF(AND($DK19="fem",'Classificação geral'!$I12=2),'Classificação geral'!L12,""),"")</f>
        <v/>
      </c>
      <c r="DP19" s="254" t="str">
        <f>IFERROR(IF(AND($DK19="fem",'Classificação geral'!$I12=2),'Classificação geral'!M12,""),"")</f>
        <v/>
      </c>
      <c r="DQ19" s="254" t="str">
        <f>IFERROR(IF(AND($DK19="fem",'Classificação geral'!$I12=2),'Classificação geral'!AF12,""),"")</f>
        <v/>
      </c>
      <c r="DR19" s="256" t="str">
        <f>IFERROR(RANK(DQ19,DQ:DQ,0)+ COUNTIF(DQ$12:$DQ17,DQ19),"")</f>
        <v/>
      </c>
      <c r="DT19" s="254" t="str">
        <f>IFERROR(IF(AND('Classificação geral'!$H12="mas",'Classificação geral'!$I12=2,'Classificação geral'!$E12="pct"),'Classificação geral'!$A12,""),"")</f>
        <v/>
      </c>
      <c r="DU19" s="254" t="str">
        <f>IFERROR(IF(AND('Classificação geral'!$H12="mas",'Classificação geral'!$I12=2,'Classificação geral'!$E12="pct"),'Classificação geral'!$B12,""),"")</f>
        <v/>
      </c>
      <c r="DV19" s="300" t="str">
        <f>IF($DU19='Classificação geral'!$B12,'Classificação geral'!$C12,"")</f>
        <v/>
      </c>
      <c r="DW19" s="300" t="str">
        <f>IF($DU19='Classificação geral'!$B12,'Classificação geral'!$D12,"")</f>
        <v/>
      </c>
      <c r="DX19" s="300" t="str">
        <f>IF($DU19='Classificação geral'!$B12,'Classificação geral'!$H12,"")</f>
        <v/>
      </c>
      <c r="DY19" s="302" t="str">
        <f>IFERROR(IF(AND($DX19="mas",'Classificação geral'!$I12=2),'Classificação geral'!I12,""),"")</f>
        <v/>
      </c>
      <c r="DZ19" s="254" t="str">
        <f>IFERROR(IF(AND($DX19="mas",'Classificação geral'!$I12=2),'Classificação geral'!AE12,""),"")</f>
        <v/>
      </c>
      <c r="EA19" s="302" t="str">
        <f>IFERROR(IF(AND($DX19="mas",'Classificação geral'!$I12=2),'Classificação geral'!K12,""),"")</f>
        <v/>
      </c>
      <c r="EB19" s="302" t="str">
        <f>IFERROR(IF(AND($DX19="mas",'Classificação geral'!$I12=2),'Classificação geral'!L12,""),"")</f>
        <v/>
      </c>
      <c r="EC19" s="302" t="str">
        <f>IFERROR(IF(AND($DX19="mas",'Classificação geral'!$I12=2),'Classificação geral'!M12,""),"")</f>
        <v/>
      </c>
      <c r="ED19" s="302" t="str">
        <f>IFERROR(IF(AND($DX19="mas",'Classificação geral'!$I12=2),'Classificação geral'!AF12,""),"")</f>
        <v/>
      </c>
      <c r="EE19" s="303" t="str">
        <f>IFERROR(RANK(ED19,ED:ED,0)+ COUNTIF($ED$12:ED$12,ED19),"")</f>
        <v/>
      </c>
      <c r="EG19" s="254" t="str">
        <f>IFERROR(IF(AND('Classificação geral'!$H12="fem",'Classificação geral'!$I12=3,'Classificação geral'!$E12="pct"),'Classificação geral'!$A12,""),"")</f>
        <v/>
      </c>
      <c r="EH19" s="254" t="str">
        <f>IFERROR(IF(AND('Classificação geral'!$H12="fem",'Classificação geral'!$I12=3,'Classificação geral'!$E12="pct"),'Classificação geral'!$B12,""),"")</f>
        <v/>
      </c>
      <c r="EI19" s="300" t="str">
        <f>IF($EH19='Classificação geral'!$B12,'Classificação geral'!$C12,"")</f>
        <v/>
      </c>
      <c r="EJ19" s="300" t="str">
        <f>IF($EH19='Classificação geral'!$B12,'Classificação geral'!$D12,"")</f>
        <v/>
      </c>
      <c r="EK19" s="300" t="str">
        <f>IF($EH19='Classificação geral'!$B12,'Classificação geral'!$H12,"")</f>
        <v/>
      </c>
      <c r="EL19" s="300" t="str">
        <f>IF($EK19='Classificação geral'!$H12,'Classificação geral'!$I12,"")</f>
        <v/>
      </c>
      <c r="EM19" s="255" t="str">
        <f>IF($EL19='Classificação geral'!$I12,'Classificação geral'!$AE12,"")</f>
        <v/>
      </c>
      <c r="EN19" s="300" t="str">
        <f>IF($EL19='Classificação geral'!$I12,'Classificação geral'!$K12,"")</f>
        <v/>
      </c>
      <c r="EO19" s="300" t="str">
        <f>IF($EL19='Classificação geral'!$I12,'Classificação geral'!$L12,"")</f>
        <v/>
      </c>
      <c r="EP19" s="300" t="str">
        <f>IF($EL19='Classificação geral'!$I12,'Classificação geral'!$M12,"")</f>
        <v/>
      </c>
      <c r="EQ19" s="300" t="str">
        <f>IF($EL19='Classificação geral'!$I12,'Classificação geral'!$AF12,"")</f>
        <v/>
      </c>
      <c r="ER19" s="303" t="str">
        <f>IFERROR(RANK(EQ19,EQ:EQ,0)+ COUNTIF($EQ$12:EQ17,EQ19),"")</f>
        <v/>
      </c>
      <c r="ET19" s="254" t="str">
        <f>IFERROR(IF(AND('Classificação geral'!$H12="mas",'Classificação geral'!$I12=3,'Classificação geral'!$E12="PCT"),'Classificação geral'!$A12,""),"")</f>
        <v/>
      </c>
      <c r="EU19" s="254" t="str">
        <f>IFERROR(IF(AND('Classificação geral'!$H12="mas",'Classificação geral'!$I12=3,'Classificação geral'!$E12="PCT"),'Classificação geral'!$B12,""),"")</f>
        <v/>
      </c>
      <c r="EV19" s="300" t="str">
        <f>IF($EU19='Classificação geral'!$B12,'Classificação geral'!$C12,"")</f>
        <v/>
      </c>
      <c r="EW19" s="300" t="str">
        <f>IF($EU19='Classificação geral'!$B12,'Classificação geral'!$D12,"")</f>
        <v/>
      </c>
      <c r="EX19" s="300" t="str">
        <f>IF($EU19='Classificação geral'!$B12,'Classificação geral'!$H12,"")</f>
        <v/>
      </c>
      <c r="EY19" s="302" t="str">
        <f>IFERROR(IF(AND($EX19="mas",'Classificação geral'!$I12=3),'Classificação geral'!I12,""),"")</f>
        <v/>
      </c>
      <c r="EZ19" s="254" t="str">
        <f>IFERROR(IF(AND($EX19="mas",'Classificação geral'!$I12=3),'Classificação geral'!AE12,""),"")</f>
        <v/>
      </c>
      <c r="FA19" s="302" t="str">
        <f>IFERROR(IF(AND($EX19="mas",'Classificação geral'!$I12=3),'Classificação geral'!K12,""),"")</f>
        <v/>
      </c>
      <c r="FB19" s="302" t="str">
        <f>IFERROR(IF(AND($EX19="mas",'Classificação geral'!$I12=3),'Classificação geral'!L12,""),"")</f>
        <v/>
      </c>
      <c r="FC19" s="302" t="str">
        <f>IFERROR(IF(AND($EX19="mas",'Classificação geral'!$I12=3),'Classificação geral'!M12,""),"")</f>
        <v/>
      </c>
      <c r="FD19" s="302" t="str">
        <f>IFERROR(IF(AND($EX19="mas",'Classificação geral'!$I12=3),'Classificação geral'!AF12,""),"")</f>
        <v/>
      </c>
      <c r="FE19" s="303" t="str">
        <f>IFERROR(RANK(FD19,FD:FD,0)+ COUNTIF(FD$12:$FD17,FD19),"")</f>
        <v/>
      </c>
    </row>
    <row r="20" spans="2:161" s="297" customFormat="1" ht="27.75" customHeight="1" x14ac:dyDescent="0.4">
      <c r="B20" s="309" t="str">
        <f t="shared" si="0"/>
        <v/>
      </c>
      <c r="C20" s="292" t="str">
        <f t="shared" si="1"/>
        <v/>
      </c>
      <c r="D20" s="292" t="str">
        <f t="shared" si="2"/>
        <v/>
      </c>
      <c r="E20" s="292" t="str">
        <f t="shared" si="3"/>
        <v/>
      </c>
      <c r="F20" s="293" t="str">
        <f t="shared" si="4"/>
        <v/>
      </c>
      <c r="G20" s="293" t="str">
        <f t="shared" si="5"/>
        <v/>
      </c>
      <c r="H20" s="294" t="str">
        <f t="shared" si="6"/>
        <v/>
      </c>
      <c r="I20" s="294" t="str">
        <f t="shared" si="7"/>
        <v/>
      </c>
      <c r="J20" s="294" t="str">
        <f t="shared" si="8"/>
        <v/>
      </c>
      <c r="K20" s="295">
        <v>7</v>
      </c>
      <c r="L20" s="296"/>
      <c r="M20" s="296"/>
      <c r="N20" s="309" t="str">
        <f t="shared" si="9"/>
        <v/>
      </c>
      <c r="O20" s="292" t="str">
        <f t="shared" si="10"/>
        <v/>
      </c>
      <c r="P20" s="292" t="str">
        <f t="shared" si="11"/>
        <v/>
      </c>
      <c r="Q20" s="292" t="str">
        <f t="shared" si="12"/>
        <v/>
      </c>
      <c r="R20" s="293" t="str">
        <f t="shared" si="13"/>
        <v/>
      </c>
      <c r="S20" s="293" t="str">
        <f t="shared" si="14"/>
        <v/>
      </c>
      <c r="T20" s="294" t="str">
        <f t="shared" si="15"/>
        <v/>
      </c>
      <c r="U20" s="294" t="str">
        <f t="shared" si="16"/>
        <v/>
      </c>
      <c r="V20" s="294" t="str">
        <f t="shared" si="17"/>
        <v/>
      </c>
      <c r="W20" s="295">
        <v>7</v>
      </c>
      <c r="X20" s="296"/>
      <c r="Z20" s="310" t="str">
        <f t="shared" si="18"/>
        <v/>
      </c>
      <c r="AA20" s="292" t="str">
        <f t="shared" si="19"/>
        <v/>
      </c>
      <c r="AB20" s="292" t="str">
        <f t="shared" si="20"/>
        <v/>
      </c>
      <c r="AC20" s="292" t="str">
        <f t="shared" si="21"/>
        <v/>
      </c>
      <c r="AD20" s="293" t="str">
        <f t="shared" si="22"/>
        <v/>
      </c>
      <c r="AE20" s="293" t="str">
        <f t="shared" si="23"/>
        <v/>
      </c>
      <c r="AF20" s="294" t="str">
        <f t="shared" si="24"/>
        <v/>
      </c>
      <c r="AG20" s="294" t="str">
        <f t="shared" si="25"/>
        <v/>
      </c>
      <c r="AH20" s="294" t="str">
        <f t="shared" si="26"/>
        <v/>
      </c>
      <c r="AI20" s="295">
        <v>7</v>
      </c>
      <c r="AJ20" s="296"/>
      <c r="AK20" s="296"/>
      <c r="AL20" s="310" t="str">
        <f t="shared" si="27"/>
        <v/>
      </c>
      <c r="AM20" s="292" t="str">
        <f t="shared" si="28"/>
        <v/>
      </c>
      <c r="AN20" s="292" t="str">
        <f t="shared" si="29"/>
        <v/>
      </c>
      <c r="AO20" s="292" t="str">
        <f t="shared" si="30"/>
        <v/>
      </c>
      <c r="AP20" s="293" t="str">
        <f t="shared" si="31"/>
        <v/>
      </c>
      <c r="AQ20" s="293" t="str">
        <f t="shared" si="32"/>
        <v/>
      </c>
      <c r="AR20" s="294" t="str">
        <f t="shared" si="33"/>
        <v/>
      </c>
      <c r="AS20" s="294" t="str">
        <f t="shared" si="34"/>
        <v/>
      </c>
      <c r="AT20" s="294" t="str">
        <f t="shared" si="35"/>
        <v/>
      </c>
      <c r="AU20" s="295">
        <v>7</v>
      </c>
      <c r="AX20" s="309" t="str">
        <f t="shared" si="36"/>
        <v/>
      </c>
      <c r="AY20" s="292" t="str">
        <f t="shared" si="37"/>
        <v/>
      </c>
      <c r="AZ20" s="292" t="str">
        <f t="shared" si="38"/>
        <v/>
      </c>
      <c r="BA20" s="292" t="str">
        <f t="shared" si="39"/>
        <v/>
      </c>
      <c r="BB20" s="293" t="str">
        <f t="shared" si="40"/>
        <v/>
      </c>
      <c r="BC20" s="293" t="str">
        <f t="shared" si="41"/>
        <v/>
      </c>
      <c r="BD20" s="293" t="str">
        <f t="shared" si="42"/>
        <v/>
      </c>
      <c r="BE20" s="293" t="str">
        <f t="shared" si="43"/>
        <v/>
      </c>
      <c r="BF20" s="294" t="str">
        <f t="shared" si="44"/>
        <v/>
      </c>
      <c r="BG20" s="295">
        <v>7</v>
      </c>
      <c r="BH20" s="296"/>
      <c r="BI20" s="296"/>
      <c r="BJ20" s="309" t="str">
        <f t="shared" si="45"/>
        <v/>
      </c>
      <c r="BK20" s="292" t="str">
        <f t="shared" si="46"/>
        <v/>
      </c>
      <c r="BL20" s="292" t="str">
        <f t="shared" si="47"/>
        <v/>
      </c>
      <c r="BM20" s="292" t="str">
        <f t="shared" si="48"/>
        <v/>
      </c>
      <c r="BN20" s="293" t="str">
        <f t="shared" si="49"/>
        <v/>
      </c>
      <c r="BO20" s="293" t="str">
        <f t="shared" si="50"/>
        <v/>
      </c>
      <c r="BP20" s="294" t="str">
        <f t="shared" si="51"/>
        <v/>
      </c>
      <c r="BQ20" s="294" t="str">
        <f t="shared" si="52"/>
        <v/>
      </c>
      <c r="BR20" s="294" t="str">
        <f t="shared" si="53"/>
        <v/>
      </c>
      <c r="BS20" s="295">
        <v>7</v>
      </c>
      <c r="CG20" s="254" t="str">
        <f>IFERROR(IF(AND('Classificação geral'!$H13="FEM",'Classificação geral'!$I13=1,'Classificação geral'!E13="PCT"),'Classificação geral'!$A13,""),"")</f>
        <v/>
      </c>
      <c r="CH20" s="254" t="str">
        <f>IFERROR(IF(AND('Classificação geral'!$H13="FEM",'Classificação geral'!$I13=1,'Classificação geral'!E13="PCT"),'Classificação geral'!$B13,""),"")</f>
        <v/>
      </c>
      <c r="CI20" s="300" t="str">
        <f>IF($CH20='Classificação geral'!$B13,'Classificação geral'!$C13,"")</f>
        <v/>
      </c>
      <c r="CJ20" s="300" t="str">
        <f>IF($CH20='Classificação geral'!$B13,'Classificação geral'!$D13,"")</f>
        <v/>
      </c>
      <c r="CK20" s="300" t="str">
        <f>IF($CH20='Classificação geral'!$B13,'Classificação geral'!$H13,"")</f>
        <v/>
      </c>
      <c r="CL20" s="300" t="str">
        <f>IF($CK20='Classificação geral'!$H13,'Classificação geral'!$I13,"")</f>
        <v/>
      </c>
      <c r="CM20" s="227" t="str">
        <f>IF($CL20='Classificação geral'!$I13,'Classificação geral'!$AE13,"")</f>
        <v/>
      </c>
      <c r="CN20" s="300" t="str">
        <f>IF($CL20='Classificação geral'!$I13,'Classificação geral'!$K13,"")</f>
        <v/>
      </c>
      <c r="CO20" s="300" t="str">
        <f>IF($CL20='Classificação geral'!$I13,'Classificação geral'!$L13,"")</f>
        <v/>
      </c>
      <c r="CP20" s="300" t="str">
        <f>IF($CL20='Classificação geral'!$I13,'Classificação geral'!$M13,"")</f>
        <v/>
      </c>
      <c r="CQ20" s="388" t="str">
        <f>IF($CL20='Classificação geral'!$I13,'Classificação geral'!$AF13,"")</f>
        <v/>
      </c>
      <c r="CR20" s="256" t="str">
        <f>IFERROR(RANK(CQ20,CQ:CQ,0)+ COUNTIF($CQ$12:CQ19,CQ20),"")</f>
        <v/>
      </c>
      <c r="CS20" s="244" t="str">
        <f ca="1">IFERROR(RDEM(CR20,CR:CR,0),"")</f>
        <v/>
      </c>
      <c r="CT20" s="254" t="str">
        <f>IFERROR(IF(AND('Classificação geral'!$H13="mas",'Classificação geral'!$I13=1,'Classificação geral'!$E13="pct"),'Classificação geral'!$A13,""),"")</f>
        <v/>
      </c>
      <c r="CU20" s="254" t="str">
        <f>IFERROR(IF(AND('Classificação geral'!$H13="mas",'Classificação geral'!$I13=1,'Classificação geral'!$E13="PCT"),'Classificação geral'!$B13,""),"")</f>
        <v/>
      </c>
      <c r="CV20" s="300" t="str">
        <f>IF($CU20='Classificação geral'!$B13,'Classificação geral'!$C13,"")</f>
        <v/>
      </c>
      <c r="CW20" s="300" t="str">
        <f>IF($CU20='Classificação geral'!$B13,'Classificação geral'!$D13,"")</f>
        <v/>
      </c>
      <c r="CX20" s="300" t="str">
        <f>IF($CU20='Classificação geral'!$B13,'Classificação geral'!$H13,"")</f>
        <v/>
      </c>
      <c r="CY20" s="302" t="str">
        <f>IFERROR(IF(AND($CX20="mas",'Classificação geral'!$I13=1),'Classificação geral'!I13,""),"")</f>
        <v/>
      </c>
      <c r="CZ20" s="254" t="str">
        <f>IFERROR(IF(AND($CX20="mas",'Classificação geral'!$I13=1),'Classificação geral'!AE13,""),"")</f>
        <v/>
      </c>
      <c r="DA20" s="302" t="str">
        <f>IFERROR(IF(AND($CX20="mas",'Classificação geral'!$I13=1),'Classificação geral'!K13,""),"")</f>
        <v/>
      </c>
      <c r="DB20" s="302" t="str">
        <f>IFERROR(IF(AND($CX20="mas",'Classificação geral'!$I13=1),'Classificação geral'!L13,""),"")</f>
        <v/>
      </c>
      <c r="DC20" s="302" t="str">
        <f>IFERROR(IF(AND($CX20="mas",'Classificação geral'!$I13=1),'Classificação geral'!M13,""),"")</f>
        <v/>
      </c>
      <c r="DD20" s="302" t="str">
        <f>IFERROR(IF(AND($CX20="mas",'Classificação geral'!$I13=1),'Classificação geral'!AF13,""),"")</f>
        <v/>
      </c>
      <c r="DE20" s="303" t="str">
        <f>IFERROR(RANK(DD20,DD:DD,0)+ COUNTIF($DD$12:DD19,DD20),"")</f>
        <v/>
      </c>
      <c r="DG20" s="254" t="str">
        <f>IFERROR(IF(AND('Classificação geral'!$H13="fem",'Classificação geral'!$I13=2,'Classificação geral'!$E13="pct"),'Classificação geral'!$A13,""),"")</f>
        <v/>
      </c>
      <c r="DH20" s="254" t="str">
        <f>IFERROR(IF(AND('Classificação geral'!$H13="fem",'Classificação geral'!$I13=2,'Classificação geral'!$E13="pct"),'Classificação geral'!$B13,""),"")</f>
        <v/>
      </c>
      <c r="DI20" s="255" t="str">
        <f>IF($DH20='Classificação geral'!$B13,'Classificação geral'!$C13,"")</f>
        <v/>
      </c>
      <c r="DJ20" s="255" t="str">
        <f>IF($DH20='Classificação geral'!$B13,'Classificação geral'!$D13,"")</f>
        <v/>
      </c>
      <c r="DK20" s="255" t="str">
        <f>IF($DH20='Classificação geral'!$B13,'Classificação geral'!$H13,"")</f>
        <v/>
      </c>
      <c r="DL20" s="254" t="str">
        <f>IFERROR(IF(AND($DK20="fem",'Classificação geral'!$I13=2),'Classificação geral'!I13,""),"")</f>
        <v/>
      </c>
      <c r="DM20" s="254" t="str">
        <f>IFERROR(IF(AND($DK20="fem",'Classificação geral'!$I13=2),'Classificação geral'!AE13,""),"")</f>
        <v/>
      </c>
      <c r="DN20" s="254" t="str">
        <f>IFERROR(IF(AND($DK20="fem",'Classificação geral'!$I13=2),'Classificação geral'!K13,""),"")</f>
        <v/>
      </c>
      <c r="DO20" s="254" t="str">
        <f>IFERROR(IF(AND($DK20="fem",'Classificação geral'!$I13=2),'Classificação geral'!L13,""),"")</f>
        <v/>
      </c>
      <c r="DP20" s="254" t="str">
        <f>IFERROR(IF(AND($DK20="fem",'Classificação geral'!$I13=2),'Classificação geral'!M13,""),"")</f>
        <v/>
      </c>
      <c r="DQ20" s="254" t="str">
        <f>IFERROR(IF(AND($DK20="fem",'Classificação geral'!$I13=2),'Classificação geral'!AF13,""),"")</f>
        <v/>
      </c>
      <c r="DR20" s="256" t="str">
        <f>IFERROR(RANK(DQ20,DQ:DQ,0)+ COUNTIF(DQ$12:$DQ18,DQ20),"")</f>
        <v/>
      </c>
      <c r="DT20" s="254" t="str">
        <f>IFERROR(IF(AND('Classificação geral'!$H13="mas",'Classificação geral'!$I13=2,'Classificação geral'!$E13="pct"),'Classificação geral'!$A13,""),"")</f>
        <v/>
      </c>
      <c r="DU20" s="254" t="str">
        <f>IFERROR(IF(AND('Classificação geral'!$H13="mas",'Classificação geral'!$I13=2,'Classificação geral'!$E13="pct"),'Classificação geral'!$B13,""),"")</f>
        <v/>
      </c>
      <c r="DV20" s="300" t="str">
        <f>IF($DU20='Classificação geral'!$B13,'Classificação geral'!$C13,"")</f>
        <v/>
      </c>
      <c r="DW20" s="300" t="str">
        <f>IF($DU20='Classificação geral'!$B13,'Classificação geral'!$D13,"")</f>
        <v/>
      </c>
      <c r="DX20" s="300" t="str">
        <f>IF($DU20='Classificação geral'!$B13,'Classificação geral'!$H13,"")</f>
        <v/>
      </c>
      <c r="DY20" s="302" t="str">
        <f>IFERROR(IF(AND($DX20="mas",'Classificação geral'!$I13=2),'Classificação geral'!I13,""),"")</f>
        <v/>
      </c>
      <c r="DZ20" s="254" t="str">
        <f>IFERROR(IF(AND($DX20="mas",'Classificação geral'!$I13=2),'Classificação geral'!AE13,""),"")</f>
        <v/>
      </c>
      <c r="EA20" s="302" t="str">
        <f>IFERROR(IF(AND($DX20="mas",'Classificação geral'!$I13=2),'Classificação geral'!K13,""),"")</f>
        <v/>
      </c>
      <c r="EB20" s="302" t="str">
        <f>IFERROR(IF(AND($DX20="mas",'Classificação geral'!$I13=2),'Classificação geral'!L13,""),"")</f>
        <v/>
      </c>
      <c r="EC20" s="302" t="str">
        <f>IFERROR(IF(AND($DX20="mas",'Classificação geral'!$I13=2),'Classificação geral'!M13,""),"")</f>
        <v/>
      </c>
      <c r="ED20" s="302" t="str">
        <f>IFERROR(IF(AND($DX20="mas",'Classificação geral'!$I13=2),'Classificação geral'!AF13,""),"")</f>
        <v/>
      </c>
      <c r="EE20" s="303" t="str">
        <f>IFERROR(RANK(ED20,ED:ED,0)+ COUNTIF($ED$12:ED$12,ED20),"")</f>
        <v/>
      </c>
      <c r="EG20" s="254" t="str">
        <f>IFERROR(IF(AND('Classificação geral'!$H13="fem",'Classificação geral'!$I13=3,'Classificação geral'!$E13="pct"),'Classificação geral'!$A13,""),"")</f>
        <v/>
      </c>
      <c r="EH20" s="254" t="str">
        <f>IFERROR(IF(AND('Classificação geral'!$H13="fem",'Classificação geral'!$I13=3,'Classificação geral'!$E13="pct"),'Classificação geral'!$B13,""),"")</f>
        <v/>
      </c>
      <c r="EI20" s="300" t="str">
        <f>IF($EH20='Classificação geral'!$B13,'Classificação geral'!$C13,"")</f>
        <v/>
      </c>
      <c r="EJ20" s="300" t="str">
        <f>IF($EH20='Classificação geral'!$B13,'Classificação geral'!$D13,"")</f>
        <v/>
      </c>
      <c r="EK20" s="300" t="str">
        <f>IF($EH20='Classificação geral'!$B13,'Classificação geral'!$H13,"")</f>
        <v/>
      </c>
      <c r="EL20" s="300" t="str">
        <f>IF($EK20='Classificação geral'!$H13,'Classificação geral'!$I13,"")</f>
        <v/>
      </c>
      <c r="EM20" s="255" t="str">
        <f>IF($EL20='Classificação geral'!$I13,'Classificação geral'!$AE13,"")</f>
        <v/>
      </c>
      <c r="EN20" s="300" t="str">
        <f>IF($EL20='Classificação geral'!$I13,'Classificação geral'!$K13,"")</f>
        <v/>
      </c>
      <c r="EO20" s="300" t="str">
        <f>IF($EL20='Classificação geral'!$I13,'Classificação geral'!$L13,"")</f>
        <v/>
      </c>
      <c r="EP20" s="300" t="str">
        <f>IF($EL20='Classificação geral'!$I13,'Classificação geral'!$M13,"")</f>
        <v/>
      </c>
      <c r="EQ20" s="300" t="str">
        <f>IF($EL20='Classificação geral'!$I13,'Classificação geral'!$AF13,"")</f>
        <v/>
      </c>
      <c r="ER20" s="303" t="str">
        <f>IFERROR(RANK(EQ20,EQ:EQ,0)+ COUNTIF($EQ$12:EQ18,EQ20),"")</f>
        <v/>
      </c>
      <c r="ET20" s="254" t="str">
        <f>IFERROR(IF(AND('Classificação geral'!$H13="mas",'Classificação geral'!$I13=3,'Classificação geral'!$E13="PCT"),'Classificação geral'!$A13,""),"")</f>
        <v/>
      </c>
      <c r="EU20" s="254" t="str">
        <f>IFERROR(IF(AND('Classificação geral'!$H13="mas",'Classificação geral'!$I13=3,'Classificação geral'!$E13="PCT"),'Classificação geral'!$B13,""),"")</f>
        <v/>
      </c>
      <c r="EV20" s="300" t="str">
        <f>IF($EU20='Classificação geral'!$B13,'Classificação geral'!$C13,"")</f>
        <v/>
      </c>
      <c r="EW20" s="300" t="str">
        <f>IF($EU20='Classificação geral'!$B13,'Classificação geral'!$D13,"")</f>
        <v/>
      </c>
      <c r="EX20" s="300" t="str">
        <f>IF($EU20='Classificação geral'!$B13,'Classificação geral'!$H13,"")</f>
        <v/>
      </c>
      <c r="EY20" s="302" t="str">
        <f>IFERROR(IF(AND($EX20="mas",'Classificação geral'!$I13=3),'Classificação geral'!I13,""),"")</f>
        <v/>
      </c>
      <c r="EZ20" s="254" t="str">
        <f>IFERROR(IF(AND($EX20="mas",'Classificação geral'!$I13=3),'Classificação geral'!AE13,""),"")</f>
        <v/>
      </c>
      <c r="FA20" s="302" t="str">
        <f>IFERROR(IF(AND($EX20="mas",'Classificação geral'!$I13=3),'Classificação geral'!K13,""),"")</f>
        <v/>
      </c>
      <c r="FB20" s="302" t="str">
        <f>IFERROR(IF(AND($EX20="mas",'Classificação geral'!$I13=3),'Classificação geral'!L13,""),"")</f>
        <v/>
      </c>
      <c r="FC20" s="302" t="str">
        <f>IFERROR(IF(AND($EX20="mas",'Classificação geral'!$I13=3),'Classificação geral'!M13,""),"")</f>
        <v/>
      </c>
      <c r="FD20" s="302" t="str">
        <f>IFERROR(IF(AND($EX20="mas",'Classificação geral'!$I13=3),'Classificação geral'!AF13,""),"")</f>
        <v/>
      </c>
      <c r="FE20" s="303" t="str">
        <f>IFERROR(RANK(FD20,FD:FD,0)+ COUNTIF(FD$12:$FD18,FD20),"")</f>
        <v/>
      </c>
    </row>
    <row r="21" spans="2:161" s="297" customFormat="1" ht="27.75" customHeight="1" x14ac:dyDescent="0.4">
      <c r="B21" s="309" t="str">
        <f t="shared" si="0"/>
        <v/>
      </c>
      <c r="C21" s="292" t="str">
        <f t="shared" si="1"/>
        <v/>
      </c>
      <c r="D21" s="292" t="str">
        <f t="shared" si="2"/>
        <v/>
      </c>
      <c r="E21" s="292" t="str">
        <f t="shared" si="3"/>
        <v/>
      </c>
      <c r="F21" s="293" t="str">
        <f t="shared" si="4"/>
        <v/>
      </c>
      <c r="G21" s="293" t="str">
        <f t="shared" si="5"/>
        <v/>
      </c>
      <c r="H21" s="294" t="str">
        <f t="shared" si="6"/>
        <v/>
      </c>
      <c r="I21" s="294" t="str">
        <f t="shared" si="7"/>
        <v/>
      </c>
      <c r="J21" s="294" t="str">
        <f t="shared" si="8"/>
        <v/>
      </c>
      <c r="K21" s="295">
        <v>8</v>
      </c>
      <c r="L21" s="296"/>
      <c r="M21" s="296"/>
      <c r="N21" s="309" t="str">
        <f t="shared" si="9"/>
        <v/>
      </c>
      <c r="O21" s="292" t="str">
        <f t="shared" si="10"/>
        <v/>
      </c>
      <c r="P21" s="292" t="str">
        <f t="shared" si="11"/>
        <v/>
      </c>
      <c r="Q21" s="292" t="str">
        <f t="shared" si="12"/>
        <v/>
      </c>
      <c r="R21" s="293" t="str">
        <f t="shared" si="13"/>
        <v/>
      </c>
      <c r="S21" s="293" t="str">
        <f t="shared" si="14"/>
        <v/>
      </c>
      <c r="T21" s="294" t="str">
        <f t="shared" si="15"/>
        <v/>
      </c>
      <c r="U21" s="294" t="str">
        <f t="shared" si="16"/>
        <v/>
      </c>
      <c r="V21" s="294" t="str">
        <f t="shared" si="17"/>
        <v/>
      </c>
      <c r="W21" s="295">
        <v>8</v>
      </c>
      <c r="X21" s="296"/>
      <c r="Z21" s="310" t="str">
        <f t="shared" si="18"/>
        <v/>
      </c>
      <c r="AA21" s="292" t="str">
        <f t="shared" si="19"/>
        <v/>
      </c>
      <c r="AB21" s="292" t="str">
        <f t="shared" si="20"/>
        <v/>
      </c>
      <c r="AC21" s="292" t="str">
        <f t="shared" si="21"/>
        <v/>
      </c>
      <c r="AD21" s="293" t="str">
        <f t="shared" si="22"/>
        <v/>
      </c>
      <c r="AE21" s="293" t="str">
        <f t="shared" si="23"/>
        <v/>
      </c>
      <c r="AF21" s="294" t="str">
        <f t="shared" si="24"/>
        <v/>
      </c>
      <c r="AG21" s="294" t="str">
        <f t="shared" si="25"/>
        <v/>
      </c>
      <c r="AH21" s="294" t="str">
        <f t="shared" si="26"/>
        <v/>
      </c>
      <c r="AI21" s="295">
        <v>8</v>
      </c>
      <c r="AJ21" s="296"/>
      <c r="AK21" s="296"/>
      <c r="AL21" s="310" t="str">
        <f t="shared" si="27"/>
        <v/>
      </c>
      <c r="AM21" s="292" t="str">
        <f t="shared" si="28"/>
        <v/>
      </c>
      <c r="AN21" s="292" t="str">
        <f t="shared" si="29"/>
        <v/>
      </c>
      <c r="AO21" s="292" t="str">
        <f t="shared" si="30"/>
        <v/>
      </c>
      <c r="AP21" s="293" t="str">
        <f t="shared" si="31"/>
        <v/>
      </c>
      <c r="AQ21" s="293" t="str">
        <f t="shared" si="32"/>
        <v/>
      </c>
      <c r="AR21" s="294" t="str">
        <f t="shared" si="33"/>
        <v/>
      </c>
      <c r="AS21" s="294" t="str">
        <f t="shared" si="34"/>
        <v/>
      </c>
      <c r="AT21" s="294" t="str">
        <f t="shared" si="35"/>
        <v/>
      </c>
      <c r="AU21" s="295">
        <v>8</v>
      </c>
      <c r="AX21" s="309" t="str">
        <f t="shared" si="36"/>
        <v/>
      </c>
      <c r="AY21" s="292" t="str">
        <f t="shared" si="37"/>
        <v/>
      </c>
      <c r="AZ21" s="292" t="str">
        <f t="shared" si="38"/>
        <v/>
      </c>
      <c r="BA21" s="292" t="str">
        <f t="shared" si="39"/>
        <v/>
      </c>
      <c r="BB21" s="293" t="str">
        <f t="shared" si="40"/>
        <v/>
      </c>
      <c r="BC21" s="293" t="str">
        <f t="shared" si="41"/>
        <v/>
      </c>
      <c r="BD21" s="293" t="str">
        <f t="shared" si="42"/>
        <v/>
      </c>
      <c r="BE21" s="293" t="str">
        <f t="shared" si="43"/>
        <v/>
      </c>
      <c r="BF21" s="294" t="str">
        <f t="shared" si="44"/>
        <v/>
      </c>
      <c r="BG21" s="295">
        <v>8</v>
      </c>
      <c r="BH21" s="296"/>
      <c r="BI21" s="296"/>
      <c r="BJ21" s="309" t="str">
        <f t="shared" si="45"/>
        <v/>
      </c>
      <c r="BK21" s="292" t="str">
        <f t="shared" si="46"/>
        <v/>
      </c>
      <c r="BL21" s="292" t="str">
        <f t="shared" si="47"/>
        <v/>
      </c>
      <c r="BM21" s="292" t="str">
        <f t="shared" si="48"/>
        <v/>
      </c>
      <c r="BN21" s="293" t="str">
        <f t="shared" si="49"/>
        <v/>
      </c>
      <c r="BO21" s="293" t="str">
        <f t="shared" si="50"/>
        <v/>
      </c>
      <c r="BP21" s="294" t="str">
        <f t="shared" si="51"/>
        <v/>
      </c>
      <c r="BQ21" s="294" t="str">
        <f t="shared" si="52"/>
        <v/>
      </c>
      <c r="BR21" s="294" t="str">
        <f t="shared" si="53"/>
        <v/>
      </c>
      <c r="BS21" s="295">
        <v>8</v>
      </c>
      <c r="CG21" s="254" t="str">
        <f>IFERROR(IF(AND('Classificação geral'!$H14="FEM",'Classificação geral'!$I14=1,'Classificação geral'!E14="PCT"),'Classificação geral'!$A14,""),"")</f>
        <v/>
      </c>
      <c r="CH21" s="254" t="str">
        <f>IFERROR(IF(AND('Classificação geral'!$H14="FEM",'Classificação geral'!$I14=1,'Classificação geral'!E14="PCT"),'Classificação geral'!$B14,""),"")</f>
        <v/>
      </c>
      <c r="CI21" s="300" t="str">
        <f>IF($CH21='Classificação geral'!$B14,'Classificação geral'!$C14,"")</f>
        <v/>
      </c>
      <c r="CJ21" s="300" t="str">
        <f>IF($CH21='Classificação geral'!$B14,'Classificação geral'!$D14,"")</f>
        <v/>
      </c>
      <c r="CK21" s="300" t="str">
        <f>IF($CH21='Classificação geral'!$B14,'Classificação geral'!$H14,"")</f>
        <v/>
      </c>
      <c r="CL21" s="300" t="str">
        <f>IF($CK21='Classificação geral'!$H14,'Classificação geral'!$I14,"")</f>
        <v/>
      </c>
      <c r="CM21" s="227" t="str">
        <f>IF($CL21='Classificação geral'!$I14,'Classificação geral'!$AE14,"")</f>
        <v/>
      </c>
      <c r="CN21" s="300" t="str">
        <f>IF($CL21='Classificação geral'!$I14,'Classificação geral'!$K14,"")</f>
        <v/>
      </c>
      <c r="CO21" s="300" t="str">
        <f>IF($CL21='Classificação geral'!$I14,'Classificação geral'!$L14,"")</f>
        <v/>
      </c>
      <c r="CP21" s="300" t="str">
        <f>IF($CL21='Classificação geral'!$I14,'Classificação geral'!$M14,"")</f>
        <v/>
      </c>
      <c r="CQ21" s="388" t="str">
        <f>IF($CL21='Classificação geral'!$I14,'Classificação geral'!$AF14,"")</f>
        <v/>
      </c>
      <c r="CR21" s="256" t="str">
        <f>IFERROR(RANK(CQ21,CQ:CQ,0)+ COUNTIF($CQ$12:CQ20,CQ21),"")</f>
        <v/>
      </c>
      <c r="CS21" s="244" t="str">
        <f ca="1">IFERROR(RDEM(CR21,CR:CR,0),"")</f>
        <v/>
      </c>
      <c r="CT21" s="254" t="str">
        <f>IFERROR(IF(AND('Classificação geral'!$H14="mas",'Classificação geral'!$I14=1,'Classificação geral'!$E14="pct"),'Classificação geral'!$A14,""),"")</f>
        <v/>
      </c>
      <c r="CU21" s="254" t="str">
        <f>IFERROR(IF(AND('Classificação geral'!$H14="mas",'Classificação geral'!$I14=1,'Classificação geral'!$E14="PCT"),'Classificação geral'!$B14,""),"")</f>
        <v/>
      </c>
      <c r="CV21" s="300" t="str">
        <f>IF($CU21='Classificação geral'!$B14,'Classificação geral'!$C14,"")</f>
        <v/>
      </c>
      <c r="CW21" s="300" t="str">
        <f>IF($CU21='Classificação geral'!$B14,'Classificação geral'!$D14,"")</f>
        <v/>
      </c>
      <c r="CX21" s="300" t="str">
        <f>IF($CU21='Classificação geral'!$B14,'Classificação geral'!$H14,"")</f>
        <v/>
      </c>
      <c r="CY21" s="302" t="str">
        <f>IFERROR(IF(AND($CX21="mas",'Classificação geral'!$I14=1),'Classificação geral'!I14,""),"")</f>
        <v/>
      </c>
      <c r="CZ21" s="254" t="str">
        <f>IFERROR(IF(AND($CX21="mas",'Classificação geral'!$I14=1),'Classificação geral'!AE14,""),"")</f>
        <v/>
      </c>
      <c r="DA21" s="302" t="str">
        <f>IFERROR(IF(AND($CX21="mas",'Classificação geral'!$I14=1),'Classificação geral'!K14,""),"")</f>
        <v/>
      </c>
      <c r="DB21" s="302" t="str">
        <f>IFERROR(IF(AND($CX21="mas",'Classificação geral'!$I14=1),'Classificação geral'!L14,""),"")</f>
        <v/>
      </c>
      <c r="DC21" s="302" t="str">
        <f>IFERROR(IF(AND($CX21="mas",'Classificação geral'!$I14=1),'Classificação geral'!M14,""),"")</f>
        <v/>
      </c>
      <c r="DD21" s="302" t="str">
        <f>IFERROR(IF(AND($CX21="mas",'Classificação geral'!$I14=1),'Classificação geral'!AF14,""),"")</f>
        <v/>
      </c>
      <c r="DE21" s="303" t="str">
        <f>IFERROR(RANK(DD21,DD:DD,0)+ COUNTIF($DD$12:DD20,DD21),"")</f>
        <v/>
      </c>
      <c r="DG21" s="254" t="str">
        <f>IFERROR(IF(AND('Classificação geral'!$H14="fem",'Classificação geral'!$I14=2,'Classificação geral'!$E14="pct"),'Classificação geral'!$A14,""),"")</f>
        <v/>
      </c>
      <c r="DH21" s="254" t="str">
        <f>IFERROR(IF(AND('Classificação geral'!$H14="fem",'Classificação geral'!$I14=2,'Classificação geral'!$E14="pct"),'Classificação geral'!$B14,""),"")</f>
        <v/>
      </c>
      <c r="DI21" s="255" t="str">
        <f>IF($DH21='Classificação geral'!$B14,'Classificação geral'!$C14,"")</f>
        <v/>
      </c>
      <c r="DJ21" s="255" t="str">
        <f>IF($DH21='Classificação geral'!$B14,'Classificação geral'!$D14,"")</f>
        <v/>
      </c>
      <c r="DK21" s="255" t="str">
        <f>IF($DH21='Classificação geral'!$B14,'Classificação geral'!$H14,"")</f>
        <v/>
      </c>
      <c r="DL21" s="254" t="str">
        <f>IFERROR(IF(AND($DK21="fem",'Classificação geral'!$I14=2),'Classificação geral'!I14,""),"")</f>
        <v/>
      </c>
      <c r="DM21" s="254" t="str">
        <f>IFERROR(IF(AND($DK21="fem",'Classificação geral'!$I14=2),'Classificação geral'!AE14,""),"")</f>
        <v/>
      </c>
      <c r="DN21" s="254" t="str">
        <f>IFERROR(IF(AND($DK21="fem",'Classificação geral'!$I14=2),'Classificação geral'!K14,""),"")</f>
        <v/>
      </c>
      <c r="DO21" s="254" t="str">
        <f>IFERROR(IF(AND($DK21="fem",'Classificação geral'!$I14=2),'Classificação geral'!L14,""),"")</f>
        <v/>
      </c>
      <c r="DP21" s="254" t="str">
        <f>IFERROR(IF(AND($DK21="fem",'Classificação geral'!$I14=2),'Classificação geral'!M14,""),"")</f>
        <v/>
      </c>
      <c r="DQ21" s="254" t="str">
        <f>IFERROR(IF(AND($DK21="fem",'Classificação geral'!$I14=2),'Classificação geral'!AF14,""),"")</f>
        <v/>
      </c>
      <c r="DR21" s="256" t="str">
        <f>IFERROR(RANK(DQ21,DQ:DQ,0)+ COUNTIF(DQ$12:$DQ19,DQ21),"")</f>
        <v/>
      </c>
      <c r="DT21" s="254" t="str">
        <f>IFERROR(IF(AND('Classificação geral'!$H14="mas",'Classificação geral'!$I14=2,'Classificação geral'!$E14="pct"),'Classificação geral'!$A14,""),"")</f>
        <v/>
      </c>
      <c r="DU21" s="254" t="str">
        <f>IFERROR(IF(AND('Classificação geral'!$H14="mas",'Classificação geral'!$I14=2,'Classificação geral'!$E14="pct"),'Classificação geral'!$B14,""),"")</f>
        <v/>
      </c>
      <c r="DV21" s="300" t="str">
        <f>IF($DU21='Classificação geral'!$B14,'Classificação geral'!$C14,"")</f>
        <v/>
      </c>
      <c r="DW21" s="300" t="str">
        <f>IF($DU21='Classificação geral'!$B14,'Classificação geral'!$D14,"")</f>
        <v/>
      </c>
      <c r="DX21" s="300" t="str">
        <f>IF($DU21='Classificação geral'!$B14,'Classificação geral'!$H14,"")</f>
        <v/>
      </c>
      <c r="DY21" s="302" t="str">
        <f>IFERROR(IF(AND($DX21="mas",'Classificação geral'!$I14=2),'Classificação geral'!I14,""),"")</f>
        <v/>
      </c>
      <c r="DZ21" s="254" t="str">
        <f>IFERROR(IF(AND($DX21="mas",'Classificação geral'!$I14=2),'Classificação geral'!AE14,""),"")</f>
        <v/>
      </c>
      <c r="EA21" s="302" t="str">
        <f>IFERROR(IF(AND($DX21="mas",'Classificação geral'!$I14=2),'Classificação geral'!K14,""),"")</f>
        <v/>
      </c>
      <c r="EB21" s="302" t="str">
        <f>IFERROR(IF(AND($DX21="mas",'Classificação geral'!$I14=2),'Classificação geral'!L14,""),"")</f>
        <v/>
      </c>
      <c r="EC21" s="302" t="str">
        <f>IFERROR(IF(AND($DX21="mas",'Classificação geral'!$I14=2),'Classificação geral'!M14,""),"")</f>
        <v/>
      </c>
      <c r="ED21" s="302" t="str">
        <f>IFERROR(IF(AND($DX21="mas",'Classificação geral'!$I14=2),'Classificação geral'!AF14,""),"")</f>
        <v/>
      </c>
      <c r="EE21" s="303" t="str">
        <f>IFERROR(RANK(ED21,ED:ED,0)+ COUNTIF($ED$12:ED$12,ED21),"")</f>
        <v/>
      </c>
      <c r="EG21" s="254" t="str">
        <f>IFERROR(IF(AND('Classificação geral'!$H14="fem",'Classificação geral'!$I14=3,'Classificação geral'!$E14="pct"),'Classificação geral'!$A14,""),"")</f>
        <v/>
      </c>
      <c r="EH21" s="254" t="str">
        <f>IFERROR(IF(AND('Classificação geral'!$H14="fem",'Classificação geral'!$I14=3,'Classificação geral'!$E14="pct"),'Classificação geral'!$B14,""),"")</f>
        <v/>
      </c>
      <c r="EI21" s="300" t="str">
        <f>IF($EH21='Classificação geral'!$B14,'Classificação geral'!$C14,"")</f>
        <v/>
      </c>
      <c r="EJ21" s="300" t="str">
        <f>IF($EH21='Classificação geral'!$B14,'Classificação geral'!$D14,"")</f>
        <v/>
      </c>
      <c r="EK21" s="300" t="str">
        <f>IF($EH21='Classificação geral'!$B14,'Classificação geral'!$H14,"")</f>
        <v/>
      </c>
      <c r="EL21" s="300" t="str">
        <f>IF($EK21='Classificação geral'!$H14,'Classificação geral'!$I14,"")</f>
        <v/>
      </c>
      <c r="EM21" s="255" t="str">
        <f>IF($EL21='Classificação geral'!$I14,'Classificação geral'!$AE14,"")</f>
        <v/>
      </c>
      <c r="EN21" s="300" t="str">
        <f>IF($EL21='Classificação geral'!$I14,'Classificação geral'!$K14,"")</f>
        <v/>
      </c>
      <c r="EO21" s="300" t="str">
        <f>IF($EL21='Classificação geral'!$I14,'Classificação geral'!$L14,"")</f>
        <v/>
      </c>
      <c r="EP21" s="300" t="str">
        <f>IF($EL21='Classificação geral'!$I14,'Classificação geral'!$M14,"")</f>
        <v/>
      </c>
      <c r="EQ21" s="300" t="str">
        <f>IF($EL21='Classificação geral'!$I14,'Classificação geral'!$AF14,"")</f>
        <v/>
      </c>
      <c r="ER21" s="303" t="str">
        <f>IFERROR(RANK(EQ21,EQ:EQ,0)+ COUNTIF($EQ$12:EQ19,EQ21),"")</f>
        <v/>
      </c>
      <c r="ET21" s="254" t="str">
        <f>IFERROR(IF(AND('Classificação geral'!$H14="mas",'Classificação geral'!$I14=3,'Classificação geral'!$E14="PCT"),'Classificação geral'!$A14,""),"")</f>
        <v/>
      </c>
      <c r="EU21" s="254" t="str">
        <f>IFERROR(IF(AND('Classificação geral'!$H14="mas",'Classificação geral'!$I14=3,'Classificação geral'!$E14="PCT"),'Classificação geral'!$B14,""),"")</f>
        <v/>
      </c>
      <c r="EV21" s="300" t="str">
        <f>IF($EU21='Classificação geral'!$B14,'Classificação geral'!$C14,"")</f>
        <v/>
      </c>
      <c r="EW21" s="300" t="str">
        <f>IF($EU21='Classificação geral'!$B14,'Classificação geral'!$D14,"")</f>
        <v/>
      </c>
      <c r="EX21" s="300" t="str">
        <f>IF($EU21='Classificação geral'!$B14,'Classificação geral'!$H14,"")</f>
        <v/>
      </c>
      <c r="EY21" s="302" t="str">
        <f>IFERROR(IF(AND($EX21="mas",'Classificação geral'!$I14=3),'Classificação geral'!I14,""),"")</f>
        <v/>
      </c>
      <c r="EZ21" s="254" t="str">
        <f>IFERROR(IF(AND($EX21="mas",'Classificação geral'!$I14=3),'Classificação geral'!AE14,""),"")</f>
        <v/>
      </c>
      <c r="FA21" s="302" t="str">
        <f>IFERROR(IF(AND($EX21="mas",'Classificação geral'!$I14=3),'Classificação geral'!K14,""),"")</f>
        <v/>
      </c>
      <c r="FB21" s="302" t="str">
        <f>IFERROR(IF(AND($EX21="mas",'Classificação geral'!$I14=3),'Classificação geral'!L14,""),"")</f>
        <v/>
      </c>
      <c r="FC21" s="302" t="str">
        <f>IFERROR(IF(AND($EX21="mas",'Classificação geral'!$I14=3),'Classificação geral'!M14,""),"")</f>
        <v/>
      </c>
      <c r="FD21" s="302" t="str">
        <f>IFERROR(IF(AND($EX21="mas",'Classificação geral'!$I14=3),'Classificação geral'!AF14,""),"")</f>
        <v/>
      </c>
      <c r="FE21" s="303" t="str">
        <f>IFERROR(RANK(FD21,FD:FD,0)+ COUNTIF(FD$12:$FD19,FD21),"")</f>
        <v/>
      </c>
    </row>
    <row r="22" spans="2:161" s="297" customFormat="1" ht="27.75" customHeight="1" x14ac:dyDescent="0.4">
      <c r="B22" s="309" t="str">
        <f t="shared" si="0"/>
        <v/>
      </c>
      <c r="C22" s="292" t="str">
        <f t="shared" si="1"/>
        <v/>
      </c>
      <c r="D22" s="292" t="str">
        <f t="shared" si="2"/>
        <v/>
      </c>
      <c r="E22" s="292" t="str">
        <f t="shared" si="3"/>
        <v/>
      </c>
      <c r="F22" s="293" t="str">
        <f t="shared" si="4"/>
        <v/>
      </c>
      <c r="G22" s="293" t="str">
        <f t="shared" si="5"/>
        <v/>
      </c>
      <c r="H22" s="294" t="str">
        <f t="shared" si="6"/>
        <v/>
      </c>
      <c r="I22" s="294" t="str">
        <f t="shared" si="7"/>
        <v/>
      </c>
      <c r="J22" s="294" t="str">
        <f t="shared" si="8"/>
        <v/>
      </c>
      <c r="K22" s="295">
        <v>9</v>
      </c>
      <c r="L22" s="296"/>
      <c r="M22" s="296"/>
      <c r="N22" s="309" t="str">
        <f t="shared" si="9"/>
        <v/>
      </c>
      <c r="O22" s="292" t="str">
        <f t="shared" si="10"/>
        <v/>
      </c>
      <c r="P22" s="292" t="str">
        <f t="shared" si="11"/>
        <v/>
      </c>
      <c r="Q22" s="292" t="str">
        <f t="shared" si="12"/>
        <v/>
      </c>
      <c r="R22" s="293" t="str">
        <f t="shared" si="13"/>
        <v/>
      </c>
      <c r="S22" s="293" t="str">
        <f t="shared" si="14"/>
        <v/>
      </c>
      <c r="T22" s="294" t="str">
        <f t="shared" si="15"/>
        <v/>
      </c>
      <c r="U22" s="294" t="str">
        <f t="shared" si="16"/>
        <v/>
      </c>
      <c r="V22" s="294" t="str">
        <f t="shared" si="17"/>
        <v/>
      </c>
      <c r="W22" s="295">
        <v>9</v>
      </c>
      <c r="X22" s="296"/>
      <c r="Z22" s="310" t="str">
        <f t="shared" si="18"/>
        <v/>
      </c>
      <c r="AA22" s="292" t="str">
        <f t="shared" si="19"/>
        <v/>
      </c>
      <c r="AB22" s="292" t="str">
        <f t="shared" si="20"/>
        <v/>
      </c>
      <c r="AC22" s="292" t="str">
        <f t="shared" si="21"/>
        <v/>
      </c>
      <c r="AD22" s="293" t="str">
        <f t="shared" si="22"/>
        <v/>
      </c>
      <c r="AE22" s="293" t="str">
        <f t="shared" si="23"/>
        <v/>
      </c>
      <c r="AF22" s="294" t="str">
        <f t="shared" si="24"/>
        <v/>
      </c>
      <c r="AG22" s="294" t="str">
        <f t="shared" si="25"/>
        <v/>
      </c>
      <c r="AH22" s="294" t="str">
        <f t="shared" si="26"/>
        <v/>
      </c>
      <c r="AI22" s="295">
        <v>9</v>
      </c>
      <c r="AJ22" s="296"/>
      <c r="AK22" s="296"/>
      <c r="AL22" s="310" t="str">
        <f t="shared" si="27"/>
        <v/>
      </c>
      <c r="AM22" s="292" t="str">
        <f t="shared" si="28"/>
        <v/>
      </c>
      <c r="AN22" s="292" t="str">
        <f t="shared" si="29"/>
        <v/>
      </c>
      <c r="AO22" s="292" t="str">
        <f t="shared" si="30"/>
        <v/>
      </c>
      <c r="AP22" s="293" t="str">
        <f t="shared" si="31"/>
        <v/>
      </c>
      <c r="AQ22" s="293" t="str">
        <f t="shared" si="32"/>
        <v/>
      </c>
      <c r="AR22" s="294" t="str">
        <f t="shared" si="33"/>
        <v/>
      </c>
      <c r="AS22" s="294" t="str">
        <f t="shared" si="34"/>
        <v/>
      </c>
      <c r="AT22" s="294" t="str">
        <f t="shared" si="35"/>
        <v/>
      </c>
      <c r="AU22" s="295">
        <v>9</v>
      </c>
      <c r="AX22" s="309" t="str">
        <f t="shared" si="36"/>
        <v/>
      </c>
      <c r="AY22" s="292" t="str">
        <f t="shared" si="37"/>
        <v/>
      </c>
      <c r="AZ22" s="292" t="str">
        <f t="shared" si="38"/>
        <v/>
      </c>
      <c r="BA22" s="292" t="str">
        <f t="shared" si="39"/>
        <v/>
      </c>
      <c r="BB22" s="293" t="str">
        <f t="shared" si="40"/>
        <v/>
      </c>
      <c r="BC22" s="293" t="str">
        <f t="shared" si="41"/>
        <v/>
      </c>
      <c r="BD22" s="293" t="str">
        <f t="shared" si="42"/>
        <v/>
      </c>
      <c r="BE22" s="293" t="str">
        <f t="shared" si="43"/>
        <v/>
      </c>
      <c r="BF22" s="294" t="str">
        <f t="shared" si="44"/>
        <v/>
      </c>
      <c r="BG22" s="295">
        <v>9</v>
      </c>
      <c r="BH22" s="296"/>
      <c r="BI22" s="296"/>
      <c r="BJ22" s="309" t="str">
        <f t="shared" si="45"/>
        <v/>
      </c>
      <c r="BK22" s="292" t="str">
        <f t="shared" si="46"/>
        <v/>
      </c>
      <c r="BL22" s="292" t="str">
        <f t="shared" si="47"/>
        <v/>
      </c>
      <c r="BM22" s="292" t="str">
        <f t="shared" si="48"/>
        <v/>
      </c>
      <c r="BN22" s="293" t="str">
        <f t="shared" si="49"/>
        <v/>
      </c>
      <c r="BO22" s="293" t="str">
        <f t="shared" si="50"/>
        <v/>
      </c>
      <c r="BP22" s="294" t="str">
        <f t="shared" si="51"/>
        <v/>
      </c>
      <c r="BQ22" s="294" t="str">
        <f t="shared" si="52"/>
        <v/>
      </c>
      <c r="BR22" s="294" t="str">
        <f t="shared" si="53"/>
        <v/>
      </c>
      <c r="BS22" s="295">
        <v>9</v>
      </c>
      <c r="CG22" s="254" t="str">
        <f>IFERROR(IF(AND('Classificação geral'!$H15="FEM",'Classificação geral'!$I15=1,'Classificação geral'!E15="PCT"),'Classificação geral'!$A15,""),"")</f>
        <v/>
      </c>
      <c r="CH22" s="254" t="str">
        <f>IFERROR(IF(AND('Classificação geral'!$H15="FEM",'Classificação geral'!$I15=1,'Classificação geral'!E15="PCT"),'Classificação geral'!$B15,""),"")</f>
        <v/>
      </c>
      <c r="CI22" s="300" t="str">
        <f>IF($CH22='Classificação geral'!$B15,'Classificação geral'!$C15,"")</f>
        <v/>
      </c>
      <c r="CJ22" s="300" t="str">
        <f>IF($CH22='Classificação geral'!$B15,'Classificação geral'!$D15,"")</f>
        <v/>
      </c>
      <c r="CK22" s="300" t="str">
        <f>IF($CH22='Classificação geral'!$B15,'Classificação geral'!$H15,"")</f>
        <v/>
      </c>
      <c r="CL22" s="300" t="str">
        <f>IF($CK22='Classificação geral'!$H15,'Classificação geral'!$I15,"")</f>
        <v/>
      </c>
      <c r="CM22" s="227" t="str">
        <f>IF($CL22='Classificação geral'!$I15,'Classificação geral'!$AE15,"")</f>
        <v/>
      </c>
      <c r="CN22" s="300" t="str">
        <f>IF($CL22='Classificação geral'!$I15,'Classificação geral'!$K15,"")</f>
        <v/>
      </c>
      <c r="CO22" s="300" t="str">
        <f>IF($CL22='Classificação geral'!$I15,'Classificação geral'!$L15,"")</f>
        <v/>
      </c>
      <c r="CP22" s="300" t="str">
        <f>IF($CL22='Classificação geral'!$I15,'Classificação geral'!$M15,"")</f>
        <v/>
      </c>
      <c r="CQ22" s="388" t="str">
        <f>IF($CL22='Classificação geral'!$I15,'Classificação geral'!$AF15,"")</f>
        <v/>
      </c>
      <c r="CR22" s="256" t="str">
        <f>IFERROR(RANK(CQ22,CQ:CQ,0)+ COUNTIF($CQ$12:CQ21,CQ22),"")</f>
        <v/>
      </c>
      <c r="CS22" s="244" t="str">
        <f ca="1">IFERROR(RDEM(CR22,CR:CR,0),"")</f>
        <v/>
      </c>
      <c r="CT22" s="254" t="str">
        <f>IFERROR(IF(AND('Classificação geral'!$H15="mas",'Classificação geral'!$I15=1,'Classificação geral'!$E15="pct"),'Classificação geral'!$A15,""),"")</f>
        <v/>
      </c>
      <c r="CU22" s="254" t="str">
        <f>IFERROR(IF(AND('Classificação geral'!$H15="mas",'Classificação geral'!$I15=1,'Classificação geral'!$E15="PCT"),'Classificação geral'!$B15,""),"")</f>
        <v/>
      </c>
      <c r="CV22" s="300" t="str">
        <f>IF($CU22='Classificação geral'!$B15,'Classificação geral'!$C15,"")</f>
        <v/>
      </c>
      <c r="CW22" s="300" t="str">
        <f>IF($CU22='Classificação geral'!$B15,'Classificação geral'!$D15,"")</f>
        <v/>
      </c>
      <c r="CX22" s="300" t="str">
        <f>IF($CU22='Classificação geral'!$B15,'Classificação geral'!$H15,"")</f>
        <v/>
      </c>
      <c r="CY22" s="302" t="str">
        <f>IFERROR(IF(AND($CX22="mas",'Classificação geral'!$I15=1),'Classificação geral'!I15,""),"")</f>
        <v/>
      </c>
      <c r="CZ22" s="254" t="str">
        <f>IFERROR(IF(AND($CX22="mas",'Classificação geral'!$I15=1),'Classificação geral'!AE15,""),"")</f>
        <v/>
      </c>
      <c r="DA22" s="302" t="str">
        <f>IFERROR(IF(AND($CX22="mas",'Classificação geral'!$I15=1),'Classificação geral'!K15,""),"")</f>
        <v/>
      </c>
      <c r="DB22" s="302" t="str">
        <f>IFERROR(IF(AND($CX22="mas",'Classificação geral'!$I15=1),'Classificação geral'!L15,""),"")</f>
        <v/>
      </c>
      <c r="DC22" s="302" t="str">
        <f>IFERROR(IF(AND($CX22="mas",'Classificação geral'!$I15=1),'Classificação geral'!M15,""),"")</f>
        <v/>
      </c>
      <c r="DD22" s="302" t="str">
        <f>IFERROR(IF(AND($CX22="mas",'Classificação geral'!$I15=1),'Classificação geral'!AF15,""),"")</f>
        <v/>
      </c>
      <c r="DE22" s="303" t="str">
        <f>IFERROR(RANK(DD22,DD:DD,0)+ COUNTIF($DD$12:DD21,DD22),"")</f>
        <v/>
      </c>
      <c r="DG22" s="254" t="str">
        <f>IFERROR(IF(AND('Classificação geral'!$H15="fem",'Classificação geral'!$I15=2,'Classificação geral'!$E15="pct"),'Classificação geral'!$A15,""),"")</f>
        <v/>
      </c>
      <c r="DH22" s="254" t="str">
        <f>IFERROR(IF(AND('Classificação geral'!$H15="fem",'Classificação geral'!$I15=2,'Classificação geral'!$E15="pct"),'Classificação geral'!$B15,""),"")</f>
        <v/>
      </c>
      <c r="DI22" s="255" t="str">
        <f>IF($DH22='Classificação geral'!$B15,'Classificação geral'!$C15,"")</f>
        <v/>
      </c>
      <c r="DJ22" s="255" t="str">
        <f>IF($DH22='Classificação geral'!$B15,'Classificação geral'!$D15,"")</f>
        <v/>
      </c>
      <c r="DK22" s="255" t="str">
        <f>IF($DH22='Classificação geral'!$B15,'Classificação geral'!$H15,"")</f>
        <v/>
      </c>
      <c r="DL22" s="254" t="str">
        <f>IFERROR(IF(AND($DK22="fem",'Classificação geral'!$I15=2),'Classificação geral'!I15,""),"")</f>
        <v/>
      </c>
      <c r="DM22" s="254" t="str">
        <f>IFERROR(IF(AND($DK22="fem",'Classificação geral'!$I15=2),'Classificação geral'!AE15,""),"")</f>
        <v/>
      </c>
      <c r="DN22" s="254" t="str">
        <f>IFERROR(IF(AND($DK22="fem",'Classificação geral'!$I15=2),'Classificação geral'!K15,""),"")</f>
        <v/>
      </c>
      <c r="DO22" s="254" t="str">
        <f>IFERROR(IF(AND($DK22="fem",'Classificação geral'!$I15=2),'Classificação geral'!L15,""),"")</f>
        <v/>
      </c>
      <c r="DP22" s="254" t="str">
        <f>IFERROR(IF(AND($DK22="fem",'Classificação geral'!$I15=2),'Classificação geral'!M15,""),"")</f>
        <v/>
      </c>
      <c r="DQ22" s="254" t="str">
        <f>IFERROR(IF(AND($DK22="fem",'Classificação geral'!$I15=2),'Classificação geral'!AF15,""),"")</f>
        <v/>
      </c>
      <c r="DR22" s="256" t="str">
        <f>IFERROR(RANK(DQ22,DQ:DQ,0)+ COUNTIF(DQ$12:$DQ20,DQ22),"")</f>
        <v/>
      </c>
      <c r="DT22" s="254" t="str">
        <f>IFERROR(IF(AND('Classificação geral'!$H15="mas",'Classificação geral'!$I15=2,'Classificação geral'!$E15="pct"),'Classificação geral'!$A15,""),"")</f>
        <v/>
      </c>
      <c r="DU22" s="254" t="str">
        <f>IFERROR(IF(AND('Classificação geral'!$H15="mas",'Classificação geral'!$I15=2,'Classificação geral'!$E15="pct"),'Classificação geral'!$B15,""),"")</f>
        <v/>
      </c>
      <c r="DV22" s="300" t="str">
        <f>IF($DU22='Classificação geral'!$B15,'Classificação geral'!$C15,"")</f>
        <v/>
      </c>
      <c r="DW22" s="300" t="str">
        <f>IF($DU22='Classificação geral'!$B15,'Classificação geral'!$D15,"")</f>
        <v/>
      </c>
      <c r="DX22" s="300" t="str">
        <f>IF($DU22='Classificação geral'!$B15,'Classificação geral'!$H15,"")</f>
        <v/>
      </c>
      <c r="DY22" s="302" t="str">
        <f>IFERROR(IF(AND($DX22="mas",'Classificação geral'!$I15=2),'Classificação geral'!I15,""),"")</f>
        <v/>
      </c>
      <c r="DZ22" s="254" t="str">
        <f>IFERROR(IF(AND($DX22="mas",'Classificação geral'!$I15=2),'Classificação geral'!AE15,""),"")</f>
        <v/>
      </c>
      <c r="EA22" s="302" t="str">
        <f>IFERROR(IF(AND($DX22="mas",'Classificação geral'!$I15=2),'Classificação geral'!K15,""),"")</f>
        <v/>
      </c>
      <c r="EB22" s="302" t="str">
        <f>IFERROR(IF(AND($DX22="mas",'Classificação geral'!$I15=2),'Classificação geral'!L15,""),"")</f>
        <v/>
      </c>
      <c r="EC22" s="302" t="str">
        <f>IFERROR(IF(AND($DX22="mas",'Classificação geral'!$I15=2),'Classificação geral'!M15,""),"")</f>
        <v/>
      </c>
      <c r="ED22" s="302" t="str">
        <f>IFERROR(IF(AND($DX22="mas",'Classificação geral'!$I15=2),'Classificação geral'!AF15,""),"")</f>
        <v/>
      </c>
      <c r="EE22" s="303" t="str">
        <f>IFERROR(RANK(ED22,ED:ED,0)+ COUNTIF($ED$12:ED$12,ED22),"")</f>
        <v/>
      </c>
      <c r="EG22" s="254" t="str">
        <f>IFERROR(IF(AND('Classificação geral'!$H15="fem",'Classificação geral'!$I15=3,'Classificação geral'!$E15="pct"),'Classificação geral'!$A15,""),"")</f>
        <v/>
      </c>
      <c r="EH22" s="254" t="str">
        <f>IFERROR(IF(AND('Classificação geral'!$H15="fem",'Classificação geral'!$I15=3,'Classificação geral'!$E15="pct"),'Classificação geral'!$B15,""),"")</f>
        <v/>
      </c>
      <c r="EI22" s="300" t="str">
        <f>IF($EH22='Classificação geral'!$B15,'Classificação geral'!$C15,"")</f>
        <v/>
      </c>
      <c r="EJ22" s="300" t="str">
        <f>IF($EH22='Classificação geral'!$B15,'Classificação geral'!$D15,"")</f>
        <v/>
      </c>
      <c r="EK22" s="300" t="str">
        <f>IF($EH22='Classificação geral'!$B15,'Classificação geral'!$H15,"")</f>
        <v/>
      </c>
      <c r="EL22" s="300" t="str">
        <f>IF($EK22='Classificação geral'!$H15,'Classificação geral'!$I15,"")</f>
        <v/>
      </c>
      <c r="EM22" s="255" t="str">
        <f>IF($EL22='Classificação geral'!$I15,'Classificação geral'!$AE15,"")</f>
        <v/>
      </c>
      <c r="EN22" s="300" t="str">
        <f>IF($EL22='Classificação geral'!$I15,'Classificação geral'!$K15,"")</f>
        <v/>
      </c>
      <c r="EO22" s="300" t="str">
        <f>IF($EL22='Classificação geral'!$I15,'Classificação geral'!$L15,"")</f>
        <v/>
      </c>
      <c r="EP22" s="300" t="str">
        <f>IF($EL22='Classificação geral'!$I15,'Classificação geral'!$M15,"")</f>
        <v/>
      </c>
      <c r="EQ22" s="300" t="str">
        <f>IF($EL22='Classificação geral'!$I15,'Classificação geral'!$AF15,"")</f>
        <v/>
      </c>
      <c r="ER22" s="303" t="str">
        <f>IFERROR(RANK(EQ22,EQ:EQ,0)+ COUNTIF($EQ$12:EQ20,EQ22),"")</f>
        <v/>
      </c>
      <c r="ET22" s="254" t="str">
        <f>IFERROR(IF(AND('Classificação geral'!$H15="mas",'Classificação geral'!$I15=3,'Classificação geral'!$E15="PCT"),'Classificação geral'!$A15,""),"")</f>
        <v/>
      </c>
      <c r="EU22" s="254" t="str">
        <f>IFERROR(IF(AND('Classificação geral'!$H15="mas",'Classificação geral'!$I15=3,'Classificação geral'!$E15="PCT"),'Classificação geral'!$B15,""),"")</f>
        <v/>
      </c>
      <c r="EV22" s="300" t="str">
        <f>IF($EU22='Classificação geral'!$B15,'Classificação geral'!$C15,"")</f>
        <v/>
      </c>
      <c r="EW22" s="300" t="str">
        <f>IF($EU22='Classificação geral'!$B15,'Classificação geral'!$D15,"")</f>
        <v/>
      </c>
      <c r="EX22" s="300" t="str">
        <f>IF($EU22='Classificação geral'!$B15,'Classificação geral'!$H15,"")</f>
        <v/>
      </c>
      <c r="EY22" s="302" t="str">
        <f>IFERROR(IF(AND($EX22="mas",'Classificação geral'!$I15=3),'Classificação geral'!I15,""),"")</f>
        <v/>
      </c>
      <c r="EZ22" s="254" t="str">
        <f>IFERROR(IF(AND($EX22="mas",'Classificação geral'!$I15=3),'Classificação geral'!AE15,""),"")</f>
        <v/>
      </c>
      <c r="FA22" s="302" t="str">
        <f>IFERROR(IF(AND($EX22="mas",'Classificação geral'!$I15=3),'Classificação geral'!K15,""),"")</f>
        <v/>
      </c>
      <c r="FB22" s="302" t="str">
        <f>IFERROR(IF(AND($EX22="mas",'Classificação geral'!$I15=3),'Classificação geral'!L15,""),"")</f>
        <v/>
      </c>
      <c r="FC22" s="302" t="str">
        <f>IFERROR(IF(AND($EX22="mas",'Classificação geral'!$I15=3),'Classificação geral'!M15,""),"")</f>
        <v/>
      </c>
      <c r="FD22" s="302" t="str">
        <f>IFERROR(IF(AND($EX22="mas",'Classificação geral'!$I15=3),'Classificação geral'!AF15,""),"")</f>
        <v/>
      </c>
      <c r="FE22" s="303" t="str">
        <f>IFERROR(RANK(FD22,FD:FD,0)+ COUNTIF(FD$12:$FD20,FD22),"")</f>
        <v/>
      </c>
    </row>
    <row r="23" spans="2:161" s="297" customFormat="1" ht="27.75" customHeight="1" x14ac:dyDescent="0.4">
      <c r="B23" s="309" t="str">
        <f t="shared" si="0"/>
        <v/>
      </c>
      <c r="C23" s="292" t="str">
        <f t="shared" si="1"/>
        <v/>
      </c>
      <c r="D23" s="292" t="str">
        <f t="shared" si="2"/>
        <v/>
      </c>
      <c r="E23" s="292" t="str">
        <f t="shared" si="3"/>
        <v/>
      </c>
      <c r="F23" s="293" t="str">
        <f t="shared" si="4"/>
        <v/>
      </c>
      <c r="G23" s="293" t="str">
        <f t="shared" si="5"/>
        <v/>
      </c>
      <c r="H23" s="294" t="str">
        <f t="shared" si="6"/>
        <v/>
      </c>
      <c r="I23" s="294" t="str">
        <f t="shared" si="7"/>
        <v/>
      </c>
      <c r="J23" s="294" t="str">
        <f t="shared" si="8"/>
        <v/>
      </c>
      <c r="K23" s="295">
        <v>10</v>
      </c>
      <c r="L23" s="296"/>
      <c r="M23" s="296"/>
      <c r="N23" s="309" t="str">
        <f t="shared" si="9"/>
        <v/>
      </c>
      <c r="O23" s="292" t="str">
        <f t="shared" si="10"/>
        <v/>
      </c>
      <c r="P23" s="292" t="str">
        <f t="shared" si="11"/>
        <v/>
      </c>
      <c r="Q23" s="292" t="str">
        <f t="shared" si="12"/>
        <v/>
      </c>
      <c r="R23" s="293" t="str">
        <f t="shared" si="13"/>
        <v/>
      </c>
      <c r="S23" s="293" t="str">
        <f t="shared" si="14"/>
        <v/>
      </c>
      <c r="T23" s="294" t="str">
        <f t="shared" si="15"/>
        <v/>
      </c>
      <c r="U23" s="294" t="str">
        <f t="shared" si="16"/>
        <v/>
      </c>
      <c r="V23" s="294" t="str">
        <f t="shared" si="17"/>
        <v/>
      </c>
      <c r="W23" s="295">
        <v>10</v>
      </c>
      <c r="X23" s="296"/>
      <c r="Z23" s="310" t="str">
        <f t="shared" si="18"/>
        <v/>
      </c>
      <c r="AA23" s="292" t="str">
        <f t="shared" si="19"/>
        <v/>
      </c>
      <c r="AB23" s="292" t="str">
        <f t="shared" si="20"/>
        <v/>
      </c>
      <c r="AC23" s="292" t="str">
        <f t="shared" si="21"/>
        <v/>
      </c>
      <c r="AD23" s="293" t="str">
        <f t="shared" si="22"/>
        <v/>
      </c>
      <c r="AE23" s="293" t="str">
        <f t="shared" si="23"/>
        <v/>
      </c>
      <c r="AF23" s="294" t="str">
        <f t="shared" si="24"/>
        <v/>
      </c>
      <c r="AG23" s="294" t="str">
        <f t="shared" si="25"/>
        <v/>
      </c>
      <c r="AH23" s="294" t="str">
        <f t="shared" si="26"/>
        <v/>
      </c>
      <c r="AI23" s="295">
        <v>10</v>
      </c>
      <c r="AJ23" s="296"/>
      <c r="AK23" s="296"/>
      <c r="AL23" s="310" t="str">
        <f t="shared" si="27"/>
        <v/>
      </c>
      <c r="AM23" s="292" t="str">
        <f t="shared" si="28"/>
        <v/>
      </c>
      <c r="AN23" s="292" t="str">
        <f t="shared" si="29"/>
        <v/>
      </c>
      <c r="AO23" s="292" t="str">
        <f t="shared" si="30"/>
        <v/>
      </c>
      <c r="AP23" s="293" t="str">
        <f t="shared" si="31"/>
        <v/>
      </c>
      <c r="AQ23" s="293" t="str">
        <f t="shared" si="32"/>
        <v/>
      </c>
      <c r="AR23" s="294" t="str">
        <f t="shared" si="33"/>
        <v/>
      </c>
      <c r="AS23" s="294" t="str">
        <f t="shared" si="34"/>
        <v/>
      </c>
      <c r="AT23" s="294" t="str">
        <f t="shared" si="35"/>
        <v/>
      </c>
      <c r="AU23" s="295">
        <v>10</v>
      </c>
      <c r="AX23" s="309" t="str">
        <f t="shared" si="36"/>
        <v/>
      </c>
      <c r="AY23" s="292" t="str">
        <f t="shared" si="37"/>
        <v/>
      </c>
      <c r="AZ23" s="292" t="str">
        <f t="shared" si="38"/>
        <v/>
      </c>
      <c r="BA23" s="292" t="str">
        <f t="shared" si="39"/>
        <v/>
      </c>
      <c r="BB23" s="293" t="str">
        <f t="shared" si="40"/>
        <v/>
      </c>
      <c r="BC23" s="293" t="str">
        <f t="shared" si="41"/>
        <v/>
      </c>
      <c r="BD23" s="293" t="str">
        <f t="shared" si="42"/>
        <v/>
      </c>
      <c r="BE23" s="293" t="str">
        <f t="shared" si="43"/>
        <v/>
      </c>
      <c r="BF23" s="294" t="str">
        <f t="shared" si="44"/>
        <v/>
      </c>
      <c r="BG23" s="295">
        <v>10</v>
      </c>
      <c r="BH23" s="296"/>
      <c r="BI23" s="296"/>
      <c r="BJ23" s="309" t="str">
        <f t="shared" si="45"/>
        <v/>
      </c>
      <c r="BK23" s="292" t="str">
        <f t="shared" si="46"/>
        <v/>
      </c>
      <c r="BL23" s="292" t="str">
        <f t="shared" si="47"/>
        <v/>
      </c>
      <c r="BM23" s="292" t="str">
        <f t="shared" si="48"/>
        <v/>
      </c>
      <c r="BN23" s="293" t="str">
        <f t="shared" si="49"/>
        <v/>
      </c>
      <c r="BO23" s="293" t="str">
        <f t="shared" si="50"/>
        <v/>
      </c>
      <c r="BP23" s="294" t="str">
        <f t="shared" si="51"/>
        <v/>
      </c>
      <c r="BQ23" s="294" t="str">
        <f t="shared" si="52"/>
        <v/>
      </c>
      <c r="BR23" s="294" t="str">
        <f t="shared" si="53"/>
        <v/>
      </c>
      <c r="BS23" s="295">
        <v>10</v>
      </c>
      <c r="CG23" s="254" t="str">
        <f>IFERROR(IF(AND('Classificação geral'!$H16="FEM",'Classificação geral'!$I16=1,'Classificação geral'!E16="PCT"),'Classificação geral'!$A16,""),"")</f>
        <v/>
      </c>
      <c r="CH23" s="254" t="str">
        <f>IFERROR(IF(AND('Classificação geral'!$H16="FEM",'Classificação geral'!$I16=1,'Classificação geral'!E16="PCT"),'Classificação geral'!$B16,""),"")</f>
        <v/>
      </c>
      <c r="CI23" s="300" t="str">
        <f>IF($CH23='Classificação geral'!$B16,'Classificação geral'!$C16,"")</f>
        <v/>
      </c>
      <c r="CJ23" s="300" t="str">
        <f>IF($CH23='Classificação geral'!$B16,'Classificação geral'!$D16,"")</f>
        <v/>
      </c>
      <c r="CK23" s="300" t="str">
        <f>IF($CH23='Classificação geral'!$B16,'Classificação geral'!$H16,"")</f>
        <v/>
      </c>
      <c r="CL23" s="300" t="str">
        <f>IF($CK23='Classificação geral'!$H16,'Classificação geral'!$I16,"")</f>
        <v/>
      </c>
      <c r="CM23" s="227" t="str">
        <f>IF($CL23='Classificação geral'!$I16,'Classificação geral'!$AE16,"")</f>
        <v/>
      </c>
      <c r="CN23" s="300" t="str">
        <f>IF($CL23='Classificação geral'!$I16,'Classificação geral'!$K16,"")</f>
        <v/>
      </c>
      <c r="CO23" s="300" t="str">
        <f>IF($CL23='Classificação geral'!$I16,'Classificação geral'!$L16,"")</f>
        <v/>
      </c>
      <c r="CP23" s="300" t="str">
        <f>IF($CL23='Classificação geral'!$I16,'Classificação geral'!$M16,"")</f>
        <v/>
      </c>
      <c r="CQ23" s="388" t="str">
        <f>IF($CL23='Classificação geral'!$I16,'Classificação geral'!$AF16,"")</f>
        <v/>
      </c>
      <c r="CR23" s="256" t="str">
        <f>IFERROR(RANK(CQ23,CQ:CQ,0)+ COUNTIF($CQ$12:CQ22,CQ23),"")</f>
        <v/>
      </c>
      <c r="CS23" s="244" t="str">
        <f ca="1">IFERROR(RDEM(CR23,CR:CR,0),"")</f>
        <v/>
      </c>
      <c r="CT23" s="254" t="str">
        <f>IFERROR(IF(AND('Classificação geral'!$H16="mas",'Classificação geral'!$I16=1,'Classificação geral'!$E16="pct"),'Classificação geral'!$A16,""),"")</f>
        <v/>
      </c>
      <c r="CU23" s="254" t="str">
        <f>IFERROR(IF(AND('Classificação geral'!$H16="mas",'Classificação geral'!$I16=1,'Classificação geral'!$E16="PCT"),'Classificação geral'!$B16,""),"")</f>
        <v/>
      </c>
      <c r="CV23" s="300" t="str">
        <f>IF($CU23='Classificação geral'!$B16,'Classificação geral'!$C16,"")</f>
        <v/>
      </c>
      <c r="CW23" s="300" t="str">
        <f>IF($CU23='Classificação geral'!$B16,'Classificação geral'!$D16,"")</f>
        <v/>
      </c>
      <c r="CX23" s="300" t="str">
        <f>IF($CU23='Classificação geral'!$B16,'Classificação geral'!$H16,"")</f>
        <v/>
      </c>
      <c r="CY23" s="302" t="str">
        <f>IFERROR(IF(AND($CX23="mas",'Classificação geral'!$I16=1),'Classificação geral'!I16,""),"")</f>
        <v/>
      </c>
      <c r="CZ23" s="254" t="str">
        <f>IFERROR(IF(AND($CX23="mas",'Classificação geral'!$I16=1),'Classificação geral'!AE16,""),"")</f>
        <v/>
      </c>
      <c r="DA23" s="302" t="str">
        <f>IFERROR(IF(AND($CX23="mas",'Classificação geral'!$I16=1),'Classificação geral'!K16,""),"")</f>
        <v/>
      </c>
      <c r="DB23" s="302" t="str">
        <f>IFERROR(IF(AND($CX23="mas",'Classificação geral'!$I16=1),'Classificação geral'!L16,""),"")</f>
        <v/>
      </c>
      <c r="DC23" s="302" t="str">
        <f>IFERROR(IF(AND($CX23="mas",'Classificação geral'!$I16=1),'Classificação geral'!M16,""),"")</f>
        <v/>
      </c>
      <c r="DD23" s="302" t="str">
        <f>IFERROR(IF(AND($CX23="mas",'Classificação geral'!$I16=1),'Classificação geral'!AF16,""),"")</f>
        <v/>
      </c>
      <c r="DE23" s="303" t="str">
        <f>IFERROR(RANK(DD23,DD:DD,0)+ COUNTIF($DD$12:DD22,DD23),"")</f>
        <v/>
      </c>
      <c r="DG23" s="254" t="str">
        <f>IFERROR(IF(AND('Classificação geral'!$H16="fem",'Classificação geral'!$I16=2,'Classificação geral'!$E16="pct"),'Classificação geral'!$A16,""),"")</f>
        <v/>
      </c>
      <c r="DH23" s="254" t="str">
        <f>IFERROR(IF(AND('Classificação geral'!$H16="fem",'Classificação geral'!$I16=2,'Classificação geral'!$E16="pct"),'Classificação geral'!$B16,""),"")</f>
        <v/>
      </c>
      <c r="DI23" s="255" t="str">
        <f>IF($DH23='Classificação geral'!$B16,'Classificação geral'!$C16,"")</f>
        <v/>
      </c>
      <c r="DJ23" s="255" t="str">
        <f>IF($DH23='Classificação geral'!$B16,'Classificação geral'!$D16,"")</f>
        <v/>
      </c>
      <c r="DK23" s="255" t="str">
        <f>IF($DH23='Classificação geral'!$B16,'Classificação geral'!$H16,"")</f>
        <v/>
      </c>
      <c r="DL23" s="254" t="str">
        <f>IFERROR(IF(AND($DK23="fem",'Classificação geral'!$I16=2),'Classificação geral'!I16,""),"")</f>
        <v/>
      </c>
      <c r="DM23" s="254" t="str">
        <f>IFERROR(IF(AND($DK23="fem",'Classificação geral'!$I16=2),'Classificação geral'!AE16,""),"")</f>
        <v/>
      </c>
      <c r="DN23" s="254" t="str">
        <f>IFERROR(IF(AND($DK23="fem",'Classificação geral'!$I16=2),'Classificação geral'!K16,""),"")</f>
        <v/>
      </c>
      <c r="DO23" s="254" t="str">
        <f>IFERROR(IF(AND($DK23="fem",'Classificação geral'!$I16=2),'Classificação geral'!L16,""),"")</f>
        <v/>
      </c>
      <c r="DP23" s="254" t="str">
        <f>IFERROR(IF(AND($DK23="fem",'Classificação geral'!$I16=2),'Classificação geral'!M16,""),"")</f>
        <v/>
      </c>
      <c r="DQ23" s="254" t="str">
        <f>IFERROR(IF(AND($DK23="fem",'Classificação geral'!$I16=2),'Classificação geral'!AF16,""),"")</f>
        <v/>
      </c>
      <c r="DR23" s="256" t="str">
        <f>IFERROR(RANK(DQ23,DQ:DQ,0)+ COUNTIF(DQ$12:$DQ21,DQ23),"")</f>
        <v/>
      </c>
      <c r="DT23" s="254" t="str">
        <f>IFERROR(IF(AND('Classificação geral'!$H16="mas",'Classificação geral'!$I16=2,'Classificação geral'!$E16="pct"),'Classificação geral'!$A16,""),"")</f>
        <v/>
      </c>
      <c r="DU23" s="254" t="str">
        <f>IFERROR(IF(AND('Classificação geral'!$H16="mas",'Classificação geral'!$I16=2,'Classificação geral'!$E16="pct"),'Classificação geral'!$B16,""),"")</f>
        <v/>
      </c>
      <c r="DV23" s="300" t="str">
        <f>IF($DU23='Classificação geral'!$B16,'Classificação geral'!$C16,"")</f>
        <v/>
      </c>
      <c r="DW23" s="300" t="str">
        <f>IF($DU23='Classificação geral'!$B16,'Classificação geral'!$D16,"")</f>
        <v/>
      </c>
      <c r="DX23" s="300" t="str">
        <f>IF($DU23='Classificação geral'!$B16,'Classificação geral'!$H16,"")</f>
        <v/>
      </c>
      <c r="DY23" s="302" t="str">
        <f>IFERROR(IF(AND($DX23="mas",'Classificação geral'!$I16=2),'Classificação geral'!I16,""),"")</f>
        <v/>
      </c>
      <c r="DZ23" s="254" t="str">
        <f>IFERROR(IF(AND($DX23="mas",'Classificação geral'!$I16=2),'Classificação geral'!AE16,""),"")</f>
        <v/>
      </c>
      <c r="EA23" s="302" t="str">
        <f>IFERROR(IF(AND($DX23="mas",'Classificação geral'!$I16=2),'Classificação geral'!K16,""),"")</f>
        <v/>
      </c>
      <c r="EB23" s="302" t="str">
        <f>IFERROR(IF(AND($DX23="mas",'Classificação geral'!$I16=2),'Classificação geral'!L16,""),"")</f>
        <v/>
      </c>
      <c r="EC23" s="302" t="str">
        <f>IFERROR(IF(AND($DX23="mas",'Classificação geral'!$I16=2),'Classificação geral'!M16,""),"")</f>
        <v/>
      </c>
      <c r="ED23" s="302" t="str">
        <f>IFERROR(IF(AND($DX23="mas",'Classificação geral'!$I16=2),'Classificação geral'!AF16,""),"")</f>
        <v/>
      </c>
      <c r="EE23" s="303" t="str">
        <f>IFERROR(RANK(ED23,ED:ED,0)+ COUNTIF($ED$12:ED$12,ED23),"")</f>
        <v/>
      </c>
      <c r="EG23" s="254" t="str">
        <f>IFERROR(IF(AND('Classificação geral'!$H16="fem",'Classificação geral'!$I16=3,'Classificação geral'!$E16="pct"),'Classificação geral'!$A16,""),"")</f>
        <v/>
      </c>
      <c r="EH23" s="254" t="str">
        <f>IFERROR(IF(AND('Classificação geral'!$H16="fem",'Classificação geral'!$I16=3,'Classificação geral'!$E16="pct"),'Classificação geral'!$B16,""),"")</f>
        <v/>
      </c>
      <c r="EI23" s="300" t="str">
        <f>IF($EH23='Classificação geral'!$B16,'Classificação geral'!$C16,"")</f>
        <v/>
      </c>
      <c r="EJ23" s="300" t="str">
        <f>IF($EH23='Classificação geral'!$B16,'Classificação geral'!$D16,"")</f>
        <v/>
      </c>
      <c r="EK23" s="300" t="str">
        <f>IF($EH23='Classificação geral'!$B16,'Classificação geral'!$H16,"")</f>
        <v/>
      </c>
      <c r="EL23" s="300" t="str">
        <f>IF($EK23='Classificação geral'!$H16,'Classificação geral'!$I16,"")</f>
        <v/>
      </c>
      <c r="EM23" s="255" t="str">
        <f>IF($EL23='Classificação geral'!$I16,'Classificação geral'!$AE16,"")</f>
        <v/>
      </c>
      <c r="EN23" s="300" t="str">
        <f>IF($EL23='Classificação geral'!$I16,'Classificação geral'!$K16,"")</f>
        <v/>
      </c>
      <c r="EO23" s="300" t="str">
        <f>IF($EL23='Classificação geral'!$I16,'Classificação geral'!$L16,"")</f>
        <v/>
      </c>
      <c r="EP23" s="300" t="str">
        <f>IF($EL23='Classificação geral'!$I16,'Classificação geral'!$M16,"")</f>
        <v/>
      </c>
      <c r="EQ23" s="300" t="str">
        <f>IF($EL23='Classificação geral'!$I16,'Classificação geral'!$AF16,"")</f>
        <v/>
      </c>
      <c r="ER23" s="303" t="str">
        <f>IFERROR(RANK(EQ23,EQ:EQ,0)+ COUNTIF($EQ$12:EQ21,EQ23),"")</f>
        <v/>
      </c>
      <c r="ET23" s="254" t="str">
        <f>IFERROR(IF(AND('Classificação geral'!$H16="mas",'Classificação geral'!$I16=3,'Classificação geral'!$E16="PCT"),'Classificação geral'!$A16,""),"")</f>
        <v/>
      </c>
      <c r="EU23" s="254" t="str">
        <f>IFERROR(IF(AND('Classificação geral'!$H16="mas",'Classificação geral'!$I16=3,'Classificação geral'!$E16="PCT"),'Classificação geral'!$B16,""),"")</f>
        <v/>
      </c>
      <c r="EV23" s="300" t="str">
        <f>IF($EU23='Classificação geral'!$B16,'Classificação geral'!$C16,"")</f>
        <v/>
      </c>
      <c r="EW23" s="300" t="str">
        <f>IF($EU23='Classificação geral'!$B16,'Classificação geral'!$D16,"")</f>
        <v/>
      </c>
      <c r="EX23" s="300" t="str">
        <f>IF($EU23='Classificação geral'!$B16,'Classificação geral'!$H16,"")</f>
        <v/>
      </c>
      <c r="EY23" s="302" t="str">
        <f>IFERROR(IF(AND($EX23="mas",'Classificação geral'!$I16=3),'Classificação geral'!I16,""),"")</f>
        <v/>
      </c>
      <c r="EZ23" s="254" t="str">
        <f>IFERROR(IF(AND($EX23="mas",'Classificação geral'!$I16=3),'Classificação geral'!AE16,""),"")</f>
        <v/>
      </c>
      <c r="FA23" s="302" t="str">
        <f>IFERROR(IF(AND($EX23="mas",'Classificação geral'!$I16=3),'Classificação geral'!K16,""),"")</f>
        <v/>
      </c>
      <c r="FB23" s="302" t="str">
        <f>IFERROR(IF(AND($EX23="mas",'Classificação geral'!$I16=3),'Classificação geral'!L16,""),"")</f>
        <v/>
      </c>
      <c r="FC23" s="302" t="str">
        <f>IFERROR(IF(AND($EX23="mas",'Classificação geral'!$I16=3),'Classificação geral'!M16,""),"")</f>
        <v/>
      </c>
      <c r="FD23" s="302" t="str">
        <f>IFERROR(IF(AND($EX23="mas",'Classificação geral'!$I16=3),'Classificação geral'!AF16,""),"")</f>
        <v/>
      </c>
      <c r="FE23" s="303" t="str">
        <f>IFERROR(RANK(FD23,FD:FD,0)+ COUNTIF(FD$12:$FD21,FD23),"")</f>
        <v/>
      </c>
    </row>
    <row r="24" spans="2:161" s="297" customFormat="1" ht="27.75" customHeight="1" x14ac:dyDescent="0.4">
      <c r="B24" s="309" t="str">
        <f t="shared" si="0"/>
        <v/>
      </c>
      <c r="C24" s="292" t="str">
        <f t="shared" si="1"/>
        <v/>
      </c>
      <c r="D24" s="292" t="str">
        <f t="shared" si="2"/>
        <v/>
      </c>
      <c r="E24" s="292" t="str">
        <f t="shared" si="3"/>
        <v/>
      </c>
      <c r="F24" s="293" t="str">
        <f t="shared" si="4"/>
        <v/>
      </c>
      <c r="G24" s="293" t="str">
        <f t="shared" si="5"/>
        <v/>
      </c>
      <c r="H24" s="294" t="str">
        <f t="shared" si="6"/>
        <v/>
      </c>
      <c r="I24" s="294" t="str">
        <f t="shared" si="7"/>
        <v/>
      </c>
      <c r="J24" s="294" t="str">
        <f t="shared" si="8"/>
        <v/>
      </c>
      <c r="K24" s="295">
        <v>11</v>
      </c>
      <c r="L24" s="296"/>
      <c r="M24" s="296"/>
      <c r="N24" s="309" t="str">
        <f t="shared" si="9"/>
        <v/>
      </c>
      <c r="O24" s="292" t="str">
        <f t="shared" si="10"/>
        <v/>
      </c>
      <c r="P24" s="292" t="str">
        <f t="shared" si="11"/>
        <v/>
      </c>
      <c r="Q24" s="292" t="str">
        <f t="shared" si="12"/>
        <v/>
      </c>
      <c r="R24" s="293" t="str">
        <f t="shared" si="13"/>
        <v/>
      </c>
      <c r="S24" s="293" t="str">
        <f t="shared" si="14"/>
        <v/>
      </c>
      <c r="T24" s="294" t="str">
        <f t="shared" si="15"/>
        <v/>
      </c>
      <c r="U24" s="294" t="str">
        <f t="shared" si="16"/>
        <v/>
      </c>
      <c r="V24" s="294" t="str">
        <f t="shared" si="17"/>
        <v/>
      </c>
      <c r="W24" s="295">
        <v>11</v>
      </c>
      <c r="X24" s="296"/>
      <c r="Z24" s="310" t="str">
        <f t="shared" si="18"/>
        <v/>
      </c>
      <c r="AA24" s="292" t="str">
        <f t="shared" si="19"/>
        <v/>
      </c>
      <c r="AB24" s="292" t="str">
        <f t="shared" si="20"/>
        <v/>
      </c>
      <c r="AC24" s="292" t="str">
        <f t="shared" si="21"/>
        <v/>
      </c>
      <c r="AD24" s="293" t="str">
        <f t="shared" si="22"/>
        <v/>
      </c>
      <c r="AE24" s="293" t="str">
        <f t="shared" si="23"/>
        <v/>
      </c>
      <c r="AF24" s="294" t="str">
        <f t="shared" si="24"/>
        <v/>
      </c>
      <c r="AG24" s="294" t="str">
        <f t="shared" si="25"/>
        <v/>
      </c>
      <c r="AH24" s="294" t="str">
        <f t="shared" si="26"/>
        <v/>
      </c>
      <c r="AI24" s="295">
        <v>11</v>
      </c>
      <c r="AJ24" s="296"/>
      <c r="AK24" s="296"/>
      <c r="AL24" s="310" t="str">
        <f t="shared" si="27"/>
        <v/>
      </c>
      <c r="AM24" s="292" t="str">
        <f t="shared" si="28"/>
        <v/>
      </c>
      <c r="AN24" s="292" t="str">
        <f t="shared" si="29"/>
        <v/>
      </c>
      <c r="AO24" s="292" t="str">
        <f t="shared" si="30"/>
        <v/>
      </c>
      <c r="AP24" s="293" t="str">
        <f t="shared" si="31"/>
        <v/>
      </c>
      <c r="AQ24" s="293" t="str">
        <f t="shared" si="32"/>
        <v/>
      </c>
      <c r="AR24" s="294" t="str">
        <f t="shared" si="33"/>
        <v/>
      </c>
      <c r="AS24" s="294" t="str">
        <f t="shared" si="34"/>
        <v/>
      </c>
      <c r="AT24" s="294" t="str">
        <f t="shared" si="35"/>
        <v/>
      </c>
      <c r="AU24" s="295">
        <v>11</v>
      </c>
      <c r="AX24" s="309" t="str">
        <f t="shared" si="36"/>
        <v/>
      </c>
      <c r="AY24" s="292" t="str">
        <f t="shared" si="37"/>
        <v/>
      </c>
      <c r="AZ24" s="292" t="str">
        <f t="shared" si="38"/>
        <v/>
      </c>
      <c r="BA24" s="292" t="str">
        <f t="shared" si="39"/>
        <v/>
      </c>
      <c r="BB24" s="293" t="str">
        <f t="shared" si="40"/>
        <v/>
      </c>
      <c r="BC24" s="293" t="str">
        <f t="shared" si="41"/>
        <v/>
      </c>
      <c r="BD24" s="293" t="str">
        <f t="shared" si="42"/>
        <v/>
      </c>
      <c r="BE24" s="293" t="str">
        <f t="shared" si="43"/>
        <v/>
      </c>
      <c r="BF24" s="294" t="str">
        <f t="shared" si="44"/>
        <v/>
      </c>
      <c r="BG24" s="295">
        <v>11</v>
      </c>
      <c r="BH24" s="296"/>
      <c r="BI24" s="296"/>
      <c r="BJ24" s="309" t="str">
        <f t="shared" si="45"/>
        <v/>
      </c>
      <c r="BK24" s="292" t="str">
        <f t="shared" si="46"/>
        <v/>
      </c>
      <c r="BL24" s="292" t="str">
        <f t="shared" si="47"/>
        <v/>
      </c>
      <c r="BM24" s="292" t="str">
        <f t="shared" si="48"/>
        <v/>
      </c>
      <c r="BN24" s="293" t="str">
        <f t="shared" si="49"/>
        <v/>
      </c>
      <c r="BO24" s="293" t="str">
        <f t="shared" si="50"/>
        <v/>
      </c>
      <c r="BP24" s="294" t="str">
        <f t="shared" si="51"/>
        <v/>
      </c>
      <c r="BQ24" s="294" t="str">
        <f t="shared" si="52"/>
        <v/>
      </c>
      <c r="BR24" s="294" t="str">
        <f t="shared" si="53"/>
        <v/>
      </c>
      <c r="BS24" s="295">
        <v>11</v>
      </c>
      <c r="CG24" s="254" t="str">
        <f>IFERROR(IF(AND('Classificação geral'!$H17="FEM",'Classificação geral'!$I17=1,'Classificação geral'!E17="PCT"),'Classificação geral'!$A17,""),"")</f>
        <v/>
      </c>
      <c r="CH24" s="254" t="str">
        <f>IFERROR(IF(AND('Classificação geral'!$H17="FEM",'Classificação geral'!$I17=1,'Classificação geral'!E17="PCT"),'Classificação geral'!$B17,""),"")</f>
        <v/>
      </c>
      <c r="CI24" s="300" t="str">
        <f>IF($CH24='Classificação geral'!$B17,'Classificação geral'!$C17,"")</f>
        <v/>
      </c>
      <c r="CJ24" s="300" t="str">
        <f>IF($CH24='Classificação geral'!$B17,'Classificação geral'!$D17,"")</f>
        <v/>
      </c>
      <c r="CK24" s="300" t="str">
        <f>IF($CH24='Classificação geral'!$B17,'Classificação geral'!$H17,"")</f>
        <v/>
      </c>
      <c r="CL24" s="300" t="str">
        <f>IF($CK24='Classificação geral'!$H17,'Classificação geral'!$I17,"")</f>
        <v/>
      </c>
      <c r="CM24" s="227" t="str">
        <f>IF($CL24='Classificação geral'!$I17,'Classificação geral'!$AE17,"")</f>
        <v/>
      </c>
      <c r="CN24" s="300" t="str">
        <f>IF($CL24='Classificação geral'!$I17,'Classificação geral'!$K17,"")</f>
        <v/>
      </c>
      <c r="CO24" s="300" t="str">
        <f>IF($CL24='Classificação geral'!$I17,'Classificação geral'!$L17,"")</f>
        <v/>
      </c>
      <c r="CP24" s="300" t="str">
        <f>IF($CL24='Classificação geral'!$I17,'Classificação geral'!$M17,"")</f>
        <v/>
      </c>
      <c r="CQ24" s="388" t="str">
        <f>IF($CL24='Classificação geral'!$I17,'Classificação geral'!$AF17,"")</f>
        <v/>
      </c>
      <c r="CR24" s="256" t="str">
        <f>IFERROR(RANK(CQ24,CQ:CQ,0)+ COUNTIF($CQ$12:CQ23,CQ24),"")</f>
        <v/>
      </c>
      <c r="CS24" s="244" t="str">
        <f ca="1">IFERROR(RDEM(CR24,CR:CR,0),"")</f>
        <v/>
      </c>
      <c r="CT24" s="254" t="str">
        <f>IFERROR(IF(AND('Classificação geral'!$H17="mas",'Classificação geral'!$I17=1,'Classificação geral'!$E17="pct"),'Classificação geral'!$A17,""),"")</f>
        <v/>
      </c>
      <c r="CU24" s="254" t="str">
        <f>IFERROR(IF(AND('Classificação geral'!$H17="mas",'Classificação geral'!$I17=1,'Classificação geral'!$E17="PCT"),'Classificação geral'!$B17,""),"")</f>
        <v/>
      </c>
      <c r="CV24" s="300" t="str">
        <f>IF($CU24='Classificação geral'!$B17,'Classificação geral'!$C17,"")</f>
        <v/>
      </c>
      <c r="CW24" s="300" t="str">
        <f>IF($CU24='Classificação geral'!$B17,'Classificação geral'!$D17,"")</f>
        <v/>
      </c>
      <c r="CX24" s="300" t="str">
        <f>IF($CU24='Classificação geral'!$B17,'Classificação geral'!$H17,"")</f>
        <v/>
      </c>
      <c r="CY24" s="302" t="str">
        <f>IFERROR(IF(AND($CX24="mas",'Classificação geral'!$I17=1),'Classificação geral'!I17,""),"")</f>
        <v/>
      </c>
      <c r="CZ24" s="254" t="str">
        <f>IFERROR(IF(AND($CX24="mas",'Classificação geral'!$I17=1),'Classificação geral'!AE17,""),"")</f>
        <v/>
      </c>
      <c r="DA24" s="302" t="str">
        <f>IFERROR(IF(AND($CX24="mas",'Classificação geral'!$I17=1),'Classificação geral'!K17,""),"")</f>
        <v/>
      </c>
      <c r="DB24" s="302" t="str">
        <f>IFERROR(IF(AND($CX24="mas",'Classificação geral'!$I17=1),'Classificação geral'!L17,""),"")</f>
        <v/>
      </c>
      <c r="DC24" s="302" t="str">
        <f>IFERROR(IF(AND($CX24="mas",'Classificação geral'!$I17=1),'Classificação geral'!M17,""),"")</f>
        <v/>
      </c>
      <c r="DD24" s="302" t="str">
        <f>IFERROR(IF(AND($CX24="mas",'Classificação geral'!$I17=1),'Classificação geral'!AF17,""),"")</f>
        <v/>
      </c>
      <c r="DE24" s="303" t="str">
        <f>IFERROR(RANK(DD24,DD:DD,0)+ COUNTIF($DD$12:DD23,DD24),"")</f>
        <v/>
      </c>
      <c r="DG24" s="254" t="str">
        <f>IFERROR(IF(AND('Classificação geral'!$H17="fem",'Classificação geral'!$I17=2,'Classificação geral'!$E17="pct"),'Classificação geral'!$A17,""),"")</f>
        <v/>
      </c>
      <c r="DH24" s="254" t="str">
        <f>IFERROR(IF(AND('Classificação geral'!$H17="fem",'Classificação geral'!$I17=2,'Classificação geral'!$E17="pct"),'Classificação geral'!$B17,""),"")</f>
        <v/>
      </c>
      <c r="DI24" s="255" t="str">
        <f>IF($DH24='Classificação geral'!$B17,'Classificação geral'!$C17,"")</f>
        <v/>
      </c>
      <c r="DJ24" s="255" t="str">
        <f>IF($DH24='Classificação geral'!$B17,'Classificação geral'!$D17,"")</f>
        <v/>
      </c>
      <c r="DK24" s="255" t="str">
        <f>IF($DH24='Classificação geral'!$B17,'Classificação geral'!$H17,"")</f>
        <v/>
      </c>
      <c r="DL24" s="254" t="str">
        <f>IFERROR(IF(AND($DK24="fem",'Classificação geral'!$I17=2),'Classificação geral'!I17,""),"")</f>
        <v/>
      </c>
      <c r="DM24" s="254" t="str">
        <f>IFERROR(IF(AND($DK24="fem",'Classificação geral'!$I17=2),'Classificação geral'!AE17,""),"")</f>
        <v/>
      </c>
      <c r="DN24" s="254" t="str">
        <f>IFERROR(IF(AND($DK24="fem",'Classificação geral'!$I17=2),'Classificação geral'!K17,""),"")</f>
        <v/>
      </c>
      <c r="DO24" s="254" t="str">
        <f>IFERROR(IF(AND($DK24="fem",'Classificação geral'!$I17=2),'Classificação geral'!L17,""),"")</f>
        <v/>
      </c>
      <c r="DP24" s="254" t="str">
        <f>IFERROR(IF(AND($DK24="fem",'Classificação geral'!$I17=2),'Classificação geral'!M17,""),"")</f>
        <v/>
      </c>
      <c r="DQ24" s="254" t="str">
        <f>IFERROR(IF(AND($DK24="fem",'Classificação geral'!$I17=2),'Classificação geral'!AF17,""),"")</f>
        <v/>
      </c>
      <c r="DR24" s="256" t="str">
        <f>IFERROR(RANK(DQ24,DQ:DQ,0)+ COUNTIF(DQ$12:$DQ22,DQ24),"")</f>
        <v/>
      </c>
      <c r="DT24" s="254" t="str">
        <f>IFERROR(IF(AND('Classificação geral'!$H17="mas",'Classificação geral'!$I17=2,'Classificação geral'!$E17="pct"),'Classificação geral'!$A17,""),"")</f>
        <v/>
      </c>
      <c r="DU24" s="254" t="str">
        <f>IFERROR(IF(AND('Classificação geral'!$H17="mas",'Classificação geral'!$I17=2,'Classificação geral'!$E17="pct"),'Classificação geral'!$B17,""),"")</f>
        <v/>
      </c>
      <c r="DV24" s="300" t="str">
        <f>IF($DU24='Classificação geral'!$B17,'Classificação geral'!$C17,"")</f>
        <v/>
      </c>
      <c r="DW24" s="300" t="str">
        <f>IF($DU24='Classificação geral'!$B17,'Classificação geral'!$D17,"")</f>
        <v/>
      </c>
      <c r="DX24" s="300" t="str">
        <f>IF($DU24='Classificação geral'!$B17,'Classificação geral'!$H17,"")</f>
        <v/>
      </c>
      <c r="DY24" s="302" t="str">
        <f>IFERROR(IF(AND($DX24="mas",'Classificação geral'!$I17=2),'Classificação geral'!I17,""),"")</f>
        <v/>
      </c>
      <c r="DZ24" s="254" t="str">
        <f>IFERROR(IF(AND($DX24="mas",'Classificação geral'!$I17=2),'Classificação geral'!AE17,""),"")</f>
        <v/>
      </c>
      <c r="EA24" s="302" t="str">
        <f>IFERROR(IF(AND($DX24="mas",'Classificação geral'!$I17=2),'Classificação geral'!K17,""),"")</f>
        <v/>
      </c>
      <c r="EB24" s="302" t="str">
        <f>IFERROR(IF(AND($DX24="mas",'Classificação geral'!$I17=2),'Classificação geral'!L17,""),"")</f>
        <v/>
      </c>
      <c r="EC24" s="302" t="str">
        <f>IFERROR(IF(AND($DX24="mas",'Classificação geral'!$I17=2),'Classificação geral'!M17,""),"")</f>
        <v/>
      </c>
      <c r="ED24" s="302" t="str">
        <f>IFERROR(IF(AND($DX24="mas",'Classificação geral'!$I17=2),'Classificação geral'!AF17,""),"")</f>
        <v/>
      </c>
      <c r="EE24" s="303" t="str">
        <f>IFERROR(RANK(ED24,ED:ED,0)+ COUNTIF($ED$12:ED$12,ED24),"")</f>
        <v/>
      </c>
      <c r="EG24" s="254" t="str">
        <f>IFERROR(IF(AND('Classificação geral'!$H17="fem",'Classificação geral'!$I17=3,'Classificação geral'!$E17="pct"),'Classificação geral'!$A17,""),"")</f>
        <v/>
      </c>
      <c r="EH24" s="254" t="str">
        <f>IFERROR(IF(AND('Classificação geral'!$H17="fem",'Classificação geral'!$I17=3,'Classificação geral'!$E17="pct"),'Classificação geral'!$B17,""),"")</f>
        <v/>
      </c>
      <c r="EI24" s="300" t="str">
        <f>IF($EH24='Classificação geral'!$B17,'Classificação geral'!$C17,"")</f>
        <v/>
      </c>
      <c r="EJ24" s="300" t="str">
        <f>IF($EH24='Classificação geral'!$B17,'Classificação geral'!$D17,"")</f>
        <v/>
      </c>
      <c r="EK24" s="300" t="str">
        <f>IF($EH24='Classificação geral'!$B17,'Classificação geral'!$H17,"")</f>
        <v/>
      </c>
      <c r="EL24" s="300" t="str">
        <f>IF($EK24='Classificação geral'!$H17,'Classificação geral'!$I17,"")</f>
        <v/>
      </c>
      <c r="EM24" s="255" t="str">
        <f>IF($EL24='Classificação geral'!$I17,'Classificação geral'!$AE17,"")</f>
        <v/>
      </c>
      <c r="EN24" s="300" t="str">
        <f>IF($EL24='Classificação geral'!$I17,'Classificação geral'!$K17,"")</f>
        <v/>
      </c>
      <c r="EO24" s="300" t="str">
        <f>IF($EL24='Classificação geral'!$I17,'Classificação geral'!$L17,"")</f>
        <v/>
      </c>
      <c r="EP24" s="300" t="str">
        <f>IF($EL24='Classificação geral'!$I17,'Classificação geral'!$M17,"")</f>
        <v/>
      </c>
      <c r="EQ24" s="300" t="str">
        <f>IF($EL24='Classificação geral'!$I17,'Classificação geral'!$AF17,"")</f>
        <v/>
      </c>
      <c r="ER24" s="303" t="str">
        <f>IFERROR(RANK(EQ24,EQ:EQ,0)+ COUNTIF($EQ$12:EQ22,EQ24),"")</f>
        <v/>
      </c>
      <c r="ET24" s="254" t="str">
        <f>IFERROR(IF(AND('Classificação geral'!$H17="mas",'Classificação geral'!$I17=3,'Classificação geral'!$E17="PCT"),'Classificação geral'!$A17,""),"")</f>
        <v/>
      </c>
      <c r="EU24" s="254" t="str">
        <f>IFERROR(IF(AND('Classificação geral'!$H17="mas",'Classificação geral'!$I17=3,'Classificação geral'!$E17="PCT"),'Classificação geral'!$B17,""),"")</f>
        <v/>
      </c>
      <c r="EV24" s="300" t="str">
        <f>IF($EU24='Classificação geral'!$B17,'Classificação geral'!$C17,"")</f>
        <v/>
      </c>
      <c r="EW24" s="300" t="str">
        <f>IF($EU24='Classificação geral'!$B17,'Classificação geral'!$D17,"")</f>
        <v/>
      </c>
      <c r="EX24" s="300" t="str">
        <f>IF($EU24='Classificação geral'!$B17,'Classificação geral'!$H17,"")</f>
        <v/>
      </c>
      <c r="EY24" s="302" t="str">
        <f>IFERROR(IF(AND($EX24="mas",'Classificação geral'!$I17=3),'Classificação geral'!I17,""),"")</f>
        <v/>
      </c>
      <c r="EZ24" s="254" t="str">
        <f>IFERROR(IF(AND($EX24="mas",'Classificação geral'!$I17=3),'Classificação geral'!AE17,""),"")</f>
        <v/>
      </c>
      <c r="FA24" s="302" t="str">
        <f>IFERROR(IF(AND($EX24="mas",'Classificação geral'!$I17=3),'Classificação geral'!K17,""),"")</f>
        <v/>
      </c>
      <c r="FB24" s="302" t="str">
        <f>IFERROR(IF(AND($EX24="mas",'Classificação geral'!$I17=3),'Classificação geral'!L17,""),"")</f>
        <v/>
      </c>
      <c r="FC24" s="302" t="str">
        <f>IFERROR(IF(AND($EX24="mas",'Classificação geral'!$I17=3),'Classificação geral'!M17,""),"")</f>
        <v/>
      </c>
      <c r="FD24" s="302" t="str">
        <f>IFERROR(IF(AND($EX24="mas",'Classificação geral'!$I17=3),'Classificação geral'!AF17,""),"")</f>
        <v/>
      </c>
      <c r="FE24" s="303" t="str">
        <f>IFERROR(RANK(FD24,FD:FD,0)+ COUNTIF(FD$12:$FD22,FD24),"")</f>
        <v/>
      </c>
    </row>
    <row r="25" spans="2:161" s="297" customFormat="1" ht="27.75" customHeight="1" x14ac:dyDescent="0.4">
      <c r="B25" s="309" t="str">
        <f t="shared" si="0"/>
        <v/>
      </c>
      <c r="C25" s="292" t="str">
        <f t="shared" si="1"/>
        <v/>
      </c>
      <c r="D25" s="292" t="str">
        <f t="shared" si="2"/>
        <v/>
      </c>
      <c r="E25" s="292" t="str">
        <f t="shared" si="3"/>
        <v/>
      </c>
      <c r="F25" s="293" t="str">
        <f t="shared" si="4"/>
        <v/>
      </c>
      <c r="G25" s="293" t="str">
        <f t="shared" si="5"/>
        <v/>
      </c>
      <c r="H25" s="294" t="str">
        <f t="shared" si="6"/>
        <v/>
      </c>
      <c r="I25" s="294" t="str">
        <f t="shared" si="7"/>
        <v/>
      </c>
      <c r="J25" s="294" t="str">
        <f t="shared" si="8"/>
        <v/>
      </c>
      <c r="K25" s="295">
        <v>12</v>
      </c>
      <c r="L25" s="296"/>
      <c r="M25" s="296"/>
      <c r="N25" s="309" t="str">
        <f t="shared" si="9"/>
        <v/>
      </c>
      <c r="O25" s="292" t="str">
        <f t="shared" si="10"/>
        <v/>
      </c>
      <c r="P25" s="292" t="str">
        <f t="shared" si="11"/>
        <v/>
      </c>
      <c r="Q25" s="292" t="str">
        <f t="shared" si="12"/>
        <v/>
      </c>
      <c r="R25" s="293" t="str">
        <f t="shared" si="13"/>
        <v/>
      </c>
      <c r="S25" s="293" t="str">
        <f t="shared" si="14"/>
        <v/>
      </c>
      <c r="T25" s="294" t="str">
        <f t="shared" si="15"/>
        <v/>
      </c>
      <c r="U25" s="294" t="str">
        <f t="shared" si="16"/>
        <v/>
      </c>
      <c r="V25" s="294" t="str">
        <f t="shared" si="17"/>
        <v/>
      </c>
      <c r="W25" s="295">
        <v>12</v>
      </c>
      <c r="X25" s="296"/>
      <c r="Z25" s="310" t="str">
        <f t="shared" si="18"/>
        <v/>
      </c>
      <c r="AA25" s="292" t="str">
        <f t="shared" si="19"/>
        <v/>
      </c>
      <c r="AB25" s="292" t="str">
        <f t="shared" si="20"/>
        <v/>
      </c>
      <c r="AC25" s="292" t="str">
        <f t="shared" si="21"/>
        <v/>
      </c>
      <c r="AD25" s="293" t="str">
        <f t="shared" si="22"/>
        <v/>
      </c>
      <c r="AE25" s="293" t="str">
        <f t="shared" si="23"/>
        <v/>
      </c>
      <c r="AF25" s="294" t="str">
        <f t="shared" si="24"/>
        <v/>
      </c>
      <c r="AG25" s="294" t="str">
        <f t="shared" si="25"/>
        <v/>
      </c>
      <c r="AH25" s="294" t="str">
        <f t="shared" si="26"/>
        <v/>
      </c>
      <c r="AI25" s="295">
        <v>12</v>
      </c>
      <c r="AJ25" s="296"/>
      <c r="AK25" s="296"/>
      <c r="AL25" s="310" t="str">
        <f t="shared" si="27"/>
        <v/>
      </c>
      <c r="AM25" s="292" t="str">
        <f t="shared" si="28"/>
        <v/>
      </c>
      <c r="AN25" s="292" t="str">
        <f t="shared" si="29"/>
        <v/>
      </c>
      <c r="AO25" s="292" t="str">
        <f t="shared" si="30"/>
        <v/>
      </c>
      <c r="AP25" s="293" t="str">
        <f t="shared" si="31"/>
        <v/>
      </c>
      <c r="AQ25" s="293" t="str">
        <f t="shared" si="32"/>
        <v/>
      </c>
      <c r="AR25" s="294" t="str">
        <f t="shared" si="33"/>
        <v/>
      </c>
      <c r="AS25" s="294" t="str">
        <f t="shared" si="34"/>
        <v/>
      </c>
      <c r="AT25" s="294" t="str">
        <f t="shared" si="35"/>
        <v/>
      </c>
      <c r="AU25" s="295">
        <v>12</v>
      </c>
      <c r="AX25" s="309" t="str">
        <f t="shared" si="36"/>
        <v/>
      </c>
      <c r="AY25" s="292" t="str">
        <f t="shared" si="37"/>
        <v/>
      </c>
      <c r="AZ25" s="292" t="str">
        <f t="shared" si="38"/>
        <v/>
      </c>
      <c r="BA25" s="292" t="str">
        <f t="shared" si="39"/>
        <v/>
      </c>
      <c r="BB25" s="293" t="str">
        <f t="shared" si="40"/>
        <v/>
      </c>
      <c r="BC25" s="293" t="str">
        <f t="shared" si="41"/>
        <v/>
      </c>
      <c r="BD25" s="293" t="str">
        <f t="shared" si="42"/>
        <v/>
      </c>
      <c r="BE25" s="293" t="str">
        <f t="shared" si="43"/>
        <v/>
      </c>
      <c r="BF25" s="294" t="str">
        <f t="shared" si="44"/>
        <v/>
      </c>
      <c r="BG25" s="295">
        <v>12</v>
      </c>
      <c r="BH25" s="296"/>
      <c r="BI25" s="296"/>
      <c r="BJ25" s="309" t="str">
        <f t="shared" si="45"/>
        <v/>
      </c>
      <c r="BK25" s="292" t="str">
        <f t="shared" si="46"/>
        <v/>
      </c>
      <c r="BL25" s="292" t="str">
        <f t="shared" si="47"/>
        <v/>
      </c>
      <c r="BM25" s="292" t="str">
        <f t="shared" si="48"/>
        <v/>
      </c>
      <c r="BN25" s="293" t="str">
        <f t="shared" si="49"/>
        <v/>
      </c>
      <c r="BO25" s="293" t="str">
        <f t="shared" si="50"/>
        <v/>
      </c>
      <c r="BP25" s="294" t="str">
        <f t="shared" si="51"/>
        <v/>
      </c>
      <c r="BQ25" s="294" t="str">
        <f t="shared" si="52"/>
        <v/>
      </c>
      <c r="BR25" s="294" t="str">
        <f t="shared" si="53"/>
        <v/>
      </c>
      <c r="BS25" s="295">
        <v>12</v>
      </c>
      <c r="CG25" s="254" t="str">
        <f>IFERROR(IF(AND('Classificação geral'!$H18="FEM",'Classificação geral'!$I18=1,'Classificação geral'!E18="PCT"),'Classificação geral'!$A18,""),"")</f>
        <v/>
      </c>
      <c r="CH25" s="254" t="str">
        <f>IFERROR(IF(AND('Classificação geral'!$H18="FEM",'Classificação geral'!$I18=1,'Classificação geral'!E18="PCT"),'Classificação geral'!$B18,""),"")</f>
        <v/>
      </c>
      <c r="CI25" s="300" t="str">
        <f>IF($CH25='Classificação geral'!$B18,'Classificação geral'!$C18,"")</f>
        <v/>
      </c>
      <c r="CJ25" s="300" t="str">
        <f>IF($CH25='Classificação geral'!$B18,'Classificação geral'!$D18,"")</f>
        <v/>
      </c>
      <c r="CK25" s="300" t="str">
        <f>IF($CH25='Classificação geral'!$B18,'Classificação geral'!$H18,"")</f>
        <v/>
      </c>
      <c r="CL25" s="300" t="str">
        <f>IF($CK25='Classificação geral'!$H18,'Classificação geral'!$I18,"")</f>
        <v/>
      </c>
      <c r="CM25" s="227" t="str">
        <f>IF($CL25='Classificação geral'!$I18,'Classificação geral'!$AE18,"")</f>
        <v/>
      </c>
      <c r="CN25" s="300" t="str">
        <f>IF($CL25='Classificação geral'!$I18,'Classificação geral'!$K18,"")</f>
        <v/>
      </c>
      <c r="CO25" s="300" t="str">
        <f>IF($CL25='Classificação geral'!$I18,'Classificação geral'!$L18,"")</f>
        <v/>
      </c>
      <c r="CP25" s="300" t="str">
        <f>IF($CL25='Classificação geral'!$I18,'Classificação geral'!$M18,"")</f>
        <v/>
      </c>
      <c r="CQ25" s="388" t="str">
        <f>IF($CL25='Classificação geral'!$I18,'Classificação geral'!$AF18,"")</f>
        <v/>
      </c>
      <c r="CR25" s="256" t="str">
        <f>IFERROR(RANK(CQ25,CQ:CQ,0)+ COUNTIF($CQ$12:CQ24,CQ25),"")</f>
        <v/>
      </c>
      <c r="CS25" s="244" t="str">
        <f ca="1">IFERROR(RDEM(CR25,CR:CR,0),"")</f>
        <v/>
      </c>
      <c r="CT25" s="254" t="str">
        <f>IFERROR(IF(AND('Classificação geral'!$H18="mas",'Classificação geral'!$I18=1,'Classificação geral'!$E18="pct"),'Classificação geral'!$A18,""),"")</f>
        <v/>
      </c>
      <c r="CU25" s="254" t="str">
        <f>IFERROR(IF(AND('Classificação geral'!$H18="mas",'Classificação geral'!$I18=1,'Classificação geral'!$E18="PCT"),'Classificação geral'!$B18,""),"")</f>
        <v/>
      </c>
      <c r="CV25" s="300" t="str">
        <f>IF($CU25='Classificação geral'!$B18,'Classificação geral'!$C18,"")</f>
        <v/>
      </c>
      <c r="CW25" s="300" t="str">
        <f>IF($CU25='Classificação geral'!$B18,'Classificação geral'!$D18,"")</f>
        <v/>
      </c>
      <c r="CX25" s="300" t="str">
        <f>IF($CU25='Classificação geral'!$B18,'Classificação geral'!$H18,"")</f>
        <v/>
      </c>
      <c r="CY25" s="302" t="str">
        <f>IFERROR(IF(AND($CX25="mas",'Classificação geral'!$I18=1),'Classificação geral'!I18,""),"")</f>
        <v/>
      </c>
      <c r="CZ25" s="254" t="str">
        <f>IFERROR(IF(AND($CX25="mas",'Classificação geral'!$I18=1),'Classificação geral'!AE18,""),"")</f>
        <v/>
      </c>
      <c r="DA25" s="302" t="str">
        <f>IFERROR(IF(AND($CX25="mas",'Classificação geral'!$I18=1),'Classificação geral'!K18,""),"")</f>
        <v/>
      </c>
      <c r="DB25" s="302" t="str">
        <f>IFERROR(IF(AND($CX25="mas",'Classificação geral'!$I18=1),'Classificação geral'!L18,""),"")</f>
        <v/>
      </c>
      <c r="DC25" s="302" t="str">
        <f>IFERROR(IF(AND($CX25="mas",'Classificação geral'!$I18=1),'Classificação geral'!M18,""),"")</f>
        <v/>
      </c>
      <c r="DD25" s="302" t="str">
        <f>IFERROR(IF(AND($CX25="mas",'Classificação geral'!$I18=1),'Classificação geral'!AF18,""),"")</f>
        <v/>
      </c>
      <c r="DE25" s="303" t="str">
        <f>IFERROR(RANK(DD25,DD:DD,0)+ COUNTIF($DD$12:DD24,DD25),"")</f>
        <v/>
      </c>
      <c r="DG25" s="254" t="str">
        <f>IFERROR(IF(AND('Classificação geral'!$H18="fem",'Classificação geral'!$I18=2,'Classificação geral'!$E18="pct"),'Classificação geral'!$A18,""),"")</f>
        <v/>
      </c>
      <c r="DH25" s="254" t="str">
        <f>IFERROR(IF(AND('Classificação geral'!$H18="fem",'Classificação geral'!$I18=2,'Classificação geral'!$E18="pct"),'Classificação geral'!$B18,""),"")</f>
        <v/>
      </c>
      <c r="DI25" s="255" t="str">
        <f>IF($DH25='Classificação geral'!$B18,'Classificação geral'!$C18,"")</f>
        <v/>
      </c>
      <c r="DJ25" s="255" t="str">
        <f>IF($DH25='Classificação geral'!$B18,'Classificação geral'!$D18,"")</f>
        <v/>
      </c>
      <c r="DK25" s="255" t="str">
        <f>IF($DH25='Classificação geral'!$B18,'Classificação geral'!$H18,"")</f>
        <v/>
      </c>
      <c r="DL25" s="254" t="str">
        <f>IFERROR(IF(AND($DK25="fem",'Classificação geral'!$I18=2),'Classificação geral'!I18,""),"")</f>
        <v/>
      </c>
      <c r="DM25" s="254" t="str">
        <f>IFERROR(IF(AND($DK25="fem",'Classificação geral'!$I18=2),'Classificação geral'!AE18,""),"")</f>
        <v/>
      </c>
      <c r="DN25" s="254" t="str">
        <f>IFERROR(IF(AND($DK25="fem",'Classificação geral'!$I18=2),'Classificação geral'!K18,""),"")</f>
        <v/>
      </c>
      <c r="DO25" s="254" t="str">
        <f>IFERROR(IF(AND($DK25="fem",'Classificação geral'!$I18=2),'Classificação geral'!L18,""),"")</f>
        <v/>
      </c>
      <c r="DP25" s="254" t="str">
        <f>IFERROR(IF(AND($DK25="fem",'Classificação geral'!$I18=2),'Classificação geral'!M18,""),"")</f>
        <v/>
      </c>
      <c r="DQ25" s="254" t="str">
        <f>IFERROR(IF(AND($DK25="fem",'Classificação geral'!$I18=2),'Classificação geral'!AF18,""),"")</f>
        <v/>
      </c>
      <c r="DR25" s="256" t="str">
        <f>IFERROR(RANK(DQ25,DQ:DQ,0)+ COUNTIF(DQ$12:$DQ23,DQ25),"")</f>
        <v/>
      </c>
      <c r="DT25" s="254" t="str">
        <f>IFERROR(IF(AND('Classificação geral'!$H18="mas",'Classificação geral'!$I18=2,'Classificação geral'!$E18="pct"),'Classificação geral'!$A18,""),"")</f>
        <v/>
      </c>
      <c r="DU25" s="254" t="str">
        <f>IFERROR(IF(AND('Classificação geral'!$H18="mas",'Classificação geral'!$I18=2,'Classificação geral'!$E18="pct"),'Classificação geral'!$B18,""),"")</f>
        <v/>
      </c>
      <c r="DV25" s="300" t="str">
        <f>IF($DU25='Classificação geral'!$B18,'Classificação geral'!$C18,"")</f>
        <v/>
      </c>
      <c r="DW25" s="300" t="str">
        <f>IF($DU25='Classificação geral'!$B18,'Classificação geral'!$D18,"")</f>
        <v/>
      </c>
      <c r="DX25" s="300" t="str">
        <f>IF($DU25='Classificação geral'!$B18,'Classificação geral'!$H18,"")</f>
        <v/>
      </c>
      <c r="DY25" s="302" t="str">
        <f>IFERROR(IF(AND($DX25="mas",'Classificação geral'!$I18=2),'Classificação geral'!I18,""),"")</f>
        <v/>
      </c>
      <c r="DZ25" s="254" t="str">
        <f>IFERROR(IF(AND($DX25="mas",'Classificação geral'!$I18=2),'Classificação geral'!AE18,""),"")</f>
        <v/>
      </c>
      <c r="EA25" s="302" t="str">
        <f>IFERROR(IF(AND($DX25="mas",'Classificação geral'!$I18=2),'Classificação geral'!K18,""),"")</f>
        <v/>
      </c>
      <c r="EB25" s="302" t="str">
        <f>IFERROR(IF(AND($DX25="mas",'Classificação geral'!$I18=2),'Classificação geral'!L18,""),"")</f>
        <v/>
      </c>
      <c r="EC25" s="302" t="str">
        <f>IFERROR(IF(AND($DX25="mas",'Classificação geral'!$I18=2),'Classificação geral'!M18,""),"")</f>
        <v/>
      </c>
      <c r="ED25" s="302" t="str">
        <f>IFERROR(IF(AND($DX25="mas",'Classificação geral'!$I18=2),'Classificação geral'!AF18,""),"")</f>
        <v/>
      </c>
      <c r="EE25" s="303" t="str">
        <f>IFERROR(RANK(ED25,ED:ED,0)+ COUNTIF($ED$12:ED$12,ED25),"")</f>
        <v/>
      </c>
      <c r="EG25" s="254" t="str">
        <f>IFERROR(IF(AND('Classificação geral'!$H18="fem",'Classificação geral'!$I18=3,'Classificação geral'!$E18="pct"),'Classificação geral'!$A18,""),"")</f>
        <v/>
      </c>
      <c r="EH25" s="254" t="str">
        <f>IFERROR(IF(AND('Classificação geral'!$H18="fem",'Classificação geral'!$I18=3,'Classificação geral'!$E18="pct"),'Classificação geral'!$B18,""),"")</f>
        <v/>
      </c>
      <c r="EI25" s="300" t="str">
        <f>IF($EH25='Classificação geral'!$B18,'Classificação geral'!$C18,"")</f>
        <v/>
      </c>
      <c r="EJ25" s="300" t="str">
        <f>IF($EH25='Classificação geral'!$B18,'Classificação geral'!$D18,"")</f>
        <v/>
      </c>
      <c r="EK25" s="300" t="str">
        <f>IF($EH25='Classificação geral'!$B18,'Classificação geral'!$H18,"")</f>
        <v/>
      </c>
      <c r="EL25" s="300" t="str">
        <f>IF($EK25='Classificação geral'!$H18,'Classificação geral'!$I18,"")</f>
        <v/>
      </c>
      <c r="EM25" s="255" t="str">
        <f>IF($EL25='Classificação geral'!$I18,'Classificação geral'!$AE18,"")</f>
        <v/>
      </c>
      <c r="EN25" s="300" t="str">
        <f>IF($EL25='Classificação geral'!$I18,'Classificação geral'!$K18,"")</f>
        <v/>
      </c>
      <c r="EO25" s="300" t="str">
        <f>IF($EL25='Classificação geral'!$I18,'Classificação geral'!$L18,"")</f>
        <v/>
      </c>
      <c r="EP25" s="300" t="str">
        <f>IF($EL25='Classificação geral'!$I18,'Classificação geral'!$M18,"")</f>
        <v/>
      </c>
      <c r="EQ25" s="300" t="str">
        <f>IF($EL25='Classificação geral'!$I18,'Classificação geral'!$AF18,"")</f>
        <v/>
      </c>
      <c r="ER25" s="303" t="str">
        <f>IFERROR(RANK(EQ25,EQ:EQ,0)+ COUNTIF($EQ$12:EQ23,EQ25),"")</f>
        <v/>
      </c>
      <c r="ET25" s="254" t="str">
        <f>IFERROR(IF(AND('Classificação geral'!$H18="mas",'Classificação geral'!$I18=3,'Classificação geral'!$E18="PCT"),'Classificação geral'!$A18,""),"")</f>
        <v/>
      </c>
      <c r="EU25" s="254" t="str">
        <f>IFERROR(IF(AND('Classificação geral'!$H18="mas",'Classificação geral'!$I18=3,'Classificação geral'!$E18="PCT"),'Classificação geral'!$B18,""),"")</f>
        <v/>
      </c>
      <c r="EV25" s="300" t="str">
        <f>IF($EU25='Classificação geral'!$B18,'Classificação geral'!$C18,"")</f>
        <v/>
      </c>
      <c r="EW25" s="300" t="str">
        <f>IF($EU25='Classificação geral'!$B18,'Classificação geral'!$D18,"")</f>
        <v/>
      </c>
      <c r="EX25" s="300" t="str">
        <f>IF($EU25='Classificação geral'!$B18,'Classificação geral'!$H18,"")</f>
        <v/>
      </c>
      <c r="EY25" s="302" t="str">
        <f>IFERROR(IF(AND($EX25="mas",'Classificação geral'!$I18=3),'Classificação geral'!I18,""),"")</f>
        <v/>
      </c>
      <c r="EZ25" s="254" t="str">
        <f>IFERROR(IF(AND($EX25="mas",'Classificação geral'!$I18=3),'Classificação geral'!AE18,""),"")</f>
        <v/>
      </c>
      <c r="FA25" s="302" t="str">
        <f>IFERROR(IF(AND($EX25="mas",'Classificação geral'!$I18=3),'Classificação geral'!K18,""),"")</f>
        <v/>
      </c>
      <c r="FB25" s="302" t="str">
        <f>IFERROR(IF(AND($EX25="mas",'Classificação geral'!$I18=3),'Classificação geral'!L18,""),"")</f>
        <v/>
      </c>
      <c r="FC25" s="302" t="str">
        <f>IFERROR(IF(AND($EX25="mas",'Classificação geral'!$I18=3),'Classificação geral'!M18,""),"")</f>
        <v/>
      </c>
      <c r="FD25" s="302" t="str">
        <f>IFERROR(IF(AND($EX25="mas",'Classificação geral'!$I18=3),'Classificação geral'!AF18,""),"")</f>
        <v/>
      </c>
      <c r="FE25" s="303" t="str">
        <f>IFERROR(RANK(FD25,FD:FD,0)+ COUNTIF(FD$12:$FD23,FD25),"")</f>
        <v/>
      </c>
    </row>
    <row r="26" spans="2:161" s="297" customFormat="1" ht="27.75" customHeight="1" x14ac:dyDescent="0.4">
      <c r="B26" s="309" t="str">
        <f t="shared" si="0"/>
        <v/>
      </c>
      <c r="C26" s="292" t="str">
        <f t="shared" si="1"/>
        <v/>
      </c>
      <c r="D26" s="292" t="str">
        <f t="shared" si="2"/>
        <v/>
      </c>
      <c r="E26" s="292" t="str">
        <f t="shared" si="3"/>
        <v/>
      </c>
      <c r="F26" s="293" t="str">
        <f t="shared" si="4"/>
        <v/>
      </c>
      <c r="G26" s="293" t="str">
        <f t="shared" si="5"/>
        <v/>
      </c>
      <c r="H26" s="294" t="str">
        <f t="shared" si="6"/>
        <v/>
      </c>
      <c r="I26" s="294" t="str">
        <f t="shared" si="7"/>
        <v/>
      </c>
      <c r="J26" s="294" t="str">
        <f t="shared" si="8"/>
        <v/>
      </c>
      <c r="K26" s="295">
        <v>13</v>
      </c>
      <c r="L26" s="296"/>
      <c r="M26" s="296"/>
      <c r="N26" s="309" t="str">
        <f t="shared" si="9"/>
        <v/>
      </c>
      <c r="O26" s="292" t="str">
        <f t="shared" si="10"/>
        <v/>
      </c>
      <c r="P26" s="292" t="str">
        <f t="shared" si="11"/>
        <v/>
      </c>
      <c r="Q26" s="292" t="str">
        <f t="shared" si="12"/>
        <v/>
      </c>
      <c r="R26" s="293" t="str">
        <f t="shared" si="13"/>
        <v/>
      </c>
      <c r="S26" s="293" t="str">
        <f t="shared" si="14"/>
        <v/>
      </c>
      <c r="T26" s="294" t="str">
        <f t="shared" si="15"/>
        <v/>
      </c>
      <c r="U26" s="294" t="str">
        <f t="shared" si="16"/>
        <v/>
      </c>
      <c r="V26" s="294" t="str">
        <f t="shared" si="17"/>
        <v/>
      </c>
      <c r="W26" s="295">
        <v>13</v>
      </c>
      <c r="X26" s="296"/>
      <c r="Z26" s="310" t="str">
        <f t="shared" si="18"/>
        <v/>
      </c>
      <c r="AA26" s="292" t="str">
        <f t="shared" si="19"/>
        <v/>
      </c>
      <c r="AB26" s="292" t="str">
        <f t="shared" si="20"/>
        <v/>
      </c>
      <c r="AC26" s="292" t="str">
        <f t="shared" si="21"/>
        <v/>
      </c>
      <c r="AD26" s="293" t="str">
        <f t="shared" si="22"/>
        <v/>
      </c>
      <c r="AE26" s="293" t="str">
        <f t="shared" si="23"/>
        <v/>
      </c>
      <c r="AF26" s="294" t="str">
        <f t="shared" si="24"/>
        <v/>
      </c>
      <c r="AG26" s="294" t="str">
        <f t="shared" si="25"/>
        <v/>
      </c>
      <c r="AH26" s="294" t="str">
        <f t="shared" si="26"/>
        <v/>
      </c>
      <c r="AI26" s="295">
        <v>13</v>
      </c>
      <c r="AJ26" s="296"/>
      <c r="AK26" s="296"/>
      <c r="AL26" s="310" t="str">
        <f t="shared" si="27"/>
        <v/>
      </c>
      <c r="AM26" s="292" t="str">
        <f t="shared" si="28"/>
        <v/>
      </c>
      <c r="AN26" s="292" t="str">
        <f t="shared" si="29"/>
        <v/>
      </c>
      <c r="AO26" s="292" t="str">
        <f t="shared" si="30"/>
        <v/>
      </c>
      <c r="AP26" s="293" t="str">
        <f t="shared" si="31"/>
        <v/>
      </c>
      <c r="AQ26" s="293" t="str">
        <f t="shared" si="32"/>
        <v/>
      </c>
      <c r="AR26" s="294" t="str">
        <f t="shared" si="33"/>
        <v/>
      </c>
      <c r="AS26" s="294" t="str">
        <f t="shared" si="34"/>
        <v/>
      </c>
      <c r="AT26" s="294" t="str">
        <f t="shared" si="35"/>
        <v/>
      </c>
      <c r="AU26" s="295">
        <v>13</v>
      </c>
      <c r="AX26" s="309" t="str">
        <f t="shared" si="36"/>
        <v/>
      </c>
      <c r="AY26" s="292" t="str">
        <f t="shared" si="37"/>
        <v/>
      </c>
      <c r="AZ26" s="292" t="str">
        <f t="shared" si="38"/>
        <v/>
      </c>
      <c r="BA26" s="292" t="str">
        <f t="shared" si="39"/>
        <v/>
      </c>
      <c r="BB26" s="293" t="str">
        <f t="shared" si="40"/>
        <v/>
      </c>
      <c r="BC26" s="293" t="str">
        <f t="shared" si="41"/>
        <v/>
      </c>
      <c r="BD26" s="293" t="str">
        <f t="shared" si="42"/>
        <v/>
      </c>
      <c r="BE26" s="293" t="str">
        <f t="shared" si="43"/>
        <v/>
      </c>
      <c r="BF26" s="294" t="str">
        <f t="shared" si="44"/>
        <v/>
      </c>
      <c r="BG26" s="295">
        <v>13</v>
      </c>
      <c r="BH26" s="296"/>
      <c r="BI26" s="296"/>
      <c r="BJ26" s="309" t="str">
        <f t="shared" si="45"/>
        <v/>
      </c>
      <c r="BK26" s="292" t="str">
        <f t="shared" si="46"/>
        <v/>
      </c>
      <c r="BL26" s="292" t="str">
        <f t="shared" si="47"/>
        <v/>
      </c>
      <c r="BM26" s="292" t="str">
        <f t="shared" si="48"/>
        <v/>
      </c>
      <c r="BN26" s="293" t="str">
        <f t="shared" si="49"/>
        <v/>
      </c>
      <c r="BO26" s="293" t="str">
        <f t="shared" si="50"/>
        <v/>
      </c>
      <c r="BP26" s="294" t="str">
        <f t="shared" si="51"/>
        <v/>
      </c>
      <c r="BQ26" s="294" t="str">
        <f t="shared" si="52"/>
        <v/>
      </c>
      <c r="BR26" s="294" t="str">
        <f t="shared" si="53"/>
        <v/>
      </c>
      <c r="BS26" s="295">
        <v>13</v>
      </c>
      <c r="CG26" s="254" t="str">
        <f>IFERROR(IF(AND('Classificação geral'!$H19="FEM",'Classificação geral'!$I19=1,'Classificação geral'!E19="PCT"),'Classificação geral'!$A19,""),"")</f>
        <v/>
      </c>
      <c r="CH26" s="254" t="str">
        <f>IFERROR(IF(AND('Classificação geral'!$H19="FEM",'Classificação geral'!$I19=1,'Classificação geral'!E19="PCT"),'Classificação geral'!$B19,""),"")</f>
        <v/>
      </c>
      <c r="CI26" s="300" t="str">
        <f>IF($CH26='Classificação geral'!$B19,'Classificação geral'!$C19,"")</f>
        <v/>
      </c>
      <c r="CJ26" s="300" t="str">
        <f>IF($CH26='Classificação geral'!$B19,'Classificação geral'!$D19,"")</f>
        <v/>
      </c>
      <c r="CK26" s="300" t="str">
        <f>IF($CH26='Classificação geral'!$B19,'Classificação geral'!$H19,"")</f>
        <v/>
      </c>
      <c r="CL26" s="300" t="str">
        <f>IF($CK26='Classificação geral'!$H19,'Classificação geral'!$I19,"")</f>
        <v/>
      </c>
      <c r="CM26" s="227" t="str">
        <f>IF($CL26='Classificação geral'!$I19,'Classificação geral'!$AE19,"")</f>
        <v/>
      </c>
      <c r="CN26" s="300" t="str">
        <f>IF($CL26='Classificação geral'!$I19,'Classificação geral'!$K19,"")</f>
        <v/>
      </c>
      <c r="CO26" s="300" t="str">
        <f>IF($CL26='Classificação geral'!$I19,'Classificação geral'!$L19,"")</f>
        <v/>
      </c>
      <c r="CP26" s="300" t="str">
        <f>IF($CL26='Classificação geral'!$I19,'Classificação geral'!$M19,"")</f>
        <v/>
      </c>
      <c r="CQ26" s="388" t="str">
        <f>IF($CL26='Classificação geral'!$I19,'Classificação geral'!$AF19,"")</f>
        <v/>
      </c>
      <c r="CR26" s="256" t="str">
        <f>IFERROR(RANK(CQ26,CQ:CQ,0)+ COUNTIF($CQ$12:CQ25,CQ26),"")</f>
        <v/>
      </c>
      <c r="CS26" s="244" t="str">
        <f ca="1">IFERROR(RDEM(CR26,CR:CR,0),"")</f>
        <v/>
      </c>
      <c r="CT26" s="254" t="str">
        <f>IFERROR(IF(AND('Classificação geral'!$H19="mas",'Classificação geral'!$I19=1,'Classificação geral'!$E19="pct"),'Classificação geral'!$A19,""),"")</f>
        <v/>
      </c>
      <c r="CU26" s="254" t="str">
        <f>IFERROR(IF(AND('Classificação geral'!$H19="mas",'Classificação geral'!$I19=1,'Classificação geral'!$E19="PCT"),'Classificação geral'!$B19,""),"")</f>
        <v/>
      </c>
      <c r="CV26" s="300" t="str">
        <f>IF($CU26='Classificação geral'!$B19,'Classificação geral'!$C19,"")</f>
        <v/>
      </c>
      <c r="CW26" s="300" t="str">
        <f>IF($CU26='Classificação geral'!$B19,'Classificação geral'!$D19,"")</f>
        <v/>
      </c>
      <c r="CX26" s="300" t="str">
        <f>IF($CU26='Classificação geral'!$B19,'Classificação geral'!$H19,"")</f>
        <v/>
      </c>
      <c r="CY26" s="302" t="str">
        <f>IFERROR(IF(AND($CX26="mas",'Classificação geral'!$I19=1),'Classificação geral'!I19,""),"")</f>
        <v/>
      </c>
      <c r="CZ26" s="254" t="str">
        <f>IFERROR(IF(AND($CX26="mas",'Classificação geral'!$I19=1),'Classificação geral'!AE19,""),"")</f>
        <v/>
      </c>
      <c r="DA26" s="302" t="str">
        <f>IFERROR(IF(AND($CX26="mas",'Classificação geral'!$I19=1),'Classificação geral'!K19,""),"")</f>
        <v/>
      </c>
      <c r="DB26" s="302" t="str">
        <f>IFERROR(IF(AND($CX26="mas",'Classificação geral'!$I19=1),'Classificação geral'!L19,""),"")</f>
        <v/>
      </c>
      <c r="DC26" s="302" t="str">
        <f>IFERROR(IF(AND($CX26="mas",'Classificação geral'!$I19=1),'Classificação geral'!M19,""),"")</f>
        <v/>
      </c>
      <c r="DD26" s="302" t="str">
        <f>IFERROR(IF(AND($CX26="mas",'Classificação geral'!$I19=1),'Classificação geral'!AF19,""),"")</f>
        <v/>
      </c>
      <c r="DE26" s="303" t="str">
        <f>IFERROR(RANK(DD26,DD:DD,0)+ COUNTIF($DD$12:DD25,DD26),"")</f>
        <v/>
      </c>
      <c r="DG26" s="254" t="str">
        <f>IFERROR(IF(AND('Classificação geral'!$H19="fem",'Classificação geral'!$I19=2,'Classificação geral'!$E19="pct"),'Classificação geral'!$A19,""),"")</f>
        <v/>
      </c>
      <c r="DH26" s="254" t="str">
        <f>IFERROR(IF(AND('Classificação geral'!$H19="fem",'Classificação geral'!$I19=2,'Classificação geral'!$E19="pct"),'Classificação geral'!$B19,""),"")</f>
        <v/>
      </c>
      <c r="DI26" s="255" t="str">
        <f>IF($DH26='Classificação geral'!$B19,'Classificação geral'!$C19,"")</f>
        <v/>
      </c>
      <c r="DJ26" s="255" t="str">
        <f>IF($DH26='Classificação geral'!$B19,'Classificação geral'!$D19,"")</f>
        <v/>
      </c>
      <c r="DK26" s="255" t="str">
        <f>IF($DH26='Classificação geral'!$B19,'Classificação geral'!$H19,"")</f>
        <v/>
      </c>
      <c r="DL26" s="254" t="str">
        <f>IFERROR(IF(AND($DK26="fem",'Classificação geral'!$I19=2),'Classificação geral'!I19,""),"")</f>
        <v/>
      </c>
      <c r="DM26" s="254" t="str">
        <f>IFERROR(IF(AND($DK26="fem",'Classificação geral'!$I19=2),'Classificação geral'!AE19,""),"")</f>
        <v/>
      </c>
      <c r="DN26" s="254" t="str">
        <f>IFERROR(IF(AND($DK26="fem",'Classificação geral'!$I19=2),'Classificação geral'!K19,""),"")</f>
        <v/>
      </c>
      <c r="DO26" s="254" t="str">
        <f>IFERROR(IF(AND($DK26="fem",'Classificação geral'!$I19=2),'Classificação geral'!L19,""),"")</f>
        <v/>
      </c>
      <c r="DP26" s="254" t="str">
        <f>IFERROR(IF(AND($DK26="fem",'Classificação geral'!$I19=2),'Classificação geral'!M19,""),"")</f>
        <v/>
      </c>
      <c r="DQ26" s="254" t="str">
        <f>IFERROR(IF(AND($DK26="fem",'Classificação geral'!$I19=2),'Classificação geral'!AF19,""),"")</f>
        <v/>
      </c>
      <c r="DR26" s="256" t="str">
        <f>IFERROR(RANK(DQ26,DQ:DQ,0)+ COUNTIF(DQ$12:$DQ24,DQ26),"")</f>
        <v/>
      </c>
      <c r="DT26" s="254" t="str">
        <f>IFERROR(IF(AND('Classificação geral'!$H19="mas",'Classificação geral'!$I19=2,'Classificação geral'!$E19="pct"),'Classificação geral'!$A19,""),"")</f>
        <v/>
      </c>
      <c r="DU26" s="254" t="str">
        <f>IFERROR(IF(AND('Classificação geral'!$H19="mas",'Classificação geral'!$I19=2,'Classificação geral'!$E19="pct"),'Classificação geral'!$B19,""),"")</f>
        <v/>
      </c>
      <c r="DV26" s="300" t="str">
        <f>IF($DU26='Classificação geral'!$B19,'Classificação geral'!$C19,"")</f>
        <v/>
      </c>
      <c r="DW26" s="300" t="str">
        <f>IF($DU26='Classificação geral'!$B19,'Classificação geral'!$D19,"")</f>
        <v/>
      </c>
      <c r="DX26" s="300" t="str">
        <f>IF($DU26='Classificação geral'!$B19,'Classificação geral'!$H19,"")</f>
        <v/>
      </c>
      <c r="DY26" s="302" t="str">
        <f>IFERROR(IF(AND($DX26="mas",'Classificação geral'!$I19=2),'Classificação geral'!I19,""),"")</f>
        <v/>
      </c>
      <c r="DZ26" s="254" t="str">
        <f>IFERROR(IF(AND($DX26="mas",'Classificação geral'!$I19=2),'Classificação geral'!AE19,""),"")</f>
        <v/>
      </c>
      <c r="EA26" s="302" t="str">
        <f>IFERROR(IF(AND($DX26="mas",'Classificação geral'!$I19=2),'Classificação geral'!K19,""),"")</f>
        <v/>
      </c>
      <c r="EB26" s="302" t="str">
        <f>IFERROR(IF(AND($DX26="mas",'Classificação geral'!$I19=2),'Classificação geral'!L19,""),"")</f>
        <v/>
      </c>
      <c r="EC26" s="302" t="str">
        <f>IFERROR(IF(AND($DX26="mas",'Classificação geral'!$I19=2),'Classificação geral'!M19,""),"")</f>
        <v/>
      </c>
      <c r="ED26" s="302" t="str">
        <f>IFERROR(IF(AND($DX26="mas",'Classificação geral'!$I19=2),'Classificação geral'!AF19,""),"")</f>
        <v/>
      </c>
      <c r="EE26" s="303" t="str">
        <f>IFERROR(RANK(ED26,ED:ED,0)+ COUNTIF($ED$12:ED$12,ED26),"")</f>
        <v/>
      </c>
      <c r="EG26" s="254" t="str">
        <f>IFERROR(IF(AND('Classificação geral'!$H19="fem",'Classificação geral'!$I19=3,'Classificação geral'!$E19="pct"),'Classificação geral'!$A19,""),"")</f>
        <v/>
      </c>
      <c r="EH26" s="254" t="str">
        <f>IFERROR(IF(AND('Classificação geral'!$H19="fem",'Classificação geral'!$I19=3,'Classificação geral'!$E19="pct"),'Classificação geral'!$B19,""),"")</f>
        <v/>
      </c>
      <c r="EI26" s="300" t="str">
        <f>IF($EH26='Classificação geral'!$B19,'Classificação geral'!$C19,"")</f>
        <v/>
      </c>
      <c r="EJ26" s="300" t="str">
        <f>IF($EH26='Classificação geral'!$B19,'Classificação geral'!$D19,"")</f>
        <v/>
      </c>
      <c r="EK26" s="300" t="str">
        <f>IF($EH26='Classificação geral'!$B19,'Classificação geral'!$H19,"")</f>
        <v/>
      </c>
      <c r="EL26" s="300" t="str">
        <f>IF($EK26='Classificação geral'!$H19,'Classificação geral'!$I19,"")</f>
        <v/>
      </c>
      <c r="EM26" s="255" t="str">
        <f>IF($EL26='Classificação geral'!$I19,'Classificação geral'!$AE19,"")</f>
        <v/>
      </c>
      <c r="EN26" s="300" t="str">
        <f>IF($EL26='Classificação geral'!$I19,'Classificação geral'!$K19,"")</f>
        <v/>
      </c>
      <c r="EO26" s="300" t="str">
        <f>IF($EL26='Classificação geral'!$I19,'Classificação geral'!$L19,"")</f>
        <v/>
      </c>
      <c r="EP26" s="300" t="str">
        <f>IF($EL26='Classificação geral'!$I19,'Classificação geral'!$M19,"")</f>
        <v/>
      </c>
      <c r="EQ26" s="300" t="str">
        <f>IF($EL26='Classificação geral'!$I19,'Classificação geral'!$AF19,"")</f>
        <v/>
      </c>
      <c r="ER26" s="303" t="str">
        <f>IFERROR(RANK(EQ26,EQ:EQ,0)+ COUNTIF($EQ$12:EQ24,EQ26),"")</f>
        <v/>
      </c>
      <c r="ET26" s="254" t="str">
        <f>IFERROR(IF(AND('Classificação geral'!$H19="mas",'Classificação geral'!$I19=3,'Classificação geral'!$E19="PCT"),'Classificação geral'!$A19,""),"")</f>
        <v/>
      </c>
      <c r="EU26" s="254" t="str">
        <f>IFERROR(IF(AND('Classificação geral'!$H19="mas",'Classificação geral'!$I19=3,'Classificação geral'!$E19="PCT"),'Classificação geral'!$B19,""),"")</f>
        <v/>
      </c>
      <c r="EV26" s="300" t="str">
        <f>IF($EU26='Classificação geral'!$B19,'Classificação geral'!$C19,"")</f>
        <v/>
      </c>
      <c r="EW26" s="300" t="str">
        <f>IF($EU26='Classificação geral'!$B19,'Classificação geral'!$D19,"")</f>
        <v/>
      </c>
      <c r="EX26" s="300" t="str">
        <f>IF($EU26='Classificação geral'!$B19,'Classificação geral'!$H19,"")</f>
        <v/>
      </c>
      <c r="EY26" s="302" t="str">
        <f>IFERROR(IF(AND($EX26="mas",'Classificação geral'!$I19=3),'Classificação geral'!I19,""),"")</f>
        <v/>
      </c>
      <c r="EZ26" s="254" t="str">
        <f>IFERROR(IF(AND($EX26="mas",'Classificação geral'!$I19=3),'Classificação geral'!AE19,""),"")</f>
        <v/>
      </c>
      <c r="FA26" s="302" t="str">
        <f>IFERROR(IF(AND($EX26="mas",'Classificação geral'!$I19=3),'Classificação geral'!K19,""),"")</f>
        <v/>
      </c>
      <c r="FB26" s="302" t="str">
        <f>IFERROR(IF(AND($EX26="mas",'Classificação geral'!$I19=3),'Classificação geral'!L19,""),"")</f>
        <v/>
      </c>
      <c r="FC26" s="302" t="str">
        <f>IFERROR(IF(AND($EX26="mas",'Classificação geral'!$I19=3),'Classificação geral'!M19,""),"")</f>
        <v/>
      </c>
      <c r="FD26" s="302" t="str">
        <f>IFERROR(IF(AND($EX26="mas",'Classificação geral'!$I19=3),'Classificação geral'!AF19,""),"")</f>
        <v/>
      </c>
      <c r="FE26" s="303" t="str">
        <f>IFERROR(RANK(FD26,FD:FD,0)+ COUNTIF(FD$12:$FD24,FD26),"")</f>
        <v/>
      </c>
    </row>
    <row r="27" spans="2:161" s="297" customFormat="1" ht="27.75" customHeight="1" x14ac:dyDescent="0.4">
      <c r="B27" s="309" t="str">
        <f t="shared" si="0"/>
        <v/>
      </c>
      <c r="C27" s="292" t="str">
        <f t="shared" si="1"/>
        <v/>
      </c>
      <c r="D27" s="292" t="str">
        <f t="shared" si="2"/>
        <v/>
      </c>
      <c r="E27" s="292" t="str">
        <f t="shared" si="3"/>
        <v/>
      </c>
      <c r="F27" s="293" t="str">
        <f t="shared" si="4"/>
        <v/>
      </c>
      <c r="G27" s="293" t="str">
        <f t="shared" si="5"/>
        <v/>
      </c>
      <c r="H27" s="294" t="str">
        <f t="shared" si="6"/>
        <v/>
      </c>
      <c r="I27" s="294" t="str">
        <f t="shared" si="7"/>
        <v/>
      </c>
      <c r="J27" s="294" t="str">
        <f t="shared" si="8"/>
        <v/>
      </c>
      <c r="K27" s="295">
        <v>14</v>
      </c>
      <c r="L27" s="296"/>
      <c r="M27" s="296"/>
      <c r="N27" s="309" t="str">
        <f t="shared" si="9"/>
        <v/>
      </c>
      <c r="O27" s="292" t="str">
        <f t="shared" si="10"/>
        <v/>
      </c>
      <c r="P27" s="292" t="str">
        <f t="shared" si="11"/>
        <v/>
      </c>
      <c r="Q27" s="292" t="str">
        <f t="shared" si="12"/>
        <v/>
      </c>
      <c r="R27" s="293" t="str">
        <f t="shared" si="13"/>
        <v/>
      </c>
      <c r="S27" s="293" t="str">
        <f t="shared" si="14"/>
        <v/>
      </c>
      <c r="T27" s="294" t="str">
        <f t="shared" si="15"/>
        <v/>
      </c>
      <c r="U27" s="294" t="str">
        <f t="shared" si="16"/>
        <v/>
      </c>
      <c r="V27" s="294" t="str">
        <f t="shared" si="17"/>
        <v/>
      </c>
      <c r="W27" s="295">
        <v>14</v>
      </c>
      <c r="X27" s="296"/>
      <c r="Z27" s="310" t="str">
        <f t="shared" si="18"/>
        <v/>
      </c>
      <c r="AA27" s="292" t="str">
        <f t="shared" si="19"/>
        <v/>
      </c>
      <c r="AB27" s="292" t="str">
        <f t="shared" si="20"/>
        <v/>
      </c>
      <c r="AC27" s="292" t="str">
        <f t="shared" si="21"/>
        <v/>
      </c>
      <c r="AD27" s="293" t="str">
        <f t="shared" si="22"/>
        <v/>
      </c>
      <c r="AE27" s="293" t="str">
        <f t="shared" si="23"/>
        <v/>
      </c>
      <c r="AF27" s="294" t="str">
        <f t="shared" si="24"/>
        <v/>
      </c>
      <c r="AG27" s="294" t="str">
        <f t="shared" si="25"/>
        <v/>
      </c>
      <c r="AH27" s="294" t="str">
        <f t="shared" si="26"/>
        <v/>
      </c>
      <c r="AI27" s="295">
        <v>14</v>
      </c>
      <c r="AJ27" s="296"/>
      <c r="AK27" s="296"/>
      <c r="AL27" s="310" t="str">
        <f t="shared" si="27"/>
        <v/>
      </c>
      <c r="AM27" s="292" t="str">
        <f t="shared" si="28"/>
        <v/>
      </c>
      <c r="AN27" s="292" t="str">
        <f t="shared" si="29"/>
        <v/>
      </c>
      <c r="AO27" s="292" t="str">
        <f t="shared" si="30"/>
        <v/>
      </c>
      <c r="AP27" s="293" t="str">
        <f t="shared" si="31"/>
        <v/>
      </c>
      <c r="AQ27" s="293" t="str">
        <f t="shared" si="32"/>
        <v/>
      </c>
      <c r="AR27" s="294" t="str">
        <f t="shared" si="33"/>
        <v/>
      </c>
      <c r="AS27" s="294" t="str">
        <f t="shared" si="34"/>
        <v/>
      </c>
      <c r="AT27" s="294" t="str">
        <f t="shared" si="35"/>
        <v/>
      </c>
      <c r="AU27" s="295">
        <v>14</v>
      </c>
      <c r="AX27" s="309" t="str">
        <f t="shared" si="36"/>
        <v/>
      </c>
      <c r="AY27" s="292" t="str">
        <f t="shared" si="37"/>
        <v/>
      </c>
      <c r="AZ27" s="292" t="str">
        <f t="shared" si="38"/>
        <v/>
      </c>
      <c r="BA27" s="292" t="str">
        <f t="shared" si="39"/>
        <v/>
      </c>
      <c r="BB27" s="293" t="str">
        <f t="shared" si="40"/>
        <v/>
      </c>
      <c r="BC27" s="293" t="str">
        <f t="shared" si="41"/>
        <v/>
      </c>
      <c r="BD27" s="293" t="str">
        <f t="shared" si="42"/>
        <v/>
      </c>
      <c r="BE27" s="293" t="str">
        <f t="shared" si="43"/>
        <v/>
      </c>
      <c r="BF27" s="294" t="str">
        <f t="shared" si="44"/>
        <v/>
      </c>
      <c r="BG27" s="295">
        <v>14</v>
      </c>
      <c r="BH27" s="296"/>
      <c r="BI27" s="296"/>
      <c r="BJ27" s="309" t="str">
        <f t="shared" si="45"/>
        <v/>
      </c>
      <c r="BK27" s="292" t="str">
        <f t="shared" si="46"/>
        <v/>
      </c>
      <c r="BL27" s="292" t="str">
        <f t="shared" si="47"/>
        <v/>
      </c>
      <c r="BM27" s="292" t="str">
        <f t="shared" si="48"/>
        <v/>
      </c>
      <c r="BN27" s="293" t="str">
        <f t="shared" si="49"/>
        <v/>
      </c>
      <c r="BO27" s="293" t="str">
        <f t="shared" si="50"/>
        <v/>
      </c>
      <c r="BP27" s="294" t="str">
        <f t="shared" si="51"/>
        <v/>
      </c>
      <c r="BQ27" s="294" t="str">
        <f t="shared" si="52"/>
        <v/>
      </c>
      <c r="BR27" s="294" t="str">
        <f t="shared" si="53"/>
        <v/>
      </c>
      <c r="BS27" s="295">
        <v>14</v>
      </c>
      <c r="CG27" s="254" t="str">
        <f>IFERROR(IF(AND('Classificação geral'!$H20="FEM",'Classificação geral'!$I20=1,'Classificação geral'!E20="PCT"),'Classificação geral'!$A20,""),"")</f>
        <v/>
      </c>
      <c r="CH27" s="254" t="str">
        <f>IFERROR(IF(AND('Classificação geral'!$H20="FEM",'Classificação geral'!$I20=1,'Classificação geral'!E20="PCT"),'Classificação geral'!$B20,""),"")</f>
        <v/>
      </c>
      <c r="CI27" s="300" t="str">
        <f>IF($CH27='Classificação geral'!$B20,'Classificação geral'!$C20,"")</f>
        <v/>
      </c>
      <c r="CJ27" s="300" t="str">
        <f>IF($CH27='Classificação geral'!$B20,'Classificação geral'!$D20,"")</f>
        <v/>
      </c>
      <c r="CK27" s="300" t="str">
        <f>IF($CH27='Classificação geral'!$B20,'Classificação geral'!$H20,"")</f>
        <v/>
      </c>
      <c r="CL27" s="300" t="str">
        <f>IF($CK27='Classificação geral'!$H20,'Classificação geral'!$I20,"")</f>
        <v/>
      </c>
      <c r="CM27" s="227" t="str">
        <f>IF($CL27='Classificação geral'!$I20,'Classificação geral'!$AE20,"")</f>
        <v/>
      </c>
      <c r="CN27" s="300" t="str">
        <f>IF($CL27='Classificação geral'!$I20,'Classificação geral'!$K20,"")</f>
        <v/>
      </c>
      <c r="CO27" s="300" t="str">
        <f>IF($CL27='Classificação geral'!$I20,'Classificação geral'!$L20,"")</f>
        <v/>
      </c>
      <c r="CP27" s="300" t="str">
        <f>IF($CL27='Classificação geral'!$I20,'Classificação geral'!$M20,"")</f>
        <v/>
      </c>
      <c r="CQ27" s="388" t="str">
        <f>IF($CL27='Classificação geral'!$I20,'Classificação geral'!$AF20,"")</f>
        <v/>
      </c>
      <c r="CR27" s="256" t="str">
        <f>IFERROR(RANK(CQ27,CQ:CQ,0)+ COUNTIF($CQ$12:CQ26,CQ27),"")</f>
        <v/>
      </c>
      <c r="CS27" s="244" t="str">
        <f ca="1">IFERROR(RDEM(CR27,CR:CR,0),"")</f>
        <v/>
      </c>
      <c r="CT27" s="254" t="str">
        <f>IFERROR(IF(AND('Classificação geral'!$H20="mas",'Classificação geral'!$I20=1,'Classificação geral'!$E20="pct"),'Classificação geral'!$A20,""),"")</f>
        <v/>
      </c>
      <c r="CU27" s="254" t="str">
        <f>IFERROR(IF(AND('Classificação geral'!$H20="mas",'Classificação geral'!$I20=1,'Classificação geral'!$E20="PCT"),'Classificação geral'!$B20,""),"")</f>
        <v/>
      </c>
      <c r="CV27" s="300" t="str">
        <f>IF($CU27='Classificação geral'!$B20,'Classificação geral'!$C20,"")</f>
        <v/>
      </c>
      <c r="CW27" s="300" t="str">
        <f>IF($CU27='Classificação geral'!$B20,'Classificação geral'!$D20,"")</f>
        <v/>
      </c>
      <c r="CX27" s="300" t="str">
        <f>IF($CU27='Classificação geral'!$B20,'Classificação geral'!$H20,"")</f>
        <v/>
      </c>
      <c r="CY27" s="302" t="str">
        <f>IFERROR(IF(AND($CX27="mas",'Classificação geral'!$I20=1),'Classificação geral'!I20,""),"")</f>
        <v/>
      </c>
      <c r="CZ27" s="254" t="str">
        <f>IFERROR(IF(AND($CX27="mas",'Classificação geral'!$I20=1),'Classificação geral'!AE20,""),"")</f>
        <v/>
      </c>
      <c r="DA27" s="302" t="str">
        <f>IFERROR(IF(AND($CX27="mas",'Classificação geral'!$I20=1),'Classificação geral'!K20,""),"")</f>
        <v/>
      </c>
      <c r="DB27" s="302" t="str">
        <f>IFERROR(IF(AND($CX27="mas",'Classificação geral'!$I20=1),'Classificação geral'!L20,""),"")</f>
        <v/>
      </c>
      <c r="DC27" s="302" t="str">
        <f>IFERROR(IF(AND($CX27="mas",'Classificação geral'!$I20=1),'Classificação geral'!M20,""),"")</f>
        <v/>
      </c>
      <c r="DD27" s="302" t="str">
        <f>IFERROR(IF(AND($CX27="mas",'Classificação geral'!$I20=1),'Classificação geral'!AF20,""),"")</f>
        <v/>
      </c>
      <c r="DE27" s="303" t="str">
        <f>IFERROR(RANK(DD27,DD:DD,0)+ COUNTIF($DD$12:DD26,DD27),"")</f>
        <v/>
      </c>
      <c r="DG27" s="254" t="str">
        <f>IFERROR(IF(AND('Classificação geral'!$H20="fem",'Classificação geral'!$I20=2,'Classificação geral'!$E20="pct"),'Classificação geral'!$A20,""),"")</f>
        <v/>
      </c>
      <c r="DH27" s="254" t="str">
        <f>IFERROR(IF(AND('Classificação geral'!$H20="fem",'Classificação geral'!$I20=2,'Classificação geral'!$E20="pct"),'Classificação geral'!$B20,""),"")</f>
        <v/>
      </c>
      <c r="DI27" s="255" t="str">
        <f>IF($DH27='Classificação geral'!$B20,'Classificação geral'!$C20,"")</f>
        <v/>
      </c>
      <c r="DJ27" s="255" t="str">
        <f>IF($DH27='Classificação geral'!$B20,'Classificação geral'!$D20,"")</f>
        <v/>
      </c>
      <c r="DK27" s="255" t="str">
        <f>IF($DH27='Classificação geral'!$B20,'Classificação geral'!$H20,"")</f>
        <v/>
      </c>
      <c r="DL27" s="254" t="str">
        <f>IFERROR(IF(AND($DK27="fem",'Classificação geral'!$I20=2),'Classificação geral'!I20,""),"")</f>
        <v/>
      </c>
      <c r="DM27" s="254" t="str">
        <f>IFERROR(IF(AND($DK27="fem",'Classificação geral'!$I20=2),'Classificação geral'!AE20,""),"")</f>
        <v/>
      </c>
      <c r="DN27" s="254" t="str">
        <f>IFERROR(IF(AND($DK27="fem",'Classificação geral'!$I20=2),'Classificação geral'!K20,""),"")</f>
        <v/>
      </c>
      <c r="DO27" s="254" t="str">
        <f>IFERROR(IF(AND($DK27="fem",'Classificação geral'!$I20=2),'Classificação geral'!L20,""),"")</f>
        <v/>
      </c>
      <c r="DP27" s="254" t="str">
        <f>IFERROR(IF(AND($DK27="fem",'Classificação geral'!$I20=2),'Classificação geral'!M20,""),"")</f>
        <v/>
      </c>
      <c r="DQ27" s="254" t="str">
        <f>IFERROR(IF(AND($DK27="fem",'Classificação geral'!$I20=2),'Classificação geral'!AF20,""),"")</f>
        <v/>
      </c>
      <c r="DR27" s="256" t="str">
        <f>IFERROR(RANK(DQ27,DQ:DQ,0)+ COUNTIF(DQ$12:$DQ25,DQ27),"")</f>
        <v/>
      </c>
      <c r="DT27" s="254" t="str">
        <f>IFERROR(IF(AND('Classificação geral'!$H20="mas",'Classificação geral'!$I20=2,'Classificação geral'!$E20="pct"),'Classificação geral'!$A20,""),"")</f>
        <v/>
      </c>
      <c r="DU27" s="254" t="str">
        <f>IFERROR(IF(AND('Classificação geral'!$H20="mas",'Classificação geral'!$I20=2,'Classificação geral'!$E20="pct"),'Classificação geral'!$B20,""),"")</f>
        <v/>
      </c>
      <c r="DV27" s="300" t="str">
        <f>IF($DU27='Classificação geral'!$B20,'Classificação geral'!$C20,"")</f>
        <v/>
      </c>
      <c r="DW27" s="300" t="str">
        <f>IF($DU27='Classificação geral'!$B20,'Classificação geral'!$D20,"")</f>
        <v/>
      </c>
      <c r="DX27" s="300" t="str">
        <f>IF($DU27='Classificação geral'!$B20,'Classificação geral'!$H20,"")</f>
        <v/>
      </c>
      <c r="DY27" s="302" t="str">
        <f>IFERROR(IF(AND($DX27="mas",'Classificação geral'!$I20=2),'Classificação geral'!I20,""),"")</f>
        <v/>
      </c>
      <c r="DZ27" s="254" t="str">
        <f>IFERROR(IF(AND($DX27="mas",'Classificação geral'!$I20=2),'Classificação geral'!AE20,""),"")</f>
        <v/>
      </c>
      <c r="EA27" s="302" t="str">
        <f>IFERROR(IF(AND($DX27="mas",'Classificação geral'!$I20=2),'Classificação geral'!K20,""),"")</f>
        <v/>
      </c>
      <c r="EB27" s="302" t="str">
        <f>IFERROR(IF(AND($DX27="mas",'Classificação geral'!$I20=2),'Classificação geral'!L20,""),"")</f>
        <v/>
      </c>
      <c r="EC27" s="302" t="str">
        <f>IFERROR(IF(AND($DX27="mas",'Classificação geral'!$I20=2),'Classificação geral'!M20,""),"")</f>
        <v/>
      </c>
      <c r="ED27" s="302" t="str">
        <f>IFERROR(IF(AND($DX27="mas",'Classificação geral'!$I20=2),'Classificação geral'!AF20,""),"")</f>
        <v/>
      </c>
      <c r="EE27" s="303" t="str">
        <f>IFERROR(RANK(ED27,ED:ED,0)+ COUNTIF($ED$12:ED$12,ED27),"")</f>
        <v/>
      </c>
      <c r="EG27" s="254" t="str">
        <f>IFERROR(IF(AND('Classificação geral'!$H20="fem",'Classificação geral'!$I20=3,'Classificação geral'!$E20="pct"),'Classificação geral'!$A20,""),"")</f>
        <v/>
      </c>
      <c r="EH27" s="254" t="str">
        <f>IFERROR(IF(AND('Classificação geral'!$H20="fem",'Classificação geral'!$I20=3,'Classificação geral'!$E20="pct"),'Classificação geral'!$B20,""),"")</f>
        <v/>
      </c>
      <c r="EI27" s="300" t="str">
        <f>IF($EH27='Classificação geral'!$B20,'Classificação geral'!$C20,"")</f>
        <v/>
      </c>
      <c r="EJ27" s="300" t="str">
        <f>IF($EH27='Classificação geral'!$B20,'Classificação geral'!$D20,"")</f>
        <v/>
      </c>
      <c r="EK27" s="300" t="str">
        <f>IF($EH27='Classificação geral'!$B20,'Classificação geral'!$H20,"")</f>
        <v/>
      </c>
      <c r="EL27" s="300" t="str">
        <f>IF($EK27='Classificação geral'!$H20,'Classificação geral'!$I20,"")</f>
        <v/>
      </c>
      <c r="EM27" s="255" t="str">
        <f>IF($EL27='Classificação geral'!$I20,'Classificação geral'!$AE20,"")</f>
        <v/>
      </c>
      <c r="EN27" s="300" t="str">
        <f>IF($EL27='Classificação geral'!$I20,'Classificação geral'!$K20,"")</f>
        <v/>
      </c>
      <c r="EO27" s="300" t="str">
        <f>IF($EL27='Classificação geral'!$I20,'Classificação geral'!$L20,"")</f>
        <v/>
      </c>
      <c r="EP27" s="300" t="str">
        <f>IF($EL27='Classificação geral'!$I20,'Classificação geral'!$M20,"")</f>
        <v/>
      </c>
      <c r="EQ27" s="300" t="str">
        <f>IF($EL27='Classificação geral'!$I20,'Classificação geral'!$AF20,"")</f>
        <v/>
      </c>
      <c r="ER27" s="303" t="str">
        <f>IFERROR(RANK(EQ27,EQ:EQ,0)+ COUNTIF($EQ$12:EQ25,EQ27),"")</f>
        <v/>
      </c>
      <c r="ET27" s="254" t="str">
        <f>IFERROR(IF(AND('Classificação geral'!$H20="mas",'Classificação geral'!$I20=3,'Classificação geral'!$E20="PCT"),'Classificação geral'!$A20,""),"")</f>
        <v/>
      </c>
      <c r="EU27" s="254" t="str">
        <f>IFERROR(IF(AND('Classificação geral'!$H20="mas",'Classificação geral'!$I20=3,'Classificação geral'!$E20="PCT"),'Classificação geral'!$B20,""),"")</f>
        <v/>
      </c>
      <c r="EV27" s="300" t="str">
        <f>IF($EU27='Classificação geral'!$B20,'Classificação geral'!$C20,"")</f>
        <v/>
      </c>
      <c r="EW27" s="300" t="str">
        <f>IF($EU27='Classificação geral'!$B20,'Classificação geral'!$D20,"")</f>
        <v/>
      </c>
      <c r="EX27" s="300" t="str">
        <f>IF($EU27='Classificação geral'!$B20,'Classificação geral'!$H20,"")</f>
        <v/>
      </c>
      <c r="EY27" s="302" t="str">
        <f>IFERROR(IF(AND($EX27="mas",'Classificação geral'!$I20=3),'Classificação geral'!I20,""),"")</f>
        <v/>
      </c>
      <c r="EZ27" s="254" t="str">
        <f>IFERROR(IF(AND($EX27="mas",'Classificação geral'!$I20=3),'Classificação geral'!AE20,""),"")</f>
        <v/>
      </c>
      <c r="FA27" s="302" t="str">
        <f>IFERROR(IF(AND($EX27="mas",'Classificação geral'!$I20=3),'Classificação geral'!K20,""),"")</f>
        <v/>
      </c>
      <c r="FB27" s="302" t="str">
        <f>IFERROR(IF(AND($EX27="mas",'Classificação geral'!$I20=3),'Classificação geral'!L20,""),"")</f>
        <v/>
      </c>
      <c r="FC27" s="302" t="str">
        <f>IFERROR(IF(AND($EX27="mas",'Classificação geral'!$I20=3),'Classificação geral'!M20,""),"")</f>
        <v/>
      </c>
      <c r="FD27" s="302" t="str">
        <f>IFERROR(IF(AND($EX27="mas",'Classificação geral'!$I20=3),'Classificação geral'!AF20,""),"")</f>
        <v/>
      </c>
      <c r="FE27" s="303" t="str">
        <f>IFERROR(RANK(FD27,FD:FD,0)+ COUNTIF(FD$12:$FD25,FD27),"")</f>
        <v/>
      </c>
    </row>
    <row r="28" spans="2:161" s="297" customFormat="1" ht="27.75" customHeight="1" x14ac:dyDescent="0.4">
      <c r="B28" s="309" t="str">
        <f t="shared" si="0"/>
        <v/>
      </c>
      <c r="C28" s="292" t="str">
        <f t="shared" si="1"/>
        <v/>
      </c>
      <c r="D28" s="292" t="str">
        <f t="shared" si="2"/>
        <v/>
      </c>
      <c r="E28" s="292" t="str">
        <f t="shared" si="3"/>
        <v/>
      </c>
      <c r="F28" s="293" t="str">
        <f t="shared" si="4"/>
        <v/>
      </c>
      <c r="G28" s="293" t="str">
        <f t="shared" si="5"/>
        <v/>
      </c>
      <c r="H28" s="294" t="str">
        <f t="shared" si="6"/>
        <v/>
      </c>
      <c r="I28" s="294" t="str">
        <f t="shared" si="7"/>
        <v/>
      </c>
      <c r="J28" s="294" t="str">
        <f t="shared" si="8"/>
        <v/>
      </c>
      <c r="K28" s="295">
        <v>15</v>
      </c>
      <c r="L28" s="296"/>
      <c r="M28" s="296"/>
      <c r="N28" s="309" t="str">
        <f t="shared" si="9"/>
        <v/>
      </c>
      <c r="O28" s="292" t="str">
        <f t="shared" si="10"/>
        <v/>
      </c>
      <c r="P28" s="292" t="str">
        <f t="shared" si="11"/>
        <v/>
      </c>
      <c r="Q28" s="292" t="str">
        <f t="shared" si="12"/>
        <v/>
      </c>
      <c r="R28" s="293" t="str">
        <f t="shared" si="13"/>
        <v/>
      </c>
      <c r="S28" s="293" t="str">
        <f t="shared" si="14"/>
        <v/>
      </c>
      <c r="T28" s="294" t="str">
        <f t="shared" si="15"/>
        <v/>
      </c>
      <c r="U28" s="294" t="str">
        <f t="shared" si="16"/>
        <v/>
      </c>
      <c r="V28" s="294" t="str">
        <f t="shared" si="17"/>
        <v/>
      </c>
      <c r="W28" s="295">
        <v>15</v>
      </c>
      <c r="X28" s="296"/>
      <c r="Z28" s="310" t="str">
        <f t="shared" si="18"/>
        <v/>
      </c>
      <c r="AA28" s="292" t="str">
        <f t="shared" si="19"/>
        <v/>
      </c>
      <c r="AB28" s="292" t="str">
        <f t="shared" si="20"/>
        <v/>
      </c>
      <c r="AC28" s="292" t="str">
        <f t="shared" si="21"/>
        <v/>
      </c>
      <c r="AD28" s="293" t="str">
        <f t="shared" si="22"/>
        <v/>
      </c>
      <c r="AE28" s="293" t="str">
        <f t="shared" si="23"/>
        <v/>
      </c>
      <c r="AF28" s="294" t="str">
        <f t="shared" si="24"/>
        <v/>
      </c>
      <c r="AG28" s="294" t="str">
        <f t="shared" si="25"/>
        <v/>
      </c>
      <c r="AH28" s="294" t="str">
        <f t="shared" si="26"/>
        <v/>
      </c>
      <c r="AI28" s="295">
        <v>15</v>
      </c>
      <c r="AJ28" s="296"/>
      <c r="AK28" s="296"/>
      <c r="AL28" s="310" t="str">
        <f t="shared" si="27"/>
        <v/>
      </c>
      <c r="AM28" s="292" t="str">
        <f t="shared" si="28"/>
        <v/>
      </c>
      <c r="AN28" s="292" t="str">
        <f t="shared" si="29"/>
        <v/>
      </c>
      <c r="AO28" s="292" t="str">
        <f t="shared" si="30"/>
        <v/>
      </c>
      <c r="AP28" s="293" t="str">
        <f t="shared" si="31"/>
        <v/>
      </c>
      <c r="AQ28" s="293" t="str">
        <f t="shared" si="32"/>
        <v/>
      </c>
      <c r="AR28" s="294" t="str">
        <f t="shared" si="33"/>
        <v/>
      </c>
      <c r="AS28" s="294" t="str">
        <f t="shared" si="34"/>
        <v/>
      </c>
      <c r="AT28" s="294" t="str">
        <f t="shared" si="35"/>
        <v/>
      </c>
      <c r="AU28" s="295">
        <v>15</v>
      </c>
      <c r="AX28" s="309" t="str">
        <f t="shared" si="36"/>
        <v/>
      </c>
      <c r="AY28" s="292" t="str">
        <f t="shared" si="37"/>
        <v/>
      </c>
      <c r="AZ28" s="292" t="str">
        <f t="shared" si="38"/>
        <v/>
      </c>
      <c r="BA28" s="292" t="str">
        <f t="shared" si="39"/>
        <v/>
      </c>
      <c r="BB28" s="293" t="str">
        <f t="shared" si="40"/>
        <v/>
      </c>
      <c r="BC28" s="293" t="str">
        <f t="shared" si="41"/>
        <v/>
      </c>
      <c r="BD28" s="293" t="str">
        <f t="shared" si="42"/>
        <v/>
      </c>
      <c r="BE28" s="293" t="str">
        <f t="shared" si="43"/>
        <v/>
      </c>
      <c r="BF28" s="294" t="str">
        <f t="shared" si="44"/>
        <v/>
      </c>
      <c r="BG28" s="295">
        <v>15</v>
      </c>
      <c r="BH28" s="296"/>
      <c r="BI28" s="296"/>
      <c r="BJ28" s="309" t="str">
        <f t="shared" si="45"/>
        <v/>
      </c>
      <c r="BK28" s="292" t="str">
        <f t="shared" si="46"/>
        <v/>
      </c>
      <c r="BL28" s="292" t="str">
        <f t="shared" si="47"/>
        <v/>
      </c>
      <c r="BM28" s="292" t="str">
        <f t="shared" si="48"/>
        <v/>
      </c>
      <c r="BN28" s="293" t="str">
        <f t="shared" si="49"/>
        <v/>
      </c>
      <c r="BO28" s="293" t="str">
        <f t="shared" si="50"/>
        <v/>
      </c>
      <c r="BP28" s="294" t="str">
        <f t="shared" si="51"/>
        <v/>
      </c>
      <c r="BQ28" s="294" t="str">
        <f t="shared" si="52"/>
        <v/>
      </c>
      <c r="BR28" s="294" t="str">
        <f t="shared" si="53"/>
        <v/>
      </c>
      <c r="BS28" s="295">
        <v>15</v>
      </c>
      <c r="CG28" s="254" t="str">
        <f>IFERROR(IF(AND('Classificação geral'!$H21="FEM",'Classificação geral'!$I21=1,'Classificação geral'!E21="PCT"),'Classificação geral'!$A21,""),"")</f>
        <v/>
      </c>
      <c r="CH28" s="254" t="str">
        <f>IFERROR(IF(AND('Classificação geral'!$H21="FEM",'Classificação geral'!$I21=1,'Classificação geral'!E21="PCT"),'Classificação geral'!$B21,""),"")</f>
        <v/>
      </c>
      <c r="CI28" s="300" t="str">
        <f>IF($CH28='Classificação geral'!$B21,'Classificação geral'!$C21,"")</f>
        <v/>
      </c>
      <c r="CJ28" s="300" t="str">
        <f>IF($CH28='Classificação geral'!$B21,'Classificação geral'!$D21,"")</f>
        <v/>
      </c>
      <c r="CK28" s="300" t="str">
        <f>IF($CH28='Classificação geral'!$B21,'Classificação geral'!$H21,"")</f>
        <v/>
      </c>
      <c r="CL28" s="300" t="str">
        <f>IF($CK28='Classificação geral'!$H21,'Classificação geral'!$I21,"")</f>
        <v/>
      </c>
      <c r="CM28" s="227" t="str">
        <f>IF($CL28='Classificação geral'!$I21,'Classificação geral'!$AE21,"")</f>
        <v/>
      </c>
      <c r="CN28" s="300" t="str">
        <f>IF($CL28='Classificação geral'!$I21,'Classificação geral'!$K21,"")</f>
        <v/>
      </c>
      <c r="CO28" s="300" t="str">
        <f>IF($CL28='Classificação geral'!$I21,'Classificação geral'!$L21,"")</f>
        <v/>
      </c>
      <c r="CP28" s="300" t="str">
        <f>IF($CL28='Classificação geral'!$I21,'Classificação geral'!$M21,"")</f>
        <v/>
      </c>
      <c r="CQ28" s="388" t="str">
        <f>IF($CL28='Classificação geral'!$I21,'Classificação geral'!$AF21,"")</f>
        <v/>
      </c>
      <c r="CR28" s="256" t="str">
        <f>IFERROR(RANK(CQ28,CQ:CQ,0)+ COUNTIF($CQ$12:CQ27,CQ28),"")</f>
        <v/>
      </c>
      <c r="CS28" s="244" t="str">
        <f ca="1">IFERROR(RDEM(CR28,CR:CR,0),"")</f>
        <v/>
      </c>
      <c r="CT28" s="254" t="str">
        <f>IFERROR(IF(AND('Classificação geral'!$H21="mas",'Classificação geral'!$I21=1,'Classificação geral'!$E21="pct"),'Classificação geral'!$A21,""),"")</f>
        <v/>
      </c>
      <c r="CU28" s="254" t="str">
        <f>IFERROR(IF(AND('Classificação geral'!$H21="mas",'Classificação geral'!$I21=1,'Classificação geral'!$E21="PCT"),'Classificação geral'!$B21,""),"")</f>
        <v/>
      </c>
      <c r="CV28" s="300" t="str">
        <f>IF($CU28='Classificação geral'!$B21,'Classificação geral'!$C21,"")</f>
        <v/>
      </c>
      <c r="CW28" s="300" t="str">
        <f>IF($CU28='Classificação geral'!$B21,'Classificação geral'!$D21,"")</f>
        <v/>
      </c>
      <c r="CX28" s="300" t="str">
        <f>IF($CU28='Classificação geral'!$B21,'Classificação geral'!$H21,"")</f>
        <v/>
      </c>
      <c r="CY28" s="302" t="str">
        <f>IFERROR(IF(AND($CX28="mas",'Classificação geral'!$I21=1),'Classificação geral'!I21,""),"")</f>
        <v/>
      </c>
      <c r="CZ28" s="254" t="str">
        <f>IFERROR(IF(AND($CX28="mas",'Classificação geral'!$I21=1),'Classificação geral'!AE21,""),"")</f>
        <v/>
      </c>
      <c r="DA28" s="302" t="str">
        <f>IFERROR(IF(AND($CX28="mas",'Classificação geral'!$I21=1),'Classificação geral'!K21,""),"")</f>
        <v/>
      </c>
      <c r="DB28" s="302" t="str">
        <f>IFERROR(IF(AND($CX28="mas",'Classificação geral'!$I21=1),'Classificação geral'!L21,""),"")</f>
        <v/>
      </c>
      <c r="DC28" s="302" t="str">
        <f>IFERROR(IF(AND($CX28="mas",'Classificação geral'!$I21=1),'Classificação geral'!M21,""),"")</f>
        <v/>
      </c>
      <c r="DD28" s="302" t="str">
        <f>IFERROR(IF(AND($CX28="mas",'Classificação geral'!$I21=1),'Classificação geral'!AF21,""),"")</f>
        <v/>
      </c>
      <c r="DE28" s="303" t="str">
        <f>IFERROR(RANK(DD28,DD:DD,0)+ COUNTIF($DD$12:DD27,DD28),"")</f>
        <v/>
      </c>
      <c r="DG28" s="254" t="str">
        <f>IFERROR(IF(AND('Classificação geral'!$H21="fem",'Classificação geral'!$I21=2,'Classificação geral'!$E21="pct"),'Classificação geral'!$A21,""),"")</f>
        <v/>
      </c>
      <c r="DH28" s="254" t="str">
        <f>IFERROR(IF(AND('Classificação geral'!$H21="fem",'Classificação geral'!$I21=2,'Classificação geral'!$E21="pct"),'Classificação geral'!$B21,""),"")</f>
        <v/>
      </c>
      <c r="DI28" s="255" t="str">
        <f>IF($DH28='Classificação geral'!$B21,'Classificação geral'!$C21,"")</f>
        <v/>
      </c>
      <c r="DJ28" s="255" t="str">
        <f>IF($DH28='Classificação geral'!$B21,'Classificação geral'!$D21,"")</f>
        <v/>
      </c>
      <c r="DK28" s="255" t="str">
        <f>IF($DH28='Classificação geral'!$B21,'Classificação geral'!$H21,"")</f>
        <v/>
      </c>
      <c r="DL28" s="254" t="str">
        <f>IFERROR(IF(AND($DK28="fem",'Classificação geral'!$I21=2),'Classificação geral'!I21,""),"")</f>
        <v/>
      </c>
      <c r="DM28" s="254" t="str">
        <f>IFERROR(IF(AND($DK28="fem",'Classificação geral'!$I21=2),'Classificação geral'!AE21,""),"")</f>
        <v/>
      </c>
      <c r="DN28" s="254" t="str">
        <f>IFERROR(IF(AND($DK28="fem",'Classificação geral'!$I21=2),'Classificação geral'!K21,""),"")</f>
        <v/>
      </c>
      <c r="DO28" s="254" t="str">
        <f>IFERROR(IF(AND($DK28="fem",'Classificação geral'!$I21=2),'Classificação geral'!L21,""),"")</f>
        <v/>
      </c>
      <c r="DP28" s="254" t="str">
        <f>IFERROR(IF(AND($DK28="fem",'Classificação geral'!$I21=2),'Classificação geral'!M21,""),"")</f>
        <v/>
      </c>
      <c r="DQ28" s="254" t="str">
        <f>IFERROR(IF(AND($DK28="fem",'Classificação geral'!$I21=2),'Classificação geral'!AF21,""),"")</f>
        <v/>
      </c>
      <c r="DR28" s="256" t="str">
        <f>IFERROR(RANK(DQ28,DQ:DQ,0)+ COUNTIF(DQ$12:$DQ26,DQ28),"")</f>
        <v/>
      </c>
      <c r="DT28" s="254" t="str">
        <f>IFERROR(IF(AND('Classificação geral'!$H21="mas",'Classificação geral'!$I21=2,'Classificação geral'!$E21="pct"),'Classificação geral'!$A21,""),"")</f>
        <v/>
      </c>
      <c r="DU28" s="254" t="str">
        <f>IFERROR(IF(AND('Classificação geral'!$H21="mas",'Classificação geral'!$I21=2,'Classificação geral'!$E21="pct"),'Classificação geral'!$B21,""),"")</f>
        <v/>
      </c>
      <c r="DV28" s="300" t="str">
        <f>IF($DU28='Classificação geral'!$B21,'Classificação geral'!$C21,"")</f>
        <v/>
      </c>
      <c r="DW28" s="300" t="str">
        <f>IF($DU28='Classificação geral'!$B21,'Classificação geral'!$D21,"")</f>
        <v/>
      </c>
      <c r="DX28" s="300" t="str">
        <f>IF($DU28='Classificação geral'!$B21,'Classificação geral'!$H21,"")</f>
        <v/>
      </c>
      <c r="DY28" s="302" t="str">
        <f>IFERROR(IF(AND($DX28="mas",'Classificação geral'!$I21=2),'Classificação geral'!I21,""),"")</f>
        <v/>
      </c>
      <c r="DZ28" s="254" t="str">
        <f>IFERROR(IF(AND($DX28="mas",'Classificação geral'!$I21=2),'Classificação geral'!AE21,""),"")</f>
        <v/>
      </c>
      <c r="EA28" s="302" t="str">
        <f>IFERROR(IF(AND($DX28="mas",'Classificação geral'!$I21=2),'Classificação geral'!K21,""),"")</f>
        <v/>
      </c>
      <c r="EB28" s="302" t="str">
        <f>IFERROR(IF(AND($DX28="mas",'Classificação geral'!$I21=2),'Classificação geral'!L21,""),"")</f>
        <v/>
      </c>
      <c r="EC28" s="302" t="str">
        <f>IFERROR(IF(AND($DX28="mas",'Classificação geral'!$I21=2),'Classificação geral'!M21,""),"")</f>
        <v/>
      </c>
      <c r="ED28" s="302" t="str">
        <f>IFERROR(IF(AND($DX28="mas",'Classificação geral'!$I21=2),'Classificação geral'!AF21,""),"")</f>
        <v/>
      </c>
      <c r="EE28" s="303" t="str">
        <f>IFERROR(RANK(ED28,ED:ED,0)+ COUNTIF($ED$12:ED$12,ED28),"")</f>
        <v/>
      </c>
      <c r="EG28" s="254" t="str">
        <f>IFERROR(IF(AND('Classificação geral'!$H21="fem",'Classificação geral'!$I21=3,'Classificação geral'!$E21="pct"),'Classificação geral'!$A21,""),"")</f>
        <v/>
      </c>
      <c r="EH28" s="254" t="str">
        <f>IFERROR(IF(AND('Classificação geral'!$H21="fem",'Classificação geral'!$I21=3,'Classificação geral'!$E21="pct"),'Classificação geral'!$B21,""),"")</f>
        <v/>
      </c>
      <c r="EI28" s="300" t="str">
        <f>IF($EH28='Classificação geral'!$B21,'Classificação geral'!$C21,"")</f>
        <v/>
      </c>
      <c r="EJ28" s="300" t="str">
        <f>IF($EH28='Classificação geral'!$B21,'Classificação geral'!$D21,"")</f>
        <v/>
      </c>
      <c r="EK28" s="300" t="str">
        <f>IF($EH28='Classificação geral'!$B21,'Classificação geral'!$H21,"")</f>
        <v/>
      </c>
      <c r="EL28" s="300" t="str">
        <f>IF($EK28='Classificação geral'!$H21,'Classificação geral'!$I21,"")</f>
        <v/>
      </c>
      <c r="EM28" s="255" t="str">
        <f>IF($EL28='Classificação geral'!$I21,'Classificação geral'!$AE21,"")</f>
        <v/>
      </c>
      <c r="EN28" s="300" t="str">
        <f>IF($EL28='Classificação geral'!$I21,'Classificação geral'!$K21,"")</f>
        <v/>
      </c>
      <c r="EO28" s="300" t="str">
        <f>IF($EL28='Classificação geral'!$I21,'Classificação geral'!$L21,"")</f>
        <v/>
      </c>
      <c r="EP28" s="300" t="str">
        <f>IF($EL28='Classificação geral'!$I21,'Classificação geral'!$M21,"")</f>
        <v/>
      </c>
      <c r="EQ28" s="300" t="str">
        <f>IF($EL28='Classificação geral'!$I21,'Classificação geral'!$AF21,"")</f>
        <v/>
      </c>
      <c r="ER28" s="303" t="str">
        <f>IFERROR(RANK(EQ28,EQ:EQ,0)+ COUNTIF($EQ$12:EQ26,EQ28),"")</f>
        <v/>
      </c>
      <c r="ET28" s="254" t="str">
        <f>IFERROR(IF(AND('Classificação geral'!$H21="mas",'Classificação geral'!$I21=3,'Classificação geral'!$E21="PCT"),'Classificação geral'!$A21,""),"")</f>
        <v/>
      </c>
      <c r="EU28" s="254" t="str">
        <f>IFERROR(IF(AND('Classificação geral'!$H21="mas",'Classificação geral'!$I21=3,'Classificação geral'!$E21="PCT"),'Classificação geral'!$B21,""),"")</f>
        <v/>
      </c>
      <c r="EV28" s="300" t="str">
        <f>IF($EU28='Classificação geral'!$B21,'Classificação geral'!$C21,"")</f>
        <v/>
      </c>
      <c r="EW28" s="300" t="str">
        <f>IF($EU28='Classificação geral'!$B21,'Classificação geral'!$D21,"")</f>
        <v/>
      </c>
      <c r="EX28" s="300" t="str">
        <f>IF($EU28='Classificação geral'!$B21,'Classificação geral'!$H21,"")</f>
        <v/>
      </c>
      <c r="EY28" s="302" t="str">
        <f>IFERROR(IF(AND($EX28="mas",'Classificação geral'!$I21=3),'Classificação geral'!I21,""),"")</f>
        <v/>
      </c>
      <c r="EZ28" s="254" t="str">
        <f>IFERROR(IF(AND($EX28="mas",'Classificação geral'!$I21=3),'Classificação geral'!AE21,""),"")</f>
        <v/>
      </c>
      <c r="FA28" s="302" t="str">
        <f>IFERROR(IF(AND($EX28="mas",'Classificação geral'!$I21=3),'Classificação geral'!K21,""),"")</f>
        <v/>
      </c>
      <c r="FB28" s="302" t="str">
        <f>IFERROR(IF(AND($EX28="mas",'Classificação geral'!$I21=3),'Classificação geral'!L21,""),"")</f>
        <v/>
      </c>
      <c r="FC28" s="302" t="str">
        <f>IFERROR(IF(AND($EX28="mas",'Classificação geral'!$I21=3),'Classificação geral'!M21,""),"")</f>
        <v/>
      </c>
      <c r="FD28" s="302" t="str">
        <f>IFERROR(IF(AND($EX28="mas",'Classificação geral'!$I21=3),'Classificação geral'!AF21,""),"")</f>
        <v/>
      </c>
      <c r="FE28" s="303" t="str">
        <f>IFERROR(RANK(FD28,FD:FD,0)+ COUNTIF(FD$12:$FD26,FD28),"")</f>
        <v/>
      </c>
    </row>
    <row r="29" spans="2:161" s="304" customFormat="1" ht="27.75" customHeight="1" x14ac:dyDescent="0.4">
      <c r="B29" s="309" t="str">
        <f t="shared" si="0"/>
        <v/>
      </c>
      <c r="C29" s="292" t="str">
        <f t="shared" si="1"/>
        <v/>
      </c>
      <c r="D29" s="292" t="str">
        <f t="shared" si="2"/>
        <v/>
      </c>
      <c r="E29" s="292" t="str">
        <f t="shared" si="3"/>
        <v/>
      </c>
      <c r="F29" s="293" t="str">
        <f t="shared" si="4"/>
        <v/>
      </c>
      <c r="G29" s="293" t="str">
        <f t="shared" si="5"/>
        <v/>
      </c>
      <c r="H29" s="294" t="str">
        <f t="shared" si="6"/>
        <v/>
      </c>
      <c r="I29" s="294" t="str">
        <f t="shared" si="7"/>
        <v/>
      </c>
      <c r="J29" s="294" t="str">
        <f t="shared" si="8"/>
        <v/>
      </c>
      <c r="K29" s="295">
        <v>16</v>
      </c>
      <c r="L29" s="296"/>
      <c r="M29" s="296"/>
      <c r="N29" s="309" t="str">
        <f t="shared" si="9"/>
        <v/>
      </c>
      <c r="O29" s="292" t="str">
        <f t="shared" si="10"/>
        <v/>
      </c>
      <c r="P29" s="292" t="str">
        <f t="shared" si="11"/>
        <v/>
      </c>
      <c r="Q29" s="292" t="str">
        <f t="shared" si="12"/>
        <v/>
      </c>
      <c r="R29" s="293" t="str">
        <f t="shared" si="13"/>
        <v/>
      </c>
      <c r="S29" s="293" t="str">
        <f t="shared" si="14"/>
        <v/>
      </c>
      <c r="T29" s="294" t="str">
        <f t="shared" si="15"/>
        <v/>
      </c>
      <c r="U29" s="294" t="str">
        <f t="shared" si="16"/>
        <v/>
      </c>
      <c r="V29" s="294" t="str">
        <f t="shared" si="17"/>
        <v/>
      </c>
      <c r="W29" s="295">
        <v>16</v>
      </c>
      <c r="X29" s="296"/>
      <c r="Y29" s="297"/>
      <c r="Z29" s="310" t="str">
        <f t="shared" si="18"/>
        <v/>
      </c>
      <c r="AA29" s="292" t="str">
        <f t="shared" si="19"/>
        <v/>
      </c>
      <c r="AB29" s="292" t="str">
        <f t="shared" si="20"/>
        <v/>
      </c>
      <c r="AC29" s="292" t="str">
        <f t="shared" si="21"/>
        <v/>
      </c>
      <c r="AD29" s="293" t="str">
        <f t="shared" si="22"/>
        <v/>
      </c>
      <c r="AE29" s="293" t="str">
        <f t="shared" si="23"/>
        <v/>
      </c>
      <c r="AF29" s="294" t="str">
        <f t="shared" si="24"/>
        <v/>
      </c>
      <c r="AG29" s="294" t="str">
        <f t="shared" si="25"/>
        <v/>
      </c>
      <c r="AH29" s="294" t="str">
        <f t="shared" si="26"/>
        <v/>
      </c>
      <c r="AI29" s="295">
        <v>16</v>
      </c>
      <c r="AJ29" s="296"/>
      <c r="AK29" s="296"/>
      <c r="AL29" s="310" t="str">
        <f t="shared" si="27"/>
        <v/>
      </c>
      <c r="AM29" s="292" t="str">
        <f t="shared" si="28"/>
        <v/>
      </c>
      <c r="AN29" s="292" t="str">
        <f t="shared" si="29"/>
        <v/>
      </c>
      <c r="AO29" s="292" t="str">
        <f t="shared" si="30"/>
        <v/>
      </c>
      <c r="AP29" s="293" t="str">
        <f t="shared" si="31"/>
        <v/>
      </c>
      <c r="AQ29" s="293" t="str">
        <f t="shared" si="32"/>
        <v/>
      </c>
      <c r="AR29" s="294" t="str">
        <f t="shared" si="33"/>
        <v/>
      </c>
      <c r="AS29" s="294" t="str">
        <f t="shared" si="34"/>
        <v/>
      </c>
      <c r="AT29" s="294" t="str">
        <f t="shared" si="35"/>
        <v/>
      </c>
      <c r="AU29" s="295">
        <v>16</v>
      </c>
      <c r="AV29" s="297"/>
      <c r="AW29" s="297"/>
      <c r="AX29" s="309" t="str">
        <f t="shared" si="36"/>
        <v/>
      </c>
      <c r="AY29" s="292" t="str">
        <f t="shared" si="37"/>
        <v/>
      </c>
      <c r="AZ29" s="292" t="str">
        <f t="shared" si="38"/>
        <v/>
      </c>
      <c r="BA29" s="292" t="str">
        <f t="shared" si="39"/>
        <v/>
      </c>
      <c r="BB29" s="293" t="str">
        <f t="shared" si="40"/>
        <v/>
      </c>
      <c r="BC29" s="293" t="str">
        <f t="shared" si="41"/>
        <v/>
      </c>
      <c r="BD29" s="293" t="str">
        <f t="shared" si="42"/>
        <v/>
      </c>
      <c r="BE29" s="293" t="str">
        <f t="shared" si="43"/>
        <v/>
      </c>
      <c r="BF29" s="294" t="str">
        <f t="shared" si="44"/>
        <v/>
      </c>
      <c r="BG29" s="295">
        <v>16</v>
      </c>
      <c r="BH29" s="296"/>
      <c r="BI29" s="296"/>
      <c r="BJ29" s="309" t="str">
        <f t="shared" si="45"/>
        <v/>
      </c>
      <c r="BK29" s="292" t="str">
        <f t="shared" si="46"/>
        <v/>
      </c>
      <c r="BL29" s="292" t="str">
        <f t="shared" si="47"/>
        <v/>
      </c>
      <c r="BM29" s="292" t="str">
        <f t="shared" si="48"/>
        <v/>
      </c>
      <c r="BN29" s="293" t="str">
        <f t="shared" si="49"/>
        <v/>
      </c>
      <c r="BO29" s="293" t="str">
        <f t="shared" si="50"/>
        <v/>
      </c>
      <c r="BP29" s="294" t="str">
        <f t="shared" si="51"/>
        <v/>
      </c>
      <c r="BQ29" s="294" t="str">
        <f t="shared" si="52"/>
        <v/>
      </c>
      <c r="BR29" s="294" t="str">
        <f t="shared" si="53"/>
        <v/>
      </c>
      <c r="BS29" s="295">
        <v>16</v>
      </c>
      <c r="CG29" s="254" t="str">
        <f>IFERROR(IF(AND('Classificação geral'!$H22="FEM",'Classificação geral'!$I22=1,'Classificação geral'!E22="PCT"),'Classificação geral'!$A22,""),"")</f>
        <v/>
      </c>
      <c r="CH29" s="254" t="str">
        <f>IFERROR(IF(AND('Classificação geral'!$H22="FEM",'Classificação geral'!$I22=1,'Classificação geral'!E22="PCT"),'Classificação geral'!$B22,""),"")</f>
        <v/>
      </c>
      <c r="CI29" s="227" t="str">
        <f>IF($CH29='Classificação geral'!$B22,'Classificação geral'!$C22,"")</f>
        <v/>
      </c>
      <c r="CJ29" s="227" t="str">
        <f>IF($CH29='Classificação geral'!$B22,'Classificação geral'!$D22,"")</f>
        <v/>
      </c>
      <c r="CK29" s="227" t="str">
        <f>IF($CH29='Classificação geral'!$B22,'Classificação geral'!$H22,"")</f>
        <v/>
      </c>
      <c r="CL29" s="227" t="str">
        <f>IF($CK29='Classificação geral'!$H22,'Classificação geral'!$I22,"")</f>
        <v/>
      </c>
      <c r="CM29" s="227" t="str">
        <f>IF($CL29='Classificação geral'!$I22,'Classificação geral'!$AE22,"")</f>
        <v/>
      </c>
      <c r="CN29" s="227" t="str">
        <f>IF($CL29='Classificação geral'!$I22,'Classificação geral'!$K22,"")</f>
        <v/>
      </c>
      <c r="CO29" s="227" t="str">
        <f>IF($CL29='Classificação geral'!$I22,'Classificação geral'!$L22,"")</f>
        <v/>
      </c>
      <c r="CP29" s="227" t="str">
        <f>IF($CL29='Classificação geral'!$I22,'Classificação geral'!$M22,"")</f>
        <v/>
      </c>
      <c r="CQ29" s="388" t="str">
        <f>IF($CL29='Classificação geral'!$I22,'Classificação geral'!$AF22,"")</f>
        <v/>
      </c>
      <c r="CR29" s="256" t="str">
        <f>IFERROR(RANK(CQ29,CQ:CQ,0)+ COUNTIF($CQ$12:CQ28,CQ29),"")</f>
        <v/>
      </c>
      <c r="CS29" s="244" t="str">
        <f ca="1">IFERROR(RDEM(CR29,CR:CR,0),"")</f>
        <v/>
      </c>
      <c r="CT29" s="254" t="str">
        <f>IFERROR(IF(AND('Classificação geral'!$H22="mas",'Classificação geral'!$I22=1,'Classificação geral'!$E22="pct"),'Classificação geral'!$A22,""),"")</f>
        <v/>
      </c>
      <c r="CU29" s="254" t="str">
        <f>IFERROR(IF(AND('Classificação geral'!$H22="mas",'Classificação geral'!$I22=1,'Classificação geral'!$E22="PCT"),'Classificação geral'!$B22,""),"")</f>
        <v/>
      </c>
      <c r="CV29" s="227" t="str">
        <f>IF($CU29='Classificação geral'!$B22,'Classificação geral'!$C22,"")</f>
        <v/>
      </c>
      <c r="CW29" s="227" t="str">
        <f>IF($CU29='Classificação geral'!$B22,'Classificação geral'!$D22,"")</f>
        <v/>
      </c>
      <c r="CX29" s="227" t="str">
        <f>IF($CU29='Classificação geral'!$B22,'Classificação geral'!$H22,"")</f>
        <v/>
      </c>
      <c r="CY29" s="231" t="str">
        <f>IFERROR(IF(AND($CX29="mas",'Classificação geral'!$I22=1),'Classificação geral'!I22,""),"")</f>
        <v/>
      </c>
      <c r="CZ29" s="254" t="str">
        <f>IFERROR(IF(AND($CX29="mas",'Classificação geral'!$I22=1),'Classificação geral'!AE22,""),"")</f>
        <v/>
      </c>
      <c r="DA29" s="231" t="str">
        <f>IFERROR(IF(AND($CX29="mas",'Classificação geral'!$I22=1),'Classificação geral'!K22,""),"")</f>
        <v/>
      </c>
      <c r="DB29" s="231" t="str">
        <f>IFERROR(IF(AND($CX29="mas",'Classificação geral'!$I22=1),'Classificação geral'!L22,""),"")</f>
        <v/>
      </c>
      <c r="DC29" s="231" t="str">
        <f>IFERROR(IF(AND($CX29="mas",'Classificação geral'!$I22=1),'Classificação geral'!M22,""),"")</f>
        <v/>
      </c>
      <c r="DD29" s="231" t="str">
        <f>IFERROR(IF(AND($CX29="mas",'Classificação geral'!$I22=1),'Classificação geral'!AF22,""),"")</f>
        <v/>
      </c>
      <c r="DE29" s="229" t="str">
        <f>IFERROR(RANK(DD29,DD:DD,0)+ COUNTIF($DD$12:DD28,DD29),"")</f>
        <v/>
      </c>
      <c r="DG29" s="254" t="str">
        <f>IFERROR(IF(AND('Classificação geral'!$H22="fem",'Classificação geral'!$I22=2,'Classificação geral'!$E22="pct"),'Classificação geral'!$A22,""),"")</f>
        <v/>
      </c>
      <c r="DH29" s="254" t="str">
        <f>IFERROR(IF(AND('Classificação geral'!$H22="fem",'Classificação geral'!$I22=2,'Classificação geral'!$E22="pct"),'Classificação geral'!$B22,""),"")</f>
        <v/>
      </c>
      <c r="DI29" s="255" t="str">
        <f>IF($DH29='Classificação geral'!$B22,'Classificação geral'!$C22,"")</f>
        <v/>
      </c>
      <c r="DJ29" s="255" t="str">
        <f>IF($DH29='Classificação geral'!$B22,'Classificação geral'!$D22,"")</f>
        <v/>
      </c>
      <c r="DK29" s="255" t="str">
        <f>IF($DH29='Classificação geral'!$B22,'Classificação geral'!$H22,"")</f>
        <v/>
      </c>
      <c r="DL29" s="254" t="str">
        <f>IFERROR(IF(AND($DK29="fem",'Classificação geral'!$I22=2),'Classificação geral'!I22,""),"")</f>
        <v/>
      </c>
      <c r="DM29" s="254" t="str">
        <f>IFERROR(IF(AND($DK29="fem",'Classificação geral'!$I22=2),'Classificação geral'!AE22,""),"")</f>
        <v/>
      </c>
      <c r="DN29" s="254" t="str">
        <f>IFERROR(IF(AND($DK29="fem",'Classificação geral'!$I22=2),'Classificação geral'!K22,""),"")</f>
        <v/>
      </c>
      <c r="DO29" s="254" t="str">
        <f>IFERROR(IF(AND($DK29="fem",'Classificação geral'!$I22=2),'Classificação geral'!L22,""),"")</f>
        <v/>
      </c>
      <c r="DP29" s="254" t="str">
        <f>IFERROR(IF(AND($DK29="fem",'Classificação geral'!$I22=2),'Classificação geral'!M22,""),"")</f>
        <v/>
      </c>
      <c r="DQ29" s="254" t="str">
        <f>IFERROR(IF(AND($DK29="fem",'Classificação geral'!$I22=2),'Classificação geral'!AF22,""),"")</f>
        <v/>
      </c>
      <c r="DR29" s="256" t="str">
        <f>IFERROR(RANK(DQ29,DQ:DQ,0)+ COUNTIF(DQ$12:$DQ27,DQ29),"")</f>
        <v/>
      </c>
      <c r="DT29" s="254" t="str">
        <f>IFERROR(IF(AND('Classificação geral'!$H22="mas",'Classificação geral'!$I22=2,'Classificação geral'!$E22="pct"),'Classificação geral'!$A22,""),"")</f>
        <v/>
      </c>
      <c r="DU29" s="254" t="str">
        <f>IFERROR(IF(AND('Classificação geral'!$H22="mas",'Classificação geral'!$I22=2,'Classificação geral'!$E22="pct"),'Classificação geral'!$B22,""),"")</f>
        <v/>
      </c>
      <c r="DV29" s="227" t="str">
        <f>IF($DU29='Classificação geral'!$B22,'Classificação geral'!$C22,"")</f>
        <v/>
      </c>
      <c r="DW29" s="227" t="str">
        <f>IF($DU29='Classificação geral'!$B22,'Classificação geral'!$D22,"")</f>
        <v/>
      </c>
      <c r="DX29" s="227" t="str">
        <f>IF($DU29='Classificação geral'!$B22,'Classificação geral'!$H22,"")</f>
        <v/>
      </c>
      <c r="DY29" s="231" t="str">
        <f>IFERROR(IF(AND($DX29="mas",'Classificação geral'!$I22=2),'Classificação geral'!I22,""),"")</f>
        <v/>
      </c>
      <c r="DZ29" s="254" t="str">
        <f>IFERROR(IF(AND($DX29="mas",'Classificação geral'!$I22=2),'Classificação geral'!AE22,""),"")</f>
        <v/>
      </c>
      <c r="EA29" s="231" t="str">
        <f>IFERROR(IF(AND($DX29="mas",'Classificação geral'!$I22=2),'Classificação geral'!K22,""),"")</f>
        <v/>
      </c>
      <c r="EB29" s="231" t="str">
        <f>IFERROR(IF(AND($DX29="mas",'Classificação geral'!$I22=2),'Classificação geral'!L22,""),"")</f>
        <v/>
      </c>
      <c r="EC29" s="231" t="str">
        <f>IFERROR(IF(AND($DX29="mas",'Classificação geral'!$I22=2),'Classificação geral'!M22,""),"")</f>
        <v/>
      </c>
      <c r="ED29" s="231" t="str">
        <f>IFERROR(IF(AND($DX29="mas",'Classificação geral'!$I22=2),'Classificação geral'!AF22,""),"")</f>
        <v/>
      </c>
      <c r="EE29" s="229" t="str">
        <f>IFERROR(RANK(ED29,ED:ED,0)+ COUNTIF($ED$12:ED$12,ED29),"")</f>
        <v/>
      </c>
      <c r="EG29" s="254" t="str">
        <f>IFERROR(IF(AND('Classificação geral'!$H22="fem",'Classificação geral'!$I22=3,'Classificação geral'!$E22="pct"),'Classificação geral'!$A22,""),"")</f>
        <v/>
      </c>
      <c r="EH29" s="254" t="str">
        <f>IFERROR(IF(AND('Classificação geral'!$H22="fem",'Classificação geral'!$I22=3,'Classificação geral'!$E22="pct"),'Classificação geral'!$B22,""),"")</f>
        <v/>
      </c>
      <c r="EI29" s="227" t="str">
        <f>IF($EH29='Classificação geral'!$B22,'Classificação geral'!$C22,"")</f>
        <v/>
      </c>
      <c r="EJ29" s="227" t="str">
        <f>IF($EH29='Classificação geral'!$B22,'Classificação geral'!$D22,"")</f>
        <v/>
      </c>
      <c r="EK29" s="227" t="str">
        <f>IF($EH29='Classificação geral'!$B22,'Classificação geral'!$H22,"")</f>
        <v/>
      </c>
      <c r="EL29" s="227" t="str">
        <f>IF($EK29='Classificação geral'!$H22,'Classificação geral'!$I22,"")</f>
        <v/>
      </c>
      <c r="EM29" s="255" t="str">
        <f>IF($EL29='Classificação geral'!$I22,'Classificação geral'!$AE22,"")</f>
        <v/>
      </c>
      <c r="EN29" s="227" t="str">
        <f>IF($EL29='Classificação geral'!$I22,'Classificação geral'!$K22,"")</f>
        <v/>
      </c>
      <c r="EO29" s="227" t="str">
        <f>IF($EL29='Classificação geral'!$I22,'Classificação geral'!$L22,"")</f>
        <v/>
      </c>
      <c r="EP29" s="227" t="str">
        <f>IF($EL29='Classificação geral'!$I22,'Classificação geral'!$M22,"")</f>
        <v/>
      </c>
      <c r="EQ29" s="227" t="str">
        <f>IF($EL29='Classificação geral'!$I22,'Classificação geral'!$AF22,"")</f>
        <v/>
      </c>
      <c r="ER29" s="229" t="str">
        <f>IFERROR(RANK(EQ29,EQ:EQ,0)+ COUNTIF($EQ$12:EQ27,EQ29),"")</f>
        <v/>
      </c>
      <c r="ET29" s="254" t="str">
        <f>IFERROR(IF(AND('Classificação geral'!$H22="mas",'Classificação geral'!$I22=3,'Classificação geral'!$E22="PCT"),'Classificação geral'!$A22,""),"")</f>
        <v/>
      </c>
      <c r="EU29" s="254" t="str">
        <f>IFERROR(IF(AND('Classificação geral'!$H22="mas",'Classificação geral'!$I22=3,'Classificação geral'!$E22="PCT"),'Classificação geral'!$B22,""),"")</f>
        <v/>
      </c>
      <c r="EV29" s="227" t="str">
        <f>IF($EU29='Classificação geral'!$B22,'Classificação geral'!$C22,"")</f>
        <v/>
      </c>
      <c r="EW29" s="227" t="str">
        <f>IF($EU29='Classificação geral'!$B22,'Classificação geral'!$D22,"")</f>
        <v/>
      </c>
      <c r="EX29" s="227" t="str">
        <f>IF($EU29='Classificação geral'!$B22,'Classificação geral'!$H22,"")</f>
        <v/>
      </c>
      <c r="EY29" s="231" t="str">
        <f>IFERROR(IF(AND($EX29="mas",'Classificação geral'!$I22=3),'Classificação geral'!I22,""),"")</f>
        <v/>
      </c>
      <c r="EZ29" s="254" t="str">
        <f>IFERROR(IF(AND($EX29="mas",'Classificação geral'!$I22=3),'Classificação geral'!AE22,""),"")</f>
        <v/>
      </c>
      <c r="FA29" s="231" t="str">
        <f>IFERROR(IF(AND($EX29="mas",'Classificação geral'!$I22=3),'Classificação geral'!K22,""),"")</f>
        <v/>
      </c>
      <c r="FB29" s="231" t="str">
        <f>IFERROR(IF(AND($EX29="mas",'Classificação geral'!$I22=3),'Classificação geral'!L22,""),"")</f>
        <v/>
      </c>
      <c r="FC29" s="231" t="str">
        <f>IFERROR(IF(AND($EX29="mas",'Classificação geral'!$I22=3),'Classificação geral'!M22,""),"")</f>
        <v/>
      </c>
      <c r="FD29" s="231" t="str">
        <f>IFERROR(IF(AND($EX29="mas",'Classificação geral'!$I22=3),'Classificação geral'!AF22,""),"")</f>
        <v/>
      </c>
      <c r="FE29" s="229" t="str">
        <f>IFERROR(RANK(FD29,FD:FD,0)+ COUNTIF(FD$12:$FD27,FD29),"")</f>
        <v/>
      </c>
    </row>
    <row r="30" spans="2:161" s="304" customFormat="1" ht="27.75" customHeight="1" x14ac:dyDescent="0.4">
      <c r="B30" s="309" t="str">
        <f t="shared" si="0"/>
        <v/>
      </c>
      <c r="C30" s="292" t="str">
        <f t="shared" si="1"/>
        <v/>
      </c>
      <c r="D30" s="292" t="str">
        <f t="shared" si="2"/>
        <v/>
      </c>
      <c r="E30" s="292" t="str">
        <f t="shared" si="3"/>
        <v/>
      </c>
      <c r="F30" s="293" t="str">
        <f t="shared" si="4"/>
        <v/>
      </c>
      <c r="G30" s="293" t="str">
        <f t="shared" si="5"/>
        <v/>
      </c>
      <c r="H30" s="294" t="str">
        <f t="shared" si="6"/>
        <v/>
      </c>
      <c r="I30" s="294" t="str">
        <f t="shared" si="7"/>
        <v/>
      </c>
      <c r="J30" s="294" t="str">
        <f t="shared" si="8"/>
        <v/>
      </c>
      <c r="K30" s="295">
        <v>17</v>
      </c>
      <c r="L30" s="296"/>
      <c r="M30" s="296"/>
      <c r="N30" s="309" t="str">
        <f t="shared" si="9"/>
        <v/>
      </c>
      <c r="O30" s="292" t="str">
        <f t="shared" si="10"/>
        <v/>
      </c>
      <c r="P30" s="292" t="str">
        <f t="shared" si="11"/>
        <v/>
      </c>
      <c r="Q30" s="292" t="str">
        <f t="shared" si="12"/>
        <v/>
      </c>
      <c r="R30" s="293" t="str">
        <f t="shared" si="13"/>
        <v/>
      </c>
      <c r="S30" s="293" t="str">
        <f t="shared" si="14"/>
        <v/>
      </c>
      <c r="T30" s="294" t="str">
        <f t="shared" si="15"/>
        <v/>
      </c>
      <c r="U30" s="294" t="str">
        <f t="shared" si="16"/>
        <v/>
      </c>
      <c r="V30" s="294" t="str">
        <f t="shared" si="17"/>
        <v/>
      </c>
      <c r="W30" s="295">
        <v>17</v>
      </c>
      <c r="X30" s="296"/>
      <c r="Y30" s="297"/>
      <c r="Z30" s="310" t="str">
        <f t="shared" si="18"/>
        <v/>
      </c>
      <c r="AA30" s="292" t="str">
        <f t="shared" si="19"/>
        <v/>
      </c>
      <c r="AB30" s="292" t="str">
        <f t="shared" si="20"/>
        <v/>
      </c>
      <c r="AC30" s="292" t="str">
        <f t="shared" si="21"/>
        <v/>
      </c>
      <c r="AD30" s="293" t="str">
        <f t="shared" si="22"/>
        <v/>
      </c>
      <c r="AE30" s="293" t="str">
        <f t="shared" si="23"/>
        <v/>
      </c>
      <c r="AF30" s="294" t="str">
        <f t="shared" si="24"/>
        <v/>
      </c>
      <c r="AG30" s="294" t="str">
        <f t="shared" si="25"/>
        <v/>
      </c>
      <c r="AH30" s="294" t="str">
        <f t="shared" si="26"/>
        <v/>
      </c>
      <c r="AI30" s="295">
        <v>17</v>
      </c>
      <c r="AJ30" s="296"/>
      <c r="AK30" s="296"/>
      <c r="AL30" s="310" t="str">
        <f t="shared" si="27"/>
        <v/>
      </c>
      <c r="AM30" s="292" t="str">
        <f t="shared" si="28"/>
        <v/>
      </c>
      <c r="AN30" s="292" t="str">
        <f t="shared" si="29"/>
        <v/>
      </c>
      <c r="AO30" s="292" t="str">
        <f t="shared" si="30"/>
        <v/>
      </c>
      <c r="AP30" s="293" t="str">
        <f t="shared" si="31"/>
        <v/>
      </c>
      <c r="AQ30" s="293" t="str">
        <f t="shared" si="32"/>
        <v/>
      </c>
      <c r="AR30" s="294" t="str">
        <f t="shared" si="33"/>
        <v/>
      </c>
      <c r="AS30" s="294" t="str">
        <f t="shared" si="34"/>
        <v/>
      </c>
      <c r="AT30" s="294" t="str">
        <f t="shared" si="35"/>
        <v/>
      </c>
      <c r="AU30" s="295">
        <v>17</v>
      </c>
      <c r="AV30" s="297"/>
      <c r="AW30" s="297"/>
      <c r="AX30" s="309" t="str">
        <f t="shared" si="36"/>
        <v/>
      </c>
      <c r="AY30" s="292" t="str">
        <f t="shared" si="37"/>
        <v/>
      </c>
      <c r="AZ30" s="292" t="str">
        <f t="shared" si="38"/>
        <v/>
      </c>
      <c r="BA30" s="292" t="str">
        <f t="shared" si="39"/>
        <v/>
      </c>
      <c r="BB30" s="293" t="str">
        <f t="shared" si="40"/>
        <v/>
      </c>
      <c r="BC30" s="293" t="str">
        <f t="shared" si="41"/>
        <v/>
      </c>
      <c r="BD30" s="293" t="str">
        <f t="shared" si="42"/>
        <v/>
      </c>
      <c r="BE30" s="293" t="str">
        <f t="shared" si="43"/>
        <v/>
      </c>
      <c r="BF30" s="294" t="str">
        <f t="shared" si="44"/>
        <v/>
      </c>
      <c r="BG30" s="295">
        <v>17</v>
      </c>
      <c r="BH30" s="296"/>
      <c r="BI30" s="296"/>
      <c r="BJ30" s="309" t="str">
        <f t="shared" si="45"/>
        <v/>
      </c>
      <c r="BK30" s="292" t="str">
        <f t="shared" si="46"/>
        <v/>
      </c>
      <c r="BL30" s="292" t="str">
        <f t="shared" si="47"/>
        <v/>
      </c>
      <c r="BM30" s="292" t="str">
        <f t="shared" si="48"/>
        <v/>
      </c>
      <c r="BN30" s="293" t="str">
        <f t="shared" si="49"/>
        <v/>
      </c>
      <c r="BO30" s="293" t="str">
        <f t="shared" si="50"/>
        <v/>
      </c>
      <c r="BP30" s="294" t="str">
        <f t="shared" si="51"/>
        <v/>
      </c>
      <c r="BQ30" s="294" t="str">
        <f t="shared" si="52"/>
        <v/>
      </c>
      <c r="BR30" s="294" t="str">
        <f t="shared" si="53"/>
        <v/>
      </c>
      <c r="BS30" s="295">
        <v>17</v>
      </c>
      <c r="CG30" s="254" t="str">
        <f>IFERROR(IF(AND('Classificação geral'!$H23="FEM",'Classificação geral'!$I23=1,'Classificação geral'!E23="PCT"),'Classificação geral'!$A23,""),"")</f>
        <v/>
      </c>
      <c r="CH30" s="254" t="str">
        <f>IFERROR(IF(AND('Classificação geral'!$H23="FEM",'Classificação geral'!$I23=1,'Classificação geral'!E23="PCT"),'Classificação geral'!$B23,""),"")</f>
        <v/>
      </c>
      <c r="CI30" s="227" t="str">
        <f>IF($CH30='Classificação geral'!$B23,'Classificação geral'!$C23,"")</f>
        <v/>
      </c>
      <c r="CJ30" s="227" t="str">
        <f>IF($CH30='Classificação geral'!$B23,'Classificação geral'!$D23,"")</f>
        <v/>
      </c>
      <c r="CK30" s="227" t="str">
        <f>IF($CH30='Classificação geral'!$B23,'Classificação geral'!$H23,"")</f>
        <v/>
      </c>
      <c r="CL30" s="227" t="str">
        <f>IF($CK30='Classificação geral'!$H23,'Classificação geral'!$I23,"")</f>
        <v/>
      </c>
      <c r="CM30" s="227" t="str">
        <f>IF($CL30='Classificação geral'!$I23,'Classificação geral'!$AE23,"")</f>
        <v/>
      </c>
      <c r="CN30" s="227" t="str">
        <f>IF($CL30='Classificação geral'!$I23,'Classificação geral'!$K23,"")</f>
        <v/>
      </c>
      <c r="CO30" s="227" t="str">
        <f>IF($CL30='Classificação geral'!$I23,'Classificação geral'!$L23,"")</f>
        <v/>
      </c>
      <c r="CP30" s="227" t="str">
        <f>IF($CL30='Classificação geral'!$I23,'Classificação geral'!$M23,"")</f>
        <v/>
      </c>
      <c r="CQ30" s="388" t="str">
        <f>IF($CL30='Classificação geral'!$I23,'Classificação geral'!$AF23,"")</f>
        <v/>
      </c>
      <c r="CR30" s="256" t="str">
        <f>IFERROR(RANK(CQ30,CQ:CQ,0)+ COUNTIF($CQ$12:CQ29,CQ30),"")</f>
        <v/>
      </c>
      <c r="CS30" s="244" t="str">
        <f ca="1">IFERROR(RDEM(CR30,CR:CR,0),"")</f>
        <v/>
      </c>
      <c r="CT30" s="254" t="str">
        <f>IFERROR(IF(AND('Classificação geral'!$H23="mas",'Classificação geral'!$I23=1,'Classificação geral'!$E23="pct"),'Classificação geral'!$A23,""),"")</f>
        <v/>
      </c>
      <c r="CU30" s="254" t="str">
        <f>IFERROR(IF(AND('Classificação geral'!$H23="mas",'Classificação geral'!$I23=1,'Classificação geral'!$E23="PCT"),'Classificação geral'!$B23,""),"")</f>
        <v/>
      </c>
      <c r="CV30" s="227" t="str">
        <f>IF($CU30='Classificação geral'!$B23,'Classificação geral'!$C23,"")</f>
        <v/>
      </c>
      <c r="CW30" s="227" t="str">
        <f>IF($CU30='Classificação geral'!$B23,'Classificação geral'!$D23,"")</f>
        <v/>
      </c>
      <c r="CX30" s="227" t="str">
        <f>IF($CU30='Classificação geral'!$B23,'Classificação geral'!$H23,"")</f>
        <v/>
      </c>
      <c r="CY30" s="231" t="str">
        <f>IFERROR(IF(AND($CX30="mas",'Classificação geral'!$I23=1),'Classificação geral'!I23,""),"")</f>
        <v/>
      </c>
      <c r="CZ30" s="254" t="str">
        <f>IFERROR(IF(AND($CX30="mas",'Classificação geral'!$I23=1),'Classificação geral'!AE23,""),"")</f>
        <v/>
      </c>
      <c r="DA30" s="231" t="str">
        <f>IFERROR(IF(AND($CX30="mas",'Classificação geral'!$I23=1),'Classificação geral'!K23,""),"")</f>
        <v/>
      </c>
      <c r="DB30" s="231" t="str">
        <f>IFERROR(IF(AND($CX30="mas",'Classificação geral'!$I23=1),'Classificação geral'!L23,""),"")</f>
        <v/>
      </c>
      <c r="DC30" s="231" t="str">
        <f>IFERROR(IF(AND($CX30="mas",'Classificação geral'!$I23=1),'Classificação geral'!M23,""),"")</f>
        <v/>
      </c>
      <c r="DD30" s="231" t="str">
        <f>IFERROR(IF(AND($CX30="mas",'Classificação geral'!$I23=1),'Classificação geral'!AF23,""),"")</f>
        <v/>
      </c>
      <c r="DE30" s="229" t="str">
        <f>IFERROR(RANK(DD30,DD:DD,0)+ COUNTIF($DD$12:DD29,DD30),"")</f>
        <v/>
      </c>
      <c r="DG30" s="254" t="str">
        <f>IFERROR(IF(AND('Classificação geral'!$H23="fem",'Classificação geral'!$I23=2,'Classificação geral'!$E23="pct"),'Classificação geral'!$A23,""),"")</f>
        <v/>
      </c>
      <c r="DH30" s="254" t="str">
        <f>IFERROR(IF(AND('Classificação geral'!$H23="fem",'Classificação geral'!$I23=2,'Classificação geral'!$E23="pct"),'Classificação geral'!$B23,""),"")</f>
        <v/>
      </c>
      <c r="DI30" s="255" t="str">
        <f>IF($DH30='Classificação geral'!$B23,'Classificação geral'!$C23,"")</f>
        <v/>
      </c>
      <c r="DJ30" s="255" t="str">
        <f>IF($DH30='Classificação geral'!$B23,'Classificação geral'!$D23,"")</f>
        <v/>
      </c>
      <c r="DK30" s="255" t="str">
        <f>IF($DH30='Classificação geral'!$B23,'Classificação geral'!$H23,"")</f>
        <v/>
      </c>
      <c r="DL30" s="254" t="str">
        <f>IFERROR(IF(AND($DK30="fem",'Classificação geral'!$I23=2),'Classificação geral'!I23,""),"")</f>
        <v/>
      </c>
      <c r="DM30" s="254" t="str">
        <f>IFERROR(IF(AND($DK30="fem",'Classificação geral'!$I23=2),'Classificação geral'!AE23,""),"")</f>
        <v/>
      </c>
      <c r="DN30" s="254" t="str">
        <f>IFERROR(IF(AND($DK30="fem",'Classificação geral'!$I23=2),'Classificação geral'!K23,""),"")</f>
        <v/>
      </c>
      <c r="DO30" s="254" t="str">
        <f>IFERROR(IF(AND($DK30="fem",'Classificação geral'!$I23=2),'Classificação geral'!L23,""),"")</f>
        <v/>
      </c>
      <c r="DP30" s="254" t="str">
        <f>IFERROR(IF(AND($DK30="fem",'Classificação geral'!$I23=2),'Classificação geral'!M23,""),"")</f>
        <v/>
      </c>
      <c r="DQ30" s="254" t="str">
        <f>IFERROR(IF(AND($DK30="fem",'Classificação geral'!$I23=2),'Classificação geral'!AF23,""),"")</f>
        <v/>
      </c>
      <c r="DR30" s="256" t="str">
        <f>IFERROR(RANK(DQ30,DQ:DQ,0)+ COUNTIF(DQ$12:$DQ28,DQ30),"")</f>
        <v/>
      </c>
      <c r="DT30" s="254" t="str">
        <f>IFERROR(IF(AND('Classificação geral'!$H23="mas",'Classificação geral'!$I23=2,'Classificação geral'!$E23="pct"),'Classificação geral'!$A23,""),"")</f>
        <v/>
      </c>
      <c r="DU30" s="254" t="str">
        <f>IFERROR(IF(AND('Classificação geral'!$H23="mas",'Classificação geral'!$I23=2,'Classificação geral'!$E23="pct"),'Classificação geral'!$B23,""),"")</f>
        <v/>
      </c>
      <c r="DV30" s="227" t="str">
        <f>IF($DU30='Classificação geral'!$B23,'Classificação geral'!$C23,"")</f>
        <v/>
      </c>
      <c r="DW30" s="227" t="str">
        <f>IF($DU30='Classificação geral'!$B23,'Classificação geral'!$D23,"")</f>
        <v/>
      </c>
      <c r="DX30" s="227" t="str">
        <f>IF($DU30='Classificação geral'!$B23,'Classificação geral'!$H23,"")</f>
        <v/>
      </c>
      <c r="DY30" s="231" t="str">
        <f>IFERROR(IF(AND($DX30="mas",'Classificação geral'!$I23=2),'Classificação geral'!I23,""),"")</f>
        <v/>
      </c>
      <c r="DZ30" s="254" t="str">
        <f>IFERROR(IF(AND($DX30="mas",'Classificação geral'!$I23=2),'Classificação geral'!AE23,""),"")</f>
        <v/>
      </c>
      <c r="EA30" s="231" t="str">
        <f>IFERROR(IF(AND($DX30="mas",'Classificação geral'!$I23=2),'Classificação geral'!K23,""),"")</f>
        <v/>
      </c>
      <c r="EB30" s="231" t="str">
        <f>IFERROR(IF(AND($DX30="mas",'Classificação geral'!$I23=2),'Classificação geral'!L23,""),"")</f>
        <v/>
      </c>
      <c r="EC30" s="231" t="str">
        <f>IFERROR(IF(AND($DX30="mas",'Classificação geral'!$I23=2),'Classificação geral'!M23,""),"")</f>
        <v/>
      </c>
      <c r="ED30" s="231" t="str">
        <f>IFERROR(IF(AND($DX30="mas",'Classificação geral'!$I23=2),'Classificação geral'!AF23,""),"")</f>
        <v/>
      </c>
      <c r="EE30" s="229" t="str">
        <f>IFERROR(RANK(ED30,ED:ED,0)+ COUNTIF($ED$12:ED$12,ED30),"")</f>
        <v/>
      </c>
      <c r="EG30" s="254" t="str">
        <f>IFERROR(IF(AND('Classificação geral'!$H23="fem",'Classificação geral'!$I23=3,'Classificação geral'!$E23="pct"),'Classificação geral'!$A23,""),"")</f>
        <v/>
      </c>
      <c r="EH30" s="254" t="str">
        <f>IFERROR(IF(AND('Classificação geral'!$H23="fem",'Classificação geral'!$I23=3,'Classificação geral'!$E23="pct"),'Classificação geral'!$B23,""),"")</f>
        <v/>
      </c>
      <c r="EI30" s="227" t="str">
        <f>IF($EH30='Classificação geral'!$B23,'Classificação geral'!$C23,"")</f>
        <v/>
      </c>
      <c r="EJ30" s="227" t="str">
        <f>IF($EH30='Classificação geral'!$B23,'Classificação geral'!$D23,"")</f>
        <v/>
      </c>
      <c r="EK30" s="227" t="str">
        <f>IF($EH30='Classificação geral'!$B23,'Classificação geral'!$H23,"")</f>
        <v/>
      </c>
      <c r="EL30" s="227" t="str">
        <f>IF($EK30='Classificação geral'!$H23,'Classificação geral'!$I23,"")</f>
        <v/>
      </c>
      <c r="EM30" s="255" t="str">
        <f>IF($EL30='Classificação geral'!$I23,'Classificação geral'!$AE23,"")</f>
        <v/>
      </c>
      <c r="EN30" s="227" t="str">
        <f>IF($EL30='Classificação geral'!$I23,'Classificação geral'!$K23,"")</f>
        <v/>
      </c>
      <c r="EO30" s="227" t="str">
        <f>IF($EL30='Classificação geral'!$I23,'Classificação geral'!$L23,"")</f>
        <v/>
      </c>
      <c r="EP30" s="227" t="str">
        <f>IF($EL30='Classificação geral'!$I23,'Classificação geral'!$M23,"")</f>
        <v/>
      </c>
      <c r="EQ30" s="227" t="str">
        <f>IF($EL30='Classificação geral'!$I23,'Classificação geral'!$AF23,"")</f>
        <v/>
      </c>
      <c r="ER30" s="229" t="str">
        <f>IFERROR(RANK(EQ30,EQ:EQ,0)+ COUNTIF($EQ$12:EQ28,EQ30),"")</f>
        <v/>
      </c>
      <c r="ET30" s="254" t="str">
        <f>IFERROR(IF(AND('Classificação geral'!$H23="mas",'Classificação geral'!$I23=3,'Classificação geral'!$E23="PCT"),'Classificação geral'!$A23,""),"")</f>
        <v/>
      </c>
      <c r="EU30" s="254" t="str">
        <f>IFERROR(IF(AND('Classificação geral'!$H23="mas",'Classificação geral'!$I23=3,'Classificação geral'!$E23="PCT"),'Classificação geral'!$B23,""),"")</f>
        <v/>
      </c>
      <c r="EV30" s="227" t="str">
        <f>IF($EU30='Classificação geral'!$B23,'Classificação geral'!$C23,"")</f>
        <v/>
      </c>
      <c r="EW30" s="227" t="str">
        <f>IF($EU30='Classificação geral'!$B23,'Classificação geral'!$D23,"")</f>
        <v/>
      </c>
      <c r="EX30" s="227" t="str">
        <f>IF($EU30='Classificação geral'!$B23,'Classificação geral'!$H23,"")</f>
        <v/>
      </c>
      <c r="EY30" s="231" t="str">
        <f>IFERROR(IF(AND($EX30="mas",'Classificação geral'!$I23=3),'Classificação geral'!I23,""),"")</f>
        <v/>
      </c>
      <c r="EZ30" s="254" t="str">
        <f>IFERROR(IF(AND($EX30="mas",'Classificação geral'!$I23=3),'Classificação geral'!AE23,""),"")</f>
        <v/>
      </c>
      <c r="FA30" s="231" t="str">
        <f>IFERROR(IF(AND($EX30="mas",'Classificação geral'!$I23=3),'Classificação geral'!K23,""),"")</f>
        <v/>
      </c>
      <c r="FB30" s="231" t="str">
        <f>IFERROR(IF(AND($EX30="mas",'Classificação geral'!$I23=3),'Classificação geral'!L23,""),"")</f>
        <v/>
      </c>
      <c r="FC30" s="231" t="str">
        <f>IFERROR(IF(AND($EX30="mas",'Classificação geral'!$I23=3),'Classificação geral'!M23,""),"")</f>
        <v/>
      </c>
      <c r="FD30" s="231" t="str">
        <f>IFERROR(IF(AND($EX30="mas",'Classificação geral'!$I23=3),'Classificação geral'!AF23,""),"")</f>
        <v/>
      </c>
      <c r="FE30" s="229" t="str">
        <f>IFERROR(RANK(FD30,FD:FD,0)+ COUNTIF(FD$12:$FD28,FD30),"")</f>
        <v/>
      </c>
    </row>
    <row r="31" spans="2:161" s="304" customFormat="1" ht="27.75" customHeight="1" x14ac:dyDescent="0.4">
      <c r="B31" s="309" t="str">
        <f t="shared" si="0"/>
        <v/>
      </c>
      <c r="C31" s="292" t="str">
        <f t="shared" si="1"/>
        <v/>
      </c>
      <c r="D31" s="292" t="str">
        <f t="shared" si="2"/>
        <v/>
      </c>
      <c r="E31" s="292" t="str">
        <f t="shared" si="3"/>
        <v/>
      </c>
      <c r="F31" s="293" t="str">
        <f t="shared" si="4"/>
        <v/>
      </c>
      <c r="G31" s="293" t="str">
        <f t="shared" si="5"/>
        <v/>
      </c>
      <c r="H31" s="294" t="str">
        <f t="shared" si="6"/>
        <v/>
      </c>
      <c r="I31" s="294" t="str">
        <f t="shared" si="7"/>
        <v/>
      </c>
      <c r="J31" s="294" t="str">
        <f t="shared" si="8"/>
        <v/>
      </c>
      <c r="K31" s="295">
        <v>18</v>
      </c>
      <c r="L31" s="296"/>
      <c r="M31" s="296"/>
      <c r="N31" s="309" t="str">
        <f t="shared" si="9"/>
        <v/>
      </c>
      <c r="O31" s="292" t="str">
        <f t="shared" si="10"/>
        <v/>
      </c>
      <c r="P31" s="292" t="str">
        <f t="shared" si="11"/>
        <v/>
      </c>
      <c r="Q31" s="292" t="str">
        <f t="shared" si="12"/>
        <v/>
      </c>
      <c r="R31" s="293" t="str">
        <f t="shared" si="13"/>
        <v/>
      </c>
      <c r="S31" s="293" t="str">
        <f t="shared" si="14"/>
        <v/>
      </c>
      <c r="T31" s="294" t="str">
        <f t="shared" si="15"/>
        <v/>
      </c>
      <c r="U31" s="294" t="str">
        <f t="shared" si="16"/>
        <v/>
      </c>
      <c r="V31" s="294" t="str">
        <f t="shared" si="17"/>
        <v/>
      </c>
      <c r="W31" s="295">
        <v>18</v>
      </c>
      <c r="X31" s="296"/>
      <c r="Y31" s="297"/>
      <c r="Z31" s="310" t="str">
        <f t="shared" si="18"/>
        <v/>
      </c>
      <c r="AA31" s="292" t="str">
        <f t="shared" si="19"/>
        <v/>
      </c>
      <c r="AB31" s="292" t="str">
        <f t="shared" si="20"/>
        <v/>
      </c>
      <c r="AC31" s="292" t="str">
        <f t="shared" si="21"/>
        <v/>
      </c>
      <c r="AD31" s="293" t="str">
        <f t="shared" si="22"/>
        <v/>
      </c>
      <c r="AE31" s="293" t="str">
        <f t="shared" si="23"/>
        <v/>
      </c>
      <c r="AF31" s="294" t="str">
        <f t="shared" si="24"/>
        <v/>
      </c>
      <c r="AG31" s="294" t="str">
        <f t="shared" si="25"/>
        <v/>
      </c>
      <c r="AH31" s="294" t="str">
        <f t="shared" si="26"/>
        <v/>
      </c>
      <c r="AI31" s="295">
        <v>18</v>
      </c>
      <c r="AJ31" s="296"/>
      <c r="AK31" s="296"/>
      <c r="AL31" s="310" t="str">
        <f t="shared" si="27"/>
        <v/>
      </c>
      <c r="AM31" s="292" t="str">
        <f t="shared" si="28"/>
        <v/>
      </c>
      <c r="AN31" s="292" t="str">
        <f t="shared" si="29"/>
        <v/>
      </c>
      <c r="AO31" s="292" t="str">
        <f t="shared" si="30"/>
        <v/>
      </c>
      <c r="AP31" s="293" t="str">
        <f t="shared" si="31"/>
        <v/>
      </c>
      <c r="AQ31" s="293" t="str">
        <f t="shared" si="32"/>
        <v/>
      </c>
      <c r="AR31" s="294" t="str">
        <f t="shared" si="33"/>
        <v/>
      </c>
      <c r="AS31" s="294" t="str">
        <f t="shared" si="34"/>
        <v/>
      </c>
      <c r="AT31" s="294" t="str">
        <f t="shared" si="35"/>
        <v/>
      </c>
      <c r="AU31" s="295">
        <v>18</v>
      </c>
      <c r="AV31" s="297"/>
      <c r="AW31" s="297"/>
      <c r="AX31" s="309" t="str">
        <f t="shared" si="36"/>
        <v/>
      </c>
      <c r="AY31" s="292" t="str">
        <f t="shared" si="37"/>
        <v/>
      </c>
      <c r="AZ31" s="292" t="str">
        <f t="shared" si="38"/>
        <v/>
      </c>
      <c r="BA31" s="292" t="str">
        <f t="shared" si="39"/>
        <v/>
      </c>
      <c r="BB31" s="293" t="str">
        <f t="shared" si="40"/>
        <v/>
      </c>
      <c r="BC31" s="293" t="str">
        <f t="shared" si="41"/>
        <v/>
      </c>
      <c r="BD31" s="293" t="str">
        <f t="shared" si="42"/>
        <v/>
      </c>
      <c r="BE31" s="293" t="str">
        <f t="shared" si="43"/>
        <v/>
      </c>
      <c r="BF31" s="294" t="str">
        <f t="shared" si="44"/>
        <v/>
      </c>
      <c r="BG31" s="295">
        <v>18</v>
      </c>
      <c r="BH31" s="296"/>
      <c r="BI31" s="296"/>
      <c r="BJ31" s="309" t="str">
        <f t="shared" si="45"/>
        <v/>
      </c>
      <c r="BK31" s="292" t="str">
        <f t="shared" si="46"/>
        <v/>
      </c>
      <c r="BL31" s="292" t="str">
        <f t="shared" si="47"/>
        <v/>
      </c>
      <c r="BM31" s="292" t="str">
        <f t="shared" si="48"/>
        <v/>
      </c>
      <c r="BN31" s="293" t="str">
        <f t="shared" si="49"/>
        <v/>
      </c>
      <c r="BO31" s="293" t="str">
        <f t="shared" si="50"/>
        <v/>
      </c>
      <c r="BP31" s="294" t="str">
        <f t="shared" si="51"/>
        <v/>
      </c>
      <c r="BQ31" s="294" t="str">
        <f t="shared" si="52"/>
        <v/>
      </c>
      <c r="BR31" s="294" t="str">
        <f t="shared" si="53"/>
        <v/>
      </c>
      <c r="BS31" s="295">
        <v>18</v>
      </c>
      <c r="CG31" s="254" t="str">
        <f>IFERROR(IF(AND('Classificação geral'!$H24="FEM",'Classificação geral'!$I24=1,'Classificação geral'!E24="PCT"),'Classificação geral'!$A24,""),"")</f>
        <v/>
      </c>
      <c r="CH31" s="254" t="str">
        <f>IFERROR(IF(AND('Classificação geral'!$H24="FEM",'Classificação geral'!$I24=1,'Classificação geral'!E24="PCT"),'Classificação geral'!$B24,""),"")</f>
        <v/>
      </c>
      <c r="CI31" s="227" t="str">
        <f>IF($CH31='Classificação geral'!$B24,'Classificação geral'!$C24,"")</f>
        <v/>
      </c>
      <c r="CJ31" s="227" t="str">
        <f>IF($CH31='Classificação geral'!$B24,'Classificação geral'!$D24,"")</f>
        <v/>
      </c>
      <c r="CK31" s="227" t="str">
        <f>IF($CH31='Classificação geral'!$B24,'Classificação geral'!$H24,"")</f>
        <v/>
      </c>
      <c r="CL31" s="227" t="str">
        <f>IF($CK31='Classificação geral'!$H24,'Classificação geral'!$I24,"")</f>
        <v/>
      </c>
      <c r="CM31" s="227" t="str">
        <f>IF($CL31='Classificação geral'!$I24,'Classificação geral'!$AE24,"")</f>
        <v/>
      </c>
      <c r="CN31" s="227" t="str">
        <f>IF($CL31='Classificação geral'!$I24,'Classificação geral'!$K24,"")</f>
        <v/>
      </c>
      <c r="CO31" s="227" t="str">
        <f>IF($CL31='Classificação geral'!$I24,'Classificação geral'!$L24,"")</f>
        <v/>
      </c>
      <c r="CP31" s="227" t="str">
        <f>IF($CL31='Classificação geral'!$I24,'Classificação geral'!$M24,"")</f>
        <v/>
      </c>
      <c r="CQ31" s="388" t="str">
        <f>IF($CL31='Classificação geral'!$I24,'Classificação geral'!$AF24,"")</f>
        <v/>
      </c>
      <c r="CR31" s="256" t="str">
        <f>IFERROR(RANK(CQ31,CQ:CQ,0)+ COUNTIF($CQ$12:CQ30,CQ31),"")</f>
        <v/>
      </c>
      <c r="CS31" s="244" t="str">
        <f ca="1">IFERROR(RDEM(CR31,CR:CR,0),"")</f>
        <v/>
      </c>
      <c r="CT31" s="254" t="str">
        <f>IFERROR(IF(AND('Classificação geral'!$H24="mas",'Classificação geral'!$I24=1,'Classificação geral'!$E24="pct"),'Classificação geral'!$A24,""),"")</f>
        <v/>
      </c>
      <c r="CU31" s="254" t="str">
        <f>IFERROR(IF(AND('Classificação geral'!$H24="mas",'Classificação geral'!$I24=1,'Classificação geral'!$E24="PCT"),'Classificação geral'!$B24,""),"")</f>
        <v/>
      </c>
      <c r="CV31" s="227" t="str">
        <f>IF($CU31='Classificação geral'!$B24,'Classificação geral'!$C24,"")</f>
        <v/>
      </c>
      <c r="CW31" s="227" t="str">
        <f>IF($CU31='Classificação geral'!$B24,'Classificação geral'!$D24,"")</f>
        <v/>
      </c>
      <c r="CX31" s="227" t="str">
        <f>IF($CU31='Classificação geral'!$B24,'Classificação geral'!$H24,"")</f>
        <v/>
      </c>
      <c r="CY31" s="231" t="str">
        <f>IFERROR(IF(AND($CX31="mas",'Classificação geral'!$I24=1),'Classificação geral'!I24,""),"")</f>
        <v/>
      </c>
      <c r="CZ31" s="254" t="str">
        <f>IFERROR(IF(AND($CX31="mas",'Classificação geral'!$I24=1),'Classificação geral'!AE24,""),"")</f>
        <v/>
      </c>
      <c r="DA31" s="231" t="str">
        <f>IFERROR(IF(AND($CX31="mas",'Classificação geral'!$I24=1),'Classificação geral'!K24,""),"")</f>
        <v/>
      </c>
      <c r="DB31" s="231" t="str">
        <f>IFERROR(IF(AND($CX31="mas",'Classificação geral'!$I24=1),'Classificação geral'!L24,""),"")</f>
        <v/>
      </c>
      <c r="DC31" s="231" t="str">
        <f>IFERROR(IF(AND($CX31="mas",'Classificação geral'!$I24=1),'Classificação geral'!M24,""),"")</f>
        <v/>
      </c>
      <c r="DD31" s="231" t="str">
        <f>IFERROR(IF(AND($CX31="mas",'Classificação geral'!$I24=1),'Classificação geral'!AF24,""),"")</f>
        <v/>
      </c>
      <c r="DE31" s="229" t="str">
        <f>IFERROR(RANK(DD31,DD:DD,0)+ COUNTIF($DD$12:DD30,DD31),"")</f>
        <v/>
      </c>
      <c r="DG31" s="254" t="str">
        <f>IFERROR(IF(AND('Classificação geral'!$H24="fem",'Classificação geral'!$I24=2,'Classificação geral'!$E24="pct"),'Classificação geral'!$A24,""),"")</f>
        <v/>
      </c>
      <c r="DH31" s="254" t="str">
        <f>IFERROR(IF(AND('Classificação geral'!$H24="fem",'Classificação geral'!$I24=2,'Classificação geral'!$E24="pct"),'Classificação geral'!$B24,""),"")</f>
        <v/>
      </c>
      <c r="DI31" s="255" t="str">
        <f>IF($DH31='Classificação geral'!$B24,'Classificação geral'!$C24,"")</f>
        <v/>
      </c>
      <c r="DJ31" s="255" t="str">
        <f>IF($DH31='Classificação geral'!$B24,'Classificação geral'!$D24,"")</f>
        <v/>
      </c>
      <c r="DK31" s="255" t="str">
        <f>IF($DH31='Classificação geral'!$B24,'Classificação geral'!$H24,"")</f>
        <v/>
      </c>
      <c r="DL31" s="254" t="str">
        <f>IFERROR(IF(AND($DK31="fem",'Classificação geral'!$I24=2),'Classificação geral'!I24,""),"")</f>
        <v/>
      </c>
      <c r="DM31" s="254" t="str">
        <f>IFERROR(IF(AND($DK31="fem",'Classificação geral'!$I24=2),'Classificação geral'!AE24,""),"")</f>
        <v/>
      </c>
      <c r="DN31" s="254" t="str">
        <f>IFERROR(IF(AND($DK31="fem",'Classificação geral'!$I24=2),'Classificação geral'!K24,""),"")</f>
        <v/>
      </c>
      <c r="DO31" s="254" t="str">
        <f>IFERROR(IF(AND($DK31="fem",'Classificação geral'!$I24=2),'Classificação geral'!L24,""),"")</f>
        <v/>
      </c>
      <c r="DP31" s="254" t="str">
        <f>IFERROR(IF(AND($DK31="fem",'Classificação geral'!$I24=2),'Classificação geral'!M24,""),"")</f>
        <v/>
      </c>
      <c r="DQ31" s="254" t="str">
        <f>IFERROR(IF(AND($DK31="fem",'Classificação geral'!$I24=2),'Classificação geral'!AF24,""),"")</f>
        <v/>
      </c>
      <c r="DR31" s="256" t="str">
        <f>IFERROR(RANK(DQ31,DQ:DQ,0)+ COUNTIF(DQ$12:$DQ29,DQ31),"")</f>
        <v/>
      </c>
      <c r="DT31" s="254" t="str">
        <f>IFERROR(IF(AND('Classificação geral'!$H24="mas",'Classificação geral'!$I24=2,'Classificação geral'!$E24="pct"),'Classificação geral'!$A24,""),"")</f>
        <v/>
      </c>
      <c r="DU31" s="254" t="str">
        <f>IFERROR(IF(AND('Classificação geral'!$H24="mas",'Classificação geral'!$I24=2,'Classificação geral'!$E24="pct"),'Classificação geral'!$B24,""),"")</f>
        <v/>
      </c>
      <c r="DV31" s="227" t="str">
        <f>IF($DU31='Classificação geral'!$B24,'Classificação geral'!$C24,"")</f>
        <v/>
      </c>
      <c r="DW31" s="227" t="str">
        <f>IF($DU31='Classificação geral'!$B24,'Classificação geral'!$D24,"")</f>
        <v/>
      </c>
      <c r="DX31" s="227" t="str">
        <f>IF($DU31='Classificação geral'!$B24,'Classificação geral'!$H24,"")</f>
        <v/>
      </c>
      <c r="DY31" s="231" t="str">
        <f>IFERROR(IF(AND($DX31="mas",'Classificação geral'!$I24=2),'Classificação geral'!I24,""),"")</f>
        <v/>
      </c>
      <c r="DZ31" s="254" t="str">
        <f>IFERROR(IF(AND($DX31="mas",'Classificação geral'!$I24=2),'Classificação geral'!AE24,""),"")</f>
        <v/>
      </c>
      <c r="EA31" s="231" t="str">
        <f>IFERROR(IF(AND($DX31="mas",'Classificação geral'!$I24=2),'Classificação geral'!K24,""),"")</f>
        <v/>
      </c>
      <c r="EB31" s="231" t="str">
        <f>IFERROR(IF(AND($DX31="mas",'Classificação geral'!$I24=2),'Classificação geral'!L24,""),"")</f>
        <v/>
      </c>
      <c r="EC31" s="231" t="str">
        <f>IFERROR(IF(AND($DX31="mas",'Classificação geral'!$I24=2),'Classificação geral'!M24,""),"")</f>
        <v/>
      </c>
      <c r="ED31" s="231" t="str">
        <f>IFERROR(IF(AND($DX31="mas",'Classificação geral'!$I24=2),'Classificação geral'!AF24,""),"")</f>
        <v/>
      </c>
      <c r="EE31" s="229" t="str">
        <f>IFERROR(RANK(ED31,ED:ED,0)+ COUNTIF($ED$12:ED$12,ED31),"")</f>
        <v/>
      </c>
      <c r="EG31" s="254" t="str">
        <f>IFERROR(IF(AND('Classificação geral'!$H24="fem",'Classificação geral'!$I24=3,'Classificação geral'!$E24="pct"),'Classificação geral'!$A24,""),"")</f>
        <v/>
      </c>
      <c r="EH31" s="254" t="str">
        <f>IFERROR(IF(AND('Classificação geral'!$H24="fem",'Classificação geral'!$I24=3,'Classificação geral'!$E24="pct"),'Classificação geral'!$B24,""),"")</f>
        <v/>
      </c>
      <c r="EI31" s="227" t="str">
        <f>IF($EH31='Classificação geral'!$B24,'Classificação geral'!$C24,"")</f>
        <v/>
      </c>
      <c r="EJ31" s="227" t="str">
        <f>IF($EH31='Classificação geral'!$B24,'Classificação geral'!$D24,"")</f>
        <v/>
      </c>
      <c r="EK31" s="227" t="str">
        <f>IF($EH31='Classificação geral'!$B24,'Classificação geral'!$H24,"")</f>
        <v/>
      </c>
      <c r="EL31" s="227" t="str">
        <f>IF($EK31='Classificação geral'!$H24,'Classificação geral'!$I24,"")</f>
        <v/>
      </c>
      <c r="EM31" s="255" t="str">
        <f>IF($EL31='Classificação geral'!$I24,'Classificação geral'!$AE24,"")</f>
        <v/>
      </c>
      <c r="EN31" s="227" t="str">
        <f>IF($EL31='Classificação geral'!$I24,'Classificação geral'!$K24,"")</f>
        <v/>
      </c>
      <c r="EO31" s="227" t="str">
        <f>IF($EL31='Classificação geral'!$I24,'Classificação geral'!$L24,"")</f>
        <v/>
      </c>
      <c r="EP31" s="227" t="str">
        <f>IF($EL31='Classificação geral'!$I24,'Classificação geral'!$M24,"")</f>
        <v/>
      </c>
      <c r="EQ31" s="227" t="str">
        <f>IF($EL31='Classificação geral'!$I24,'Classificação geral'!$AF24,"")</f>
        <v/>
      </c>
      <c r="ER31" s="229" t="str">
        <f>IFERROR(RANK(EQ31,EQ:EQ,0)+ COUNTIF($EQ$12:EQ29,EQ31),"")</f>
        <v/>
      </c>
      <c r="ET31" s="254" t="str">
        <f>IFERROR(IF(AND('Classificação geral'!$H24="mas",'Classificação geral'!$I24=3,'Classificação geral'!$E24="PCT"),'Classificação geral'!$A24,""),"")</f>
        <v/>
      </c>
      <c r="EU31" s="254" t="str">
        <f>IFERROR(IF(AND('Classificação geral'!$H24="mas",'Classificação geral'!$I24=3,'Classificação geral'!$E24="PCT"),'Classificação geral'!$B24,""),"")</f>
        <v/>
      </c>
      <c r="EV31" s="227" t="str">
        <f>IF($EU31='Classificação geral'!$B24,'Classificação geral'!$C24,"")</f>
        <v/>
      </c>
      <c r="EW31" s="227" t="str">
        <f>IF($EU31='Classificação geral'!$B24,'Classificação geral'!$D24,"")</f>
        <v/>
      </c>
      <c r="EX31" s="227" t="str">
        <f>IF($EU31='Classificação geral'!$B24,'Classificação geral'!$H24,"")</f>
        <v/>
      </c>
      <c r="EY31" s="231" t="str">
        <f>IFERROR(IF(AND($EX31="mas",'Classificação geral'!$I24=3),'Classificação geral'!I24,""),"")</f>
        <v/>
      </c>
      <c r="EZ31" s="254" t="str">
        <f>IFERROR(IF(AND($EX31="mas",'Classificação geral'!$I24=3),'Classificação geral'!AE24,""),"")</f>
        <v/>
      </c>
      <c r="FA31" s="231" t="str">
        <f>IFERROR(IF(AND($EX31="mas",'Classificação geral'!$I24=3),'Classificação geral'!K24,""),"")</f>
        <v/>
      </c>
      <c r="FB31" s="231" t="str">
        <f>IFERROR(IF(AND($EX31="mas",'Classificação geral'!$I24=3),'Classificação geral'!L24,""),"")</f>
        <v/>
      </c>
      <c r="FC31" s="231" t="str">
        <f>IFERROR(IF(AND($EX31="mas",'Classificação geral'!$I24=3),'Classificação geral'!M24,""),"")</f>
        <v/>
      </c>
      <c r="FD31" s="231" t="str">
        <f>IFERROR(IF(AND($EX31="mas",'Classificação geral'!$I24=3),'Classificação geral'!AF24,""),"")</f>
        <v/>
      </c>
      <c r="FE31" s="229" t="str">
        <f>IFERROR(RANK(FD31,FD:FD,0)+ COUNTIF(FD$12:$FD29,FD31),"")</f>
        <v/>
      </c>
    </row>
    <row r="32" spans="2:161" s="304" customFormat="1" ht="27.75" customHeight="1" x14ac:dyDescent="0.4">
      <c r="B32" s="309" t="str">
        <f t="shared" si="0"/>
        <v/>
      </c>
      <c r="C32" s="292" t="str">
        <f t="shared" si="1"/>
        <v/>
      </c>
      <c r="D32" s="292" t="str">
        <f t="shared" si="2"/>
        <v/>
      </c>
      <c r="E32" s="292" t="str">
        <f t="shared" si="3"/>
        <v/>
      </c>
      <c r="F32" s="293" t="str">
        <f t="shared" si="4"/>
        <v/>
      </c>
      <c r="G32" s="293" t="str">
        <f t="shared" si="5"/>
        <v/>
      </c>
      <c r="H32" s="294" t="str">
        <f t="shared" si="6"/>
        <v/>
      </c>
      <c r="I32" s="294" t="str">
        <f t="shared" si="7"/>
        <v/>
      </c>
      <c r="J32" s="294" t="str">
        <f t="shared" si="8"/>
        <v/>
      </c>
      <c r="K32" s="295">
        <v>19</v>
      </c>
      <c r="L32" s="296"/>
      <c r="M32" s="296"/>
      <c r="N32" s="309" t="str">
        <f t="shared" si="9"/>
        <v/>
      </c>
      <c r="O32" s="292" t="str">
        <f t="shared" si="10"/>
        <v/>
      </c>
      <c r="P32" s="292" t="str">
        <f t="shared" si="11"/>
        <v/>
      </c>
      <c r="Q32" s="292" t="str">
        <f t="shared" si="12"/>
        <v/>
      </c>
      <c r="R32" s="293" t="str">
        <f t="shared" si="13"/>
        <v/>
      </c>
      <c r="S32" s="293" t="str">
        <f t="shared" si="14"/>
        <v/>
      </c>
      <c r="T32" s="294" t="str">
        <f t="shared" si="15"/>
        <v/>
      </c>
      <c r="U32" s="294" t="str">
        <f t="shared" si="16"/>
        <v/>
      </c>
      <c r="V32" s="294" t="str">
        <f t="shared" si="17"/>
        <v/>
      </c>
      <c r="W32" s="295">
        <v>19</v>
      </c>
      <c r="X32" s="296"/>
      <c r="Y32" s="297"/>
      <c r="Z32" s="310" t="str">
        <f t="shared" si="18"/>
        <v/>
      </c>
      <c r="AA32" s="292" t="str">
        <f t="shared" si="19"/>
        <v/>
      </c>
      <c r="AB32" s="292" t="str">
        <f t="shared" si="20"/>
        <v/>
      </c>
      <c r="AC32" s="292" t="str">
        <f t="shared" si="21"/>
        <v/>
      </c>
      <c r="AD32" s="293" t="str">
        <f t="shared" si="22"/>
        <v/>
      </c>
      <c r="AE32" s="293" t="str">
        <f t="shared" si="23"/>
        <v/>
      </c>
      <c r="AF32" s="294" t="str">
        <f t="shared" si="24"/>
        <v/>
      </c>
      <c r="AG32" s="294" t="str">
        <f t="shared" si="25"/>
        <v/>
      </c>
      <c r="AH32" s="294" t="str">
        <f t="shared" si="26"/>
        <v/>
      </c>
      <c r="AI32" s="295">
        <v>19</v>
      </c>
      <c r="AJ32" s="296"/>
      <c r="AK32" s="296"/>
      <c r="AL32" s="310" t="str">
        <f t="shared" si="27"/>
        <v/>
      </c>
      <c r="AM32" s="292" t="str">
        <f t="shared" si="28"/>
        <v/>
      </c>
      <c r="AN32" s="292" t="str">
        <f t="shared" si="29"/>
        <v/>
      </c>
      <c r="AO32" s="292" t="str">
        <f t="shared" si="30"/>
        <v/>
      </c>
      <c r="AP32" s="293" t="str">
        <f t="shared" si="31"/>
        <v/>
      </c>
      <c r="AQ32" s="293" t="str">
        <f t="shared" si="32"/>
        <v/>
      </c>
      <c r="AR32" s="294" t="str">
        <f t="shared" si="33"/>
        <v/>
      </c>
      <c r="AS32" s="294" t="str">
        <f t="shared" si="34"/>
        <v/>
      </c>
      <c r="AT32" s="294" t="str">
        <f t="shared" si="35"/>
        <v/>
      </c>
      <c r="AU32" s="295">
        <v>19</v>
      </c>
      <c r="AV32" s="297"/>
      <c r="AW32" s="297"/>
      <c r="AX32" s="309" t="str">
        <f t="shared" si="36"/>
        <v/>
      </c>
      <c r="AY32" s="292" t="str">
        <f t="shared" si="37"/>
        <v/>
      </c>
      <c r="AZ32" s="292" t="str">
        <f t="shared" si="38"/>
        <v/>
      </c>
      <c r="BA32" s="292" t="str">
        <f t="shared" si="39"/>
        <v/>
      </c>
      <c r="BB32" s="293" t="str">
        <f t="shared" si="40"/>
        <v/>
      </c>
      <c r="BC32" s="293" t="str">
        <f t="shared" si="41"/>
        <v/>
      </c>
      <c r="BD32" s="293" t="str">
        <f t="shared" si="42"/>
        <v/>
      </c>
      <c r="BE32" s="293" t="str">
        <f t="shared" si="43"/>
        <v/>
      </c>
      <c r="BF32" s="294" t="str">
        <f t="shared" si="44"/>
        <v/>
      </c>
      <c r="BG32" s="295">
        <v>19</v>
      </c>
      <c r="BH32" s="296"/>
      <c r="BI32" s="296"/>
      <c r="BJ32" s="309" t="str">
        <f t="shared" si="45"/>
        <v/>
      </c>
      <c r="BK32" s="292" t="str">
        <f t="shared" si="46"/>
        <v/>
      </c>
      <c r="BL32" s="292" t="str">
        <f t="shared" si="47"/>
        <v/>
      </c>
      <c r="BM32" s="292" t="str">
        <f t="shared" si="48"/>
        <v/>
      </c>
      <c r="BN32" s="293" t="str">
        <f t="shared" si="49"/>
        <v/>
      </c>
      <c r="BO32" s="293" t="str">
        <f t="shared" si="50"/>
        <v/>
      </c>
      <c r="BP32" s="294" t="str">
        <f t="shared" si="51"/>
        <v/>
      </c>
      <c r="BQ32" s="294" t="str">
        <f t="shared" si="52"/>
        <v/>
      </c>
      <c r="BR32" s="294" t="str">
        <f t="shared" si="53"/>
        <v/>
      </c>
      <c r="BS32" s="295">
        <v>19</v>
      </c>
      <c r="CG32" s="254" t="str">
        <f>IFERROR(IF(AND('Classificação geral'!$H25="FEM",'Classificação geral'!$I25=1,'Classificação geral'!E25="PCT"),'Classificação geral'!$A25,""),"")</f>
        <v/>
      </c>
      <c r="CH32" s="254" t="str">
        <f>IFERROR(IF(AND('Classificação geral'!$H25="FEM",'Classificação geral'!$I25=1,'Classificação geral'!E25="PCT"),'Classificação geral'!$B25,""),"")</f>
        <v/>
      </c>
      <c r="CI32" s="227" t="str">
        <f>IF($CH32='Classificação geral'!$B25,'Classificação geral'!$C25,"")</f>
        <v/>
      </c>
      <c r="CJ32" s="227" t="str">
        <f>IF($CH32='Classificação geral'!$B25,'Classificação geral'!$D25,"")</f>
        <v/>
      </c>
      <c r="CK32" s="227" t="str">
        <f>IF($CH32='Classificação geral'!$B25,'Classificação geral'!$H25,"")</f>
        <v/>
      </c>
      <c r="CL32" s="227" t="str">
        <f>IF($CK32='Classificação geral'!$H25,'Classificação geral'!$I25,"")</f>
        <v/>
      </c>
      <c r="CM32" s="227" t="str">
        <f>IF($CL32='Classificação geral'!$I25,'Classificação geral'!$AE25,"")</f>
        <v/>
      </c>
      <c r="CN32" s="227" t="str">
        <f>IF($CL32='Classificação geral'!$I25,'Classificação geral'!$K25,"")</f>
        <v/>
      </c>
      <c r="CO32" s="227" t="str">
        <f>IF($CL32='Classificação geral'!$I25,'Classificação geral'!$L25,"")</f>
        <v/>
      </c>
      <c r="CP32" s="227" t="str">
        <f>IF($CL32='Classificação geral'!$I25,'Classificação geral'!$M25,"")</f>
        <v/>
      </c>
      <c r="CQ32" s="388" t="str">
        <f>IF($CL32='Classificação geral'!$I25,'Classificação geral'!$AF25,"")</f>
        <v/>
      </c>
      <c r="CR32" s="256" t="str">
        <f>IFERROR(RANK(CQ32,CQ:CQ,0)+ COUNTIF($CQ$12:CQ31,CQ32),"")</f>
        <v/>
      </c>
      <c r="CS32" s="244" t="str">
        <f ca="1">IFERROR(RDEM(CR32,CR:CR,0),"")</f>
        <v/>
      </c>
      <c r="CT32" s="254" t="str">
        <f>IFERROR(IF(AND('Classificação geral'!$H25="mas",'Classificação geral'!$I25=1,'Classificação geral'!$E25="pct"),'Classificação geral'!$A25,""),"")</f>
        <v/>
      </c>
      <c r="CU32" s="254" t="str">
        <f>IFERROR(IF(AND('Classificação geral'!$H25="mas",'Classificação geral'!$I25=1,'Classificação geral'!$E25="PCT"),'Classificação geral'!$B25,""),"")</f>
        <v/>
      </c>
      <c r="CV32" s="227" t="str">
        <f>IF($CU32='Classificação geral'!$B25,'Classificação geral'!$C25,"")</f>
        <v/>
      </c>
      <c r="CW32" s="227" t="str">
        <f>IF($CU32='Classificação geral'!$B25,'Classificação geral'!$D25,"")</f>
        <v/>
      </c>
      <c r="CX32" s="227" t="str">
        <f>IF($CU32='Classificação geral'!$B25,'Classificação geral'!$H25,"")</f>
        <v/>
      </c>
      <c r="CY32" s="231" t="str">
        <f>IFERROR(IF(AND($CX32="mas",'Classificação geral'!$I25=1),'Classificação geral'!I25,""),"")</f>
        <v/>
      </c>
      <c r="CZ32" s="254" t="str">
        <f>IFERROR(IF(AND($CX32="mas",'Classificação geral'!$I25=1),'Classificação geral'!AE25,""),"")</f>
        <v/>
      </c>
      <c r="DA32" s="231" t="str">
        <f>IFERROR(IF(AND($CX32="mas",'Classificação geral'!$I25=1),'Classificação geral'!K25,""),"")</f>
        <v/>
      </c>
      <c r="DB32" s="231" t="str">
        <f>IFERROR(IF(AND($CX32="mas",'Classificação geral'!$I25=1),'Classificação geral'!L25,""),"")</f>
        <v/>
      </c>
      <c r="DC32" s="231" t="str">
        <f>IFERROR(IF(AND($CX32="mas",'Classificação geral'!$I25=1),'Classificação geral'!M25,""),"")</f>
        <v/>
      </c>
      <c r="DD32" s="231" t="str">
        <f>IFERROR(IF(AND($CX32="mas",'Classificação geral'!$I25=1),'Classificação geral'!AF25,""),"")</f>
        <v/>
      </c>
      <c r="DE32" s="229" t="str">
        <f>IFERROR(RANK(DD32,DD:DD,0)+ COUNTIF($DD$12:DD31,DD32),"")</f>
        <v/>
      </c>
      <c r="DG32" s="254" t="str">
        <f>IFERROR(IF(AND('Classificação geral'!$H25="fem",'Classificação geral'!$I25=2,'Classificação geral'!$E25="pct"),'Classificação geral'!$A25,""),"")</f>
        <v/>
      </c>
      <c r="DH32" s="254" t="str">
        <f>IFERROR(IF(AND('Classificação geral'!$H25="fem",'Classificação geral'!$I25=2,'Classificação geral'!$E25="pct"),'Classificação geral'!$B25,""),"")</f>
        <v/>
      </c>
      <c r="DI32" s="255" t="str">
        <f>IF($DH32='Classificação geral'!$B25,'Classificação geral'!$C25,"")</f>
        <v/>
      </c>
      <c r="DJ32" s="255" t="str">
        <f>IF($DH32='Classificação geral'!$B25,'Classificação geral'!$D25,"")</f>
        <v/>
      </c>
      <c r="DK32" s="255" t="str">
        <f>IF($DH32='Classificação geral'!$B25,'Classificação geral'!$H25,"")</f>
        <v/>
      </c>
      <c r="DL32" s="254" t="str">
        <f>IFERROR(IF(AND($DK32="fem",'Classificação geral'!$I25=2),'Classificação geral'!I25,""),"")</f>
        <v/>
      </c>
      <c r="DM32" s="254" t="str">
        <f>IFERROR(IF(AND($DK32="fem",'Classificação geral'!$I25=2),'Classificação geral'!AE25,""),"")</f>
        <v/>
      </c>
      <c r="DN32" s="254" t="str">
        <f>IFERROR(IF(AND($DK32="fem",'Classificação geral'!$I25=2),'Classificação geral'!K25,""),"")</f>
        <v/>
      </c>
      <c r="DO32" s="254" t="str">
        <f>IFERROR(IF(AND($DK32="fem",'Classificação geral'!$I25=2),'Classificação geral'!L25,""),"")</f>
        <v/>
      </c>
      <c r="DP32" s="254" t="str">
        <f>IFERROR(IF(AND($DK32="fem",'Classificação geral'!$I25=2),'Classificação geral'!M25,""),"")</f>
        <v/>
      </c>
      <c r="DQ32" s="254" t="str">
        <f>IFERROR(IF(AND($DK32="fem",'Classificação geral'!$I25=2),'Classificação geral'!AF25,""),"")</f>
        <v/>
      </c>
      <c r="DR32" s="256" t="str">
        <f>IFERROR(RANK(DQ32,DQ:DQ,0)+ COUNTIF(DQ$12:$DQ30,DQ32),"")</f>
        <v/>
      </c>
      <c r="DT32" s="254" t="str">
        <f>IFERROR(IF(AND('Classificação geral'!$H25="mas",'Classificação geral'!$I25=2,'Classificação geral'!$E25="pct"),'Classificação geral'!$A25,""),"")</f>
        <v/>
      </c>
      <c r="DU32" s="254" t="str">
        <f>IFERROR(IF(AND('Classificação geral'!$H25="mas",'Classificação geral'!$I25=2,'Classificação geral'!$E25="pct"),'Classificação geral'!$B25,""),"")</f>
        <v/>
      </c>
      <c r="DV32" s="227" t="str">
        <f>IF($DU32='Classificação geral'!$B25,'Classificação geral'!$C25,"")</f>
        <v/>
      </c>
      <c r="DW32" s="227" t="str">
        <f>IF($DU32='Classificação geral'!$B25,'Classificação geral'!$D25,"")</f>
        <v/>
      </c>
      <c r="DX32" s="227" t="str">
        <f>IF($DU32='Classificação geral'!$B25,'Classificação geral'!$H25,"")</f>
        <v/>
      </c>
      <c r="DY32" s="231" t="str">
        <f>IFERROR(IF(AND($DX32="mas",'Classificação geral'!$I25=2),'Classificação geral'!I25,""),"")</f>
        <v/>
      </c>
      <c r="DZ32" s="254" t="str">
        <f>IFERROR(IF(AND($DX32="mas",'Classificação geral'!$I25=2),'Classificação geral'!AE25,""),"")</f>
        <v/>
      </c>
      <c r="EA32" s="231" t="str">
        <f>IFERROR(IF(AND($DX32="mas",'Classificação geral'!$I25=2),'Classificação geral'!K25,""),"")</f>
        <v/>
      </c>
      <c r="EB32" s="231" t="str">
        <f>IFERROR(IF(AND($DX32="mas",'Classificação geral'!$I25=2),'Classificação geral'!L25,""),"")</f>
        <v/>
      </c>
      <c r="EC32" s="231" t="str">
        <f>IFERROR(IF(AND($DX32="mas",'Classificação geral'!$I25=2),'Classificação geral'!M25,""),"")</f>
        <v/>
      </c>
      <c r="ED32" s="231" t="str">
        <f>IFERROR(IF(AND($DX32="mas",'Classificação geral'!$I25=2),'Classificação geral'!AF25,""),"")</f>
        <v/>
      </c>
      <c r="EE32" s="229" t="str">
        <f>IFERROR(RANK(ED32,ED:ED,0)+ COUNTIF($ED$12:ED$12,ED32),"")</f>
        <v/>
      </c>
      <c r="EG32" s="254" t="str">
        <f>IFERROR(IF(AND('Classificação geral'!$H25="fem",'Classificação geral'!$I25=3,'Classificação geral'!$E25="pct"),'Classificação geral'!$A25,""),"")</f>
        <v/>
      </c>
      <c r="EH32" s="254" t="str">
        <f>IFERROR(IF(AND('Classificação geral'!$H25="fem",'Classificação geral'!$I25=3,'Classificação geral'!$E25="pct"),'Classificação geral'!$B25,""),"")</f>
        <v/>
      </c>
      <c r="EI32" s="227" t="str">
        <f>IF($EH32='Classificação geral'!$B25,'Classificação geral'!$C25,"")</f>
        <v/>
      </c>
      <c r="EJ32" s="227" t="str">
        <f>IF($EH32='Classificação geral'!$B25,'Classificação geral'!$D25,"")</f>
        <v/>
      </c>
      <c r="EK32" s="227" t="str">
        <f>IF($EH32='Classificação geral'!$B25,'Classificação geral'!$H25,"")</f>
        <v/>
      </c>
      <c r="EL32" s="227" t="str">
        <f>IF($EK32='Classificação geral'!$H25,'Classificação geral'!$I25,"")</f>
        <v/>
      </c>
      <c r="EM32" s="255" t="str">
        <f>IF($EL32='Classificação geral'!$I25,'Classificação geral'!$AE25,"")</f>
        <v/>
      </c>
      <c r="EN32" s="227" t="str">
        <f>IF($EL32='Classificação geral'!$I25,'Classificação geral'!$K25,"")</f>
        <v/>
      </c>
      <c r="EO32" s="227" t="str">
        <f>IF($EL32='Classificação geral'!$I25,'Classificação geral'!$L25,"")</f>
        <v/>
      </c>
      <c r="EP32" s="227" t="str">
        <f>IF($EL32='Classificação geral'!$I25,'Classificação geral'!$M25,"")</f>
        <v/>
      </c>
      <c r="EQ32" s="227" t="str">
        <f>IF($EL32='Classificação geral'!$I25,'Classificação geral'!$AF25,"")</f>
        <v/>
      </c>
      <c r="ER32" s="229" t="str">
        <f>IFERROR(RANK(EQ32,EQ:EQ,0)+ COUNTIF($EQ$12:EQ30,EQ32),"")</f>
        <v/>
      </c>
      <c r="ET32" s="254" t="str">
        <f>IFERROR(IF(AND('Classificação geral'!$H25="mas",'Classificação geral'!$I25=3,'Classificação geral'!$E25="PCT"),'Classificação geral'!$A25,""),"")</f>
        <v/>
      </c>
      <c r="EU32" s="254" t="str">
        <f>IFERROR(IF(AND('Classificação geral'!$H25="mas",'Classificação geral'!$I25=3,'Classificação geral'!$E25="PCT"),'Classificação geral'!$B25,""),"")</f>
        <v/>
      </c>
      <c r="EV32" s="227" t="str">
        <f>IF($EU32='Classificação geral'!$B25,'Classificação geral'!$C25,"")</f>
        <v/>
      </c>
      <c r="EW32" s="227" t="str">
        <f>IF($EU32='Classificação geral'!$B25,'Classificação geral'!$D25,"")</f>
        <v/>
      </c>
      <c r="EX32" s="227" t="str">
        <f>IF($EU32='Classificação geral'!$B25,'Classificação geral'!$H25,"")</f>
        <v/>
      </c>
      <c r="EY32" s="231" t="str">
        <f>IFERROR(IF(AND($EX32="mas",'Classificação geral'!$I25=3),'Classificação geral'!I25,""),"")</f>
        <v/>
      </c>
      <c r="EZ32" s="254" t="str">
        <f>IFERROR(IF(AND($EX32="mas",'Classificação geral'!$I25=3),'Classificação geral'!AE25,""),"")</f>
        <v/>
      </c>
      <c r="FA32" s="231" t="str">
        <f>IFERROR(IF(AND($EX32="mas",'Classificação geral'!$I25=3),'Classificação geral'!K25,""),"")</f>
        <v/>
      </c>
      <c r="FB32" s="231" t="str">
        <f>IFERROR(IF(AND($EX32="mas",'Classificação geral'!$I25=3),'Classificação geral'!L25,""),"")</f>
        <v/>
      </c>
      <c r="FC32" s="231" t="str">
        <f>IFERROR(IF(AND($EX32="mas",'Classificação geral'!$I25=3),'Classificação geral'!M25,""),"")</f>
        <v/>
      </c>
      <c r="FD32" s="231" t="str">
        <f>IFERROR(IF(AND($EX32="mas",'Classificação geral'!$I25=3),'Classificação geral'!AF25,""),"")</f>
        <v/>
      </c>
      <c r="FE32" s="229" t="str">
        <f>IFERROR(RANK(FD32,FD:FD,0)+ COUNTIF(FD$12:$FD30,FD32),"")</f>
        <v/>
      </c>
    </row>
    <row r="33" spans="2:161" s="304" customFormat="1" ht="27.75" customHeight="1" x14ac:dyDescent="0.4">
      <c r="B33" s="309" t="str">
        <f t="shared" si="0"/>
        <v/>
      </c>
      <c r="C33" s="292" t="str">
        <f t="shared" si="1"/>
        <v/>
      </c>
      <c r="D33" s="292" t="str">
        <f t="shared" si="2"/>
        <v/>
      </c>
      <c r="E33" s="292" t="str">
        <f t="shared" si="3"/>
        <v/>
      </c>
      <c r="F33" s="293" t="str">
        <f t="shared" si="4"/>
        <v/>
      </c>
      <c r="G33" s="293" t="str">
        <f t="shared" si="5"/>
        <v/>
      </c>
      <c r="H33" s="294" t="str">
        <f t="shared" si="6"/>
        <v/>
      </c>
      <c r="I33" s="294" t="str">
        <f t="shared" si="7"/>
        <v/>
      </c>
      <c r="J33" s="294" t="str">
        <f t="shared" si="8"/>
        <v/>
      </c>
      <c r="K33" s="295">
        <v>20</v>
      </c>
      <c r="L33" s="296"/>
      <c r="M33" s="296"/>
      <c r="N33" s="309" t="str">
        <f t="shared" si="9"/>
        <v/>
      </c>
      <c r="O33" s="292" t="str">
        <f t="shared" si="10"/>
        <v/>
      </c>
      <c r="P33" s="292" t="str">
        <f t="shared" si="11"/>
        <v/>
      </c>
      <c r="Q33" s="292" t="str">
        <f t="shared" si="12"/>
        <v/>
      </c>
      <c r="R33" s="293" t="str">
        <f t="shared" si="13"/>
        <v/>
      </c>
      <c r="S33" s="293" t="str">
        <f t="shared" si="14"/>
        <v/>
      </c>
      <c r="T33" s="294" t="str">
        <f t="shared" si="15"/>
        <v/>
      </c>
      <c r="U33" s="294" t="str">
        <f t="shared" si="16"/>
        <v/>
      </c>
      <c r="V33" s="294" t="str">
        <f t="shared" si="17"/>
        <v/>
      </c>
      <c r="W33" s="295">
        <v>20</v>
      </c>
      <c r="X33" s="296"/>
      <c r="Y33" s="297"/>
      <c r="Z33" s="310" t="str">
        <f t="shared" si="18"/>
        <v/>
      </c>
      <c r="AA33" s="292" t="str">
        <f t="shared" si="19"/>
        <v/>
      </c>
      <c r="AB33" s="292" t="str">
        <f t="shared" si="20"/>
        <v/>
      </c>
      <c r="AC33" s="292" t="str">
        <f t="shared" si="21"/>
        <v/>
      </c>
      <c r="AD33" s="293" t="str">
        <f t="shared" si="22"/>
        <v/>
      </c>
      <c r="AE33" s="293" t="str">
        <f t="shared" si="23"/>
        <v/>
      </c>
      <c r="AF33" s="294" t="str">
        <f t="shared" si="24"/>
        <v/>
      </c>
      <c r="AG33" s="294" t="str">
        <f t="shared" si="25"/>
        <v/>
      </c>
      <c r="AH33" s="294" t="str">
        <f t="shared" si="26"/>
        <v/>
      </c>
      <c r="AI33" s="295">
        <v>20</v>
      </c>
      <c r="AJ33" s="296"/>
      <c r="AK33" s="296"/>
      <c r="AL33" s="310" t="str">
        <f t="shared" si="27"/>
        <v/>
      </c>
      <c r="AM33" s="292" t="str">
        <f t="shared" si="28"/>
        <v/>
      </c>
      <c r="AN33" s="292" t="str">
        <f t="shared" si="29"/>
        <v/>
      </c>
      <c r="AO33" s="292" t="str">
        <f t="shared" si="30"/>
        <v/>
      </c>
      <c r="AP33" s="293" t="str">
        <f t="shared" si="31"/>
        <v/>
      </c>
      <c r="AQ33" s="293" t="str">
        <f t="shared" si="32"/>
        <v/>
      </c>
      <c r="AR33" s="294" t="str">
        <f t="shared" si="33"/>
        <v/>
      </c>
      <c r="AS33" s="294" t="str">
        <f t="shared" si="34"/>
        <v/>
      </c>
      <c r="AT33" s="294" t="str">
        <f t="shared" si="35"/>
        <v/>
      </c>
      <c r="AU33" s="295">
        <v>20</v>
      </c>
      <c r="AV33" s="297"/>
      <c r="AW33" s="297"/>
      <c r="AX33" s="309" t="str">
        <f t="shared" si="36"/>
        <v/>
      </c>
      <c r="AY33" s="292" t="str">
        <f t="shared" si="37"/>
        <v/>
      </c>
      <c r="AZ33" s="292" t="str">
        <f t="shared" si="38"/>
        <v/>
      </c>
      <c r="BA33" s="292" t="str">
        <f t="shared" si="39"/>
        <v/>
      </c>
      <c r="BB33" s="293" t="str">
        <f t="shared" si="40"/>
        <v/>
      </c>
      <c r="BC33" s="293" t="str">
        <f t="shared" si="41"/>
        <v/>
      </c>
      <c r="BD33" s="293" t="str">
        <f t="shared" si="42"/>
        <v/>
      </c>
      <c r="BE33" s="293" t="str">
        <f t="shared" si="43"/>
        <v/>
      </c>
      <c r="BF33" s="294" t="str">
        <f t="shared" si="44"/>
        <v/>
      </c>
      <c r="BG33" s="295">
        <v>20</v>
      </c>
      <c r="BH33" s="296"/>
      <c r="BI33" s="296"/>
      <c r="BJ33" s="309" t="str">
        <f t="shared" si="45"/>
        <v/>
      </c>
      <c r="BK33" s="292" t="str">
        <f t="shared" si="46"/>
        <v/>
      </c>
      <c r="BL33" s="292" t="str">
        <f t="shared" si="47"/>
        <v/>
      </c>
      <c r="BM33" s="292" t="str">
        <f t="shared" si="48"/>
        <v/>
      </c>
      <c r="BN33" s="293" t="str">
        <f t="shared" si="49"/>
        <v/>
      </c>
      <c r="BO33" s="293" t="str">
        <f t="shared" si="50"/>
        <v/>
      </c>
      <c r="BP33" s="294" t="str">
        <f t="shared" si="51"/>
        <v/>
      </c>
      <c r="BQ33" s="294" t="str">
        <f t="shared" si="52"/>
        <v/>
      </c>
      <c r="BR33" s="294" t="str">
        <f t="shared" si="53"/>
        <v/>
      </c>
      <c r="BS33" s="295">
        <v>20</v>
      </c>
      <c r="CG33" s="254" t="str">
        <f>IFERROR(IF(AND('Classificação geral'!$H26="FEM",'Classificação geral'!$I26=1,'Classificação geral'!E26="PCT"),'Classificação geral'!$A26,""),"")</f>
        <v/>
      </c>
      <c r="CH33" s="254" t="str">
        <f>IFERROR(IF(AND('Classificação geral'!$H26="FEM",'Classificação geral'!$I26=1,'Classificação geral'!E26="PCT"),'Classificação geral'!$B26,""),"")</f>
        <v/>
      </c>
      <c r="CI33" s="227" t="str">
        <f>IF($CH33='Classificação geral'!$B26,'Classificação geral'!$C26,"")</f>
        <v/>
      </c>
      <c r="CJ33" s="227" t="str">
        <f>IF($CH33='Classificação geral'!$B26,'Classificação geral'!$D26,"")</f>
        <v/>
      </c>
      <c r="CK33" s="227" t="str">
        <f>IF($CH33='Classificação geral'!$B26,'Classificação geral'!$H26,"")</f>
        <v/>
      </c>
      <c r="CL33" s="227" t="str">
        <f>IF($CK33='Classificação geral'!$H26,'Classificação geral'!$I26,"")</f>
        <v/>
      </c>
      <c r="CM33" s="227" t="str">
        <f>IF($CL33='Classificação geral'!$I26,'Classificação geral'!$AE26,"")</f>
        <v/>
      </c>
      <c r="CN33" s="227" t="str">
        <f>IF($CL33='Classificação geral'!$I26,'Classificação geral'!$K26,"")</f>
        <v/>
      </c>
      <c r="CO33" s="227" t="str">
        <f>IF($CL33='Classificação geral'!$I26,'Classificação geral'!$L26,"")</f>
        <v/>
      </c>
      <c r="CP33" s="227" t="str">
        <f>IF($CL33='Classificação geral'!$I26,'Classificação geral'!$M26,"")</f>
        <v/>
      </c>
      <c r="CQ33" s="388" t="str">
        <f>IF($CL33='Classificação geral'!$I26,'Classificação geral'!$AF26,"")</f>
        <v/>
      </c>
      <c r="CR33" s="256" t="str">
        <f>IFERROR(RANK(CQ33,CQ:CQ,0)+ COUNTIF($CQ$12:CQ32,CQ33),"")</f>
        <v/>
      </c>
      <c r="CS33" s="244" t="str">
        <f ca="1">IFERROR(RDEM(CR33,CR:CR,0),"")</f>
        <v/>
      </c>
      <c r="CT33" s="254" t="str">
        <f>IFERROR(IF(AND('Classificação geral'!$H26="mas",'Classificação geral'!$I26=1,'Classificação geral'!$E26="pct"),'Classificação geral'!$A26,""),"")</f>
        <v/>
      </c>
      <c r="CU33" s="254" t="str">
        <f>IFERROR(IF(AND('Classificação geral'!$H26="mas",'Classificação geral'!$I26=1,'Classificação geral'!$E26="PCT"),'Classificação geral'!$B26,""),"")</f>
        <v/>
      </c>
      <c r="CV33" s="227" t="str">
        <f>IF($CU33='Classificação geral'!$B26,'Classificação geral'!$C26,"")</f>
        <v/>
      </c>
      <c r="CW33" s="227" t="str">
        <f>IF($CU33='Classificação geral'!$B26,'Classificação geral'!$D26,"")</f>
        <v/>
      </c>
      <c r="CX33" s="227" t="str">
        <f>IF($CU33='Classificação geral'!$B26,'Classificação geral'!$H26,"")</f>
        <v/>
      </c>
      <c r="CY33" s="231" t="str">
        <f>IFERROR(IF(AND($CX33="mas",'Classificação geral'!$I26=1),'Classificação geral'!I26,""),"")</f>
        <v/>
      </c>
      <c r="CZ33" s="254" t="str">
        <f>IFERROR(IF(AND($CX33="mas",'Classificação geral'!$I26=1),'Classificação geral'!AE26,""),"")</f>
        <v/>
      </c>
      <c r="DA33" s="231" t="str">
        <f>IFERROR(IF(AND($CX33="mas",'Classificação geral'!$I26=1),'Classificação geral'!K26,""),"")</f>
        <v/>
      </c>
      <c r="DB33" s="231" t="str">
        <f>IFERROR(IF(AND($CX33="mas",'Classificação geral'!$I26=1),'Classificação geral'!L26,""),"")</f>
        <v/>
      </c>
      <c r="DC33" s="231" t="str">
        <f>IFERROR(IF(AND($CX33="mas",'Classificação geral'!$I26=1),'Classificação geral'!M26,""),"")</f>
        <v/>
      </c>
      <c r="DD33" s="231" t="str">
        <f>IFERROR(IF(AND($CX33="mas",'Classificação geral'!$I26=1),'Classificação geral'!AF26,""),"")</f>
        <v/>
      </c>
      <c r="DE33" s="229" t="str">
        <f>IFERROR(RANK(DD33,DD:DD,0)+ COUNTIF($DD$12:DD32,DD33),"")</f>
        <v/>
      </c>
      <c r="DG33" s="254" t="str">
        <f>IFERROR(IF(AND('Classificação geral'!$H26="fem",'Classificação geral'!$I26=2,'Classificação geral'!$E26="pct"),'Classificação geral'!$A26,""),"")</f>
        <v/>
      </c>
      <c r="DH33" s="254" t="str">
        <f>IFERROR(IF(AND('Classificação geral'!$H26="fem",'Classificação geral'!$I26=2,'Classificação geral'!$E26="pct"),'Classificação geral'!$B26,""),"")</f>
        <v/>
      </c>
      <c r="DI33" s="255" t="str">
        <f>IF($DH33='Classificação geral'!$B26,'Classificação geral'!$C26,"")</f>
        <v/>
      </c>
      <c r="DJ33" s="255" t="str">
        <f>IF($DH33='Classificação geral'!$B26,'Classificação geral'!$D26,"")</f>
        <v/>
      </c>
      <c r="DK33" s="255" t="str">
        <f>IF($DH33='Classificação geral'!$B26,'Classificação geral'!$H26,"")</f>
        <v/>
      </c>
      <c r="DL33" s="254" t="str">
        <f>IFERROR(IF(AND($DK33="fem",'Classificação geral'!$I26=2),'Classificação geral'!I26,""),"")</f>
        <v/>
      </c>
      <c r="DM33" s="254" t="str">
        <f>IFERROR(IF(AND($DK33="fem",'Classificação geral'!$I26=2),'Classificação geral'!AE26,""),"")</f>
        <v/>
      </c>
      <c r="DN33" s="254" t="str">
        <f>IFERROR(IF(AND($DK33="fem",'Classificação geral'!$I26=2),'Classificação geral'!K26,""),"")</f>
        <v/>
      </c>
      <c r="DO33" s="254" t="str">
        <f>IFERROR(IF(AND($DK33="fem",'Classificação geral'!$I26=2),'Classificação geral'!L26,""),"")</f>
        <v/>
      </c>
      <c r="DP33" s="254" t="str">
        <f>IFERROR(IF(AND($DK33="fem",'Classificação geral'!$I26=2),'Classificação geral'!M26,""),"")</f>
        <v/>
      </c>
      <c r="DQ33" s="254" t="str">
        <f>IFERROR(IF(AND($DK33="fem",'Classificação geral'!$I26=2),'Classificação geral'!AF26,""),"")</f>
        <v/>
      </c>
      <c r="DR33" s="256" t="str">
        <f>IFERROR(RANK(DQ33,DQ:DQ,0)+ COUNTIF(DQ$12:$DQ31,DQ33),"")</f>
        <v/>
      </c>
      <c r="DT33" s="254" t="str">
        <f>IFERROR(IF(AND('Classificação geral'!$H26="mas",'Classificação geral'!$I26=2,'Classificação geral'!$E26="pct"),'Classificação geral'!$A26,""),"")</f>
        <v/>
      </c>
      <c r="DU33" s="254" t="str">
        <f>IFERROR(IF(AND('Classificação geral'!$H26="mas",'Classificação geral'!$I26=2,'Classificação geral'!$E26="pct"),'Classificação geral'!$B26,""),"")</f>
        <v/>
      </c>
      <c r="DV33" s="227" t="str">
        <f>IF($DU33='Classificação geral'!$B26,'Classificação geral'!$C26,"")</f>
        <v/>
      </c>
      <c r="DW33" s="227" t="str">
        <f>IF($DU33='Classificação geral'!$B26,'Classificação geral'!$D26,"")</f>
        <v/>
      </c>
      <c r="DX33" s="227" t="str">
        <f>IF($DU33='Classificação geral'!$B26,'Classificação geral'!$H26,"")</f>
        <v/>
      </c>
      <c r="DY33" s="231" t="str">
        <f>IFERROR(IF(AND($DX33="mas",'Classificação geral'!$I26=2),'Classificação geral'!I26,""),"")</f>
        <v/>
      </c>
      <c r="DZ33" s="254" t="str">
        <f>IFERROR(IF(AND($DX33="mas",'Classificação geral'!$I26=2),'Classificação geral'!AE26,""),"")</f>
        <v/>
      </c>
      <c r="EA33" s="231" t="str">
        <f>IFERROR(IF(AND($DX33="mas",'Classificação geral'!$I26=2),'Classificação geral'!K26,""),"")</f>
        <v/>
      </c>
      <c r="EB33" s="231" t="str">
        <f>IFERROR(IF(AND($DX33="mas",'Classificação geral'!$I26=2),'Classificação geral'!L26,""),"")</f>
        <v/>
      </c>
      <c r="EC33" s="231" t="str">
        <f>IFERROR(IF(AND($DX33="mas",'Classificação geral'!$I26=2),'Classificação geral'!M26,""),"")</f>
        <v/>
      </c>
      <c r="ED33" s="231" t="str">
        <f>IFERROR(IF(AND($DX33="mas",'Classificação geral'!$I26=2),'Classificação geral'!AF26,""),"")</f>
        <v/>
      </c>
      <c r="EE33" s="229" t="str">
        <f>IFERROR(RANK(ED33,ED:ED,0)+ COUNTIF($ED$12:ED$12,ED33),"")</f>
        <v/>
      </c>
      <c r="EG33" s="254" t="str">
        <f>IFERROR(IF(AND('Classificação geral'!$H26="fem",'Classificação geral'!$I26=3,'Classificação geral'!$E26="pct"),'Classificação geral'!$A26,""),"")</f>
        <v/>
      </c>
      <c r="EH33" s="254" t="str">
        <f>IFERROR(IF(AND('Classificação geral'!$H26="fem",'Classificação geral'!$I26=3,'Classificação geral'!$E26="pct"),'Classificação geral'!$B26,""),"")</f>
        <v/>
      </c>
      <c r="EI33" s="227" t="str">
        <f>IF($EH33='Classificação geral'!$B26,'Classificação geral'!$C26,"")</f>
        <v/>
      </c>
      <c r="EJ33" s="227" t="str">
        <f>IF($EH33='Classificação geral'!$B26,'Classificação geral'!$D26,"")</f>
        <v/>
      </c>
      <c r="EK33" s="227" t="str">
        <f>IF($EH33='Classificação geral'!$B26,'Classificação geral'!$H26,"")</f>
        <v/>
      </c>
      <c r="EL33" s="227" t="str">
        <f>IF($EK33='Classificação geral'!$H26,'Classificação geral'!$I26,"")</f>
        <v/>
      </c>
      <c r="EM33" s="255" t="str">
        <f>IF($EL33='Classificação geral'!$I26,'Classificação geral'!$AE26,"")</f>
        <v/>
      </c>
      <c r="EN33" s="227" t="str">
        <f>IF($EL33='Classificação geral'!$I26,'Classificação geral'!$K26,"")</f>
        <v/>
      </c>
      <c r="EO33" s="227" t="str">
        <f>IF($EL33='Classificação geral'!$I26,'Classificação geral'!$L26,"")</f>
        <v/>
      </c>
      <c r="EP33" s="227" t="str">
        <f>IF($EL33='Classificação geral'!$I26,'Classificação geral'!$M26,"")</f>
        <v/>
      </c>
      <c r="EQ33" s="227" t="str">
        <f>IF($EL33='Classificação geral'!$I26,'Classificação geral'!$AF26,"")</f>
        <v/>
      </c>
      <c r="ER33" s="229" t="str">
        <f>IFERROR(RANK(EQ33,EQ:EQ,0)+ COUNTIF($EQ$12:EQ31,EQ33),"")</f>
        <v/>
      </c>
      <c r="ET33" s="254" t="str">
        <f>IFERROR(IF(AND('Classificação geral'!$H26="mas",'Classificação geral'!$I26=3,'Classificação geral'!$E26="PCT"),'Classificação geral'!$A26,""),"")</f>
        <v/>
      </c>
      <c r="EU33" s="254" t="str">
        <f>IFERROR(IF(AND('Classificação geral'!$H26="mas",'Classificação geral'!$I26=3,'Classificação geral'!$E26="PCT"),'Classificação geral'!$B26,""),"")</f>
        <v/>
      </c>
      <c r="EV33" s="227" t="str">
        <f>IF($EU33='Classificação geral'!$B26,'Classificação geral'!$C26,"")</f>
        <v/>
      </c>
      <c r="EW33" s="227" t="str">
        <f>IF($EU33='Classificação geral'!$B26,'Classificação geral'!$D26,"")</f>
        <v/>
      </c>
      <c r="EX33" s="227" t="str">
        <f>IF($EU33='Classificação geral'!$B26,'Classificação geral'!$H26,"")</f>
        <v/>
      </c>
      <c r="EY33" s="231" t="str">
        <f>IFERROR(IF(AND($EX33="mas",'Classificação geral'!$I26=3),'Classificação geral'!I26,""),"")</f>
        <v/>
      </c>
      <c r="EZ33" s="254" t="str">
        <f>IFERROR(IF(AND($EX33="mas",'Classificação geral'!$I26=3),'Classificação geral'!AE26,""),"")</f>
        <v/>
      </c>
      <c r="FA33" s="231" t="str">
        <f>IFERROR(IF(AND($EX33="mas",'Classificação geral'!$I26=3),'Classificação geral'!K26,""),"")</f>
        <v/>
      </c>
      <c r="FB33" s="231" t="str">
        <f>IFERROR(IF(AND($EX33="mas",'Classificação geral'!$I26=3),'Classificação geral'!L26,""),"")</f>
        <v/>
      </c>
      <c r="FC33" s="231" t="str">
        <f>IFERROR(IF(AND($EX33="mas",'Classificação geral'!$I26=3),'Classificação geral'!M26,""),"")</f>
        <v/>
      </c>
      <c r="FD33" s="231" t="str">
        <f>IFERROR(IF(AND($EX33="mas",'Classificação geral'!$I26=3),'Classificação geral'!AF26,""),"")</f>
        <v/>
      </c>
      <c r="FE33" s="229" t="str">
        <f>IFERROR(RANK(FD33,FD:FD,0)+ COUNTIF(FD$12:$FD31,FD33),"")</f>
        <v/>
      </c>
    </row>
    <row r="34" spans="2:161" s="304" customFormat="1" ht="27.75" customHeight="1" x14ac:dyDescent="0.4">
      <c r="B34" s="309" t="str">
        <f t="shared" si="0"/>
        <v/>
      </c>
      <c r="C34" s="292" t="str">
        <f t="shared" si="1"/>
        <v/>
      </c>
      <c r="D34" s="292" t="str">
        <f t="shared" si="2"/>
        <v/>
      </c>
      <c r="E34" s="292" t="str">
        <f t="shared" si="3"/>
        <v/>
      </c>
      <c r="F34" s="293" t="str">
        <f t="shared" si="4"/>
        <v/>
      </c>
      <c r="G34" s="293" t="str">
        <f t="shared" si="5"/>
        <v/>
      </c>
      <c r="H34" s="294" t="str">
        <f t="shared" si="6"/>
        <v/>
      </c>
      <c r="I34" s="294" t="str">
        <f t="shared" si="7"/>
        <v/>
      </c>
      <c r="J34" s="294" t="str">
        <f t="shared" si="8"/>
        <v/>
      </c>
      <c r="K34" s="295">
        <v>21</v>
      </c>
      <c r="L34" s="296"/>
      <c r="M34" s="296"/>
      <c r="N34" s="309" t="str">
        <f t="shared" si="9"/>
        <v/>
      </c>
      <c r="O34" s="292" t="str">
        <f t="shared" si="10"/>
        <v/>
      </c>
      <c r="P34" s="292" t="str">
        <f t="shared" si="11"/>
        <v/>
      </c>
      <c r="Q34" s="292" t="str">
        <f t="shared" si="12"/>
        <v/>
      </c>
      <c r="R34" s="293" t="str">
        <f t="shared" si="13"/>
        <v/>
      </c>
      <c r="S34" s="293" t="str">
        <f t="shared" si="14"/>
        <v/>
      </c>
      <c r="T34" s="294" t="str">
        <f t="shared" si="15"/>
        <v/>
      </c>
      <c r="U34" s="294" t="str">
        <f t="shared" si="16"/>
        <v/>
      </c>
      <c r="V34" s="294" t="str">
        <f t="shared" si="17"/>
        <v/>
      </c>
      <c r="W34" s="295">
        <v>21</v>
      </c>
      <c r="X34" s="296"/>
      <c r="Y34" s="297"/>
      <c r="Z34" s="310" t="str">
        <f t="shared" si="18"/>
        <v/>
      </c>
      <c r="AA34" s="292" t="str">
        <f t="shared" si="19"/>
        <v/>
      </c>
      <c r="AB34" s="292" t="str">
        <f t="shared" si="20"/>
        <v/>
      </c>
      <c r="AC34" s="292" t="str">
        <f t="shared" si="21"/>
        <v/>
      </c>
      <c r="AD34" s="293" t="str">
        <f t="shared" si="22"/>
        <v/>
      </c>
      <c r="AE34" s="293" t="str">
        <f t="shared" si="23"/>
        <v/>
      </c>
      <c r="AF34" s="294" t="str">
        <f t="shared" si="24"/>
        <v/>
      </c>
      <c r="AG34" s="294" t="str">
        <f t="shared" si="25"/>
        <v/>
      </c>
      <c r="AH34" s="294" t="str">
        <f t="shared" si="26"/>
        <v/>
      </c>
      <c r="AI34" s="295">
        <v>21</v>
      </c>
      <c r="AJ34" s="296"/>
      <c r="AK34" s="296"/>
      <c r="AL34" s="310" t="str">
        <f t="shared" si="27"/>
        <v/>
      </c>
      <c r="AM34" s="292" t="str">
        <f t="shared" si="28"/>
        <v/>
      </c>
      <c r="AN34" s="292" t="str">
        <f t="shared" si="29"/>
        <v/>
      </c>
      <c r="AO34" s="292" t="str">
        <f t="shared" si="30"/>
        <v/>
      </c>
      <c r="AP34" s="293" t="str">
        <f t="shared" si="31"/>
        <v/>
      </c>
      <c r="AQ34" s="293" t="str">
        <f t="shared" si="32"/>
        <v/>
      </c>
      <c r="AR34" s="294" t="str">
        <f t="shared" si="33"/>
        <v/>
      </c>
      <c r="AS34" s="294" t="str">
        <f t="shared" si="34"/>
        <v/>
      </c>
      <c r="AT34" s="294" t="str">
        <f t="shared" si="35"/>
        <v/>
      </c>
      <c r="AU34" s="295">
        <v>21</v>
      </c>
      <c r="AV34" s="297"/>
      <c r="AW34" s="297"/>
      <c r="AX34" s="309" t="str">
        <f t="shared" si="36"/>
        <v/>
      </c>
      <c r="AY34" s="292" t="str">
        <f t="shared" si="37"/>
        <v/>
      </c>
      <c r="AZ34" s="292" t="str">
        <f t="shared" si="38"/>
        <v/>
      </c>
      <c r="BA34" s="292" t="str">
        <f t="shared" si="39"/>
        <v/>
      </c>
      <c r="BB34" s="293" t="str">
        <f t="shared" si="40"/>
        <v/>
      </c>
      <c r="BC34" s="293" t="str">
        <f t="shared" si="41"/>
        <v/>
      </c>
      <c r="BD34" s="293" t="str">
        <f t="shared" si="42"/>
        <v/>
      </c>
      <c r="BE34" s="293" t="str">
        <f t="shared" si="43"/>
        <v/>
      </c>
      <c r="BF34" s="294" t="str">
        <f t="shared" si="44"/>
        <v/>
      </c>
      <c r="BG34" s="295">
        <v>21</v>
      </c>
      <c r="BH34" s="296"/>
      <c r="BI34" s="296"/>
      <c r="BJ34" s="309" t="str">
        <f t="shared" si="45"/>
        <v/>
      </c>
      <c r="BK34" s="292" t="str">
        <f t="shared" si="46"/>
        <v/>
      </c>
      <c r="BL34" s="292" t="str">
        <f t="shared" si="47"/>
        <v/>
      </c>
      <c r="BM34" s="292" t="str">
        <f t="shared" si="48"/>
        <v/>
      </c>
      <c r="BN34" s="293" t="str">
        <f t="shared" si="49"/>
        <v/>
      </c>
      <c r="BO34" s="293" t="str">
        <f t="shared" si="50"/>
        <v/>
      </c>
      <c r="BP34" s="294" t="str">
        <f t="shared" si="51"/>
        <v/>
      </c>
      <c r="BQ34" s="294" t="str">
        <f t="shared" si="52"/>
        <v/>
      </c>
      <c r="BR34" s="294" t="str">
        <f t="shared" si="53"/>
        <v/>
      </c>
      <c r="BS34" s="295">
        <v>21</v>
      </c>
      <c r="CG34" s="254" t="str">
        <f>IFERROR(IF(AND('Classificação geral'!$H27="FEM",'Classificação geral'!$I27=1,'Classificação geral'!E27="PCT"),'Classificação geral'!$A27,""),"")</f>
        <v/>
      </c>
      <c r="CH34" s="254" t="str">
        <f>IFERROR(IF(AND('Classificação geral'!$H27="FEM",'Classificação geral'!$I27=1,'Classificação geral'!E27="PCT"),'Classificação geral'!$B27,""),"")</f>
        <v/>
      </c>
      <c r="CI34" s="227" t="str">
        <f>IF($CH34='Classificação geral'!$B27,'Classificação geral'!$C27,"")</f>
        <v/>
      </c>
      <c r="CJ34" s="227" t="str">
        <f>IF($CH34='Classificação geral'!$B27,'Classificação geral'!$D27,"")</f>
        <v/>
      </c>
      <c r="CK34" s="227" t="str">
        <f>IF($CH34='Classificação geral'!$B27,'Classificação geral'!$H27,"")</f>
        <v/>
      </c>
      <c r="CL34" s="227" t="str">
        <f>IF($CK34='Classificação geral'!$H27,'Classificação geral'!$I27,"")</f>
        <v/>
      </c>
      <c r="CM34" s="227" t="str">
        <f>IF($CL34='Classificação geral'!$I27,'Classificação geral'!$AE27,"")</f>
        <v/>
      </c>
      <c r="CN34" s="227" t="str">
        <f>IF($CL34='Classificação geral'!$I27,'Classificação geral'!$K27,"")</f>
        <v/>
      </c>
      <c r="CO34" s="227" t="str">
        <f>IF($CL34='Classificação geral'!$I27,'Classificação geral'!$L27,"")</f>
        <v/>
      </c>
      <c r="CP34" s="227" t="str">
        <f>IF($CL34='Classificação geral'!$I27,'Classificação geral'!$M27,"")</f>
        <v/>
      </c>
      <c r="CQ34" s="388" t="str">
        <f>IF($CL34='Classificação geral'!$I27,'Classificação geral'!$AF27,"")</f>
        <v/>
      </c>
      <c r="CR34" s="256" t="str">
        <f>IFERROR(RANK(CQ34,CQ:CQ,0)+ COUNTIF($CQ$12:CQ33,CQ34),"")</f>
        <v/>
      </c>
      <c r="CS34" s="244" t="str">
        <f ca="1">IFERROR(RDEM(CR34,CR:CR,0),"")</f>
        <v/>
      </c>
      <c r="CT34" s="254" t="str">
        <f>IFERROR(IF(AND('Classificação geral'!$H27="mas",'Classificação geral'!$I27=1,'Classificação geral'!$E27="pct"),'Classificação geral'!$A27,""),"")</f>
        <v/>
      </c>
      <c r="CU34" s="254" t="str">
        <f>IFERROR(IF(AND('Classificação geral'!$H27="mas",'Classificação geral'!$I27=1,'Classificação geral'!$E27="PCT"),'Classificação geral'!$B27,""),"")</f>
        <v/>
      </c>
      <c r="CV34" s="227" t="str">
        <f>IF($CU34='Classificação geral'!$B27,'Classificação geral'!$C27,"")</f>
        <v/>
      </c>
      <c r="CW34" s="227" t="str">
        <f>IF($CU34='Classificação geral'!$B27,'Classificação geral'!$D27,"")</f>
        <v/>
      </c>
      <c r="CX34" s="227" t="str">
        <f>IF($CU34='Classificação geral'!$B27,'Classificação geral'!$H27,"")</f>
        <v/>
      </c>
      <c r="CY34" s="231" t="str">
        <f>IFERROR(IF(AND($CX34="mas",'Classificação geral'!$I27=1),'Classificação geral'!I27,""),"")</f>
        <v/>
      </c>
      <c r="CZ34" s="254" t="str">
        <f>IFERROR(IF(AND($CX34="mas",'Classificação geral'!$I27=1),'Classificação geral'!AE27,""),"")</f>
        <v/>
      </c>
      <c r="DA34" s="231" t="str">
        <f>IFERROR(IF(AND($CX34="mas",'Classificação geral'!$I27=1),'Classificação geral'!K27,""),"")</f>
        <v/>
      </c>
      <c r="DB34" s="231" t="str">
        <f>IFERROR(IF(AND($CX34="mas",'Classificação geral'!$I27=1),'Classificação geral'!L27,""),"")</f>
        <v/>
      </c>
      <c r="DC34" s="231" t="str">
        <f>IFERROR(IF(AND($CX34="mas",'Classificação geral'!$I27=1),'Classificação geral'!M27,""),"")</f>
        <v/>
      </c>
      <c r="DD34" s="231" t="str">
        <f>IFERROR(IF(AND($CX34="mas",'Classificação geral'!$I27=1),'Classificação geral'!AF27,""),"")</f>
        <v/>
      </c>
      <c r="DE34" s="229" t="str">
        <f>IFERROR(RANK(DD34,DD:DD,0)+ COUNTIF($DD$12:DD33,DD34),"")</f>
        <v/>
      </c>
      <c r="DG34" s="254" t="str">
        <f>IFERROR(IF(AND('Classificação geral'!$H27="fem",'Classificação geral'!$I27=2,'Classificação geral'!$E27="pct"),'Classificação geral'!$A27,""),"")</f>
        <v/>
      </c>
      <c r="DH34" s="254" t="str">
        <f>IFERROR(IF(AND('Classificação geral'!$H27="fem",'Classificação geral'!$I27=2,'Classificação geral'!$E27="pct"),'Classificação geral'!$B27,""),"")</f>
        <v/>
      </c>
      <c r="DI34" s="255" t="str">
        <f>IF($DH34='Classificação geral'!$B27,'Classificação geral'!$C27,"")</f>
        <v/>
      </c>
      <c r="DJ34" s="255" t="str">
        <f>IF($DH34='Classificação geral'!$B27,'Classificação geral'!$D27,"")</f>
        <v/>
      </c>
      <c r="DK34" s="255" t="str">
        <f>IF($DH34='Classificação geral'!$B27,'Classificação geral'!$H27,"")</f>
        <v/>
      </c>
      <c r="DL34" s="254" t="str">
        <f>IFERROR(IF(AND($DK34="fem",'Classificação geral'!$I27=2),'Classificação geral'!I27,""),"")</f>
        <v/>
      </c>
      <c r="DM34" s="254" t="str">
        <f>IFERROR(IF(AND($DK34="fem",'Classificação geral'!$I27=2),'Classificação geral'!AE27,""),"")</f>
        <v/>
      </c>
      <c r="DN34" s="254" t="str">
        <f>IFERROR(IF(AND($DK34="fem",'Classificação geral'!$I27=2),'Classificação geral'!K27,""),"")</f>
        <v/>
      </c>
      <c r="DO34" s="254" t="str">
        <f>IFERROR(IF(AND($DK34="fem",'Classificação geral'!$I27=2),'Classificação geral'!L27,""),"")</f>
        <v/>
      </c>
      <c r="DP34" s="254" t="str">
        <f>IFERROR(IF(AND($DK34="fem",'Classificação geral'!$I27=2),'Classificação geral'!M27,""),"")</f>
        <v/>
      </c>
      <c r="DQ34" s="254" t="str">
        <f>IFERROR(IF(AND($DK34="fem",'Classificação geral'!$I27=2),'Classificação geral'!AF27,""),"")</f>
        <v/>
      </c>
      <c r="DR34" s="256" t="str">
        <f>IFERROR(RANK(DQ34,DQ:DQ,0)+ COUNTIF(DQ$12:$DQ32,DQ34),"")</f>
        <v/>
      </c>
      <c r="DT34" s="254" t="str">
        <f>IFERROR(IF(AND('Classificação geral'!$H27="mas",'Classificação geral'!$I27=2,'Classificação geral'!$E27="pct"),'Classificação geral'!$A27,""),"")</f>
        <v/>
      </c>
      <c r="DU34" s="254" t="str">
        <f>IFERROR(IF(AND('Classificação geral'!$H27="mas",'Classificação geral'!$I27=2,'Classificação geral'!$E27="pct"),'Classificação geral'!$B27,""),"")</f>
        <v/>
      </c>
      <c r="DV34" s="227" t="str">
        <f>IF($DU34='Classificação geral'!$B27,'Classificação geral'!$C27,"")</f>
        <v/>
      </c>
      <c r="DW34" s="227" t="str">
        <f>IF($DU34='Classificação geral'!$B27,'Classificação geral'!$D27,"")</f>
        <v/>
      </c>
      <c r="DX34" s="227" t="str">
        <f>IF($DU34='Classificação geral'!$B27,'Classificação geral'!$H27,"")</f>
        <v/>
      </c>
      <c r="DY34" s="231" t="str">
        <f>IFERROR(IF(AND($DX34="mas",'Classificação geral'!$I27=2),'Classificação geral'!I27,""),"")</f>
        <v/>
      </c>
      <c r="DZ34" s="254" t="str">
        <f>IFERROR(IF(AND($DX34="mas",'Classificação geral'!$I27=2),'Classificação geral'!AE27,""),"")</f>
        <v/>
      </c>
      <c r="EA34" s="231" t="str">
        <f>IFERROR(IF(AND($DX34="mas",'Classificação geral'!$I27=2),'Classificação geral'!K27,""),"")</f>
        <v/>
      </c>
      <c r="EB34" s="231" t="str">
        <f>IFERROR(IF(AND($DX34="mas",'Classificação geral'!$I27=2),'Classificação geral'!L27,""),"")</f>
        <v/>
      </c>
      <c r="EC34" s="231" t="str">
        <f>IFERROR(IF(AND($DX34="mas",'Classificação geral'!$I27=2),'Classificação geral'!M27,""),"")</f>
        <v/>
      </c>
      <c r="ED34" s="231" t="str">
        <f>IFERROR(IF(AND($DX34="mas",'Classificação geral'!$I27=2),'Classificação geral'!AF27,""),"")</f>
        <v/>
      </c>
      <c r="EE34" s="229" t="str">
        <f>IFERROR(RANK(ED34,ED:ED,0)+ COUNTIF($ED$12:ED$12,ED34),"")</f>
        <v/>
      </c>
      <c r="EG34" s="254" t="str">
        <f>IFERROR(IF(AND('Classificação geral'!$H27="fem",'Classificação geral'!$I27=3,'Classificação geral'!$E27="pct"),'Classificação geral'!$A27,""),"")</f>
        <v/>
      </c>
      <c r="EH34" s="254" t="str">
        <f>IFERROR(IF(AND('Classificação geral'!$H27="fem",'Classificação geral'!$I27=3,'Classificação geral'!$E27="pct"),'Classificação geral'!$B27,""),"")</f>
        <v/>
      </c>
      <c r="EI34" s="227" t="str">
        <f>IF($EH34='Classificação geral'!$B27,'Classificação geral'!$C27,"")</f>
        <v/>
      </c>
      <c r="EJ34" s="227" t="str">
        <f>IF($EH34='Classificação geral'!$B27,'Classificação geral'!$D27,"")</f>
        <v/>
      </c>
      <c r="EK34" s="227" t="str">
        <f>IF($EH34='Classificação geral'!$B27,'Classificação geral'!$H27,"")</f>
        <v/>
      </c>
      <c r="EL34" s="227" t="str">
        <f>IF($EK34='Classificação geral'!$H27,'Classificação geral'!$I27,"")</f>
        <v/>
      </c>
      <c r="EM34" s="255" t="str">
        <f>IF($EL34='Classificação geral'!$I27,'Classificação geral'!$AE27,"")</f>
        <v/>
      </c>
      <c r="EN34" s="227" t="str">
        <f>IF($EL34='Classificação geral'!$I27,'Classificação geral'!$K27,"")</f>
        <v/>
      </c>
      <c r="EO34" s="227" t="str">
        <f>IF($EL34='Classificação geral'!$I27,'Classificação geral'!$L27,"")</f>
        <v/>
      </c>
      <c r="EP34" s="227" t="str">
        <f>IF($EL34='Classificação geral'!$I27,'Classificação geral'!$M27,"")</f>
        <v/>
      </c>
      <c r="EQ34" s="227" t="str">
        <f>IF($EL34='Classificação geral'!$I27,'Classificação geral'!$AF27,"")</f>
        <v/>
      </c>
      <c r="ER34" s="229" t="str">
        <f>IFERROR(RANK(EQ34,EQ:EQ,0)+ COUNTIF($EQ$12:EQ32,EQ34),"")</f>
        <v/>
      </c>
      <c r="ET34" s="254" t="str">
        <f>IFERROR(IF(AND('Classificação geral'!$H27="mas",'Classificação geral'!$I27=3,'Classificação geral'!$E27="PCT"),'Classificação geral'!$A27,""),"")</f>
        <v/>
      </c>
      <c r="EU34" s="254" t="str">
        <f>IFERROR(IF(AND('Classificação geral'!$H27="mas",'Classificação geral'!$I27=3,'Classificação geral'!$E27="PCT"),'Classificação geral'!$B27,""),"")</f>
        <v/>
      </c>
      <c r="EV34" s="227" t="str">
        <f>IF($EU34='Classificação geral'!$B27,'Classificação geral'!$C27,"")</f>
        <v/>
      </c>
      <c r="EW34" s="227" t="str">
        <f>IF($EU34='Classificação geral'!$B27,'Classificação geral'!$D27,"")</f>
        <v/>
      </c>
      <c r="EX34" s="227" t="str">
        <f>IF($EU34='Classificação geral'!$B27,'Classificação geral'!$H27,"")</f>
        <v/>
      </c>
      <c r="EY34" s="231" t="str">
        <f>IFERROR(IF(AND($EX34="mas",'Classificação geral'!$I27=3),'Classificação geral'!I27,""),"")</f>
        <v/>
      </c>
      <c r="EZ34" s="254" t="str">
        <f>IFERROR(IF(AND($EX34="mas",'Classificação geral'!$I27=3),'Classificação geral'!AE27,""),"")</f>
        <v/>
      </c>
      <c r="FA34" s="231" t="str">
        <f>IFERROR(IF(AND($EX34="mas",'Classificação geral'!$I27=3),'Classificação geral'!K27,""),"")</f>
        <v/>
      </c>
      <c r="FB34" s="231" t="str">
        <f>IFERROR(IF(AND($EX34="mas",'Classificação geral'!$I27=3),'Classificação geral'!L27,""),"")</f>
        <v/>
      </c>
      <c r="FC34" s="231" t="str">
        <f>IFERROR(IF(AND($EX34="mas",'Classificação geral'!$I27=3),'Classificação geral'!M27,""),"")</f>
        <v/>
      </c>
      <c r="FD34" s="231" t="str">
        <f>IFERROR(IF(AND($EX34="mas",'Classificação geral'!$I27=3),'Classificação geral'!AF27,""),"")</f>
        <v/>
      </c>
      <c r="FE34" s="229" t="str">
        <f>IFERROR(RANK(FD34,FD:FD,0)+ COUNTIF(FD$12:$FD32,FD34),"")</f>
        <v/>
      </c>
    </row>
    <row r="35" spans="2:161" s="304" customFormat="1" ht="27.75" customHeight="1" x14ac:dyDescent="0.4">
      <c r="B35" s="309" t="str">
        <f t="shared" si="0"/>
        <v/>
      </c>
      <c r="C35" s="292" t="str">
        <f t="shared" si="1"/>
        <v/>
      </c>
      <c r="D35" s="292" t="str">
        <f t="shared" si="2"/>
        <v/>
      </c>
      <c r="E35" s="292" t="str">
        <f t="shared" si="3"/>
        <v/>
      </c>
      <c r="F35" s="293" t="str">
        <f t="shared" si="4"/>
        <v/>
      </c>
      <c r="G35" s="293" t="str">
        <f t="shared" si="5"/>
        <v/>
      </c>
      <c r="H35" s="294" t="str">
        <f t="shared" si="6"/>
        <v/>
      </c>
      <c r="I35" s="294" t="str">
        <f t="shared" si="7"/>
        <v/>
      </c>
      <c r="J35" s="294" t="str">
        <f t="shared" si="8"/>
        <v/>
      </c>
      <c r="K35" s="295">
        <v>22</v>
      </c>
      <c r="L35" s="296"/>
      <c r="M35" s="296"/>
      <c r="N35" s="309" t="str">
        <f t="shared" si="9"/>
        <v/>
      </c>
      <c r="O35" s="292" t="str">
        <f t="shared" si="10"/>
        <v/>
      </c>
      <c r="P35" s="292" t="str">
        <f t="shared" si="11"/>
        <v/>
      </c>
      <c r="Q35" s="292" t="str">
        <f t="shared" si="12"/>
        <v/>
      </c>
      <c r="R35" s="293" t="str">
        <f t="shared" si="13"/>
        <v/>
      </c>
      <c r="S35" s="293" t="str">
        <f t="shared" si="14"/>
        <v/>
      </c>
      <c r="T35" s="294" t="str">
        <f t="shared" si="15"/>
        <v/>
      </c>
      <c r="U35" s="294" t="str">
        <f t="shared" si="16"/>
        <v/>
      </c>
      <c r="V35" s="294" t="str">
        <f t="shared" si="17"/>
        <v/>
      </c>
      <c r="W35" s="295">
        <v>22</v>
      </c>
      <c r="X35" s="296"/>
      <c r="Y35" s="297"/>
      <c r="Z35" s="310" t="str">
        <f t="shared" si="18"/>
        <v/>
      </c>
      <c r="AA35" s="292" t="str">
        <f t="shared" si="19"/>
        <v/>
      </c>
      <c r="AB35" s="292" t="str">
        <f t="shared" si="20"/>
        <v/>
      </c>
      <c r="AC35" s="292" t="str">
        <f t="shared" si="21"/>
        <v/>
      </c>
      <c r="AD35" s="293" t="str">
        <f t="shared" si="22"/>
        <v/>
      </c>
      <c r="AE35" s="293" t="str">
        <f t="shared" si="23"/>
        <v/>
      </c>
      <c r="AF35" s="294" t="str">
        <f t="shared" si="24"/>
        <v/>
      </c>
      <c r="AG35" s="294" t="str">
        <f t="shared" si="25"/>
        <v/>
      </c>
      <c r="AH35" s="294" t="str">
        <f t="shared" si="26"/>
        <v/>
      </c>
      <c r="AI35" s="295">
        <v>22</v>
      </c>
      <c r="AJ35" s="296"/>
      <c r="AK35" s="296"/>
      <c r="AL35" s="310" t="str">
        <f t="shared" si="27"/>
        <v/>
      </c>
      <c r="AM35" s="292" t="str">
        <f t="shared" si="28"/>
        <v/>
      </c>
      <c r="AN35" s="292" t="str">
        <f t="shared" si="29"/>
        <v/>
      </c>
      <c r="AO35" s="292" t="str">
        <f t="shared" si="30"/>
        <v/>
      </c>
      <c r="AP35" s="293" t="str">
        <f t="shared" si="31"/>
        <v/>
      </c>
      <c r="AQ35" s="293" t="str">
        <f t="shared" si="32"/>
        <v/>
      </c>
      <c r="AR35" s="294" t="str">
        <f t="shared" si="33"/>
        <v/>
      </c>
      <c r="AS35" s="294" t="str">
        <f t="shared" si="34"/>
        <v/>
      </c>
      <c r="AT35" s="294" t="str">
        <f t="shared" si="35"/>
        <v/>
      </c>
      <c r="AU35" s="295">
        <v>22</v>
      </c>
      <c r="AV35" s="297"/>
      <c r="AW35" s="297"/>
      <c r="AX35" s="309" t="str">
        <f t="shared" si="36"/>
        <v/>
      </c>
      <c r="AY35" s="292" t="str">
        <f t="shared" si="37"/>
        <v/>
      </c>
      <c r="AZ35" s="292" t="str">
        <f t="shared" si="38"/>
        <v/>
      </c>
      <c r="BA35" s="292" t="str">
        <f t="shared" si="39"/>
        <v/>
      </c>
      <c r="BB35" s="293" t="str">
        <f t="shared" si="40"/>
        <v/>
      </c>
      <c r="BC35" s="293" t="str">
        <f t="shared" si="41"/>
        <v/>
      </c>
      <c r="BD35" s="293" t="str">
        <f t="shared" si="42"/>
        <v/>
      </c>
      <c r="BE35" s="293" t="str">
        <f t="shared" si="43"/>
        <v/>
      </c>
      <c r="BF35" s="294" t="str">
        <f t="shared" si="44"/>
        <v/>
      </c>
      <c r="BG35" s="295">
        <v>22</v>
      </c>
      <c r="BH35" s="296"/>
      <c r="BI35" s="296"/>
      <c r="BJ35" s="309" t="str">
        <f t="shared" si="45"/>
        <v/>
      </c>
      <c r="BK35" s="292" t="str">
        <f t="shared" si="46"/>
        <v/>
      </c>
      <c r="BL35" s="292" t="str">
        <f t="shared" si="47"/>
        <v/>
      </c>
      <c r="BM35" s="292" t="str">
        <f t="shared" si="48"/>
        <v/>
      </c>
      <c r="BN35" s="293" t="str">
        <f t="shared" si="49"/>
        <v/>
      </c>
      <c r="BO35" s="293" t="str">
        <f t="shared" si="50"/>
        <v/>
      </c>
      <c r="BP35" s="294" t="str">
        <f t="shared" si="51"/>
        <v/>
      </c>
      <c r="BQ35" s="294" t="str">
        <f t="shared" si="52"/>
        <v/>
      </c>
      <c r="BR35" s="294" t="str">
        <f t="shared" si="53"/>
        <v/>
      </c>
      <c r="BS35" s="295">
        <v>22</v>
      </c>
      <c r="CG35" s="254" t="str">
        <f>IFERROR(IF(AND('Classificação geral'!$H28="FEM",'Classificação geral'!$I28=1,'Classificação geral'!E28="PCT"),'Classificação geral'!$A28,""),"")</f>
        <v/>
      </c>
      <c r="CH35" s="254" t="str">
        <f>IFERROR(IF(AND('Classificação geral'!$H28="FEM",'Classificação geral'!$I28=1,'Classificação geral'!E28="PCT"),'Classificação geral'!$B28,""),"")</f>
        <v/>
      </c>
      <c r="CI35" s="227" t="str">
        <f>IF($CH35='Classificação geral'!$B28,'Classificação geral'!$C28,"")</f>
        <v/>
      </c>
      <c r="CJ35" s="227" t="str">
        <f>IF($CH35='Classificação geral'!$B28,'Classificação geral'!$D28,"")</f>
        <v/>
      </c>
      <c r="CK35" s="227" t="str">
        <f>IF($CH35='Classificação geral'!$B28,'Classificação geral'!$H28,"")</f>
        <v/>
      </c>
      <c r="CL35" s="227" t="str">
        <f>IF($CK35='Classificação geral'!$H28,'Classificação geral'!$I28,"")</f>
        <v/>
      </c>
      <c r="CM35" s="227" t="str">
        <f>IF($CL35='Classificação geral'!$I28,'Classificação geral'!$AE28,"")</f>
        <v/>
      </c>
      <c r="CN35" s="227" t="str">
        <f>IF($CL35='Classificação geral'!$I28,'Classificação geral'!$K28,"")</f>
        <v/>
      </c>
      <c r="CO35" s="227" t="str">
        <f>IF($CL35='Classificação geral'!$I28,'Classificação geral'!$L28,"")</f>
        <v/>
      </c>
      <c r="CP35" s="227" t="str">
        <f>IF($CL35='Classificação geral'!$I28,'Classificação geral'!$M28,"")</f>
        <v/>
      </c>
      <c r="CQ35" s="388" t="str">
        <f>IF($CL35='Classificação geral'!$I28,'Classificação geral'!$AF28,"")</f>
        <v/>
      </c>
      <c r="CR35" s="256" t="str">
        <f>IFERROR(RANK(CQ35,CQ:CQ,0)+ COUNTIF($CQ$12:CQ34,CQ35),"")</f>
        <v/>
      </c>
      <c r="CS35" s="244" t="str">
        <f ca="1">IFERROR(RDEM(CR35,CR:CR,0),"")</f>
        <v/>
      </c>
      <c r="CT35" s="254" t="str">
        <f>IFERROR(IF(AND('Classificação geral'!$H28="mas",'Classificação geral'!$I28=1,'Classificação geral'!$E28="pct"),'Classificação geral'!$A28,""),"")</f>
        <v/>
      </c>
      <c r="CU35" s="254" t="str">
        <f>IFERROR(IF(AND('Classificação geral'!$H28="mas",'Classificação geral'!$I28=1,'Classificação geral'!$E28="PCT"),'Classificação geral'!$B28,""),"")</f>
        <v/>
      </c>
      <c r="CV35" s="227" t="str">
        <f>IF($CU35='Classificação geral'!$B28,'Classificação geral'!$C28,"")</f>
        <v/>
      </c>
      <c r="CW35" s="227" t="str">
        <f>IF($CU35='Classificação geral'!$B28,'Classificação geral'!$D28,"")</f>
        <v/>
      </c>
      <c r="CX35" s="227" t="str">
        <f>IF($CU35='Classificação geral'!$B28,'Classificação geral'!$H28,"")</f>
        <v/>
      </c>
      <c r="CY35" s="231" t="str">
        <f>IFERROR(IF(AND($CX35="mas",'Classificação geral'!$I28=1),'Classificação geral'!I28,""),"")</f>
        <v/>
      </c>
      <c r="CZ35" s="254" t="str">
        <f>IFERROR(IF(AND($CX35="mas",'Classificação geral'!$I28=1),'Classificação geral'!AE28,""),"")</f>
        <v/>
      </c>
      <c r="DA35" s="231" t="str">
        <f>IFERROR(IF(AND($CX35="mas",'Classificação geral'!$I28=1),'Classificação geral'!K28,""),"")</f>
        <v/>
      </c>
      <c r="DB35" s="231" t="str">
        <f>IFERROR(IF(AND($CX35="mas",'Classificação geral'!$I28=1),'Classificação geral'!L28,""),"")</f>
        <v/>
      </c>
      <c r="DC35" s="231" t="str">
        <f>IFERROR(IF(AND($CX35="mas",'Classificação geral'!$I28=1),'Classificação geral'!M28,""),"")</f>
        <v/>
      </c>
      <c r="DD35" s="231" t="str">
        <f>IFERROR(IF(AND($CX35="mas",'Classificação geral'!$I28=1),'Classificação geral'!AF28,""),"")</f>
        <v/>
      </c>
      <c r="DE35" s="229" t="str">
        <f>IFERROR(RANK(DD35,DD:DD,0)+ COUNTIF($DD$12:DD34,DD35),"")</f>
        <v/>
      </c>
      <c r="DG35" s="254" t="str">
        <f>IFERROR(IF(AND('Classificação geral'!$H28="fem",'Classificação geral'!$I28=2,'Classificação geral'!$E28="pct"),'Classificação geral'!$A28,""),"")</f>
        <v/>
      </c>
      <c r="DH35" s="254" t="str">
        <f>IFERROR(IF(AND('Classificação geral'!$H28="fem",'Classificação geral'!$I28=2,'Classificação geral'!$E28="pct"),'Classificação geral'!$B28,""),"")</f>
        <v/>
      </c>
      <c r="DI35" s="255" t="str">
        <f>IF($DH35='Classificação geral'!$B28,'Classificação geral'!$C28,"")</f>
        <v/>
      </c>
      <c r="DJ35" s="255" t="str">
        <f>IF($DH35='Classificação geral'!$B28,'Classificação geral'!$D28,"")</f>
        <v/>
      </c>
      <c r="DK35" s="255" t="str">
        <f>IF($DH35='Classificação geral'!$B28,'Classificação geral'!$H28,"")</f>
        <v/>
      </c>
      <c r="DL35" s="254" t="str">
        <f>IFERROR(IF(AND($DK35="fem",'Classificação geral'!$I28=2),'Classificação geral'!I28,""),"")</f>
        <v/>
      </c>
      <c r="DM35" s="254" t="str">
        <f>IFERROR(IF(AND($DK35="fem",'Classificação geral'!$I28=2),'Classificação geral'!AE28,""),"")</f>
        <v/>
      </c>
      <c r="DN35" s="254" t="str">
        <f>IFERROR(IF(AND($DK35="fem",'Classificação geral'!$I28=2),'Classificação geral'!K28,""),"")</f>
        <v/>
      </c>
      <c r="DO35" s="254" t="str">
        <f>IFERROR(IF(AND($DK35="fem",'Classificação geral'!$I28=2),'Classificação geral'!L28,""),"")</f>
        <v/>
      </c>
      <c r="DP35" s="254" t="str">
        <f>IFERROR(IF(AND($DK35="fem",'Classificação geral'!$I28=2),'Classificação geral'!M28,""),"")</f>
        <v/>
      </c>
      <c r="DQ35" s="254" t="str">
        <f>IFERROR(IF(AND($DK35="fem",'Classificação geral'!$I28=2),'Classificação geral'!AF28,""),"")</f>
        <v/>
      </c>
      <c r="DR35" s="256" t="str">
        <f>IFERROR(RANK(DQ35,DQ:DQ,0)+ COUNTIF(DQ$12:$DQ33,DQ35),"")</f>
        <v/>
      </c>
      <c r="DT35" s="254" t="str">
        <f>IFERROR(IF(AND('Classificação geral'!$H28="mas",'Classificação geral'!$I28=2,'Classificação geral'!$E28="pct"),'Classificação geral'!$A28,""),"")</f>
        <v/>
      </c>
      <c r="DU35" s="254" t="str">
        <f>IFERROR(IF(AND('Classificação geral'!$H28="mas",'Classificação geral'!$I28=2,'Classificação geral'!$E28="pct"),'Classificação geral'!$B28,""),"")</f>
        <v/>
      </c>
      <c r="DV35" s="227" t="str">
        <f>IF($DU35='Classificação geral'!$B28,'Classificação geral'!$C28,"")</f>
        <v/>
      </c>
      <c r="DW35" s="227" t="str">
        <f>IF($DU35='Classificação geral'!$B28,'Classificação geral'!$D28,"")</f>
        <v/>
      </c>
      <c r="DX35" s="227" t="str">
        <f>IF($DU35='Classificação geral'!$B28,'Classificação geral'!$H28,"")</f>
        <v/>
      </c>
      <c r="DY35" s="231" t="str">
        <f>IFERROR(IF(AND($DX35="mas",'Classificação geral'!$I28=2),'Classificação geral'!I28,""),"")</f>
        <v/>
      </c>
      <c r="DZ35" s="254" t="str">
        <f>IFERROR(IF(AND($DX35="mas",'Classificação geral'!$I28=2),'Classificação geral'!AE28,""),"")</f>
        <v/>
      </c>
      <c r="EA35" s="231" t="str">
        <f>IFERROR(IF(AND($DX35="mas",'Classificação geral'!$I28=2),'Classificação geral'!K28,""),"")</f>
        <v/>
      </c>
      <c r="EB35" s="231" t="str">
        <f>IFERROR(IF(AND($DX35="mas",'Classificação geral'!$I28=2),'Classificação geral'!L28,""),"")</f>
        <v/>
      </c>
      <c r="EC35" s="231" t="str">
        <f>IFERROR(IF(AND($DX35="mas",'Classificação geral'!$I28=2),'Classificação geral'!M28,""),"")</f>
        <v/>
      </c>
      <c r="ED35" s="231" t="str">
        <f>IFERROR(IF(AND($DX35="mas",'Classificação geral'!$I28=2),'Classificação geral'!AF28,""),"")</f>
        <v/>
      </c>
      <c r="EE35" s="229" t="str">
        <f>IFERROR(RANK(ED35,ED:ED,0)+ COUNTIF($ED$12:ED$12,ED35),"")</f>
        <v/>
      </c>
      <c r="EG35" s="254" t="str">
        <f>IFERROR(IF(AND('Classificação geral'!$H28="fem",'Classificação geral'!$I28=3,'Classificação geral'!$E28="pct"),'Classificação geral'!$A28,""),"")</f>
        <v/>
      </c>
      <c r="EH35" s="254" t="str">
        <f>IFERROR(IF(AND('Classificação geral'!$H28="fem",'Classificação geral'!$I28=3,'Classificação geral'!$E28="pct"),'Classificação geral'!$B28,""),"")</f>
        <v/>
      </c>
      <c r="EI35" s="227" t="str">
        <f>IF($EH35='Classificação geral'!$B28,'Classificação geral'!$C28,"")</f>
        <v/>
      </c>
      <c r="EJ35" s="227" t="str">
        <f>IF($EH35='Classificação geral'!$B28,'Classificação geral'!$D28,"")</f>
        <v/>
      </c>
      <c r="EK35" s="227" t="str">
        <f>IF($EH35='Classificação geral'!$B28,'Classificação geral'!$H28,"")</f>
        <v/>
      </c>
      <c r="EL35" s="227" t="str">
        <f>IF($EK35='Classificação geral'!$H28,'Classificação geral'!$I28,"")</f>
        <v/>
      </c>
      <c r="EM35" s="255" t="str">
        <f>IF($EL35='Classificação geral'!$I28,'Classificação geral'!$AE28,"")</f>
        <v/>
      </c>
      <c r="EN35" s="227" t="str">
        <f>IF($EL35='Classificação geral'!$I28,'Classificação geral'!$K28,"")</f>
        <v/>
      </c>
      <c r="EO35" s="227" t="str">
        <f>IF($EL35='Classificação geral'!$I28,'Classificação geral'!$L28,"")</f>
        <v/>
      </c>
      <c r="EP35" s="227" t="str">
        <f>IF($EL35='Classificação geral'!$I28,'Classificação geral'!$M28,"")</f>
        <v/>
      </c>
      <c r="EQ35" s="227" t="str">
        <f>IF($EL35='Classificação geral'!$I28,'Classificação geral'!$AF28,"")</f>
        <v/>
      </c>
      <c r="ER35" s="229" t="str">
        <f>IFERROR(RANK(EQ35,EQ:EQ,0)+ COUNTIF($EQ$12:EQ33,EQ35),"")</f>
        <v/>
      </c>
      <c r="ET35" s="254" t="str">
        <f>IFERROR(IF(AND('Classificação geral'!$H28="mas",'Classificação geral'!$I28=3,'Classificação geral'!$E28="PCT"),'Classificação geral'!$A28,""),"")</f>
        <v/>
      </c>
      <c r="EU35" s="254" t="str">
        <f>IFERROR(IF(AND('Classificação geral'!$H28="mas",'Classificação geral'!$I28=3,'Classificação geral'!$E28="PCT"),'Classificação geral'!$B28,""),"")</f>
        <v/>
      </c>
      <c r="EV35" s="227" t="str">
        <f>IF($EU35='Classificação geral'!$B28,'Classificação geral'!$C28,"")</f>
        <v/>
      </c>
      <c r="EW35" s="227" t="str">
        <f>IF($EU35='Classificação geral'!$B28,'Classificação geral'!$D28,"")</f>
        <v/>
      </c>
      <c r="EX35" s="227" t="str">
        <f>IF($EU35='Classificação geral'!$B28,'Classificação geral'!$H28,"")</f>
        <v/>
      </c>
      <c r="EY35" s="231" t="str">
        <f>IFERROR(IF(AND($EX35="mas",'Classificação geral'!$I28=3),'Classificação geral'!I28,""),"")</f>
        <v/>
      </c>
      <c r="EZ35" s="254" t="str">
        <f>IFERROR(IF(AND($EX35="mas",'Classificação geral'!$I28=3),'Classificação geral'!AE28,""),"")</f>
        <v/>
      </c>
      <c r="FA35" s="231" t="str">
        <f>IFERROR(IF(AND($EX35="mas",'Classificação geral'!$I28=3),'Classificação geral'!K28,""),"")</f>
        <v/>
      </c>
      <c r="FB35" s="231" t="str">
        <f>IFERROR(IF(AND($EX35="mas",'Classificação geral'!$I28=3),'Classificação geral'!L28,""),"")</f>
        <v/>
      </c>
      <c r="FC35" s="231" t="str">
        <f>IFERROR(IF(AND($EX35="mas",'Classificação geral'!$I28=3),'Classificação geral'!M28,""),"")</f>
        <v/>
      </c>
      <c r="FD35" s="231" t="str">
        <f>IFERROR(IF(AND($EX35="mas",'Classificação geral'!$I28=3),'Classificação geral'!AF28,""),"")</f>
        <v/>
      </c>
      <c r="FE35" s="229" t="str">
        <f>IFERROR(RANK(FD35,FD:FD,0)+ COUNTIF(FD$12:$FD33,FD35),"")</f>
        <v/>
      </c>
    </row>
    <row r="36" spans="2:161" s="304" customFormat="1" ht="27.75" customHeight="1" x14ac:dyDescent="0.4">
      <c r="B36" s="309" t="str">
        <f t="shared" si="0"/>
        <v/>
      </c>
      <c r="C36" s="292" t="str">
        <f t="shared" si="1"/>
        <v/>
      </c>
      <c r="D36" s="292" t="str">
        <f t="shared" si="2"/>
        <v/>
      </c>
      <c r="E36" s="292" t="str">
        <f t="shared" si="3"/>
        <v/>
      </c>
      <c r="F36" s="293" t="str">
        <f t="shared" si="4"/>
        <v/>
      </c>
      <c r="G36" s="293" t="str">
        <f t="shared" si="5"/>
        <v/>
      </c>
      <c r="H36" s="294" t="str">
        <f t="shared" si="6"/>
        <v/>
      </c>
      <c r="I36" s="294" t="str">
        <f t="shared" si="7"/>
        <v/>
      </c>
      <c r="J36" s="294" t="str">
        <f t="shared" si="8"/>
        <v/>
      </c>
      <c r="K36" s="295">
        <v>23</v>
      </c>
      <c r="L36" s="296"/>
      <c r="M36" s="296"/>
      <c r="N36" s="309" t="str">
        <f t="shared" si="9"/>
        <v/>
      </c>
      <c r="O36" s="292" t="str">
        <f t="shared" si="10"/>
        <v/>
      </c>
      <c r="P36" s="292" t="str">
        <f t="shared" si="11"/>
        <v/>
      </c>
      <c r="Q36" s="292" t="str">
        <f t="shared" si="12"/>
        <v/>
      </c>
      <c r="R36" s="293" t="str">
        <f t="shared" si="13"/>
        <v/>
      </c>
      <c r="S36" s="293" t="str">
        <f t="shared" si="14"/>
        <v/>
      </c>
      <c r="T36" s="294" t="str">
        <f t="shared" si="15"/>
        <v/>
      </c>
      <c r="U36" s="294" t="str">
        <f t="shared" si="16"/>
        <v/>
      </c>
      <c r="V36" s="294" t="str">
        <f t="shared" si="17"/>
        <v/>
      </c>
      <c r="W36" s="295">
        <v>23</v>
      </c>
      <c r="X36" s="296"/>
      <c r="Y36" s="297"/>
      <c r="Z36" s="310" t="str">
        <f t="shared" si="18"/>
        <v/>
      </c>
      <c r="AA36" s="292" t="str">
        <f t="shared" si="19"/>
        <v/>
      </c>
      <c r="AB36" s="292" t="str">
        <f t="shared" si="20"/>
        <v/>
      </c>
      <c r="AC36" s="292" t="str">
        <f t="shared" si="21"/>
        <v/>
      </c>
      <c r="AD36" s="293" t="str">
        <f t="shared" si="22"/>
        <v/>
      </c>
      <c r="AE36" s="293" t="str">
        <f t="shared" si="23"/>
        <v/>
      </c>
      <c r="AF36" s="294" t="str">
        <f t="shared" si="24"/>
        <v/>
      </c>
      <c r="AG36" s="294" t="str">
        <f t="shared" si="25"/>
        <v/>
      </c>
      <c r="AH36" s="294" t="str">
        <f t="shared" si="26"/>
        <v/>
      </c>
      <c r="AI36" s="295">
        <v>23</v>
      </c>
      <c r="AJ36" s="296"/>
      <c r="AK36" s="296"/>
      <c r="AL36" s="310" t="str">
        <f t="shared" si="27"/>
        <v/>
      </c>
      <c r="AM36" s="292" t="str">
        <f t="shared" si="28"/>
        <v/>
      </c>
      <c r="AN36" s="292" t="str">
        <f t="shared" si="29"/>
        <v/>
      </c>
      <c r="AO36" s="292" t="str">
        <f t="shared" si="30"/>
        <v/>
      </c>
      <c r="AP36" s="293" t="str">
        <f t="shared" si="31"/>
        <v/>
      </c>
      <c r="AQ36" s="293" t="str">
        <f t="shared" si="32"/>
        <v/>
      </c>
      <c r="AR36" s="294" t="str">
        <f t="shared" si="33"/>
        <v/>
      </c>
      <c r="AS36" s="294" t="str">
        <f t="shared" si="34"/>
        <v/>
      </c>
      <c r="AT36" s="294" t="str">
        <f t="shared" si="35"/>
        <v/>
      </c>
      <c r="AU36" s="295">
        <v>23</v>
      </c>
      <c r="AV36" s="297"/>
      <c r="AW36" s="297"/>
      <c r="AX36" s="309" t="str">
        <f t="shared" si="36"/>
        <v/>
      </c>
      <c r="AY36" s="292" t="str">
        <f t="shared" si="37"/>
        <v/>
      </c>
      <c r="AZ36" s="292" t="str">
        <f t="shared" si="38"/>
        <v/>
      </c>
      <c r="BA36" s="292" t="str">
        <f t="shared" si="39"/>
        <v/>
      </c>
      <c r="BB36" s="293" t="str">
        <f t="shared" si="40"/>
        <v/>
      </c>
      <c r="BC36" s="293" t="str">
        <f t="shared" si="41"/>
        <v/>
      </c>
      <c r="BD36" s="293" t="str">
        <f t="shared" si="42"/>
        <v/>
      </c>
      <c r="BE36" s="293" t="str">
        <f t="shared" si="43"/>
        <v/>
      </c>
      <c r="BF36" s="294" t="str">
        <f t="shared" si="44"/>
        <v/>
      </c>
      <c r="BG36" s="295">
        <v>23</v>
      </c>
      <c r="BH36" s="296"/>
      <c r="BI36" s="296"/>
      <c r="BJ36" s="309" t="str">
        <f t="shared" si="45"/>
        <v/>
      </c>
      <c r="BK36" s="292" t="str">
        <f t="shared" si="46"/>
        <v/>
      </c>
      <c r="BL36" s="292" t="str">
        <f t="shared" si="47"/>
        <v/>
      </c>
      <c r="BM36" s="292" t="str">
        <f t="shared" si="48"/>
        <v/>
      </c>
      <c r="BN36" s="293" t="str">
        <f t="shared" si="49"/>
        <v/>
      </c>
      <c r="BO36" s="293" t="str">
        <f t="shared" si="50"/>
        <v/>
      </c>
      <c r="BP36" s="294" t="str">
        <f t="shared" si="51"/>
        <v/>
      </c>
      <c r="BQ36" s="294" t="str">
        <f t="shared" si="52"/>
        <v/>
      </c>
      <c r="BR36" s="294" t="str">
        <f t="shared" si="53"/>
        <v/>
      </c>
      <c r="BS36" s="295">
        <v>23</v>
      </c>
      <c r="CG36" s="254" t="str">
        <f>IFERROR(IF(AND('Classificação geral'!$H29="FEM",'Classificação geral'!$I29=1,'Classificação geral'!E29="PCT"),'Classificação geral'!$A29,""),"")</f>
        <v/>
      </c>
      <c r="CH36" s="254" t="str">
        <f>IFERROR(IF(AND('Classificação geral'!$H29="FEM",'Classificação geral'!$I29=1,'Classificação geral'!E29="PCT"),'Classificação geral'!$B29,""),"")</f>
        <v/>
      </c>
      <c r="CI36" s="227" t="str">
        <f>IF($CH36='Classificação geral'!$B29,'Classificação geral'!$C29,"")</f>
        <v/>
      </c>
      <c r="CJ36" s="227" t="str">
        <f>IF($CH36='Classificação geral'!$B29,'Classificação geral'!$D29,"")</f>
        <v/>
      </c>
      <c r="CK36" s="227" t="str">
        <f>IF($CH36='Classificação geral'!$B29,'Classificação geral'!$H29,"")</f>
        <v/>
      </c>
      <c r="CL36" s="227" t="str">
        <f>IF($CK36='Classificação geral'!$H29,'Classificação geral'!$I29,"")</f>
        <v/>
      </c>
      <c r="CM36" s="227" t="str">
        <f>IF($CL36='Classificação geral'!$I29,'Classificação geral'!$AE29,"")</f>
        <v/>
      </c>
      <c r="CN36" s="227" t="str">
        <f>IF($CL36='Classificação geral'!$I29,'Classificação geral'!$K29,"")</f>
        <v/>
      </c>
      <c r="CO36" s="227" t="str">
        <f>IF($CL36='Classificação geral'!$I29,'Classificação geral'!$L29,"")</f>
        <v/>
      </c>
      <c r="CP36" s="227" t="str">
        <f>IF($CL36='Classificação geral'!$I29,'Classificação geral'!$M29,"")</f>
        <v/>
      </c>
      <c r="CQ36" s="388" t="str">
        <f>IF($CL36='Classificação geral'!$I29,'Classificação geral'!$AF29,"")</f>
        <v/>
      </c>
      <c r="CR36" s="256" t="str">
        <f>IFERROR(RANK(CQ36,CQ:CQ,0)+ COUNTIF($CQ$12:CQ35,CQ36),"")</f>
        <v/>
      </c>
      <c r="CS36" s="244" t="str">
        <f ca="1">IFERROR(RDEM(CR36,CR:CR,0),"")</f>
        <v/>
      </c>
      <c r="CT36" s="254" t="str">
        <f>IFERROR(IF(AND('Classificação geral'!$H29="mas",'Classificação geral'!$I29=1,'Classificação geral'!$E29="pct"),'Classificação geral'!$A29,""),"")</f>
        <v/>
      </c>
      <c r="CU36" s="254" t="str">
        <f>IFERROR(IF(AND('Classificação geral'!$H29="mas",'Classificação geral'!$I29=1,'Classificação geral'!$E29="PCT"),'Classificação geral'!$B29,""),"")</f>
        <v/>
      </c>
      <c r="CV36" s="227" t="str">
        <f>IF($CU36='Classificação geral'!$B29,'Classificação geral'!$C29,"")</f>
        <v/>
      </c>
      <c r="CW36" s="227" t="str">
        <f>IF($CU36='Classificação geral'!$B29,'Classificação geral'!$D29,"")</f>
        <v/>
      </c>
      <c r="CX36" s="227" t="str">
        <f>IF($CU36='Classificação geral'!$B29,'Classificação geral'!$H29,"")</f>
        <v/>
      </c>
      <c r="CY36" s="231" t="str">
        <f>IFERROR(IF(AND($CX36="mas",'Classificação geral'!$I29=1),'Classificação geral'!I29,""),"")</f>
        <v/>
      </c>
      <c r="CZ36" s="254" t="str">
        <f>IFERROR(IF(AND($CX36="mas",'Classificação geral'!$I29=1),'Classificação geral'!AE29,""),"")</f>
        <v/>
      </c>
      <c r="DA36" s="231" t="str">
        <f>IFERROR(IF(AND($CX36="mas",'Classificação geral'!$I29=1),'Classificação geral'!K29,""),"")</f>
        <v/>
      </c>
      <c r="DB36" s="231" t="str">
        <f>IFERROR(IF(AND($CX36="mas",'Classificação geral'!$I29=1),'Classificação geral'!L29,""),"")</f>
        <v/>
      </c>
      <c r="DC36" s="231" t="str">
        <f>IFERROR(IF(AND($CX36="mas",'Classificação geral'!$I29=1),'Classificação geral'!M29,""),"")</f>
        <v/>
      </c>
      <c r="DD36" s="231" t="str">
        <f>IFERROR(IF(AND($CX36="mas",'Classificação geral'!$I29=1),'Classificação geral'!AF29,""),"")</f>
        <v/>
      </c>
      <c r="DE36" s="229" t="str">
        <f>IFERROR(RANK(DD36,DD:DD,0)+ COUNTIF($DD$12:DD35,DD36),"")</f>
        <v/>
      </c>
      <c r="DG36" s="254" t="str">
        <f>IFERROR(IF(AND('Classificação geral'!$H29="fem",'Classificação geral'!$I29=2,'Classificação geral'!$E29="pct"),'Classificação geral'!$A29,""),"")</f>
        <v/>
      </c>
      <c r="DH36" s="254" t="str">
        <f>IFERROR(IF(AND('Classificação geral'!$H29="fem",'Classificação geral'!$I29=2,'Classificação geral'!$E29="pct"),'Classificação geral'!$B29,""),"")</f>
        <v/>
      </c>
      <c r="DI36" s="255" t="str">
        <f>IF($DH36='Classificação geral'!$B29,'Classificação geral'!$C29,"")</f>
        <v/>
      </c>
      <c r="DJ36" s="255" t="str">
        <f>IF($DH36='Classificação geral'!$B29,'Classificação geral'!$D29,"")</f>
        <v/>
      </c>
      <c r="DK36" s="255" t="str">
        <f>IF($DH36='Classificação geral'!$B29,'Classificação geral'!$H29,"")</f>
        <v/>
      </c>
      <c r="DL36" s="254" t="str">
        <f>IFERROR(IF(AND($DK36="fem",'Classificação geral'!$I29=2),'Classificação geral'!I29,""),"")</f>
        <v/>
      </c>
      <c r="DM36" s="254" t="str">
        <f>IFERROR(IF(AND($DK36="fem",'Classificação geral'!$I29=2),'Classificação geral'!AE29,""),"")</f>
        <v/>
      </c>
      <c r="DN36" s="254" t="str">
        <f>IFERROR(IF(AND($DK36="fem",'Classificação geral'!$I29=2),'Classificação geral'!K29,""),"")</f>
        <v/>
      </c>
      <c r="DO36" s="254" t="str">
        <f>IFERROR(IF(AND($DK36="fem",'Classificação geral'!$I29=2),'Classificação geral'!L29,""),"")</f>
        <v/>
      </c>
      <c r="DP36" s="254" t="str">
        <f>IFERROR(IF(AND($DK36="fem",'Classificação geral'!$I29=2),'Classificação geral'!M29,""),"")</f>
        <v/>
      </c>
      <c r="DQ36" s="254" t="str">
        <f>IFERROR(IF(AND($DK36="fem",'Classificação geral'!$I29=2),'Classificação geral'!AF29,""),"")</f>
        <v/>
      </c>
      <c r="DR36" s="256" t="str">
        <f>IFERROR(RANK(DQ36,DQ:DQ,0)+ COUNTIF(DQ$12:$DQ34,DQ36),"")</f>
        <v/>
      </c>
      <c r="DT36" s="254" t="str">
        <f>IFERROR(IF(AND('Classificação geral'!$H29="mas",'Classificação geral'!$I29=2,'Classificação geral'!$E29="pct"),'Classificação geral'!$A29,""),"")</f>
        <v/>
      </c>
      <c r="DU36" s="254" t="str">
        <f>IFERROR(IF(AND('Classificação geral'!$H29="mas",'Classificação geral'!$I29=2,'Classificação geral'!$E29="pct"),'Classificação geral'!$B29,""),"")</f>
        <v/>
      </c>
      <c r="DV36" s="227" t="str">
        <f>IF($DU36='Classificação geral'!$B29,'Classificação geral'!$C29,"")</f>
        <v/>
      </c>
      <c r="DW36" s="227" t="str">
        <f>IF($DU36='Classificação geral'!$B29,'Classificação geral'!$D29,"")</f>
        <v/>
      </c>
      <c r="DX36" s="227" t="str">
        <f>IF($DU36='Classificação geral'!$B29,'Classificação geral'!$H29,"")</f>
        <v/>
      </c>
      <c r="DY36" s="231" t="str">
        <f>IFERROR(IF(AND($DX36="mas",'Classificação geral'!$I29=2),'Classificação geral'!I29,""),"")</f>
        <v/>
      </c>
      <c r="DZ36" s="254" t="str">
        <f>IFERROR(IF(AND($DX36="mas",'Classificação geral'!$I29=2),'Classificação geral'!AE29,""),"")</f>
        <v/>
      </c>
      <c r="EA36" s="231" t="str">
        <f>IFERROR(IF(AND($DX36="mas",'Classificação geral'!$I29=2),'Classificação geral'!K29,""),"")</f>
        <v/>
      </c>
      <c r="EB36" s="231" t="str">
        <f>IFERROR(IF(AND($DX36="mas",'Classificação geral'!$I29=2),'Classificação geral'!L29,""),"")</f>
        <v/>
      </c>
      <c r="EC36" s="231" t="str">
        <f>IFERROR(IF(AND($DX36="mas",'Classificação geral'!$I29=2),'Classificação geral'!M29,""),"")</f>
        <v/>
      </c>
      <c r="ED36" s="231" t="str">
        <f>IFERROR(IF(AND($DX36="mas",'Classificação geral'!$I29=2),'Classificação geral'!AF29,""),"")</f>
        <v/>
      </c>
      <c r="EE36" s="229" t="str">
        <f>IFERROR(RANK(ED36,ED:ED,0)+ COUNTIF($ED$12:ED$12,ED36),"")</f>
        <v/>
      </c>
      <c r="EG36" s="254" t="str">
        <f>IFERROR(IF(AND('Classificação geral'!$H29="fem",'Classificação geral'!$I29=3,'Classificação geral'!$E29="pct"),'Classificação geral'!$A29,""),"")</f>
        <v/>
      </c>
      <c r="EH36" s="254" t="str">
        <f>IFERROR(IF(AND('Classificação geral'!$H29="fem",'Classificação geral'!$I29=3,'Classificação geral'!$E29="pct"),'Classificação geral'!$B29,""),"")</f>
        <v/>
      </c>
      <c r="EI36" s="227" t="str">
        <f>IF($EH36='Classificação geral'!$B29,'Classificação geral'!$C29,"")</f>
        <v/>
      </c>
      <c r="EJ36" s="227" t="str">
        <f>IF($EH36='Classificação geral'!$B29,'Classificação geral'!$D29,"")</f>
        <v/>
      </c>
      <c r="EK36" s="227" t="str">
        <f>IF($EH36='Classificação geral'!$B29,'Classificação geral'!$H29,"")</f>
        <v/>
      </c>
      <c r="EL36" s="227" t="str">
        <f>IF($EK36='Classificação geral'!$H29,'Classificação geral'!$I29,"")</f>
        <v/>
      </c>
      <c r="EM36" s="255" t="str">
        <f>IF($EL36='Classificação geral'!$I29,'Classificação geral'!$AE29,"")</f>
        <v/>
      </c>
      <c r="EN36" s="227" t="str">
        <f>IF($EL36='Classificação geral'!$I29,'Classificação geral'!$K29,"")</f>
        <v/>
      </c>
      <c r="EO36" s="227" t="str">
        <f>IF($EL36='Classificação geral'!$I29,'Classificação geral'!$L29,"")</f>
        <v/>
      </c>
      <c r="EP36" s="227" t="str">
        <f>IF($EL36='Classificação geral'!$I29,'Classificação geral'!$M29,"")</f>
        <v/>
      </c>
      <c r="EQ36" s="227" t="str">
        <f>IF($EL36='Classificação geral'!$I29,'Classificação geral'!$AF29,"")</f>
        <v/>
      </c>
      <c r="ER36" s="229" t="str">
        <f>IFERROR(RANK(EQ36,EQ:EQ,0)+ COUNTIF($EQ$12:EQ34,EQ36),"")</f>
        <v/>
      </c>
      <c r="ET36" s="254" t="str">
        <f>IFERROR(IF(AND('Classificação geral'!$H29="mas",'Classificação geral'!$I29=3,'Classificação geral'!$E29="PCT"),'Classificação geral'!$A29,""),"")</f>
        <v/>
      </c>
      <c r="EU36" s="254" t="str">
        <f>IFERROR(IF(AND('Classificação geral'!$H29="mas",'Classificação geral'!$I29=3,'Classificação geral'!$E29="PCT"),'Classificação geral'!$B29,""),"")</f>
        <v/>
      </c>
      <c r="EV36" s="227" t="str">
        <f>IF($EU36='Classificação geral'!$B29,'Classificação geral'!$C29,"")</f>
        <v/>
      </c>
      <c r="EW36" s="227" t="str">
        <f>IF($EU36='Classificação geral'!$B29,'Classificação geral'!$D29,"")</f>
        <v/>
      </c>
      <c r="EX36" s="227" t="str">
        <f>IF($EU36='Classificação geral'!$B29,'Classificação geral'!$H29,"")</f>
        <v/>
      </c>
      <c r="EY36" s="231" t="str">
        <f>IFERROR(IF(AND($EX36="mas",'Classificação geral'!$I29=3),'Classificação geral'!I29,""),"")</f>
        <v/>
      </c>
      <c r="EZ36" s="254" t="str">
        <f>IFERROR(IF(AND($EX36="mas",'Classificação geral'!$I29=3),'Classificação geral'!AE29,""),"")</f>
        <v/>
      </c>
      <c r="FA36" s="231" t="str">
        <f>IFERROR(IF(AND($EX36="mas",'Classificação geral'!$I29=3),'Classificação geral'!K29,""),"")</f>
        <v/>
      </c>
      <c r="FB36" s="231" t="str">
        <f>IFERROR(IF(AND($EX36="mas",'Classificação geral'!$I29=3),'Classificação geral'!L29,""),"")</f>
        <v/>
      </c>
      <c r="FC36" s="231" t="str">
        <f>IFERROR(IF(AND($EX36="mas",'Classificação geral'!$I29=3),'Classificação geral'!M29,""),"")</f>
        <v/>
      </c>
      <c r="FD36" s="231" t="str">
        <f>IFERROR(IF(AND($EX36="mas",'Classificação geral'!$I29=3),'Classificação geral'!AF29,""),"")</f>
        <v/>
      </c>
      <c r="FE36" s="229" t="str">
        <f>IFERROR(RANK(FD36,FD:FD,0)+ COUNTIF(FD$12:$FD34,FD36),"")</f>
        <v/>
      </c>
    </row>
    <row r="37" spans="2:161" s="304" customFormat="1" ht="27.75" customHeight="1" x14ac:dyDescent="0.4">
      <c r="B37" s="309" t="str">
        <f t="shared" si="0"/>
        <v/>
      </c>
      <c r="C37" s="292" t="str">
        <f t="shared" si="1"/>
        <v/>
      </c>
      <c r="D37" s="292" t="str">
        <f t="shared" si="2"/>
        <v/>
      </c>
      <c r="E37" s="292" t="str">
        <f t="shared" si="3"/>
        <v/>
      </c>
      <c r="F37" s="293" t="str">
        <f t="shared" si="4"/>
        <v/>
      </c>
      <c r="G37" s="293" t="str">
        <f t="shared" si="5"/>
        <v/>
      </c>
      <c r="H37" s="294" t="str">
        <f t="shared" si="6"/>
        <v/>
      </c>
      <c r="I37" s="294" t="str">
        <f t="shared" si="7"/>
        <v/>
      </c>
      <c r="J37" s="294" t="str">
        <f t="shared" si="8"/>
        <v/>
      </c>
      <c r="K37" s="295">
        <v>24</v>
      </c>
      <c r="L37" s="296"/>
      <c r="M37" s="296"/>
      <c r="N37" s="309" t="str">
        <f t="shared" si="9"/>
        <v/>
      </c>
      <c r="O37" s="292" t="str">
        <f t="shared" si="10"/>
        <v/>
      </c>
      <c r="P37" s="292" t="str">
        <f t="shared" si="11"/>
        <v/>
      </c>
      <c r="Q37" s="292" t="str">
        <f t="shared" si="12"/>
        <v/>
      </c>
      <c r="R37" s="293" t="str">
        <f t="shared" si="13"/>
        <v/>
      </c>
      <c r="S37" s="293" t="str">
        <f t="shared" si="14"/>
        <v/>
      </c>
      <c r="T37" s="294" t="str">
        <f t="shared" si="15"/>
        <v/>
      </c>
      <c r="U37" s="294" t="str">
        <f t="shared" si="16"/>
        <v/>
      </c>
      <c r="V37" s="294" t="str">
        <f t="shared" si="17"/>
        <v/>
      </c>
      <c r="W37" s="295">
        <v>24</v>
      </c>
      <c r="X37" s="296"/>
      <c r="Y37" s="297"/>
      <c r="Z37" s="310" t="str">
        <f t="shared" si="18"/>
        <v/>
      </c>
      <c r="AA37" s="292" t="str">
        <f t="shared" si="19"/>
        <v/>
      </c>
      <c r="AB37" s="292" t="str">
        <f t="shared" si="20"/>
        <v/>
      </c>
      <c r="AC37" s="292" t="str">
        <f t="shared" si="21"/>
        <v/>
      </c>
      <c r="AD37" s="293" t="str">
        <f t="shared" si="22"/>
        <v/>
      </c>
      <c r="AE37" s="293" t="str">
        <f t="shared" si="23"/>
        <v/>
      </c>
      <c r="AF37" s="294" t="str">
        <f t="shared" si="24"/>
        <v/>
      </c>
      <c r="AG37" s="294" t="str">
        <f t="shared" si="25"/>
        <v/>
      </c>
      <c r="AH37" s="294" t="str">
        <f t="shared" si="26"/>
        <v/>
      </c>
      <c r="AI37" s="295">
        <v>24</v>
      </c>
      <c r="AJ37" s="296"/>
      <c r="AK37" s="296"/>
      <c r="AL37" s="310" t="str">
        <f t="shared" si="27"/>
        <v/>
      </c>
      <c r="AM37" s="292" t="str">
        <f t="shared" si="28"/>
        <v/>
      </c>
      <c r="AN37" s="292" t="str">
        <f t="shared" si="29"/>
        <v/>
      </c>
      <c r="AO37" s="292" t="str">
        <f t="shared" si="30"/>
        <v/>
      </c>
      <c r="AP37" s="293" t="str">
        <f t="shared" si="31"/>
        <v/>
      </c>
      <c r="AQ37" s="293" t="str">
        <f t="shared" si="32"/>
        <v/>
      </c>
      <c r="AR37" s="294" t="str">
        <f t="shared" si="33"/>
        <v/>
      </c>
      <c r="AS37" s="294" t="str">
        <f t="shared" si="34"/>
        <v/>
      </c>
      <c r="AT37" s="294" t="str">
        <f t="shared" si="35"/>
        <v/>
      </c>
      <c r="AU37" s="295">
        <v>24</v>
      </c>
      <c r="AV37" s="297"/>
      <c r="AW37" s="297"/>
      <c r="AX37" s="309" t="str">
        <f t="shared" si="36"/>
        <v/>
      </c>
      <c r="AY37" s="292" t="str">
        <f t="shared" si="37"/>
        <v/>
      </c>
      <c r="AZ37" s="292" t="str">
        <f t="shared" si="38"/>
        <v/>
      </c>
      <c r="BA37" s="292" t="str">
        <f t="shared" si="39"/>
        <v/>
      </c>
      <c r="BB37" s="293" t="str">
        <f t="shared" si="40"/>
        <v/>
      </c>
      <c r="BC37" s="293" t="str">
        <f t="shared" si="41"/>
        <v/>
      </c>
      <c r="BD37" s="293" t="str">
        <f t="shared" si="42"/>
        <v/>
      </c>
      <c r="BE37" s="293" t="str">
        <f t="shared" si="43"/>
        <v/>
      </c>
      <c r="BF37" s="294" t="str">
        <f t="shared" si="44"/>
        <v/>
      </c>
      <c r="BG37" s="295">
        <v>24</v>
      </c>
      <c r="BH37" s="296"/>
      <c r="BI37" s="296"/>
      <c r="BJ37" s="309" t="str">
        <f t="shared" si="45"/>
        <v/>
      </c>
      <c r="BK37" s="292" t="str">
        <f t="shared" si="46"/>
        <v/>
      </c>
      <c r="BL37" s="292" t="str">
        <f t="shared" si="47"/>
        <v/>
      </c>
      <c r="BM37" s="292" t="str">
        <f t="shared" si="48"/>
        <v/>
      </c>
      <c r="BN37" s="293" t="str">
        <f t="shared" si="49"/>
        <v/>
      </c>
      <c r="BO37" s="293" t="str">
        <f t="shared" si="50"/>
        <v/>
      </c>
      <c r="BP37" s="294" t="str">
        <f t="shared" si="51"/>
        <v/>
      </c>
      <c r="BQ37" s="294" t="str">
        <f t="shared" si="52"/>
        <v/>
      </c>
      <c r="BR37" s="294" t="str">
        <f t="shared" si="53"/>
        <v/>
      </c>
      <c r="BS37" s="295">
        <v>24</v>
      </c>
      <c r="CG37" s="254" t="str">
        <f>IFERROR(IF(AND('Classificação geral'!$H30="FEM",'Classificação geral'!$I30=1,'Classificação geral'!E30="PCT"),'Classificação geral'!$A30,""),"")</f>
        <v/>
      </c>
      <c r="CH37" s="254" t="str">
        <f>IFERROR(IF(AND('Classificação geral'!$H30="FEM",'Classificação geral'!$I30=1,'Classificação geral'!E30="PCT"),'Classificação geral'!$B30,""),"")</f>
        <v/>
      </c>
      <c r="CI37" s="227" t="str">
        <f>IF($CH37='Classificação geral'!$B30,'Classificação geral'!$C30,"")</f>
        <v/>
      </c>
      <c r="CJ37" s="227" t="str">
        <f>IF($CH37='Classificação geral'!$B30,'Classificação geral'!$D30,"")</f>
        <v/>
      </c>
      <c r="CK37" s="227" t="str">
        <f>IF($CH37='Classificação geral'!$B30,'Classificação geral'!$H30,"")</f>
        <v/>
      </c>
      <c r="CL37" s="227" t="str">
        <f>IF($CK37='Classificação geral'!$H30,'Classificação geral'!$I30,"")</f>
        <v/>
      </c>
      <c r="CM37" s="227" t="str">
        <f>IF($CL37='Classificação geral'!$I30,'Classificação geral'!$AE30,"")</f>
        <v/>
      </c>
      <c r="CN37" s="227" t="str">
        <f>IF($CL37='Classificação geral'!$I30,'Classificação geral'!$K30,"")</f>
        <v/>
      </c>
      <c r="CO37" s="227" t="str">
        <f>IF($CL37='Classificação geral'!$I30,'Classificação geral'!$L30,"")</f>
        <v/>
      </c>
      <c r="CP37" s="227" t="str">
        <f>IF($CL37='Classificação geral'!$I30,'Classificação geral'!$M30,"")</f>
        <v/>
      </c>
      <c r="CQ37" s="388" t="str">
        <f>IF($CL37='Classificação geral'!$I30,'Classificação geral'!$AF30,"")</f>
        <v/>
      </c>
      <c r="CR37" s="256" t="str">
        <f>IFERROR(RANK(CQ37,CQ:CQ,0)+ COUNTIF($CQ$12:CQ36,CQ37),"")</f>
        <v/>
      </c>
      <c r="CS37" s="244" t="str">
        <f ca="1">IFERROR(RDEM(CR37,CR:CR,0),"")</f>
        <v/>
      </c>
      <c r="CT37" s="254" t="str">
        <f>IFERROR(IF(AND('Classificação geral'!$H30="mas",'Classificação geral'!$I30=1,'Classificação geral'!$E30="pct"),'Classificação geral'!$A30,""),"")</f>
        <v/>
      </c>
      <c r="CU37" s="254" t="str">
        <f>IFERROR(IF(AND('Classificação geral'!$H30="mas",'Classificação geral'!$I30=1,'Classificação geral'!$E30="PCT"),'Classificação geral'!$B30,""),"")</f>
        <v/>
      </c>
      <c r="CV37" s="227" t="str">
        <f>IF($CU37='Classificação geral'!$B30,'Classificação geral'!$C30,"")</f>
        <v/>
      </c>
      <c r="CW37" s="227" t="str">
        <f>IF($CU37='Classificação geral'!$B30,'Classificação geral'!$D30,"")</f>
        <v/>
      </c>
      <c r="CX37" s="227" t="str">
        <f>IF($CU37='Classificação geral'!$B30,'Classificação geral'!$H30,"")</f>
        <v/>
      </c>
      <c r="CY37" s="231" t="str">
        <f>IFERROR(IF(AND($CX37="mas",'Classificação geral'!$I30=1),'Classificação geral'!I30,""),"")</f>
        <v/>
      </c>
      <c r="CZ37" s="254" t="str">
        <f>IFERROR(IF(AND($CX37="mas",'Classificação geral'!$I30=1),'Classificação geral'!AE30,""),"")</f>
        <v/>
      </c>
      <c r="DA37" s="231" t="str">
        <f>IFERROR(IF(AND($CX37="mas",'Classificação geral'!$I30=1),'Classificação geral'!K30,""),"")</f>
        <v/>
      </c>
      <c r="DB37" s="231" t="str">
        <f>IFERROR(IF(AND($CX37="mas",'Classificação geral'!$I30=1),'Classificação geral'!L30,""),"")</f>
        <v/>
      </c>
      <c r="DC37" s="231" t="str">
        <f>IFERROR(IF(AND($CX37="mas",'Classificação geral'!$I30=1),'Classificação geral'!M30,""),"")</f>
        <v/>
      </c>
      <c r="DD37" s="231" t="str">
        <f>IFERROR(IF(AND($CX37="mas",'Classificação geral'!$I30=1),'Classificação geral'!AF30,""),"")</f>
        <v/>
      </c>
      <c r="DE37" s="229" t="str">
        <f>IFERROR(RANK(DD37,DD:DD,0)+ COUNTIF($DD$12:DD36,DD37),"")</f>
        <v/>
      </c>
      <c r="DG37" s="254" t="str">
        <f>IFERROR(IF(AND('Classificação geral'!$H30="fem",'Classificação geral'!$I30=2,'Classificação geral'!$E30="pct"),'Classificação geral'!$A30,""),"")</f>
        <v/>
      </c>
      <c r="DH37" s="254" t="str">
        <f>IFERROR(IF(AND('Classificação geral'!$H30="fem",'Classificação geral'!$I30=2,'Classificação geral'!$E30="pct"),'Classificação geral'!$B30,""),"")</f>
        <v/>
      </c>
      <c r="DI37" s="255" t="str">
        <f>IF($DH37='Classificação geral'!$B30,'Classificação geral'!$C30,"")</f>
        <v/>
      </c>
      <c r="DJ37" s="255" t="str">
        <f>IF($DH37='Classificação geral'!$B30,'Classificação geral'!$D30,"")</f>
        <v/>
      </c>
      <c r="DK37" s="255" t="str">
        <f>IF($DH37='Classificação geral'!$B30,'Classificação geral'!$H30,"")</f>
        <v/>
      </c>
      <c r="DL37" s="254" t="str">
        <f>IFERROR(IF(AND($DK37="fem",'Classificação geral'!$I30=2),'Classificação geral'!I30,""),"")</f>
        <v/>
      </c>
      <c r="DM37" s="254" t="str">
        <f>IFERROR(IF(AND($DK37="fem",'Classificação geral'!$I30=2),'Classificação geral'!AE30,""),"")</f>
        <v/>
      </c>
      <c r="DN37" s="254" t="str">
        <f>IFERROR(IF(AND($DK37="fem",'Classificação geral'!$I30=2),'Classificação geral'!K30,""),"")</f>
        <v/>
      </c>
      <c r="DO37" s="254" t="str">
        <f>IFERROR(IF(AND($DK37="fem",'Classificação geral'!$I30=2),'Classificação geral'!L30,""),"")</f>
        <v/>
      </c>
      <c r="DP37" s="254" t="str">
        <f>IFERROR(IF(AND($DK37="fem",'Classificação geral'!$I30=2),'Classificação geral'!M30,""),"")</f>
        <v/>
      </c>
      <c r="DQ37" s="254" t="str">
        <f>IFERROR(IF(AND($DK37="fem",'Classificação geral'!$I30=2),'Classificação geral'!AF30,""),"")</f>
        <v/>
      </c>
      <c r="DR37" s="256" t="str">
        <f>IFERROR(RANK(DQ37,DQ:DQ,0)+ COUNTIF(DQ$12:$DQ35,DQ37),"")</f>
        <v/>
      </c>
      <c r="DT37" s="254" t="str">
        <f>IFERROR(IF(AND('Classificação geral'!$H30="mas",'Classificação geral'!$I30=2,'Classificação geral'!$E30="pct"),'Classificação geral'!$A30,""),"")</f>
        <v/>
      </c>
      <c r="DU37" s="254" t="str">
        <f>IFERROR(IF(AND('Classificação geral'!$H30="mas",'Classificação geral'!$I30=2,'Classificação geral'!$E30="pct"),'Classificação geral'!$B30,""),"")</f>
        <v/>
      </c>
      <c r="DV37" s="227" t="str">
        <f>IF($DU37='Classificação geral'!$B30,'Classificação geral'!$C30,"")</f>
        <v/>
      </c>
      <c r="DW37" s="227" t="str">
        <f>IF($DU37='Classificação geral'!$B30,'Classificação geral'!$D30,"")</f>
        <v/>
      </c>
      <c r="DX37" s="227" t="str">
        <f>IF($DU37='Classificação geral'!$B30,'Classificação geral'!$H30,"")</f>
        <v/>
      </c>
      <c r="DY37" s="231" t="str">
        <f>IFERROR(IF(AND($DX37="mas",'Classificação geral'!$I30=2),'Classificação geral'!I30,""),"")</f>
        <v/>
      </c>
      <c r="DZ37" s="254" t="str">
        <f>IFERROR(IF(AND($DX37="mas",'Classificação geral'!$I30=2),'Classificação geral'!AE30,""),"")</f>
        <v/>
      </c>
      <c r="EA37" s="231" t="str">
        <f>IFERROR(IF(AND($DX37="mas",'Classificação geral'!$I30=2),'Classificação geral'!K30,""),"")</f>
        <v/>
      </c>
      <c r="EB37" s="231" t="str">
        <f>IFERROR(IF(AND($DX37="mas",'Classificação geral'!$I30=2),'Classificação geral'!L30,""),"")</f>
        <v/>
      </c>
      <c r="EC37" s="231" t="str">
        <f>IFERROR(IF(AND($DX37="mas",'Classificação geral'!$I30=2),'Classificação geral'!M30,""),"")</f>
        <v/>
      </c>
      <c r="ED37" s="231" t="str">
        <f>IFERROR(IF(AND($DX37="mas",'Classificação geral'!$I30=2),'Classificação geral'!AF30,""),"")</f>
        <v/>
      </c>
      <c r="EE37" s="229" t="str">
        <f>IFERROR(RANK(ED37,ED:ED,0)+ COUNTIF($ED$12:ED$12,ED37),"")</f>
        <v/>
      </c>
      <c r="EG37" s="254" t="str">
        <f>IFERROR(IF(AND('Classificação geral'!$H30="fem",'Classificação geral'!$I30=3,'Classificação geral'!$E30="pct"),'Classificação geral'!$A30,""),"")</f>
        <v/>
      </c>
      <c r="EH37" s="254" t="str">
        <f>IFERROR(IF(AND('Classificação geral'!$H30="fem",'Classificação geral'!$I30=3,'Classificação geral'!$E30="pct"),'Classificação geral'!$B30,""),"")</f>
        <v/>
      </c>
      <c r="EI37" s="227" t="str">
        <f>IF($EH37='Classificação geral'!$B30,'Classificação geral'!$C30,"")</f>
        <v/>
      </c>
      <c r="EJ37" s="227" t="str">
        <f>IF($EH37='Classificação geral'!$B30,'Classificação geral'!$D30,"")</f>
        <v/>
      </c>
      <c r="EK37" s="227" t="str">
        <f>IF($EH37='Classificação geral'!$B30,'Classificação geral'!$H30,"")</f>
        <v/>
      </c>
      <c r="EL37" s="227" t="str">
        <f>IF($EK37='Classificação geral'!$H30,'Classificação geral'!$I30,"")</f>
        <v/>
      </c>
      <c r="EM37" s="255" t="str">
        <f>IF($EL37='Classificação geral'!$I30,'Classificação geral'!$AE30,"")</f>
        <v/>
      </c>
      <c r="EN37" s="227" t="str">
        <f>IF($EL37='Classificação geral'!$I30,'Classificação geral'!$K30,"")</f>
        <v/>
      </c>
      <c r="EO37" s="227" t="str">
        <f>IF($EL37='Classificação geral'!$I30,'Classificação geral'!$L30,"")</f>
        <v/>
      </c>
      <c r="EP37" s="227" t="str">
        <f>IF($EL37='Classificação geral'!$I30,'Classificação geral'!$M30,"")</f>
        <v/>
      </c>
      <c r="EQ37" s="227" t="str">
        <f>IF($EL37='Classificação geral'!$I30,'Classificação geral'!$AF30,"")</f>
        <v/>
      </c>
      <c r="ER37" s="229" t="str">
        <f>IFERROR(RANK(EQ37,EQ:EQ,0)+ COUNTIF($EQ$12:EQ35,EQ37),"")</f>
        <v/>
      </c>
      <c r="ET37" s="254" t="str">
        <f>IFERROR(IF(AND('Classificação geral'!$H30="mas",'Classificação geral'!$I30=3,'Classificação geral'!$E30="PCT"),'Classificação geral'!$A30,""),"")</f>
        <v/>
      </c>
      <c r="EU37" s="254" t="str">
        <f>IFERROR(IF(AND('Classificação geral'!$H30="mas",'Classificação geral'!$I30=3,'Classificação geral'!$E30="PCT"),'Classificação geral'!$B30,""),"")</f>
        <v/>
      </c>
      <c r="EV37" s="227" t="str">
        <f>IF($EU37='Classificação geral'!$B30,'Classificação geral'!$C30,"")</f>
        <v/>
      </c>
      <c r="EW37" s="227" t="str">
        <f>IF($EU37='Classificação geral'!$B30,'Classificação geral'!$D30,"")</f>
        <v/>
      </c>
      <c r="EX37" s="227" t="str">
        <f>IF($EU37='Classificação geral'!$B30,'Classificação geral'!$H30,"")</f>
        <v/>
      </c>
      <c r="EY37" s="231" t="str">
        <f>IFERROR(IF(AND($EX37="mas",'Classificação geral'!$I30=3),'Classificação geral'!I30,""),"")</f>
        <v/>
      </c>
      <c r="EZ37" s="254" t="str">
        <f>IFERROR(IF(AND($EX37="mas",'Classificação geral'!$I30=3),'Classificação geral'!AE30,""),"")</f>
        <v/>
      </c>
      <c r="FA37" s="231" t="str">
        <f>IFERROR(IF(AND($EX37="mas",'Classificação geral'!$I30=3),'Classificação geral'!K30,""),"")</f>
        <v/>
      </c>
      <c r="FB37" s="231" t="str">
        <f>IFERROR(IF(AND($EX37="mas",'Classificação geral'!$I30=3),'Classificação geral'!L30,""),"")</f>
        <v/>
      </c>
      <c r="FC37" s="231" t="str">
        <f>IFERROR(IF(AND($EX37="mas",'Classificação geral'!$I30=3),'Classificação geral'!M30,""),"")</f>
        <v/>
      </c>
      <c r="FD37" s="231" t="str">
        <f>IFERROR(IF(AND($EX37="mas",'Classificação geral'!$I30=3),'Classificação geral'!AF30,""),"")</f>
        <v/>
      </c>
      <c r="FE37" s="229" t="str">
        <f>IFERROR(RANK(FD37,FD:FD,0)+ COUNTIF(FD$12:$FD35,FD37),"")</f>
        <v/>
      </c>
    </row>
    <row r="38" spans="2:161" s="304" customFormat="1" ht="27.75" customHeight="1" x14ac:dyDescent="0.4">
      <c r="B38" s="309" t="str">
        <f t="shared" si="0"/>
        <v/>
      </c>
      <c r="C38" s="292" t="str">
        <f t="shared" si="1"/>
        <v/>
      </c>
      <c r="D38" s="292" t="str">
        <f t="shared" si="2"/>
        <v/>
      </c>
      <c r="E38" s="292" t="str">
        <f t="shared" si="3"/>
        <v/>
      </c>
      <c r="F38" s="293" t="str">
        <f t="shared" si="4"/>
        <v/>
      </c>
      <c r="G38" s="293" t="str">
        <f t="shared" si="5"/>
        <v/>
      </c>
      <c r="H38" s="294" t="str">
        <f t="shared" si="6"/>
        <v/>
      </c>
      <c r="I38" s="294" t="str">
        <f t="shared" si="7"/>
        <v/>
      </c>
      <c r="J38" s="294" t="str">
        <f t="shared" si="8"/>
        <v/>
      </c>
      <c r="K38" s="295">
        <v>25</v>
      </c>
      <c r="L38" s="296"/>
      <c r="M38" s="296"/>
      <c r="N38" s="309" t="str">
        <f t="shared" si="9"/>
        <v/>
      </c>
      <c r="O38" s="292" t="str">
        <f t="shared" si="10"/>
        <v/>
      </c>
      <c r="P38" s="292" t="str">
        <f t="shared" si="11"/>
        <v/>
      </c>
      <c r="Q38" s="292" t="str">
        <f t="shared" si="12"/>
        <v/>
      </c>
      <c r="R38" s="293" t="str">
        <f t="shared" si="13"/>
        <v/>
      </c>
      <c r="S38" s="293" t="str">
        <f t="shared" si="14"/>
        <v/>
      </c>
      <c r="T38" s="294" t="str">
        <f t="shared" si="15"/>
        <v/>
      </c>
      <c r="U38" s="294" t="str">
        <f t="shared" si="16"/>
        <v/>
      </c>
      <c r="V38" s="294" t="str">
        <f t="shared" si="17"/>
        <v/>
      </c>
      <c r="W38" s="295">
        <v>25</v>
      </c>
      <c r="X38" s="296"/>
      <c r="Y38" s="297"/>
      <c r="Z38" s="310" t="str">
        <f t="shared" si="18"/>
        <v/>
      </c>
      <c r="AA38" s="292" t="str">
        <f t="shared" si="19"/>
        <v/>
      </c>
      <c r="AB38" s="292" t="str">
        <f t="shared" si="20"/>
        <v/>
      </c>
      <c r="AC38" s="292" t="str">
        <f t="shared" si="21"/>
        <v/>
      </c>
      <c r="AD38" s="293" t="str">
        <f t="shared" si="22"/>
        <v/>
      </c>
      <c r="AE38" s="293" t="str">
        <f t="shared" si="23"/>
        <v/>
      </c>
      <c r="AF38" s="294" t="str">
        <f t="shared" si="24"/>
        <v/>
      </c>
      <c r="AG38" s="294" t="str">
        <f t="shared" si="25"/>
        <v/>
      </c>
      <c r="AH38" s="294" t="str">
        <f t="shared" si="26"/>
        <v/>
      </c>
      <c r="AI38" s="295">
        <v>25</v>
      </c>
      <c r="AJ38" s="296"/>
      <c r="AK38" s="296"/>
      <c r="AL38" s="310" t="str">
        <f t="shared" si="27"/>
        <v/>
      </c>
      <c r="AM38" s="292" t="str">
        <f t="shared" si="28"/>
        <v/>
      </c>
      <c r="AN38" s="292" t="str">
        <f t="shared" si="29"/>
        <v/>
      </c>
      <c r="AO38" s="292" t="str">
        <f t="shared" si="30"/>
        <v/>
      </c>
      <c r="AP38" s="293" t="str">
        <f t="shared" si="31"/>
        <v/>
      </c>
      <c r="AQ38" s="293" t="str">
        <f t="shared" si="32"/>
        <v/>
      </c>
      <c r="AR38" s="294" t="str">
        <f t="shared" si="33"/>
        <v/>
      </c>
      <c r="AS38" s="294" t="str">
        <f t="shared" si="34"/>
        <v/>
      </c>
      <c r="AT38" s="294" t="str">
        <f t="shared" si="35"/>
        <v/>
      </c>
      <c r="AU38" s="295">
        <v>25</v>
      </c>
      <c r="AV38" s="297"/>
      <c r="AW38" s="297"/>
      <c r="AX38" s="309" t="str">
        <f t="shared" si="36"/>
        <v/>
      </c>
      <c r="AY38" s="292" t="str">
        <f t="shared" si="37"/>
        <v/>
      </c>
      <c r="AZ38" s="292" t="str">
        <f t="shared" si="38"/>
        <v/>
      </c>
      <c r="BA38" s="292" t="str">
        <f t="shared" si="39"/>
        <v/>
      </c>
      <c r="BB38" s="293" t="str">
        <f t="shared" si="40"/>
        <v/>
      </c>
      <c r="BC38" s="293" t="str">
        <f t="shared" si="41"/>
        <v/>
      </c>
      <c r="BD38" s="293" t="str">
        <f t="shared" si="42"/>
        <v/>
      </c>
      <c r="BE38" s="293" t="str">
        <f t="shared" si="43"/>
        <v/>
      </c>
      <c r="BF38" s="294" t="str">
        <f t="shared" si="44"/>
        <v/>
      </c>
      <c r="BG38" s="295">
        <v>25</v>
      </c>
      <c r="BH38" s="296"/>
      <c r="BI38" s="296"/>
      <c r="BJ38" s="309" t="str">
        <f t="shared" si="45"/>
        <v/>
      </c>
      <c r="BK38" s="292" t="str">
        <f t="shared" si="46"/>
        <v/>
      </c>
      <c r="BL38" s="292" t="str">
        <f t="shared" si="47"/>
        <v/>
      </c>
      <c r="BM38" s="292" t="str">
        <f t="shared" si="48"/>
        <v/>
      </c>
      <c r="BN38" s="293" t="str">
        <f t="shared" si="49"/>
        <v/>
      </c>
      <c r="BO38" s="293" t="str">
        <f t="shared" si="50"/>
        <v/>
      </c>
      <c r="BP38" s="294" t="str">
        <f t="shared" si="51"/>
        <v/>
      </c>
      <c r="BQ38" s="294" t="str">
        <f t="shared" si="52"/>
        <v/>
      </c>
      <c r="BR38" s="294" t="str">
        <f t="shared" si="53"/>
        <v/>
      </c>
      <c r="BS38" s="295">
        <v>25</v>
      </c>
      <c r="CG38" s="254" t="str">
        <f>IFERROR(IF(AND('Classificação geral'!$H31="FEM",'Classificação geral'!$I31=1,'Classificação geral'!E31="PCT"),'Classificação geral'!$A31,""),"")</f>
        <v/>
      </c>
      <c r="CH38" s="254" t="str">
        <f>IFERROR(IF(AND('Classificação geral'!$H31="FEM",'Classificação geral'!$I31=1,'Classificação geral'!E31="PCT"),'Classificação geral'!$B31,""),"")</f>
        <v/>
      </c>
      <c r="CI38" s="227" t="str">
        <f>IF($CH38='Classificação geral'!$B31,'Classificação geral'!$C31,"")</f>
        <v/>
      </c>
      <c r="CJ38" s="227" t="str">
        <f>IF($CH38='Classificação geral'!$B31,'Classificação geral'!$D31,"")</f>
        <v/>
      </c>
      <c r="CK38" s="227" t="str">
        <f>IF($CH38='Classificação geral'!$B31,'Classificação geral'!$H31,"")</f>
        <v/>
      </c>
      <c r="CL38" s="227" t="str">
        <f>IF($CK38='Classificação geral'!$H31,'Classificação geral'!$I31,"")</f>
        <v/>
      </c>
      <c r="CM38" s="227" t="str">
        <f>IF($CL38='Classificação geral'!$I31,'Classificação geral'!$AE31,"")</f>
        <v/>
      </c>
      <c r="CN38" s="227" t="str">
        <f>IF($CL38='Classificação geral'!$I31,'Classificação geral'!$K31,"")</f>
        <v/>
      </c>
      <c r="CO38" s="227" t="str">
        <f>IF($CL38='Classificação geral'!$I31,'Classificação geral'!$L31,"")</f>
        <v/>
      </c>
      <c r="CP38" s="227" t="str">
        <f>IF($CL38='Classificação geral'!$I31,'Classificação geral'!$M31,"")</f>
        <v/>
      </c>
      <c r="CQ38" s="388" t="str">
        <f>IF($CL38='Classificação geral'!$I31,'Classificação geral'!$AF31,"")</f>
        <v/>
      </c>
      <c r="CR38" s="256" t="str">
        <f>IFERROR(RANK(CQ38,CQ:CQ,0)+ COUNTIF($CQ$12:CQ37,CQ38),"")</f>
        <v/>
      </c>
      <c r="CS38" s="244" t="str">
        <f ca="1">IFERROR(RDEM(CR38,CR:CR,0),"")</f>
        <v/>
      </c>
      <c r="CT38" s="254" t="str">
        <f>IFERROR(IF(AND('Classificação geral'!$H31="mas",'Classificação geral'!$I31=1,'Classificação geral'!$E31="pct"),'Classificação geral'!$A31,""),"")</f>
        <v/>
      </c>
      <c r="CU38" s="254" t="str">
        <f>IFERROR(IF(AND('Classificação geral'!$H31="mas",'Classificação geral'!$I31=1,'Classificação geral'!$E31="PCT"),'Classificação geral'!$B31,""),"")</f>
        <v/>
      </c>
      <c r="CV38" s="227" t="str">
        <f>IF($CU38='Classificação geral'!$B31,'Classificação geral'!$C31,"")</f>
        <v/>
      </c>
      <c r="CW38" s="227" t="str">
        <f>IF($CU38='Classificação geral'!$B31,'Classificação geral'!$D31,"")</f>
        <v/>
      </c>
      <c r="CX38" s="227" t="str">
        <f>IF($CU38='Classificação geral'!$B31,'Classificação geral'!$H31,"")</f>
        <v/>
      </c>
      <c r="CY38" s="231" t="str">
        <f>IFERROR(IF(AND($CX38="mas",'Classificação geral'!$I31=1),'Classificação geral'!I31,""),"")</f>
        <v/>
      </c>
      <c r="CZ38" s="254" t="str">
        <f>IFERROR(IF(AND($CX38="mas",'Classificação geral'!$I31=1),'Classificação geral'!AE31,""),"")</f>
        <v/>
      </c>
      <c r="DA38" s="231" t="str">
        <f>IFERROR(IF(AND($CX38="mas",'Classificação geral'!$I31=1),'Classificação geral'!K31,""),"")</f>
        <v/>
      </c>
      <c r="DB38" s="231" t="str">
        <f>IFERROR(IF(AND($CX38="mas",'Classificação geral'!$I31=1),'Classificação geral'!L31,""),"")</f>
        <v/>
      </c>
      <c r="DC38" s="231" t="str">
        <f>IFERROR(IF(AND($CX38="mas",'Classificação geral'!$I31=1),'Classificação geral'!M31,""),"")</f>
        <v/>
      </c>
      <c r="DD38" s="231" t="str">
        <f>IFERROR(IF(AND($CX38="mas",'Classificação geral'!$I31=1),'Classificação geral'!AF31,""),"")</f>
        <v/>
      </c>
      <c r="DE38" s="229" t="str">
        <f>IFERROR(RANK(DD38,DD:DD,0)+ COUNTIF($DD$12:DD37,DD38),"")</f>
        <v/>
      </c>
      <c r="DG38" s="254" t="str">
        <f>IFERROR(IF(AND('Classificação geral'!$H31="fem",'Classificação geral'!$I31=2,'Classificação geral'!$E31="pct"),'Classificação geral'!$A31,""),"")</f>
        <v/>
      </c>
      <c r="DH38" s="254" t="str">
        <f>IFERROR(IF(AND('Classificação geral'!$H31="fem",'Classificação geral'!$I31=2,'Classificação geral'!$E31="pct"),'Classificação geral'!$B31,""),"")</f>
        <v/>
      </c>
      <c r="DI38" s="255" t="str">
        <f>IF($DH38='Classificação geral'!$B31,'Classificação geral'!$C31,"")</f>
        <v/>
      </c>
      <c r="DJ38" s="255" t="str">
        <f>IF($DH38='Classificação geral'!$B31,'Classificação geral'!$D31,"")</f>
        <v/>
      </c>
      <c r="DK38" s="255" t="str">
        <f>IF($DH38='Classificação geral'!$B31,'Classificação geral'!$H31,"")</f>
        <v/>
      </c>
      <c r="DL38" s="254" t="str">
        <f>IFERROR(IF(AND($DK38="fem",'Classificação geral'!$I31=2),'Classificação geral'!I31,""),"")</f>
        <v/>
      </c>
      <c r="DM38" s="254" t="str">
        <f>IFERROR(IF(AND($DK38="fem",'Classificação geral'!$I31=2),'Classificação geral'!AE31,""),"")</f>
        <v/>
      </c>
      <c r="DN38" s="254" t="str">
        <f>IFERROR(IF(AND($DK38="fem",'Classificação geral'!$I31=2),'Classificação geral'!K31,""),"")</f>
        <v/>
      </c>
      <c r="DO38" s="254" t="str">
        <f>IFERROR(IF(AND($DK38="fem",'Classificação geral'!$I31=2),'Classificação geral'!L31,""),"")</f>
        <v/>
      </c>
      <c r="DP38" s="254" t="str">
        <f>IFERROR(IF(AND($DK38="fem",'Classificação geral'!$I31=2),'Classificação geral'!M31,""),"")</f>
        <v/>
      </c>
      <c r="DQ38" s="254" t="str">
        <f>IFERROR(IF(AND($DK38="fem",'Classificação geral'!$I31=2),'Classificação geral'!AF31,""),"")</f>
        <v/>
      </c>
      <c r="DR38" s="256" t="str">
        <f>IFERROR(RANK(DQ38,DQ:DQ,0)+ COUNTIF(DQ$12:$DQ36,DQ38),"")</f>
        <v/>
      </c>
      <c r="DT38" s="254" t="str">
        <f>IFERROR(IF(AND('Classificação geral'!$H31="mas",'Classificação geral'!$I31=2,'Classificação geral'!$E31="pct"),'Classificação geral'!$A31,""),"")</f>
        <v/>
      </c>
      <c r="DU38" s="254" t="str">
        <f>IFERROR(IF(AND('Classificação geral'!$H31="mas",'Classificação geral'!$I31=2,'Classificação geral'!$E31="pct"),'Classificação geral'!$B31,""),"")</f>
        <v/>
      </c>
      <c r="DV38" s="227" t="str">
        <f>IF($DU38='Classificação geral'!$B31,'Classificação geral'!$C31,"")</f>
        <v/>
      </c>
      <c r="DW38" s="227" t="str">
        <f>IF($DU38='Classificação geral'!$B31,'Classificação geral'!$D31,"")</f>
        <v/>
      </c>
      <c r="DX38" s="227" t="str">
        <f>IF($DU38='Classificação geral'!$B31,'Classificação geral'!$H31,"")</f>
        <v/>
      </c>
      <c r="DY38" s="231" t="str">
        <f>IFERROR(IF(AND($DX38="mas",'Classificação geral'!$I31=2),'Classificação geral'!I31,""),"")</f>
        <v/>
      </c>
      <c r="DZ38" s="254" t="str">
        <f>IFERROR(IF(AND($DX38="mas",'Classificação geral'!$I31=2),'Classificação geral'!AE31,""),"")</f>
        <v/>
      </c>
      <c r="EA38" s="231" t="str">
        <f>IFERROR(IF(AND($DX38="mas",'Classificação geral'!$I31=2),'Classificação geral'!K31,""),"")</f>
        <v/>
      </c>
      <c r="EB38" s="231" t="str">
        <f>IFERROR(IF(AND($DX38="mas",'Classificação geral'!$I31=2),'Classificação geral'!L31,""),"")</f>
        <v/>
      </c>
      <c r="EC38" s="231" t="str">
        <f>IFERROR(IF(AND($DX38="mas",'Classificação geral'!$I31=2),'Classificação geral'!M31,""),"")</f>
        <v/>
      </c>
      <c r="ED38" s="231" t="str">
        <f>IFERROR(IF(AND($DX38="mas",'Classificação geral'!$I31=2),'Classificação geral'!AF31,""),"")</f>
        <v/>
      </c>
      <c r="EE38" s="229" t="str">
        <f>IFERROR(RANK(ED38,ED:ED,0)+ COUNTIF($ED$12:ED$12,ED38),"")</f>
        <v/>
      </c>
      <c r="EG38" s="254" t="str">
        <f>IFERROR(IF(AND('Classificação geral'!$H31="fem",'Classificação geral'!$I31=3,'Classificação geral'!$E31="pct"),'Classificação geral'!$A31,""),"")</f>
        <v/>
      </c>
      <c r="EH38" s="254" t="str">
        <f>IFERROR(IF(AND('Classificação geral'!$H31="fem",'Classificação geral'!$I31=3,'Classificação geral'!$E31="pct"),'Classificação geral'!$B31,""),"")</f>
        <v/>
      </c>
      <c r="EI38" s="227" t="str">
        <f>IF($EH38='Classificação geral'!$B31,'Classificação geral'!$C31,"")</f>
        <v/>
      </c>
      <c r="EJ38" s="227" t="str">
        <f>IF($EH38='Classificação geral'!$B31,'Classificação geral'!$D31,"")</f>
        <v/>
      </c>
      <c r="EK38" s="227" t="str">
        <f>IF($EH38='Classificação geral'!$B31,'Classificação geral'!$H31,"")</f>
        <v/>
      </c>
      <c r="EL38" s="227" t="str">
        <f>IF($EK38='Classificação geral'!$H31,'Classificação geral'!$I31,"")</f>
        <v/>
      </c>
      <c r="EM38" s="255" t="str">
        <f>IF($EL38='Classificação geral'!$I31,'Classificação geral'!$AE31,"")</f>
        <v/>
      </c>
      <c r="EN38" s="227" t="str">
        <f>IF($EL38='Classificação geral'!$I31,'Classificação geral'!$K31,"")</f>
        <v/>
      </c>
      <c r="EO38" s="227" t="str">
        <f>IF($EL38='Classificação geral'!$I31,'Classificação geral'!$L31,"")</f>
        <v/>
      </c>
      <c r="EP38" s="227" t="str">
        <f>IF($EL38='Classificação geral'!$I31,'Classificação geral'!$M31,"")</f>
        <v/>
      </c>
      <c r="EQ38" s="227" t="str">
        <f>IF($EL38='Classificação geral'!$I31,'Classificação geral'!$AF31,"")</f>
        <v/>
      </c>
      <c r="ER38" s="229" t="str">
        <f>IFERROR(RANK(EQ38,EQ:EQ,0)+ COUNTIF($EQ$12:EQ36,EQ38),"")</f>
        <v/>
      </c>
      <c r="ET38" s="254" t="str">
        <f>IFERROR(IF(AND('Classificação geral'!$H31="mas",'Classificação geral'!$I31=3,'Classificação geral'!$E31="PCT"),'Classificação geral'!$A31,""),"")</f>
        <v/>
      </c>
      <c r="EU38" s="254" t="str">
        <f>IFERROR(IF(AND('Classificação geral'!$H31="mas",'Classificação geral'!$I31=3,'Classificação geral'!$E31="PCT"),'Classificação geral'!$B31,""),"")</f>
        <v/>
      </c>
      <c r="EV38" s="227" t="str">
        <f>IF($EU38='Classificação geral'!$B31,'Classificação geral'!$C31,"")</f>
        <v/>
      </c>
      <c r="EW38" s="227" t="str">
        <f>IF($EU38='Classificação geral'!$B31,'Classificação geral'!$D31,"")</f>
        <v/>
      </c>
      <c r="EX38" s="227" t="str">
        <f>IF($EU38='Classificação geral'!$B31,'Classificação geral'!$H31,"")</f>
        <v/>
      </c>
      <c r="EY38" s="231" t="str">
        <f>IFERROR(IF(AND($EX38="mas",'Classificação geral'!$I31=3),'Classificação geral'!I31,""),"")</f>
        <v/>
      </c>
      <c r="EZ38" s="254" t="str">
        <f>IFERROR(IF(AND($EX38="mas",'Classificação geral'!$I31=3),'Classificação geral'!AE31,""),"")</f>
        <v/>
      </c>
      <c r="FA38" s="231" t="str">
        <f>IFERROR(IF(AND($EX38="mas",'Classificação geral'!$I31=3),'Classificação geral'!K31,""),"")</f>
        <v/>
      </c>
      <c r="FB38" s="231" t="str">
        <f>IFERROR(IF(AND($EX38="mas",'Classificação geral'!$I31=3),'Classificação geral'!L31,""),"")</f>
        <v/>
      </c>
      <c r="FC38" s="231" t="str">
        <f>IFERROR(IF(AND($EX38="mas",'Classificação geral'!$I31=3),'Classificação geral'!M31,""),"")</f>
        <v/>
      </c>
      <c r="FD38" s="231" t="str">
        <f>IFERROR(IF(AND($EX38="mas",'Classificação geral'!$I31=3),'Classificação geral'!AF31,""),"")</f>
        <v/>
      </c>
      <c r="FE38" s="229" t="str">
        <f>IFERROR(RANK(FD38,FD:FD,0)+ COUNTIF(FD$12:$FD36,FD38),"")</f>
        <v/>
      </c>
    </row>
    <row r="39" spans="2:161" s="304" customFormat="1" ht="27.75" customHeight="1" x14ac:dyDescent="0.4">
      <c r="B39" s="309" t="str">
        <f t="shared" si="0"/>
        <v/>
      </c>
      <c r="C39" s="292" t="str">
        <f t="shared" si="1"/>
        <v/>
      </c>
      <c r="D39" s="292" t="str">
        <f t="shared" si="2"/>
        <v/>
      </c>
      <c r="E39" s="292" t="str">
        <f t="shared" si="3"/>
        <v/>
      </c>
      <c r="F39" s="293" t="str">
        <f t="shared" si="4"/>
        <v/>
      </c>
      <c r="G39" s="293" t="str">
        <f t="shared" si="5"/>
        <v/>
      </c>
      <c r="H39" s="294" t="str">
        <f t="shared" si="6"/>
        <v/>
      </c>
      <c r="I39" s="294" t="str">
        <f t="shared" si="7"/>
        <v/>
      </c>
      <c r="J39" s="294" t="str">
        <f t="shared" si="8"/>
        <v/>
      </c>
      <c r="K39" s="295">
        <v>26</v>
      </c>
      <c r="L39" s="296"/>
      <c r="M39" s="296"/>
      <c r="N39" s="309" t="str">
        <f t="shared" si="9"/>
        <v/>
      </c>
      <c r="O39" s="292" t="str">
        <f t="shared" si="10"/>
        <v/>
      </c>
      <c r="P39" s="292" t="str">
        <f t="shared" si="11"/>
        <v/>
      </c>
      <c r="Q39" s="292" t="str">
        <f t="shared" si="12"/>
        <v/>
      </c>
      <c r="R39" s="293" t="str">
        <f t="shared" si="13"/>
        <v/>
      </c>
      <c r="S39" s="293" t="str">
        <f t="shared" si="14"/>
        <v/>
      </c>
      <c r="T39" s="294" t="str">
        <f t="shared" si="15"/>
        <v/>
      </c>
      <c r="U39" s="294" t="str">
        <f t="shared" si="16"/>
        <v/>
      </c>
      <c r="V39" s="294" t="str">
        <f t="shared" si="17"/>
        <v/>
      </c>
      <c r="W39" s="295">
        <v>26</v>
      </c>
      <c r="X39" s="296"/>
      <c r="Y39" s="297"/>
      <c r="Z39" s="310" t="str">
        <f t="shared" si="18"/>
        <v/>
      </c>
      <c r="AA39" s="292" t="str">
        <f t="shared" si="19"/>
        <v/>
      </c>
      <c r="AB39" s="292" t="str">
        <f t="shared" si="20"/>
        <v/>
      </c>
      <c r="AC39" s="292" t="str">
        <f t="shared" si="21"/>
        <v/>
      </c>
      <c r="AD39" s="293" t="str">
        <f t="shared" si="22"/>
        <v/>
      </c>
      <c r="AE39" s="293" t="str">
        <f t="shared" si="23"/>
        <v/>
      </c>
      <c r="AF39" s="294" t="str">
        <f t="shared" si="24"/>
        <v/>
      </c>
      <c r="AG39" s="294" t="str">
        <f t="shared" si="25"/>
        <v/>
      </c>
      <c r="AH39" s="294" t="str">
        <f t="shared" si="26"/>
        <v/>
      </c>
      <c r="AI39" s="295">
        <v>26</v>
      </c>
      <c r="AJ39" s="296"/>
      <c r="AK39" s="296"/>
      <c r="AL39" s="310" t="str">
        <f t="shared" si="27"/>
        <v/>
      </c>
      <c r="AM39" s="292" t="str">
        <f t="shared" si="28"/>
        <v/>
      </c>
      <c r="AN39" s="292" t="str">
        <f t="shared" si="29"/>
        <v/>
      </c>
      <c r="AO39" s="292" t="str">
        <f t="shared" si="30"/>
        <v/>
      </c>
      <c r="AP39" s="293" t="str">
        <f t="shared" si="31"/>
        <v/>
      </c>
      <c r="AQ39" s="293" t="str">
        <f t="shared" si="32"/>
        <v/>
      </c>
      <c r="AR39" s="294" t="str">
        <f t="shared" si="33"/>
        <v/>
      </c>
      <c r="AS39" s="294" t="str">
        <f t="shared" si="34"/>
        <v/>
      </c>
      <c r="AT39" s="294" t="str">
        <f t="shared" si="35"/>
        <v/>
      </c>
      <c r="AU39" s="295">
        <v>26</v>
      </c>
      <c r="AV39" s="297"/>
      <c r="AW39" s="297"/>
      <c r="AX39" s="309" t="str">
        <f t="shared" si="36"/>
        <v/>
      </c>
      <c r="AY39" s="292" t="str">
        <f t="shared" si="37"/>
        <v/>
      </c>
      <c r="AZ39" s="292" t="str">
        <f t="shared" si="38"/>
        <v/>
      </c>
      <c r="BA39" s="292" t="str">
        <f t="shared" si="39"/>
        <v/>
      </c>
      <c r="BB39" s="293" t="str">
        <f t="shared" si="40"/>
        <v/>
      </c>
      <c r="BC39" s="293" t="str">
        <f t="shared" si="41"/>
        <v/>
      </c>
      <c r="BD39" s="293" t="str">
        <f t="shared" si="42"/>
        <v/>
      </c>
      <c r="BE39" s="293" t="str">
        <f t="shared" si="43"/>
        <v/>
      </c>
      <c r="BF39" s="294" t="str">
        <f t="shared" si="44"/>
        <v/>
      </c>
      <c r="BG39" s="295">
        <v>26</v>
      </c>
      <c r="BH39" s="296"/>
      <c r="BI39" s="296"/>
      <c r="BJ39" s="309" t="str">
        <f t="shared" si="45"/>
        <v/>
      </c>
      <c r="BK39" s="292" t="str">
        <f t="shared" si="46"/>
        <v/>
      </c>
      <c r="BL39" s="292" t="str">
        <f t="shared" si="47"/>
        <v/>
      </c>
      <c r="BM39" s="292" t="str">
        <f t="shared" si="48"/>
        <v/>
      </c>
      <c r="BN39" s="293" t="str">
        <f t="shared" si="49"/>
        <v/>
      </c>
      <c r="BO39" s="293" t="str">
        <f t="shared" si="50"/>
        <v/>
      </c>
      <c r="BP39" s="294" t="str">
        <f t="shared" si="51"/>
        <v/>
      </c>
      <c r="BQ39" s="294" t="str">
        <f t="shared" si="52"/>
        <v/>
      </c>
      <c r="BR39" s="294" t="str">
        <f t="shared" si="53"/>
        <v/>
      </c>
      <c r="BS39" s="295">
        <v>26</v>
      </c>
      <c r="CG39" s="254" t="str">
        <f>IFERROR(IF(AND('Classificação geral'!$H32="FEM",'Classificação geral'!$I32=1,'Classificação geral'!E32="PCT"),'Classificação geral'!$A32,""),"")</f>
        <v/>
      </c>
      <c r="CH39" s="254" t="str">
        <f>IFERROR(IF(AND('Classificação geral'!$H32="FEM",'Classificação geral'!$I32=1,'Classificação geral'!E32="PCT"),'Classificação geral'!$B32,""),"")</f>
        <v/>
      </c>
      <c r="CI39" s="227" t="str">
        <f>IF($CH39='Classificação geral'!$B32,'Classificação geral'!$C32,"")</f>
        <v/>
      </c>
      <c r="CJ39" s="227" t="str">
        <f>IF($CH39='Classificação geral'!$B32,'Classificação geral'!$D32,"")</f>
        <v/>
      </c>
      <c r="CK39" s="227" t="str">
        <f>IF($CH39='Classificação geral'!$B32,'Classificação geral'!$H32,"")</f>
        <v/>
      </c>
      <c r="CL39" s="227" t="str">
        <f>IF($CK39='Classificação geral'!$H32,'Classificação geral'!$I32,"")</f>
        <v/>
      </c>
      <c r="CM39" s="227" t="str">
        <f>IF($CL39='Classificação geral'!$I32,'Classificação geral'!$AE32,"")</f>
        <v/>
      </c>
      <c r="CN39" s="227" t="str">
        <f>IF($CL39='Classificação geral'!$I32,'Classificação geral'!$K32,"")</f>
        <v/>
      </c>
      <c r="CO39" s="227" t="str">
        <f>IF($CL39='Classificação geral'!$I32,'Classificação geral'!$L32,"")</f>
        <v/>
      </c>
      <c r="CP39" s="227" t="str">
        <f>IF($CL39='Classificação geral'!$I32,'Classificação geral'!$M32,"")</f>
        <v/>
      </c>
      <c r="CQ39" s="388" t="str">
        <f>IF($CL39='Classificação geral'!$I32,'Classificação geral'!$AF32,"")</f>
        <v/>
      </c>
      <c r="CR39" s="256" t="str">
        <f>IFERROR(RANK(CQ39,CQ:CQ,0)+ COUNTIF($CQ$12:CQ38,CQ39),"")</f>
        <v/>
      </c>
      <c r="CS39" s="244" t="str">
        <f ca="1">IFERROR(RDEM(CR39,CR:CR,0),"")</f>
        <v/>
      </c>
      <c r="CT39" s="254" t="str">
        <f>IFERROR(IF(AND('Classificação geral'!$H32="mas",'Classificação geral'!$I32=1,'Classificação geral'!$E32="pct"),'Classificação geral'!$A32,""),"")</f>
        <v/>
      </c>
      <c r="CU39" s="254" t="str">
        <f>IFERROR(IF(AND('Classificação geral'!$H32="mas",'Classificação geral'!$I32=1,'Classificação geral'!$E32="PCT"),'Classificação geral'!$B32,""),"")</f>
        <v/>
      </c>
      <c r="CV39" s="227" t="str">
        <f>IF($CU39='Classificação geral'!$B32,'Classificação geral'!$C32,"")</f>
        <v/>
      </c>
      <c r="CW39" s="227" t="str">
        <f>IF($CU39='Classificação geral'!$B32,'Classificação geral'!$D32,"")</f>
        <v/>
      </c>
      <c r="CX39" s="227" t="str">
        <f>IF($CU39='Classificação geral'!$B32,'Classificação geral'!$H32,"")</f>
        <v/>
      </c>
      <c r="CY39" s="231" t="str">
        <f>IFERROR(IF(AND($CX39="mas",'Classificação geral'!$I32=1),'Classificação geral'!I32,""),"")</f>
        <v/>
      </c>
      <c r="CZ39" s="254" t="str">
        <f>IFERROR(IF(AND($CX39="mas",'Classificação geral'!$I32=1),'Classificação geral'!AE32,""),"")</f>
        <v/>
      </c>
      <c r="DA39" s="231" t="str">
        <f>IFERROR(IF(AND($CX39="mas",'Classificação geral'!$I32=1),'Classificação geral'!K32,""),"")</f>
        <v/>
      </c>
      <c r="DB39" s="231" t="str">
        <f>IFERROR(IF(AND($CX39="mas",'Classificação geral'!$I32=1),'Classificação geral'!L32,""),"")</f>
        <v/>
      </c>
      <c r="DC39" s="231" t="str">
        <f>IFERROR(IF(AND($CX39="mas",'Classificação geral'!$I32=1),'Classificação geral'!M32,""),"")</f>
        <v/>
      </c>
      <c r="DD39" s="231" t="str">
        <f>IFERROR(IF(AND($CX39="mas",'Classificação geral'!$I32=1),'Classificação geral'!AF32,""),"")</f>
        <v/>
      </c>
      <c r="DE39" s="229" t="str">
        <f>IFERROR(RANK(DD39,DD:DD,0)+ COUNTIF($DD$12:DD38,DD39),"")</f>
        <v/>
      </c>
      <c r="DG39" s="254" t="str">
        <f>IFERROR(IF(AND('Classificação geral'!$H32="fem",'Classificação geral'!$I32=2,'Classificação geral'!$E32="pct"),'Classificação geral'!$A32,""),"")</f>
        <v/>
      </c>
      <c r="DH39" s="254" t="str">
        <f>IFERROR(IF(AND('Classificação geral'!$H32="fem",'Classificação geral'!$I32=2,'Classificação geral'!$E32="pct"),'Classificação geral'!$B32,""),"")</f>
        <v/>
      </c>
      <c r="DI39" s="255" t="str">
        <f>IF($DH39='Classificação geral'!$B32,'Classificação geral'!$C32,"")</f>
        <v/>
      </c>
      <c r="DJ39" s="255" t="str">
        <f>IF($DH39='Classificação geral'!$B32,'Classificação geral'!$D32,"")</f>
        <v/>
      </c>
      <c r="DK39" s="255" t="str">
        <f>IF($DH39='Classificação geral'!$B32,'Classificação geral'!$H32,"")</f>
        <v/>
      </c>
      <c r="DL39" s="254" t="str">
        <f>IFERROR(IF(AND($DK39="fem",'Classificação geral'!$I32=2),'Classificação geral'!I32,""),"")</f>
        <v/>
      </c>
      <c r="DM39" s="254" t="str">
        <f>IFERROR(IF(AND($DK39="fem",'Classificação geral'!$I32=2),'Classificação geral'!AE32,""),"")</f>
        <v/>
      </c>
      <c r="DN39" s="254" t="str">
        <f>IFERROR(IF(AND($DK39="fem",'Classificação geral'!$I32=2),'Classificação geral'!K32,""),"")</f>
        <v/>
      </c>
      <c r="DO39" s="254" t="str">
        <f>IFERROR(IF(AND($DK39="fem",'Classificação geral'!$I32=2),'Classificação geral'!L32,""),"")</f>
        <v/>
      </c>
      <c r="DP39" s="254" t="str">
        <f>IFERROR(IF(AND($DK39="fem",'Classificação geral'!$I32=2),'Classificação geral'!M32,""),"")</f>
        <v/>
      </c>
      <c r="DQ39" s="254" t="str">
        <f>IFERROR(IF(AND($DK39="fem",'Classificação geral'!$I32=2),'Classificação geral'!AF32,""),"")</f>
        <v/>
      </c>
      <c r="DR39" s="256" t="str">
        <f>IFERROR(RANK(DQ39,DQ:DQ,0)+ COUNTIF(DQ$12:$DQ37,DQ39),"")</f>
        <v/>
      </c>
      <c r="DT39" s="254" t="str">
        <f>IFERROR(IF(AND('Classificação geral'!$H32="mas",'Classificação geral'!$I32=2,'Classificação geral'!$E32="pct"),'Classificação geral'!$A32,""),"")</f>
        <v/>
      </c>
      <c r="DU39" s="254" t="str">
        <f>IFERROR(IF(AND('Classificação geral'!$H32="mas",'Classificação geral'!$I32=2,'Classificação geral'!$E32="pct"),'Classificação geral'!$B32,""),"")</f>
        <v/>
      </c>
      <c r="DV39" s="227" t="str">
        <f>IF($DU39='Classificação geral'!$B32,'Classificação geral'!$C32,"")</f>
        <v/>
      </c>
      <c r="DW39" s="227" t="str">
        <f>IF($DU39='Classificação geral'!$B32,'Classificação geral'!$D32,"")</f>
        <v/>
      </c>
      <c r="DX39" s="227" t="str">
        <f>IF($DU39='Classificação geral'!$B32,'Classificação geral'!$H32,"")</f>
        <v/>
      </c>
      <c r="DY39" s="231" t="str">
        <f>IFERROR(IF(AND($DX39="mas",'Classificação geral'!$I32=2),'Classificação geral'!I32,""),"")</f>
        <v/>
      </c>
      <c r="DZ39" s="254" t="str">
        <f>IFERROR(IF(AND($DX39="mas",'Classificação geral'!$I32=2),'Classificação geral'!AE32,""),"")</f>
        <v/>
      </c>
      <c r="EA39" s="231" t="str">
        <f>IFERROR(IF(AND($DX39="mas",'Classificação geral'!$I32=2),'Classificação geral'!K32,""),"")</f>
        <v/>
      </c>
      <c r="EB39" s="231" t="str">
        <f>IFERROR(IF(AND($DX39="mas",'Classificação geral'!$I32=2),'Classificação geral'!L32,""),"")</f>
        <v/>
      </c>
      <c r="EC39" s="231" t="str">
        <f>IFERROR(IF(AND($DX39="mas",'Classificação geral'!$I32=2),'Classificação geral'!M32,""),"")</f>
        <v/>
      </c>
      <c r="ED39" s="231" t="str">
        <f>IFERROR(IF(AND($DX39="mas",'Classificação geral'!$I32=2),'Classificação geral'!AF32,""),"")</f>
        <v/>
      </c>
      <c r="EE39" s="229" t="str">
        <f>IFERROR(RANK(ED39,ED:ED,0)+ COUNTIF($ED$12:ED$12,ED39),"")</f>
        <v/>
      </c>
      <c r="EG39" s="254" t="str">
        <f>IFERROR(IF(AND('Classificação geral'!$H32="fem",'Classificação geral'!$I32=3,'Classificação geral'!$E32="pct"),'Classificação geral'!$A32,""),"")</f>
        <v/>
      </c>
      <c r="EH39" s="254" t="str">
        <f>IFERROR(IF(AND('Classificação geral'!$H32="fem",'Classificação geral'!$I32=3,'Classificação geral'!$E32="pct"),'Classificação geral'!$B32,""),"")</f>
        <v/>
      </c>
      <c r="EI39" s="227" t="str">
        <f>IF($EH39='Classificação geral'!$B32,'Classificação geral'!$C32,"")</f>
        <v/>
      </c>
      <c r="EJ39" s="227" t="str">
        <f>IF($EH39='Classificação geral'!$B32,'Classificação geral'!$D32,"")</f>
        <v/>
      </c>
      <c r="EK39" s="227" t="str">
        <f>IF($EH39='Classificação geral'!$B32,'Classificação geral'!$H32,"")</f>
        <v/>
      </c>
      <c r="EL39" s="227" t="str">
        <f>IF($EK39='Classificação geral'!$H32,'Classificação geral'!$I32,"")</f>
        <v/>
      </c>
      <c r="EM39" s="255" t="str">
        <f>IF($EL39='Classificação geral'!$I32,'Classificação geral'!$AE32,"")</f>
        <v/>
      </c>
      <c r="EN39" s="227" t="str">
        <f>IF($EL39='Classificação geral'!$I32,'Classificação geral'!$K32,"")</f>
        <v/>
      </c>
      <c r="EO39" s="227" t="str">
        <f>IF($EL39='Classificação geral'!$I32,'Classificação geral'!$L32,"")</f>
        <v/>
      </c>
      <c r="EP39" s="227" t="str">
        <f>IF($EL39='Classificação geral'!$I32,'Classificação geral'!$M32,"")</f>
        <v/>
      </c>
      <c r="EQ39" s="227" t="str">
        <f>IF($EL39='Classificação geral'!$I32,'Classificação geral'!$AF32,"")</f>
        <v/>
      </c>
      <c r="ER39" s="229" t="str">
        <f>IFERROR(RANK(EQ39,EQ:EQ,0)+ COUNTIF($EQ$12:EQ37,EQ39),"")</f>
        <v/>
      </c>
      <c r="ET39" s="254" t="str">
        <f>IFERROR(IF(AND('Classificação geral'!$H32="mas",'Classificação geral'!$I32=3,'Classificação geral'!$E32="PCT"),'Classificação geral'!$A32,""),"")</f>
        <v/>
      </c>
      <c r="EU39" s="254" t="str">
        <f>IFERROR(IF(AND('Classificação geral'!$H32="mas",'Classificação geral'!$I32=3,'Classificação geral'!$E32="PCT"),'Classificação geral'!$B32,""),"")</f>
        <v/>
      </c>
      <c r="EV39" s="227" t="str">
        <f>IF($EU39='Classificação geral'!$B32,'Classificação geral'!$C32,"")</f>
        <v/>
      </c>
      <c r="EW39" s="227" t="str">
        <f>IF($EU39='Classificação geral'!$B32,'Classificação geral'!$D32,"")</f>
        <v/>
      </c>
      <c r="EX39" s="227" t="str">
        <f>IF($EU39='Classificação geral'!$B32,'Classificação geral'!$H32,"")</f>
        <v/>
      </c>
      <c r="EY39" s="231" t="str">
        <f>IFERROR(IF(AND($EX39="mas",'Classificação geral'!$I32=3),'Classificação geral'!I32,""),"")</f>
        <v/>
      </c>
      <c r="EZ39" s="254" t="str">
        <f>IFERROR(IF(AND($EX39="mas",'Classificação geral'!$I32=3),'Classificação geral'!AE32,""),"")</f>
        <v/>
      </c>
      <c r="FA39" s="231" t="str">
        <f>IFERROR(IF(AND($EX39="mas",'Classificação geral'!$I32=3),'Classificação geral'!K32,""),"")</f>
        <v/>
      </c>
      <c r="FB39" s="231" t="str">
        <f>IFERROR(IF(AND($EX39="mas",'Classificação geral'!$I32=3),'Classificação geral'!L32,""),"")</f>
        <v/>
      </c>
      <c r="FC39" s="231" t="str">
        <f>IFERROR(IF(AND($EX39="mas",'Classificação geral'!$I32=3),'Classificação geral'!M32,""),"")</f>
        <v/>
      </c>
      <c r="FD39" s="231" t="str">
        <f>IFERROR(IF(AND($EX39="mas",'Classificação geral'!$I32=3),'Classificação geral'!AF32,""),"")</f>
        <v/>
      </c>
      <c r="FE39" s="229" t="str">
        <f>IFERROR(RANK(FD39,FD:FD,0)+ COUNTIF(FD$12:$FD37,FD39),"")</f>
        <v/>
      </c>
    </row>
    <row r="40" spans="2:161" s="304" customFormat="1" ht="27.75" customHeight="1" x14ac:dyDescent="0.4">
      <c r="B40" s="309" t="str">
        <f t="shared" si="0"/>
        <v/>
      </c>
      <c r="C40" s="292" t="str">
        <f t="shared" si="1"/>
        <v/>
      </c>
      <c r="D40" s="292" t="str">
        <f t="shared" si="2"/>
        <v/>
      </c>
      <c r="E40" s="292" t="str">
        <f t="shared" si="3"/>
        <v/>
      </c>
      <c r="F40" s="293" t="str">
        <f t="shared" si="4"/>
        <v/>
      </c>
      <c r="G40" s="293" t="str">
        <f t="shared" si="5"/>
        <v/>
      </c>
      <c r="H40" s="294" t="str">
        <f t="shared" si="6"/>
        <v/>
      </c>
      <c r="I40" s="294" t="str">
        <f t="shared" si="7"/>
        <v/>
      </c>
      <c r="J40" s="294" t="str">
        <f t="shared" si="8"/>
        <v/>
      </c>
      <c r="K40" s="295">
        <v>27</v>
      </c>
      <c r="L40" s="296"/>
      <c r="M40" s="296"/>
      <c r="N40" s="309" t="str">
        <f t="shared" si="9"/>
        <v/>
      </c>
      <c r="O40" s="292" t="str">
        <f t="shared" si="10"/>
        <v/>
      </c>
      <c r="P40" s="292" t="str">
        <f t="shared" si="11"/>
        <v/>
      </c>
      <c r="Q40" s="292" t="str">
        <f t="shared" si="12"/>
        <v/>
      </c>
      <c r="R40" s="293" t="str">
        <f t="shared" si="13"/>
        <v/>
      </c>
      <c r="S40" s="293" t="str">
        <f t="shared" si="14"/>
        <v/>
      </c>
      <c r="T40" s="294" t="str">
        <f t="shared" si="15"/>
        <v/>
      </c>
      <c r="U40" s="294" t="str">
        <f t="shared" si="16"/>
        <v/>
      </c>
      <c r="V40" s="294" t="str">
        <f t="shared" si="17"/>
        <v/>
      </c>
      <c r="W40" s="295">
        <v>27</v>
      </c>
      <c r="X40" s="296"/>
      <c r="Y40" s="297"/>
      <c r="Z40" s="310" t="str">
        <f t="shared" si="18"/>
        <v/>
      </c>
      <c r="AA40" s="292" t="str">
        <f t="shared" si="19"/>
        <v/>
      </c>
      <c r="AB40" s="292" t="str">
        <f t="shared" si="20"/>
        <v/>
      </c>
      <c r="AC40" s="292" t="str">
        <f t="shared" si="21"/>
        <v/>
      </c>
      <c r="AD40" s="293" t="str">
        <f t="shared" si="22"/>
        <v/>
      </c>
      <c r="AE40" s="293" t="str">
        <f t="shared" si="23"/>
        <v/>
      </c>
      <c r="AF40" s="294" t="str">
        <f t="shared" si="24"/>
        <v/>
      </c>
      <c r="AG40" s="294" t="str">
        <f t="shared" si="25"/>
        <v/>
      </c>
      <c r="AH40" s="294" t="str">
        <f t="shared" si="26"/>
        <v/>
      </c>
      <c r="AI40" s="295">
        <v>27</v>
      </c>
      <c r="AJ40" s="296"/>
      <c r="AK40" s="296"/>
      <c r="AL40" s="310" t="str">
        <f t="shared" si="27"/>
        <v/>
      </c>
      <c r="AM40" s="292" t="str">
        <f t="shared" si="28"/>
        <v/>
      </c>
      <c r="AN40" s="292" t="str">
        <f t="shared" si="29"/>
        <v/>
      </c>
      <c r="AO40" s="292" t="str">
        <f t="shared" si="30"/>
        <v/>
      </c>
      <c r="AP40" s="293" t="str">
        <f t="shared" si="31"/>
        <v/>
      </c>
      <c r="AQ40" s="293" t="str">
        <f t="shared" si="32"/>
        <v/>
      </c>
      <c r="AR40" s="294" t="str">
        <f t="shared" si="33"/>
        <v/>
      </c>
      <c r="AS40" s="294" t="str">
        <f t="shared" si="34"/>
        <v/>
      </c>
      <c r="AT40" s="294" t="str">
        <f t="shared" si="35"/>
        <v/>
      </c>
      <c r="AU40" s="295">
        <v>27</v>
      </c>
      <c r="AV40" s="297"/>
      <c r="AW40" s="297"/>
      <c r="AX40" s="309" t="str">
        <f t="shared" si="36"/>
        <v/>
      </c>
      <c r="AY40" s="292" t="str">
        <f t="shared" si="37"/>
        <v/>
      </c>
      <c r="AZ40" s="292" t="str">
        <f t="shared" si="38"/>
        <v/>
      </c>
      <c r="BA40" s="292" t="str">
        <f t="shared" si="39"/>
        <v/>
      </c>
      <c r="BB40" s="293" t="str">
        <f t="shared" si="40"/>
        <v/>
      </c>
      <c r="BC40" s="293" t="str">
        <f t="shared" si="41"/>
        <v/>
      </c>
      <c r="BD40" s="293" t="str">
        <f t="shared" si="42"/>
        <v/>
      </c>
      <c r="BE40" s="293" t="str">
        <f t="shared" si="43"/>
        <v/>
      </c>
      <c r="BF40" s="294" t="str">
        <f t="shared" si="44"/>
        <v/>
      </c>
      <c r="BG40" s="295">
        <v>27</v>
      </c>
      <c r="BH40" s="296"/>
      <c r="BI40" s="296"/>
      <c r="BJ40" s="309" t="str">
        <f t="shared" si="45"/>
        <v/>
      </c>
      <c r="BK40" s="292" t="str">
        <f t="shared" si="46"/>
        <v/>
      </c>
      <c r="BL40" s="292" t="str">
        <f t="shared" si="47"/>
        <v/>
      </c>
      <c r="BM40" s="292" t="str">
        <f t="shared" si="48"/>
        <v/>
      </c>
      <c r="BN40" s="293" t="str">
        <f t="shared" si="49"/>
        <v/>
      </c>
      <c r="BO40" s="293" t="str">
        <f t="shared" si="50"/>
        <v/>
      </c>
      <c r="BP40" s="294" t="str">
        <f t="shared" si="51"/>
        <v/>
      </c>
      <c r="BQ40" s="294" t="str">
        <f t="shared" si="52"/>
        <v/>
      </c>
      <c r="BR40" s="294" t="str">
        <f t="shared" si="53"/>
        <v/>
      </c>
      <c r="BS40" s="295">
        <v>27</v>
      </c>
      <c r="CG40" s="254" t="str">
        <f>IFERROR(IF(AND('Classificação geral'!$H33="FEM",'Classificação geral'!$I33=1,'Classificação geral'!E33="PCT"),'Classificação geral'!$A33,""),"")</f>
        <v/>
      </c>
      <c r="CH40" s="254" t="str">
        <f>IFERROR(IF(AND('Classificação geral'!$H33="FEM",'Classificação geral'!$I33=1,'Classificação geral'!E33="PCT"),'Classificação geral'!$B33,""),"")</f>
        <v/>
      </c>
      <c r="CI40" s="227" t="str">
        <f>IF($CH40='Classificação geral'!$B33,'Classificação geral'!$C33,"")</f>
        <v/>
      </c>
      <c r="CJ40" s="227" t="str">
        <f>IF($CH40='Classificação geral'!$B33,'Classificação geral'!$D33,"")</f>
        <v/>
      </c>
      <c r="CK40" s="227" t="str">
        <f>IF($CH40='Classificação geral'!$B33,'Classificação geral'!$H33,"")</f>
        <v/>
      </c>
      <c r="CL40" s="227" t="str">
        <f>IF($CK40='Classificação geral'!$H33,'Classificação geral'!$I33,"")</f>
        <v/>
      </c>
      <c r="CM40" s="227" t="str">
        <f>IF($CL40='Classificação geral'!$I33,'Classificação geral'!$AE33,"")</f>
        <v/>
      </c>
      <c r="CN40" s="227" t="str">
        <f>IF($CL40='Classificação geral'!$I33,'Classificação geral'!$K33,"")</f>
        <v/>
      </c>
      <c r="CO40" s="227" t="str">
        <f>IF($CL40='Classificação geral'!$I33,'Classificação geral'!$L33,"")</f>
        <v/>
      </c>
      <c r="CP40" s="227" t="str">
        <f>IF($CL40='Classificação geral'!$I33,'Classificação geral'!$M33,"")</f>
        <v/>
      </c>
      <c r="CQ40" s="388" t="str">
        <f>IF($CL40='Classificação geral'!$I33,'Classificação geral'!$AF33,"")</f>
        <v/>
      </c>
      <c r="CR40" s="256" t="str">
        <f>IFERROR(RANK(CQ40,CQ:CQ,0)+ COUNTIF($CQ$12:CQ39,CQ40),"")</f>
        <v/>
      </c>
      <c r="CS40" s="244" t="str">
        <f ca="1">IFERROR(RDEM(CR40,CR:CR,0),"")</f>
        <v/>
      </c>
      <c r="CT40" s="254" t="str">
        <f>IFERROR(IF(AND('Classificação geral'!$H33="mas",'Classificação geral'!$I33=1,'Classificação geral'!$E33="pct"),'Classificação geral'!$A33,""),"")</f>
        <v/>
      </c>
      <c r="CU40" s="254" t="str">
        <f>IFERROR(IF(AND('Classificação geral'!$H33="mas",'Classificação geral'!$I33=1,'Classificação geral'!$E33="PCT"),'Classificação geral'!$B33,""),"")</f>
        <v/>
      </c>
      <c r="CV40" s="227" t="str">
        <f>IF($CU40='Classificação geral'!$B33,'Classificação geral'!$C33,"")</f>
        <v/>
      </c>
      <c r="CW40" s="227" t="str">
        <f>IF($CU40='Classificação geral'!$B33,'Classificação geral'!$D33,"")</f>
        <v/>
      </c>
      <c r="CX40" s="227" t="str">
        <f>IF($CU40='Classificação geral'!$B33,'Classificação geral'!$H33,"")</f>
        <v/>
      </c>
      <c r="CY40" s="231" t="str">
        <f>IFERROR(IF(AND($CX40="mas",'Classificação geral'!$I33=1),'Classificação geral'!I33,""),"")</f>
        <v/>
      </c>
      <c r="CZ40" s="254" t="str">
        <f>IFERROR(IF(AND($CX40="mas",'Classificação geral'!$I33=1),'Classificação geral'!AE33,""),"")</f>
        <v/>
      </c>
      <c r="DA40" s="231" t="str">
        <f>IFERROR(IF(AND($CX40="mas",'Classificação geral'!$I33=1),'Classificação geral'!K33,""),"")</f>
        <v/>
      </c>
      <c r="DB40" s="231" t="str">
        <f>IFERROR(IF(AND($CX40="mas",'Classificação geral'!$I33=1),'Classificação geral'!L33,""),"")</f>
        <v/>
      </c>
      <c r="DC40" s="231" t="str">
        <f>IFERROR(IF(AND($CX40="mas",'Classificação geral'!$I33=1),'Classificação geral'!M33,""),"")</f>
        <v/>
      </c>
      <c r="DD40" s="231" t="str">
        <f>IFERROR(IF(AND($CX40="mas",'Classificação geral'!$I33=1),'Classificação geral'!AF33,""),"")</f>
        <v/>
      </c>
      <c r="DE40" s="229" t="str">
        <f>IFERROR(RANK(DD40,DD:DD,0)+ COUNTIF($DD$12:DD39,DD40),"")</f>
        <v/>
      </c>
      <c r="DG40" s="254" t="str">
        <f>IFERROR(IF(AND('Classificação geral'!$H33="fem",'Classificação geral'!$I33=2,'Classificação geral'!$E33="pct"),'Classificação geral'!$A33,""),"")</f>
        <v/>
      </c>
      <c r="DH40" s="254" t="str">
        <f>IFERROR(IF(AND('Classificação geral'!$H33="fem",'Classificação geral'!$I33=2,'Classificação geral'!$E33="pct"),'Classificação geral'!$B33,""),"")</f>
        <v/>
      </c>
      <c r="DI40" s="255" t="str">
        <f>IF($DH40='Classificação geral'!$B33,'Classificação geral'!$C33,"")</f>
        <v/>
      </c>
      <c r="DJ40" s="255" t="str">
        <f>IF($DH40='Classificação geral'!$B33,'Classificação geral'!$D33,"")</f>
        <v/>
      </c>
      <c r="DK40" s="255" t="str">
        <f>IF($DH40='Classificação geral'!$B33,'Classificação geral'!$H33,"")</f>
        <v/>
      </c>
      <c r="DL40" s="254" t="str">
        <f>IFERROR(IF(AND($DK40="fem",'Classificação geral'!$I33=2),'Classificação geral'!I33,""),"")</f>
        <v/>
      </c>
      <c r="DM40" s="254" t="str">
        <f>IFERROR(IF(AND($DK40="fem",'Classificação geral'!$I33=2),'Classificação geral'!AE33,""),"")</f>
        <v/>
      </c>
      <c r="DN40" s="254" t="str">
        <f>IFERROR(IF(AND($DK40="fem",'Classificação geral'!$I33=2),'Classificação geral'!K33,""),"")</f>
        <v/>
      </c>
      <c r="DO40" s="254" t="str">
        <f>IFERROR(IF(AND($DK40="fem",'Classificação geral'!$I33=2),'Classificação geral'!L33,""),"")</f>
        <v/>
      </c>
      <c r="DP40" s="254" t="str">
        <f>IFERROR(IF(AND($DK40="fem",'Classificação geral'!$I33=2),'Classificação geral'!M33,""),"")</f>
        <v/>
      </c>
      <c r="DQ40" s="254" t="str">
        <f>IFERROR(IF(AND($DK40="fem",'Classificação geral'!$I33=2),'Classificação geral'!AF33,""),"")</f>
        <v/>
      </c>
      <c r="DR40" s="256" t="str">
        <f>IFERROR(RANK(DQ40,DQ:DQ,0)+ COUNTIF(DQ$12:$DQ38,DQ40),"")</f>
        <v/>
      </c>
      <c r="DT40" s="254" t="str">
        <f>IFERROR(IF(AND('Classificação geral'!$H33="mas",'Classificação geral'!$I33=2,'Classificação geral'!$E33="pct"),'Classificação geral'!$A33,""),"")</f>
        <v/>
      </c>
      <c r="DU40" s="254" t="str">
        <f>IFERROR(IF(AND('Classificação geral'!$H33="mas",'Classificação geral'!$I33=2,'Classificação geral'!$E33="pct"),'Classificação geral'!$B33,""),"")</f>
        <v/>
      </c>
      <c r="DV40" s="227" t="str">
        <f>IF($DU40='Classificação geral'!$B33,'Classificação geral'!$C33,"")</f>
        <v/>
      </c>
      <c r="DW40" s="227" t="str">
        <f>IF($DU40='Classificação geral'!$B33,'Classificação geral'!$D33,"")</f>
        <v/>
      </c>
      <c r="DX40" s="227" t="str">
        <f>IF($DU40='Classificação geral'!$B33,'Classificação geral'!$H33,"")</f>
        <v/>
      </c>
      <c r="DY40" s="231" t="str">
        <f>IFERROR(IF(AND($DX40="mas",'Classificação geral'!$I33=2),'Classificação geral'!I33,""),"")</f>
        <v/>
      </c>
      <c r="DZ40" s="254" t="str">
        <f>IFERROR(IF(AND($DX40="mas",'Classificação geral'!$I33=2),'Classificação geral'!AE33,""),"")</f>
        <v/>
      </c>
      <c r="EA40" s="231" t="str">
        <f>IFERROR(IF(AND($DX40="mas",'Classificação geral'!$I33=2),'Classificação geral'!K33,""),"")</f>
        <v/>
      </c>
      <c r="EB40" s="231" t="str">
        <f>IFERROR(IF(AND($DX40="mas",'Classificação geral'!$I33=2),'Classificação geral'!L33,""),"")</f>
        <v/>
      </c>
      <c r="EC40" s="231" t="str">
        <f>IFERROR(IF(AND($DX40="mas",'Classificação geral'!$I33=2),'Classificação geral'!M33,""),"")</f>
        <v/>
      </c>
      <c r="ED40" s="231" t="str">
        <f>IFERROR(IF(AND($DX40="mas",'Classificação geral'!$I33=2),'Classificação geral'!AF33,""),"")</f>
        <v/>
      </c>
      <c r="EE40" s="229" t="str">
        <f>IFERROR(RANK(ED40,ED:ED,0)+ COUNTIF($ED$12:ED$12,ED40),"")</f>
        <v/>
      </c>
      <c r="EG40" s="254" t="str">
        <f>IFERROR(IF(AND('Classificação geral'!$H33="fem",'Classificação geral'!$I33=3,'Classificação geral'!$E33="pct"),'Classificação geral'!$A33,""),"")</f>
        <v/>
      </c>
      <c r="EH40" s="254" t="str">
        <f>IFERROR(IF(AND('Classificação geral'!$H33="fem",'Classificação geral'!$I33=3,'Classificação geral'!$E33="pct"),'Classificação geral'!$B33,""),"")</f>
        <v/>
      </c>
      <c r="EI40" s="227" t="str">
        <f>IF($EH40='Classificação geral'!$B33,'Classificação geral'!$C33,"")</f>
        <v/>
      </c>
      <c r="EJ40" s="227" t="str">
        <f>IF($EH40='Classificação geral'!$B33,'Classificação geral'!$D33,"")</f>
        <v/>
      </c>
      <c r="EK40" s="227" t="str">
        <f>IF($EH40='Classificação geral'!$B33,'Classificação geral'!$H33,"")</f>
        <v/>
      </c>
      <c r="EL40" s="227" t="str">
        <f>IF($EK40='Classificação geral'!$H33,'Classificação geral'!$I33,"")</f>
        <v/>
      </c>
      <c r="EM40" s="255" t="str">
        <f>IF($EL40='Classificação geral'!$I33,'Classificação geral'!$AE33,"")</f>
        <v/>
      </c>
      <c r="EN40" s="227" t="str">
        <f>IF($EL40='Classificação geral'!$I33,'Classificação geral'!$K33,"")</f>
        <v/>
      </c>
      <c r="EO40" s="227" t="str">
        <f>IF($EL40='Classificação geral'!$I33,'Classificação geral'!$L33,"")</f>
        <v/>
      </c>
      <c r="EP40" s="227" t="str">
        <f>IF($EL40='Classificação geral'!$I33,'Classificação geral'!$M33,"")</f>
        <v/>
      </c>
      <c r="EQ40" s="227" t="str">
        <f>IF($EL40='Classificação geral'!$I33,'Classificação geral'!$AF33,"")</f>
        <v/>
      </c>
      <c r="ER40" s="229" t="str">
        <f>IFERROR(RANK(EQ40,EQ:EQ,0)+ COUNTIF($EQ$12:EQ38,EQ40),"")</f>
        <v/>
      </c>
      <c r="ET40" s="254" t="str">
        <f>IFERROR(IF(AND('Classificação geral'!$H33="mas",'Classificação geral'!$I33=3,'Classificação geral'!$E33="PCT"),'Classificação geral'!$A33,""),"")</f>
        <v/>
      </c>
      <c r="EU40" s="254" t="str">
        <f>IFERROR(IF(AND('Classificação geral'!$H33="mas",'Classificação geral'!$I33=3,'Classificação geral'!$E33="PCT"),'Classificação geral'!$B33,""),"")</f>
        <v/>
      </c>
      <c r="EV40" s="227" t="str">
        <f>IF($EU40='Classificação geral'!$B33,'Classificação geral'!$C33,"")</f>
        <v/>
      </c>
      <c r="EW40" s="227" t="str">
        <f>IF($EU40='Classificação geral'!$B33,'Classificação geral'!$D33,"")</f>
        <v/>
      </c>
      <c r="EX40" s="227" t="str">
        <f>IF($EU40='Classificação geral'!$B33,'Classificação geral'!$H33,"")</f>
        <v/>
      </c>
      <c r="EY40" s="231" t="str">
        <f>IFERROR(IF(AND($EX40="mas",'Classificação geral'!$I33=3),'Classificação geral'!I33,""),"")</f>
        <v/>
      </c>
      <c r="EZ40" s="254" t="str">
        <f>IFERROR(IF(AND($EX40="mas",'Classificação geral'!$I33=3),'Classificação geral'!AE33,""),"")</f>
        <v/>
      </c>
      <c r="FA40" s="231" t="str">
        <f>IFERROR(IF(AND($EX40="mas",'Classificação geral'!$I33=3),'Classificação geral'!K33,""),"")</f>
        <v/>
      </c>
      <c r="FB40" s="231" t="str">
        <f>IFERROR(IF(AND($EX40="mas",'Classificação geral'!$I33=3),'Classificação geral'!L33,""),"")</f>
        <v/>
      </c>
      <c r="FC40" s="231" t="str">
        <f>IFERROR(IF(AND($EX40="mas",'Classificação geral'!$I33=3),'Classificação geral'!M33,""),"")</f>
        <v/>
      </c>
      <c r="FD40" s="231" t="str">
        <f>IFERROR(IF(AND($EX40="mas",'Classificação geral'!$I33=3),'Classificação geral'!AF33,""),"")</f>
        <v/>
      </c>
      <c r="FE40" s="229" t="str">
        <f>IFERROR(RANK(FD40,FD:FD,0)+ COUNTIF(FD$12:$FD38,FD40),"")</f>
        <v/>
      </c>
    </row>
    <row r="41" spans="2:161" s="304" customFormat="1" ht="27.75" customHeight="1" x14ac:dyDescent="0.4">
      <c r="B41" s="309" t="str">
        <f t="shared" si="0"/>
        <v/>
      </c>
      <c r="C41" s="292" t="str">
        <f t="shared" si="1"/>
        <v/>
      </c>
      <c r="D41" s="292" t="str">
        <f t="shared" si="2"/>
        <v/>
      </c>
      <c r="E41" s="292" t="str">
        <f t="shared" si="3"/>
        <v/>
      </c>
      <c r="F41" s="293" t="str">
        <f t="shared" si="4"/>
        <v/>
      </c>
      <c r="G41" s="293" t="str">
        <f t="shared" si="5"/>
        <v/>
      </c>
      <c r="H41" s="294" t="str">
        <f t="shared" si="6"/>
        <v/>
      </c>
      <c r="I41" s="294" t="str">
        <f t="shared" si="7"/>
        <v/>
      </c>
      <c r="J41" s="294" t="str">
        <f t="shared" si="8"/>
        <v/>
      </c>
      <c r="K41" s="295">
        <v>28</v>
      </c>
      <c r="L41" s="296"/>
      <c r="M41" s="296"/>
      <c r="N41" s="309" t="str">
        <f t="shared" si="9"/>
        <v/>
      </c>
      <c r="O41" s="292" t="str">
        <f t="shared" si="10"/>
        <v/>
      </c>
      <c r="P41" s="292" t="str">
        <f t="shared" si="11"/>
        <v/>
      </c>
      <c r="Q41" s="292" t="str">
        <f t="shared" si="12"/>
        <v/>
      </c>
      <c r="R41" s="293" t="str">
        <f t="shared" si="13"/>
        <v/>
      </c>
      <c r="S41" s="293" t="str">
        <f t="shared" si="14"/>
        <v/>
      </c>
      <c r="T41" s="294" t="str">
        <f t="shared" si="15"/>
        <v/>
      </c>
      <c r="U41" s="294" t="str">
        <f t="shared" si="16"/>
        <v/>
      </c>
      <c r="V41" s="294" t="str">
        <f t="shared" si="17"/>
        <v/>
      </c>
      <c r="W41" s="295">
        <v>28</v>
      </c>
      <c r="X41" s="296"/>
      <c r="Y41" s="297"/>
      <c r="Z41" s="310" t="str">
        <f t="shared" si="18"/>
        <v/>
      </c>
      <c r="AA41" s="292" t="str">
        <f t="shared" si="19"/>
        <v/>
      </c>
      <c r="AB41" s="292" t="str">
        <f t="shared" si="20"/>
        <v/>
      </c>
      <c r="AC41" s="292" t="str">
        <f t="shared" si="21"/>
        <v/>
      </c>
      <c r="AD41" s="293" t="str">
        <f t="shared" si="22"/>
        <v/>
      </c>
      <c r="AE41" s="293" t="str">
        <f t="shared" si="23"/>
        <v/>
      </c>
      <c r="AF41" s="294" t="str">
        <f t="shared" si="24"/>
        <v/>
      </c>
      <c r="AG41" s="294" t="str">
        <f t="shared" si="25"/>
        <v/>
      </c>
      <c r="AH41" s="294" t="str">
        <f t="shared" si="26"/>
        <v/>
      </c>
      <c r="AI41" s="295">
        <v>28</v>
      </c>
      <c r="AJ41" s="296"/>
      <c r="AK41" s="296"/>
      <c r="AL41" s="310" t="str">
        <f t="shared" si="27"/>
        <v/>
      </c>
      <c r="AM41" s="292" t="str">
        <f t="shared" si="28"/>
        <v/>
      </c>
      <c r="AN41" s="292" t="str">
        <f t="shared" si="29"/>
        <v/>
      </c>
      <c r="AO41" s="292" t="str">
        <f t="shared" si="30"/>
        <v/>
      </c>
      <c r="AP41" s="293" t="str">
        <f t="shared" si="31"/>
        <v/>
      </c>
      <c r="AQ41" s="293" t="str">
        <f t="shared" si="32"/>
        <v/>
      </c>
      <c r="AR41" s="294" t="str">
        <f t="shared" si="33"/>
        <v/>
      </c>
      <c r="AS41" s="294" t="str">
        <f t="shared" si="34"/>
        <v/>
      </c>
      <c r="AT41" s="294" t="str">
        <f t="shared" si="35"/>
        <v/>
      </c>
      <c r="AU41" s="295">
        <v>28</v>
      </c>
      <c r="AV41" s="297"/>
      <c r="AW41" s="297"/>
      <c r="AX41" s="309" t="str">
        <f t="shared" si="36"/>
        <v/>
      </c>
      <c r="AY41" s="292" t="str">
        <f t="shared" si="37"/>
        <v/>
      </c>
      <c r="AZ41" s="292" t="str">
        <f t="shared" si="38"/>
        <v/>
      </c>
      <c r="BA41" s="292" t="str">
        <f t="shared" si="39"/>
        <v/>
      </c>
      <c r="BB41" s="293" t="str">
        <f t="shared" si="40"/>
        <v/>
      </c>
      <c r="BC41" s="293" t="str">
        <f t="shared" si="41"/>
        <v/>
      </c>
      <c r="BD41" s="293" t="str">
        <f t="shared" si="42"/>
        <v/>
      </c>
      <c r="BE41" s="293" t="str">
        <f t="shared" si="43"/>
        <v/>
      </c>
      <c r="BF41" s="294" t="str">
        <f t="shared" si="44"/>
        <v/>
      </c>
      <c r="BG41" s="295">
        <v>28</v>
      </c>
      <c r="BH41" s="296"/>
      <c r="BI41" s="296"/>
      <c r="BJ41" s="309" t="str">
        <f t="shared" si="45"/>
        <v/>
      </c>
      <c r="BK41" s="292" t="str">
        <f t="shared" si="46"/>
        <v/>
      </c>
      <c r="BL41" s="292" t="str">
        <f t="shared" si="47"/>
        <v/>
      </c>
      <c r="BM41" s="292" t="str">
        <f t="shared" si="48"/>
        <v/>
      </c>
      <c r="BN41" s="293" t="str">
        <f t="shared" si="49"/>
        <v/>
      </c>
      <c r="BO41" s="293" t="str">
        <f t="shared" si="50"/>
        <v/>
      </c>
      <c r="BP41" s="294" t="str">
        <f t="shared" si="51"/>
        <v/>
      </c>
      <c r="BQ41" s="294" t="str">
        <f t="shared" si="52"/>
        <v/>
      </c>
      <c r="BR41" s="294" t="str">
        <f t="shared" si="53"/>
        <v/>
      </c>
      <c r="BS41" s="295">
        <v>28</v>
      </c>
      <c r="CG41" s="254" t="str">
        <f>IFERROR(IF(AND('Classificação geral'!$H34="FEM",'Classificação geral'!$I34=1,'Classificação geral'!E34="PCT"),'Classificação geral'!$A34,""),"")</f>
        <v/>
      </c>
      <c r="CH41" s="254" t="str">
        <f>IFERROR(IF(AND('Classificação geral'!$H34="FEM",'Classificação geral'!$I34=1,'Classificação geral'!E34="PCT"),'Classificação geral'!$B34,""),"")</f>
        <v/>
      </c>
      <c r="CI41" s="227" t="str">
        <f>IF($CH41='Classificação geral'!$B34,'Classificação geral'!$C34,"")</f>
        <v/>
      </c>
      <c r="CJ41" s="227" t="str">
        <f>IF($CH41='Classificação geral'!$B34,'Classificação geral'!$D34,"")</f>
        <v/>
      </c>
      <c r="CK41" s="227" t="str">
        <f>IF($CH41='Classificação geral'!$B34,'Classificação geral'!$H34,"")</f>
        <v/>
      </c>
      <c r="CL41" s="227" t="str">
        <f>IF($CK41='Classificação geral'!$H34,'Classificação geral'!$I34,"")</f>
        <v/>
      </c>
      <c r="CM41" s="227" t="str">
        <f>IF($CL41='Classificação geral'!$I34,'Classificação geral'!$AE34,"")</f>
        <v/>
      </c>
      <c r="CN41" s="227" t="str">
        <f>IF($CL41='Classificação geral'!$I34,'Classificação geral'!$K34,"")</f>
        <v/>
      </c>
      <c r="CO41" s="227" t="str">
        <f>IF($CL41='Classificação geral'!$I34,'Classificação geral'!$L34,"")</f>
        <v/>
      </c>
      <c r="CP41" s="227" t="str">
        <f>IF($CL41='Classificação geral'!$I34,'Classificação geral'!$M34,"")</f>
        <v/>
      </c>
      <c r="CQ41" s="388" t="str">
        <f>IF($CL41='Classificação geral'!$I34,'Classificação geral'!$AF34,"")</f>
        <v/>
      </c>
      <c r="CR41" s="256" t="str">
        <f>IFERROR(RANK(CQ41,CQ:CQ,0)+ COUNTIF($CQ$12:CQ40,CQ41),"")</f>
        <v/>
      </c>
      <c r="CS41" s="244" t="str">
        <f ca="1">IFERROR(RDEM(CR41,CR:CR,0),"")</f>
        <v/>
      </c>
      <c r="CT41" s="254" t="str">
        <f>IFERROR(IF(AND('Classificação geral'!$H34="mas",'Classificação geral'!$I34=1,'Classificação geral'!$E34="pct"),'Classificação geral'!$A34,""),"")</f>
        <v/>
      </c>
      <c r="CU41" s="254" t="str">
        <f>IFERROR(IF(AND('Classificação geral'!$H34="mas",'Classificação geral'!$I34=1,'Classificação geral'!$E34="PCT"),'Classificação geral'!$B34,""),"")</f>
        <v/>
      </c>
      <c r="CV41" s="227" t="str">
        <f>IF($CU41='Classificação geral'!$B34,'Classificação geral'!$C34,"")</f>
        <v/>
      </c>
      <c r="CW41" s="227" t="str">
        <f>IF($CU41='Classificação geral'!$B34,'Classificação geral'!$D34,"")</f>
        <v/>
      </c>
      <c r="CX41" s="227" t="str">
        <f>IF($CU41='Classificação geral'!$B34,'Classificação geral'!$H34,"")</f>
        <v/>
      </c>
      <c r="CY41" s="231" t="str">
        <f>IFERROR(IF(AND($CX41="mas",'Classificação geral'!$I34=1),'Classificação geral'!I34,""),"")</f>
        <v/>
      </c>
      <c r="CZ41" s="254" t="str">
        <f>IFERROR(IF(AND($CX41="mas",'Classificação geral'!$I34=1),'Classificação geral'!AE34,""),"")</f>
        <v/>
      </c>
      <c r="DA41" s="231" t="str">
        <f>IFERROR(IF(AND($CX41="mas",'Classificação geral'!$I34=1),'Classificação geral'!K34,""),"")</f>
        <v/>
      </c>
      <c r="DB41" s="231" t="str">
        <f>IFERROR(IF(AND($CX41="mas",'Classificação geral'!$I34=1),'Classificação geral'!L34,""),"")</f>
        <v/>
      </c>
      <c r="DC41" s="231" t="str">
        <f>IFERROR(IF(AND($CX41="mas",'Classificação geral'!$I34=1),'Classificação geral'!M34,""),"")</f>
        <v/>
      </c>
      <c r="DD41" s="231" t="str">
        <f>IFERROR(IF(AND($CX41="mas",'Classificação geral'!$I34=1),'Classificação geral'!AF34,""),"")</f>
        <v/>
      </c>
      <c r="DE41" s="229" t="str">
        <f>IFERROR(RANK(DD41,DD:DD,0)+ COUNTIF($DD$12:DD40,DD41),"")</f>
        <v/>
      </c>
      <c r="DG41" s="254" t="str">
        <f>IFERROR(IF(AND('Classificação geral'!$H34="fem",'Classificação geral'!$I34=2,'Classificação geral'!$E34="pct"),'Classificação geral'!$A34,""),"")</f>
        <v/>
      </c>
      <c r="DH41" s="254" t="str">
        <f>IFERROR(IF(AND('Classificação geral'!$H34="fem",'Classificação geral'!$I34=2,'Classificação geral'!$E34="pct"),'Classificação geral'!$B34,""),"")</f>
        <v/>
      </c>
      <c r="DI41" s="255" t="str">
        <f>IF($DH41='Classificação geral'!$B34,'Classificação geral'!$C34,"")</f>
        <v/>
      </c>
      <c r="DJ41" s="255" t="str">
        <f>IF($DH41='Classificação geral'!$B34,'Classificação geral'!$D34,"")</f>
        <v/>
      </c>
      <c r="DK41" s="255" t="str">
        <f>IF($DH41='Classificação geral'!$B34,'Classificação geral'!$H34,"")</f>
        <v/>
      </c>
      <c r="DL41" s="254" t="str">
        <f>IFERROR(IF(AND($DK41="fem",'Classificação geral'!$I34=2),'Classificação geral'!I34,""),"")</f>
        <v/>
      </c>
      <c r="DM41" s="254" t="str">
        <f>IFERROR(IF(AND($DK41="fem",'Classificação geral'!$I34=2),'Classificação geral'!AE34,""),"")</f>
        <v/>
      </c>
      <c r="DN41" s="254" t="str">
        <f>IFERROR(IF(AND($DK41="fem",'Classificação geral'!$I34=2),'Classificação geral'!K34,""),"")</f>
        <v/>
      </c>
      <c r="DO41" s="254" t="str">
        <f>IFERROR(IF(AND($DK41="fem",'Classificação geral'!$I34=2),'Classificação geral'!L34,""),"")</f>
        <v/>
      </c>
      <c r="DP41" s="254" t="str">
        <f>IFERROR(IF(AND($DK41="fem",'Classificação geral'!$I34=2),'Classificação geral'!M34,""),"")</f>
        <v/>
      </c>
      <c r="DQ41" s="254" t="str">
        <f>IFERROR(IF(AND($DK41="fem",'Classificação geral'!$I34=2),'Classificação geral'!AF34,""),"")</f>
        <v/>
      </c>
      <c r="DR41" s="256" t="str">
        <f>IFERROR(RANK(DQ41,DQ:DQ,0)+ COUNTIF(DQ$12:$DQ39,DQ41),"")</f>
        <v/>
      </c>
      <c r="DT41" s="254" t="str">
        <f>IFERROR(IF(AND('Classificação geral'!$H34="mas",'Classificação geral'!$I34=2,'Classificação geral'!$E34="pct"),'Classificação geral'!$A34,""),"")</f>
        <v/>
      </c>
      <c r="DU41" s="254" t="str">
        <f>IFERROR(IF(AND('Classificação geral'!$H34="mas",'Classificação geral'!$I34=2,'Classificação geral'!$E34="pct"),'Classificação geral'!$B34,""),"")</f>
        <v/>
      </c>
      <c r="DV41" s="227" t="str">
        <f>IF($DU41='Classificação geral'!$B34,'Classificação geral'!$C34,"")</f>
        <v/>
      </c>
      <c r="DW41" s="227" t="str">
        <f>IF($DU41='Classificação geral'!$B34,'Classificação geral'!$D34,"")</f>
        <v/>
      </c>
      <c r="DX41" s="227" t="str">
        <f>IF($DU41='Classificação geral'!$B34,'Classificação geral'!$H34,"")</f>
        <v/>
      </c>
      <c r="DY41" s="231" t="str">
        <f>IFERROR(IF(AND($DX41="mas",'Classificação geral'!$I34=2),'Classificação geral'!I34,""),"")</f>
        <v/>
      </c>
      <c r="DZ41" s="254" t="str">
        <f>IFERROR(IF(AND($DX41="mas",'Classificação geral'!$I34=2),'Classificação geral'!AE34,""),"")</f>
        <v/>
      </c>
      <c r="EA41" s="231" t="str">
        <f>IFERROR(IF(AND($DX41="mas",'Classificação geral'!$I34=2),'Classificação geral'!K34,""),"")</f>
        <v/>
      </c>
      <c r="EB41" s="231" t="str">
        <f>IFERROR(IF(AND($DX41="mas",'Classificação geral'!$I34=2),'Classificação geral'!L34,""),"")</f>
        <v/>
      </c>
      <c r="EC41" s="231" t="str">
        <f>IFERROR(IF(AND($DX41="mas",'Classificação geral'!$I34=2),'Classificação geral'!M34,""),"")</f>
        <v/>
      </c>
      <c r="ED41" s="231" t="str">
        <f>IFERROR(IF(AND($DX41="mas",'Classificação geral'!$I34=2),'Classificação geral'!AF34,""),"")</f>
        <v/>
      </c>
      <c r="EE41" s="229" t="str">
        <f>IFERROR(RANK(ED41,ED:ED,0)+ COUNTIF($ED$12:ED$12,ED41),"")</f>
        <v/>
      </c>
      <c r="EG41" s="254" t="str">
        <f>IFERROR(IF(AND('Classificação geral'!$H34="fem",'Classificação geral'!$I34=3,'Classificação geral'!$E34="pct"),'Classificação geral'!$A34,""),"")</f>
        <v/>
      </c>
      <c r="EH41" s="254" t="str">
        <f>IFERROR(IF(AND('Classificação geral'!$H34="fem",'Classificação geral'!$I34=3,'Classificação geral'!$E34="pct"),'Classificação geral'!$B34,""),"")</f>
        <v/>
      </c>
      <c r="EI41" s="227" t="str">
        <f>IF($EH41='Classificação geral'!$B34,'Classificação geral'!$C34,"")</f>
        <v/>
      </c>
      <c r="EJ41" s="227" t="str">
        <f>IF($EH41='Classificação geral'!$B34,'Classificação geral'!$D34,"")</f>
        <v/>
      </c>
      <c r="EK41" s="227" t="str">
        <f>IF($EH41='Classificação geral'!$B34,'Classificação geral'!$H34,"")</f>
        <v/>
      </c>
      <c r="EL41" s="227" t="str">
        <f>IF($EK41='Classificação geral'!$H34,'Classificação geral'!$I34,"")</f>
        <v/>
      </c>
      <c r="EM41" s="255" t="str">
        <f>IF($EL41='Classificação geral'!$I34,'Classificação geral'!$AE34,"")</f>
        <v/>
      </c>
      <c r="EN41" s="227" t="str">
        <f>IF($EL41='Classificação geral'!$I34,'Classificação geral'!$K34,"")</f>
        <v/>
      </c>
      <c r="EO41" s="227" t="str">
        <f>IF($EL41='Classificação geral'!$I34,'Classificação geral'!$L34,"")</f>
        <v/>
      </c>
      <c r="EP41" s="227" t="str">
        <f>IF($EL41='Classificação geral'!$I34,'Classificação geral'!$M34,"")</f>
        <v/>
      </c>
      <c r="EQ41" s="227" t="str">
        <f>IF($EL41='Classificação geral'!$I34,'Classificação geral'!$AF34,"")</f>
        <v/>
      </c>
      <c r="ER41" s="229" t="str">
        <f>IFERROR(RANK(EQ41,EQ:EQ,0)+ COUNTIF($EQ$12:EQ39,EQ41),"")</f>
        <v/>
      </c>
      <c r="ET41" s="254" t="str">
        <f>IFERROR(IF(AND('Classificação geral'!$H34="mas",'Classificação geral'!$I34=3,'Classificação geral'!$E34="PCT"),'Classificação geral'!$A34,""),"")</f>
        <v/>
      </c>
      <c r="EU41" s="254" t="str">
        <f>IFERROR(IF(AND('Classificação geral'!$H34="mas",'Classificação geral'!$I34=3,'Classificação geral'!$E34="PCT"),'Classificação geral'!$B34,""),"")</f>
        <v/>
      </c>
      <c r="EV41" s="227" t="str">
        <f>IF($EU41='Classificação geral'!$B34,'Classificação geral'!$C34,"")</f>
        <v/>
      </c>
      <c r="EW41" s="227" t="str">
        <f>IF($EU41='Classificação geral'!$B34,'Classificação geral'!$D34,"")</f>
        <v/>
      </c>
      <c r="EX41" s="227" t="str">
        <f>IF($EU41='Classificação geral'!$B34,'Classificação geral'!$H34,"")</f>
        <v/>
      </c>
      <c r="EY41" s="231" t="str">
        <f>IFERROR(IF(AND($EX41="mas",'Classificação geral'!$I34=3),'Classificação geral'!I34,""),"")</f>
        <v/>
      </c>
      <c r="EZ41" s="254" t="str">
        <f>IFERROR(IF(AND($EX41="mas",'Classificação geral'!$I34=3),'Classificação geral'!AE34,""),"")</f>
        <v/>
      </c>
      <c r="FA41" s="231" t="str">
        <f>IFERROR(IF(AND($EX41="mas",'Classificação geral'!$I34=3),'Classificação geral'!K34,""),"")</f>
        <v/>
      </c>
      <c r="FB41" s="231" t="str">
        <f>IFERROR(IF(AND($EX41="mas",'Classificação geral'!$I34=3),'Classificação geral'!L34,""),"")</f>
        <v/>
      </c>
      <c r="FC41" s="231" t="str">
        <f>IFERROR(IF(AND($EX41="mas",'Classificação geral'!$I34=3),'Classificação geral'!M34,""),"")</f>
        <v/>
      </c>
      <c r="FD41" s="231" t="str">
        <f>IFERROR(IF(AND($EX41="mas",'Classificação geral'!$I34=3),'Classificação geral'!AF34,""),"")</f>
        <v/>
      </c>
      <c r="FE41" s="229" t="str">
        <f>IFERROR(RANK(FD41,FD:FD,0)+ COUNTIF(FD$12:$FD39,FD41),"")</f>
        <v/>
      </c>
    </row>
    <row r="42" spans="2:161" s="304" customFormat="1" ht="27.75" customHeight="1" x14ac:dyDescent="0.4">
      <c r="B42" s="309" t="str">
        <f t="shared" si="0"/>
        <v/>
      </c>
      <c r="C42" s="292" t="str">
        <f t="shared" si="1"/>
        <v/>
      </c>
      <c r="D42" s="292" t="str">
        <f t="shared" si="2"/>
        <v/>
      </c>
      <c r="E42" s="292" t="str">
        <f t="shared" si="3"/>
        <v/>
      </c>
      <c r="F42" s="293" t="str">
        <f t="shared" si="4"/>
        <v/>
      </c>
      <c r="G42" s="293" t="str">
        <f t="shared" si="5"/>
        <v/>
      </c>
      <c r="H42" s="294" t="str">
        <f t="shared" si="6"/>
        <v/>
      </c>
      <c r="I42" s="294" t="str">
        <f t="shared" si="7"/>
        <v/>
      </c>
      <c r="J42" s="294" t="str">
        <f t="shared" si="8"/>
        <v/>
      </c>
      <c r="K42" s="295">
        <v>29</v>
      </c>
      <c r="L42" s="296"/>
      <c r="M42" s="296"/>
      <c r="N42" s="309" t="str">
        <f t="shared" si="9"/>
        <v/>
      </c>
      <c r="O42" s="292" t="str">
        <f t="shared" si="10"/>
        <v/>
      </c>
      <c r="P42" s="292" t="str">
        <f t="shared" si="11"/>
        <v/>
      </c>
      <c r="Q42" s="292" t="str">
        <f t="shared" si="12"/>
        <v/>
      </c>
      <c r="R42" s="293" t="str">
        <f t="shared" si="13"/>
        <v/>
      </c>
      <c r="S42" s="293" t="str">
        <f t="shared" si="14"/>
        <v/>
      </c>
      <c r="T42" s="294" t="str">
        <f t="shared" si="15"/>
        <v/>
      </c>
      <c r="U42" s="294" t="str">
        <f t="shared" si="16"/>
        <v/>
      </c>
      <c r="V42" s="294" t="str">
        <f t="shared" si="17"/>
        <v/>
      </c>
      <c r="W42" s="295">
        <v>29</v>
      </c>
      <c r="X42" s="296"/>
      <c r="Y42" s="297"/>
      <c r="Z42" s="310" t="str">
        <f t="shared" si="18"/>
        <v/>
      </c>
      <c r="AA42" s="292" t="str">
        <f t="shared" si="19"/>
        <v/>
      </c>
      <c r="AB42" s="292" t="str">
        <f t="shared" si="20"/>
        <v/>
      </c>
      <c r="AC42" s="292" t="str">
        <f t="shared" si="21"/>
        <v/>
      </c>
      <c r="AD42" s="293" t="str">
        <f t="shared" si="22"/>
        <v/>
      </c>
      <c r="AE42" s="293" t="str">
        <f t="shared" si="23"/>
        <v/>
      </c>
      <c r="AF42" s="294" t="str">
        <f t="shared" si="24"/>
        <v/>
      </c>
      <c r="AG42" s="294" t="str">
        <f t="shared" si="25"/>
        <v/>
      </c>
      <c r="AH42" s="294" t="str">
        <f t="shared" si="26"/>
        <v/>
      </c>
      <c r="AI42" s="295">
        <v>29</v>
      </c>
      <c r="AJ42" s="296"/>
      <c r="AK42" s="296"/>
      <c r="AL42" s="310" t="str">
        <f t="shared" si="27"/>
        <v/>
      </c>
      <c r="AM42" s="292" t="str">
        <f t="shared" si="28"/>
        <v/>
      </c>
      <c r="AN42" s="292" t="str">
        <f t="shared" si="29"/>
        <v/>
      </c>
      <c r="AO42" s="292" t="str">
        <f t="shared" si="30"/>
        <v/>
      </c>
      <c r="AP42" s="293" t="str">
        <f t="shared" si="31"/>
        <v/>
      </c>
      <c r="AQ42" s="293" t="str">
        <f t="shared" si="32"/>
        <v/>
      </c>
      <c r="AR42" s="294" t="str">
        <f t="shared" si="33"/>
        <v/>
      </c>
      <c r="AS42" s="294" t="str">
        <f t="shared" si="34"/>
        <v/>
      </c>
      <c r="AT42" s="294" t="str">
        <f t="shared" si="35"/>
        <v/>
      </c>
      <c r="AU42" s="295">
        <v>29</v>
      </c>
      <c r="AV42" s="297"/>
      <c r="AW42" s="297"/>
      <c r="AX42" s="309" t="str">
        <f t="shared" si="36"/>
        <v/>
      </c>
      <c r="AY42" s="292" t="str">
        <f t="shared" si="37"/>
        <v/>
      </c>
      <c r="AZ42" s="292" t="str">
        <f t="shared" si="38"/>
        <v/>
      </c>
      <c r="BA42" s="292" t="str">
        <f t="shared" si="39"/>
        <v/>
      </c>
      <c r="BB42" s="293" t="str">
        <f t="shared" si="40"/>
        <v/>
      </c>
      <c r="BC42" s="293" t="str">
        <f t="shared" si="41"/>
        <v/>
      </c>
      <c r="BD42" s="293" t="str">
        <f t="shared" si="42"/>
        <v/>
      </c>
      <c r="BE42" s="293" t="str">
        <f t="shared" si="43"/>
        <v/>
      </c>
      <c r="BF42" s="294" t="str">
        <f t="shared" si="44"/>
        <v/>
      </c>
      <c r="BG42" s="295">
        <v>29</v>
      </c>
      <c r="BH42" s="296"/>
      <c r="BI42" s="296"/>
      <c r="BJ42" s="309" t="str">
        <f t="shared" si="45"/>
        <v/>
      </c>
      <c r="BK42" s="292" t="str">
        <f t="shared" si="46"/>
        <v/>
      </c>
      <c r="BL42" s="292" t="str">
        <f t="shared" si="47"/>
        <v/>
      </c>
      <c r="BM42" s="292" t="str">
        <f t="shared" si="48"/>
        <v/>
      </c>
      <c r="BN42" s="293" t="str">
        <f t="shared" si="49"/>
        <v/>
      </c>
      <c r="BO42" s="293" t="str">
        <f t="shared" si="50"/>
        <v/>
      </c>
      <c r="BP42" s="294" t="str">
        <f t="shared" si="51"/>
        <v/>
      </c>
      <c r="BQ42" s="294" t="str">
        <f t="shared" si="52"/>
        <v/>
      </c>
      <c r="BR42" s="294" t="str">
        <f t="shared" si="53"/>
        <v/>
      </c>
      <c r="BS42" s="295">
        <v>29</v>
      </c>
      <c r="CG42" s="254" t="str">
        <f>IFERROR(IF(AND('Classificação geral'!$H35="FEM",'Classificação geral'!$I35=1,'Classificação geral'!E35="PCT"),'Classificação geral'!$A35,""),"")</f>
        <v/>
      </c>
      <c r="CH42" s="254" t="str">
        <f>IFERROR(IF(AND('Classificação geral'!$H35="FEM",'Classificação geral'!$I35=1,'Classificação geral'!E35="PCT"),'Classificação geral'!$B35,""),"")</f>
        <v/>
      </c>
      <c r="CI42" s="227" t="str">
        <f>IF($CH42='Classificação geral'!$B35,'Classificação geral'!$C35,"")</f>
        <v/>
      </c>
      <c r="CJ42" s="227" t="str">
        <f>IF($CH42='Classificação geral'!$B35,'Classificação geral'!$D35,"")</f>
        <v/>
      </c>
      <c r="CK42" s="227" t="str">
        <f>IF($CH42='Classificação geral'!$B35,'Classificação geral'!$H35,"")</f>
        <v/>
      </c>
      <c r="CL42" s="227" t="str">
        <f>IF($CK42='Classificação geral'!$H35,'Classificação geral'!$I35,"")</f>
        <v/>
      </c>
      <c r="CM42" s="227" t="str">
        <f>IF($CL42='Classificação geral'!$I35,'Classificação geral'!$AE35,"")</f>
        <v/>
      </c>
      <c r="CN42" s="227" t="str">
        <f>IF($CL42='Classificação geral'!$I35,'Classificação geral'!$K35,"")</f>
        <v/>
      </c>
      <c r="CO42" s="227" t="str">
        <f>IF($CL42='Classificação geral'!$I35,'Classificação geral'!$L35,"")</f>
        <v/>
      </c>
      <c r="CP42" s="227" t="str">
        <f>IF($CL42='Classificação geral'!$I35,'Classificação geral'!$M35,"")</f>
        <v/>
      </c>
      <c r="CQ42" s="388" t="str">
        <f>IF($CL42='Classificação geral'!$I35,'Classificação geral'!$AF35,"")</f>
        <v/>
      </c>
      <c r="CR42" s="256" t="str">
        <f>IFERROR(RANK(CQ42,CQ:CQ,0)+ COUNTIF($CQ$12:CQ41,CQ42),"")</f>
        <v/>
      </c>
      <c r="CS42" s="244" t="str">
        <f ca="1">IFERROR(RDEM(CR42,CR:CR,0),"")</f>
        <v/>
      </c>
      <c r="CT42" s="254" t="str">
        <f>IFERROR(IF(AND('Classificação geral'!$H35="mas",'Classificação geral'!$I35=1,'Classificação geral'!$E35="pct"),'Classificação geral'!$A35,""),"")</f>
        <v/>
      </c>
      <c r="CU42" s="254" t="str">
        <f>IFERROR(IF(AND('Classificação geral'!$H35="mas",'Classificação geral'!$I35=1,'Classificação geral'!$E35="PCT"),'Classificação geral'!$B35,""),"")</f>
        <v/>
      </c>
      <c r="CV42" s="227" t="str">
        <f>IF($CU42='Classificação geral'!$B35,'Classificação geral'!$C35,"")</f>
        <v/>
      </c>
      <c r="CW42" s="227" t="str">
        <f>IF($CU42='Classificação geral'!$B35,'Classificação geral'!$D35,"")</f>
        <v/>
      </c>
      <c r="CX42" s="227" t="str">
        <f>IF($CU42='Classificação geral'!$B35,'Classificação geral'!$H35,"")</f>
        <v/>
      </c>
      <c r="CY42" s="231" t="str">
        <f>IFERROR(IF(AND($CX42="mas",'Classificação geral'!$I35=1),'Classificação geral'!I35,""),"")</f>
        <v/>
      </c>
      <c r="CZ42" s="254" t="str">
        <f>IFERROR(IF(AND($CX42="mas",'Classificação geral'!$I35=1),'Classificação geral'!AE35,""),"")</f>
        <v/>
      </c>
      <c r="DA42" s="231" t="str">
        <f>IFERROR(IF(AND($CX42="mas",'Classificação geral'!$I35=1),'Classificação geral'!K35,""),"")</f>
        <v/>
      </c>
      <c r="DB42" s="231" t="str">
        <f>IFERROR(IF(AND($CX42="mas",'Classificação geral'!$I35=1),'Classificação geral'!L35,""),"")</f>
        <v/>
      </c>
      <c r="DC42" s="231" t="str">
        <f>IFERROR(IF(AND($CX42="mas",'Classificação geral'!$I35=1),'Classificação geral'!M35,""),"")</f>
        <v/>
      </c>
      <c r="DD42" s="231" t="str">
        <f>IFERROR(IF(AND($CX42="mas",'Classificação geral'!$I35=1),'Classificação geral'!AF35,""),"")</f>
        <v/>
      </c>
      <c r="DE42" s="229" t="str">
        <f>IFERROR(RANK(DD42,DD:DD,0)+ COUNTIF($DD$12:DD41,DD42),"")</f>
        <v/>
      </c>
      <c r="DG42" s="254" t="str">
        <f>IFERROR(IF(AND('Classificação geral'!$H35="fem",'Classificação geral'!$I35=2,'Classificação geral'!$E35="pct"),'Classificação geral'!$A35,""),"")</f>
        <v/>
      </c>
      <c r="DH42" s="254" t="str">
        <f>IFERROR(IF(AND('Classificação geral'!$H35="fem",'Classificação geral'!$I35=2,'Classificação geral'!$E35="pct"),'Classificação geral'!$B35,""),"")</f>
        <v/>
      </c>
      <c r="DI42" s="255" t="str">
        <f>IF($DH42='Classificação geral'!$B35,'Classificação geral'!$C35,"")</f>
        <v/>
      </c>
      <c r="DJ42" s="255" t="str">
        <f>IF($DH42='Classificação geral'!$B35,'Classificação geral'!$D35,"")</f>
        <v/>
      </c>
      <c r="DK42" s="255" t="str">
        <f>IF($DH42='Classificação geral'!$B35,'Classificação geral'!$H35,"")</f>
        <v/>
      </c>
      <c r="DL42" s="254" t="str">
        <f>IFERROR(IF(AND($DK42="fem",'Classificação geral'!$I35=2),'Classificação geral'!I35,""),"")</f>
        <v/>
      </c>
      <c r="DM42" s="254" t="str">
        <f>IFERROR(IF(AND($DK42="fem",'Classificação geral'!$I35=2),'Classificação geral'!AE35,""),"")</f>
        <v/>
      </c>
      <c r="DN42" s="254" t="str">
        <f>IFERROR(IF(AND($DK42="fem",'Classificação geral'!$I35=2),'Classificação geral'!K35,""),"")</f>
        <v/>
      </c>
      <c r="DO42" s="254" t="str">
        <f>IFERROR(IF(AND($DK42="fem",'Classificação geral'!$I35=2),'Classificação geral'!L35,""),"")</f>
        <v/>
      </c>
      <c r="DP42" s="254" t="str">
        <f>IFERROR(IF(AND($DK42="fem",'Classificação geral'!$I35=2),'Classificação geral'!M35,""),"")</f>
        <v/>
      </c>
      <c r="DQ42" s="254" t="str">
        <f>IFERROR(IF(AND($DK42="fem",'Classificação geral'!$I35=2),'Classificação geral'!AF35,""),"")</f>
        <v/>
      </c>
      <c r="DR42" s="256" t="str">
        <f>IFERROR(RANK(DQ42,DQ:DQ,0)+ COUNTIF(DQ$12:$DQ40,DQ42),"")</f>
        <v/>
      </c>
      <c r="DT42" s="254" t="str">
        <f>IFERROR(IF(AND('Classificação geral'!$H35="mas",'Classificação geral'!$I35=2,'Classificação geral'!$E35="pct"),'Classificação geral'!$A35,""),"")</f>
        <v/>
      </c>
      <c r="DU42" s="254" t="str">
        <f>IFERROR(IF(AND('Classificação geral'!$H35="mas",'Classificação geral'!$I35=2,'Classificação geral'!$E35="pct"),'Classificação geral'!$B35,""),"")</f>
        <v/>
      </c>
      <c r="DV42" s="227" t="str">
        <f>IF($DU42='Classificação geral'!$B35,'Classificação geral'!$C35,"")</f>
        <v/>
      </c>
      <c r="DW42" s="227" t="str">
        <f>IF($DU42='Classificação geral'!$B35,'Classificação geral'!$D35,"")</f>
        <v/>
      </c>
      <c r="DX42" s="227" t="str">
        <f>IF($DU42='Classificação geral'!$B35,'Classificação geral'!$H35,"")</f>
        <v/>
      </c>
      <c r="DY42" s="231" t="str">
        <f>IFERROR(IF(AND($DX42="mas",'Classificação geral'!$I35=2),'Classificação geral'!I35,""),"")</f>
        <v/>
      </c>
      <c r="DZ42" s="254" t="str">
        <f>IFERROR(IF(AND($DX42="mas",'Classificação geral'!$I35=2),'Classificação geral'!AE35,""),"")</f>
        <v/>
      </c>
      <c r="EA42" s="231" t="str">
        <f>IFERROR(IF(AND($DX42="mas",'Classificação geral'!$I35=2),'Classificação geral'!K35,""),"")</f>
        <v/>
      </c>
      <c r="EB42" s="231" t="str">
        <f>IFERROR(IF(AND($DX42="mas",'Classificação geral'!$I35=2),'Classificação geral'!L35,""),"")</f>
        <v/>
      </c>
      <c r="EC42" s="231" t="str">
        <f>IFERROR(IF(AND($DX42="mas",'Classificação geral'!$I35=2),'Classificação geral'!M35,""),"")</f>
        <v/>
      </c>
      <c r="ED42" s="231" t="str">
        <f>IFERROR(IF(AND($DX42="mas",'Classificação geral'!$I35=2),'Classificação geral'!AF35,""),"")</f>
        <v/>
      </c>
      <c r="EE42" s="229" t="str">
        <f>IFERROR(RANK(ED42,ED:ED,0)+ COUNTIF($ED$12:ED$12,ED42),"")</f>
        <v/>
      </c>
      <c r="EG42" s="254" t="str">
        <f>IFERROR(IF(AND('Classificação geral'!$H35="fem",'Classificação geral'!$I35=3,'Classificação geral'!$E35="pct"),'Classificação geral'!$A35,""),"")</f>
        <v/>
      </c>
      <c r="EH42" s="254" t="str">
        <f>IFERROR(IF(AND('Classificação geral'!$H35="fem",'Classificação geral'!$I35=3,'Classificação geral'!$E35="pct"),'Classificação geral'!$B35,""),"")</f>
        <v/>
      </c>
      <c r="EI42" s="227" t="str">
        <f>IF($EH42='Classificação geral'!$B35,'Classificação geral'!$C35,"")</f>
        <v/>
      </c>
      <c r="EJ42" s="227" t="str">
        <f>IF($EH42='Classificação geral'!$B35,'Classificação geral'!$D35,"")</f>
        <v/>
      </c>
      <c r="EK42" s="227" t="str">
        <f>IF($EH42='Classificação geral'!$B35,'Classificação geral'!$H35,"")</f>
        <v/>
      </c>
      <c r="EL42" s="227" t="str">
        <f>IF($EK42='Classificação geral'!$H35,'Classificação geral'!$I35,"")</f>
        <v/>
      </c>
      <c r="EM42" s="255" t="str">
        <f>IF($EL42='Classificação geral'!$I35,'Classificação geral'!$AE35,"")</f>
        <v/>
      </c>
      <c r="EN42" s="227" t="str">
        <f>IF($EL42='Classificação geral'!$I35,'Classificação geral'!$K35,"")</f>
        <v/>
      </c>
      <c r="EO42" s="227" t="str">
        <f>IF($EL42='Classificação geral'!$I35,'Classificação geral'!$L35,"")</f>
        <v/>
      </c>
      <c r="EP42" s="227" t="str">
        <f>IF($EL42='Classificação geral'!$I35,'Classificação geral'!$M35,"")</f>
        <v/>
      </c>
      <c r="EQ42" s="227" t="str">
        <f>IF($EL42='Classificação geral'!$I35,'Classificação geral'!$AF35,"")</f>
        <v/>
      </c>
      <c r="ER42" s="229" t="str">
        <f>IFERROR(RANK(EQ42,EQ:EQ,0)+ COUNTIF($EQ$12:EQ40,EQ42),"")</f>
        <v/>
      </c>
      <c r="ET42" s="254" t="str">
        <f>IFERROR(IF(AND('Classificação geral'!$H35="mas",'Classificação geral'!$I35=3,'Classificação geral'!$E35="PCT"),'Classificação geral'!$A35,""),"")</f>
        <v/>
      </c>
      <c r="EU42" s="254" t="str">
        <f>IFERROR(IF(AND('Classificação geral'!$H35="mas",'Classificação geral'!$I35=3,'Classificação geral'!$E35="PCT"),'Classificação geral'!$B35,""),"")</f>
        <v/>
      </c>
      <c r="EV42" s="227" t="str">
        <f>IF($EU42='Classificação geral'!$B35,'Classificação geral'!$C35,"")</f>
        <v/>
      </c>
      <c r="EW42" s="227" t="str">
        <f>IF($EU42='Classificação geral'!$B35,'Classificação geral'!$D35,"")</f>
        <v/>
      </c>
      <c r="EX42" s="227" t="str">
        <f>IF($EU42='Classificação geral'!$B35,'Classificação geral'!$H35,"")</f>
        <v/>
      </c>
      <c r="EY42" s="231" t="str">
        <f>IFERROR(IF(AND($EX42="mas",'Classificação geral'!$I35=3),'Classificação geral'!I35,""),"")</f>
        <v/>
      </c>
      <c r="EZ42" s="254" t="str">
        <f>IFERROR(IF(AND($EX42="mas",'Classificação geral'!$I35=3),'Classificação geral'!AE35,""),"")</f>
        <v/>
      </c>
      <c r="FA42" s="231" t="str">
        <f>IFERROR(IF(AND($EX42="mas",'Classificação geral'!$I35=3),'Classificação geral'!K35,""),"")</f>
        <v/>
      </c>
      <c r="FB42" s="231" t="str">
        <f>IFERROR(IF(AND($EX42="mas",'Classificação geral'!$I35=3),'Classificação geral'!L35,""),"")</f>
        <v/>
      </c>
      <c r="FC42" s="231" t="str">
        <f>IFERROR(IF(AND($EX42="mas",'Classificação geral'!$I35=3),'Classificação geral'!M35,""),"")</f>
        <v/>
      </c>
      <c r="FD42" s="231" t="str">
        <f>IFERROR(IF(AND($EX42="mas",'Classificação geral'!$I35=3),'Classificação geral'!AF35,""),"")</f>
        <v/>
      </c>
      <c r="FE42" s="229" t="str">
        <f>IFERROR(RANK(FD42,FD:FD,0)+ COUNTIF(FD$12:$FD40,FD42),"")</f>
        <v/>
      </c>
    </row>
    <row r="43" spans="2:161" s="304" customFormat="1" ht="27.75" customHeight="1" x14ac:dyDescent="0.4">
      <c r="B43" s="309" t="str">
        <f t="shared" si="0"/>
        <v/>
      </c>
      <c r="C43" s="292" t="str">
        <f t="shared" si="1"/>
        <v/>
      </c>
      <c r="D43" s="292" t="str">
        <f t="shared" si="2"/>
        <v/>
      </c>
      <c r="E43" s="292" t="str">
        <f t="shared" si="3"/>
        <v/>
      </c>
      <c r="F43" s="293" t="str">
        <f t="shared" si="4"/>
        <v/>
      </c>
      <c r="G43" s="293" t="str">
        <f t="shared" si="5"/>
        <v/>
      </c>
      <c r="H43" s="294" t="str">
        <f t="shared" si="6"/>
        <v/>
      </c>
      <c r="I43" s="294" t="str">
        <f t="shared" si="7"/>
        <v/>
      </c>
      <c r="J43" s="294" t="str">
        <f t="shared" si="8"/>
        <v/>
      </c>
      <c r="K43" s="295">
        <v>30</v>
      </c>
      <c r="L43" s="296"/>
      <c r="M43" s="296"/>
      <c r="N43" s="309" t="str">
        <f t="shared" si="9"/>
        <v/>
      </c>
      <c r="O43" s="292" t="str">
        <f t="shared" si="10"/>
        <v/>
      </c>
      <c r="P43" s="292" t="str">
        <f t="shared" si="11"/>
        <v/>
      </c>
      <c r="Q43" s="292" t="str">
        <f t="shared" si="12"/>
        <v/>
      </c>
      <c r="R43" s="293" t="str">
        <f t="shared" si="13"/>
        <v/>
      </c>
      <c r="S43" s="293" t="str">
        <f t="shared" si="14"/>
        <v/>
      </c>
      <c r="T43" s="294" t="str">
        <f t="shared" si="15"/>
        <v/>
      </c>
      <c r="U43" s="294" t="str">
        <f t="shared" si="16"/>
        <v/>
      </c>
      <c r="V43" s="294" t="str">
        <f t="shared" si="17"/>
        <v/>
      </c>
      <c r="W43" s="295">
        <v>30</v>
      </c>
      <c r="X43" s="296"/>
      <c r="Y43" s="297"/>
      <c r="Z43" s="310" t="str">
        <f t="shared" si="18"/>
        <v/>
      </c>
      <c r="AA43" s="292" t="str">
        <f t="shared" si="19"/>
        <v/>
      </c>
      <c r="AB43" s="292" t="str">
        <f t="shared" si="20"/>
        <v/>
      </c>
      <c r="AC43" s="292" t="str">
        <f t="shared" si="21"/>
        <v/>
      </c>
      <c r="AD43" s="293" t="str">
        <f t="shared" si="22"/>
        <v/>
      </c>
      <c r="AE43" s="293" t="str">
        <f t="shared" si="23"/>
        <v/>
      </c>
      <c r="AF43" s="294" t="str">
        <f t="shared" si="24"/>
        <v/>
      </c>
      <c r="AG43" s="294" t="str">
        <f t="shared" si="25"/>
        <v/>
      </c>
      <c r="AH43" s="294" t="str">
        <f t="shared" si="26"/>
        <v/>
      </c>
      <c r="AI43" s="295">
        <v>30</v>
      </c>
      <c r="AJ43" s="296"/>
      <c r="AK43" s="296"/>
      <c r="AL43" s="310" t="str">
        <f t="shared" si="27"/>
        <v/>
      </c>
      <c r="AM43" s="292" t="str">
        <f t="shared" si="28"/>
        <v/>
      </c>
      <c r="AN43" s="292" t="str">
        <f t="shared" si="29"/>
        <v/>
      </c>
      <c r="AO43" s="292" t="str">
        <f t="shared" si="30"/>
        <v/>
      </c>
      <c r="AP43" s="293" t="str">
        <f t="shared" si="31"/>
        <v/>
      </c>
      <c r="AQ43" s="293" t="str">
        <f t="shared" si="32"/>
        <v/>
      </c>
      <c r="AR43" s="294" t="str">
        <f t="shared" si="33"/>
        <v/>
      </c>
      <c r="AS43" s="294" t="str">
        <f t="shared" si="34"/>
        <v/>
      </c>
      <c r="AT43" s="294" t="str">
        <f t="shared" si="35"/>
        <v/>
      </c>
      <c r="AU43" s="295">
        <v>30</v>
      </c>
      <c r="AV43" s="297"/>
      <c r="AW43" s="297"/>
      <c r="AX43" s="309" t="str">
        <f t="shared" si="36"/>
        <v/>
      </c>
      <c r="AY43" s="292" t="str">
        <f t="shared" si="37"/>
        <v/>
      </c>
      <c r="AZ43" s="292" t="str">
        <f t="shared" si="38"/>
        <v/>
      </c>
      <c r="BA43" s="292" t="str">
        <f t="shared" si="39"/>
        <v/>
      </c>
      <c r="BB43" s="293" t="str">
        <f t="shared" si="40"/>
        <v/>
      </c>
      <c r="BC43" s="293" t="str">
        <f t="shared" si="41"/>
        <v/>
      </c>
      <c r="BD43" s="293" t="str">
        <f t="shared" si="42"/>
        <v/>
      </c>
      <c r="BE43" s="293" t="str">
        <f t="shared" si="43"/>
        <v/>
      </c>
      <c r="BF43" s="294" t="str">
        <f t="shared" si="44"/>
        <v/>
      </c>
      <c r="BG43" s="295">
        <v>30</v>
      </c>
      <c r="BH43" s="296"/>
      <c r="BI43" s="296"/>
      <c r="BJ43" s="309" t="str">
        <f t="shared" si="45"/>
        <v/>
      </c>
      <c r="BK43" s="292" t="str">
        <f t="shared" si="46"/>
        <v/>
      </c>
      <c r="BL43" s="292" t="str">
        <f t="shared" si="47"/>
        <v/>
      </c>
      <c r="BM43" s="292" t="str">
        <f t="shared" si="48"/>
        <v/>
      </c>
      <c r="BN43" s="293" t="str">
        <f t="shared" si="49"/>
        <v/>
      </c>
      <c r="BO43" s="293" t="str">
        <f t="shared" si="50"/>
        <v/>
      </c>
      <c r="BP43" s="294" t="str">
        <f t="shared" si="51"/>
        <v/>
      </c>
      <c r="BQ43" s="294" t="str">
        <f t="shared" si="52"/>
        <v/>
      </c>
      <c r="BR43" s="294" t="str">
        <f t="shared" si="53"/>
        <v/>
      </c>
      <c r="BS43" s="295">
        <v>30</v>
      </c>
      <c r="CG43" s="254" t="str">
        <f>IFERROR(IF(AND('Classificação geral'!$H36="FEM",'Classificação geral'!$I36=1,'Classificação geral'!E36="PCT"),'Classificação geral'!$A36,""),"")</f>
        <v/>
      </c>
      <c r="CH43" s="254" t="str">
        <f>IFERROR(IF(AND('Classificação geral'!$H36="FEM",'Classificação geral'!$I36=1,'Classificação geral'!E36="PCT"),'Classificação geral'!$B36,""),"")</f>
        <v/>
      </c>
      <c r="CI43" s="227" t="str">
        <f>IF($CH43='Classificação geral'!$B36,'Classificação geral'!$C36,"")</f>
        <v/>
      </c>
      <c r="CJ43" s="227" t="str">
        <f>IF($CH43='Classificação geral'!$B36,'Classificação geral'!$D36,"")</f>
        <v/>
      </c>
      <c r="CK43" s="227" t="str">
        <f>IF($CH43='Classificação geral'!$B36,'Classificação geral'!$H36,"")</f>
        <v/>
      </c>
      <c r="CL43" s="227" t="str">
        <f>IF($CK43='Classificação geral'!$H36,'Classificação geral'!$I36,"")</f>
        <v/>
      </c>
      <c r="CM43" s="227" t="str">
        <f>IF($CL43='Classificação geral'!$I36,'Classificação geral'!$AE36,"")</f>
        <v/>
      </c>
      <c r="CN43" s="227" t="str">
        <f>IF($CL43='Classificação geral'!$I36,'Classificação geral'!$K36,"")</f>
        <v/>
      </c>
      <c r="CO43" s="227" t="str">
        <f>IF($CL43='Classificação geral'!$I36,'Classificação geral'!$L36,"")</f>
        <v/>
      </c>
      <c r="CP43" s="227" t="str">
        <f>IF($CL43='Classificação geral'!$I36,'Classificação geral'!$M36,"")</f>
        <v/>
      </c>
      <c r="CQ43" s="388" t="str">
        <f>IF($CL43='Classificação geral'!$I36,'Classificação geral'!$AF36,"")</f>
        <v/>
      </c>
      <c r="CR43" s="256" t="str">
        <f>IFERROR(RANK(CQ43,CQ:CQ,0)+ COUNTIF($CQ$12:CQ42,CQ43),"")</f>
        <v/>
      </c>
      <c r="CS43" s="244" t="str">
        <f ca="1">IFERROR(RDEM(CR43,CR:CR,0),"")</f>
        <v/>
      </c>
      <c r="CT43" s="254" t="str">
        <f>IFERROR(IF(AND('Classificação geral'!$H36="mas",'Classificação geral'!$I36=1,'Classificação geral'!$E36="pct"),'Classificação geral'!$A36,""),"")</f>
        <v/>
      </c>
      <c r="CU43" s="254" t="str">
        <f>IFERROR(IF(AND('Classificação geral'!$H36="mas",'Classificação geral'!$I36=1,'Classificação geral'!$E36="PCT"),'Classificação geral'!$B36,""),"")</f>
        <v/>
      </c>
      <c r="CV43" s="227" t="str">
        <f>IF($CU43='Classificação geral'!$B36,'Classificação geral'!$C36,"")</f>
        <v/>
      </c>
      <c r="CW43" s="227" t="str">
        <f>IF($CU43='Classificação geral'!$B36,'Classificação geral'!$D36,"")</f>
        <v/>
      </c>
      <c r="CX43" s="227" t="str">
        <f>IF($CU43='Classificação geral'!$B36,'Classificação geral'!$H36,"")</f>
        <v/>
      </c>
      <c r="CY43" s="231" t="str">
        <f>IFERROR(IF(AND($CX43="mas",'Classificação geral'!$I36=1),'Classificação geral'!I36,""),"")</f>
        <v/>
      </c>
      <c r="CZ43" s="254" t="str">
        <f>IFERROR(IF(AND($CX43="mas",'Classificação geral'!$I36=1),'Classificação geral'!AE36,""),"")</f>
        <v/>
      </c>
      <c r="DA43" s="231" t="str">
        <f>IFERROR(IF(AND($CX43="mas",'Classificação geral'!$I36=1),'Classificação geral'!K36,""),"")</f>
        <v/>
      </c>
      <c r="DB43" s="231" t="str">
        <f>IFERROR(IF(AND($CX43="mas",'Classificação geral'!$I36=1),'Classificação geral'!L36,""),"")</f>
        <v/>
      </c>
      <c r="DC43" s="231" t="str">
        <f>IFERROR(IF(AND($CX43="mas",'Classificação geral'!$I36=1),'Classificação geral'!M36,""),"")</f>
        <v/>
      </c>
      <c r="DD43" s="231" t="str">
        <f>IFERROR(IF(AND($CX43="mas",'Classificação geral'!$I36=1),'Classificação geral'!AF36,""),"")</f>
        <v/>
      </c>
      <c r="DE43" s="229" t="str">
        <f>IFERROR(RANK(DD43,DD:DD,0)+ COUNTIF($DD$12:DD42,DD43),"")</f>
        <v/>
      </c>
      <c r="DG43" s="254" t="str">
        <f>IFERROR(IF(AND('Classificação geral'!$H36="fem",'Classificação geral'!$I36=2,'Classificação geral'!$E36="pct"),'Classificação geral'!$A36,""),"")</f>
        <v/>
      </c>
      <c r="DH43" s="254" t="str">
        <f>IFERROR(IF(AND('Classificação geral'!$H36="fem",'Classificação geral'!$I36=2,'Classificação geral'!$E36="pct"),'Classificação geral'!$B36,""),"")</f>
        <v/>
      </c>
      <c r="DI43" s="255" t="str">
        <f>IF($DH43='Classificação geral'!$B36,'Classificação geral'!$C36,"")</f>
        <v/>
      </c>
      <c r="DJ43" s="255" t="str">
        <f>IF($DH43='Classificação geral'!$B36,'Classificação geral'!$D36,"")</f>
        <v/>
      </c>
      <c r="DK43" s="255" t="str">
        <f>IF($DH43='Classificação geral'!$B36,'Classificação geral'!$H36,"")</f>
        <v/>
      </c>
      <c r="DL43" s="254" t="str">
        <f>IFERROR(IF(AND($DK43="fem",'Classificação geral'!$I36=2),'Classificação geral'!I36,""),"")</f>
        <v/>
      </c>
      <c r="DM43" s="254" t="str">
        <f>IFERROR(IF(AND($DK43="fem",'Classificação geral'!$I36=2),'Classificação geral'!AE36,""),"")</f>
        <v/>
      </c>
      <c r="DN43" s="254" t="str">
        <f>IFERROR(IF(AND($DK43="fem",'Classificação geral'!$I36=2),'Classificação geral'!K36,""),"")</f>
        <v/>
      </c>
      <c r="DO43" s="254" t="str">
        <f>IFERROR(IF(AND($DK43="fem",'Classificação geral'!$I36=2),'Classificação geral'!L36,""),"")</f>
        <v/>
      </c>
      <c r="DP43" s="254" t="str">
        <f>IFERROR(IF(AND($DK43="fem",'Classificação geral'!$I36=2),'Classificação geral'!M36,""),"")</f>
        <v/>
      </c>
      <c r="DQ43" s="254" t="str">
        <f>IFERROR(IF(AND($DK43="fem",'Classificação geral'!$I36=2),'Classificação geral'!AF36,""),"")</f>
        <v/>
      </c>
      <c r="DR43" s="256" t="str">
        <f>IFERROR(RANK(DQ43,DQ:DQ,0)+ COUNTIF(DQ$12:$DQ41,DQ43),"")</f>
        <v/>
      </c>
      <c r="DT43" s="254" t="str">
        <f>IFERROR(IF(AND('Classificação geral'!$H36="mas",'Classificação geral'!$I36=2,'Classificação geral'!$E36="pct"),'Classificação geral'!$A36,""),"")</f>
        <v/>
      </c>
      <c r="DU43" s="254" t="str">
        <f>IFERROR(IF(AND('Classificação geral'!$H36="mas",'Classificação geral'!$I36=2,'Classificação geral'!$E36="pct"),'Classificação geral'!$B36,""),"")</f>
        <v/>
      </c>
      <c r="DV43" s="227" t="str">
        <f>IF($DU43='Classificação geral'!$B36,'Classificação geral'!$C36,"")</f>
        <v/>
      </c>
      <c r="DW43" s="227" t="str">
        <f>IF($DU43='Classificação geral'!$B36,'Classificação geral'!$D36,"")</f>
        <v/>
      </c>
      <c r="DX43" s="227" t="str">
        <f>IF($DU43='Classificação geral'!$B36,'Classificação geral'!$H36,"")</f>
        <v/>
      </c>
      <c r="DY43" s="231" t="str">
        <f>IFERROR(IF(AND($DX43="mas",'Classificação geral'!$I36=2),'Classificação geral'!I36,""),"")</f>
        <v/>
      </c>
      <c r="DZ43" s="254" t="str">
        <f>IFERROR(IF(AND($DX43="mas",'Classificação geral'!$I36=2),'Classificação geral'!AE36,""),"")</f>
        <v/>
      </c>
      <c r="EA43" s="231" t="str">
        <f>IFERROR(IF(AND($DX43="mas",'Classificação geral'!$I36=2),'Classificação geral'!K36,""),"")</f>
        <v/>
      </c>
      <c r="EB43" s="231" t="str">
        <f>IFERROR(IF(AND($DX43="mas",'Classificação geral'!$I36=2),'Classificação geral'!L36,""),"")</f>
        <v/>
      </c>
      <c r="EC43" s="231" t="str">
        <f>IFERROR(IF(AND($DX43="mas",'Classificação geral'!$I36=2),'Classificação geral'!M36,""),"")</f>
        <v/>
      </c>
      <c r="ED43" s="231" t="str">
        <f>IFERROR(IF(AND($DX43="mas",'Classificação geral'!$I36=2),'Classificação geral'!AF36,""),"")</f>
        <v/>
      </c>
      <c r="EE43" s="229" t="str">
        <f>IFERROR(RANK(ED43,ED:ED,0)+ COUNTIF($ED$12:ED$12,ED43),"")</f>
        <v/>
      </c>
      <c r="EG43" s="254" t="str">
        <f>IFERROR(IF(AND('Classificação geral'!$H36="fem",'Classificação geral'!$I36=3,'Classificação geral'!$E36="pct"),'Classificação geral'!$A36,""),"")</f>
        <v/>
      </c>
      <c r="EH43" s="254" t="str">
        <f>IFERROR(IF(AND('Classificação geral'!$H36="fem",'Classificação geral'!$I36=3,'Classificação geral'!$E36="pct"),'Classificação geral'!$B36,""),"")</f>
        <v/>
      </c>
      <c r="EI43" s="227" t="str">
        <f>IF($EH43='Classificação geral'!$B36,'Classificação geral'!$C36,"")</f>
        <v/>
      </c>
      <c r="EJ43" s="227" t="str">
        <f>IF($EH43='Classificação geral'!$B36,'Classificação geral'!$D36,"")</f>
        <v/>
      </c>
      <c r="EK43" s="227" t="str">
        <f>IF($EH43='Classificação geral'!$B36,'Classificação geral'!$H36,"")</f>
        <v/>
      </c>
      <c r="EL43" s="227" t="str">
        <f>IF($EK43='Classificação geral'!$H36,'Classificação geral'!$I36,"")</f>
        <v/>
      </c>
      <c r="EM43" s="255" t="str">
        <f>IF($EL43='Classificação geral'!$I36,'Classificação geral'!$AE36,"")</f>
        <v/>
      </c>
      <c r="EN43" s="227" t="str">
        <f>IF($EL43='Classificação geral'!$I36,'Classificação geral'!$K36,"")</f>
        <v/>
      </c>
      <c r="EO43" s="227" t="str">
        <f>IF($EL43='Classificação geral'!$I36,'Classificação geral'!$L36,"")</f>
        <v/>
      </c>
      <c r="EP43" s="227" t="str">
        <f>IF($EL43='Classificação geral'!$I36,'Classificação geral'!$M36,"")</f>
        <v/>
      </c>
      <c r="EQ43" s="227" t="str">
        <f>IF($EL43='Classificação geral'!$I36,'Classificação geral'!$AF36,"")</f>
        <v/>
      </c>
      <c r="ER43" s="229" t="str">
        <f>IFERROR(RANK(EQ43,EQ:EQ,0)+ COUNTIF($EQ$12:EQ41,EQ43),"")</f>
        <v/>
      </c>
      <c r="ET43" s="254" t="str">
        <f>IFERROR(IF(AND('Classificação geral'!$H36="mas",'Classificação geral'!$I36=3,'Classificação geral'!$E36="PCT"),'Classificação geral'!$A36,""),"")</f>
        <v/>
      </c>
      <c r="EU43" s="254" t="str">
        <f>IFERROR(IF(AND('Classificação geral'!$H36="mas",'Classificação geral'!$I36=3,'Classificação geral'!$E36="PCT"),'Classificação geral'!$B36,""),"")</f>
        <v/>
      </c>
      <c r="EV43" s="227" t="str">
        <f>IF($EU43='Classificação geral'!$B36,'Classificação geral'!$C36,"")</f>
        <v/>
      </c>
      <c r="EW43" s="227" t="str">
        <f>IF($EU43='Classificação geral'!$B36,'Classificação geral'!$D36,"")</f>
        <v/>
      </c>
      <c r="EX43" s="227" t="str">
        <f>IF($EU43='Classificação geral'!$B36,'Classificação geral'!$H36,"")</f>
        <v/>
      </c>
      <c r="EY43" s="231" t="str">
        <f>IFERROR(IF(AND($EX43="mas",'Classificação geral'!$I36=3),'Classificação geral'!I36,""),"")</f>
        <v/>
      </c>
      <c r="EZ43" s="254" t="str">
        <f>IFERROR(IF(AND($EX43="mas",'Classificação geral'!$I36=3),'Classificação geral'!AE36,""),"")</f>
        <v/>
      </c>
      <c r="FA43" s="231" t="str">
        <f>IFERROR(IF(AND($EX43="mas",'Classificação geral'!$I36=3),'Classificação geral'!K36,""),"")</f>
        <v/>
      </c>
      <c r="FB43" s="231" t="str">
        <f>IFERROR(IF(AND($EX43="mas",'Classificação geral'!$I36=3),'Classificação geral'!L36,""),"")</f>
        <v/>
      </c>
      <c r="FC43" s="231" t="str">
        <f>IFERROR(IF(AND($EX43="mas",'Classificação geral'!$I36=3),'Classificação geral'!M36,""),"")</f>
        <v/>
      </c>
      <c r="FD43" s="231" t="str">
        <f>IFERROR(IF(AND($EX43="mas",'Classificação geral'!$I36=3),'Classificação geral'!AF36,""),"")</f>
        <v/>
      </c>
      <c r="FE43" s="229" t="str">
        <f>IFERROR(RANK(FD43,FD:FD,0)+ COUNTIF(FD$12:$FD41,FD43),"")</f>
        <v/>
      </c>
    </row>
    <row r="44" spans="2:161" s="304" customFormat="1" ht="27.75" customHeight="1" x14ac:dyDescent="0.4">
      <c r="B44" s="309" t="str">
        <f t="shared" si="0"/>
        <v/>
      </c>
      <c r="C44" s="292" t="str">
        <f t="shared" si="1"/>
        <v/>
      </c>
      <c r="D44" s="292" t="str">
        <f t="shared" si="2"/>
        <v/>
      </c>
      <c r="E44" s="292" t="str">
        <f t="shared" si="3"/>
        <v/>
      </c>
      <c r="F44" s="293" t="str">
        <f t="shared" si="4"/>
        <v/>
      </c>
      <c r="G44" s="293" t="str">
        <f t="shared" si="5"/>
        <v/>
      </c>
      <c r="H44" s="294" t="str">
        <f t="shared" si="6"/>
        <v/>
      </c>
      <c r="I44" s="294" t="str">
        <f t="shared" si="7"/>
        <v/>
      </c>
      <c r="J44" s="294" t="str">
        <f t="shared" si="8"/>
        <v/>
      </c>
      <c r="K44" s="295">
        <v>31</v>
      </c>
      <c r="L44" s="296"/>
      <c r="M44" s="296"/>
      <c r="N44" s="309" t="str">
        <f t="shared" si="9"/>
        <v/>
      </c>
      <c r="O44" s="292" t="str">
        <f t="shared" si="10"/>
        <v/>
      </c>
      <c r="P44" s="292" t="str">
        <f t="shared" si="11"/>
        <v/>
      </c>
      <c r="Q44" s="292" t="str">
        <f t="shared" si="12"/>
        <v/>
      </c>
      <c r="R44" s="293" t="str">
        <f t="shared" si="13"/>
        <v/>
      </c>
      <c r="S44" s="293" t="str">
        <f t="shared" si="14"/>
        <v/>
      </c>
      <c r="T44" s="294" t="str">
        <f t="shared" si="15"/>
        <v/>
      </c>
      <c r="U44" s="294" t="str">
        <f t="shared" si="16"/>
        <v/>
      </c>
      <c r="V44" s="294" t="str">
        <f t="shared" si="17"/>
        <v/>
      </c>
      <c r="W44" s="295">
        <v>31</v>
      </c>
      <c r="X44" s="296"/>
      <c r="Y44" s="297"/>
      <c r="Z44" s="310" t="str">
        <f t="shared" si="18"/>
        <v/>
      </c>
      <c r="AA44" s="292" t="str">
        <f t="shared" si="19"/>
        <v/>
      </c>
      <c r="AB44" s="292" t="str">
        <f t="shared" si="20"/>
        <v/>
      </c>
      <c r="AC44" s="292" t="str">
        <f t="shared" si="21"/>
        <v/>
      </c>
      <c r="AD44" s="293" t="str">
        <f t="shared" si="22"/>
        <v/>
      </c>
      <c r="AE44" s="293" t="str">
        <f t="shared" si="23"/>
        <v/>
      </c>
      <c r="AF44" s="294" t="str">
        <f t="shared" si="24"/>
        <v/>
      </c>
      <c r="AG44" s="294" t="str">
        <f t="shared" si="25"/>
        <v/>
      </c>
      <c r="AH44" s="294" t="str">
        <f t="shared" si="26"/>
        <v/>
      </c>
      <c r="AI44" s="295">
        <v>31</v>
      </c>
      <c r="AJ44" s="296"/>
      <c r="AK44" s="296"/>
      <c r="AL44" s="310" t="str">
        <f t="shared" si="27"/>
        <v/>
      </c>
      <c r="AM44" s="292" t="str">
        <f t="shared" si="28"/>
        <v/>
      </c>
      <c r="AN44" s="292" t="str">
        <f t="shared" si="29"/>
        <v/>
      </c>
      <c r="AO44" s="292" t="str">
        <f t="shared" si="30"/>
        <v/>
      </c>
      <c r="AP44" s="293" t="str">
        <f t="shared" si="31"/>
        <v/>
      </c>
      <c r="AQ44" s="293" t="str">
        <f t="shared" si="32"/>
        <v/>
      </c>
      <c r="AR44" s="294" t="str">
        <f t="shared" si="33"/>
        <v/>
      </c>
      <c r="AS44" s="294" t="str">
        <f t="shared" si="34"/>
        <v/>
      </c>
      <c r="AT44" s="294" t="str">
        <f t="shared" si="35"/>
        <v/>
      </c>
      <c r="AU44" s="295">
        <v>31</v>
      </c>
      <c r="AV44" s="297"/>
      <c r="AW44" s="297"/>
      <c r="AX44" s="309" t="str">
        <f t="shared" si="36"/>
        <v/>
      </c>
      <c r="AY44" s="292" t="str">
        <f t="shared" si="37"/>
        <v/>
      </c>
      <c r="AZ44" s="292" t="str">
        <f t="shared" si="38"/>
        <v/>
      </c>
      <c r="BA44" s="292" t="str">
        <f t="shared" si="39"/>
        <v/>
      </c>
      <c r="BB44" s="293" t="str">
        <f t="shared" si="40"/>
        <v/>
      </c>
      <c r="BC44" s="293" t="str">
        <f t="shared" si="41"/>
        <v/>
      </c>
      <c r="BD44" s="293" t="str">
        <f t="shared" si="42"/>
        <v/>
      </c>
      <c r="BE44" s="293" t="str">
        <f t="shared" si="43"/>
        <v/>
      </c>
      <c r="BF44" s="294" t="str">
        <f t="shared" si="44"/>
        <v/>
      </c>
      <c r="BG44" s="295">
        <v>31</v>
      </c>
      <c r="BH44" s="296"/>
      <c r="BI44" s="296"/>
      <c r="BJ44" s="309" t="str">
        <f t="shared" si="45"/>
        <v/>
      </c>
      <c r="BK44" s="292" t="str">
        <f t="shared" si="46"/>
        <v/>
      </c>
      <c r="BL44" s="292" t="str">
        <f t="shared" si="47"/>
        <v/>
      </c>
      <c r="BM44" s="292" t="str">
        <f t="shared" si="48"/>
        <v/>
      </c>
      <c r="BN44" s="293" t="str">
        <f t="shared" si="49"/>
        <v/>
      </c>
      <c r="BO44" s="293" t="str">
        <f t="shared" si="50"/>
        <v/>
      </c>
      <c r="BP44" s="294" t="str">
        <f t="shared" si="51"/>
        <v/>
      </c>
      <c r="BQ44" s="294" t="str">
        <f t="shared" si="52"/>
        <v/>
      </c>
      <c r="BR44" s="294" t="str">
        <f t="shared" si="53"/>
        <v/>
      </c>
      <c r="BS44" s="295">
        <v>31</v>
      </c>
      <c r="CG44" s="254" t="str">
        <f>IFERROR(IF(AND('Classificação geral'!$H37="FEM",'Classificação geral'!$I37=1,'Classificação geral'!E37="PCT"),'Classificação geral'!$A37,""),"")</f>
        <v/>
      </c>
      <c r="CH44" s="254" t="str">
        <f>IFERROR(IF(AND('Classificação geral'!$H37="FEM",'Classificação geral'!$I37=1,'Classificação geral'!E37="PCT"),'Classificação geral'!$B37,""),"")</f>
        <v/>
      </c>
      <c r="CI44" s="227" t="str">
        <f>IF($CH44='Classificação geral'!$B37,'Classificação geral'!$C37,"")</f>
        <v/>
      </c>
      <c r="CJ44" s="227" t="str">
        <f>IF($CH44='Classificação geral'!$B37,'Classificação geral'!$D37,"")</f>
        <v/>
      </c>
      <c r="CK44" s="227" t="str">
        <f>IF($CH44='Classificação geral'!$B37,'Classificação geral'!$H37,"")</f>
        <v/>
      </c>
      <c r="CL44" s="227" t="str">
        <f>IF($CK44='Classificação geral'!$H37,'Classificação geral'!$I37,"")</f>
        <v/>
      </c>
      <c r="CM44" s="227" t="str">
        <f>IF($CL44='Classificação geral'!$I37,'Classificação geral'!$AE37,"")</f>
        <v/>
      </c>
      <c r="CN44" s="227" t="str">
        <f>IF($CL44='Classificação geral'!$I37,'Classificação geral'!$K37,"")</f>
        <v/>
      </c>
      <c r="CO44" s="227" t="str">
        <f>IF($CL44='Classificação geral'!$I37,'Classificação geral'!$L37,"")</f>
        <v/>
      </c>
      <c r="CP44" s="227" t="str">
        <f>IF($CL44='Classificação geral'!$I37,'Classificação geral'!$M37,"")</f>
        <v/>
      </c>
      <c r="CQ44" s="388" t="str">
        <f>IF($CL44='Classificação geral'!$I37,'Classificação geral'!$AF37,"")</f>
        <v/>
      </c>
      <c r="CR44" s="256" t="str">
        <f>IFERROR(RANK(CQ44,CQ:CQ,0)+ COUNTIF($CQ$12:CQ43,CQ44),"")</f>
        <v/>
      </c>
      <c r="CS44" s="244" t="str">
        <f ca="1">IFERROR(RDEM(CR44,CR:CR,0),"")</f>
        <v/>
      </c>
      <c r="CT44" s="254" t="str">
        <f>IFERROR(IF(AND('Classificação geral'!$H37="mas",'Classificação geral'!$I37=1,'Classificação geral'!$E37="pct"),'Classificação geral'!$A37,""),"")</f>
        <v/>
      </c>
      <c r="CU44" s="254" t="str">
        <f>IFERROR(IF(AND('Classificação geral'!$H37="mas",'Classificação geral'!$I37=1,'Classificação geral'!$E37="PCT"),'Classificação geral'!$B37,""),"")</f>
        <v/>
      </c>
      <c r="CV44" s="227" t="str">
        <f>IF($CU44='Classificação geral'!$B37,'Classificação geral'!$C37,"")</f>
        <v/>
      </c>
      <c r="CW44" s="227" t="str">
        <f>IF($CU44='Classificação geral'!$B37,'Classificação geral'!$D37,"")</f>
        <v/>
      </c>
      <c r="CX44" s="227" t="str">
        <f>IF($CU44='Classificação geral'!$B37,'Classificação geral'!$H37,"")</f>
        <v/>
      </c>
      <c r="CY44" s="231" t="str">
        <f>IFERROR(IF(AND($CX44="mas",'Classificação geral'!$I37=1),'Classificação geral'!I37,""),"")</f>
        <v/>
      </c>
      <c r="CZ44" s="254" t="str">
        <f>IFERROR(IF(AND($CX44="mas",'Classificação geral'!$I37=1),'Classificação geral'!AE37,""),"")</f>
        <v/>
      </c>
      <c r="DA44" s="231" t="str">
        <f>IFERROR(IF(AND($CX44="mas",'Classificação geral'!$I37=1),'Classificação geral'!K37,""),"")</f>
        <v/>
      </c>
      <c r="DB44" s="231" t="str">
        <f>IFERROR(IF(AND($CX44="mas",'Classificação geral'!$I37=1),'Classificação geral'!L37,""),"")</f>
        <v/>
      </c>
      <c r="DC44" s="231" t="str">
        <f>IFERROR(IF(AND($CX44="mas",'Classificação geral'!$I37=1),'Classificação geral'!M37,""),"")</f>
        <v/>
      </c>
      <c r="DD44" s="231" t="str">
        <f>IFERROR(IF(AND($CX44="mas",'Classificação geral'!$I37=1),'Classificação geral'!AF37,""),"")</f>
        <v/>
      </c>
      <c r="DE44" s="229" t="str">
        <f>IFERROR(RANK(DD44,DD:DD,0)+ COUNTIF($DD$12:DD43,DD44),"")</f>
        <v/>
      </c>
      <c r="DG44" s="254" t="str">
        <f>IFERROR(IF(AND('Classificação geral'!$H37="fem",'Classificação geral'!$I37=2,'Classificação geral'!$E37="pct"),'Classificação geral'!$A37,""),"")</f>
        <v/>
      </c>
      <c r="DH44" s="254" t="str">
        <f>IFERROR(IF(AND('Classificação geral'!$H37="fem",'Classificação geral'!$I37=2,'Classificação geral'!$E37="pct"),'Classificação geral'!$B37,""),"")</f>
        <v/>
      </c>
      <c r="DI44" s="255" t="str">
        <f>IF($DH44='Classificação geral'!$B37,'Classificação geral'!$C37,"")</f>
        <v/>
      </c>
      <c r="DJ44" s="255" t="str">
        <f>IF($DH44='Classificação geral'!$B37,'Classificação geral'!$D37,"")</f>
        <v/>
      </c>
      <c r="DK44" s="255" t="str">
        <f>IF($DH44='Classificação geral'!$B37,'Classificação geral'!$H37,"")</f>
        <v/>
      </c>
      <c r="DL44" s="254" t="str">
        <f>IFERROR(IF(AND($DK44="fem",'Classificação geral'!$I37=2),'Classificação geral'!I37,""),"")</f>
        <v/>
      </c>
      <c r="DM44" s="254" t="str">
        <f>IFERROR(IF(AND($DK44="fem",'Classificação geral'!$I37=2),'Classificação geral'!AE37,""),"")</f>
        <v/>
      </c>
      <c r="DN44" s="254" t="str">
        <f>IFERROR(IF(AND($DK44="fem",'Classificação geral'!$I37=2),'Classificação geral'!K37,""),"")</f>
        <v/>
      </c>
      <c r="DO44" s="254" t="str">
        <f>IFERROR(IF(AND($DK44="fem",'Classificação geral'!$I37=2),'Classificação geral'!L37,""),"")</f>
        <v/>
      </c>
      <c r="DP44" s="254" t="str">
        <f>IFERROR(IF(AND($DK44="fem",'Classificação geral'!$I37=2),'Classificação geral'!M37,""),"")</f>
        <v/>
      </c>
      <c r="DQ44" s="254" t="str">
        <f>IFERROR(IF(AND($DK44="fem",'Classificação geral'!$I37=2),'Classificação geral'!AF37,""),"")</f>
        <v/>
      </c>
      <c r="DR44" s="256" t="str">
        <f>IFERROR(RANK(DQ44,DQ:DQ,0)+ COUNTIF(DQ$12:$DQ42,DQ44),"")</f>
        <v/>
      </c>
      <c r="DT44" s="254" t="str">
        <f>IFERROR(IF(AND('Classificação geral'!$H37="mas",'Classificação geral'!$I37=2,'Classificação geral'!$E37="pct"),'Classificação geral'!$A37,""),"")</f>
        <v/>
      </c>
      <c r="DU44" s="254" t="str">
        <f>IFERROR(IF(AND('Classificação geral'!$H37="mas",'Classificação geral'!$I37=2,'Classificação geral'!$E37="pct"),'Classificação geral'!$B37,""),"")</f>
        <v/>
      </c>
      <c r="DV44" s="227" t="str">
        <f>IF($DU44='Classificação geral'!$B37,'Classificação geral'!$C37,"")</f>
        <v/>
      </c>
      <c r="DW44" s="227" t="str">
        <f>IF($DU44='Classificação geral'!$B37,'Classificação geral'!$D37,"")</f>
        <v/>
      </c>
      <c r="DX44" s="227" t="str">
        <f>IF($DU44='Classificação geral'!$B37,'Classificação geral'!$H37,"")</f>
        <v/>
      </c>
      <c r="DY44" s="231" t="str">
        <f>IFERROR(IF(AND($DX44="mas",'Classificação geral'!$I37=2),'Classificação geral'!I37,""),"")</f>
        <v/>
      </c>
      <c r="DZ44" s="254" t="str">
        <f>IFERROR(IF(AND($DX44="mas",'Classificação geral'!$I37=2),'Classificação geral'!AE37,""),"")</f>
        <v/>
      </c>
      <c r="EA44" s="231" t="str">
        <f>IFERROR(IF(AND($DX44="mas",'Classificação geral'!$I37=2),'Classificação geral'!K37,""),"")</f>
        <v/>
      </c>
      <c r="EB44" s="231" t="str">
        <f>IFERROR(IF(AND($DX44="mas",'Classificação geral'!$I37=2),'Classificação geral'!L37,""),"")</f>
        <v/>
      </c>
      <c r="EC44" s="231" t="str">
        <f>IFERROR(IF(AND($DX44="mas",'Classificação geral'!$I37=2),'Classificação geral'!M37,""),"")</f>
        <v/>
      </c>
      <c r="ED44" s="231" t="str">
        <f>IFERROR(IF(AND($DX44="mas",'Classificação geral'!$I37=2),'Classificação geral'!AF37,""),"")</f>
        <v/>
      </c>
      <c r="EE44" s="229" t="str">
        <f>IFERROR(RANK(ED44,ED:ED,0)+ COUNTIF($ED$12:ED$12,ED44),"")</f>
        <v/>
      </c>
      <c r="EG44" s="254" t="str">
        <f>IFERROR(IF(AND('Classificação geral'!$H37="fem",'Classificação geral'!$I37=3,'Classificação geral'!$E37="pct"),'Classificação geral'!$A37,""),"")</f>
        <v/>
      </c>
      <c r="EH44" s="254" t="str">
        <f>IFERROR(IF(AND('Classificação geral'!$H37="fem",'Classificação geral'!$I37=3,'Classificação geral'!$E37="pct"),'Classificação geral'!$B37,""),"")</f>
        <v/>
      </c>
      <c r="EI44" s="227" t="str">
        <f>IF($EH44='Classificação geral'!$B37,'Classificação geral'!$C37,"")</f>
        <v/>
      </c>
      <c r="EJ44" s="227" t="str">
        <f>IF($EH44='Classificação geral'!$B37,'Classificação geral'!$D37,"")</f>
        <v/>
      </c>
      <c r="EK44" s="227" t="str">
        <f>IF($EH44='Classificação geral'!$B37,'Classificação geral'!$H37,"")</f>
        <v/>
      </c>
      <c r="EL44" s="227" t="str">
        <f>IF($EK44='Classificação geral'!$H37,'Classificação geral'!$I37,"")</f>
        <v/>
      </c>
      <c r="EM44" s="255" t="str">
        <f>IF($EL44='Classificação geral'!$I37,'Classificação geral'!$AE37,"")</f>
        <v/>
      </c>
      <c r="EN44" s="227" t="str">
        <f>IF($EL44='Classificação geral'!$I37,'Classificação geral'!$K37,"")</f>
        <v/>
      </c>
      <c r="EO44" s="227" t="str">
        <f>IF($EL44='Classificação geral'!$I37,'Classificação geral'!$L37,"")</f>
        <v/>
      </c>
      <c r="EP44" s="227" t="str">
        <f>IF($EL44='Classificação geral'!$I37,'Classificação geral'!$M37,"")</f>
        <v/>
      </c>
      <c r="EQ44" s="227" t="str">
        <f>IF($EL44='Classificação geral'!$I37,'Classificação geral'!$AF37,"")</f>
        <v/>
      </c>
      <c r="ER44" s="229" t="str">
        <f>IFERROR(RANK(EQ44,EQ:EQ,0)+ COUNTIF($EQ$12:EQ42,EQ44),"")</f>
        <v/>
      </c>
      <c r="ET44" s="254" t="str">
        <f>IFERROR(IF(AND('Classificação geral'!$H37="mas",'Classificação geral'!$I37=3,'Classificação geral'!$E37="PCT"),'Classificação geral'!$A37,""),"")</f>
        <v/>
      </c>
      <c r="EU44" s="254" t="str">
        <f>IFERROR(IF(AND('Classificação geral'!$H37="mas",'Classificação geral'!$I37=3,'Classificação geral'!$E37="PCT"),'Classificação geral'!$B37,""),"")</f>
        <v/>
      </c>
      <c r="EV44" s="227" t="str">
        <f>IF($EU44='Classificação geral'!$B37,'Classificação geral'!$C37,"")</f>
        <v/>
      </c>
      <c r="EW44" s="227" t="str">
        <f>IF($EU44='Classificação geral'!$B37,'Classificação geral'!$D37,"")</f>
        <v/>
      </c>
      <c r="EX44" s="227" t="str">
        <f>IF($EU44='Classificação geral'!$B37,'Classificação geral'!$H37,"")</f>
        <v/>
      </c>
      <c r="EY44" s="231" t="str">
        <f>IFERROR(IF(AND($EX44="mas",'Classificação geral'!$I37=3),'Classificação geral'!I37,""),"")</f>
        <v/>
      </c>
      <c r="EZ44" s="254" t="str">
        <f>IFERROR(IF(AND($EX44="mas",'Classificação geral'!$I37=3),'Classificação geral'!AE37,""),"")</f>
        <v/>
      </c>
      <c r="FA44" s="231" t="str">
        <f>IFERROR(IF(AND($EX44="mas",'Classificação geral'!$I37=3),'Classificação geral'!K37,""),"")</f>
        <v/>
      </c>
      <c r="FB44" s="231" t="str">
        <f>IFERROR(IF(AND($EX44="mas",'Classificação geral'!$I37=3),'Classificação geral'!L37,""),"")</f>
        <v/>
      </c>
      <c r="FC44" s="231" t="str">
        <f>IFERROR(IF(AND($EX44="mas",'Classificação geral'!$I37=3),'Classificação geral'!M37,""),"")</f>
        <v/>
      </c>
      <c r="FD44" s="231" t="str">
        <f>IFERROR(IF(AND($EX44="mas",'Classificação geral'!$I37=3),'Classificação geral'!AF37,""),"")</f>
        <v/>
      </c>
      <c r="FE44" s="229" t="str">
        <f>IFERROR(RANK(FD44,FD:FD,0)+ COUNTIF(FD$12:$FD42,FD44),"")</f>
        <v/>
      </c>
    </row>
    <row r="45" spans="2:161" s="304" customFormat="1" ht="27.75" customHeight="1" x14ac:dyDescent="0.4">
      <c r="B45" s="309" t="str">
        <f t="shared" si="0"/>
        <v/>
      </c>
      <c r="C45" s="292" t="str">
        <f t="shared" si="1"/>
        <v/>
      </c>
      <c r="D45" s="292" t="str">
        <f t="shared" si="2"/>
        <v/>
      </c>
      <c r="E45" s="292" t="str">
        <f t="shared" si="3"/>
        <v/>
      </c>
      <c r="F45" s="293" t="str">
        <f t="shared" si="4"/>
        <v/>
      </c>
      <c r="G45" s="293" t="str">
        <f t="shared" si="5"/>
        <v/>
      </c>
      <c r="H45" s="294" t="str">
        <f t="shared" si="6"/>
        <v/>
      </c>
      <c r="I45" s="294" t="str">
        <f t="shared" si="7"/>
        <v/>
      </c>
      <c r="J45" s="294" t="str">
        <f t="shared" si="8"/>
        <v/>
      </c>
      <c r="K45" s="295">
        <v>32</v>
      </c>
      <c r="L45" s="296"/>
      <c r="M45" s="296"/>
      <c r="N45" s="309" t="str">
        <f t="shared" si="9"/>
        <v/>
      </c>
      <c r="O45" s="292" t="str">
        <f t="shared" si="10"/>
        <v/>
      </c>
      <c r="P45" s="292" t="str">
        <f t="shared" si="11"/>
        <v/>
      </c>
      <c r="Q45" s="292" t="str">
        <f t="shared" si="12"/>
        <v/>
      </c>
      <c r="R45" s="293" t="str">
        <f t="shared" si="13"/>
        <v/>
      </c>
      <c r="S45" s="293" t="str">
        <f t="shared" si="14"/>
        <v/>
      </c>
      <c r="T45" s="294" t="str">
        <f t="shared" si="15"/>
        <v/>
      </c>
      <c r="U45" s="294" t="str">
        <f t="shared" si="16"/>
        <v/>
      </c>
      <c r="V45" s="294" t="str">
        <f t="shared" si="17"/>
        <v/>
      </c>
      <c r="W45" s="295">
        <v>32</v>
      </c>
      <c r="X45" s="296"/>
      <c r="Y45" s="297"/>
      <c r="Z45" s="310" t="str">
        <f t="shared" si="18"/>
        <v/>
      </c>
      <c r="AA45" s="292" t="str">
        <f t="shared" si="19"/>
        <v/>
      </c>
      <c r="AB45" s="292" t="str">
        <f t="shared" si="20"/>
        <v/>
      </c>
      <c r="AC45" s="292" t="str">
        <f t="shared" si="21"/>
        <v/>
      </c>
      <c r="AD45" s="293" t="str">
        <f t="shared" si="22"/>
        <v/>
      </c>
      <c r="AE45" s="293" t="str">
        <f t="shared" si="23"/>
        <v/>
      </c>
      <c r="AF45" s="294" t="str">
        <f t="shared" si="24"/>
        <v/>
      </c>
      <c r="AG45" s="294" t="str">
        <f t="shared" si="25"/>
        <v/>
      </c>
      <c r="AH45" s="294" t="str">
        <f t="shared" si="26"/>
        <v/>
      </c>
      <c r="AI45" s="295">
        <v>32</v>
      </c>
      <c r="AJ45" s="296"/>
      <c r="AK45" s="296"/>
      <c r="AL45" s="310" t="str">
        <f t="shared" si="27"/>
        <v/>
      </c>
      <c r="AM45" s="292" t="str">
        <f t="shared" si="28"/>
        <v/>
      </c>
      <c r="AN45" s="292" t="str">
        <f t="shared" si="29"/>
        <v/>
      </c>
      <c r="AO45" s="292" t="str">
        <f t="shared" si="30"/>
        <v/>
      </c>
      <c r="AP45" s="293" t="str">
        <f t="shared" si="31"/>
        <v/>
      </c>
      <c r="AQ45" s="293" t="str">
        <f t="shared" si="32"/>
        <v/>
      </c>
      <c r="AR45" s="294" t="str">
        <f t="shared" si="33"/>
        <v/>
      </c>
      <c r="AS45" s="294" t="str">
        <f t="shared" si="34"/>
        <v/>
      </c>
      <c r="AT45" s="294" t="str">
        <f t="shared" si="35"/>
        <v/>
      </c>
      <c r="AU45" s="295">
        <v>32</v>
      </c>
      <c r="AV45" s="297"/>
      <c r="AW45" s="297"/>
      <c r="AX45" s="309" t="str">
        <f t="shared" si="36"/>
        <v/>
      </c>
      <c r="AY45" s="292" t="str">
        <f t="shared" si="37"/>
        <v/>
      </c>
      <c r="AZ45" s="292" t="str">
        <f t="shared" si="38"/>
        <v/>
      </c>
      <c r="BA45" s="292" t="str">
        <f t="shared" si="39"/>
        <v/>
      </c>
      <c r="BB45" s="293" t="str">
        <f t="shared" si="40"/>
        <v/>
      </c>
      <c r="BC45" s="293" t="str">
        <f t="shared" si="41"/>
        <v/>
      </c>
      <c r="BD45" s="293" t="str">
        <f t="shared" si="42"/>
        <v/>
      </c>
      <c r="BE45" s="293" t="str">
        <f t="shared" si="43"/>
        <v/>
      </c>
      <c r="BF45" s="294" t="str">
        <f t="shared" si="44"/>
        <v/>
      </c>
      <c r="BG45" s="295">
        <v>32</v>
      </c>
      <c r="BH45" s="296"/>
      <c r="BI45" s="296"/>
      <c r="BJ45" s="309" t="str">
        <f t="shared" si="45"/>
        <v/>
      </c>
      <c r="BK45" s="292" t="str">
        <f t="shared" si="46"/>
        <v/>
      </c>
      <c r="BL45" s="292" t="str">
        <f t="shared" si="47"/>
        <v/>
      </c>
      <c r="BM45" s="292" t="str">
        <f t="shared" si="48"/>
        <v/>
      </c>
      <c r="BN45" s="293" t="str">
        <f t="shared" si="49"/>
        <v/>
      </c>
      <c r="BO45" s="293" t="str">
        <f t="shared" si="50"/>
        <v/>
      </c>
      <c r="BP45" s="294" t="str">
        <f t="shared" si="51"/>
        <v/>
      </c>
      <c r="BQ45" s="294" t="str">
        <f t="shared" si="52"/>
        <v/>
      </c>
      <c r="BR45" s="294" t="str">
        <f t="shared" si="53"/>
        <v/>
      </c>
      <c r="BS45" s="295">
        <v>32</v>
      </c>
      <c r="CG45" s="254" t="str">
        <f>IFERROR(IF(AND('Classificação geral'!$H38="FEM",'Classificação geral'!$I38=1,'Classificação geral'!E38="PCT"),'Classificação geral'!$A38,""),"")</f>
        <v/>
      </c>
      <c r="CH45" s="254" t="str">
        <f>IFERROR(IF(AND('Classificação geral'!$H38="FEM",'Classificação geral'!$I38=1,'Classificação geral'!E38="PCT"),'Classificação geral'!$B38,""),"")</f>
        <v/>
      </c>
      <c r="CI45" s="227" t="str">
        <f>IF($CH45='Classificação geral'!$B38,'Classificação geral'!$C38,"")</f>
        <v/>
      </c>
      <c r="CJ45" s="227" t="str">
        <f>IF($CH45='Classificação geral'!$B38,'Classificação geral'!$D38,"")</f>
        <v/>
      </c>
      <c r="CK45" s="227" t="str">
        <f>IF($CH45='Classificação geral'!$B38,'Classificação geral'!$H38,"")</f>
        <v/>
      </c>
      <c r="CL45" s="227" t="str">
        <f>IF($CK45='Classificação geral'!$H38,'Classificação geral'!$I38,"")</f>
        <v/>
      </c>
      <c r="CM45" s="227" t="str">
        <f>IF($CL45='Classificação geral'!$I38,'Classificação geral'!$AE38,"")</f>
        <v/>
      </c>
      <c r="CN45" s="227" t="str">
        <f>IF($CL45='Classificação geral'!$I38,'Classificação geral'!$K38,"")</f>
        <v/>
      </c>
      <c r="CO45" s="227" t="str">
        <f>IF($CL45='Classificação geral'!$I38,'Classificação geral'!$L38,"")</f>
        <v/>
      </c>
      <c r="CP45" s="227" t="str">
        <f>IF($CL45='Classificação geral'!$I38,'Classificação geral'!$M38,"")</f>
        <v/>
      </c>
      <c r="CQ45" s="388" t="str">
        <f>IF($CL45='Classificação geral'!$I38,'Classificação geral'!$AF38,"")</f>
        <v/>
      </c>
      <c r="CR45" s="256" t="str">
        <f>IFERROR(RANK(CQ45,CQ:CQ,0)+ COUNTIF($CQ$12:CQ44,CQ45),"")</f>
        <v/>
      </c>
      <c r="CS45" s="244" t="str">
        <f ca="1">IFERROR(RDEM(CR45,CR:CR,0),"")</f>
        <v/>
      </c>
      <c r="CT45" s="254" t="str">
        <f>IFERROR(IF(AND('Classificação geral'!$H38="mas",'Classificação geral'!$I38=1,'Classificação geral'!$E38="pct"),'Classificação geral'!$A38,""),"")</f>
        <v/>
      </c>
      <c r="CU45" s="254" t="str">
        <f>IFERROR(IF(AND('Classificação geral'!$H38="mas",'Classificação geral'!$I38=1,'Classificação geral'!$E38="PCT"),'Classificação geral'!$B38,""),"")</f>
        <v/>
      </c>
      <c r="CV45" s="227" t="str">
        <f>IF($CU45='Classificação geral'!$B38,'Classificação geral'!$C38,"")</f>
        <v/>
      </c>
      <c r="CW45" s="227" t="str">
        <f>IF($CU45='Classificação geral'!$B38,'Classificação geral'!$D38,"")</f>
        <v/>
      </c>
      <c r="CX45" s="227" t="str">
        <f>IF($CU45='Classificação geral'!$B38,'Classificação geral'!$H38,"")</f>
        <v/>
      </c>
      <c r="CY45" s="231" t="str">
        <f>IFERROR(IF(AND($CX45="mas",'Classificação geral'!$I38=1),'Classificação geral'!I38,""),"")</f>
        <v/>
      </c>
      <c r="CZ45" s="254" t="str">
        <f>IFERROR(IF(AND($CX45="mas",'Classificação geral'!$I38=1),'Classificação geral'!AE38,""),"")</f>
        <v/>
      </c>
      <c r="DA45" s="231" t="str">
        <f>IFERROR(IF(AND($CX45="mas",'Classificação geral'!$I38=1),'Classificação geral'!K38,""),"")</f>
        <v/>
      </c>
      <c r="DB45" s="231" t="str">
        <f>IFERROR(IF(AND($CX45="mas",'Classificação geral'!$I38=1),'Classificação geral'!L38,""),"")</f>
        <v/>
      </c>
      <c r="DC45" s="231" t="str">
        <f>IFERROR(IF(AND($CX45="mas",'Classificação geral'!$I38=1),'Classificação geral'!M38,""),"")</f>
        <v/>
      </c>
      <c r="DD45" s="231" t="str">
        <f>IFERROR(IF(AND($CX45="mas",'Classificação geral'!$I38=1),'Classificação geral'!AF38,""),"")</f>
        <v/>
      </c>
      <c r="DE45" s="229" t="str">
        <f>IFERROR(RANK(DD45,DD:DD,0)+ COUNTIF($DD$12:DD44,DD45),"")</f>
        <v/>
      </c>
      <c r="DG45" s="254" t="str">
        <f>IFERROR(IF(AND('Classificação geral'!$H38="fem",'Classificação geral'!$I38=2,'Classificação geral'!$E38="pct"),'Classificação geral'!$A38,""),"")</f>
        <v/>
      </c>
      <c r="DH45" s="254" t="str">
        <f>IFERROR(IF(AND('Classificação geral'!$H38="fem",'Classificação geral'!$I38=2,'Classificação geral'!$E38="pct"),'Classificação geral'!$B38,""),"")</f>
        <v/>
      </c>
      <c r="DI45" s="255" t="str">
        <f>IF($DH45='Classificação geral'!$B38,'Classificação geral'!$C38,"")</f>
        <v/>
      </c>
      <c r="DJ45" s="255" t="str">
        <f>IF($DH45='Classificação geral'!$B38,'Classificação geral'!$D38,"")</f>
        <v/>
      </c>
      <c r="DK45" s="255" t="str">
        <f>IF($DH45='Classificação geral'!$B38,'Classificação geral'!$H38,"")</f>
        <v/>
      </c>
      <c r="DL45" s="254" t="str">
        <f>IFERROR(IF(AND($DK45="fem",'Classificação geral'!$I38=2),'Classificação geral'!I38,""),"")</f>
        <v/>
      </c>
      <c r="DM45" s="254" t="str">
        <f>IFERROR(IF(AND($DK45="fem",'Classificação geral'!$I38=2),'Classificação geral'!AE38,""),"")</f>
        <v/>
      </c>
      <c r="DN45" s="254" t="str">
        <f>IFERROR(IF(AND($DK45="fem",'Classificação geral'!$I38=2),'Classificação geral'!K38,""),"")</f>
        <v/>
      </c>
      <c r="DO45" s="254" t="str">
        <f>IFERROR(IF(AND($DK45="fem",'Classificação geral'!$I38=2),'Classificação geral'!L38,""),"")</f>
        <v/>
      </c>
      <c r="DP45" s="254" t="str">
        <f>IFERROR(IF(AND($DK45="fem",'Classificação geral'!$I38=2),'Classificação geral'!M38,""),"")</f>
        <v/>
      </c>
      <c r="DQ45" s="254" t="str">
        <f>IFERROR(IF(AND($DK45="fem",'Classificação geral'!$I38=2),'Classificação geral'!AF38,""),"")</f>
        <v/>
      </c>
      <c r="DR45" s="256" t="str">
        <f>IFERROR(RANK(DQ45,DQ:DQ,0)+ COUNTIF(DQ$12:$DQ43,DQ45),"")</f>
        <v/>
      </c>
      <c r="DT45" s="254" t="str">
        <f>IFERROR(IF(AND('Classificação geral'!$H38="mas",'Classificação geral'!$I38=2,'Classificação geral'!$E38="pct"),'Classificação geral'!$A38,""),"")</f>
        <v/>
      </c>
      <c r="DU45" s="254" t="str">
        <f>IFERROR(IF(AND('Classificação geral'!$H38="mas",'Classificação geral'!$I38=2,'Classificação geral'!$E38="pct"),'Classificação geral'!$B38,""),"")</f>
        <v/>
      </c>
      <c r="DV45" s="227" t="str">
        <f>IF($DU45='Classificação geral'!$B38,'Classificação geral'!$C38,"")</f>
        <v/>
      </c>
      <c r="DW45" s="227" t="str">
        <f>IF($DU45='Classificação geral'!$B38,'Classificação geral'!$D38,"")</f>
        <v/>
      </c>
      <c r="DX45" s="227" t="str">
        <f>IF($DU45='Classificação geral'!$B38,'Classificação geral'!$H38,"")</f>
        <v/>
      </c>
      <c r="DY45" s="231" t="str">
        <f>IFERROR(IF(AND($DX45="mas",'Classificação geral'!$I38=2),'Classificação geral'!I38,""),"")</f>
        <v/>
      </c>
      <c r="DZ45" s="254" t="str">
        <f>IFERROR(IF(AND($DX45="mas",'Classificação geral'!$I38=2),'Classificação geral'!AE38,""),"")</f>
        <v/>
      </c>
      <c r="EA45" s="231" t="str">
        <f>IFERROR(IF(AND($DX45="mas",'Classificação geral'!$I38=2),'Classificação geral'!K38,""),"")</f>
        <v/>
      </c>
      <c r="EB45" s="231" t="str">
        <f>IFERROR(IF(AND($DX45="mas",'Classificação geral'!$I38=2),'Classificação geral'!L38,""),"")</f>
        <v/>
      </c>
      <c r="EC45" s="231" t="str">
        <f>IFERROR(IF(AND($DX45="mas",'Classificação geral'!$I38=2),'Classificação geral'!M38,""),"")</f>
        <v/>
      </c>
      <c r="ED45" s="231" t="str">
        <f>IFERROR(IF(AND($DX45="mas",'Classificação geral'!$I38=2),'Classificação geral'!AF38,""),"")</f>
        <v/>
      </c>
      <c r="EE45" s="229" t="str">
        <f>IFERROR(RANK(ED45,ED:ED,0)+ COUNTIF($ED$12:ED$12,ED45),"")</f>
        <v/>
      </c>
      <c r="EG45" s="254" t="str">
        <f>IFERROR(IF(AND('Classificação geral'!$H38="fem",'Classificação geral'!$I38=3,'Classificação geral'!$E38="pct"),'Classificação geral'!$A38,""),"")</f>
        <v/>
      </c>
      <c r="EH45" s="254" t="str">
        <f>IFERROR(IF(AND('Classificação geral'!$H38="fem",'Classificação geral'!$I38=3,'Classificação geral'!$E38="pct"),'Classificação geral'!$B38,""),"")</f>
        <v/>
      </c>
      <c r="EI45" s="227" t="str">
        <f>IF($EH45='Classificação geral'!$B38,'Classificação geral'!$C38,"")</f>
        <v/>
      </c>
      <c r="EJ45" s="227" t="str">
        <f>IF($EH45='Classificação geral'!$B38,'Classificação geral'!$D38,"")</f>
        <v/>
      </c>
      <c r="EK45" s="227" t="str">
        <f>IF($EH45='Classificação geral'!$B38,'Classificação geral'!$H38,"")</f>
        <v/>
      </c>
      <c r="EL45" s="227" t="str">
        <f>IF($EK45='Classificação geral'!$H38,'Classificação geral'!$I38,"")</f>
        <v/>
      </c>
      <c r="EM45" s="255" t="str">
        <f>IF($EL45='Classificação geral'!$I38,'Classificação geral'!$AE38,"")</f>
        <v/>
      </c>
      <c r="EN45" s="227" t="str">
        <f>IF($EL45='Classificação geral'!$I38,'Classificação geral'!$K38,"")</f>
        <v/>
      </c>
      <c r="EO45" s="227" t="str">
        <f>IF($EL45='Classificação geral'!$I38,'Classificação geral'!$L38,"")</f>
        <v/>
      </c>
      <c r="EP45" s="227" t="str">
        <f>IF($EL45='Classificação geral'!$I38,'Classificação geral'!$M38,"")</f>
        <v/>
      </c>
      <c r="EQ45" s="227" t="str">
        <f>IF($EL45='Classificação geral'!$I38,'Classificação geral'!$AF38,"")</f>
        <v/>
      </c>
      <c r="ER45" s="229" t="str">
        <f>IFERROR(RANK(EQ45,EQ:EQ,0)+ COUNTIF($EQ$12:EQ43,EQ45),"")</f>
        <v/>
      </c>
      <c r="ET45" s="254" t="str">
        <f>IFERROR(IF(AND('Classificação geral'!$H38="mas",'Classificação geral'!$I38=3,'Classificação geral'!$E38="PCT"),'Classificação geral'!$A38,""),"")</f>
        <v/>
      </c>
      <c r="EU45" s="254" t="str">
        <f>IFERROR(IF(AND('Classificação geral'!$H38="mas",'Classificação geral'!$I38=3,'Classificação geral'!$E38="PCT"),'Classificação geral'!$B38,""),"")</f>
        <v/>
      </c>
      <c r="EV45" s="227" t="str">
        <f>IF($EU45='Classificação geral'!$B38,'Classificação geral'!$C38,"")</f>
        <v/>
      </c>
      <c r="EW45" s="227" t="str">
        <f>IF($EU45='Classificação geral'!$B38,'Classificação geral'!$D38,"")</f>
        <v/>
      </c>
      <c r="EX45" s="227" t="str">
        <f>IF($EU45='Classificação geral'!$B38,'Classificação geral'!$H38,"")</f>
        <v/>
      </c>
      <c r="EY45" s="231" t="str">
        <f>IFERROR(IF(AND($EX45="mas",'Classificação geral'!$I38=3),'Classificação geral'!I38,""),"")</f>
        <v/>
      </c>
      <c r="EZ45" s="254" t="str">
        <f>IFERROR(IF(AND($EX45="mas",'Classificação geral'!$I38=3),'Classificação geral'!AE38,""),"")</f>
        <v/>
      </c>
      <c r="FA45" s="231" t="str">
        <f>IFERROR(IF(AND($EX45="mas",'Classificação geral'!$I38=3),'Classificação geral'!K38,""),"")</f>
        <v/>
      </c>
      <c r="FB45" s="231" t="str">
        <f>IFERROR(IF(AND($EX45="mas",'Classificação geral'!$I38=3),'Classificação geral'!L38,""),"")</f>
        <v/>
      </c>
      <c r="FC45" s="231" t="str">
        <f>IFERROR(IF(AND($EX45="mas",'Classificação geral'!$I38=3),'Classificação geral'!M38,""),"")</f>
        <v/>
      </c>
      <c r="FD45" s="231" t="str">
        <f>IFERROR(IF(AND($EX45="mas",'Classificação geral'!$I38=3),'Classificação geral'!AF38,""),"")</f>
        <v/>
      </c>
      <c r="FE45" s="229" t="str">
        <f>IFERROR(RANK(FD45,FD:FD,0)+ COUNTIF(FD$12:$FD43,FD45),"")</f>
        <v/>
      </c>
    </row>
    <row r="46" spans="2:161" s="304" customFormat="1" ht="27.75" customHeight="1" x14ac:dyDescent="0.4">
      <c r="B46" s="309" t="str">
        <f t="shared" ref="B46:B69" si="54">IFERROR(INDEX($CG$14:$CG$160,MATCH($K46,$CR$14:$CR$160,0)),"")</f>
        <v/>
      </c>
      <c r="C46" s="292" t="str">
        <f t="shared" ref="C46:C69" si="55">IFERROR(INDEX($CH$14:$CH$160,MATCH($K46,$CR$14:$CR$160,0)),"")</f>
        <v/>
      </c>
      <c r="D46" s="292" t="str">
        <f t="shared" ref="D46:D69" si="56">IFERROR(INDEX($CI$14:$CI$160,MATCH($K46,$CR$14:$CR$160,0)),"")</f>
        <v/>
      </c>
      <c r="E46" s="292" t="str">
        <f t="shared" ref="E46:E69" si="57">IFERROR(INDEX($CJ$14:$CJ$160,MATCH($K46,$CR$14:$CR$160,0)),"")</f>
        <v/>
      </c>
      <c r="F46" s="293" t="str">
        <f t="shared" ref="F46:F69" si="58">IFERROR(INDEX($CK$14:$CK$160,MATCH($K46,$CR$14:$CR$160,0)),"")</f>
        <v/>
      </c>
      <c r="G46" s="293" t="str">
        <f t="shared" ref="G46:G69" si="59">IFERROR(INDEX($CL$14:$CL$160,MATCH($K46,$CR$14:$CR$160,0)),"")</f>
        <v/>
      </c>
      <c r="H46" s="294" t="str">
        <f t="shared" ref="H46:H69" si="60">IFERROR(INDEX($CM$14:$CM$160,MATCH($K46,$CR$14:$CR$160,0)),"")</f>
        <v/>
      </c>
      <c r="I46" s="294" t="str">
        <f t="shared" ref="I46:I69" si="61">IFERROR(INDEX($CP$14:$CP$160,MATCH($K46,$CR$14:$CR$160,0)),"")</f>
        <v/>
      </c>
      <c r="J46" s="294" t="str">
        <f t="shared" ref="J46:J69" si="62">IFERROR(INDEX($CQ$14:$CQ$160,MATCH($K46,$CR$14:$CR$160,0)),"")</f>
        <v/>
      </c>
      <c r="K46" s="295">
        <v>33</v>
      </c>
      <c r="L46" s="296"/>
      <c r="M46" s="296"/>
      <c r="N46" s="309" t="str">
        <f t="shared" ref="N46:N69" si="63">IFERROR(INDEX($CT$14:$CT$160,MATCH($W46,$DE$14:$DE$160,0)),"")</f>
        <v/>
      </c>
      <c r="O46" s="292" t="str">
        <f t="shared" ref="O46:O69" si="64">IFERROR(INDEX($CU$14:$CU$160,MATCH($W46,$DE$14:$DE$160,0)),"")</f>
        <v/>
      </c>
      <c r="P46" s="292" t="str">
        <f t="shared" ref="P46:P69" si="65">IFERROR(INDEX($CV$14:$CV$160,MATCH($W46,$DE$14:$DE$160,0)),"")</f>
        <v/>
      </c>
      <c r="Q46" s="292" t="str">
        <f t="shared" ref="Q46:Q69" si="66">IFERROR(INDEX($CW$14:$CW$160,MATCH($K46,$DE$14:$DE$160,0)),"")</f>
        <v/>
      </c>
      <c r="R46" s="293" t="str">
        <f t="shared" ref="R46:R69" si="67">IFERROR(INDEX($CX$14:$CX$160,MATCH($W46,$DE$14:$DE$160,0)),"")</f>
        <v/>
      </c>
      <c r="S46" s="293" t="str">
        <f t="shared" ref="S46:S69" si="68">IFERROR(INDEX($CY$14:$CY$160,MATCH($W46,$DE$14:$DE$160,0)),"")</f>
        <v/>
      </c>
      <c r="T46" s="294" t="str">
        <f t="shared" ref="T46:T69" si="69">IFERROR(INDEX($CZ$14:$CZ$160,MATCH($W46,$DE$14:$DE$160,0)),"")</f>
        <v/>
      </c>
      <c r="U46" s="294" t="str">
        <f t="shared" ref="U46:U69" si="70">IFERROR(INDEX($DC$14:$DC$160,MATCH($W46,$DE$14:$DE$160,0)),"")</f>
        <v/>
      </c>
      <c r="V46" s="294" t="str">
        <f t="shared" ref="V46:V69" si="71">IFERROR(INDEX($DD$14:$DD$160,MATCH($W46,$DE$14:$DE$160,0)),"")</f>
        <v/>
      </c>
      <c r="W46" s="295">
        <v>33</v>
      </c>
      <c r="X46" s="296"/>
      <c r="Y46" s="297"/>
      <c r="Z46" s="310" t="str">
        <f t="shared" ref="Z46:Z69" si="72">IFERROR(INDEX($DG$14:$DG$160,MATCH($AI46,$DR$14:$DR$160,0)),"")</f>
        <v/>
      </c>
      <c r="AA46" s="292" t="str">
        <f t="shared" ref="AA46:AA69" si="73">IFERROR(INDEX($DH$14:$DH$160,MATCH($AI46,$DR$14:$DR$160,0)),"")</f>
        <v/>
      </c>
      <c r="AB46" s="292" t="str">
        <f t="shared" ref="AB46:AB69" si="74">IFERROR(INDEX($DI$14:$DI$160,MATCH($AI46,$DR$14:$DR$160,0)),"")</f>
        <v/>
      </c>
      <c r="AC46" s="292" t="str">
        <f t="shared" ref="AC46:AC69" si="75">IFERROR(INDEX($DJ$14:$DJ$160,MATCH($K46,$DR$14:$DR$160,0)),"")</f>
        <v/>
      </c>
      <c r="AD46" s="293" t="str">
        <f t="shared" ref="AD46:AD69" si="76">IFERROR(INDEX($DK$14:$DK$160,MATCH($AI46,$DR$14:$DR$160,0)),"")</f>
        <v/>
      </c>
      <c r="AE46" s="293" t="str">
        <f t="shared" ref="AE46:AE69" si="77">IFERROR(INDEX($DL$14:$DL$160,MATCH($AI46,$DR$14:$DR$160,0)),"")</f>
        <v/>
      </c>
      <c r="AF46" s="294" t="str">
        <f t="shared" ref="AF46:AF69" si="78">IFERROR(INDEX($DM$14:$DM$160,MATCH($AI46,$DR$14:$DR$160,0)),"")</f>
        <v/>
      </c>
      <c r="AG46" s="294" t="str">
        <f t="shared" ref="AG46:AG69" si="79">IFERROR(INDEX($DP$14:$DP$160,MATCH($AI46,$DR$14:$DR$160,0)),"")</f>
        <v/>
      </c>
      <c r="AH46" s="294" t="str">
        <f t="shared" ref="AH46:AH69" si="80">IFERROR(INDEX($DQ$14:$DQ$160,MATCH($AI46,$DR$14:$DR$160,0)),"")</f>
        <v/>
      </c>
      <c r="AI46" s="295">
        <v>33</v>
      </c>
      <c r="AJ46" s="296"/>
      <c r="AK46" s="296"/>
      <c r="AL46" s="310" t="str">
        <f t="shared" ref="AL46:AL69" si="81">IFERROR(INDEX($DT$14:$DT$160,MATCH($AU46,$EE$14:$EE$160,0)),"")</f>
        <v/>
      </c>
      <c r="AM46" s="292" t="str">
        <f t="shared" ref="AM46:AM69" si="82">IFERROR(INDEX($DU$14:$DU$160,MATCH($AU46,$EE$14:$EE$160,0)),"")</f>
        <v/>
      </c>
      <c r="AN46" s="292" t="str">
        <f t="shared" ref="AN46:AN69" si="83">IFERROR(INDEX($DV$14:$DV$160,MATCH($AU46,$EE$14:$EE$160,0)),"")</f>
        <v/>
      </c>
      <c r="AO46" s="292" t="str">
        <f t="shared" ref="AO46:AO69" si="84">IFERROR(INDEX($DW$14:$DW$160,MATCH($K46,$EE$14:$EE$160,0)),"")</f>
        <v/>
      </c>
      <c r="AP46" s="293" t="str">
        <f t="shared" ref="AP46:AP69" si="85">IFERROR(INDEX($DX$14:$DX$160,MATCH($AU46,$EE$14:$EE$160,0)),"")</f>
        <v/>
      </c>
      <c r="AQ46" s="293" t="str">
        <f t="shared" ref="AQ46:AQ69" si="86">IFERROR(INDEX($DY$14:$DY$160,MATCH($AU46,$EE$14:$EE$160,0)),"")</f>
        <v/>
      </c>
      <c r="AR46" s="294" t="str">
        <f t="shared" ref="AR46:AR69" si="87">IFERROR(INDEX($DZ$14:$DZ$160,MATCH($AU46,$EE$14:$EE$160,0)),"")</f>
        <v/>
      </c>
      <c r="AS46" s="294" t="str">
        <f t="shared" ref="AS46:AS69" si="88">IFERROR(INDEX($EC$14:$EC$160,MATCH($AU46,$EE$14:$EE$160,0)),"")</f>
        <v/>
      </c>
      <c r="AT46" s="294" t="str">
        <f t="shared" ref="AT46:AT69" si="89">IFERROR(INDEX($ED$14:$ED$160,MATCH($AU46,$EE$14:$EE$160,0)),"")</f>
        <v/>
      </c>
      <c r="AU46" s="295">
        <v>33</v>
      </c>
      <c r="AV46" s="297"/>
      <c r="AW46" s="297"/>
      <c r="AX46" s="309" t="str">
        <f t="shared" ref="AX46:AX69" si="90">IFERROR(INDEX($EG$14:$EG$160,MATCH($BG46,$ER$14:$ER$160,0)),"")</f>
        <v/>
      </c>
      <c r="AY46" s="292" t="str">
        <f t="shared" ref="AY46:AY69" si="91">IFERROR(INDEX($EH$14:$EH$160,MATCH($BG46,$ER$14:$ER$160,0)),"")</f>
        <v/>
      </c>
      <c r="AZ46" s="292" t="str">
        <f t="shared" ref="AZ46:AZ69" si="92">IFERROR(INDEX($EI$14:$EI$160,MATCH($BG46,$ER$14:$ER$160,0)),"")</f>
        <v/>
      </c>
      <c r="BA46" s="292" t="str">
        <f t="shared" ref="BA46:BA69" si="93">IFERROR(INDEX($EJ$14:$EJ$160,MATCH($BG46,$ER$14:$ER$160,0)),"")</f>
        <v/>
      </c>
      <c r="BB46" s="293" t="str">
        <f t="shared" ref="BB46:BB69" si="94">IFERROR(INDEX($EK$14:$EK$160,MATCH($BG46,$ER$14:$ER$160,0)),"")</f>
        <v/>
      </c>
      <c r="BC46" s="293" t="str">
        <f t="shared" ref="BC46:BC69" si="95">IFERROR(INDEX($EL$14:$EL$160,MATCH($BG46,$ER$14:$ER$160,0)),"")</f>
        <v/>
      </c>
      <c r="BD46" s="293" t="str">
        <f t="shared" ref="BD46:BD69" si="96">IFERROR(INDEX($EM$14:$EM$160,MATCH($BG46,$ER$14:$ER$160,0)),"")</f>
        <v/>
      </c>
      <c r="BE46" s="293" t="str">
        <f t="shared" ref="BE46:BE69" si="97">IFERROR(INDEX($EP$14:$EP$160,MATCH($BG46,$ER$14:$ER$160,0)),"")</f>
        <v/>
      </c>
      <c r="BF46" s="294" t="str">
        <f t="shared" ref="BF46:BF69" si="98">IFERROR(INDEX($EQ$14:$EQ$160,MATCH($BG46,$ER$14:$ER$160,0)),"")</f>
        <v/>
      </c>
      <c r="BG46" s="295">
        <v>33</v>
      </c>
      <c r="BH46" s="296"/>
      <c r="BI46" s="296"/>
      <c r="BJ46" s="309" t="str">
        <f t="shared" si="45"/>
        <v/>
      </c>
      <c r="BK46" s="292" t="str">
        <f t="shared" si="46"/>
        <v/>
      </c>
      <c r="BL46" s="292" t="str">
        <f t="shared" si="47"/>
        <v/>
      </c>
      <c r="BM46" s="292" t="str">
        <f t="shared" si="48"/>
        <v/>
      </c>
      <c r="BN46" s="293" t="str">
        <f t="shared" si="49"/>
        <v/>
      </c>
      <c r="BO46" s="293" t="str">
        <f t="shared" si="50"/>
        <v/>
      </c>
      <c r="BP46" s="294" t="str">
        <f t="shared" si="51"/>
        <v/>
      </c>
      <c r="BQ46" s="294" t="str">
        <f t="shared" si="52"/>
        <v/>
      </c>
      <c r="BR46" s="294" t="str">
        <f t="shared" si="53"/>
        <v/>
      </c>
      <c r="BS46" s="295">
        <v>33</v>
      </c>
      <c r="CG46" s="254" t="str">
        <f>IFERROR(IF(AND('Classificação geral'!$H39="FEM",'Classificação geral'!$I39=1,'Classificação geral'!E39="PCT"),'Classificação geral'!$A39,""),"")</f>
        <v/>
      </c>
      <c r="CH46" s="254" t="str">
        <f>IFERROR(IF(AND('Classificação geral'!$H39="FEM",'Classificação geral'!$I39=1,'Classificação geral'!E39="PCT"),'Classificação geral'!$B39,""),"")</f>
        <v/>
      </c>
      <c r="CI46" s="227" t="str">
        <f>IF($CH46='Classificação geral'!$B39,'Classificação geral'!$C39,"")</f>
        <v/>
      </c>
      <c r="CJ46" s="227" t="str">
        <f>IF($CH46='Classificação geral'!$B39,'Classificação geral'!$D39,"")</f>
        <v/>
      </c>
      <c r="CK46" s="227" t="str">
        <f>IF($CH46='Classificação geral'!$B39,'Classificação geral'!$H39,"")</f>
        <v/>
      </c>
      <c r="CL46" s="227" t="str">
        <f>IF($CK46='Classificação geral'!$H39,'Classificação geral'!$I39,"")</f>
        <v/>
      </c>
      <c r="CM46" s="227" t="str">
        <f>IF($CL46='Classificação geral'!$I39,'Classificação geral'!$AE39,"")</f>
        <v/>
      </c>
      <c r="CN46" s="227" t="str">
        <f>IF($CL46='Classificação geral'!$I39,'Classificação geral'!$K39,"")</f>
        <v/>
      </c>
      <c r="CO46" s="227" t="str">
        <f>IF($CL46='Classificação geral'!$I39,'Classificação geral'!$L39,"")</f>
        <v/>
      </c>
      <c r="CP46" s="227" t="str">
        <f>IF($CL46='Classificação geral'!$I39,'Classificação geral'!$M39,"")</f>
        <v/>
      </c>
      <c r="CQ46" s="388" t="str">
        <f>IF($CL46='Classificação geral'!$I39,'Classificação geral'!$AF39,"")</f>
        <v/>
      </c>
      <c r="CR46" s="256" t="str">
        <f>IFERROR(RANK(CQ46,CQ:CQ,0)+ COUNTIF($CQ$12:CQ45,CQ46),"")</f>
        <v/>
      </c>
      <c r="CS46" s="244" t="str">
        <f ca="1">IFERROR(RDEM(CR46,CR:CR,0),"")</f>
        <v/>
      </c>
      <c r="CT46" s="254" t="str">
        <f>IFERROR(IF(AND('Classificação geral'!$H39="mas",'Classificação geral'!$I39=1,'Classificação geral'!$E39="pct"),'Classificação geral'!$A39,""),"")</f>
        <v/>
      </c>
      <c r="CU46" s="254" t="str">
        <f>IFERROR(IF(AND('Classificação geral'!$H39="mas",'Classificação geral'!$I39=1,'Classificação geral'!$E39="PCT"),'Classificação geral'!$B39,""),"")</f>
        <v/>
      </c>
      <c r="CV46" s="227" t="str">
        <f>IF($CU46='Classificação geral'!$B39,'Classificação geral'!$C39,"")</f>
        <v/>
      </c>
      <c r="CW46" s="227" t="str">
        <f>IF($CU46='Classificação geral'!$B39,'Classificação geral'!$D39,"")</f>
        <v/>
      </c>
      <c r="CX46" s="227" t="str">
        <f>IF($CU46='Classificação geral'!$B39,'Classificação geral'!$H39,"")</f>
        <v/>
      </c>
      <c r="CY46" s="231" t="str">
        <f>IFERROR(IF(AND($CX46="mas",'Classificação geral'!$I39=1),'Classificação geral'!I39,""),"")</f>
        <v/>
      </c>
      <c r="CZ46" s="254" t="str">
        <f>IFERROR(IF(AND($CX46="mas",'Classificação geral'!$I39=1),'Classificação geral'!AE39,""),"")</f>
        <v/>
      </c>
      <c r="DA46" s="231" t="str">
        <f>IFERROR(IF(AND($CX46="mas",'Classificação geral'!$I39=1),'Classificação geral'!K39,""),"")</f>
        <v/>
      </c>
      <c r="DB46" s="231" t="str">
        <f>IFERROR(IF(AND($CX46="mas",'Classificação geral'!$I39=1),'Classificação geral'!L39,""),"")</f>
        <v/>
      </c>
      <c r="DC46" s="231" t="str">
        <f>IFERROR(IF(AND($CX46="mas",'Classificação geral'!$I39=1),'Classificação geral'!M39,""),"")</f>
        <v/>
      </c>
      <c r="DD46" s="231" t="str">
        <f>IFERROR(IF(AND($CX46="mas",'Classificação geral'!$I39=1),'Classificação geral'!AF39,""),"")</f>
        <v/>
      </c>
      <c r="DE46" s="229" t="str">
        <f>IFERROR(RANK(DD46,DD:DD,0)+ COUNTIF($DD$12:DD45,DD46),"")</f>
        <v/>
      </c>
      <c r="DG46" s="254" t="str">
        <f>IFERROR(IF(AND('Classificação geral'!$H39="fem",'Classificação geral'!$I39=2,'Classificação geral'!$E39="pct"),'Classificação geral'!$A39,""),"")</f>
        <v/>
      </c>
      <c r="DH46" s="254" t="str">
        <f>IFERROR(IF(AND('Classificação geral'!$H39="fem",'Classificação geral'!$I39=2,'Classificação geral'!$E39="pct"),'Classificação geral'!$B39,""),"")</f>
        <v/>
      </c>
      <c r="DI46" s="255" t="str">
        <f>IF($DH46='Classificação geral'!$B39,'Classificação geral'!$C39,"")</f>
        <v/>
      </c>
      <c r="DJ46" s="255" t="str">
        <f>IF($DH46='Classificação geral'!$B39,'Classificação geral'!$D39,"")</f>
        <v/>
      </c>
      <c r="DK46" s="255" t="str">
        <f>IF($DH46='Classificação geral'!$B39,'Classificação geral'!$H39,"")</f>
        <v/>
      </c>
      <c r="DL46" s="254" t="str">
        <f>IFERROR(IF(AND($DK46="fem",'Classificação geral'!$I39=2),'Classificação geral'!I39,""),"")</f>
        <v/>
      </c>
      <c r="DM46" s="254" t="str">
        <f>IFERROR(IF(AND($DK46="fem",'Classificação geral'!$I39=2),'Classificação geral'!AE39,""),"")</f>
        <v/>
      </c>
      <c r="DN46" s="254" t="str">
        <f>IFERROR(IF(AND($DK46="fem",'Classificação geral'!$I39=2),'Classificação geral'!K39,""),"")</f>
        <v/>
      </c>
      <c r="DO46" s="254" t="str">
        <f>IFERROR(IF(AND($DK46="fem",'Classificação geral'!$I39=2),'Classificação geral'!L39,""),"")</f>
        <v/>
      </c>
      <c r="DP46" s="254" t="str">
        <f>IFERROR(IF(AND($DK46="fem",'Classificação geral'!$I39=2),'Classificação geral'!M39,""),"")</f>
        <v/>
      </c>
      <c r="DQ46" s="254" t="str">
        <f>IFERROR(IF(AND($DK46="fem",'Classificação geral'!$I39=2),'Classificação geral'!AF39,""),"")</f>
        <v/>
      </c>
      <c r="DR46" s="256" t="str">
        <f>IFERROR(RANK(DQ46,DQ:DQ,0)+ COUNTIF(DQ$12:$DQ44,DQ46),"")</f>
        <v/>
      </c>
      <c r="DT46" s="254" t="str">
        <f>IFERROR(IF(AND('Classificação geral'!$H39="mas",'Classificação geral'!$I39=2,'Classificação geral'!$E39="pct"),'Classificação geral'!$A39,""),"")</f>
        <v/>
      </c>
      <c r="DU46" s="254" t="str">
        <f>IFERROR(IF(AND('Classificação geral'!$H39="mas",'Classificação geral'!$I39=2,'Classificação geral'!$E39="pct"),'Classificação geral'!$B39,""),"")</f>
        <v/>
      </c>
      <c r="DV46" s="227" t="str">
        <f>IF($DU46='Classificação geral'!$B39,'Classificação geral'!$C39,"")</f>
        <v/>
      </c>
      <c r="DW46" s="227" t="str">
        <f>IF($DU46='Classificação geral'!$B39,'Classificação geral'!$D39,"")</f>
        <v/>
      </c>
      <c r="DX46" s="227" t="str">
        <f>IF($DU46='Classificação geral'!$B39,'Classificação geral'!$H39,"")</f>
        <v/>
      </c>
      <c r="DY46" s="231" t="str">
        <f>IFERROR(IF(AND($DX46="mas",'Classificação geral'!$I39=2),'Classificação geral'!I39,""),"")</f>
        <v/>
      </c>
      <c r="DZ46" s="254" t="str">
        <f>IFERROR(IF(AND($DX46="mas",'Classificação geral'!$I39=2),'Classificação geral'!AE39,""),"")</f>
        <v/>
      </c>
      <c r="EA46" s="231" t="str">
        <f>IFERROR(IF(AND($DX46="mas",'Classificação geral'!$I39=2),'Classificação geral'!K39,""),"")</f>
        <v/>
      </c>
      <c r="EB46" s="231" t="str">
        <f>IFERROR(IF(AND($DX46="mas",'Classificação geral'!$I39=2),'Classificação geral'!L39,""),"")</f>
        <v/>
      </c>
      <c r="EC46" s="231" t="str">
        <f>IFERROR(IF(AND($DX46="mas",'Classificação geral'!$I39=2),'Classificação geral'!M39,""),"")</f>
        <v/>
      </c>
      <c r="ED46" s="231" t="str">
        <f>IFERROR(IF(AND($DX46="mas",'Classificação geral'!$I39=2),'Classificação geral'!AF39,""),"")</f>
        <v/>
      </c>
      <c r="EE46" s="229" t="str">
        <f>IFERROR(RANK(ED46,ED:ED,0)+ COUNTIF($ED$12:ED$12,ED46),"")</f>
        <v/>
      </c>
      <c r="EG46" s="254" t="str">
        <f>IFERROR(IF(AND('Classificação geral'!$H39="fem",'Classificação geral'!$I39=3,'Classificação geral'!$E39="pct"),'Classificação geral'!$A39,""),"")</f>
        <v/>
      </c>
      <c r="EH46" s="254" t="str">
        <f>IFERROR(IF(AND('Classificação geral'!$H39="fem",'Classificação geral'!$I39=3,'Classificação geral'!$E39="pct"),'Classificação geral'!$B39,""),"")</f>
        <v/>
      </c>
      <c r="EI46" s="227" t="str">
        <f>IF($EH46='Classificação geral'!$B39,'Classificação geral'!$C39,"")</f>
        <v/>
      </c>
      <c r="EJ46" s="227" t="str">
        <f>IF($EH46='Classificação geral'!$B39,'Classificação geral'!$D39,"")</f>
        <v/>
      </c>
      <c r="EK46" s="227" t="str">
        <f>IF($EH46='Classificação geral'!$B39,'Classificação geral'!$H39,"")</f>
        <v/>
      </c>
      <c r="EL46" s="227" t="str">
        <f>IF($EK46='Classificação geral'!$H39,'Classificação geral'!$I39,"")</f>
        <v/>
      </c>
      <c r="EM46" s="255" t="str">
        <f>IF($EL46='Classificação geral'!$I39,'Classificação geral'!$AE39,"")</f>
        <v/>
      </c>
      <c r="EN46" s="227" t="str">
        <f>IF($EL46='Classificação geral'!$I39,'Classificação geral'!$K39,"")</f>
        <v/>
      </c>
      <c r="EO46" s="227" t="str">
        <f>IF($EL46='Classificação geral'!$I39,'Classificação geral'!$L39,"")</f>
        <v/>
      </c>
      <c r="EP46" s="227" t="str">
        <f>IF($EL46='Classificação geral'!$I39,'Classificação geral'!$M39,"")</f>
        <v/>
      </c>
      <c r="EQ46" s="227" t="str">
        <f>IF($EL46='Classificação geral'!$I39,'Classificação geral'!$AF39,"")</f>
        <v/>
      </c>
      <c r="ER46" s="229" t="str">
        <f>IFERROR(RANK(EQ46,EQ:EQ,0)+ COUNTIF($EQ$12:EQ44,EQ46),"")</f>
        <v/>
      </c>
      <c r="ET46" s="254" t="str">
        <f>IFERROR(IF(AND('Classificação geral'!$H39="mas",'Classificação geral'!$I39=3,'Classificação geral'!$E39="PCT"),'Classificação geral'!$A39,""),"")</f>
        <v/>
      </c>
      <c r="EU46" s="254" t="str">
        <f>IFERROR(IF(AND('Classificação geral'!$H39="mas",'Classificação geral'!$I39=3,'Classificação geral'!$E39="PCT"),'Classificação geral'!$B39,""),"")</f>
        <v/>
      </c>
      <c r="EV46" s="227" t="str">
        <f>IF($EU46='Classificação geral'!$B39,'Classificação geral'!$C39,"")</f>
        <v/>
      </c>
      <c r="EW46" s="227" t="str">
        <f>IF($EU46='Classificação geral'!$B39,'Classificação geral'!$D39,"")</f>
        <v/>
      </c>
      <c r="EX46" s="227" t="str">
        <f>IF($EU46='Classificação geral'!$B39,'Classificação geral'!$H39,"")</f>
        <v/>
      </c>
      <c r="EY46" s="231" t="str">
        <f>IFERROR(IF(AND($EX46="mas",'Classificação geral'!$I39=3),'Classificação geral'!I39,""),"")</f>
        <v/>
      </c>
      <c r="EZ46" s="254" t="str">
        <f>IFERROR(IF(AND($EX46="mas",'Classificação geral'!$I39=3),'Classificação geral'!AE39,""),"")</f>
        <v/>
      </c>
      <c r="FA46" s="231" t="str">
        <f>IFERROR(IF(AND($EX46="mas",'Classificação geral'!$I39=3),'Classificação geral'!K39,""),"")</f>
        <v/>
      </c>
      <c r="FB46" s="231" t="str">
        <f>IFERROR(IF(AND($EX46="mas",'Classificação geral'!$I39=3),'Classificação geral'!L39,""),"")</f>
        <v/>
      </c>
      <c r="FC46" s="231" t="str">
        <f>IFERROR(IF(AND($EX46="mas",'Classificação geral'!$I39=3),'Classificação geral'!M39,""),"")</f>
        <v/>
      </c>
      <c r="FD46" s="231" t="str">
        <f>IFERROR(IF(AND($EX46="mas",'Classificação geral'!$I39=3),'Classificação geral'!AF39,""),"")</f>
        <v/>
      </c>
      <c r="FE46" s="229" t="str">
        <f>IFERROR(RANK(FD46,FD:FD,0)+ COUNTIF(FD$12:$FD44,FD46),"")</f>
        <v/>
      </c>
    </row>
    <row r="47" spans="2:161" s="304" customFormat="1" ht="27.75" customHeight="1" x14ac:dyDescent="0.4">
      <c r="B47" s="309" t="str">
        <f t="shared" si="54"/>
        <v/>
      </c>
      <c r="C47" s="292" t="str">
        <f t="shared" si="55"/>
        <v/>
      </c>
      <c r="D47" s="292" t="str">
        <f t="shared" si="56"/>
        <v/>
      </c>
      <c r="E47" s="292" t="str">
        <f t="shared" si="57"/>
        <v/>
      </c>
      <c r="F47" s="293" t="str">
        <f t="shared" si="58"/>
        <v/>
      </c>
      <c r="G47" s="293" t="str">
        <f t="shared" si="59"/>
        <v/>
      </c>
      <c r="H47" s="294" t="str">
        <f t="shared" si="60"/>
        <v/>
      </c>
      <c r="I47" s="294" t="str">
        <f t="shared" si="61"/>
        <v/>
      </c>
      <c r="J47" s="294" t="str">
        <f t="shared" si="62"/>
        <v/>
      </c>
      <c r="K47" s="295">
        <v>34</v>
      </c>
      <c r="L47" s="296"/>
      <c r="M47" s="296"/>
      <c r="N47" s="309" t="str">
        <f t="shared" si="63"/>
        <v/>
      </c>
      <c r="O47" s="292" t="str">
        <f t="shared" si="64"/>
        <v/>
      </c>
      <c r="P47" s="292" t="str">
        <f t="shared" si="65"/>
        <v/>
      </c>
      <c r="Q47" s="292" t="str">
        <f t="shared" si="66"/>
        <v/>
      </c>
      <c r="R47" s="293" t="str">
        <f t="shared" si="67"/>
        <v/>
      </c>
      <c r="S47" s="293" t="str">
        <f t="shared" si="68"/>
        <v/>
      </c>
      <c r="T47" s="294" t="str">
        <f t="shared" si="69"/>
        <v/>
      </c>
      <c r="U47" s="294" t="str">
        <f t="shared" si="70"/>
        <v/>
      </c>
      <c r="V47" s="294" t="str">
        <f t="shared" si="71"/>
        <v/>
      </c>
      <c r="W47" s="295">
        <v>34</v>
      </c>
      <c r="X47" s="296"/>
      <c r="Y47" s="297"/>
      <c r="Z47" s="310" t="str">
        <f t="shared" si="72"/>
        <v/>
      </c>
      <c r="AA47" s="292" t="str">
        <f t="shared" si="73"/>
        <v/>
      </c>
      <c r="AB47" s="292" t="str">
        <f t="shared" si="74"/>
        <v/>
      </c>
      <c r="AC47" s="292" t="str">
        <f t="shared" si="75"/>
        <v/>
      </c>
      <c r="AD47" s="293" t="str">
        <f t="shared" si="76"/>
        <v/>
      </c>
      <c r="AE47" s="293" t="str">
        <f t="shared" si="77"/>
        <v/>
      </c>
      <c r="AF47" s="294" t="str">
        <f t="shared" si="78"/>
        <v/>
      </c>
      <c r="AG47" s="294" t="str">
        <f t="shared" si="79"/>
        <v/>
      </c>
      <c r="AH47" s="294" t="str">
        <f t="shared" si="80"/>
        <v/>
      </c>
      <c r="AI47" s="295">
        <v>34</v>
      </c>
      <c r="AJ47" s="296"/>
      <c r="AK47" s="296"/>
      <c r="AL47" s="310" t="str">
        <f t="shared" si="81"/>
        <v/>
      </c>
      <c r="AM47" s="292" t="str">
        <f t="shared" si="82"/>
        <v/>
      </c>
      <c r="AN47" s="292" t="str">
        <f t="shared" si="83"/>
        <v/>
      </c>
      <c r="AO47" s="292" t="str">
        <f t="shared" si="84"/>
        <v/>
      </c>
      <c r="AP47" s="293" t="str">
        <f t="shared" si="85"/>
        <v/>
      </c>
      <c r="AQ47" s="293" t="str">
        <f t="shared" si="86"/>
        <v/>
      </c>
      <c r="AR47" s="294" t="str">
        <f t="shared" si="87"/>
        <v/>
      </c>
      <c r="AS47" s="294" t="str">
        <f t="shared" si="88"/>
        <v/>
      </c>
      <c r="AT47" s="294" t="str">
        <f t="shared" si="89"/>
        <v/>
      </c>
      <c r="AU47" s="295">
        <v>34</v>
      </c>
      <c r="AV47" s="297"/>
      <c r="AW47" s="297"/>
      <c r="AX47" s="309" t="str">
        <f t="shared" si="90"/>
        <v/>
      </c>
      <c r="AY47" s="292" t="str">
        <f t="shared" si="91"/>
        <v/>
      </c>
      <c r="AZ47" s="292" t="str">
        <f t="shared" si="92"/>
        <v/>
      </c>
      <c r="BA47" s="292" t="str">
        <f t="shared" si="93"/>
        <v/>
      </c>
      <c r="BB47" s="293" t="str">
        <f t="shared" si="94"/>
        <v/>
      </c>
      <c r="BC47" s="293" t="str">
        <f t="shared" si="95"/>
        <v/>
      </c>
      <c r="BD47" s="293" t="str">
        <f t="shared" si="96"/>
        <v/>
      </c>
      <c r="BE47" s="293" t="str">
        <f t="shared" si="97"/>
        <v/>
      </c>
      <c r="BF47" s="294" t="str">
        <f t="shared" si="98"/>
        <v/>
      </c>
      <c r="BG47" s="295">
        <v>34</v>
      </c>
      <c r="BH47" s="296"/>
      <c r="BI47" s="296"/>
      <c r="BJ47" s="309" t="str">
        <f t="shared" si="45"/>
        <v/>
      </c>
      <c r="BK47" s="292" t="str">
        <f t="shared" si="46"/>
        <v/>
      </c>
      <c r="BL47" s="292" t="str">
        <f t="shared" si="47"/>
        <v/>
      </c>
      <c r="BM47" s="292" t="str">
        <f t="shared" si="48"/>
        <v/>
      </c>
      <c r="BN47" s="293" t="str">
        <f t="shared" si="49"/>
        <v/>
      </c>
      <c r="BO47" s="293" t="str">
        <f t="shared" si="50"/>
        <v/>
      </c>
      <c r="BP47" s="294" t="str">
        <f t="shared" si="51"/>
        <v/>
      </c>
      <c r="BQ47" s="294" t="str">
        <f t="shared" si="52"/>
        <v/>
      </c>
      <c r="BR47" s="294" t="str">
        <f t="shared" si="53"/>
        <v/>
      </c>
      <c r="BS47" s="295">
        <v>34</v>
      </c>
      <c r="CG47" s="254" t="str">
        <f>IFERROR(IF(AND('Classificação geral'!$H40="FEM",'Classificação geral'!$I40=1,'Classificação geral'!E40="PCT"),'Classificação geral'!$A40,""),"")</f>
        <v/>
      </c>
      <c r="CH47" s="254" t="str">
        <f>IFERROR(IF(AND('Classificação geral'!$H40="FEM",'Classificação geral'!$I40=1,'Classificação geral'!E40="PCT"),'Classificação geral'!$B40,""),"")</f>
        <v/>
      </c>
      <c r="CI47" s="227" t="str">
        <f>IF($CH47='Classificação geral'!$B40,'Classificação geral'!$C40,"")</f>
        <v/>
      </c>
      <c r="CJ47" s="227" t="str">
        <f>IF($CH47='Classificação geral'!$B40,'Classificação geral'!$D40,"")</f>
        <v/>
      </c>
      <c r="CK47" s="227" t="str">
        <f>IF($CH47='Classificação geral'!$B40,'Classificação geral'!$H40,"")</f>
        <v/>
      </c>
      <c r="CL47" s="227" t="str">
        <f>IF($CK47='Classificação geral'!$H40,'Classificação geral'!$I40,"")</f>
        <v/>
      </c>
      <c r="CM47" s="227" t="str">
        <f>IF($CL47='Classificação geral'!$I40,'Classificação geral'!$AE40,"")</f>
        <v/>
      </c>
      <c r="CN47" s="227" t="str">
        <f>IF($CL47='Classificação geral'!$I40,'Classificação geral'!$K40,"")</f>
        <v/>
      </c>
      <c r="CO47" s="227" t="str">
        <f>IF($CL47='Classificação geral'!$I40,'Classificação geral'!$L40,"")</f>
        <v/>
      </c>
      <c r="CP47" s="227" t="str">
        <f>IF($CL47='Classificação geral'!$I40,'Classificação geral'!$M40,"")</f>
        <v/>
      </c>
      <c r="CQ47" s="388" t="str">
        <f>IF($CL47='Classificação geral'!$I40,'Classificação geral'!$AF40,"")</f>
        <v/>
      </c>
      <c r="CR47" s="256" t="str">
        <f>IFERROR(RANK(CQ47,CQ:CQ,0)+ COUNTIF($CQ$12:CQ46,CQ47),"")</f>
        <v/>
      </c>
      <c r="CS47" s="244" t="str">
        <f ca="1">IFERROR(RDEM(CR47,CR:CR,0),"")</f>
        <v/>
      </c>
      <c r="CT47" s="254" t="str">
        <f>IFERROR(IF(AND('Classificação geral'!$H40="mas",'Classificação geral'!$I40=1,'Classificação geral'!$E40="pct"),'Classificação geral'!$A40,""),"")</f>
        <v/>
      </c>
      <c r="CU47" s="254" t="str">
        <f>IFERROR(IF(AND('Classificação geral'!$H40="mas",'Classificação geral'!$I40=1,'Classificação geral'!$E40="PCT"),'Classificação geral'!$B40,""),"")</f>
        <v/>
      </c>
      <c r="CV47" s="227" t="str">
        <f>IF($CU47='Classificação geral'!$B40,'Classificação geral'!$C40,"")</f>
        <v/>
      </c>
      <c r="CW47" s="227" t="str">
        <f>IF($CU47='Classificação geral'!$B40,'Classificação geral'!$D40,"")</f>
        <v/>
      </c>
      <c r="CX47" s="227" t="str">
        <f>IF($CU47='Classificação geral'!$B40,'Classificação geral'!$H40,"")</f>
        <v/>
      </c>
      <c r="CY47" s="231" t="str">
        <f>IFERROR(IF(AND($CX47="mas",'Classificação geral'!$I40=1),'Classificação geral'!I40,""),"")</f>
        <v/>
      </c>
      <c r="CZ47" s="254" t="str">
        <f>IFERROR(IF(AND($CX47="mas",'Classificação geral'!$I40=1),'Classificação geral'!AE40,""),"")</f>
        <v/>
      </c>
      <c r="DA47" s="231" t="str">
        <f>IFERROR(IF(AND($CX47="mas",'Classificação geral'!$I40=1),'Classificação geral'!K40,""),"")</f>
        <v/>
      </c>
      <c r="DB47" s="231" t="str">
        <f>IFERROR(IF(AND($CX47="mas",'Classificação geral'!$I40=1),'Classificação geral'!L40,""),"")</f>
        <v/>
      </c>
      <c r="DC47" s="231" t="str">
        <f>IFERROR(IF(AND($CX47="mas",'Classificação geral'!$I40=1),'Classificação geral'!M40,""),"")</f>
        <v/>
      </c>
      <c r="DD47" s="231" t="str">
        <f>IFERROR(IF(AND($CX47="mas",'Classificação geral'!$I40=1),'Classificação geral'!AF40,""),"")</f>
        <v/>
      </c>
      <c r="DE47" s="229" t="str">
        <f>IFERROR(RANK(DD47,DD:DD,0)+ COUNTIF($DD$12:DD46,DD47),"")</f>
        <v/>
      </c>
      <c r="DG47" s="254" t="str">
        <f>IFERROR(IF(AND('Classificação geral'!$H40="fem",'Classificação geral'!$I40=2,'Classificação geral'!$E40="pct"),'Classificação geral'!$A40,""),"")</f>
        <v/>
      </c>
      <c r="DH47" s="254" t="str">
        <f>IFERROR(IF(AND('Classificação geral'!$H40="fem",'Classificação geral'!$I40=2,'Classificação geral'!$E40="pct"),'Classificação geral'!$B40,""),"")</f>
        <v/>
      </c>
      <c r="DI47" s="255" t="str">
        <f>IF($DH47='Classificação geral'!$B40,'Classificação geral'!$C40,"")</f>
        <v/>
      </c>
      <c r="DJ47" s="255" t="str">
        <f>IF($DH47='Classificação geral'!$B40,'Classificação geral'!$D40,"")</f>
        <v/>
      </c>
      <c r="DK47" s="255" t="str">
        <f>IF($DH47='Classificação geral'!$B40,'Classificação geral'!$H40,"")</f>
        <v/>
      </c>
      <c r="DL47" s="254" t="str">
        <f>IFERROR(IF(AND($DK47="fem",'Classificação geral'!$I40=2),'Classificação geral'!I40,""),"")</f>
        <v/>
      </c>
      <c r="DM47" s="254" t="str">
        <f>IFERROR(IF(AND($DK47="fem",'Classificação geral'!$I40=2),'Classificação geral'!AE40,""),"")</f>
        <v/>
      </c>
      <c r="DN47" s="254" t="str">
        <f>IFERROR(IF(AND($DK47="fem",'Classificação geral'!$I40=2),'Classificação geral'!K40,""),"")</f>
        <v/>
      </c>
      <c r="DO47" s="254" t="str">
        <f>IFERROR(IF(AND($DK47="fem",'Classificação geral'!$I40=2),'Classificação geral'!L40,""),"")</f>
        <v/>
      </c>
      <c r="DP47" s="254" t="str">
        <f>IFERROR(IF(AND($DK47="fem",'Classificação geral'!$I40=2),'Classificação geral'!M40,""),"")</f>
        <v/>
      </c>
      <c r="DQ47" s="254" t="str">
        <f>IFERROR(IF(AND($DK47="fem",'Classificação geral'!$I40=2),'Classificação geral'!AF40,""),"")</f>
        <v/>
      </c>
      <c r="DR47" s="256" t="str">
        <f>IFERROR(RANK(DQ47,DQ:DQ,0)+ COUNTIF(DQ$12:$DQ45,DQ47),"")</f>
        <v/>
      </c>
      <c r="DT47" s="254" t="str">
        <f>IFERROR(IF(AND('Classificação geral'!$H40="mas",'Classificação geral'!$I40=2,'Classificação geral'!$E40="pct"),'Classificação geral'!$A40,""),"")</f>
        <v/>
      </c>
      <c r="DU47" s="254" t="str">
        <f>IFERROR(IF(AND('Classificação geral'!$H40="mas",'Classificação geral'!$I40=2,'Classificação geral'!$E40="pct"),'Classificação geral'!$B40,""),"")</f>
        <v/>
      </c>
      <c r="DV47" s="227" t="str">
        <f>IF($DU47='Classificação geral'!$B40,'Classificação geral'!$C40,"")</f>
        <v/>
      </c>
      <c r="DW47" s="227" t="str">
        <f>IF($DU47='Classificação geral'!$B40,'Classificação geral'!$D40,"")</f>
        <v/>
      </c>
      <c r="DX47" s="227" t="str">
        <f>IF($DU47='Classificação geral'!$B40,'Classificação geral'!$H40,"")</f>
        <v/>
      </c>
      <c r="DY47" s="231" t="str">
        <f>IFERROR(IF(AND($DX47="mas",'Classificação geral'!$I40=2),'Classificação geral'!I40,""),"")</f>
        <v/>
      </c>
      <c r="DZ47" s="254" t="str">
        <f>IFERROR(IF(AND($DX47="mas",'Classificação geral'!$I40=2),'Classificação geral'!AE40,""),"")</f>
        <v/>
      </c>
      <c r="EA47" s="231" t="str">
        <f>IFERROR(IF(AND($DX47="mas",'Classificação geral'!$I40=2),'Classificação geral'!K40,""),"")</f>
        <v/>
      </c>
      <c r="EB47" s="231" t="str">
        <f>IFERROR(IF(AND($DX47="mas",'Classificação geral'!$I40=2),'Classificação geral'!L40,""),"")</f>
        <v/>
      </c>
      <c r="EC47" s="231" t="str">
        <f>IFERROR(IF(AND($DX47="mas",'Classificação geral'!$I40=2),'Classificação geral'!M40,""),"")</f>
        <v/>
      </c>
      <c r="ED47" s="231" t="str">
        <f>IFERROR(IF(AND($DX47="mas",'Classificação geral'!$I40=2),'Classificação geral'!AF40,""),"")</f>
        <v/>
      </c>
      <c r="EE47" s="229" t="str">
        <f>IFERROR(RANK(ED47,ED:ED,0)+ COUNTIF($ED$12:ED$12,ED47),"")</f>
        <v/>
      </c>
      <c r="EG47" s="254" t="str">
        <f>IFERROR(IF(AND('Classificação geral'!$H40="fem",'Classificação geral'!$I40=3,'Classificação geral'!$E40="pct"),'Classificação geral'!$A40,""),"")</f>
        <v/>
      </c>
      <c r="EH47" s="254" t="str">
        <f>IFERROR(IF(AND('Classificação geral'!$H40="fem",'Classificação geral'!$I40=3,'Classificação geral'!$E40="pct"),'Classificação geral'!$B40,""),"")</f>
        <v/>
      </c>
      <c r="EI47" s="227" t="str">
        <f>IF($EH47='Classificação geral'!$B40,'Classificação geral'!$C40,"")</f>
        <v/>
      </c>
      <c r="EJ47" s="227" t="str">
        <f>IF($EH47='Classificação geral'!$B40,'Classificação geral'!$D40,"")</f>
        <v/>
      </c>
      <c r="EK47" s="227" t="str">
        <f>IF($EH47='Classificação geral'!$B40,'Classificação geral'!$H40,"")</f>
        <v/>
      </c>
      <c r="EL47" s="227" t="str">
        <f>IF($EK47='Classificação geral'!$H40,'Classificação geral'!$I40,"")</f>
        <v/>
      </c>
      <c r="EM47" s="255" t="str">
        <f>IF($EL47='Classificação geral'!$I40,'Classificação geral'!$AE40,"")</f>
        <v/>
      </c>
      <c r="EN47" s="227" t="str">
        <f>IF($EL47='Classificação geral'!$I40,'Classificação geral'!$K40,"")</f>
        <v/>
      </c>
      <c r="EO47" s="227" t="str">
        <f>IF($EL47='Classificação geral'!$I40,'Classificação geral'!$L40,"")</f>
        <v/>
      </c>
      <c r="EP47" s="227" t="str">
        <f>IF($EL47='Classificação geral'!$I40,'Classificação geral'!$M40,"")</f>
        <v/>
      </c>
      <c r="EQ47" s="227" t="str">
        <f>IF($EL47='Classificação geral'!$I40,'Classificação geral'!$AF40,"")</f>
        <v/>
      </c>
      <c r="ER47" s="229" t="str">
        <f>IFERROR(RANK(EQ47,EQ:EQ,0)+ COUNTIF($EQ$12:EQ45,EQ47),"")</f>
        <v/>
      </c>
      <c r="ET47" s="254" t="str">
        <f>IFERROR(IF(AND('Classificação geral'!$H40="mas",'Classificação geral'!$I40=3,'Classificação geral'!$E40="PCT"),'Classificação geral'!$A40,""),"")</f>
        <v/>
      </c>
      <c r="EU47" s="254" t="str">
        <f>IFERROR(IF(AND('Classificação geral'!$H40="mas",'Classificação geral'!$I40=3,'Classificação geral'!$E40="PCT"),'Classificação geral'!$B40,""),"")</f>
        <v/>
      </c>
      <c r="EV47" s="227" t="str">
        <f>IF($EU47='Classificação geral'!$B40,'Classificação geral'!$C40,"")</f>
        <v/>
      </c>
      <c r="EW47" s="227" t="str">
        <f>IF($EU47='Classificação geral'!$B40,'Classificação geral'!$D40,"")</f>
        <v/>
      </c>
      <c r="EX47" s="227" t="str">
        <f>IF($EU47='Classificação geral'!$B40,'Classificação geral'!$H40,"")</f>
        <v/>
      </c>
      <c r="EY47" s="231" t="str">
        <f>IFERROR(IF(AND($EX47="mas",'Classificação geral'!$I40=3),'Classificação geral'!I40,""),"")</f>
        <v/>
      </c>
      <c r="EZ47" s="254" t="str">
        <f>IFERROR(IF(AND($EX47="mas",'Classificação geral'!$I40=3),'Classificação geral'!AE40,""),"")</f>
        <v/>
      </c>
      <c r="FA47" s="231" t="str">
        <f>IFERROR(IF(AND($EX47="mas",'Classificação geral'!$I40=3),'Classificação geral'!K40,""),"")</f>
        <v/>
      </c>
      <c r="FB47" s="231" t="str">
        <f>IFERROR(IF(AND($EX47="mas",'Classificação geral'!$I40=3),'Classificação geral'!L40,""),"")</f>
        <v/>
      </c>
      <c r="FC47" s="231" t="str">
        <f>IFERROR(IF(AND($EX47="mas",'Classificação geral'!$I40=3),'Classificação geral'!M40,""),"")</f>
        <v/>
      </c>
      <c r="FD47" s="231" t="str">
        <f>IFERROR(IF(AND($EX47="mas",'Classificação geral'!$I40=3),'Classificação geral'!AF40,""),"")</f>
        <v/>
      </c>
      <c r="FE47" s="229" t="str">
        <f>IFERROR(RANK(FD47,FD:FD,0)+ COUNTIF(FD$12:$FD45,FD47),"")</f>
        <v/>
      </c>
    </row>
    <row r="48" spans="2:161" s="311" customFormat="1" ht="27.75" customHeight="1" x14ac:dyDescent="0.4">
      <c r="B48" s="309" t="str">
        <f t="shared" si="54"/>
        <v/>
      </c>
      <c r="C48" s="292" t="str">
        <f t="shared" si="55"/>
        <v/>
      </c>
      <c r="D48" s="292" t="str">
        <f t="shared" si="56"/>
        <v/>
      </c>
      <c r="E48" s="292" t="str">
        <f t="shared" si="57"/>
        <v/>
      </c>
      <c r="F48" s="293" t="str">
        <f t="shared" si="58"/>
        <v/>
      </c>
      <c r="G48" s="293" t="str">
        <f t="shared" si="59"/>
        <v/>
      </c>
      <c r="H48" s="294" t="str">
        <f t="shared" si="60"/>
        <v/>
      </c>
      <c r="I48" s="294" t="str">
        <f t="shared" si="61"/>
        <v/>
      </c>
      <c r="J48" s="294" t="str">
        <f t="shared" si="62"/>
        <v/>
      </c>
      <c r="K48" s="295">
        <v>35</v>
      </c>
      <c r="L48" s="296"/>
      <c r="M48" s="296"/>
      <c r="N48" s="309" t="str">
        <f t="shared" si="63"/>
        <v/>
      </c>
      <c r="O48" s="292" t="str">
        <f t="shared" si="64"/>
        <v/>
      </c>
      <c r="P48" s="292" t="str">
        <f t="shared" si="65"/>
        <v/>
      </c>
      <c r="Q48" s="292" t="str">
        <f t="shared" si="66"/>
        <v/>
      </c>
      <c r="R48" s="293" t="str">
        <f t="shared" si="67"/>
        <v/>
      </c>
      <c r="S48" s="293" t="str">
        <f t="shared" si="68"/>
        <v/>
      </c>
      <c r="T48" s="294" t="str">
        <f t="shared" si="69"/>
        <v/>
      </c>
      <c r="U48" s="294" t="str">
        <f t="shared" si="70"/>
        <v/>
      </c>
      <c r="V48" s="294" t="str">
        <f t="shared" si="71"/>
        <v/>
      </c>
      <c r="W48" s="295">
        <v>35</v>
      </c>
      <c r="X48" s="296"/>
      <c r="Y48" s="297"/>
      <c r="Z48" s="310" t="str">
        <f t="shared" si="72"/>
        <v/>
      </c>
      <c r="AA48" s="292" t="str">
        <f t="shared" si="73"/>
        <v/>
      </c>
      <c r="AB48" s="292" t="str">
        <f t="shared" si="74"/>
        <v/>
      </c>
      <c r="AC48" s="292" t="str">
        <f t="shared" si="75"/>
        <v/>
      </c>
      <c r="AD48" s="293" t="str">
        <f t="shared" si="76"/>
        <v/>
      </c>
      <c r="AE48" s="293" t="str">
        <f t="shared" si="77"/>
        <v/>
      </c>
      <c r="AF48" s="294" t="str">
        <f t="shared" si="78"/>
        <v/>
      </c>
      <c r="AG48" s="294" t="str">
        <f t="shared" si="79"/>
        <v/>
      </c>
      <c r="AH48" s="294" t="str">
        <f t="shared" si="80"/>
        <v/>
      </c>
      <c r="AI48" s="295">
        <v>35</v>
      </c>
      <c r="AJ48" s="296"/>
      <c r="AK48" s="296"/>
      <c r="AL48" s="310" t="str">
        <f t="shared" si="81"/>
        <v/>
      </c>
      <c r="AM48" s="292" t="str">
        <f t="shared" si="82"/>
        <v/>
      </c>
      <c r="AN48" s="292" t="str">
        <f t="shared" si="83"/>
        <v/>
      </c>
      <c r="AO48" s="292" t="str">
        <f t="shared" si="84"/>
        <v/>
      </c>
      <c r="AP48" s="293" t="str">
        <f t="shared" si="85"/>
        <v/>
      </c>
      <c r="AQ48" s="293" t="str">
        <f t="shared" si="86"/>
        <v/>
      </c>
      <c r="AR48" s="294" t="str">
        <f t="shared" si="87"/>
        <v/>
      </c>
      <c r="AS48" s="294" t="str">
        <f t="shared" si="88"/>
        <v/>
      </c>
      <c r="AT48" s="294" t="str">
        <f t="shared" si="89"/>
        <v/>
      </c>
      <c r="AU48" s="295">
        <v>35</v>
      </c>
      <c r="AV48" s="297"/>
      <c r="AW48" s="297"/>
      <c r="AX48" s="309" t="str">
        <f t="shared" si="90"/>
        <v/>
      </c>
      <c r="AY48" s="292" t="str">
        <f t="shared" si="91"/>
        <v/>
      </c>
      <c r="AZ48" s="292" t="str">
        <f t="shared" si="92"/>
        <v/>
      </c>
      <c r="BA48" s="292" t="str">
        <f t="shared" si="93"/>
        <v/>
      </c>
      <c r="BB48" s="293" t="str">
        <f t="shared" si="94"/>
        <v/>
      </c>
      <c r="BC48" s="293" t="str">
        <f t="shared" si="95"/>
        <v/>
      </c>
      <c r="BD48" s="293" t="str">
        <f t="shared" si="96"/>
        <v/>
      </c>
      <c r="BE48" s="293" t="str">
        <f t="shared" si="97"/>
        <v/>
      </c>
      <c r="BF48" s="294" t="str">
        <f t="shared" si="98"/>
        <v/>
      </c>
      <c r="BG48" s="295">
        <v>35</v>
      </c>
      <c r="BH48" s="296"/>
      <c r="BI48" s="296"/>
      <c r="BJ48" s="309" t="str">
        <f>IFERROR(INDEX($ET$14:$ET$160,MATCH($BS48,$FE$14:$FE$160,0)),"")</f>
        <v/>
      </c>
      <c r="BK48" s="292" t="str">
        <f>IFERROR(INDEX($EU$14:$EU$160,MATCH($BS48,$FE$14:$FE$160,0)),"")</f>
        <v/>
      </c>
      <c r="BL48" s="292" t="str">
        <f>IFERROR(INDEX($EV$14:$EV$160,MATCH($BS48,$FE$14:$FE$160,0)),"")</f>
        <v/>
      </c>
      <c r="BM48" s="292" t="str">
        <f>IFERROR(INDEX($EW$14:$EW$160,MATCH($BS48,$FE$14:$FE$160,0)),"")</f>
        <v/>
      </c>
      <c r="BN48" s="293" t="str">
        <f>IFERROR(INDEX($EX$14:$EX$160,MATCH($BS48,$FE$14:$FE$160,0)),"")</f>
        <v/>
      </c>
      <c r="BO48" s="293" t="str">
        <f>IFERROR(INDEX($EY$14:$EY$160,MATCH($BS48,$FE$14:$FE$160,0)),"")</f>
        <v/>
      </c>
      <c r="BP48" s="294" t="str">
        <f>IFERROR(INDEX($EZ$14:$EZ$160,MATCH($BS48,$FE$14:$FE$160,0)),"")</f>
        <v/>
      </c>
      <c r="BQ48" s="294" t="str">
        <f>IFERROR(INDEX($FC$14:$FC$160,MATCH($BS48,$FE$14:$FE$160,0)),"")</f>
        <v/>
      </c>
      <c r="BR48" s="294" t="str">
        <f>IFERROR(INDEX($FD$14:$FD$160,MATCH($BS48,$FE$14:$FE$160,0)),"")</f>
        <v/>
      </c>
      <c r="BS48" s="295">
        <v>35</v>
      </c>
      <c r="CG48" s="254" t="str">
        <f>IFERROR(IF(AND('Classificação geral'!$H41="FEM",'Classificação geral'!$I41=1,'Classificação geral'!E41="PCT"),'Classificação geral'!$A41,""),"")</f>
        <v/>
      </c>
      <c r="CH48" s="254" t="str">
        <f>IFERROR(IF(AND('Classificação geral'!$H41="FEM",'Classificação geral'!$I41=1,'Classificação geral'!E41="PCT"),'Classificação geral'!$B41,""),"")</f>
        <v/>
      </c>
      <c r="CI48" s="227" t="str">
        <f>IF($CH48='Classificação geral'!$B41,'Classificação geral'!$C41,"")</f>
        <v/>
      </c>
      <c r="CJ48" s="227" t="str">
        <f>IF($CH48='Classificação geral'!$B41,'Classificação geral'!$D41,"")</f>
        <v/>
      </c>
      <c r="CK48" s="227" t="str">
        <f>IF($CH48='Classificação geral'!$B41,'Classificação geral'!$H41,"")</f>
        <v/>
      </c>
      <c r="CL48" s="227" t="str">
        <f>IF($CK48='Classificação geral'!$H41,'Classificação geral'!$I41,"")</f>
        <v/>
      </c>
      <c r="CM48" s="227" t="str">
        <f>IF($CL48='Classificação geral'!$I41,'Classificação geral'!$AE41,"")</f>
        <v/>
      </c>
      <c r="CN48" s="227" t="str">
        <f>IF($CL48='Classificação geral'!$I41,'Classificação geral'!$K41,"")</f>
        <v/>
      </c>
      <c r="CO48" s="227" t="str">
        <f>IF($CL48='Classificação geral'!$I41,'Classificação geral'!$L41,"")</f>
        <v/>
      </c>
      <c r="CP48" s="227" t="str">
        <f>IF($CL48='Classificação geral'!$I41,'Classificação geral'!$M41,"")</f>
        <v/>
      </c>
      <c r="CQ48" s="388" t="str">
        <f>IF($CL48='Classificação geral'!$I41,'Classificação geral'!$AF41,"")</f>
        <v/>
      </c>
      <c r="CR48" s="256" t="str">
        <f>IFERROR(RANK(CQ48,CQ:CQ,0)+ COUNTIF($CQ$12:CQ47,CQ48),"")</f>
        <v/>
      </c>
      <c r="CS48" s="244" t="str">
        <f ca="1">IFERROR(RDEM(CR48,CR:CR,0),"")</f>
        <v/>
      </c>
      <c r="CT48" s="254" t="str">
        <f>IFERROR(IF(AND('Classificação geral'!$H41="mas",'Classificação geral'!$I41=1,'Classificação geral'!$E41="pct"),'Classificação geral'!$A41,""),"")</f>
        <v/>
      </c>
      <c r="CU48" s="254" t="str">
        <f>IFERROR(IF(AND('Classificação geral'!$H41="mas",'Classificação geral'!$I41=1,'Classificação geral'!$E41="PCT"),'Classificação geral'!$B41,""),"")</f>
        <v/>
      </c>
      <c r="CV48" s="227" t="str">
        <f>IF($CU48='Classificação geral'!$B41,'Classificação geral'!$C41,"")</f>
        <v/>
      </c>
      <c r="CW48" s="227" t="str">
        <f>IF($CU48='Classificação geral'!$B41,'Classificação geral'!$D41,"")</f>
        <v/>
      </c>
      <c r="CX48" s="227" t="str">
        <f>IF($CU48='Classificação geral'!$B41,'Classificação geral'!$H41,"")</f>
        <v/>
      </c>
      <c r="CY48" s="231" t="str">
        <f>IFERROR(IF(AND($CX48="mas",'Classificação geral'!$I41=1),'Classificação geral'!I41,""),"")</f>
        <v/>
      </c>
      <c r="CZ48" s="254" t="str">
        <f>IFERROR(IF(AND($CX48="mas",'Classificação geral'!$I41=1),'Classificação geral'!AE41,""),"")</f>
        <v/>
      </c>
      <c r="DA48" s="231" t="str">
        <f>IFERROR(IF(AND($CX48="mas",'Classificação geral'!$I41=1),'Classificação geral'!K41,""),"")</f>
        <v/>
      </c>
      <c r="DB48" s="231" t="str">
        <f>IFERROR(IF(AND($CX48="mas",'Classificação geral'!$I41=1),'Classificação geral'!L41,""),"")</f>
        <v/>
      </c>
      <c r="DC48" s="231" t="str">
        <f>IFERROR(IF(AND($CX48="mas",'Classificação geral'!$I41=1),'Classificação geral'!M41,""),"")</f>
        <v/>
      </c>
      <c r="DD48" s="231" t="str">
        <f>IFERROR(IF(AND($CX48="mas",'Classificação geral'!$I41=1),'Classificação geral'!AF41,""),"")</f>
        <v/>
      </c>
      <c r="DE48" s="229" t="str">
        <f>IFERROR(RANK(DD48,DD:DD,0)+ COUNTIF($DD$12:DD47,DD48),"")</f>
        <v/>
      </c>
      <c r="DG48" s="254" t="str">
        <f>IFERROR(IF(AND('Classificação geral'!$H41="fem",'Classificação geral'!$I41=2,'Classificação geral'!$E41="pct"),'Classificação geral'!$A41,""),"")</f>
        <v/>
      </c>
      <c r="DH48" s="254" t="str">
        <f>IFERROR(IF(AND('Classificação geral'!$H41="fem",'Classificação geral'!$I41=2,'Classificação geral'!$E41="pct"),'Classificação geral'!$B41,""),"")</f>
        <v/>
      </c>
      <c r="DI48" s="255" t="str">
        <f>IF($DH48='Classificação geral'!$B41,'Classificação geral'!$C41,"")</f>
        <v/>
      </c>
      <c r="DJ48" s="255" t="str">
        <f>IF($DH48='Classificação geral'!$B41,'Classificação geral'!$D41,"")</f>
        <v/>
      </c>
      <c r="DK48" s="255" t="str">
        <f>IF($DH48='Classificação geral'!$B41,'Classificação geral'!$H41,"")</f>
        <v/>
      </c>
      <c r="DL48" s="254" t="str">
        <f>IFERROR(IF(AND($DK48="fem",'Classificação geral'!$I41=2),'Classificação geral'!I41,""),"")</f>
        <v/>
      </c>
      <c r="DM48" s="254" t="str">
        <f>IFERROR(IF(AND($DK48="fem",'Classificação geral'!$I41=2),'Classificação geral'!AE41,""),"")</f>
        <v/>
      </c>
      <c r="DN48" s="254" t="str">
        <f>IFERROR(IF(AND($DK48="fem",'Classificação geral'!$I41=2),'Classificação geral'!K41,""),"")</f>
        <v/>
      </c>
      <c r="DO48" s="254" t="str">
        <f>IFERROR(IF(AND($DK48="fem",'Classificação geral'!$I41=2),'Classificação geral'!L41,""),"")</f>
        <v/>
      </c>
      <c r="DP48" s="254" t="str">
        <f>IFERROR(IF(AND($DK48="fem",'Classificação geral'!$I41=2),'Classificação geral'!M41,""),"")</f>
        <v/>
      </c>
      <c r="DQ48" s="254" t="str">
        <f>IFERROR(IF(AND($DK48="fem",'Classificação geral'!$I41=2),'Classificação geral'!AF41,""),"")</f>
        <v/>
      </c>
      <c r="DR48" s="256" t="str">
        <f>IFERROR(RANK(DQ48,DQ:DQ,0)+ COUNTIF(DQ$12:$DQ46,DQ48),"")</f>
        <v/>
      </c>
      <c r="DS48" s="304"/>
      <c r="DT48" s="254" t="str">
        <f>IFERROR(IF(AND('Classificação geral'!$H41="mas",'Classificação geral'!$I41=2,'Classificação geral'!$E41="pct"),'Classificação geral'!$A41,""),"")</f>
        <v/>
      </c>
      <c r="DU48" s="254" t="str">
        <f>IFERROR(IF(AND('Classificação geral'!$H41="mas",'Classificação geral'!$I41=2,'Classificação geral'!$E41="pct"),'Classificação geral'!$B41,""),"")</f>
        <v/>
      </c>
      <c r="DV48" s="227" t="str">
        <f>IF($DU48='Classificação geral'!$B41,'Classificação geral'!$C41,"")</f>
        <v/>
      </c>
      <c r="DW48" s="227" t="str">
        <f>IF($DU48='Classificação geral'!$B41,'Classificação geral'!$D41,"")</f>
        <v/>
      </c>
      <c r="DX48" s="227" t="str">
        <f>IF($DU48='Classificação geral'!$B41,'Classificação geral'!$H41,"")</f>
        <v/>
      </c>
      <c r="DY48" s="231" t="str">
        <f>IFERROR(IF(AND($DX48="mas",'Classificação geral'!$I41=2),'Classificação geral'!I41,""),"")</f>
        <v/>
      </c>
      <c r="DZ48" s="254" t="str">
        <f>IFERROR(IF(AND($DX48="mas",'Classificação geral'!$I41=2),'Classificação geral'!AE41,""),"")</f>
        <v/>
      </c>
      <c r="EA48" s="231" t="str">
        <f>IFERROR(IF(AND($DX48="mas",'Classificação geral'!$I41=2),'Classificação geral'!K41,""),"")</f>
        <v/>
      </c>
      <c r="EB48" s="231" t="str">
        <f>IFERROR(IF(AND($DX48="mas",'Classificação geral'!$I41=2),'Classificação geral'!L41,""),"")</f>
        <v/>
      </c>
      <c r="EC48" s="231" t="str">
        <f>IFERROR(IF(AND($DX48="mas",'Classificação geral'!$I41=2),'Classificação geral'!M41,""),"")</f>
        <v/>
      </c>
      <c r="ED48" s="231" t="str">
        <f>IFERROR(IF(AND($DX48="mas",'Classificação geral'!$I41=2),'Classificação geral'!AF41,""),"")</f>
        <v/>
      </c>
      <c r="EE48" s="229" t="str">
        <f>IFERROR(RANK(ED48,ED:ED,0)+ COUNTIF($ED$12:ED$12,ED48),"")</f>
        <v/>
      </c>
      <c r="EF48" s="304"/>
      <c r="EG48" s="254" t="str">
        <f>IFERROR(IF(AND('Classificação geral'!$H41="fem",'Classificação geral'!$I41=3,'Classificação geral'!$E41="pct"),'Classificação geral'!$A41,""),"")</f>
        <v/>
      </c>
      <c r="EH48" s="254" t="str">
        <f>IFERROR(IF(AND('Classificação geral'!$H41="fem",'Classificação geral'!$I41=3,'Classificação geral'!$E41="pct"),'Classificação geral'!$B41,""),"")</f>
        <v/>
      </c>
      <c r="EI48" s="227" t="str">
        <f>IF($EH48='Classificação geral'!$B41,'Classificação geral'!$C41,"")</f>
        <v/>
      </c>
      <c r="EJ48" s="227" t="str">
        <f>IF($EH48='Classificação geral'!$B41,'Classificação geral'!$D41,"")</f>
        <v/>
      </c>
      <c r="EK48" s="227" t="str">
        <f>IF($EH48='Classificação geral'!$B41,'Classificação geral'!$H41,"")</f>
        <v/>
      </c>
      <c r="EL48" s="227" t="str">
        <f>IF($EK48='Classificação geral'!$H41,'Classificação geral'!$I41,"")</f>
        <v/>
      </c>
      <c r="EM48" s="255" t="str">
        <f>IF($EL48='Classificação geral'!$I41,'Classificação geral'!$AE41,"")</f>
        <v/>
      </c>
      <c r="EN48" s="227" t="str">
        <f>IF($EL48='Classificação geral'!$I41,'Classificação geral'!$K41,"")</f>
        <v/>
      </c>
      <c r="EO48" s="227" t="str">
        <f>IF($EL48='Classificação geral'!$I41,'Classificação geral'!$L41,"")</f>
        <v/>
      </c>
      <c r="EP48" s="227" t="str">
        <f>IF($EL48='Classificação geral'!$I41,'Classificação geral'!$M41,"")</f>
        <v/>
      </c>
      <c r="EQ48" s="227" t="str">
        <f>IF($EL48='Classificação geral'!$I41,'Classificação geral'!$AF41,"")</f>
        <v/>
      </c>
      <c r="ER48" s="229" t="str">
        <f>IFERROR(RANK(EQ48,EQ:EQ,0)+ COUNTIF($EQ$12:EQ46,EQ48),"")</f>
        <v/>
      </c>
      <c r="ES48" s="304"/>
      <c r="ET48" s="254" t="str">
        <f>IFERROR(IF(AND('Classificação geral'!$H41="mas",'Classificação geral'!$I41=3,'Classificação geral'!$E41="PCT"),'Classificação geral'!$A41,""),"")</f>
        <v/>
      </c>
      <c r="EU48" s="254" t="str">
        <f>IFERROR(IF(AND('Classificação geral'!$H41="mas",'Classificação geral'!$I41=3,'Classificação geral'!$E41="PCT"),'Classificação geral'!$B41,""),"")</f>
        <v/>
      </c>
      <c r="EV48" s="227" t="str">
        <f>IF($EU48='Classificação geral'!$B41,'Classificação geral'!$C41,"")</f>
        <v/>
      </c>
      <c r="EW48" s="227" t="str">
        <f>IF($EU48='Classificação geral'!$B41,'Classificação geral'!$D41,"")</f>
        <v/>
      </c>
      <c r="EX48" s="227" t="str">
        <f>IF($EU48='Classificação geral'!$B41,'Classificação geral'!$H41,"")</f>
        <v/>
      </c>
      <c r="EY48" s="231" t="str">
        <f>IFERROR(IF(AND($EX48="mas",'Classificação geral'!$I41=3),'Classificação geral'!I41,""),"")</f>
        <v/>
      </c>
      <c r="EZ48" s="254" t="str">
        <f>IFERROR(IF(AND($EX48="mas",'Classificação geral'!$I41=3),'Classificação geral'!AE41,""),"")</f>
        <v/>
      </c>
      <c r="FA48" s="231" t="str">
        <f>IFERROR(IF(AND($EX48="mas",'Classificação geral'!$I41=3),'Classificação geral'!K41,""),"")</f>
        <v/>
      </c>
      <c r="FB48" s="231" t="str">
        <f>IFERROR(IF(AND($EX48="mas",'Classificação geral'!$I41=3),'Classificação geral'!L41,""),"")</f>
        <v/>
      </c>
      <c r="FC48" s="231" t="str">
        <f>IFERROR(IF(AND($EX48="mas",'Classificação geral'!$I41=3),'Classificação geral'!M41,""),"")</f>
        <v/>
      </c>
      <c r="FD48" s="231" t="str">
        <f>IFERROR(IF(AND($EX48="mas",'Classificação geral'!$I41=3),'Classificação geral'!AF41,""),"")</f>
        <v/>
      </c>
      <c r="FE48" s="229" t="str">
        <f>IFERROR(RANK(FD48,FD:FD,0)+ COUNTIF(FD$12:$FD46,FD48),"")</f>
        <v/>
      </c>
    </row>
    <row r="49" spans="2:161" s="304" customFormat="1" ht="24.75" customHeight="1" x14ac:dyDescent="0.4">
      <c r="B49" s="309" t="str">
        <f t="shared" si="54"/>
        <v/>
      </c>
      <c r="C49" s="292" t="str">
        <f t="shared" si="55"/>
        <v/>
      </c>
      <c r="D49" s="292" t="str">
        <f t="shared" si="56"/>
        <v/>
      </c>
      <c r="E49" s="292" t="str">
        <f t="shared" si="57"/>
        <v/>
      </c>
      <c r="F49" s="293" t="str">
        <f t="shared" si="58"/>
        <v/>
      </c>
      <c r="G49" s="293" t="str">
        <f t="shared" si="59"/>
        <v/>
      </c>
      <c r="H49" s="294" t="str">
        <f t="shared" si="60"/>
        <v/>
      </c>
      <c r="I49" s="294" t="str">
        <f t="shared" si="61"/>
        <v/>
      </c>
      <c r="J49" s="294" t="str">
        <f t="shared" si="62"/>
        <v/>
      </c>
      <c r="K49" s="295">
        <v>36</v>
      </c>
      <c r="L49" s="296"/>
      <c r="M49" s="296"/>
      <c r="N49" s="309" t="str">
        <f t="shared" si="63"/>
        <v/>
      </c>
      <c r="O49" s="292" t="str">
        <f t="shared" si="64"/>
        <v/>
      </c>
      <c r="P49" s="292" t="str">
        <f t="shared" si="65"/>
        <v/>
      </c>
      <c r="Q49" s="292" t="str">
        <f t="shared" si="66"/>
        <v/>
      </c>
      <c r="R49" s="293" t="str">
        <f t="shared" si="67"/>
        <v/>
      </c>
      <c r="S49" s="293" t="str">
        <f t="shared" si="68"/>
        <v/>
      </c>
      <c r="T49" s="294" t="str">
        <f t="shared" si="69"/>
        <v/>
      </c>
      <c r="U49" s="294" t="str">
        <f t="shared" si="70"/>
        <v/>
      </c>
      <c r="V49" s="294" t="str">
        <f t="shared" si="71"/>
        <v/>
      </c>
      <c r="W49" s="295">
        <v>36</v>
      </c>
      <c r="X49" s="296"/>
      <c r="Y49" s="297"/>
      <c r="Z49" s="310" t="str">
        <f t="shared" si="72"/>
        <v/>
      </c>
      <c r="AA49" s="292" t="str">
        <f t="shared" si="73"/>
        <v/>
      </c>
      <c r="AB49" s="292" t="str">
        <f t="shared" si="74"/>
        <v/>
      </c>
      <c r="AC49" s="292" t="str">
        <f t="shared" si="75"/>
        <v/>
      </c>
      <c r="AD49" s="293" t="str">
        <f t="shared" si="76"/>
        <v/>
      </c>
      <c r="AE49" s="293" t="str">
        <f t="shared" si="77"/>
        <v/>
      </c>
      <c r="AF49" s="294" t="str">
        <f t="shared" si="78"/>
        <v/>
      </c>
      <c r="AG49" s="294" t="str">
        <f t="shared" si="79"/>
        <v/>
      </c>
      <c r="AH49" s="294" t="str">
        <f t="shared" si="80"/>
        <v/>
      </c>
      <c r="AI49" s="295">
        <v>36</v>
      </c>
      <c r="AJ49" s="296"/>
      <c r="AK49" s="296"/>
      <c r="AL49" s="310" t="str">
        <f t="shared" si="81"/>
        <v/>
      </c>
      <c r="AM49" s="292" t="str">
        <f t="shared" si="82"/>
        <v/>
      </c>
      <c r="AN49" s="292" t="str">
        <f t="shared" si="83"/>
        <v/>
      </c>
      <c r="AO49" s="292" t="str">
        <f t="shared" si="84"/>
        <v/>
      </c>
      <c r="AP49" s="293" t="str">
        <f t="shared" si="85"/>
        <v/>
      </c>
      <c r="AQ49" s="293" t="str">
        <f t="shared" si="86"/>
        <v/>
      </c>
      <c r="AR49" s="294" t="str">
        <f t="shared" si="87"/>
        <v/>
      </c>
      <c r="AS49" s="294" t="str">
        <f t="shared" si="88"/>
        <v/>
      </c>
      <c r="AT49" s="294" t="str">
        <f t="shared" si="89"/>
        <v/>
      </c>
      <c r="AU49" s="295">
        <v>36</v>
      </c>
      <c r="AV49" s="297"/>
      <c r="AW49" s="297"/>
      <c r="AX49" s="309" t="str">
        <f t="shared" si="90"/>
        <v/>
      </c>
      <c r="AY49" s="292" t="str">
        <f t="shared" si="91"/>
        <v/>
      </c>
      <c r="AZ49" s="292" t="str">
        <f t="shared" si="92"/>
        <v/>
      </c>
      <c r="BA49" s="292" t="str">
        <f t="shared" si="93"/>
        <v/>
      </c>
      <c r="BB49" s="293" t="str">
        <f t="shared" si="94"/>
        <v/>
      </c>
      <c r="BC49" s="293" t="str">
        <f t="shared" si="95"/>
        <v/>
      </c>
      <c r="BD49" s="293" t="str">
        <f t="shared" si="96"/>
        <v/>
      </c>
      <c r="BE49" s="293" t="str">
        <f t="shared" si="97"/>
        <v/>
      </c>
      <c r="BF49" s="294" t="str">
        <f t="shared" si="98"/>
        <v/>
      </c>
      <c r="BG49" s="295">
        <v>36</v>
      </c>
      <c r="BH49" s="296"/>
      <c r="BI49" s="296"/>
      <c r="BJ49" s="309" t="str">
        <f t="shared" si="45"/>
        <v/>
      </c>
      <c r="BK49" s="292" t="str">
        <f t="shared" si="46"/>
        <v/>
      </c>
      <c r="BL49" s="292" t="str">
        <f t="shared" si="47"/>
        <v/>
      </c>
      <c r="BM49" s="292" t="str">
        <f t="shared" si="48"/>
        <v/>
      </c>
      <c r="BN49" s="293" t="str">
        <f t="shared" si="49"/>
        <v/>
      </c>
      <c r="BO49" s="293" t="str">
        <f t="shared" si="50"/>
        <v/>
      </c>
      <c r="BP49" s="294" t="str">
        <f t="shared" si="51"/>
        <v/>
      </c>
      <c r="BQ49" s="294" t="str">
        <f t="shared" si="52"/>
        <v/>
      </c>
      <c r="BR49" s="294" t="str">
        <f t="shared" si="53"/>
        <v/>
      </c>
      <c r="BS49" s="295">
        <v>36</v>
      </c>
      <c r="CG49" s="254" t="str">
        <f>IFERROR(IF(AND('Classificação geral'!$H42="FEM",'Classificação geral'!$I42=1,'Classificação geral'!E42="PCT"),'Classificação geral'!$A42,""),"")</f>
        <v/>
      </c>
      <c r="CH49" s="254" t="str">
        <f>IFERROR(IF(AND('Classificação geral'!$H42="FEM",'Classificação geral'!$I42=1,'Classificação geral'!E42="PCT"),'Classificação geral'!$B42,""),"")</f>
        <v/>
      </c>
      <c r="CI49" s="227" t="str">
        <f>IF($CH49='Classificação geral'!$B42,'Classificação geral'!$C42,"")</f>
        <v/>
      </c>
      <c r="CJ49" s="227" t="str">
        <f>IF($CH49='Classificação geral'!$B42,'Classificação geral'!$D42,"")</f>
        <v/>
      </c>
      <c r="CK49" s="227" t="str">
        <f>IF($CH49='Classificação geral'!$B42,'Classificação geral'!$H42,"")</f>
        <v/>
      </c>
      <c r="CL49" s="227" t="str">
        <f>IF($CK49='Classificação geral'!$H42,'Classificação geral'!$I42,"")</f>
        <v/>
      </c>
      <c r="CM49" s="227" t="str">
        <f>IF($CL49='Classificação geral'!$I42,'Classificação geral'!$AE42,"")</f>
        <v/>
      </c>
      <c r="CN49" s="227" t="str">
        <f>IF($CL49='Classificação geral'!$I42,'Classificação geral'!$K42,"")</f>
        <v/>
      </c>
      <c r="CO49" s="227" t="str">
        <f>IF($CL49='Classificação geral'!$I42,'Classificação geral'!$L42,"")</f>
        <v/>
      </c>
      <c r="CP49" s="227" t="str">
        <f>IF($CL49='Classificação geral'!$I42,'Classificação geral'!$M42,"")</f>
        <v/>
      </c>
      <c r="CQ49" s="388" t="str">
        <f>IF($CL49='Classificação geral'!$I42,'Classificação geral'!$AF42,"")</f>
        <v/>
      </c>
      <c r="CR49" s="256" t="str">
        <f>IFERROR(RANK(CQ49,CQ:CQ,0)+ COUNTIF($CQ$12:CQ48,CQ49),"")</f>
        <v/>
      </c>
      <c r="CS49" s="244" t="str">
        <f ca="1">IFERROR(RDEM(CR49,CR:CR,0),"")</f>
        <v/>
      </c>
      <c r="CT49" s="254" t="str">
        <f>IFERROR(IF(AND('Classificação geral'!$H42="mas",'Classificação geral'!$I42=1,'Classificação geral'!$E42="pct"),'Classificação geral'!$A42,""),"")</f>
        <v/>
      </c>
      <c r="CU49" s="254" t="str">
        <f>IFERROR(IF(AND('Classificação geral'!$H42="mas",'Classificação geral'!$I42=1,'Classificação geral'!$E42="PCT"),'Classificação geral'!$B42,""),"")</f>
        <v/>
      </c>
      <c r="CV49" s="227" t="str">
        <f>IF($CU49='Classificação geral'!$B42,'Classificação geral'!$C42,"")</f>
        <v/>
      </c>
      <c r="CW49" s="227" t="str">
        <f>IF($CU49='Classificação geral'!$B42,'Classificação geral'!$D42,"")</f>
        <v/>
      </c>
      <c r="CX49" s="227" t="str">
        <f>IF($CU49='Classificação geral'!$B42,'Classificação geral'!$H42,"")</f>
        <v/>
      </c>
      <c r="CY49" s="231" t="str">
        <f>IFERROR(IF(AND($CX49="mas",'Classificação geral'!$I42=1),'Classificação geral'!I42,""),"")</f>
        <v/>
      </c>
      <c r="CZ49" s="254" t="str">
        <f>IFERROR(IF(AND($CX49="mas",'Classificação geral'!$I42=1),'Classificação geral'!AE42,""),"")</f>
        <v/>
      </c>
      <c r="DA49" s="231" t="str">
        <f>IFERROR(IF(AND($CX49="mas",'Classificação geral'!$I42=1),'Classificação geral'!K42,""),"")</f>
        <v/>
      </c>
      <c r="DB49" s="231" t="str">
        <f>IFERROR(IF(AND($CX49="mas",'Classificação geral'!$I42=1),'Classificação geral'!L42,""),"")</f>
        <v/>
      </c>
      <c r="DC49" s="231" t="str">
        <f>IFERROR(IF(AND($CX49="mas",'Classificação geral'!$I42=1),'Classificação geral'!M42,""),"")</f>
        <v/>
      </c>
      <c r="DD49" s="231" t="str">
        <f>IFERROR(IF(AND($CX49="mas",'Classificação geral'!$I42=1),'Classificação geral'!AF42,""),"")</f>
        <v/>
      </c>
      <c r="DE49" s="229" t="str">
        <f>IFERROR(RANK(DD49,DD:DD,0)+ COUNTIF($DD$12:DD48,DD49),"")</f>
        <v/>
      </c>
      <c r="DG49" s="254" t="str">
        <f>IFERROR(IF(AND('Classificação geral'!$H42="fem",'Classificação geral'!$I42=2,'Classificação geral'!$E42="pct"),'Classificação geral'!$A42,""),"")</f>
        <v/>
      </c>
      <c r="DH49" s="254" t="str">
        <f>IFERROR(IF(AND('Classificação geral'!$H42="fem",'Classificação geral'!$I42=2,'Classificação geral'!$E42="pct"),'Classificação geral'!$B42,""),"")</f>
        <v/>
      </c>
      <c r="DI49" s="255" t="str">
        <f>IF($DH49='Classificação geral'!$B42,'Classificação geral'!$C42,"")</f>
        <v/>
      </c>
      <c r="DJ49" s="255" t="str">
        <f>IF($DH49='Classificação geral'!$B42,'Classificação geral'!$D42,"")</f>
        <v/>
      </c>
      <c r="DK49" s="255" t="str">
        <f>IF($DH49='Classificação geral'!$B42,'Classificação geral'!$H42,"")</f>
        <v/>
      </c>
      <c r="DL49" s="254" t="str">
        <f>IFERROR(IF(AND($DK49="fem",'Classificação geral'!$I42=2),'Classificação geral'!I42,""),"")</f>
        <v/>
      </c>
      <c r="DM49" s="254" t="str">
        <f>IFERROR(IF(AND($DK49="fem",'Classificação geral'!$I42=2),'Classificação geral'!AE42,""),"")</f>
        <v/>
      </c>
      <c r="DN49" s="254" t="str">
        <f>IFERROR(IF(AND($DK49="fem",'Classificação geral'!$I42=2),'Classificação geral'!K42,""),"")</f>
        <v/>
      </c>
      <c r="DO49" s="254" t="str">
        <f>IFERROR(IF(AND($DK49="fem",'Classificação geral'!$I42=2),'Classificação geral'!L42,""),"")</f>
        <v/>
      </c>
      <c r="DP49" s="254" t="str">
        <f>IFERROR(IF(AND($DK49="fem",'Classificação geral'!$I42=2),'Classificação geral'!M42,""),"")</f>
        <v/>
      </c>
      <c r="DQ49" s="254" t="str">
        <f>IFERROR(IF(AND($DK49="fem",'Classificação geral'!$I42=2),'Classificação geral'!AF42,""),"")</f>
        <v/>
      </c>
      <c r="DR49" s="256" t="str">
        <f>IFERROR(RANK(DQ49,DQ:DQ,0)+ COUNTIF(DQ$12:$DQ47,DQ49),"")</f>
        <v/>
      </c>
      <c r="DT49" s="254" t="str">
        <f>IFERROR(IF(AND('Classificação geral'!$H42="mas",'Classificação geral'!$I42=2,'Classificação geral'!$E42="pct"),'Classificação geral'!$A42,""),"")</f>
        <v/>
      </c>
      <c r="DU49" s="254" t="str">
        <f>IFERROR(IF(AND('Classificação geral'!$H42="mas",'Classificação geral'!$I42=2,'Classificação geral'!$E42="pct"),'Classificação geral'!$B42,""),"")</f>
        <v/>
      </c>
      <c r="DV49" s="227" t="str">
        <f>IF($DU49='Classificação geral'!$B42,'Classificação geral'!$C42,"")</f>
        <v/>
      </c>
      <c r="DW49" s="227" t="str">
        <f>IF($DU49='Classificação geral'!$B42,'Classificação geral'!$D42,"")</f>
        <v/>
      </c>
      <c r="DX49" s="227" t="str">
        <f>IF($DU49='Classificação geral'!$B42,'Classificação geral'!$H42,"")</f>
        <v/>
      </c>
      <c r="DY49" s="231" t="str">
        <f>IFERROR(IF(AND($DX49="mas",'Classificação geral'!$I42=2),'Classificação geral'!I42,""),"")</f>
        <v/>
      </c>
      <c r="DZ49" s="254" t="str">
        <f>IFERROR(IF(AND($DX49="mas",'Classificação geral'!$I42=2),'Classificação geral'!AE42,""),"")</f>
        <v/>
      </c>
      <c r="EA49" s="231" t="str">
        <f>IFERROR(IF(AND($DX49="mas",'Classificação geral'!$I42=2),'Classificação geral'!K42,""),"")</f>
        <v/>
      </c>
      <c r="EB49" s="231" t="str">
        <f>IFERROR(IF(AND($DX49="mas",'Classificação geral'!$I42=2),'Classificação geral'!L42,""),"")</f>
        <v/>
      </c>
      <c r="EC49" s="231" t="str">
        <f>IFERROR(IF(AND($DX49="mas",'Classificação geral'!$I42=2),'Classificação geral'!M42,""),"")</f>
        <v/>
      </c>
      <c r="ED49" s="231" t="str">
        <f>IFERROR(IF(AND($DX49="mas",'Classificação geral'!$I42=2),'Classificação geral'!AF42,""),"")</f>
        <v/>
      </c>
      <c r="EE49" s="229" t="str">
        <f>IFERROR(RANK(ED49,ED:ED,0)+ COUNTIF($ED$12:ED$12,ED49),"")</f>
        <v/>
      </c>
      <c r="EG49" s="254" t="str">
        <f>IFERROR(IF(AND('Classificação geral'!$H42="fem",'Classificação geral'!$I42=3,'Classificação geral'!$E42="pct"),'Classificação geral'!$A42,""),"")</f>
        <v/>
      </c>
      <c r="EH49" s="254" t="str">
        <f>IFERROR(IF(AND('Classificação geral'!$H42="fem",'Classificação geral'!$I42=3,'Classificação geral'!$E42="pct"),'Classificação geral'!$B42,""),"")</f>
        <v/>
      </c>
      <c r="EI49" s="227" t="str">
        <f>IF($EH49='Classificação geral'!$B42,'Classificação geral'!$C42,"")</f>
        <v/>
      </c>
      <c r="EJ49" s="227" t="str">
        <f>IF($EH49='Classificação geral'!$B42,'Classificação geral'!$D42,"")</f>
        <v/>
      </c>
      <c r="EK49" s="227" t="str">
        <f>IF($EH49='Classificação geral'!$B42,'Classificação geral'!$H42,"")</f>
        <v/>
      </c>
      <c r="EL49" s="227" t="str">
        <f>IF($EK49='Classificação geral'!$H42,'Classificação geral'!$I42,"")</f>
        <v/>
      </c>
      <c r="EM49" s="255" t="str">
        <f>IF($EL49='Classificação geral'!$I42,'Classificação geral'!$AE42,"")</f>
        <v/>
      </c>
      <c r="EN49" s="227" t="str">
        <f>IF($EL49='Classificação geral'!$I42,'Classificação geral'!$K42,"")</f>
        <v/>
      </c>
      <c r="EO49" s="227" t="str">
        <f>IF($EL49='Classificação geral'!$I42,'Classificação geral'!$L42,"")</f>
        <v/>
      </c>
      <c r="EP49" s="227" t="str">
        <f>IF($EL49='Classificação geral'!$I42,'Classificação geral'!$M42,"")</f>
        <v/>
      </c>
      <c r="EQ49" s="227" t="str">
        <f>IF($EL49='Classificação geral'!$I42,'Classificação geral'!$AF42,"")</f>
        <v/>
      </c>
      <c r="ER49" s="229" t="str">
        <f>IFERROR(RANK(EQ49,EQ:EQ,0)+ COUNTIF($EQ$12:EQ47,EQ49),"")</f>
        <v/>
      </c>
      <c r="ET49" s="254" t="str">
        <f>IFERROR(IF(AND('Classificação geral'!$H42="mas",'Classificação geral'!$I42=3,'Classificação geral'!$E42="PCT"),'Classificação geral'!$A42,""),"")</f>
        <v/>
      </c>
      <c r="EU49" s="254" t="str">
        <f>IFERROR(IF(AND('Classificação geral'!$H42="mas",'Classificação geral'!$I42=3,'Classificação geral'!$E42="PCT"),'Classificação geral'!$B42,""),"")</f>
        <v/>
      </c>
      <c r="EV49" s="227" t="str">
        <f>IF($EU49='Classificação geral'!$B42,'Classificação geral'!$C42,"")</f>
        <v/>
      </c>
      <c r="EW49" s="227" t="str">
        <f>IF($EU49='Classificação geral'!$B42,'Classificação geral'!$D42,"")</f>
        <v/>
      </c>
      <c r="EX49" s="227" t="str">
        <f>IF($EU49='Classificação geral'!$B42,'Classificação geral'!$H42,"")</f>
        <v/>
      </c>
      <c r="EY49" s="231" t="str">
        <f>IFERROR(IF(AND($EX49="mas",'Classificação geral'!$I42=3),'Classificação geral'!I42,""),"")</f>
        <v/>
      </c>
      <c r="EZ49" s="254" t="str">
        <f>IFERROR(IF(AND($EX49="mas",'Classificação geral'!$I42=3),'Classificação geral'!AE42,""),"")</f>
        <v/>
      </c>
      <c r="FA49" s="231" t="str">
        <f>IFERROR(IF(AND($EX49="mas",'Classificação geral'!$I42=3),'Classificação geral'!K42,""),"")</f>
        <v/>
      </c>
      <c r="FB49" s="231" t="str">
        <f>IFERROR(IF(AND($EX49="mas",'Classificação geral'!$I42=3),'Classificação geral'!L42,""),"")</f>
        <v/>
      </c>
      <c r="FC49" s="231" t="str">
        <f>IFERROR(IF(AND($EX49="mas",'Classificação geral'!$I42=3),'Classificação geral'!M42,""),"")</f>
        <v/>
      </c>
      <c r="FD49" s="231" t="str">
        <f>IFERROR(IF(AND($EX49="mas",'Classificação geral'!$I42=3),'Classificação geral'!AF42,""),"")</f>
        <v/>
      </c>
      <c r="FE49" s="229" t="str">
        <f>IFERROR(RANK(FD49,FD:FD,0)+ COUNTIF(FD$12:$FD47,FD49),"")</f>
        <v/>
      </c>
    </row>
    <row r="50" spans="2:161" s="304" customFormat="1" ht="24.75" customHeight="1" x14ac:dyDescent="0.4">
      <c r="B50" s="309" t="str">
        <f t="shared" si="54"/>
        <v/>
      </c>
      <c r="C50" s="292" t="str">
        <f t="shared" si="55"/>
        <v/>
      </c>
      <c r="D50" s="292" t="str">
        <f t="shared" si="56"/>
        <v/>
      </c>
      <c r="E50" s="292" t="str">
        <f t="shared" si="57"/>
        <v/>
      </c>
      <c r="F50" s="293" t="str">
        <f t="shared" si="58"/>
        <v/>
      </c>
      <c r="G50" s="293" t="str">
        <f t="shared" si="59"/>
        <v/>
      </c>
      <c r="H50" s="294" t="str">
        <f t="shared" si="60"/>
        <v/>
      </c>
      <c r="I50" s="294" t="str">
        <f t="shared" si="61"/>
        <v/>
      </c>
      <c r="J50" s="294" t="str">
        <f t="shared" si="62"/>
        <v/>
      </c>
      <c r="K50" s="295">
        <v>37</v>
      </c>
      <c r="L50" s="296"/>
      <c r="M50" s="296"/>
      <c r="N50" s="309" t="str">
        <f t="shared" si="63"/>
        <v/>
      </c>
      <c r="O50" s="292" t="str">
        <f t="shared" si="64"/>
        <v/>
      </c>
      <c r="P50" s="292" t="str">
        <f t="shared" si="65"/>
        <v/>
      </c>
      <c r="Q50" s="292" t="str">
        <f t="shared" si="66"/>
        <v/>
      </c>
      <c r="R50" s="293" t="str">
        <f t="shared" si="67"/>
        <v/>
      </c>
      <c r="S50" s="293" t="str">
        <f t="shared" si="68"/>
        <v/>
      </c>
      <c r="T50" s="294" t="str">
        <f t="shared" si="69"/>
        <v/>
      </c>
      <c r="U50" s="294" t="str">
        <f t="shared" si="70"/>
        <v/>
      </c>
      <c r="V50" s="294" t="str">
        <f t="shared" si="71"/>
        <v/>
      </c>
      <c r="W50" s="295">
        <v>37</v>
      </c>
      <c r="X50" s="296"/>
      <c r="Y50" s="297"/>
      <c r="Z50" s="310" t="str">
        <f t="shared" si="72"/>
        <v/>
      </c>
      <c r="AA50" s="292" t="str">
        <f t="shared" si="73"/>
        <v/>
      </c>
      <c r="AB50" s="292" t="str">
        <f t="shared" si="74"/>
        <v/>
      </c>
      <c r="AC50" s="292" t="str">
        <f t="shared" si="75"/>
        <v/>
      </c>
      <c r="AD50" s="293" t="str">
        <f t="shared" si="76"/>
        <v/>
      </c>
      <c r="AE50" s="293" t="str">
        <f t="shared" si="77"/>
        <v/>
      </c>
      <c r="AF50" s="294" t="str">
        <f t="shared" si="78"/>
        <v/>
      </c>
      <c r="AG50" s="294" t="str">
        <f t="shared" si="79"/>
        <v/>
      </c>
      <c r="AH50" s="294" t="str">
        <f t="shared" si="80"/>
        <v/>
      </c>
      <c r="AI50" s="295">
        <v>37</v>
      </c>
      <c r="AJ50" s="296"/>
      <c r="AK50" s="296"/>
      <c r="AL50" s="310" t="str">
        <f t="shared" si="81"/>
        <v/>
      </c>
      <c r="AM50" s="292" t="str">
        <f t="shared" si="82"/>
        <v/>
      </c>
      <c r="AN50" s="292" t="str">
        <f t="shared" si="83"/>
        <v/>
      </c>
      <c r="AO50" s="292" t="str">
        <f t="shared" si="84"/>
        <v/>
      </c>
      <c r="AP50" s="293" t="str">
        <f t="shared" si="85"/>
        <v/>
      </c>
      <c r="AQ50" s="293" t="str">
        <f t="shared" si="86"/>
        <v/>
      </c>
      <c r="AR50" s="294" t="str">
        <f t="shared" si="87"/>
        <v/>
      </c>
      <c r="AS50" s="294" t="str">
        <f t="shared" si="88"/>
        <v/>
      </c>
      <c r="AT50" s="294" t="str">
        <f t="shared" si="89"/>
        <v/>
      </c>
      <c r="AU50" s="295">
        <v>37</v>
      </c>
      <c r="AV50" s="297"/>
      <c r="AW50" s="297"/>
      <c r="AX50" s="309" t="str">
        <f t="shared" si="90"/>
        <v/>
      </c>
      <c r="AY50" s="292" t="str">
        <f t="shared" si="91"/>
        <v/>
      </c>
      <c r="AZ50" s="292" t="str">
        <f t="shared" si="92"/>
        <v/>
      </c>
      <c r="BA50" s="292" t="str">
        <f t="shared" si="93"/>
        <v/>
      </c>
      <c r="BB50" s="293" t="str">
        <f t="shared" si="94"/>
        <v/>
      </c>
      <c r="BC50" s="293" t="str">
        <f t="shared" si="95"/>
        <v/>
      </c>
      <c r="BD50" s="293" t="str">
        <f t="shared" si="96"/>
        <v/>
      </c>
      <c r="BE50" s="293" t="str">
        <f t="shared" si="97"/>
        <v/>
      </c>
      <c r="BF50" s="294" t="str">
        <f t="shared" si="98"/>
        <v/>
      </c>
      <c r="BG50" s="295">
        <v>37</v>
      </c>
      <c r="BH50" s="296"/>
      <c r="BI50" s="296"/>
      <c r="BJ50" s="309" t="str">
        <f t="shared" si="45"/>
        <v/>
      </c>
      <c r="BK50" s="292" t="str">
        <f t="shared" si="46"/>
        <v/>
      </c>
      <c r="BL50" s="292" t="str">
        <f t="shared" si="47"/>
        <v/>
      </c>
      <c r="BM50" s="292" t="str">
        <f t="shared" si="48"/>
        <v/>
      </c>
      <c r="BN50" s="293" t="str">
        <f t="shared" si="49"/>
        <v/>
      </c>
      <c r="BO50" s="293" t="str">
        <f t="shared" si="50"/>
        <v/>
      </c>
      <c r="BP50" s="294" t="str">
        <f t="shared" si="51"/>
        <v/>
      </c>
      <c r="BQ50" s="294" t="str">
        <f t="shared" si="52"/>
        <v/>
      </c>
      <c r="BR50" s="294" t="str">
        <f t="shared" si="53"/>
        <v/>
      </c>
      <c r="BS50" s="295">
        <v>37</v>
      </c>
      <c r="CG50" s="254" t="str">
        <f>IFERROR(IF(AND('Classificação geral'!$H43="FEM",'Classificação geral'!$I43=1,'Classificação geral'!E43="PCT"),'Classificação geral'!$A43,""),"")</f>
        <v/>
      </c>
      <c r="CH50" s="254" t="str">
        <f>IFERROR(IF(AND('Classificação geral'!$H43="FEM",'Classificação geral'!$I43=1,'Classificação geral'!E43="PCT"),'Classificação geral'!$B43,""),"")</f>
        <v/>
      </c>
      <c r="CI50" s="227" t="str">
        <f>IF($CH50='Classificação geral'!$B43,'Classificação geral'!$C43,"")</f>
        <v/>
      </c>
      <c r="CJ50" s="227" t="str">
        <f>IF($CH50='Classificação geral'!$B43,'Classificação geral'!$D43,"")</f>
        <v/>
      </c>
      <c r="CK50" s="227" t="str">
        <f>IF($CH50='Classificação geral'!$B43,'Classificação geral'!$H43,"")</f>
        <v/>
      </c>
      <c r="CL50" s="227" t="str">
        <f>IF($CK50='Classificação geral'!$H43,'Classificação geral'!$I43,"")</f>
        <v/>
      </c>
      <c r="CM50" s="227" t="str">
        <f>IF($CL50='Classificação geral'!$I43,'Classificação geral'!$AE43,"")</f>
        <v/>
      </c>
      <c r="CN50" s="227" t="str">
        <f>IF($CL50='Classificação geral'!$I43,'Classificação geral'!$K43,"")</f>
        <v/>
      </c>
      <c r="CO50" s="227" t="str">
        <f>IF($CL50='Classificação geral'!$I43,'Classificação geral'!$L43,"")</f>
        <v/>
      </c>
      <c r="CP50" s="227" t="str">
        <f>IF($CL50='Classificação geral'!$I43,'Classificação geral'!$M43,"")</f>
        <v/>
      </c>
      <c r="CQ50" s="388" t="str">
        <f>IF($CL50='Classificação geral'!$I43,'Classificação geral'!$AF43,"")</f>
        <v/>
      </c>
      <c r="CR50" s="256" t="str">
        <f>IFERROR(RANK(CQ50,CQ:CQ,0)+ COUNTIF($CQ$12:CQ49,CQ50),"")</f>
        <v/>
      </c>
      <c r="CS50" s="244" t="str">
        <f ca="1">IFERROR(RDEM(CR50,CR:CR,0),"")</f>
        <v/>
      </c>
      <c r="CT50" s="254" t="str">
        <f>IFERROR(IF(AND('Classificação geral'!$H43="mas",'Classificação geral'!$I43=1,'Classificação geral'!$E43="pct"),'Classificação geral'!$A43,""),"")</f>
        <v/>
      </c>
      <c r="CU50" s="254" t="str">
        <f>IFERROR(IF(AND('Classificação geral'!$H43="mas",'Classificação geral'!$I43=1,'Classificação geral'!$E43="PCT"),'Classificação geral'!$B43,""),"")</f>
        <v/>
      </c>
      <c r="CV50" s="227" t="str">
        <f>IF($CU50='Classificação geral'!$B43,'Classificação geral'!$C43,"")</f>
        <v/>
      </c>
      <c r="CW50" s="227" t="str">
        <f>IF($CU50='Classificação geral'!$B43,'Classificação geral'!$D43,"")</f>
        <v/>
      </c>
      <c r="CX50" s="227" t="str">
        <f>IF($CU50='Classificação geral'!$B43,'Classificação geral'!$H43,"")</f>
        <v/>
      </c>
      <c r="CY50" s="231" t="str">
        <f>IFERROR(IF(AND($CX50="mas",'Classificação geral'!$I43=1),'Classificação geral'!I43,""),"")</f>
        <v/>
      </c>
      <c r="CZ50" s="254" t="str">
        <f>IFERROR(IF(AND($CX50="mas",'Classificação geral'!$I43=1),'Classificação geral'!AE43,""),"")</f>
        <v/>
      </c>
      <c r="DA50" s="231" t="str">
        <f>IFERROR(IF(AND($CX50="mas",'Classificação geral'!$I43=1),'Classificação geral'!K43,""),"")</f>
        <v/>
      </c>
      <c r="DB50" s="231" t="str">
        <f>IFERROR(IF(AND($CX50="mas",'Classificação geral'!$I43=1),'Classificação geral'!L43,""),"")</f>
        <v/>
      </c>
      <c r="DC50" s="231" t="str">
        <f>IFERROR(IF(AND($CX50="mas",'Classificação geral'!$I43=1),'Classificação geral'!M43,""),"")</f>
        <v/>
      </c>
      <c r="DD50" s="231" t="str">
        <f>IFERROR(IF(AND($CX50="mas",'Classificação geral'!$I43=1),'Classificação geral'!AF43,""),"")</f>
        <v/>
      </c>
      <c r="DE50" s="229" t="str">
        <f>IFERROR(RANK(DD50,DD:DD,0)+ COUNTIF($DD$12:DD49,DD50),"")</f>
        <v/>
      </c>
      <c r="DG50" s="254" t="str">
        <f>IFERROR(IF(AND('Classificação geral'!$H43="fem",'Classificação geral'!$I43=2,'Classificação geral'!$E43="pct"),'Classificação geral'!$A43,""),"")</f>
        <v/>
      </c>
      <c r="DH50" s="254" t="str">
        <f>IFERROR(IF(AND('Classificação geral'!$H43="fem",'Classificação geral'!$I43=2,'Classificação geral'!$E43="pct"),'Classificação geral'!$B43,""),"")</f>
        <v/>
      </c>
      <c r="DI50" s="255" t="str">
        <f>IF($DH50='Classificação geral'!$B43,'Classificação geral'!$C43,"")</f>
        <v/>
      </c>
      <c r="DJ50" s="255" t="str">
        <f>IF($DH50='Classificação geral'!$B43,'Classificação geral'!$D43,"")</f>
        <v/>
      </c>
      <c r="DK50" s="255" t="str">
        <f>IF($DH50='Classificação geral'!$B43,'Classificação geral'!$H43,"")</f>
        <v/>
      </c>
      <c r="DL50" s="254" t="str">
        <f>IFERROR(IF(AND($DK50="fem",'Classificação geral'!$I43=2),'Classificação geral'!I43,""),"")</f>
        <v/>
      </c>
      <c r="DM50" s="254" t="str">
        <f>IFERROR(IF(AND($DK50="fem",'Classificação geral'!$I43=2),'Classificação geral'!AE43,""),"")</f>
        <v/>
      </c>
      <c r="DN50" s="254" t="str">
        <f>IFERROR(IF(AND($DK50="fem",'Classificação geral'!$I43=2),'Classificação geral'!K43,""),"")</f>
        <v/>
      </c>
      <c r="DO50" s="254" t="str">
        <f>IFERROR(IF(AND($DK50="fem",'Classificação geral'!$I43=2),'Classificação geral'!L43,""),"")</f>
        <v/>
      </c>
      <c r="DP50" s="254" t="str">
        <f>IFERROR(IF(AND($DK50="fem",'Classificação geral'!$I43=2),'Classificação geral'!M43,""),"")</f>
        <v/>
      </c>
      <c r="DQ50" s="254" t="str">
        <f>IFERROR(IF(AND($DK50="fem",'Classificação geral'!$I43=2),'Classificação geral'!AF43,""),"")</f>
        <v/>
      </c>
      <c r="DR50" s="256" t="str">
        <f>IFERROR(RANK(DQ50,DQ:DQ,0)+ COUNTIF(DQ$12:$DQ48,DQ50),"")</f>
        <v/>
      </c>
      <c r="DT50" s="254" t="str">
        <f>IFERROR(IF(AND('Classificação geral'!$H43="mas",'Classificação geral'!$I43=2,'Classificação geral'!$E43="pct"),'Classificação geral'!$A43,""),"")</f>
        <v/>
      </c>
      <c r="DU50" s="254" t="str">
        <f>IFERROR(IF(AND('Classificação geral'!$H43="mas",'Classificação geral'!$I43=2,'Classificação geral'!$E43="pct"),'Classificação geral'!$B43,""),"")</f>
        <v/>
      </c>
      <c r="DV50" s="227" t="str">
        <f>IF($DU50='Classificação geral'!$B43,'Classificação geral'!$C43,"")</f>
        <v/>
      </c>
      <c r="DW50" s="227" t="str">
        <f>IF($DU50='Classificação geral'!$B43,'Classificação geral'!$D43,"")</f>
        <v/>
      </c>
      <c r="DX50" s="227" t="str">
        <f>IF($DU50='Classificação geral'!$B43,'Classificação geral'!$H43,"")</f>
        <v/>
      </c>
      <c r="DY50" s="231" t="str">
        <f>IFERROR(IF(AND($DX50="mas",'Classificação geral'!$I43=2),'Classificação geral'!I43,""),"")</f>
        <v/>
      </c>
      <c r="DZ50" s="254" t="str">
        <f>IFERROR(IF(AND($DX50="mas",'Classificação geral'!$I43=2),'Classificação geral'!AE43,""),"")</f>
        <v/>
      </c>
      <c r="EA50" s="231" t="str">
        <f>IFERROR(IF(AND($DX50="mas",'Classificação geral'!$I43=2),'Classificação geral'!K43,""),"")</f>
        <v/>
      </c>
      <c r="EB50" s="231" t="str">
        <f>IFERROR(IF(AND($DX50="mas",'Classificação geral'!$I43=2),'Classificação geral'!L43,""),"")</f>
        <v/>
      </c>
      <c r="EC50" s="231" t="str">
        <f>IFERROR(IF(AND($DX50="mas",'Classificação geral'!$I43=2),'Classificação geral'!M43,""),"")</f>
        <v/>
      </c>
      <c r="ED50" s="231" t="str">
        <f>IFERROR(IF(AND($DX50="mas",'Classificação geral'!$I43=2),'Classificação geral'!AF43,""),"")</f>
        <v/>
      </c>
      <c r="EE50" s="229" t="str">
        <f>IFERROR(RANK(ED50,ED:ED,0)+ COUNTIF($ED$12:ED$12,ED50),"")</f>
        <v/>
      </c>
      <c r="EG50" s="254" t="str">
        <f>IFERROR(IF(AND('Classificação geral'!$H43="fem",'Classificação geral'!$I43=3,'Classificação geral'!$E43="pct"),'Classificação geral'!$A43,""),"")</f>
        <v/>
      </c>
      <c r="EH50" s="254" t="str">
        <f>IFERROR(IF(AND('Classificação geral'!$H43="fem",'Classificação geral'!$I43=3,'Classificação geral'!$E43="pct"),'Classificação geral'!$B43,""),"")</f>
        <v/>
      </c>
      <c r="EI50" s="227" t="str">
        <f>IF($EH50='Classificação geral'!$B43,'Classificação geral'!$C43,"")</f>
        <v/>
      </c>
      <c r="EJ50" s="227" t="str">
        <f>IF($EH50='Classificação geral'!$B43,'Classificação geral'!$D43,"")</f>
        <v/>
      </c>
      <c r="EK50" s="227" t="str">
        <f>IF($EH50='Classificação geral'!$B43,'Classificação geral'!$H43,"")</f>
        <v/>
      </c>
      <c r="EL50" s="227" t="str">
        <f>IF($EK50='Classificação geral'!$H43,'Classificação geral'!$I43,"")</f>
        <v/>
      </c>
      <c r="EM50" s="255" t="str">
        <f>IF($EL50='Classificação geral'!$I43,'Classificação geral'!$AE43,"")</f>
        <v/>
      </c>
      <c r="EN50" s="227" t="str">
        <f>IF($EL50='Classificação geral'!$I43,'Classificação geral'!$K43,"")</f>
        <v/>
      </c>
      <c r="EO50" s="227" t="str">
        <f>IF($EL50='Classificação geral'!$I43,'Classificação geral'!$L43,"")</f>
        <v/>
      </c>
      <c r="EP50" s="227" t="str">
        <f>IF($EL50='Classificação geral'!$I43,'Classificação geral'!$M43,"")</f>
        <v/>
      </c>
      <c r="EQ50" s="227" t="str">
        <f>IF($EL50='Classificação geral'!$I43,'Classificação geral'!$AF43,"")</f>
        <v/>
      </c>
      <c r="ER50" s="229" t="str">
        <f>IFERROR(RANK(EQ50,EQ:EQ,0)+ COUNTIF($EQ$12:EQ48,EQ50),"")</f>
        <v/>
      </c>
      <c r="ET50" s="254" t="str">
        <f>IFERROR(IF(AND('Classificação geral'!$H43="mas",'Classificação geral'!$I43=3,'Classificação geral'!$E43="PCT"),'Classificação geral'!$A43,""),"")</f>
        <v/>
      </c>
      <c r="EU50" s="254" t="str">
        <f>IFERROR(IF(AND('Classificação geral'!$H43="mas",'Classificação geral'!$I43=3,'Classificação geral'!$E43="PCT"),'Classificação geral'!$B43,""),"")</f>
        <v/>
      </c>
      <c r="EV50" s="227" t="str">
        <f>IF($EU50='Classificação geral'!$B43,'Classificação geral'!$C43,"")</f>
        <v/>
      </c>
      <c r="EW50" s="227" t="str">
        <f>IF($EU50='Classificação geral'!$B43,'Classificação geral'!$D43,"")</f>
        <v/>
      </c>
      <c r="EX50" s="227" t="str">
        <f>IF($EU50='Classificação geral'!$B43,'Classificação geral'!$H43,"")</f>
        <v/>
      </c>
      <c r="EY50" s="231" t="str">
        <f>IFERROR(IF(AND($EX50="mas",'Classificação geral'!$I43=3),'Classificação geral'!I43,""),"")</f>
        <v/>
      </c>
      <c r="EZ50" s="254" t="str">
        <f>IFERROR(IF(AND($EX50="mas",'Classificação geral'!$I43=3),'Classificação geral'!AE43,""),"")</f>
        <v/>
      </c>
      <c r="FA50" s="231" t="str">
        <f>IFERROR(IF(AND($EX50="mas",'Classificação geral'!$I43=3),'Classificação geral'!K43,""),"")</f>
        <v/>
      </c>
      <c r="FB50" s="231" t="str">
        <f>IFERROR(IF(AND($EX50="mas",'Classificação geral'!$I43=3),'Classificação geral'!L43,""),"")</f>
        <v/>
      </c>
      <c r="FC50" s="231" t="str">
        <f>IFERROR(IF(AND($EX50="mas",'Classificação geral'!$I43=3),'Classificação geral'!M43,""),"")</f>
        <v/>
      </c>
      <c r="FD50" s="231" t="str">
        <f>IFERROR(IF(AND($EX50="mas",'Classificação geral'!$I43=3),'Classificação geral'!AF43,""),"")</f>
        <v/>
      </c>
      <c r="FE50" s="229" t="str">
        <f>IFERROR(RANK(FD50,FD:FD,0)+ COUNTIF(FD$12:$FD48,FD50),"")</f>
        <v/>
      </c>
    </row>
    <row r="51" spans="2:161" s="304" customFormat="1" ht="24.75" customHeight="1" x14ac:dyDescent="0.4">
      <c r="B51" s="309" t="str">
        <f t="shared" si="54"/>
        <v/>
      </c>
      <c r="C51" s="292" t="str">
        <f t="shared" si="55"/>
        <v/>
      </c>
      <c r="D51" s="292" t="str">
        <f t="shared" si="56"/>
        <v/>
      </c>
      <c r="E51" s="292" t="str">
        <f t="shared" si="57"/>
        <v/>
      </c>
      <c r="F51" s="293" t="str">
        <f t="shared" si="58"/>
        <v/>
      </c>
      <c r="G51" s="293" t="str">
        <f t="shared" si="59"/>
        <v/>
      </c>
      <c r="H51" s="294" t="str">
        <f t="shared" si="60"/>
        <v/>
      </c>
      <c r="I51" s="294" t="str">
        <f t="shared" si="61"/>
        <v/>
      </c>
      <c r="J51" s="294" t="str">
        <f t="shared" si="62"/>
        <v/>
      </c>
      <c r="K51" s="295">
        <v>38</v>
      </c>
      <c r="L51" s="296"/>
      <c r="M51" s="296"/>
      <c r="N51" s="309" t="str">
        <f t="shared" si="63"/>
        <v/>
      </c>
      <c r="O51" s="292" t="str">
        <f t="shared" si="64"/>
        <v/>
      </c>
      <c r="P51" s="292" t="str">
        <f t="shared" si="65"/>
        <v/>
      </c>
      <c r="Q51" s="292" t="str">
        <f t="shared" si="66"/>
        <v/>
      </c>
      <c r="R51" s="293" t="str">
        <f t="shared" si="67"/>
        <v/>
      </c>
      <c r="S51" s="293" t="str">
        <f t="shared" si="68"/>
        <v/>
      </c>
      <c r="T51" s="294" t="str">
        <f t="shared" si="69"/>
        <v/>
      </c>
      <c r="U51" s="294" t="str">
        <f t="shared" si="70"/>
        <v/>
      </c>
      <c r="V51" s="294" t="str">
        <f t="shared" si="71"/>
        <v/>
      </c>
      <c r="W51" s="295">
        <v>38</v>
      </c>
      <c r="X51" s="296"/>
      <c r="Y51" s="297"/>
      <c r="Z51" s="310" t="str">
        <f t="shared" si="72"/>
        <v/>
      </c>
      <c r="AA51" s="292" t="str">
        <f t="shared" si="73"/>
        <v/>
      </c>
      <c r="AB51" s="292" t="str">
        <f t="shared" si="74"/>
        <v/>
      </c>
      <c r="AC51" s="292" t="str">
        <f t="shared" si="75"/>
        <v/>
      </c>
      <c r="AD51" s="293" t="str">
        <f t="shared" si="76"/>
        <v/>
      </c>
      <c r="AE51" s="293" t="str">
        <f t="shared" si="77"/>
        <v/>
      </c>
      <c r="AF51" s="294" t="str">
        <f t="shared" si="78"/>
        <v/>
      </c>
      <c r="AG51" s="294" t="str">
        <f t="shared" si="79"/>
        <v/>
      </c>
      <c r="AH51" s="294" t="str">
        <f t="shared" si="80"/>
        <v/>
      </c>
      <c r="AI51" s="295">
        <v>38</v>
      </c>
      <c r="AJ51" s="296"/>
      <c r="AK51" s="296"/>
      <c r="AL51" s="310" t="str">
        <f t="shared" si="81"/>
        <v/>
      </c>
      <c r="AM51" s="292" t="str">
        <f t="shared" si="82"/>
        <v/>
      </c>
      <c r="AN51" s="292" t="str">
        <f t="shared" si="83"/>
        <v/>
      </c>
      <c r="AO51" s="292" t="str">
        <f t="shared" si="84"/>
        <v/>
      </c>
      <c r="AP51" s="293" t="str">
        <f t="shared" si="85"/>
        <v/>
      </c>
      <c r="AQ51" s="293" t="str">
        <f t="shared" si="86"/>
        <v/>
      </c>
      <c r="AR51" s="294" t="str">
        <f t="shared" si="87"/>
        <v/>
      </c>
      <c r="AS51" s="294" t="str">
        <f t="shared" si="88"/>
        <v/>
      </c>
      <c r="AT51" s="294" t="str">
        <f t="shared" si="89"/>
        <v/>
      </c>
      <c r="AU51" s="295">
        <v>38</v>
      </c>
      <c r="AV51" s="297"/>
      <c r="AW51" s="297"/>
      <c r="AX51" s="309" t="str">
        <f t="shared" si="90"/>
        <v/>
      </c>
      <c r="AY51" s="292" t="str">
        <f t="shared" si="91"/>
        <v/>
      </c>
      <c r="AZ51" s="292" t="str">
        <f t="shared" si="92"/>
        <v/>
      </c>
      <c r="BA51" s="292" t="str">
        <f t="shared" si="93"/>
        <v/>
      </c>
      <c r="BB51" s="293" t="str">
        <f t="shared" si="94"/>
        <v/>
      </c>
      <c r="BC51" s="293" t="str">
        <f t="shared" si="95"/>
        <v/>
      </c>
      <c r="BD51" s="293" t="str">
        <f t="shared" si="96"/>
        <v/>
      </c>
      <c r="BE51" s="293" t="str">
        <f t="shared" si="97"/>
        <v/>
      </c>
      <c r="BF51" s="294" t="str">
        <f t="shared" si="98"/>
        <v/>
      </c>
      <c r="BG51" s="295">
        <v>38</v>
      </c>
      <c r="BH51" s="296"/>
      <c r="BI51" s="296"/>
      <c r="BJ51" s="309" t="str">
        <f t="shared" si="45"/>
        <v/>
      </c>
      <c r="BK51" s="292" t="str">
        <f t="shared" si="46"/>
        <v/>
      </c>
      <c r="BL51" s="292" t="str">
        <f t="shared" si="47"/>
        <v/>
      </c>
      <c r="BM51" s="292" t="str">
        <f t="shared" si="48"/>
        <v/>
      </c>
      <c r="BN51" s="293" t="str">
        <f t="shared" si="49"/>
        <v/>
      </c>
      <c r="BO51" s="293" t="str">
        <f t="shared" si="50"/>
        <v/>
      </c>
      <c r="BP51" s="294" t="str">
        <f t="shared" si="51"/>
        <v/>
      </c>
      <c r="BQ51" s="294" t="str">
        <f t="shared" si="52"/>
        <v/>
      </c>
      <c r="BR51" s="294" t="str">
        <f t="shared" si="53"/>
        <v/>
      </c>
      <c r="BS51" s="295">
        <v>38</v>
      </c>
      <c r="CG51" s="254" t="str">
        <f>IFERROR(IF(AND('Classificação geral'!$H44="FEM",'Classificação geral'!$I44=1,'Classificação geral'!E44="PCT"),'Classificação geral'!$A44,""),"")</f>
        <v/>
      </c>
      <c r="CH51" s="254" t="str">
        <f>IFERROR(IF(AND('Classificação geral'!$H44="FEM",'Classificação geral'!$I44=1,'Classificação geral'!E44="PCT"),'Classificação geral'!$B44,""),"")</f>
        <v/>
      </c>
      <c r="CI51" s="227" t="str">
        <f>IF($CH51='Classificação geral'!$B44,'Classificação geral'!$C44,"")</f>
        <v/>
      </c>
      <c r="CJ51" s="227" t="str">
        <f>IF($CH51='Classificação geral'!$B44,'Classificação geral'!$D44,"")</f>
        <v/>
      </c>
      <c r="CK51" s="227" t="str">
        <f>IF($CH51='Classificação geral'!$B44,'Classificação geral'!$H44,"")</f>
        <v/>
      </c>
      <c r="CL51" s="227" t="str">
        <f>IF($CK51='Classificação geral'!$H44,'Classificação geral'!$I44,"")</f>
        <v/>
      </c>
      <c r="CM51" s="227" t="str">
        <f>IF($CL51='Classificação geral'!$I44,'Classificação geral'!$AE44,"")</f>
        <v/>
      </c>
      <c r="CN51" s="227" t="str">
        <f>IF($CL51='Classificação geral'!$I44,'Classificação geral'!$K44,"")</f>
        <v/>
      </c>
      <c r="CO51" s="227" t="str">
        <f>IF($CL51='Classificação geral'!$I44,'Classificação geral'!$L44,"")</f>
        <v/>
      </c>
      <c r="CP51" s="227" t="str">
        <f>IF($CL51='Classificação geral'!$I44,'Classificação geral'!$M44,"")</f>
        <v/>
      </c>
      <c r="CQ51" s="388" t="str">
        <f>IF($CL51='Classificação geral'!$I44,'Classificação geral'!$AF44,"")</f>
        <v/>
      </c>
      <c r="CR51" s="256" t="str">
        <f>IFERROR(RANK(CQ51,CQ:CQ,0)+ COUNTIF($CQ$12:CQ50,CQ51),"")</f>
        <v/>
      </c>
      <c r="CS51" s="244" t="str">
        <f ca="1">IFERROR(RDEM(CR51,CR:CR,0),"")</f>
        <v/>
      </c>
      <c r="CT51" s="254" t="str">
        <f>IFERROR(IF(AND('Classificação geral'!$H44="mas",'Classificação geral'!$I44=1,'Classificação geral'!$E44="pct"),'Classificação geral'!$A44,""),"")</f>
        <v/>
      </c>
      <c r="CU51" s="254" t="str">
        <f>IFERROR(IF(AND('Classificação geral'!$H44="mas",'Classificação geral'!$I44=1,'Classificação geral'!$E44="PCT"),'Classificação geral'!$B44,""),"")</f>
        <v/>
      </c>
      <c r="CV51" s="227" t="str">
        <f>IF($CU51='Classificação geral'!$B44,'Classificação geral'!$C44,"")</f>
        <v/>
      </c>
      <c r="CW51" s="227" t="str">
        <f>IF($CU51='Classificação geral'!$B44,'Classificação geral'!$D44,"")</f>
        <v/>
      </c>
      <c r="CX51" s="227" t="str">
        <f>IF($CU51='Classificação geral'!$B44,'Classificação geral'!$H44,"")</f>
        <v/>
      </c>
      <c r="CY51" s="231" t="str">
        <f>IFERROR(IF(AND($CX51="mas",'Classificação geral'!$I44=1),'Classificação geral'!I44,""),"")</f>
        <v/>
      </c>
      <c r="CZ51" s="254" t="str">
        <f>IFERROR(IF(AND($CX51="mas",'Classificação geral'!$I44=1),'Classificação geral'!AE44,""),"")</f>
        <v/>
      </c>
      <c r="DA51" s="231" t="str">
        <f>IFERROR(IF(AND($CX51="mas",'Classificação geral'!$I44=1),'Classificação geral'!K44,""),"")</f>
        <v/>
      </c>
      <c r="DB51" s="231" t="str">
        <f>IFERROR(IF(AND($CX51="mas",'Classificação geral'!$I44=1),'Classificação geral'!L44,""),"")</f>
        <v/>
      </c>
      <c r="DC51" s="231" t="str">
        <f>IFERROR(IF(AND($CX51="mas",'Classificação geral'!$I44=1),'Classificação geral'!M44,""),"")</f>
        <v/>
      </c>
      <c r="DD51" s="231" t="str">
        <f>IFERROR(IF(AND($CX51="mas",'Classificação geral'!$I44=1),'Classificação geral'!AF44,""),"")</f>
        <v/>
      </c>
      <c r="DE51" s="229" t="str">
        <f>IFERROR(RANK(DD51,DD:DD,0)+ COUNTIF($DD$12:DD50,DD51),"")</f>
        <v/>
      </c>
      <c r="DG51" s="254" t="str">
        <f>IFERROR(IF(AND('Classificação geral'!$H44="fem",'Classificação geral'!$I44=2,'Classificação geral'!$E44="pct"),'Classificação geral'!$A44,""),"")</f>
        <v/>
      </c>
      <c r="DH51" s="254" t="str">
        <f>IFERROR(IF(AND('Classificação geral'!$H44="fem",'Classificação geral'!$I44=2,'Classificação geral'!$E44="pct"),'Classificação geral'!$B44,""),"")</f>
        <v/>
      </c>
      <c r="DI51" s="255" t="str">
        <f>IF($DH51='Classificação geral'!$B44,'Classificação geral'!$C44,"")</f>
        <v/>
      </c>
      <c r="DJ51" s="255" t="str">
        <f>IF($DH51='Classificação geral'!$B44,'Classificação geral'!$D44,"")</f>
        <v/>
      </c>
      <c r="DK51" s="255" t="str">
        <f>IF($DH51='Classificação geral'!$B44,'Classificação geral'!$H44,"")</f>
        <v/>
      </c>
      <c r="DL51" s="254" t="str">
        <f>IFERROR(IF(AND($DK51="fem",'Classificação geral'!$I44=2),'Classificação geral'!I44,""),"")</f>
        <v/>
      </c>
      <c r="DM51" s="254" t="str">
        <f>IFERROR(IF(AND($DK51="fem",'Classificação geral'!$I44=2),'Classificação geral'!AE44,""),"")</f>
        <v/>
      </c>
      <c r="DN51" s="254" t="str">
        <f>IFERROR(IF(AND($DK51="fem",'Classificação geral'!$I44=2),'Classificação geral'!K44,""),"")</f>
        <v/>
      </c>
      <c r="DO51" s="254" t="str">
        <f>IFERROR(IF(AND($DK51="fem",'Classificação geral'!$I44=2),'Classificação geral'!L44,""),"")</f>
        <v/>
      </c>
      <c r="DP51" s="254" t="str">
        <f>IFERROR(IF(AND($DK51="fem",'Classificação geral'!$I44=2),'Classificação geral'!M44,""),"")</f>
        <v/>
      </c>
      <c r="DQ51" s="254" t="str">
        <f>IFERROR(IF(AND($DK51="fem",'Classificação geral'!$I44=2),'Classificação geral'!AF44,""),"")</f>
        <v/>
      </c>
      <c r="DR51" s="256" t="str">
        <f>IFERROR(RANK(DQ51,DQ:DQ,0)+ COUNTIF(DQ$12:$DQ49,DQ51),"")</f>
        <v/>
      </c>
      <c r="DT51" s="254" t="str">
        <f>IFERROR(IF(AND('Classificação geral'!$H44="mas",'Classificação geral'!$I44=2,'Classificação geral'!$E44="pct"),'Classificação geral'!$A44,""),"")</f>
        <v/>
      </c>
      <c r="DU51" s="254" t="str">
        <f>IFERROR(IF(AND('Classificação geral'!$H44="mas",'Classificação geral'!$I44=2,'Classificação geral'!$E44="pct"),'Classificação geral'!$B44,""),"")</f>
        <v/>
      </c>
      <c r="DV51" s="227" t="str">
        <f>IF($DU51='Classificação geral'!$B44,'Classificação geral'!$C44,"")</f>
        <v/>
      </c>
      <c r="DW51" s="227" t="str">
        <f>IF($DU51='Classificação geral'!$B44,'Classificação geral'!$D44,"")</f>
        <v/>
      </c>
      <c r="DX51" s="227" t="str">
        <f>IF($DU51='Classificação geral'!$B44,'Classificação geral'!$H44,"")</f>
        <v/>
      </c>
      <c r="DY51" s="231" t="str">
        <f>IFERROR(IF(AND($DX51="mas",'Classificação geral'!$I44=2),'Classificação geral'!I44,""),"")</f>
        <v/>
      </c>
      <c r="DZ51" s="254" t="str">
        <f>IFERROR(IF(AND($DX51="mas",'Classificação geral'!$I44=2),'Classificação geral'!AE44,""),"")</f>
        <v/>
      </c>
      <c r="EA51" s="231" t="str">
        <f>IFERROR(IF(AND($DX51="mas",'Classificação geral'!$I44=2),'Classificação geral'!K44,""),"")</f>
        <v/>
      </c>
      <c r="EB51" s="231" t="str">
        <f>IFERROR(IF(AND($DX51="mas",'Classificação geral'!$I44=2),'Classificação geral'!L44,""),"")</f>
        <v/>
      </c>
      <c r="EC51" s="231" t="str">
        <f>IFERROR(IF(AND($DX51="mas",'Classificação geral'!$I44=2),'Classificação geral'!M44,""),"")</f>
        <v/>
      </c>
      <c r="ED51" s="231" t="str">
        <f>IFERROR(IF(AND($DX51="mas",'Classificação geral'!$I44=2),'Classificação geral'!AF44,""),"")</f>
        <v/>
      </c>
      <c r="EE51" s="229" t="str">
        <f>IFERROR(RANK(ED51,ED:ED,0)+ COUNTIF($ED$12:ED$12,ED51),"")</f>
        <v/>
      </c>
      <c r="EG51" s="254" t="str">
        <f>IFERROR(IF(AND('Classificação geral'!$H44="fem",'Classificação geral'!$I44=3,'Classificação geral'!$E44="pct"),'Classificação geral'!$A44,""),"")</f>
        <v/>
      </c>
      <c r="EH51" s="254" t="str">
        <f>IFERROR(IF(AND('Classificação geral'!$H44="fem",'Classificação geral'!$I44=3,'Classificação geral'!$E44="pct"),'Classificação geral'!$B44,""),"")</f>
        <v/>
      </c>
      <c r="EI51" s="227" t="str">
        <f>IF($EH51='Classificação geral'!$B44,'Classificação geral'!$C44,"")</f>
        <v/>
      </c>
      <c r="EJ51" s="227" t="str">
        <f>IF($EH51='Classificação geral'!$B44,'Classificação geral'!$D44,"")</f>
        <v/>
      </c>
      <c r="EK51" s="227" t="str">
        <f>IF($EH51='Classificação geral'!$B44,'Classificação geral'!$H44,"")</f>
        <v/>
      </c>
      <c r="EL51" s="227" t="str">
        <f>IF($EK51='Classificação geral'!$H44,'Classificação geral'!$I44,"")</f>
        <v/>
      </c>
      <c r="EM51" s="255" t="str">
        <f>IF($EL51='Classificação geral'!$I44,'Classificação geral'!$AE44,"")</f>
        <v/>
      </c>
      <c r="EN51" s="227" t="str">
        <f>IF($EL51='Classificação geral'!$I44,'Classificação geral'!$K44,"")</f>
        <v/>
      </c>
      <c r="EO51" s="227" t="str">
        <f>IF($EL51='Classificação geral'!$I44,'Classificação geral'!$L44,"")</f>
        <v/>
      </c>
      <c r="EP51" s="227" t="str">
        <f>IF($EL51='Classificação geral'!$I44,'Classificação geral'!$M44,"")</f>
        <v/>
      </c>
      <c r="EQ51" s="227" t="str">
        <f>IF($EL51='Classificação geral'!$I44,'Classificação geral'!$AF44,"")</f>
        <v/>
      </c>
      <c r="ER51" s="229" t="str">
        <f>IFERROR(RANK(EQ51,EQ:EQ,0)+ COUNTIF($EQ$12:EQ49,EQ51),"")</f>
        <v/>
      </c>
      <c r="ET51" s="254" t="str">
        <f>IFERROR(IF(AND('Classificação geral'!$H44="mas",'Classificação geral'!$I44=3,'Classificação geral'!$E44="PCT"),'Classificação geral'!$A44,""),"")</f>
        <v/>
      </c>
      <c r="EU51" s="254" t="str">
        <f>IFERROR(IF(AND('Classificação geral'!$H44="mas",'Classificação geral'!$I44=3,'Classificação geral'!$E44="PCT"),'Classificação geral'!$B44,""),"")</f>
        <v/>
      </c>
      <c r="EV51" s="227" t="str">
        <f>IF($EU51='Classificação geral'!$B44,'Classificação geral'!$C44,"")</f>
        <v/>
      </c>
      <c r="EW51" s="227" t="str">
        <f>IF($EU51='Classificação geral'!$B44,'Classificação geral'!$D44,"")</f>
        <v/>
      </c>
      <c r="EX51" s="227" t="str">
        <f>IF($EU51='Classificação geral'!$B44,'Classificação geral'!$H44,"")</f>
        <v/>
      </c>
      <c r="EY51" s="231" t="str">
        <f>IFERROR(IF(AND($EX51="mas",'Classificação geral'!$I44=3),'Classificação geral'!I44,""),"")</f>
        <v/>
      </c>
      <c r="EZ51" s="254" t="str">
        <f>IFERROR(IF(AND($EX51="mas",'Classificação geral'!$I44=3),'Classificação geral'!AE44,""),"")</f>
        <v/>
      </c>
      <c r="FA51" s="231" t="str">
        <f>IFERROR(IF(AND($EX51="mas",'Classificação geral'!$I44=3),'Classificação geral'!K44,""),"")</f>
        <v/>
      </c>
      <c r="FB51" s="231" t="str">
        <f>IFERROR(IF(AND($EX51="mas",'Classificação geral'!$I44=3),'Classificação geral'!L44,""),"")</f>
        <v/>
      </c>
      <c r="FC51" s="231" t="str">
        <f>IFERROR(IF(AND($EX51="mas",'Classificação geral'!$I44=3),'Classificação geral'!M44,""),"")</f>
        <v/>
      </c>
      <c r="FD51" s="231" t="str">
        <f>IFERROR(IF(AND($EX51="mas",'Classificação geral'!$I44=3),'Classificação geral'!AF44,""),"")</f>
        <v/>
      </c>
      <c r="FE51" s="229" t="str">
        <f>IFERROR(RANK(FD51,FD:FD,0)+ COUNTIF(FD$12:$FD49,FD51),"")</f>
        <v/>
      </c>
    </row>
    <row r="52" spans="2:161" s="304" customFormat="1" ht="24.75" customHeight="1" x14ac:dyDescent="0.4">
      <c r="B52" s="309" t="str">
        <f t="shared" si="54"/>
        <v/>
      </c>
      <c r="C52" s="292" t="str">
        <f t="shared" si="55"/>
        <v/>
      </c>
      <c r="D52" s="292" t="str">
        <f t="shared" si="56"/>
        <v/>
      </c>
      <c r="E52" s="292" t="str">
        <f t="shared" si="57"/>
        <v/>
      </c>
      <c r="F52" s="293" t="str">
        <f t="shared" si="58"/>
        <v/>
      </c>
      <c r="G52" s="293" t="str">
        <f t="shared" si="59"/>
        <v/>
      </c>
      <c r="H52" s="294" t="str">
        <f t="shared" si="60"/>
        <v/>
      </c>
      <c r="I52" s="294" t="str">
        <f t="shared" si="61"/>
        <v/>
      </c>
      <c r="J52" s="294" t="str">
        <f t="shared" si="62"/>
        <v/>
      </c>
      <c r="K52" s="295">
        <v>39</v>
      </c>
      <c r="L52" s="296"/>
      <c r="M52" s="296"/>
      <c r="N52" s="309" t="str">
        <f t="shared" si="63"/>
        <v/>
      </c>
      <c r="O52" s="292" t="str">
        <f t="shared" si="64"/>
        <v/>
      </c>
      <c r="P52" s="292" t="str">
        <f t="shared" si="65"/>
        <v/>
      </c>
      <c r="Q52" s="292" t="str">
        <f t="shared" si="66"/>
        <v/>
      </c>
      <c r="R52" s="293" t="str">
        <f t="shared" si="67"/>
        <v/>
      </c>
      <c r="S52" s="293" t="str">
        <f t="shared" si="68"/>
        <v/>
      </c>
      <c r="T52" s="294" t="str">
        <f t="shared" si="69"/>
        <v/>
      </c>
      <c r="U52" s="294" t="str">
        <f t="shared" si="70"/>
        <v/>
      </c>
      <c r="V52" s="294" t="str">
        <f t="shared" si="71"/>
        <v/>
      </c>
      <c r="W52" s="295">
        <v>39</v>
      </c>
      <c r="X52" s="296"/>
      <c r="Y52" s="297"/>
      <c r="Z52" s="310" t="str">
        <f t="shared" si="72"/>
        <v/>
      </c>
      <c r="AA52" s="292" t="str">
        <f t="shared" si="73"/>
        <v/>
      </c>
      <c r="AB52" s="292" t="str">
        <f t="shared" si="74"/>
        <v/>
      </c>
      <c r="AC52" s="292" t="str">
        <f t="shared" si="75"/>
        <v/>
      </c>
      <c r="AD52" s="293" t="str">
        <f t="shared" si="76"/>
        <v/>
      </c>
      <c r="AE52" s="293" t="str">
        <f t="shared" si="77"/>
        <v/>
      </c>
      <c r="AF52" s="294" t="str">
        <f t="shared" si="78"/>
        <v/>
      </c>
      <c r="AG52" s="294" t="str">
        <f t="shared" si="79"/>
        <v/>
      </c>
      <c r="AH52" s="294" t="str">
        <f t="shared" si="80"/>
        <v/>
      </c>
      <c r="AI52" s="295">
        <v>39</v>
      </c>
      <c r="AJ52" s="296"/>
      <c r="AK52" s="296"/>
      <c r="AL52" s="310" t="str">
        <f t="shared" si="81"/>
        <v/>
      </c>
      <c r="AM52" s="292" t="str">
        <f t="shared" si="82"/>
        <v/>
      </c>
      <c r="AN52" s="292" t="str">
        <f t="shared" si="83"/>
        <v/>
      </c>
      <c r="AO52" s="292" t="str">
        <f t="shared" si="84"/>
        <v/>
      </c>
      <c r="AP52" s="293" t="str">
        <f t="shared" si="85"/>
        <v/>
      </c>
      <c r="AQ52" s="293" t="str">
        <f t="shared" si="86"/>
        <v/>
      </c>
      <c r="AR52" s="294" t="str">
        <f t="shared" si="87"/>
        <v/>
      </c>
      <c r="AS52" s="294" t="str">
        <f t="shared" si="88"/>
        <v/>
      </c>
      <c r="AT52" s="294" t="str">
        <f t="shared" si="89"/>
        <v/>
      </c>
      <c r="AU52" s="295">
        <v>39</v>
      </c>
      <c r="AV52" s="297"/>
      <c r="AW52" s="297"/>
      <c r="AX52" s="309" t="str">
        <f t="shared" si="90"/>
        <v/>
      </c>
      <c r="AY52" s="292" t="str">
        <f t="shared" si="91"/>
        <v/>
      </c>
      <c r="AZ52" s="292" t="str">
        <f t="shared" si="92"/>
        <v/>
      </c>
      <c r="BA52" s="292" t="str">
        <f t="shared" si="93"/>
        <v/>
      </c>
      <c r="BB52" s="293" t="str">
        <f t="shared" si="94"/>
        <v/>
      </c>
      <c r="BC52" s="293" t="str">
        <f t="shared" si="95"/>
        <v/>
      </c>
      <c r="BD52" s="293" t="str">
        <f t="shared" si="96"/>
        <v/>
      </c>
      <c r="BE52" s="293" t="str">
        <f t="shared" si="97"/>
        <v/>
      </c>
      <c r="BF52" s="294" t="str">
        <f t="shared" si="98"/>
        <v/>
      </c>
      <c r="BG52" s="295">
        <v>39</v>
      </c>
      <c r="BH52" s="296"/>
      <c r="BI52" s="296"/>
      <c r="BJ52" s="309" t="str">
        <f t="shared" si="45"/>
        <v/>
      </c>
      <c r="BK52" s="292" t="str">
        <f t="shared" si="46"/>
        <v/>
      </c>
      <c r="BL52" s="292" t="str">
        <f t="shared" si="47"/>
        <v/>
      </c>
      <c r="BM52" s="292" t="str">
        <f t="shared" si="48"/>
        <v/>
      </c>
      <c r="BN52" s="293" t="str">
        <f t="shared" si="49"/>
        <v/>
      </c>
      <c r="BO52" s="293" t="str">
        <f t="shared" si="50"/>
        <v/>
      </c>
      <c r="BP52" s="294" t="str">
        <f t="shared" si="51"/>
        <v/>
      </c>
      <c r="BQ52" s="294" t="str">
        <f t="shared" si="52"/>
        <v/>
      </c>
      <c r="BR52" s="294" t="str">
        <f t="shared" si="53"/>
        <v/>
      </c>
      <c r="BS52" s="295">
        <v>39</v>
      </c>
      <c r="CG52" s="254" t="str">
        <f>IFERROR(IF(AND('Classificação geral'!$H45="FEM",'Classificação geral'!$I45=1,'Classificação geral'!E45="PCT"),'Classificação geral'!$A45,""),"")</f>
        <v/>
      </c>
      <c r="CH52" s="254" t="str">
        <f>IFERROR(IF(AND('Classificação geral'!$H45="FEM",'Classificação geral'!$I45=1,'Classificação geral'!E45="PCT"),'Classificação geral'!$B45,""),"")</f>
        <v/>
      </c>
      <c r="CI52" s="227" t="str">
        <f>IF($CH52='Classificação geral'!$B45,'Classificação geral'!$C45,"")</f>
        <v/>
      </c>
      <c r="CJ52" s="227" t="str">
        <f>IF($CH52='Classificação geral'!$B45,'Classificação geral'!$D45,"")</f>
        <v/>
      </c>
      <c r="CK52" s="227" t="str">
        <f>IF($CH52='Classificação geral'!$B45,'Classificação geral'!$H45,"")</f>
        <v/>
      </c>
      <c r="CL52" s="227" t="str">
        <f>IF($CK52='Classificação geral'!$H45,'Classificação geral'!$I45,"")</f>
        <v/>
      </c>
      <c r="CM52" s="227" t="str">
        <f>IF($CL52='Classificação geral'!$I45,'Classificação geral'!$AE45,"")</f>
        <v/>
      </c>
      <c r="CN52" s="227" t="str">
        <f>IF($CL52='Classificação geral'!$I45,'Classificação geral'!$K45,"")</f>
        <v/>
      </c>
      <c r="CO52" s="227" t="str">
        <f>IF($CL52='Classificação geral'!$I45,'Classificação geral'!$L45,"")</f>
        <v/>
      </c>
      <c r="CP52" s="227" t="str">
        <f>IF($CL52='Classificação geral'!$I45,'Classificação geral'!$M45,"")</f>
        <v/>
      </c>
      <c r="CQ52" s="388" t="str">
        <f>IF($CL52='Classificação geral'!$I45,'Classificação geral'!$AF45,"")</f>
        <v/>
      </c>
      <c r="CR52" s="256" t="str">
        <f>IFERROR(RANK(CQ52,CQ:CQ,0)+ COUNTIF($CQ$12:CQ51,CQ52),"")</f>
        <v/>
      </c>
      <c r="CS52" s="244" t="str">
        <f ca="1">IFERROR(RDEM(CR52,CR:CR,0),"")</f>
        <v/>
      </c>
      <c r="CT52" s="254" t="str">
        <f>IFERROR(IF(AND('Classificação geral'!$H45="mas",'Classificação geral'!$I45=1,'Classificação geral'!$E45="pct"),'Classificação geral'!$A45,""),"")</f>
        <v/>
      </c>
      <c r="CU52" s="254" t="str">
        <f>IFERROR(IF(AND('Classificação geral'!$H45="mas",'Classificação geral'!$I45=1,'Classificação geral'!$E45="PCT"),'Classificação geral'!$B45,""),"")</f>
        <v/>
      </c>
      <c r="CV52" s="227" t="str">
        <f>IF($CU52='Classificação geral'!$B45,'Classificação geral'!$C45,"")</f>
        <v/>
      </c>
      <c r="CW52" s="227" t="str">
        <f>IF($CU52='Classificação geral'!$B45,'Classificação geral'!$D45,"")</f>
        <v/>
      </c>
      <c r="CX52" s="227" t="str">
        <f>IF($CU52='Classificação geral'!$B45,'Classificação geral'!$H45,"")</f>
        <v/>
      </c>
      <c r="CY52" s="231" t="str">
        <f>IFERROR(IF(AND($CX52="mas",'Classificação geral'!$I45=1),'Classificação geral'!I45,""),"")</f>
        <v/>
      </c>
      <c r="CZ52" s="254" t="str">
        <f>IFERROR(IF(AND($CX52="mas",'Classificação geral'!$I45=1),'Classificação geral'!AE45,""),"")</f>
        <v/>
      </c>
      <c r="DA52" s="231" t="str">
        <f>IFERROR(IF(AND($CX52="mas",'Classificação geral'!$I45=1),'Classificação geral'!K45,""),"")</f>
        <v/>
      </c>
      <c r="DB52" s="231" t="str">
        <f>IFERROR(IF(AND($CX52="mas",'Classificação geral'!$I45=1),'Classificação geral'!L45,""),"")</f>
        <v/>
      </c>
      <c r="DC52" s="231" t="str">
        <f>IFERROR(IF(AND($CX52="mas",'Classificação geral'!$I45=1),'Classificação geral'!M45,""),"")</f>
        <v/>
      </c>
      <c r="DD52" s="231" t="str">
        <f>IFERROR(IF(AND($CX52="mas",'Classificação geral'!$I45=1),'Classificação geral'!AF45,""),"")</f>
        <v/>
      </c>
      <c r="DE52" s="229" t="str">
        <f>IFERROR(RANK(DD52,DD:DD,0)+ COUNTIF($DD$12:DD51,DD52),"")</f>
        <v/>
      </c>
      <c r="DG52" s="254" t="str">
        <f>IFERROR(IF(AND('Classificação geral'!$H45="fem",'Classificação geral'!$I45=2,'Classificação geral'!$E45="pct"),'Classificação geral'!$A45,""),"")</f>
        <v/>
      </c>
      <c r="DH52" s="254" t="str">
        <f>IFERROR(IF(AND('Classificação geral'!$H45="fem",'Classificação geral'!$I45=2,'Classificação geral'!$E45="pct"),'Classificação geral'!$B45,""),"")</f>
        <v/>
      </c>
      <c r="DI52" s="255" t="str">
        <f>IF($DH52='Classificação geral'!$B45,'Classificação geral'!$C45,"")</f>
        <v/>
      </c>
      <c r="DJ52" s="255" t="str">
        <f>IF($DH52='Classificação geral'!$B45,'Classificação geral'!$D45,"")</f>
        <v/>
      </c>
      <c r="DK52" s="255" t="str">
        <f>IF($DH52='Classificação geral'!$B45,'Classificação geral'!$H45,"")</f>
        <v/>
      </c>
      <c r="DL52" s="254" t="str">
        <f>IFERROR(IF(AND($DK52="fem",'Classificação geral'!$I45=2),'Classificação geral'!I45,""),"")</f>
        <v/>
      </c>
      <c r="DM52" s="254" t="str">
        <f>IFERROR(IF(AND($DK52="fem",'Classificação geral'!$I45=2),'Classificação geral'!AE45,""),"")</f>
        <v/>
      </c>
      <c r="DN52" s="254" t="str">
        <f>IFERROR(IF(AND($DK52="fem",'Classificação geral'!$I45=2),'Classificação geral'!K45,""),"")</f>
        <v/>
      </c>
      <c r="DO52" s="254" t="str">
        <f>IFERROR(IF(AND($DK52="fem",'Classificação geral'!$I45=2),'Classificação geral'!L45,""),"")</f>
        <v/>
      </c>
      <c r="DP52" s="254" t="str">
        <f>IFERROR(IF(AND($DK52="fem",'Classificação geral'!$I45=2),'Classificação geral'!M45,""),"")</f>
        <v/>
      </c>
      <c r="DQ52" s="254" t="str">
        <f>IFERROR(IF(AND($DK52="fem",'Classificação geral'!$I45=2),'Classificação geral'!AF45,""),"")</f>
        <v/>
      </c>
      <c r="DR52" s="256" t="str">
        <f>IFERROR(RANK(DQ52,DQ:DQ,0)+ COUNTIF(DQ$12:$DQ50,DQ52),"")</f>
        <v/>
      </c>
      <c r="DT52" s="254" t="str">
        <f>IFERROR(IF(AND('Classificação geral'!$H45="mas",'Classificação geral'!$I45=2,'Classificação geral'!$E45="pct"),'Classificação geral'!$A45,""),"")</f>
        <v/>
      </c>
      <c r="DU52" s="254" t="str">
        <f>IFERROR(IF(AND('Classificação geral'!$H45="mas",'Classificação geral'!$I45=2,'Classificação geral'!$E45="pct"),'Classificação geral'!$B45,""),"")</f>
        <v/>
      </c>
      <c r="DV52" s="227" t="str">
        <f>IF($DU52='Classificação geral'!$B45,'Classificação geral'!$C45,"")</f>
        <v/>
      </c>
      <c r="DW52" s="227" t="str">
        <f>IF($DU52='Classificação geral'!$B45,'Classificação geral'!$D45,"")</f>
        <v/>
      </c>
      <c r="DX52" s="227" t="str">
        <f>IF($DU52='Classificação geral'!$B45,'Classificação geral'!$H45,"")</f>
        <v/>
      </c>
      <c r="DY52" s="231" t="str">
        <f>IFERROR(IF(AND($DX52="mas",'Classificação geral'!$I45=2),'Classificação geral'!I45,""),"")</f>
        <v/>
      </c>
      <c r="DZ52" s="254" t="str">
        <f>IFERROR(IF(AND($DX52="mas",'Classificação geral'!$I45=2),'Classificação geral'!AE45,""),"")</f>
        <v/>
      </c>
      <c r="EA52" s="231" t="str">
        <f>IFERROR(IF(AND($DX52="mas",'Classificação geral'!$I45=2),'Classificação geral'!K45,""),"")</f>
        <v/>
      </c>
      <c r="EB52" s="231" t="str">
        <f>IFERROR(IF(AND($DX52="mas",'Classificação geral'!$I45=2),'Classificação geral'!L45,""),"")</f>
        <v/>
      </c>
      <c r="EC52" s="231" t="str">
        <f>IFERROR(IF(AND($DX52="mas",'Classificação geral'!$I45=2),'Classificação geral'!M45,""),"")</f>
        <v/>
      </c>
      <c r="ED52" s="231" t="str">
        <f>IFERROR(IF(AND($DX52="mas",'Classificação geral'!$I45=2),'Classificação geral'!AF45,""),"")</f>
        <v/>
      </c>
      <c r="EE52" s="229" t="str">
        <f>IFERROR(RANK(ED52,ED:ED,0)+ COUNTIF($ED$12:ED$12,ED52),"")</f>
        <v/>
      </c>
      <c r="EG52" s="254" t="str">
        <f>IFERROR(IF(AND('Classificação geral'!$H45="fem",'Classificação geral'!$I45=3,'Classificação geral'!$E45="pct"),'Classificação geral'!$A45,""),"")</f>
        <v/>
      </c>
      <c r="EH52" s="254" t="str">
        <f>IFERROR(IF(AND('Classificação geral'!$H45="fem",'Classificação geral'!$I45=3,'Classificação geral'!$E45="pct"),'Classificação geral'!$B45,""),"")</f>
        <v/>
      </c>
      <c r="EI52" s="227" t="str">
        <f>IF($EH52='Classificação geral'!$B45,'Classificação geral'!$C45,"")</f>
        <v/>
      </c>
      <c r="EJ52" s="227" t="str">
        <f>IF($EH52='Classificação geral'!$B45,'Classificação geral'!$D45,"")</f>
        <v/>
      </c>
      <c r="EK52" s="227" t="str">
        <f>IF($EH52='Classificação geral'!$B45,'Classificação geral'!$H45,"")</f>
        <v/>
      </c>
      <c r="EL52" s="227" t="str">
        <f>IF($EK52='Classificação geral'!$H45,'Classificação geral'!$I45,"")</f>
        <v/>
      </c>
      <c r="EM52" s="255" t="str">
        <f>IF($EL52='Classificação geral'!$I45,'Classificação geral'!$AE45,"")</f>
        <v/>
      </c>
      <c r="EN52" s="227" t="str">
        <f>IF($EL52='Classificação geral'!$I45,'Classificação geral'!$K45,"")</f>
        <v/>
      </c>
      <c r="EO52" s="227" t="str">
        <f>IF($EL52='Classificação geral'!$I45,'Classificação geral'!$L45,"")</f>
        <v/>
      </c>
      <c r="EP52" s="227" t="str">
        <f>IF($EL52='Classificação geral'!$I45,'Classificação geral'!$M45,"")</f>
        <v/>
      </c>
      <c r="EQ52" s="227" t="str">
        <f>IF($EL52='Classificação geral'!$I45,'Classificação geral'!$AF45,"")</f>
        <v/>
      </c>
      <c r="ER52" s="229" t="str">
        <f>IFERROR(RANK(EQ52,EQ:EQ,0)+ COUNTIF($EQ$12:EQ50,EQ52),"")</f>
        <v/>
      </c>
      <c r="ET52" s="254" t="str">
        <f>IFERROR(IF(AND('Classificação geral'!$H45="mas",'Classificação geral'!$I45=3,'Classificação geral'!$E45="PCT"),'Classificação geral'!$A45,""),"")</f>
        <v/>
      </c>
      <c r="EU52" s="254" t="str">
        <f>IFERROR(IF(AND('Classificação geral'!$H45="mas",'Classificação geral'!$I45=3,'Classificação geral'!$E45="PCT"),'Classificação geral'!$B45,""),"")</f>
        <v/>
      </c>
      <c r="EV52" s="227" t="str">
        <f>IF($EU52='Classificação geral'!$B45,'Classificação geral'!$C45,"")</f>
        <v/>
      </c>
      <c r="EW52" s="227" t="str">
        <f>IF($EU52='Classificação geral'!$B45,'Classificação geral'!$D45,"")</f>
        <v/>
      </c>
      <c r="EX52" s="227" t="str">
        <f>IF($EU52='Classificação geral'!$B45,'Classificação geral'!$H45,"")</f>
        <v/>
      </c>
      <c r="EY52" s="231" t="str">
        <f>IFERROR(IF(AND($EX52="mas",'Classificação geral'!$I45=3),'Classificação geral'!I45,""),"")</f>
        <v/>
      </c>
      <c r="EZ52" s="254" t="str">
        <f>IFERROR(IF(AND($EX52="mas",'Classificação geral'!$I45=3),'Classificação geral'!AE45,""),"")</f>
        <v/>
      </c>
      <c r="FA52" s="231" t="str">
        <f>IFERROR(IF(AND($EX52="mas",'Classificação geral'!$I45=3),'Classificação geral'!K45,""),"")</f>
        <v/>
      </c>
      <c r="FB52" s="231" t="str">
        <f>IFERROR(IF(AND($EX52="mas",'Classificação geral'!$I45=3),'Classificação geral'!L45,""),"")</f>
        <v/>
      </c>
      <c r="FC52" s="231" t="str">
        <f>IFERROR(IF(AND($EX52="mas",'Classificação geral'!$I45=3),'Classificação geral'!M45,""),"")</f>
        <v/>
      </c>
      <c r="FD52" s="231" t="str">
        <f>IFERROR(IF(AND($EX52="mas",'Classificação geral'!$I45=3),'Classificação geral'!AF45,""),"")</f>
        <v/>
      </c>
      <c r="FE52" s="229" t="str">
        <f>IFERROR(RANK(FD52,FD:FD,0)+ COUNTIF(FD$12:$FD50,FD52),"")</f>
        <v/>
      </c>
    </row>
    <row r="53" spans="2:161" s="304" customFormat="1" ht="24.75" customHeight="1" x14ac:dyDescent="0.4">
      <c r="B53" s="309" t="str">
        <f t="shared" si="54"/>
        <v/>
      </c>
      <c r="C53" s="292" t="str">
        <f t="shared" si="55"/>
        <v/>
      </c>
      <c r="D53" s="292" t="str">
        <f t="shared" si="56"/>
        <v/>
      </c>
      <c r="E53" s="292" t="str">
        <f t="shared" si="57"/>
        <v/>
      </c>
      <c r="F53" s="293" t="str">
        <f t="shared" si="58"/>
        <v/>
      </c>
      <c r="G53" s="293" t="str">
        <f t="shared" si="59"/>
        <v/>
      </c>
      <c r="H53" s="294" t="str">
        <f t="shared" si="60"/>
        <v/>
      </c>
      <c r="I53" s="294" t="str">
        <f t="shared" si="61"/>
        <v/>
      </c>
      <c r="J53" s="294" t="str">
        <f t="shared" si="62"/>
        <v/>
      </c>
      <c r="K53" s="295">
        <v>40</v>
      </c>
      <c r="L53" s="296"/>
      <c r="M53" s="296"/>
      <c r="N53" s="309" t="str">
        <f t="shared" si="63"/>
        <v/>
      </c>
      <c r="O53" s="292" t="str">
        <f t="shared" si="64"/>
        <v/>
      </c>
      <c r="P53" s="292" t="str">
        <f t="shared" si="65"/>
        <v/>
      </c>
      <c r="Q53" s="292" t="str">
        <f t="shared" si="66"/>
        <v/>
      </c>
      <c r="R53" s="293" t="str">
        <f t="shared" si="67"/>
        <v/>
      </c>
      <c r="S53" s="293" t="str">
        <f t="shared" si="68"/>
        <v/>
      </c>
      <c r="T53" s="294" t="str">
        <f t="shared" si="69"/>
        <v/>
      </c>
      <c r="U53" s="294" t="str">
        <f t="shared" si="70"/>
        <v/>
      </c>
      <c r="V53" s="294" t="str">
        <f t="shared" si="71"/>
        <v/>
      </c>
      <c r="W53" s="295">
        <v>40</v>
      </c>
      <c r="X53" s="296"/>
      <c r="Y53" s="297"/>
      <c r="Z53" s="310" t="str">
        <f t="shared" si="72"/>
        <v/>
      </c>
      <c r="AA53" s="292" t="str">
        <f t="shared" si="73"/>
        <v/>
      </c>
      <c r="AB53" s="292" t="str">
        <f t="shared" si="74"/>
        <v/>
      </c>
      <c r="AC53" s="292" t="str">
        <f t="shared" si="75"/>
        <v/>
      </c>
      <c r="AD53" s="293" t="str">
        <f t="shared" si="76"/>
        <v/>
      </c>
      <c r="AE53" s="293" t="str">
        <f t="shared" si="77"/>
        <v/>
      </c>
      <c r="AF53" s="294" t="str">
        <f t="shared" si="78"/>
        <v/>
      </c>
      <c r="AG53" s="294" t="str">
        <f t="shared" si="79"/>
        <v/>
      </c>
      <c r="AH53" s="294" t="str">
        <f t="shared" si="80"/>
        <v/>
      </c>
      <c r="AI53" s="295">
        <v>40</v>
      </c>
      <c r="AJ53" s="296"/>
      <c r="AK53" s="296"/>
      <c r="AL53" s="310" t="str">
        <f t="shared" si="81"/>
        <v/>
      </c>
      <c r="AM53" s="292" t="str">
        <f t="shared" si="82"/>
        <v/>
      </c>
      <c r="AN53" s="292" t="str">
        <f t="shared" si="83"/>
        <v/>
      </c>
      <c r="AO53" s="292" t="str">
        <f t="shared" si="84"/>
        <v/>
      </c>
      <c r="AP53" s="293" t="str">
        <f t="shared" si="85"/>
        <v/>
      </c>
      <c r="AQ53" s="293" t="str">
        <f t="shared" si="86"/>
        <v/>
      </c>
      <c r="AR53" s="294" t="str">
        <f t="shared" si="87"/>
        <v/>
      </c>
      <c r="AS53" s="294" t="str">
        <f t="shared" si="88"/>
        <v/>
      </c>
      <c r="AT53" s="294" t="str">
        <f t="shared" si="89"/>
        <v/>
      </c>
      <c r="AU53" s="295">
        <v>40</v>
      </c>
      <c r="AV53" s="297"/>
      <c r="AW53" s="297"/>
      <c r="AX53" s="309" t="str">
        <f t="shared" si="90"/>
        <v/>
      </c>
      <c r="AY53" s="292" t="str">
        <f t="shared" si="91"/>
        <v/>
      </c>
      <c r="AZ53" s="292" t="str">
        <f t="shared" si="92"/>
        <v/>
      </c>
      <c r="BA53" s="292" t="str">
        <f t="shared" si="93"/>
        <v/>
      </c>
      <c r="BB53" s="293" t="str">
        <f t="shared" si="94"/>
        <v/>
      </c>
      <c r="BC53" s="293" t="str">
        <f t="shared" si="95"/>
        <v/>
      </c>
      <c r="BD53" s="293" t="str">
        <f t="shared" si="96"/>
        <v/>
      </c>
      <c r="BE53" s="293" t="str">
        <f t="shared" si="97"/>
        <v/>
      </c>
      <c r="BF53" s="294" t="str">
        <f t="shared" si="98"/>
        <v/>
      </c>
      <c r="BG53" s="295">
        <v>40</v>
      </c>
      <c r="BH53" s="296"/>
      <c r="BI53" s="296"/>
      <c r="BJ53" s="309" t="str">
        <f t="shared" si="45"/>
        <v/>
      </c>
      <c r="BK53" s="292" t="str">
        <f t="shared" si="46"/>
        <v/>
      </c>
      <c r="BL53" s="292" t="str">
        <f t="shared" si="47"/>
        <v/>
      </c>
      <c r="BM53" s="292" t="str">
        <f t="shared" si="48"/>
        <v/>
      </c>
      <c r="BN53" s="293" t="str">
        <f t="shared" si="49"/>
        <v/>
      </c>
      <c r="BO53" s="293" t="str">
        <f t="shared" si="50"/>
        <v/>
      </c>
      <c r="BP53" s="294" t="str">
        <f t="shared" si="51"/>
        <v/>
      </c>
      <c r="BQ53" s="294" t="str">
        <f t="shared" si="52"/>
        <v/>
      </c>
      <c r="BR53" s="294" t="str">
        <f t="shared" si="53"/>
        <v/>
      </c>
      <c r="BS53" s="295">
        <v>40</v>
      </c>
      <c r="CG53" s="254" t="str">
        <f>IFERROR(IF(AND('Classificação geral'!$H46="FEM",'Classificação geral'!$I46=1,'Classificação geral'!E46="PCT"),'Classificação geral'!$A46,""),"")</f>
        <v/>
      </c>
      <c r="CH53" s="254" t="str">
        <f>IFERROR(IF(AND('Classificação geral'!$H46="FEM",'Classificação geral'!$I46=1,'Classificação geral'!E46="PCT"),'Classificação geral'!$B46,""),"")</f>
        <v/>
      </c>
      <c r="CI53" s="227" t="str">
        <f>IF($CH53='Classificação geral'!$B46,'Classificação geral'!$C46,"")</f>
        <v/>
      </c>
      <c r="CJ53" s="227" t="str">
        <f>IF($CH53='Classificação geral'!$B46,'Classificação geral'!$D46,"")</f>
        <v/>
      </c>
      <c r="CK53" s="227" t="str">
        <f>IF($CH53='Classificação geral'!$B46,'Classificação geral'!$H46,"")</f>
        <v/>
      </c>
      <c r="CL53" s="227" t="str">
        <f>IF($CK53='Classificação geral'!$H46,'Classificação geral'!$I46,"")</f>
        <v/>
      </c>
      <c r="CM53" s="227" t="str">
        <f>IF($CL53='Classificação geral'!$I46,'Classificação geral'!$AE46,"")</f>
        <v/>
      </c>
      <c r="CN53" s="227" t="str">
        <f>IF($CL53='Classificação geral'!$I46,'Classificação geral'!$K46,"")</f>
        <v/>
      </c>
      <c r="CO53" s="227" t="str">
        <f>IF($CL53='Classificação geral'!$I46,'Classificação geral'!$L46,"")</f>
        <v/>
      </c>
      <c r="CP53" s="227" t="str">
        <f>IF($CL53='Classificação geral'!$I46,'Classificação geral'!$M46,"")</f>
        <v/>
      </c>
      <c r="CQ53" s="388" t="str">
        <f>IF($CL53='Classificação geral'!$I46,'Classificação geral'!$AF46,"")</f>
        <v/>
      </c>
      <c r="CR53" s="256" t="str">
        <f>IFERROR(RANK(CQ53,CQ:CQ,0)+ COUNTIF($CQ$12:CQ52,CQ53),"")</f>
        <v/>
      </c>
      <c r="CS53" s="244" t="str">
        <f ca="1">IFERROR(RDEM(CR53,CR:CR,0),"")</f>
        <v/>
      </c>
      <c r="CT53" s="254" t="str">
        <f>IFERROR(IF(AND('Classificação geral'!$H46="mas",'Classificação geral'!$I46=1,'Classificação geral'!$E46="pct"),'Classificação geral'!$A46,""),"")</f>
        <v/>
      </c>
      <c r="CU53" s="254" t="str">
        <f>IFERROR(IF(AND('Classificação geral'!$H46="mas",'Classificação geral'!$I46=1,'Classificação geral'!$E46="PCT"),'Classificação geral'!$B46,""),"")</f>
        <v/>
      </c>
      <c r="CV53" s="227" t="str">
        <f>IF($CU53='Classificação geral'!$B46,'Classificação geral'!$C46,"")</f>
        <v/>
      </c>
      <c r="CW53" s="227" t="str">
        <f>IF($CU53='Classificação geral'!$B46,'Classificação geral'!$D46,"")</f>
        <v/>
      </c>
      <c r="CX53" s="227" t="str">
        <f>IF($CU53='Classificação geral'!$B46,'Classificação geral'!$H46,"")</f>
        <v/>
      </c>
      <c r="CY53" s="231" t="str">
        <f>IFERROR(IF(AND($CX53="mas",'Classificação geral'!$I46=1),'Classificação geral'!I46,""),"")</f>
        <v/>
      </c>
      <c r="CZ53" s="254" t="str">
        <f>IFERROR(IF(AND($CX53="mas",'Classificação geral'!$I46=1),'Classificação geral'!AE46,""),"")</f>
        <v/>
      </c>
      <c r="DA53" s="231" t="str">
        <f>IFERROR(IF(AND($CX53="mas",'Classificação geral'!$I46=1),'Classificação geral'!K46,""),"")</f>
        <v/>
      </c>
      <c r="DB53" s="231" t="str">
        <f>IFERROR(IF(AND($CX53="mas",'Classificação geral'!$I46=1),'Classificação geral'!L46,""),"")</f>
        <v/>
      </c>
      <c r="DC53" s="231" t="str">
        <f>IFERROR(IF(AND($CX53="mas",'Classificação geral'!$I46=1),'Classificação geral'!M46,""),"")</f>
        <v/>
      </c>
      <c r="DD53" s="231" t="str">
        <f>IFERROR(IF(AND($CX53="mas",'Classificação geral'!$I46=1),'Classificação geral'!AF46,""),"")</f>
        <v/>
      </c>
      <c r="DE53" s="229" t="str">
        <f>IFERROR(RANK(DD53,DD:DD,0)+ COUNTIF($DD$12:DD52,DD53),"")</f>
        <v/>
      </c>
      <c r="DG53" s="254" t="str">
        <f>IFERROR(IF(AND('Classificação geral'!$H46="fem",'Classificação geral'!$I46=2,'Classificação geral'!$E46="pct"),'Classificação geral'!$A46,""),"")</f>
        <v/>
      </c>
      <c r="DH53" s="254" t="str">
        <f>IFERROR(IF(AND('Classificação geral'!$H46="fem",'Classificação geral'!$I46=2,'Classificação geral'!$E46="pct"),'Classificação geral'!$B46,""),"")</f>
        <v/>
      </c>
      <c r="DI53" s="255" t="str">
        <f>IF($DH53='Classificação geral'!$B46,'Classificação geral'!$C46,"")</f>
        <v/>
      </c>
      <c r="DJ53" s="255" t="str">
        <f>IF($DH53='Classificação geral'!$B46,'Classificação geral'!$D46,"")</f>
        <v/>
      </c>
      <c r="DK53" s="255" t="str">
        <f>IF($DH53='Classificação geral'!$B46,'Classificação geral'!$H46,"")</f>
        <v/>
      </c>
      <c r="DL53" s="254" t="str">
        <f>IFERROR(IF(AND($DK53="fem",'Classificação geral'!$I46=2),'Classificação geral'!I46,""),"")</f>
        <v/>
      </c>
      <c r="DM53" s="254" t="str">
        <f>IFERROR(IF(AND($DK53="fem",'Classificação geral'!$I46=2),'Classificação geral'!AE46,""),"")</f>
        <v/>
      </c>
      <c r="DN53" s="254" t="str">
        <f>IFERROR(IF(AND($DK53="fem",'Classificação geral'!$I46=2),'Classificação geral'!K46,""),"")</f>
        <v/>
      </c>
      <c r="DO53" s="254" t="str">
        <f>IFERROR(IF(AND($DK53="fem",'Classificação geral'!$I46=2),'Classificação geral'!L46,""),"")</f>
        <v/>
      </c>
      <c r="DP53" s="254" t="str">
        <f>IFERROR(IF(AND($DK53="fem",'Classificação geral'!$I46=2),'Classificação geral'!M46,""),"")</f>
        <v/>
      </c>
      <c r="DQ53" s="254" t="str">
        <f>IFERROR(IF(AND($DK53="fem",'Classificação geral'!$I46=2),'Classificação geral'!AF46,""),"")</f>
        <v/>
      </c>
      <c r="DR53" s="256" t="str">
        <f>IFERROR(RANK(DQ53,DQ:DQ,0)+ COUNTIF(DQ$12:$DQ51,DQ53),"")</f>
        <v/>
      </c>
      <c r="DT53" s="254" t="str">
        <f>IFERROR(IF(AND('Classificação geral'!$H46="mas",'Classificação geral'!$I46=2,'Classificação geral'!$E46="pct"),'Classificação geral'!$A46,""),"")</f>
        <v/>
      </c>
      <c r="DU53" s="254" t="str">
        <f>IFERROR(IF(AND('Classificação geral'!$H46="mas",'Classificação geral'!$I46=2,'Classificação geral'!$E46="pct"),'Classificação geral'!$B46,""),"")</f>
        <v/>
      </c>
      <c r="DV53" s="227" t="str">
        <f>IF($DU53='Classificação geral'!$B46,'Classificação geral'!$C46,"")</f>
        <v/>
      </c>
      <c r="DW53" s="227" t="str">
        <f>IF($DU53='Classificação geral'!$B46,'Classificação geral'!$D46,"")</f>
        <v/>
      </c>
      <c r="DX53" s="227" t="str">
        <f>IF($DU53='Classificação geral'!$B46,'Classificação geral'!$H46,"")</f>
        <v/>
      </c>
      <c r="DY53" s="231" t="str">
        <f>IFERROR(IF(AND($DX53="mas",'Classificação geral'!$I46=2),'Classificação geral'!I46,""),"")</f>
        <v/>
      </c>
      <c r="DZ53" s="254" t="str">
        <f>IFERROR(IF(AND($DX53="mas",'Classificação geral'!$I46=2),'Classificação geral'!AE46,""),"")</f>
        <v/>
      </c>
      <c r="EA53" s="231" t="str">
        <f>IFERROR(IF(AND($DX53="mas",'Classificação geral'!$I46=2),'Classificação geral'!K46,""),"")</f>
        <v/>
      </c>
      <c r="EB53" s="231" t="str">
        <f>IFERROR(IF(AND($DX53="mas",'Classificação geral'!$I46=2),'Classificação geral'!L46,""),"")</f>
        <v/>
      </c>
      <c r="EC53" s="231" t="str">
        <f>IFERROR(IF(AND($DX53="mas",'Classificação geral'!$I46=2),'Classificação geral'!M46,""),"")</f>
        <v/>
      </c>
      <c r="ED53" s="231" t="str">
        <f>IFERROR(IF(AND($DX53="mas",'Classificação geral'!$I46=2),'Classificação geral'!AF46,""),"")</f>
        <v/>
      </c>
      <c r="EE53" s="229" t="str">
        <f>IFERROR(RANK(ED53,ED:ED,0)+ COUNTIF($ED$12:ED$12,ED53),"")</f>
        <v/>
      </c>
      <c r="EG53" s="254" t="str">
        <f>IFERROR(IF(AND('Classificação geral'!$H46="fem",'Classificação geral'!$I46=3,'Classificação geral'!$E46="pct"),'Classificação geral'!$A46,""),"")</f>
        <v/>
      </c>
      <c r="EH53" s="254" t="str">
        <f>IFERROR(IF(AND('Classificação geral'!$H46="fem",'Classificação geral'!$I46=3,'Classificação geral'!$E46="pct"),'Classificação geral'!$B46,""),"")</f>
        <v/>
      </c>
      <c r="EI53" s="227" t="str">
        <f>IF($EH53='Classificação geral'!$B46,'Classificação geral'!$C46,"")</f>
        <v/>
      </c>
      <c r="EJ53" s="227" t="str">
        <f>IF($EH53='Classificação geral'!$B46,'Classificação geral'!$D46,"")</f>
        <v/>
      </c>
      <c r="EK53" s="227" t="str">
        <f>IF($EH53='Classificação geral'!$B46,'Classificação geral'!$H46,"")</f>
        <v/>
      </c>
      <c r="EL53" s="227" t="str">
        <f>IF($EK53='Classificação geral'!$H46,'Classificação geral'!$I46,"")</f>
        <v/>
      </c>
      <c r="EM53" s="255" t="str">
        <f>IF($EL53='Classificação geral'!$I46,'Classificação geral'!$AE46,"")</f>
        <v/>
      </c>
      <c r="EN53" s="227" t="str">
        <f>IF($EL53='Classificação geral'!$I46,'Classificação geral'!$K46,"")</f>
        <v/>
      </c>
      <c r="EO53" s="227" t="str">
        <f>IF($EL53='Classificação geral'!$I46,'Classificação geral'!$L46,"")</f>
        <v/>
      </c>
      <c r="EP53" s="227" t="str">
        <f>IF($EL53='Classificação geral'!$I46,'Classificação geral'!$M46,"")</f>
        <v/>
      </c>
      <c r="EQ53" s="227" t="str">
        <f>IF($EL53='Classificação geral'!$I46,'Classificação geral'!$AF46,"")</f>
        <v/>
      </c>
      <c r="ER53" s="229" t="str">
        <f>IFERROR(RANK(EQ53,EQ:EQ,0)+ COUNTIF($EQ$12:EQ51,EQ53),"")</f>
        <v/>
      </c>
      <c r="ET53" s="254" t="str">
        <f>IFERROR(IF(AND('Classificação geral'!$H46="mas",'Classificação geral'!$I46=3,'Classificação geral'!$E46="PCT"),'Classificação geral'!$A46,""),"")</f>
        <v/>
      </c>
      <c r="EU53" s="254" t="str">
        <f>IFERROR(IF(AND('Classificação geral'!$H46="mas",'Classificação geral'!$I46=3,'Classificação geral'!$E46="PCT"),'Classificação geral'!$B46,""),"")</f>
        <v/>
      </c>
      <c r="EV53" s="227" t="str">
        <f>IF($EU53='Classificação geral'!$B46,'Classificação geral'!$C46,"")</f>
        <v/>
      </c>
      <c r="EW53" s="227" t="str">
        <f>IF($EU53='Classificação geral'!$B46,'Classificação geral'!$D46,"")</f>
        <v/>
      </c>
      <c r="EX53" s="227" t="str">
        <f>IF($EU53='Classificação geral'!$B46,'Classificação geral'!$H46,"")</f>
        <v/>
      </c>
      <c r="EY53" s="231" t="str">
        <f>IFERROR(IF(AND($EX53="mas",'Classificação geral'!$I46=3),'Classificação geral'!I46,""),"")</f>
        <v/>
      </c>
      <c r="EZ53" s="254" t="str">
        <f>IFERROR(IF(AND($EX53="mas",'Classificação geral'!$I46=3),'Classificação geral'!AE46,""),"")</f>
        <v/>
      </c>
      <c r="FA53" s="231" t="str">
        <f>IFERROR(IF(AND($EX53="mas",'Classificação geral'!$I46=3),'Classificação geral'!K46,""),"")</f>
        <v/>
      </c>
      <c r="FB53" s="231" t="str">
        <f>IFERROR(IF(AND($EX53="mas",'Classificação geral'!$I46=3),'Classificação geral'!L46,""),"")</f>
        <v/>
      </c>
      <c r="FC53" s="231" t="str">
        <f>IFERROR(IF(AND($EX53="mas",'Classificação geral'!$I46=3),'Classificação geral'!M46,""),"")</f>
        <v/>
      </c>
      <c r="FD53" s="231" t="str">
        <f>IFERROR(IF(AND($EX53="mas",'Classificação geral'!$I46=3),'Classificação geral'!AF46,""),"")</f>
        <v/>
      </c>
      <c r="FE53" s="229" t="str">
        <f>IFERROR(RANK(FD53,FD:FD,0)+ COUNTIF(FD$12:$FD51,FD53),"")</f>
        <v/>
      </c>
    </row>
    <row r="54" spans="2:161" s="304" customFormat="1" ht="24.75" customHeight="1" x14ac:dyDescent="0.4">
      <c r="B54" s="309" t="str">
        <f t="shared" si="54"/>
        <v/>
      </c>
      <c r="C54" s="292" t="str">
        <f t="shared" si="55"/>
        <v/>
      </c>
      <c r="D54" s="292" t="str">
        <f t="shared" si="56"/>
        <v/>
      </c>
      <c r="E54" s="292" t="str">
        <f t="shared" si="57"/>
        <v/>
      </c>
      <c r="F54" s="293" t="str">
        <f t="shared" si="58"/>
        <v/>
      </c>
      <c r="G54" s="293" t="str">
        <f t="shared" si="59"/>
        <v/>
      </c>
      <c r="H54" s="294" t="str">
        <f t="shared" si="60"/>
        <v/>
      </c>
      <c r="I54" s="294" t="str">
        <f t="shared" si="61"/>
        <v/>
      </c>
      <c r="J54" s="294" t="str">
        <f t="shared" si="62"/>
        <v/>
      </c>
      <c r="K54" s="295">
        <v>41</v>
      </c>
      <c r="L54" s="296"/>
      <c r="M54" s="296"/>
      <c r="N54" s="309" t="str">
        <f t="shared" si="63"/>
        <v/>
      </c>
      <c r="O54" s="292" t="str">
        <f t="shared" si="64"/>
        <v/>
      </c>
      <c r="P54" s="292" t="str">
        <f t="shared" si="65"/>
        <v/>
      </c>
      <c r="Q54" s="292" t="str">
        <f t="shared" si="66"/>
        <v/>
      </c>
      <c r="R54" s="293" t="str">
        <f t="shared" si="67"/>
        <v/>
      </c>
      <c r="S54" s="293" t="str">
        <f t="shared" si="68"/>
        <v/>
      </c>
      <c r="T54" s="294" t="str">
        <f t="shared" si="69"/>
        <v/>
      </c>
      <c r="U54" s="294" t="str">
        <f t="shared" si="70"/>
        <v/>
      </c>
      <c r="V54" s="294" t="str">
        <f t="shared" si="71"/>
        <v/>
      </c>
      <c r="W54" s="295">
        <v>41</v>
      </c>
      <c r="X54" s="296"/>
      <c r="Y54" s="297"/>
      <c r="Z54" s="310" t="str">
        <f t="shared" si="72"/>
        <v/>
      </c>
      <c r="AA54" s="292" t="str">
        <f t="shared" si="73"/>
        <v/>
      </c>
      <c r="AB54" s="292" t="str">
        <f t="shared" si="74"/>
        <v/>
      </c>
      <c r="AC54" s="292" t="str">
        <f t="shared" si="75"/>
        <v/>
      </c>
      <c r="AD54" s="293" t="str">
        <f t="shared" si="76"/>
        <v/>
      </c>
      <c r="AE54" s="293" t="str">
        <f t="shared" si="77"/>
        <v/>
      </c>
      <c r="AF54" s="294" t="str">
        <f t="shared" si="78"/>
        <v/>
      </c>
      <c r="AG54" s="294" t="str">
        <f t="shared" si="79"/>
        <v/>
      </c>
      <c r="AH54" s="294" t="str">
        <f t="shared" si="80"/>
        <v/>
      </c>
      <c r="AI54" s="295">
        <v>41</v>
      </c>
      <c r="AJ54" s="296"/>
      <c r="AK54" s="296"/>
      <c r="AL54" s="310" t="str">
        <f t="shared" si="81"/>
        <v/>
      </c>
      <c r="AM54" s="292" t="str">
        <f t="shared" si="82"/>
        <v/>
      </c>
      <c r="AN54" s="292" t="str">
        <f t="shared" si="83"/>
        <v/>
      </c>
      <c r="AO54" s="292" t="str">
        <f t="shared" si="84"/>
        <v/>
      </c>
      <c r="AP54" s="293" t="str">
        <f t="shared" si="85"/>
        <v/>
      </c>
      <c r="AQ54" s="293" t="str">
        <f t="shared" si="86"/>
        <v/>
      </c>
      <c r="AR54" s="294" t="str">
        <f t="shared" si="87"/>
        <v/>
      </c>
      <c r="AS54" s="294" t="str">
        <f t="shared" si="88"/>
        <v/>
      </c>
      <c r="AT54" s="294" t="str">
        <f t="shared" si="89"/>
        <v/>
      </c>
      <c r="AU54" s="295">
        <v>41</v>
      </c>
      <c r="AV54" s="297"/>
      <c r="AW54" s="297"/>
      <c r="AX54" s="309" t="str">
        <f t="shared" si="90"/>
        <v/>
      </c>
      <c r="AY54" s="292" t="str">
        <f t="shared" si="91"/>
        <v/>
      </c>
      <c r="AZ54" s="292" t="str">
        <f t="shared" si="92"/>
        <v/>
      </c>
      <c r="BA54" s="292" t="str">
        <f t="shared" si="93"/>
        <v/>
      </c>
      <c r="BB54" s="293" t="str">
        <f t="shared" si="94"/>
        <v/>
      </c>
      <c r="BC54" s="293" t="str">
        <f t="shared" si="95"/>
        <v/>
      </c>
      <c r="BD54" s="293" t="str">
        <f t="shared" si="96"/>
        <v/>
      </c>
      <c r="BE54" s="293" t="str">
        <f t="shared" si="97"/>
        <v/>
      </c>
      <c r="BF54" s="294" t="str">
        <f t="shared" si="98"/>
        <v/>
      </c>
      <c r="BG54" s="295">
        <v>41</v>
      </c>
      <c r="BH54" s="296"/>
      <c r="BI54" s="296"/>
      <c r="BJ54" s="309" t="str">
        <f t="shared" si="45"/>
        <v/>
      </c>
      <c r="BK54" s="292" t="str">
        <f t="shared" si="46"/>
        <v/>
      </c>
      <c r="BL54" s="292" t="str">
        <f t="shared" si="47"/>
        <v/>
      </c>
      <c r="BM54" s="292" t="str">
        <f t="shared" si="48"/>
        <v/>
      </c>
      <c r="BN54" s="293" t="str">
        <f t="shared" si="49"/>
        <v/>
      </c>
      <c r="BO54" s="293" t="str">
        <f t="shared" si="50"/>
        <v/>
      </c>
      <c r="BP54" s="294" t="str">
        <f t="shared" si="51"/>
        <v/>
      </c>
      <c r="BQ54" s="294" t="str">
        <f t="shared" si="52"/>
        <v/>
      </c>
      <c r="BR54" s="294" t="str">
        <f t="shared" si="53"/>
        <v/>
      </c>
      <c r="BS54" s="295">
        <v>41</v>
      </c>
      <c r="CG54" s="254" t="str">
        <f>IFERROR(IF(AND('Classificação geral'!$H47="FEM",'Classificação geral'!$I47=1,'Classificação geral'!E47="PCT"),'Classificação geral'!$A47,""),"")</f>
        <v/>
      </c>
      <c r="CH54" s="254" t="str">
        <f>IFERROR(IF(AND('Classificação geral'!$H47="FEM",'Classificação geral'!$I47=1,'Classificação geral'!E47="PCT"),'Classificação geral'!$B47,""),"")</f>
        <v/>
      </c>
      <c r="CI54" s="227" t="str">
        <f>IF($CH54='Classificação geral'!$B47,'Classificação geral'!$C47,"")</f>
        <v/>
      </c>
      <c r="CJ54" s="227" t="str">
        <f>IF($CH54='Classificação geral'!$B47,'Classificação geral'!$D47,"")</f>
        <v/>
      </c>
      <c r="CK54" s="227" t="str">
        <f>IF($CH54='Classificação geral'!$B47,'Classificação geral'!$H47,"")</f>
        <v/>
      </c>
      <c r="CL54" s="227" t="str">
        <f>IF($CK54='Classificação geral'!$H47,'Classificação geral'!$I47,"")</f>
        <v/>
      </c>
      <c r="CM54" s="227" t="str">
        <f>IF($CL54='Classificação geral'!$I47,'Classificação geral'!$AE47,"")</f>
        <v/>
      </c>
      <c r="CN54" s="227" t="str">
        <f>IF($CL54='Classificação geral'!$I47,'Classificação geral'!$K47,"")</f>
        <v/>
      </c>
      <c r="CO54" s="227" t="str">
        <f>IF($CL54='Classificação geral'!$I47,'Classificação geral'!$L47,"")</f>
        <v/>
      </c>
      <c r="CP54" s="227" t="str">
        <f>IF($CL54='Classificação geral'!$I47,'Classificação geral'!$M47,"")</f>
        <v/>
      </c>
      <c r="CQ54" s="388" t="str">
        <f>IF($CL54='Classificação geral'!$I47,'Classificação geral'!$AF47,"")</f>
        <v/>
      </c>
      <c r="CR54" s="256" t="str">
        <f>IFERROR(RANK(CQ54,CQ:CQ,0)+ COUNTIF($CQ$12:CQ53,CQ54),"")</f>
        <v/>
      </c>
      <c r="CS54" s="244" t="str">
        <f ca="1">IFERROR(RDEM(CR54,CR:CR,0),"")</f>
        <v/>
      </c>
      <c r="CT54" s="254" t="str">
        <f>IFERROR(IF(AND('Classificação geral'!$H47="mas",'Classificação geral'!$I47=1,'Classificação geral'!$E47="pct"),'Classificação geral'!$A47,""),"")</f>
        <v/>
      </c>
      <c r="CU54" s="254" t="str">
        <f>IFERROR(IF(AND('Classificação geral'!$H47="mas",'Classificação geral'!$I47=1,'Classificação geral'!$E47="PCT"),'Classificação geral'!$B47,""),"")</f>
        <v/>
      </c>
      <c r="CV54" s="227" t="str">
        <f>IF($CU54='Classificação geral'!$B47,'Classificação geral'!$C47,"")</f>
        <v/>
      </c>
      <c r="CW54" s="227" t="str">
        <f>IF($CU54='Classificação geral'!$B47,'Classificação geral'!$D47,"")</f>
        <v/>
      </c>
      <c r="CX54" s="227" t="str">
        <f>IF($CU54='Classificação geral'!$B47,'Classificação geral'!$H47,"")</f>
        <v/>
      </c>
      <c r="CY54" s="231" t="str">
        <f>IFERROR(IF(AND($CX54="mas",'Classificação geral'!$I47=1),'Classificação geral'!I47,""),"")</f>
        <v/>
      </c>
      <c r="CZ54" s="254" t="str">
        <f>IFERROR(IF(AND($CX54="mas",'Classificação geral'!$I47=1),'Classificação geral'!AE47,""),"")</f>
        <v/>
      </c>
      <c r="DA54" s="231" t="str">
        <f>IFERROR(IF(AND($CX54="mas",'Classificação geral'!$I47=1),'Classificação geral'!K47,""),"")</f>
        <v/>
      </c>
      <c r="DB54" s="231" t="str">
        <f>IFERROR(IF(AND($CX54="mas",'Classificação geral'!$I47=1),'Classificação geral'!L47,""),"")</f>
        <v/>
      </c>
      <c r="DC54" s="231" t="str">
        <f>IFERROR(IF(AND($CX54="mas",'Classificação geral'!$I47=1),'Classificação geral'!M47,""),"")</f>
        <v/>
      </c>
      <c r="DD54" s="231" t="str">
        <f>IFERROR(IF(AND($CX54="mas",'Classificação geral'!$I47=1),'Classificação geral'!AF47,""),"")</f>
        <v/>
      </c>
      <c r="DE54" s="229" t="str">
        <f>IFERROR(RANK(DD54,DD:DD,0)+ COUNTIF($DD$12:DD53,DD54),"")</f>
        <v/>
      </c>
      <c r="DG54" s="254" t="str">
        <f>IFERROR(IF(AND('Classificação geral'!$H47="fem",'Classificação geral'!$I47=2,'Classificação geral'!$E47="pct"),'Classificação geral'!$A47,""),"")</f>
        <v/>
      </c>
      <c r="DH54" s="254" t="str">
        <f>IFERROR(IF(AND('Classificação geral'!$H47="fem",'Classificação geral'!$I47=2,'Classificação geral'!$E47="pct"),'Classificação geral'!$B47,""),"")</f>
        <v/>
      </c>
      <c r="DI54" s="255" t="str">
        <f>IF($DH54='Classificação geral'!$B47,'Classificação geral'!$C47,"")</f>
        <v/>
      </c>
      <c r="DJ54" s="255" t="str">
        <f>IF($DH54='Classificação geral'!$B47,'Classificação geral'!$D47,"")</f>
        <v/>
      </c>
      <c r="DK54" s="255" t="str">
        <f>IF($DH54='Classificação geral'!$B47,'Classificação geral'!$H47,"")</f>
        <v/>
      </c>
      <c r="DL54" s="254" t="str">
        <f>IFERROR(IF(AND($DK54="fem",'Classificação geral'!$I47=2),'Classificação geral'!I47,""),"")</f>
        <v/>
      </c>
      <c r="DM54" s="254" t="str">
        <f>IFERROR(IF(AND($DK54="fem",'Classificação geral'!$I47=2),'Classificação geral'!AE47,""),"")</f>
        <v/>
      </c>
      <c r="DN54" s="254" t="str">
        <f>IFERROR(IF(AND($DK54="fem",'Classificação geral'!$I47=2),'Classificação geral'!K47,""),"")</f>
        <v/>
      </c>
      <c r="DO54" s="254" t="str">
        <f>IFERROR(IF(AND($DK54="fem",'Classificação geral'!$I47=2),'Classificação geral'!L47,""),"")</f>
        <v/>
      </c>
      <c r="DP54" s="254" t="str">
        <f>IFERROR(IF(AND($DK54="fem",'Classificação geral'!$I47=2),'Classificação geral'!M47,""),"")</f>
        <v/>
      </c>
      <c r="DQ54" s="254" t="str">
        <f>IFERROR(IF(AND($DK54="fem",'Classificação geral'!$I47=2),'Classificação geral'!AF47,""),"")</f>
        <v/>
      </c>
      <c r="DR54" s="256" t="str">
        <f>IFERROR(RANK(DQ54,DQ:DQ,0)+ COUNTIF(DQ$12:$DQ52,DQ54),"")</f>
        <v/>
      </c>
      <c r="DT54" s="254" t="str">
        <f>IFERROR(IF(AND('Classificação geral'!$H47="mas",'Classificação geral'!$I47=2,'Classificação geral'!$E47="pct"),'Classificação geral'!$A47,""),"")</f>
        <v/>
      </c>
      <c r="DU54" s="254" t="str">
        <f>IFERROR(IF(AND('Classificação geral'!$H47="mas",'Classificação geral'!$I47=2,'Classificação geral'!$E47="pct"),'Classificação geral'!$B47,""),"")</f>
        <v/>
      </c>
      <c r="DV54" s="227" t="str">
        <f>IF($DU54='Classificação geral'!$B47,'Classificação geral'!$C47,"")</f>
        <v/>
      </c>
      <c r="DW54" s="227" t="str">
        <f>IF($DU54='Classificação geral'!$B47,'Classificação geral'!$D47,"")</f>
        <v/>
      </c>
      <c r="DX54" s="227" t="str">
        <f>IF($DU54='Classificação geral'!$B47,'Classificação geral'!$H47,"")</f>
        <v/>
      </c>
      <c r="DY54" s="231" t="str">
        <f>IFERROR(IF(AND($DX54="mas",'Classificação geral'!$I47=2),'Classificação geral'!I47,""),"")</f>
        <v/>
      </c>
      <c r="DZ54" s="254" t="str">
        <f>IFERROR(IF(AND($DX54="mas",'Classificação geral'!$I47=2),'Classificação geral'!AE47,""),"")</f>
        <v/>
      </c>
      <c r="EA54" s="231" t="str">
        <f>IFERROR(IF(AND($DX54="mas",'Classificação geral'!$I47=2),'Classificação geral'!K47,""),"")</f>
        <v/>
      </c>
      <c r="EB54" s="231" t="str">
        <f>IFERROR(IF(AND($DX54="mas",'Classificação geral'!$I47=2),'Classificação geral'!L47,""),"")</f>
        <v/>
      </c>
      <c r="EC54" s="231" t="str">
        <f>IFERROR(IF(AND($DX54="mas",'Classificação geral'!$I47=2),'Classificação geral'!M47,""),"")</f>
        <v/>
      </c>
      <c r="ED54" s="231" t="str">
        <f>IFERROR(IF(AND($DX54="mas",'Classificação geral'!$I47=2),'Classificação geral'!AF47,""),"")</f>
        <v/>
      </c>
      <c r="EE54" s="229" t="str">
        <f>IFERROR(RANK(ED54,ED:ED,0)+ COUNTIF($ED$12:ED$12,ED54),"")</f>
        <v/>
      </c>
      <c r="EG54" s="254" t="str">
        <f>IFERROR(IF(AND('Classificação geral'!$H47="fem",'Classificação geral'!$I47=3,'Classificação geral'!$E47="pct"),'Classificação geral'!$A47,""),"")</f>
        <v/>
      </c>
      <c r="EH54" s="254" t="str">
        <f>IFERROR(IF(AND('Classificação geral'!$H47="fem",'Classificação geral'!$I47=3,'Classificação geral'!$E47="pct"),'Classificação geral'!$B47,""),"")</f>
        <v/>
      </c>
      <c r="EI54" s="227" t="str">
        <f>IF($EH54='Classificação geral'!$B47,'Classificação geral'!$C47,"")</f>
        <v/>
      </c>
      <c r="EJ54" s="227" t="str">
        <f>IF($EH54='Classificação geral'!$B47,'Classificação geral'!$D47,"")</f>
        <v/>
      </c>
      <c r="EK54" s="227" t="str">
        <f>IF($EH54='Classificação geral'!$B47,'Classificação geral'!$H47,"")</f>
        <v/>
      </c>
      <c r="EL54" s="227" t="str">
        <f>IF($EK54='Classificação geral'!$H47,'Classificação geral'!$I47,"")</f>
        <v/>
      </c>
      <c r="EM54" s="255" t="str">
        <f>IF($EL54='Classificação geral'!$I47,'Classificação geral'!$AE47,"")</f>
        <v/>
      </c>
      <c r="EN54" s="227" t="str">
        <f>IF($EL54='Classificação geral'!$I47,'Classificação geral'!$K47,"")</f>
        <v/>
      </c>
      <c r="EO54" s="227" t="str">
        <f>IF($EL54='Classificação geral'!$I47,'Classificação geral'!$L47,"")</f>
        <v/>
      </c>
      <c r="EP54" s="227" t="str">
        <f>IF($EL54='Classificação geral'!$I47,'Classificação geral'!$M47,"")</f>
        <v/>
      </c>
      <c r="EQ54" s="227" t="str">
        <f>IF($EL54='Classificação geral'!$I47,'Classificação geral'!$AF47,"")</f>
        <v/>
      </c>
      <c r="ER54" s="229" t="str">
        <f>IFERROR(RANK(EQ54,EQ:EQ,0)+ COUNTIF($EQ$12:EQ52,EQ54),"")</f>
        <v/>
      </c>
      <c r="ET54" s="254" t="str">
        <f>IFERROR(IF(AND('Classificação geral'!$H47="mas",'Classificação geral'!$I47=3,'Classificação geral'!$E47="PCT"),'Classificação geral'!$A47,""),"")</f>
        <v/>
      </c>
      <c r="EU54" s="254" t="str">
        <f>IFERROR(IF(AND('Classificação geral'!$H47="mas",'Classificação geral'!$I47=3,'Classificação geral'!$E47="PCT"),'Classificação geral'!$B47,""),"")</f>
        <v/>
      </c>
      <c r="EV54" s="227" t="str">
        <f>IF($EU54='Classificação geral'!$B47,'Classificação geral'!$C47,"")</f>
        <v/>
      </c>
      <c r="EW54" s="227" t="str">
        <f>IF($EU54='Classificação geral'!$B47,'Classificação geral'!$D47,"")</f>
        <v/>
      </c>
      <c r="EX54" s="227" t="str">
        <f>IF($EU54='Classificação geral'!$B47,'Classificação geral'!$H47,"")</f>
        <v/>
      </c>
      <c r="EY54" s="231" t="str">
        <f>IFERROR(IF(AND($EX54="mas",'Classificação geral'!$I47=3),'Classificação geral'!I47,""),"")</f>
        <v/>
      </c>
      <c r="EZ54" s="254" t="str">
        <f>IFERROR(IF(AND($EX54="mas",'Classificação geral'!$I47=3),'Classificação geral'!AE47,""),"")</f>
        <v/>
      </c>
      <c r="FA54" s="231" t="str">
        <f>IFERROR(IF(AND($EX54="mas",'Classificação geral'!$I47=3),'Classificação geral'!K47,""),"")</f>
        <v/>
      </c>
      <c r="FB54" s="231" t="str">
        <f>IFERROR(IF(AND($EX54="mas",'Classificação geral'!$I47=3),'Classificação geral'!L47,""),"")</f>
        <v/>
      </c>
      <c r="FC54" s="231" t="str">
        <f>IFERROR(IF(AND($EX54="mas",'Classificação geral'!$I47=3),'Classificação geral'!M47,""),"")</f>
        <v/>
      </c>
      <c r="FD54" s="231" t="str">
        <f>IFERROR(IF(AND($EX54="mas",'Classificação geral'!$I47=3),'Classificação geral'!AF47,""),"")</f>
        <v/>
      </c>
      <c r="FE54" s="229" t="str">
        <f>IFERROR(RANK(FD54,FD:FD,0)+ COUNTIF(FD$12:$FD52,FD54),"")</f>
        <v/>
      </c>
    </row>
    <row r="55" spans="2:161" s="304" customFormat="1" ht="24.75" customHeight="1" x14ac:dyDescent="0.4">
      <c r="B55" s="309" t="str">
        <f t="shared" si="54"/>
        <v/>
      </c>
      <c r="C55" s="292" t="str">
        <f t="shared" si="55"/>
        <v/>
      </c>
      <c r="D55" s="292" t="str">
        <f t="shared" si="56"/>
        <v/>
      </c>
      <c r="E55" s="292" t="str">
        <f t="shared" si="57"/>
        <v/>
      </c>
      <c r="F55" s="293" t="str">
        <f t="shared" si="58"/>
        <v/>
      </c>
      <c r="G55" s="293" t="str">
        <f t="shared" si="59"/>
        <v/>
      </c>
      <c r="H55" s="294" t="str">
        <f t="shared" si="60"/>
        <v/>
      </c>
      <c r="I55" s="294" t="str">
        <f t="shared" si="61"/>
        <v/>
      </c>
      <c r="J55" s="294" t="str">
        <f t="shared" si="62"/>
        <v/>
      </c>
      <c r="K55" s="295">
        <v>42</v>
      </c>
      <c r="L55" s="296"/>
      <c r="M55" s="296"/>
      <c r="N55" s="309" t="str">
        <f t="shared" si="63"/>
        <v/>
      </c>
      <c r="O55" s="292" t="str">
        <f t="shared" si="64"/>
        <v/>
      </c>
      <c r="P55" s="292" t="str">
        <f t="shared" si="65"/>
        <v/>
      </c>
      <c r="Q55" s="292" t="str">
        <f t="shared" si="66"/>
        <v/>
      </c>
      <c r="R55" s="293" t="str">
        <f t="shared" si="67"/>
        <v/>
      </c>
      <c r="S55" s="293" t="str">
        <f t="shared" si="68"/>
        <v/>
      </c>
      <c r="T55" s="294" t="str">
        <f t="shared" si="69"/>
        <v/>
      </c>
      <c r="U55" s="294" t="str">
        <f t="shared" si="70"/>
        <v/>
      </c>
      <c r="V55" s="294" t="str">
        <f t="shared" si="71"/>
        <v/>
      </c>
      <c r="W55" s="295">
        <v>42</v>
      </c>
      <c r="X55" s="296"/>
      <c r="Y55" s="297"/>
      <c r="Z55" s="310" t="str">
        <f t="shared" si="72"/>
        <v/>
      </c>
      <c r="AA55" s="292" t="str">
        <f t="shared" si="73"/>
        <v/>
      </c>
      <c r="AB55" s="292" t="str">
        <f t="shared" si="74"/>
        <v/>
      </c>
      <c r="AC55" s="292" t="str">
        <f t="shared" si="75"/>
        <v/>
      </c>
      <c r="AD55" s="293" t="str">
        <f t="shared" si="76"/>
        <v/>
      </c>
      <c r="AE55" s="293" t="str">
        <f t="shared" si="77"/>
        <v/>
      </c>
      <c r="AF55" s="294" t="str">
        <f t="shared" si="78"/>
        <v/>
      </c>
      <c r="AG55" s="294" t="str">
        <f t="shared" si="79"/>
        <v/>
      </c>
      <c r="AH55" s="294" t="str">
        <f t="shared" si="80"/>
        <v/>
      </c>
      <c r="AI55" s="295">
        <v>42</v>
      </c>
      <c r="AJ55" s="296"/>
      <c r="AK55" s="296"/>
      <c r="AL55" s="310" t="str">
        <f t="shared" si="81"/>
        <v/>
      </c>
      <c r="AM55" s="292" t="str">
        <f t="shared" si="82"/>
        <v/>
      </c>
      <c r="AN55" s="292" t="str">
        <f t="shared" si="83"/>
        <v/>
      </c>
      <c r="AO55" s="292" t="str">
        <f t="shared" si="84"/>
        <v/>
      </c>
      <c r="AP55" s="293" t="str">
        <f t="shared" si="85"/>
        <v/>
      </c>
      <c r="AQ55" s="293" t="str">
        <f t="shared" si="86"/>
        <v/>
      </c>
      <c r="AR55" s="294" t="str">
        <f t="shared" si="87"/>
        <v/>
      </c>
      <c r="AS55" s="294" t="str">
        <f t="shared" si="88"/>
        <v/>
      </c>
      <c r="AT55" s="294" t="str">
        <f t="shared" si="89"/>
        <v/>
      </c>
      <c r="AU55" s="295">
        <v>42</v>
      </c>
      <c r="AV55" s="297"/>
      <c r="AW55" s="297"/>
      <c r="AX55" s="309" t="str">
        <f t="shared" si="90"/>
        <v/>
      </c>
      <c r="AY55" s="292" t="str">
        <f t="shared" si="91"/>
        <v/>
      </c>
      <c r="AZ55" s="292" t="str">
        <f t="shared" si="92"/>
        <v/>
      </c>
      <c r="BA55" s="292" t="str">
        <f t="shared" si="93"/>
        <v/>
      </c>
      <c r="BB55" s="293" t="str">
        <f t="shared" si="94"/>
        <v/>
      </c>
      <c r="BC55" s="293" t="str">
        <f t="shared" si="95"/>
        <v/>
      </c>
      <c r="BD55" s="293" t="str">
        <f t="shared" si="96"/>
        <v/>
      </c>
      <c r="BE55" s="293" t="str">
        <f t="shared" si="97"/>
        <v/>
      </c>
      <c r="BF55" s="294" t="str">
        <f t="shared" si="98"/>
        <v/>
      </c>
      <c r="BG55" s="295">
        <v>42</v>
      </c>
      <c r="BH55" s="296"/>
      <c r="BI55" s="296"/>
      <c r="BJ55" s="309" t="str">
        <f t="shared" si="45"/>
        <v/>
      </c>
      <c r="BK55" s="292" t="str">
        <f t="shared" si="46"/>
        <v/>
      </c>
      <c r="BL55" s="292" t="str">
        <f t="shared" si="47"/>
        <v/>
      </c>
      <c r="BM55" s="292" t="str">
        <f t="shared" si="48"/>
        <v/>
      </c>
      <c r="BN55" s="293" t="str">
        <f t="shared" si="49"/>
        <v/>
      </c>
      <c r="BO55" s="293" t="str">
        <f t="shared" si="50"/>
        <v/>
      </c>
      <c r="BP55" s="294" t="str">
        <f t="shared" si="51"/>
        <v/>
      </c>
      <c r="BQ55" s="294" t="str">
        <f t="shared" si="52"/>
        <v/>
      </c>
      <c r="BR55" s="294" t="str">
        <f t="shared" si="53"/>
        <v/>
      </c>
      <c r="BS55" s="295">
        <v>42</v>
      </c>
      <c r="CG55" s="254" t="str">
        <f>IFERROR(IF(AND('Classificação geral'!$H48="FEM",'Classificação geral'!$I48=1,'Classificação geral'!E48="PCT"),'Classificação geral'!$A48,""),"")</f>
        <v/>
      </c>
      <c r="CH55" s="254" t="str">
        <f>IFERROR(IF(AND('Classificação geral'!$H48="FEM",'Classificação geral'!$I48=1,'Classificação geral'!E48="PCT"),'Classificação geral'!$B48,""),"")</f>
        <v/>
      </c>
      <c r="CI55" s="227" t="str">
        <f>IF($CH55='Classificação geral'!$B48,'Classificação geral'!$C48,"")</f>
        <v/>
      </c>
      <c r="CJ55" s="227" t="str">
        <f>IF($CH55='Classificação geral'!$B48,'Classificação geral'!$D48,"")</f>
        <v/>
      </c>
      <c r="CK55" s="227" t="str">
        <f>IF($CH55='Classificação geral'!$B48,'Classificação geral'!$H48,"")</f>
        <v/>
      </c>
      <c r="CL55" s="227" t="str">
        <f>IF($CK55='Classificação geral'!$H48,'Classificação geral'!$I48,"")</f>
        <v/>
      </c>
      <c r="CM55" s="227" t="str">
        <f>IF($CL55='Classificação geral'!$I48,'Classificação geral'!$AE48,"")</f>
        <v/>
      </c>
      <c r="CN55" s="227" t="str">
        <f>IF($CL55='Classificação geral'!$I48,'Classificação geral'!$K48,"")</f>
        <v/>
      </c>
      <c r="CO55" s="227" t="str">
        <f>IF($CL55='Classificação geral'!$I48,'Classificação geral'!$L48,"")</f>
        <v/>
      </c>
      <c r="CP55" s="227" t="str">
        <f>IF($CL55='Classificação geral'!$I48,'Classificação geral'!$M48,"")</f>
        <v/>
      </c>
      <c r="CQ55" s="388" t="str">
        <f>IF($CL55='Classificação geral'!$I48,'Classificação geral'!$AF48,"")</f>
        <v/>
      </c>
      <c r="CR55" s="256" t="str">
        <f>IFERROR(RANK(CQ55,CQ:CQ,0)+ COUNTIF($CQ$12:CQ54,CQ55),"")</f>
        <v/>
      </c>
      <c r="CS55" s="244" t="str">
        <f ca="1">IFERROR(RDEM(CR55,CR:CR,0),"")</f>
        <v/>
      </c>
      <c r="CT55" s="254" t="str">
        <f>IFERROR(IF(AND('Classificação geral'!$H48="mas",'Classificação geral'!$I48=1,'Classificação geral'!$E48="pct"),'Classificação geral'!$A48,""),"")</f>
        <v/>
      </c>
      <c r="CU55" s="254" t="str">
        <f>IFERROR(IF(AND('Classificação geral'!$H48="mas",'Classificação geral'!$I48=1,'Classificação geral'!$E48="PCT"),'Classificação geral'!$B48,""),"")</f>
        <v/>
      </c>
      <c r="CV55" s="227" t="str">
        <f>IF($CU55='Classificação geral'!$B48,'Classificação geral'!$C48,"")</f>
        <v/>
      </c>
      <c r="CW55" s="227" t="str">
        <f>IF($CU55='Classificação geral'!$B48,'Classificação geral'!$D48,"")</f>
        <v/>
      </c>
      <c r="CX55" s="227" t="str">
        <f>IF($CU55='Classificação geral'!$B48,'Classificação geral'!$H48,"")</f>
        <v/>
      </c>
      <c r="CY55" s="231" t="str">
        <f>IFERROR(IF(AND($CX55="mas",'Classificação geral'!$I48=1),'Classificação geral'!I48,""),"")</f>
        <v/>
      </c>
      <c r="CZ55" s="254" t="str">
        <f>IFERROR(IF(AND($CX55="mas",'Classificação geral'!$I48=1),'Classificação geral'!AE48,""),"")</f>
        <v/>
      </c>
      <c r="DA55" s="231" t="str">
        <f>IFERROR(IF(AND($CX55="mas",'Classificação geral'!$I48=1),'Classificação geral'!K48,""),"")</f>
        <v/>
      </c>
      <c r="DB55" s="231" t="str">
        <f>IFERROR(IF(AND($CX55="mas",'Classificação geral'!$I48=1),'Classificação geral'!L48,""),"")</f>
        <v/>
      </c>
      <c r="DC55" s="231" t="str">
        <f>IFERROR(IF(AND($CX55="mas",'Classificação geral'!$I48=1),'Classificação geral'!M48,""),"")</f>
        <v/>
      </c>
      <c r="DD55" s="231" t="str">
        <f>IFERROR(IF(AND($CX55="mas",'Classificação geral'!$I48=1),'Classificação geral'!AF48,""),"")</f>
        <v/>
      </c>
      <c r="DE55" s="229" t="str">
        <f>IFERROR(RANK(DD55,DD:DD,0)+ COUNTIF($DD$12:DD54,DD55),"")</f>
        <v/>
      </c>
      <c r="DG55" s="254" t="str">
        <f>IFERROR(IF(AND('Classificação geral'!$H48="fem",'Classificação geral'!$I48=2,'Classificação geral'!$E48="pct"),'Classificação geral'!$A48,""),"")</f>
        <v/>
      </c>
      <c r="DH55" s="254" t="str">
        <f>IFERROR(IF(AND('Classificação geral'!$H48="fem",'Classificação geral'!$I48=2,'Classificação geral'!$E48="pct"),'Classificação geral'!$B48,""),"")</f>
        <v/>
      </c>
      <c r="DI55" s="255" t="str">
        <f>IF($DH55='Classificação geral'!$B48,'Classificação geral'!$C48,"")</f>
        <v/>
      </c>
      <c r="DJ55" s="255" t="str">
        <f>IF($DH55='Classificação geral'!$B48,'Classificação geral'!$D48,"")</f>
        <v/>
      </c>
      <c r="DK55" s="255" t="str">
        <f>IF($DH55='Classificação geral'!$B48,'Classificação geral'!$H48,"")</f>
        <v/>
      </c>
      <c r="DL55" s="254" t="str">
        <f>IFERROR(IF(AND($DK55="fem",'Classificação geral'!$I48=2),'Classificação geral'!I48,""),"")</f>
        <v/>
      </c>
      <c r="DM55" s="254" t="str">
        <f>IFERROR(IF(AND($DK55="fem",'Classificação geral'!$I48=2),'Classificação geral'!AE48,""),"")</f>
        <v/>
      </c>
      <c r="DN55" s="254" t="str">
        <f>IFERROR(IF(AND($DK55="fem",'Classificação geral'!$I48=2),'Classificação geral'!K48,""),"")</f>
        <v/>
      </c>
      <c r="DO55" s="254" t="str">
        <f>IFERROR(IF(AND($DK55="fem",'Classificação geral'!$I48=2),'Classificação geral'!L48,""),"")</f>
        <v/>
      </c>
      <c r="DP55" s="254" t="str">
        <f>IFERROR(IF(AND($DK55="fem",'Classificação geral'!$I48=2),'Classificação geral'!M48,""),"")</f>
        <v/>
      </c>
      <c r="DQ55" s="254" t="str">
        <f>IFERROR(IF(AND($DK55="fem",'Classificação geral'!$I48=2),'Classificação geral'!AF48,""),"")</f>
        <v/>
      </c>
      <c r="DR55" s="256" t="str">
        <f>IFERROR(RANK(DQ55,DQ:DQ,0)+ COUNTIF(DQ$12:$DQ53,DQ55),"")</f>
        <v/>
      </c>
      <c r="DT55" s="254" t="str">
        <f>IFERROR(IF(AND('Classificação geral'!$H48="mas",'Classificação geral'!$I48=2,'Classificação geral'!$E48="pct"),'Classificação geral'!$A48,""),"")</f>
        <v/>
      </c>
      <c r="DU55" s="254" t="str">
        <f>IFERROR(IF(AND('Classificação geral'!$H48="mas",'Classificação geral'!$I48=2,'Classificação geral'!$E48="pct"),'Classificação geral'!$B48,""),"")</f>
        <v/>
      </c>
      <c r="DV55" s="227" t="str">
        <f>IF($DU55='Classificação geral'!$B48,'Classificação geral'!$C48,"")</f>
        <v/>
      </c>
      <c r="DW55" s="227" t="str">
        <f>IF($DU55='Classificação geral'!$B48,'Classificação geral'!$D48,"")</f>
        <v/>
      </c>
      <c r="DX55" s="227" t="str">
        <f>IF($DU55='Classificação geral'!$B48,'Classificação geral'!$H48,"")</f>
        <v/>
      </c>
      <c r="DY55" s="231" t="str">
        <f>IFERROR(IF(AND($DX55="mas",'Classificação geral'!$I48=2),'Classificação geral'!I48,""),"")</f>
        <v/>
      </c>
      <c r="DZ55" s="254" t="str">
        <f>IFERROR(IF(AND($DX55="mas",'Classificação geral'!$I48=2),'Classificação geral'!AE48,""),"")</f>
        <v/>
      </c>
      <c r="EA55" s="231" t="str">
        <f>IFERROR(IF(AND($DX55="mas",'Classificação geral'!$I48=2),'Classificação geral'!K48,""),"")</f>
        <v/>
      </c>
      <c r="EB55" s="231" t="str">
        <f>IFERROR(IF(AND($DX55="mas",'Classificação geral'!$I48=2),'Classificação geral'!L48,""),"")</f>
        <v/>
      </c>
      <c r="EC55" s="231" t="str">
        <f>IFERROR(IF(AND($DX55="mas",'Classificação geral'!$I48=2),'Classificação geral'!M48,""),"")</f>
        <v/>
      </c>
      <c r="ED55" s="231" t="str">
        <f>IFERROR(IF(AND($DX55="mas",'Classificação geral'!$I48=2),'Classificação geral'!AF48,""),"")</f>
        <v/>
      </c>
      <c r="EE55" s="229" t="str">
        <f>IFERROR(RANK(ED55,ED:ED,0)+ COUNTIF($ED$12:ED$12,ED55),"")</f>
        <v/>
      </c>
      <c r="EG55" s="254" t="str">
        <f>IFERROR(IF(AND('Classificação geral'!$H48="fem",'Classificação geral'!$I48=3,'Classificação geral'!$E48="pct"),'Classificação geral'!$A48,""),"")</f>
        <v/>
      </c>
      <c r="EH55" s="254" t="str">
        <f>IFERROR(IF(AND('Classificação geral'!$H48="fem",'Classificação geral'!$I48=3,'Classificação geral'!$E48="pct"),'Classificação geral'!$B48,""),"")</f>
        <v/>
      </c>
      <c r="EI55" s="227" t="str">
        <f>IF($EH55='Classificação geral'!$B48,'Classificação geral'!$C48,"")</f>
        <v/>
      </c>
      <c r="EJ55" s="227" t="str">
        <f>IF($EH55='Classificação geral'!$B48,'Classificação geral'!$D48,"")</f>
        <v/>
      </c>
      <c r="EK55" s="227" t="str">
        <f>IF($EH55='Classificação geral'!$B48,'Classificação geral'!$H48,"")</f>
        <v/>
      </c>
      <c r="EL55" s="227" t="str">
        <f>IF($EK55='Classificação geral'!$H48,'Classificação geral'!$I48,"")</f>
        <v/>
      </c>
      <c r="EM55" s="255" t="str">
        <f>IF($EL55='Classificação geral'!$I48,'Classificação geral'!$AE48,"")</f>
        <v/>
      </c>
      <c r="EN55" s="227" t="str">
        <f>IF($EL55='Classificação geral'!$I48,'Classificação geral'!$K48,"")</f>
        <v/>
      </c>
      <c r="EO55" s="227" t="str">
        <f>IF($EL55='Classificação geral'!$I48,'Classificação geral'!$L48,"")</f>
        <v/>
      </c>
      <c r="EP55" s="227" t="str">
        <f>IF($EL55='Classificação geral'!$I48,'Classificação geral'!$M48,"")</f>
        <v/>
      </c>
      <c r="EQ55" s="227" t="str">
        <f>IF($EL55='Classificação geral'!$I48,'Classificação geral'!$AF48,"")</f>
        <v/>
      </c>
      <c r="ER55" s="229" t="str">
        <f>IFERROR(RANK(EQ55,EQ:EQ,0)+ COUNTIF($EQ$12:EQ53,EQ55),"")</f>
        <v/>
      </c>
      <c r="ET55" s="254" t="str">
        <f>IFERROR(IF(AND('Classificação geral'!$H48="mas",'Classificação geral'!$I48=3,'Classificação geral'!$E48="PCT"),'Classificação geral'!$A48,""),"")</f>
        <v/>
      </c>
      <c r="EU55" s="254" t="str">
        <f>IFERROR(IF(AND('Classificação geral'!$H48="mas",'Classificação geral'!$I48=3,'Classificação geral'!$E48="PCT"),'Classificação geral'!$B48,""),"")</f>
        <v/>
      </c>
      <c r="EV55" s="227" t="str">
        <f>IF($EU55='Classificação geral'!$B48,'Classificação geral'!$C48,"")</f>
        <v/>
      </c>
      <c r="EW55" s="227" t="str">
        <f>IF($EU55='Classificação geral'!$B48,'Classificação geral'!$D48,"")</f>
        <v/>
      </c>
      <c r="EX55" s="227" t="str">
        <f>IF($EU55='Classificação geral'!$B48,'Classificação geral'!$H48,"")</f>
        <v/>
      </c>
      <c r="EY55" s="231" t="str">
        <f>IFERROR(IF(AND($EX55="mas",'Classificação geral'!$I48=3),'Classificação geral'!I48,""),"")</f>
        <v/>
      </c>
      <c r="EZ55" s="254" t="str">
        <f>IFERROR(IF(AND($EX55="mas",'Classificação geral'!$I48=3),'Classificação geral'!AE48,""),"")</f>
        <v/>
      </c>
      <c r="FA55" s="231" t="str">
        <f>IFERROR(IF(AND($EX55="mas",'Classificação geral'!$I48=3),'Classificação geral'!K48,""),"")</f>
        <v/>
      </c>
      <c r="FB55" s="231" t="str">
        <f>IFERROR(IF(AND($EX55="mas",'Classificação geral'!$I48=3),'Classificação geral'!L48,""),"")</f>
        <v/>
      </c>
      <c r="FC55" s="231" t="str">
        <f>IFERROR(IF(AND($EX55="mas",'Classificação geral'!$I48=3),'Classificação geral'!M48,""),"")</f>
        <v/>
      </c>
      <c r="FD55" s="231" t="str">
        <f>IFERROR(IF(AND($EX55="mas",'Classificação geral'!$I48=3),'Classificação geral'!AF48,""),"")</f>
        <v/>
      </c>
      <c r="FE55" s="229" t="str">
        <f>IFERROR(RANK(FD55,FD:FD,0)+ COUNTIF(FD$12:$FD53,FD55),"")</f>
        <v/>
      </c>
    </row>
    <row r="56" spans="2:161" s="304" customFormat="1" ht="24.75" customHeight="1" x14ac:dyDescent="0.4">
      <c r="B56" s="309" t="str">
        <f t="shared" si="54"/>
        <v/>
      </c>
      <c r="C56" s="292" t="str">
        <f t="shared" si="55"/>
        <v/>
      </c>
      <c r="D56" s="292" t="str">
        <f t="shared" si="56"/>
        <v/>
      </c>
      <c r="E56" s="292" t="str">
        <f t="shared" si="57"/>
        <v/>
      </c>
      <c r="F56" s="293" t="str">
        <f t="shared" si="58"/>
        <v/>
      </c>
      <c r="G56" s="293" t="str">
        <f t="shared" si="59"/>
        <v/>
      </c>
      <c r="H56" s="294" t="str">
        <f t="shared" si="60"/>
        <v/>
      </c>
      <c r="I56" s="294" t="str">
        <f t="shared" si="61"/>
        <v/>
      </c>
      <c r="J56" s="294" t="str">
        <f t="shared" si="62"/>
        <v/>
      </c>
      <c r="K56" s="295">
        <v>43</v>
      </c>
      <c r="L56" s="296"/>
      <c r="M56" s="296"/>
      <c r="N56" s="309" t="str">
        <f t="shared" si="63"/>
        <v/>
      </c>
      <c r="O56" s="292" t="str">
        <f t="shared" si="64"/>
        <v/>
      </c>
      <c r="P56" s="292" t="str">
        <f t="shared" si="65"/>
        <v/>
      </c>
      <c r="Q56" s="292" t="str">
        <f t="shared" si="66"/>
        <v/>
      </c>
      <c r="R56" s="293" t="str">
        <f t="shared" si="67"/>
        <v/>
      </c>
      <c r="S56" s="293" t="str">
        <f t="shared" si="68"/>
        <v/>
      </c>
      <c r="T56" s="294" t="str">
        <f t="shared" si="69"/>
        <v/>
      </c>
      <c r="U56" s="294" t="str">
        <f t="shared" si="70"/>
        <v/>
      </c>
      <c r="V56" s="294" t="str">
        <f t="shared" si="71"/>
        <v/>
      </c>
      <c r="W56" s="295">
        <v>43</v>
      </c>
      <c r="X56" s="296"/>
      <c r="Y56" s="297"/>
      <c r="Z56" s="310" t="str">
        <f t="shared" si="72"/>
        <v/>
      </c>
      <c r="AA56" s="292" t="str">
        <f t="shared" si="73"/>
        <v/>
      </c>
      <c r="AB56" s="292" t="str">
        <f t="shared" si="74"/>
        <v/>
      </c>
      <c r="AC56" s="292" t="str">
        <f t="shared" si="75"/>
        <v/>
      </c>
      <c r="AD56" s="293" t="str">
        <f t="shared" si="76"/>
        <v/>
      </c>
      <c r="AE56" s="293" t="str">
        <f t="shared" si="77"/>
        <v/>
      </c>
      <c r="AF56" s="294" t="str">
        <f t="shared" si="78"/>
        <v/>
      </c>
      <c r="AG56" s="294" t="str">
        <f t="shared" si="79"/>
        <v/>
      </c>
      <c r="AH56" s="294" t="str">
        <f t="shared" si="80"/>
        <v/>
      </c>
      <c r="AI56" s="295">
        <v>43</v>
      </c>
      <c r="AJ56" s="296"/>
      <c r="AK56" s="296"/>
      <c r="AL56" s="310" t="str">
        <f t="shared" si="81"/>
        <v/>
      </c>
      <c r="AM56" s="292" t="str">
        <f t="shared" si="82"/>
        <v/>
      </c>
      <c r="AN56" s="292" t="str">
        <f t="shared" si="83"/>
        <v/>
      </c>
      <c r="AO56" s="292" t="str">
        <f t="shared" si="84"/>
        <v/>
      </c>
      <c r="AP56" s="293" t="str">
        <f t="shared" si="85"/>
        <v/>
      </c>
      <c r="AQ56" s="293" t="str">
        <f t="shared" si="86"/>
        <v/>
      </c>
      <c r="AR56" s="294" t="str">
        <f t="shared" si="87"/>
        <v/>
      </c>
      <c r="AS56" s="294" t="str">
        <f t="shared" si="88"/>
        <v/>
      </c>
      <c r="AT56" s="294" t="str">
        <f t="shared" si="89"/>
        <v/>
      </c>
      <c r="AU56" s="295">
        <v>43</v>
      </c>
      <c r="AV56" s="297"/>
      <c r="AW56" s="297"/>
      <c r="AX56" s="309" t="str">
        <f t="shared" si="90"/>
        <v/>
      </c>
      <c r="AY56" s="292" t="str">
        <f t="shared" si="91"/>
        <v/>
      </c>
      <c r="AZ56" s="292" t="str">
        <f t="shared" si="92"/>
        <v/>
      </c>
      <c r="BA56" s="292" t="str">
        <f t="shared" si="93"/>
        <v/>
      </c>
      <c r="BB56" s="293" t="str">
        <f t="shared" si="94"/>
        <v/>
      </c>
      <c r="BC56" s="293" t="str">
        <f t="shared" si="95"/>
        <v/>
      </c>
      <c r="BD56" s="293" t="str">
        <f t="shared" si="96"/>
        <v/>
      </c>
      <c r="BE56" s="293" t="str">
        <f t="shared" si="97"/>
        <v/>
      </c>
      <c r="BF56" s="294" t="str">
        <f t="shared" si="98"/>
        <v/>
      </c>
      <c r="BG56" s="295">
        <v>43</v>
      </c>
      <c r="BH56" s="296"/>
      <c r="BI56" s="296"/>
      <c r="BJ56" s="309" t="str">
        <f t="shared" si="45"/>
        <v/>
      </c>
      <c r="BK56" s="292" t="str">
        <f t="shared" si="46"/>
        <v/>
      </c>
      <c r="BL56" s="292" t="str">
        <f t="shared" si="47"/>
        <v/>
      </c>
      <c r="BM56" s="292" t="str">
        <f t="shared" si="48"/>
        <v/>
      </c>
      <c r="BN56" s="293" t="str">
        <f t="shared" si="49"/>
        <v/>
      </c>
      <c r="BO56" s="293" t="str">
        <f t="shared" si="50"/>
        <v/>
      </c>
      <c r="BP56" s="294" t="str">
        <f t="shared" si="51"/>
        <v/>
      </c>
      <c r="BQ56" s="294" t="str">
        <f t="shared" si="52"/>
        <v/>
      </c>
      <c r="BR56" s="294" t="str">
        <f t="shared" si="53"/>
        <v/>
      </c>
      <c r="BS56" s="295">
        <v>43</v>
      </c>
      <c r="CG56" s="254" t="str">
        <f>IFERROR(IF(AND('Classificação geral'!$H49="FEM",'Classificação geral'!$I49=1,'Classificação geral'!E49="PCT"),'Classificação geral'!$A49,""),"")</f>
        <v/>
      </c>
      <c r="CH56" s="254" t="str">
        <f>IFERROR(IF(AND('Classificação geral'!$H49="FEM",'Classificação geral'!$I49=1,'Classificação geral'!E49="PCT"),'Classificação geral'!$B49,""),"")</f>
        <v/>
      </c>
      <c r="CI56" s="227" t="str">
        <f>IF($CH56='Classificação geral'!$B49,'Classificação geral'!$C49,"")</f>
        <v/>
      </c>
      <c r="CJ56" s="227" t="str">
        <f>IF($CH56='Classificação geral'!$B49,'Classificação geral'!$D49,"")</f>
        <v/>
      </c>
      <c r="CK56" s="227" t="str">
        <f>IF($CH56='Classificação geral'!$B49,'Classificação geral'!$H49,"")</f>
        <v/>
      </c>
      <c r="CL56" s="227" t="str">
        <f>IF($CK56='Classificação geral'!$H49,'Classificação geral'!$I49,"")</f>
        <v/>
      </c>
      <c r="CM56" s="227" t="str">
        <f>IF($CL56='Classificação geral'!$I49,'Classificação geral'!$AE49,"")</f>
        <v/>
      </c>
      <c r="CN56" s="227" t="str">
        <f>IF($CL56='Classificação geral'!$I49,'Classificação geral'!$K49,"")</f>
        <v/>
      </c>
      <c r="CO56" s="227" t="str">
        <f>IF($CL56='Classificação geral'!$I49,'Classificação geral'!$L49,"")</f>
        <v/>
      </c>
      <c r="CP56" s="227" t="str">
        <f>IF($CL56='Classificação geral'!$I49,'Classificação geral'!$M49,"")</f>
        <v/>
      </c>
      <c r="CQ56" s="388" t="str">
        <f>IF($CL56='Classificação geral'!$I49,'Classificação geral'!$AF49,"")</f>
        <v/>
      </c>
      <c r="CR56" s="256" t="str">
        <f>IFERROR(RANK(CQ56,CQ:CQ,0)+ COUNTIF($CQ$12:CQ55,CQ56),"")</f>
        <v/>
      </c>
      <c r="CS56" s="244" t="str">
        <f ca="1">IFERROR(RDEM(CR56,CR:CR,0),"")</f>
        <v/>
      </c>
      <c r="CT56" s="254" t="str">
        <f>IFERROR(IF(AND('Classificação geral'!$H49="mas",'Classificação geral'!$I49=1,'Classificação geral'!$E49="pct"),'Classificação geral'!$A49,""),"")</f>
        <v/>
      </c>
      <c r="CU56" s="254" t="str">
        <f>IFERROR(IF(AND('Classificação geral'!$H49="mas",'Classificação geral'!$I49=1,'Classificação geral'!$E49="PCT"),'Classificação geral'!$B49,""),"")</f>
        <v/>
      </c>
      <c r="CV56" s="227" t="str">
        <f>IF($CU56='Classificação geral'!$B49,'Classificação geral'!$C49,"")</f>
        <v/>
      </c>
      <c r="CW56" s="227" t="str">
        <f>IF($CU56='Classificação geral'!$B49,'Classificação geral'!$D49,"")</f>
        <v/>
      </c>
      <c r="CX56" s="227" t="str">
        <f>IF($CU56='Classificação geral'!$B49,'Classificação geral'!$H49,"")</f>
        <v/>
      </c>
      <c r="CY56" s="231" t="str">
        <f>IFERROR(IF(AND($CX56="mas",'Classificação geral'!$I49=1),'Classificação geral'!I49,""),"")</f>
        <v/>
      </c>
      <c r="CZ56" s="254" t="str">
        <f>IFERROR(IF(AND($CX56="mas",'Classificação geral'!$I49=1),'Classificação geral'!AE49,""),"")</f>
        <v/>
      </c>
      <c r="DA56" s="231" t="str">
        <f>IFERROR(IF(AND($CX56="mas",'Classificação geral'!$I49=1),'Classificação geral'!K49,""),"")</f>
        <v/>
      </c>
      <c r="DB56" s="231" t="str">
        <f>IFERROR(IF(AND($CX56="mas",'Classificação geral'!$I49=1),'Classificação geral'!L49,""),"")</f>
        <v/>
      </c>
      <c r="DC56" s="231" t="str">
        <f>IFERROR(IF(AND($CX56="mas",'Classificação geral'!$I49=1),'Classificação geral'!M49,""),"")</f>
        <v/>
      </c>
      <c r="DD56" s="231" t="str">
        <f>IFERROR(IF(AND($CX56="mas",'Classificação geral'!$I49=1),'Classificação geral'!AF49,""),"")</f>
        <v/>
      </c>
      <c r="DE56" s="229" t="str">
        <f>IFERROR(RANK(DD56,DD:DD,0)+ COUNTIF($DD$12:DD55,DD56),"")</f>
        <v/>
      </c>
      <c r="DG56" s="254" t="str">
        <f>IFERROR(IF(AND('Classificação geral'!$H49="fem",'Classificação geral'!$I49=2,'Classificação geral'!$E49="pct"),'Classificação geral'!$A49,""),"")</f>
        <v/>
      </c>
      <c r="DH56" s="254" t="str">
        <f>IFERROR(IF(AND('Classificação geral'!$H49="fem",'Classificação geral'!$I49=2,'Classificação geral'!$E49="pct"),'Classificação geral'!$B49,""),"")</f>
        <v/>
      </c>
      <c r="DI56" s="255" t="str">
        <f>IF($DH56='Classificação geral'!$B49,'Classificação geral'!$C49,"")</f>
        <v/>
      </c>
      <c r="DJ56" s="255" t="str">
        <f>IF($DH56='Classificação geral'!$B49,'Classificação geral'!$D49,"")</f>
        <v/>
      </c>
      <c r="DK56" s="255" t="str">
        <f>IF($DH56='Classificação geral'!$B49,'Classificação geral'!$H49,"")</f>
        <v/>
      </c>
      <c r="DL56" s="254" t="str">
        <f>IFERROR(IF(AND($DK56="fem",'Classificação geral'!$I49=2),'Classificação geral'!I49,""),"")</f>
        <v/>
      </c>
      <c r="DM56" s="254" t="str">
        <f>IFERROR(IF(AND($DK56="fem",'Classificação geral'!$I49=2),'Classificação geral'!AE49,""),"")</f>
        <v/>
      </c>
      <c r="DN56" s="254" t="str">
        <f>IFERROR(IF(AND($DK56="fem",'Classificação geral'!$I49=2),'Classificação geral'!K49,""),"")</f>
        <v/>
      </c>
      <c r="DO56" s="254" t="str">
        <f>IFERROR(IF(AND($DK56="fem",'Classificação geral'!$I49=2),'Classificação geral'!L49,""),"")</f>
        <v/>
      </c>
      <c r="DP56" s="254" t="str">
        <f>IFERROR(IF(AND($DK56="fem",'Classificação geral'!$I49=2),'Classificação geral'!M49,""),"")</f>
        <v/>
      </c>
      <c r="DQ56" s="254" t="str">
        <f>IFERROR(IF(AND($DK56="fem",'Classificação geral'!$I49=2),'Classificação geral'!AF49,""),"")</f>
        <v/>
      </c>
      <c r="DR56" s="256" t="str">
        <f>IFERROR(RANK(DQ56,DQ:DQ,0)+ COUNTIF(DQ$12:$DQ54,DQ56),"")</f>
        <v/>
      </c>
      <c r="DT56" s="254" t="str">
        <f>IFERROR(IF(AND('Classificação geral'!$H49="mas",'Classificação geral'!$I49=2,'Classificação geral'!$E49="pct"),'Classificação geral'!$A49,""),"")</f>
        <v/>
      </c>
      <c r="DU56" s="254" t="str">
        <f>IFERROR(IF(AND('Classificação geral'!$H49="mas",'Classificação geral'!$I49=2,'Classificação geral'!$E49="pct"),'Classificação geral'!$B49,""),"")</f>
        <v/>
      </c>
      <c r="DV56" s="227" t="str">
        <f>IF($DU56='Classificação geral'!$B49,'Classificação geral'!$C49,"")</f>
        <v/>
      </c>
      <c r="DW56" s="227" t="str">
        <f>IF($DU56='Classificação geral'!$B49,'Classificação geral'!$D49,"")</f>
        <v/>
      </c>
      <c r="DX56" s="227" t="str">
        <f>IF($DU56='Classificação geral'!$B49,'Classificação geral'!$H49,"")</f>
        <v/>
      </c>
      <c r="DY56" s="231" t="str">
        <f>IFERROR(IF(AND($DX56="mas",'Classificação geral'!$I49=2),'Classificação geral'!I49,""),"")</f>
        <v/>
      </c>
      <c r="DZ56" s="254" t="str">
        <f>IFERROR(IF(AND($DX56="mas",'Classificação geral'!$I49=2),'Classificação geral'!AE49,""),"")</f>
        <v/>
      </c>
      <c r="EA56" s="231" t="str">
        <f>IFERROR(IF(AND($DX56="mas",'Classificação geral'!$I49=2),'Classificação geral'!K49,""),"")</f>
        <v/>
      </c>
      <c r="EB56" s="231" t="str">
        <f>IFERROR(IF(AND($DX56="mas",'Classificação geral'!$I49=2),'Classificação geral'!L49,""),"")</f>
        <v/>
      </c>
      <c r="EC56" s="231" t="str">
        <f>IFERROR(IF(AND($DX56="mas",'Classificação geral'!$I49=2),'Classificação geral'!M49,""),"")</f>
        <v/>
      </c>
      <c r="ED56" s="231" t="str">
        <f>IFERROR(IF(AND($DX56="mas",'Classificação geral'!$I49=2),'Classificação geral'!AF49,""),"")</f>
        <v/>
      </c>
      <c r="EE56" s="229" t="str">
        <f>IFERROR(RANK(ED56,ED:ED,0)+ COUNTIF($ED$12:ED$12,ED56),"")</f>
        <v/>
      </c>
      <c r="EG56" s="254" t="str">
        <f>IFERROR(IF(AND('Classificação geral'!$H49="fem",'Classificação geral'!$I49=3,'Classificação geral'!$E49="pct"),'Classificação geral'!$A49,""),"")</f>
        <v/>
      </c>
      <c r="EH56" s="254" t="str">
        <f>IFERROR(IF(AND('Classificação geral'!$H49="fem",'Classificação geral'!$I49=3,'Classificação geral'!$E49="pct"),'Classificação geral'!$B49,""),"")</f>
        <v/>
      </c>
      <c r="EI56" s="227" t="str">
        <f>IF($EH56='Classificação geral'!$B49,'Classificação geral'!$C49,"")</f>
        <v/>
      </c>
      <c r="EJ56" s="227" t="str">
        <f>IF($EH56='Classificação geral'!$B49,'Classificação geral'!$D49,"")</f>
        <v/>
      </c>
      <c r="EK56" s="227" t="str">
        <f>IF($EH56='Classificação geral'!$B49,'Classificação geral'!$H49,"")</f>
        <v/>
      </c>
      <c r="EL56" s="227" t="str">
        <f>IF($EK56='Classificação geral'!$H49,'Classificação geral'!$I49,"")</f>
        <v/>
      </c>
      <c r="EM56" s="255" t="str">
        <f>IF($EL56='Classificação geral'!$I49,'Classificação geral'!$AE49,"")</f>
        <v/>
      </c>
      <c r="EN56" s="227" t="str">
        <f>IF($EL56='Classificação geral'!$I49,'Classificação geral'!$K49,"")</f>
        <v/>
      </c>
      <c r="EO56" s="227" t="str">
        <f>IF($EL56='Classificação geral'!$I49,'Classificação geral'!$L49,"")</f>
        <v/>
      </c>
      <c r="EP56" s="227" t="str">
        <f>IF($EL56='Classificação geral'!$I49,'Classificação geral'!$M49,"")</f>
        <v/>
      </c>
      <c r="EQ56" s="227" t="str">
        <f>IF($EL56='Classificação geral'!$I49,'Classificação geral'!$AF49,"")</f>
        <v/>
      </c>
      <c r="ER56" s="229" t="str">
        <f>IFERROR(RANK(EQ56,EQ:EQ,0)+ COUNTIF($EQ$12:EQ54,EQ56),"")</f>
        <v/>
      </c>
      <c r="ET56" s="254" t="str">
        <f>IFERROR(IF(AND('Classificação geral'!$H49="mas",'Classificação geral'!$I49=3,'Classificação geral'!$E49="PCT"),'Classificação geral'!$A49,""),"")</f>
        <v/>
      </c>
      <c r="EU56" s="254" t="str">
        <f>IFERROR(IF(AND('Classificação geral'!$H49="mas",'Classificação geral'!$I49=3,'Classificação geral'!$E49="PCT"),'Classificação geral'!$B49,""),"")</f>
        <v/>
      </c>
      <c r="EV56" s="227" t="str">
        <f>IF($EU56='Classificação geral'!$B49,'Classificação geral'!$C49,"")</f>
        <v/>
      </c>
      <c r="EW56" s="227" t="str">
        <f>IF($EU56='Classificação geral'!$B49,'Classificação geral'!$D49,"")</f>
        <v/>
      </c>
      <c r="EX56" s="227" t="str">
        <f>IF($EU56='Classificação geral'!$B49,'Classificação geral'!$H49,"")</f>
        <v/>
      </c>
      <c r="EY56" s="231" t="str">
        <f>IFERROR(IF(AND($EX56="mas",'Classificação geral'!$I49=3),'Classificação geral'!I49,""),"")</f>
        <v/>
      </c>
      <c r="EZ56" s="254" t="str">
        <f>IFERROR(IF(AND($EX56="mas",'Classificação geral'!$I49=3),'Classificação geral'!AE49,""),"")</f>
        <v/>
      </c>
      <c r="FA56" s="231" t="str">
        <f>IFERROR(IF(AND($EX56="mas",'Classificação geral'!$I49=3),'Classificação geral'!K49,""),"")</f>
        <v/>
      </c>
      <c r="FB56" s="231" t="str">
        <f>IFERROR(IF(AND($EX56="mas",'Classificação geral'!$I49=3),'Classificação geral'!L49,""),"")</f>
        <v/>
      </c>
      <c r="FC56" s="231" t="str">
        <f>IFERROR(IF(AND($EX56="mas",'Classificação geral'!$I49=3),'Classificação geral'!M49,""),"")</f>
        <v/>
      </c>
      <c r="FD56" s="231" t="str">
        <f>IFERROR(IF(AND($EX56="mas",'Classificação geral'!$I49=3),'Classificação geral'!AF49,""),"")</f>
        <v/>
      </c>
      <c r="FE56" s="229" t="str">
        <f>IFERROR(RANK(FD56,FD:FD,0)+ COUNTIF(FD$12:$FD54,FD56),"")</f>
        <v/>
      </c>
    </row>
    <row r="57" spans="2:161" s="304" customFormat="1" ht="24.75" customHeight="1" x14ac:dyDescent="0.4">
      <c r="B57" s="309" t="str">
        <f t="shared" si="54"/>
        <v/>
      </c>
      <c r="C57" s="292" t="str">
        <f t="shared" si="55"/>
        <v/>
      </c>
      <c r="D57" s="292" t="str">
        <f t="shared" si="56"/>
        <v/>
      </c>
      <c r="E57" s="292" t="str">
        <f t="shared" si="57"/>
        <v/>
      </c>
      <c r="F57" s="293" t="str">
        <f t="shared" si="58"/>
        <v/>
      </c>
      <c r="G57" s="293" t="str">
        <f t="shared" si="59"/>
        <v/>
      </c>
      <c r="H57" s="294" t="str">
        <f t="shared" si="60"/>
        <v/>
      </c>
      <c r="I57" s="294" t="str">
        <f t="shared" si="61"/>
        <v/>
      </c>
      <c r="J57" s="294" t="str">
        <f t="shared" si="62"/>
        <v/>
      </c>
      <c r="K57" s="295">
        <v>44</v>
      </c>
      <c r="L57" s="296"/>
      <c r="M57" s="296"/>
      <c r="N57" s="309" t="str">
        <f t="shared" si="63"/>
        <v/>
      </c>
      <c r="O57" s="292" t="str">
        <f t="shared" si="64"/>
        <v/>
      </c>
      <c r="P57" s="292" t="str">
        <f t="shared" si="65"/>
        <v/>
      </c>
      <c r="Q57" s="292" t="str">
        <f t="shared" si="66"/>
        <v/>
      </c>
      <c r="R57" s="293" t="str">
        <f t="shared" si="67"/>
        <v/>
      </c>
      <c r="S57" s="293" t="str">
        <f t="shared" si="68"/>
        <v/>
      </c>
      <c r="T57" s="294" t="str">
        <f t="shared" si="69"/>
        <v/>
      </c>
      <c r="U57" s="294" t="str">
        <f t="shared" si="70"/>
        <v/>
      </c>
      <c r="V57" s="294" t="str">
        <f t="shared" si="71"/>
        <v/>
      </c>
      <c r="W57" s="295">
        <v>44</v>
      </c>
      <c r="X57" s="296"/>
      <c r="Y57" s="297"/>
      <c r="Z57" s="310" t="str">
        <f t="shared" si="72"/>
        <v/>
      </c>
      <c r="AA57" s="292" t="str">
        <f t="shared" si="73"/>
        <v/>
      </c>
      <c r="AB57" s="292" t="str">
        <f t="shared" si="74"/>
        <v/>
      </c>
      <c r="AC57" s="292" t="str">
        <f t="shared" si="75"/>
        <v/>
      </c>
      <c r="AD57" s="293" t="str">
        <f t="shared" si="76"/>
        <v/>
      </c>
      <c r="AE57" s="293" t="str">
        <f t="shared" si="77"/>
        <v/>
      </c>
      <c r="AF57" s="294" t="str">
        <f t="shared" si="78"/>
        <v/>
      </c>
      <c r="AG57" s="294" t="str">
        <f t="shared" si="79"/>
        <v/>
      </c>
      <c r="AH57" s="294" t="str">
        <f t="shared" si="80"/>
        <v/>
      </c>
      <c r="AI57" s="295">
        <v>44</v>
      </c>
      <c r="AJ57" s="296"/>
      <c r="AK57" s="296"/>
      <c r="AL57" s="310" t="str">
        <f t="shared" si="81"/>
        <v/>
      </c>
      <c r="AM57" s="292" t="str">
        <f t="shared" si="82"/>
        <v/>
      </c>
      <c r="AN57" s="292" t="str">
        <f t="shared" si="83"/>
        <v/>
      </c>
      <c r="AO57" s="292" t="str">
        <f t="shared" si="84"/>
        <v/>
      </c>
      <c r="AP57" s="293" t="str">
        <f t="shared" si="85"/>
        <v/>
      </c>
      <c r="AQ57" s="293" t="str">
        <f t="shared" si="86"/>
        <v/>
      </c>
      <c r="AR57" s="294" t="str">
        <f t="shared" si="87"/>
        <v/>
      </c>
      <c r="AS57" s="294" t="str">
        <f t="shared" si="88"/>
        <v/>
      </c>
      <c r="AT57" s="294" t="str">
        <f t="shared" si="89"/>
        <v/>
      </c>
      <c r="AU57" s="295">
        <v>44</v>
      </c>
      <c r="AV57" s="297"/>
      <c r="AW57" s="297"/>
      <c r="AX57" s="309" t="str">
        <f t="shared" si="90"/>
        <v/>
      </c>
      <c r="AY57" s="292" t="str">
        <f t="shared" si="91"/>
        <v/>
      </c>
      <c r="AZ57" s="292" t="str">
        <f t="shared" si="92"/>
        <v/>
      </c>
      <c r="BA57" s="292" t="str">
        <f t="shared" si="93"/>
        <v/>
      </c>
      <c r="BB57" s="293" t="str">
        <f t="shared" si="94"/>
        <v/>
      </c>
      <c r="BC57" s="293" t="str">
        <f t="shared" si="95"/>
        <v/>
      </c>
      <c r="BD57" s="293" t="str">
        <f t="shared" si="96"/>
        <v/>
      </c>
      <c r="BE57" s="293" t="str">
        <f t="shared" si="97"/>
        <v/>
      </c>
      <c r="BF57" s="294" t="str">
        <f t="shared" si="98"/>
        <v/>
      </c>
      <c r="BG57" s="295">
        <v>44</v>
      </c>
      <c r="BH57" s="296"/>
      <c r="BI57" s="296"/>
      <c r="BJ57" s="309" t="str">
        <f t="shared" si="45"/>
        <v/>
      </c>
      <c r="BK57" s="292" t="str">
        <f t="shared" si="46"/>
        <v/>
      </c>
      <c r="BL57" s="292" t="str">
        <f t="shared" si="47"/>
        <v/>
      </c>
      <c r="BM57" s="292" t="str">
        <f t="shared" si="48"/>
        <v/>
      </c>
      <c r="BN57" s="293" t="str">
        <f t="shared" si="49"/>
        <v/>
      </c>
      <c r="BO57" s="293" t="str">
        <f t="shared" si="50"/>
        <v/>
      </c>
      <c r="BP57" s="294" t="str">
        <f t="shared" si="51"/>
        <v/>
      </c>
      <c r="BQ57" s="294" t="str">
        <f t="shared" si="52"/>
        <v/>
      </c>
      <c r="BR57" s="294" t="str">
        <f t="shared" si="53"/>
        <v/>
      </c>
      <c r="BS57" s="295">
        <v>44</v>
      </c>
      <c r="CG57" s="254" t="str">
        <f>IFERROR(IF(AND('Classificação geral'!$H50="FEM",'Classificação geral'!$I50=1,'Classificação geral'!E50="PCT"),'Classificação geral'!$A50,""),"")</f>
        <v/>
      </c>
      <c r="CH57" s="254" t="str">
        <f>IFERROR(IF(AND('Classificação geral'!$H50="FEM",'Classificação geral'!$I50=1,'Classificação geral'!E50="PCT"),'Classificação geral'!$B50,""),"")</f>
        <v/>
      </c>
      <c r="CI57" s="227" t="str">
        <f>IF($CH57='Classificação geral'!$B50,'Classificação geral'!$C50,"")</f>
        <v/>
      </c>
      <c r="CJ57" s="227" t="str">
        <f>IF($CH57='Classificação geral'!$B50,'Classificação geral'!$D50,"")</f>
        <v/>
      </c>
      <c r="CK57" s="227" t="str">
        <f>IF($CH57='Classificação geral'!$B50,'Classificação geral'!$H50,"")</f>
        <v/>
      </c>
      <c r="CL57" s="227" t="str">
        <f>IF($CK57='Classificação geral'!$H50,'Classificação geral'!$I50,"")</f>
        <v/>
      </c>
      <c r="CM57" s="227" t="str">
        <f>IF($CL57='Classificação geral'!$I50,'Classificação geral'!$AE50,"")</f>
        <v/>
      </c>
      <c r="CN57" s="227" t="str">
        <f>IF($CL57='Classificação geral'!$I50,'Classificação geral'!$K50,"")</f>
        <v/>
      </c>
      <c r="CO57" s="227" t="str">
        <f>IF($CL57='Classificação geral'!$I50,'Classificação geral'!$L50,"")</f>
        <v/>
      </c>
      <c r="CP57" s="227" t="str">
        <f>IF($CL57='Classificação geral'!$I50,'Classificação geral'!$M50,"")</f>
        <v/>
      </c>
      <c r="CQ57" s="388" t="str">
        <f>IF($CL57='Classificação geral'!$I50,'Classificação geral'!$AF50,"")</f>
        <v/>
      </c>
      <c r="CR57" s="256" t="str">
        <f>IFERROR(RANK(CQ57,CQ:CQ,0)+ COUNTIF($CQ$12:CQ56,CQ57),"")</f>
        <v/>
      </c>
      <c r="CS57" s="244" t="str">
        <f ca="1">IFERROR(RDEM(CR57,CR:CR,0),"")</f>
        <v/>
      </c>
      <c r="CT57" s="254" t="str">
        <f>IFERROR(IF(AND('Classificação geral'!$H50="mas",'Classificação geral'!$I50=1,'Classificação geral'!$E50="pct"),'Classificação geral'!$A50,""),"")</f>
        <v/>
      </c>
      <c r="CU57" s="254" t="str">
        <f>IFERROR(IF(AND('Classificação geral'!$H50="mas",'Classificação geral'!$I50=1,'Classificação geral'!$E50="PCT"),'Classificação geral'!$B50,""),"")</f>
        <v/>
      </c>
      <c r="CV57" s="227" t="str">
        <f>IF($CU57='Classificação geral'!$B50,'Classificação geral'!$C50,"")</f>
        <v/>
      </c>
      <c r="CW57" s="227" t="str">
        <f>IF($CU57='Classificação geral'!$B50,'Classificação geral'!$D50,"")</f>
        <v/>
      </c>
      <c r="CX57" s="227" t="str">
        <f>IF($CU57='Classificação geral'!$B50,'Classificação geral'!$H50,"")</f>
        <v/>
      </c>
      <c r="CY57" s="231" t="str">
        <f>IFERROR(IF(AND($CX57="mas",'Classificação geral'!$I50=1),'Classificação geral'!I50,""),"")</f>
        <v/>
      </c>
      <c r="CZ57" s="254" t="str">
        <f>IFERROR(IF(AND($CX57="mas",'Classificação geral'!$I50=1),'Classificação geral'!AE50,""),"")</f>
        <v/>
      </c>
      <c r="DA57" s="231" t="str">
        <f>IFERROR(IF(AND($CX57="mas",'Classificação geral'!$I50=1),'Classificação geral'!K50,""),"")</f>
        <v/>
      </c>
      <c r="DB57" s="231" t="str">
        <f>IFERROR(IF(AND($CX57="mas",'Classificação geral'!$I50=1),'Classificação geral'!L50,""),"")</f>
        <v/>
      </c>
      <c r="DC57" s="231" t="str">
        <f>IFERROR(IF(AND($CX57="mas",'Classificação geral'!$I50=1),'Classificação geral'!M50,""),"")</f>
        <v/>
      </c>
      <c r="DD57" s="231" t="str">
        <f>IFERROR(IF(AND($CX57="mas",'Classificação geral'!$I50=1),'Classificação geral'!AF50,""),"")</f>
        <v/>
      </c>
      <c r="DE57" s="229" t="str">
        <f>IFERROR(RANK(DD57,DD:DD,0)+ COUNTIF($DD$12:DD56,DD57),"")</f>
        <v/>
      </c>
      <c r="DG57" s="254" t="str">
        <f>IFERROR(IF(AND('Classificação geral'!$H50="fem",'Classificação geral'!$I50=2,'Classificação geral'!$E50="pct"),'Classificação geral'!$A50,""),"")</f>
        <v/>
      </c>
      <c r="DH57" s="254" t="str">
        <f>IFERROR(IF(AND('Classificação geral'!$H50="fem",'Classificação geral'!$I50=2,'Classificação geral'!$E50="pct"),'Classificação geral'!$B50,""),"")</f>
        <v/>
      </c>
      <c r="DI57" s="255" t="str">
        <f>IF($DH57='Classificação geral'!$B50,'Classificação geral'!$C50,"")</f>
        <v/>
      </c>
      <c r="DJ57" s="255" t="str">
        <f>IF($DH57='Classificação geral'!$B50,'Classificação geral'!$D50,"")</f>
        <v/>
      </c>
      <c r="DK57" s="255" t="str">
        <f>IF($DH57='Classificação geral'!$B50,'Classificação geral'!$H50,"")</f>
        <v/>
      </c>
      <c r="DL57" s="254" t="str">
        <f>IFERROR(IF(AND($DK57="fem",'Classificação geral'!$I50=2),'Classificação geral'!I50,""),"")</f>
        <v/>
      </c>
      <c r="DM57" s="254" t="str">
        <f>IFERROR(IF(AND($DK57="fem",'Classificação geral'!$I50=2),'Classificação geral'!AE50,""),"")</f>
        <v/>
      </c>
      <c r="DN57" s="254" t="str">
        <f>IFERROR(IF(AND($DK57="fem",'Classificação geral'!$I50=2),'Classificação geral'!K50,""),"")</f>
        <v/>
      </c>
      <c r="DO57" s="254" t="str">
        <f>IFERROR(IF(AND($DK57="fem",'Classificação geral'!$I50=2),'Classificação geral'!L50,""),"")</f>
        <v/>
      </c>
      <c r="DP57" s="254" t="str">
        <f>IFERROR(IF(AND($DK57="fem",'Classificação geral'!$I50=2),'Classificação geral'!M50,""),"")</f>
        <v/>
      </c>
      <c r="DQ57" s="254" t="str">
        <f>IFERROR(IF(AND($DK57="fem",'Classificação geral'!$I50=2),'Classificação geral'!AF50,""),"")</f>
        <v/>
      </c>
      <c r="DR57" s="256" t="str">
        <f>IFERROR(RANK(DQ57,DQ:DQ,0)+ COUNTIF(DQ$12:$DQ55,DQ57),"")</f>
        <v/>
      </c>
      <c r="DT57" s="254" t="str">
        <f>IFERROR(IF(AND('Classificação geral'!$H50="mas",'Classificação geral'!$I50=2,'Classificação geral'!$E50="pct"),'Classificação geral'!$A50,""),"")</f>
        <v/>
      </c>
      <c r="DU57" s="254" t="str">
        <f>IFERROR(IF(AND('Classificação geral'!$H50="mas",'Classificação geral'!$I50=2,'Classificação geral'!$E50="pct"),'Classificação geral'!$B50,""),"")</f>
        <v/>
      </c>
      <c r="DV57" s="227" t="str">
        <f>IF($DU57='Classificação geral'!$B50,'Classificação geral'!$C50,"")</f>
        <v/>
      </c>
      <c r="DW57" s="227" t="str">
        <f>IF($DU57='Classificação geral'!$B50,'Classificação geral'!$D50,"")</f>
        <v/>
      </c>
      <c r="DX57" s="227" t="str">
        <f>IF($DU57='Classificação geral'!$B50,'Classificação geral'!$H50,"")</f>
        <v/>
      </c>
      <c r="DY57" s="231" t="str">
        <f>IFERROR(IF(AND($DX57="mas",'Classificação geral'!$I50=2),'Classificação geral'!I50,""),"")</f>
        <v/>
      </c>
      <c r="DZ57" s="254" t="str">
        <f>IFERROR(IF(AND($DX57="mas",'Classificação geral'!$I50=2),'Classificação geral'!AE50,""),"")</f>
        <v/>
      </c>
      <c r="EA57" s="231" t="str">
        <f>IFERROR(IF(AND($DX57="mas",'Classificação geral'!$I50=2),'Classificação geral'!K50,""),"")</f>
        <v/>
      </c>
      <c r="EB57" s="231" t="str">
        <f>IFERROR(IF(AND($DX57="mas",'Classificação geral'!$I50=2),'Classificação geral'!L50,""),"")</f>
        <v/>
      </c>
      <c r="EC57" s="231" t="str">
        <f>IFERROR(IF(AND($DX57="mas",'Classificação geral'!$I50=2),'Classificação geral'!M50,""),"")</f>
        <v/>
      </c>
      <c r="ED57" s="231" t="str">
        <f>IFERROR(IF(AND($DX57="mas",'Classificação geral'!$I50=2),'Classificação geral'!AF50,""),"")</f>
        <v/>
      </c>
      <c r="EE57" s="229" t="str">
        <f>IFERROR(RANK(ED57,ED:ED,0)+ COUNTIF($ED$12:ED$12,ED57),"")</f>
        <v/>
      </c>
      <c r="EG57" s="254" t="str">
        <f>IFERROR(IF(AND('Classificação geral'!$H50="fem",'Classificação geral'!$I50=3,'Classificação geral'!$E50="pct"),'Classificação geral'!$A50,""),"")</f>
        <v/>
      </c>
      <c r="EH57" s="254" t="str">
        <f>IFERROR(IF(AND('Classificação geral'!$H50="fem",'Classificação geral'!$I50=3,'Classificação geral'!$E50="pct"),'Classificação geral'!$B50,""),"")</f>
        <v/>
      </c>
      <c r="EI57" s="227" t="str">
        <f>IF($EH57='Classificação geral'!$B50,'Classificação geral'!$C50,"")</f>
        <v/>
      </c>
      <c r="EJ57" s="227" t="str">
        <f>IF($EH57='Classificação geral'!$B50,'Classificação geral'!$D50,"")</f>
        <v/>
      </c>
      <c r="EK57" s="227" t="str">
        <f>IF($EH57='Classificação geral'!$B50,'Classificação geral'!$H50,"")</f>
        <v/>
      </c>
      <c r="EL57" s="227" t="str">
        <f>IF($EK57='Classificação geral'!$H50,'Classificação geral'!$I50,"")</f>
        <v/>
      </c>
      <c r="EM57" s="255" t="str">
        <f>IF($EL57='Classificação geral'!$I50,'Classificação geral'!$AE50,"")</f>
        <v/>
      </c>
      <c r="EN57" s="227" t="str">
        <f>IF($EL57='Classificação geral'!$I50,'Classificação geral'!$K50,"")</f>
        <v/>
      </c>
      <c r="EO57" s="227" t="str">
        <f>IF($EL57='Classificação geral'!$I50,'Classificação geral'!$L50,"")</f>
        <v/>
      </c>
      <c r="EP57" s="227" t="str">
        <f>IF($EL57='Classificação geral'!$I50,'Classificação geral'!$M50,"")</f>
        <v/>
      </c>
      <c r="EQ57" s="227" t="str">
        <f>IF($EL57='Classificação geral'!$I50,'Classificação geral'!$AF50,"")</f>
        <v/>
      </c>
      <c r="ER57" s="229" t="str">
        <f>IFERROR(RANK(EQ57,EQ:EQ,0)+ COUNTIF($EQ$12:EQ55,EQ57),"")</f>
        <v/>
      </c>
      <c r="ET57" s="254" t="str">
        <f>IFERROR(IF(AND('Classificação geral'!$H50="mas",'Classificação geral'!$I50=3,'Classificação geral'!$E50="PCT"),'Classificação geral'!$A50,""),"")</f>
        <v/>
      </c>
      <c r="EU57" s="254" t="str">
        <f>IFERROR(IF(AND('Classificação geral'!$H50="mas",'Classificação geral'!$I50=3,'Classificação geral'!$E50="PCT"),'Classificação geral'!$B50,""),"")</f>
        <v/>
      </c>
      <c r="EV57" s="227" t="str">
        <f>IF($EU57='Classificação geral'!$B50,'Classificação geral'!$C50,"")</f>
        <v/>
      </c>
      <c r="EW57" s="227" t="str">
        <f>IF($EU57='Classificação geral'!$B50,'Classificação geral'!$D50,"")</f>
        <v/>
      </c>
      <c r="EX57" s="227" t="str">
        <f>IF($EU57='Classificação geral'!$B50,'Classificação geral'!$H50,"")</f>
        <v/>
      </c>
      <c r="EY57" s="231" t="str">
        <f>IFERROR(IF(AND($EX57="mas",'Classificação geral'!$I50=3),'Classificação geral'!I50,""),"")</f>
        <v/>
      </c>
      <c r="EZ57" s="254" t="str">
        <f>IFERROR(IF(AND($EX57="mas",'Classificação geral'!$I50=3),'Classificação geral'!AE50,""),"")</f>
        <v/>
      </c>
      <c r="FA57" s="231" t="str">
        <f>IFERROR(IF(AND($EX57="mas",'Classificação geral'!$I50=3),'Classificação geral'!K50,""),"")</f>
        <v/>
      </c>
      <c r="FB57" s="231" t="str">
        <f>IFERROR(IF(AND($EX57="mas",'Classificação geral'!$I50=3),'Classificação geral'!L50,""),"")</f>
        <v/>
      </c>
      <c r="FC57" s="231" t="str">
        <f>IFERROR(IF(AND($EX57="mas",'Classificação geral'!$I50=3),'Classificação geral'!M50,""),"")</f>
        <v/>
      </c>
      <c r="FD57" s="231" t="str">
        <f>IFERROR(IF(AND($EX57="mas",'Classificação geral'!$I50=3),'Classificação geral'!AF50,""),"")</f>
        <v/>
      </c>
      <c r="FE57" s="229" t="str">
        <f>IFERROR(RANK(FD57,FD:FD,0)+ COUNTIF(FD$12:$FD55,FD57),"")</f>
        <v/>
      </c>
    </row>
    <row r="58" spans="2:161" s="304" customFormat="1" ht="24.75" customHeight="1" x14ac:dyDescent="0.4">
      <c r="B58" s="309" t="str">
        <f t="shared" si="54"/>
        <v/>
      </c>
      <c r="C58" s="292" t="str">
        <f t="shared" si="55"/>
        <v/>
      </c>
      <c r="D58" s="292" t="str">
        <f t="shared" si="56"/>
        <v/>
      </c>
      <c r="E58" s="292" t="str">
        <f t="shared" si="57"/>
        <v/>
      </c>
      <c r="F58" s="293" t="str">
        <f t="shared" si="58"/>
        <v/>
      </c>
      <c r="G58" s="293" t="str">
        <f t="shared" si="59"/>
        <v/>
      </c>
      <c r="H58" s="294" t="str">
        <f t="shared" si="60"/>
        <v/>
      </c>
      <c r="I58" s="294" t="str">
        <f t="shared" si="61"/>
        <v/>
      </c>
      <c r="J58" s="294" t="str">
        <f t="shared" si="62"/>
        <v/>
      </c>
      <c r="K58" s="295">
        <v>45</v>
      </c>
      <c r="L58" s="296"/>
      <c r="M58" s="296"/>
      <c r="N58" s="309" t="str">
        <f t="shared" si="63"/>
        <v/>
      </c>
      <c r="O58" s="292" t="str">
        <f t="shared" si="64"/>
        <v/>
      </c>
      <c r="P58" s="292" t="str">
        <f t="shared" si="65"/>
        <v/>
      </c>
      <c r="Q58" s="292" t="str">
        <f t="shared" si="66"/>
        <v/>
      </c>
      <c r="R58" s="293" t="str">
        <f t="shared" si="67"/>
        <v/>
      </c>
      <c r="S58" s="293" t="str">
        <f t="shared" si="68"/>
        <v/>
      </c>
      <c r="T58" s="294" t="str">
        <f t="shared" si="69"/>
        <v/>
      </c>
      <c r="U58" s="294" t="str">
        <f t="shared" si="70"/>
        <v/>
      </c>
      <c r="V58" s="294" t="str">
        <f t="shared" si="71"/>
        <v/>
      </c>
      <c r="W58" s="295">
        <v>45</v>
      </c>
      <c r="X58" s="296"/>
      <c r="Y58" s="297"/>
      <c r="Z58" s="310" t="str">
        <f t="shared" si="72"/>
        <v/>
      </c>
      <c r="AA58" s="292" t="str">
        <f t="shared" si="73"/>
        <v/>
      </c>
      <c r="AB58" s="292" t="str">
        <f t="shared" si="74"/>
        <v/>
      </c>
      <c r="AC58" s="292" t="str">
        <f t="shared" si="75"/>
        <v/>
      </c>
      <c r="AD58" s="293" t="str">
        <f t="shared" si="76"/>
        <v/>
      </c>
      <c r="AE58" s="293" t="str">
        <f t="shared" si="77"/>
        <v/>
      </c>
      <c r="AF58" s="294" t="str">
        <f t="shared" si="78"/>
        <v/>
      </c>
      <c r="AG58" s="294" t="str">
        <f t="shared" si="79"/>
        <v/>
      </c>
      <c r="AH58" s="294" t="str">
        <f t="shared" si="80"/>
        <v/>
      </c>
      <c r="AI58" s="295">
        <v>45</v>
      </c>
      <c r="AJ58" s="296"/>
      <c r="AK58" s="296"/>
      <c r="AL58" s="310" t="str">
        <f t="shared" si="81"/>
        <v/>
      </c>
      <c r="AM58" s="292" t="str">
        <f t="shared" si="82"/>
        <v/>
      </c>
      <c r="AN58" s="292" t="str">
        <f t="shared" si="83"/>
        <v/>
      </c>
      <c r="AO58" s="292" t="str">
        <f t="shared" si="84"/>
        <v/>
      </c>
      <c r="AP58" s="293" t="str">
        <f t="shared" si="85"/>
        <v/>
      </c>
      <c r="AQ58" s="293" t="str">
        <f t="shared" si="86"/>
        <v/>
      </c>
      <c r="AR58" s="294" t="str">
        <f t="shared" si="87"/>
        <v/>
      </c>
      <c r="AS58" s="294" t="str">
        <f t="shared" si="88"/>
        <v/>
      </c>
      <c r="AT58" s="294" t="str">
        <f t="shared" si="89"/>
        <v/>
      </c>
      <c r="AU58" s="295">
        <v>45</v>
      </c>
      <c r="AV58" s="297"/>
      <c r="AW58" s="297"/>
      <c r="AX58" s="309" t="str">
        <f t="shared" si="90"/>
        <v/>
      </c>
      <c r="AY58" s="292" t="str">
        <f t="shared" si="91"/>
        <v/>
      </c>
      <c r="AZ58" s="292" t="str">
        <f t="shared" si="92"/>
        <v/>
      </c>
      <c r="BA58" s="292" t="str">
        <f t="shared" si="93"/>
        <v/>
      </c>
      <c r="BB58" s="293" t="str">
        <f t="shared" si="94"/>
        <v/>
      </c>
      <c r="BC58" s="293" t="str">
        <f t="shared" si="95"/>
        <v/>
      </c>
      <c r="BD58" s="293" t="str">
        <f t="shared" si="96"/>
        <v/>
      </c>
      <c r="BE58" s="293" t="str">
        <f t="shared" si="97"/>
        <v/>
      </c>
      <c r="BF58" s="294" t="str">
        <f t="shared" si="98"/>
        <v/>
      </c>
      <c r="BG58" s="295">
        <v>45</v>
      </c>
      <c r="BH58" s="296"/>
      <c r="BI58" s="296"/>
      <c r="BJ58" s="309" t="str">
        <f t="shared" si="45"/>
        <v/>
      </c>
      <c r="BK58" s="292" t="str">
        <f t="shared" si="46"/>
        <v/>
      </c>
      <c r="BL58" s="292" t="str">
        <f t="shared" si="47"/>
        <v/>
      </c>
      <c r="BM58" s="292" t="str">
        <f t="shared" si="48"/>
        <v/>
      </c>
      <c r="BN58" s="293" t="str">
        <f t="shared" si="49"/>
        <v/>
      </c>
      <c r="BO58" s="293" t="str">
        <f t="shared" si="50"/>
        <v/>
      </c>
      <c r="BP58" s="294" t="str">
        <f t="shared" si="51"/>
        <v/>
      </c>
      <c r="BQ58" s="294" t="str">
        <f t="shared" si="52"/>
        <v/>
      </c>
      <c r="BR58" s="294" t="str">
        <f t="shared" si="53"/>
        <v/>
      </c>
      <c r="BS58" s="295">
        <v>45</v>
      </c>
      <c r="CG58" s="254" t="str">
        <f>IFERROR(IF(AND('Classificação geral'!$H51="FEM",'Classificação geral'!$I51=1,'Classificação geral'!E51="PCT"),'Classificação geral'!$A51,""),"")</f>
        <v/>
      </c>
      <c r="CH58" s="254" t="str">
        <f>IFERROR(IF(AND('Classificação geral'!$H51="FEM",'Classificação geral'!$I51=1,'Classificação geral'!E51="PCT"),'Classificação geral'!$B51,""),"")</f>
        <v/>
      </c>
      <c r="CI58" s="227" t="str">
        <f>IF($CH58='Classificação geral'!$B51,'Classificação geral'!$C51,"")</f>
        <v/>
      </c>
      <c r="CJ58" s="227" t="str">
        <f>IF($CH58='Classificação geral'!$B51,'Classificação geral'!$D51,"")</f>
        <v/>
      </c>
      <c r="CK58" s="227" t="str">
        <f>IF($CH58='Classificação geral'!$B51,'Classificação geral'!$H51,"")</f>
        <v/>
      </c>
      <c r="CL58" s="227" t="str">
        <f>IF($CK58='Classificação geral'!$H51,'Classificação geral'!$I51,"")</f>
        <v/>
      </c>
      <c r="CM58" s="227" t="str">
        <f>IF($CL58='Classificação geral'!$I51,'Classificação geral'!$AE51,"")</f>
        <v/>
      </c>
      <c r="CN58" s="227" t="str">
        <f>IF($CL58='Classificação geral'!$I51,'Classificação geral'!$K51,"")</f>
        <v/>
      </c>
      <c r="CO58" s="227" t="str">
        <f>IF($CL58='Classificação geral'!$I51,'Classificação geral'!$L51,"")</f>
        <v/>
      </c>
      <c r="CP58" s="227" t="str">
        <f>IF($CL58='Classificação geral'!$I51,'Classificação geral'!$M51,"")</f>
        <v/>
      </c>
      <c r="CQ58" s="388" t="str">
        <f>IF($CL58='Classificação geral'!$I51,'Classificação geral'!$AF51,"")</f>
        <v/>
      </c>
      <c r="CR58" s="256" t="str">
        <f>IFERROR(RANK(CQ58,CQ:CQ,0)+ COUNTIF($CQ$12:CQ57,CQ58),"")</f>
        <v/>
      </c>
      <c r="CS58" s="244" t="str">
        <f ca="1">IFERROR(RDEM(CR58,CR:CR,0),"")</f>
        <v/>
      </c>
      <c r="CT58" s="254" t="str">
        <f>IFERROR(IF(AND('Classificação geral'!$H51="mas",'Classificação geral'!$I51=1,'Classificação geral'!$E51="pct"),'Classificação geral'!$A51,""),"")</f>
        <v/>
      </c>
      <c r="CU58" s="254" t="str">
        <f>IFERROR(IF(AND('Classificação geral'!$H51="mas",'Classificação geral'!$I51=1,'Classificação geral'!$E51="PCT"),'Classificação geral'!$B51,""),"")</f>
        <v/>
      </c>
      <c r="CV58" s="227" t="str">
        <f>IF($CU58='Classificação geral'!$B51,'Classificação geral'!$C51,"")</f>
        <v/>
      </c>
      <c r="CW58" s="227" t="str">
        <f>IF($CU58='Classificação geral'!$B51,'Classificação geral'!$D51,"")</f>
        <v/>
      </c>
      <c r="CX58" s="227" t="str">
        <f>IF($CU58='Classificação geral'!$B51,'Classificação geral'!$H51,"")</f>
        <v/>
      </c>
      <c r="CY58" s="231" t="str">
        <f>IFERROR(IF(AND($CX58="mas",'Classificação geral'!$I51=1),'Classificação geral'!I51,""),"")</f>
        <v/>
      </c>
      <c r="CZ58" s="254" t="str">
        <f>IFERROR(IF(AND($CX58="mas",'Classificação geral'!$I51=1),'Classificação geral'!AE51,""),"")</f>
        <v/>
      </c>
      <c r="DA58" s="231" t="str">
        <f>IFERROR(IF(AND($CX58="mas",'Classificação geral'!$I51=1),'Classificação geral'!K51,""),"")</f>
        <v/>
      </c>
      <c r="DB58" s="231" t="str">
        <f>IFERROR(IF(AND($CX58="mas",'Classificação geral'!$I51=1),'Classificação geral'!L51,""),"")</f>
        <v/>
      </c>
      <c r="DC58" s="231" t="str">
        <f>IFERROR(IF(AND($CX58="mas",'Classificação geral'!$I51=1),'Classificação geral'!M51,""),"")</f>
        <v/>
      </c>
      <c r="DD58" s="231" t="str">
        <f>IFERROR(IF(AND($CX58="mas",'Classificação geral'!$I51=1),'Classificação geral'!AF51,""),"")</f>
        <v/>
      </c>
      <c r="DE58" s="229" t="str">
        <f>IFERROR(RANK(DD58,DD:DD,0)+ COUNTIF($DD$12:DD57,DD58),"")</f>
        <v/>
      </c>
      <c r="DG58" s="254" t="str">
        <f>IFERROR(IF(AND('Classificação geral'!$H51="fem",'Classificação geral'!$I51=2,'Classificação geral'!$E51="pct"),'Classificação geral'!$A51,""),"")</f>
        <v/>
      </c>
      <c r="DH58" s="254" t="str">
        <f>IFERROR(IF(AND('Classificação geral'!$H51="fem",'Classificação geral'!$I51=2,'Classificação geral'!$E51="pct"),'Classificação geral'!$B51,""),"")</f>
        <v/>
      </c>
      <c r="DI58" s="255" t="str">
        <f>IF($DH58='Classificação geral'!$B51,'Classificação geral'!$C51,"")</f>
        <v/>
      </c>
      <c r="DJ58" s="255" t="str">
        <f>IF($DH58='Classificação geral'!$B51,'Classificação geral'!$D51,"")</f>
        <v/>
      </c>
      <c r="DK58" s="255" t="str">
        <f>IF($DH58='Classificação geral'!$B51,'Classificação geral'!$H51,"")</f>
        <v/>
      </c>
      <c r="DL58" s="254" t="str">
        <f>IFERROR(IF(AND($DK58="fem",'Classificação geral'!$I51=2),'Classificação geral'!I51,""),"")</f>
        <v/>
      </c>
      <c r="DM58" s="254" t="str">
        <f>IFERROR(IF(AND($DK58="fem",'Classificação geral'!$I51=2),'Classificação geral'!AE51,""),"")</f>
        <v/>
      </c>
      <c r="DN58" s="254" t="str">
        <f>IFERROR(IF(AND($DK58="fem",'Classificação geral'!$I51=2),'Classificação geral'!K51,""),"")</f>
        <v/>
      </c>
      <c r="DO58" s="254" t="str">
        <f>IFERROR(IF(AND($DK58="fem",'Classificação geral'!$I51=2),'Classificação geral'!L51,""),"")</f>
        <v/>
      </c>
      <c r="DP58" s="254" t="str">
        <f>IFERROR(IF(AND($DK58="fem",'Classificação geral'!$I51=2),'Classificação geral'!M51,""),"")</f>
        <v/>
      </c>
      <c r="DQ58" s="254" t="str">
        <f>IFERROR(IF(AND($DK58="fem",'Classificação geral'!$I51=2),'Classificação geral'!AF51,""),"")</f>
        <v/>
      </c>
      <c r="DR58" s="256" t="str">
        <f>IFERROR(RANK(DQ58,DQ:DQ,0)+ COUNTIF(DQ$12:$DQ56,DQ58),"")</f>
        <v/>
      </c>
      <c r="DT58" s="254" t="str">
        <f>IFERROR(IF(AND('Classificação geral'!$H51="mas",'Classificação geral'!$I51=2,'Classificação geral'!$E51="pct"),'Classificação geral'!$A51,""),"")</f>
        <v/>
      </c>
      <c r="DU58" s="254" t="str">
        <f>IFERROR(IF(AND('Classificação geral'!$H51="mas",'Classificação geral'!$I51=2,'Classificação geral'!$E51="pct"),'Classificação geral'!$B51,""),"")</f>
        <v/>
      </c>
      <c r="DV58" s="227" t="str">
        <f>IF($DU58='Classificação geral'!$B51,'Classificação geral'!$C51,"")</f>
        <v/>
      </c>
      <c r="DW58" s="227" t="str">
        <f>IF($DU58='Classificação geral'!$B51,'Classificação geral'!$D51,"")</f>
        <v/>
      </c>
      <c r="DX58" s="227" t="str">
        <f>IF($DU58='Classificação geral'!$B51,'Classificação geral'!$H51,"")</f>
        <v/>
      </c>
      <c r="DY58" s="231" t="str">
        <f>IFERROR(IF(AND($DX58="mas",'Classificação geral'!$I51=2),'Classificação geral'!I51,""),"")</f>
        <v/>
      </c>
      <c r="DZ58" s="254" t="str">
        <f>IFERROR(IF(AND($DX58="mas",'Classificação geral'!$I51=2),'Classificação geral'!AE51,""),"")</f>
        <v/>
      </c>
      <c r="EA58" s="231" t="str">
        <f>IFERROR(IF(AND($DX58="mas",'Classificação geral'!$I51=2),'Classificação geral'!K51,""),"")</f>
        <v/>
      </c>
      <c r="EB58" s="231" t="str">
        <f>IFERROR(IF(AND($DX58="mas",'Classificação geral'!$I51=2),'Classificação geral'!L51,""),"")</f>
        <v/>
      </c>
      <c r="EC58" s="231" t="str">
        <f>IFERROR(IF(AND($DX58="mas",'Classificação geral'!$I51=2),'Classificação geral'!M51,""),"")</f>
        <v/>
      </c>
      <c r="ED58" s="231" t="str">
        <f>IFERROR(IF(AND($DX58="mas",'Classificação geral'!$I51=2),'Classificação geral'!AF51,""),"")</f>
        <v/>
      </c>
      <c r="EE58" s="229" t="str">
        <f>IFERROR(RANK(ED58,ED:ED,0)+ COUNTIF($ED$12:ED$12,ED58),"")</f>
        <v/>
      </c>
      <c r="EG58" s="254" t="str">
        <f>IFERROR(IF(AND('Classificação geral'!$H51="fem",'Classificação geral'!$I51=3,'Classificação geral'!$E51="pct"),'Classificação geral'!$A51,""),"")</f>
        <v/>
      </c>
      <c r="EH58" s="254" t="str">
        <f>IFERROR(IF(AND('Classificação geral'!$H51="fem",'Classificação geral'!$I51=3,'Classificação geral'!$E51="pct"),'Classificação geral'!$B51,""),"")</f>
        <v/>
      </c>
      <c r="EI58" s="227" t="str">
        <f>IF($EH58='Classificação geral'!$B51,'Classificação geral'!$C51,"")</f>
        <v/>
      </c>
      <c r="EJ58" s="227" t="str">
        <f>IF($EH58='Classificação geral'!$B51,'Classificação geral'!$D51,"")</f>
        <v/>
      </c>
      <c r="EK58" s="227" t="str">
        <f>IF($EH58='Classificação geral'!$B51,'Classificação geral'!$H51,"")</f>
        <v/>
      </c>
      <c r="EL58" s="227" t="str">
        <f>IF($EK58='Classificação geral'!$H51,'Classificação geral'!$I51,"")</f>
        <v/>
      </c>
      <c r="EM58" s="255" t="str">
        <f>IF($EL58='Classificação geral'!$I51,'Classificação geral'!$AE51,"")</f>
        <v/>
      </c>
      <c r="EN58" s="227" t="str">
        <f>IF($EL58='Classificação geral'!$I51,'Classificação geral'!$K51,"")</f>
        <v/>
      </c>
      <c r="EO58" s="227" t="str">
        <f>IF($EL58='Classificação geral'!$I51,'Classificação geral'!$L51,"")</f>
        <v/>
      </c>
      <c r="EP58" s="227" t="str">
        <f>IF($EL58='Classificação geral'!$I51,'Classificação geral'!$M51,"")</f>
        <v/>
      </c>
      <c r="EQ58" s="227" t="str">
        <f>IF($EL58='Classificação geral'!$I51,'Classificação geral'!$AF51,"")</f>
        <v/>
      </c>
      <c r="ER58" s="229" t="str">
        <f>IFERROR(RANK(EQ58,EQ:EQ,0)+ COUNTIF($EQ$12:EQ56,EQ58),"")</f>
        <v/>
      </c>
      <c r="ET58" s="254" t="str">
        <f>IFERROR(IF(AND('Classificação geral'!$H51="mas",'Classificação geral'!$I51=3,'Classificação geral'!$E51="PCT"),'Classificação geral'!$A51,""),"")</f>
        <v/>
      </c>
      <c r="EU58" s="254" t="str">
        <f>IFERROR(IF(AND('Classificação geral'!$H51="mas",'Classificação geral'!$I51=3,'Classificação geral'!$E51="PCT"),'Classificação geral'!$B51,""),"")</f>
        <v/>
      </c>
      <c r="EV58" s="227" t="str">
        <f>IF($EU58='Classificação geral'!$B51,'Classificação geral'!$C51,"")</f>
        <v/>
      </c>
      <c r="EW58" s="227" t="str">
        <f>IF($EU58='Classificação geral'!$B51,'Classificação geral'!$D51,"")</f>
        <v/>
      </c>
      <c r="EX58" s="227" t="str">
        <f>IF($EU58='Classificação geral'!$B51,'Classificação geral'!$H51,"")</f>
        <v/>
      </c>
      <c r="EY58" s="231" t="str">
        <f>IFERROR(IF(AND($EX58="mas",'Classificação geral'!$I51=3),'Classificação geral'!I51,""),"")</f>
        <v/>
      </c>
      <c r="EZ58" s="254" t="str">
        <f>IFERROR(IF(AND($EX58="mas",'Classificação geral'!$I51=3),'Classificação geral'!AE51,""),"")</f>
        <v/>
      </c>
      <c r="FA58" s="231" t="str">
        <f>IFERROR(IF(AND($EX58="mas",'Classificação geral'!$I51=3),'Classificação geral'!K51,""),"")</f>
        <v/>
      </c>
      <c r="FB58" s="231" t="str">
        <f>IFERROR(IF(AND($EX58="mas",'Classificação geral'!$I51=3),'Classificação geral'!L51,""),"")</f>
        <v/>
      </c>
      <c r="FC58" s="231" t="str">
        <f>IFERROR(IF(AND($EX58="mas",'Classificação geral'!$I51=3),'Classificação geral'!M51,""),"")</f>
        <v/>
      </c>
      <c r="FD58" s="231" t="str">
        <f>IFERROR(IF(AND($EX58="mas",'Classificação geral'!$I51=3),'Classificação geral'!AF51,""),"")</f>
        <v/>
      </c>
      <c r="FE58" s="229" t="str">
        <f>IFERROR(RANK(FD58,FD:FD,0)+ COUNTIF(FD$12:$FD56,FD58),"")</f>
        <v/>
      </c>
    </row>
    <row r="59" spans="2:161" s="304" customFormat="1" ht="24.75" customHeight="1" x14ac:dyDescent="0.4">
      <c r="B59" s="309" t="str">
        <f t="shared" si="54"/>
        <v/>
      </c>
      <c r="C59" s="292" t="str">
        <f t="shared" si="55"/>
        <v/>
      </c>
      <c r="D59" s="292" t="str">
        <f t="shared" si="56"/>
        <v/>
      </c>
      <c r="E59" s="292" t="str">
        <f t="shared" si="57"/>
        <v/>
      </c>
      <c r="F59" s="293" t="str">
        <f t="shared" si="58"/>
        <v/>
      </c>
      <c r="G59" s="293" t="str">
        <f t="shared" si="59"/>
        <v/>
      </c>
      <c r="H59" s="294" t="str">
        <f t="shared" si="60"/>
        <v/>
      </c>
      <c r="I59" s="294" t="str">
        <f t="shared" si="61"/>
        <v/>
      </c>
      <c r="J59" s="294" t="str">
        <f t="shared" si="62"/>
        <v/>
      </c>
      <c r="K59" s="295">
        <v>46</v>
      </c>
      <c r="L59" s="296"/>
      <c r="M59" s="296"/>
      <c r="N59" s="309" t="str">
        <f t="shared" si="63"/>
        <v/>
      </c>
      <c r="O59" s="292" t="str">
        <f t="shared" si="64"/>
        <v/>
      </c>
      <c r="P59" s="292" t="str">
        <f t="shared" si="65"/>
        <v/>
      </c>
      <c r="Q59" s="292" t="str">
        <f t="shared" si="66"/>
        <v/>
      </c>
      <c r="R59" s="293" t="str">
        <f t="shared" si="67"/>
        <v/>
      </c>
      <c r="S59" s="293" t="str">
        <f t="shared" si="68"/>
        <v/>
      </c>
      <c r="T59" s="294" t="str">
        <f t="shared" si="69"/>
        <v/>
      </c>
      <c r="U59" s="294" t="str">
        <f t="shared" si="70"/>
        <v/>
      </c>
      <c r="V59" s="294" t="str">
        <f t="shared" si="71"/>
        <v/>
      </c>
      <c r="W59" s="295">
        <v>46</v>
      </c>
      <c r="X59" s="296"/>
      <c r="Y59" s="297"/>
      <c r="Z59" s="310" t="str">
        <f t="shared" si="72"/>
        <v/>
      </c>
      <c r="AA59" s="292" t="str">
        <f t="shared" si="73"/>
        <v/>
      </c>
      <c r="AB59" s="292" t="str">
        <f t="shared" si="74"/>
        <v/>
      </c>
      <c r="AC59" s="292" t="str">
        <f t="shared" si="75"/>
        <v/>
      </c>
      <c r="AD59" s="293" t="str">
        <f t="shared" si="76"/>
        <v/>
      </c>
      <c r="AE59" s="293" t="str">
        <f t="shared" si="77"/>
        <v/>
      </c>
      <c r="AF59" s="294" t="str">
        <f t="shared" si="78"/>
        <v/>
      </c>
      <c r="AG59" s="294" t="str">
        <f t="shared" si="79"/>
        <v/>
      </c>
      <c r="AH59" s="294" t="str">
        <f t="shared" si="80"/>
        <v/>
      </c>
      <c r="AI59" s="295">
        <v>46</v>
      </c>
      <c r="AJ59" s="296"/>
      <c r="AK59" s="296"/>
      <c r="AL59" s="310" t="str">
        <f t="shared" si="81"/>
        <v/>
      </c>
      <c r="AM59" s="292" t="str">
        <f t="shared" si="82"/>
        <v/>
      </c>
      <c r="AN59" s="292" t="str">
        <f t="shared" si="83"/>
        <v/>
      </c>
      <c r="AO59" s="292" t="str">
        <f t="shared" si="84"/>
        <v/>
      </c>
      <c r="AP59" s="293" t="str">
        <f t="shared" si="85"/>
        <v/>
      </c>
      <c r="AQ59" s="293" t="str">
        <f t="shared" si="86"/>
        <v/>
      </c>
      <c r="AR59" s="294" t="str">
        <f t="shared" si="87"/>
        <v/>
      </c>
      <c r="AS59" s="294" t="str">
        <f t="shared" si="88"/>
        <v/>
      </c>
      <c r="AT59" s="294" t="str">
        <f t="shared" si="89"/>
        <v/>
      </c>
      <c r="AU59" s="295">
        <v>46</v>
      </c>
      <c r="AV59" s="297"/>
      <c r="AW59" s="297"/>
      <c r="AX59" s="309" t="str">
        <f t="shared" si="90"/>
        <v/>
      </c>
      <c r="AY59" s="292" t="str">
        <f t="shared" si="91"/>
        <v/>
      </c>
      <c r="AZ59" s="292" t="str">
        <f t="shared" si="92"/>
        <v/>
      </c>
      <c r="BA59" s="292" t="str">
        <f t="shared" si="93"/>
        <v/>
      </c>
      <c r="BB59" s="293" t="str">
        <f t="shared" si="94"/>
        <v/>
      </c>
      <c r="BC59" s="293" t="str">
        <f t="shared" si="95"/>
        <v/>
      </c>
      <c r="BD59" s="293" t="str">
        <f t="shared" si="96"/>
        <v/>
      </c>
      <c r="BE59" s="293" t="str">
        <f t="shared" si="97"/>
        <v/>
      </c>
      <c r="BF59" s="294" t="str">
        <f t="shared" si="98"/>
        <v/>
      </c>
      <c r="BG59" s="295">
        <v>46</v>
      </c>
      <c r="BH59" s="296"/>
      <c r="BI59" s="296"/>
      <c r="BJ59" s="309" t="str">
        <f>IFERROR(INDEX($ET$14:$ET$160,MATCH($BS59,$FE$14:$FE$160,0)),"")</f>
        <v/>
      </c>
      <c r="BK59" s="292" t="str">
        <f>IFERROR(INDEX($EU$14:$EU$160,MATCH($BS59,$FE$14:$FE$160,0)),"")</f>
        <v/>
      </c>
      <c r="BL59" s="292" t="str">
        <f>IFERROR(INDEX($EV$14:$EV$160,MATCH($BS59,$FE$14:$FE$160,0)),"")</f>
        <v/>
      </c>
      <c r="BM59" s="292" t="str">
        <f>IFERROR(INDEX($EW$14:$EW$160,MATCH($BS59,$FE$14:$FE$160,0)),"")</f>
        <v/>
      </c>
      <c r="BN59" s="293" t="str">
        <f>IFERROR(INDEX($EX$14:$EX$160,MATCH($BS59,$FE$14:$FE$160,0)),"")</f>
        <v/>
      </c>
      <c r="BO59" s="293" t="str">
        <f>IFERROR(INDEX($EY$14:$EY$160,MATCH($BS59,$FE$14:$FE$160,0)),"")</f>
        <v/>
      </c>
      <c r="BP59" s="294" t="str">
        <f>IFERROR(INDEX($EZ$14:$EZ$160,MATCH($BS59,$FE$14:$FE$160,0)),"")</f>
        <v/>
      </c>
      <c r="BQ59" s="294" t="str">
        <f>IFERROR(INDEX($FC$14:$FC$160,MATCH($BS59,$FE$14:$FE$160,0)),"")</f>
        <v/>
      </c>
      <c r="BR59" s="294" t="str">
        <f>IFERROR(INDEX($FD$14:$FD$160,MATCH($BS59,$FE$14:$FE$160,0)),"")</f>
        <v/>
      </c>
      <c r="BS59" s="295">
        <v>46</v>
      </c>
      <c r="BT59" s="224"/>
      <c r="BU59" s="224"/>
      <c r="BV59" s="224"/>
      <c r="BW59" s="224"/>
      <c r="BX59" s="224"/>
      <c r="BY59" s="224"/>
      <c r="BZ59" s="224"/>
      <c r="CA59" s="224"/>
      <c r="CB59" s="224"/>
      <c r="CC59" s="224"/>
      <c r="CD59" s="224"/>
      <c r="CE59" s="224"/>
      <c r="CF59" s="224"/>
      <c r="CG59" s="254" t="str">
        <f>IFERROR(IF(AND('Classificação geral'!$H52="FEM",'Classificação geral'!$I52=1,'Classificação geral'!E52="PCT"),'Classificação geral'!$A52,""),"")</f>
        <v/>
      </c>
      <c r="CH59" s="254" t="str">
        <f>IFERROR(IF(AND('Classificação geral'!$H52="FEM",'Classificação geral'!$I52=1,'Classificação geral'!E52="PCT"),'Classificação geral'!$B52,""),"")</f>
        <v/>
      </c>
      <c r="CI59" s="227" t="str">
        <f>IF($CH59='Classificação geral'!$B52,'Classificação geral'!$C52,"")</f>
        <v/>
      </c>
      <c r="CJ59" s="227" t="str">
        <f>IF($CH59='Classificação geral'!$B52,'Classificação geral'!$D52,"")</f>
        <v/>
      </c>
      <c r="CK59" s="227" t="str">
        <f>IF($CH59='Classificação geral'!$B52,'Classificação geral'!$H52,"")</f>
        <v/>
      </c>
      <c r="CL59" s="227" t="str">
        <f>IF($CK59='Classificação geral'!$H52,'Classificação geral'!$I52,"")</f>
        <v/>
      </c>
      <c r="CM59" s="227" t="str">
        <f>IF($CL59='Classificação geral'!$I52,'Classificação geral'!$AE52,"")</f>
        <v/>
      </c>
      <c r="CN59" s="227" t="str">
        <f>IF($CL59='Classificação geral'!$I52,'Classificação geral'!$K52,"")</f>
        <v/>
      </c>
      <c r="CO59" s="227" t="str">
        <f>IF($CL59='Classificação geral'!$I52,'Classificação geral'!$L52,"")</f>
        <v/>
      </c>
      <c r="CP59" s="227" t="str">
        <f>IF($CL59='Classificação geral'!$I52,'Classificação geral'!$M52,"")</f>
        <v/>
      </c>
      <c r="CQ59" s="388" t="str">
        <f>IF($CL59='Classificação geral'!$I52,'Classificação geral'!$AF52,"")</f>
        <v/>
      </c>
      <c r="CR59" s="256" t="str">
        <f>IFERROR(RANK(CQ59,CQ:CQ,0)+ COUNTIF($CQ$12:CQ58,CQ59),"")</f>
        <v/>
      </c>
      <c r="CS59" s="244" t="str">
        <f ca="1">IFERROR(RDEM(CR59,CR:CR,0),"")</f>
        <v/>
      </c>
      <c r="CT59" s="254" t="str">
        <f>IFERROR(IF(AND('Classificação geral'!$H52="mas",'Classificação geral'!$I52=1,'Classificação geral'!$E52="pct"),'Classificação geral'!$A52,""),"")</f>
        <v/>
      </c>
      <c r="CU59" s="254" t="str">
        <f>IFERROR(IF(AND('Classificação geral'!$H52="mas",'Classificação geral'!$I52=1,'Classificação geral'!$E52="PCT"),'Classificação geral'!$B52,""),"")</f>
        <v/>
      </c>
      <c r="CV59" s="227" t="str">
        <f>IF($CU59='Classificação geral'!$B52,'Classificação geral'!$C52,"")</f>
        <v/>
      </c>
      <c r="CW59" s="227" t="str">
        <f>IF($CU59='Classificação geral'!$B52,'Classificação geral'!$D52,"")</f>
        <v/>
      </c>
      <c r="CX59" s="227" t="str">
        <f>IF($CU59='Classificação geral'!$B52,'Classificação geral'!$H52,"")</f>
        <v/>
      </c>
      <c r="CY59" s="231" t="str">
        <f>IFERROR(IF(AND($CX59="mas",'Classificação geral'!$I52=1),'Classificação geral'!I52,""),"")</f>
        <v/>
      </c>
      <c r="CZ59" s="254" t="str">
        <f>IFERROR(IF(AND($CX59="mas",'Classificação geral'!$I52=1),'Classificação geral'!AE52,""),"")</f>
        <v/>
      </c>
      <c r="DA59" s="231" t="str">
        <f>IFERROR(IF(AND($CX59="mas",'Classificação geral'!$I52=1),'Classificação geral'!K52,""),"")</f>
        <v/>
      </c>
      <c r="DB59" s="231" t="str">
        <f>IFERROR(IF(AND($CX59="mas",'Classificação geral'!$I52=1),'Classificação geral'!L52,""),"")</f>
        <v/>
      </c>
      <c r="DC59" s="231" t="str">
        <f>IFERROR(IF(AND($CX59="mas",'Classificação geral'!$I52=1),'Classificação geral'!M52,""),"")</f>
        <v/>
      </c>
      <c r="DD59" s="231" t="str">
        <f>IFERROR(IF(AND($CX59="mas",'Classificação geral'!$I52=1),'Classificação geral'!AF52,""),"")</f>
        <v/>
      </c>
      <c r="DE59" s="229" t="str">
        <f>IFERROR(RANK(DD59,DD:DD,0)+ COUNTIF($DD$12:DD58,DD59),"")</f>
        <v/>
      </c>
      <c r="DG59" s="254" t="str">
        <f>IFERROR(IF(AND('Classificação geral'!$H52="fem",'Classificação geral'!$I52=2,'Classificação geral'!$E52="pct"),'Classificação geral'!$A52,""),"")</f>
        <v/>
      </c>
      <c r="DH59" s="254" t="str">
        <f>IFERROR(IF(AND('Classificação geral'!$H52="fem",'Classificação geral'!$I52=2,'Classificação geral'!$E52="pct"),'Classificação geral'!$B52,""),"")</f>
        <v/>
      </c>
      <c r="DI59" s="255" t="str">
        <f>IF($DH59='Classificação geral'!$B52,'Classificação geral'!$C52,"")</f>
        <v/>
      </c>
      <c r="DJ59" s="255" t="str">
        <f>IF($DH59='Classificação geral'!$B52,'Classificação geral'!$D52,"")</f>
        <v/>
      </c>
      <c r="DK59" s="255" t="str">
        <f>IF($DH59='Classificação geral'!$B52,'Classificação geral'!$H52,"")</f>
        <v/>
      </c>
      <c r="DL59" s="254" t="str">
        <f>IFERROR(IF(AND($DK59="fem",'Classificação geral'!$I52=2),'Classificação geral'!I52,""),"")</f>
        <v/>
      </c>
      <c r="DM59" s="254" t="str">
        <f>IFERROR(IF(AND($DK59="fem",'Classificação geral'!$I52=2),'Classificação geral'!AE52,""),"")</f>
        <v/>
      </c>
      <c r="DN59" s="254" t="str">
        <f>IFERROR(IF(AND($DK59="fem",'Classificação geral'!$I52=2),'Classificação geral'!K52,""),"")</f>
        <v/>
      </c>
      <c r="DO59" s="254" t="str">
        <f>IFERROR(IF(AND($DK59="fem",'Classificação geral'!$I52=2),'Classificação geral'!L52,""),"")</f>
        <v/>
      </c>
      <c r="DP59" s="254" t="str">
        <f>IFERROR(IF(AND($DK59="fem",'Classificação geral'!$I52=2),'Classificação geral'!M52,""),"")</f>
        <v/>
      </c>
      <c r="DQ59" s="254" t="str">
        <f>IFERROR(IF(AND($DK59="fem",'Classificação geral'!$I52=2),'Classificação geral'!AF52,""),"")</f>
        <v/>
      </c>
      <c r="DR59" s="256" t="str">
        <f>IFERROR(RANK(DQ59,DQ:DQ,0)+ COUNTIF(DQ$12:$DQ57,DQ59),"")</f>
        <v/>
      </c>
      <c r="DT59" s="254" t="str">
        <f>IFERROR(IF(AND('Classificação geral'!$H52="mas",'Classificação geral'!$I52=2,'Classificação geral'!$E52="pct"),'Classificação geral'!$A52,""),"")</f>
        <v/>
      </c>
      <c r="DU59" s="254" t="str">
        <f>IFERROR(IF(AND('Classificação geral'!$H52="mas",'Classificação geral'!$I52=2,'Classificação geral'!$E52="pct"),'Classificação geral'!$B52,""),"")</f>
        <v/>
      </c>
      <c r="DV59" s="227" t="str">
        <f>IF($DU59='Classificação geral'!$B52,'Classificação geral'!$C52,"")</f>
        <v/>
      </c>
      <c r="DW59" s="227" t="str">
        <f>IF($DU59='Classificação geral'!$B52,'Classificação geral'!$D52,"")</f>
        <v/>
      </c>
      <c r="DX59" s="227" t="str">
        <f>IF($DU59='Classificação geral'!$B52,'Classificação geral'!$H52,"")</f>
        <v/>
      </c>
      <c r="DY59" s="231" t="str">
        <f>IFERROR(IF(AND($DX59="mas",'Classificação geral'!$I52=2),'Classificação geral'!I52,""),"")</f>
        <v/>
      </c>
      <c r="DZ59" s="254" t="str">
        <f>IFERROR(IF(AND($DX59="mas",'Classificação geral'!$I52=2),'Classificação geral'!AE52,""),"")</f>
        <v/>
      </c>
      <c r="EA59" s="231" t="str">
        <f>IFERROR(IF(AND($DX59="mas",'Classificação geral'!$I52=2),'Classificação geral'!K52,""),"")</f>
        <v/>
      </c>
      <c r="EB59" s="231" t="str">
        <f>IFERROR(IF(AND($DX59="mas",'Classificação geral'!$I52=2),'Classificação geral'!L52,""),"")</f>
        <v/>
      </c>
      <c r="EC59" s="231" t="str">
        <f>IFERROR(IF(AND($DX59="mas",'Classificação geral'!$I52=2),'Classificação geral'!M52,""),"")</f>
        <v/>
      </c>
      <c r="ED59" s="231" t="str">
        <f>IFERROR(IF(AND($DX59="mas",'Classificação geral'!$I52=2),'Classificação geral'!AF52,""),"")</f>
        <v/>
      </c>
      <c r="EE59" s="229" t="str">
        <f>IFERROR(RANK(ED59,ED:ED,0)+ COUNTIF($ED$12:ED$12,ED59),"")</f>
        <v/>
      </c>
      <c r="EG59" s="254" t="str">
        <f>IFERROR(IF(AND('Classificação geral'!$H52="fem",'Classificação geral'!$I52=3,'Classificação geral'!$E52="pct"),'Classificação geral'!$A52,""),"")</f>
        <v/>
      </c>
      <c r="EH59" s="254" t="str">
        <f>IFERROR(IF(AND('Classificação geral'!$H52="fem",'Classificação geral'!$I52=3,'Classificação geral'!$E52="pct"),'Classificação geral'!$B52,""),"")</f>
        <v/>
      </c>
      <c r="EI59" s="227" t="str">
        <f>IF($EH59='Classificação geral'!$B52,'Classificação geral'!$C52,"")</f>
        <v/>
      </c>
      <c r="EJ59" s="227" t="str">
        <f>IF($EH59='Classificação geral'!$B52,'Classificação geral'!$D52,"")</f>
        <v/>
      </c>
      <c r="EK59" s="227" t="str">
        <f>IF($EH59='Classificação geral'!$B52,'Classificação geral'!$H52,"")</f>
        <v/>
      </c>
      <c r="EL59" s="227" t="str">
        <f>IF($EK59='Classificação geral'!$H52,'Classificação geral'!$I52,"")</f>
        <v/>
      </c>
      <c r="EM59" s="255" t="str">
        <f>IF($EL59='Classificação geral'!$I52,'Classificação geral'!$AE52,"")</f>
        <v/>
      </c>
      <c r="EN59" s="227" t="str">
        <f>IF($EL59='Classificação geral'!$I52,'Classificação geral'!$K52,"")</f>
        <v/>
      </c>
      <c r="EO59" s="227" t="str">
        <f>IF($EL59='Classificação geral'!$I52,'Classificação geral'!$L52,"")</f>
        <v/>
      </c>
      <c r="EP59" s="227" t="str">
        <f>IF($EL59='Classificação geral'!$I52,'Classificação geral'!$M52,"")</f>
        <v/>
      </c>
      <c r="EQ59" s="227" t="str">
        <f>IF($EL59='Classificação geral'!$I52,'Classificação geral'!$AF52,"")</f>
        <v/>
      </c>
      <c r="ER59" s="229" t="str">
        <f>IFERROR(RANK(EQ59,EQ:EQ,0)+ COUNTIF($EQ$12:EQ57,EQ59),"")</f>
        <v/>
      </c>
      <c r="ET59" s="254" t="str">
        <f>IFERROR(IF(AND('Classificação geral'!$H52="mas",'Classificação geral'!$I52=3,'Classificação geral'!$E52="PCT"),'Classificação geral'!$A52,""),"")</f>
        <v/>
      </c>
      <c r="EU59" s="254" t="str">
        <f>IFERROR(IF(AND('Classificação geral'!$H52="mas",'Classificação geral'!$I52=3,'Classificação geral'!$E52="PCT"),'Classificação geral'!$B52,""),"")</f>
        <v/>
      </c>
      <c r="EV59" s="227" t="str">
        <f>IF($EU59='Classificação geral'!$B52,'Classificação geral'!$C52,"")</f>
        <v/>
      </c>
      <c r="EW59" s="227" t="str">
        <f>IF($EU59='Classificação geral'!$B52,'Classificação geral'!$D52,"")</f>
        <v/>
      </c>
      <c r="EX59" s="227" t="str">
        <f>IF($EU59='Classificação geral'!$B52,'Classificação geral'!$H52,"")</f>
        <v/>
      </c>
      <c r="EY59" s="231" t="str">
        <f>IFERROR(IF(AND($EX59="mas",'Classificação geral'!$I52=3),'Classificação geral'!I52,""),"")</f>
        <v/>
      </c>
      <c r="EZ59" s="254" t="str">
        <f>IFERROR(IF(AND($EX59="mas",'Classificação geral'!$I52=3),'Classificação geral'!AE52,""),"")</f>
        <v/>
      </c>
      <c r="FA59" s="231" t="str">
        <f>IFERROR(IF(AND($EX59="mas",'Classificação geral'!$I52=3),'Classificação geral'!K52,""),"")</f>
        <v/>
      </c>
      <c r="FB59" s="231" t="str">
        <f>IFERROR(IF(AND($EX59="mas",'Classificação geral'!$I52=3),'Classificação geral'!L52,""),"")</f>
        <v/>
      </c>
      <c r="FC59" s="231" t="str">
        <f>IFERROR(IF(AND($EX59="mas",'Classificação geral'!$I52=3),'Classificação geral'!M52,""),"")</f>
        <v/>
      </c>
      <c r="FD59" s="231" t="str">
        <f>IFERROR(IF(AND($EX59="mas",'Classificação geral'!$I52=3),'Classificação geral'!AF52,""),"")</f>
        <v/>
      </c>
      <c r="FE59" s="229" t="str">
        <f>IFERROR(RANK(FD59,FD:FD,0)+ COUNTIF(FD$12:$FD57,FD59),"")</f>
        <v/>
      </c>
    </row>
    <row r="60" spans="2:161" s="304" customFormat="1" ht="24.75" customHeight="1" x14ac:dyDescent="0.4">
      <c r="B60" s="309" t="str">
        <f t="shared" si="54"/>
        <v/>
      </c>
      <c r="C60" s="292" t="str">
        <f t="shared" si="55"/>
        <v/>
      </c>
      <c r="D60" s="292" t="str">
        <f t="shared" si="56"/>
        <v/>
      </c>
      <c r="E60" s="292" t="str">
        <f t="shared" si="57"/>
        <v/>
      </c>
      <c r="F60" s="293" t="str">
        <f t="shared" si="58"/>
        <v/>
      </c>
      <c r="G60" s="293" t="str">
        <f t="shared" si="59"/>
        <v/>
      </c>
      <c r="H60" s="294" t="str">
        <f t="shared" si="60"/>
        <v/>
      </c>
      <c r="I60" s="294" t="str">
        <f t="shared" si="61"/>
        <v/>
      </c>
      <c r="J60" s="294" t="str">
        <f t="shared" si="62"/>
        <v/>
      </c>
      <c r="K60" s="295">
        <v>47</v>
      </c>
      <c r="L60" s="296"/>
      <c r="M60" s="296"/>
      <c r="N60" s="309" t="str">
        <f t="shared" si="63"/>
        <v/>
      </c>
      <c r="O60" s="292" t="str">
        <f t="shared" si="64"/>
        <v/>
      </c>
      <c r="P60" s="292" t="str">
        <f t="shared" si="65"/>
        <v/>
      </c>
      <c r="Q60" s="292" t="str">
        <f t="shared" si="66"/>
        <v/>
      </c>
      <c r="R60" s="293" t="str">
        <f t="shared" si="67"/>
        <v/>
      </c>
      <c r="S60" s="293" t="str">
        <f t="shared" si="68"/>
        <v/>
      </c>
      <c r="T60" s="294" t="str">
        <f t="shared" si="69"/>
        <v/>
      </c>
      <c r="U60" s="294" t="str">
        <f t="shared" si="70"/>
        <v/>
      </c>
      <c r="V60" s="294" t="str">
        <f t="shared" si="71"/>
        <v/>
      </c>
      <c r="W60" s="295">
        <v>47</v>
      </c>
      <c r="X60" s="296"/>
      <c r="Y60" s="297"/>
      <c r="Z60" s="310" t="str">
        <f t="shared" si="72"/>
        <v/>
      </c>
      <c r="AA60" s="292" t="str">
        <f t="shared" si="73"/>
        <v/>
      </c>
      <c r="AB60" s="292" t="str">
        <f t="shared" si="74"/>
        <v/>
      </c>
      <c r="AC60" s="292" t="str">
        <f t="shared" si="75"/>
        <v/>
      </c>
      <c r="AD60" s="293" t="str">
        <f t="shared" si="76"/>
        <v/>
      </c>
      <c r="AE60" s="293" t="str">
        <f t="shared" si="77"/>
        <v/>
      </c>
      <c r="AF60" s="294" t="str">
        <f t="shared" si="78"/>
        <v/>
      </c>
      <c r="AG60" s="294" t="str">
        <f t="shared" si="79"/>
        <v/>
      </c>
      <c r="AH60" s="294" t="str">
        <f t="shared" si="80"/>
        <v/>
      </c>
      <c r="AI60" s="295">
        <v>47</v>
      </c>
      <c r="AJ60" s="296"/>
      <c r="AK60" s="296"/>
      <c r="AL60" s="310" t="str">
        <f t="shared" si="81"/>
        <v/>
      </c>
      <c r="AM60" s="292" t="str">
        <f t="shared" si="82"/>
        <v/>
      </c>
      <c r="AN60" s="292" t="str">
        <f t="shared" si="83"/>
        <v/>
      </c>
      <c r="AO60" s="292" t="str">
        <f t="shared" si="84"/>
        <v/>
      </c>
      <c r="AP60" s="293" t="str">
        <f t="shared" si="85"/>
        <v/>
      </c>
      <c r="AQ60" s="293" t="str">
        <f t="shared" si="86"/>
        <v/>
      </c>
      <c r="AR60" s="294" t="str">
        <f t="shared" si="87"/>
        <v/>
      </c>
      <c r="AS60" s="294" t="str">
        <f t="shared" si="88"/>
        <v/>
      </c>
      <c r="AT60" s="294" t="str">
        <f t="shared" si="89"/>
        <v/>
      </c>
      <c r="AU60" s="295">
        <v>47</v>
      </c>
      <c r="AV60" s="297"/>
      <c r="AW60" s="297"/>
      <c r="AX60" s="309" t="str">
        <f t="shared" si="90"/>
        <v/>
      </c>
      <c r="AY60" s="292" t="str">
        <f t="shared" si="91"/>
        <v/>
      </c>
      <c r="AZ60" s="292" t="str">
        <f t="shared" si="92"/>
        <v/>
      </c>
      <c r="BA60" s="292" t="str">
        <f t="shared" si="93"/>
        <v/>
      </c>
      <c r="BB60" s="293" t="str">
        <f t="shared" si="94"/>
        <v/>
      </c>
      <c r="BC60" s="293" t="str">
        <f t="shared" si="95"/>
        <v/>
      </c>
      <c r="BD60" s="293" t="str">
        <f t="shared" si="96"/>
        <v/>
      </c>
      <c r="BE60" s="293" t="str">
        <f t="shared" si="97"/>
        <v/>
      </c>
      <c r="BF60" s="294" t="str">
        <f t="shared" si="98"/>
        <v/>
      </c>
      <c r="BG60" s="295">
        <v>47</v>
      </c>
      <c r="BH60" s="296"/>
      <c r="BI60" s="296"/>
      <c r="BJ60" s="309" t="str">
        <f t="shared" si="45"/>
        <v/>
      </c>
      <c r="BK60" s="292" t="str">
        <f t="shared" si="46"/>
        <v/>
      </c>
      <c r="BL60" s="292" t="str">
        <f t="shared" si="47"/>
        <v/>
      </c>
      <c r="BM60" s="292" t="str">
        <f t="shared" si="48"/>
        <v/>
      </c>
      <c r="BN60" s="293" t="str">
        <f t="shared" si="49"/>
        <v/>
      </c>
      <c r="BO60" s="293" t="str">
        <f t="shared" si="50"/>
        <v/>
      </c>
      <c r="BP60" s="294" t="str">
        <f t="shared" si="51"/>
        <v/>
      </c>
      <c r="BQ60" s="294" t="str">
        <f t="shared" si="52"/>
        <v/>
      </c>
      <c r="BR60" s="294" t="str">
        <f t="shared" si="53"/>
        <v/>
      </c>
      <c r="BS60" s="295">
        <v>47</v>
      </c>
      <c r="BT60" s="224"/>
      <c r="BU60" s="224"/>
      <c r="BV60" s="224"/>
      <c r="BW60" s="224"/>
      <c r="BX60" s="224"/>
      <c r="BY60" s="224"/>
      <c r="BZ60" s="224"/>
      <c r="CA60" s="224"/>
      <c r="CB60" s="224"/>
      <c r="CC60" s="224"/>
      <c r="CD60" s="224"/>
      <c r="CE60" s="224"/>
      <c r="CF60" s="224"/>
      <c r="CG60" s="254" t="str">
        <f>IFERROR(IF(AND('Classificação geral'!$H53="FEM",'Classificação geral'!$I53=1,'Classificação geral'!E53="PCT"),'Classificação geral'!$A53,""),"")</f>
        <v/>
      </c>
      <c r="CH60" s="254" t="str">
        <f>IFERROR(IF(AND('Classificação geral'!$H53="FEM",'Classificação geral'!$I53=1,'Classificação geral'!E53="PCT"),'Classificação geral'!$B53,""),"")</f>
        <v/>
      </c>
      <c r="CI60" s="227" t="str">
        <f>IF($CH60='Classificação geral'!$B53,'Classificação geral'!$C53,"")</f>
        <v/>
      </c>
      <c r="CJ60" s="227" t="str">
        <f>IF($CH60='Classificação geral'!$B53,'Classificação geral'!$D53,"")</f>
        <v/>
      </c>
      <c r="CK60" s="227" t="str">
        <f>IF($CH60='Classificação geral'!$B53,'Classificação geral'!$H53,"")</f>
        <v/>
      </c>
      <c r="CL60" s="227" t="str">
        <f>IF($CK60='Classificação geral'!$H53,'Classificação geral'!$I53,"")</f>
        <v/>
      </c>
      <c r="CM60" s="227" t="str">
        <f>IF($CL60='Classificação geral'!$I53,'Classificação geral'!$AE53,"")</f>
        <v/>
      </c>
      <c r="CN60" s="227" t="str">
        <f>IF($CL60='Classificação geral'!$I53,'Classificação geral'!$K53,"")</f>
        <v/>
      </c>
      <c r="CO60" s="227" t="str">
        <f>IF($CL60='Classificação geral'!$I53,'Classificação geral'!$L53,"")</f>
        <v/>
      </c>
      <c r="CP60" s="227" t="str">
        <f>IF($CL60='Classificação geral'!$I53,'Classificação geral'!$M53,"")</f>
        <v/>
      </c>
      <c r="CQ60" s="388" t="str">
        <f>IF($CL60='Classificação geral'!$I53,'Classificação geral'!$AF53,"")</f>
        <v/>
      </c>
      <c r="CR60" s="256" t="str">
        <f>IFERROR(RANK(CQ60,CQ:CQ,0)+ COUNTIF($CQ$12:CQ59,CQ60),"")</f>
        <v/>
      </c>
      <c r="CS60" s="244" t="str">
        <f ca="1">IFERROR(RDEM(CR60,CR:CR,0),"")</f>
        <v/>
      </c>
      <c r="CT60" s="254" t="str">
        <f>IFERROR(IF(AND('Classificação geral'!$H53="mas",'Classificação geral'!$I53=1,'Classificação geral'!$E53="pct"),'Classificação geral'!$A53,""),"")</f>
        <v/>
      </c>
      <c r="CU60" s="254" t="str">
        <f>IFERROR(IF(AND('Classificação geral'!$H53="mas",'Classificação geral'!$I53=1,'Classificação geral'!$E53="PCT"),'Classificação geral'!$B53,""),"")</f>
        <v/>
      </c>
      <c r="CV60" s="227" t="str">
        <f>IF($CU60='Classificação geral'!$B53,'Classificação geral'!$C53,"")</f>
        <v/>
      </c>
      <c r="CW60" s="227" t="str">
        <f>IF($CU60='Classificação geral'!$B53,'Classificação geral'!$D53,"")</f>
        <v/>
      </c>
      <c r="CX60" s="227" t="str">
        <f>IF($CU60='Classificação geral'!$B53,'Classificação geral'!$H53,"")</f>
        <v/>
      </c>
      <c r="CY60" s="231" t="str">
        <f>IFERROR(IF(AND($CX60="mas",'Classificação geral'!$I53=1),'Classificação geral'!I53,""),"")</f>
        <v/>
      </c>
      <c r="CZ60" s="254" t="str">
        <f>IFERROR(IF(AND($CX60="mas",'Classificação geral'!$I53=1),'Classificação geral'!AE53,""),"")</f>
        <v/>
      </c>
      <c r="DA60" s="231" t="str">
        <f>IFERROR(IF(AND($CX60="mas",'Classificação geral'!$I53=1),'Classificação geral'!K53,""),"")</f>
        <v/>
      </c>
      <c r="DB60" s="231" t="str">
        <f>IFERROR(IF(AND($CX60="mas",'Classificação geral'!$I53=1),'Classificação geral'!L53,""),"")</f>
        <v/>
      </c>
      <c r="DC60" s="231" t="str">
        <f>IFERROR(IF(AND($CX60="mas",'Classificação geral'!$I53=1),'Classificação geral'!M53,""),"")</f>
        <v/>
      </c>
      <c r="DD60" s="231" t="str">
        <f>IFERROR(IF(AND($CX60="mas",'Classificação geral'!$I53=1),'Classificação geral'!AF53,""),"")</f>
        <v/>
      </c>
      <c r="DE60" s="229" t="str">
        <f>IFERROR(RANK(DD60,DD:DD,0)+ COUNTIF($DD$12:DD59,DD60),"")</f>
        <v/>
      </c>
      <c r="DG60" s="254" t="str">
        <f>IFERROR(IF(AND('Classificação geral'!$H53="fem",'Classificação geral'!$I53=2,'Classificação geral'!$E53="pct"),'Classificação geral'!$A53,""),"")</f>
        <v/>
      </c>
      <c r="DH60" s="254" t="str">
        <f>IFERROR(IF(AND('Classificação geral'!$H53="fem",'Classificação geral'!$I53=2,'Classificação geral'!$E53="pct"),'Classificação geral'!$B53,""),"")</f>
        <v/>
      </c>
      <c r="DI60" s="255" t="str">
        <f>IF($DH60='Classificação geral'!$B53,'Classificação geral'!$C53,"")</f>
        <v/>
      </c>
      <c r="DJ60" s="255" t="str">
        <f>IF($DH60='Classificação geral'!$B53,'Classificação geral'!$D53,"")</f>
        <v/>
      </c>
      <c r="DK60" s="255" t="str">
        <f>IF($DH60='Classificação geral'!$B53,'Classificação geral'!$H53,"")</f>
        <v/>
      </c>
      <c r="DL60" s="254" t="str">
        <f>IFERROR(IF(AND($DK60="fem",'Classificação geral'!$I53=2),'Classificação geral'!I53,""),"")</f>
        <v/>
      </c>
      <c r="DM60" s="254" t="str">
        <f>IFERROR(IF(AND($DK60="fem",'Classificação geral'!$I53=2),'Classificação geral'!AE53,""),"")</f>
        <v/>
      </c>
      <c r="DN60" s="254" t="str">
        <f>IFERROR(IF(AND($DK60="fem",'Classificação geral'!$I53=2),'Classificação geral'!K53,""),"")</f>
        <v/>
      </c>
      <c r="DO60" s="254" t="str">
        <f>IFERROR(IF(AND($DK60="fem",'Classificação geral'!$I53=2),'Classificação geral'!L53,""),"")</f>
        <v/>
      </c>
      <c r="DP60" s="254" t="str">
        <f>IFERROR(IF(AND($DK60="fem",'Classificação geral'!$I53=2),'Classificação geral'!M53,""),"")</f>
        <v/>
      </c>
      <c r="DQ60" s="254" t="str">
        <f>IFERROR(IF(AND($DK60="fem",'Classificação geral'!$I53=2),'Classificação geral'!AF53,""),"")</f>
        <v/>
      </c>
      <c r="DR60" s="256" t="str">
        <f>IFERROR(RANK(DQ60,DQ:DQ,0)+ COUNTIF(DQ$12:$DQ58,DQ60),"")</f>
        <v/>
      </c>
      <c r="DT60" s="254" t="str">
        <f>IFERROR(IF(AND('Classificação geral'!$H53="mas",'Classificação geral'!$I53=2,'Classificação geral'!$E53="pct"),'Classificação geral'!$A53,""),"")</f>
        <v/>
      </c>
      <c r="DU60" s="254" t="str">
        <f>IFERROR(IF(AND('Classificação geral'!$H53="mas",'Classificação geral'!$I53=2,'Classificação geral'!$E53="pct"),'Classificação geral'!$B53,""),"")</f>
        <v/>
      </c>
      <c r="DV60" s="227" t="str">
        <f>IF($DU60='Classificação geral'!$B53,'Classificação geral'!$C53,"")</f>
        <v/>
      </c>
      <c r="DW60" s="227" t="str">
        <f>IF($DU60='Classificação geral'!$B53,'Classificação geral'!$D53,"")</f>
        <v/>
      </c>
      <c r="DX60" s="227" t="str">
        <f>IF($DU60='Classificação geral'!$B53,'Classificação geral'!$H53,"")</f>
        <v/>
      </c>
      <c r="DY60" s="231" t="str">
        <f>IFERROR(IF(AND($DX60="mas",'Classificação geral'!$I53=2),'Classificação geral'!I53,""),"")</f>
        <v/>
      </c>
      <c r="DZ60" s="254" t="str">
        <f>IFERROR(IF(AND($DX60="mas",'Classificação geral'!$I53=2),'Classificação geral'!AE53,""),"")</f>
        <v/>
      </c>
      <c r="EA60" s="231" t="str">
        <f>IFERROR(IF(AND($DX60="mas",'Classificação geral'!$I53=2),'Classificação geral'!K53,""),"")</f>
        <v/>
      </c>
      <c r="EB60" s="231" t="str">
        <f>IFERROR(IF(AND($DX60="mas",'Classificação geral'!$I53=2),'Classificação geral'!L53,""),"")</f>
        <v/>
      </c>
      <c r="EC60" s="231" t="str">
        <f>IFERROR(IF(AND($DX60="mas",'Classificação geral'!$I53=2),'Classificação geral'!M53,""),"")</f>
        <v/>
      </c>
      <c r="ED60" s="231" t="str">
        <f>IFERROR(IF(AND($DX60="mas",'Classificação geral'!$I53=2),'Classificação geral'!AF53,""),"")</f>
        <v/>
      </c>
      <c r="EE60" s="229" t="str">
        <f>IFERROR(RANK(ED60,ED:ED,0)+ COUNTIF($ED$12:ED$12,ED60),"")</f>
        <v/>
      </c>
      <c r="EG60" s="254" t="str">
        <f>IFERROR(IF(AND('Classificação geral'!$H53="fem",'Classificação geral'!$I53=3,'Classificação geral'!$E53="pct"),'Classificação geral'!$A53,""),"")</f>
        <v/>
      </c>
      <c r="EH60" s="254" t="str">
        <f>IFERROR(IF(AND('Classificação geral'!$H53="fem",'Classificação geral'!$I53=3,'Classificação geral'!$E53="pct"),'Classificação geral'!$B53,""),"")</f>
        <v/>
      </c>
      <c r="EI60" s="227" t="str">
        <f>IF($EH60='Classificação geral'!$B53,'Classificação geral'!$C53,"")</f>
        <v/>
      </c>
      <c r="EJ60" s="227" t="str">
        <f>IF($EH60='Classificação geral'!$B53,'Classificação geral'!$D53,"")</f>
        <v/>
      </c>
      <c r="EK60" s="227" t="str">
        <f>IF($EH60='Classificação geral'!$B53,'Classificação geral'!$H53,"")</f>
        <v/>
      </c>
      <c r="EL60" s="227" t="str">
        <f>IF($EK60='Classificação geral'!$H53,'Classificação geral'!$I53,"")</f>
        <v/>
      </c>
      <c r="EM60" s="255" t="str">
        <f>IF($EL60='Classificação geral'!$I53,'Classificação geral'!$AE53,"")</f>
        <v/>
      </c>
      <c r="EN60" s="227" t="str">
        <f>IF($EL60='Classificação geral'!$I53,'Classificação geral'!$K53,"")</f>
        <v/>
      </c>
      <c r="EO60" s="227" t="str">
        <f>IF($EL60='Classificação geral'!$I53,'Classificação geral'!$L53,"")</f>
        <v/>
      </c>
      <c r="EP60" s="227" t="str">
        <f>IF($EL60='Classificação geral'!$I53,'Classificação geral'!$M53,"")</f>
        <v/>
      </c>
      <c r="EQ60" s="227" t="str">
        <f>IF($EL60='Classificação geral'!$I53,'Classificação geral'!$AF53,"")</f>
        <v/>
      </c>
      <c r="ER60" s="229" t="str">
        <f>IFERROR(RANK(EQ60,EQ:EQ,0)+ COUNTIF($EQ$12:EQ58,EQ60),"")</f>
        <v/>
      </c>
      <c r="ET60" s="254" t="str">
        <f>IFERROR(IF(AND('Classificação geral'!$H53="mas",'Classificação geral'!$I53=3,'Classificação geral'!$E53="PCT"),'Classificação geral'!$A53,""),"")</f>
        <v/>
      </c>
      <c r="EU60" s="254" t="str">
        <f>IFERROR(IF(AND('Classificação geral'!$H53="mas",'Classificação geral'!$I53=3,'Classificação geral'!$E53="PCT"),'Classificação geral'!$B53,""),"")</f>
        <v/>
      </c>
      <c r="EV60" s="227" t="str">
        <f>IF($EU60='Classificação geral'!$B53,'Classificação geral'!$C53,"")</f>
        <v/>
      </c>
      <c r="EW60" s="227" t="str">
        <f>IF($EU60='Classificação geral'!$B53,'Classificação geral'!$D53,"")</f>
        <v/>
      </c>
      <c r="EX60" s="227" t="str">
        <f>IF($EU60='Classificação geral'!$B53,'Classificação geral'!$H53,"")</f>
        <v/>
      </c>
      <c r="EY60" s="231" t="str">
        <f>IFERROR(IF(AND($EX60="mas",'Classificação geral'!$I53=3),'Classificação geral'!I53,""),"")</f>
        <v/>
      </c>
      <c r="EZ60" s="254" t="str">
        <f>IFERROR(IF(AND($EX60="mas",'Classificação geral'!$I53=3),'Classificação geral'!AE53,""),"")</f>
        <v/>
      </c>
      <c r="FA60" s="231" t="str">
        <f>IFERROR(IF(AND($EX60="mas",'Classificação geral'!$I53=3),'Classificação geral'!K53,""),"")</f>
        <v/>
      </c>
      <c r="FB60" s="231" t="str">
        <f>IFERROR(IF(AND($EX60="mas",'Classificação geral'!$I53=3),'Classificação geral'!L53,""),"")</f>
        <v/>
      </c>
      <c r="FC60" s="231" t="str">
        <f>IFERROR(IF(AND($EX60="mas",'Classificação geral'!$I53=3),'Classificação geral'!M53,""),"")</f>
        <v/>
      </c>
      <c r="FD60" s="231" t="str">
        <f>IFERROR(IF(AND($EX60="mas",'Classificação geral'!$I53=3),'Classificação geral'!AF53,""),"")</f>
        <v/>
      </c>
      <c r="FE60" s="229" t="str">
        <f>IFERROR(RANK(FD60,FD:FD,0)+ COUNTIF(FD$12:$FD58,FD60),"")</f>
        <v/>
      </c>
    </row>
    <row r="61" spans="2:161" s="304" customFormat="1" ht="24.75" customHeight="1" x14ac:dyDescent="0.4">
      <c r="B61" s="309" t="str">
        <f t="shared" si="54"/>
        <v/>
      </c>
      <c r="C61" s="292" t="str">
        <f t="shared" si="55"/>
        <v/>
      </c>
      <c r="D61" s="292" t="str">
        <f t="shared" si="56"/>
        <v/>
      </c>
      <c r="E61" s="292" t="str">
        <f t="shared" si="57"/>
        <v/>
      </c>
      <c r="F61" s="293" t="str">
        <f t="shared" si="58"/>
        <v/>
      </c>
      <c r="G61" s="293" t="str">
        <f t="shared" si="59"/>
        <v/>
      </c>
      <c r="H61" s="294" t="str">
        <f t="shared" si="60"/>
        <v/>
      </c>
      <c r="I61" s="294" t="str">
        <f t="shared" si="61"/>
        <v/>
      </c>
      <c r="J61" s="294" t="str">
        <f t="shared" si="62"/>
        <v/>
      </c>
      <c r="K61" s="295">
        <v>48</v>
      </c>
      <c r="L61" s="296"/>
      <c r="M61" s="296"/>
      <c r="N61" s="309" t="str">
        <f t="shared" si="63"/>
        <v/>
      </c>
      <c r="O61" s="292" t="str">
        <f t="shared" si="64"/>
        <v/>
      </c>
      <c r="P61" s="292" t="str">
        <f t="shared" si="65"/>
        <v/>
      </c>
      <c r="Q61" s="292" t="str">
        <f t="shared" si="66"/>
        <v/>
      </c>
      <c r="R61" s="293" t="str">
        <f t="shared" si="67"/>
        <v/>
      </c>
      <c r="S61" s="293" t="str">
        <f t="shared" si="68"/>
        <v/>
      </c>
      <c r="T61" s="294" t="str">
        <f t="shared" si="69"/>
        <v/>
      </c>
      <c r="U61" s="294" t="str">
        <f t="shared" si="70"/>
        <v/>
      </c>
      <c r="V61" s="294" t="str">
        <f t="shared" si="71"/>
        <v/>
      </c>
      <c r="W61" s="295">
        <v>48</v>
      </c>
      <c r="X61" s="296"/>
      <c r="Y61" s="297"/>
      <c r="Z61" s="310" t="str">
        <f t="shared" si="72"/>
        <v/>
      </c>
      <c r="AA61" s="292" t="str">
        <f t="shared" si="73"/>
        <v/>
      </c>
      <c r="AB61" s="292" t="str">
        <f t="shared" si="74"/>
        <v/>
      </c>
      <c r="AC61" s="292" t="str">
        <f t="shared" si="75"/>
        <v/>
      </c>
      <c r="AD61" s="293" t="str">
        <f t="shared" si="76"/>
        <v/>
      </c>
      <c r="AE61" s="293" t="str">
        <f t="shared" si="77"/>
        <v/>
      </c>
      <c r="AF61" s="294" t="str">
        <f t="shared" si="78"/>
        <v/>
      </c>
      <c r="AG61" s="294" t="str">
        <f t="shared" si="79"/>
        <v/>
      </c>
      <c r="AH61" s="294" t="str">
        <f t="shared" si="80"/>
        <v/>
      </c>
      <c r="AI61" s="295">
        <v>48</v>
      </c>
      <c r="AJ61" s="296"/>
      <c r="AK61" s="296"/>
      <c r="AL61" s="310" t="str">
        <f t="shared" si="81"/>
        <v/>
      </c>
      <c r="AM61" s="292" t="str">
        <f t="shared" si="82"/>
        <v/>
      </c>
      <c r="AN61" s="292" t="str">
        <f t="shared" si="83"/>
        <v/>
      </c>
      <c r="AO61" s="292" t="str">
        <f t="shared" si="84"/>
        <v/>
      </c>
      <c r="AP61" s="293" t="str">
        <f t="shared" si="85"/>
        <v/>
      </c>
      <c r="AQ61" s="293" t="str">
        <f t="shared" si="86"/>
        <v/>
      </c>
      <c r="AR61" s="294" t="str">
        <f t="shared" si="87"/>
        <v/>
      </c>
      <c r="AS61" s="294" t="str">
        <f t="shared" si="88"/>
        <v/>
      </c>
      <c r="AT61" s="294" t="str">
        <f t="shared" si="89"/>
        <v/>
      </c>
      <c r="AU61" s="295">
        <v>48</v>
      </c>
      <c r="AV61" s="297"/>
      <c r="AW61" s="297"/>
      <c r="AX61" s="309" t="str">
        <f t="shared" si="90"/>
        <v/>
      </c>
      <c r="AY61" s="292" t="str">
        <f t="shared" si="91"/>
        <v/>
      </c>
      <c r="AZ61" s="292" t="str">
        <f t="shared" si="92"/>
        <v/>
      </c>
      <c r="BA61" s="292" t="str">
        <f t="shared" si="93"/>
        <v/>
      </c>
      <c r="BB61" s="293" t="str">
        <f t="shared" si="94"/>
        <v/>
      </c>
      <c r="BC61" s="293" t="str">
        <f t="shared" si="95"/>
        <v/>
      </c>
      <c r="BD61" s="293" t="str">
        <f t="shared" si="96"/>
        <v/>
      </c>
      <c r="BE61" s="293" t="str">
        <f t="shared" si="97"/>
        <v/>
      </c>
      <c r="BF61" s="294" t="str">
        <f t="shared" si="98"/>
        <v/>
      </c>
      <c r="BG61" s="295">
        <v>48</v>
      </c>
      <c r="BH61" s="296"/>
      <c r="BI61" s="296"/>
      <c r="BJ61" s="309" t="str">
        <f t="shared" si="45"/>
        <v/>
      </c>
      <c r="BK61" s="292" t="str">
        <f t="shared" si="46"/>
        <v/>
      </c>
      <c r="BL61" s="292" t="str">
        <f t="shared" si="47"/>
        <v/>
      </c>
      <c r="BM61" s="292" t="str">
        <f t="shared" si="48"/>
        <v/>
      </c>
      <c r="BN61" s="293" t="str">
        <f t="shared" si="49"/>
        <v/>
      </c>
      <c r="BO61" s="293" t="str">
        <f t="shared" si="50"/>
        <v/>
      </c>
      <c r="BP61" s="294" t="str">
        <f t="shared" si="51"/>
        <v/>
      </c>
      <c r="BQ61" s="294" t="str">
        <f t="shared" si="52"/>
        <v/>
      </c>
      <c r="BR61" s="294" t="str">
        <f t="shared" si="53"/>
        <v/>
      </c>
      <c r="BS61" s="295">
        <v>48</v>
      </c>
      <c r="BT61" s="224"/>
      <c r="BU61" s="224"/>
      <c r="BV61" s="224"/>
      <c r="BW61" s="224"/>
      <c r="BX61" s="224"/>
      <c r="BY61" s="224"/>
      <c r="BZ61" s="224"/>
      <c r="CA61" s="224"/>
      <c r="CB61" s="224"/>
      <c r="CC61" s="224"/>
      <c r="CD61" s="224"/>
      <c r="CE61" s="224"/>
      <c r="CF61" s="224"/>
      <c r="CG61" s="254" t="str">
        <f>IFERROR(IF(AND('Classificação geral'!$H54="FEM",'Classificação geral'!$I54=1,'Classificação geral'!E54="PCT"),'Classificação geral'!$A54,""),"")</f>
        <v/>
      </c>
      <c r="CH61" s="254" t="str">
        <f>IFERROR(IF(AND('Classificação geral'!$H54="FEM",'Classificação geral'!$I54=1,'Classificação geral'!E54="PCT"),'Classificação geral'!$B54,""),"")</f>
        <v/>
      </c>
      <c r="CI61" s="227" t="str">
        <f>IF($CH61='Classificação geral'!$B54,'Classificação geral'!$C54,"")</f>
        <v/>
      </c>
      <c r="CJ61" s="227" t="str">
        <f>IF($CH61='Classificação geral'!$B54,'Classificação geral'!$D54,"")</f>
        <v/>
      </c>
      <c r="CK61" s="227" t="str">
        <f>IF($CH61='Classificação geral'!$B54,'Classificação geral'!$H54,"")</f>
        <v/>
      </c>
      <c r="CL61" s="227" t="str">
        <f>IF($CK61='Classificação geral'!$H54,'Classificação geral'!$I54,"")</f>
        <v/>
      </c>
      <c r="CM61" s="227" t="str">
        <f>IF($CL61='Classificação geral'!$I54,'Classificação geral'!$AE54,"")</f>
        <v/>
      </c>
      <c r="CN61" s="227" t="str">
        <f>IF($CL61='Classificação geral'!$I54,'Classificação geral'!$K54,"")</f>
        <v/>
      </c>
      <c r="CO61" s="227" t="str">
        <f>IF($CL61='Classificação geral'!$I54,'Classificação geral'!$L54,"")</f>
        <v/>
      </c>
      <c r="CP61" s="227" t="str">
        <f>IF($CL61='Classificação geral'!$I54,'Classificação geral'!$M54,"")</f>
        <v/>
      </c>
      <c r="CQ61" s="388" t="str">
        <f>IF($CL61='Classificação geral'!$I54,'Classificação geral'!$AF54,"")</f>
        <v/>
      </c>
      <c r="CR61" s="256" t="str">
        <f>IFERROR(RANK(CQ61,CQ:CQ,0)+ COUNTIF($CQ$12:CQ60,CQ61),"")</f>
        <v/>
      </c>
      <c r="CS61" s="244" t="str">
        <f ca="1">IFERROR(RDEM(CR61,CR:CR,0),"")</f>
        <v/>
      </c>
      <c r="CT61" s="254" t="str">
        <f>IFERROR(IF(AND('Classificação geral'!$H54="mas",'Classificação geral'!$I54=1,'Classificação geral'!$E54="pct"),'Classificação geral'!$A54,""),"")</f>
        <v/>
      </c>
      <c r="CU61" s="254" t="str">
        <f>IFERROR(IF(AND('Classificação geral'!$H54="mas",'Classificação geral'!$I54=1,'Classificação geral'!$E54="PCT"),'Classificação geral'!$B54,""),"")</f>
        <v/>
      </c>
      <c r="CV61" s="227" t="str">
        <f>IF($CU61='Classificação geral'!$B54,'Classificação geral'!$C54,"")</f>
        <v/>
      </c>
      <c r="CW61" s="227" t="str">
        <f>IF($CU61='Classificação geral'!$B54,'Classificação geral'!$D54,"")</f>
        <v/>
      </c>
      <c r="CX61" s="227" t="str">
        <f>IF($CU61='Classificação geral'!$B54,'Classificação geral'!$H54,"")</f>
        <v/>
      </c>
      <c r="CY61" s="231" t="str">
        <f>IFERROR(IF(AND($CX61="mas",'Classificação geral'!$I54=1),'Classificação geral'!I54,""),"")</f>
        <v/>
      </c>
      <c r="CZ61" s="254" t="str">
        <f>IFERROR(IF(AND($CX61="mas",'Classificação geral'!$I54=1),'Classificação geral'!AE54,""),"")</f>
        <v/>
      </c>
      <c r="DA61" s="231" t="str">
        <f>IFERROR(IF(AND($CX61="mas",'Classificação geral'!$I54=1),'Classificação geral'!K54,""),"")</f>
        <v/>
      </c>
      <c r="DB61" s="231" t="str">
        <f>IFERROR(IF(AND($CX61="mas",'Classificação geral'!$I54=1),'Classificação geral'!L54,""),"")</f>
        <v/>
      </c>
      <c r="DC61" s="231" t="str">
        <f>IFERROR(IF(AND($CX61="mas",'Classificação geral'!$I54=1),'Classificação geral'!M54,""),"")</f>
        <v/>
      </c>
      <c r="DD61" s="231" t="str">
        <f>IFERROR(IF(AND($CX61="mas",'Classificação geral'!$I54=1),'Classificação geral'!AF54,""),"")</f>
        <v/>
      </c>
      <c r="DE61" s="229" t="str">
        <f>IFERROR(RANK(DD61,DD:DD,0)+ COUNTIF($DD$12:DD60,DD61),"")</f>
        <v/>
      </c>
      <c r="DG61" s="254" t="str">
        <f>IFERROR(IF(AND('Classificação geral'!$H54="fem",'Classificação geral'!$I54=2,'Classificação geral'!$E54="pct"),'Classificação geral'!$A54,""),"")</f>
        <v/>
      </c>
      <c r="DH61" s="254" t="str">
        <f>IFERROR(IF(AND('Classificação geral'!$H54="fem",'Classificação geral'!$I54=2,'Classificação geral'!$E54="pct"),'Classificação geral'!$B54,""),"")</f>
        <v/>
      </c>
      <c r="DI61" s="255" t="str">
        <f>IF($DH61='Classificação geral'!$B54,'Classificação geral'!$C54,"")</f>
        <v/>
      </c>
      <c r="DJ61" s="255" t="str">
        <f>IF($DH61='Classificação geral'!$B54,'Classificação geral'!$D54,"")</f>
        <v/>
      </c>
      <c r="DK61" s="255" t="str">
        <f>IF($DH61='Classificação geral'!$B54,'Classificação geral'!$H54,"")</f>
        <v/>
      </c>
      <c r="DL61" s="254" t="str">
        <f>IFERROR(IF(AND($DK61="fem",'Classificação geral'!$I54=2),'Classificação geral'!I54,""),"")</f>
        <v/>
      </c>
      <c r="DM61" s="254" t="str">
        <f>IFERROR(IF(AND($DK61="fem",'Classificação geral'!$I54=2),'Classificação geral'!AE54,""),"")</f>
        <v/>
      </c>
      <c r="DN61" s="254" t="str">
        <f>IFERROR(IF(AND($DK61="fem",'Classificação geral'!$I54=2),'Classificação geral'!K54,""),"")</f>
        <v/>
      </c>
      <c r="DO61" s="254" t="str">
        <f>IFERROR(IF(AND($DK61="fem",'Classificação geral'!$I54=2),'Classificação geral'!L54,""),"")</f>
        <v/>
      </c>
      <c r="DP61" s="254" t="str">
        <f>IFERROR(IF(AND($DK61="fem",'Classificação geral'!$I54=2),'Classificação geral'!M54,""),"")</f>
        <v/>
      </c>
      <c r="DQ61" s="254" t="str">
        <f>IFERROR(IF(AND($DK61="fem",'Classificação geral'!$I54=2),'Classificação geral'!AF54,""),"")</f>
        <v/>
      </c>
      <c r="DR61" s="256" t="str">
        <f>IFERROR(RANK(DQ61,DQ:DQ,0)+ COUNTIF(DQ$12:$DQ59,DQ61),"")</f>
        <v/>
      </c>
      <c r="DT61" s="254" t="str">
        <f>IFERROR(IF(AND('Classificação geral'!$H54="mas",'Classificação geral'!$I54=2,'Classificação geral'!$E54="pct"),'Classificação geral'!$A54,""),"")</f>
        <v/>
      </c>
      <c r="DU61" s="254" t="str">
        <f>IFERROR(IF(AND('Classificação geral'!$H54="mas",'Classificação geral'!$I54=2,'Classificação geral'!$E54="pct"),'Classificação geral'!$B54,""),"")</f>
        <v/>
      </c>
      <c r="DV61" s="227" t="str">
        <f>IF($DU61='Classificação geral'!$B54,'Classificação geral'!$C54,"")</f>
        <v/>
      </c>
      <c r="DW61" s="227" t="str">
        <f>IF($DU61='Classificação geral'!$B54,'Classificação geral'!$D54,"")</f>
        <v/>
      </c>
      <c r="DX61" s="227" t="str">
        <f>IF($DU61='Classificação geral'!$B54,'Classificação geral'!$H54,"")</f>
        <v/>
      </c>
      <c r="DY61" s="231" t="str">
        <f>IFERROR(IF(AND($DX61="mas",'Classificação geral'!$I54=2),'Classificação geral'!I54,""),"")</f>
        <v/>
      </c>
      <c r="DZ61" s="254" t="str">
        <f>IFERROR(IF(AND($DX61="mas",'Classificação geral'!$I54=2),'Classificação geral'!AE54,""),"")</f>
        <v/>
      </c>
      <c r="EA61" s="231" t="str">
        <f>IFERROR(IF(AND($DX61="mas",'Classificação geral'!$I54=2),'Classificação geral'!K54,""),"")</f>
        <v/>
      </c>
      <c r="EB61" s="231" t="str">
        <f>IFERROR(IF(AND($DX61="mas",'Classificação geral'!$I54=2),'Classificação geral'!L54,""),"")</f>
        <v/>
      </c>
      <c r="EC61" s="231" t="str">
        <f>IFERROR(IF(AND($DX61="mas",'Classificação geral'!$I54=2),'Classificação geral'!M54,""),"")</f>
        <v/>
      </c>
      <c r="ED61" s="231" t="str">
        <f>IFERROR(IF(AND($DX61="mas",'Classificação geral'!$I54=2),'Classificação geral'!AF54,""),"")</f>
        <v/>
      </c>
      <c r="EE61" s="229" t="str">
        <f>IFERROR(RANK(ED61,ED:ED,0)+ COUNTIF($ED$12:ED$12,ED61),"")</f>
        <v/>
      </c>
      <c r="EG61" s="254" t="str">
        <f>IFERROR(IF(AND('Classificação geral'!$H54="fem",'Classificação geral'!$I54=3,'Classificação geral'!$E54="pct"),'Classificação geral'!$A54,""),"")</f>
        <v/>
      </c>
      <c r="EH61" s="254" t="str">
        <f>IFERROR(IF(AND('Classificação geral'!$H54="fem",'Classificação geral'!$I54=3,'Classificação geral'!$E54="pct"),'Classificação geral'!$B54,""),"")</f>
        <v/>
      </c>
      <c r="EI61" s="227" t="str">
        <f>IF($EH61='Classificação geral'!$B54,'Classificação geral'!$C54,"")</f>
        <v/>
      </c>
      <c r="EJ61" s="227" t="str">
        <f>IF($EH61='Classificação geral'!$B54,'Classificação geral'!$D54,"")</f>
        <v/>
      </c>
      <c r="EK61" s="227" t="str">
        <f>IF($EH61='Classificação geral'!$B54,'Classificação geral'!$H54,"")</f>
        <v/>
      </c>
      <c r="EL61" s="227" t="str">
        <f>IF($EK61='Classificação geral'!$H54,'Classificação geral'!$I54,"")</f>
        <v/>
      </c>
      <c r="EM61" s="255" t="str">
        <f>IF($EL61='Classificação geral'!$I54,'Classificação geral'!$AE54,"")</f>
        <v/>
      </c>
      <c r="EN61" s="227" t="str">
        <f>IF($EL61='Classificação geral'!$I54,'Classificação geral'!$K54,"")</f>
        <v/>
      </c>
      <c r="EO61" s="227" t="str">
        <f>IF($EL61='Classificação geral'!$I54,'Classificação geral'!$L54,"")</f>
        <v/>
      </c>
      <c r="EP61" s="227" t="str">
        <f>IF($EL61='Classificação geral'!$I54,'Classificação geral'!$M54,"")</f>
        <v/>
      </c>
      <c r="EQ61" s="227" t="str">
        <f>IF($EL61='Classificação geral'!$I54,'Classificação geral'!$AF54,"")</f>
        <v/>
      </c>
      <c r="ER61" s="229" t="str">
        <f>IFERROR(RANK(EQ61,EQ:EQ,0)+ COUNTIF($EQ$12:EQ59,EQ61),"")</f>
        <v/>
      </c>
      <c r="ET61" s="254" t="str">
        <f>IFERROR(IF(AND('Classificação geral'!$H54="mas",'Classificação geral'!$I54=3,'Classificação geral'!$E54="PCT"),'Classificação geral'!$A54,""),"")</f>
        <v/>
      </c>
      <c r="EU61" s="254" t="str">
        <f>IFERROR(IF(AND('Classificação geral'!$H54="mas",'Classificação geral'!$I54=3,'Classificação geral'!$E54="PCT"),'Classificação geral'!$B54,""),"")</f>
        <v/>
      </c>
      <c r="EV61" s="227" t="str">
        <f>IF($EU61='Classificação geral'!$B54,'Classificação geral'!$C54,"")</f>
        <v/>
      </c>
      <c r="EW61" s="227" t="str">
        <f>IF($EU61='Classificação geral'!$B54,'Classificação geral'!$D54,"")</f>
        <v/>
      </c>
      <c r="EX61" s="227" t="str">
        <f>IF($EU61='Classificação geral'!$B54,'Classificação geral'!$H54,"")</f>
        <v/>
      </c>
      <c r="EY61" s="231" t="str">
        <f>IFERROR(IF(AND($EX61="mas",'Classificação geral'!$I54=3),'Classificação geral'!I54,""),"")</f>
        <v/>
      </c>
      <c r="EZ61" s="254" t="str">
        <f>IFERROR(IF(AND($EX61="mas",'Classificação geral'!$I54=3),'Classificação geral'!AE54,""),"")</f>
        <v/>
      </c>
      <c r="FA61" s="231" t="str">
        <f>IFERROR(IF(AND($EX61="mas",'Classificação geral'!$I54=3),'Classificação geral'!K54,""),"")</f>
        <v/>
      </c>
      <c r="FB61" s="231" t="str">
        <f>IFERROR(IF(AND($EX61="mas",'Classificação geral'!$I54=3),'Classificação geral'!L54,""),"")</f>
        <v/>
      </c>
      <c r="FC61" s="231" t="str">
        <f>IFERROR(IF(AND($EX61="mas",'Classificação geral'!$I54=3),'Classificação geral'!M54,""),"")</f>
        <v/>
      </c>
      <c r="FD61" s="231" t="str">
        <f>IFERROR(IF(AND($EX61="mas",'Classificação geral'!$I54=3),'Classificação geral'!AF54,""),"")</f>
        <v/>
      </c>
      <c r="FE61" s="229" t="str">
        <f>IFERROR(RANK(FD61,FD:FD,0)+ COUNTIF(FD$12:$FD59,FD61),"")</f>
        <v/>
      </c>
    </row>
    <row r="62" spans="2:161" s="304" customFormat="1" ht="24.75" customHeight="1" x14ac:dyDescent="0.4">
      <c r="B62" s="309" t="str">
        <f t="shared" si="54"/>
        <v/>
      </c>
      <c r="C62" s="292" t="str">
        <f t="shared" si="55"/>
        <v/>
      </c>
      <c r="D62" s="292" t="str">
        <f t="shared" si="56"/>
        <v/>
      </c>
      <c r="E62" s="292" t="str">
        <f t="shared" si="57"/>
        <v/>
      </c>
      <c r="F62" s="293" t="str">
        <f t="shared" si="58"/>
        <v/>
      </c>
      <c r="G62" s="293" t="str">
        <f t="shared" si="59"/>
        <v/>
      </c>
      <c r="H62" s="294" t="str">
        <f t="shared" si="60"/>
        <v/>
      </c>
      <c r="I62" s="294" t="str">
        <f t="shared" si="61"/>
        <v/>
      </c>
      <c r="J62" s="294" t="str">
        <f t="shared" si="62"/>
        <v/>
      </c>
      <c r="K62" s="295">
        <v>49</v>
      </c>
      <c r="L62" s="296"/>
      <c r="M62" s="296"/>
      <c r="N62" s="309" t="str">
        <f t="shared" si="63"/>
        <v/>
      </c>
      <c r="O62" s="292" t="str">
        <f t="shared" si="64"/>
        <v/>
      </c>
      <c r="P62" s="292" t="str">
        <f t="shared" si="65"/>
        <v/>
      </c>
      <c r="Q62" s="292" t="str">
        <f t="shared" si="66"/>
        <v/>
      </c>
      <c r="R62" s="293" t="str">
        <f t="shared" si="67"/>
        <v/>
      </c>
      <c r="S62" s="293" t="str">
        <f t="shared" si="68"/>
        <v/>
      </c>
      <c r="T62" s="294" t="str">
        <f t="shared" si="69"/>
        <v/>
      </c>
      <c r="U62" s="294" t="str">
        <f t="shared" si="70"/>
        <v/>
      </c>
      <c r="V62" s="294" t="str">
        <f t="shared" si="71"/>
        <v/>
      </c>
      <c r="W62" s="295">
        <v>49</v>
      </c>
      <c r="X62" s="296"/>
      <c r="Y62" s="297"/>
      <c r="Z62" s="310" t="str">
        <f t="shared" si="72"/>
        <v/>
      </c>
      <c r="AA62" s="292" t="str">
        <f t="shared" si="73"/>
        <v/>
      </c>
      <c r="AB62" s="292" t="str">
        <f t="shared" si="74"/>
        <v/>
      </c>
      <c r="AC62" s="292" t="str">
        <f t="shared" si="75"/>
        <v/>
      </c>
      <c r="AD62" s="293" t="str">
        <f t="shared" si="76"/>
        <v/>
      </c>
      <c r="AE62" s="293" t="str">
        <f t="shared" si="77"/>
        <v/>
      </c>
      <c r="AF62" s="294" t="str">
        <f t="shared" si="78"/>
        <v/>
      </c>
      <c r="AG62" s="294" t="str">
        <f t="shared" si="79"/>
        <v/>
      </c>
      <c r="AH62" s="294" t="str">
        <f t="shared" si="80"/>
        <v/>
      </c>
      <c r="AI62" s="295">
        <v>49</v>
      </c>
      <c r="AJ62" s="296"/>
      <c r="AK62" s="296"/>
      <c r="AL62" s="310" t="str">
        <f t="shared" si="81"/>
        <v/>
      </c>
      <c r="AM62" s="292" t="str">
        <f t="shared" si="82"/>
        <v/>
      </c>
      <c r="AN62" s="292" t="str">
        <f t="shared" si="83"/>
        <v/>
      </c>
      <c r="AO62" s="292" t="str">
        <f t="shared" si="84"/>
        <v/>
      </c>
      <c r="AP62" s="293" t="str">
        <f t="shared" si="85"/>
        <v/>
      </c>
      <c r="AQ62" s="293" t="str">
        <f t="shared" si="86"/>
        <v/>
      </c>
      <c r="AR62" s="294" t="str">
        <f t="shared" si="87"/>
        <v/>
      </c>
      <c r="AS62" s="294" t="str">
        <f t="shared" si="88"/>
        <v/>
      </c>
      <c r="AT62" s="294" t="str">
        <f t="shared" si="89"/>
        <v/>
      </c>
      <c r="AU62" s="295">
        <v>49</v>
      </c>
      <c r="AV62" s="297"/>
      <c r="AW62" s="297"/>
      <c r="AX62" s="309" t="str">
        <f t="shared" si="90"/>
        <v/>
      </c>
      <c r="AY62" s="292" t="str">
        <f t="shared" si="91"/>
        <v/>
      </c>
      <c r="AZ62" s="292" t="str">
        <f t="shared" si="92"/>
        <v/>
      </c>
      <c r="BA62" s="292" t="str">
        <f t="shared" si="93"/>
        <v/>
      </c>
      <c r="BB62" s="293" t="str">
        <f t="shared" si="94"/>
        <v/>
      </c>
      <c r="BC62" s="293" t="str">
        <f t="shared" si="95"/>
        <v/>
      </c>
      <c r="BD62" s="293" t="str">
        <f t="shared" si="96"/>
        <v/>
      </c>
      <c r="BE62" s="293" t="str">
        <f t="shared" si="97"/>
        <v/>
      </c>
      <c r="BF62" s="294" t="str">
        <f t="shared" si="98"/>
        <v/>
      </c>
      <c r="BG62" s="295">
        <v>49</v>
      </c>
      <c r="BH62" s="296"/>
      <c r="BI62" s="296"/>
      <c r="BJ62" s="309" t="str">
        <f t="shared" si="45"/>
        <v/>
      </c>
      <c r="BK62" s="292" t="str">
        <f t="shared" si="46"/>
        <v/>
      </c>
      <c r="BL62" s="292" t="str">
        <f t="shared" si="47"/>
        <v/>
      </c>
      <c r="BM62" s="292" t="str">
        <f t="shared" si="48"/>
        <v/>
      </c>
      <c r="BN62" s="293" t="str">
        <f t="shared" si="49"/>
        <v/>
      </c>
      <c r="BO62" s="293" t="str">
        <f t="shared" si="50"/>
        <v/>
      </c>
      <c r="BP62" s="294" t="str">
        <f t="shared" si="51"/>
        <v/>
      </c>
      <c r="BQ62" s="294" t="str">
        <f t="shared" si="52"/>
        <v/>
      </c>
      <c r="BR62" s="294" t="str">
        <f t="shared" si="53"/>
        <v/>
      </c>
      <c r="BS62" s="295">
        <v>49</v>
      </c>
      <c r="BT62" s="224"/>
      <c r="BU62" s="224"/>
      <c r="BV62" s="224"/>
      <c r="BW62" s="224"/>
      <c r="BX62" s="224"/>
      <c r="BY62" s="224"/>
      <c r="BZ62" s="224"/>
      <c r="CA62" s="224"/>
      <c r="CB62" s="224"/>
      <c r="CC62" s="224"/>
      <c r="CD62" s="224"/>
      <c r="CE62" s="224"/>
      <c r="CF62" s="224"/>
      <c r="CG62" s="254" t="str">
        <f>IFERROR(IF(AND('Classificação geral'!$H55="FEM",'Classificação geral'!$I55=1,'Classificação geral'!E55="PCT"),'Classificação geral'!$A55,""),"")</f>
        <v/>
      </c>
      <c r="CH62" s="254" t="str">
        <f>IFERROR(IF(AND('Classificação geral'!$H55="FEM",'Classificação geral'!$I55=1,'Classificação geral'!E55="PCT"),'Classificação geral'!$B55,""),"")</f>
        <v/>
      </c>
      <c r="CI62" s="227" t="str">
        <f>IF($CH62='Classificação geral'!$B55,'Classificação geral'!$C55,"")</f>
        <v/>
      </c>
      <c r="CJ62" s="227" t="str">
        <f>IF($CH62='Classificação geral'!$B55,'Classificação geral'!$D55,"")</f>
        <v/>
      </c>
      <c r="CK62" s="227" t="str">
        <f>IF($CH62='Classificação geral'!$B55,'Classificação geral'!$H55,"")</f>
        <v/>
      </c>
      <c r="CL62" s="227" t="str">
        <f>IF($CK62='Classificação geral'!$H55,'Classificação geral'!$I55,"")</f>
        <v/>
      </c>
      <c r="CM62" s="227" t="str">
        <f>IF($CL62='Classificação geral'!$I55,'Classificação geral'!$AE55,"")</f>
        <v/>
      </c>
      <c r="CN62" s="227" t="str">
        <f>IF($CL62='Classificação geral'!$I55,'Classificação geral'!$K55,"")</f>
        <v/>
      </c>
      <c r="CO62" s="227" t="str">
        <f>IF($CL62='Classificação geral'!$I55,'Classificação geral'!$L55,"")</f>
        <v/>
      </c>
      <c r="CP62" s="227" t="str">
        <f>IF($CL62='Classificação geral'!$I55,'Classificação geral'!$M55,"")</f>
        <v/>
      </c>
      <c r="CQ62" s="388" t="str">
        <f>IF($CL62='Classificação geral'!$I55,'Classificação geral'!$AF55,"")</f>
        <v/>
      </c>
      <c r="CR62" s="256" t="str">
        <f>IFERROR(RANK(CQ62,CQ:CQ,0)+ COUNTIF($CQ$12:CQ61,CQ62),"")</f>
        <v/>
      </c>
      <c r="CS62" s="244" t="str">
        <f ca="1">IFERROR(RDEM(CR62,CR:CR,0),"")</f>
        <v/>
      </c>
      <c r="CT62" s="254" t="str">
        <f>IFERROR(IF(AND('Classificação geral'!$H55="mas",'Classificação geral'!$I55=1,'Classificação geral'!$E55="pct"),'Classificação geral'!$A55,""),"")</f>
        <v/>
      </c>
      <c r="CU62" s="254" t="str">
        <f>IFERROR(IF(AND('Classificação geral'!$H55="mas",'Classificação geral'!$I55=1,'Classificação geral'!$E55="PCT"),'Classificação geral'!$B55,""),"")</f>
        <v/>
      </c>
      <c r="CV62" s="227" t="str">
        <f>IF($CU62='Classificação geral'!$B55,'Classificação geral'!$C55,"")</f>
        <v/>
      </c>
      <c r="CW62" s="227" t="str">
        <f>IF($CU62='Classificação geral'!$B55,'Classificação geral'!$D55,"")</f>
        <v/>
      </c>
      <c r="CX62" s="227" t="str">
        <f>IF($CU62='Classificação geral'!$B55,'Classificação geral'!$H55,"")</f>
        <v/>
      </c>
      <c r="CY62" s="231" t="str">
        <f>IFERROR(IF(AND($CX62="mas",'Classificação geral'!$I55=1),'Classificação geral'!I55,""),"")</f>
        <v/>
      </c>
      <c r="CZ62" s="254" t="str">
        <f>IFERROR(IF(AND($CX62="mas",'Classificação geral'!$I55=1),'Classificação geral'!AE55,""),"")</f>
        <v/>
      </c>
      <c r="DA62" s="231" t="str">
        <f>IFERROR(IF(AND($CX62="mas",'Classificação geral'!$I55=1),'Classificação geral'!K55,""),"")</f>
        <v/>
      </c>
      <c r="DB62" s="231" t="str">
        <f>IFERROR(IF(AND($CX62="mas",'Classificação geral'!$I55=1),'Classificação geral'!L55,""),"")</f>
        <v/>
      </c>
      <c r="DC62" s="231" t="str">
        <f>IFERROR(IF(AND($CX62="mas",'Classificação geral'!$I55=1),'Classificação geral'!M55,""),"")</f>
        <v/>
      </c>
      <c r="DD62" s="231" t="str">
        <f>IFERROR(IF(AND($CX62="mas",'Classificação geral'!$I55=1),'Classificação geral'!AF55,""),"")</f>
        <v/>
      </c>
      <c r="DE62" s="229" t="str">
        <f>IFERROR(RANK(DD62,DD:DD,0)+ COUNTIF($DD$12:DD61,DD62),"")</f>
        <v/>
      </c>
      <c r="DG62" s="254" t="str">
        <f>IFERROR(IF(AND('Classificação geral'!$H55="fem",'Classificação geral'!$I55=2,'Classificação geral'!$E55="pct"),'Classificação geral'!$A55,""),"")</f>
        <v/>
      </c>
      <c r="DH62" s="254" t="str">
        <f>IFERROR(IF(AND('Classificação geral'!$H55="fem",'Classificação geral'!$I55=2,'Classificação geral'!$E55="pct"),'Classificação geral'!$B55,""),"")</f>
        <v/>
      </c>
      <c r="DI62" s="255" t="str">
        <f>IF($DH62='Classificação geral'!$B55,'Classificação geral'!$C55,"")</f>
        <v/>
      </c>
      <c r="DJ62" s="255" t="str">
        <f>IF($DH62='Classificação geral'!$B55,'Classificação geral'!$D55,"")</f>
        <v/>
      </c>
      <c r="DK62" s="255" t="str">
        <f>IF($DH62='Classificação geral'!$B55,'Classificação geral'!$H55,"")</f>
        <v/>
      </c>
      <c r="DL62" s="254" t="str">
        <f>IFERROR(IF(AND($DK62="fem",'Classificação geral'!$I55=2),'Classificação geral'!I55,""),"")</f>
        <v/>
      </c>
      <c r="DM62" s="254" t="str">
        <f>IFERROR(IF(AND($DK62="fem",'Classificação geral'!$I55=2),'Classificação geral'!AE55,""),"")</f>
        <v/>
      </c>
      <c r="DN62" s="254" t="str">
        <f>IFERROR(IF(AND($DK62="fem",'Classificação geral'!$I55=2),'Classificação geral'!K55,""),"")</f>
        <v/>
      </c>
      <c r="DO62" s="254" t="str">
        <f>IFERROR(IF(AND($DK62="fem",'Classificação geral'!$I55=2),'Classificação geral'!L55,""),"")</f>
        <v/>
      </c>
      <c r="DP62" s="254" t="str">
        <f>IFERROR(IF(AND($DK62="fem",'Classificação geral'!$I55=2),'Classificação geral'!M55,""),"")</f>
        <v/>
      </c>
      <c r="DQ62" s="254" t="str">
        <f>IFERROR(IF(AND($DK62="fem",'Classificação geral'!$I55=2),'Classificação geral'!AF55,""),"")</f>
        <v/>
      </c>
      <c r="DR62" s="256" t="str">
        <f>IFERROR(RANK(DQ62,DQ:DQ,0)+ COUNTIF(DQ$12:$DQ60,DQ62),"")</f>
        <v/>
      </c>
      <c r="DT62" s="254" t="str">
        <f>IFERROR(IF(AND('Classificação geral'!$H55="mas",'Classificação geral'!$I55=2,'Classificação geral'!$E55="pct"),'Classificação geral'!$A55,""),"")</f>
        <v/>
      </c>
      <c r="DU62" s="254" t="str">
        <f>IFERROR(IF(AND('Classificação geral'!$H55="mas",'Classificação geral'!$I55=2,'Classificação geral'!$E55="pct"),'Classificação geral'!$B55,""),"")</f>
        <v/>
      </c>
      <c r="DV62" s="227" t="str">
        <f>IF($DU62='Classificação geral'!$B55,'Classificação geral'!$C55,"")</f>
        <v/>
      </c>
      <c r="DW62" s="227" t="str">
        <f>IF($DU62='Classificação geral'!$B55,'Classificação geral'!$D55,"")</f>
        <v/>
      </c>
      <c r="DX62" s="227" t="str">
        <f>IF($DU62='Classificação geral'!$B55,'Classificação geral'!$H55,"")</f>
        <v/>
      </c>
      <c r="DY62" s="231" t="str">
        <f>IFERROR(IF(AND($DX62="mas",'Classificação geral'!$I55=2),'Classificação geral'!I55,""),"")</f>
        <v/>
      </c>
      <c r="DZ62" s="254" t="str">
        <f>IFERROR(IF(AND($DX62="mas",'Classificação geral'!$I55=2),'Classificação geral'!AE55,""),"")</f>
        <v/>
      </c>
      <c r="EA62" s="231" t="str">
        <f>IFERROR(IF(AND($DX62="mas",'Classificação geral'!$I55=2),'Classificação geral'!K55,""),"")</f>
        <v/>
      </c>
      <c r="EB62" s="231" t="str">
        <f>IFERROR(IF(AND($DX62="mas",'Classificação geral'!$I55=2),'Classificação geral'!L55,""),"")</f>
        <v/>
      </c>
      <c r="EC62" s="231" t="str">
        <f>IFERROR(IF(AND($DX62="mas",'Classificação geral'!$I55=2),'Classificação geral'!M55,""),"")</f>
        <v/>
      </c>
      <c r="ED62" s="231" t="str">
        <f>IFERROR(IF(AND($DX62="mas",'Classificação geral'!$I55=2),'Classificação geral'!AF55,""),"")</f>
        <v/>
      </c>
      <c r="EE62" s="229" t="str">
        <f>IFERROR(RANK(ED62,ED:ED,0)+ COUNTIF($ED$12:ED$12,ED62),"")</f>
        <v/>
      </c>
      <c r="EG62" s="254" t="str">
        <f>IFERROR(IF(AND('Classificação geral'!$H55="fem",'Classificação geral'!$I55=3,'Classificação geral'!$E55="pct"),'Classificação geral'!$A55,""),"")</f>
        <v/>
      </c>
      <c r="EH62" s="254" t="str">
        <f>IFERROR(IF(AND('Classificação geral'!$H55="fem",'Classificação geral'!$I55=3,'Classificação geral'!$E55="pct"),'Classificação geral'!$B55,""),"")</f>
        <v/>
      </c>
      <c r="EI62" s="227" t="str">
        <f>IF($EH62='Classificação geral'!$B55,'Classificação geral'!$C55,"")</f>
        <v/>
      </c>
      <c r="EJ62" s="227" t="str">
        <f>IF($EH62='Classificação geral'!$B55,'Classificação geral'!$D55,"")</f>
        <v/>
      </c>
      <c r="EK62" s="227" t="str">
        <f>IF($EH62='Classificação geral'!$B55,'Classificação geral'!$H55,"")</f>
        <v/>
      </c>
      <c r="EL62" s="227" t="str">
        <f>IF($EK62='Classificação geral'!$H55,'Classificação geral'!$I55,"")</f>
        <v/>
      </c>
      <c r="EM62" s="255" t="str">
        <f>IF($EL62='Classificação geral'!$I55,'Classificação geral'!$AE55,"")</f>
        <v/>
      </c>
      <c r="EN62" s="227" t="str">
        <f>IF($EL62='Classificação geral'!$I55,'Classificação geral'!$K55,"")</f>
        <v/>
      </c>
      <c r="EO62" s="227" t="str">
        <f>IF($EL62='Classificação geral'!$I55,'Classificação geral'!$L55,"")</f>
        <v/>
      </c>
      <c r="EP62" s="227" t="str">
        <f>IF($EL62='Classificação geral'!$I55,'Classificação geral'!$M55,"")</f>
        <v/>
      </c>
      <c r="EQ62" s="227" t="str">
        <f>IF($EL62='Classificação geral'!$I55,'Classificação geral'!$AF55,"")</f>
        <v/>
      </c>
      <c r="ER62" s="229" t="str">
        <f>IFERROR(RANK(EQ62,EQ:EQ,0)+ COUNTIF($EQ$12:EQ60,EQ62),"")</f>
        <v/>
      </c>
      <c r="ET62" s="254" t="str">
        <f>IFERROR(IF(AND('Classificação geral'!$H55="mas",'Classificação geral'!$I55=3,'Classificação geral'!$E55="PCT"),'Classificação geral'!$A55,""),"")</f>
        <v/>
      </c>
      <c r="EU62" s="254" t="str">
        <f>IFERROR(IF(AND('Classificação geral'!$H55="mas",'Classificação geral'!$I55=3,'Classificação geral'!$E55="PCT"),'Classificação geral'!$B55,""),"")</f>
        <v/>
      </c>
      <c r="EV62" s="227" t="str">
        <f>IF($EU62='Classificação geral'!$B55,'Classificação geral'!$C55,"")</f>
        <v/>
      </c>
      <c r="EW62" s="227" t="str">
        <f>IF($EU62='Classificação geral'!$B55,'Classificação geral'!$D55,"")</f>
        <v/>
      </c>
      <c r="EX62" s="227" t="str">
        <f>IF($EU62='Classificação geral'!$B55,'Classificação geral'!$H55,"")</f>
        <v/>
      </c>
      <c r="EY62" s="231" t="str">
        <f>IFERROR(IF(AND($EX62="mas",'Classificação geral'!$I55=3),'Classificação geral'!I55,""),"")</f>
        <v/>
      </c>
      <c r="EZ62" s="254" t="str">
        <f>IFERROR(IF(AND($EX62="mas",'Classificação geral'!$I55=3),'Classificação geral'!AE55,""),"")</f>
        <v/>
      </c>
      <c r="FA62" s="231" t="str">
        <f>IFERROR(IF(AND($EX62="mas",'Classificação geral'!$I55=3),'Classificação geral'!K55,""),"")</f>
        <v/>
      </c>
      <c r="FB62" s="231" t="str">
        <f>IFERROR(IF(AND($EX62="mas",'Classificação geral'!$I55=3),'Classificação geral'!L55,""),"")</f>
        <v/>
      </c>
      <c r="FC62" s="231" t="str">
        <f>IFERROR(IF(AND($EX62="mas",'Classificação geral'!$I55=3),'Classificação geral'!M55,""),"")</f>
        <v/>
      </c>
      <c r="FD62" s="231" t="str">
        <f>IFERROR(IF(AND($EX62="mas",'Classificação geral'!$I55=3),'Classificação geral'!AF55,""),"")</f>
        <v/>
      </c>
      <c r="FE62" s="229" t="str">
        <f>IFERROR(RANK(FD62,FD:FD,0)+ COUNTIF(FD$12:$FD60,FD62),"")</f>
        <v/>
      </c>
    </row>
    <row r="63" spans="2:161" s="304" customFormat="1" ht="24.75" customHeight="1" x14ac:dyDescent="0.4">
      <c r="B63" s="309" t="str">
        <f t="shared" si="54"/>
        <v/>
      </c>
      <c r="C63" s="292" t="str">
        <f t="shared" si="55"/>
        <v/>
      </c>
      <c r="D63" s="292" t="str">
        <f t="shared" si="56"/>
        <v/>
      </c>
      <c r="E63" s="292" t="str">
        <f t="shared" si="57"/>
        <v/>
      </c>
      <c r="F63" s="293" t="str">
        <f t="shared" si="58"/>
        <v/>
      </c>
      <c r="G63" s="293" t="str">
        <f t="shared" si="59"/>
        <v/>
      </c>
      <c r="H63" s="294" t="str">
        <f t="shared" si="60"/>
        <v/>
      </c>
      <c r="I63" s="294" t="str">
        <f t="shared" si="61"/>
        <v/>
      </c>
      <c r="J63" s="294" t="str">
        <f t="shared" si="62"/>
        <v/>
      </c>
      <c r="K63" s="295">
        <v>50</v>
      </c>
      <c r="L63" s="296"/>
      <c r="M63" s="296"/>
      <c r="N63" s="309" t="str">
        <f t="shared" si="63"/>
        <v/>
      </c>
      <c r="O63" s="292" t="str">
        <f t="shared" si="64"/>
        <v/>
      </c>
      <c r="P63" s="292" t="str">
        <f t="shared" si="65"/>
        <v/>
      </c>
      <c r="Q63" s="292" t="str">
        <f t="shared" si="66"/>
        <v/>
      </c>
      <c r="R63" s="293" t="str">
        <f t="shared" si="67"/>
        <v/>
      </c>
      <c r="S63" s="293" t="str">
        <f t="shared" si="68"/>
        <v/>
      </c>
      <c r="T63" s="294" t="str">
        <f t="shared" si="69"/>
        <v/>
      </c>
      <c r="U63" s="294" t="str">
        <f t="shared" si="70"/>
        <v/>
      </c>
      <c r="V63" s="294" t="str">
        <f t="shared" si="71"/>
        <v/>
      </c>
      <c r="W63" s="295">
        <v>50</v>
      </c>
      <c r="X63" s="296"/>
      <c r="Y63" s="297"/>
      <c r="Z63" s="310" t="str">
        <f t="shared" si="72"/>
        <v/>
      </c>
      <c r="AA63" s="292" t="str">
        <f t="shared" si="73"/>
        <v/>
      </c>
      <c r="AB63" s="292" t="str">
        <f t="shared" si="74"/>
        <v/>
      </c>
      <c r="AC63" s="292" t="str">
        <f t="shared" si="75"/>
        <v/>
      </c>
      <c r="AD63" s="293" t="str">
        <f t="shared" si="76"/>
        <v/>
      </c>
      <c r="AE63" s="293" t="str">
        <f t="shared" si="77"/>
        <v/>
      </c>
      <c r="AF63" s="294" t="str">
        <f t="shared" si="78"/>
        <v/>
      </c>
      <c r="AG63" s="294" t="str">
        <f t="shared" si="79"/>
        <v/>
      </c>
      <c r="AH63" s="294" t="str">
        <f t="shared" si="80"/>
        <v/>
      </c>
      <c r="AI63" s="295">
        <v>50</v>
      </c>
      <c r="AJ63" s="296"/>
      <c r="AK63" s="296"/>
      <c r="AL63" s="310" t="str">
        <f t="shared" si="81"/>
        <v/>
      </c>
      <c r="AM63" s="292" t="str">
        <f t="shared" si="82"/>
        <v/>
      </c>
      <c r="AN63" s="292" t="str">
        <f t="shared" si="83"/>
        <v/>
      </c>
      <c r="AO63" s="292" t="str">
        <f t="shared" si="84"/>
        <v/>
      </c>
      <c r="AP63" s="293" t="str">
        <f t="shared" si="85"/>
        <v/>
      </c>
      <c r="AQ63" s="293" t="str">
        <f t="shared" si="86"/>
        <v/>
      </c>
      <c r="AR63" s="294" t="str">
        <f t="shared" si="87"/>
        <v/>
      </c>
      <c r="AS63" s="294" t="str">
        <f t="shared" si="88"/>
        <v/>
      </c>
      <c r="AT63" s="294" t="str">
        <f t="shared" si="89"/>
        <v/>
      </c>
      <c r="AU63" s="295">
        <v>50</v>
      </c>
      <c r="AV63" s="297"/>
      <c r="AW63" s="297"/>
      <c r="AX63" s="309" t="str">
        <f t="shared" si="90"/>
        <v/>
      </c>
      <c r="AY63" s="292" t="str">
        <f t="shared" si="91"/>
        <v/>
      </c>
      <c r="AZ63" s="292" t="str">
        <f t="shared" si="92"/>
        <v/>
      </c>
      <c r="BA63" s="292" t="str">
        <f t="shared" si="93"/>
        <v/>
      </c>
      <c r="BB63" s="293" t="str">
        <f t="shared" si="94"/>
        <v/>
      </c>
      <c r="BC63" s="293" t="str">
        <f t="shared" si="95"/>
        <v/>
      </c>
      <c r="BD63" s="293" t="str">
        <f t="shared" si="96"/>
        <v/>
      </c>
      <c r="BE63" s="293" t="str">
        <f t="shared" si="97"/>
        <v/>
      </c>
      <c r="BF63" s="294" t="str">
        <f t="shared" si="98"/>
        <v/>
      </c>
      <c r="BG63" s="295">
        <v>50</v>
      </c>
      <c r="BH63" s="296"/>
      <c r="BI63" s="296"/>
      <c r="BJ63" s="309" t="str">
        <f t="shared" si="45"/>
        <v/>
      </c>
      <c r="BK63" s="292" t="str">
        <f t="shared" si="46"/>
        <v/>
      </c>
      <c r="BL63" s="292" t="str">
        <f t="shared" si="47"/>
        <v/>
      </c>
      <c r="BM63" s="292" t="str">
        <f t="shared" si="48"/>
        <v/>
      </c>
      <c r="BN63" s="293" t="str">
        <f t="shared" si="49"/>
        <v/>
      </c>
      <c r="BO63" s="293" t="str">
        <f t="shared" si="50"/>
        <v/>
      </c>
      <c r="BP63" s="294" t="str">
        <f t="shared" si="51"/>
        <v/>
      </c>
      <c r="BQ63" s="294" t="str">
        <f t="shared" si="52"/>
        <v/>
      </c>
      <c r="BR63" s="294" t="str">
        <f t="shared" si="53"/>
        <v/>
      </c>
      <c r="BS63" s="295">
        <v>50</v>
      </c>
      <c r="BT63" s="224"/>
      <c r="BU63" s="224"/>
      <c r="BV63" s="224"/>
      <c r="BW63" s="224"/>
      <c r="BX63" s="224"/>
      <c r="BY63" s="224"/>
      <c r="BZ63" s="224"/>
      <c r="CA63" s="224"/>
      <c r="CB63" s="224"/>
      <c r="CC63" s="224"/>
      <c r="CD63" s="224"/>
      <c r="CE63" s="224"/>
      <c r="CF63" s="224"/>
      <c r="CG63" s="254" t="str">
        <f>IFERROR(IF(AND('Classificação geral'!$H56="FEM",'Classificação geral'!$I56=1,'Classificação geral'!E56="PCT"),'Classificação geral'!$A56,""),"")</f>
        <v/>
      </c>
      <c r="CH63" s="254" t="str">
        <f>IFERROR(IF(AND('Classificação geral'!$H56="FEM",'Classificação geral'!$I56=1,'Classificação geral'!E56="PCT"),'Classificação geral'!$B56,""),"")</f>
        <v/>
      </c>
      <c r="CI63" s="227" t="str">
        <f>IF($CH63='Classificação geral'!$B56,'Classificação geral'!$C56,"")</f>
        <v/>
      </c>
      <c r="CJ63" s="227" t="str">
        <f>IF($CH63='Classificação geral'!$B56,'Classificação geral'!$D56,"")</f>
        <v/>
      </c>
      <c r="CK63" s="227" t="str">
        <f>IF($CH63='Classificação geral'!$B56,'Classificação geral'!$H56,"")</f>
        <v/>
      </c>
      <c r="CL63" s="227" t="str">
        <f>IF($CK63='Classificação geral'!$H56,'Classificação geral'!$I56,"")</f>
        <v/>
      </c>
      <c r="CM63" s="227" t="str">
        <f>IF($CL63='Classificação geral'!$I56,'Classificação geral'!$AE56,"")</f>
        <v/>
      </c>
      <c r="CN63" s="227" t="str">
        <f>IF($CL63='Classificação geral'!$I56,'Classificação geral'!$K56,"")</f>
        <v/>
      </c>
      <c r="CO63" s="227" t="str">
        <f>IF($CL63='Classificação geral'!$I56,'Classificação geral'!$L56,"")</f>
        <v/>
      </c>
      <c r="CP63" s="227" t="str">
        <f>IF($CL63='Classificação geral'!$I56,'Classificação geral'!$M56,"")</f>
        <v/>
      </c>
      <c r="CQ63" s="388" t="str">
        <f>IF($CL63='Classificação geral'!$I56,'Classificação geral'!$AF56,"")</f>
        <v/>
      </c>
      <c r="CR63" s="256" t="str">
        <f>IFERROR(RANK(CQ63,CQ:CQ,0)+ COUNTIF($CQ$12:CQ62,CQ63),"")</f>
        <v/>
      </c>
      <c r="CS63" s="244" t="str">
        <f ca="1">IFERROR(RDEM(CR63,CR:CR,0),"")</f>
        <v/>
      </c>
      <c r="CT63" s="254" t="str">
        <f>IFERROR(IF(AND('Classificação geral'!$H56="mas",'Classificação geral'!$I56=1,'Classificação geral'!$E56="pct"),'Classificação geral'!$A56,""),"")</f>
        <v/>
      </c>
      <c r="CU63" s="254" t="str">
        <f>IFERROR(IF(AND('Classificação geral'!$H56="mas",'Classificação geral'!$I56=1,'Classificação geral'!$E56="PCT"),'Classificação geral'!$B56,""),"")</f>
        <v/>
      </c>
      <c r="CV63" s="227" t="str">
        <f>IF($CU63='Classificação geral'!$B56,'Classificação geral'!$C56,"")</f>
        <v/>
      </c>
      <c r="CW63" s="227" t="str">
        <f>IF($CU63='Classificação geral'!$B56,'Classificação geral'!$D56,"")</f>
        <v/>
      </c>
      <c r="CX63" s="227" t="str">
        <f>IF($CU63='Classificação geral'!$B56,'Classificação geral'!$H56,"")</f>
        <v/>
      </c>
      <c r="CY63" s="231" t="str">
        <f>IFERROR(IF(AND($CX63="mas",'Classificação geral'!$I56=1),'Classificação geral'!I56,""),"")</f>
        <v/>
      </c>
      <c r="CZ63" s="254" t="str">
        <f>IFERROR(IF(AND($CX63="mas",'Classificação geral'!$I56=1),'Classificação geral'!AE56,""),"")</f>
        <v/>
      </c>
      <c r="DA63" s="231" t="str">
        <f>IFERROR(IF(AND($CX63="mas",'Classificação geral'!$I56=1),'Classificação geral'!K56,""),"")</f>
        <v/>
      </c>
      <c r="DB63" s="231" t="str">
        <f>IFERROR(IF(AND($CX63="mas",'Classificação geral'!$I56=1),'Classificação geral'!L56,""),"")</f>
        <v/>
      </c>
      <c r="DC63" s="231" t="str">
        <f>IFERROR(IF(AND($CX63="mas",'Classificação geral'!$I56=1),'Classificação geral'!M56,""),"")</f>
        <v/>
      </c>
      <c r="DD63" s="231" t="str">
        <f>IFERROR(IF(AND($CX63="mas",'Classificação geral'!$I56=1),'Classificação geral'!AF56,""),"")</f>
        <v/>
      </c>
      <c r="DE63" s="229" t="str">
        <f>IFERROR(RANK(DD63,DD:DD,0)+ COUNTIF($DD$12:DD62,DD63),"")</f>
        <v/>
      </c>
      <c r="DG63" s="254" t="str">
        <f>IFERROR(IF(AND('Classificação geral'!$H56="fem",'Classificação geral'!$I56=2,'Classificação geral'!$E56="pct"),'Classificação geral'!$A56,""),"")</f>
        <v/>
      </c>
      <c r="DH63" s="254" t="str">
        <f>IFERROR(IF(AND('Classificação geral'!$H56="fem",'Classificação geral'!$I56=2,'Classificação geral'!$E56="pct"),'Classificação geral'!$B56,""),"")</f>
        <v/>
      </c>
      <c r="DI63" s="255" t="str">
        <f>IF($DH63='Classificação geral'!$B56,'Classificação geral'!$C56,"")</f>
        <v/>
      </c>
      <c r="DJ63" s="255" t="str">
        <f>IF($DH63='Classificação geral'!$B56,'Classificação geral'!$D56,"")</f>
        <v/>
      </c>
      <c r="DK63" s="255" t="str">
        <f>IF($DH63='Classificação geral'!$B56,'Classificação geral'!$H56,"")</f>
        <v/>
      </c>
      <c r="DL63" s="254" t="str">
        <f>IFERROR(IF(AND($DK63="fem",'Classificação geral'!$I56=2),'Classificação geral'!I56,""),"")</f>
        <v/>
      </c>
      <c r="DM63" s="254" t="str">
        <f>IFERROR(IF(AND($DK63="fem",'Classificação geral'!$I56=2),'Classificação geral'!AE56,""),"")</f>
        <v/>
      </c>
      <c r="DN63" s="254" t="str">
        <f>IFERROR(IF(AND($DK63="fem",'Classificação geral'!$I56=2),'Classificação geral'!K56,""),"")</f>
        <v/>
      </c>
      <c r="DO63" s="254" t="str">
        <f>IFERROR(IF(AND($DK63="fem",'Classificação geral'!$I56=2),'Classificação geral'!L56,""),"")</f>
        <v/>
      </c>
      <c r="DP63" s="254" t="str">
        <f>IFERROR(IF(AND($DK63="fem",'Classificação geral'!$I56=2),'Classificação geral'!M56,""),"")</f>
        <v/>
      </c>
      <c r="DQ63" s="254" t="str">
        <f>IFERROR(IF(AND($DK63="fem",'Classificação geral'!$I56=2),'Classificação geral'!AF56,""),"")</f>
        <v/>
      </c>
      <c r="DR63" s="256" t="str">
        <f>IFERROR(RANK(DQ63,DQ:DQ,0)+ COUNTIF(DQ$12:$DQ61,DQ63),"")</f>
        <v/>
      </c>
      <c r="DT63" s="254" t="str">
        <f>IFERROR(IF(AND('Classificação geral'!$H56="mas",'Classificação geral'!$I56=2,'Classificação geral'!$E56="pct"),'Classificação geral'!$A56,""),"")</f>
        <v/>
      </c>
      <c r="DU63" s="254" t="str">
        <f>IFERROR(IF(AND('Classificação geral'!$H56="mas",'Classificação geral'!$I56=2,'Classificação geral'!$E56="pct"),'Classificação geral'!$B56,""),"")</f>
        <v/>
      </c>
      <c r="DV63" s="227" t="str">
        <f>IF($DU63='Classificação geral'!$B56,'Classificação geral'!$C56,"")</f>
        <v/>
      </c>
      <c r="DW63" s="227" t="str">
        <f>IF($DU63='Classificação geral'!$B56,'Classificação geral'!$D56,"")</f>
        <v/>
      </c>
      <c r="DX63" s="227" t="str">
        <f>IF($DU63='Classificação geral'!$B56,'Classificação geral'!$H56,"")</f>
        <v/>
      </c>
      <c r="DY63" s="231" t="str">
        <f>IFERROR(IF(AND($DX63="mas",'Classificação geral'!$I56=2),'Classificação geral'!I56,""),"")</f>
        <v/>
      </c>
      <c r="DZ63" s="254" t="str">
        <f>IFERROR(IF(AND($DX63="mas",'Classificação geral'!$I56=2),'Classificação geral'!AE56,""),"")</f>
        <v/>
      </c>
      <c r="EA63" s="231" t="str">
        <f>IFERROR(IF(AND($DX63="mas",'Classificação geral'!$I56=2),'Classificação geral'!K56,""),"")</f>
        <v/>
      </c>
      <c r="EB63" s="231" t="str">
        <f>IFERROR(IF(AND($DX63="mas",'Classificação geral'!$I56=2),'Classificação geral'!L56,""),"")</f>
        <v/>
      </c>
      <c r="EC63" s="231" t="str">
        <f>IFERROR(IF(AND($DX63="mas",'Classificação geral'!$I56=2),'Classificação geral'!M56,""),"")</f>
        <v/>
      </c>
      <c r="ED63" s="231" t="str">
        <f>IFERROR(IF(AND($DX63="mas",'Classificação geral'!$I56=2),'Classificação geral'!AF56,""),"")</f>
        <v/>
      </c>
      <c r="EE63" s="229" t="str">
        <f>IFERROR(RANK(ED63,ED:ED,0)+ COUNTIF($ED$12:ED$12,ED63),"")</f>
        <v/>
      </c>
      <c r="EG63" s="254" t="str">
        <f>IFERROR(IF(AND('Classificação geral'!$H56="fem",'Classificação geral'!$I56=3,'Classificação geral'!$E56="pct"),'Classificação geral'!$A56,""),"")</f>
        <v/>
      </c>
      <c r="EH63" s="254" t="str">
        <f>IFERROR(IF(AND('Classificação geral'!$H56="fem",'Classificação geral'!$I56=3,'Classificação geral'!$E56="pct"),'Classificação geral'!$B56,""),"")</f>
        <v/>
      </c>
      <c r="EI63" s="227" t="str">
        <f>IF($EH63='Classificação geral'!$B56,'Classificação geral'!$C56,"")</f>
        <v/>
      </c>
      <c r="EJ63" s="227" t="str">
        <f>IF($EH63='Classificação geral'!$B56,'Classificação geral'!$D56,"")</f>
        <v/>
      </c>
      <c r="EK63" s="227" t="str">
        <f>IF($EH63='Classificação geral'!$B56,'Classificação geral'!$H56,"")</f>
        <v/>
      </c>
      <c r="EL63" s="227" t="str">
        <f>IF($EK63='Classificação geral'!$H56,'Classificação geral'!$I56,"")</f>
        <v/>
      </c>
      <c r="EM63" s="255" t="str">
        <f>IF($EL63='Classificação geral'!$I56,'Classificação geral'!$AE56,"")</f>
        <v/>
      </c>
      <c r="EN63" s="227" t="str">
        <f>IF($EL63='Classificação geral'!$I56,'Classificação geral'!$K56,"")</f>
        <v/>
      </c>
      <c r="EO63" s="227" t="str">
        <f>IF($EL63='Classificação geral'!$I56,'Classificação geral'!$L56,"")</f>
        <v/>
      </c>
      <c r="EP63" s="227" t="str">
        <f>IF($EL63='Classificação geral'!$I56,'Classificação geral'!$M56,"")</f>
        <v/>
      </c>
      <c r="EQ63" s="227" t="str">
        <f>IF($EL63='Classificação geral'!$I56,'Classificação geral'!$AF56,"")</f>
        <v/>
      </c>
      <c r="ER63" s="229" t="str">
        <f>IFERROR(RANK(EQ63,EQ:EQ,0)+ COUNTIF($EQ$12:EQ61,EQ63),"")</f>
        <v/>
      </c>
      <c r="ET63" s="254" t="str">
        <f>IFERROR(IF(AND('Classificação geral'!$H56="mas",'Classificação geral'!$I56=3,'Classificação geral'!$E56="PCT"),'Classificação geral'!$A56,""),"")</f>
        <v/>
      </c>
      <c r="EU63" s="254" t="str">
        <f>IFERROR(IF(AND('Classificação geral'!$H56="mas",'Classificação geral'!$I56=3,'Classificação geral'!$E56="PCT"),'Classificação geral'!$B56,""),"")</f>
        <v/>
      </c>
      <c r="EV63" s="227" t="str">
        <f>IF($EU63='Classificação geral'!$B56,'Classificação geral'!$C56,"")</f>
        <v/>
      </c>
      <c r="EW63" s="227" t="str">
        <f>IF($EU63='Classificação geral'!$B56,'Classificação geral'!$D56,"")</f>
        <v/>
      </c>
      <c r="EX63" s="227" t="str">
        <f>IF($EU63='Classificação geral'!$B56,'Classificação geral'!$H56,"")</f>
        <v/>
      </c>
      <c r="EY63" s="231" t="str">
        <f>IFERROR(IF(AND($EX63="mas",'Classificação geral'!$I56=3),'Classificação geral'!I56,""),"")</f>
        <v/>
      </c>
      <c r="EZ63" s="254" t="str">
        <f>IFERROR(IF(AND($EX63="mas",'Classificação geral'!$I56=3),'Classificação geral'!AE56,""),"")</f>
        <v/>
      </c>
      <c r="FA63" s="231" t="str">
        <f>IFERROR(IF(AND($EX63="mas",'Classificação geral'!$I56=3),'Classificação geral'!K56,""),"")</f>
        <v/>
      </c>
      <c r="FB63" s="231" t="str">
        <f>IFERROR(IF(AND($EX63="mas",'Classificação geral'!$I56=3),'Classificação geral'!L56,""),"")</f>
        <v/>
      </c>
      <c r="FC63" s="231" t="str">
        <f>IFERROR(IF(AND($EX63="mas",'Classificação geral'!$I56=3),'Classificação geral'!M56,""),"")</f>
        <v/>
      </c>
      <c r="FD63" s="231" t="str">
        <f>IFERROR(IF(AND($EX63="mas",'Classificação geral'!$I56=3),'Classificação geral'!AF56,""),"")</f>
        <v/>
      </c>
      <c r="FE63" s="229" t="str">
        <f>IFERROR(RANK(FD63,FD:FD,0)+ COUNTIF(FD$12:$FD61,FD63),"")</f>
        <v/>
      </c>
    </row>
    <row r="64" spans="2:161" s="304" customFormat="1" ht="24.75" customHeight="1" x14ac:dyDescent="0.4">
      <c r="B64" s="309" t="str">
        <f t="shared" si="54"/>
        <v/>
      </c>
      <c r="C64" s="292" t="str">
        <f t="shared" si="55"/>
        <v/>
      </c>
      <c r="D64" s="292" t="str">
        <f t="shared" si="56"/>
        <v/>
      </c>
      <c r="E64" s="292" t="str">
        <f t="shared" si="57"/>
        <v/>
      </c>
      <c r="F64" s="293" t="str">
        <f t="shared" si="58"/>
        <v/>
      </c>
      <c r="G64" s="293" t="str">
        <f t="shared" si="59"/>
        <v/>
      </c>
      <c r="H64" s="294" t="str">
        <f t="shared" si="60"/>
        <v/>
      </c>
      <c r="I64" s="294" t="str">
        <f t="shared" si="61"/>
        <v/>
      </c>
      <c r="J64" s="294" t="str">
        <f t="shared" si="62"/>
        <v/>
      </c>
      <c r="K64" s="295">
        <v>51</v>
      </c>
      <c r="L64" s="296"/>
      <c r="M64" s="296"/>
      <c r="N64" s="309" t="str">
        <f t="shared" si="63"/>
        <v/>
      </c>
      <c r="O64" s="292" t="str">
        <f t="shared" si="64"/>
        <v/>
      </c>
      <c r="P64" s="292" t="str">
        <f t="shared" si="65"/>
        <v/>
      </c>
      <c r="Q64" s="292" t="str">
        <f t="shared" si="66"/>
        <v/>
      </c>
      <c r="R64" s="293" t="str">
        <f t="shared" si="67"/>
        <v/>
      </c>
      <c r="S64" s="293" t="str">
        <f t="shared" si="68"/>
        <v/>
      </c>
      <c r="T64" s="294" t="str">
        <f t="shared" si="69"/>
        <v/>
      </c>
      <c r="U64" s="294" t="str">
        <f t="shared" si="70"/>
        <v/>
      </c>
      <c r="V64" s="294" t="str">
        <f t="shared" si="71"/>
        <v/>
      </c>
      <c r="W64" s="295">
        <v>51</v>
      </c>
      <c r="X64" s="296"/>
      <c r="Y64" s="297"/>
      <c r="Z64" s="310" t="str">
        <f t="shared" si="72"/>
        <v/>
      </c>
      <c r="AA64" s="292" t="str">
        <f t="shared" si="73"/>
        <v/>
      </c>
      <c r="AB64" s="292" t="str">
        <f t="shared" si="74"/>
        <v/>
      </c>
      <c r="AC64" s="292" t="str">
        <f t="shared" si="75"/>
        <v/>
      </c>
      <c r="AD64" s="293" t="str">
        <f t="shared" si="76"/>
        <v/>
      </c>
      <c r="AE64" s="293" t="str">
        <f t="shared" si="77"/>
        <v/>
      </c>
      <c r="AF64" s="294" t="str">
        <f t="shared" si="78"/>
        <v/>
      </c>
      <c r="AG64" s="294" t="str">
        <f t="shared" si="79"/>
        <v/>
      </c>
      <c r="AH64" s="294" t="str">
        <f t="shared" si="80"/>
        <v/>
      </c>
      <c r="AI64" s="295">
        <v>51</v>
      </c>
      <c r="AJ64" s="296"/>
      <c r="AK64" s="296"/>
      <c r="AL64" s="310" t="str">
        <f t="shared" si="81"/>
        <v/>
      </c>
      <c r="AM64" s="292" t="str">
        <f t="shared" si="82"/>
        <v/>
      </c>
      <c r="AN64" s="292" t="str">
        <f t="shared" si="83"/>
        <v/>
      </c>
      <c r="AO64" s="293" t="str">
        <f t="shared" si="84"/>
        <v/>
      </c>
      <c r="AP64" s="293" t="str">
        <f t="shared" si="85"/>
        <v/>
      </c>
      <c r="AQ64" s="293" t="str">
        <f t="shared" si="86"/>
        <v/>
      </c>
      <c r="AR64" s="294" t="str">
        <f t="shared" si="87"/>
        <v/>
      </c>
      <c r="AS64" s="294" t="str">
        <f t="shared" si="88"/>
        <v/>
      </c>
      <c r="AT64" s="294" t="str">
        <f t="shared" si="89"/>
        <v/>
      </c>
      <c r="AU64" s="295">
        <v>51</v>
      </c>
      <c r="AV64" s="297"/>
      <c r="AW64" s="297"/>
      <c r="AX64" s="309" t="str">
        <f t="shared" si="90"/>
        <v/>
      </c>
      <c r="AY64" s="292" t="str">
        <f t="shared" si="91"/>
        <v/>
      </c>
      <c r="AZ64" s="292" t="str">
        <f t="shared" si="92"/>
        <v/>
      </c>
      <c r="BA64" s="292" t="str">
        <f t="shared" si="93"/>
        <v/>
      </c>
      <c r="BB64" s="293" t="str">
        <f t="shared" si="94"/>
        <v/>
      </c>
      <c r="BC64" s="293" t="str">
        <f t="shared" si="95"/>
        <v/>
      </c>
      <c r="BD64" s="293" t="str">
        <f t="shared" si="96"/>
        <v/>
      </c>
      <c r="BE64" s="293" t="str">
        <f t="shared" si="97"/>
        <v/>
      </c>
      <c r="BF64" s="294" t="str">
        <f t="shared" si="98"/>
        <v/>
      </c>
      <c r="BG64" s="295">
        <v>51</v>
      </c>
      <c r="BH64" s="296"/>
      <c r="BI64" s="296"/>
      <c r="BJ64" s="309" t="str">
        <f t="shared" si="45"/>
        <v/>
      </c>
      <c r="BK64" s="292" t="str">
        <f t="shared" si="46"/>
        <v/>
      </c>
      <c r="BL64" s="292" t="str">
        <f t="shared" si="47"/>
        <v/>
      </c>
      <c r="BM64" s="292" t="str">
        <f t="shared" si="48"/>
        <v/>
      </c>
      <c r="BN64" s="293" t="str">
        <f t="shared" si="49"/>
        <v/>
      </c>
      <c r="BO64" s="293" t="str">
        <f t="shared" si="50"/>
        <v/>
      </c>
      <c r="BP64" s="294" t="str">
        <f t="shared" si="51"/>
        <v/>
      </c>
      <c r="BQ64" s="294" t="str">
        <f t="shared" si="52"/>
        <v/>
      </c>
      <c r="BR64" s="294" t="str">
        <f t="shared" si="53"/>
        <v/>
      </c>
      <c r="BS64" s="295">
        <v>51</v>
      </c>
      <c r="CG64" s="254" t="str">
        <f>IFERROR(IF(AND('Classificação geral'!$H57="FEM",'Classificação geral'!$I57=1,'Classificação geral'!E57="PCT"),'Classificação geral'!$A57,""),"")</f>
        <v/>
      </c>
      <c r="CH64" s="254" t="str">
        <f>IFERROR(IF(AND('Classificação geral'!$H57="FEM",'Classificação geral'!$I57=1,'Classificação geral'!E57="PCT"),'Classificação geral'!$B57,""),"")</f>
        <v/>
      </c>
      <c r="CI64" s="227" t="str">
        <f>IF($CH64='Classificação geral'!$B57,'Classificação geral'!$C57,"")</f>
        <v/>
      </c>
      <c r="CJ64" s="227" t="str">
        <f>IF($CH64='Classificação geral'!$B57,'Classificação geral'!$D57,"")</f>
        <v/>
      </c>
      <c r="CK64" s="227" t="str">
        <f>IF($CH64='Classificação geral'!$B57,'Classificação geral'!$H57,"")</f>
        <v/>
      </c>
      <c r="CL64" s="227" t="str">
        <f>IF($CK64='Classificação geral'!$H57,'Classificação geral'!$I57,"")</f>
        <v/>
      </c>
      <c r="CM64" s="227" t="str">
        <f>IF($CL64='Classificação geral'!$I57,'Classificação geral'!$AE57,"")</f>
        <v/>
      </c>
      <c r="CN64" s="227" t="str">
        <f>IF($CL64='Classificação geral'!$I57,'Classificação geral'!$K57,"")</f>
        <v/>
      </c>
      <c r="CO64" s="227" t="str">
        <f>IF($CL64='Classificação geral'!$I57,'Classificação geral'!$L57,"")</f>
        <v/>
      </c>
      <c r="CP64" s="227" t="str">
        <f>IF($CL64='Classificação geral'!$I57,'Classificação geral'!$M57,"")</f>
        <v/>
      </c>
      <c r="CQ64" s="388" t="str">
        <f>IF($CL64='Classificação geral'!$I57,'Classificação geral'!$AF57,"")</f>
        <v/>
      </c>
      <c r="CR64" s="256" t="str">
        <f>IFERROR(RANK(CQ64,CQ:CQ,0)+ COUNTIF($CQ$12:CQ63,CQ64),"")</f>
        <v/>
      </c>
      <c r="CS64" s="244" t="str">
        <f ca="1">IFERROR(RDEM(CR64,CR:CR,0),"")</f>
        <v/>
      </c>
      <c r="CT64" s="254" t="str">
        <f>IFERROR(IF(AND('Classificação geral'!$H57="mas",'Classificação geral'!$I57=1,'Classificação geral'!$E57="pct"),'Classificação geral'!$A57,""),"")</f>
        <v/>
      </c>
      <c r="CU64" s="254" t="str">
        <f>IFERROR(IF(AND('Classificação geral'!$H57="mas",'Classificação geral'!$I57=1,'Classificação geral'!$E57="PCT"),'Classificação geral'!$B57,""),"")</f>
        <v/>
      </c>
      <c r="CV64" s="227" t="str">
        <f>IF($CU64='Classificação geral'!$B57,'Classificação geral'!$C57,"")</f>
        <v/>
      </c>
      <c r="CW64" s="227" t="str">
        <f>IF($CU64='Classificação geral'!$B57,'Classificação geral'!$D57,"")</f>
        <v/>
      </c>
      <c r="CX64" s="227" t="str">
        <f>IF($CU64='Classificação geral'!$B57,'Classificação geral'!$H57,"")</f>
        <v/>
      </c>
      <c r="CY64" s="231" t="str">
        <f>IFERROR(IF(AND($CX64="mas",'Classificação geral'!$I57=1),'Classificação geral'!I57,""),"")</f>
        <v/>
      </c>
      <c r="CZ64" s="254" t="str">
        <f>IFERROR(IF(AND($CX64="mas",'Classificação geral'!$I57=1),'Classificação geral'!AE57,""),"")</f>
        <v/>
      </c>
      <c r="DA64" s="231" t="str">
        <f>IFERROR(IF(AND($CX64="mas",'Classificação geral'!$I57=1),'Classificação geral'!K57,""),"")</f>
        <v/>
      </c>
      <c r="DB64" s="231" t="str">
        <f>IFERROR(IF(AND($CX64="mas",'Classificação geral'!$I57=1),'Classificação geral'!L57,""),"")</f>
        <v/>
      </c>
      <c r="DC64" s="231" t="str">
        <f>IFERROR(IF(AND($CX64="mas",'Classificação geral'!$I57=1),'Classificação geral'!M57,""),"")</f>
        <v/>
      </c>
      <c r="DD64" s="231" t="str">
        <f>IFERROR(IF(AND($CX64="mas",'Classificação geral'!$I57=1),'Classificação geral'!AF57,""),"")</f>
        <v/>
      </c>
      <c r="DE64" s="229" t="str">
        <f>IFERROR(RANK(DD64,DD:DD,0)+ COUNTIF($DD$12:DD63,DD64),"")</f>
        <v/>
      </c>
      <c r="DG64" s="254" t="str">
        <f>IFERROR(IF(AND('Classificação geral'!$H57="fem",'Classificação geral'!$I57=2,'Classificação geral'!$E57="pct"),'Classificação geral'!$A57,""),"")</f>
        <v/>
      </c>
      <c r="DH64" s="254" t="str">
        <f>IFERROR(IF(AND('Classificação geral'!$H57="fem",'Classificação geral'!$I57=2,'Classificação geral'!$E57="pct"),'Classificação geral'!$B57,""),"")</f>
        <v/>
      </c>
      <c r="DI64" s="255" t="str">
        <f>IF($DH64='Classificação geral'!$B57,'Classificação geral'!$C57,"")</f>
        <v/>
      </c>
      <c r="DJ64" s="255" t="str">
        <f>IF($DH64='Classificação geral'!$B57,'Classificação geral'!$D57,"")</f>
        <v/>
      </c>
      <c r="DK64" s="255" t="str">
        <f>IF($DH64='Classificação geral'!$B57,'Classificação geral'!$H57,"")</f>
        <v/>
      </c>
      <c r="DL64" s="254" t="str">
        <f>IFERROR(IF(AND($DK64="fem",'Classificação geral'!$I57=2),'Classificação geral'!I57,""),"")</f>
        <v/>
      </c>
      <c r="DM64" s="254" t="str">
        <f>IFERROR(IF(AND($DK64="fem",'Classificação geral'!$I57=2),'Classificação geral'!AE57,""),"")</f>
        <v/>
      </c>
      <c r="DN64" s="254" t="str">
        <f>IFERROR(IF(AND($DK64="fem",'Classificação geral'!$I57=2),'Classificação geral'!K57,""),"")</f>
        <v/>
      </c>
      <c r="DO64" s="254" t="str">
        <f>IFERROR(IF(AND($DK64="fem",'Classificação geral'!$I57=2),'Classificação geral'!L57,""),"")</f>
        <v/>
      </c>
      <c r="DP64" s="254" t="str">
        <f>IFERROR(IF(AND($DK64="fem",'Classificação geral'!$I57=2),'Classificação geral'!M57,""),"")</f>
        <v/>
      </c>
      <c r="DQ64" s="254" t="str">
        <f>IFERROR(IF(AND($DK64="fem",'Classificação geral'!$I57=2),'Classificação geral'!AF57,""),"")</f>
        <v/>
      </c>
      <c r="DR64" s="256" t="str">
        <f>IFERROR(RANK(DQ64,DQ:DQ,0)+ COUNTIF(DQ$12:$DQ62,DQ64),"")</f>
        <v/>
      </c>
      <c r="DT64" s="254" t="str">
        <f>IFERROR(IF(AND('Classificação geral'!$H57="mas",'Classificação geral'!$I57=2,'Classificação geral'!$E57="pct"),'Classificação geral'!$A57,""),"")</f>
        <v/>
      </c>
      <c r="DU64" s="254" t="str">
        <f>IFERROR(IF(AND('Classificação geral'!$H57="mas",'Classificação geral'!$I57=2,'Classificação geral'!$E57="pct"),'Classificação geral'!$B57,""),"")</f>
        <v/>
      </c>
      <c r="DV64" s="227" t="str">
        <f>IF($DU64='Classificação geral'!$B57,'Classificação geral'!$C57,"")</f>
        <v/>
      </c>
      <c r="DW64" s="227" t="str">
        <f>IF($DU64='Classificação geral'!$B57,'Classificação geral'!$D57,"")</f>
        <v/>
      </c>
      <c r="DX64" s="227" t="str">
        <f>IF($DU64='Classificação geral'!$B57,'Classificação geral'!$H57,"")</f>
        <v/>
      </c>
      <c r="DY64" s="231" t="str">
        <f>IFERROR(IF(AND($DX64="mas",'Classificação geral'!$I57=2),'Classificação geral'!I57,""),"")</f>
        <v/>
      </c>
      <c r="DZ64" s="254" t="str">
        <f>IFERROR(IF(AND($DX64="mas",'Classificação geral'!$I57=2),'Classificação geral'!AE57,""),"")</f>
        <v/>
      </c>
      <c r="EA64" s="231" t="str">
        <f>IFERROR(IF(AND($DX64="mas",'Classificação geral'!$I57=2),'Classificação geral'!K57,""),"")</f>
        <v/>
      </c>
      <c r="EB64" s="231" t="str">
        <f>IFERROR(IF(AND($DX64="mas",'Classificação geral'!$I57=2),'Classificação geral'!L57,""),"")</f>
        <v/>
      </c>
      <c r="EC64" s="231" t="str">
        <f>IFERROR(IF(AND($DX64="mas",'Classificação geral'!$I57=2),'Classificação geral'!M57,""),"")</f>
        <v/>
      </c>
      <c r="ED64" s="231" t="str">
        <f>IFERROR(IF(AND($DX64="mas",'Classificação geral'!$I57=2),'Classificação geral'!AF57,""),"")</f>
        <v/>
      </c>
      <c r="EE64" s="229" t="str">
        <f>IFERROR(RANK(ED64,ED:ED,0)+ COUNTIF($ED$12:ED$12,ED64),"")</f>
        <v/>
      </c>
      <c r="EG64" s="254" t="str">
        <f>IFERROR(IF(AND('Classificação geral'!$H57="fem",'Classificação geral'!$I57=3,'Classificação geral'!$E57="pct"),'Classificação geral'!$A57,""),"")</f>
        <v/>
      </c>
      <c r="EH64" s="254" t="str">
        <f>IFERROR(IF(AND('Classificação geral'!$H57="fem",'Classificação geral'!$I57=3,'Classificação geral'!$E57="pct"),'Classificação geral'!$B57,""),"")</f>
        <v/>
      </c>
      <c r="EI64" s="227" t="str">
        <f>IF($EH64='Classificação geral'!$B57,'Classificação geral'!$C57,"")</f>
        <v/>
      </c>
      <c r="EJ64" s="227" t="str">
        <f>IF($EH64='Classificação geral'!$B57,'Classificação geral'!$D57,"")</f>
        <v/>
      </c>
      <c r="EK64" s="227" t="str">
        <f>IF($EH64='Classificação geral'!$B57,'Classificação geral'!$H57,"")</f>
        <v/>
      </c>
      <c r="EL64" s="227" t="str">
        <f>IF($EK64='Classificação geral'!$H57,'Classificação geral'!$I57,"")</f>
        <v/>
      </c>
      <c r="EM64" s="255" t="str">
        <f>IF($EL64='Classificação geral'!$I57,'Classificação geral'!$AE57,"")</f>
        <v/>
      </c>
      <c r="EN64" s="227" t="str">
        <f>IF($EL64='Classificação geral'!$I57,'Classificação geral'!$K57,"")</f>
        <v/>
      </c>
      <c r="EO64" s="227" t="str">
        <f>IF($EL64='Classificação geral'!$I57,'Classificação geral'!$L57,"")</f>
        <v/>
      </c>
      <c r="EP64" s="227" t="str">
        <f>IF($EL64='Classificação geral'!$I57,'Classificação geral'!$M57,"")</f>
        <v/>
      </c>
      <c r="EQ64" s="227" t="str">
        <f>IF($EL64='Classificação geral'!$I57,'Classificação geral'!$AF57,"")</f>
        <v/>
      </c>
      <c r="ER64" s="229" t="str">
        <f>IFERROR(RANK(EQ64,EQ:EQ,0)+ COUNTIF($EQ$12:EQ62,EQ64),"")</f>
        <v/>
      </c>
      <c r="ET64" s="254" t="str">
        <f>IFERROR(IF(AND('Classificação geral'!$H57="mas",'Classificação geral'!$I57=3,'Classificação geral'!$E57="PCT"),'Classificação geral'!$A57,""),"")</f>
        <v/>
      </c>
      <c r="EU64" s="254" t="str">
        <f>IFERROR(IF(AND('Classificação geral'!$H57="mas",'Classificação geral'!$I57=3,'Classificação geral'!$E57="PCT"),'Classificação geral'!$B57,""),"")</f>
        <v/>
      </c>
      <c r="EV64" s="227" t="str">
        <f>IF($EU64='Classificação geral'!$B57,'Classificação geral'!$C57,"")</f>
        <v/>
      </c>
      <c r="EW64" s="227" t="str">
        <f>IF($EU64='Classificação geral'!$B57,'Classificação geral'!$D57,"")</f>
        <v/>
      </c>
      <c r="EX64" s="227" t="str">
        <f>IF($EU64='Classificação geral'!$B57,'Classificação geral'!$H57,"")</f>
        <v/>
      </c>
      <c r="EY64" s="231" t="str">
        <f>IFERROR(IF(AND($EX64="mas",'Classificação geral'!$I57=3),'Classificação geral'!I57,""),"")</f>
        <v/>
      </c>
      <c r="EZ64" s="254" t="str">
        <f>IFERROR(IF(AND($EX64="mas",'Classificação geral'!$I57=3),'Classificação geral'!AE57,""),"")</f>
        <v/>
      </c>
      <c r="FA64" s="231" t="str">
        <f>IFERROR(IF(AND($EX64="mas",'Classificação geral'!$I57=3),'Classificação geral'!K57,""),"")</f>
        <v/>
      </c>
      <c r="FB64" s="231" t="str">
        <f>IFERROR(IF(AND($EX64="mas",'Classificação geral'!$I57=3),'Classificação geral'!L57,""),"")</f>
        <v/>
      </c>
      <c r="FC64" s="231" t="str">
        <f>IFERROR(IF(AND($EX64="mas",'Classificação geral'!$I57=3),'Classificação geral'!M57,""),"")</f>
        <v/>
      </c>
      <c r="FD64" s="231" t="str">
        <f>IFERROR(IF(AND($EX64="mas",'Classificação geral'!$I57=3),'Classificação geral'!AF57,""),"")</f>
        <v/>
      </c>
      <c r="FE64" s="229" t="str">
        <f>IFERROR(RANK(FD64,FD:FD,0)+ COUNTIF(FD$12:$FD62,FD64),"")</f>
        <v/>
      </c>
    </row>
    <row r="65" spans="1:161" s="304" customFormat="1" ht="24.75" customHeight="1" x14ac:dyDescent="0.4">
      <c r="B65" s="309" t="str">
        <f t="shared" si="54"/>
        <v/>
      </c>
      <c r="C65" s="292" t="str">
        <f t="shared" si="55"/>
        <v/>
      </c>
      <c r="D65" s="292" t="str">
        <f t="shared" si="56"/>
        <v/>
      </c>
      <c r="E65" s="292" t="str">
        <f t="shared" si="57"/>
        <v/>
      </c>
      <c r="F65" s="293" t="str">
        <f t="shared" si="58"/>
        <v/>
      </c>
      <c r="G65" s="293" t="str">
        <f t="shared" si="59"/>
        <v/>
      </c>
      <c r="H65" s="294" t="str">
        <f t="shared" si="60"/>
        <v/>
      </c>
      <c r="I65" s="294" t="str">
        <f t="shared" si="61"/>
        <v/>
      </c>
      <c r="J65" s="294" t="str">
        <f t="shared" si="62"/>
        <v/>
      </c>
      <c r="K65" s="295">
        <v>52</v>
      </c>
      <c r="L65" s="296"/>
      <c r="M65" s="296"/>
      <c r="N65" s="309" t="str">
        <f t="shared" si="63"/>
        <v/>
      </c>
      <c r="O65" s="292" t="str">
        <f t="shared" si="64"/>
        <v/>
      </c>
      <c r="P65" s="292" t="str">
        <f t="shared" si="65"/>
        <v/>
      </c>
      <c r="Q65" s="292" t="str">
        <f t="shared" si="66"/>
        <v/>
      </c>
      <c r="R65" s="293" t="str">
        <f t="shared" si="67"/>
        <v/>
      </c>
      <c r="S65" s="293" t="str">
        <f t="shared" si="68"/>
        <v/>
      </c>
      <c r="T65" s="294" t="str">
        <f t="shared" si="69"/>
        <v/>
      </c>
      <c r="U65" s="294" t="str">
        <f t="shared" si="70"/>
        <v/>
      </c>
      <c r="V65" s="294" t="str">
        <f t="shared" si="71"/>
        <v/>
      </c>
      <c r="W65" s="295">
        <v>52</v>
      </c>
      <c r="X65" s="296"/>
      <c r="Y65" s="297"/>
      <c r="Z65" s="310" t="str">
        <f t="shared" si="72"/>
        <v/>
      </c>
      <c r="AA65" s="292" t="str">
        <f t="shared" si="73"/>
        <v/>
      </c>
      <c r="AB65" s="292" t="str">
        <f t="shared" si="74"/>
        <v/>
      </c>
      <c r="AC65" s="292" t="str">
        <f t="shared" si="75"/>
        <v/>
      </c>
      <c r="AD65" s="293" t="str">
        <f t="shared" si="76"/>
        <v/>
      </c>
      <c r="AE65" s="293" t="str">
        <f t="shared" si="77"/>
        <v/>
      </c>
      <c r="AF65" s="294" t="str">
        <f t="shared" si="78"/>
        <v/>
      </c>
      <c r="AG65" s="294" t="str">
        <f t="shared" si="79"/>
        <v/>
      </c>
      <c r="AH65" s="294" t="str">
        <f t="shared" si="80"/>
        <v/>
      </c>
      <c r="AI65" s="295">
        <v>52</v>
      </c>
      <c r="AJ65" s="296"/>
      <c r="AK65" s="296"/>
      <c r="AL65" s="310" t="str">
        <f t="shared" si="81"/>
        <v/>
      </c>
      <c r="AM65" s="292" t="str">
        <f t="shared" si="82"/>
        <v/>
      </c>
      <c r="AN65" s="292" t="str">
        <f t="shared" si="83"/>
        <v/>
      </c>
      <c r="AO65" s="293" t="str">
        <f t="shared" si="84"/>
        <v/>
      </c>
      <c r="AP65" s="293" t="str">
        <f t="shared" si="85"/>
        <v/>
      </c>
      <c r="AQ65" s="293" t="str">
        <f t="shared" si="86"/>
        <v/>
      </c>
      <c r="AR65" s="294" t="str">
        <f t="shared" si="87"/>
        <v/>
      </c>
      <c r="AS65" s="294" t="str">
        <f t="shared" si="88"/>
        <v/>
      </c>
      <c r="AT65" s="294" t="str">
        <f t="shared" si="89"/>
        <v/>
      </c>
      <c r="AU65" s="295">
        <v>52</v>
      </c>
      <c r="AV65" s="297"/>
      <c r="AW65" s="297"/>
      <c r="AX65" s="309" t="str">
        <f t="shared" si="90"/>
        <v/>
      </c>
      <c r="AY65" s="292" t="str">
        <f t="shared" si="91"/>
        <v/>
      </c>
      <c r="AZ65" s="292" t="str">
        <f t="shared" si="92"/>
        <v/>
      </c>
      <c r="BA65" s="292" t="str">
        <f t="shared" si="93"/>
        <v/>
      </c>
      <c r="BB65" s="293" t="str">
        <f t="shared" si="94"/>
        <v/>
      </c>
      <c r="BC65" s="293" t="str">
        <f t="shared" si="95"/>
        <v/>
      </c>
      <c r="BD65" s="293" t="str">
        <f t="shared" si="96"/>
        <v/>
      </c>
      <c r="BE65" s="293" t="str">
        <f t="shared" si="97"/>
        <v/>
      </c>
      <c r="BF65" s="294" t="str">
        <f t="shared" si="98"/>
        <v/>
      </c>
      <c r="BG65" s="295">
        <v>52</v>
      </c>
      <c r="BH65" s="296"/>
      <c r="BI65" s="296"/>
      <c r="BJ65" s="309" t="str">
        <f t="shared" si="45"/>
        <v/>
      </c>
      <c r="BK65" s="292" t="str">
        <f t="shared" si="46"/>
        <v/>
      </c>
      <c r="BL65" s="292" t="str">
        <f t="shared" si="47"/>
        <v/>
      </c>
      <c r="BM65" s="292" t="str">
        <f t="shared" si="48"/>
        <v/>
      </c>
      <c r="BN65" s="293" t="str">
        <f t="shared" si="49"/>
        <v/>
      </c>
      <c r="BO65" s="293" t="str">
        <f t="shared" si="50"/>
        <v/>
      </c>
      <c r="BP65" s="294" t="str">
        <f t="shared" si="51"/>
        <v/>
      </c>
      <c r="BQ65" s="294" t="str">
        <f t="shared" si="52"/>
        <v/>
      </c>
      <c r="BR65" s="294" t="str">
        <f t="shared" si="53"/>
        <v/>
      </c>
      <c r="BS65" s="295">
        <v>52</v>
      </c>
      <c r="BT65" s="391"/>
      <c r="BU65" s="391"/>
      <c r="BV65" s="391"/>
      <c r="BW65" s="391"/>
      <c r="BX65" s="391"/>
      <c r="BY65" s="391"/>
      <c r="BZ65" s="391"/>
      <c r="CA65" s="391"/>
      <c r="CB65" s="391"/>
      <c r="CC65" s="391"/>
      <c r="CD65" s="391"/>
      <c r="CE65" s="391"/>
      <c r="CF65" s="391"/>
      <c r="CG65" s="254" t="str">
        <f>IFERROR(IF(AND('Classificação geral'!$H58="FEM",'Classificação geral'!$I58=1,'Classificação geral'!E58="PCT"),'Classificação geral'!$A58,""),"")</f>
        <v/>
      </c>
      <c r="CH65" s="254" t="str">
        <f>IFERROR(IF(AND('Classificação geral'!$H58="FEM",'Classificação geral'!$I58=1,'Classificação geral'!E58="PCT"),'Classificação geral'!$B58,""),"")</f>
        <v/>
      </c>
      <c r="CI65" s="227" t="str">
        <f>IF($CH65='Classificação geral'!$B58,'Classificação geral'!$C58,"")</f>
        <v/>
      </c>
      <c r="CJ65" s="227" t="str">
        <f>IF($CH65='Classificação geral'!$B58,'Classificação geral'!$D58,"")</f>
        <v/>
      </c>
      <c r="CK65" s="227" t="str">
        <f>IF($CH65='Classificação geral'!$B58,'Classificação geral'!$H58,"")</f>
        <v/>
      </c>
      <c r="CL65" s="227" t="str">
        <f>IF($CK65='Classificação geral'!$H58,'Classificação geral'!$I58,"")</f>
        <v/>
      </c>
      <c r="CM65" s="227" t="str">
        <f>IF($CL65='Classificação geral'!$I58,'Classificação geral'!$AE58,"")</f>
        <v/>
      </c>
      <c r="CN65" s="227" t="str">
        <f>IF($CL65='Classificação geral'!$I58,'Classificação geral'!$K58,"")</f>
        <v/>
      </c>
      <c r="CO65" s="227" t="str">
        <f>IF($CL65='Classificação geral'!$I58,'Classificação geral'!$L58,"")</f>
        <v/>
      </c>
      <c r="CP65" s="227" t="str">
        <f>IF($CL65='Classificação geral'!$I58,'Classificação geral'!$M58,"")</f>
        <v/>
      </c>
      <c r="CQ65" s="388" t="str">
        <f>IF($CL65='Classificação geral'!$I58,'Classificação geral'!$AF58,"")</f>
        <v/>
      </c>
      <c r="CR65" s="256" t="str">
        <f>IFERROR(RANK(CQ65,CQ:CQ,0)+ COUNTIF($CQ$12:CQ64,CQ65),"")</f>
        <v/>
      </c>
      <c r="CS65" s="244" t="str">
        <f ca="1">IFERROR(RDEM(CR65,CR:CR,0),"")</f>
        <v/>
      </c>
      <c r="CT65" s="254" t="str">
        <f>IFERROR(IF(AND('Classificação geral'!$H58="mas",'Classificação geral'!$I58=1,'Classificação geral'!$E58="pct"),'Classificação geral'!$A58,""),"")</f>
        <v/>
      </c>
      <c r="CU65" s="254" t="str">
        <f>IFERROR(IF(AND('Classificação geral'!$H58="mas",'Classificação geral'!$I58=1,'Classificação geral'!$E58="PCT"),'Classificação geral'!$B58,""),"")</f>
        <v/>
      </c>
      <c r="CV65" s="227" t="str">
        <f>IF($CU65='Classificação geral'!$B58,'Classificação geral'!$C58,"")</f>
        <v/>
      </c>
      <c r="CW65" s="227" t="str">
        <f>IF($CU65='Classificação geral'!$B58,'Classificação geral'!$D58,"")</f>
        <v/>
      </c>
      <c r="CX65" s="227" t="str">
        <f>IF($CU65='Classificação geral'!$B58,'Classificação geral'!$H58,"")</f>
        <v/>
      </c>
      <c r="CY65" s="231" t="str">
        <f>IFERROR(IF(AND($CX65="mas",'Classificação geral'!$I58=1),'Classificação geral'!I58,""),"")</f>
        <v/>
      </c>
      <c r="CZ65" s="254" t="str">
        <f>IFERROR(IF(AND($CX65="mas",'Classificação geral'!$I58=1),'Classificação geral'!AE58,""),"")</f>
        <v/>
      </c>
      <c r="DA65" s="231" t="str">
        <f>IFERROR(IF(AND($CX65="mas",'Classificação geral'!$I58=1),'Classificação geral'!K58,""),"")</f>
        <v/>
      </c>
      <c r="DB65" s="231" t="str">
        <f>IFERROR(IF(AND($CX65="mas",'Classificação geral'!$I58=1),'Classificação geral'!L58,""),"")</f>
        <v/>
      </c>
      <c r="DC65" s="231" t="str">
        <f>IFERROR(IF(AND($CX65="mas",'Classificação geral'!$I58=1),'Classificação geral'!M58,""),"")</f>
        <v/>
      </c>
      <c r="DD65" s="231" t="str">
        <f>IFERROR(IF(AND($CX65="mas",'Classificação geral'!$I58=1),'Classificação geral'!AF58,""),"")</f>
        <v/>
      </c>
      <c r="DE65" s="229" t="str">
        <f>IFERROR(RANK(DD65,DD:DD,0)+ COUNTIF($DD$12:DD64,DD65),"")</f>
        <v/>
      </c>
      <c r="DG65" s="254" t="str">
        <f>IFERROR(IF(AND('Classificação geral'!$H58="fem",'Classificação geral'!$I58=2,'Classificação geral'!$E58="pct"),'Classificação geral'!$A58,""),"")</f>
        <v/>
      </c>
      <c r="DH65" s="254" t="str">
        <f>IFERROR(IF(AND('Classificação geral'!$H58="fem",'Classificação geral'!$I58=2,'Classificação geral'!$E58="pct"),'Classificação geral'!$B58,""),"")</f>
        <v/>
      </c>
      <c r="DI65" s="255" t="str">
        <f>IF($DH65='Classificação geral'!$B58,'Classificação geral'!$C58,"")</f>
        <v/>
      </c>
      <c r="DJ65" s="255" t="str">
        <f>IF($DH65='Classificação geral'!$B58,'Classificação geral'!$D58,"")</f>
        <v/>
      </c>
      <c r="DK65" s="255" t="str">
        <f>IF($DH65='Classificação geral'!$B58,'Classificação geral'!$H58,"")</f>
        <v/>
      </c>
      <c r="DL65" s="254" t="str">
        <f>IFERROR(IF(AND($DK65="fem",'Classificação geral'!$I58=2),'Classificação geral'!I58,""),"")</f>
        <v/>
      </c>
      <c r="DM65" s="254" t="str">
        <f>IFERROR(IF(AND($DK65="fem",'Classificação geral'!$I58=2),'Classificação geral'!AE58,""),"")</f>
        <v/>
      </c>
      <c r="DN65" s="254" t="str">
        <f>IFERROR(IF(AND($DK65="fem",'Classificação geral'!$I58=2),'Classificação geral'!K58,""),"")</f>
        <v/>
      </c>
      <c r="DO65" s="254" t="str">
        <f>IFERROR(IF(AND($DK65="fem",'Classificação geral'!$I58=2),'Classificação geral'!L58,""),"")</f>
        <v/>
      </c>
      <c r="DP65" s="254" t="str">
        <f>IFERROR(IF(AND($DK65="fem",'Classificação geral'!$I58=2),'Classificação geral'!M58,""),"")</f>
        <v/>
      </c>
      <c r="DQ65" s="254" t="str">
        <f>IFERROR(IF(AND($DK65="fem",'Classificação geral'!$I58=2),'Classificação geral'!AF58,""),"")</f>
        <v/>
      </c>
      <c r="DR65" s="256" t="str">
        <f>IFERROR(RANK(DQ65,DQ:DQ,0)+ COUNTIF(DQ$12:$DQ63,DQ65),"")</f>
        <v/>
      </c>
      <c r="DT65" s="254" t="str">
        <f>IFERROR(IF(AND('Classificação geral'!$H58="mas",'Classificação geral'!$I58=2,'Classificação geral'!$E58="pct"),'Classificação geral'!$A58,""),"")</f>
        <v/>
      </c>
      <c r="DU65" s="254" t="str">
        <f>IFERROR(IF(AND('Classificação geral'!$H58="mas",'Classificação geral'!$I58=2,'Classificação geral'!$E58="pct"),'Classificação geral'!$B58,""),"")</f>
        <v/>
      </c>
      <c r="DV65" s="227" t="str">
        <f>IF($DU65='Classificação geral'!$B58,'Classificação geral'!$C58,"")</f>
        <v/>
      </c>
      <c r="DW65" s="227" t="str">
        <f>IF($DU65='Classificação geral'!$B58,'Classificação geral'!$D58,"")</f>
        <v/>
      </c>
      <c r="DX65" s="227" t="str">
        <f>IF($DU65='Classificação geral'!$B58,'Classificação geral'!$H58,"")</f>
        <v/>
      </c>
      <c r="DY65" s="231" t="str">
        <f>IFERROR(IF(AND($DX65="mas",'Classificação geral'!$I58=2),'Classificação geral'!I58,""),"")</f>
        <v/>
      </c>
      <c r="DZ65" s="254" t="str">
        <f>IFERROR(IF(AND($DX65="mas",'Classificação geral'!$I58=2),'Classificação geral'!AE58,""),"")</f>
        <v/>
      </c>
      <c r="EA65" s="231" t="str">
        <f>IFERROR(IF(AND($DX65="mas",'Classificação geral'!$I58=2),'Classificação geral'!K58,""),"")</f>
        <v/>
      </c>
      <c r="EB65" s="231" t="str">
        <f>IFERROR(IF(AND($DX65="mas",'Classificação geral'!$I58=2),'Classificação geral'!L58,""),"")</f>
        <v/>
      </c>
      <c r="EC65" s="231" t="str">
        <f>IFERROR(IF(AND($DX65="mas",'Classificação geral'!$I58=2),'Classificação geral'!M58,""),"")</f>
        <v/>
      </c>
      <c r="ED65" s="231" t="str">
        <f>IFERROR(IF(AND($DX65="mas",'Classificação geral'!$I58=2),'Classificação geral'!AF58,""),"")</f>
        <v/>
      </c>
      <c r="EE65" s="229" t="str">
        <f>IFERROR(RANK(ED65,ED:ED,0)+ COUNTIF($ED$12:ED$12,ED65),"")</f>
        <v/>
      </c>
      <c r="EG65" s="254" t="str">
        <f>IFERROR(IF(AND('Classificação geral'!$H58="fem",'Classificação geral'!$I58=3,'Classificação geral'!$E58="pct"),'Classificação geral'!$A58,""),"")</f>
        <v/>
      </c>
      <c r="EH65" s="254" t="str">
        <f>IFERROR(IF(AND('Classificação geral'!$H58="fem",'Classificação geral'!$I58=3,'Classificação geral'!$E58="pct"),'Classificação geral'!$B58,""),"")</f>
        <v/>
      </c>
      <c r="EI65" s="227" t="str">
        <f>IF($EH65='Classificação geral'!$B58,'Classificação geral'!$C58,"")</f>
        <v/>
      </c>
      <c r="EJ65" s="227" t="str">
        <f>IF($EH65='Classificação geral'!$B58,'Classificação geral'!$D58,"")</f>
        <v/>
      </c>
      <c r="EK65" s="227" t="str">
        <f>IF($EH65='Classificação geral'!$B58,'Classificação geral'!$H58,"")</f>
        <v/>
      </c>
      <c r="EL65" s="227" t="str">
        <f>IF($EK65='Classificação geral'!$H58,'Classificação geral'!$I58,"")</f>
        <v/>
      </c>
      <c r="EM65" s="255" t="str">
        <f>IF($EL65='Classificação geral'!$I58,'Classificação geral'!$AE58,"")</f>
        <v/>
      </c>
      <c r="EN65" s="227" t="str">
        <f>IF($EL65='Classificação geral'!$I58,'Classificação geral'!$K58,"")</f>
        <v/>
      </c>
      <c r="EO65" s="227" t="str">
        <f>IF($EL65='Classificação geral'!$I58,'Classificação geral'!$L58,"")</f>
        <v/>
      </c>
      <c r="EP65" s="227" t="str">
        <f>IF($EL65='Classificação geral'!$I58,'Classificação geral'!$M58,"")</f>
        <v/>
      </c>
      <c r="EQ65" s="227" t="str">
        <f>IF($EL65='Classificação geral'!$I58,'Classificação geral'!$AF58,"")</f>
        <v/>
      </c>
      <c r="ER65" s="229" t="str">
        <f>IFERROR(RANK(EQ65,EQ:EQ,0)+ COUNTIF($EQ$12:EQ63,EQ65),"")</f>
        <v/>
      </c>
      <c r="ET65" s="254" t="str">
        <f>IFERROR(IF(AND('Classificação geral'!$H58="mas",'Classificação geral'!$I58=3,'Classificação geral'!$E58="PCT"),'Classificação geral'!$A58,""),"")</f>
        <v/>
      </c>
      <c r="EU65" s="254" t="str">
        <f>IFERROR(IF(AND('Classificação geral'!$H58="mas",'Classificação geral'!$I58=3,'Classificação geral'!$E58="PCT"),'Classificação geral'!$B58,""),"")</f>
        <v/>
      </c>
      <c r="EV65" s="227" t="str">
        <f>IF($EU65='Classificação geral'!$B58,'Classificação geral'!$C58,"")</f>
        <v/>
      </c>
      <c r="EW65" s="227" t="str">
        <f>IF($EU65='Classificação geral'!$B58,'Classificação geral'!$D58,"")</f>
        <v/>
      </c>
      <c r="EX65" s="227" t="str">
        <f>IF($EU65='Classificação geral'!$B58,'Classificação geral'!$H58,"")</f>
        <v/>
      </c>
      <c r="EY65" s="231" t="str">
        <f>IFERROR(IF(AND($EX65="mas",'Classificação geral'!$I58=3),'Classificação geral'!I58,""),"")</f>
        <v/>
      </c>
      <c r="EZ65" s="254" t="str">
        <f>IFERROR(IF(AND($EX65="mas",'Classificação geral'!$I58=3),'Classificação geral'!AE58,""),"")</f>
        <v/>
      </c>
      <c r="FA65" s="231" t="str">
        <f>IFERROR(IF(AND($EX65="mas",'Classificação geral'!$I58=3),'Classificação geral'!K58,""),"")</f>
        <v/>
      </c>
      <c r="FB65" s="231" t="str">
        <f>IFERROR(IF(AND($EX65="mas",'Classificação geral'!$I58=3),'Classificação geral'!L58,""),"")</f>
        <v/>
      </c>
      <c r="FC65" s="231" t="str">
        <f>IFERROR(IF(AND($EX65="mas",'Classificação geral'!$I58=3),'Classificação geral'!M58,""),"")</f>
        <v/>
      </c>
      <c r="FD65" s="231" t="str">
        <f>IFERROR(IF(AND($EX65="mas",'Classificação geral'!$I58=3),'Classificação geral'!AF58,""),"")</f>
        <v/>
      </c>
      <c r="FE65" s="229" t="str">
        <f>IFERROR(RANK(FD65,FD:FD,0)+ COUNTIF(FD$12:$FD63,FD65),"")</f>
        <v/>
      </c>
    </row>
    <row r="66" spans="1:161" s="304" customFormat="1" ht="24.75" customHeight="1" x14ac:dyDescent="0.4">
      <c r="B66" s="309" t="str">
        <f t="shared" si="54"/>
        <v/>
      </c>
      <c r="C66" s="292" t="str">
        <f t="shared" si="55"/>
        <v/>
      </c>
      <c r="D66" s="292" t="str">
        <f t="shared" si="56"/>
        <v/>
      </c>
      <c r="E66" s="292" t="str">
        <f t="shared" si="57"/>
        <v/>
      </c>
      <c r="F66" s="293" t="str">
        <f t="shared" si="58"/>
        <v/>
      </c>
      <c r="G66" s="293" t="str">
        <f t="shared" si="59"/>
        <v/>
      </c>
      <c r="H66" s="294" t="str">
        <f t="shared" si="60"/>
        <v/>
      </c>
      <c r="I66" s="294" t="str">
        <f t="shared" si="61"/>
        <v/>
      </c>
      <c r="J66" s="294" t="str">
        <f t="shared" si="62"/>
        <v/>
      </c>
      <c r="K66" s="295">
        <v>53</v>
      </c>
      <c r="L66" s="296"/>
      <c r="M66" s="296"/>
      <c r="N66" s="309" t="str">
        <f t="shared" si="63"/>
        <v/>
      </c>
      <c r="O66" s="292" t="str">
        <f t="shared" si="64"/>
        <v/>
      </c>
      <c r="P66" s="292" t="str">
        <f t="shared" si="65"/>
        <v/>
      </c>
      <c r="Q66" s="292" t="str">
        <f t="shared" si="66"/>
        <v/>
      </c>
      <c r="R66" s="293" t="str">
        <f t="shared" si="67"/>
        <v/>
      </c>
      <c r="S66" s="293" t="str">
        <f t="shared" si="68"/>
        <v/>
      </c>
      <c r="T66" s="294" t="str">
        <f t="shared" si="69"/>
        <v/>
      </c>
      <c r="U66" s="294" t="str">
        <f t="shared" si="70"/>
        <v/>
      </c>
      <c r="V66" s="294" t="str">
        <f t="shared" si="71"/>
        <v/>
      </c>
      <c r="W66" s="295">
        <v>53</v>
      </c>
      <c r="X66" s="296"/>
      <c r="Y66" s="297"/>
      <c r="Z66" s="310" t="str">
        <f t="shared" si="72"/>
        <v/>
      </c>
      <c r="AA66" s="292" t="str">
        <f t="shared" si="73"/>
        <v/>
      </c>
      <c r="AB66" s="292" t="str">
        <f t="shared" si="74"/>
        <v/>
      </c>
      <c r="AC66" s="293" t="str">
        <f t="shared" si="75"/>
        <v/>
      </c>
      <c r="AD66" s="293" t="str">
        <f t="shared" si="76"/>
        <v/>
      </c>
      <c r="AE66" s="293" t="str">
        <f t="shared" si="77"/>
        <v/>
      </c>
      <c r="AF66" s="294" t="str">
        <f t="shared" si="78"/>
        <v/>
      </c>
      <c r="AG66" s="294" t="str">
        <f t="shared" si="79"/>
        <v/>
      </c>
      <c r="AH66" s="294" t="str">
        <f t="shared" si="80"/>
        <v/>
      </c>
      <c r="AI66" s="295">
        <v>53</v>
      </c>
      <c r="AJ66" s="296"/>
      <c r="AK66" s="296"/>
      <c r="AL66" s="310" t="str">
        <f t="shared" si="81"/>
        <v/>
      </c>
      <c r="AM66" s="292" t="str">
        <f t="shared" si="82"/>
        <v/>
      </c>
      <c r="AN66" s="292" t="str">
        <f t="shared" si="83"/>
        <v/>
      </c>
      <c r="AO66" s="293" t="str">
        <f t="shared" si="84"/>
        <v/>
      </c>
      <c r="AP66" s="293" t="str">
        <f t="shared" si="85"/>
        <v/>
      </c>
      <c r="AQ66" s="293" t="str">
        <f t="shared" si="86"/>
        <v/>
      </c>
      <c r="AR66" s="294" t="str">
        <f t="shared" si="87"/>
        <v/>
      </c>
      <c r="AS66" s="294" t="str">
        <f t="shared" si="88"/>
        <v/>
      </c>
      <c r="AT66" s="294" t="str">
        <f t="shared" si="89"/>
        <v/>
      </c>
      <c r="AU66" s="295">
        <v>53</v>
      </c>
      <c r="AV66" s="297"/>
      <c r="AW66" s="297"/>
      <c r="AX66" s="309" t="str">
        <f t="shared" si="90"/>
        <v/>
      </c>
      <c r="AY66" s="292" t="str">
        <f t="shared" si="91"/>
        <v/>
      </c>
      <c r="AZ66" s="292" t="str">
        <f t="shared" si="92"/>
        <v/>
      </c>
      <c r="BA66" s="292" t="str">
        <f t="shared" si="93"/>
        <v/>
      </c>
      <c r="BB66" s="293" t="str">
        <f t="shared" si="94"/>
        <v/>
      </c>
      <c r="BC66" s="293" t="str">
        <f t="shared" si="95"/>
        <v/>
      </c>
      <c r="BD66" s="293" t="str">
        <f t="shared" si="96"/>
        <v/>
      </c>
      <c r="BE66" s="293" t="str">
        <f t="shared" si="97"/>
        <v/>
      </c>
      <c r="BF66" s="294" t="str">
        <f t="shared" si="98"/>
        <v/>
      </c>
      <c r="BG66" s="295">
        <v>53</v>
      </c>
      <c r="BH66" s="296"/>
      <c r="BI66" s="296"/>
      <c r="BJ66" s="309" t="str">
        <f t="shared" si="45"/>
        <v/>
      </c>
      <c r="BK66" s="292" t="str">
        <f t="shared" si="46"/>
        <v/>
      </c>
      <c r="BL66" s="292" t="str">
        <f t="shared" si="47"/>
        <v/>
      </c>
      <c r="BM66" s="292" t="str">
        <f t="shared" si="48"/>
        <v/>
      </c>
      <c r="BN66" s="293" t="str">
        <f t="shared" si="49"/>
        <v/>
      </c>
      <c r="BO66" s="293" t="str">
        <f t="shared" si="50"/>
        <v/>
      </c>
      <c r="BP66" s="294" t="str">
        <f t="shared" si="51"/>
        <v/>
      </c>
      <c r="BQ66" s="294" t="str">
        <f t="shared" si="52"/>
        <v/>
      </c>
      <c r="BR66" s="294" t="str">
        <f t="shared" si="53"/>
        <v/>
      </c>
      <c r="BS66" s="295">
        <v>53</v>
      </c>
      <c r="BT66" s="391"/>
      <c r="BU66" s="391"/>
      <c r="BV66" s="391"/>
      <c r="BW66" s="391"/>
      <c r="BX66" s="391"/>
      <c r="BY66" s="391"/>
      <c r="BZ66" s="391"/>
      <c r="CA66" s="391"/>
      <c r="CB66" s="391"/>
      <c r="CC66" s="391"/>
      <c r="CD66" s="391"/>
      <c r="CE66" s="391"/>
      <c r="CF66" s="391"/>
      <c r="CG66" s="254" t="str">
        <f>IFERROR(IF(AND('Classificação geral'!$H59="FEM",'Classificação geral'!$I59=1,'Classificação geral'!E59="PCT"),'Classificação geral'!$A59,""),"")</f>
        <v/>
      </c>
      <c r="CH66" s="254" t="str">
        <f>IFERROR(IF(AND('Classificação geral'!$H59="FEM",'Classificação geral'!$I59=1,'Classificação geral'!E59="PCT"),'Classificação geral'!$B59,""),"")</f>
        <v/>
      </c>
      <c r="CI66" s="227" t="str">
        <f>IF($CH66='Classificação geral'!$B59,'Classificação geral'!$C59,"")</f>
        <v/>
      </c>
      <c r="CJ66" s="227" t="str">
        <f>IF($CH66='Classificação geral'!$B59,'Classificação geral'!$D59,"")</f>
        <v/>
      </c>
      <c r="CK66" s="227" t="str">
        <f>IF($CH66='Classificação geral'!$B59,'Classificação geral'!$H59,"")</f>
        <v/>
      </c>
      <c r="CL66" s="227" t="str">
        <f>IF($CK66='Classificação geral'!$H59,'Classificação geral'!$I59,"")</f>
        <v/>
      </c>
      <c r="CM66" s="227" t="str">
        <f>IF($CL66='Classificação geral'!$I59,'Classificação geral'!$AE59,"")</f>
        <v/>
      </c>
      <c r="CN66" s="227" t="str">
        <f>IF($CL66='Classificação geral'!$I59,'Classificação geral'!$K59,"")</f>
        <v/>
      </c>
      <c r="CO66" s="227" t="str">
        <f>IF($CL66='Classificação geral'!$I59,'Classificação geral'!$L59,"")</f>
        <v/>
      </c>
      <c r="CP66" s="227" t="str">
        <f>IF($CL66='Classificação geral'!$I59,'Classificação geral'!$M59,"")</f>
        <v/>
      </c>
      <c r="CQ66" s="388" t="str">
        <f>IF($CL66='Classificação geral'!$I59,'Classificação geral'!$AF59,"")</f>
        <v/>
      </c>
      <c r="CR66" s="256" t="str">
        <f>IFERROR(RANK(CQ66,CQ:CQ,0)+ COUNTIF($CQ$12:CQ65,CQ66),"")</f>
        <v/>
      </c>
      <c r="CS66" s="244" t="str">
        <f ca="1">IFERROR(RDEM(CR66,CR:CR,0),"")</f>
        <v/>
      </c>
      <c r="CT66" s="254" t="str">
        <f>IFERROR(IF(AND('Classificação geral'!$H59="mas",'Classificação geral'!$I59=1,'Classificação geral'!$E59="pct"),'Classificação geral'!$A59,""),"")</f>
        <v/>
      </c>
      <c r="CU66" s="254" t="str">
        <f>IFERROR(IF(AND('Classificação geral'!$H59="mas",'Classificação geral'!$I59=1,'Classificação geral'!$E59="PCT"),'Classificação geral'!$B59,""),"")</f>
        <v/>
      </c>
      <c r="CV66" s="227" t="str">
        <f>IF($CU66='Classificação geral'!$B59,'Classificação geral'!$C59,"")</f>
        <v/>
      </c>
      <c r="CW66" s="227" t="str">
        <f>IF($CU66='Classificação geral'!$B59,'Classificação geral'!$D59,"")</f>
        <v/>
      </c>
      <c r="CX66" s="227" t="str">
        <f>IF($CU66='Classificação geral'!$B59,'Classificação geral'!$H59,"")</f>
        <v/>
      </c>
      <c r="CY66" s="231" t="str">
        <f>IFERROR(IF(AND($CX66="mas",'Classificação geral'!$I59=1),'Classificação geral'!I59,""),"")</f>
        <v/>
      </c>
      <c r="CZ66" s="254" t="str">
        <f>IFERROR(IF(AND($CX66="mas",'Classificação geral'!$I59=1),'Classificação geral'!AE59,""),"")</f>
        <v/>
      </c>
      <c r="DA66" s="231" t="str">
        <f>IFERROR(IF(AND($CX66="mas",'Classificação geral'!$I59=1),'Classificação geral'!K59,""),"")</f>
        <v/>
      </c>
      <c r="DB66" s="231" t="str">
        <f>IFERROR(IF(AND($CX66="mas",'Classificação geral'!$I59=1),'Classificação geral'!L59,""),"")</f>
        <v/>
      </c>
      <c r="DC66" s="231" t="str">
        <f>IFERROR(IF(AND($CX66="mas",'Classificação geral'!$I59=1),'Classificação geral'!M59,""),"")</f>
        <v/>
      </c>
      <c r="DD66" s="231" t="str">
        <f>IFERROR(IF(AND($CX66="mas",'Classificação geral'!$I59=1),'Classificação geral'!AF59,""),"")</f>
        <v/>
      </c>
      <c r="DE66" s="229" t="str">
        <f>IFERROR(RANK(DD66,DD:DD,0)+ COUNTIF($DD$12:DD65,DD66),"")</f>
        <v/>
      </c>
      <c r="DG66" s="254" t="str">
        <f>IFERROR(IF(AND('Classificação geral'!$H59="fem",'Classificação geral'!$I59=2,'Classificação geral'!$E59="pct"),'Classificação geral'!$A59,""),"")</f>
        <v/>
      </c>
      <c r="DH66" s="254" t="str">
        <f>IFERROR(IF(AND('Classificação geral'!$H59="fem",'Classificação geral'!$I59=2,'Classificação geral'!$E59="pct"),'Classificação geral'!$B59,""),"")</f>
        <v/>
      </c>
      <c r="DI66" s="255" t="str">
        <f>IF($DH66='Classificação geral'!$B59,'Classificação geral'!$C59,"")</f>
        <v/>
      </c>
      <c r="DJ66" s="255" t="str">
        <f>IF($DH66='Classificação geral'!$B59,'Classificação geral'!$D59,"")</f>
        <v/>
      </c>
      <c r="DK66" s="255" t="str">
        <f>IF($DH66='Classificação geral'!$B59,'Classificação geral'!$H59,"")</f>
        <v/>
      </c>
      <c r="DL66" s="254" t="str">
        <f>IFERROR(IF(AND($DK66="fem",'Classificação geral'!$I59=2),'Classificação geral'!I59,""),"")</f>
        <v/>
      </c>
      <c r="DM66" s="254" t="str">
        <f>IFERROR(IF(AND($DK66="fem",'Classificação geral'!$I59=2),'Classificação geral'!AE59,""),"")</f>
        <v/>
      </c>
      <c r="DN66" s="254" t="str">
        <f>IFERROR(IF(AND($DK66="fem",'Classificação geral'!$I59=2),'Classificação geral'!K59,""),"")</f>
        <v/>
      </c>
      <c r="DO66" s="254" t="str">
        <f>IFERROR(IF(AND($DK66="fem",'Classificação geral'!$I59=2),'Classificação geral'!L59,""),"")</f>
        <v/>
      </c>
      <c r="DP66" s="254" t="str">
        <f>IFERROR(IF(AND($DK66="fem",'Classificação geral'!$I59=2),'Classificação geral'!M59,""),"")</f>
        <v/>
      </c>
      <c r="DQ66" s="254" t="str">
        <f>IFERROR(IF(AND($DK66="fem",'Classificação geral'!$I59=2),'Classificação geral'!AF59,""),"")</f>
        <v/>
      </c>
      <c r="DR66" s="256" t="str">
        <f>IFERROR(RANK(DQ66,DQ:DQ,0)+ COUNTIF(DQ$12:$DQ64,DQ66),"")</f>
        <v/>
      </c>
      <c r="DT66" s="254" t="str">
        <f>IFERROR(IF(AND('Classificação geral'!$H59="mas",'Classificação geral'!$I59=2,'Classificação geral'!$E59="pct"),'Classificação geral'!$A59,""),"")</f>
        <v/>
      </c>
      <c r="DU66" s="254" t="str">
        <f>IFERROR(IF(AND('Classificação geral'!$H59="mas",'Classificação geral'!$I59=2,'Classificação geral'!$E59="pct"),'Classificação geral'!$B59,""),"")</f>
        <v/>
      </c>
      <c r="DV66" s="227" t="str">
        <f>IF($DU66='Classificação geral'!$B59,'Classificação geral'!$C59,"")</f>
        <v/>
      </c>
      <c r="DW66" s="227" t="str">
        <f>IF($DU66='Classificação geral'!$B59,'Classificação geral'!$D59,"")</f>
        <v/>
      </c>
      <c r="DX66" s="227" t="str">
        <f>IF($DU66='Classificação geral'!$B59,'Classificação geral'!$H59,"")</f>
        <v/>
      </c>
      <c r="DY66" s="231" t="str">
        <f>IFERROR(IF(AND($DX66="mas",'Classificação geral'!$I59=2),'Classificação geral'!I59,""),"")</f>
        <v/>
      </c>
      <c r="DZ66" s="254" t="str">
        <f>IFERROR(IF(AND($DX66="mas",'Classificação geral'!$I59=2),'Classificação geral'!AE59,""),"")</f>
        <v/>
      </c>
      <c r="EA66" s="231" t="str">
        <f>IFERROR(IF(AND($DX66="mas",'Classificação geral'!$I59=2),'Classificação geral'!K59,""),"")</f>
        <v/>
      </c>
      <c r="EB66" s="231" t="str">
        <f>IFERROR(IF(AND($DX66="mas",'Classificação geral'!$I59=2),'Classificação geral'!L59,""),"")</f>
        <v/>
      </c>
      <c r="EC66" s="231" t="str">
        <f>IFERROR(IF(AND($DX66="mas",'Classificação geral'!$I59=2),'Classificação geral'!M59,""),"")</f>
        <v/>
      </c>
      <c r="ED66" s="231" t="str">
        <f>IFERROR(IF(AND($DX66="mas",'Classificação geral'!$I59=2),'Classificação geral'!AF59,""),"")</f>
        <v/>
      </c>
      <c r="EE66" s="229" t="str">
        <f>IFERROR(RANK(ED66,ED:ED,0)+ COUNTIF($ED$12:ED$12,ED66),"")</f>
        <v/>
      </c>
      <c r="EG66" s="254" t="str">
        <f>IFERROR(IF(AND('Classificação geral'!$H59="fem",'Classificação geral'!$I59=3,'Classificação geral'!$E59="pct"),'Classificação geral'!$A59,""),"")</f>
        <v/>
      </c>
      <c r="EH66" s="254" t="str">
        <f>IFERROR(IF(AND('Classificação geral'!$H59="fem",'Classificação geral'!$I59=3,'Classificação geral'!$E59="pct"),'Classificação geral'!$B59,""),"")</f>
        <v/>
      </c>
      <c r="EI66" s="227" t="str">
        <f>IF($EH66='Classificação geral'!$B59,'Classificação geral'!$C59,"")</f>
        <v/>
      </c>
      <c r="EJ66" s="227" t="str">
        <f>IF($EH66='Classificação geral'!$B59,'Classificação geral'!$D59,"")</f>
        <v/>
      </c>
      <c r="EK66" s="227" t="str">
        <f>IF($EH66='Classificação geral'!$B59,'Classificação geral'!$H59,"")</f>
        <v/>
      </c>
      <c r="EL66" s="227" t="str">
        <f>IF($EK66='Classificação geral'!$H59,'Classificação geral'!$I59,"")</f>
        <v/>
      </c>
      <c r="EM66" s="255" t="str">
        <f>IF($EL66='Classificação geral'!$I59,'Classificação geral'!$AE59,"")</f>
        <v/>
      </c>
      <c r="EN66" s="227" t="str">
        <f>IF($EL66='Classificação geral'!$I59,'Classificação geral'!$K59,"")</f>
        <v/>
      </c>
      <c r="EO66" s="227" t="str">
        <f>IF($EL66='Classificação geral'!$I59,'Classificação geral'!$L59,"")</f>
        <v/>
      </c>
      <c r="EP66" s="227" t="str">
        <f>IF($EL66='Classificação geral'!$I59,'Classificação geral'!$M59,"")</f>
        <v/>
      </c>
      <c r="EQ66" s="227" t="str">
        <f>IF($EL66='Classificação geral'!$I59,'Classificação geral'!$AF59,"")</f>
        <v/>
      </c>
      <c r="ER66" s="229" t="str">
        <f>IFERROR(RANK(EQ66,EQ:EQ,0)+ COUNTIF($EQ$12:EQ64,EQ66),"")</f>
        <v/>
      </c>
      <c r="ET66" s="254" t="str">
        <f>IFERROR(IF(AND('Classificação geral'!$H59="mas",'Classificação geral'!$I59=3,'Classificação geral'!$E59="PCT"),'Classificação geral'!$A59,""),"")</f>
        <v/>
      </c>
      <c r="EU66" s="254" t="str">
        <f>IFERROR(IF(AND('Classificação geral'!$H59="mas",'Classificação geral'!$I59=3,'Classificação geral'!$E59="PCT"),'Classificação geral'!$B59,""),"")</f>
        <v/>
      </c>
      <c r="EV66" s="227" t="str">
        <f>IF($EU66='Classificação geral'!$B59,'Classificação geral'!$C59,"")</f>
        <v/>
      </c>
      <c r="EW66" s="227" t="str">
        <f>IF($EU66='Classificação geral'!$B59,'Classificação geral'!$D59,"")</f>
        <v/>
      </c>
      <c r="EX66" s="227" t="str">
        <f>IF($EU66='Classificação geral'!$B59,'Classificação geral'!$H59,"")</f>
        <v/>
      </c>
      <c r="EY66" s="231" t="str">
        <f>IFERROR(IF(AND($EX66="mas",'Classificação geral'!$I59=3),'Classificação geral'!I59,""),"")</f>
        <v/>
      </c>
      <c r="EZ66" s="254" t="str">
        <f>IFERROR(IF(AND($EX66="mas",'Classificação geral'!$I59=3),'Classificação geral'!AE59,""),"")</f>
        <v/>
      </c>
      <c r="FA66" s="231" t="str">
        <f>IFERROR(IF(AND($EX66="mas",'Classificação geral'!$I59=3),'Classificação geral'!K59,""),"")</f>
        <v/>
      </c>
      <c r="FB66" s="231" t="str">
        <f>IFERROR(IF(AND($EX66="mas",'Classificação geral'!$I59=3),'Classificação geral'!L59,""),"")</f>
        <v/>
      </c>
      <c r="FC66" s="231" t="str">
        <f>IFERROR(IF(AND($EX66="mas",'Classificação geral'!$I59=3),'Classificação geral'!M59,""),"")</f>
        <v/>
      </c>
      <c r="FD66" s="231" t="str">
        <f>IFERROR(IF(AND($EX66="mas",'Classificação geral'!$I59=3),'Classificação geral'!AF59,""),"")</f>
        <v/>
      </c>
      <c r="FE66" s="229" t="str">
        <f>IFERROR(RANK(FD66,FD:FD,0)+ COUNTIF(FD$12:$FD64,FD66),"")</f>
        <v/>
      </c>
    </row>
    <row r="67" spans="1:161" s="304" customFormat="1" ht="24.75" customHeight="1" x14ac:dyDescent="0.4">
      <c r="B67" s="309" t="str">
        <f t="shared" si="54"/>
        <v/>
      </c>
      <c r="C67" s="292" t="str">
        <f t="shared" si="55"/>
        <v/>
      </c>
      <c r="D67" s="292" t="str">
        <f t="shared" si="56"/>
        <v/>
      </c>
      <c r="E67" s="292" t="str">
        <f t="shared" si="57"/>
        <v/>
      </c>
      <c r="F67" s="293" t="str">
        <f t="shared" si="58"/>
        <v/>
      </c>
      <c r="G67" s="293" t="str">
        <f t="shared" si="59"/>
        <v/>
      </c>
      <c r="H67" s="294" t="str">
        <f t="shared" si="60"/>
        <v/>
      </c>
      <c r="I67" s="294" t="str">
        <f t="shared" si="61"/>
        <v/>
      </c>
      <c r="J67" s="294" t="str">
        <f t="shared" si="62"/>
        <v/>
      </c>
      <c r="K67" s="295">
        <v>54</v>
      </c>
      <c r="L67" s="296"/>
      <c r="M67" s="296"/>
      <c r="N67" s="309" t="str">
        <f t="shared" si="63"/>
        <v/>
      </c>
      <c r="O67" s="292" t="str">
        <f t="shared" si="64"/>
        <v/>
      </c>
      <c r="P67" s="292" t="str">
        <f t="shared" si="65"/>
        <v/>
      </c>
      <c r="Q67" s="292" t="str">
        <f t="shared" si="66"/>
        <v/>
      </c>
      <c r="R67" s="293" t="str">
        <f t="shared" si="67"/>
        <v/>
      </c>
      <c r="S67" s="293" t="str">
        <f t="shared" si="68"/>
        <v/>
      </c>
      <c r="T67" s="294" t="str">
        <f t="shared" si="69"/>
        <v/>
      </c>
      <c r="U67" s="294" t="str">
        <f t="shared" si="70"/>
        <v/>
      </c>
      <c r="V67" s="294" t="str">
        <f t="shared" si="71"/>
        <v/>
      </c>
      <c r="W67" s="295">
        <v>54</v>
      </c>
      <c r="X67" s="296"/>
      <c r="Y67" s="297"/>
      <c r="Z67" s="310" t="str">
        <f t="shared" si="72"/>
        <v/>
      </c>
      <c r="AA67" s="292" t="str">
        <f t="shared" si="73"/>
        <v/>
      </c>
      <c r="AB67" s="292" t="str">
        <f t="shared" si="74"/>
        <v/>
      </c>
      <c r="AC67" s="293" t="str">
        <f t="shared" si="75"/>
        <v/>
      </c>
      <c r="AD67" s="293" t="str">
        <f t="shared" si="76"/>
        <v/>
      </c>
      <c r="AE67" s="293" t="str">
        <f t="shared" si="77"/>
        <v/>
      </c>
      <c r="AF67" s="294" t="str">
        <f t="shared" si="78"/>
        <v/>
      </c>
      <c r="AG67" s="294" t="str">
        <f t="shared" si="79"/>
        <v/>
      </c>
      <c r="AH67" s="294" t="str">
        <f t="shared" si="80"/>
        <v/>
      </c>
      <c r="AI67" s="295">
        <v>54</v>
      </c>
      <c r="AJ67" s="296"/>
      <c r="AK67" s="296"/>
      <c r="AL67" s="310" t="str">
        <f t="shared" si="81"/>
        <v/>
      </c>
      <c r="AM67" s="292" t="str">
        <f t="shared" si="82"/>
        <v/>
      </c>
      <c r="AN67" s="292" t="str">
        <f t="shared" si="83"/>
        <v/>
      </c>
      <c r="AO67" s="293" t="str">
        <f t="shared" si="84"/>
        <v/>
      </c>
      <c r="AP67" s="293" t="str">
        <f t="shared" si="85"/>
        <v/>
      </c>
      <c r="AQ67" s="293" t="str">
        <f t="shared" si="86"/>
        <v/>
      </c>
      <c r="AR67" s="294" t="str">
        <f t="shared" si="87"/>
        <v/>
      </c>
      <c r="AS67" s="294" t="str">
        <f t="shared" si="88"/>
        <v/>
      </c>
      <c r="AT67" s="294" t="str">
        <f t="shared" si="89"/>
        <v/>
      </c>
      <c r="AU67" s="295">
        <v>54</v>
      </c>
      <c r="AV67" s="297"/>
      <c r="AW67" s="297"/>
      <c r="AX67" s="309" t="str">
        <f t="shared" si="90"/>
        <v/>
      </c>
      <c r="AY67" s="292" t="str">
        <f t="shared" si="91"/>
        <v/>
      </c>
      <c r="AZ67" s="292" t="str">
        <f t="shared" si="92"/>
        <v/>
      </c>
      <c r="BA67" s="292" t="str">
        <f t="shared" si="93"/>
        <v/>
      </c>
      <c r="BB67" s="293" t="str">
        <f t="shared" si="94"/>
        <v/>
      </c>
      <c r="BC67" s="293" t="str">
        <f t="shared" si="95"/>
        <v/>
      </c>
      <c r="BD67" s="293" t="str">
        <f t="shared" si="96"/>
        <v/>
      </c>
      <c r="BE67" s="293" t="str">
        <f t="shared" si="97"/>
        <v/>
      </c>
      <c r="BF67" s="294" t="str">
        <f t="shared" si="98"/>
        <v/>
      </c>
      <c r="BG67" s="295">
        <v>54</v>
      </c>
      <c r="BH67" s="296"/>
      <c r="BI67" s="296"/>
      <c r="BJ67" s="309" t="str">
        <f t="shared" si="45"/>
        <v/>
      </c>
      <c r="BK67" s="292" t="str">
        <f t="shared" si="46"/>
        <v/>
      </c>
      <c r="BL67" s="292" t="str">
        <f t="shared" si="47"/>
        <v/>
      </c>
      <c r="BM67" s="292" t="str">
        <f t="shared" si="48"/>
        <v/>
      </c>
      <c r="BN67" s="293" t="str">
        <f t="shared" si="49"/>
        <v/>
      </c>
      <c r="BO67" s="293" t="str">
        <f t="shared" si="50"/>
        <v/>
      </c>
      <c r="BP67" s="294" t="str">
        <f t="shared" si="51"/>
        <v/>
      </c>
      <c r="BQ67" s="294" t="str">
        <f t="shared" si="52"/>
        <v/>
      </c>
      <c r="BR67" s="294" t="str">
        <f t="shared" si="53"/>
        <v/>
      </c>
      <c r="BS67" s="295">
        <v>54</v>
      </c>
      <c r="BT67" s="226"/>
      <c r="BU67" s="226"/>
      <c r="BV67" s="226"/>
      <c r="BW67" s="226"/>
      <c r="BX67" s="226"/>
      <c r="BY67" s="226"/>
      <c r="BZ67" s="226"/>
      <c r="CA67" s="226"/>
      <c r="CB67" s="226"/>
      <c r="CC67" s="226"/>
      <c r="CD67" s="226"/>
      <c r="CE67" s="226"/>
      <c r="CF67" s="226"/>
      <c r="CG67" s="254" t="str">
        <f>IFERROR(IF(AND('Classificação geral'!$H60="FEM",'Classificação geral'!$I60=1,'Classificação geral'!E60="PCT"),'Classificação geral'!$A60,""),"")</f>
        <v/>
      </c>
      <c r="CH67" s="254" t="str">
        <f>IFERROR(IF(AND('Classificação geral'!$H60="FEM",'Classificação geral'!$I60=1,'Classificação geral'!E60="PCT"),'Classificação geral'!$B60,""),"")</f>
        <v/>
      </c>
      <c r="CI67" s="227" t="str">
        <f>IF($CH67='Classificação geral'!$B60,'Classificação geral'!$C60,"")</f>
        <v/>
      </c>
      <c r="CJ67" s="227" t="str">
        <f>IF($CH67='Classificação geral'!$B60,'Classificação geral'!$D60,"")</f>
        <v/>
      </c>
      <c r="CK67" s="227" t="str">
        <f>IF($CH67='Classificação geral'!$B60,'Classificação geral'!$H60,"")</f>
        <v/>
      </c>
      <c r="CL67" s="227" t="str">
        <f>IF($CK67='Classificação geral'!$H60,'Classificação geral'!$I60,"")</f>
        <v/>
      </c>
      <c r="CM67" s="227" t="str">
        <f>IF($CL67='Classificação geral'!$I60,'Classificação geral'!$AE60,"")</f>
        <v/>
      </c>
      <c r="CN67" s="227" t="str">
        <f>IF($CL67='Classificação geral'!$I60,'Classificação geral'!$K60,"")</f>
        <v/>
      </c>
      <c r="CO67" s="227" t="str">
        <f>IF($CL67='Classificação geral'!$I60,'Classificação geral'!$L60,"")</f>
        <v/>
      </c>
      <c r="CP67" s="227" t="str">
        <f>IF($CL67='Classificação geral'!$I60,'Classificação geral'!$M60,"")</f>
        <v/>
      </c>
      <c r="CQ67" s="388" t="str">
        <f>IF($CL67='Classificação geral'!$I60,'Classificação geral'!$AF60,"")</f>
        <v/>
      </c>
      <c r="CR67" s="256" t="str">
        <f>IFERROR(RANK(CQ67,CQ:CQ,0)+ COUNTIF($CQ$12:CQ66,CQ67),"")</f>
        <v/>
      </c>
      <c r="CS67" s="244" t="str">
        <f ca="1">IFERROR(RDEM(CR67,CR:CR,0),"")</f>
        <v/>
      </c>
      <c r="CT67" s="254" t="str">
        <f>IFERROR(IF(AND('Classificação geral'!$H60="mas",'Classificação geral'!$I60=1,'Classificação geral'!$E60="pct"),'Classificação geral'!$A60,""),"")</f>
        <v/>
      </c>
      <c r="CU67" s="254" t="str">
        <f>IFERROR(IF(AND('Classificação geral'!$H60="mas",'Classificação geral'!$I60=1,'Classificação geral'!$E60="PCT"),'Classificação geral'!$B60,""),"")</f>
        <v/>
      </c>
      <c r="CV67" s="227" t="str">
        <f>IF($CU67='Classificação geral'!$B60,'Classificação geral'!$C60,"")</f>
        <v/>
      </c>
      <c r="CW67" s="227" t="str">
        <f>IF($CU67='Classificação geral'!$B60,'Classificação geral'!$D60,"")</f>
        <v/>
      </c>
      <c r="CX67" s="227" t="str">
        <f>IF($CU67='Classificação geral'!$B60,'Classificação geral'!$H60,"")</f>
        <v/>
      </c>
      <c r="CY67" s="231" t="str">
        <f>IFERROR(IF(AND($CX67="mas",'Classificação geral'!$I60=1),'Classificação geral'!I60,""),"")</f>
        <v/>
      </c>
      <c r="CZ67" s="254" t="str">
        <f>IFERROR(IF(AND($CX67="mas",'Classificação geral'!$I60=1),'Classificação geral'!AE60,""),"")</f>
        <v/>
      </c>
      <c r="DA67" s="231" t="str">
        <f>IFERROR(IF(AND($CX67="mas",'Classificação geral'!$I60=1),'Classificação geral'!K60,""),"")</f>
        <v/>
      </c>
      <c r="DB67" s="231" t="str">
        <f>IFERROR(IF(AND($CX67="mas",'Classificação geral'!$I60=1),'Classificação geral'!L60,""),"")</f>
        <v/>
      </c>
      <c r="DC67" s="231" t="str">
        <f>IFERROR(IF(AND($CX67="mas",'Classificação geral'!$I60=1),'Classificação geral'!M60,""),"")</f>
        <v/>
      </c>
      <c r="DD67" s="231" t="str">
        <f>IFERROR(IF(AND($CX67="mas",'Classificação geral'!$I60=1),'Classificação geral'!AF60,""),"")</f>
        <v/>
      </c>
      <c r="DE67" s="229" t="str">
        <f>IFERROR(RANK(DD67,DD:DD,0)+ COUNTIF($DD$12:DD66,DD67),"")</f>
        <v/>
      </c>
      <c r="DG67" s="254" t="str">
        <f>IFERROR(IF(AND('Classificação geral'!$H60="fem",'Classificação geral'!$I60=2,'Classificação geral'!$E60="pct"),'Classificação geral'!$A60,""),"")</f>
        <v/>
      </c>
      <c r="DH67" s="254" t="str">
        <f>IFERROR(IF(AND('Classificação geral'!$H60="fem",'Classificação geral'!$I60=2,'Classificação geral'!$E60="pct"),'Classificação geral'!$B60,""),"")</f>
        <v/>
      </c>
      <c r="DI67" s="255" t="str">
        <f>IF($DH67='Classificação geral'!$B60,'Classificação geral'!$C60,"")</f>
        <v/>
      </c>
      <c r="DJ67" s="255" t="str">
        <f>IF($DH67='Classificação geral'!$B60,'Classificação geral'!$D60,"")</f>
        <v/>
      </c>
      <c r="DK67" s="255" t="str">
        <f>IF($DH67='Classificação geral'!$B60,'Classificação geral'!$H60,"")</f>
        <v/>
      </c>
      <c r="DL67" s="254" t="str">
        <f>IFERROR(IF(AND($DK67="fem",'Classificação geral'!$I60=2),'Classificação geral'!I60,""),"")</f>
        <v/>
      </c>
      <c r="DM67" s="254" t="str">
        <f>IFERROR(IF(AND($DK67="fem",'Classificação geral'!$I60=2),'Classificação geral'!AE60,""),"")</f>
        <v/>
      </c>
      <c r="DN67" s="254" t="str">
        <f>IFERROR(IF(AND($DK67="fem",'Classificação geral'!$I60=2),'Classificação geral'!K60,""),"")</f>
        <v/>
      </c>
      <c r="DO67" s="254" t="str">
        <f>IFERROR(IF(AND($DK67="fem",'Classificação geral'!$I60=2),'Classificação geral'!L60,""),"")</f>
        <v/>
      </c>
      <c r="DP67" s="254" t="str">
        <f>IFERROR(IF(AND($DK67="fem",'Classificação geral'!$I60=2),'Classificação geral'!M60,""),"")</f>
        <v/>
      </c>
      <c r="DQ67" s="254" t="str">
        <f>IFERROR(IF(AND($DK67="fem",'Classificação geral'!$I60=2),'Classificação geral'!AF60,""),"")</f>
        <v/>
      </c>
      <c r="DR67" s="256" t="str">
        <f>IFERROR(RANK(DQ67,DQ:DQ,0)+ COUNTIF(DQ$12:$DQ65,DQ67),"")</f>
        <v/>
      </c>
      <c r="DT67" s="254" t="str">
        <f>IFERROR(IF(AND('Classificação geral'!$H60="mas",'Classificação geral'!$I60=2,'Classificação geral'!$E60="pct"),'Classificação geral'!$A60,""),"")</f>
        <v/>
      </c>
      <c r="DU67" s="254" t="str">
        <f>IFERROR(IF(AND('Classificação geral'!$H60="mas",'Classificação geral'!$I60=2,'Classificação geral'!$E60="pct"),'Classificação geral'!$B60,""),"")</f>
        <v/>
      </c>
      <c r="DV67" s="227" t="str">
        <f>IF($DU67='Classificação geral'!$B60,'Classificação geral'!$C60,"")</f>
        <v/>
      </c>
      <c r="DW67" s="227" t="str">
        <f>IF($DU67='Classificação geral'!$B60,'Classificação geral'!$D60,"")</f>
        <v/>
      </c>
      <c r="DX67" s="227" t="str">
        <f>IF($DU67='Classificação geral'!$B60,'Classificação geral'!$H60,"")</f>
        <v/>
      </c>
      <c r="DY67" s="231" t="str">
        <f>IFERROR(IF(AND($DX67="mas",'Classificação geral'!$I60=2),'Classificação geral'!I60,""),"")</f>
        <v/>
      </c>
      <c r="DZ67" s="254" t="str">
        <f>IFERROR(IF(AND($DX67="mas",'Classificação geral'!$I60=2),'Classificação geral'!AE60,""),"")</f>
        <v/>
      </c>
      <c r="EA67" s="231" t="str">
        <f>IFERROR(IF(AND($DX67="mas",'Classificação geral'!$I60=2),'Classificação geral'!K60,""),"")</f>
        <v/>
      </c>
      <c r="EB67" s="231" t="str">
        <f>IFERROR(IF(AND($DX67="mas",'Classificação geral'!$I60=2),'Classificação geral'!L60,""),"")</f>
        <v/>
      </c>
      <c r="EC67" s="231" t="str">
        <f>IFERROR(IF(AND($DX67="mas",'Classificação geral'!$I60=2),'Classificação geral'!M60,""),"")</f>
        <v/>
      </c>
      <c r="ED67" s="231" t="str">
        <f>IFERROR(IF(AND($DX67="mas",'Classificação geral'!$I60=2),'Classificação geral'!AF60,""),"")</f>
        <v/>
      </c>
      <c r="EE67" s="229" t="str">
        <f>IFERROR(RANK(ED67,ED:ED,0)+ COUNTIF($ED$12:ED$12,ED67),"")</f>
        <v/>
      </c>
      <c r="EG67" s="254" t="str">
        <f>IFERROR(IF(AND('Classificação geral'!$H60="fem",'Classificação geral'!$I60=3,'Classificação geral'!$E60="pct"),'Classificação geral'!$A60,""),"")</f>
        <v/>
      </c>
      <c r="EH67" s="254" t="str">
        <f>IFERROR(IF(AND('Classificação geral'!$H60="fem",'Classificação geral'!$I60=3,'Classificação geral'!$E60="pct"),'Classificação geral'!$B60,""),"")</f>
        <v/>
      </c>
      <c r="EI67" s="227" t="str">
        <f>IF($EH67='Classificação geral'!$B60,'Classificação geral'!$C60,"")</f>
        <v/>
      </c>
      <c r="EJ67" s="227" t="str">
        <f>IF($EH67='Classificação geral'!$B60,'Classificação geral'!$D60,"")</f>
        <v/>
      </c>
      <c r="EK67" s="227" t="str">
        <f>IF($EH67='Classificação geral'!$B60,'Classificação geral'!$H60,"")</f>
        <v/>
      </c>
      <c r="EL67" s="227" t="str">
        <f>IF($EK67='Classificação geral'!$H60,'Classificação geral'!$I60,"")</f>
        <v/>
      </c>
      <c r="EM67" s="255" t="str">
        <f>IF($EL67='Classificação geral'!$I60,'Classificação geral'!$AE60,"")</f>
        <v/>
      </c>
      <c r="EN67" s="227" t="str">
        <f>IF($EL67='Classificação geral'!$I60,'Classificação geral'!$K60,"")</f>
        <v/>
      </c>
      <c r="EO67" s="227" t="str">
        <f>IF($EL67='Classificação geral'!$I60,'Classificação geral'!$L60,"")</f>
        <v/>
      </c>
      <c r="EP67" s="227" t="str">
        <f>IF($EL67='Classificação geral'!$I60,'Classificação geral'!$M60,"")</f>
        <v/>
      </c>
      <c r="EQ67" s="227" t="str">
        <f>IF($EL67='Classificação geral'!$I60,'Classificação geral'!$AF60,"")</f>
        <v/>
      </c>
      <c r="ER67" s="229" t="str">
        <f>IFERROR(RANK(EQ67,EQ:EQ,0)+ COUNTIF($EQ$12:EQ65,EQ67),"")</f>
        <v/>
      </c>
      <c r="ET67" s="254" t="str">
        <f>IFERROR(IF(AND('Classificação geral'!$H60="mas",'Classificação geral'!$I60=3,'Classificação geral'!$E60="PCT"),'Classificação geral'!$A60,""),"")</f>
        <v/>
      </c>
      <c r="EU67" s="254" t="str">
        <f>IFERROR(IF(AND('Classificação geral'!$H60="mas",'Classificação geral'!$I60=3,'Classificação geral'!$E60="PCT"),'Classificação geral'!$B60,""),"")</f>
        <v/>
      </c>
      <c r="EV67" s="227" t="str">
        <f>IF($EU67='Classificação geral'!$B60,'Classificação geral'!$C60,"")</f>
        <v/>
      </c>
      <c r="EW67" s="227" t="str">
        <f>IF($EU67='Classificação geral'!$B60,'Classificação geral'!$D60,"")</f>
        <v/>
      </c>
      <c r="EX67" s="227" t="str">
        <f>IF($EU67='Classificação geral'!$B60,'Classificação geral'!$H60,"")</f>
        <v/>
      </c>
      <c r="EY67" s="231" t="str">
        <f>IFERROR(IF(AND($EX67="mas",'Classificação geral'!$I60=3),'Classificação geral'!I60,""),"")</f>
        <v/>
      </c>
      <c r="EZ67" s="254" t="str">
        <f>IFERROR(IF(AND($EX67="mas",'Classificação geral'!$I60=3),'Classificação geral'!AE60,""),"")</f>
        <v/>
      </c>
      <c r="FA67" s="231" t="str">
        <f>IFERROR(IF(AND($EX67="mas",'Classificação geral'!$I60=3),'Classificação geral'!K60,""),"")</f>
        <v/>
      </c>
      <c r="FB67" s="231" t="str">
        <f>IFERROR(IF(AND($EX67="mas",'Classificação geral'!$I60=3),'Classificação geral'!L60,""),"")</f>
        <v/>
      </c>
      <c r="FC67" s="231" t="str">
        <f>IFERROR(IF(AND($EX67="mas",'Classificação geral'!$I60=3),'Classificação geral'!M60,""),"")</f>
        <v/>
      </c>
      <c r="FD67" s="231" t="str">
        <f>IFERROR(IF(AND($EX67="mas",'Classificação geral'!$I60=3),'Classificação geral'!AF60,""),"")</f>
        <v/>
      </c>
      <c r="FE67" s="229" t="str">
        <f>IFERROR(RANK(FD67,FD:FD,0)+ COUNTIF(FD$12:$FD65,FD67),"")</f>
        <v/>
      </c>
    </row>
    <row r="68" spans="1:161" s="311" customFormat="1" ht="24.75" customHeight="1" x14ac:dyDescent="0.4">
      <c r="B68" s="309" t="str">
        <f t="shared" si="54"/>
        <v/>
      </c>
      <c r="C68" s="292" t="str">
        <f t="shared" si="55"/>
        <v/>
      </c>
      <c r="D68" s="292" t="str">
        <f t="shared" si="56"/>
        <v/>
      </c>
      <c r="E68" s="292" t="str">
        <f t="shared" si="57"/>
        <v/>
      </c>
      <c r="F68" s="293" t="str">
        <f t="shared" si="58"/>
        <v/>
      </c>
      <c r="G68" s="293" t="str">
        <f t="shared" si="59"/>
        <v/>
      </c>
      <c r="H68" s="294" t="str">
        <f t="shared" si="60"/>
        <v/>
      </c>
      <c r="I68" s="294" t="str">
        <f t="shared" si="61"/>
        <v/>
      </c>
      <c r="J68" s="294" t="str">
        <f t="shared" si="62"/>
        <v/>
      </c>
      <c r="K68" s="295">
        <v>55</v>
      </c>
      <c r="L68" s="296"/>
      <c r="M68" s="296"/>
      <c r="N68" s="309" t="str">
        <f t="shared" si="63"/>
        <v/>
      </c>
      <c r="O68" s="292" t="str">
        <f t="shared" si="64"/>
        <v/>
      </c>
      <c r="P68" s="292" t="str">
        <f t="shared" si="65"/>
        <v/>
      </c>
      <c r="Q68" s="292" t="str">
        <f t="shared" si="66"/>
        <v/>
      </c>
      <c r="R68" s="293" t="str">
        <f t="shared" si="67"/>
        <v/>
      </c>
      <c r="S68" s="293" t="str">
        <f t="shared" si="68"/>
        <v/>
      </c>
      <c r="T68" s="294" t="str">
        <f t="shared" si="69"/>
        <v/>
      </c>
      <c r="U68" s="294" t="str">
        <f t="shared" si="70"/>
        <v/>
      </c>
      <c r="V68" s="294" t="str">
        <f t="shared" si="71"/>
        <v/>
      </c>
      <c r="W68" s="295">
        <v>55</v>
      </c>
      <c r="X68" s="296"/>
      <c r="Y68" s="297"/>
      <c r="Z68" s="310" t="str">
        <f t="shared" si="72"/>
        <v/>
      </c>
      <c r="AA68" s="292" t="str">
        <f t="shared" si="73"/>
        <v/>
      </c>
      <c r="AB68" s="292" t="str">
        <f t="shared" si="74"/>
        <v/>
      </c>
      <c r="AC68" s="293" t="str">
        <f t="shared" si="75"/>
        <v/>
      </c>
      <c r="AD68" s="293" t="str">
        <f t="shared" si="76"/>
        <v/>
      </c>
      <c r="AE68" s="293" t="str">
        <f t="shared" si="77"/>
        <v/>
      </c>
      <c r="AF68" s="294" t="str">
        <f t="shared" si="78"/>
        <v/>
      </c>
      <c r="AG68" s="294" t="str">
        <f t="shared" si="79"/>
        <v/>
      </c>
      <c r="AH68" s="294" t="str">
        <f t="shared" si="80"/>
        <v/>
      </c>
      <c r="AI68" s="295">
        <v>55</v>
      </c>
      <c r="AJ68" s="296"/>
      <c r="AK68" s="296"/>
      <c r="AL68" s="310" t="str">
        <f t="shared" si="81"/>
        <v/>
      </c>
      <c r="AM68" s="292" t="str">
        <f t="shared" si="82"/>
        <v/>
      </c>
      <c r="AN68" s="292" t="str">
        <f t="shared" si="83"/>
        <v/>
      </c>
      <c r="AO68" s="293" t="str">
        <f t="shared" si="84"/>
        <v/>
      </c>
      <c r="AP68" s="293" t="str">
        <f t="shared" si="85"/>
        <v/>
      </c>
      <c r="AQ68" s="293" t="str">
        <f t="shared" si="86"/>
        <v/>
      </c>
      <c r="AR68" s="294" t="str">
        <f t="shared" si="87"/>
        <v/>
      </c>
      <c r="AS68" s="294" t="str">
        <f t="shared" si="88"/>
        <v/>
      </c>
      <c r="AT68" s="294" t="str">
        <f t="shared" si="89"/>
        <v/>
      </c>
      <c r="AU68" s="295">
        <v>55</v>
      </c>
      <c r="AV68" s="297"/>
      <c r="AW68" s="297"/>
      <c r="AX68" s="309" t="str">
        <f t="shared" si="90"/>
        <v/>
      </c>
      <c r="AY68" s="292" t="str">
        <f t="shared" si="91"/>
        <v/>
      </c>
      <c r="AZ68" s="292" t="str">
        <f t="shared" si="92"/>
        <v/>
      </c>
      <c r="BA68" s="292" t="str">
        <f t="shared" si="93"/>
        <v/>
      </c>
      <c r="BB68" s="293" t="str">
        <f t="shared" si="94"/>
        <v/>
      </c>
      <c r="BC68" s="293" t="str">
        <f t="shared" si="95"/>
        <v/>
      </c>
      <c r="BD68" s="293" t="str">
        <f t="shared" si="96"/>
        <v/>
      </c>
      <c r="BE68" s="293" t="str">
        <f t="shared" si="97"/>
        <v/>
      </c>
      <c r="BF68" s="294" t="str">
        <f t="shared" si="98"/>
        <v/>
      </c>
      <c r="BG68" s="295">
        <v>55</v>
      </c>
      <c r="BH68" s="296"/>
      <c r="BI68" s="296"/>
      <c r="BJ68" s="309" t="str">
        <f t="shared" si="45"/>
        <v/>
      </c>
      <c r="BK68" s="292" t="str">
        <f t="shared" si="46"/>
        <v/>
      </c>
      <c r="BL68" s="292" t="str">
        <f t="shared" si="47"/>
        <v/>
      </c>
      <c r="BM68" s="292" t="str">
        <f t="shared" si="48"/>
        <v/>
      </c>
      <c r="BN68" s="293" t="str">
        <f t="shared" si="49"/>
        <v/>
      </c>
      <c r="BO68" s="293" t="str">
        <f t="shared" si="50"/>
        <v/>
      </c>
      <c r="BP68" s="294" t="str">
        <f t="shared" si="51"/>
        <v/>
      </c>
      <c r="BQ68" s="294" t="str">
        <f t="shared" si="52"/>
        <v/>
      </c>
      <c r="BR68" s="294" t="str">
        <f t="shared" si="53"/>
        <v/>
      </c>
      <c r="BS68" s="295">
        <v>55</v>
      </c>
      <c r="BT68" s="226"/>
      <c r="BU68" s="226"/>
      <c r="BV68" s="226"/>
      <c r="BW68" s="226"/>
      <c r="BX68" s="226"/>
      <c r="BY68" s="226"/>
      <c r="BZ68" s="226"/>
      <c r="CA68" s="226"/>
      <c r="CB68" s="226"/>
      <c r="CC68" s="226"/>
      <c r="CD68" s="226"/>
      <c r="CE68" s="226"/>
      <c r="CF68" s="226"/>
      <c r="CG68" s="254" t="str">
        <f>IFERROR(IF(AND('Classificação geral'!$H61="FEM",'Classificação geral'!$I61=1,'Classificação geral'!E61="PCT"),'Classificação geral'!$A61,""),"")</f>
        <v/>
      </c>
      <c r="CH68" s="254" t="str">
        <f>IFERROR(IF(AND('Classificação geral'!$H61="FEM",'Classificação geral'!$I61=1,'Classificação geral'!E61="PCT"),'Classificação geral'!$B61,""),"")</f>
        <v/>
      </c>
      <c r="CI68" s="227" t="str">
        <f>IF($CH68='Classificação geral'!$B61,'Classificação geral'!$C61,"")</f>
        <v/>
      </c>
      <c r="CJ68" s="227" t="str">
        <f>IF($CH68='Classificação geral'!$B61,'Classificação geral'!$D61,"")</f>
        <v/>
      </c>
      <c r="CK68" s="227" t="str">
        <f>IF($CH68='Classificação geral'!$B61,'Classificação geral'!$H61,"")</f>
        <v/>
      </c>
      <c r="CL68" s="227" t="str">
        <f>IF($CK68='Classificação geral'!$H61,'Classificação geral'!$I61,"")</f>
        <v/>
      </c>
      <c r="CM68" s="227" t="str">
        <f>IF($CL68='Classificação geral'!$I61,'Classificação geral'!$AE61,"")</f>
        <v/>
      </c>
      <c r="CN68" s="227" t="str">
        <f>IF($CL68='Classificação geral'!$I61,'Classificação geral'!$K61,"")</f>
        <v/>
      </c>
      <c r="CO68" s="227" t="str">
        <f>IF($CL68='Classificação geral'!$I61,'Classificação geral'!$L61,"")</f>
        <v/>
      </c>
      <c r="CP68" s="227" t="str">
        <f>IF($CL68='Classificação geral'!$I61,'Classificação geral'!$M61,"")</f>
        <v/>
      </c>
      <c r="CQ68" s="388" t="str">
        <f>IF($CL68='Classificação geral'!$I61,'Classificação geral'!$AF61,"")</f>
        <v/>
      </c>
      <c r="CR68" s="256" t="str">
        <f>IFERROR(RANK(CQ68,CQ:CQ,0)+ COUNTIF($CQ$12:CQ67,CQ68),"")</f>
        <v/>
      </c>
      <c r="CS68" s="244" t="str">
        <f ca="1">IFERROR(RDEM(CR68,CR:CR,0),"")</f>
        <v/>
      </c>
      <c r="CT68" s="254" t="str">
        <f>IFERROR(IF(AND('Classificação geral'!$H61="mas",'Classificação geral'!$I61=1,'Classificação geral'!$E61="pct"),'Classificação geral'!$A61,""),"")</f>
        <v/>
      </c>
      <c r="CU68" s="254" t="str">
        <f>IFERROR(IF(AND('Classificação geral'!$H61="mas",'Classificação geral'!$I61=1,'Classificação geral'!$E61="PCT"),'Classificação geral'!$B61,""),"")</f>
        <v/>
      </c>
      <c r="CV68" s="227" t="str">
        <f>IF($CU68='Classificação geral'!$B61,'Classificação geral'!$C61,"")</f>
        <v/>
      </c>
      <c r="CW68" s="227" t="str">
        <f>IF($CU68='Classificação geral'!$B61,'Classificação geral'!$D61,"")</f>
        <v/>
      </c>
      <c r="CX68" s="227" t="str">
        <f>IF($CU68='Classificação geral'!$B61,'Classificação geral'!$H61,"")</f>
        <v/>
      </c>
      <c r="CY68" s="231" t="str">
        <f>IFERROR(IF(AND($CX68="mas",'Classificação geral'!$I61=1),'Classificação geral'!I61,""),"")</f>
        <v/>
      </c>
      <c r="CZ68" s="254" t="str">
        <f>IFERROR(IF(AND($CX68="mas",'Classificação geral'!$I61=1),'Classificação geral'!AE61,""),"")</f>
        <v/>
      </c>
      <c r="DA68" s="231" t="str">
        <f>IFERROR(IF(AND($CX68="mas",'Classificação geral'!$I61=1),'Classificação geral'!K61,""),"")</f>
        <v/>
      </c>
      <c r="DB68" s="231" t="str">
        <f>IFERROR(IF(AND($CX68="mas",'Classificação geral'!$I61=1),'Classificação geral'!L61,""),"")</f>
        <v/>
      </c>
      <c r="DC68" s="231" t="str">
        <f>IFERROR(IF(AND($CX68="mas",'Classificação geral'!$I61=1),'Classificação geral'!M61,""),"")</f>
        <v/>
      </c>
      <c r="DD68" s="231" t="str">
        <f>IFERROR(IF(AND($CX68="mas",'Classificação geral'!$I61=1),'Classificação geral'!AF61,""),"")</f>
        <v/>
      </c>
      <c r="DE68" s="229" t="str">
        <f>IFERROR(RANK(DD68,DD:DD,0)+ COUNTIF($DD$12:DD67,DD68),"")</f>
        <v/>
      </c>
      <c r="DG68" s="254" t="str">
        <f>IFERROR(IF(AND('Classificação geral'!$H61="fem",'Classificação geral'!$I61=2,'Classificação geral'!$E61="pct"),'Classificação geral'!$A61,""),"")</f>
        <v/>
      </c>
      <c r="DH68" s="254" t="str">
        <f>IFERROR(IF(AND('Classificação geral'!$H61="fem",'Classificação geral'!$I61=2,'Classificação geral'!$E61="pct"),'Classificação geral'!$B61,""),"")</f>
        <v/>
      </c>
      <c r="DI68" s="255" t="str">
        <f>IF($DH68='Classificação geral'!$B61,'Classificação geral'!$C61,"")</f>
        <v/>
      </c>
      <c r="DJ68" s="255" t="str">
        <f>IF($DH68='Classificação geral'!$B61,'Classificação geral'!$D61,"")</f>
        <v/>
      </c>
      <c r="DK68" s="255" t="str">
        <f>IF($DH68='Classificação geral'!$B61,'Classificação geral'!$H61,"")</f>
        <v/>
      </c>
      <c r="DL68" s="254" t="str">
        <f>IFERROR(IF(AND($DK68="fem",'Classificação geral'!$I61=2),'Classificação geral'!I61,""),"")</f>
        <v/>
      </c>
      <c r="DM68" s="254" t="str">
        <f>IFERROR(IF(AND($DK68="fem",'Classificação geral'!$I61=2),'Classificação geral'!AE61,""),"")</f>
        <v/>
      </c>
      <c r="DN68" s="254" t="str">
        <f>IFERROR(IF(AND($DK68="fem",'Classificação geral'!$I61=2),'Classificação geral'!K61,""),"")</f>
        <v/>
      </c>
      <c r="DO68" s="254" t="str">
        <f>IFERROR(IF(AND($DK68="fem",'Classificação geral'!$I61=2),'Classificação geral'!L61,""),"")</f>
        <v/>
      </c>
      <c r="DP68" s="254" t="str">
        <f>IFERROR(IF(AND($DK68="fem",'Classificação geral'!$I61=2),'Classificação geral'!M61,""),"")</f>
        <v/>
      </c>
      <c r="DQ68" s="254" t="str">
        <f>IFERROR(IF(AND($DK68="fem",'Classificação geral'!$I61=2),'Classificação geral'!AF61,""),"")</f>
        <v/>
      </c>
      <c r="DR68" s="256" t="str">
        <f>IFERROR(RANK(DQ68,DQ:DQ,0)+ COUNTIF(DQ$12:$DQ66,DQ68),"")</f>
        <v/>
      </c>
      <c r="DS68" s="304"/>
      <c r="DT68" s="254" t="str">
        <f>IFERROR(IF(AND('Classificação geral'!$H61="mas",'Classificação geral'!$I61=2,'Classificação geral'!$E61="pct"),'Classificação geral'!$A61,""),"")</f>
        <v/>
      </c>
      <c r="DU68" s="254" t="str">
        <f>IFERROR(IF(AND('Classificação geral'!$H61="mas",'Classificação geral'!$I61=2,'Classificação geral'!$E61="pct"),'Classificação geral'!$B61,""),"")</f>
        <v/>
      </c>
      <c r="DV68" s="227" t="str">
        <f>IF($DU68='Classificação geral'!$B61,'Classificação geral'!$C61,"")</f>
        <v/>
      </c>
      <c r="DW68" s="227" t="str">
        <f>IF($DU68='Classificação geral'!$B61,'Classificação geral'!$D61,"")</f>
        <v/>
      </c>
      <c r="DX68" s="227" t="str">
        <f>IF($DU68='Classificação geral'!$B61,'Classificação geral'!$H61,"")</f>
        <v/>
      </c>
      <c r="DY68" s="231" t="str">
        <f>IFERROR(IF(AND($DX68="mas",'Classificação geral'!$I61=2),'Classificação geral'!I61,""),"")</f>
        <v/>
      </c>
      <c r="DZ68" s="254" t="str">
        <f>IFERROR(IF(AND($DX68="mas",'Classificação geral'!$I61=2),'Classificação geral'!AE61,""),"")</f>
        <v/>
      </c>
      <c r="EA68" s="231" t="str">
        <f>IFERROR(IF(AND($DX68="mas",'Classificação geral'!$I61=2),'Classificação geral'!K61,""),"")</f>
        <v/>
      </c>
      <c r="EB68" s="231" t="str">
        <f>IFERROR(IF(AND($DX68="mas",'Classificação geral'!$I61=2),'Classificação geral'!L61,""),"")</f>
        <v/>
      </c>
      <c r="EC68" s="231" t="str">
        <f>IFERROR(IF(AND($DX68="mas",'Classificação geral'!$I61=2),'Classificação geral'!M61,""),"")</f>
        <v/>
      </c>
      <c r="ED68" s="231" t="str">
        <f>IFERROR(IF(AND($DX68="mas",'Classificação geral'!$I61=2),'Classificação geral'!AF61,""),"")</f>
        <v/>
      </c>
      <c r="EE68" s="229" t="str">
        <f>IFERROR(RANK(ED68,ED:ED,0)+ COUNTIF($ED$12:ED$12,ED68),"")</f>
        <v/>
      </c>
      <c r="EF68" s="304"/>
      <c r="EG68" s="254" t="str">
        <f>IFERROR(IF(AND('Classificação geral'!$H61="fem",'Classificação geral'!$I61=3,'Classificação geral'!$E61="pct"),'Classificação geral'!$A61,""),"")</f>
        <v/>
      </c>
      <c r="EH68" s="254" t="str">
        <f>IFERROR(IF(AND('Classificação geral'!$H61="fem",'Classificação geral'!$I61=3,'Classificação geral'!$E61="pct"),'Classificação geral'!$B61,""),"")</f>
        <v/>
      </c>
      <c r="EI68" s="227" t="str">
        <f>IF($EH68='Classificação geral'!$B61,'Classificação geral'!$C61,"")</f>
        <v/>
      </c>
      <c r="EJ68" s="227" t="str">
        <f>IF($EH68='Classificação geral'!$B61,'Classificação geral'!$D61,"")</f>
        <v/>
      </c>
      <c r="EK68" s="227" t="str">
        <f>IF($EH68='Classificação geral'!$B61,'Classificação geral'!$H61,"")</f>
        <v/>
      </c>
      <c r="EL68" s="227" t="str">
        <f>IF($EK68='Classificação geral'!$H61,'Classificação geral'!$I61,"")</f>
        <v/>
      </c>
      <c r="EM68" s="255" t="str">
        <f>IF($EL68='Classificação geral'!$I61,'Classificação geral'!$AE61,"")</f>
        <v/>
      </c>
      <c r="EN68" s="227" t="str">
        <f>IF($EL68='Classificação geral'!$I61,'Classificação geral'!$K61,"")</f>
        <v/>
      </c>
      <c r="EO68" s="227" t="str">
        <f>IF($EL68='Classificação geral'!$I61,'Classificação geral'!$L61,"")</f>
        <v/>
      </c>
      <c r="EP68" s="227" t="str">
        <f>IF($EL68='Classificação geral'!$I61,'Classificação geral'!$M61,"")</f>
        <v/>
      </c>
      <c r="EQ68" s="227" t="str">
        <f>IF($EL68='Classificação geral'!$I61,'Classificação geral'!$AF61,"")</f>
        <v/>
      </c>
      <c r="ER68" s="229" t="str">
        <f>IFERROR(RANK(EQ68,EQ:EQ,0)+ COUNTIF($EQ$12:EQ66,EQ68),"")</f>
        <v/>
      </c>
      <c r="ES68" s="304"/>
      <c r="ET68" s="254" t="str">
        <f>IFERROR(IF(AND('Classificação geral'!$H61="mas",'Classificação geral'!$I61=3,'Classificação geral'!$E61="PCT"),'Classificação geral'!$A61,""),"")</f>
        <v/>
      </c>
      <c r="EU68" s="254" t="str">
        <f>IFERROR(IF(AND('Classificação geral'!$H61="mas",'Classificação geral'!$I61=3,'Classificação geral'!$E61="PCT"),'Classificação geral'!$B61,""),"")</f>
        <v/>
      </c>
      <c r="EV68" s="227" t="str">
        <f>IF($EU68='Classificação geral'!$B61,'Classificação geral'!$C61,"")</f>
        <v/>
      </c>
      <c r="EW68" s="227" t="str">
        <f>IF($EU68='Classificação geral'!$B61,'Classificação geral'!$D61,"")</f>
        <v/>
      </c>
      <c r="EX68" s="227" t="str">
        <f>IF($EU68='Classificação geral'!$B61,'Classificação geral'!$H61,"")</f>
        <v/>
      </c>
      <c r="EY68" s="231" t="str">
        <f>IFERROR(IF(AND($EX68="mas",'Classificação geral'!$I61=3),'Classificação geral'!I61,""),"")</f>
        <v/>
      </c>
      <c r="EZ68" s="254" t="str">
        <f>IFERROR(IF(AND($EX68="mas",'Classificação geral'!$I61=3),'Classificação geral'!AE61,""),"")</f>
        <v/>
      </c>
      <c r="FA68" s="231" t="str">
        <f>IFERROR(IF(AND($EX68="mas",'Classificação geral'!$I61=3),'Classificação geral'!K61,""),"")</f>
        <v/>
      </c>
      <c r="FB68" s="231" t="str">
        <f>IFERROR(IF(AND($EX68="mas",'Classificação geral'!$I61=3),'Classificação geral'!L61,""),"")</f>
        <v/>
      </c>
      <c r="FC68" s="231" t="str">
        <f>IFERROR(IF(AND($EX68="mas",'Classificação geral'!$I61=3),'Classificação geral'!M61,""),"")</f>
        <v/>
      </c>
      <c r="FD68" s="231" t="str">
        <f>IFERROR(IF(AND($EX68="mas",'Classificação geral'!$I61=3),'Classificação geral'!AF61,""),"")</f>
        <v/>
      </c>
      <c r="FE68" s="229" t="str">
        <f>IFERROR(RANK(FD68,FD:FD,0)+ COUNTIF(FD$12:$FD66,FD68),"")</f>
        <v/>
      </c>
    </row>
    <row r="69" spans="1:161" s="304" customFormat="1" ht="24.75" customHeight="1" x14ac:dyDescent="0.4">
      <c r="B69" s="309" t="str">
        <f t="shared" si="54"/>
        <v/>
      </c>
      <c r="C69" s="292" t="str">
        <f t="shared" si="55"/>
        <v/>
      </c>
      <c r="D69" s="292" t="str">
        <f t="shared" si="56"/>
        <v/>
      </c>
      <c r="E69" s="292" t="str">
        <f t="shared" si="57"/>
        <v/>
      </c>
      <c r="F69" s="293" t="str">
        <f t="shared" si="58"/>
        <v/>
      </c>
      <c r="G69" s="293" t="str">
        <f t="shared" si="59"/>
        <v/>
      </c>
      <c r="H69" s="294" t="str">
        <f t="shared" si="60"/>
        <v/>
      </c>
      <c r="I69" s="294" t="str">
        <f t="shared" si="61"/>
        <v/>
      </c>
      <c r="J69" s="294" t="str">
        <f t="shared" si="62"/>
        <v/>
      </c>
      <c r="K69" s="295">
        <v>56</v>
      </c>
      <c r="L69" s="296"/>
      <c r="M69" s="296"/>
      <c r="N69" s="309" t="str">
        <f t="shared" si="63"/>
        <v/>
      </c>
      <c r="O69" s="292" t="str">
        <f t="shared" si="64"/>
        <v/>
      </c>
      <c r="P69" s="292" t="str">
        <f t="shared" si="65"/>
        <v/>
      </c>
      <c r="Q69" s="292" t="str">
        <f t="shared" si="66"/>
        <v/>
      </c>
      <c r="R69" s="293" t="str">
        <f t="shared" si="67"/>
        <v/>
      </c>
      <c r="S69" s="293" t="str">
        <f t="shared" si="68"/>
        <v/>
      </c>
      <c r="T69" s="294" t="str">
        <f t="shared" si="69"/>
        <v/>
      </c>
      <c r="U69" s="294" t="str">
        <f t="shared" si="70"/>
        <v/>
      </c>
      <c r="V69" s="294" t="str">
        <f t="shared" si="71"/>
        <v/>
      </c>
      <c r="W69" s="295">
        <v>56</v>
      </c>
      <c r="X69" s="296"/>
      <c r="Y69" s="297"/>
      <c r="Z69" s="310" t="str">
        <f t="shared" si="72"/>
        <v/>
      </c>
      <c r="AA69" s="292" t="str">
        <f t="shared" si="73"/>
        <v/>
      </c>
      <c r="AB69" s="292" t="str">
        <f t="shared" si="74"/>
        <v/>
      </c>
      <c r="AC69" s="293" t="str">
        <f t="shared" si="75"/>
        <v/>
      </c>
      <c r="AD69" s="293" t="str">
        <f t="shared" si="76"/>
        <v/>
      </c>
      <c r="AE69" s="293" t="str">
        <f t="shared" si="77"/>
        <v/>
      </c>
      <c r="AF69" s="294" t="str">
        <f t="shared" si="78"/>
        <v/>
      </c>
      <c r="AG69" s="294" t="str">
        <f t="shared" si="79"/>
        <v/>
      </c>
      <c r="AH69" s="294" t="str">
        <f t="shared" si="80"/>
        <v/>
      </c>
      <c r="AI69" s="295">
        <v>56</v>
      </c>
      <c r="AJ69" s="296"/>
      <c r="AK69" s="296"/>
      <c r="AL69" s="310" t="str">
        <f t="shared" si="81"/>
        <v/>
      </c>
      <c r="AM69" s="292" t="str">
        <f t="shared" si="82"/>
        <v/>
      </c>
      <c r="AN69" s="292" t="str">
        <f t="shared" si="83"/>
        <v/>
      </c>
      <c r="AO69" s="293" t="str">
        <f t="shared" si="84"/>
        <v/>
      </c>
      <c r="AP69" s="293" t="str">
        <f t="shared" si="85"/>
        <v/>
      </c>
      <c r="AQ69" s="293" t="str">
        <f t="shared" si="86"/>
        <v/>
      </c>
      <c r="AR69" s="294" t="str">
        <f t="shared" si="87"/>
        <v/>
      </c>
      <c r="AS69" s="294" t="str">
        <f t="shared" si="88"/>
        <v/>
      </c>
      <c r="AT69" s="294" t="str">
        <f t="shared" si="89"/>
        <v/>
      </c>
      <c r="AU69" s="295">
        <v>56</v>
      </c>
      <c r="AV69" s="297"/>
      <c r="AW69" s="297"/>
      <c r="AX69" s="309" t="str">
        <f t="shared" si="90"/>
        <v/>
      </c>
      <c r="AY69" s="292" t="str">
        <f t="shared" si="91"/>
        <v/>
      </c>
      <c r="AZ69" s="292" t="str">
        <f t="shared" si="92"/>
        <v/>
      </c>
      <c r="BA69" s="292" t="str">
        <f t="shared" si="93"/>
        <v/>
      </c>
      <c r="BB69" s="293" t="str">
        <f t="shared" si="94"/>
        <v/>
      </c>
      <c r="BC69" s="293" t="str">
        <f t="shared" si="95"/>
        <v/>
      </c>
      <c r="BD69" s="293" t="str">
        <f t="shared" si="96"/>
        <v/>
      </c>
      <c r="BE69" s="293" t="str">
        <f t="shared" si="97"/>
        <v/>
      </c>
      <c r="BF69" s="294" t="str">
        <f t="shared" si="98"/>
        <v/>
      </c>
      <c r="BG69" s="295">
        <v>56</v>
      </c>
      <c r="BH69" s="296"/>
      <c r="BI69" s="296"/>
      <c r="BJ69" s="309" t="str">
        <f t="shared" si="45"/>
        <v/>
      </c>
      <c r="BK69" s="292" t="str">
        <f t="shared" si="46"/>
        <v/>
      </c>
      <c r="BL69" s="292" t="str">
        <f t="shared" si="47"/>
        <v/>
      </c>
      <c r="BM69" s="292" t="str">
        <f t="shared" si="48"/>
        <v/>
      </c>
      <c r="BN69" s="293" t="str">
        <f t="shared" si="49"/>
        <v/>
      </c>
      <c r="BO69" s="293" t="str">
        <f t="shared" si="50"/>
        <v/>
      </c>
      <c r="BP69" s="294" t="str">
        <f t="shared" si="51"/>
        <v/>
      </c>
      <c r="BQ69" s="294" t="str">
        <f t="shared" si="52"/>
        <v/>
      </c>
      <c r="BR69" s="294" t="str">
        <f t="shared" si="53"/>
        <v/>
      </c>
      <c r="BS69" s="295">
        <v>56</v>
      </c>
      <c r="BT69" s="307"/>
      <c r="BU69" s="307"/>
      <c r="BV69" s="307"/>
      <c r="BW69" s="307"/>
      <c r="BX69" s="307"/>
      <c r="BY69" s="307"/>
      <c r="BZ69" s="307"/>
      <c r="CA69" s="307"/>
      <c r="CB69" s="307"/>
      <c r="CC69" s="307"/>
      <c r="CD69" s="307"/>
      <c r="CE69" s="307"/>
      <c r="CF69" s="307"/>
      <c r="CG69" s="254" t="str">
        <f>IFERROR(IF(AND('Classificação geral'!$H62="FEM",'Classificação geral'!$I62=1,'Classificação geral'!E62="PCT"),'Classificação geral'!$A62,""),"")</f>
        <v/>
      </c>
      <c r="CH69" s="254" t="str">
        <f>IFERROR(IF(AND('Classificação geral'!$H62="FEM",'Classificação geral'!$I62=1,'Classificação geral'!E62="PCT"),'Classificação geral'!$B62,""),"")</f>
        <v/>
      </c>
      <c r="CI69" s="227" t="str">
        <f>IF($CH69='Classificação geral'!$B62,'Classificação geral'!$C62,"")</f>
        <v/>
      </c>
      <c r="CJ69" s="227" t="str">
        <f>IF($CH69='Classificação geral'!$B62,'Classificação geral'!$D62,"")</f>
        <v/>
      </c>
      <c r="CK69" s="227" t="str">
        <f>IF($CH69='Classificação geral'!$B62,'Classificação geral'!$H62,"")</f>
        <v/>
      </c>
      <c r="CL69" s="227" t="str">
        <f>IF($CK69='Classificação geral'!$H62,'Classificação geral'!$I62,"")</f>
        <v/>
      </c>
      <c r="CM69" s="227" t="str">
        <f>IF($CL69='Classificação geral'!$I62,'Classificação geral'!$AE62,"")</f>
        <v/>
      </c>
      <c r="CN69" s="227" t="str">
        <f>IF($CL69='Classificação geral'!$I62,'Classificação geral'!$K62,"")</f>
        <v/>
      </c>
      <c r="CO69" s="227" t="str">
        <f>IF($CL69='Classificação geral'!$I62,'Classificação geral'!$L62,"")</f>
        <v/>
      </c>
      <c r="CP69" s="227" t="str">
        <f>IF($CL69='Classificação geral'!$I62,'Classificação geral'!$M62,"")</f>
        <v/>
      </c>
      <c r="CQ69" s="388" t="str">
        <f>IF($CL69='Classificação geral'!$I62,'Classificação geral'!$AF62,"")</f>
        <v/>
      </c>
      <c r="CR69" s="256" t="str">
        <f>IFERROR(RANK(CQ69,CQ:CQ,0)+ COUNTIF($CQ$12:CQ68,CQ69),"")</f>
        <v/>
      </c>
      <c r="CS69" s="244" t="str">
        <f ca="1">IFERROR(RDEM(CR69,CR:CR,0),"")</f>
        <v/>
      </c>
      <c r="CT69" s="254" t="str">
        <f>IFERROR(IF(AND('Classificação geral'!$H62="mas",'Classificação geral'!$I62=1,'Classificação geral'!$E62="pct"),'Classificação geral'!$A62,""),"")</f>
        <v/>
      </c>
      <c r="CU69" s="254" t="str">
        <f>IFERROR(IF(AND('Classificação geral'!$H62="mas",'Classificação geral'!$I62=1,'Classificação geral'!$E62="PCT"),'Classificação geral'!$B62,""),"")</f>
        <v/>
      </c>
      <c r="CV69" s="227" t="str">
        <f>IF($CU69='Classificação geral'!$B62,'Classificação geral'!$C62,"")</f>
        <v/>
      </c>
      <c r="CW69" s="227" t="str">
        <f>IF($CU69='Classificação geral'!$B62,'Classificação geral'!$D62,"")</f>
        <v/>
      </c>
      <c r="CX69" s="227" t="str">
        <f>IF($CU69='Classificação geral'!$B62,'Classificação geral'!$H62,"")</f>
        <v/>
      </c>
      <c r="CY69" s="231" t="str">
        <f>IFERROR(IF(AND($CX69="mas",'Classificação geral'!$I62=1),'Classificação geral'!I62,""),"")</f>
        <v/>
      </c>
      <c r="CZ69" s="254" t="str">
        <f>IFERROR(IF(AND($CX69="mas",'Classificação geral'!$I62=1),'Classificação geral'!AE62,""),"")</f>
        <v/>
      </c>
      <c r="DA69" s="231" t="str">
        <f>IFERROR(IF(AND($CX69="mas",'Classificação geral'!$I62=1),'Classificação geral'!K62,""),"")</f>
        <v/>
      </c>
      <c r="DB69" s="231" t="str">
        <f>IFERROR(IF(AND($CX69="mas",'Classificação geral'!$I62=1),'Classificação geral'!L62,""),"")</f>
        <v/>
      </c>
      <c r="DC69" s="231" t="str">
        <f>IFERROR(IF(AND($CX69="mas",'Classificação geral'!$I62=1),'Classificação geral'!M62,""),"")</f>
        <v/>
      </c>
      <c r="DD69" s="231" t="str">
        <f>IFERROR(IF(AND($CX69="mas",'Classificação geral'!$I62=1),'Classificação geral'!AF62,""),"")</f>
        <v/>
      </c>
      <c r="DE69" s="229" t="str">
        <f>IFERROR(RANK(DD69,DD:DD,0)+ COUNTIF($DD$12:DD68,DD69),"")</f>
        <v/>
      </c>
      <c r="DG69" s="254" t="str">
        <f>IFERROR(IF(AND('Classificação geral'!$H62="fem",'Classificação geral'!$I62=2,'Classificação geral'!$E62="pct"),'Classificação geral'!$A62,""),"")</f>
        <v/>
      </c>
      <c r="DH69" s="254" t="str">
        <f>IFERROR(IF(AND('Classificação geral'!$H62="fem",'Classificação geral'!$I62=2,'Classificação geral'!$E62="pct"),'Classificação geral'!$B62,""),"")</f>
        <v/>
      </c>
      <c r="DI69" s="255" t="str">
        <f>IF($DH69='Classificação geral'!$B62,'Classificação geral'!$C62,"")</f>
        <v/>
      </c>
      <c r="DJ69" s="255" t="str">
        <f>IF($DH69='Classificação geral'!$B62,'Classificação geral'!$D62,"")</f>
        <v/>
      </c>
      <c r="DK69" s="255" t="str">
        <f>IF($DH69='Classificação geral'!$B62,'Classificação geral'!$H62,"")</f>
        <v/>
      </c>
      <c r="DL69" s="254" t="str">
        <f>IFERROR(IF(AND($DK69="fem",'Classificação geral'!$I62=2),'Classificação geral'!I62,""),"")</f>
        <v/>
      </c>
      <c r="DM69" s="254" t="str">
        <f>IFERROR(IF(AND($DK69="fem",'Classificação geral'!$I62=2),'Classificação geral'!AE62,""),"")</f>
        <v/>
      </c>
      <c r="DN69" s="254" t="str">
        <f>IFERROR(IF(AND($DK69="fem",'Classificação geral'!$I62=2),'Classificação geral'!K62,""),"")</f>
        <v/>
      </c>
      <c r="DO69" s="254" t="str">
        <f>IFERROR(IF(AND($DK69="fem",'Classificação geral'!$I62=2),'Classificação geral'!L62,""),"")</f>
        <v/>
      </c>
      <c r="DP69" s="254" t="str">
        <f>IFERROR(IF(AND($DK69="fem",'Classificação geral'!$I62=2),'Classificação geral'!M62,""),"")</f>
        <v/>
      </c>
      <c r="DQ69" s="254" t="str">
        <f>IFERROR(IF(AND($DK69="fem",'Classificação geral'!$I62=2),'Classificação geral'!AF62,""),"")</f>
        <v/>
      </c>
      <c r="DR69" s="256" t="str">
        <f>IFERROR(RANK(DQ69,DQ:DQ,0)+ COUNTIF(DQ$12:$DQ67,DQ69),"")</f>
        <v/>
      </c>
      <c r="DT69" s="254" t="str">
        <f>IFERROR(IF(AND('Classificação geral'!$H62="mas",'Classificação geral'!$I62=2,'Classificação geral'!$E62="pct"),'Classificação geral'!$A62,""),"")</f>
        <v/>
      </c>
      <c r="DU69" s="254" t="str">
        <f>IFERROR(IF(AND('Classificação geral'!$H62="mas",'Classificação geral'!$I62=2,'Classificação geral'!$E62="pct"),'Classificação geral'!$B62,""),"")</f>
        <v/>
      </c>
      <c r="DV69" s="227" t="str">
        <f>IF($DU69='Classificação geral'!$B62,'Classificação geral'!$C62,"")</f>
        <v/>
      </c>
      <c r="DW69" s="227" t="str">
        <f>IF($DU69='Classificação geral'!$B62,'Classificação geral'!$D62,"")</f>
        <v/>
      </c>
      <c r="DX69" s="227" t="str">
        <f>IF($DU69='Classificação geral'!$B62,'Classificação geral'!$H62,"")</f>
        <v/>
      </c>
      <c r="DY69" s="231" t="str">
        <f>IFERROR(IF(AND($DX69="mas",'Classificação geral'!$I62=2),'Classificação geral'!I62,""),"")</f>
        <v/>
      </c>
      <c r="DZ69" s="254" t="str">
        <f>IFERROR(IF(AND($DX69="mas",'Classificação geral'!$I62=2),'Classificação geral'!AE62,""),"")</f>
        <v/>
      </c>
      <c r="EA69" s="231" t="str">
        <f>IFERROR(IF(AND($DX69="mas",'Classificação geral'!$I62=2),'Classificação geral'!K62,""),"")</f>
        <v/>
      </c>
      <c r="EB69" s="231" t="str">
        <f>IFERROR(IF(AND($DX69="mas",'Classificação geral'!$I62=2),'Classificação geral'!L62,""),"")</f>
        <v/>
      </c>
      <c r="EC69" s="231" t="str">
        <f>IFERROR(IF(AND($DX69="mas",'Classificação geral'!$I62=2),'Classificação geral'!M62,""),"")</f>
        <v/>
      </c>
      <c r="ED69" s="231" t="str">
        <f>IFERROR(IF(AND($DX69="mas",'Classificação geral'!$I62=2),'Classificação geral'!AF62,""),"")</f>
        <v/>
      </c>
      <c r="EE69" s="229" t="str">
        <f>IFERROR(RANK(ED69,ED:ED,0)+ COUNTIF($ED$12:ED$12,ED69),"")</f>
        <v/>
      </c>
      <c r="EG69" s="254" t="str">
        <f>IFERROR(IF(AND('Classificação geral'!$H62="fem",'Classificação geral'!$I62=3,'Classificação geral'!$E62="pct"),'Classificação geral'!$A62,""),"")</f>
        <v/>
      </c>
      <c r="EH69" s="254" t="str">
        <f>IFERROR(IF(AND('Classificação geral'!$H62="fem",'Classificação geral'!$I62=3,'Classificação geral'!$E62="pct"),'Classificação geral'!$B62,""),"")</f>
        <v/>
      </c>
      <c r="EI69" s="227" t="str">
        <f>IF($EH69='Classificação geral'!$B62,'Classificação geral'!$C62,"")</f>
        <v/>
      </c>
      <c r="EJ69" s="227" t="str">
        <f>IF($EH69='Classificação geral'!$B62,'Classificação geral'!$D62,"")</f>
        <v/>
      </c>
      <c r="EK69" s="227" t="str">
        <f>IF($EH69='Classificação geral'!$B62,'Classificação geral'!$H62,"")</f>
        <v/>
      </c>
      <c r="EL69" s="227" t="str">
        <f>IF($EK69='Classificação geral'!$H62,'Classificação geral'!$I62,"")</f>
        <v/>
      </c>
      <c r="EM69" s="255" t="str">
        <f>IF($EL69='Classificação geral'!$I62,'Classificação geral'!$AE62,"")</f>
        <v/>
      </c>
      <c r="EN69" s="227" t="str">
        <f>IF($EL69='Classificação geral'!$I62,'Classificação geral'!$K62,"")</f>
        <v/>
      </c>
      <c r="EO69" s="227" t="str">
        <f>IF($EL69='Classificação geral'!$I62,'Classificação geral'!$L62,"")</f>
        <v/>
      </c>
      <c r="EP69" s="227" t="str">
        <f>IF($EL69='Classificação geral'!$I62,'Classificação geral'!$M62,"")</f>
        <v/>
      </c>
      <c r="EQ69" s="227" t="str">
        <f>IF($EL69='Classificação geral'!$I62,'Classificação geral'!$AF62,"")</f>
        <v/>
      </c>
      <c r="ER69" s="229" t="str">
        <f>IFERROR(RANK(EQ69,EQ:EQ,0)+ COUNTIF($EQ$12:EQ67,EQ69),"")</f>
        <v/>
      </c>
      <c r="ET69" s="254" t="str">
        <f>IFERROR(IF(AND('Classificação geral'!$H62="mas",'Classificação geral'!$I62=3,'Classificação geral'!$E62="PCT"),'Classificação geral'!$A62,""),"")</f>
        <v/>
      </c>
      <c r="EU69" s="254" t="str">
        <f>IFERROR(IF(AND('Classificação geral'!$H62="mas",'Classificação geral'!$I62=3,'Classificação geral'!$E62="PCT"),'Classificação geral'!$B62,""),"")</f>
        <v/>
      </c>
      <c r="EV69" s="227" t="str">
        <f>IF($EU69='Classificação geral'!$B62,'Classificação geral'!$C62,"")</f>
        <v/>
      </c>
      <c r="EW69" s="227" t="str">
        <f>IF($EU69='Classificação geral'!$B62,'Classificação geral'!$D62,"")</f>
        <v/>
      </c>
      <c r="EX69" s="227" t="str">
        <f>IF($EU69='Classificação geral'!$B62,'Classificação geral'!$H62,"")</f>
        <v/>
      </c>
      <c r="EY69" s="231" t="str">
        <f>IFERROR(IF(AND($EX69="mas",'Classificação geral'!$I62=3),'Classificação geral'!I62,""),"")</f>
        <v/>
      </c>
      <c r="EZ69" s="254" t="str">
        <f>IFERROR(IF(AND($EX69="mas",'Classificação geral'!$I62=3),'Classificação geral'!AE62,""),"")</f>
        <v/>
      </c>
      <c r="FA69" s="231" t="str">
        <f>IFERROR(IF(AND($EX69="mas",'Classificação geral'!$I62=3),'Classificação geral'!K62,""),"")</f>
        <v/>
      </c>
      <c r="FB69" s="231" t="str">
        <f>IFERROR(IF(AND($EX69="mas",'Classificação geral'!$I62=3),'Classificação geral'!L62,""),"")</f>
        <v/>
      </c>
      <c r="FC69" s="231" t="str">
        <f>IFERROR(IF(AND($EX69="mas",'Classificação geral'!$I62=3),'Classificação geral'!M62,""),"")</f>
        <v/>
      </c>
      <c r="FD69" s="231" t="str">
        <f>IFERROR(IF(AND($EX69="mas",'Classificação geral'!$I62=3),'Classificação geral'!AF62,""),"")</f>
        <v/>
      </c>
      <c r="FE69" s="229" t="str">
        <f>IFERROR(RANK(FD69,FD:FD,0)+ COUNTIF(FD$12:$FD67,FD69),"")</f>
        <v/>
      </c>
    </row>
    <row r="70" spans="1:161" s="304" customFormat="1" ht="24.75" customHeight="1" x14ac:dyDescent="0.4">
      <c r="A70" s="748"/>
      <c r="B70" s="748"/>
      <c r="C70" s="748"/>
      <c r="D70" s="748"/>
      <c r="E70" s="748"/>
      <c r="F70" s="748"/>
      <c r="G70" s="748"/>
      <c r="H70" s="748"/>
      <c r="I70" s="748"/>
      <c r="J70" s="748"/>
      <c r="K70" s="748"/>
      <c r="L70" s="748"/>
      <c r="M70" s="748"/>
      <c r="N70" s="748"/>
      <c r="O70" s="748"/>
      <c r="P70" s="748"/>
      <c r="Q70" s="748"/>
      <c r="R70" s="748"/>
      <c r="S70" s="748"/>
      <c r="T70" s="748"/>
      <c r="U70" s="748"/>
      <c r="V70" s="748"/>
      <c r="W70" s="748"/>
      <c r="X70" s="748"/>
      <c r="Y70" s="748"/>
      <c r="Z70" s="748"/>
      <c r="AA70" s="748"/>
      <c r="AB70" s="748"/>
      <c r="AC70" s="748"/>
      <c r="AD70" s="748"/>
      <c r="AE70" s="748"/>
      <c r="AF70" s="748"/>
      <c r="AG70" s="748"/>
      <c r="AH70" s="748"/>
      <c r="AI70" s="748"/>
      <c r="AJ70" s="748"/>
      <c r="AK70" s="748"/>
      <c r="AL70" s="748"/>
      <c r="AM70" s="748"/>
      <c r="AN70" s="748"/>
      <c r="AO70" s="748"/>
      <c r="AP70" s="748"/>
      <c r="AQ70" s="748"/>
      <c r="AR70" s="748"/>
      <c r="AS70" s="748"/>
      <c r="AT70" s="748"/>
      <c r="AU70" s="748"/>
      <c r="AV70" s="748"/>
      <c r="AW70" s="391"/>
      <c r="AX70" s="391"/>
      <c r="AY70" s="221"/>
      <c r="AZ70" s="221"/>
      <c r="BA70" s="221"/>
      <c r="BB70" s="221"/>
      <c r="BC70" s="221"/>
      <c r="BD70" s="221"/>
      <c r="BE70" s="221"/>
      <c r="BF70" s="221"/>
      <c r="BG70" s="221"/>
      <c r="BH70" s="221"/>
      <c r="BI70" s="748"/>
      <c r="BJ70" s="748"/>
      <c r="BK70" s="748"/>
      <c r="BL70" s="748"/>
      <c r="BM70" s="748"/>
      <c r="BN70" s="748"/>
      <c r="BO70" s="748"/>
      <c r="BP70" s="748"/>
      <c r="BQ70" s="748"/>
      <c r="BR70" s="748"/>
      <c r="BS70" s="748"/>
      <c r="BT70" s="748"/>
      <c r="BU70" s="391"/>
      <c r="BV70" s="391"/>
      <c r="BW70" s="391"/>
      <c r="BX70" s="391"/>
      <c r="BY70" s="391"/>
      <c r="BZ70" s="391"/>
      <c r="CA70" s="391"/>
      <c r="CB70" s="391"/>
      <c r="CC70" s="391"/>
      <c r="CD70" s="391"/>
      <c r="CE70" s="391"/>
      <c r="CF70" s="391"/>
      <c r="CG70" s="254" t="str">
        <f>IFERROR(IF(AND('Classificação geral'!$H63="FEM",'Classificação geral'!$I63=1,'Classificação geral'!E63="PCT"),'Classificação geral'!$A63,""),"")</f>
        <v/>
      </c>
      <c r="CH70" s="254" t="str">
        <f>IFERROR(IF(AND('Classificação geral'!$H63="FEM",'Classificação geral'!$I63=1,'Classificação geral'!E63="PCT"),'Classificação geral'!$B63,""),"")</f>
        <v/>
      </c>
      <c r="CI70" s="227" t="str">
        <f>IF($CH70='Classificação geral'!$B63,'Classificação geral'!$C63,"")</f>
        <v/>
      </c>
      <c r="CJ70" s="227" t="str">
        <f>IF($CH70='Classificação geral'!$B63,'Classificação geral'!$D63,"")</f>
        <v/>
      </c>
      <c r="CK70" s="227" t="str">
        <f>IF($CH70='Classificação geral'!$B63,'Classificação geral'!$H63,"")</f>
        <v/>
      </c>
      <c r="CL70" s="227" t="str">
        <f>IF($CK70='Classificação geral'!$H63,'Classificação geral'!$I63,"")</f>
        <v/>
      </c>
      <c r="CM70" s="227" t="str">
        <f>IF($CL70='Classificação geral'!$I63,'Classificação geral'!$AE63,"")</f>
        <v/>
      </c>
      <c r="CN70" s="227" t="str">
        <f>IF($CL70='Classificação geral'!$I63,'Classificação geral'!$K63,"")</f>
        <v/>
      </c>
      <c r="CO70" s="227" t="str">
        <f>IF($CL70='Classificação geral'!$I63,'Classificação geral'!$L63,"")</f>
        <v/>
      </c>
      <c r="CP70" s="227" t="str">
        <f>IF($CL70='Classificação geral'!$I63,'Classificação geral'!$M63,"")</f>
        <v/>
      </c>
      <c r="CQ70" s="388" t="str">
        <f>IF($CL70='Classificação geral'!$I63,'Classificação geral'!$AF63,"")</f>
        <v/>
      </c>
      <c r="CR70" s="256" t="str">
        <f>IFERROR(RANK(CQ70,CQ:CQ,0)+ COUNTIF($CQ$12:CQ69,CQ70),"")</f>
        <v/>
      </c>
      <c r="CS70" s="244" t="str">
        <f ca="1">IFERROR(RDEM(CR70,CR:CR,0),"")</f>
        <v/>
      </c>
      <c r="CT70" s="254" t="str">
        <f>IFERROR(IF(AND('Classificação geral'!$H63="mas",'Classificação geral'!$I63=1,'Classificação geral'!$E63="pct"),'Classificação geral'!$A63,""),"")</f>
        <v/>
      </c>
      <c r="CU70" s="254" t="str">
        <f>IFERROR(IF(AND('Classificação geral'!$H63="mas",'Classificação geral'!$I63=1,'Classificação geral'!$E63="PCT"),'Classificação geral'!$B63,""),"")</f>
        <v/>
      </c>
      <c r="CV70" s="227" t="str">
        <f>IF($CU70='Classificação geral'!$B63,'Classificação geral'!$C63,"")</f>
        <v/>
      </c>
      <c r="CW70" s="227" t="str">
        <f>IF($CU70='Classificação geral'!$B63,'Classificação geral'!$D63,"")</f>
        <v/>
      </c>
      <c r="CX70" s="227" t="str">
        <f>IF($CU70='Classificação geral'!$B63,'Classificação geral'!$H63,"")</f>
        <v/>
      </c>
      <c r="CY70" s="231" t="str">
        <f>IFERROR(IF(AND($CX70="mas",'Classificação geral'!$I63=1),'Classificação geral'!I63,""),"")</f>
        <v/>
      </c>
      <c r="CZ70" s="254" t="str">
        <f>IFERROR(IF(AND($CX70="mas",'Classificação geral'!$I63=1),'Classificação geral'!AE63,""),"")</f>
        <v/>
      </c>
      <c r="DA70" s="231" t="str">
        <f>IFERROR(IF(AND($CX70="mas",'Classificação geral'!$I63=1),'Classificação geral'!K63,""),"")</f>
        <v/>
      </c>
      <c r="DB70" s="231" t="str">
        <f>IFERROR(IF(AND($CX70="mas",'Classificação geral'!$I63=1),'Classificação geral'!L63,""),"")</f>
        <v/>
      </c>
      <c r="DC70" s="231" t="str">
        <f>IFERROR(IF(AND($CX70="mas",'Classificação geral'!$I63=1),'Classificação geral'!M63,""),"")</f>
        <v/>
      </c>
      <c r="DD70" s="231" t="str">
        <f>IFERROR(IF(AND($CX70="mas",'Classificação geral'!$I63=1),'Classificação geral'!AF63,""),"")</f>
        <v/>
      </c>
      <c r="DE70" s="229" t="str">
        <f>IFERROR(RANK(DD70,DD:DD,0)+ COUNTIF($DD$12:DD69,DD70),"")</f>
        <v/>
      </c>
      <c r="DG70" s="254" t="str">
        <f>IFERROR(IF(AND('Classificação geral'!$H63="fem",'Classificação geral'!$I63=2,'Classificação geral'!$E63="pct"),'Classificação geral'!$A63,""),"")</f>
        <v/>
      </c>
      <c r="DH70" s="254" t="str">
        <f>IFERROR(IF(AND('Classificação geral'!$H63="fem",'Classificação geral'!$I63=2,'Classificação geral'!$E63="pct"),'Classificação geral'!$B63,""),"")</f>
        <v/>
      </c>
      <c r="DI70" s="255" t="str">
        <f>IF($DH70='Classificação geral'!$B63,'Classificação geral'!$C63,"")</f>
        <v/>
      </c>
      <c r="DJ70" s="255" t="str">
        <f>IF($DH70='Classificação geral'!$B63,'Classificação geral'!$D63,"")</f>
        <v/>
      </c>
      <c r="DK70" s="255" t="str">
        <f>IF($DH70='Classificação geral'!$B63,'Classificação geral'!$H63,"")</f>
        <v/>
      </c>
      <c r="DL70" s="254" t="str">
        <f>IFERROR(IF(AND($DK70="fem",'Classificação geral'!$I63=2),'Classificação geral'!I63,""),"")</f>
        <v/>
      </c>
      <c r="DM70" s="254" t="str">
        <f>IFERROR(IF(AND($DK70="fem",'Classificação geral'!$I63=2),'Classificação geral'!AE63,""),"")</f>
        <v/>
      </c>
      <c r="DN70" s="254" t="str">
        <f>IFERROR(IF(AND($DK70="fem",'Classificação geral'!$I63=2),'Classificação geral'!K63,""),"")</f>
        <v/>
      </c>
      <c r="DO70" s="254" t="str">
        <f>IFERROR(IF(AND($DK70="fem",'Classificação geral'!$I63=2),'Classificação geral'!L63,""),"")</f>
        <v/>
      </c>
      <c r="DP70" s="254" t="str">
        <f>IFERROR(IF(AND($DK70="fem",'Classificação geral'!$I63=2),'Classificação geral'!M63,""),"")</f>
        <v/>
      </c>
      <c r="DQ70" s="254" t="str">
        <f>IFERROR(IF(AND($DK70="fem",'Classificação geral'!$I63=2),'Classificação geral'!AF63,""),"")</f>
        <v/>
      </c>
      <c r="DR70" s="256" t="str">
        <f>IFERROR(RANK(DQ70,DQ:DQ,0)+ COUNTIF(DQ$12:$DQ68,DQ70),"")</f>
        <v/>
      </c>
      <c r="DT70" s="254" t="str">
        <f>IFERROR(IF(AND('Classificação geral'!$H63="mas",'Classificação geral'!$I63=2,'Classificação geral'!$E63="pct"),'Classificação geral'!$A63,""),"")</f>
        <v/>
      </c>
      <c r="DU70" s="254" t="str">
        <f>IFERROR(IF(AND('Classificação geral'!$H63="mas",'Classificação geral'!$I63=2,'Classificação geral'!$E63="pct"),'Classificação geral'!$B63,""),"")</f>
        <v/>
      </c>
      <c r="DV70" s="227" t="str">
        <f>IF($DU70='Classificação geral'!$B63,'Classificação geral'!$C63,"")</f>
        <v/>
      </c>
      <c r="DW70" s="227" t="str">
        <f>IF($DU70='Classificação geral'!$B63,'Classificação geral'!$D63,"")</f>
        <v/>
      </c>
      <c r="DX70" s="227" t="str">
        <f>IF($DU70='Classificação geral'!$B63,'Classificação geral'!$H63,"")</f>
        <v/>
      </c>
      <c r="DY70" s="231" t="str">
        <f>IFERROR(IF(AND($DX70="mas",'Classificação geral'!$I63=2),'Classificação geral'!I63,""),"")</f>
        <v/>
      </c>
      <c r="DZ70" s="254" t="str">
        <f>IFERROR(IF(AND($DX70="mas",'Classificação geral'!$I63=2),'Classificação geral'!AE63,""),"")</f>
        <v/>
      </c>
      <c r="EA70" s="231" t="str">
        <f>IFERROR(IF(AND($DX70="mas",'Classificação geral'!$I63=2),'Classificação geral'!K63,""),"")</f>
        <v/>
      </c>
      <c r="EB70" s="231" t="str">
        <f>IFERROR(IF(AND($DX70="mas",'Classificação geral'!$I63=2),'Classificação geral'!L63,""),"")</f>
        <v/>
      </c>
      <c r="EC70" s="231" t="str">
        <f>IFERROR(IF(AND($DX70="mas",'Classificação geral'!$I63=2),'Classificação geral'!M63,""),"")</f>
        <v/>
      </c>
      <c r="ED70" s="231" t="str">
        <f>IFERROR(IF(AND($DX70="mas",'Classificação geral'!$I63=2),'Classificação geral'!AF63,""),"")</f>
        <v/>
      </c>
      <c r="EE70" s="229" t="str">
        <f>IFERROR(RANK(ED70,ED:ED,0)+ COUNTIF($ED$12:ED$12,ED70),"")</f>
        <v/>
      </c>
      <c r="EG70" s="254" t="str">
        <f>IFERROR(IF(AND('Classificação geral'!$H63="fem",'Classificação geral'!$I63=3,'Classificação geral'!$E63="pct"),'Classificação geral'!$A63,""),"")</f>
        <v/>
      </c>
      <c r="EH70" s="254" t="str">
        <f>IFERROR(IF(AND('Classificação geral'!$H63="fem",'Classificação geral'!$I63=3,'Classificação geral'!$E63="pct"),'Classificação geral'!$B63,""),"")</f>
        <v/>
      </c>
      <c r="EI70" s="227" t="str">
        <f>IF($EH70='Classificação geral'!$B63,'Classificação geral'!$C63,"")</f>
        <v/>
      </c>
      <c r="EJ70" s="227" t="str">
        <f>IF($EH70='Classificação geral'!$B63,'Classificação geral'!$D63,"")</f>
        <v/>
      </c>
      <c r="EK70" s="227" t="str">
        <f>IF($EH70='Classificação geral'!$B63,'Classificação geral'!$H63,"")</f>
        <v/>
      </c>
      <c r="EL70" s="227" t="str">
        <f>IF($EK70='Classificação geral'!$H63,'Classificação geral'!$I63,"")</f>
        <v/>
      </c>
      <c r="EM70" s="255" t="str">
        <f>IF($EL70='Classificação geral'!$I63,'Classificação geral'!$AE63,"")</f>
        <v/>
      </c>
      <c r="EN70" s="227" t="str">
        <f>IF($EL70='Classificação geral'!$I63,'Classificação geral'!$K63,"")</f>
        <v/>
      </c>
      <c r="EO70" s="227" t="str">
        <f>IF($EL70='Classificação geral'!$I63,'Classificação geral'!$L63,"")</f>
        <v/>
      </c>
      <c r="EP70" s="227" t="str">
        <f>IF($EL70='Classificação geral'!$I63,'Classificação geral'!$M63,"")</f>
        <v/>
      </c>
      <c r="EQ70" s="227" t="str">
        <f>IF($EL70='Classificação geral'!$I63,'Classificação geral'!$AF63,"")</f>
        <v/>
      </c>
      <c r="ER70" s="229" t="str">
        <f>IFERROR(RANK(EQ70,EQ:EQ,0)+ COUNTIF($EQ$12:EQ68,EQ70),"")</f>
        <v/>
      </c>
      <c r="ET70" s="254" t="str">
        <f>IFERROR(IF(AND('Classificação geral'!$H63="mas",'Classificação geral'!$I63=3,'Classificação geral'!$E63="PCT"),'Classificação geral'!$A63,""),"")</f>
        <v/>
      </c>
      <c r="EU70" s="254" t="str">
        <f>IFERROR(IF(AND('Classificação geral'!$H63="mas",'Classificação geral'!$I63=3,'Classificação geral'!$E63="PCT"),'Classificação geral'!$B63,""),"")</f>
        <v/>
      </c>
      <c r="EV70" s="227" t="str">
        <f>IF($EU70='Classificação geral'!$B63,'Classificação geral'!$C63,"")</f>
        <v/>
      </c>
      <c r="EW70" s="227" t="str">
        <f>IF($EU70='Classificação geral'!$B63,'Classificação geral'!$D63,"")</f>
        <v/>
      </c>
      <c r="EX70" s="227" t="str">
        <f>IF($EU70='Classificação geral'!$B63,'Classificação geral'!$H63,"")</f>
        <v/>
      </c>
      <c r="EY70" s="231" t="str">
        <f>IFERROR(IF(AND($EX70="mas",'Classificação geral'!$I63=3),'Classificação geral'!I63,""),"")</f>
        <v/>
      </c>
      <c r="EZ70" s="254" t="str">
        <f>IFERROR(IF(AND($EX70="mas",'Classificação geral'!$I63=3),'Classificação geral'!AE63,""),"")</f>
        <v/>
      </c>
      <c r="FA70" s="231" t="str">
        <f>IFERROR(IF(AND($EX70="mas",'Classificação geral'!$I63=3),'Classificação geral'!K63,""),"")</f>
        <v/>
      </c>
      <c r="FB70" s="231" t="str">
        <f>IFERROR(IF(AND($EX70="mas",'Classificação geral'!$I63=3),'Classificação geral'!L63,""),"")</f>
        <v/>
      </c>
      <c r="FC70" s="231" t="str">
        <f>IFERROR(IF(AND($EX70="mas",'Classificação geral'!$I63=3),'Classificação geral'!M63,""),"")</f>
        <v/>
      </c>
      <c r="FD70" s="231" t="str">
        <f>IFERROR(IF(AND($EX70="mas",'Classificação geral'!$I63=3),'Classificação geral'!AF63,""),"")</f>
        <v/>
      </c>
      <c r="FE70" s="229" t="str">
        <f>IFERROR(RANK(FD70,FD:FD,0)+ COUNTIF(FD$12:$FD68,FD70),"")</f>
        <v/>
      </c>
    </row>
    <row r="71" spans="1:161" s="304" customFormat="1" ht="24.75" customHeight="1" x14ac:dyDescent="0.4">
      <c r="A71" s="748"/>
      <c r="B71" s="748"/>
      <c r="C71" s="748"/>
      <c r="D71" s="748"/>
      <c r="E71" s="748"/>
      <c r="F71" s="748"/>
      <c r="G71" s="748"/>
      <c r="H71" s="748"/>
      <c r="I71" s="748"/>
      <c r="J71" s="748"/>
      <c r="K71" s="748"/>
      <c r="L71" s="748"/>
      <c r="M71" s="748"/>
      <c r="N71" s="748"/>
      <c r="O71" s="748"/>
      <c r="P71" s="748"/>
      <c r="Q71" s="748"/>
      <c r="R71" s="748"/>
      <c r="S71" s="748"/>
      <c r="T71" s="748"/>
      <c r="U71" s="748"/>
      <c r="V71" s="748"/>
      <c r="W71" s="748"/>
      <c r="X71" s="748"/>
      <c r="Y71" s="748"/>
      <c r="Z71" s="748"/>
      <c r="AA71" s="748"/>
      <c r="AB71" s="748"/>
      <c r="AC71" s="748"/>
      <c r="AD71" s="748"/>
      <c r="AE71" s="748"/>
      <c r="AF71" s="748"/>
      <c r="AG71" s="748"/>
      <c r="AH71" s="748"/>
      <c r="AI71" s="748"/>
      <c r="AJ71" s="748"/>
      <c r="AK71" s="748"/>
      <c r="AL71" s="748"/>
      <c r="AM71" s="748"/>
      <c r="AN71" s="748"/>
      <c r="AO71" s="748"/>
      <c r="AP71" s="748"/>
      <c r="AQ71" s="748"/>
      <c r="AR71" s="748"/>
      <c r="AS71" s="748"/>
      <c r="AT71" s="748"/>
      <c r="AU71" s="748"/>
      <c r="AV71" s="748"/>
      <c r="AW71" s="391"/>
      <c r="AX71" s="391"/>
      <c r="AY71" s="221"/>
      <c r="AZ71" s="221"/>
      <c r="BA71" s="221"/>
      <c r="BB71" s="221"/>
      <c r="BC71" s="221"/>
      <c r="BD71" s="221"/>
      <c r="BE71" s="221"/>
      <c r="BF71" s="221"/>
      <c r="BG71" s="221"/>
      <c r="BH71" s="221"/>
      <c r="BI71" s="748"/>
      <c r="BJ71" s="748"/>
      <c r="BK71" s="748"/>
      <c r="BL71" s="748"/>
      <c r="BM71" s="748"/>
      <c r="BN71" s="748"/>
      <c r="BO71" s="748"/>
      <c r="BP71" s="748"/>
      <c r="BQ71" s="748"/>
      <c r="BR71" s="748"/>
      <c r="BS71" s="748"/>
      <c r="BT71" s="748"/>
      <c r="BU71" s="391"/>
      <c r="BV71" s="391"/>
      <c r="BW71" s="391"/>
      <c r="BX71" s="391"/>
      <c r="BY71" s="391"/>
      <c r="BZ71" s="391"/>
      <c r="CA71" s="391"/>
      <c r="CB71" s="391"/>
      <c r="CC71" s="391"/>
      <c r="CD71" s="391"/>
      <c r="CE71" s="391"/>
      <c r="CF71" s="391"/>
      <c r="CG71" s="254" t="str">
        <f>IFERROR(IF(AND('Classificação geral'!$H64="FEM",'Classificação geral'!$I64=1,'Classificação geral'!E64="PCT"),'Classificação geral'!$A64,""),"")</f>
        <v/>
      </c>
      <c r="CH71" s="254" t="str">
        <f>IFERROR(IF(AND('Classificação geral'!$H64="FEM",'Classificação geral'!$I64=1,'Classificação geral'!E64="PCT"),'Classificação geral'!$B64,""),"")</f>
        <v/>
      </c>
      <c r="CI71" s="227" t="str">
        <f>IF($CH71='Classificação geral'!$B64,'Classificação geral'!$C64,"")</f>
        <v/>
      </c>
      <c r="CJ71" s="227" t="str">
        <f>IF($CH71='Classificação geral'!$B64,'Classificação geral'!$D64,"")</f>
        <v/>
      </c>
      <c r="CK71" s="227" t="str">
        <f>IF($CH71='Classificação geral'!$B64,'Classificação geral'!$H64,"")</f>
        <v/>
      </c>
      <c r="CL71" s="227" t="str">
        <f>IF($CK71='Classificação geral'!$H64,'Classificação geral'!$I64,"")</f>
        <v/>
      </c>
      <c r="CM71" s="227" t="str">
        <f>IF($CL71='Classificação geral'!$I64,'Classificação geral'!$AE64,"")</f>
        <v/>
      </c>
      <c r="CN71" s="227" t="str">
        <f>IF($CL71='Classificação geral'!$I64,'Classificação geral'!$K64,"")</f>
        <v/>
      </c>
      <c r="CO71" s="227" t="str">
        <f>IF($CL71='Classificação geral'!$I64,'Classificação geral'!$L64,"")</f>
        <v/>
      </c>
      <c r="CP71" s="227" t="str">
        <f>IF($CL71='Classificação geral'!$I64,'Classificação geral'!$M64,"")</f>
        <v/>
      </c>
      <c r="CQ71" s="388" t="str">
        <f>IF($CL71='Classificação geral'!$I64,'Classificação geral'!$AF64,"")</f>
        <v/>
      </c>
      <c r="CR71" s="256" t="str">
        <f>IFERROR(RANK(CQ71,CQ:CQ,0)+ COUNTIF($CQ$12:CQ70,CQ71),"")</f>
        <v/>
      </c>
      <c r="CS71" s="244" t="str">
        <f ca="1">IFERROR(RDEM(CR71,CR:CR,0),"")</f>
        <v/>
      </c>
      <c r="CT71" s="254" t="str">
        <f>IFERROR(IF(AND('Classificação geral'!$H64="mas",'Classificação geral'!$I64=1,'Classificação geral'!$E64="pct"),'Classificação geral'!$A64,""),"")</f>
        <v/>
      </c>
      <c r="CU71" s="254" t="str">
        <f>IFERROR(IF(AND('Classificação geral'!$H64="mas",'Classificação geral'!$I64=1,'Classificação geral'!$E64="PCT"),'Classificação geral'!$B64,""),"")</f>
        <v/>
      </c>
      <c r="CV71" s="227" t="str">
        <f>IF($CU71='Classificação geral'!$B64,'Classificação geral'!$C64,"")</f>
        <v/>
      </c>
      <c r="CW71" s="227" t="str">
        <f>IF($CU71='Classificação geral'!$B64,'Classificação geral'!$D64,"")</f>
        <v/>
      </c>
      <c r="CX71" s="227" t="str">
        <f>IF($CU71='Classificação geral'!$B64,'Classificação geral'!$H64,"")</f>
        <v/>
      </c>
      <c r="CY71" s="231" t="str">
        <f>IFERROR(IF(AND($CX71="mas",'Classificação geral'!$I64=1),'Classificação geral'!I64,""),"")</f>
        <v/>
      </c>
      <c r="CZ71" s="254" t="str">
        <f>IFERROR(IF(AND($CX71="mas",'Classificação geral'!$I64=1),'Classificação geral'!AE64,""),"")</f>
        <v/>
      </c>
      <c r="DA71" s="231" t="str">
        <f>IFERROR(IF(AND($CX71="mas",'Classificação geral'!$I64=1),'Classificação geral'!K64,""),"")</f>
        <v/>
      </c>
      <c r="DB71" s="231" t="str">
        <f>IFERROR(IF(AND($CX71="mas",'Classificação geral'!$I64=1),'Classificação geral'!L64,""),"")</f>
        <v/>
      </c>
      <c r="DC71" s="231" t="str">
        <f>IFERROR(IF(AND($CX71="mas",'Classificação geral'!$I64=1),'Classificação geral'!M64,""),"")</f>
        <v/>
      </c>
      <c r="DD71" s="231" t="str">
        <f>IFERROR(IF(AND($CX71="mas",'Classificação geral'!$I64=1),'Classificação geral'!AF64,""),"")</f>
        <v/>
      </c>
      <c r="DE71" s="229" t="str">
        <f>IFERROR(RANK(DD71,DD:DD,0)+ COUNTIF($DD$12:DD70,DD71),"")</f>
        <v/>
      </c>
      <c r="DG71" s="254" t="str">
        <f>IFERROR(IF(AND('Classificação geral'!$H64="fem",'Classificação geral'!$I64=2,'Classificação geral'!$E64="pct"),'Classificação geral'!$A64,""),"")</f>
        <v/>
      </c>
      <c r="DH71" s="254" t="str">
        <f>IFERROR(IF(AND('Classificação geral'!$H64="fem",'Classificação geral'!$I64=2,'Classificação geral'!$E64="pct"),'Classificação geral'!$B64,""),"")</f>
        <v/>
      </c>
      <c r="DI71" s="255" t="str">
        <f>IF($DH71='Classificação geral'!$B64,'Classificação geral'!$C64,"")</f>
        <v/>
      </c>
      <c r="DJ71" s="255" t="str">
        <f>IF($DH71='Classificação geral'!$B64,'Classificação geral'!$D64,"")</f>
        <v/>
      </c>
      <c r="DK71" s="255" t="str">
        <f>IF($DH71='Classificação geral'!$B64,'Classificação geral'!$H64,"")</f>
        <v/>
      </c>
      <c r="DL71" s="254" t="str">
        <f>IFERROR(IF(AND($DK71="fem",'Classificação geral'!$I64=2),'Classificação geral'!I64,""),"")</f>
        <v/>
      </c>
      <c r="DM71" s="254" t="str">
        <f>IFERROR(IF(AND($DK71="fem",'Classificação geral'!$I64=2),'Classificação geral'!AE64,""),"")</f>
        <v/>
      </c>
      <c r="DN71" s="254" t="str">
        <f>IFERROR(IF(AND($DK71="fem",'Classificação geral'!$I64=2),'Classificação geral'!K64,""),"")</f>
        <v/>
      </c>
      <c r="DO71" s="254" t="str">
        <f>IFERROR(IF(AND($DK71="fem",'Classificação geral'!$I64=2),'Classificação geral'!L64,""),"")</f>
        <v/>
      </c>
      <c r="DP71" s="254" t="str">
        <f>IFERROR(IF(AND($DK71="fem",'Classificação geral'!$I64=2),'Classificação geral'!M64,""),"")</f>
        <v/>
      </c>
      <c r="DQ71" s="254" t="str">
        <f>IFERROR(IF(AND($DK71="fem",'Classificação geral'!$I64=2),'Classificação geral'!AF64,""),"")</f>
        <v/>
      </c>
      <c r="DR71" s="256" t="str">
        <f>IFERROR(RANK(DQ71,DQ:DQ,0)+ COUNTIF(DQ$12:$DQ69,DQ71),"")</f>
        <v/>
      </c>
      <c r="DT71" s="254" t="str">
        <f>IFERROR(IF(AND('Classificação geral'!$H64="mas",'Classificação geral'!$I64=2,'Classificação geral'!$E64="pct"),'Classificação geral'!$A64,""),"")</f>
        <v/>
      </c>
      <c r="DU71" s="254" t="str">
        <f>IFERROR(IF(AND('Classificação geral'!$H64="mas",'Classificação geral'!$I64=2,'Classificação geral'!$E64="pct"),'Classificação geral'!$B64,""),"")</f>
        <v/>
      </c>
      <c r="DV71" s="227" t="str">
        <f>IF($DU71='Classificação geral'!$B64,'Classificação geral'!$C64,"")</f>
        <v/>
      </c>
      <c r="DW71" s="227" t="str">
        <f>IF($DU71='Classificação geral'!$B64,'Classificação geral'!$D64,"")</f>
        <v/>
      </c>
      <c r="DX71" s="227" t="str">
        <f>IF($DU71='Classificação geral'!$B64,'Classificação geral'!$H64,"")</f>
        <v/>
      </c>
      <c r="DY71" s="231" t="str">
        <f>IFERROR(IF(AND($DX71="mas",'Classificação geral'!$I64=2),'Classificação geral'!I64,""),"")</f>
        <v/>
      </c>
      <c r="DZ71" s="254" t="str">
        <f>IFERROR(IF(AND($DX71="mas",'Classificação geral'!$I64=2),'Classificação geral'!AE64,""),"")</f>
        <v/>
      </c>
      <c r="EA71" s="231" t="str">
        <f>IFERROR(IF(AND($DX71="mas",'Classificação geral'!$I64=2),'Classificação geral'!K64,""),"")</f>
        <v/>
      </c>
      <c r="EB71" s="231" t="str">
        <f>IFERROR(IF(AND($DX71="mas",'Classificação geral'!$I64=2),'Classificação geral'!L64,""),"")</f>
        <v/>
      </c>
      <c r="EC71" s="231" t="str">
        <f>IFERROR(IF(AND($DX71="mas",'Classificação geral'!$I64=2),'Classificação geral'!M64,""),"")</f>
        <v/>
      </c>
      <c r="ED71" s="231" t="str">
        <f>IFERROR(IF(AND($DX71="mas",'Classificação geral'!$I64=2),'Classificação geral'!AF64,""),"")</f>
        <v/>
      </c>
      <c r="EE71" s="229" t="str">
        <f>IFERROR(RANK(ED71,ED:ED,0)+ COUNTIF($ED$12:ED$12,ED71),"")</f>
        <v/>
      </c>
      <c r="EG71" s="254" t="str">
        <f>IFERROR(IF(AND('Classificação geral'!$H64="fem",'Classificação geral'!$I64=3,'Classificação geral'!$E64="pct"),'Classificação geral'!$A64,""),"")</f>
        <v/>
      </c>
      <c r="EH71" s="254" t="str">
        <f>IFERROR(IF(AND('Classificação geral'!$H64="fem",'Classificação geral'!$I64=3,'Classificação geral'!$E64="pct"),'Classificação geral'!$B64,""),"")</f>
        <v/>
      </c>
      <c r="EI71" s="227" t="str">
        <f>IF($EH71='Classificação geral'!$B64,'Classificação geral'!$C64,"")</f>
        <v/>
      </c>
      <c r="EJ71" s="227" t="str">
        <f>IF($EH71='Classificação geral'!$B64,'Classificação geral'!$D64,"")</f>
        <v/>
      </c>
      <c r="EK71" s="227" t="str">
        <f>IF($EH71='Classificação geral'!$B64,'Classificação geral'!$H64,"")</f>
        <v/>
      </c>
      <c r="EL71" s="227" t="str">
        <f>IF($EK71='Classificação geral'!$H64,'Classificação geral'!$I64,"")</f>
        <v/>
      </c>
      <c r="EM71" s="255" t="str">
        <f>IF($EL71='Classificação geral'!$I64,'Classificação geral'!$AE64,"")</f>
        <v/>
      </c>
      <c r="EN71" s="227" t="str">
        <f>IF($EL71='Classificação geral'!$I64,'Classificação geral'!$K64,"")</f>
        <v/>
      </c>
      <c r="EO71" s="227" t="str">
        <f>IF($EL71='Classificação geral'!$I64,'Classificação geral'!$L64,"")</f>
        <v/>
      </c>
      <c r="EP71" s="227" t="str">
        <f>IF($EL71='Classificação geral'!$I64,'Classificação geral'!$M64,"")</f>
        <v/>
      </c>
      <c r="EQ71" s="227" t="str">
        <f>IF($EL71='Classificação geral'!$I64,'Classificação geral'!$AF64,"")</f>
        <v/>
      </c>
      <c r="ER71" s="229" t="str">
        <f>IFERROR(RANK(EQ71,EQ:EQ,0)+ COUNTIF($EQ$12:EQ69,EQ71),"")</f>
        <v/>
      </c>
      <c r="ET71" s="254" t="str">
        <f>IFERROR(IF(AND('Classificação geral'!$H64="mas",'Classificação geral'!$I64=3,'Classificação geral'!$E64="PCT"),'Classificação geral'!$A64,""),"")</f>
        <v/>
      </c>
      <c r="EU71" s="254" t="str">
        <f>IFERROR(IF(AND('Classificação geral'!$H64="mas",'Classificação geral'!$I64=3,'Classificação geral'!$E64="PCT"),'Classificação geral'!$B64,""),"")</f>
        <v/>
      </c>
      <c r="EV71" s="227" t="str">
        <f>IF($EU71='Classificação geral'!$B64,'Classificação geral'!$C64,"")</f>
        <v/>
      </c>
      <c r="EW71" s="227" t="str">
        <f>IF($EU71='Classificação geral'!$B64,'Classificação geral'!$D64,"")</f>
        <v/>
      </c>
      <c r="EX71" s="227" t="str">
        <f>IF($EU71='Classificação geral'!$B64,'Classificação geral'!$H64,"")</f>
        <v/>
      </c>
      <c r="EY71" s="231" t="str">
        <f>IFERROR(IF(AND($EX71="mas",'Classificação geral'!$I64=3),'Classificação geral'!I64,""),"")</f>
        <v/>
      </c>
      <c r="EZ71" s="254" t="str">
        <f>IFERROR(IF(AND($EX71="mas",'Classificação geral'!$I64=3),'Classificação geral'!AE64,""),"")</f>
        <v/>
      </c>
      <c r="FA71" s="231" t="str">
        <f>IFERROR(IF(AND($EX71="mas",'Classificação geral'!$I64=3),'Classificação geral'!K64,""),"")</f>
        <v/>
      </c>
      <c r="FB71" s="231" t="str">
        <f>IFERROR(IF(AND($EX71="mas",'Classificação geral'!$I64=3),'Classificação geral'!L64,""),"")</f>
        <v/>
      </c>
      <c r="FC71" s="231" t="str">
        <f>IFERROR(IF(AND($EX71="mas",'Classificação geral'!$I64=3),'Classificação geral'!M64,""),"")</f>
        <v/>
      </c>
      <c r="FD71" s="231" t="str">
        <f>IFERROR(IF(AND($EX71="mas",'Classificação geral'!$I64=3),'Classificação geral'!AF64,""),"")</f>
        <v/>
      </c>
      <c r="FE71" s="229" t="str">
        <f>IFERROR(RANK(FD71,FD:FD,0)+ COUNTIF(FD$12:$FD69,FD71),"")</f>
        <v/>
      </c>
    </row>
    <row r="72" spans="1:161" s="312" customFormat="1" ht="24.75" customHeight="1" x14ac:dyDescent="0.4">
      <c r="A72" s="748"/>
      <c r="B72" s="748"/>
      <c r="C72" s="748"/>
      <c r="D72" s="748"/>
      <c r="E72" s="748"/>
      <c r="F72" s="748"/>
      <c r="G72" s="748"/>
      <c r="H72" s="748"/>
      <c r="I72" s="748"/>
      <c r="J72" s="748"/>
      <c r="K72" s="748"/>
      <c r="L72" s="748"/>
      <c r="M72" s="748"/>
      <c r="N72" s="748"/>
      <c r="O72" s="748"/>
      <c r="P72" s="748"/>
      <c r="Q72" s="748"/>
      <c r="R72" s="748"/>
      <c r="S72" s="748"/>
      <c r="T72" s="748"/>
      <c r="U72" s="748"/>
      <c r="V72" s="748"/>
      <c r="W72" s="748"/>
      <c r="X72" s="748"/>
      <c r="Y72" s="748"/>
      <c r="Z72" s="748"/>
      <c r="AA72" s="748"/>
      <c r="AB72" s="748"/>
      <c r="AC72" s="748"/>
      <c r="AD72" s="748"/>
      <c r="AE72" s="748"/>
      <c r="AF72" s="748"/>
      <c r="AG72" s="748"/>
      <c r="AH72" s="748"/>
      <c r="AI72" s="748"/>
      <c r="AJ72" s="748"/>
      <c r="AK72" s="748"/>
      <c r="AL72" s="748"/>
      <c r="AM72" s="748"/>
      <c r="AN72" s="748"/>
      <c r="AO72" s="748"/>
      <c r="AP72" s="748"/>
      <c r="AQ72" s="748"/>
      <c r="AR72" s="748"/>
      <c r="AS72" s="748"/>
      <c r="AT72" s="748"/>
      <c r="AU72" s="748"/>
      <c r="AV72" s="748"/>
      <c r="AW72" s="391"/>
      <c r="AX72" s="391"/>
      <c r="AY72" s="305"/>
      <c r="AZ72" s="305"/>
      <c r="BA72" s="305"/>
      <c r="BB72" s="305"/>
      <c r="BC72" s="305"/>
      <c r="BD72" s="305"/>
      <c r="BE72" s="305"/>
      <c r="BF72" s="305"/>
      <c r="BG72" s="305"/>
      <c r="BH72" s="305"/>
      <c r="BI72" s="748"/>
      <c r="BJ72" s="748"/>
      <c r="BK72" s="748"/>
      <c r="BL72" s="748"/>
      <c r="BM72" s="748"/>
      <c r="BN72" s="748"/>
      <c r="BO72" s="748"/>
      <c r="BP72" s="748"/>
      <c r="BQ72" s="748"/>
      <c r="BR72" s="748"/>
      <c r="BS72" s="748"/>
      <c r="BT72" s="748"/>
      <c r="BU72" s="391"/>
      <c r="BV72" s="391"/>
      <c r="BW72" s="391"/>
      <c r="BX72" s="391"/>
      <c r="BY72" s="391"/>
      <c r="BZ72" s="391"/>
      <c r="CA72" s="391"/>
      <c r="CB72" s="391"/>
      <c r="CC72" s="391"/>
      <c r="CD72" s="391"/>
      <c r="CE72" s="391"/>
      <c r="CF72" s="391"/>
      <c r="CG72" s="254" t="str">
        <f>IFERROR(IF(AND('Classificação geral'!$H65="FEM",'Classificação geral'!$I65=1,'Classificação geral'!E65="PCT"),'Classificação geral'!$A65,""),"")</f>
        <v/>
      </c>
      <c r="CH72" s="254" t="str">
        <f>IFERROR(IF(AND('Classificação geral'!$H65="FEM",'Classificação geral'!$I65=1,'Classificação geral'!E65="PCT"),'Classificação geral'!$B65,""),"")</f>
        <v/>
      </c>
      <c r="CI72" s="227" t="str">
        <f>IF($CH72='Classificação geral'!$B65,'Classificação geral'!$C65,"")</f>
        <v/>
      </c>
      <c r="CJ72" s="227" t="str">
        <f>IF($CH72='Classificação geral'!$B65,'Classificação geral'!$D65,"")</f>
        <v/>
      </c>
      <c r="CK72" s="227" t="str">
        <f>IF($CH72='Classificação geral'!$B65,'Classificação geral'!$H65,"")</f>
        <v/>
      </c>
      <c r="CL72" s="227" t="str">
        <f>IF($CK72='Classificação geral'!$H65,'Classificação geral'!$I65,"")</f>
        <v/>
      </c>
      <c r="CM72" s="227" t="str">
        <f>IF($CL72='Classificação geral'!$I65,'Classificação geral'!$AE65,"")</f>
        <v/>
      </c>
      <c r="CN72" s="227" t="str">
        <f>IF($CL72='Classificação geral'!$I65,'Classificação geral'!$K65,"")</f>
        <v/>
      </c>
      <c r="CO72" s="227" t="str">
        <f>IF($CL72='Classificação geral'!$I65,'Classificação geral'!$L65,"")</f>
        <v/>
      </c>
      <c r="CP72" s="227" t="str">
        <f>IF($CL72='Classificação geral'!$I65,'Classificação geral'!$M65,"")</f>
        <v/>
      </c>
      <c r="CQ72" s="388" t="str">
        <f>IF($CL72='Classificação geral'!$I65,'Classificação geral'!$AF65,"")</f>
        <v/>
      </c>
      <c r="CR72" s="256" t="str">
        <f>IFERROR(RANK(CQ72,CQ:CQ,0)+ COUNTIF($CQ$12:CQ71,CQ72),"")</f>
        <v/>
      </c>
      <c r="CS72" s="244" t="str">
        <f ca="1">IFERROR(RDEM(CR72,CR:CR,0),"")</f>
        <v/>
      </c>
      <c r="CT72" s="254" t="str">
        <f>IFERROR(IF(AND('Classificação geral'!$H65="mas",'Classificação geral'!$I65=1,'Classificação geral'!$E65="pct"),'Classificação geral'!$A65,""),"")</f>
        <v/>
      </c>
      <c r="CU72" s="254" t="str">
        <f>IFERROR(IF(AND('Classificação geral'!$H65="mas",'Classificação geral'!$I65=1,'Classificação geral'!$E65="PCT"),'Classificação geral'!$B65,""),"")</f>
        <v/>
      </c>
      <c r="CV72" s="227" t="str">
        <f>IF($CU72='Classificação geral'!$B65,'Classificação geral'!$C65,"")</f>
        <v/>
      </c>
      <c r="CW72" s="227" t="str">
        <f>IF($CU72='Classificação geral'!$B65,'Classificação geral'!$D65,"")</f>
        <v/>
      </c>
      <c r="CX72" s="227" t="str">
        <f>IF($CU72='Classificação geral'!$B65,'Classificação geral'!$H65,"")</f>
        <v/>
      </c>
      <c r="CY72" s="231" t="str">
        <f>IFERROR(IF(AND($CX72="mas",'Classificação geral'!$I65=1),'Classificação geral'!I65,""),"")</f>
        <v/>
      </c>
      <c r="CZ72" s="254" t="str">
        <f>IFERROR(IF(AND($CX72="mas",'Classificação geral'!$I65=1),'Classificação geral'!AE65,""),"")</f>
        <v/>
      </c>
      <c r="DA72" s="231" t="str">
        <f>IFERROR(IF(AND($CX72="mas",'Classificação geral'!$I65=1),'Classificação geral'!K65,""),"")</f>
        <v/>
      </c>
      <c r="DB72" s="231" t="str">
        <f>IFERROR(IF(AND($CX72="mas",'Classificação geral'!$I65=1),'Classificação geral'!L65,""),"")</f>
        <v/>
      </c>
      <c r="DC72" s="231" t="str">
        <f>IFERROR(IF(AND($CX72="mas",'Classificação geral'!$I65=1),'Classificação geral'!M65,""),"")</f>
        <v/>
      </c>
      <c r="DD72" s="231" t="str">
        <f>IFERROR(IF(AND($CX72="mas",'Classificação geral'!$I65=1),'Classificação geral'!AF65,""),"")</f>
        <v/>
      </c>
      <c r="DE72" s="229" t="str">
        <f>IFERROR(RANK(DD72,DD:DD,0)+ COUNTIF($DD$12:DD71,DD72),"")</f>
        <v/>
      </c>
      <c r="DF72" s="304"/>
      <c r="DG72" s="254" t="str">
        <f>IFERROR(IF(AND('Classificação geral'!$H65="fem",'Classificação geral'!$I65=2,'Classificação geral'!$E65="pct"),'Classificação geral'!$A65,""),"")</f>
        <v/>
      </c>
      <c r="DH72" s="254" t="str">
        <f>IFERROR(IF(AND('Classificação geral'!$H65="fem",'Classificação geral'!$I65=2,'Classificação geral'!$E65="pct"),'Classificação geral'!$B65,""),"")</f>
        <v/>
      </c>
      <c r="DI72" s="255" t="str">
        <f>IF($DH72='Classificação geral'!$B65,'Classificação geral'!$C65,"")</f>
        <v/>
      </c>
      <c r="DJ72" s="255" t="str">
        <f>IF($DH72='Classificação geral'!$B65,'Classificação geral'!$D65,"")</f>
        <v/>
      </c>
      <c r="DK72" s="255" t="str">
        <f>IF($DH72='Classificação geral'!$B65,'Classificação geral'!$H65,"")</f>
        <v/>
      </c>
      <c r="DL72" s="254" t="str">
        <f>IFERROR(IF(AND($DK72="fem",'Classificação geral'!$I65=2),'Classificação geral'!I65,""),"")</f>
        <v/>
      </c>
      <c r="DM72" s="254" t="str">
        <f>IFERROR(IF(AND($DK72="fem",'Classificação geral'!$I65=2),'Classificação geral'!AE65,""),"")</f>
        <v/>
      </c>
      <c r="DN72" s="254" t="str">
        <f>IFERROR(IF(AND($DK72="fem",'Classificação geral'!$I65=2),'Classificação geral'!K65,""),"")</f>
        <v/>
      </c>
      <c r="DO72" s="254" t="str">
        <f>IFERROR(IF(AND($DK72="fem",'Classificação geral'!$I65=2),'Classificação geral'!L65,""),"")</f>
        <v/>
      </c>
      <c r="DP72" s="254" t="str">
        <f>IFERROR(IF(AND($DK72="fem",'Classificação geral'!$I65=2),'Classificação geral'!M65,""),"")</f>
        <v/>
      </c>
      <c r="DQ72" s="254" t="str">
        <f>IFERROR(IF(AND($DK72="fem",'Classificação geral'!$I65=2),'Classificação geral'!AF65,""),"")</f>
        <v/>
      </c>
      <c r="DR72" s="256" t="str">
        <f>IFERROR(RANK(DQ72,DQ:DQ,0)+ COUNTIF(DQ$12:$DQ70,DQ72),"")</f>
        <v/>
      </c>
      <c r="DS72" s="304"/>
      <c r="DT72" s="254" t="str">
        <f>IFERROR(IF(AND('Classificação geral'!$H65="mas",'Classificação geral'!$I65=2,'Classificação geral'!$E65="pct"),'Classificação geral'!$A65,""),"")</f>
        <v/>
      </c>
      <c r="DU72" s="254" t="str">
        <f>IFERROR(IF(AND('Classificação geral'!$H65="mas",'Classificação geral'!$I65=2,'Classificação geral'!$E65="pct"),'Classificação geral'!$B65,""),"")</f>
        <v/>
      </c>
      <c r="DV72" s="227" t="str">
        <f>IF($DU72='Classificação geral'!$B65,'Classificação geral'!$C65,"")</f>
        <v/>
      </c>
      <c r="DW72" s="227" t="str">
        <f>IF($DU72='Classificação geral'!$B65,'Classificação geral'!$D65,"")</f>
        <v/>
      </c>
      <c r="DX72" s="227" t="str">
        <f>IF($DU72='Classificação geral'!$B65,'Classificação geral'!$H65,"")</f>
        <v/>
      </c>
      <c r="DY72" s="231" t="str">
        <f>IFERROR(IF(AND($DX72="mas",'Classificação geral'!$I65=2),'Classificação geral'!I65,""),"")</f>
        <v/>
      </c>
      <c r="DZ72" s="254" t="str">
        <f>IFERROR(IF(AND($DX72="mas",'Classificação geral'!$I65=2),'Classificação geral'!AE65,""),"")</f>
        <v/>
      </c>
      <c r="EA72" s="231" t="str">
        <f>IFERROR(IF(AND($DX72="mas",'Classificação geral'!$I65=2),'Classificação geral'!K65,""),"")</f>
        <v/>
      </c>
      <c r="EB72" s="231" t="str">
        <f>IFERROR(IF(AND($DX72="mas",'Classificação geral'!$I65=2),'Classificação geral'!L65,""),"")</f>
        <v/>
      </c>
      <c r="EC72" s="231" t="str">
        <f>IFERROR(IF(AND($DX72="mas",'Classificação geral'!$I65=2),'Classificação geral'!M65,""),"")</f>
        <v/>
      </c>
      <c r="ED72" s="231" t="str">
        <f>IFERROR(IF(AND($DX72="mas",'Classificação geral'!$I65=2),'Classificação geral'!AF65,""),"")</f>
        <v/>
      </c>
      <c r="EE72" s="229" t="str">
        <f>IFERROR(RANK(ED72,ED:ED,0)+ COUNTIF($ED$12:ED$12,ED72),"")</f>
        <v/>
      </c>
      <c r="EF72" s="304"/>
      <c r="EG72" s="254" t="str">
        <f>IFERROR(IF(AND('Classificação geral'!$H65="fem",'Classificação geral'!$I65=3,'Classificação geral'!$E65="pct"),'Classificação geral'!$A65,""),"")</f>
        <v/>
      </c>
      <c r="EH72" s="254" t="str">
        <f>IFERROR(IF(AND('Classificação geral'!$H65="fem",'Classificação geral'!$I65=3,'Classificação geral'!$E65="pct"),'Classificação geral'!$B65,""),"")</f>
        <v/>
      </c>
      <c r="EI72" s="227" t="str">
        <f>IF($EH72='Classificação geral'!$B65,'Classificação geral'!$C65,"")</f>
        <v/>
      </c>
      <c r="EJ72" s="227" t="str">
        <f>IF($EH72='Classificação geral'!$B65,'Classificação geral'!$D65,"")</f>
        <v/>
      </c>
      <c r="EK72" s="227" t="str">
        <f>IF($EH72='Classificação geral'!$B65,'Classificação geral'!$H65,"")</f>
        <v/>
      </c>
      <c r="EL72" s="227" t="str">
        <f>IF($EK72='Classificação geral'!$H65,'Classificação geral'!$I65,"")</f>
        <v/>
      </c>
      <c r="EM72" s="255" t="str">
        <f>IF($EL72='Classificação geral'!$I65,'Classificação geral'!$AE65,"")</f>
        <v/>
      </c>
      <c r="EN72" s="227" t="str">
        <f>IF($EL72='Classificação geral'!$I65,'Classificação geral'!$K65,"")</f>
        <v/>
      </c>
      <c r="EO72" s="227" t="str">
        <f>IF($EL72='Classificação geral'!$I65,'Classificação geral'!$L65,"")</f>
        <v/>
      </c>
      <c r="EP72" s="227" t="str">
        <f>IF($EL72='Classificação geral'!$I65,'Classificação geral'!$M65,"")</f>
        <v/>
      </c>
      <c r="EQ72" s="227" t="str">
        <f>IF($EL72='Classificação geral'!$I65,'Classificação geral'!$AF65,"")</f>
        <v/>
      </c>
      <c r="ER72" s="229" t="str">
        <f>IFERROR(RANK(EQ72,EQ:EQ,0)+ COUNTIF($EQ$12:EQ70,EQ72),"")</f>
        <v/>
      </c>
      <c r="ES72" s="304"/>
      <c r="ET72" s="254" t="str">
        <f>IFERROR(IF(AND('Classificação geral'!$H65="mas",'Classificação geral'!$I65=3,'Classificação geral'!$E65="PCT"),'Classificação geral'!$A65,""),"")</f>
        <v/>
      </c>
      <c r="EU72" s="254" t="str">
        <f>IFERROR(IF(AND('Classificação geral'!$H65="mas",'Classificação geral'!$I65=3,'Classificação geral'!$E65="PCT"),'Classificação geral'!$B65,""),"")</f>
        <v/>
      </c>
      <c r="EV72" s="227" t="str">
        <f>IF($EU72='Classificação geral'!$B65,'Classificação geral'!$C65,"")</f>
        <v/>
      </c>
      <c r="EW72" s="227" t="str">
        <f>IF($EU72='Classificação geral'!$B65,'Classificação geral'!$D65,"")</f>
        <v/>
      </c>
      <c r="EX72" s="227" t="str">
        <f>IF($EU72='Classificação geral'!$B65,'Classificação geral'!$H65,"")</f>
        <v/>
      </c>
      <c r="EY72" s="231" t="str">
        <f>IFERROR(IF(AND($EX72="mas",'Classificação geral'!$I65=3),'Classificação geral'!I65,""),"")</f>
        <v/>
      </c>
      <c r="EZ72" s="254" t="str">
        <f>IFERROR(IF(AND($EX72="mas",'Classificação geral'!$I65=3),'Classificação geral'!AE65,""),"")</f>
        <v/>
      </c>
      <c r="FA72" s="231" t="str">
        <f>IFERROR(IF(AND($EX72="mas",'Classificação geral'!$I65=3),'Classificação geral'!K65,""),"")</f>
        <v/>
      </c>
      <c r="FB72" s="231" t="str">
        <f>IFERROR(IF(AND($EX72="mas",'Classificação geral'!$I65=3),'Classificação geral'!L65,""),"")</f>
        <v/>
      </c>
      <c r="FC72" s="231" t="str">
        <f>IFERROR(IF(AND($EX72="mas",'Classificação geral'!$I65=3),'Classificação geral'!M65,""),"")</f>
        <v/>
      </c>
      <c r="FD72" s="231" t="str">
        <f>IFERROR(IF(AND($EX72="mas",'Classificação geral'!$I65=3),'Classificação geral'!AF65,""),"")</f>
        <v/>
      </c>
      <c r="FE72" s="229" t="str">
        <f>IFERROR(RANK(FD72,FD:FD,0)+ COUNTIF(FD$12:$FD70,FD72),"")</f>
        <v/>
      </c>
    </row>
    <row r="73" spans="1:161" s="312" customFormat="1" ht="24.75" customHeight="1" x14ac:dyDescent="0.4">
      <c r="A73" s="305"/>
      <c r="B73" s="391"/>
      <c r="C73" s="305"/>
      <c r="D73" s="749"/>
      <c r="E73" s="749"/>
      <c r="F73" s="749"/>
      <c r="G73" s="748"/>
      <c r="H73" s="748"/>
      <c r="I73" s="305"/>
      <c r="J73" s="305"/>
      <c r="K73" s="305"/>
      <c r="L73" s="305"/>
      <c r="M73" s="305"/>
      <c r="N73" s="391"/>
      <c r="O73" s="305"/>
      <c r="P73" s="749"/>
      <c r="Q73" s="749"/>
      <c r="R73" s="749"/>
      <c r="S73" s="748"/>
      <c r="T73" s="748"/>
      <c r="U73" s="305"/>
      <c r="V73" s="305"/>
      <c r="W73" s="305"/>
      <c r="X73" s="305"/>
      <c r="Y73" s="305"/>
      <c r="Z73" s="305"/>
      <c r="AA73" s="305"/>
      <c r="AB73" s="749"/>
      <c r="AC73" s="749"/>
      <c r="AD73" s="749"/>
      <c r="AE73" s="748"/>
      <c r="AF73" s="748"/>
      <c r="AG73" s="305"/>
      <c r="AH73" s="305"/>
      <c r="AI73" s="305"/>
      <c r="AJ73" s="305"/>
      <c r="AK73" s="305"/>
      <c r="AL73" s="305"/>
      <c r="AM73" s="305"/>
      <c r="AN73" s="749"/>
      <c r="AO73" s="749"/>
      <c r="AP73" s="749"/>
      <c r="AQ73" s="748"/>
      <c r="AR73" s="748"/>
      <c r="AS73" s="305"/>
      <c r="AT73" s="305"/>
      <c r="AU73" s="305"/>
      <c r="AV73" s="305"/>
      <c r="AW73" s="305"/>
      <c r="AX73" s="391"/>
      <c r="AY73" s="305"/>
      <c r="AZ73" s="749"/>
      <c r="BA73" s="749"/>
      <c r="BB73" s="749"/>
      <c r="BC73" s="748"/>
      <c r="BD73" s="748"/>
      <c r="BE73" s="305"/>
      <c r="BF73" s="305"/>
      <c r="BG73" s="305"/>
      <c r="BH73" s="305"/>
      <c r="BI73" s="305"/>
      <c r="BJ73" s="391"/>
      <c r="BK73" s="305"/>
      <c r="BL73" s="749"/>
      <c r="BM73" s="749"/>
      <c r="BN73" s="749"/>
      <c r="BO73" s="748"/>
      <c r="BP73" s="748"/>
      <c r="BQ73" s="305"/>
      <c r="BR73" s="305"/>
      <c r="BS73" s="305"/>
      <c r="BT73" s="305"/>
      <c r="BU73" s="305"/>
      <c r="BV73" s="305"/>
      <c r="BW73" s="305"/>
      <c r="BX73" s="305"/>
      <c r="BY73" s="305"/>
      <c r="BZ73" s="305"/>
      <c r="CA73" s="305"/>
      <c r="CB73" s="305"/>
      <c r="CC73" s="305"/>
      <c r="CD73" s="305"/>
      <c r="CE73" s="305"/>
      <c r="CF73" s="305"/>
      <c r="CG73" s="254" t="str">
        <f>IFERROR(IF(AND('Classificação geral'!$H66="FEM",'Classificação geral'!$I66=1,'Classificação geral'!E66="PCT"),'Classificação geral'!$A66,""),"")</f>
        <v/>
      </c>
      <c r="CH73" s="254" t="str">
        <f>IFERROR(IF(AND('Classificação geral'!$H66="FEM",'Classificação geral'!$I66=1,'Classificação geral'!E66="PCT"),'Classificação geral'!$B66,""),"")</f>
        <v/>
      </c>
      <c r="CI73" s="227" t="str">
        <f>IF($CH73='Classificação geral'!$B66,'Classificação geral'!$C66,"")</f>
        <v/>
      </c>
      <c r="CJ73" s="227" t="str">
        <f>IF($CH73='Classificação geral'!$B66,'Classificação geral'!$D66,"")</f>
        <v/>
      </c>
      <c r="CK73" s="227" t="str">
        <f>IF($CH73='Classificação geral'!$B66,'Classificação geral'!$H66,"")</f>
        <v/>
      </c>
      <c r="CL73" s="227" t="str">
        <f>IF($CK73='Classificação geral'!$H66,'Classificação geral'!$I66,"")</f>
        <v/>
      </c>
      <c r="CM73" s="227" t="str">
        <f>IF($CL73='Classificação geral'!$I66,'Classificação geral'!$AE66,"")</f>
        <v/>
      </c>
      <c r="CN73" s="227" t="str">
        <f>IF($CL73='Classificação geral'!$I66,'Classificação geral'!$K66,"")</f>
        <v/>
      </c>
      <c r="CO73" s="227" t="str">
        <f>IF($CL73='Classificação geral'!$I66,'Classificação geral'!$L66,"")</f>
        <v/>
      </c>
      <c r="CP73" s="227" t="str">
        <f>IF($CL73='Classificação geral'!$I66,'Classificação geral'!$M66,"")</f>
        <v/>
      </c>
      <c r="CQ73" s="388" t="str">
        <f>IF($CL73='Classificação geral'!$I66,'Classificação geral'!$AF66,"")</f>
        <v/>
      </c>
      <c r="CR73" s="256" t="str">
        <f>IFERROR(RANK(CQ73,CQ:CQ,0)+ COUNTIF($CQ$12:CQ72,CQ73),"")</f>
        <v/>
      </c>
      <c r="CS73" s="244" t="str">
        <f ca="1">IFERROR(RDEM(CR73,CR:CR,0),"")</f>
        <v/>
      </c>
      <c r="CT73" s="254" t="str">
        <f>IFERROR(IF(AND('Classificação geral'!$H66="mas",'Classificação geral'!$I66=1,'Classificação geral'!$E66="pct"),'Classificação geral'!$A66,""),"")</f>
        <v/>
      </c>
      <c r="CU73" s="254" t="str">
        <f>IFERROR(IF(AND('Classificação geral'!$H66="mas",'Classificação geral'!$I66=1,'Classificação geral'!$E66="PCT"),'Classificação geral'!$B66,""),"")</f>
        <v/>
      </c>
      <c r="CV73" s="227" t="str">
        <f>IF($CU73='Classificação geral'!$B66,'Classificação geral'!$C66,"")</f>
        <v/>
      </c>
      <c r="CW73" s="227" t="str">
        <f>IF($CU73='Classificação geral'!$B66,'Classificação geral'!$D66,"")</f>
        <v/>
      </c>
      <c r="CX73" s="227" t="str">
        <f>IF($CU73='Classificação geral'!$B66,'Classificação geral'!$H66,"")</f>
        <v/>
      </c>
      <c r="CY73" s="231" t="str">
        <f>IFERROR(IF(AND($CX73="mas",'Classificação geral'!$I66=1),'Classificação geral'!I66,""),"")</f>
        <v/>
      </c>
      <c r="CZ73" s="254" t="str">
        <f>IFERROR(IF(AND($CX73="mas",'Classificação geral'!$I66=1),'Classificação geral'!AE66,""),"")</f>
        <v/>
      </c>
      <c r="DA73" s="231" t="str">
        <f>IFERROR(IF(AND($CX73="mas",'Classificação geral'!$I66=1),'Classificação geral'!K66,""),"")</f>
        <v/>
      </c>
      <c r="DB73" s="231" t="str">
        <f>IFERROR(IF(AND($CX73="mas",'Classificação geral'!$I66=1),'Classificação geral'!L66,""),"")</f>
        <v/>
      </c>
      <c r="DC73" s="231" t="str">
        <f>IFERROR(IF(AND($CX73="mas",'Classificação geral'!$I66=1),'Classificação geral'!M66,""),"")</f>
        <v/>
      </c>
      <c r="DD73" s="231" t="str">
        <f>IFERROR(IF(AND($CX73="mas",'Classificação geral'!$I66=1),'Classificação geral'!AF66,""),"")</f>
        <v/>
      </c>
      <c r="DE73" s="229" t="str">
        <f>IFERROR(RANK(DD73,DD:DD,0)+ COUNTIF($DD$12:DD72,DD73),"")</f>
        <v/>
      </c>
      <c r="DF73" s="304"/>
      <c r="DG73" s="254" t="str">
        <f>IFERROR(IF(AND('Classificação geral'!$H66="fem",'Classificação geral'!$I66=2,'Classificação geral'!$E66="pct"),'Classificação geral'!$A66,""),"")</f>
        <v/>
      </c>
      <c r="DH73" s="254" t="str">
        <f>IFERROR(IF(AND('Classificação geral'!$H66="fem",'Classificação geral'!$I66=2,'Classificação geral'!$E66="pct"),'Classificação geral'!$B66,""),"")</f>
        <v/>
      </c>
      <c r="DI73" s="255" t="str">
        <f>IF($DH73='Classificação geral'!$B66,'Classificação geral'!$C66,"")</f>
        <v/>
      </c>
      <c r="DJ73" s="255" t="str">
        <f>IF($DH73='Classificação geral'!$B66,'Classificação geral'!$D66,"")</f>
        <v/>
      </c>
      <c r="DK73" s="255" t="str">
        <f>IF($DH73='Classificação geral'!$B66,'Classificação geral'!$H66,"")</f>
        <v/>
      </c>
      <c r="DL73" s="254" t="str">
        <f>IFERROR(IF(AND($DK73="fem",'Classificação geral'!$I66=2),'Classificação geral'!I66,""),"")</f>
        <v/>
      </c>
      <c r="DM73" s="254" t="str">
        <f>IFERROR(IF(AND($DK73="fem",'Classificação geral'!$I66=2),'Classificação geral'!AE66,""),"")</f>
        <v/>
      </c>
      <c r="DN73" s="254" t="str">
        <f>IFERROR(IF(AND($DK73="fem",'Classificação geral'!$I66=2),'Classificação geral'!K66,""),"")</f>
        <v/>
      </c>
      <c r="DO73" s="254" t="str">
        <f>IFERROR(IF(AND($DK73="fem",'Classificação geral'!$I66=2),'Classificação geral'!L66,""),"")</f>
        <v/>
      </c>
      <c r="DP73" s="254" t="str">
        <f>IFERROR(IF(AND($DK73="fem",'Classificação geral'!$I66=2),'Classificação geral'!M66,""),"")</f>
        <v/>
      </c>
      <c r="DQ73" s="254" t="str">
        <f>IFERROR(IF(AND($DK73="fem",'Classificação geral'!$I66=2),'Classificação geral'!AF66,""),"")</f>
        <v/>
      </c>
      <c r="DR73" s="256" t="str">
        <f>IFERROR(RANK(DQ73,DQ:DQ,0)+ COUNTIF(DQ$12:$DQ71,DQ73),"")</f>
        <v/>
      </c>
      <c r="DS73" s="304"/>
      <c r="DT73" s="254" t="str">
        <f>IFERROR(IF(AND('Classificação geral'!$H66="mas",'Classificação geral'!$I66=2,'Classificação geral'!$E66="pct"),'Classificação geral'!$A66,""),"")</f>
        <v/>
      </c>
      <c r="DU73" s="254" t="str">
        <f>IFERROR(IF(AND('Classificação geral'!$H66="mas",'Classificação geral'!$I66=2,'Classificação geral'!$E66="pct"),'Classificação geral'!$B66,""),"")</f>
        <v/>
      </c>
      <c r="DV73" s="227" t="str">
        <f>IF($DU73='Classificação geral'!$B66,'Classificação geral'!$C66,"")</f>
        <v/>
      </c>
      <c r="DW73" s="227" t="str">
        <f>IF($DU73='Classificação geral'!$B66,'Classificação geral'!$D66,"")</f>
        <v/>
      </c>
      <c r="DX73" s="227" t="str">
        <f>IF($DU73='Classificação geral'!$B66,'Classificação geral'!$H66,"")</f>
        <v/>
      </c>
      <c r="DY73" s="231" t="str">
        <f>IFERROR(IF(AND($DX73="mas",'Classificação geral'!$I66=2),'Classificação geral'!I66,""),"")</f>
        <v/>
      </c>
      <c r="DZ73" s="254" t="str">
        <f>IFERROR(IF(AND($DX73="mas",'Classificação geral'!$I66=2),'Classificação geral'!AE66,""),"")</f>
        <v/>
      </c>
      <c r="EA73" s="231" t="str">
        <f>IFERROR(IF(AND($DX73="mas",'Classificação geral'!$I66=2),'Classificação geral'!K66,""),"")</f>
        <v/>
      </c>
      <c r="EB73" s="231" t="str">
        <f>IFERROR(IF(AND($DX73="mas",'Classificação geral'!$I66=2),'Classificação geral'!L66,""),"")</f>
        <v/>
      </c>
      <c r="EC73" s="231" t="str">
        <f>IFERROR(IF(AND($DX73="mas",'Classificação geral'!$I66=2),'Classificação geral'!M66,""),"")</f>
        <v/>
      </c>
      <c r="ED73" s="231" t="str">
        <f>IFERROR(IF(AND($DX73="mas",'Classificação geral'!$I66=2),'Classificação geral'!AF66,""),"")</f>
        <v/>
      </c>
      <c r="EE73" s="229" t="str">
        <f>IFERROR(RANK(ED73,ED:ED,0)+ COUNTIF($ED$12:ED$12,ED73),"")</f>
        <v/>
      </c>
      <c r="EF73" s="304"/>
      <c r="EG73" s="254" t="str">
        <f>IFERROR(IF(AND('Classificação geral'!$H66="fem",'Classificação geral'!$I66=3,'Classificação geral'!$E66="pct"),'Classificação geral'!$A66,""),"")</f>
        <v/>
      </c>
      <c r="EH73" s="254" t="str">
        <f>IFERROR(IF(AND('Classificação geral'!$H66="fem",'Classificação geral'!$I66=3,'Classificação geral'!$E66="pct"),'Classificação geral'!$B66,""),"")</f>
        <v/>
      </c>
      <c r="EI73" s="227" t="str">
        <f>IF($EH73='Classificação geral'!$B66,'Classificação geral'!$C66,"")</f>
        <v/>
      </c>
      <c r="EJ73" s="227" t="str">
        <f>IF($EH73='Classificação geral'!$B66,'Classificação geral'!$D66,"")</f>
        <v/>
      </c>
      <c r="EK73" s="227" t="str">
        <f>IF($EH73='Classificação geral'!$B66,'Classificação geral'!$H66,"")</f>
        <v/>
      </c>
      <c r="EL73" s="227" t="str">
        <f>IF($EK73='Classificação geral'!$H66,'Classificação geral'!$I66,"")</f>
        <v/>
      </c>
      <c r="EM73" s="255" t="str">
        <f>IF($EL73='Classificação geral'!$I66,'Classificação geral'!$AE66,"")</f>
        <v/>
      </c>
      <c r="EN73" s="227" t="str">
        <f>IF($EL73='Classificação geral'!$I66,'Classificação geral'!$K66,"")</f>
        <v/>
      </c>
      <c r="EO73" s="227" t="str">
        <f>IF($EL73='Classificação geral'!$I66,'Classificação geral'!$L66,"")</f>
        <v/>
      </c>
      <c r="EP73" s="227" t="str">
        <f>IF($EL73='Classificação geral'!$I66,'Classificação geral'!$M66,"")</f>
        <v/>
      </c>
      <c r="EQ73" s="227" t="str">
        <f>IF($EL73='Classificação geral'!$I66,'Classificação geral'!$AF66,"")</f>
        <v/>
      </c>
      <c r="ER73" s="229" t="str">
        <f>IFERROR(RANK(EQ73,EQ:EQ,0)+ COUNTIF($EQ$12:EQ71,EQ73),"")</f>
        <v/>
      </c>
      <c r="ES73" s="304"/>
      <c r="ET73" s="254" t="str">
        <f>IFERROR(IF(AND('Classificação geral'!$H66="mas",'Classificação geral'!$I66=3,'Classificação geral'!$E66="PCT"),'Classificação geral'!$A66,""),"")</f>
        <v/>
      </c>
      <c r="EU73" s="254" t="str">
        <f>IFERROR(IF(AND('Classificação geral'!$H66="mas",'Classificação geral'!$I66=3,'Classificação geral'!$E66="PCT"),'Classificação geral'!$B66,""),"")</f>
        <v/>
      </c>
      <c r="EV73" s="227" t="str">
        <f>IF($EU73='Classificação geral'!$B66,'Classificação geral'!$C66,"")</f>
        <v/>
      </c>
      <c r="EW73" s="227" t="str">
        <f>IF($EU73='Classificação geral'!$B66,'Classificação geral'!$D66,"")</f>
        <v/>
      </c>
      <c r="EX73" s="227" t="str">
        <f>IF($EU73='Classificação geral'!$B66,'Classificação geral'!$H66,"")</f>
        <v/>
      </c>
      <c r="EY73" s="231" t="str">
        <f>IFERROR(IF(AND($EX73="mas",'Classificação geral'!$I66=3),'Classificação geral'!I66,""),"")</f>
        <v/>
      </c>
      <c r="EZ73" s="254" t="str">
        <f>IFERROR(IF(AND($EX73="mas",'Classificação geral'!$I66=3),'Classificação geral'!AE66,""),"")</f>
        <v/>
      </c>
      <c r="FA73" s="231" t="str">
        <f>IFERROR(IF(AND($EX73="mas",'Classificação geral'!$I66=3),'Classificação geral'!K66,""),"")</f>
        <v/>
      </c>
      <c r="FB73" s="231" t="str">
        <f>IFERROR(IF(AND($EX73="mas",'Classificação geral'!$I66=3),'Classificação geral'!L66,""),"")</f>
        <v/>
      </c>
      <c r="FC73" s="231" t="str">
        <f>IFERROR(IF(AND($EX73="mas",'Classificação geral'!$I66=3),'Classificação geral'!M66,""),"")</f>
        <v/>
      </c>
      <c r="FD73" s="231" t="str">
        <f>IFERROR(IF(AND($EX73="mas",'Classificação geral'!$I66=3),'Classificação geral'!AF66,""),"")</f>
        <v/>
      </c>
      <c r="FE73" s="229" t="str">
        <f>IFERROR(RANK(FD73,FD:FD,0)+ COUNTIF(FD$12:$FD71,FD73),"")</f>
        <v/>
      </c>
    </row>
    <row r="74" spans="1:161" s="312" customFormat="1" ht="24.75" customHeight="1" x14ac:dyDescent="0.4">
      <c r="A74" s="305"/>
      <c r="B74" s="391"/>
      <c r="C74" s="305"/>
      <c r="D74" s="749"/>
      <c r="E74" s="749"/>
      <c r="F74" s="749"/>
      <c r="G74" s="748"/>
      <c r="H74" s="748"/>
      <c r="I74" s="306"/>
      <c r="J74" s="306"/>
      <c r="K74" s="306"/>
      <c r="L74" s="306"/>
      <c r="M74" s="305"/>
      <c r="N74" s="391"/>
      <c r="O74" s="305"/>
      <c r="P74" s="749"/>
      <c r="Q74" s="749"/>
      <c r="R74" s="749"/>
      <c r="S74" s="748"/>
      <c r="T74" s="748"/>
      <c r="U74" s="306"/>
      <c r="V74" s="306"/>
      <c r="W74" s="306"/>
      <c r="X74" s="306"/>
      <c r="Y74" s="305"/>
      <c r="Z74" s="305"/>
      <c r="AA74" s="305"/>
      <c r="AB74" s="749"/>
      <c r="AC74" s="749"/>
      <c r="AD74" s="749"/>
      <c r="AE74" s="748"/>
      <c r="AF74" s="748"/>
      <c r="AG74" s="306"/>
      <c r="AH74" s="306"/>
      <c r="AI74" s="306"/>
      <c r="AJ74" s="306"/>
      <c r="AK74" s="305"/>
      <c r="AL74" s="305"/>
      <c r="AM74" s="305"/>
      <c r="AN74" s="749"/>
      <c r="AO74" s="749"/>
      <c r="AP74" s="749"/>
      <c r="AQ74" s="748"/>
      <c r="AR74" s="748"/>
      <c r="AS74" s="306"/>
      <c r="AT74" s="306"/>
      <c r="AU74" s="306"/>
      <c r="AV74" s="306"/>
      <c r="AW74" s="306"/>
      <c r="AX74" s="308"/>
      <c r="AY74" s="305"/>
      <c r="AZ74" s="749"/>
      <c r="BA74" s="749"/>
      <c r="BB74" s="749"/>
      <c r="BC74" s="748"/>
      <c r="BD74" s="748"/>
      <c r="BE74" s="306"/>
      <c r="BF74" s="306"/>
      <c r="BG74" s="306"/>
      <c r="BH74" s="306"/>
      <c r="BI74" s="305"/>
      <c r="BJ74" s="391"/>
      <c r="BK74" s="305"/>
      <c r="BL74" s="749"/>
      <c r="BM74" s="749"/>
      <c r="BN74" s="749"/>
      <c r="BO74" s="748"/>
      <c r="BP74" s="748"/>
      <c r="BQ74" s="306"/>
      <c r="BR74" s="306"/>
      <c r="BS74" s="306"/>
      <c r="BT74" s="306"/>
      <c r="BU74" s="306"/>
      <c r="BV74" s="306"/>
      <c r="BW74" s="306"/>
      <c r="BX74" s="306"/>
      <c r="BY74" s="306"/>
      <c r="BZ74" s="306"/>
      <c r="CA74" s="306"/>
      <c r="CB74" s="306"/>
      <c r="CC74" s="306"/>
      <c r="CD74" s="306"/>
      <c r="CE74" s="306"/>
      <c r="CF74" s="306"/>
      <c r="CG74" s="254" t="str">
        <f>IFERROR(IF(AND('Classificação geral'!$H67="FEM",'Classificação geral'!$I67=1,'Classificação geral'!E67="PCT"),'Classificação geral'!$A67,""),"")</f>
        <v/>
      </c>
      <c r="CH74" s="254" t="str">
        <f>IFERROR(IF(AND('Classificação geral'!$H67="FEM",'Classificação geral'!$I67=1,'Classificação geral'!E67="PCT"),'Classificação geral'!$B67,""),"")</f>
        <v/>
      </c>
      <c r="CI74" s="227" t="str">
        <f>IF($CH74='Classificação geral'!$B67,'Classificação geral'!$C67,"")</f>
        <v/>
      </c>
      <c r="CJ74" s="227" t="str">
        <f>IF($CH74='Classificação geral'!$B67,'Classificação geral'!$D67,"")</f>
        <v/>
      </c>
      <c r="CK74" s="227" t="str">
        <f>IF($CH74='Classificação geral'!$B67,'Classificação geral'!$H67,"")</f>
        <v/>
      </c>
      <c r="CL74" s="227" t="str">
        <f>IF($CK74='Classificação geral'!$H67,'Classificação geral'!$I67,"")</f>
        <v/>
      </c>
      <c r="CM74" s="227" t="str">
        <f>IF($CL74='Classificação geral'!$I67,'Classificação geral'!$AE67,"")</f>
        <v/>
      </c>
      <c r="CN74" s="227" t="str">
        <f>IF($CL74='Classificação geral'!$I67,'Classificação geral'!$K67,"")</f>
        <v/>
      </c>
      <c r="CO74" s="227" t="str">
        <f>IF($CL74='Classificação geral'!$I67,'Classificação geral'!$L67,"")</f>
        <v/>
      </c>
      <c r="CP74" s="227" t="str">
        <f>IF($CL74='Classificação geral'!$I67,'Classificação geral'!$M67,"")</f>
        <v/>
      </c>
      <c r="CQ74" s="388" t="str">
        <f>IF($CL74='Classificação geral'!$I67,'Classificação geral'!$AF67,"")</f>
        <v/>
      </c>
      <c r="CR74" s="256" t="str">
        <f>IFERROR(RANK(CQ74,CQ:CQ,0)+ COUNTIF($CQ$12:CQ73,CQ74),"")</f>
        <v/>
      </c>
      <c r="CS74" s="244" t="str">
        <f ca="1">IFERROR(RDEM(CR74,CR:CR,0),"")</f>
        <v/>
      </c>
      <c r="CT74" s="254" t="str">
        <f>IFERROR(IF(AND('Classificação geral'!$H67="mas",'Classificação geral'!$I67=1,'Classificação geral'!$E67="pct"),'Classificação geral'!$A67,""),"")</f>
        <v/>
      </c>
      <c r="CU74" s="254" t="str">
        <f>IFERROR(IF(AND('Classificação geral'!$H67="mas",'Classificação geral'!$I67=1,'Classificação geral'!$E67="PCT"),'Classificação geral'!$B67,""),"")</f>
        <v/>
      </c>
      <c r="CV74" s="227" t="str">
        <f>IF($CU74='Classificação geral'!$B67,'Classificação geral'!$C67,"")</f>
        <v/>
      </c>
      <c r="CW74" s="227" t="str">
        <f>IF($CU74='Classificação geral'!$B67,'Classificação geral'!$D67,"")</f>
        <v/>
      </c>
      <c r="CX74" s="227" t="str">
        <f>IF($CU74='Classificação geral'!$B67,'Classificação geral'!$H67,"")</f>
        <v/>
      </c>
      <c r="CY74" s="231" t="str">
        <f>IFERROR(IF(AND($CX74="mas",'Classificação geral'!$I67=1),'Classificação geral'!I67,""),"")</f>
        <v/>
      </c>
      <c r="CZ74" s="254" t="str">
        <f>IFERROR(IF(AND($CX74="mas",'Classificação geral'!$I67=1),'Classificação geral'!AE67,""),"")</f>
        <v/>
      </c>
      <c r="DA74" s="231" t="str">
        <f>IFERROR(IF(AND($CX74="mas",'Classificação geral'!$I67=1),'Classificação geral'!K67,""),"")</f>
        <v/>
      </c>
      <c r="DB74" s="231" t="str">
        <f>IFERROR(IF(AND($CX74="mas",'Classificação geral'!$I67=1),'Classificação geral'!L67,""),"")</f>
        <v/>
      </c>
      <c r="DC74" s="231" t="str">
        <f>IFERROR(IF(AND($CX74="mas",'Classificação geral'!$I67=1),'Classificação geral'!M67,""),"")</f>
        <v/>
      </c>
      <c r="DD74" s="231" t="str">
        <f>IFERROR(IF(AND($CX74="mas",'Classificação geral'!$I67=1),'Classificação geral'!AF67,""),"")</f>
        <v/>
      </c>
      <c r="DE74" s="229" t="str">
        <f>IFERROR(RANK(DD74,DD:DD,0)+ COUNTIF($DD$12:DD73,DD74),"")</f>
        <v/>
      </c>
      <c r="DF74" s="304"/>
      <c r="DG74" s="254" t="str">
        <f>IFERROR(IF(AND('Classificação geral'!$H67="fem",'Classificação geral'!$I67=2,'Classificação geral'!$E67="pct"),'Classificação geral'!$A67,""),"")</f>
        <v/>
      </c>
      <c r="DH74" s="254" t="str">
        <f>IFERROR(IF(AND('Classificação geral'!$H67="fem",'Classificação geral'!$I67=2,'Classificação geral'!$E67="pct"),'Classificação geral'!$B67,""),"")</f>
        <v/>
      </c>
      <c r="DI74" s="255" t="str">
        <f>IF($DH74='Classificação geral'!$B67,'Classificação geral'!$C67,"")</f>
        <v/>
      </c>
      <c r="DJ74" s="255" t="str">
        <f>IF($DH74='Classificação geral'!$B67,'Classificação geral'!$D67,"")</f>
        <v/>
      </c>
      <c r="DK74" s="255" t="str">
        <f>IF($DH74='Classificação geral'!$B67,'Classificação geral'!$H67,"")</f>
        <v/>
      </c>
      <c r="DL74" s="254" t="str">
        <f>IFERROR(IF(AND($DK74="fem",'Classificação geral'!$I67=2),'Classificação geral'!I67,""),"")</f>
        <v/>
      </c>
      <c r="DM74" s="254" t="str">
        <f>IFERROR(IF(AND($DK74="fem",'Classificação geral'!$I67=2),'Classificação geral'!AE67,""),"")</f>
        <v/>
      </c>
      <c r="DN74" s="254" t="str">
        <f>IFERROR(IF(AND($DK74="fem",'Classificação geral'!$I67=2),'Classificação geral'!K67,""),"")</f>
        <v/>
      </c>
      <c r="DO74" s="254" t="str">
        <f>IFERROR(IF(AND($DK74="fem",'Classificação geral'!$I67=2),'Classificação geral'!L67,""),"")</f>
        <v/>
      </c>
      <c r="DP74" s="254" t="str">
        <f>IFERROR(IF(AND($DK74="fem",'Classificação geral'!$I67=2),'Classificação geral'!M67,""),"")</f>
        <v/>
      </c>
      <c r="DQ74" s="254" t="str">
        <f>IFERROR(IF(AND($DK74="fem",'Classificação geral'!$I67=2),'Classificação geral'!AF67,""),"")</f>
        <v/>
      </c>
      <c r="DR74" s="256" t="str">
        <f>IFERROR(RANK(DQ74,DQ:DQ,0)+ COUNTIF(DQ$12:$DQ72,DQ74),"")</f>
        <v/>
      </c>
      <c r="DS74" s="304"/>
      <c r="DT74" s="254" t="str">
        <f>IFERROR(IF(AND('Classificação geral'!$H67="mas",'Classificação geral'!$I67=2,'Classificação geral'!$E67="pct"),'Classificação geral'!$A67,""),"")</f>
        <v/>
      </c>
      <c r="DU74" s="254" t="str">
        <f>IFERROR(IF(AND('Classificação geral'!$H67="mas",'Classificação geral'!$I67=2,'Classificação geral'!$E67="pct"),'Classificação geral'!$B67,""),"")</f>
        <v/>
      </c>
      <c r="DV74" s="227" t="str">
        <f>IF($DU74='Classificação geral'!$B67,'Classificação geral'!$C67,"")</f>
        <v/>
      </c>
      <c r="DW74" s="227" t="str">
        <f>IF($DU74='Classificação geral'!$B67,'Classificação geral'!$D67,"")</f>
        <v/>
      </c>
      <c r="DX74" s="227" t="str">
        <f>IF($DU74='Classificação geral'!$B67,'Classificação geral'!$H67,"")</f>
        <v/>
      </c>
      <c r="DY74" s="231" t="str">
        <f>IFERROR(IF(AND($DX74="mas",'Classificação geral'!$I67=2),'Classificação geral'!I67,""),"")</f>
        <v/>
      </c>
      <c r="DZ74" s="254" t="str">
        <f>IFERROR(IF(AND($DX74="mas",'Classificação geral'!$I67=2),'Classificação geral'!AE67,""),"")</f>
        <v/>
      </c>
      <c r="EA74" s="231" t="str">
        <f>IFERROR(IF(AND($DX74="mas",'Classificação geral'!$I67=2),'Classificação geral'!K67,""),"")</f>
        <v/>
      </c>
      <c r="EB74" s="231" t="str">
        <f>IFERROR(IF(AND($DX74="mas",'Classificação geral'!$I67=2),'Classificação geral'!L67,""),"")</f>
        <v/>
      </c>
      <c r="EC74" s="231" t="str">
        <f>IFERROR(IF(AND($DX74="mas",'Classificação geral'!$I67=2),'Classificação geral'!M67,""),"")</f>
        <v/>
      </c>
      <c r="ED74" s="231" t="str">
        <f>IFERROR(IF(AND($DX74="mas",'Classificação geral'!$I67=2),'Classificação geral'!AF67,""),"")</f>
        <v/>
      </c>
      <c r="EE74" s="229" t="str">
        <f>IFERROR(RANK(ED74,ED:ED,0)+ COUNTIF($ED$12:ED$12,ED74),"")</f>
        <v/>
      </c>
      <c r="EF74" s="304"/>
      <c r="EG74" s="254" t="str">
        <f>IFERROR(IF(AND('Classificação geral'!$H67="fem",'Classificação geral'!$I67=3,'Classificação geral'!$E67="pct"),'Classificação geral'!$A67,""),"")</f>
        <v/>
      </c>
      <c r="EH74" s="254" t="str">
        <f>IFERROR(IF(AND('Classificação geral'!$H67="fem",'Classificação geral'!$I67=3,'Classificação geral'!$E67="pct"),'Classificação geral'!$B67,""),"")</f>
        <v/>
      </c>
      <c r="EI74" s="227" t="str">
        <f>IF($EH74='Classificação geral'!$B67,'Classificação geral'!$C67,"")</f>
        <v/>
      </c>
      <c r="EJ74" s="227" t="str">
        <f>IF($EH74='Classificação geral'!$B67,'Classificação geral'!$D67,"")</f>
        <v/>
      </c>
      <c r="EK74" s="227" t="str">
        <f>IF($EH74='Classificação geral'!$B67,'Classificação geral'!$H67,"")</f>
        <v/>
      </c>
      <c r="EL74" s="227" t="str">
        <f>IF($EK74='Classificação geral'!$H67,'Classificação geral'!$I67,"")</f>
        <v/>
      </c>
      <c r="EM74" s="255" t="str">
        <f>IF($EL74='Classificação geral'!$I67,'Classificação geral'!$AE67,"")</f>
        <v/>
      </c>
      <c r="EN74" s="227" t="str">
        <f>IF($EL74='Classificação geral'!$I67,'Classificação geral'!$K67,"")</f>
        <v/>
      </c>
      <c r="EO74" s="227" t="str">
        <f>IF($EL74='Classificação geral'!$I67,'Classificação geral'!$L67,"")</f>
        <v/>
      </c>
      <c r="EP74" s="227" t="str">
        <f>IF($EL74='Classificação geral'!$I67,'Classificação geral'!$M67,"")</f>
        <v/>
      </c>
      <c r="EQ74" s="227" t="str">
        <f>IF($EL74='Classificação geral'!$I67,'Classificação geral'!$AF67,"")</f>
        <v/>
      </c>
      <c r="ER74" s="229" t="str">
        <f>IFERROR(RANK(EQ74,EQ:EQ,0)+ COUNTIF($EQ$12:EQ72,EQ74),"")</f>
        <v/>
      </c>
      <c r="ES74" s="304"/>
      <c r="ET74" s="254" t="str">
        <f>IFERROR(IF(AND('Classificação geral'!$H67="mas",'Classificação geral'!$I67=3,'Classificação geral'!$E67="PCT"),'Classificação geral'!$A67,""),"")</f>
        <v/>
      </c>
      <c r="EU74" s="254" t="str">
        <f>IFERROR(IF(AND('Classificação geral'!$H67="mas",'Classificação geral'!$I67=3,'Classificação geral'!$E67="PCT"),'Classificação geral'!$B67,""),"")</f>
        <v/>
      </c>
      <c r="EV74" s="227" t="str">
        <f>IF($EU74='Classificação geral'!$B67,'Classificação geral'!$C67,"")</f>
        <v/>
      </c>
      <c r="EW74" s="227" t="str">
        <f>IF($EU74='Classificação geral'!$B67,'Classificação geral'!$D67,"")</f>
        <v/>
      </c>
      <c r="EX74" s="227" t="str">
        <f>IF($EU74='Classificação geral'!$B67,'Classificação geral'!$H67,"")</f>
        <v/>
      </c>
      <c r="EY74" s="231" t="str">
        <f>IFERROR(IF(AND($EX74="mas",'Classificação geral'!$I67=3),'Classificação geral'!I67,""),"")</f>
        <v/>
      </c>
      <c r="EZ74" s="254" t="str">
        <f>IFERROR(IF(AND($EX74="mas",'Classificação geral'!$I67=3),'Classificação geral'!AE67,""),"")</f>
        <v/>
      </c>
      <c r="FA74" s="231" t="str">
        <f>IFERROR(IF(AND($EX74="mas",'Classificação geral'!$I67=3),'Classificação geral'!K67,""),"")</f>
        <v/>
      </c>
      <c r="FB74" s="231" t="str">
        <f>IFERROR(IF(AND($EX74="mas",'Classificação geral'!$I67=3),'Classificação geral'!L67,""),"")</f>
        <v/>
      </c>
      <c r="FC74" s="231" t="str">
        <f>IFERROR(IF(AND($EX74="mas",'Classificação geral'!$I67=3),'Classificação geral'!M67,""),"")</f>
        <v/>
      </c>
      <c r="FD74" s="231" t="str">
        <f>IFERROR(IF(AND($EX74="mas",'Classificação geral'!$I67=3),'Classificação geral'!AF67,""),"")</f>
        <v/>
      </c>
      <c r="FE74" s="229" t="str">
        <f>IFERROR(RANK(FD74,FD:FD,0)+ COUNTIF(FD$12:$FD72,FD74),"")</f>
        <v/>
      </c>
    </row>
    <row r="75" spans="1:161" s="312" customFormat="1" ht="24.75" customHeight="1" x14ac:dyDescent="0.4">
      <c r="A75" s="305"/>
      <c r="B75" s="391"/>
      <c r="C75" s="306"/>
      <c r="D75" s="748"/>
      <c r="E75" s="748"/>
      <c r="F75" s="748"/>
      <c r="G75" s="748"/>
      <c r="H75" s="748"/>
      <c r="I75" s="306"/>
      <c r="J75" s="306"/>
      <c r="K75" s="306"/>
      <c r="L75" s="306"/>
      <c r="M75" s="305"/>
      <c r="N75" s="391"/>
      <c r="O75" s="306"/>
      <c r="P75" s="748"/>
      <c r="Q75" s="748"/>
      <c r="R75" s="748"/>
      <c r="S75" s="748"/>
      <c r="T75" s="748"/>
      <c r="U75" s="306"/>
      <c r="V75" s="306"/>
      <c r="W75" s="306"/>
      <c r="X75" s="306"/>
      <c r="Y75" s="305"/>
      <c r="Z75" s="305"/>
      <c r="AA75" s="306"/>
      <c r="AB75" s="748"/>
      <c r="AC75" s="748"/>
      <c r="AD75" s="748"/>
      <c r="AE75" s="748"/>
      <c r="AF75" s="748"/>
      <c r="AG75" s="306"/>
      <c r="AH75" s="306"/>
      <c r="AI75" s="306"/>
      <c r="AJ75" s="306"/>
      <c r="AK75" s="305"/>
      <c r="AL75" s="305"/>
      <c r="AM75" s="306"/>
      <c r="AN75" s="748"/>
      <c r="AO75" s="748"/>
      <c r="AP75" s="748"/>
      <c r="AQ75" s="748"/>
      <c r="AR75" s="748"/>
      <c r="AS75" s="306"/>
      <c r="AT75" s="306"/>
      <c r="AU75" s="306"/>
      <c r="AV75" s="306"/>
      <c r="AW75" s="306"/>
      <c r="AX75" s="308"/>
      <c r="AY75" s="306"/>
      <c r="AZ75" s="748"/>
      <c r="BA75" s="748"/>
      <c r="BB75" s="748"/>
      <c r="BC75" s="748"/>
      <c r="BD75" s="748"/>
      <c r="BE75" s="306"/>
      <c r="BF75" s="306"/>
      <c r="BG75" s="306"/>
      <c r="BH75" s="306"/>
      <c r="BI75" s="305"/>
      <c r="BJ75" s="391"/>
      <c r="BK75" s="306"/>
      <c r="BL75" s="748"/>
      <c r="BM75" s="748"/>
      <c r="BN75" s="748"/>
      <c r="BO75" s="748"/>
      <c r="BP75" s="748"/>
      <c r="BQ75" s="306"/>
      <c r="BR75" s="306"/>
      <c r="BS75" s="306"/>
      <c r="BT75" s="306"/>
      <c r="BU75" s="306"/>
      <c r="BV75" s="306"/>
      <c r="BW75" s="306"/>
      <c r="BX75" s="306"/>
      <c r="BY75" s="306"/>
      <c r="BZ75" s="306"/>
      <c r="CA75" s="306"/>
      <c r="CB75" s="306"/>
      <c r="CC75" s="306"/>
      <c r="CD75" s="306"/>
      <c r="CE75" s="306"/>
      <c r="CF75" s="306"/>
      <c r="CG75" s="254" t="str">
        <f>IFERROR(IF(AND('Classificação geral'!$H68="FEM",'Classificação geral'!$I68=1,'Classificação geral'!E68="PCT"),'Classificação geral'!$A68,""),"")</f>
        <v/>
      </c>
      <c r="CH75" s="254" t="str">
        <f>IFERROR(IF(AND('Classificação geral'!$H68="FEM",'Classificação geral'!$I68=1,'Classificação geral'!E68="PCT"),'Classificação geral'!$B68,""),"")</f>
        <v/>
      </c>
      <c r="CI75" s="227" t="str">
        <f>IF($CH75='Classificação geral'!$B68,'Classificação geral'!$C68,"")</f>
        <v/>
      </c>
      <c r="CJ75" s="227" t="str">
        <f>IF($CH75='Classificação geral'!$B68,'Classificação geral'!$D68,"")</f>
        <v/>
      </c>
      <c r="CK75" s="227" t="str">
        <f>IF($CH75='Classificação geral'!$B68,'Classificação geral'!$H68,"")</f>
        <v/>
      </c>
      <c r="CL75" s="227" t="str">
        <f>IF($CK75='Classificação geral'!$H68,'Classificação geral'!$I68,"")</f>
        <v/>
      </c>
      <c r="CM75" s="227" t="str">
        <f>IF($CL75='Classificação geral'!$I68,'Classificação geral'!$AE68,"")</f>
        <v/>
      </c>
      <c r="CN75" s="227" t="str">
        <f>IF($CL75='Classificação geral'!$I68,'Classificação geral'!$K68,"")</f>
        <v/>
      </c>
      <c r="CO75" s="227" t="str">
        <f>IF($CL75='Classificação geral'!$I68,'Classificação geral'!$L68,"")</f>
        <v/>
      </c>
      <c r="CP75" s="227" t="str">
        <f>IF($CL75='Classificação geral'!$I68,'Classificação geral'!$M68,"")</f>
        <v/>
      </c>
      <c r="CQ75" s="388" t="str">
        <f>IF($CL75='Classificação geral'!$I68,'Classificação geral'!$AF68,"")</f>
        <v/>
      </c>
      <c r="CR75" s="256" t="str">
        <f>IFERROR(RANK(CQ75,CQ:CQ,0)+ COUNTIF($CQ$12:CQ74,CQ75),"")</f>
        <v/>
      </c>
      <c r="CS75" s="244" t="str">
        <f ca="1">IFERROR(RDEM(CR75,CR:CR,0),"")</f>
        <v/>
      </c>
      <c r="CT75" s="254" t="str">
        <f>IFERROR(IF(AND('Classificação geral'!$H68="mas",'Classificação geral'!$I68=1,'Classificação geral'!$E68="pct"),'Classificação geral'!$A68,""),"")</f>
        <v/>
      </c>
      <c r="CU75" s="254" t="str">
        <f>IFERROR(IF(AND('Classificação geral'!$H68="mas",'Classificação geral'!$I68=1,'Classificação geral'!$E68="PCT"),'Classificação geral'!$B68,""),"")</f>
        <v/>
      </c>
      <c r="CV75" s="227" t="str">
        <f>IF($CU75='Classificação geral'!$B68,'Classificação geral'!$C68,"")</f>
        <v/>
      </c>
      <c r="CW75" s="227" t="str">
        <f>IF($CU75='Classificação geral'!$B68,'Classificação geral'!$D68,"")</f>
        <v/>
      </c>
      <c r="CX75" s="227" t="str">
        <f>IF($CU75='Classificação geral'!$B68,'Classificação geral'!$H68,"")</f>
        <v/>
      </c>
      <c r="CY75" s="231" t="str">
        <f>IFERROR(IF(AND($CX75="mas",'Classificação geral'!$I68=1),'Classificação geral'!I68,""),"")</f>
        <v/>
      </c>
      <c r="CZ75" s="254" t="str">
        <f>IFERROR(IF(AND($CX75="mas",'Classificação geral'!$I68=1),'Classificação geral'!AE68,""),"")</f>
        <v/>
      </c>
      <c r="DA75" s="231" t="str">
        <f>IFERROR(IF(AND($CX75="mas",'Classificação geral'!$I68=1),'Classificação geral'!K68,""),"")</f>
        <v/>
      </c>
      <c r="DB75" s="231" t="str">
        <f>IFERROR(IF(AND($CX75="mas",'Classificação geral'!$I68=1),'Classificação geral'!L68,""),"")</f>
        <v/>
      </c>
      <c r="DC75" s="231" t="str">
        <f>IFERROR(IF(AND($CX75="mas",'Classificação geral'!$I68=1),'Classificação geral'!M68,""),"")</f>
        <v/>
      </c>
      <c r="DD75" s="231" t="str">
        <f>IFERROR(IF(AND($CX75="mas",'Classificação geral'!$I68=1),'Classificação geral'!AF68,""),"")</f>
        <v/>
      </c>
      <c r="DE75" s="229" t="str">
        <f>IFERROR(RANK(DD75,DD:DD,0)+ COUNTIF($DD$12:DD74,DD75),"")</f>
        <v/>
      </c>
      <c r="DF75" s="304"/>
      <c r="DG75" s="254" t="str">
        <f>IFERROR(IF(AND('Classificação geral'!$H68="fem",'Classificação geral'!$I68=2,'Classificação geral'!$E68="pct"),'Classificação geral'!$A68,""),"")</f>
        <v/>
      </c>
      <c r="DH75" s="254" t="str">
        <f>IFERROR(IF(AND('Classificação geral'!$H68="fem",'Classificação geral'!$I68=2,'Classificação geral'!$E68="pct"),'Classificação geral'!$B68,""),"")</f>
        <v/>
      </c>
      <c r="DI75" s="255" t="str">
        <f>IF($DH75='Classificação geral'!$B68,'Classificação geral'!$C68,"")</f>
        <v/>
      </c>
      <c r="DJ75" s="255" t="str">
        <f>IF($DH75='Classificação geral'!$B68,'Classificação geral'!$D68,"")</f>
        <v/>
      </c>
      <c r="DK75" s="255" t="str">
        <f>IF($DH75='Classificação geral'!$B68,'Classificação geral'!$H68,"")</f>
        <v/>
      </c>
      <c r="DL75" s="254" t="str">
        <f>IFERROR(IF(AND($DK75="fem",'Classificação geral'!$I68=2),'Classificação geral'!I68,""),"")</f>
        <v/>
      </c>
      <c r="DM75" s="254" t="str">
        <f>IFERROR(IF(AND($DK75="fem",'Classificação geral'!$I68=2),'Classificação geral'!AE68,""),"")</f>
        <v/>
      </c>
      <c r="DN75" s="254" t="str">
        <f>IFERROR(IF(AND($DK75="fem",'Classificação geral'!$I68=2),'Classificação geral'!K68,""),"")</f>
        <v/>
      </c>
      <c r="DO75" s="254" t="str">
        <f>IFERROR(IF(AND($DK75="fem",'Classificação geral'!$I68=2),'Classificação geral'!L68,""),"")</f>
        <v/>
      </c>
      <c r="DP75" s="254" t="str">
        <f>IFERROR(IF(AND($DK75="fem",'Classificação geral'!$I68=2),'Classificação geral'!M68,""),"")</f>
        <v/>
      </c>
      <c r="DQ75" s="254" t="str">
        <f>IFERROR(IF(AND($DK75="fem",'Classificação geral'!$I68=2),'Classificação geral'!AF68,""),"")</f>
        <v/>
      </c>
      <c r="DR75" s="256" t="str">
        <f>IFERROR(RANK(DQ75,DQ:DQ,0)+ COUNTIF(DQ$12:$DQ73,DQ75),"")</f>
        <v/>
      </c>
      <c r="DS75" s="304"/>
      <c r="DT75" s="254" t="str">
        <f>IFERROR(IF(AND('Classificação geral'!$H68="mas",'Classificação geral'!$I68=2,'Classificação geral'!$E68="pct"),'Classificação geral'!$A68,""),"")</f>
        <v/>
      </c>
      <c r="DU75" s="254" t="str">
        <f>IFERROR(IF(AND('Classificação geral'!$H68="mas",'Classificação geral'!$I68=2,'Classificação geral'!$E68="pct"),'Classificação geral'!$B68,""),"")</f>
        <v/>
      </c>
      <c r="DV75" s="227" t="str">
        <f>IF($DU75='Classificação geral'!$B68,'Classificação geral'!$C68,"")</f>
        <v/>
      </c>
      <c r="DW75" s="227" t="str">
        <f>IF($DU75='Classificação geral'!$B68,'Classificação geral'!$D68,"")</f>
        <v/>
      </c>
      <c r="DX75" s="227" t="str">
        <f>IF($DU75='Classificação geral'!$B68,'Classificação geral'!$H68,"")</f>
        <v/>
      </c>
      <c r="DY75" s="231" t="str">
        <f>IFERROR(IF(AND($DX75="mas",'Classificação geral'!$I68=2),'Classificação geral'!I68,""),"")</f>
        <v/>
      </c>
      <c r="DZ75" s="254" t="str">
        <f>IFERROR(IF(AND($DX75="mas",'Classificação geral'!$I68=2),'Classificação geral'!AE68,""),"")</f>
        <v/>
      </c>
      <c r="EA75" s="231" t="str">
        <f>IFERROR(IF(AND($DX75="mas",'Classificação geral'!$I68=2),'Classificação geral'!K68,""),"")</f>
        <v/>
      </c>
      <c r="EB75" s="231" t="str">
        <f>IFERROR(IF(AND($DX75="mas",'Classificação geral'!$I68=2),'Classificação geral'!L68,""),"")</f>
        <v/>
      </c>
      <c r="EC75" s="231" t="str">
        <f>IFERROR(IF(AND($DX75="mas",'Classificação geral'!$I68=2),'Classificação geral'!M68,""),"")</f>
        <v/>
      </c>
      <c r="ED75" s="231" t="str">
        <f>IFERROR(IF(AND($DX75="mas",'Classificação geral'!$I68=2),'Classificação geral'!AF68,""),"")</f>
        <v/>
      </c>
      <c r="EE75" s="229" t="str">
        <f>IFERROR(RANK(ED75,ED:ED,0)+ COUNTIF($ED$12:ED$12,ED75),"")</f>
        <v/>
      </c>
      <c r="EF75" s="304"/>
      <c r="EG75" s="254" t="str">
        <f>IFERROR(IF(AND('Classificação geral'!$H68="fem",'Classificação geral'!$I68=3,'Classificação geral'!$E68="pct"),'Classificação geral'!$A68,""),"")</f>
        <v/>
      </c>
      <c r="EH75" s="254" t="str">
        <f>IFERROR(IF(AND('Classificação geral'!$H68="fem",'Classificação geral'!$I68=3,'Classificação geral'!$E68="pct"),'Classificação geral'!$B68,""),"")</f>
        <v/>
      </c>
      <c r="EI75" s="227" t="str">
        <f>IF($EH75='Classificação geral'!$B68,'Classificação geral'!$C68,"")</f>
        <v/>
      </c>
      <c r="EJ75" s="227" t="str">
        <f>IF($EH75='Classificação geral'!$B68,'Classificação geral'!$D68,"")</f>
        <v/>
      </c>
      <c r="EK75" s="227" t="str">
        <f>IF($EH75='Classificação geral'!$B68,'Classificação geral'!$H68,"")</f>
        <v/>
      </c>
      <c r="EL75" s="227" t="str">
        <f>IF($EK75='Classificação geral'!$H68,'Classificação geral'!$I68,"")</f>
        <v/>
      </c>
      <c r="EM75" s="255" t="str">
        <f>IF($EL75='Classificação geral'!$I68,'Classificação geral'!$AE68,"")</f>
        <v/>
      </c>
      <c r="EN75" s="227" t="str">
        <f>IF($EL75='Classificação geral'!$I68,'Classificação geral'!$K68,"")</f>
        <v/>
      </c>
      <c r="EO75" s="227" t="str">
        <f>IF($EL75='Classificação geral'!$I68,'Classificação geral'!$L68,"")</f>
        <v/>
      </c>
      <c r="EP75" s="227" t="str">
        <f>IF($EL75='Classificação geral'!$I68,'Classificação geral'!$M68,"")</f>
        <v/>
      </c>
      <c r="EQ75" s="227" t="str">
        <f>IF($EL75='Classificação geral'!$I68,'Classificação geral'!$AF68,"")</f>
        <v/>
      </c>
      <c r="ER75" s="229" t="str">
        <f>IFERROR(RANK(EQ75,EQ:EQ,0)+ COUNTIF($EQ$12:EQ73,EQ75),"")</f>
        <v/>
      </c>
      <c r="ES75" s="304"/>
      <c r="ET75" s="254" t="str">
        <f>IFERROR(IF(AND('Classificação geral'!$H68="mas",'Classificação geral'!$I68=3,'Classificação geral'!$E68="PCT"),'Classificação geral'!$A68,""),"")</f>
        <v/>
      </c>
      <c r="EU75" s="254" t="str">
        <f>IFERROR(IF(AND('Classificação geral'!$H68="mas",'Classificação geral'!$I68=3,'Classificação geral'!$E68="PCT"),'Classificação geral'!$B68,""),"")</f>
        <v/>
      </c>
      <c r="EV75" s="227" t="str">
        <f>IF($EU75='Classificação geral'!$B68,'Classificação geral'!$C68,"")</f>
        <v/>
      </c>
      <c r="EW75" s="227" t="str">
        <f>IF($EU75='Classificação geral'!$B68,'Classificação geral'!$D68,"")</f>
        <v/>
      </c>
      <c r="EX75" s="227" t="str">
        <f>IF($EU75='Classificação geral'!$B68,'Classificação geral'!$H68,"")</f>
        <v/>
      </c>
      <c r="EY75" s="231" t="str">
        <f>IFERROR(IF(AND($EX75="mas",'Classificação geral'!$I68=3),'Classificação geral'!I68,""),"")</f>
        <v/>
      </c>
      <c r="EZ75" s="254" t="str">
        <f>IFERROR(IF(AND($EX75="mas",'Classificação geral'!$I68=3),'Classificação geral'!AE68,""),"")</f>
        <v/>
      </c>
      <c r="FA75" s="231" t="str">
        <f>IFERROR(IF(AND($EX75="mas",'Classificação geral'!$I68=3),'Classificação geral'!K68,""),"")</f>
        <v/>
      </c>
      <c r="FB75" s="231" t="str">
        <f>IFERROR(IF(AND($EX75="mas",'Classificação geral'!$I68=3),'Classificação geral'!L68,""),"")</f>
        <v/>
      </c>
      <c r="FC75" s="231" t="str">
        <f>IFERROR(IF(AND($EX75="mas",'Classificação geral'!$I68=3),'Classificação geral'!M68,""),"")</f>
        <v/>
      </c>
      <c r="FD75" s="231" t="str">
        <f>IFERROR(IF(AND($EX75="mas",'Classificação geral'!$I68=3),'Classificação geral'!AF68,""),"")</f>
        <v/>
      </c>
      <c r="FE75" s="229" t="str">
        <f>IFERROR(RANK(FD75,FD:FD,0)+ COUNTIF(FD$12:$FD73,FD75),"")</f>
        <v/>
      </c>
    </row>
    <row r="76" spans="1:161" s="217" customFormat="1" ht="24.75" customHeight="1" x14ac:dyDescent="0.5">
      <c r="A76" s="210"/>
      <c r="B76" s="393"/>
      <c r="C76" s="211"/>
      <c r="D76" s="211"/>
      <c r="E76" s="218"/>
      <c r="F76" s="211"/>
      <c r="G76" s="211"/>
      <c r="H76" s="211"/>
      <c r="I76" s="211"/>
      <c r="J76" s="211"/>
      <c r="K76" s="211"/>
      <c r="L76" s="211"/>
      <c r="M76" s="210"/>
      <c r="N76" s="393"/>
      <c r="O76" s="211"/>
      <c r="P76" s="211"/>
      <c r="Q76" s="218"/>
      <c r="R76" s="211"/>
      <c r="S76" s="211"/>
      <c r="T76" s="211"/>
      <c r="U76" s="211"/>
      <c r="V76" s="211"/>
      <c r="W76" s="211"/>
      <c r="X76" s="211"/>
      <c r="Y76" s="210"/>
      <c r="Z76" s="210"/>
      <c r="AA76" s="211"/>
      <c r="AB76" s="211"/>
      <c r="AC76" s="219"/>
      <c r="AD76" s="211"/>
      <c r="AE76" s="211"/>
      <c r="AF76" s="211"/>
      <c r="AG76" s="211"/>
      <c r="AH76" s="211"/>
      <c r="AI76" s="211"/>
      <c r="AJ76" s="211"/>
      <c r="AK76" s="210"/>
      <c r="AL76" s="210"/>
      <c r="AM76" s="211"/>
      <c r="AN76" s="211"/>
      <c r="AO76" s="219"/>
      <c r="AP76" s="211"/>
      <c r="AQ76" s="211"/>
      <c r="AR76" s="211"/>
      <c r="AS76" s="211"/>
      <c r="AT76" s="211"/>
      <c r="AU76" s="211"/>
      <c r="AV76" s="211"/>
      <c r="AW76" s="211"/>
      <c r="AX76" s="219"/>
      <c r="AY76" s="211"/>
      <c r="AZ76" s="211"/>
      <c r="BA76" s="211"/>
      <c r="BB76" s="211"/>
      <c r="BC76" s="211"/>
      <c r="BD76" s="211"/>
      <c r="BE76" s="211"/>
      <c r="BF76" s="211"/>
      <c r="BG76" s="211"/>
      <c r="BH76" s="211"/>
      <c r="BI76" s="210"/>
      <c r="BJ76" s="393"/>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54" t="str">
        <f>IFERROR(IF(AND('Classificação geral'!$H69="FEM",'Classificação geral'!$I69=1,'Classificação geral'!E69="PCT"),'Classificação geral'!$A69,""),"")</f>
        <v/>
      </c>
      <c r="CH76" s="254" t="str">
        <f>IFERROR(IF(AND('Classificação geral'!$H69="FEM",'Classificação geral'!$I69=1,'Classificação geral'!E69="PCT"),'Classificação geral'!$B69,""),"")</f>
        <v/>
      </c>
      <c r="CI76" s="206" t="str">
        <f>IF($CH76='Classificação geral'!$B69,'Classificação geral'!$C69,"")</f>
        <v/>
      </c>
      <c r="CJ76" s="207" t="str">
        <f>IF($CH76='Classificação geral'!$B69,'Classificação geral'!$D69,"")</f>
        <v/>
      </c>
      <c r="CK76" s="206" t="str">
        <f>IF($CH76='Classificação geral'!$B69,'Classificação geral'!$H69,"")</f>
        <v/>
      </c>
      <c r="CL76" s="206" t="str">
        <f>IF($CK76='Classificação geral'!$H69,'Classificação geral'!$I69,"")</f>
        <v/>
      </c>
      <c r="CM76" s="227" t="str">
        <f>IF($CL76='Classificação geral'!$I69,'Classificação geral'!$AE69,"")</f>
        <v/>
      </c>
      <c r="CN76" s="206" t="str">
        <f>IF($CL76='Classificação geral'!$I69,'Classificação geral'!$K69,"")</f>
        <v/>
      </c>
      <c r="CO76" s="206" t="str">
        <f>IF($CL76='Classificação geral'!$I69,'Classificação geral'!$L69,"")</f>
        <v/>
      </c>
      <c r="CP76" s="206" t="str">
        <f>IF($CL76='Classificação geral'!$I69,'Classificação geral'!$M69,"")</f>
        <v/>
      </c>
      <c r="CQ76" s="388" t="str">
        <f>IF($CL76='Classificação geral'!$I69,'Classificação geral'!$AF69,"")</f>
        <v/>
      </c>
      <c r="CR76" s="256" t="str">
        <f>IFERROR(RANK(CQ76,CQ:CQ,0)+ COUNTIF($CQ$12:CQ75,CQ76),"")</f>
        <v/>
      </c>
      <c r="CS76" s="244" t="str">
        <f ca="1">IFERROR(RDEM(CR76,CR:CR,0),"")</f>
        <v/>
      </c>
      <c r="CT76" s="254" t="str">
        <f>IFERROR(IF(AND('Classificação geral'!$H69="mas",'Classificação geral'!$I69=1,'Classificação geral'!$E69="pct"),'Classificação geral'!$A69,""),"")</f>
        <v/>
      </c>
      <c r="CU76" s="254" t="str">
        <f>IFERROR(IF(AND('Classificação geral'!$H69="mas",'Classificação geral'!$I69=1,'Classificação geral'!$E69="PCT"),'Classificação geral'!$B69,""),"")</f>
        <v/>
      </c>
      <c r="CV76" s="206" t="str">
        <f>IF($CU76='Classificação geral'!$B69,'Classificação geral'!$C69,"")</f>
        <v/>
      </c>
      <c r="CW76" s="207" t="str">
        <f>IF($CU76='Classificação geral'!$B69,'Classificação geral'!$D69,"")</f>
        <v/>
      </c>
      <c r="CX76" s="206" t="str">
        <f>IF($CU76='Classificação geral'!$B69,'Classificação geral'!$H69,"")</f>
        <v/>
      </c>
      <c r="CY76" s="205" t="str">
        <f>IFERROR(IF(AND($CX76="mas",'Classificação geral'!$I69=1),'Classificação geral'!I69,""),"")</f>
        <v/>
      </c>
      <c r="CZ76" s="254" t="str">
        <f>IFERROR(IF(AND($CX76="mas",'Classificação geral'!$I69=1),'Classificação geral'!AE69,""),"")</f>
        <v/>
      </c>
      <c r="DA76" s="205" t="str">
        <f>IFERROR(IF(AND($CX76="mas",'Classificação geral'!$I69=1),'Classificação geral'!K69,""),"")</f>
        <v/>
      </c>
      <c r="DB76" s="205" t="str">
        <f>IFERROR(IF(AND($CX76="mas",'Classificação geral'!$I69=1),'Classificação geral'!L69,""),"")</f>
        <v/>
      </c>
      <c r="DC76" s="205" t="str">
        <f>IFERROR(IF(AND($CX76="mas",'Classificação geral'!$I69=1),'Classificação geral'!M69,""),"")</f>
        <v/>
      </c>
      <c r="DD76" s="205" t="str">
        <f>IFERROR(IF(AND($CX76="mas",'Classificação geral'!$I69=1),'Classificação geral'!AF69,""),"")</f>
        <v/>
      </c>
      <c r="DE76" s="208" t="str">
        <f>IFERROR(RANK(DD76,DD:DD,0)+ COUNTIF($DD$12:DD75,DD76),"")</f>
        <v/>
      </c>
      <c r="DF76" s="209"/>
      <c r="DG76" s="254" t="str">
        <f>IFERROR(IF(AND('Classificação geral'!$H69="fem",'Classificação geral'!$I69=2,'Classificação geral'!$E69="pct"),'Classificação geral'!$A69,""),"")</f>
        <v/>
      </c>
      <c r="DH76" s="254" t="str">
        <f>IFERROR(IF(AND('Classificação geral'!$H69="fem",'Classificação geral'!$I69=2,'Classificação geral'!$E69="pct"),'Classificação geral'!$B69,""),"")</f>
        <v/>
      </c>
      <c r="DI76" s="255" t="str">
        <f>IF($DH76='Classificação geral'!$B69,'Classificação geral'!$C69,"")</f>
        <v/>
      </c>
      <c r="DJ76" s="255" t="str">
        <f>IF($DH76='Classificação geral'!$B69,'Classificação geral'!$D69,"")</f>
        <v/>
      </c>
      <c r="DK76" s="255" t="str">
        <f>IF($DH76='Classificação geral'!$B69,'Classificação geral'!$H69,"")</f>
        <v/>
      </c>
      <c r="DL76" s="254" t="str">
        <f>IFERROR(IF(AND($DK76="fem",'Classificação geral'!$I69=2),'Classificação geral'!I69,""),"")</f>
        <v/>
      </c>
      <c r="DM76" s="254" t="str">
        <f>IFERROR(IF(AND($DK76="fem",'Classificação geral'!$I69=2),'Classificação geral'!AE69,""),"")</f>
        <v/>
      </c>
      <c r="DN76" s="254" t="str">
        <f>IFERROR(IF(AND($DK76="fem",'Classificação geral'!$I69=2),'Classificação geral'!K69,""),"")</f>
        <v/>
      </c>
      <c r="DO76" s="254" t="str">
        <f>IFERROR(IF(AND($DK76="fem",'Classificação geral'!$I69=2),'Classificação geral'!L69,""),"")</f>
        <v/>
      </c>
      <c r="DP76" s="254" t="str">
        <f>IFERROR(IF(AND($DK76="fem",'Classificação geral'!$I69=2),'Classificação geral'!M69,""),"")</f>
        <v/>
      </c>
      <c r="DQ76" s="254" t="str">
        <f>IFERROR(IF(AND($DK76="fem",'Classificação geral'!$I69=2),'Classificação geral'!AF69,""),"")</f>
        <v/>
      </c>
      <c r="DR76" s="256" t="str">
        <f>IFERROR(RANK(DQ76,DQ:DQ,0)+ COUNTIF(DQ$12:$DQ74,DQ76),"")</f>
        <v/>
      </c>
      <c r="DS76" s="209"/>
      <c r="DT76" s="254" t="str">
        <f>IFERROR(IF(AND('Classificação geral'!$H69="mas",'Classificação geral'!$I69=2,'Classificação geral'!$E69="pct"),'Classificação geral'!$A69,""),"")</f>
        <v/>
      </c>
      <c r="DU76" s="254" t="str">
        <f>IFERROR(IF(AND('Classificação geral'!$H69="mas",'Classificação geral'!$I69=2,'Classificação geral'!$E69="pct"),'Classificação geral'!$B69,""),"")</f>
        <v/>
      </c>
      <c r="DV76" s="206" t="str">
        <f>IF($DU76='Classificação geral'!$B69,'Classificação geral'!$C69,"")</f>
        <v/>
      </c>
      <c r="DW76" s="207" t="str">
        <f>IF($DU76='Classificação geral'!$B69,'Classificação geral'!$D69,"")</f>
        <v/>
      </c>
      <c r="DX76" s="206" t="str">
        <f>IF($DU76='Classificação geral'!$B69,'Classificação geral'!$H69,"")</f>
        <v/>
      </c>
      <c r="DY76" s="205" t="str">
        <f>IFERROR(IF(AND($DX76="mas",'Classificação geral'!$I69=2),'Classificação geral'!I69,""),"")</f>
        <v/>
      </c>
      <c r="DZ76" s="254" t="str">
        <f>IFERROR(IF(AND($DX76="mas",'Classificação geral'!$I69=2),'Classificação geral'!AE69,""),"")</f>
        <v/>
      </c>
      <c r="EA76" s="205" t="str">
        <f>IFERROR(IF(AND($DX76="mas",'Classificação geral'!$I69=2),'Classificação geral'!K69,""),"")</f>
        <v/>
      </c>
      <c r="EB76" s="205" t="str">
        <f>IFERROR(IF(AND($DX76="mas",'Classificação geral'!$I69=2),'Classificação geral'!L69,""),"")</f>
        <v/>
      </c>
      <c r="EC76" s="205" t="str">
        <f>IFERROR(IF(AND($DX76="mas",'Classificação geral'!$I69=2),'Classificação geral'!M69,""),"")</f>
        <v/>
      </c>
      <c r="ED76" s="205" t="str">
        <f>IFERROR(IF(AND($DX76="mas",'Classificação geral'!$I69=2),'Classificação geral'!AF69,""),"")</f>
        <v/>
      </c>
      <c r="EE76" s="208" t="str">
        <f>IFERROR(RANK(ED76,ED:ED,0)+ COUNTIF($ED$12:ED$12,ED76),"")</f>
        <v/>
      </c>
      <c r="EF76" s="209"/>
      <c r="EG76" s="254" t="str">
        <f>IFERROR(IF(AND('Classificação geral'!$H69="fem",'Classificação geral'!$I69=3,'Classificação geral'!$E69="pct"),'Classificação geral'!$A69,""),"")</f>
        <v/>
      </c>
      <c r="EH76" s="254" t="str">
        <f>IFERROR(IF(AND('Classificação geral'!$H69="fem",'Classificação geral'!$I69=3,'Classificação geral'!$E69="pct"),'Classificação geral'!$B69,""),"")</f>
        <v/>
      </c>
      <c r="EI76" s="206" t="str">
        <f>IF($EH76='Classificação geral'!$B69,'Classificação geral'!$C69,"")</f>
        <v/>
      </c>
      <c r="EJ76" s="206" t="str">
        <f>IF($EH76='Classificação geral'!$B69,'Classificação geral'!$D69,"")</f>
        <v/>
      </c>
      <c r="EK76" s="206" t="str">
        <f>IF($EH76='Classificação geral'!$B69,'Classificação geral'!$H69,"")</f>
        <v/>
      </c>
      <c r="EL76" s="206" t="str">
        <f>IF($EK76='Classificação geral'!$H69,'Classificação geral'!$I69,"")</f>
        <v/>
      </c>
      <c r="EM76" s="255" t="str">
        <f>IF($EL76='Classificação geral'!$I69,'Classificação geral'!$AE69,"")</f>
        <v/>
      </c>
      <c r="EN76" s="206" t="str">
        <f>IF($EL76='Classificação geral'!$I69,'Classificação geral'!$K69,"")</f>
        <v/>
      </c>
      <c r="EO76" s="206" t="str">
        <f>IF($EL76='Classificação geral'!$I69,'Classificação geral'!$L69,"")</f>
        <v/>
      </c>
      <c r="EP76" s="206" t="str">
        <f>IF($EL76='Classificação geral'!$I69,'Classificação geral'!$M69,"")</f>
        <v/>
      </c>
      <c r="EQ76" s="206" t="str">
        <f>IF($EL76='Classificação geral'!$I69,'Classificação geral'!$AF69,"")</f>
        <v/>
      </c>
      <c r="ER76" s="208" t="str">
        <f>IFERROR(RANK(EQ76,EQ:EQ,0)+ COUNTIF($EQ$12:EQ74,EQ76),"")</f>
        <v/>
      </c>
      <c r="ES76" s="209"/>
      <c r="ET76" s="254" t="str">
        <f>IFERROR(IF(AND('Classificação geral'!$H69="mas",'Classificação geral'!$I69=3,'Classificação geral'!$E69="PCT"),'Classificação geral'!$A69,""),"")</f>
        <v/>
      </c>
      <c r="EU76" s="254" t="str">
        <f>IFERROR(IF(AND('Classificação geral'!$H69="mas",'Classificação geral'!$I69=3,'Classificação geral'!$E69="PCT"),'Classificação geral'!$B69,""),"")</f>
        <v/>
      </c>
      <c r="EV76" s="206" t="str">
        <f>IF($EU76='Classificação geral'!$B69,'Classificação geral'!$C69,"")</f>
        <v/>
      </c>
      <c r="EW76" s="206" t="str">
        <f>IF($EU76='Classificação geral'!$B69,'Classificação geral'!$D69,"")</f>
        <v/>
      </c>
      <c r="EX76" s="206" t="str">
        <f>IF($EU76='Classificação geral'!$B69,'Classificação geral'!$H69,"")</f>
        <v/>
      </c>
      <c r="EY76" s="205" t="str">
        <f>IFERROR(IF(AND($EX76="mas",'Classificação geral'!$I69=3),'Classificação geral'!I69,""),"")</f>
        <v/>
      </c>
      <c r="EZ76" s="254" t="str">
        <f>IFERROR(IF(AND($EX76="mas",'Classificação geral'!$I69=3),'Classificação geral'!AE69,""),"")</f>
        <v/>
      </c>
      <c r="FA76" s="205" t="str">
        <f>IFERROR(IF(AND($EX76="mas",'Classificação geral'!$I69=3),'Classificação geral'!K69,""),"")</f>
        <v/>
      </c>
      <c r="FB76" s="205" t="str">
        <f>IFERROR(IF(AND($EX76="mas",'Classificação geral'!$I69=3),'Classificação geral'!L69,""),"")</f>
        <v/>
      </c>
      <c r="FC76" s="205" t="str">
        <f>IFERROR(IF(AND($EX76="mas",'Classificação geral'!$I69=3),'Classificação geral'!M69,""),"")</f>
        <v/>
      </c>
      <c r="FD76" s="205" t="str">
        <f>IFERROR(IF(AND($EX76="mas",'Classificação geral'!$I69=3),'Classificação geral'!AF69,""),"")</f>
        <v/>
      </c>
      <c r="FE76" s="208" t="str">
        <f>IFERROR(RANK(FD76,FD:FD,0)+ COUNTIF(FD$12:$FD74,FD76),"")</f>
        <v/>
      </c>
    </row>
    <row r="77" spans="1:161" s="217" customFormat="1" ht="24.75" customHeight="1" x14ac:dyDescent="0.5">
      <c r="A77" s="210"/>
      <c r="B77" s="393"/>
      <c r="C77" s="393"/>
      <c r="D77" s="210"/>
      <c r="E77" s="220"/>
      <c r="F77" s="750"/>
      <c r="G77" s="750"/>
      <c r="H77" s="750"/>
      <c r="I77" s="750"/>
      <c r="J77" s="750"/>
      <c r="K77" s="750"/>
      <c r="L77" s="210"/>
      <c r="M77" s="210"/>
      <c r="N77" s="393"/>
      <c r="O77" s="210"/>
      <c r="P77" s="210"/>
      <c r="Q77" s="220"/>
      <c r="R77" s="750"/>
      <c r="S77" s="750"/>
      <c r="T77" s="750"/>
      <c r="U77" s="750"/>
      <c r="V77" s="750"/>
      <c r="W77" s="750"/>
      <c r="X77" s="393"/>
      <c r="Y77" s="210"/>
      <c r="Z77" s="210"/>
      <c r="AA77" s="393"/>
      <c r="AB77" s="210"/>
      <c r="AC77" s="393"/>
      <c r="AD77" s="750"/>
      <c r="AE77" s="750"/>
      <c r="AF77" s="750"/>
      <c r="AG77" s="750"/>
      <c r="AH77" s="750"/>
      <c r="AI77" s="750"/>
      <c r="AJ77" s="210"/>
      <c r="AK77" s="210"/>
      <c r="AL77" s="210"/>
      <c r="AM77" s="210"/>
      <c r="AN77" s="210"/>
      <c r="AO77" s="393"/>
      <c r="AP77" s="750"/>
      <c r="AQ77" s="750"/>
      <c r="AR77" s="750"/>
      <c r="AS77" s="750"/>
      <c r="AT77" s="750"/>
      <c r="AU77" s="750"/>
      <c r="AV77" s="393"/>
      <c r="AW77" s="393"/>
      <c r="AX77" s="393"/>
      <c r="AY77" s="393"/>
      <c r="AZ77" s="210"/>
      <c r="BA77" s="210"/>
      <c r="BB77" s="750"/>
      <c r="BC77" s="750"/>
      <c r="BD77" s="750"/>
      <c r="BE77" s="750"/>
      <c r="BF77" s="750"/>
      <c r="BG77" s="750"/>
      <c r="BH77" s="210"/>
      <c r="BI77" s="210"/>
      <c r="BJ77" s="393"/>
      <c r="BK77" s="210"/>
      <c r="BL77" s="210"/>
      <c r="BM77" s="210"/>
      <c r="BN77" s="750"/>
      <c r="BO77" s="750"/>
      <c r="BP77" s="750"/>
      <c r="BQ77" s="750"/>
      <c r="BR77" s="750"/>
      <c r="BS77" s="750"/>
      <c r="BT77" s="393"/>
      <c r="BU77" s="393"/>
      <c r="BV77" s="393"/>
      <c r="BW77" s="393"/>
      <c r="BX77" s="393"/>
      <c r="BY77" s="393"/>
      <c r="BZ77" s="393"/>
      <c r="CA77" s="393"/>
      <c r="CB77" s="393"/>
      <c r="CC77" s="393"/>
      <c r="CD77" s="393"/>
      <c r="CE77" s="393"/>
      <c r="CF77" s="393"/>
      <c r="CG77" s="254" t="str">
        <f>IFERROR(IF(AND('Classificação geral'!$H70="FEM",'Classificação geral'!$I70=1,'Classificação geral'!E70="PCT"),'Classificação geral'!$A70,""),"")</f>
        <v/>
      </c>
      <c r="CH77" s="254" t="str">
        <f>IFERROR(IF(AND('Classificação geral'!$H70="FEM",'Classificação geral'!$I70=1,'Classificação geral'!E70="PCT"),'Classificação geral'!$B70,""),"")</f>
        <v/>
      </c>
      <c r="CI77" s="206" t="str">
        <f>IF($CH77='Classificação geral'!$B70,'Classificação geral'!$C70,"")</f>
        <v/>
      </c>
      <c r="CJ77" s="207" t="str">
        <f>IF($CH77='Classificação geral'!$B70,'Classificação geral'!$D70,"")</f>
        <v/>
      </c>
      <c r="CK77" s="206" t="str">
        <f>IF($CH77='Classificação geral'!$B70,'Classificação geral'!$H70,"")</f>
        <v/>
      </c>
      <c r="CL77" s="206" t="str">
        <f>IF($CK77='Classificação geral'!$H70,'Classificação geral'!$I70,"")</f>
        <v/>
      </c>
      <c r="CM77" s="227" t="str">
        <f>IF($CL77='Classificação geral'!$I70,'Classificação geral'!$AE70,"")</f>
        <v/>
      </c>
      <c r="CN77" s="206" t="str">
        <f>IF($CL77='Classificação geral'!$I70,'Classificação geral'!$K70,"")</f>
        <v/>
      </c>
      <c r="CO77" s="206" t="str">
        <f>IF($CL77='Classificação geral'!$I70,'Classificação geral'!$L70,"")</f>
        <v/>
      </c>
      <c r="CP77" s="206" t="str">
        <f>IF($CL77='Classificação geral'!$I70,'Classificação geral'!$M70,"")</f>
        <v/>
      </c>
      <c r="CQ77" s="388" t="str">
        <f>IF($CL77='Classificação geral'!$I70,'Classificação geral'!$AF70,"")</f>
        <v/>
      </c>
      <c r="CR77" s="256" t="str">
        <f>IFERROR(RANK(CQ77,CQ:CQ,0)+ COUNTIF($CQ$12:CQ76,CQ77),"")</f>
        <v/>
      </c>
      <c r="CS77" s="244" t="str">
        <f ca="1">IFERROR(RDEM(CR77,CR:CR,0),"")</f>
        <v/>
      </c>
      <c r="CT77" s="254" t="str">
        <f>IFERROR(IF(AND('Classificação geral'!$H70="mas",'Classificação geral'!$I70=1,'Classificação geral'!$E70="pct"),'Classificação geral'!$A70,""),"")</f>
        <v/>
      </c>
      <c r="CU77" s="254" t="str">
        <f>IFERROR(IF(AND('Classificação geral'!$H70="mas",'Classificação geral'!$I70=1,'Classificação geral'!$E70="PCT"),'Classificação geral'!$B70,""),"")</f>
        <v/>
      </c>
      <c r="CV77" s="206" t="str">
        <f>IF($CU77='Classificação geral'!$B70,'Classificação geral'!$C70,"")</f>
        <v/>
      </c>
      <c r="CW77" s="207" t="str">
        <f>IF($CU77='Classificação geral'!$B70,'Classificação geral'!$D70,"")</f>
        <v/>
      </c>
      <c r="CX77" s="206" t="str">
        <f>IF($CU77='Classificação geral'!$B70,'Classificação geral'!$H70,"")</f>
        <v/>
      </c>
      <c r="CY77" s="205" t="str">
        <f>IFERROR(IF(AND($CX77="mas",'Classificação geral'!$I70=1),'Classificação geral'!I70,""),"")</f>
        <v/>
      </c>
      <c r="CZ77" s="254" t="str">
        <f>IFERROR(IF(AND($CX77="mas",'Classificação geral'!$I70=1),'Classificação geral'!AE70,""),"")</f>
        <v/>
      </c>
      <c r="DA77" s="205" t="str">
        <f>IFERROR(IF(AND($CX77="mas",'Classificação geral'!$I70=1),'Classificação geral'!K70,""),"")</f>
        <v/>
      </c>
      <c r="DB77" s="205" t="str">
        <f>IFERROR(IF(AND($CX77="mas",'Classificação geral'!$I70=1),'Classificação geral'!L70,""),"")</f>
        <v/>
      </c>
      <c r="DC77" s="205" t="str">
        <f>IFERROR(IF(AND($CX77="mas",'Classificação geral'!$I70=1),'Classificação geral'!M70,""),"")</f>
        <v/>
      </c>
      <c r="DD77" s="205" t="str">
        <f>IFERROR(IF(AND($CX77="mas",'Classificação geral'!$I70=1),'Classificação geral'!AF70,""),"")</f>
        <v/>
      </c>
      <c r="DE77" s="208" t="str">
        <f>IFERROR(RANK(DD77,DD:DD,0)+ COUNTIF($DD$12:DD76,DD77),"")</f>
        <v/>
      </c>
      <c r="DF77" s="209"/>
      <c r="DG77" s="254" t="str">
        <f>IFERROR(IF(AND('Classificação geral'!$H70="fem",'Classificação geral'!$I70=2,'Classificação geral'!$E70="pct"),'Classificação geral'!$A70,""),"")</f>
        <v/>
      </c>
      <c r="DH77" s="254" t="str">
        <f>IFERROR(IF(AND('Classificação geral'!$H70="fem",'Classificação geral'!$I70=2,'Classificação geral'!$E70="pct"),'Classificação geral'!$B70,""),"")</f>
        <v/>
      </c>
      <c r="DI77" s="255" t="str">
        <f>IF($DH77='Classificação geral'!$B70,'Classificação geral'!$C70,"")</f>
        <v/>
      </c>
      <c r="DJ77" s="255" t="str">
        <f>IF($DH77='Classificação geral'!$B70,'Classificação geral'!$D70,"")</f>
        <v/>
      </c>
      <c r="DK77" s="255" t="str">
        <f>IF($DH77='Classificação geral'!$B70,'Classificação geral'!$H70,"")</f>
        <v/>
      </c>
      <c r="DL77" s="254" t="str">
        <f>IFERROR(IF(AND($DK77="fem",'Classificação geral'!$I70=2),'Classificação geral'!I70,""),"")</f>
        <v/>
      </c>
      <c r="DM77" s="254" t="str">
        <f>IFERROR(IF(AND($DK77="fem",'Classificação geral'!$I70=2),'Classificação geral'!AE70,""),"")</f>
        <v/>
      </c>
      <c r="DN77" s="254" t="str">
        <f>IFERROR(IF(AND($DK77="fem",'Classificação geral'!$I70=2),'Classificação geral'!K70,""),"")</f>
        <v/>
      </c>
      <c r="DO77" s="254" t="str">
        <f>IFERROR(IF(AND($DK77="fem",'Classificação geral'!$I70=2),'Classificação geral'!L70,""),"")</f>
        <v/>
      </c>
      <c r="DP77" s="254" t="str">
        <f>IFERROR(IF(AND($DK77="fem",'Classificação geral'!$I70=2),'Classificação geral'!M70,""),"")</f>
        <v/>
      </c>
      <c r="DQ77" s="254" t="str">
        <f>IFERROR(IF(AND($DK77="fem",'Classificação geral'!$I70=2),'Classificação geral'!AF70,""),"")</f>
        <v/>
      </c>
      <c r="DR77" s="256" t="str">
        <f>IFERROR(RANK(DQ77,DQ:DQ,0)+ COUNTIF(DQ$12:$DQ75,DQ77),"")</f>
        <v/>
      </c>
      <c r="DS77" s="209"/>
      <c r="DT77" s="254" t="str">
        <f>IFERROR(IF(AND('Classificação geral'!$H70="mas",'Classificação geral'!$I70=2,'Classificação geral'!$E70="pct"),'Classificação geral'!$A70,""),"")</f>
        <v/>
      </c>
      <c r="DU77" s="254" t="str">
        <f>IFERROR(IF(AND('Classificação geral'!$H70="mas",'Classificação geral'!$I70=2,'Classificação geral'!$E70="pct"),'Classificação geral'!$B70,""),"")</f>
        <v/>
      </c>
      <c r="DV77" s="206" t="str">
        <f>IF($DU77='Classificação geral'!$B70,'Classificação geral'!$C70,"")</f>
        <v/>
      </c>
      <c r="DW77" s="207" t="str">
        <f>IF($DU77='Classificação geral'!$B70,'Classificação geral'!$D70,"")</f>
        <v/>
      </c>
      <c r="DX77" s="206" t="str">
        <f>IF($DU77='Classificação geral'!$B70,'Classificação geral'!$H70,"")</f>
        <v/>
      </c>
      <c r="DY77" s="205" t="str">
        <f>IFERROR(IF(AND($DX77="mas",'Classificação geral'!$I70=2),'Classificação geral'!I70,""),"")</f>
        <v/>
      </c>
      <c r="DZ77" s="254" t="str">
        <f>IFERROR(IF(AND($DX77="mas",'Classificação geral'!$I70=2),'Classificação geral'!AE70,""),"")</f>
        <v/>
      </c>
      <c r="EA77" s="205" t="str">
        <f>IFERROR(IF(AND($DX77="mas",'Classificação geral'!$I70=2),'Classificação geral'!K70,""),"")</f>
        <v/>
      </c>
      <c r="EB77" s="205" t="str">
        <f>IFERROR(IF(AND($DX77="mas",'Classificação geral'!$I70=2),'Classificação geral'!L70,""),"")</f>
        <v/>
      </c>
      <c r="EC77" s="205" t="str">
        <f>IFERROR(IF(AND($DX77="mas",'Classificação geral'!$I70=2),'Classificação geral'!M70,""),"")</f>
        <v/>
      </c>
      <c r="ED77" s="205" t="str">
        <f>IFERROR(IF(AND($DX77="mas",'Classificação geral'!$I70=2),'Classificação geral'!AF70,""),"")</f>
        <v/>
      </c>
      <c r="EE77" s="208" t="str">
        <f>IFERROR(RANK(ED77,ED:ED,0)+ COUNTIF($ED$12:ED$12,ED77),"")</f>
        <v/>
      </c>
      <c r="EF77" s="209"/>
      <c r="EG77" s="254" t="str">
        <f>IFERROR(IF(AND('Classificação geral'!$H70="fem",'Classificação geral'!$I70=3,'Classificação geral'!$E70="pct"),'Classificação geral'!$A70,""),"")</f>
        <v/>
      </c>
      <c r="EH77" s="254" t="str">
        <f>IFERROR(IF(AND('Classificação geral'!$H70="fem",'Classificação geral'!$I70=3,'Classificação geral'!$E70="pct"),'Classificação geral'!$B70,""),"")</f>
        <v/>
      </c>
      <c r="EI77" s="206" t="str">
        <f>IF($EH77='Classificação geral'!$B70,'Classificação geral'!$C70,"")</f>
        <v/>
      </c>
      <c r="EJ77" s="206" t="str">
        <f>IF($EH77='Classificação geral'!$B70,'Classificação geral'!$D70,"")</f>
        <v/>
      </c>
      <c r="EK77" s="206" t="str">
        <f>IF($EH77='Classificação geral'!$B70,'Classificação geral'!$H70,"")</f>
        <v/>
      </c>
      <c r="EL77" s="206" t="str">
        <f>IF($EK77='Classificação geral'!$H70,'Classificação geral'!$I70,"")</f>
        <v/>
      </c>
      <c r="EM77" s="255" t="str">
        <f>IF($EL77='Classificação geral'!$I70,'Classificação geral'!$AE70,"")</f>
        <v/>
      </c>
      <c r="EN77" s="206" t="str">
        <f>IF($EL77='Classificação geral'!$I70,'Classificação geral'!$K70,"")</f>
        <v/>
      </c>
      <c r="EO77" s="206" t="str">
        <f>IF($EL77='Classificação geral'!$I70,'Classificação geral'!$L70,"")</f>
        <v/>
      </c>
      <c r="EP77" s="206" t="str">
        <f>IF($EL77='Classificação geral'!$I70,'Classificação geral'!$M70,"")</f>
        <v/>
      </c>
      <c r="EQ77" s="206" t="str">
        <f>IF($EL77='Classificação geral'!$I70,'Classificação geral'!$AF70,"")</f>
        <v/>
      </c>
      <c r="ER77" s="208" t="str">
        <f>IFERROR(RANK(EQ77,EQ:EQ,0)+ COUNTIF($EQ$12:EQ75,EQ77),"")</f>
        <v/>
      </c>
      <c r="ES77" s="209"/>
      <c r="ET77" s="254" t="str">
        <f>IFERROR(IF(AND('Classificação geral'!$H70="mas",'Classificação geral'!$I70=3,'Classificação geral'!$E70="PCT"),'Classificação geral'!$A70,""),"")</f>
        <v/>
      </c>
      <c r="EU77" s="254" t="str">
        <f>IFERROR(IF(AND('Classificação geral'!$H70="mas",'Classificação geral'!$I70=3,'Classificação geral'!$E70="PCT"),'Classificação geral'!$B70,""),"")</f>
        <v/>
      </c>
      <c r="EV77" s="206" t="str">
        <f>IF($EU77='Classificação geral'!$B70,'Classificação geral'!$C70,"")</f>
        <v/>
      </c>
      <c r="EW77" s="206" t="str">
        <f>IF($EU77='Classificação geral'!$B70,'Classificação geral'!$D70,"")</f>
        <v/>
      </c>
      <c r="EX77" s="206" t="str">
        <f>IF($EU77='Classificação geral'!$B70,'Classificação geral'!$H70,"")</f>
        <v/>
      </c>
      <c r="EY77" s="205" t="str">
        <f>IFERROR(IF(AND($EX77="mas",'Classificação geral'!$I70=3),'Classificação geral'!I70,""),"")</f>
        <v/>
      </c>
      <c r="EZ77" s="254" t="str">
        <f>IFERROR(IF(AND($EX77="mas",'Classificação geral'!$I70=3),'Classificação geral'!AE70,""),"")</f>
        <v/>
      </c>
      <c r="FA77" s="205" t="str">
        <f>IFERROR(IF(AND($EX77="mas",'Classificação geral'!$I70=3),'Classificação geral'!K70,""),"")</f>
        <v/>
      </c>
      <c r="FB77" s="205" t="str">
        <f>IFERROR(IF(AND($EX77="mas",'Classificação geral'!$I70=3),'Classificação geral'!L70,""),"")</f>
        <v/>
      </c>
      <c r="FC77" s="205" t="str">
        <f>IFERROR(IF(AND($EX77="mas",'Classificação geral'!$I70=3),'Classificação geral'!M70,""),"")</f>
        <v/>
      </c>
      <c r="FD77" s="205" t="str">
        <f>IFERROR(IF(AND($EX77="mas",'Classificação geral'!$I70=3),'Classificação geral'!AF70,""),"")</f>
        <v/>
      </c>
      <c r="FE77" s="208" t="str">
        <f>IFERROR(RANK(FD77,FD:FD,0)+ COUNTIF(FD$12:$FD75,FD77),"")</f>
        <v/>
      </c>
    </row>
    <row r="78" spans="1:161" s="217" customFormat="1" ht="24.75" customHeight="1" x14ac:dyDescent="0.5">
      <c r="A78" s="210"/>
      <c r="B78" s="393"/>
      <c r="C78" s="750"/>
      <c r="D78" s="750"/>
      <c r="E78" s="220"/>
      <c r="F78" s="750"/>
      <c r="G78" s="750"/>
      <c r="H78" s="750"/>
      <c r="I78" s="750"/>
      <c r="J78" s="750"/>
      <c r="K78" s="750"/>
      <c r="L78" s="210"/>
      <c r="M78" s="210"/>
      <c r="N78" s="393"/>
      <c r="O78" s="750"/>
      <c r="P78" s="750"/>
      <c r="Q78" s="220"/>
      <c r="R78" s="750"/>
      <c r="S78" s="750"/>
      <c r="T78" s="750"/>
      <c r="U78" s="750"/>
      <c r="V78" s="750"/>
      <c r="W78" s="750"/>
      <c r="X78" s="393"/>
      <c r="Y78" s="210"/>
      <c r="Z78" s="210"/>
      <c r="AA78" s="750"/>
      <c r="AB78" s="750"/>
      <c r="AC78" s="393"/>
      <c r="AD78" s="750"/>
      <c r="AE78" s="750"/>
      <c r="AF78" s="750"/>
      <c r="AG78" s="750"/>
      <c r="AH78" s="750"/>
      <c r="AI78" s="750"/>
      <c r="AJ78" s="210"/>
      <c r="AK78" s="210"/>
      <c r="AL78" s="210"/>
      <c r="AM78" s="750"/>
      <c r="AN78" s="750"/>
      <c r="AO78" s="393"/>
      <c r="AP78" s="750"/>
      <c r="AQ78" s="750"/>
      <c r="AR78" s="750"/>
      <c r="AS78" s="750"/>
      <c r="AT78" s="750"/>
      <c r="AU78" s="750"/>
      <c r="AV78" s="393"/>
      <c r="AW78" s="393"/>
      <c r="AX78" s="393"/>
      <c r="AY78" s="750"/>
      <c r="AZ78" s="750"/>
      <c r="BA78" s="393"/>
      <c r="BB78" s="750"/>
      <c r="BC78" s="750"/>
      <c r="BD78" s="750"/>
      <c r="BE78" s="750"/>
      <c r="BF78" s="750"/>
      <c r="BG78" s="750"/>
      <c r="BH78" s="210"/>
      <c r="BI78" s="210"/>
      <c r="BJ78" s="393"/>
      <c r="BK78" s="750"/>
      <c r="BL78" s="750"/>
      <c r="BM78" s="393"/>
      <c r="BN78" s="750"/>
      <c r="BO78" s="750"/>
      <c r="BP78" s="750"/>
      <c r="BQ78" s="750"/>
      <c r="BR78" s="750"/>
      <c r="BS78" s="750"/>
      <c r="BT78" s="393"/>
      <c r="BU78" s="393"/>
      <c r="BV78" s="393"/>
      <c r="BW78" s="393"/>
      <c r="BX78" s="393"/>
      <c r="BY78" s="393"/>
      <c r="BZ78" s="393"/>
      <c r="CA78" s="393"/>
      <c r="CB78" s="393"/>
      <c r="CC78" s="393"/>
      <c r="CD78" s="393"/>
      <c r="CE78" s="393"/>
      <c r="CF78" s="393"/>
      <c r="CG78" s="254" t="str">
        <f>IFERROR(IF(AND('Classificação geral'!$H71="FEM",'Classificação geral'!$I71=1,'Classificação geral'!E71="PCT"),'Classificação geral'!$A71,""),"")</f>
        <v/>
      </c>
      <c r="CH78" s="254" t="str">
        <f>IFERROR(IF(AND('Classificação geral'!$H71="FEM",'Classificação geral'!$I71=1,'Classificação geral'!E71="PCT"),'Classificação geral'!$B71,""),"")</f>
        <v/>
      </c>
      <c r="CI78" s="206" t="str">
        <f>IF($CH78='Classificação geral'!$B71,'Classificação geral'!$C71,"")</f>
        <v/>
      </c>
      <c r="CJ78" s="207" t="str">
        <f>IF($CH78='Classificação geral'!$B71,'Classificação geral'!$D71,"")</f>
        <v/>
      </c>
      <c r="CK78" s="206" t="str">
        <f>IF($CH78='Classificação geral'!$B71,'Classificação geral'!$H71,"")</f>
        <v/>
      </c>
      <c r="CL78" s="206" t="str">
        <f>IF($CK78='Classificação geral'!$H71,'Classificação geral'!$I71,"")</f>
        <v/>
      </c>
      <c r="CM78" s="227" t="str">
        <f>IF($CL78='Classificação geral'!$I71,'Classificação geral'!$AE71,"")</f>
        <v/>
      </c>
      <c r="CN78" s="206" t="str">
        <f>IF($CL78='Classificação geral'!$I71,'Classificação geral'!$K71,"")</f>
        <v/>
      </c>
      <c r="CO78" s="206" t="str">
        <f>IF($CL78='Classificação geral'!$I71,'Classificação geral'!$L71,"")</f>
        <v/>
      </c>
      <c r="CP78" s="206" t="str">
        <f>IF($CL78='Classificação geral'!$I71,'Classificação geral'!$M71,"")</f>
        <v/>
      </c>
      <c r="CQ78" s="388" t="str">
        <f>IF($CL78='Classificação geral'!$I71,'Classificação geral'!$AF71,"")</f>
        <v/>
      </c>
      <c r="CR78" s="256" t="str">
        <f>IFERROR(RANK(CQ78,CQ:CQ,0)+ COUNTIF($CQ$12:CQ77,CQ78),"")</f>
        <v/>
      </c>
      <c r="CS78" s="244" t="str">
        <f ca="1">IFERROR(RDEM(CR78,CR:CR,0),"")</f>
        <v/>
      </c>
      <c r="CT78" s="254" t="str">
        <f>IFERROR(IF(AND('Classificação geral'!$H71="mas",'Classificação geral'!$I71=1,'Classificação geral'!$E71="pct"),'Classificação geral'!$A71,""),"")</f>
        <v/>
      </c>
      <c r="CU78" s="254" t="str">
        <f>IFERROR(IF(AND('Classificação geral'!$H71="mas",'Classificação geral'!$I71=1,'Classificação geral'!$E71="PCT"),'Classificação geral'!$B71,""),"")</f>
        <v/>
      </c>
      <c r="CV78" s="206" t="str">
        <f>IF($CU78='Classificação geral'!$B71,'Classificação geral'!$C71,"")</f>
        <v/>
      </c>
      <c r="CW78" s="207" t="str">
        <f>IF($CU78='Classificação geral'!$B71,'Classificação geral'!$D71,"")</f>
        <v/>
      </c>
      <c r="CX78" s="206" t="str">
        <f>IF($CU78='Classificação geral'!$B71,'Classificação geral'!$H71,"")</f>
        <v/>
      </c>
      <c r="CY78" s="205" t="str">
        <f>IFERROR(IF(AND($CX78="mas",'Classificação geral'!$I71=1),'Classificação geral'!I71,""),"")</f>
        <v/>
      </c>
      <c r="CZ78" s="254" t="str">
        <f>IFERROR(IF(AND($CX78="mas",'Classificação geral'!$I71=1),'Classificação geral'!AE71,""),"")</f>
        <v/>
      </c>
      <c r="DA78" s="205" t="str">
        <f>IFERROR(IF(AND($CX78="mas",'Classificação geral'!$I71=1),'Classificação geral'!K71,""),"")</f>
        <v/>
      </c>
      <c r="DB78" s="205" t="str">
        <f>IFERROR(IF(AND($CX78="mas",'Classificação geral'!$I71=1),'Classificação geral'!L71,""),"")</f>
        <v/>
      </c>
      <c r="DC78" s="205" t="str">
        <f>IFERROR(IF(AND($CX78="mas",'Classificação geral'!$I71=1),'Classificação geral'!M71,""),"")</f>
        <v/>
      </c>
      <c r="DD78" s="205" t="str">
        <f>IFERROR(IF(AND($CX78="mas",'Classificação geral'!$I71=1),'Classificação geral'!AF71,""),"")</f>
        <v/>
      </c>
      <c r="DE78" s="208" t="str">
        <f>IFERROR(RANK(DD78,DD:DD,0)+ COUNTIF($DD$12:DD77,DD78),"")</f>
        <v/>
      </c>
      <c r="DF78" s="209"/>
      <c r="DG78" s="254" t="str">
        <f>IFERROR(IF(AND('Classificação geral'!$H71="fem",'Classificação geral'!$I71=2,'Classificação geral'!$E71="pct"),'Classificação geral'!$A71,""),"")</f>
        <v/>
      </c>
      <c r="DH78" s="254" t="str">
        <f>IFERROR(IF(AND('Classificação geral'!$H71="fem",'Classificação geral'!$I71=2,'Classificação geral'!$E71="pct"),'Classificação geral'!$B71,""),"")</f>
        <v/>
      </c>
      <c r="DI78" s="255" t="str">
        <f>IF($DH78='Classificação geral'!$B71,'Classificação geral'!$C71,"")</f>
        <v/>
      </c>
      <c r="DJ78" s="255" t="str">
        <f>IF($DH78='Classificação geral'!$B71,'Classificação geral'!$D71,"")</f>
        <v/>
      </c>
      <c r="DK78" s="255" t="str">
        <f>IF($DH78='Classificação geral'!$B71,'Classificação geral'!$H71,"")</f>
        <v/>
      </c>
      <c r="DL78" s="254" t="str">
        <f>IFERROR(IF(AND($DK78="fem",'Classificação geral'!$I71=2),'Classificação geral'!I71,""),"")</f>
        <v/>
      </c>
      <c r="DM78" s="254" t="str">
        <f>IFERROR(IF(AND($DK78="fem",'Classificação geral'!$I71=2),'Classificação geral'!AE71,""),"")</f>
        <v/>
      </c>
      <c r="DN78" s="254" t="str">
        <f>IFERROR(IF(AND($DK78="fem",'Classificação geral'!$I71=2),'Classificação geral'!K71,""),"")</f>
        <v/>
      </c>
      <c r="DO78" s="254" t="str">
        <f>IFERROR(IF(AND($DK78="fem",'Classificação geral'!$I71=2),'Classificação geral'!L71,""),"")</f>
        <v/>
      </c>
      <c r="DP78" s="254" t="str">
        <f>IFERROR(IF(AND($DK78="fem",'Classificação geral'!$I71=2),'Classificação geral'!M71,""),"")</f>
        <v/>
      </c>
      <c r="DQ78" s="254" t="str">
        <f>IFERROR(IF(AND($DK78="fem",'Classificação geral'!$I71=2),'Classificação geral'!AF71,""),"")</f>
        <v/>
      </c>
      <c r="DR78" s="256" t="str">
        <f>IFERROR(RANK(DQ78,DQ:DQ,0)+ COUNTIF(DQ$12:$DQ76,DQ78),"")</f>
        <v/>
      </c>
      <c r="DS78" s="209"/>
      <c r="DT78" s="254" t="str">
        <f>IFERROR(IF(AND('Classificação geral'!$H71="mas",'Classificação geral'!$I71=2,'Classificação geral'!$E71="pct"),'Classificação geral'!$A71,""),"")</f>
        <v/>
      </c>
      <c r="DU78" s="254" t="str">
        <f>IFERROR(IF(AND('Classificação geral'!$H71="mas",'Classificação geral'!$I71=2,'Classificação geral'!$E71="pct"),'Classificação geral'!$B71,""),"")</f>
        <v/>
      </c>
      <c r="DV78" s="206" t="str">
        <f>IF($DU78='Classificação geral'!$B71,'Classificação geral'!$C71,"")</f>
        <v/>
      </c>
      <c r="DW78" s="207" t="str">
        <f>IF($DU78='Classificação geral'!$B71,'Classificação geral'!$D71,"")</f>
        <v/>
      </c>
      <c r="DX78" s="206" t="str">
        <f>IF($DU78='Classificação geral'!$B71,'Classificação geral'!$H71,"")</f>
        <v/>
      </c>
      <c r="DY78" s="205" t="str">
        <f>IFERROR(IF(AND($DX78="mas",'Classificação geral'!$I71=2),'Classificação geral'!I71,""),"")</f>
        <v/>
      </c>
      <c r="DZ78" s="254" t="str">
        <f>IFERROR(IF(AND($DX78="mas",'Classificação geral'!$I71=2),'Classificação geral'!AE71,""),"")</f>
        <v/>
      </c>
      <c r="EA78" s="205" t="str">
        <f>IFERROR(IF(AND($DX78="mas",'Classificação geral'!$I71=2),'Classificação geral'!K71,""),"")</f>
        <v/>
      </c>
      <c r="EB78" s="205" t="str">
        <f>IFERROR(IF(AND($DX78="mas",'Classificação geral'!$I71=2),'Classificação geral'!L71,""),"")</f>
        <v/>
      </c>
      <c r="EC78" s="205" t="str">
        <f>IFERROR(IF(AND($DX78="mas",'Classificação geral'!$I71=2),'Classificação geral'!M71,""),"")</f>
        <v/>
      </c>
      <c r="ED78" s="205" t="str">
        <f>IFERROR(IF(AND($DX78="mas",'Classificação geral'!$I71=2),'Classificação geral'!AF71,""),"")</f>
        <v/>
      </c>
      <c r="EE78" s="208" t="str">
        <f>IFERROR(RANK(ED78,ED:ED,0)+ COUNTIF($ED$12:ED$12,ED78),"")</f>
        <v/>
      </c>
      <c r="EF78" s="209"/>
      <c r="EG78" s="254" t="str">
        <f>IFERROR(IF(AND('Classificação geral'!$H71="fem",'Classificação geral'!$I71=3,'Classificação geral'!$E71="pct"),'Classificação geral'!$A71,""),"")</f>
        <v/>
      </c>
      <c r="EH78" s="254" t="str">
        <f>IFERROR(IF(AND('Classificação geral'!$H71="fem",'Classificação geral'!$I71=3,'Classificação geral'!$E71="pct"),'Classificação geral'!$B71,""),"")</f>
        <v/>
      </c>
      <c r="EI78" s="206" t="str">
        <f>IF($EH78='Classificação geral'!$B71,'Classificação geral'!$C71,"")</f>
        <v/>
      </c>
      <c r="EJ78" s="206" t="str">
        <f>IF($EH78='Classificação geral'!$B71,'Classificação geral'!$D71,"")</f>
        <v/>
      </c>
      <c r="EK78" s="206" t="str">
        <f>IF($EH78='Classificação geral'!$B71,'Classificação geral'!$H71,"")</f>
        <v/>
      </c>
      <c r="EL78" s="206" t="str">
        <f>IF($EK78='Classificação geral'!$H71,'Classificação geral'!$I71,"")</f>
        <v/>
      </c>
      <c r="EM78" s="255" t="str">
        <f>IF($EL78='Classificação geral'!$I71,'Classificação geral'!$AE71,"")</f>
        <v/>
      </c>
      <c r="EN78" s="206" t="str">
        <f>IF($EL78='Classificação geral'!$I71,'Classificação geral'!$K71,"")</f>
        <v/>
      </c>
      <c r="EO78" s="206" t="str">
        <f>IF($EL78='Classificação geral'!$I71,'Classificação geral'!$L71,"")</f>
        <v/>
      </c>
      <c r="EP78" s="206" t="str">
        <f>IF($EL78='Classificação geral'!$I71,'Classificação geral'!$M71,"")</f>
        <v/>
      </c>
      <c r="EQ78" s="206" t="str">
        <f>IF($EL78='Classificação geral'!$I71,'Classificação geral'!$AF71,"")</f>
        <v/>
      </c>
      <c r="ER78" s="208" t="str">
        <f>IFERROR(RANK(EQ78,EQ:EQ,0)+ COUNTIF($EQ$12:EQ76,EQ78),"")</f>
        <v/>
      </c>
      <c r="ES78" s="209"/>
      <c r="ET78" s="254" t="str">
        <f>IFERROR(IF(AND('Classificação geral'!$H71="mas",'Classificação geral'!$I71=3,'Classificação geral'!$E71="PCT"),'Classificação geral'!$A71,""),"")</f>
        <v/>
      </c>
      <c r="EU78" s="254" t="str">
        <f>IFERROR(IF(AND('Classificação geral'!$H71="mas",'Classificação geral'!$I71=3,'Classificação geral'!$E71="PCT"),'Classificação geral'!$B71,""),"")</f>
        <v/>
      </c>
      <c r="EV78" s="206" t="str">
        <f>IF($EU78='Classificação geral'!$B71,'Classificação geral'!$C71,"")</f>
        <v/>
      </c>
      <c r="EW78" s="206" t="str">
        <f>IF($EU78='Classificação geral'!$B71,'Classificação geral'!$D71,"")</f>
        <v/>
      </c>
      <c r="EX78" s="206" t="str">
        <f>IF($EU78='Classificação geral'!$B71,'Classificação geral'!$H71,"")</f>
        <v/>
      </c>
      <c r="EY78" s="205" t="str">
        <f>IFERROR(IF(AND($EX78="mas",'Classificação geral'!$I71=3),'Classificação geral'!I71,""),"")</f>
        <v/>
      </c>
      <c r="EZ78" s="254" t="str">
        <f>IFERROR(IF(AND($EX78="mas",'Classificação geral'!$I71=3),'Classificação geral'!AE71,""),"")</f>
        <v/>
      </c>
      <c r="FA78" s="205" t="str">
        <f>IFERROR(IF(AND($EX78="mas",'Classificação geral'!$I71=3),'Classificação geral'!K71,""),"")</f>
        <v/>
      </c>
      <c r="FB78" s="205" t="str">
        <f>IFERROR(IF(AND($EX78="mas",'Classificação geral'!$I71=3),'Classificação geral'!L71,""),"")</f>
        <v/>
      </c>
      <c r="FC78" s="205" t="str">
        <f>IFERROR(IF(AND($EX78="mas",'Classificação geral'!$I71=3),'Classificação geral'!M71,""),"")</f>
        <v/>
      </c>
      <c r="FD78" s="205" t="str">
        <f>IFERROR(IF(AND($EX78="mas",'Classificação geral'!$I71=3),'Classificação geral'!AF71,""),"")</f>
        <v/>
      </c>
      <c r="FE78" s="208" t="str">
        <f>IFERROR(RANK(FD78,FD:FD,0)+ COUNTIF(FD$12:$FD76,FD78),"")</f>
        <v/>
      </c>
    </row>
    <row r="79" spans="1:161" s="209" customFormat="1" ht="24.75" customHeight="1" x14ac:dyDescent="0.5">
      <c r="A79" s="204"/>
      <c r="B79" s="395"/>
      <c r="C79" s="751"/>
      <c r="D79" s="751"/>
      <c r="E79" s="215"/>
      <c r="F79" s="751"/>
      <c r="G79" s="751"/>
      <c r="H79" s="556"/>
      <c r="I79" s="751"/>
      <c r="J79" s="752"/>
      <c r="K79" s="751"/>
      <c r="L79" s="204"/>
      <c r="M79" s="204"/>
      <c r="N79" s="395"/>
      <c r="O79" s="751"/>
      <c r="P79" s="751"/>
      <c r="Q79" s="215"/>
      <c r="R79" s="751"/>
      <c r="S79" s="751"/>
      <c r="T79" s="556"/>
      <c r="U79" s="751"/>
      <c r="V79" s="752"/>
      <c r="W79" s="751"/>
      <c r="X79" s="394"/>
      <c r="Y79" s="204"/>
      <c r="Z79" s="204"/>
      <c r="AA79" s="751"/>
      <c r="AB79" s="751"/>
      <c r="AC79" s="394"/>
      <c r="AD79" s="751"/>
      <c r="AE79" s="751"/>
      <c r="AF79" s="556"/>
      <c r="AG79" s="751"/>
      <c r="AH79" s="752"/>
      <c r="AI79" s="751"/>
      <c r="AJ79" s="204"/>
      <c r="AK79" s="204"/>
      <c r="AL79" s="204"/>
      <c r="AM79" s="751"/>
      <c r="AN79" s="751"/>
      <c r="AO79" s="394"/>
      <c r="AP79" s="751"/>
      <c r="AQ79" s="751"/>
      <c r="AR79" s="556"/>
      <c r="AS79" s="751"/>
      <c r="AT79" s="752"/>
      <c r="AU79" s="751"/>
      <c r="AV79" s="394"/>
      <c r="AW79" s="394"/>
      <c r="AX79" s="394"/>
      <c r="AY79" s="751"/>
      <c r="AZ79" s="751"/>
      <c r="BA79" s="394"/>
      <c r="BB79" s="751"/>
      <c r="BC79" s="751"/>
      <c r="BD79" s="556"/>
      <c r="BE79" s="751"/>
      <c r="BF79" s="752"/>
      <c r="BG79" s="751"/>
      <c r="BH79" s="204"/>
      <c r="BI79" s="204"/>
      <c r="BJ79" s="395"/>
      <c r="BK79" s="751"/>
      <c r="BL79" s="751"/>
      <c r="BM79" s="394"/>
      <c r="BN79" s="751"/>
      <c r="BO79" s="751"/>
      <c r="BP79" s="556"/>
      <c r="BQ79" s="751"/>
      <c r="BR79" s="752"/>
      <c r="BS79" s="751"/>
      <c r="BT79" s="394"/>
      <c r="BU79" s="394"/>
      <c r="BV79" s="394"/>
      <c r="BW79" s="394"/>
      <c r="BX79" s="394"/>
      <c r="BY79" s="394"/>
      <c r="BZ79" s="394"/>
      <c r="CA79" s="394"/>
      <c r="CB79" s="394"/>
      <c r="CC79" s="394"/>
      <c r="CD79" s="394"/>
      <c r="CE79" s="394"/>
      <c r="CF79" s="394"/>
      <c r="CG79" s="254" t="str">
        <f>IFERROR(IF(AND('Classificação geral'!$H72="FEM",'Classificação geral'!$I72=1,'Classificação geral'!E72="PCT"),'Classificação geral'!$A72,""),"")</f>
        <v/>
      </c>
      <c r="CH79" s="254" t="str">
        <f>IFERROR(IF(AND('Classificação geral'!$H72="FEM",'Classificação geral'!$I72=1,'Classificação geral'!E72="PCT"),'Classificação geral'!$B72,""),"")</f>
        <v/>
      </c>
      <c r="CI79" s="206" t="str">
        <f>IF($CH79='Classificação geral'!$B72,'Classificação geral'!$C72,"")</f>
        <v/>
      </c>
      <c r="CJ79" s="207" t="str">
        <f>IF($CH79='Classificação geral'!$B72,'Classificação geral'!$D72,"")</f>
        <v/>
      </c>
      <c r="CK79" s="206" t="str">
        <f>IF($CH79='Classificação geral'!$B72,'Classificação geral'!$H72,"")</f>
        <v/>
      </c>
      <c r="CL79" s="206" t="str">
        <f>IF($CK79='Classificação geral'!$H72,'Classificação geral'!$I72,"")</f>
        <v/>
      </c>
      <c r="CM79" s="227" t="str">
        <f>IF($CL79='Classificação geral'!$I72,'Classificação geral'!$AE72,"")</f>
        <v/>
      </c>
      <c r="CN79" s="206" t="str">
        <f>IF($CL79='Classificação geral'!$I72,'Classificação geral'!$K72,"")</f>
        <v/>
      </c>
      <c r="CO79" s="206" t="str">
        <f>IF($CL79='Classificação geral'!$I72,'Classificação geral'!$L72,"")</f>
        <v/>
      </c>
      <c r="CP79" s="206" t="str">
        <f>IF($CL79='Classificação geral'!$I72,'Classificação geral'!$M72,"")</f>
        <v/>
      </c>
      <c r="CQ79" s="388" t="str">
        <f>IF($CL79='Classificação geral'!$I72,'Classificação geral'!$AF72,"")</f>
        <v/>
      </c>
      <c r="CR79" s="256" t="str">
        <f>IFERROR(RANK(CQ79,CQ:CQ,0)+ COUNTIF($CQ$12:CQ78,CQ79),"")</f>
        <v/>
      </c>
      <c r="CS79" s="244" t="str">
        <f ca="1">IFERROR(RDEM(CR79,CR:CR,0),"")</f>
        <v/>
      </c>
      <c r="CT79" s="254" t="str">
        <f>IFERROR(IF(AND('Classificação geral'!$H72="mas",'Classificação geral'!$I72=1,'Classificação geral'!$E72="pct"),'Classificação geral'!$A72,""),"")</f>
        <v/>
      </c>
      <c r="CU79" s="254" t="str">
        <f>IFERROR(IF(AND('Classificação geral'!$H72="mas",'Classificação geral'!$I72=1,'Classificação geral'!$E72="PCT"),'Classificação geral'!$B72,""),"")</f>
        <v/>
      </c>
      <c r="CV79" s="206" t="str">
        <f>IF($CU79='Classificação geral'!$B72,'Classificação geral'!$C72,"")</f>
        <v/>
      </c>
      <c r="CW79" s="207" t="str">
        <f>IF($CU79='Classificação geral'!$B72,'Classificação geral'!$D72,"")</f>
        <v/>
      </c>
      <c r="CX79" s="206" t="str">
        <f>IF($CU79='Classificação geral'!$B72,'Classificação geral'!$H72,"")</f>
        <v/>
      </c>
      <c r="CY79" s="205" t="str">
        <f>IFERROR(IF(AND($CX79="mas",'Classificação geral'!$I72=1),'Classificação geral'!I72,""),"")</f>
        <v/>
      </c>
      <c r="CZ79" s="254" t="str">
        <f>IFERROR(IF(AND($CX79="mas",'Classificação geral'!$I72=1),'Classificação geral'!AE72,""),"")</f>
        <v/>
      </c>
      <c r="DA79" s="205" t="str">
        <f>IFERROR(IF(AND($CX79="mas",'Classificação geral'!$I72=1),'Classificação geral'!K72,""),"")</f>
        <v/>
      </c>
      <c r="DB79" s="205" t="str">
        <f>IFERROR(IF(AND($CX79="mas",'Classificação geral'!$I72=1),'Classificação geral'!L72,""),"")</f>
        <v/>
      </c>
      <c r="DC79" s="205" t="str">
        <f>IFERROR(IF(AND($CX79="mas",'Classificação geral'!$I72=1),'Classificação geral'!M72,""),"")</f>
        <v/>
      </c>
      <c r="DD79" s="205" t="str">
        <f>IFERROR(IF(AND($CX79="mas",'Classificação geral'!$I72=1),'Classificação geral'!AF72,""),"")</f>
        <v/>
      </c>
      <c r="DE79" s="208" t="str">
        <f>IFERROR(RANK(DD79,DD:DD,0)+ COUNTIF($DD$12:DD78,DD79),"")</f>
        <v/>
      </c>
      <c r="DG79" s="254" t="str">
        <f>IFERROR(IF(AND('Classificação geral'!$H72="fem",'Classificação geral'!$I72=2,'Classificação geral'!$E72="pct"),'Classificação geral'!$A72,""),"")</f>
        <v/>
      </c>
      <c r="DH79" s="254" t="str">
        <f>IFERROR(IF(AND('Classificação geral'!$H72="fem",'Classificação geral'!$I72=2,'Classificação geral'!$E72="pct"),'Classificação geral'!$B72,""),"")</f>
        <v/>
      </c>
      <c r="DI79" s="255" t="str">
        <f>IF($DH79='Classificação geral'!$B72,'Classificação geral'!$C72,"")</f>
        <v/>
      </c>
      <c r="DJ79" s="255" t="str">
        <f>IF($DH79='Classificação geral'!$B72,'Classificação geral'!$D72,"")</f>
        <v/>
      </c>
      <c r="DK79" s="255" t="str">
        <f>IF($DH79='Classificação geral'!$B72,'Classificação geral'!$H72,"")</f>
        <v/>
      </c>
      <c r="DL79" s="254" t="str">
        <f>IFERROR(IF(AND($DK79="fem",'Classificação geral'!$I72=2),'Classificação geral'!I72,""),"")</f>
        <v/>
      </c>
      <c r="DM79" s="254" t="str">
        <f>IFERROR(IF(AND($DK79="fem",'Classificação geral'!$I72=2),'Classificação geral'!AE72,""),"")</f>
        <v/>
      </c>
      <c r="DN79" s="254" t="str">
        <f>IFERROR(IF(AND($DK79="fem",'Classificação geral'!$I72=2),'Classificação geral'!K72,""),"")</f>
        <v/>
      </c>
      <c r="DO79" s="254" t="str">
        <f>IFERROR(IF(AND($DK79="fem",'Classificação geral'!$I72=2),'Classificação geral'!L72,""),"")</f>
        <v/>
      </c>
      <c r="DP79" s="254" t="str">
        <f>IFERROR(IF(AND($DK79="fem",'Classificação geral'!$I72=2),'Classificação geral'!M72,""),"")</f>
        <v/>
      </c>
      <c r="DQ79" s="254" t="str">
        <f>IFERROR(IF(AND($DK79="fem",'Classificação geral'!$I72=2),'Classificação geral'!AF72,""),"")</f>
        <v/>
      </c>
      <c r="DR79" s="256" t="str">
        <f>IFERROR(RANK(DQ79,DQ:DQ,0)+ COUNTIF(DQ$12:$DQ77,DQ79),"")</f>
        <v/>
      </c>
      <c r="DT79" s="254" t="str">
        <f>IFERROR(IF(AND('Classificação geral'!$H72="mas",'Classificação geral'!$I72=2,'Classificação geral'!$E72="pct"),'Classificação geral'!$A72,""),"")</f>
        <v/>
      </c>
      <c r="DU79" s="254" t="str">
        <f>IFERROR(IF(AND('Classificação geral'!$H72="mas",'Classificação geral'!$I72=2,'Classificação geral'!$E72="pct"),'Classificação geral'!$B72,""),"")</f>
        <v/>
      </c>
      <c r="DV79" s="206" t="str">
        <f>IF($DU79='Classificação geral'!$B72,'Classificação geral'!$C72,"")</f>
        <v/>
      </c>
      <c r="DW79" s="207" t="str">
        <f>IF($DU79='Classificação geral'!$B72,'Classificação geral'!$D72,"")</f>
        <v/>
      </c>
      <c r="DX79" s="206" t="str">
        <f>IF($DU79='Classificação geral'!$B72,'Classificação geral'!$H72,"")</f>
        <v/>
      </c>
      <c r="DY79" s="205" t="str">
        <f>IFERROR(IF(AND($DX79="mas",'Classificação geral'!$I72=2),'Classificação geral'!I72,""),"")</f>
        <v/>
      </c>
      <c r="DZ79" s="254" t="str">
        <f>IFERROR(IF(AND($DX79="mas",'Classificação geral'!$I72=2),'Classificação geral'!AE72,""),"")</f>
        <v/>
      </c>
      <c r="EA79" s="205" t="str">
        <f>IFERROR(IF(AND($DX79="mas",'Classificação geral'!$I72=2),'Classificação geral'!K72,""),"")</f>
        <v/>
      </c>
      <c r="EB79" s="205" t="str">
        <f>IFERROR(IF(AND($DX79="mas",'Classificação geral'!$I72=2),'Classificação geral'!L72,""),"")</f>
        <v/>
      </c>
      <c r="EC79" s="205" t="str">
        <f>IFERROR(IF(AND($DX79="mas",'Classificação geral'!$I72=2),'Classificação geral'!M72,""),"")</f>
        <v/>
      </c>
      <c r="ED79" s="205" t="str">
        <f>IFERROR(IF(AND($DX79="mas",'Classificação geral'!$I72=2),'Classificação geral'!AF72,""),"")</f>
        <v/>
      </c>
      <c r="EE79" s="208" t="str">
        <f>IFERROR(RANK(ED79,ED:ED,0)+ COUNTIF($ED$12:ED$12,ED79),"")</f>
        <v/>
      </c>
      <c r="EG79" s="254" t="str">
        <f>IFERROR(IF(AND('Classificação geral'!$H72="fem",'Classificação geral'!$I72=3,'Classificação geral'!$E72="pct"),'Classificação geral'!$A72,""),"")</f>
        <v/>
      </c>
      <c r="EH79" s="254" t="str">
        <f>IFERROR(IF(AND('Classificação geral'!$H72="fem",'Classificação geral'!$I72=3,'Classificação geral'!$E72="pct"),'Classificação geral'!$B72,""),"")</f>
        <v/>
      </c>
      <c r="EI79" s="206" t="str">
        <f>IF($EH79='Classificação geral'!$B72,'Classificação geral'!$C72,"")</f>
        <v/>
      </c>
      <c r="EJ79" s="206" t="str">
        <f>IF($EH79='Classificação geral'!$B72,'Classificação geral'!$D72,"")</f>
        <v/>
      </c>
      <c r="EK79" s="206" t="str">
        <f>IF($EH79='Classificação geral'!$B72,'Classificação geral'!$H72,"")</f>
        <v/>
      </c>
      <c r="EL79" s="206" t="str">
        <f>IF($EK79='Classificação geral'!$H72,'Classificação geral'!$I72,"")</f>
        <v/>
      </c>
      <c r="EM79" s="255" t="str">
        <f>IF($EL79='Classificação geral'!$I72,'Classificação geral'!$AE72,"")</f>
        <v/>
      </c>
      <c r="EN79" s="206" t="str">
        <f>IF($EL79='Classificação geral'!$I72,'Classificação geral'!$K72,"")</f>
        <v/>
      </c>
      <c r="EO79" s="206" t="str">
        <f>IF($EL79='Classificação geral'!$I72,'Classificação geral'!$L72,"")</f>
        <v/>
      </c>
      <c r="EP79" s="206" t="str">
        <f>IF($EL79='Classificação geral'!$I72,'Classificação geral'!$M72,"")</f>
        <v/>
      </c>
      <c r="EQ79" s="206" t="str">
        <f>IF($EL79='Classificação geral'!$I72,'Classificação geral'!$AF72,"")</f>
        <v/>
      </c>
      <c r="ER79" s="208" t="str">
        <f>IFERROR(RANK(EQ79,EQ:EQ,0)+ COUNTIF($EQ$12:EQ77,EQ79),"")</f>
        <v/>
      </c>
      <c r="ET79" s="254" t="str">
        <f>IFERROR(IF(AND('Classificação geral'!$H72="mas",'Classificação geral'!$I72=3,'Classificação geral'!$E72="PCT"),'Classificação geral'!$A72,""),"")</f>
        <v/>
      </c>
      <c r="EU79" s="254" t="str">
        <f>IFERROR(IF(AND('Classificação geral'!$H72="mas",'Classificação geral'!$I72=3,'Classificação geral'!$E72="PCT"),'Classificação geral'!$B72,""),"")</f>
        <v/>
      </c>
      <c r="EV79" s="206" t="str">
        <f>IF($EU79='Classificação geral'!$B72,'Classificação geral'!$C72,"")</f>
        <v/>
      </c>
      <c r="EW79" s="206" t="str">
        <f>IF($EU79='Classificação geral'!$B72,'Classificação geral'!$D72,"")</f>
        <v/>
      </c>
      <c r="EX79" s="206" t="str">
        <f>IF($EU79='Classificação geral'!$B72,'Classificação geral'!$H72,"")</f>
        <v/>
      </c>
      <c r="EY79" s="205" t="str">
        <f>IFERROR(IF(AND($EX79="mas",'Classificação geral'!$I72=3),'Classificação geral'!I72,""),"")</f>
        <v/>
      </c>
      <c r="EZ79" s="254" t="str">
        <f>IFERROR(IF(AND($EX79="mas",'Classificação geral'!$I72=3),'Classificação geral'!AE72,""),"")</f>
        <v/>
      </c>
      <c r="FA79" s="205" t="str">
        <f>IFERROR(IF(AND($EX79="mas",'Classificação geral'!$I72=3),'Classificação geral'!K72,""),"")</f>
        <v/>
      </c>
      <c r="FB79" s="205" t="str">
        <f>IFERROR(IF(AND($EX79="mas",'Classificação geral'!$I72=3),'Classificação geral'!L72,""),"")</f>
        <v/>
      </c>
      <c r="FC79" s="205" t="str">
        <f>IFERROR(IF(AND($EX79="mas",'Classificação geral'!$I72=3),'Classificação geral'!M72,""),"")</f>
        <v/>
      </c>
      <c r="FD79" s="205" t="str">
        <f>IFERROR(IF(AND($EX79="mas",'Classificação geral'!$I72=3),'Classificação geral'!AF72,""),"")</f>
        <v/>
      </c>
      <c r="FE79" s="208" t="str">
        <f>IFERROR(RANK(FD79,FD:FD,0)+ COUNTIF(FD$12:$FD77,FD79),"")</f>
        <v/>
      </c>
    </row>
    <row r="80" spans="1:161" s="216" customFormat="1" ht="24.75" customHeight="1" x14ac:dyDescent="0.5">
      <c r="A80" s="395"/>
      <c r="B80" s="395"/>
      <c r="C80" s="751"/>
      <c r="D80" s="751"/>
      <c r="E80" s="215"/>
      <c r="F80" s="751"/>
      <c r="G80" s="751"/>
      <c r="H80" s="394"/>
      <c r="I80" s="751"/>
      <c r="J80" s="752"/>
      <c r="K80" s="751"/>
      <c r="L80" s="394"/>
      <c r="M80" s="394"/>
      <c r="N80" s="394"/>
      <c r="O80" s="751"/>
      <c r="P80" s="751"/>
      <c r="Q80" s="215"/>
      <c r="R80" s="751"/>
      <c r="S80" s="751"/>
      <c r="T80" s="394"/>
      <c r="U80" s="751"/>
      <c r="V80" s="752"/>
      <c r="W80" s="751"/>
      <c r="X80" s="394"/>
      <c r="Y80" s="395"/>
      <c r="Z80" s="394"/>
      <c r="AA80" s="751"/>
      <c r="AB80" s="751"/>
      <c r="AC80" s="394"/>
      <c r="AD80" s="751"/>
      <c r="AE80" s="751"/>
      <c r="AF80" s="394"/>
      <c r="AG80" s="751"/>
      <c r="AH80" s="752"/>
      <c r="AI80" s="751"/>
      <c r="AJ80" s="394"/>
      <c r="AK80" s="394"/>
      <c r="AL80" s="394"/>
      <c r="AM80" s="751"/>
      <c r="AN80" s="751"/>
      <c r="AO80" s="394"/>
      <c r="AP80" s="751"/>
      <c r="AQ80" s="751"/>
      <c r="AR80" s="394"/>
      <c r="AS80" s="751"/>
      <c r="AT80" s="752"/>
      <c r="AU80" s="751"/>
      <c r="AV80" s="394"/>
      <c r="AW80" s="394"/>
      <c r="AX80" s="394"/>
      <c r="AY80" s="751"/>
      <c r="AZ80" s="751"/>
      <c r="BA80" s="394"/>
      <c r="BB80" s="751"/>
      <c r="BC80" s="751"/>
      <c r="BD80" s="394"/>
      <c r="BE80" s="751"/>
      <c r="BF80" s="752"/>
      <c r="BG80" s="751"/>
      <c r="BH80" s="394"/>
      <c r="BI80" s="394"/>
      <c r="BJ80" s="394"/>
      <c r="BK80" s="751"/>
      <c r="BL80" s="751"/>
      <c r="BM80" s="394"/>
      <c r="BN80" s="751"/>
      <c r="BO80" s="751"/>
      <c r="BP80" s="394"/>
      <c r="BQ80" s="751"/>
      <c r="BR80" s="752"/>
      <c r="BS80" s="751"/>
      <c r="BT80" s="394"/>
      <c r="BU80" s="394"/>
      <c r="BV80" s="394"/>
      <c r="BW80" s="394"/>
      <c r="BX80" s="394"/>
      <c r="BY80" s="394"/>
      <c r="BZ80" s="394"/>
      <c r="CA80" s="394"/>
      <c r="CB80" s="394"/>
      <c r="CC80" s="394"/>
      <c r="CD80" s="394"/>
      <c r="CE80" s="394"/>
      <c r="CF80" s="394"/>
      <c r="CG80" s="254" t="str">
        <f>IFERROR(IF(AND('Classificação geral'!$H73="FEM",'Classificação geral'!$I73=1,'Classificação geral'!E73="PCT"),'Classificação geral'!$A73,""),"")</f>
        <v/>
      </c>
      <c r="CH80" s="254" t="str">
        <f>IFERROR(IF(AND('Classificação geral'!$H73="FEM",'Classificação geral'!$I73=1,'Classificação geral'!E73="PCT"),'Classificação geral'!$B73,""),"")</f>
        <v/>
      </c>
      <c r="CI80" s="206" t="str">
        <f>IF($CH80='Classificação geral'!$B73,'Classificação geral'!$C73,"")</f>
        <v/>
      </c>
      <c r="CJ80" s="207" t="str">
        <f>IF($CH80='Classificação geral'!$B73,'Classificação geral'!$D73,"")</f>
        <v/>
      </c>
      <c r="CK80" s="206" t="str">
        <f>IF($CH80='Classificação geral'!$B73,'Classificação geral'!$H73,"")</f>
        <v/>
      </c>
      <c r="CL80" s="206" t="str">
        <f>IF($CK80='Classificação geral'!$H73,'Classificação geral'!$I73,"")</f>
        <v/>
      </c>
      <c r="CM80" s="227" t="str">
        <f>IF($CL80='Classificação geral'!$I73,'Classificação geral'!$AE73,"")</f>
        <v/>
      </c>
      <c r="CN80" s="206" t="str">
        <f>IF($CL80='Classificação geral'!$I73,'Classificação geral'!$K73,"")</f>
        <v/>
      </c>
      <c r="CO80" s="206" t="str">
        <f>IF($CL80='Classificação geral'!$I73,'Classificação geral'!$L73,"")</f>
        <v/>
      </c>
      <c r="CP80" s="206" t="str">
        <f>IF($CL80='Classificação geral'!$I73,'Classificação geral'!$M73,"")</f>
        <v/>
      </c>
      <c r="CQ80" s="388" t="str">
        <f>IF($CL80='Classificação geral'!$I73,'Classificação geral'!$AF73,"")</f>
        <v/>
      </c>
      <c r="CR80" s="256" t="str">
        <f>IFERROR(RANK(CQ80,CQ:CQ,0)+ COUNTIF($CQ$12:CQ79,CQ80),"")</f>
        <v/>
      </c>
      <c r="CS80" s="244" t="str">
        <f ca="1">IFERROR(RDEM(CR80,CR:CR,0),"")</f>
        <v/>
      </c>
      <c r="CT80" s="254" t="str">
        <f>IFERROR(IF(AND('Classificação geral'!$H73="mas",'Classificação geral'!$I73=1,'Classificação geral'!$E73="pct"),'Classificação geral'!$A73,""),"")</f>
        <v/>
      </c>
      <c r="CU80" s="254" t="str">
        <f>IFERROR(IF(AND('Classificação geral'!$H73="mas",'Classificação geral'!$I73=1,'Classificação geral'!$E73="PCT"),'Classificação geral'!$B73,""),"")</f>
        <v/>
      </c>
      <c r="CV80" s="206" t="str">
        <f>IF($CU80='Classificação geral'!$B73,'Classificação geral'!$C73,"")</f>
        <v/>
      </c>
      <c r="CW80" s="207" t="str">
        <f>IF($CU80='Classificação geral'!$B73,'Classificação geral'!$D73,"")</f>
        <v/>
      </c>
      <c r="CX80" s="206" t="str">
        <f>IF($CU80='Classificação geral'!$B73,'Classificação geral'!$H73,"")</f>
        <v/>
      </c>
      <c r="CY80" s="205" t="str">
        <f>IFERROR(IF(AND($CX80="mas",'Classificação geral'!$I73=1),'Classificação geral'!I73,""),"")</f>
        <v/>
      </c>
      <c r="CZ80" s="254" t="str">
        <f>IFERROR(IF(AND($CX80="mas",'Classificação geral'!$I73=1),'Classificação geral'!AE73,""),"")</f>
        <v/>
      </c>
      <c r="DA80" s="205" t="str">
        <f>IFERROR(IF(AND($CX80="mas",'Classificação geral'!$I73=1),'Classificação geral'!K73,""),"")</f>
        <v/>
      </c>
      <c r="DB80" s="205" t="str">
        <f>IFERROR(IF(AND($CX80="mas",'Classificação geral'!$I73=1),'Classificação geral'!L73,""),"")</f>
        <v/>
      </c>
      <c r="DC80" s="205" t="str">
        <f>IFERROR(IF(AND($CX80="mas",'Classificação geral'!$I73=1),'Classificação geral'!M73,""),"")</f>
        <v/>
      </c>
      <c r="DD80" s="205" t="str">
        <f>IFERROR(IF(AND($CX80="mas",'Classificação geral'!$I73=1),'Classificação geral'!AF73,""),"")</f>
        <v/>
      </c>
      <c r="DE80" s="208" t="str">
        <f>IFERROR(RANK(DD80,DD:DD,0)+ COUNTIF($DD$12:DD79,DD80),"")</f>
        <v/>
      </c>
      <c r="DF80" s="209"/>
      <c r="DG80" s="254" t="str">
        <f>IFERROR(IF(AND('Classificação geral'!$H73="fem",'Classificação geral'!$I73=2,'Classificação geral'!$E73="pct"),'Classificação geral'!$A73,""),"")</f>
        <v/>
      </c>
      <c r="DH80" s="254" t="str">
        <f>IFERROR(IF(AND('Classificação geral'!$H73="fem",'Classificação geral'!$I73=2,'Classificação geral'!$E73="pct"),'Classificação geral'!$B73,""),"")</f>
        <v/>
      </c>
      <c r="DI80" s="255" t="str">
        <f>IF($DH80='Classificação geral'!$B73,'Classificação geral'!$C73,"")</f>
        <v/>
      </c>
      <c r="DJ80" s="255" t="str">
        <f>IF($DH80='Classificação geral'!$B73,'Classificação geral'!$D73,"")</f>
        <v/>
      </c>
      <c r="DK80" s="255" t="str">
        <f>IF($DH80='Classificação geral'!$B73,'Classificação geral'!$H73,"")</f>
        <v/>
      </c>
      <c r="DL80" s="254" t="str">
        <f>IFERROR(IF(AND($DK80="fem",'Classificação geral'!$I73=2),'Classificação geral'!I73,""),"")</f>
        <v/>
      </c>
      <c r="DM80" s="254" t="str">
        <f>IFERROR(IF(AND($DK80="fem",'Classificação geral'!$I73=2),'Classificação geral'!AE73,""),"")</f>
        <v/>
      </c>
      <c r="DN80" s="254" t="str">
        <f>IFERROR(IF(AND($DK80="fem",'Classificação geral'!$I73=2),'Classificação geral'!K73,""),"")</f>
        <v/>
      </c>
      <c r="DO80" s="254" t="str">
        <f>IFERROR(IF(AND($DK80="fem",'Classificação geral'!$I73=2),'Classificação geral'!L73,""),"")</f>
        <v/>
      </c>
      <c r="DP80" s="254" t="str">
        <f>IFERROR(IF(AND($DK80="fem",'Classificação geral'!$I73=2),'Classificação geral'!M73,""),"")</f>
        <v/>
      </c>
      <c r="DQ80" s="254" t="str">
        <f>IFERROR(IF(AND($DK80="fem",'Classificação geral'!$I73=2),'Classificação geral'!AF73,""),"")</f>
        <v/>
      </c>
      <c r="DR80" s="256" t="str">
        <f>IFERROR(RANK(DQ80,DQ:DQ,0)+ COUNTIF(DQ$12:$DQ78,DQ80),"")</f>
        <v/>
      </c>
      <c r="DS80" s="209"/>
      <c r="DT80" s="254" t="str">
        <f>IFERROR(IF(AND('Classificação geral'!$H73="mas",'Classificação geral'!$I73=2,'Classificação geral'!$E73="pct"),'Classificação geral'!$A73,""),"")</f>
        <v/>
      </c>
      <c r="DU80" s="254" t="str">
        <f>IFERROR(IF(AND('Classificação geral'!$H73="mas",'Classificação geral'!$I73=2,'Classificação geral'!$E73="pct"),'Classificação geral'!$B73,""),"")</f>
        <v/>
      </c>
      <c r="DV80" s="206" t="str">
        <f>IF($DU80='Classificação geral'!$B73,'Classificação geral'!$C73,"")</f>
        <v/>
      </c>
      <c r="DW80" s="207" t="str">
        <f>IF($DU80='Classificação geral'!$B73,'Classificação geral'!$D73,"")</f>
        <v/>
      </c>
      <c r="DX80" s="206" t="str">
        <f>IF($DU80='Classificação geral'!$B73,'Classificação geral'!$H73,"")</f>
        <v/>
      </c>
      <c r="DY80" s="205" t="str">
        <f>IFERROR(IF(AND($DX80="mas",'Classificação geral'!$I73=2),'Classificação geral'!I73,""),"")</f>
        <v/>
      </c>
      <c r="DZ80" s="254" t="str">
        <f>IFERROR(IF(AND($DX80="mas",'Classificação geral'!$I73=2),'Classificação geral'!AE73,""),"")</f>
        <v/>
      </c>
      <c r="EA80" s="205" t="str">
        <f>IFERROR(IF(AND($DX80="mas",'Classificação geral'!$I73=2),'Classificação geral'!K73,""),"")</f>
        <v/>
      </c>
      <c r="EB80" s="205" t="str">
        <f>IFERROR(IF(AND($DX80="mas",'Classificação geral'!$I73=2),'Classificação geral'!L73,""),"")</f>
        <v/>
      </c>
      <c r="EC80" s="205" t="str">
        <f>IFERROR(IF(AND($DX80="mas",'Classificação geral'!$I73=2),'Classificação geral'!M73,""),"")</f>
        <v/>
      </c>
      <c r="ED80" s="205" t="str">
        <f>IFERROR(IF(AND($DX80="mas",'Classificação geral'!$I73=2),'Classificação geral'!AF73,""),"")</f>
        <v/>
      </c>
      <c r="EE80" s="208" t="str">
        <f>IFERROR(RANK(ED80,ED:ED,0)+ COUNTIF($ED$12:ED$12,ED80),"")</f>
        <v/>
      </c>
      <c r="EF80" s="209"/>
      <c r="EG80" s="254" t="str">
        <f>IFERROR(IF(AND('Classificação geral'!$H73="fem",'Classificação geral'!$I73=3,'Classificação geral'!$E73="pct"),'Classificação geral'!$A73,""),"")</f>
        <v/>
      </c>
      <c r="EH80" s="254" t="str">
        <f>IFERROR(IF(AND('Classificação geral'!$H73="fem",'Classificação geral'!$I73=3,'Classificação geral'!$E73="pct"),'Classificação geral'!$B73,""),"")</f>
        <v/>
      </c>
      <c r="EI80" s="206" t="str">
        <f>IF($EH80='Classificação geral'!$B73,'Classificação geral'!$C73,"")</f>
        <v/>
      </c>
      <c r="EJ80" s="206" t="str">
        <f>IF($EH80='Classificação geral'!$B73,'Classificação geral'!$D73,"")</f>
        <v/>
      </c>
      <c r="EK80" s="206" t="str">
        <f>IF($EH80='Classificação geral'!$B73,'Classificação geral'!$H73,"")</f>
        <v/>
      </c>
      <c r="EL80" s="206" t="str">
        <f>IF($EK80='Classificação geral'!$H73,'Classificação geral'!$I73,"")</f>
        <v/>
      </c>
      <c r="EM80" s="255" t="str">
        <f>IF($EL80='Classificação geral'!$I73,'Classificação geral'!$AE73,"")</f>
        <v/>
      </c>
      <c r="EN80" s="206" t="str">
        <f>IF($EL80='Classificação geral'!$I73,'Classificação geral'!$K73,"")</f>
        <v/>
      </c>
      <c r="EO80" s="206" t="str">
        <f>IF($EL80='Classificação geral'!$I73,'Classificação geral'!$L73,"")</f>
        <v/>
      </c>
      <c r="EP80" s="206" t="str">
        <f>IF($EL80='Classificação geral'!$I73,'Classificação geral'!$M73,"")</f>
        <v/>
      </c>
      <c r="EQ80" s="206" t="str">
        <f>IF($EL80='Classificação geral'!$I73,'Classificação geral'!$AF73,"")</f>
        <v/>
      </c>
      <c r="ER80" s="208" t="str">
        <f>IFERROR(RANK(EQ80,EQ:EQ,0)+ COUNTIF($EQ$12:EQ78,EQ80),"")</f>
        <v/>
      </c>
      <c r="ES80" s="209"/>
      <c r="ET80" s="254" t="str">
        <f>IFERROR(IF(AND('Classificação geral'!$H73="mas",'Classificação geral'!$I73=3,'Classificação geral'!$E73="PCT"),'Classificação geral'!$A73,""),"")</f>
        <v/>
      </c>
      <c r="EU80" s="254" t="str">
        <f>IFERROR(IF(AND('Classificação geral'!$H73="mas",'Classificação geral'!$I73=3,'Classificação geral'!$E73="PCT"),'Classificação geral'!$B73,""),"")</f>
        <v/>
      </c>
      <c r="EV80" s="206" t="str">
        <f>IF($EU80='Classificação geral'!$B73,'Classificação geral'!$C73,"")</f>
        <v/>
      </c>
      <c r="EW80" s="206" t="str">
        <f>IF($EU80='Classificação geral'!$B73,'Classificação geral'!$D73,"")</f>
        <v/>
      </c>
      <c r="EX80" s="206" t="str">
        <f>IF($EU80='Classificação geral'!$B73,'Classificação geral'!$H73,"")</f>
        <v/>
      </c>
      <c r="EY80" s="205" t="str">
        <f>IFERROR(IF(AND($EX80="mas",'Classificação geral'!$I73=3),'Classificação geral'!I73,""),"")</f>
        <v/>
      </c>
      <c r="EZ80" s="254" t="str">
        <f>IFERROR(IF(AND($EX80="mas",'Classificação geral'!$I73=3),'Classificação geral'!AE73,""),"")</f>
        <v/>
      </c>
      <c r="FA80" s="205" t="str">
        <f>IFERROR(IF(AND($EX80="mas",'Classificação geral'!$I73=3),'Classificação geral'!K73,""),"")</f>
        <v/>
      </c>
      <c r="FB80" s="205" t="str">
        <f>IFERROR(IF(AND($EX80="mas",'Classificação geral'!$I73=3),'Classificação geral'!L73,""),"")</f>
        <v/>
      </c>
      <c r="FC80" s="205" t="str">
        <f>IFERROR(IF(AND($EX80="mas",'Classificação geral'!$I73=3),'Classificação geral'!M73,""),"")</f>
        <v/>
      </c>
      <c r="FD80" s="205" t="str">
        <f>IFERROR(IF(AND($EX80="mas",'Classificação geral'!$I73=3),'Classificação geral'!AF73,""),"")</f>
        <v/>
      </c>
      <c r="FE80" s="208" t="str">
        <f>IFERROR(RANK(FD80,FD:FD,0)+ COUNTIF(FD$12:$FD78,FD80),"")</f>
        <v/>
      </c>
    </row>
    <row r="81" spans="1:161" s="209" customFormat="1" ht="24.75" customHeight="1" x14ac:dyDescent="0.5">
      <c r="A81" s="204"/>
      <c r="B81" s="395"/>
      <c r="C81" s="213"/>
      <c r="D81" s="213"/>
      <c r="E81" s="213"/>
      <c r="F81" s="214"/>
      <c r="G81" s="214"/>
      <c r="H81" s="214"/>
      <c r="I81" s="214"/>
      <c r="J81" s="214"/>
      <c r="K81" s="203"/>
      <c r="L81" s="203"/>
      <c r="M81" s="203"/>
      <c r="N81" s="203"/>
      <c r="O81" s="215"/>
      <c r="P81" s="215"/>
      <c r="Q81" s="213"/>
      <c r="R81" s="394"/>
      <c r="S81" s="394"/>
      <c r="T81" s="394"/>
      <c r="U81" s="394"/>
      <c r="V81" s="394"/>
      <c r="W81" s="203"/>
      <c r="X81" s="212"/>
      <c r="Y81" s="204"/>
      <c r="Z81" s="203"/>
      <c r="AA81" s="213"/>
      <c r="AB81" s="213"/>
      <c r="AC81" s="214"/>
      <c r="AD81" s="214"/>
      <c r="AE81" s="214"/>
      <c r="AF81" s="214"/>
      <c r="AG81" s="214"/>
      <c r="AH81" s="214"/>
      <c r="AI81" s="203"/>
      <c r="AJ81" s="203"/>
      <c r="AK81" s="203"/>
      <c r="AL81" s="203"/>
      <c r="AM81" s="215"/>
      <c r="AN81" s="215"/>
      <c r="AO81" s="214"/>
      <c r="AP81" s="394"/>
      <c r="AQ81" s="394"/>
      <c r="AR81" s="394"/>
      <c r="AS81" s="394"/>
      <c r="AT81" s="394"/>
      <c r="AU81" s="203"/>
      <c r="AV81" s="212"/>
      <c r="AW81" s="212"/>
      <c r="AX81" s="212"/>
      <c r="AY81" s="213"/>
      <c r="AZ81" s="213"/>
      <c r="BA81" s="215"/>
      <c r="BB81" s="214"/>
      <c r="BC81" s="214"/>
      <c r="BD81" s="214"/>
      <c r="BE81" s="214"/>
      <c r="BF81" s="214"/>
      <c r="BG81" s="203"/>
      <c r="BH81" s="203"/>
      <c r="BI81" s="203"/>
      <c r="BJ81" s="203"/>
      <c r="BK81" s="215"/>
      <c r="BL81" s="215"/>
      <c r="BM81" s="215"/>
      <c r="BN81" s="394"/>
      <c r="BO81" s="394"/>
      <c r="BP81" s="394"/>
      <c r="BQ81" s="394"/>
      <c r="BR81" s="394"/>
      <c r="BS81" s="203"/>
      <c r="BT81" s="212"/>
      <c r="BU81" s="212"/>
      <c r="BV81" s="212"/>
      <c r="BW81" s="212"/>
      <c r="BX81" s="212"/>
      <c r="BY81" s="212"/>
      <c r="BZ81" s="212"/>
      <c r="CA81" s="212"/>
      <c r="CB81" s="212"/>
      <c r="CC81" s="212"/>
      <c r="CD81" s="212"/>
      <c r="CE81" s="212"/>
      <c r="CF81" s="212"/>
      <c r="CG81" s="254" t="str">
        <f>IFERROR(IF(AND('Classificação geral'!$H74="FEM",'Classificação geral'!$I74=1,'Classificação geral'!E74="PCT"),'Classificação geral'!$A74,""),"")</f>
        <v/>
      </c>
      <c r="CH81" s="254" t="str">
        <f>IFERROR(IF(AND('Classificação geral'!$H74="FEM",'Classificação geral'!$I74=1,'Classificação geral'!E74="PCT"),'Classificação geral'!$B74,""),"")</f>
        <v/>
      </c>
      <c r="CI81" s="206" t="str">
        <f>IF($CH81='Classificação geral'!$B74,'Classificação geral'!$C74,"")</f>
        <v/>
      </c>
      <c r="CJ81" s="207" t="str">
        <f>IF($CH81='Classificação geral'!$B74,'Classificação geral'!$D74,"")</f>
        <v/>
      </c>
      <c r="CK81" s="206" t="str">
        <f>IF($CH81='Classificação geral'!$B74,'Classificação geral'!$H74,"")</f>
        <v/>
      </c>
      <c r="CL81" s="206" t="str">
        <f>IF($CK81='Classificação geral'!$H74,'Classificação geral'!$I74,"")</f>
        <v/>
      </c>
      <c r="CM81" s="227" t="str">
        <f>IF($CL81='Classificação geral'!$I74,'Classificação geral'!$AE74,"")</f>
        <v/>
      </c>
      <c r="CN81" s="206" t="str">
        <f>IF($CL81='Classificação geral'!$I74,'Classificação geral'!$K74,"")</f>
        <v/>
      </c>
      <c r="CO81" s="206" t="str">
        <f>IF($CL81='Classificação geral'!$I74,'Classificação geral'!$L74,"")</f>
        <v/>
      </c>
      <c r="CP81" s="206" t="str">
        <f>IF($CL81='Classificação geral'!$I74,'Classificação geral'!$M74,"")</f>
        <v/>
      </c>
      <c r="CQ81" s="388" t="str">
        <f>IF($CL81='Classificação geral'!$I74,'Classificação geral'!$AF74,"")</f>
        <v/>
      </c>
      <c r="CR81" s="256" t="str">
        <f>IFERROR(RANK(CQ81,CQ:CQ,0)+ COUNTIF($CQ$12:CQ80,CQ81),"")</f>
        <v/>
      </c>
      <c r="CS81" s="244" t="str">
        <f ca="1">IFERROR(RDEM(CR81,CR:CR,0),"")</f>
        <v/>
      </c>
      <c r="CT81" s="254" t="str">
        <f>IFERROR(IF(AND('Classificação geral'!$H74="mas",'Classificação geral'!$I74=1,'Classificação geral'!$E74="pct"),'Classificação geral'!$A74,""),"")</f>
        <v/>
      </c>
      <c r="CU81" s="254" t="str">
        <f>IFERROR(IF(AND('Classificação geral'!$H74="mas",'Classificação geral'!$I74=1,'Classificação geral'!$E74="PCT"),'Classificação geral'!$B74,""),"")</f>
        <v/>
      </c>
      <c r="CV81" s="206" t="str">
        <f>IF($CU81='Classificação geral'!$B74,'Classificação geral'!$C74,"")</f>
        <v/>
      </c>
      <c r="CW81" s="207" t="str">
        <f>IF($CU81='Classificação geral'!$B74,'Classificação geral'!$D74,"")</f>
        <v/>
      </c>
      <c r="CX81" s="206" t="str">
        <f>IF($CU81='Classificação geral'!$B74,'Classificação geral'!$H74,"")</f>
        <v/>
      </c>
      <c r="CY81" s="205" t="str">
        <f>IFERROR(IF(AND($CX81="mas",'Classificação geral'!$I74=1),'Classificação geral'!I74,""),"")</f>
        <v/>
      </c>
      <c r="CZ81" s="254" t="str">
        <f>IFERROR(IF(AND($CX81="mas",'Classificação geral'!$I74=1),'Classificação geral'!AE74,""),"")</f>
        <v/>
      </c>
      <c r="DA81" s="205" t="str">
        <f>IFERROR(IF(AND($CX81="mas",'Classificação geral'!$I74=1),'Classificação geral'!K74,""),"")</f>
        <v/>
      </c>
      <c r="DB81" s="205" t="str">
        <f>IFERROR(IF(AND($CX81="mas",'Classificação geral'!$I74=1),'Classificação geral'!L74,""),"")</f>
        <v/>
      </c>
      <c r="DC81" s="205" t="str">
        <f>IFERROR(IF(AND($CX81="mas",'Classificação geral'!$I74=1),'Classificação geral'!M74,""),"")</f>
        <v/>
      </c>
      <c r="DD81" s="205" t="str">
        <f>IFERROR(IF(AND($CX81="mas",'Classificação geral'!$I74=1),'Classificação geral'!AF74,""),"")</f>
        <v/>
      </c>
      <c r="DE81" s="208" t="str">
        <f>IFERROR(RANK(DD81,DD:DD,0)+ COUNTIF($DD$12:DD80,DD81),"")</f>
        <v/>
      </c>
      <c r="DG81" s="254" t="str">
        <f>IFERROR(IF(AND('Classificação geral'!$H74="fem",'Classificação geral'!$I74=2,'Classificação geral'!$E74="pct"),'Classificação geral'!$A74,""),"")</f>
        <v/>
      </c>
      <c r="DH81" s="254" t="str">
        <f>IFERROR(IF(AND('Classificação geral'!$H74="fem",'Classificação geral'!$I74=2,'Classificação geral'!$E74="pct"),'Classificação geral'!$B74,""),"")</f>
        <v/>
      </c>
      <c r="DI81" s="255" t="str">
        <f>IF($DH81='Classificação geral'!$B74,'Classificação geral'!$C74,"")</f>
        <v/>
      </c>
      <c r="DJ81" s="255" t="str">
        <f>IF($DH81='Classificação geral'!$B74,'Classificação geral'!$D74,"")</f>
        <v/>
      </c>
      <c r="DK81" s="255" t="str">
        <f>IF($DH81='Classificação geral'!$B74,'Classificação geral'!$H74,"")</f>
        <v/>
      </c>
      <c r="DL81" s="254" t="str">
        <f>IFERROR(IF(AND($DK81="fem",'Classificação geral'!$I74=2),'Classificação geral'!I74,""),"")</f>
        <v/>
      </c>
      <c r="DM81" s="254" t="str">
        <f>IFERROR(IF(AND($DK81="fem",'Classificação geral'!$I74=2),'Classificação geral'!AE74,""),"")</f>
        <v/>
      </c>
      <c r="DN81" s="254" t="str">
        <f>IFERROR(IF(AND($DK81="fem",'Classificação geral'!$I74=2),'Classificação geral'!K74,""),"")</f>
        <v/>
      </c>
      <c r="DO81" s="254" t="str">
        <f>IFERROR(IF(AND($DK81="fem",'Classificação geral'!$I74=2),'Classificação geral'!L74,""),"")</f>
        <v/>
      </c>
      <c r="DP81" s="254" t="str">
        <f>IFERROR(IF(AND($DK81="fem",'Classificação geral'!$I74=2),'Classificação geral'!M74,""),"")</f>
        <v/>
      </c>
      <c r="DQ81" s="254" t="str">
        <f>IFERROR(IF(AND($DK81="fem",'Classificação geral'!$I74=2),'Classificação geral'!AF74,""),"")</f>
        <v/>
      </c>
      <c r="DR81" s="256" t="str">
        <f>IFERROR(RANK(DQ81,DQ:DQ,0)+ COUNTIF(DQ$12:$DQ79,DQ81),"")</f>
        <v/>
      </c>
      <c r="DT81" s="254" t="str">
        <f>IFERROR(IF(AND('Classificação geral'!$H74="mas",'Classificação geral'!$I74=2,'Classificação geral'!$E74="pct"),'Classificação geral'!$A74,""),"")</f>
        <v/>
      </c>
      <c r="DU81" s="254" t="str">
        <f>IFERROR(IF(AND('Classificação geral'!$H74="mas",'Classificação geral'!$I74=2,'Classificação geral'!$E74="pct"),'Classificação geral'!$B74,""),"")</f>
        <v/>
      </c>
      <c r="DV81" s="206" t="str">
        <f>IF($DU81='Classificação geral'!$B74,'Classificação geral'!$C74,"")</f>
        <v/>
      </c>
      <c r="DW81" s="207" t="str">
        <f>IF($DU81='Classificação geral'!$B74,'Classificação geral'!$D74,"")</f>
        <v/>
      </c>
      <c r="DX81" s="206" t="str">
        <f>IF($DU81='Classificação geral'!$B74,'Classificação geral'!$H74,"")</f>
        <v/>
      </c>
      <c r="DY81" s="205" t="str">
        <f>IFERROR(IF(AND($DX81="mas",'Classificação geral'!$I74=2),'Classificação geral'!I74,""),"")</f>
        <v/>
      </c>
      <c r="DZ81" s="254" t="str">
        <f>IFERROR(IF(AND($DX81="mas",'Classificação geral'!$I74=2),'Classificação geral'!AE74,""),"")</f>
        <v/>
      </c>
      <c r="EA81" s="205" t="str">
        <f>IFERROR(IF(AND($DX81="mas",'Classificação geral'!$I74=2),'Classificação geral'!K74,""),"")</f>
        <v/>
      </c>
      <c r="EB81" s="205" t="str">
        <f>IFERROR(IF(AND($DX81="mas",'Classificação geral'!$I74=2),'Classificação geral'!L74,""),"")</f>
        <v/>
      </c>
      <c r="EC81" s="205" t="str">
        <f>IFERROR(IF(AND($DX81="mas",'Classificação geral'!$I74=2),'Classificação geral'!M74,""),"")</f>
        <v/>
      </c>
      <c r="ED81" s="205" t="str">
        <f>IFERROR(IF(AND($DX81="mas",'Classificação geral'!$I74=2),'Classificação geral'!AF74,""),"")</f>
        <v/>
      </c>
      <c r="EE81" s="208" t="str">
        <f>IFERROR(RANK(ED81,ED:ED,0)+ COUNTIF($ED$12:ED$12,ED81),"")</f>
        <v/>
      </c>
      <c r="EG81" s="254" t="str">
        <f>IFERROR(IF(AND('Classificação geral'!$H74="fem",'Classificação geral'!$I74=3,'Classificação geral'!$E74="pct"),'Classificação geral'!$A74,""),"")</f>
        <v/>
      </c>
      <c r="EH81" s="254" t="str">
        <f>IFERROR(IF(AND('Classificação geral'!$H74="fem",'Classificação geral'!$I74=3,'Classificação geral'!$E74="pct"),'Classificação geral'!$B74,""),"")</f>
        <v/>
      </c>
      <c r="EI81" s="206" t="str">
        <f>IF($EH81='Classificação geral'!$B74,'Classificação geral'!$C74,"")</f>
        <v/>
      </c>
      <c r="EJ81" s="206" t="str">
        <f>IF($EH81='Classificação geral'!$B74,'Classificação geral'!$D74,"")</f>
        <v/>
      </c>
      <c r="EK81" s="206" t="str">
        <f>IF($EH81='Classificação geral'!$B74,'Classificação geral'!$H74,"")</f>
        <v/>
      </c>
      <c r="EL81" s="206" t="str">
        <f>IF($EK81='Classificação geral'!$H74,'Classificação geral'!$I74,"")</f>
        <v/>
      </c>
      <c r="EM81" s="255" t="str">
        <f>IF($EL81='Classificação geral'!$I74,'Classificação geral'!$AE74,"")</f>
        <v/>
      </c>
      <c r="EN81" s="206" t="str">
        <f>IF($EL81='Classificação geral'!$I74,'Classificação geral'!$K74,"")</f>
        <v/>
      </c>
      <c r="EO81" s="206" t="str">
        <f>IF($EL81='Classificação geral'!$I74,'Classificação geral'!$L74,"")</f>
        <v/>
      </c>
      <c r="EP81" s="206" t="str">
        <f>IF($EL81='Classificação geral'!$I74,'Classificação geral'!$M74,"")</f>
        <v/>
      </c>
      <c r="EQ81" s="206" t="str">
        <f>IF($EL81='Classificação geral'!$I74,'Classificação geral'!$AF74,"")</f>
        <v/>
      </c>
      <c r="ER81" s="208" t="str">
        <f>IFERROR(RANK(EQ81,EQ:EQ,0)+ COUNTIF($EQ$12:EQ79,EQ81),"")</f>
        <v/>
      </c>
      <c r="ET81" s="254" t="str">
        <f>IFERROR(IF(AND('Classificação geral'!$H74="mas",'Classificação geral'!$I74=3,'Classificação geral'!$E74="PCT"),'Classificação geral'!$A74,""),"")</f>
        <v/>
      </c>
      <c r="EU81" s="254" t="str">
        <f>IFERROR(IF(AND('Classificação geral'!$H74="mas",'Classificação geral'!$I74=3,'Classificação geral'!$E74="PCT"),'Classificação geral'!$B74,""),"")</f>
        <v/>
      </c>
      <c r="EV81" s="206" t="str">
        <f>IF($EU81='Classificação geral'!$B74,'Classificação geral'!$C74,"")</f>
        <v/>
      </c>
      <c r="EW81" s="206" t="str">
        <f>IF($EU81='Classificação geral'!$B74,'Classificação geral'!$D74,"")</f>
        <v/>
      </c>
      <c r="EX81" s="206" t="str">
        <f>IF($EU81='Classificação geral'!$B74,'Classificação geral'!$H74,"")</f>
        <v/>
      </c>
      <c r="EY81" s="205" t="str">
        <f>IFERROR(IF(AND($EX81="mas",'Classificação geral'!$I74=3),'Classificação geral'!I74,""),"")</f>
        <v/>
      </c>
      <c r="EZ81" s="254" t="str">
        <f>IFERROR(IF(AND($EX81="mas",'Classificação geral'!$I74=3),'Classificação geral'!AE74,""),"")</f>
        <v/>
      </c>
      <c r="FA81" s="205" t="str">
        <f>IFERROR(IF(AND($EX81="mas",'Classificação geral'!$I74=3),'Classificação geral'!K74,""),"")</f>
        <v/>
      </c>
      <c r="FB81" s="205" t="str">
        <f>IFERROR(IF(AND($EX81="mas",'Classificação geral'!$I74=3),'Classificação geral'!L74,""),"")</f>
        <v/>
      </c>
      <c r="FC81" s="205" t="str">
        <f>IFERROR(IF(AND($EX81="mas",'Classificação geral'!$I74=3),'Classificação geral'!M74,""),"")</f>
        <v/>
      </c>
      <c r="FD81" s="205" t="str">
        <f>IFERROR(IF(AND($EX81="mas",'Classificação geral'!$I74=3),'Classificação geral'!AF74,""),"")</f>
        <v/>
      </c>
      <c r="FE81" s="208" t="str">
        <f>IFERROR(RANK(FD81,FD:FD,0)+ COUNTIF(FD$12:$FD79,FD81),"")</f>
        <v/>
      </c>
    </row>
    <row r="82" spans="1:161" s="209" customFormat="1" ht="24.75" customHeight="1" x14ac:dyDescent="0.5">
      <c r="A82" s="204"/>
      <c r="B82" s="395"/>
      <c r="C82" s="213"/>
      <c r="D82" s="213"/>
      <c r="E82" s="213"/>
      <c r="F82" s="214"/>
      <c r="G82" s="214"/>
      <c r="H82" s="214"/>
      <c r="I82" s="214"/>
      <c r="J82" s="214"/>
      <c r="K82" s="203"/>
      <c r="L82" s="203"/>
      <c r="M82" s="203"/>
      <c r="N82" s="203"/>
      <c r="O82" s="215"/>
      <c r="P82" s="215"/>
      <c r="Q82" s="213"/>
      <c r="R82" s="394"/>
      <c r="S82" s="394"/>
      <c r="T82" s="394"/>
      <c r="U82" s="394"/>
      <c r="V82" s="394"/>
      <c r="W82" s="203"/>
      <c r="X82" s="212"/>
      <c r="Y82" s="204"/>
      <c r="Z82" s="203"/>
      <c r="AA82" s="213"/>
      <c r="AB82" s="213"/>
      <c r="AC82" s="214"/>
      <c r="AD82" s="214"/>
      <c r="AE82" s="214"/>
      <c r="AF82" s="214"/>
      <c r="AG82" s="214"/>
      <c r="AH82" s="214"/>
      <c r="AI82" s="203"/>
      <c r="AJ82" s="203"/>
      <c r="AK82" s="203"/>
      <c r="AL82" s="203"/>
      <c r="AM82" s="215"/>
      <c r="AN82" s="215"/>
      <c r="AO82" s="214"/>
      <c r="AP82" s="394"/>
      <c r="AQ82" s="394"/>
      <c r="AR82" s="394"/>
      <c r="AS82" s="394"/>
      <c r="AT82" s="394"/>
      <c r="AU82" s="203"/>
      <c r="AV82" s="212"/>
      <c r="AW82" s="212"/>
      <c r="AX82" s="212"/>
      <c r="AY82" s="213"/>
      <c r="AZ82" s="213"/>
      <c r="BA82" s="215"/>
      <c r="BB82" s="214"/>
      <c r="BC82" s="214"/>
      <c r="BD82" s="214"/>
      <c r="BE82" s="214"/>
      <c r="BF82" s="214"/>
      <c r="BG82" s="203"/>
      <c r="BH82" s="203"/>
      <c r="BI82" s="203"/>
      <c r="BJ82" s="203"/>
      <c r="BK82" s="215"/>
      <c r="BL82" s="215"/>
      <c r="BM82" s="215"/>
      <c r="BN82" s="394"/>
      <c r="BO82" s="394"/>
      <c r="BP82" s="394"/>
      <c r="BQ82" s="394"/>
      <c r="BR82" s="394"/>
      <c r="BS82" s="203"/>
      <c r="BT82" s="212"/>
      <c r="BU82" s="212"/>
      <c r="BV82" s="212"/>
      <c r="BW82" s="212"/>
      <c r="BX82" s="212"/>
      <c r="BY82" s="212"/>
      <c r="BZ82" s="212"/>
      <c r="CA82" s="212"/>
      <c r="CB82" s="212"/>
      <c r="CC82" s="212"/>
      <c r="CD82" s="212"/>
      <c r="CE82" s="212"/>
      <c r="CF82" s="212"/>
      <c r="CG82" s="254" t="str">
        <f>IFERROR(IF(AND('Classificação geral'!$H75="FEM",'Classificação geral'!$I75=1,'Classificação geral'!E75="PCT"),'Classificação geral'!$A75,""),"")</f>
        <v/>
      </c>
      <c r="CH82" s="254" t="str">
        <f>IFERROR(IF(AND('Classificação geral'!$H75="FEM",'Classificação geral'!$I75=1,'Classificação geral'!E75="PCT"),'Classificação geral'!$B75,""),"")</f>
        <v/>
      </c>
      <c r="CI82" s="206" t="str">
        <f>IF($CH82='Classificação geral'!$B75,'Classificação geral'!$C75,"")</f>
        <v/>
      </c>
      <c r="CJ82" s="207" t="str">
        <f>IF($CH82='Classificação geral'!$B75,'Classificação geral'!$D75,"")</f>
        <v/>
      </c>
      <c r="CK82" s="206" t="str">
        <f>IF($CH82='Classificação geral'!$B75,'Classificação geral'!$H75,"")</f>
        <v/>
      </c>
      <c r="CL82" s="206" t="str">
        <f>IF($CK82='Classificação geral'!$H75,'Classificação geral'!$I75,"")</f>
        <v/>
      </c>
      <c r="CM82" s="227" t="str">
        <f>IF($CL82='Classificação geral'!$I75,'Classificação geral'!$AE75,"")</f>
        <v/>
      </c>
      <c r="CN82" s="206" t="str">
        <f>IF($CL82='Classificação geral'!$I75,'Classificação geral'!$K75,"")</f>
        <v/>
      </c>
      <c r="CO82" s="206" t="str">
        <f>IF($CL82='Classificação geral'!$I75,'Classificação geral'!$L75,"")</f>
        <v/>
      </c>
      <c r="CP82" s="206" t="str">
        <f>IF($CL82='Classificação geral'!$I75,'Classificação geral'!$M75,"")</f>
        <v/>
      </c>
      <c r="CQ82" s="388" t="str">
        <f>IF($CL82='Classificação geral'!$I75,'Classificação geral'!$AF75,"")</f>
        <v/>
      </c>
      <c r="CR82" s="256" t="str">
        <f>IFERROR(RANK(CQ82,CQ:CQ,0)+ COUNTIF($CQ$12:CQ81,CQ82),"")</f>
        <v/>
      </c>
      <c r="CS82" s="244" t="str">
        <f ca="1">IFERROR(RDEM(CR82,CR:CR,0),"")</f>
        <v/>
      </c>
      <c r="CT82" s="254" t="str">
        <f>IFERROR(IF(AND('Classificação geral'!$H75="mas",'Classificação geral'!$I75=1,'Classificação geral'!$E75="pct"),'Classificação geral'!$A75,""),"")</f>
        <v/>
      </c>
      <c r="CU82" s="254" t="str">
        <f>IFERROR(IF(AND('Classificação geral'!$H75="mas",'Classificação geral'!$I75=1,'Classificação geral'!$E75="PCT"),'Classificação geral'!$B75,""),"")</f>
        <v/>
      </c>
      <c r="CV82" s="206" t="str">
        <f>IF($CU82='Classificação geral'!$B75,'Classificação geral'!$C75,"")</f>
        <v/>
      </c>
      <c r="CW82" s="207" t="str">
        <f>IF($CU82='Classificação geral'!$B75,'Classificação geral'!$D75,"")</f>
        <v/>
      </c>
      <c r="CX82" s="206" t="str">
        <f>IF($CU82='Classificação geral'!$B75,'Classificação geral'!$H75,"")</f>
        <v/>
      </c>
      <c r="CY82" s="205" t="str">
        <f>IFERROR(IF(AND($CX82="mas",'Classificação geral'!$I75=1),'Classificação geral'!I75,""),"")</f>
        <v/>
      </c>
      <c r="CZ82" s="254" t="str">
        <f>IFERROR(IF(AND($CX82="mas",'Classificação geral'!$I75=1),'Classificação geral'!AE75,""),"")</f>
        <v/>
      </c>
      <c r="DA82" s="205" t="str">
        <f>IFERROR(IF(AND($CX82="mas",'Classificação geral'!$I75=1),'Classificação geral'!K75,""),"")</f>
        <v/>
      </c>
      <c r="DB82" s="205" t="str">
        <f>IFERROR(IF(AND($CX82="mas",'Classificação geral'!$I75=1),'Classificação geral'!L75,""),"")</f>
        <v/>
      </c>
      <c r="DC82" s="205" t="str">
        <f>IFERROR(IF(AND($CX82="mas",'Classificação geral'!$I75=1),'Classificação geral'!M75,""),"")</f>
        <v/>
      </c>
      <c r="DD82" s="205" t="str">
        <f>IFERROR(IF(AND($CX82="mas",'Classificação geral'!$I75=1),'Classificação geral'!AF75,""),"")</f>
        <v/>
      </c>
      <c r="DE82" s="208" t="str">
        <f>IFERROR(RANK(DD82,DD:DD,0)+ COUNTIF($DD$12:DD81,DD82),"")</f>
        <v/>
      </c>
      <c r="DG82" s="254" t="str">
        <f>IFERROR(IF(AND('Classificação geral'!$H75="fem",'Classificação geral'!$I75=2,'Classificação geral'!$E75="pct"),'Classificação geral'!$A75,""),"")</f>
        <v/>
      </c>
      <c r="DH82" s="254" t="str">
        <f>IFERROR(IF(AND('Classificação geral'!$H75="fem",'Classificação geral'!$I75=2,'Classificação geral'!$E75="pct"),'Classificação geral'!$B75,""),"")</f>
        <v/>
      </c>
      <c r="DI82" s="255" t="str">
        <f>IF($DH82='Classificação geral'!$B75,'Classificação geral'!$C75,"")</f>
        <v/>
      </c>
      <c r="DJ82" s="255" t="str">
        <f>IF($DH82='Classificação geral'!$B75,'Classificação geral'!$D75,"")</f>
        <v/>
      </c>
      <c r="DK82" s="255" t="str">
        <f>IF($DH82='Classificação geral'!$B75,'Classificação geral'!$H75,"")</f>
        <v/>
      </c>
      <c r="DL82" s="254" t="str">
        <f>IFERROR(IF(AND($DK82="fem",'Classificação geral'!$I75=2),'Classificação geral'!I75,""),"")</f>
        <v/>
      </c>
      <c r="DM82" s="254" t="str">
        <f>IFERROR(IF(AND($DK82="fem",'Classificação geral'!$I75=2),'Classificação geral'!AE75,""),"")</f>
        <v/>
      </c>
      <c r="DN82" s="254" t="str">
        <f>IFERROR(IF(AND($DK82="fem",'Classificação geral'!$I75=2),'Classificação geral'!K75,""),"")</f>
        <v/>
      </c>
      <c r="DO82" s="254" t="str">
        <f>IFERROR(IF(AND($DK82="fem",'Classificação geral'!$I75=2),'Classificação geral'!L75,""),"")</f>
        <v/>
      </c>
      <c r="DP82" s="254" t="str">
        <f>IFERROR(IF(AND($DK82="fem",'Classificação geral'!$I75=2),'Classificação geral'!M75,""),"")</f>
        <v/>
      </c>
      <c r="DQ82" s="254" t="str">
        <f>IFERROR(IF(AND($DK82="fem",'Classificação geral'!$I75=2),'Classificação geral'!AF75,""),"")</f>
        <v/>
      </c>
      <c r="DR82" s="256" t="str">
        <f>IFERROR(RANK(DQ82,DQ:DQ,0)+ COUNTIF(DQ$12:$DQ80,DQ82),"")</f>
        <v/>
      </c>
      <c r="DT82" s="254" t="str">
        <f>IFERROR(IF(AND('Classificação geral'!$H75="mas",'Classificação geral'!$I75=2,'Classificação geral'!$E75="pct"),'Classificação geral'!$A75,""),"")</f>
        <v/>
      </c>
      <c r="DU82" s="254" t="str">
        <f>IFERROR(IF(AND('Classificação geral'!$H75="mas",'Classificação geral'!$I75=2,'Classificação geral'!$E75="pct"),'Classificação geral'!$B75,""),"")</f>
        <v/>
      </c>
      <c r="DV82" s="206" t="str">
        <f>IF($DU82='Classificação geral'!$B75,'Classificação geral'!$C75,"")</f>
        <v/>
      </c>
      <c r="DW82" s="207" t="str">
        <f>IF($DU82='Classificação geral'!$B75,'Classificação geral'!$D75,"")</f>
        <v/>
      </c>
      <c r="DX82" s="206" t="str">
        <f>IF($DU82='Classificação geral'!$B75,'Classificação geral'!$H75,"")</f>
        <v/>
      </c>
      <c r="DY82" s="205" t="str">
        <f>IFERROR(IF(AND($DX82="mas",'Classificação geral'!$I75=2),'Classificação geral'!I75,""),"")</f>
        <v/>
      </c>
      <c r="DZ82" s="254" t="str">
        <f>IFERROR(IF(AND($DX82="mas",'Classificação geral'!$I75=2),'Classificação geral'!AE75,""),"")</f>
        <v/>
      </c>
      <c r="EA82" s="205" t="str">
        <f>IFERROR(IF(AND($DX82="mas",'Classificação geral'!$I75=2),'Classificação geral'!K75,""),"")</f>
        <v/>
      </c>
      <c r="EB82" s="205" t="str">
        <f>IFERROR(IF(AND($DX82="mas",'Classificação geral'!$I75=2),'Classificação geral'!L75,""),"")</f>
        <v/>
      </c>
      <c r="EC82" s="205" t="str">
        <f>IFERROR(IF(AND($DX82="mas",'Classificação geral'!$I75=2),'Classificação geral'!M75,""),"")</f>
        <v/>
      </c>
      <c r="ED82" s="205" t="str">
        <f>IFERROR(IF(AND($DX82="mas",'Classificação geral'!$I75=2),'Classificação geral'!AF75,""),"")</f>
        <v/>
      </c>
      <c r="EE82" s="208" t="str">
        <f>IFERROR(RANK(ED82,ED:ED,0)+ COUNTIF($ED$12:ED$12,ED82),"")</f>
        <v/>
      </c>
      <c r="EG82" s="254" t="str">
        <f>IFERROR(IF(AND('Classificação geral'!$H75="fem",'Classificação geral'!$I75=3,'Classificação geral'!$E75="pct"),'Classificação geral'!$A75,""),"")</f>
        <v/>
      </c>
      <c r="EH82" s="254" t="str">
        <f>IFERROR(IF(AND('Classificação geral'!$H75="fem",'Classificação geral'!$I75=3,'Classificação geral'!$E75="pct"),'Classificação geral'!$B75,""),"")</f>
        <v/>
      </c>
      <c r="EI82" s="206" t="str">
        <f>IF($EH82='Classificação geral'!$B75,'Classificação geral'!$C75,"")</f>
        <v/>
      </c>
      <c r="EJ82" s="206" t="str">
        <f>IF($EH82='Classificação geral'!$B75,'Classificação geral'!$D75,"")</f>
        <v/>
      </c>
      <c r="EK82" s="206" t="str">
        <f>IF($EH82='Classificação geral'!$B75,'Classificação geral'!$H75,"")</f>
        <v/>
      </c>
      <c r="EL82" s="206" t="str">
        <f>IF($EK82='Classificação geral'!$H75,'Classificação geral'!$I75,"")</f>
        <v/>
      </c>
      <c r="EM82" s="255" t="str">
        <f>IF($EL82='Classificação geral'!$I75,'Classificação geral'!$AE75,"")</f>
        <v/>
      </c>
      <c r="EN82" s="206" t="str">
        <f>IF($EL82='Classificação geral'!$I75,'Classificação geral'!$K75,"")</f>
        <v/>
      </c>
      <c r="EO82" s="206" t="str">
        <f>IF($EL82='Classificação geral'!$I75,'Classificação geral'!$L75,"")</f>
        <v/>
      </c>
      <c r="EP82" s="206" t="str">
        <f>IF($EL82='Classificação geral'!$I75,'Classificação geral'!$M75,"")</f>
        <v/>
      </c>
      <c r="EQ82" s="206" t="str">
        <f>IF($EL82='Classificação geral'!$I75,'Classificação geral'!$AF75,"")</f>
        <v/>
      </c>
      <c r="ER82" s="208" t="str">
        <f>IFERROR(RANK(EQ82,EQ:EQ,0)+ COUNTIF($EQ$12:EQ80,EQ82),"")</f>
        <v/>
      </c>
      <c r="ET82" s="254" t="str">
        <f>IFERROR(IF(AND('Classificação geral'!$H75="mas",'Classificação geral'!$I75=3,'Classificação geral'!$E75="PCT"),'Classificação geral'!$A75,""),"")</f>
        <v/>
      </c>
      <c r="EU82" s="254" t="str">
        <f>IFERROR(IF(AND('Classificação geral'!$H75="mas",'Classificação geral'!$I75=3,'Classificação geral'!$E75="PCT"),'Classificação geral'!$B75,""),"")</f>
        <v/>
      </c>
      <c r="EV82" s="206" t="str">
        <f>IF($EU82='Classificação geral'!$B75,'Classificação geral'!$C75,"")</f>
        <v/>
      </c>
      <c r="EW82" s="206" t="str">
        <f>IF($EU82='Classificação geral'!$B75,'Classificação geral'!$D75,"")</f>
        <v/>
      </c>
      <c r="EX82" s="206" t="str">
        <f>IF($EU82='Classificação geral'!$B75,'Classificação geral'!$H75,"")</f>
        <v/>
      </c>
      <c r="EY82" s="205" t="str">
        <f>IFERROR(IF(AND($EX82="mas",'Classificação geral'!$I75=3),'Classificação geral'!I75,""),"")</f>
        <v/>
      </c>
      <c r="EZ82" s="254" t="str">
        <f>IFERROR(IF(AND($EX82="mas",'Classificação geral'!$I75=3),'Classificação geral'!AE75,""),"")</f>
        <v/>
      </c>
      <c r="FA82" s="205" t="str">
        <f>IFERROR(IF(AND($EX82="mas",'Classificação geral'!$I75=3),'Classificação geral'!K75,""),"")</f>
        <v/>
      </c>
      <c r="FB82" s="205" t="str">
        <f>IFERROR(IF(AND($EX82="mas",'Classificação geral'!$I75=3),'Classificação geral'!L75,""),"")</f>
        <v/>
      </c>
      <c r="FC82" s="205" t="str">
        <f>IFERROR(IF(AND($EX82="mas",'Classificação geral'!$I75=3),'Classificação geral'!M75,""),"")</f>
        <v/>
      </c>
      <c r="FD82" s="205" t="str">
        <f>IFERROR(IF(AND($EX82="mas",'Classificação geral'!$I75=3),'Classificação geral'!AF75,""),"")</f>
        <v/>
      </c>
      <c r="FE82" s="208" t="str">
        <f>IFERROR(RANK(FD82,FD:FD,0)+ COUNTIF(FD$12:$FD80,FD82),"")</f>
        <v/>
      </c>
    </row>
    <row r="83" spans="1:161" s="209" customFormat="1" ht="24.75" customHeight="1" x14ac:dyDescent="0.5">
      <c r="A83" s="204"/>
      <c r="B83" s="395"/>
      <c r="C83" s="213"/>
      <c r="D83" s="213"/>
      <c r="E83" s="213"/>
      <c r="F83" s="214"/>
      <c r="G83" s="214"/>
      <c r="H83" s="214"/>
      <c r="I83" s="214"/>
      <c r="J83" s="214"/>
      <c r="K83" s="203"/>
      <c r="L83" s="203"/>
      <c r="M83" s="203"/>
      <c r="N83" s="203"/>
      <c r="O83" s="215"/>
      <c r="P83" s="215"/>
      <c r="Q83" s="213"/>
      <c r="R83" s="394"/>
      <c r="S83" s="394"/>
      <c r="T83" s="394"/>
      <c r="U83" s="394"/>
      <c r="V83" s="394"/>
      <c r="W83" s="203"/>
      <c r="X83" s="203"/>
      <c r="Y83" s="204"/>
      <c r="Z83" s="203"/>
      <c r="AA83" s="213"/>
      <c r="AB83" s="213"/>
      <c r="AC83" s="214"/>
      <c r="AD83" s="214"/>
      <c r="AE83" s="214"/>
      <c r="AF83" s="214"/>
      <c r="AG83" s="214"/>
      <c r="AH83" s="214"/>
      <c r="AI83" s="203"/>
      <c r="AJ83" s="203"/>
      <c r="AK83" s="203"/>
      <c r="AL83" s="203"/>
      <c r="AM83" s="215"/>
      <c r="AN83" s="215"/>
      <c r="AO83" s="214"/>
      <c r="AP83" s="394"/>
      <c r="AQ83" s="394"/>
      <c r="AR83" s="394"/>
      <c r="AS83" s="394"/>
      <c r="AT83" s="394"/>
      <c r="AU83" s="203"/>
      <c r="AV83" s="203"/>
      <c r="AW83" s="203"/>
      <c r="AX83" s="203"/>
      <c r="AY83" s="213"/>
      <c r="AZ83" s="213"/>
      <c r="BA83" s="215"/>
      <c r="BB83" s="214"/>
      <c r="BC83" s="214"/>
      <c r="BD83" s="214"/>
      <c r="BE83" s="214"/>
      <c r="BF83" s="214"/>
      <c r="BG83" s="203"/>
      <c r="BH83" s="203"/>
      <c r="BI83" s="203"/>
      <c r="BJ83" s="203"/>
      <c r="BK83" s="215"/>
      <c r="BL83" s="215"/>
      <c r="BM83" s="215"/>
      <c r="BN83" s="394"/>
      <c r="BO83" s="394"/>
      <c r="BP83" s="394"/>
      <c r="BQ83" s="394"/>
      <c r="BR83" s="394"/>
      <c r="BS83" s="203"/>
      <c r="BT83" s="203"/>
      <c r="BU83" s="203"/>
      <c r="BV83" s="203"/>
      <c r="BW83" s="203"/>
      <c r="BX83" s="203"/>
      <c r="BY83" s="203"/>
      <c r="BZ83" s="203"/>
      <c r="CA83" s="203"/>
      <c r="CB83" s="203"/>
      <c r="CC83" s="203"/>
      <c r="CD83" s="203"/>
      <c r="CE83" s="203"/>
      <c r="CF83" s="203"/>
      <c r="CG83" s="254" t="str">
        <f>IFERROR(IF(AND('Classificação geral'!$H76="FEM",'Classificação geral'!$I76=1,'Classificação geral'!E76="PCT"),'Classificação geral'!$A76,""),"")</f>
        <v/>
      </c>
      <c r="CH83" s="254" t="str">
        <f>IFERROR(IF(AND('Classificação geral'!$H76="FEM",'Classificação geral'!$I76=1,'Classificação geral'!E76="PCT"),'Classificação geral'!$B76,""),"")</f>
        <v/>
      </c>
      <c r="CI83" s="206" t="str">
        <f>IF($CH83='Classificação geral'!$B76,'Classificação geral'!$C76,"")</f>
        <v/>
      </c>
      <c r="CJ83" s="207" t="str">
        <f>IF($CH83='Classificação geral'!$B76,'Classificação geral'!$D76,"")</f>
        <v/>
      </c>
      <c r="CK83" s="206" t="str">
        <f>IF($CH83='Classificação geral'!$B76,'Classificação geral'!$H76,"")</f>
        <v/>
      </c>
      <c r="CL83" s="206" t="str">
        <f>IF($CK83='Classificação geral'!$H76,'Classificação geral'!$I76,"")</f>
        <v/>
      </c>
      <c r="CM83" s="227" t="str">
        <f>IF($CL83='Classificação geral'!$I76,'Classificação geral'!$AE76,"")</f>
        <v/>
      </c>
      <c r="CN83" s="206" t="str">
        <f>IF($CL83='Classificação geral'!$I76,'Classificação geral'!$K76,"")</f>
        <v/>
      </c>
      <c r="CO83" s="206" t="str">
        <f>IF($CL83='Classificação geral'!$I76,'Classificação geral'!$L76,"")</f>
        <v/>
      </c>
      <c r="CP83" s="206" t="str">
        <f>IF($CL83='Classificação geral'!$I76,'Classificação geral'!$M76,"")</f>
        <v/>
      </c>
      <c r="CQ83" s="388" t="str">
        <f>IF($CL83='Classificação geral'!$I76,'Classificação geral'!$AF76,"")</f>
        <v/>
      </c>
      <c r="CR83" s="256" t="str">
        <f>IFERROR(RANK(CQ83,CQ:CQ,0)+ COUNTIF($CQ$12:CQ82,CQ83),"")</f>
        <v/>
      </c>
      <c r="CS83" s="244" t="str">
        <f ca="1">IFERROR(RDEM(CR83,CR:CR,0),"")</f>
        <v/>
      </c>
      <c r="CT83" s="254" t="str">
        <f>IFERROR(IF(AND('Classificação geral'!$H76="mas",'Classificação geral'!$I76=1,'Classificação geral'!$E76="pct"),'Classificação geral'!$A76,""),"")</f>
        <v/>
      </c>
      <c r="CU83" s="254" t="str">
        <f>IFERROR(IF(AND('Classificação geral'!$H76="mas",'Classificação geral'!$I76=1,'Classificação geral'!$E76="PCT"),'Classificação geral'!$B76,""),"")</f>
        <v/>
      </c>
      <c r="CV83" s="206" t="str">
        <f>IF($CU83='Classificação geral'!$B76,'Classificação geral'!$C76,"")</f>
        <v/>
      </c>
      <c r="CW83" s="207" t="str">
        <f>IF($CU83='Classificação geral'!$B76,'Classificação geral'!$D76,"")</f>
        <v/>
      </c>
      <c r="CX83" s="206" t="str">
        <f>IF($CU83='Classificação geral'!$B76,'Classificação geral'!$H76,"")</f>
        <v/>
      </c>
      <c r="CY83" s="205" t="str">
        <f>IFERROR(IF(AND($CX83="mas",'Classificação geral'!$I76=1),'Classificação geral'!I76,""),"")</f>
        <v/>
      </c>
      <c r="CZ83" s="254" t="str">
        <f>IFERROR(IF(AND($CX83="mas",'Classificação geral'!$I76=1),'Classificação geral'!AE76,""),"")</f>
        <v/>
      </c>
      <c r="DA83" s="205" t="str">
        <f>IFERROR(IF(AND($CX83="mas",'Classificação geral'!$I76=1),'Classificação geral'!K76,""),"")</f>
        <v/>
      </c>
      <c r="DB83" s="205" t="str">
        <f>IFERROR(IF(AND($CX83="mas",'Classificação geral'!$I76=1),'Classificação geral'!L76,""),"")</f>
        <v/>
      </c>
      <c r="DC83" s="205" t="str">
        <f>IFERROR(IF(AND($CX83="mas",'Classificação geral'!$I76=1),'Classificação geral'!M76,""),"")</f>
        <v/>
      </c>
      <c r="DD83" s="205" t="str">
        <f>IFERROR(IF(AND($CX83="mas",'Classificação geral'!$I76=1),'Classificação geral'!AF76,""),"")</f>
        <v/>
      </c>
      <c r="DE83" s="208" t="str">
        <f>IFERROR(RANK(DD83,DD:DD,0)+ COUNTIF($DD$12:DD82,DD83),"")</f>
        <v/>
      </c>
      <c r="DG83" s="254" t="str">
        <f>IFERROR(IF(AND('Classificação geral'!$H76="fem",'Classificação geral'!$I76=2,'Classificação geral'!$E76="pct"),'Classificação geral'!$A76,""),"")</f>
        <v/>
      </c>
      <c r="DH83" s="254" t="str">
        <f>IFERROR(IF(AND('Classificação geral'!$H76="fem",'Classificação geral'!$I76=2,'Classificação geral'!$E76="pct"),'Classificação geral'!$B76,""),"")</f>
        <v/>
      </c>
      <c r="DI83" s="255" t="str">
        <f>IF($DH83='Classificação geral'!$B76,'Classificação geral'!$C76,"")</f>
        <v/>
      </c>
      <c r="DJ83" s="255" t="str">
        <f>IF($DH83='Classificação geral'!$B76,'Classificação geral'!$D76,"")</f>
        <v/>
      </c>
      <c r="DK83" s="255" t="str">
        <f>IF($DH83='Classificação geral'!$B76,'Classificação geral'!$H76,"")</f>
        <v/>
      </c>
      <c r="DL83" s="254" t="str">
        <f>IFERROR(IF(AND($DK83="fem",'Classificação geral'!$I76=2),'Classificação geral'!I76,""),"")</f>
        <v/>
      </c>
      <c r="DM83" s="254" t="str">
        <f>IFERROR(IF(AND($DK83="fem",'Classificação geral'!$I76=2),'Classificação geral'!AE76,""),"")</f>
        <v/>
      </c>
      <c r="DN83" s="254" t="str">
        <f>IFERROR(IF(AND($DK83="fem",'Classificação geral'!$I76=2),'Classificação geral'!K76,""),"")</f>
        <v/>
      </c>
      <c r="DO83" s="254" t="str">
        <f>IFERROR(IF(AND($DK83="fem",'Classificação geral'!$I76=2),'Classificação geral'!L76,""),"")</f>
        <v/>
      </c>
      <c r="DP83" s="254" t="str">
        <f>IFERROR(IF(AND($DK83="fem",'Classificação geral'!$I76=2),'Classificação geral'!M76,""),"")</f>
        <v/>
      </c>
      <c r="DQ83" s="254" t="str">
        <f>IFERROR(IF(AND($DK83="fem",'Classificação geral'!$I76=2),'Classificação geral'!AF76,""),"")</f>
        <v/>
      </c>
      <c r="DR83" s="256" t="str">
        <f>IFERROR(RANK(DQ83,DQ:DQ,0)+ COUNTIF(DQ$12:$DQ81,DQ83),"")</f>
        <v/>
      </c>
      <c r="DT83" s="254" t="str">
        <f>IFERROR(IF(AND('Classificação geral'!$H76="mas",'Classificação geral'!$I76=2,'Classificação geral'!$E76="pct"),'Classificação geral'!$A76,""),"")</f>
        <v/>
      </c>
      <c r="DU83" s="254" t="str">
        <f>IFERROR(IF(AND('Classificação geral'!$H76="mas",'Classificação geral'!$I76=2,'Classificação geral'!$E76="pct"),'Classificação geral'!$B76,""),"")</f>
        <v/>
      </c>
      <c r="DV83" s="206" t="str">
        <f>IF($DU83='Classificação geral'!$B76,'Classificação geral'!$C76,"")</f>
        <v/>
      </c>
      <c r="DW83" s="207" t="str">
        <f>IF($DU83='Classificação geral'!$B76,'Classificação geral'!$D76,"")</f>
        <v/>
      </c>
      <c r="DX83" s="206" t="str">
        <f>IF($DU83='Classificação geral'!$B76,'Classificação geral'!$H76,"")</f>
        <v/>
      </c>
      <c r="DY83" s="205" t="str">
        <f>IFERROR(IF(AND($DX83="mas",'Classificação geral'!$I76=2),'Classificação geral'!I76,""),"")</f>
        <v/>
      </c>
      <c r="DZ83" s="254" t="str">
        <f>IFERROR(IF(AND($DX83="mas",'Classificação geral'!$I76=2),'Classificação geral'!AE76,""),"")</f>
        <v/>
      </c>
      <c r="EA83" s="205" t="str">
        <f>IFERROR(IF(AND($DX83="mas",'Classificação geral'!$I76=2),'Classificação geral'!K76,""),"")</f>
        <v/>
      </c>
      <c r="EB83" s="205" t="str">
        <f>IFERROR(IF(AND($DX83="mas",'Classificação geral'!$I76=2),'Classificação geral'!L76,""),"")</f>
        <v/>
      </c>
      <c r="EC83" s="205" t="str">
        <f>IFERROR(IF(AND($DX83="mas",'Classificação geral'!$I76=2),'Classificação geral'!M76,""),"")</f>
        <v/>
      </c>
      <c r="ED83" s="205" t="str">
        <f>IFERROR(IF(AND($DX83="mas",'Classificação geral'!$I76=2),'Classificação geral'!AF76,""),"")</f>
        <v/>
      </c>
      <c r="EE83" s="208" t="str">
        <f>IFERROR(RANK(ED83,ED:ED,0)+ COUNTIF($ED$12:ED$12,ED83),"")</f>
        <v/>
      </c>
      <c r="EG83" s="254" t="str">
        <f>IFERROR(IF(AND('Classificação geral'!$H76="fem",'Classificação geral'!$I76=3,'Classificação geral'!$E76="pct"),'Classificação geral'!$A76,""),"")</f>
        <v/>
      </c>
      <c r="EH83" s="254" t="str">
        <f>IFERROR(IF(AND('Classificação geral'!$H76="fem",'Classificação geral'!$I76=3,'Classificação geral'!$E76="pct"),'Classificação geral'!$B76,""),"")</f>
        <v/>
      </c>
      <c r="EI83" s="206" t="str">
        <f>IF($EH83='Classificação geral'!$B76,'Classificação geral'!$C76,"")</f>
        <v/>
      </c>
      <c r="EJ83" s="206" t="str">
        <f>IF($EH83='Classificação geral'!$B76,'Classificação geral'!$D76,"")</f>
        <v/>
      </c>
      <c r="EK83" s="206" t="str">
        <f>IF($EH83='Classificação geral'!$B76,'Classificação geral'!$H76,"")</f>
        <v/>
      </c>
      <c r="EL83" s="206" t="str">
        <f>IF($EK83='Classificação geral'!$H76,'Classificação geral'!$I76,"")</f>
        <v/>
      </c>
      <c r="EM83" s="255" t="str">
        <f>IF($EL83='Classificação geral'!$I76,'Classificação geral'!$AE76,"")</f>
        <v/>
      </c>
      <c r="EN83" s="206" t="str">
        <f>IF($EL83='Classificação geral'!$I76,'Classificação geral'!$K76,"")</f>
        <v/>
      </c>
      <c r="EO83" s="206" t="str">
        <f>IF($EL83='Classificação geral'!$I76,'Classificação geral'!$L76,"")</f>
        <v/>
      </c>
      <c r="EP83" s="206" t="str">
        <f>IF($EL83='Classificação geral'!$I76,'Classificação geral'!$M76,"")</f>
        <v/>
      </c>
      <c r="EQ83" s="206" t="str">
        <f>IF($EL83='Classificação geral'!$I76,'Classificação geral'!$AF76,"")</f>
        <v/>
      </c>
      <c r="ER83" s="208" t="str">
        <f>IFERROR(RANK(EQ83,EQ:EQ,0)+ COUNTIF($EQ$12:EQ81,EQ83),"")</f>
        <v/>
      </c>
      <c r="ET83" s="254" t="str">
        <f>IFERROR(IF(AND('Classificação geral'!$H76="mas",'Classificação geral'!$I76=3,'Classificação geral'!$E76="PCT"),'Classificação geral'!$A76,""),"")</f>
        <v/>
      </c>
      <c r="EU83" s="254" t="str">
        <f>IFERROR(IF(AND('Classificação geral'!$H76="mas",'Classificação geral'!$I76=3,'Classificação geral'!$E76="PCT"),'Classificação geral'!$B76,""),"")</f>
        <v/>
      </c>
      <c r="EV83" s="206" t="str">
        <f>IF($EU83='Classificação geral'!$B76,'Classificação geral'!$C76,"")</f>
        <v/>
      </c>
      <c r="EW83" s="206" t="str">
        <f>IF($EU83='Classificação geral'!$B76,'Classificação geral'!$D76,"")</f>
        <v/>
      </c>
      <c r="EX83" s="206" t="str">
        <f>IF($EU83='Classificação geral'!$B76,'Classificação geral'!$H76,"")</f>
        <v/>
      </c>
      <c r="EY83" s="205" t="str">
        <f>IFERROR(IF(AND($EX83="mas",'Classificação geral'!$I76=3),'Classificação geral'!I76,""),"")</f>
        <v/>
      </c>
      <c r="EZ83" s="254" t="str">
        <f>IFERROR(IF(AND($EX83="mas",'Classificação geral'!$I76=3),'Classificação geral'!AE76,""),"")</f>
        <v/>
      </c>
      <c r="FA83" s="205" t="str">
        <f>IFERROR(IF(AND($EX83="mas",'Classificação geral'!$I76=3),'Classificação geral'!K76,""),"")</f>
        <v/>
      </c>
      <c r="FB83" s="205" t="str">
        <f>IFERROR(IF(AND($EX83="mas",'Classificação geral'!$I76=3),'Classificação geral'!L76,""),"")</f>
        <v/>
      </c>
      <c r="FC83" s="205" t="str">
        <f>IFERROR(IF(AND($EX83="mas",'Classificação geral'!$I76=3),'Classificação geral'!M76,""),"")</f>
        <v/>
      </c>
      <c r="FD83" s="205" t="str">
        <f>IFERROR(IF(AND($EX83="mas",'Classificação geral'!$I76=3),'Classificação geral'!AF76,""),"")</f>
        <v/>
      </c>
      <c r="FE83" s="208" t="str">
        <f>IFERROR(RANK(FD83,FD:FD,0)+ COUNTIF(FD$12:$FD81,FD83),"")</f>
        <v/>
      </c>
    </row>
    <row r="84" spans="1:161" s="209" customFormat="1" ht="24.75" customHeight="1" x14ac:dyDescent="0.5">
      <c r="A84" s="204"/>
      <c r="B84" s="395"/>
      <c r="C84" s="213"/>
      <c r="D84" s="213"/>
      <c r="E84" s="213"/>
      <c r="F84" s="214"/>
      <c r="G84" s="214"/>
      <c r="H84" s="214"/>
      <c r="I84" s="214"/>
      <c r="J84" s="214"/>
      <c r="K84" s="203"/>
      <c r="L84" s="203"/>
      <c r="M84" s="203"/>
      <c r="N84" s="203"/>
      <c r="O84" s="215"/>
      <c r="P84" s="215"/>
      <c r="Q84" s="213"/>
      <c r="R84" s="394"/>
      <c r="S84" s="394"/>
      <c r="T84" s="394"/>
      <c r="U84" s="394"/>
      <c r="V84" s="394"/>
      <c r="W84" s="203"/>
      <c r="X84" s="203"/>
      <c r="Y84" s="204"/>
      <c r="Z84" s="203"/>
      <c r="AA84" s="213"/>
      <c r="AB84" s="213"/>
      <c r="AC84" s="214"/>
      <c r="AD84" s="214"/>
      <c r="AE84" s="214"/>
      <c r="AF84" s="214"/>
      <c r="AG84" s="214"/>
      <c r="AH84" s="214"/>
      <c r="AI84" s="203"/>
      <c r="AJ84" s="203"/>
      <c r="AK84" s="203"/>
      <c r="AL84" s="203"/>
      <c r="AM84" s="215"/>
      <c r="AN84" s="215"/>
      <c r="AO84" s="214"/>
      <c r="AP84" s="394"/>
      <c r="AQ84" s="394"/>
      <c r="AR84" s="394"/>
      <c r="AS84" s="394"/>
      <c r="AT84" s="394"/>
      <c r="AU84" s="203"/>
      <c r="AV84" s="203"/>
      <c r="AW84" s="203"/>
      <c r="AX84" s="203"/>
      <c r="AY84" s="213"/>
      <c r="AZ84" s="213"/>
      <c r="BA84" s="215"/>
      <c r="BB84" s="214"/>
      <c r="BC84" s="214"/>
      <c r="BD84" s="214"/>
      <c r="BE84" s="214"/>
      <c r="BF84" s="214"/>
      <c r="BG84" s="203"/>
      <c r="BH84" s="203"/>
      <c r="BI84" s="203"/>
      <c r="BJ84" s="203"/>
      <c r="BK84" s="215"/>
      <c r="BL84" s="215"/>
      <c r="BM84" s="215"/>
      <c r="BN84" s="394"/>
      <c r="BO84" s="394"/>
      <c r="BP84" s="394"/>
      <c r="BQ84" s="394"/>
      <c r="BR84" s="394"/>
      <c r="BS84" s="203"/>
      <c r="BT84" s="203"/>
      <c r="BU84" s="203"/>
      <c r="BV84" s="203"/>
      <c r="BW84" s="203"/>
      <c r="BX84" s="203"/>
      <c r="BY84" s="203"/>
      <c r="BZ84" s="203"/>
      <c r="CA84" s="203"/>
      <c r="CB84" s="203"/>
      <c r="CC84" s="203"/>
      <c r="CD84" s="203"/>
      <c r="CE84" s="203"/>
      <c r="CF84" s="203"/>
      <c r="CG84" s="254" t="str">
        <f>IFERROR(IF(AND('Classificação geral'!$H77="FEM",'Classificação geral'!$I77=1,'Classificação geral'!E77="PCT"),'Classificação geral'!$A77,""),"")</f>
        <v/>
      </c>
      <c r="CH84" s="254" t="str">
        <f>IFERROR(IF(AND('Classificação geral'!$H77="FEM",'Classificação geral'!$I77=1,'Classificação geral'!E77="PCT"),'Classificação geral'!$B77,""),"")</f>
        <v/>
      </c>
      <c r="CI84" s="206" t="str">
        <f>IF($CH84='Classificação geral'!$B77,'Classificação geral'!$C77,"")</f>
        <v/>
      </c>
      <c r="CJ84" s="207" t="str">
        <f>IF($CH84='Classificação geral'!$B77,'Classificação geral'!$D77,"")</f>
        <v/>
      </c>
      <c r="CK84" s="206" t="str">
        <f>IF($CH84='Classificação geral'!$B77,'Classificação geral'!$H77,"")</f>
        <v/>
      </c>
      <c r="CL84" s="206" t="str">
        <f>IF($CK84='Classificação geral'!$H77,'Classificação geral'!$I77,"")</f>
        <v/>
      </c>
      <c r="CM84" s="227" t="str">
        <f>IF($CL84='Classificação geral'!$I77,'Classificação geral'!$AE77,"")</f>
        <v/>
      </c>
      <c r="CN84" s="206" t="str">
        <f>IF($CL84='Classificação geral'!$I77,'Classificação geral'!$K77,"")</f>
        <v/>
      </c>
      <c r="CO84" s="206" t="str">
        <f>IF($CL84='Classificação geral'!$I77,'Classificação geral'!$L77,"")</f>
        <v/>
      </c>
      <c r="CP84" s="206" t="str">
        <f>IF($CL84='Classificação geral'!$I77,'Classificação geral'!$M77,"")</f>
        <v/>
      </c>
      <c r="CQ84" s="388" t="str">
        <f>IF($CL84='Classificação geral'!$I77,'Classificação geral'!$AF77,"")</f>
        <v/>
      </c>
      <c r="CR84" s="256" t="str">
        <f>IFERROR(RANK(CQ84,CQ:CQ,0)+ COUNTIF($CQ$12:CQ83,CQ84),"")</f>
        <v/>
      </c>
      <c r="CS84" s="244" t="str">
        <f ca="1">IFERROR(RDEM(CR84,CR:CR,0),"")</f>
        <v/>
      </c>
      <c r="CT84" s="254" t="str">
        <f>IFERROR(IF(AND('Classificação geral'!$H77="mas",'Classificação geral'!$I77=1,'Classificação geral'!$E77="pct"),'Classificação geral'!$A77,""),"")</f>
        <v/>
      </c>
      <c r="CU84" s="254" t="str">
        <f>IFERROR(IF(AND('Classificação geral'!$H77="mas",'Classificação geral'!$I77=1,'Classificação geral'!$E77="PCT"),'Classificação geral'!$B77,""),"")</f>
        <v/>
      </c>
      <c r="CV84" s="206" t="str">
        <f>IF($CU84='Classificação geral'!$B77,'Classificação geral'!$C77,"")</f>
        <v/>
      </c>
      <c r="CW84" s="207" t="str">
        <f>IF($CU84='Classificação geral'!$B77,'Classificação geral'!$D77,"")</f>
        <v/>
      </c>
      <c r="CX84" s="206" t="str">
        <f>IF($CU84='Classificação geral'!$B77,'Classificação geral'!$H77,"")</f>
        <v/>
      </c>
      <c r="CY84" s="205" t="str">
        <f>IFERROR(IF(AND($CX84="mas",'Classificação geral'!$I77=1),'Classificação geral'!I77,""),"")</f>
        <v/>
      </c>
      <c r="CZ84" s="254" t="str">
        <f>IFERROR(IF(AND($CX84="mas",'Classificação geral'!$I77=1),'Classificação geral'!AE77,""),"")</f>
        <v/>
      </c>
      <c r="DA84" s="205" t="str">
        <f>IFERROR(IF(AND($CX84="mas",'Classificação geral'!$I77=1),'Classificação geral'!K77,""),"")</f>
        <v/>
      </c>
      <c r="DB84" s="205" t="str">
        <f>IFERROR(IF(AND($CX84="mas",'Classificação geral'!$I77=1),'Classificação geral'!L77,""),"")</f>
        <v/>
      </c>
      <c r="DC84" s="205" t="str">
        <f>IFERROR(IF(AND($CX84="mas",'Classificação geral'!$I77=1),'Classificação geral'!M77,""),"")</f>
        <v/>
      </c>
      <c r="DD84" s="205" t="str">
        <f>IFERROR(IF(AND($CX84="mas",'Classificação geral'!$I77=1),'Classificação geral'!AF77,""),"")</f>
        <v/>
      </c>
      <c r="DE84" s="208" t="str">
        <f>IFERROR(RANK(DD84,DD:DD,0)+ COUNTIF($DD$12:DD83,DD84),"")</f>
        <v/>
      </c>
      <c r="DG84" s="254" t="str">
        <f>IFERROR(IF(AND('Classificação geral'!$H77="fem",'Classificação geral'!$I77=2,'Classificação geral'!$E77="pct"),'Classificação geral'!$A77,""),"")</f>
        <v/>
      </c>
      <c r="DH84" s="254" t="str">
        <f>IFERROR(IF(AND('Classificação geral'!$H77="fem",'Classificação geral'!$I77=2,'Classificação geral'!$E77="pct"),'Classificação geral'!$B77,""),"")</f>
        <v/>
      </c>
      <c r="DI84" s="255" t="str">
        <f>IF($DH84='Classificação geral'!$B77,'Classificação geral'!$C77,"")</f>
        <v/>
      </c>
      <c r="DJ84" s="255" t="str">
        <f>IF($DH84='Classificação geral'!$B77,'Classificação geral'!$D77,"")</f>
        <v/>
      </c>
      <c r="DK84" s="255" t="str">
        <f>IF($DH84='Classificação geral'!$B77,'Classificação geral'!$H77,"")</f>
        <v/>
      </c>
      <c r="DL84" s="254" t="str">
        <f>IFERROR(IF(AND($DK84="fem",'Classificação geral'!$I77=2),'Classificação geral'!I77,""),"")</f>
        <v/>
      </c>
      <c r="DM84" s="254" t="str">
        <f>IFERROR(IF(AND($DK84="fem",'Classificação geral'!$I77=2),'Classificação geral'!AE77,""),"")</f>
        <v/>
      </c>
      <c r="DN84" s="254" t="str">
        <f>IFERROR(IF(AND($DK84="fem",'Classificação geral'!$I77=2),'Classificação geral'!K77,""),"")</f>
        <v/>
      </c>
      <c r="DO84" s="254" t="str">
        <f>IFERROR(IF(AND($DK84="fem",'Classificação geral'!$I77=2),'Classificação geral'!L77,""),"")</f>
        <v/>
      </c>
      <c r="DP84" s="254" t="str">
        <f>IFERROR(IF(AND($DK84="fem",'Classificação geral'!$I77=2),'Classificação geral'!M77,""),"")</f>
        <v/>
      </c>
      <c r="DQ84" s="254" t="str">
        <f>IFERROR(IF(AND($DK84="fem",'Classificação geral'!$I77=2),'Classificação geral'!AF77,""),"")</f>
        <v/>
      </c>
      <c r="DR84" s="256" t="str">
        <f>IFERROR(RANK(DQ84,DQ:DQ,0)+ COUNTIF(DQ$12:$DQ82,DQ84),"")</f>
        <v/>
      </c>
      <c r="DT84" s="254" t="str">
        <f>IFERROR(IF(AND('Classificação geral'!$H77="mas",'Classificação geral'!$I77=2,'Classificação geral'!$E77="pct"),'Classificação geral'!$A77,""),"")</f>
        <v/>
      </c>
      <c r="DU84" s="254" t="str">
        <f>IFERROR(IF(AND('Classificação geral'!$H77="mas",'Classificação geral'!$I77=2,'Classificação geral'!$E77="pct"),'Classificação geral'!$B77,""),"")</f>
        <v/>
      </c>
      <c r="DV84" s="206" t="str">
        <f>IF($DU84='Classificação geral'!$B77,'Classificação geral'!$C77,"")</f>
        <v/>
      </c>
      <c r="DW84" s="207" t="str">
        <f>IF($DU84='Classificação geral'!$B77,'Classificação geral'!$D77,"")</f>
        <v/>
      </c>
      <c r="DX84" s="206" t="str">
        <f>IF($DU84='Classificação geral'!$B77,'Classificação geral'!$H77,"")</f>
        <v/>
      </c>
      <c r="DY84" s="205" t="str">
        <f>IFERROR(IF(AND($DX84="mas",'Classificação geral'!$I77=2),'Classificação geral'!I77,""),"")</f>
        <v/>
      </c>
      <c r="DZ84" s="254" t="str">
        <f>IFERROR(IF(AND($DX84="mas",'Classificação geral'!$I77=2),'Classificação geral'!AE77,""),"")</f>
        <v/>
      </c>
      <c r="EA84" s="205" t="str">
        <f>IFERROR(IF(AND($DX84="mas",'Classificação geral'!$I77=2),'Classificação geral'!K77,""),"")</f>
        <v/>
      </c>
      <c r="EB84" s="205" t="str">
        <f>IFERROR(IF(AND($DX84="mas",'Classificação geral'!$I77=2),'Classificação geral'!L77,""),"")</f>
        <v/>
      </c>
      <c r="EC84" s="205" t="str">
        <f>IFERROR(IF(AND($DX84="mas",'Classificação geral'!$I77=2),'Classificação geral'!M77,""),"")</f>
        <v/>
      </c>
      <c r="ED84" s="205" t="str">
        <f>IFERROR(IF(AND($DX84="mas",'Classificação geral'!$I77=2),'Classificação geral'!AF77,""),"")</f>
        <v/>
      </c>
      <c r="EE84" s="208" t="str">
        <f>IFERROR(RANK(ED84,ED:ED,0)+ COUNTIF($ED$12:ED$12,ED84),"")</f>
        <v/>
      </c>
      <c r="EG84" s="254" t="str">
        <f>IFERROR(IF(AND('Classificação geral'!$H77="fem",'Classificação geral'!$I77=3,'Classificação geral'!$E77="pct"),'Classificação geral'!$A77,""),"")</f>
        <v/>
      </c>
      <c r="EH84" s="254" t="str">
        <f>IFERROR(IF(AND('Classificação geral'!$H77="fem",'Classificação geral'!$I77=3,'Classificação geral'!$E77="pct"),'Classificação geral'!$B77,""),"")</f>
        <v/>
      </c>
      <c r="EI84" s="206" t="str">
        <f>IF($EH84='Classificação geral'!$B77,'Classificação geral'!$C77,"")</f>
        <v/>
      </c>
      <c r="EJ84" s="206" t="str">
        <f>IF($EH84='Classificação geral'!$B77,'Classificação geral'!$D77,"")</f>
        <v/>
      </c>
      <c r="EK84" s="206" t="str">
        <f>IF($EH84='Classificação geral'!$B77,'Classificação geral'!$H77,"")</f>
        <v/>
      </c>
      <c r="EL84" s="206" t="str">
        <f>IF($EK84='Classificação geral'!$H77,'Classificação geral'!$I77,"")</f>
        <v/>
      </c>
      <c r="EM84" s="255" t="str">
        <f>IF($EL84='Classificação geral'!$I77,'Classificação geral'!$AE77,"")</f>
        <v/>
      </c>
      <c r="EN84" s="206" t="str">
        <f>IF($EL84='Classificação geral'!$I77,'Classificação geral'!$K77,"")</f>
        <v/>
      </c>
      <c r="EO84" s="206" t="str">
        <f>IF($EL84='Classificação geral'!$I77,'Classificação geral'!$L77,"")</f>
        <v/>
      </c>
      <c r="EP84" s="206" t="str">
        <f>IF($EL84='Classificação geral'!$I77,'Classificação geral'!$M77,"")</f>
        <v/>
      </c>
      <c r="EQ84" s="206" t="str">
        <f>IF($EL84='Classificação geral'!$I77,'Classificação geral'!$AF77,"")</f>
        <v/>
      </c>
      <c r="ER84" s="208" t="str">
        <f>IFERROR(RANK(EQ84,EQ:EQ,0)+ COUNTIF($EQ$12:EQ82,EQ84),"")</f>
        <v/>
      </c>
      <c r="ET84" s="254" t="str">
        <f>IFERROR(IF(AND('Classificação geral'!$H77="mas",'Classificação geral'!$I77=3,'Classificação geral'!$E77="PCT"),'Classificação geral'!$A77,""),"")</f>
        <v/>
      </c>
      <c r="EU84" s="254" t="str">
        <f>IFERROR(IF(AND('Classificação geral'!$H77="mas",'Classificação geral'!$I77=3,'Classificação geral'!$E77="PCT"),'Classificação geral'!$B77,""),"")</f>
        <v/>
      </c>
      <c r="EV84" s="206" t="str">
        <f>IF($EU84='Classificação geral'!$B77,'Classificação geral'!$C77,"")</f>
        <v/>
      </c>
      <c r="EW84" s="206" t="str">
        <f>IF($EU84='Classificação geral'!$B77,'Classificação geral'!$D77,"")</f>
        <v/>
      </c>
      <c r="EX84" s="206" t="str">
        <f>IF($EU84='Classificação geral'!$B77,'Classificação geral'!$H77,"")</f>
        <v/>
      </c>
      <c r="EY84" s="205" t="str">
        <f>IFERROR(IF(AND($EX84="mas",'Classificação geral'!$I77=3),'Classificação geral'!I77,""),"")</f>
        <v/>
      </c>
      <c r="EZ84" s="254" t="str">
        <f>IFERROR(IF(AND($EX84="mas",'Classificação geral'!$I77=3),'Classificação geral'!AE77,""),"")</f>
        <v/>
      </c>
      <c r="FA84" s="205" t="str">
        <f>IFERROR(IF(AND($EX84="mas",'Classificação geral'!$I77=3),'Classificação geral'!K77,""),"")</f>
        <v/>
      </c>
      <c r="FB84" s="205" t="str">
        <f>IFERROR(IF(AND($EX84="mas",'Classificação geral'!$I77=3),'Classificação geral'!L77,""),"")</f>
        <v/>
      </c>
      <c r="FC84" s="205" t="str">
        <f>IFERROR(IF(AND($EX84="mas",'Classificação geral'!$I77=3),'Classificação geral'!M77,""),"")</f>
        <v/>
      </c>
      <c r="FD84" s="205" t="str">
        <f>IFERROR(IF(AND($EX84="mas",'Classificação geral'!$I77=3),'Classificação geral'!AF77,""),"")</f>
        <v/>
      </c>
      <c r="FE84" s="208" t="str">
        <f>IFERROR(RANK(FD84,FD:FD,0)+ COUNTIF(FD$12:$FD82,FD84),"")</f>
        <v/>
      </c>
    </row>
    <row r="85" spans="1:161" s="209" customFormat="1" ht="24.75" customHeight="1" x14ac:dyDescent="0.5">
      <c r="A85" s="204"/>
      <c r="B85" s="395"/>
      <c r="C85" s="213"/>
      <c r="D85" s="213"/>
      <c r="E85" s="213"/>
      <c r="F85" s="214"/>
      <c r="G85" s="214"/>
      <c r="H85" s="214"/>
      <c r="I85" s="214"/>
      <c r="J85" s="214"/>
      <c r="K85" s="203"/>
      <c r="L85" s="203"/>
      <c r="M85" s="203"/>
      <c r="N85" s="203"/>
      <c r="O85" s="215"/>
      <c r="P85" s="215"/>
      <c r="Q85" s="213"/>
      <c r="R85" s="394"/>
      <c r="S85" s="394"/>
      <c r="T85" s="394"/>
      <c r="U85" s="394"/>
      <c r="V85" s="394"/>
      <c r="W85" s="203"/>
      <c r="X85" s="203"/>
      <c r="Y85" s="204"/>
      <c r="Z85" s="203"/>
      <c r="AA85" s="213"/>
      <c r="AB85" s="213"/>
      <c r="AC85" s="214"/>
      <c r="AD85" s="214"/>
      <c r="AE85" s="214"/>
      <c r="AF85" s="214"/>
      <c r="AG85" s="214"/>
      <c r="AH85" s="214"/>
      <c r="AI85" s="203"/>
      <c r="AJ85" s="203"/>
      <c r="AK85" s="203"/>
      <c r="AL85" s="203"/>
      <c r="AM85" s="215"/>
      <c r="AN85" s="215"/>
      <c r="AO85" s="214"/>
      <c r="AP85" s="394"/>
      <c r="AQ85" s="394"/>
      <c r="AR85" s="394"/>
      <c r="AS85" s="394"/>
      <c r="AT85" s="394"/>
      <c r="AU85" s="203"/>
      <c r="AV85" s="203"/>
      <c r="AW85" s="203"/>
      <c r="AX85" s="203"/>
      <c r="AY85" s="213"/>
      <c r="AZ85" s="213"/>
      <c r="BA85" s="215"/>
      <c r="BB85" s="214"/>
      <c r="BC85" s="214"/>
      <c r="BD85" s="214"/>
      <c r="BE85" s="214"/>
      <c r="BF85" s="214"/>
      <c r="BG85" s="203"/>
      <c r="BH85" s="203"/>
      <c r="BI85" s="203"/>
      <c r="BJ85" s="203"/>
      <c r="BK85" s="215"/>
      <c r="BL85" s="215"/>
      <c r="BM85" s="215"/>
      <c r="BN85" s="394"/>
      <c r="BO85" s="394"/>
      <c r="BP85" s="394"/>
      <c r="BQ85" s="394"/>
      <c r="BR85" s="394"/>
      <c r="BS85" s="203"/>
      <c r="BT85" s="203"/>
      <c r="BU85" s="203"/>
      <c r="BV85" s="203"/>
      <c r="BW85" s="203"/>
      <c r="BX85" s="203"/>
      <c r="BY85" s="203"/>
      <c r="BZ85" s="203"/>
      <c r="CA85" s="203"/>
      <c r="CB85" s="203"/>
      <c r="CC85" s="203"/>
      <c r="CD85" s="203"/>
      <c r="CE85" s="203"/>
      <c r="CF85" s="203"/>
      <c r="CG85" s="254" t="str">
        <f>IFERROR(IF(AND('Classificação geral'!$H78="FEM",'Classificação geral'!$I78=1,'Classificação geral'!E78="PCT"),'Classificação geral'!$A78,""),"")</f>
        <v/>
      </c>
      <c r="CH85" s="254" t="str">
        <f>IFERROR(IF(AND('Classificação geral'!$H78="FEM",'Classificação geral'!$I78=1,'Classificação geral'!E78="PCT"),'Classificação geral'!$B78,""),"")</f>
        <v/>
      </c>
      <c r="CI85" s="206" t="str">
        <f>IF($CH85='Classificação geral'!$B78,'Classificação geral'!$C78,"")</f>
        <v/>
      </c>
      <c r="CJ85" s="207" t="str">
        <f>IF($CH85='Classificação geral'!$B78,'Classificação geral'!$D78,"")</f>
        <v/>
      </c>
      <c r="CK85" s="206" t="str">
        <f>IF($CH85='Classificação geral'!$B78,'Classificação geral'!$H78,"")</f>
        <v/>
      </c>
      <c r="CL85" s="206" t="str">
        <f>IF($CK85='Classificação geral'!$H78,'Classificação geral'!$I78,"")</f>
        <v/>
      </c>
      <c r="CM85" s="227" t="str">
        <f>IF($CL85='Classificação geral'!$I78,'Classificação geral'!$AE78,"")</f>
        <v/>
      </c>
      <c r="CN85" s="206" t="str">
        <f>IF($CL85='Classificação geral'!$I78,'Classificação geral'!$K78,"")</f>
        <v/>
      </c>
      <c r="CO85" s="206" t="str">
        <f>IF($CL85='Classificação geral'!$I78,'Classificação geral'!$L78,"")</f>
        <v/>
      </c>
      <c r="CP85" s="206" t="str">
        <f>IF($CL85='Classificação geral'!$I78,'Classificação geral'!$M78,"")</f>
        <v/>
      </c>
      <c r="CQ85" s="388" t="str">
        <f>IF($CL85='Classificação geral'!$I78,'Classificação geral'!$AF78,"")</f>
        <v/>
      </c>
      <c r="CR85" s="256" t="str">
        <f>IFERROR(RANK(CQ85,CQ:CQ,0)+ COUNTIF($CQ$12:CQ84,CQ85),"")</f>
        <v/>
      </c>
      <c r="CS85" s="244" t="str">
        <f ca="1">IFERROR(RDEM(CR85,CR:CR,0),"")</f>
        <v/>
      </c>
      <c r="CT85" s="254" t="str">
        <f>IFERROR(IF(AND('Classificação geral'!$H78="mas",'Classificação geral'!$I78=1,'Classificação geral'!$E78="pct"),'Classificação geral'!$A78,""),"")</f>
        <v/>
      </c>
      <c r="CU85" s="254" t="str">
        <f>IFERROR(IF(AND('Classificação geral'!$H78="mas",'Classificação geral'!$I78=1,'Classificação geral'!$E78="PCT"),'Classificação geral'!$B78,""),"")</f>
        <v/>
      </c>
      <c r="CV85" s="206" t="str">
        <f>IF($CU85='Classificação geral'!$B78,'Classificação geral'!$C78,"")</f>
        <v/>
      </c>
      <c r="CW85" s="207" t="str">
        <f>IF($CU85='Classificação geral'!$B78,'Classificação geral'!$D78,"")</f>
        <v/>
      </c>
      <c r="CX85" s="206" t="str">
        <f>IF($CU85='Classificação geral'!$B78,'Classificação geral'!$H78,"")</f>
        <v/>
      </c>
      <c r="CY85" s="205" t="str">
        <f>IFERROR(IF(AND($CX85="mas",'Classificação geral'!$I78=1),'Classificação geral'!I78,""),"")</f>
        <v/>
      </c>
      <c r="CZ85" s="254" t="str">
        <f>IFERROR(IF(AND($CX85="mas",'Classificação geral'!$I78=1),'Classificação geral'!AE78,""),"")</f>
        <v/>
      </c>
      <c r="DA85" s="205" t="str">
        <f>IFERROR(IF(AND($CX85="mas",'Classificação geral'!$I78=1),'Classificação geral'!K78,""),"")</f>
        <v/>
      </c>
      <c r="DB85" s="205" t="str">
        <f>IFERROR(IF(AND($CX85="mas",'Classificação geral'!$I78=1),'Classificação geral'!L78,""),"")</f>
        <v/>
      </c>
      <c r="DC85" s="205" t="str">
        <f>IFERROR(IF(AND($CX85="mas",'Classificação geral'!$I78=1),'Classificação geral'!M78,""),"")</f>
        <v/>
      </c>
      <c r="DD85" s="205" t="str">
        <f>IFERROR(IF(AND($CX85="mas",'Classificação geral'!$I78=1),'Classificação geral'!AF78,""),"")</f>
        <v/>
      </c>
      <c r="DE85" s="208" t="str">
        <f>IFERROR(RANK(DD85,DD:DD,0)+ COUNTIF($DD$12:DD84,DD85),"")</f>
        <v/>
      </c>
      <c r="DG85" s="254" t="str">
        <f>IFERROR(IF(AND('Classificação geral'!$H78="fem",'Classificação geral'!$I78=2,'Classificação geral'!$E78="pct"),'Classificação geral'!$A78,""),"")</f>
        <v/>
      </c>
      <c r="DH85" s="254" t="str">
        <f>IFERROR(IF(AND('Classificação geral'!$H78="fem",'Classificação geral'!$I78=2,'Classificação geral'!$E78="pct"),'Classificação geral'!$B78,""),"")</f>
        <v/>
      </c>
      <c r="DI85" s="255" t="str">
        <f>IF($DH85='Classificação geral'!$B78,'Classificação geral'!$C78,"")</f>
        <v/>
      </c>
      <c r="DJ85" s="255" t="str">
        <f>IF($DH85='Classificação geral'!$B78,'Classificação geral'!$D78,"")</f>
        <v/>
      </c>
      <c r="DK85" s="255" t="str">
        <f>IF($DH85='Classificação geral'!$B78,'Classificação geral'!$H78,"")</f>
        <v/>
      </c>
      <c r="DL85" s="254" t="str">
        <f>IFERROR(IF(AND($DK85="fem",'Classificação geral'!$I78=2),'Classificação geral'!I78,""),"")</f>
        <v/>
      </c>
      <c r="DM85" s="254" t="str">
        <f>IFERROR(IF(AND($DK85="fem",'Classificação geral'!$I78=2),'Classificação geral'!AE78,""),"")</f>
        <v/>
      </c>
      <c r="DN85" s="254" t="str">
        <f>IFERROR(IF(AND($DK85="fem",'Classificação geral'!$I78=2),'Classificação geral'!K78,""),"")</f>
        <v/>
      </c>
      <c r="DO85" s="254" t="str">
        <f>IFERROR(IF(AND($DK85="fem",'Classificação geral'!$I78=2),'Classificação geral'!L78,""),"")</f>
        <v/>
      </c>
      <c r="DP85" s="254" t="str">
        <f>IFERROR(IF(AND($DK85="fem",'Classificação geral'!$I78=2),'Classificação geral'!M78,""),"")</f>
        <v/>
      </c>
      <c r="DQ85" s="254" t="str">
        <f>IFERROR(IF(AND($DK85="fem",'Classificação geral'!$I78=2),'Classificação geral'!AF78,""),"")</f>
        <v/>
      </c>
      <c r="DR85" s="256" t="str">
        <f>IFERROR(RANK(DQ85,DQ:DQ,0)+ COUNTIF(DQ$12:$DQ83,DQ85),"")</f>
        <v/>
      </c>
      <c r="DT85" s="254" t="str">
        <f>IFERROR(IF(AND('Classificação geral'!$H78="mas",'Classificação geral'!$I78=2,'Classificação geral'!$E78="pct"),'Classificação geral'!$A78,""),"")</f>
        <v/>
      </c>
      <c r="DU85" s="254" t="str">
        <f>IFERROR(IF(AND('Classificação geral'!$H78="mas",'Classificação geral'!$I78=2,'Classificação geral'!$E78="pct"),'Classificação geral'!$B78,""),"")</f>
        <v/>
      </c>
      <c r="DV85" s="206" t="str">
        <f>IF($DU85='Classificação geral'!$B78,'Classificação geral'!$C78,"")</f>
        <v/>
      </c>
      <c r="DW85" s="207" t="str">
        <f>IF($DU85='Classificação geral'!$B78,'Classificação geral'!$D78,"")</f>
        <v/>
      </c>
      <c r="DX85" s="206" t="str">
        <f>IF($DU85='Classificação geral'!$B78,'Classificação geral'!$H78,"")</f>
        <v/>
      </c>
      <c r="DY85" s="205" t="str">
        <f>IFERROR(IF(AND($DX85="mas",'Classificação geral'!$I78=2),'Classificação geral'!I78,""),"")</f>
        <v/>
      </c>
      <c r="DZ85" s="254" t="str">
        <f>IFERROR(IF(AND($DX85="mas",'Classificação geral'!$I78=2),'Classificação geral'!AE78,""),"")</f>
        <v/>
      </c>
      <c r="EA85" s="205" t="str">
        <f>IFERROR(IF(AND($DX85="mas",'Classificação geral'!$I78=2),'Classificação geral'!K78,""),"")</f>
        <v/>
      </c>
      <c r="EB85" s="205" t="str">
        <f>IFERROR(IF(AND($DX85="mas",'Classificação geral'!$I78=2),'Classificação geral'!L78,""),"")</f>
        <v/>
      </c>
      <c r="EC85" s="205" t="str">
        <f>IFERROR(IF(AND($DX85="mas",'Classificação geral'!$I78=2),'Classificação geral'!M78,""),"")</f>
        <v/>
      </c>
      <c r="ED85" s="205" t="str">
        <f>IFERROR(IF(AND($DX85="mas",'Classificação geral'!$I78=2),'Classificação geral'!AF78,""),"")</f>
        <v/>
      </c>
      <c r="EE85" s="208" t="str">
        <f>IFERROR(RANK(ED85,ED:ED,0)+ COUNTIF($ED$12:ED$12,ED85),"")</f>
        <v/>
      </c>
      <c r="EG85" s="254" t="str">
        <f>IFERROR(IF(AND('Classificação geral'!$H78="fem",'Classificação geral'!$I78=3,'Classificação geral'!$E78="pct"),'Classificação geral'!$A78,""),"")</f>
        <v/>
      </c>
      <c r="EH85" s="254" t="str">
        <f>IFERROR(IF(AND('Classificação geral'!$H78="fem",'Classificação geral'!$I78=3,'Classificação geral'!$E78="pct"),'Classificação geral'!$B78,""),"")</f>
        <v/>
      </c>
      <c r="EI85" s="206" t="str">
        <f>IF($EH85='Classificação geral'!$B78,'Classificação geral'!$C78,"")</f>
        <v/>
      </c>
      <c r="EJ85" s="206" t="str">
        <f>IF($EH85='Classificação geral'!$B78,'Classificação geral'!$D78,"")</f>
        <v/>
      </c>
      <c r="EK85" s="206" t="str">
        <f>IF($EH85='Classificação geral'!$B78,'Classificação geral'!$H78,"")</f>
        <v/>
      </c>
      <c r="EL85" s="206" t="str">
        <f>IF($EK85='Classificação geral'!$H78,'Classificação geral'!$I78,"")</f>
        <v/>
      </c>
      <c r="EM85" s="255" t="str">
        <f>IF($EL85='Classificação geral'!$I78,'Classificação geral'!$AE78,"")</f>
        <v/>
      </c>
      <c r="EN85" s="206" t="str">
        <f>IF($EL85='Classificação geral'!$I78,'Classificação geral'!$K78,"")</f>
        <v/>
      </c>
      <c r="EO85" s="206" t="str">
        <f>IF($EL85='Classificação geral'!$I78,'Classificação geral'!$L78,"")</f>
        <v/>
      </c>
      <c r="EP85" s="206" t="str">
        <f>IF($EL85='Classificação geral'!$I78,'Classificação geral'!$M78,"")</f>
        <v/>
      </c>
      <c r="EQ85" s="206" t="str">
        <f>IF($EL85='Classificação geral'!$I78,'Classificação geral'!$AF78,"")</f>
        <v/>
      </c>
      <c r="ER85" s="208" t="str">
        <f>IFERROR(RANK(EQ85,EQ:EQ,0)+ COUNTIF($EQ$12:EQ83,EQ85),"")</f>
        <v/>
      </c>
      <c r="ET85" s="254" t="str">
        <f>IFERROR(IF(AND('Classificação geral'!$H78="mas",'Classificação geral'!$I78=3,'Classificação geral'!$E78="PCT"),'Classificação geral'!$A78,""),"")</f>
        <v/>
      </c>
      <c r="EU85" s="254" t="str">
        <f>IFERROR(IF(AND('Classificação geral'!$H78="mas",'Classificação geral'!$I78=3,'Classificação geral'!$E78="PCT"),'Classificação geral'!$B78,""),"")</f>
        <v/>
      </c>
      <c r="EV85" s="206" t="str">
        <f>IF($EU85='Classificação geral'!$B78,'Classificação geral'!$C78,"")</f>
        <v/>
      </c>
      <c r="EW85" s="206" t="str">
        <f>IF($EU85='Classificação geral'!$B78,'Classificação geral'!$D78,"")</f>
        <v/>
      </c>
      <c r="EX85" s="206" t="str">
        <f>IF($EU85='Classificação geral'!$B78,'Classificação geral'!$H78,"")</f>
        <v/>
      </c>
      <c r="EY85" s="205" t="str">
        <f>IFERROR(IF(AND($EX85="mas",'Classificação geral'!$I78=3),'Classificação geral'!I78,""),"")</f>
        <v/>
      </c>
      <c r="EZ85" s="254" t="str">
        <f>IFERROR(IF(AND($EX85="mas",'Classificação geral'!$I78=3),'Classificação geral'!AE78,""),"")</f>
        <v/>
      </c>
      <c r="FA85" s="205" t="str">
        <f>IFERROR(IF(AND($EX85="mas",'Classificação geral'!$I78=3),'Classificação geral'!K78,""),"")</f>
        <v/>
      </c>
      <c r="FB85" s="205" t="str">
        <f>IFERROR(IF(AND($EX85="mas",'Classificação geral'!$I78=3),'Classificação geral'!L78,""),"")</f>
        <v/>
      </c>
      <c r="FC85" s="205" t="str">
        <f>IFERROR(IF(AND($EX85="mas",'Classificação geral'!$I78=3),'Classificação geral'!M78,""),"")</f>
        <v/>
      </c>
      <c r="FD85" s="205" t="str">
        <f>IFERROR(IF(AND($EX85="mas",'Classificação geral'!$I78=3),'Classificação geral'!AF78,""),"")</f>
        <v/>
      </c>
      <c r="FE85" s="208" t="str">
        <f>IFERROR(RANK(FD85,FD:FD,0)+ COUNTIF(FD$12:$FD83,FD85),"")</f>
        <v/>
      </c>
    </row>
    <row r="86" spans="1:161" s="209" customFormat="1" ht="24.75" customHeight="1" x14ac:dyDescent="0.5">
      <c r="A86" s="204"/>
      <c r="B86" s="395"/>
      <c r="C86" s="213"/>
      <c r="D86" s="213"/>
      <c r="E86" s="213"/>
      <c r="F86" s="214"/>
      <c r="G86" s="214"/>
      <c r="H86" s="214"/>
      <c r="I86" s="214"/>
      <c r="J86" s="214"/>
      <c r="K86" s="203"/>
      <c r="L86" s="203"/>
      <c r="M86" s="203"/>
      <c r="N86" s="203"/>
      <c r="O86" s="215"/>
      <c r="P86" s="215"/>
      <c r="Q86" s="213"/>
      <c r="R86" s="394"/>
      <c r="S86" s="394"/>
      <c r="T86" s="394"/>
      <c r="U86" s="394"/>
      <c r="V86" s="394"/>
      <c r="W86" s="203"/>
      <c r="X86" s="203"/>
      <c r="Y86" s="204"/>
      <c r="Z86" s="203"/>
      <c r="AA86" s="213"/>
      <c r="AB86" s="213"/>
      <c r="AC86" s="214"/>
      <c r="AD86" s="214"/>
      <c r="AE86" s="214"/>
      <c r="AF86" s="214"/>
      <c r="AG86" s="214"/>
      <c r="AH86" s="214"/>
      <c r="AI86" s="203"/>
      <c r="AJ86" s="203"/>
      <c r="AK86" s="203"/>
      <c r="AL86" s="203"/>
      <c r="AM86" s="215"/>
      <c r="AN86" s="215"/>
      <c r="AO86" s="214"/>
      <c r="AP86" s="394"/>
      <c r="AQ86" s="394"/>
      <c r="AR86" s="394"/>
      <c r="AS86" s="394"/>
      <c r="AT86" s="394"/>
      <c r="AU86" s="203"/>
      <c r="AV86" s="203"/>
      <c r="AW86" s="203"/>
      <c r="AX86" s="203"/>
      <c r="AY86" s="213"/>
      <c r="AZ86" s="213"/>
      <c r="BA86" s="215"/>
      <c r="BB86" s="214"/>
      <c r="BC86" s="214"/>
      <c r="BD86" s="214"/>
      <c r="BE86" s="214"/>
      <c r="BF86" s="214"/>
      <c r="BG86" s="203"/>
      <c r="BH86" s="203"/>
      <c r="BI86" s="203"/>
      <c r="BJ86" s="203"/>
      <c r="BK86" s="215"/>
      <c r="BL86" s="215"/>
      <c r="BM86" s="215"/>
      <c r="BN86" s="394"/>
      <c r="BO86" s="394"/>
      <c r="BP86" s="394"/>
      <c r="BQ86" s="394"/>
      <c r="BR86" s="394"/>
      <c r="BS86" s="203"/>
      <c r="BT86" s="203"/>
      <c r="BU86" s="203"/>
      <c r="BV86" s="203"/>
      <c r="BW86" s="203"/>
      <c r="BX86" s="203"/>
      <c r="BY86" s="203"/>
      <c r="BZ86" s="203"/>
      <c r="CA86" s="203"/>
      <c r="CB86" s="203"/>
      <c r="CC86" s="203"/>
      <c r="CD86" s="203"/>
      <c r="CE86" s="203"/>
      <c r="CF86" s="203"/>
      <c r="CG86" s="254" t="str">
        <f>IFERROR(IF(AND('Classificação geral'!$H79="FEM",'Classificação geral'!$I79=1,'Classificação geral'!E79="PCT"),'Classificação geral'!$A79,""),"")</f>
        <v/>
      </c>
      <c r="CH86" s="254" t="str">
        <f>IFERROR(IF(AND('Classificação geral'!$H79="FEM",'Classificação geral'!$I79=1,'Classificação geral'!E79="PCT"),'Classificação geral'!$B79,""),"")</f>
        <v/>
      </c>
      <c r="CI86" s="206" t="str">
        <f>IF($CH86='Classificação geral'!$B79,'Classificação geral'!$C79,"")</f>
        <v/>
      </c>
      <c r="CJ86" s="207" t="str">
        <f>IF($CH86='Classificação geral'!$B79,'Classificação geral'!$D79,"")</f>
        <v/>
      </c>
      <c r="CK86" s="206" t="str">
        <f>IF($CH86='Classificação geral'!$B79,'Classificação geral'!$H79,"")</f>
        <v/>
      </c>
      <c r="CL86" s="206" t="str">
        <f>IF($CK86='Classificação geral'!$H79,'Classificação geral'!$I79,"")</f>
        <v/>
      </c>
      <c r="CM86" s="227" t="str">
        <f>IF($CL86='Classificação geral'!$I79,'Classificação geral'!$AE79,"")</f>
        <v/>
      </c>
      <c r="CN86" s="206" t="str">
        <f>IF($CL86='Classificação geral'!$I79,'Classificação geral'!$K79,"")</f>
        <v/>
      </c>
      <c r="CO86" s="206" t="str">
        <f>IF($CL86='Classificação geral'!$I79,'Classificação geral'!$L79,"")</f>
        <v/>
      </c>
      <c r="CP86" s="206" t="str">
        <f>IF($CL86='Classificação geral'!$I79,'Classificação geral'!$M79,"")</f>
        <v/>
      </c>
      <c r="CQ86" s="388" t="str">
        <f>IF($CL86='Classificação geral'!$I79,'Classificação geral'!$AF79,"")</f>
        <v/>
      </c>
      <c r="CR86" s="256" t="str">
        <f>IFERROR(RANK(CQ86,CQ:CQ,0)+ COUNTIF($CQ$12:CQ85,CQ86),"")</f>
        <v/>
      </c>
      <c r="CS86" s="244" t="str">
        <f ca="1">IFERROR(RDEM(CR86,CR:CR,0),"")</f>
        <v/>
      </c>
      <c r="CT86" s="254" t="str">
        <f>IFERROR(IF(AND('Classificação geral'!$H79="mas",'Classificação geral'!$I79=1,'Classificação geral'!$E79="pct"),'Classificação geral'!$A79,""),"")</f>
        <v/>
      </c>
      <c r="CU86" s="254" t="str">
        <f>IFERROR(IF(AND('Classificação geral'!$H79="mas",'Classificação geral'!$I79=1,'Classificação geral'!$E79="PCT"),'Classificação geral'!$B79,""),"")</f>
        <v/>
      </c>
      <c r="CV86" s="206" t="str">
        <f>IF($CU86='Classificação geral'!$B79,'Classificação geral'!$C79,"")</f>
        <v/>
      </c>
      <c r="CW86" s="207" t="str">
        <f>IF($CU86='Classificação geral'!$B79,'Classificação geral'!$D79,"")</f>
        <v/>
      </c>
      <c r="CX86" s="206" t="str">
        <f>IF($CU86='Classificação geral'!$B79,'Classificação geral'!$H79,"")</f>
        <v/>
      </c>
      <c r="CY86" s="205" t="str">
        <f>IFERROR(IF(AND($CX86="mas",'Classificação geral'!$I79=1),'Classificação geral'!I79,""),"")</f>
        <v/>
      </c>
      <c r="CZ86" s="254" t="str">
        <f>IFERROR(IF(AND($CX86="mas",'Classificação geral'!$I79=1),'Classificação geral'!AE79,""),"")</f>
        <v/>
      </c>
      <c r="DA86" s="205" t="str">
        <f>IFERROR(IF(AND($CX86="mas",'Classificação geral'!$I79=1),'Classificação geral'!K79,""),"")</f>
        <v/>
      </c>
      <c r="DB86" s="205" t="str">
        <f>IFERROR(IF(AND($CX86="mas",'Classificação geral'!$I79=1),'Classificação geral'!L79,""),"")</f>
        <v/>
      </c>
      <c r="DC86" s="205" t="str">
        <f>IFERROR(IF(AND($CX86="mas",'Classificação geral'!$I79=1),'Classificação geral'!M79,""),"")</f>
        <v/>
      </c>
      <c r="DD86" s="205" t="str">
        <f>IFERROR(IF(AND($CX86="mas",'Classificação geral'!$I79=1),'Classificação geral'!AF79,""),"")</f>
        <v/>
      </c>
      <c r="DE86" s="208" t="str">
        <f>IFERROR(RANK(DD86,DD:DD,0)+ COUNTIF($DD$12:DD85,DD86),"")</f>
        <v/>
      </c>
      <c r="DG86" s="254" t="str">
        <f>IFERROR(IF(AND('Classificação geral'!$H79="fem",'Classificação geral'!$I79=2,'Classificação geral'!$E79="pct"),'Classificação geral'!$A79,""),"")</f>
        <v/>
      </c>
      <c r="DH86" s="254" t="str">
        <f>IFERROR(IF(AND('Classificação geral'!$H79="fem",'Classificação geral'!$I79=2,'Classificação geral'!$E79="pct"),'Classificação geral'!$B79,""),"")</f>
        <v/>
      </c>
      <c r="DI86" s="255" t="str">
        <f>IF($DH86='Classificação geral'!$B79,'Classificação geral'!$C79,"")</f>
        <v/>
      </c>
      <c r="DJ86" s="255" t="str">
        <f>IF($DH86='Classificação geral'!$B79,'Classificação geral'!$D79,"")</f>
        <v/>
      </c>
      <c r="DK86" s="255" t="str">
        <f>IF($DH86='Classificação geral'!$B79,'Classificação geral'!$H79,"")</f>
        <v/>
      </c>
      <c r="DL86" s="254" t="str">
        <f>IFERROR(IF(AND($DK86="fem",'Classificação geral'!$I79=2),'Classificação geral'!I79,""),"")</f>
        <v/>
      </c>
      <c r="DM86" s="254" t="str">
        <f>IFERROR(IF(AND($DK86="fem",'Classificação geral'!$I79=2),'Classificação geral'!AE79,""),"")</f>
        <v/>
      </c>
      <c r="DN86" s="254" t="str">
        <f>IFERROR(IF(AND($DK86="fem",'Classificação geral'!$I79=2),'Classificação geral'!K79,""),"")</f>
        <v/>
      </c>
      <c r="DO86" s="254" t="str">
        <f>IFERROR(IF(AND($DK86="fem",'Classificação geral'!$I79=2),'Classificação geral'!L79,""),"")</f>
        <v/>
      </c>
      <c r="DP86" s="254" t="str">
        <f>IFERROR(IF(AND($DK86="fem",'Classificação geral'!$I79=2),'Classificação geral'!M79,""),"")</f>
        <v/>
      </c>
      <c r="DQ86" s="254" t="str">
        <f>IFERROR(IF(AND($DK86="fem",'Classificação geral'!$I79=2),'Classificação geral'!AF79,""),"")</f>
        <v/>
      </c>
      <c r="DR86" s="256" t="str">
        <f>IFERROR(RANK(DQ86,DQ:DQ,0)+ COUNTIF(DQ$12:$DQ84,DQ86),"")</f>
        <v/>
      </c>
      <c r="DT86" s="254" t="str">
        <f>IFERROR(IF(AND('Classificação geral'!$H79="mas",'Classificação geral'!$I79=2,'Classificação geral'!$E79="pct"),'Classificação geral'!$A79,""),"")</f>
        <v/>
      </c>
      <c r="DU86" s="254" t="str">
        <f>IFERROR(IF(AND('Classificação geral'!$H79="mas",'Classificação geral'!$I79=2,'Classificação geral'!$E79="pct"),'Classificação geral'!$B79,""),"")</f>
        <v/>
      </c>
      <c r="DV86" s="206" t="str">
        <f>IF($DU86='Classificação geral'!$B79,'Classificação geral'!$C79,"")</f>
        <v/>
      </c>
      <c r="DW86" s="207" t="str">
        <f>IF($DU86='Classificação geral'!$B79,'Classificação geral'!$D79,"")</f>
        <v/>
      </c>
      <c r="DX86" s="206" t="str">
        <f>IF($DU86='Classificação geral'!$B79,'Classificação geral'!$H79,"")</f>
        <v/>
      </c>
      <c r="DY86" s="205" t="str">
        <f>IFERROR(IF(AND($DX86="mas",'Classificação geral'!$I79=2),'Classificação geral'!I79,""),"")</f>
        <v/>
      </c>
      <c r="DZ86" s="254" t="str">
        <f>IFERROR(IF(AND($DX86="mas",'Classificação geral'!$I79=2),'Classificação geral'!AE79,""),"")</f>
        <v/>
      </c>
      <c r="EA86" s="205" t="str">
        <f>IFERROR(IF(AND($DX86="mas",'Classificação geral'!$I79=2),'Classificação geral'!K79,""),"")</f>
        <v/>
      </c>
      <c r="EB86" s="205" t="str">
        <f>IFERROR(IF(AND($DX86="mas",'Classificação geral'!$I79=2),'Classificação geral'!L79,""),"")</f>
        <v/>
      </c>
      <c r="EC86" s="205" t="str">
        <f>IFERROR(IF(AND($DX86="mas",'Classificação geral'!$I79=2),'Classificação geral'!M79,""),"")</f>
        <v/>
      </c>
      <c r="ED86" s="205" t="str">
        <f>IFERROR(IF(AND($DX86="mas",'Classificação geral'!$I79=2),'Classificação geral'!AF79,""),"")</f>
        <v/>
      </c>
      <c r="EE86" s="208" t="str">
        <f>IFERROR(RANK(ED86,ED:ED,0)+ COUNTIF($ED$12:ED$12,ED86),"")</f>
        <v/>
      </c>
      <c r="EG86" s="254" t="str">
        <f>IFERROR(IF(AND('Classificação geral'!$H79="fem",'Classificação geral'!$I79=3,'Classificação geral'!$E79="pct"),'Classificação geral'!$A79,""),"")</f>
        <v/>
      </c>
      <c r="EH86" s="254" t="str">
        <f>IFERROR(IF(AND('Classificação geral'!$H79="fem",'Classificação geral'!$I79=3,'Classificação geral'!$E79="pct"),'Classificação geral'!$B79,""),"")</f>
        <v/>
      </c>
      <c r="EI86" s="206" t="str">
        <f>IF($EH86='Classificação geral'!$B79,'Classificação geral'!$C79,"")</f>
        <v/>
      </c>
      <c r="EJ86" s="206" t="str">
        <f>IF($EH86='Classificação geral'!$B79,'Classificação geral'!$D79,"")</f>
        <v/>
      </c>
      <c r="EK86" s="206" t="str">
        <f>IF($EH86='Classificação geral'!$B79,'Classificação geral'!$H79,"")</f>
        <v/>
      </c>
      <c r="EL86" s="206" t="str">
        <f>IF($EK86='Classificação geral'!$H79,'Classificação geral'!$I79,"")</f>
        <v/>
      </c>
      <c r="EM86" s="255" t="str">
        <f>IF($EL86='Classificação geral'!$I79,'Classificação geral'!$AE79,"")</f>
        <v/>
      </c>
      <c r="EN86" s="206" t="str">
        <f>IF($EL86='Classificação geral'!$I79,'Classificação geral'!$K79,"")</f>
        <v/>
      </c>
      <c r="EO86" s="206" t="str">
        <f>IF($EL86='Classificação geral'!$I79,'Classificação geral'!$L79,"")</f>
        <v/>
      </c>
      <c r="EP86" s="206" t="str">
        <f>IF($EL86='Classificação geral'!$I79,'Classificação geral'!$M79,"")</f>
        <v/>
      </c>
      <c r="EQ86" s="206" t="str">
        <f>IF($EL86='Classificação geral'!$I79,'Classificação geral'!$AF79,"")</f>
        <v/>
      </c>
      <c r="ER86" s="208" t="str">
        <f>IFERROR(RANK(EQ86,EQ:EQ,0)+ COUNTIF($EQ$12:EQ84,EQ86),"")</f>
        <v/>
      </c>
      <c r="ET86" s="254" t="str">
        <f>IFERROR(IF(AND('Classificação geral'!$H79="mas",'Classificação geral'!$I79=3,'Classificação geral'!$E79="PCT"),'Classificação geral'!$A79,""),"")</f>
        <v/>
      </c>
      <c r="EU86" s="254" t="str">
        <f>IFERROR(IF(AND('Classificação geral'!$H79="mas",'Classificação geral'!$I79=3,'Classificação geral'!$E79="PCT"),'Classificação geral'!$B79,""),"")</f>
        <v/>
      </c>
      <c r="EV86" s="206" t="str">
        <f>IF($EU86='Classificação geral'!$B79,'Classificação geral'!$C79,"")</f>
        <v/>
      </c>
      <c r="EW86" s="206" t="str">
        <f>IF($EU86='Classificação geral'!$B79,'Classificação geral'!$D79,"")</f>
        <v/>
      </c>
      <c r="EX86" s="206" t="str">
        <f>IF($EU86='Classificação geral'!$B79,'Classificação geral'!$H79,"")</f>
        <v/>
      </c>
      <c r="EY86" s="205" t="str">
        <f>IFERROR(IF(AND($EX86="mas",'Classificação geral'!$I79=3),'Classificação geral'!I79,""),"")</f>
        <v/>
      </c>
      <c r="EZ86" s="254" t="str">
        <f>IFERROR(IF(AND($EX86="mas",'Classificação geral'!$I79=3),'Classificação geral'!AE79,""),"")</f>
        <v/>
      </c>
      <c r="FA86" s="205" t="str">
        <f>IFERROR(IF(AND($EX86="mas",'Classificação geral'!$I79=3),'Classificação geral'!K79,""),"")</f>
        <v/>
      </c>
      <c r="FB86" s="205" t="str">
        <f>IFERROR(IF(AND($EX86="mas",'Classificação geral'!$I79=3),'Classificação geral'!L79,""),"")</f>
        <v/>
      </c>
      <c r="FC86" s="205" t="str">
        <f>IFERROR(IF(AND($EX86="mas",'Classificação geral'!$I79=3),'Classificação geral'!M79,""),"")</f>
        <v/>
      </c>
      <c r="FD86" s="205" t="str">
        <f>IFERROR(IF(AND($EX86="mas",'Classificação geral'!$I79=3),'Classificação geral'!AF79,""),"")</f>
        <v/>
      </c>
      <c r="FE86" s="208" t="str">
        <f>IFERROR(RANK(FD86,FD:FD,0)+ COUNTIF(FD$12:$FD84,FD86),"")</f>
        <v/>
      </c>
    </row>
    <row r="87" spans="1:161" s="209" customFormat="1" ht="24.75" customHeight="1" x14ac:dyDescent="0.5">
      <c r="A87" s="204"/>
      <c r="B87" s="395"/>
      <c r="C87" s="213"/>
      <c r="D87" s="213"/>
      <c r="E87" s="213"/>
      <c r="F87" s="214"/>
      <c r="G87" s="214"/>
      <c r="H87" s="214"/>
      <c r="I87" s="214"/>
      <c r="J87" s="214"/>
      <c r="K87" s="203"/>
      <c r="L87" s="203"/>
      <c r="M87" s="203"/>
      <c r="N87" s="203"/>
      <c r="O87" s="215"/>
      <c r="P87" s="215"/>
      <c r="Q87" s="213"/>
      <c r="R87" s="394"/>
      <c r="S87" s="394"/>
      <c r="T87" s="394"/>
      <c r="U87" s="394"/>
      <c r="V87" s="394"/>
      <c r="W87" s="203"/>
      <c r="X87" s="203"/>
      <c r="Y87" s="204"/>
      <c r="Z87" s="203"/>
      <c r="AA87" s="213"/>
      <c r="AB87" s="213"/>
      <c r="AC87" s="214"/>
      <c r="AD87" s="214"/>
      <c r="AE87" s="214"/>
      <c r="AF87" s="214"/>
      <c r="AG87" s="214"/>
      <c r="AH87" s="214"/>
      <c r="AI87" s="203"/>
      <c r="AJ87" s="203"/>
      <c r="AK87" s="203"/>
      <c r="AL87" s="203"/>
      <c r="AM87" s="215"/>
      <c r="AN87" s="215"/>
      <c r="AO87" s="214"/>
      <c r="AP87" s="394"/>
      <c r="AQ87" s="394"/>
      <c r="AR87" s="394"/>
      <c r="AS87" s="394"/>
      <c r="AT87" s="394"/>
      <c r="AU87" s="203"/>
      <c r="AV87" s="203"/>
      <c r="AW87" s="203"/>
      <c r="AX87" s="203"/>
      <c r="AY87" s="213"/>
      <c r="AZ87" s="213"/>
      <c r="BA87" s="215"/>
      <c r="BB87" s="214"/>
      <c r="BC87" s="214"/>
      <c r="BD87" s="214"/>
      <c r="BE87" s="214"/>
      <c r="BF87" s="214"/>
      <c r="BG87" s="203"/>
      <c r="BH87" s="203"/>
      <c r="BI87" s="203"/>
      <c r="BJ87" s="203"/>
      <c r="BK87" s="215"/>
      <c r="BL87" s="215"/>
      <c r="BM87" s="215"/>
      <c r="BN87" s="394"/>
      <c r="BO87" s="394"/>
      <c r="BP87" s="394"/>
      <c r="BQ87" s="394"/>
      <c r="BR87" s="394"/>
      <c r="BS87" s="203"/>
      <c r="BT87" s="203"/>
      <c r="BU87" s="203"/>
      <c r="BV87" s="203"/>
      <c r="BW87" s="203"/>
      <c r="BX87" s="203"/>
      <c r="BY87" s="203"/>
      <c r="BZ87" s="203"/>
      <c r="CA87" s="203"/>
      <c r="CB87" s="203"/>
      <c r="CC87" s="203"/>
      <c r="CD87" s="203"/>
      <c r="CE87" s="203"/>
      <c r="CF87" s="203"/>
      <c r="CG87" s="254" t="str">
        <f>IFERROR(IF(AND('Classificação geral'!$H80="FEM",'Classificação geral'!$I80=1,'Classificação geral'!E80="PCT"),'Classificação geral'!$A80,""),"")</f>
        <v/>
      </c>
      <c r="CH87" s="254" t="str">
        <f>IFERROR(IF(AND('Classificação geral'!$H80="FEM",'Classificação geral'!$I80=1,'Classificação geral'!E80="PCT"),'Classificação geral'!$B80,""),"")</f>
        <v/>
      </c>
      <c r="CI87" s="206" t="str">
        <f>IF($CH87='Classificação geral'!$B80,'Classificação geral'!$C80,"")</f>
        <v/>
      </c>
      <c r="CJ87" s="207" t="str">
        <f>IF($CH87='Classificação geral'!$B80,'Classificação geral'!$D80,"")</f>
        <v/>
      </c>
      <c r="CK87" s="206" t="str">
        <f>IF($CH87='Classificação geral'!$B80,'Classificação geral'!$H80,"")</f>
        <v/>
      </c>
      <c r="CL87" s="206" t="str">
        <f>IF($CK87='Classificação geral'!$H80,'Classificação geral'!$I80,"")</f>
        <v/>
      </c>
      <c r="CM87" s="227" t="str">
        <f>IF($CL87='Classificação geral'!$I80,'Classificação geral'!$AE80,"")</f>
        <v/>
      </c>
      <c r="CN87" s="206" t="str">
        <f>IF($CL87='Classificação geral'!$I80,'Classificação geral'!$K80,"")</f>
        <v/>
      </c>
      <c r="CO87" s="206" t="str">
        <f>IF($CL87='Classificação geral'!$I80,'Classificação geral'!$L80,"")</f>
        <v/>
      </c>
      <c r="CP87" s="206" t="str">
        <f>IF($CL87='Classificação geral'!$I80,'Classificação geral'!$M80,"")</f>
        <v/>
      </c>
      <c r="CQ87" s="388" t="str">
        <f>IF($CL87='Classificação geral'!$I80,'Classificação geral'!$AF80,"")</f>
        <v/>
      </c>
      <c r="CR87" s="256" t="str">
        <f>IFERROR(RANK(CQ87,CQ:CQ,0)+ COUNTIF($CQ$12:CQ86,CQ87),"")</f>
        <v/>
      </c>
      <c r="CS87" s="244" t="str">
        <f ca="1">IFERROR(RDEM(CR87,CR:CR,0),"")</f>
        <v/>
      </c>
      <c r="CT87" s="254" t="str">
        <f>IFERROR(IF(AND('Classificação geral'!$H80="mas",'Classificação geral'!$I80=1,'Classificação geral'!$E80="pct"),'Classificação geral'!$A80,""),"")</f>
        <v/>
      </c>
      <c r="CU87" s="254" t="str">
        <f>IFERROR(IF(AND('Classificação geral'!$H80="mas",'Classificação geral'!$I80=1,'Classificação geral'!$E80="PCT"),'Classificação geral'!$B80,""),"")</f>
        <v/>
      </c>
      <c r="CV87" s="206" t="str">
        <f>IF($CU87='Classificação geral'!$B80,'Classificação geral'!$C80,"")</f>
        <v/>
      </c>
      <c r="CW87" s="207" t="str">
        <f>IF($CU87='Classificação geral'!$B80,'Classificação geral'!$D80,"")</f>
        <v/>
      </c>
      <c r="CX87" s="206" t="str">
        <f>IF($CU87='Classificação geral'!$B80,'Classificação geral'!$H80,"")</f>
        <v/>
      </c>
      <c r="CY87" s="205" t="str">
        <f>IFERROR(IF(AND($CX87="mas",'Classificação geral'!$I80=1),'Classificação geral'!I80,""),"")</f>
        <v/>
      </c>
      <c r="CZ87" s="254" t="str">
        <f>IFERROR(IF(AND($CX87="mas",'Classificação geral'!$I80=1),'Classificação geral'!AE80,""),"")</f>
        <v/>
      </c>
      <c r="DA87" s="205" t="str">
        <f>IFERROR(IF(AND($CX87="mas",'Classificação geral'!$I80=1),'Classificação geral'!K80,""),"")</f>
        <v/>
      </c>
      <c r="DB87" s="205" t="str">
        <f>IFERROR(IF(AND($CX87="mas",'Classificação geral'!$I80=1),'Classificação geral'!L80,""),"")</f>
        <v/>
      </c>
      <c r="DC87" s="205" t="str">
        <f>IFERROR(IF(AND($CX87="mas",'Classificação geral'!$I80=1),'Classificação geral'!M80,""),"")</f>
        <v/>
      </c>
      <c r="DD87" s="205" t="str">
        <f>IFERROR(IF(AND($CX87="mas",'Classificação geral'!$I80=1),'Classificação geral'!AF80,""),"")</f>
        <v/>
      </c>
      <c r="DE87" s="208" t="str">
        <f>IFERROR(RANK(DD87,DD:DD,0)+ COUNTIF($DD$12:DD86,DD87),"")</f>
        <v/>
      </c>
      <c r="DG87" s="254" t="str">
        <f>IFERROR(IF(AND('Classificação geral'!$H80="fem",'Classificação geral'!$I80=2,'Classificação geral'!$E80="pct"),'Classificação geral'!$A80,""),"")</f>
        <v/>
      </c>
      <c r="DH87" s="254" t="str">
        <f>IFERROR(IF(AND('Classificação geral'!$H80="fem",'Classificação geral'!$I80=2,'Classificação geral'!$E80="pct"),'Classificação geral'!$B80,""),"")</f>
        <v/>
      </c>
      <c r="DI87" s="255" t="str">
        <f>IF($DH87='Classificação geral'!$B80,'Classificação geral'!$C80,"")</f>
        <v/>
      </c>
      <c r="DJ87" s="255" t="str">
        <f>IF($DH87='Classificação geral'!$B80,'Classificação geral'!$D80,"")</f>
        <v/>
      </c>
      <c r="DK87" s="255" t="str">
        <f>IF($DH87='Classificação geral'!$B80,'Classificação geral'!$H80,"")</f>
        <v/>
      </c>
      <c r="DL87" s="254" t="str">
        <f>IFERROR(IF(AND($DK87="fem",'Classificação geral'!$I80=2),'Classificação geral'!I80,""),"")</f>
        <v/>
      </c>
      <c r="DM87" s="254" t="str">
        <f>IFERROR(IF(AND($DK87="fem",'Classificação geral'!$I80=2),'Classificação geral'!AE80,""),"")</f>
        <v/>
      </c>
      <c r="DN87" s="254" t="str">
        <f>IFERROR(IF(AND($DK87="fem",'Classificação geral'!$I80=2),'Classificação geral'!K80,""),"")</f>
        <v/>
      </c>
      <c r="DO87" s="254" t="str">
        <f>IFERROR(IF(AND($DK87="fem",'Classificação geral'!$I80=2),'Classificação geral'!L80,""),"")</f>
        <v/>
      </c>
      <c r="DP87" s="254" t="str">
        <f>IFERROR(IF(AND($DK87="fem",'Classificação geral'!$I80=2),'Classificação geral'!M80,""),"")</f>
        <v/>
      </c>
      <c r="DQ87" s="254" t="str">
        <f>IFERROR(IF(AND($DK87="fem",'Classificação geral'!$I80=2),'Classificação geral'!AF80,""),"")</f>
        <v/>
      </c>
      <c r="DR87" s="256" t="str">
        <f>IFERROR(RANK(DQ87,DQ:DQ,0)+ COUNTIF(DQ$12:$DQ85,DQ87),"")</f>
        <v/>
      </c>
      <c r="DT87" s="254" t="str">
        <f>IFERROR(IF(AND('Classificação geral'!$H80="mas",'Classificação geral'!$I80=2,'Classificação geral'!$E80="pct"),'Classificação geral'!$A80,""),"")</f>
        <v/>
      </c>
      <c r="DU87" s="254" t="str">
        <f>IFERROR(IF(AND('Classificação geral'!$H80="mas",'Classificação geral'!$I80=2,'Classificação geral'!$E80="pct"),'Classificação geral'!$B80,""),"")</f>
        <v/>
      </c>
      <c r="DV87" s="206" t="str">
        <f>IF($DU87='Classificação geral'!$B80,'Classificação geral'!$C80,"")</f>
        <v/>
      </c>
      <c r="DW87" s="207" t="str">
        <f>IF($DU87='Classificação geral'!$B80,'Classificação geral'!$D80,"")</f>
        <v/>
      </c>
      <c r="DX87" s="206" t="str">
        <f>IF($DU87='Classificação geral'!$B80,'Classificação geral'!$H80,"")</f>
        <v/>
      </c>
      <c r="DY87" s="205" t="str">
        <f>IFERROR(IF(AND($DX87="mas",'Classificação geral'!$I80=2),'Classificação geral'!I80,""),"")</f>
        <v/>
      </c>
      <c r="DZ87" s="254" t="str">
        <f>IFERROR(IF(AND($DX87="mas",'Classificação geral'!$I80=2),'Classificação geral'!AE80,""),"")</f>
        <v/>
      </c>
      <c r="EA87" s="205" t="str">
        <f>IFERROR(IF(AND($DX87="mas",'Classificação geral'!$I80=2),'Classificação geral'!K80,""),"")</f>
        <v/>
      </c>
      <c r="EB87" s="205" t="str">
        <f>IFERROR(IF(AND($DX87="mas",'Classificação geral'!$I80=2),'Classificação geral'!L80,""),"")</f>
        <v/>
      </c>
      <c r="EC87" s="205" t="str">
        <f>IFERROR(IF(AND($DX87="mas",'Classificação geral'!$I80=2),'Classificação geral'!M80,""),"")</f>
        <v/>
      </c>
      <c r="ED87" s="205" t="str">
        <f>IFERROR(IF(AND($DX87="mas",'Classificação geral'!$I80=2),'Classificação geral'!AF80,""),"")</f>
        <v/>
      </c>
      <c r="EE87" s="208" t="str">
        <f>IFERROR(RANK(ED87,ED:ED,0)+ COUNTIF($ED$12:ED$12,ED87),"")</f>
        <v/>
      </c>
      <c r="EG87" s="254" t="str">
        <f>IFERROR(IF(AND('Classificação geral'!$H80="fem",'Classificação geral'!$I80=3,'Classificação geral'!$E80="pct"),'Classificação geral'!$A80,""),"")</f>
        <v/>
      </c>
      <c r="EH87" s="254" t="str">
        <f>IFERROR(IF(AND('Classificação geral'!$H80="fem",'Classificação geral'!$I80=3,'Classificação geral'!$E80="pct"),'Classificação geral'!$B80,""),"")</f>
        <v/>
      </c>
      <c r="EI87" s="206" t="str">
        <f>IF($EH87='Classificação geral'!$B80,'Classificação geral'!$C80,"")</f>
        <v/>
      </c>
      <c r="EJ87" s="206" t="str">
        <f>IF($EH87='Classificação geral'!$B80,'Classificação geral'!$D80,"")</f>
        <v/>
      </c>
      <c r="EK87" s="206" t="str">
        <f>IF($EH87='Classificação geral'!$B80,'Classificação geral'!$H80,"")</f>
        <v/>
      </c>
      <c r="EL87" s="206" t="str">
        <f>IF($EK87='Classificação geral'!$H80,'Classificação geral'!$I80,"")</f>
        <v/>
      </c>
      <c r="EM87" s="255" t="str">
        <f>IF($EL87='Classificação geral'!$I80,'Classificação geral'!$AE80,"")</f>
        <v/>
      </c>
      <c r="EN87" s="206" t="str">
        <f>IF($EL87='Classificação geral'!$I80,'Classificação geral'!$K80,"")</f>
        <v/>
      </c>
      <c r="EO87" s="206" t="str">
        <f>IF($EL87='Classificação geral'!$I80,'Classificação geral'!$L80,"")</f>
        <v/>
      </c>
      <c r="EP87" s="206" t="str">
        <f>IF($EL87='Classificação geral'!$I80,'Classificação geral'!$M80,"")</f>
        <v/>
      </c>
      <c r="EQ87" s="206" t="str">
        <f>IF($EL87='Classificação geral'!$I80,'Classificação geral'!$AF80,"")</f>
        <v/>
      </c>
      <c r="ER87" s="208" t="str">
        <f>IFERROR(RANK(EQ87,EQ:EQ,0)+ COUNTIF($EQ$12:EQ85,EQ87),"")</f>
        <v/>
      </c>
      <c r="ET87" s="254" t="str">
        <f>IFERROR(IF(AND('Classificação geral'!$H80="mas",'Classificação geral'!$I80=3,'Classificação geral'!$E80="PCT"),'Classificação geral'!$A80,""),"")</f>
        <v/>
      </c>
      <c r="EU87" s="254" t="str">
        <f>IFERROR(IF(AND('Classificação geral'!$H80="mas",'Classificação geral'!$I80=3,'Classificação geral'!$E80="PCT"),'Classificação geral'!$B80,""),"")</f>
        <v/>
      </c>
      <c r="EV87" s="206" t="str">
        <f>IF($EU87='Classificação geral'!$B80,'Classificação geral'!$C80,"")</f>
        <v/>
      </c>
      <c r="EW87" s="206" t="str">
        <f>IF($EU87='Classificação geral'!$B80,'Classificação geral'!$D80,"")</f>
        <v/>
      </c>
      <c r="EX87" s="206" t="str">
        <f>IF($EU87='Classificação geral'!$B80,'Classificação geral'!$H80,"")</f>
        <v/>
      </c>
      <c r="EY87" s="205" t="str">
        <f>IFERROR(IF(AND($EX87="mas",'Classificação geral'!$I80=3),'Classificação geral'!I80,""),"")</f>
        <v/>
      </c>
      <c r="EZ87" s="254" t="str">
        <f>IFERROR(IF(AND($EX87="mas",'Classificação geral'!$I80=3),'Classificação geral'!AE80,""),"")</f>
        <v/>
      </c>
      <c r="FA87" s="205" t="str">
        <f>IFERROR(IF(AND($EX87="mas",'Classificação geral'!$I80=3),'Classificação geral'!K80,""),"")</f>
        <v/>
      </c>
      <c r="FB87" s="205" t="str">
        <f>IFERROR(IF(AND($EX87="mas",'Classificação geral'!$I80=3),'Classificação geral'!L80,""),"")</f>
        <v/>
      </c>
      <c r="FC87" s="205" t="str">
        <f>IFERROR(IF(AND($EX87="mas",'Classificação geral'!$I80=3),'Classificação geral'!M80,""),"")</f>
        <v/>
      </c>
      <c r="FD87" s="205" t="str">
        <f>IFERROR(IF(AND($EX87="mas",'Classificação geral'!$I80=3),'Classificação geral'!AF80,""),"")</f>
        <v/>
      </c>
      <c r="FE87" s="208" t="str">
        <f>IFERROR(RANK(FD87,FD:FD,0)+ COUNTIF(FD$12:$FD85,FD87),"")</f>
        <v/>
      </c>
    </row>
    <row r="88" spans="1:161" s="209" customFormat="1" ht="24.75" customHeight="1" x14ac:dyDescent="0.5">
      <c r="A88" s="204"/>
      <c r="B88" s="395"/>
      <c r="C88" s="213"/>
      <c r="D88" s="213"/>
      <c r="E88" s="213"/>
      <c r="F88" s="214"/>
      <c r="G88" s="214"/>
      <c r="H88" s="214"/>
      <c r="I88" s="214"/>
      <c r="J88" s="214"/>
      <c r="K88" s="203"/>
      <c r="L88" s="203"/>
      <c r="M88" s="203"/>
      <c r="N88" s="203"/>
      <c r="O88" s="215"/>
      <c r="P88" s="215"/>
      <c r="Q88" s="213"/>
      <c r="R88" s="394"/>
      <c r="S88" s="394"/>
      <c r="T88" s="394"/>
      <c r="U88" s="394"/>
      <c r="V88" s="394"/>
      <c r="W88" s="203"/>
      <c r="X88" s="203"/>
      <c r="Y88" s="204"/>
      <c r="Z88" s="203"/>
      <c r="AA88" s="213"/>
      <c r="AB88" s="213"/>
      <c r="AC88" s="214"/>
      <c r="AD88" s="214"/>
      <c r="AE88" s="214"/>
      <c r="AF88" s="214"/>
      <c r="AG88" s="214"/>
      <c r="AH88" s="214"/>
      <c r="AI88" s="203"/>
      <c r="AJ88" s="203"/>
      <c r="AK88" s="203"/>
      <c r="AL88" s="203"/>
      <c r="AM88" s="215"/>
      <c r="AN88" s="215"/>
      <c r="AO88" s="214"/>
      <c r="AP88" s="394"/>
      <c r="AQ88" s="394"/>
      <c r="AR88" s="394"/>
      <c r="AS88" s="394"/>
      <c r="AT88" s="394"/>
      <c r="AU88" s="203"/>
      <c r="AV88" s="203"/>
      <c r="AW88" s="203"/>
      <c r="AX88" s="203"/>
      <c r="AY88" s="213"/>
      <c r="AZ88" s="213"/>
      <c r="BA88" s="215"/>
      <c r="BB88" s="214"/>
      <c r="BC88" s="214"/>
      <c r="BD88" s="214"/>
      <c r="BE88" s="214"/>
      <c r="BF88" s="214"/>
      <c r="BG88" s="203"/>
      <c r="BH88" s="203"/>
      <c r="BI88" s="203"/>
      <c r="BJ88" s="203"/>
      <c r="BK88" s="215"/>
      <c r="BL88" s="215"/>
      <c r="BM88" s="215"/>
      <c r="BN88" s="394"/>
      <c r="BO88" s="394"/>
      <c r="BP88" s="394"/>
      <c r="BQ88" s="394"/>
      <c r="BR88" s="394"/>
      <c r="BS88" s="203"/>
      <c r="BT88" s="203"/>
      <c r="BU88" s="203"/>
      <c r="BV88" s="203"/>
      <c r="BW88" s="203"/>
      <c r="BX88" s="203"/>
      <c r="BY88" s="203"/>
      <c r="BZ88" s="203"/>
      <c r="CA88" s="203"/>
      <c r="CB88" s="203"/>
      <c r="CC88" s="203"/>
      <c r="CD88" s="203"/>
      <c r="CE88" s="203"/>
      <c r="CF88" s="203"/>
      <c r="CG88" s="254" t="str">
        <f>IFERROR(IF(AND('Classificação geral'!$H81="FEM",'Classificação geral'!$I81=1,'Classificação geral'!E81="PCT"),'Classificação geral'!$A81,""),"")</f>
        <v/>
      </c>
      <c r="CH88" s="254" t="str">
        <f>IFERROR(IF(AND('Classificação geral'!$H81="FEM",'Classificação geral'!$I81=1,'Classificação geral'!E81="PCT"),'Classificação geral'!$B81,""),"")</f>
        <v/>
      </c>
      <c r="CI88" s="206" t="str">
        <f>IF($CH88='Classificação geral'!$B81,'Classificação geral'!$C81,"")</f>
        <v/>
      </c>
      <c r="CJ88" s="207" t="str">
        <f>IF($CH88='Classificação geral'!$B81,'Classificação geral'!$D81,"")</f>
        <v/>
      </c>
      <c r="CK88" s="206" t="str">
        <f>IF($CH88='Classificação geral'!$B81,'Classificação geral'!$H81,"")</f>
        <v/>
      </c>
      <c r="CL88" s="206" t="str">
        <f>IF($CK88='Classificação geral'!$H81,'Classificação geral'!$I81,"")</f>
        <v/>
      </c>
      <c r="CM88" s="227" t="str">
        <f>IF($CL88='Classificação geral'!$I81,'Classificação geral'!$AE81,"")</f>
        <v/>
      </c>
      <c r="CN88" s="206" t="str">
        <f>IF($CL88='Classificação geral'!$I81,'Classificação geral'!$K81,"")</f>
        <v/>
      </c>
      <c r="CO88" s="206" t="str">
        <f>IF($CL88='Classificação geral'!$I81,'Classificação geral'!$L81,"")</f>
        <v/>
      </c>
      <c r="CP88" s="206" t="str">
        <f>IF($CL88='Classificação geral'!$I81,'Classificação geral'!$M81,"")</f>
        <v/>
      </c>
      <c r="CQ88" s="388" t="str">
        <f>IF($CL88='Classificação geral'!$I81,'Classificação geral'!$AF81,"")</f>
        <v/>
      </c>
      <c r="CR88" s="256" t="str">
        <f>IFERROR(RANK(CQ88,CQ:CQ,0)+ COUNTIF($CQ$12:CQ87,CQ88),"")</f>
        <v/>
      </c>
      <c r="CS88" s="244" t="str">
        <f ca="1">IFERROR(RDEM(CR88,CR:CR,0),"")</f>
        <v/>
      </c>
      <c r="CT88" s="254" t="str">
        <f>IFERROR(IF(AND('Classificação geral'!$H81="mas",'Classificação geral'!$I81=1,'Classificação geral'!$E81="pct"),'Classificação geral'!$A81,""),"")</f>
        <v/>
      </c>
      <c r="CU88" s="254" t="str">
        <f>IFERROR(IF(AND('Classificação geral'!$H81="mas",'Classificação geral'!$I81=1,'Classificação geral'!$E81="PCT"),'Classificação geral'!$B81,""),"")</f>
        <v/>
      </c>
      <c r="CV88" s="206" t="str">
        <f>IF($CU88='Classificação geral'!$B81,'Classificação geral'!$C81,"")</f>
        <v/>
      </c>
      <c r="CW88" s="207" t="str">
        <f>IF($CU88='Classificação geral'!$B81,'Classificação geral'!$D81,"")</f>
        <v/>
      </c>
      <c r="CX88" s="206" t="str">
        <f>IF($CU88='Classificação geral'!$B81,'Classificação geral'!$H81,"")</f>
        <v/>
      </c>
      <c r="CY88" s="205" t="str">
        <f>IFERROR(IF(AND($CX88="mas",'Classificação geral'!$I81=1),'Classificação geral'!I81,""),"")</f>
        <v/>
      </c>
      <c r="CZ88" s="254" t="str">
        <f>IFERROR(IF(AND($CX88="mas",'Classificação geral'!$I81=1),'Classificação geral'!AE81,""),"")</f>
        <v/>
      </c>
      <c r="DA88" s="205" t="str">
        <f>IFERROR(IF(AND($CX88="mas",'Classificação geral'!$I81=1),'Classificação geral'!K81,""),"")</f>
        <v/>
      </c>
      <c r="DB88" s="205" t="str">
        <f>IFERROR(IF(AND($CX88="mas",'Classificação geral'!$I81=1),'Classificação geral'!L81,""),"")</f>
        <v/>
      </c>
      <c r="DC88" s="205" t="str">
        <f>IFERROR(IF(AND($CX88="mas",'Classificação geral'!$I81=1),'Classificação geral'!M81,""),"")</f>
        <v/>
      </c>
      <c r="DD88" s="205" t="str">
        <f>IFERROR(IF(AND($CX88="mas",'Classificação geral'!$I81=1),'Classificação geral'!AF81,""),"")</f>
        <v/>
      </c>
      <c r="DE88" s="208" t="str">
        <f>IFERROR(RANK(DD88,DD:DD,0)+ COUNTIF($DD$12:DD87,DD88),"")</f>
        <v/>
      </c>
      <c r="DG88" s="254" t="str">
        <f>IFERROR(IF(AND('Classificação geral'!$H81="fem",'Classificação geral'!$I81=2,'Classificação geral'!$E81="pct"),'Classificação geral'!$A81,""),"")</f>
        <v/>
      </c>
      <c r="DH88" s="254" t="str">
        <f>IFERROR(IF(AND('Classificação geral'!$H81="fem",'Classificação geral'!$I81=2,'Classificação geral'!$E81="pct"),'Classificação geral'!$B81,""),"")</f>
        <v/>
      </c>
      <c r="DI88" s="255" t="str">
        <f>IF($DH88='Classificação geral'!$B81,'Classificação geral'!$C81,"")</f>
        <v/>
      </c>
      <c r="DJ88" s="255" t="str">
        <f>IF($DH88='Classificação geral'!$B81,'Classificação geral'!$D81,"")</f>
        <v/>
      </c>
      <c r="DK88" s="255" t="str">
        <f>IF($DH88='Classificação geral'!$B81,'Classificação geral'!$H81,"")</f>
        <v/>
      </c>
      <c r="DL88" s="254" t="str">
        <f>IFERROR(IF(AND($DK88="fem",'Classificação geral'!$I81=2),'Classificação geral'!I81,""),"")</f>
        <v/>
      </c>
      <c r="DM88" s="254" t="str">
        <f>IFERROR(IF(AND($DK88="fem",'Classificação geral'!$I81=2),'Classificação geral'!AE81,""),"")</f>
        <v/>
      </c>
      <c r="DN88" s="254" t="str">
        <f>IFERROR(IF(AND($DK88="fem",'Classificação geral'!$I81=2),'Classificação geral'!K81,""),"")</f>
        <v/>
      </c>
      <c r="DO88" s="254" t="str">
        <f>IFERROR(IF(AND($DK88="fem",'Classificação geral'!$I81=2),'Classificação geral'!L81,""),"")</f>
        <v/>
      </c>
      <c r="DP88" s="254" t="str">
        <f>IFERROR(IF(AND($DK88="fem",'Classificação geral'!$I81=2),'Classificação geral'!M81,""),"")</f>
        <v/>
      </c>
      <c r="DQ88" s="254" t="str">
        <f>IFERROR(IF(AND($DK88="fem",'Classificação geral'!$I81=2),'Classificação geral'!AF81,""),"")</f>
        <v/>
      </c>
      <c r="DR88" s="256" t="str">
        <f>IFERROR(RANK(DQ88,DQ:DQ,0)+ COUNTIF(DQ$12:$DQ86,DQ88),"")</f>
        <v/>
      </c>
      <c r="DT88" s="254" t="str">
        <f>IFERROR(IF(AND('Classificação geral'!$H81="mas",'Classificação geral'!$I81=2,'Classificação geral'!$E81="pct"),'Classificação geral'!$A81,""),"")</f>
        <v/>
      </c>
      <c r="DU88" s="254" t="str">
        <f>IFERROR(IF(AND('Classificação geral'!$H81="mas",'Classificação geral'!$I81=2,'Classificação geral'!$E81="pct"),'Classificação geral'!$B81,""),"")</f>
        <v/>
      </c>
      <c r="DV88" s="206" t="str">
        <f>IF($DU88='Classificação geral'!$B81,'Classificação geral'!$C81,"")</f>
        <v/>
      </c>
      <c r="DW88" s="207" t="str">
        <f>IF($DU88='Classificação geral'!$B81,'Classificação geral'!$D81,"")</f>
        <v/>
      </c>
      <c r="DX88" s="206" t="str">
        <f>IF($DU88='Classificação geral'!$B81,'Classificação geral'!$H81,"")</f>
        <v/>
      </c>
      <c r="DY88" s="205" t="str">
        <f>IFERROR(IF(AND($DX88="mas",'Classificação geral'!$I81=2),'Classificação geral'!I81,""),"")</f>
        <v/>
      </c>
      <c r="DZ88" s="254" t="str">
        <f>IFERROR(IF(AND($DX88="mas",'Classificação geral'!$I81=2),'Classificação geral'!AE81,""),"")</f>
        <v/>
      </c>
      <c r="EA88" s="205" t="str">
        <f>IFERROR(IF(AND($DX88="mas",'Classificação geral'!$I81=2),'Classificação geral'!K81,""),"")</f>
        <v/>
      </c>
      <c r="EB88" s="205" t="str">
        <f>IFERROR(IF(AND($DX88="mas",'Classificação geral'!$I81=2),'Classificação geral'!L81,""),"")</f>
        <v/>
      </c>
      <c r="EC88" s="205" t="str">
        <f>IFERROR(IF(AND($DX88="mas",'Classificação geral'!$I81=2),'Classificação geral'!M81,""),"")</f>
        <v/>
      </c>
      <c r="ED88" s="205" t="str">
        <f>IFERROR(IF(AND($DX88="mas",'Classificação geral'!$I81=2),'Classificação geral'!AF81,""),"")</f>
        <v/>
      </c>
      <c r="EE88" s="208" t="str">
        <f>IFERROR(RANK(ED88,ED:ED,0)+ COUNTIF($ED$12:ED$12,ED88),"")</f>
        <v/>
      </c>
      <c r="EG88" s="254" t="str">
        <f>IFERROR(IF(AND('Classificação geral'!$H81="fem",'Classificação geral'!$I81=3,'Classificação geral'!$E81="pct"),'Classificação geral'!$A81,""),"")</f>
        <v/>
      </c>
      <c r="EH88" s="254" t="str">
        <f>IFERROR(IF(AND('Classificação geral'!$H81="fem",'Classificação geral'!$I81=3,'Classificação geral'!$E81="pct"),'Classificação geral'!$B81,""),"")</f>
        <v/>
      </c>
      <c r="EI88" s="206" t="str">
        <f>IF($EH88='Classificação geral'!$B81,'Classificação geral'!$C81,"")</f>
        <v/>
      </c>
      <c r="EJ88" s="206" t="str">
        <f>IF($EH88='Classificação geral'!$B81,'Classificação geral'!$D81,"")</f>
        <v/>
      </c>
      <c r="EK88" s="206" t="str">
        <f>IF($EH88='Classificação geral'!$B81,'Classificação geral'!$H81,"")</f>
        <v/>
      </c>
      <c r="EL88" s="206" t="str">
        <f>IF($EK88='Classificação geral'!$H81,'Classificação geral'!$I81,"")</f>
        <v/>
      </c>
      <c r="EM88" s="255" t="str">
        <f>IF($EL88='Classificação geral'!$I81,'Classificação geral'!$AE81,"")</f>
        <v/>
      </c>
      <c r="EN88" s="206" t="str">
        <f>IF($EL88='Classificação geral'!$I81,'Classificação geral'!$K81,"")</f>
        <v/>
      </c>
      <c r="EO88" s="206" t="str">
        <f>IF($EL88='Classificação geral'!$I81,'Classificação geral'!$L81,"")</f>
        <v/>
      </c>
      <c r="EP88" s="206" t="str">
        <f>IF($EL88='Classificação geral'!$I81,'Classificação geral'!$M81,"")</f>
        <v/>
      </c>
      <c r="EQ88" s="206" t="str">
        <f>IF($EL88='Classificação geral'!$I81,'Classificação geral'!$AF81,"")</f>
        <v/>
      </c>
      <c r="ER88" s="208" t="str">
        <f>IFERROR(RANK(EQ88,EQ:EQ,0)+ COUNTIF($EQ$12:EQ86,EQ88),"")</f>
        <v/>
      </c>
      <c r="ET88" s="254" t="str">
        <f>IFERROR(IF(AND('Classificação geral'!$H81="mas",'Classificação geral'!$I81=3,'Classificação geral'!$E81="PCT"),'Classificação geral'!$A81,""),"")</f>
        <v/>
      </c>
      <c r="EU88" s="254" t="str">
        <f>IFERROR(IF(AND('Classificação geral'!$H81="mas",'Classificação geral'!$I81=3,'Classificação geral'!$E81="PCT"),'Classificação geral'!$B81,""),"")</f>
        <v/>
      </c>
      <c r="EV88" s="206" t="str">
        <f>IF($EU88='Classificação geral'!$B81,'Classificação geral'!$C81,"")</f>
        <v/>
      </c>
      <c r="EW88" s="206" t="str">
        <f>IF($EU88='Classificação geral'!$B81,'Classificação geral'!$D81,"")</f>
        <v/>
      </c>
      <c r="EX88" s="206" t="str">
        <f>IF($EU88='Classificação geral'!$B81,'Classificação geral'!$H81,"")</f>
        <v/>
      </c>
      <c r="EY88" s="205" t="str">
        <f>IFERROR(IF(AND($EX88="mas",'Classificação geral'!$I81=3),'Classificação geral'!I81,""),"")</f>
        <v/>
      </c>
      <c r="EZ88" s="254" t="str">
        <f>IFERROR(IF(AND($EX88="mas",'Classificação geral'!$I81=3),'Classificação geral'!AE81,""),"")</f>
        <v/>
      </c>
      <c r="FA88" s="205" t="str">
        <f>IFERROR(IF(AND($EX88="mas",'Classificação geral'!$I81=3),'Classificação geral'!K81,""),"")</f>
        <v/>
      </c>
      <c r="FB88" s="205" t="str">
        <f>IFERROR(IF(AND($EX88="mas",'Classificação geral'!$I81=3),'Classificação geral'!L81,""),"")</f>
        <v/>
      </c>
      <c r="FC88" s="205" t="str">
        <f>IFERROR(IF(AND($EX88="mas",'Classificação geral'!$I81=3),'Classificação geral'!M81,""),"")</f>
        <v/>
      </c>
      <c r="FD88" s="205" t="str">
        <f>IFERROR(IF(AND($EX88="mas",'Classificação geral'!$I81=3),'Classificação geral'!AF81,""),"")</f>
        <v/>
      </c>
      <c r="FE88" s="208" t="str">
        <f>IFERROR(RANK(FD88,FD:FD,0)+ COUNTIF(FD$12:$FD86,FD88),"")</f>
        <v/>
      </c>
    </row>
    <row r="89" spans="1:161" s="209" customFormat="1" ht="24.75" customHeight="1" x14ac:dyDescent="0.5">
      <c r="A89" s="204"/>
      <c r="B89" s="395"/>
      <c r="C89" s="213"/>
      <c r="D89" s="213"/>
      <c r="E89" s="213"/>
      <c r="F89" s="214"/>
      <c r="G89" s="214"/>
      <c r="H89" s="214"/>
      <c r="I89" s="214"/>
      <c r="J89" s="214"/>
      <c r="K89" s="203"/>
      <c r="L89" s="203"/>
      <c r="M89" s="203"/>
      <c r="N89" s="203"/>
      <c r="O89" s="215"/>
      <c r="P89" s="215"/>
      <c r="Q89" s="213"/>
      <c r="R89" s="394"/>
      <c r="S89" s="394"/>
      <c r="T89" s="394"/>
      <c r="U89" s="394"/>
      <c r="V89" s="394"/>
      <c r="W89" s="203"/>
      <c r="X89" s="203"/>
      <c r="Y89" s="204"/>
      <c r="Z89" s="203"/>
      <c r="AA89" s="213"/>
      <c r="AB89" s="213"/>
      <c r="AC89" s="214"/>
      <c r="AD89" s="214"/>
      <c r="AE89" s="214"/>
      <c r="AF89" s="214"/>
      <c r="AG89" s="214"/>
      <c r="AH89" s="214"/>
      <c r="AI89" s="203"/>
      <c r="AJ89" s="203"/>
      <c r="AK89" s="203"/>
      <c r="AL89" s="203"/>
      <c r="AM89" s="215"/>
      <c r="AN89" s="215"/>
      <c r="AO89" s="214"/>
      <c r="AP89" s="394"/>
      <c r="AQ89" s="394"/>
      <c r="AR89" s="394"/>
      <c r="AS89" s="394"/>
      <c r="AT89" s="394"/>
      <c r="AU89" s="203"/>
      <c r="AV89" s="203"/>
      <c r="AW89" s="203"/>
      <c r="AX89" s="203"/>
      <c r="AY89" s="213"/>
      <c r="AZ89" s="213"/>
      <c r="BA89" s="215"/>
      <c r="BB89" s="214"/>
      <c r="BC89" s="214"/>
      <c r="BD89" s="214"/>
      <c r="BE89" s="214"/>
      <c r="BF89" s="214"/>
      <c r="BG89" s="203"/>
      <c r="BH89" s="203"/>
      <c r="BI89" s="203"/>
      <c r="BJ89" s="203"/>
      <c r="BK89" s="215"/>
      <c r="BL89" s="215"/>
      <c r="BM89" s="215"/>
      <c r="BN89" s="394"/>
      <c r="BO89" s="394"/>
      <c r="BP89" s="394"/>
      <c r="BQ89" s="394"/>
      <c r="BR89" s="394"/>
      <c r="BS89" s="203"/>
      <c r="BT89" s="203"/>
      <c r="BU89" s="203"/>
      <c r="BV89" s="203"/>
      <c r="BW89" s="203"/>
      <c r="BX89" s="203"/>
      <c r="BY89" s="203"/>
      <c r="BZ89" s="203"/>
      <c r="CA89" s="203"/>
      <c r="CB89" s="203"/>
      <c r="CC89" s="203"/>
      <c r="CD89" s="203"/>
      <c r="CE89" s="203"/>
      <c r="CF89" s="203"/>
      <c r="CG89" s="254" t="str">
        <f>IFERROR(IF(AND('Classificação geral'!$H82="FEM",'Classificação geral'!$I82=1,'Classificação geral'!E82="PCT"),'Classificação geral'!$A82,""),"")</f>
        <v/>
      </c>
      <c r="CH89" s="254" t="str">
        <f>IFERROR(IF(AND('Classificação geral'!$H82="FEM",'Classificação geral'!$I82=1,'Classificação geral'!E82="PCT"),'Classificação geral'!$B82,""),"")</f>
        <v/>
      </c>
      <c r="CI89" s="206" t="str">
        <f>IF($CH89='Classificação geral'!$B82,'Classificação geral'!$C82,"")</f>
        <v/>
      </c>
      <c r="CJ89" s="207" t="str">
        <f>IF($CH89='Classificação geral'!$B82,'Classificação geral'!$D82,"")</f>
        <v/>
      </c>
      <c r="CK89" s="206" t="str">
        <f>IF($CH89='Classificação geral'!$B82,'Classificação geral'!$H82,"")</f>
        <v/>
      </c>
      <c r="CL89" s="206" t="str">
        <f>IF($CK89='Classificação geral'!$H82,'Classificação geral'!$I82,"")</f>
        <v/>
      </c>
      <c r="CM89" s="227" t="str">
        <f>IF($CL89='Classificação geral'!$I82,'Classificação geral'!$AE82,"")</f>
        <v/>
      </c>
      <c r="CN89" s="206" t="str">
        <f>IF($CL89='Classificação geral'!$I82,'Classificação geral'!$K82,"")</f>
        <v/>
      </c>
      <c r="CO89" s="206" t="str">
        <f>IF($CL89='Classificação geral'!$I82,'Classificação geral'!$L82,"")</f>
        <v/>
      </c>
      <c r="CP89" s="206" t="str">
        <f>IF($CL89='Classificação geral'!$I82,'Classificação geral'!$M82,"")</f>
        <v/>
      </c>
      <c r="CQ89" s="388" t="str">
        <f>IF($CL89='Classificação geral'!$I82,'Classificação geral'!$AF82,"")</f>
        <v/>
      </c>
      <c r="CR89" s="256" t="str">
        <f>IFERROR(RANK(CQ89,CQ:CQ,0)+ COUNTIF($CQ$12:CQ88,CQ89),"")</f>
        <v/>
      </c>
      <c r="CS89" s="244" t="str">
        <f ca="1">IFERROR(RDEM(CR89,CR:CR,0),"")</f>
        <v/>
      </c>
      <c r="CT89" s="254" t="str">
        <f>IFERROR(IF(AND('Classificação geral'!$H82="mas",'Classificação geral'!$I82=1,'Classificação geral'!$E82="pct"),'Classificação geral'!$A82,""),"")</f>
        <v/>
      </c>
      <c r="CU89" s="254" t="str">
        <f>IFERROR(IF(AND('Classificação geral'!$H82="mas",'Classificação geral'!$I82=1,'Classificação geral'!$E82="PCT"),'Classificação geral'!$B82,""),"")</f>
        <v/>
      </c>
      <c r="CV89" s="206" t="str">
        <f>IF($CU89='Classificação geral'!$B82,'Classificação geral'!$C82,"")</f>
        <v/>
      </c>
      <c r="CW89" s="207" t="str">
        <f>IF($CU89='Classificação geral'!$B82,'Classificação geral'!$D82,"")</f>
        <v/>
      </c>
      <c r="CX89" s="206" t="str">
        <f>IF($CU89='Classificação geral'!$B82,'Classificação geral'!$H82,"")</f>
        <v/>
      </c>
      <c r="CY89" s="205" t="str">
        <f>IFERROR(IF(AND($CX89="mas",'Classificação geral'!$I82=1),'Classificação geral'!I82,""),"")</f>
        <v/>
      </c>
      <c r="CZ89" s="254" t="str">
        <f>IFERROR(IF(AND($CX89="mas",'Classificação geral'!$I82=1),'Classificação geral'!AE82,""),"")</f>
        <v/>
      </c>
      <c r="DA89" s="205" t="str">
        <f>IFERROR(IF(AND($CX89="mas",'Classificação geral'!$I82=1),'Classificação geral'!K82,""),"")</f>
        <v/>
      </c>
      <c r="DB89" s="205" t="str">
        <f>IFERROR(IF(AND($CX89="mas",'Classificação geral'!$I82=1),'Classificação geral'!L82,""),"")</f>
        <v/>
      </c>
      <c r="DC89" s="205" t="str">
        <f>IFERROR(IF(AND($CX89="mas",'Classificação geral'!$I82=1),'Classificação geral'!M82,""),"")</f>
        <v/>
      </c>
      <c r="DD89" s="205" t="str">
        <f>IFERROR(IF(AND($CX89="mas",'Classificação geral'!$I82=1),'Classificação geral'!AF82,""),"")</f>
        <v/>
      </c>
      <c r="DE89" s="208" t="str">
        <f>IFERROR(RANK(DD89,DD:DD,0)+ COUNTIF($DD$12:DD88,DD89),"")</f>
        <v/>
      </c>
      <c r="DG89" s="254" t="str">
        <f>IFERROR(IF(AND('Classificação geral'!$H82="fem",'Classificação geral'!$I82=2,'Classificação geral'!$E82="pct"),'Classificação geral'!$A82,""),"")</f>
        <v/>
      </c>
      <c r="DH89" s="254" t="str">
        <f>IFERROR(IF(AND('Classificação geral'!$H82="fem",'Classificação geral'!$I82=2,'Classificação geral'!$E82="pct"),'Classificação geral'!$B82,""),"")</f>
        <v/>
      </c>
      <c r="DI89" s="255" t="str">
        <f>IF($DH89='Classificação geral'!$B82,'Classificação geral'!$C82,"")</f>
        <v/>
      </c>
      <c r="DJ89" s="255" t="str">
        <f>IF($DH89='Classificação geral'!$B82,'Classificação geral'!$D82,"")</f>
        <v/>
      </c>
      <c r="DK89" s="255" t="str">
        <f>IF($DH89='Classificação geral'!$B82,'Classificação geral'!$H82,"")</f>
        <v/>
      </c>
      <c r="DL89" s="254" t="str">
        <f>IFERROR(IF(AND($DK89="fem",'Classificação geral'!$I82=2),'Classificação geral'!I82,""),"")</f>
        <v/>
      </c>
      <c r="DM89" s="254" t="str">
        <f>IFERROR(IF(AND($DK89="fem",'Classificação geral'!$I82=2),'Classificação geral'!AE82,""),"")</f>
        <v/>
      </c>
      <c r="DN89" s="254" t="str">
        <f>IFERROR(IF(AND($DK89="fem",'Classificação geral'!$I82=2),'Classificação geral'!K82,""),"")</f>
        <v/>
      </c>
      <c r="DO89" s="254" t="str">
        <f>IFERROR(IF(AND($DK89="fem",'Classificação geral'!$I82=2),'Classificação geral'!L82,""),"")</f>
        <v/>
      </c>
      <c r="DP89" s="254" t="str">
        <f>IFERROR(IF(AND($DK89="fem",'Classificação geral'!$I82=2),'Classificação geral'!M82,""),"")</f>
        <v/>
      </c>
      <c r="DQ89" s="254" t="str">
        <f>IFERROR(IF(AND($DK89="fem",'Classificação geral'!$I82=2),'Classificação geral'!AF82,""),"")</f>
        <v/>
      </c>
      <c r="DR89" s="256" t="str">
        <f>IFERROR(RANK(DQ89,DQ:DQ,0)+ COUNTIF(DQ$12:$DQ87,DQ89),"")</f>
        <v/>
      </c>
      <c r="DT89" s="254" t="str">
        <f>IFERROR(IF(AND('Classificação geral'!$H82="mas",'Classificação geral'!$I82=2,'Classificação geral'!$E82="pct"),'Classificação geral'!$A82,""),"")</f>
        <v/>
      </c>
      <c r="DU89" s="254" t="str">
        <f>IFERROR(IF(AND('Classificação geral'!$H82="mas",'Classificação geral'!$I82=2,'Classificação geral'!$E82="pct"),'Classificação geral'!$B82,""),"")</f>
        <v/>
      </c>
      <c r="DV89" s="206" t="str">
        <f>IF($DU89='Classificação geral'!$B82,'Classificação geral'!$C82,"")</f>
        <v/>
      </c>
      <c r="DW89" s="207" t="str">
        <f>IF($DU89='Classificação geral'!$B82,'Classificação geral'!$D82,"")</f>
        <v/>
      </c>
      <c r="DX89" s="206" t="str">
        <f>IF($DU89='Classificação geral'!$B82,'Classificação geral'!$H82,"")</f>
        <v/>
      </c>
      <c r="DY89" s="205" t="str">
        <f>IFERROR(IF(AND($DX89="mas",'Classificação geral'!$I82=2),'Classificação geral'!I82,""),"")</f>
        <v/>
      </c>
      <c r="DZ89" s="254" t="str">
        <f>IFERROR(IF(AND($DX89="mas",'Classificação geral'!$I82=2),'Classificação geral'!AE82,""),"")</f>
        <v/>
      </c>
      <c r="EA89" s="205" t="str">
        <f>IFERROR(IF(AND($DX89="mas",'Classificação geral'!$I82=2),'Classificação geral'!K82,""),"")</f>
        <v/>
      </c>
      <c r="EB89" s="205" t="str">
        <f>IFERROR(IF(AND($DX89="mas",'Classificação geral'!$I82=2),'Classificação geral'!L82,""),"")</f>
        <v/>
      </c>
      <c r="EC89" s="205" t="str">
        <f>IFERROR(IF(AND($DX89="mas",'Classificação geral'!$I82=2),'Classificação geral'!M82,""),"")</f>
        <v/>
      </c>
      <c r="ED89" s="205" t="str">
        <f>IFERROR(IF(AND($DX89="mas",'Classificação geral'!$I82=2),'Classificação geral'!AF82,""),"")</f>
        <v/>
      </c>
      <c r="EE89" s="208" t="str">
        <f>IFERROR(RANK(ED89,ED:ED,0)+ COUNTIF($ED$12:ED$12,ED89),"")</f>
        <v/>
      </c>
      <c r="EG89" s="254" t="str">
        <f>IFERROR(IF(AND('Classificação geral'!$H82="fem",'Classificação geral'!$I82=3,'Classificação geral'!$E82="pct"),'Classificação geral'!$A82,""),"")</f>
        <v/>
      </c>
      <c r="EH89" s="254" t="str">
        <f>IFERROR(IF(AND('Classificação geral'!$H82="fem",'Classificação geral'!$I82=3,'Classificação geral'!$E82="pct"),'Classificação geral'!$B82,""),"")</f>
        <v/>
      </c>
      <c r="EI89" s="206" t="str">
        <f>IF($EH89='Classificação geral'!$B82,'Classificação geral'!$C82,"")</f>
        <v/>
      </c>
      <c r="EJ89" s="206" t="str">
        <f>IF($EH89='Classificação geral'!$B82,'Classificação geral'!$D82,"")</f>
        <v/>
      </c>
      <c r="EK89" s="206" t="str">
        <f>IF($EH89='Classificação geral'!$B82,'Classificação geral'!$H82,"")</f>
        <v/>
      </c>
      <c r="EL89" s="206" t="str">
        <f>IF($EK89='Classificação geral'!$H82,'Classificação geral'!$I82,"")</f>
        <v/>
      </c>
      <c r="EM89" s="255" t="str">
        <f>IF($EL89='Classificação geral'!$I82,'Classificação geral'!$AE82,"")</f>
        <v/>
      </c>
      <c r="EN89" s="206" t="str">
        <f>IF($EL89='Classificação geral'!$I82,'Classificação geral'!$K82,"")</f>
        <v/>
      </c>
      <c r="EO89" s="206" t="str">
        <f>IF($EL89='Classificação geral'!$I82,'Classificação geral'!$L82,"")</f>
        <v/>
      </c>
      <c r="EP89" s="206" t="str">
        <f>IF($EL89='Classificação geral'!$I82,'Classificação geral'!$M82,"")</f>
        <v/>
      </c>
      <c r="EQ89" s="206" t="str">
        <f>IF($EL89='Classificação geral'!$I82,'Classificação geral'!$AF82,"")</f>
        <v/>
      </c>
      <c r="ER89" s="208" t="str">
        <f>IFERROR(RANK(EQ89,EQ:EQ,0)+ COUNTIF($EQ$12:EQ87,EQ89),"")</f>
        <v/>
      </c>
      <c r="ET89" s="254" t="str">
        <f>IFERROR(IF(AND('Classificação geral'!$H82="mas",'Classificação geral'!$I82=3,'Classificação geral'!$E82="PCT"),'Classificação geral'!$A82,""),"")</f>
        <v/>
      </c>
      <c r="EU89" s="254" t="str">
        <f>IFERROR(IF(AND('Classificação geral'!$H82="mas",'Classificação geral'!$I82=3,'Classificação geral'!$E82="PCT"),'Classificação geral'!$B82,""),"")</f>
        <v/>
      </c>
      <c r="EV89" s="206" t="str">
        <f>IF($EU89='Classificação geral'!$B82,'Classificação geral'!$C82,"")</f>
        <v/>
      </c>
      <c r="EW89" s="206" t="str">
        <f>IF($EU89='Classificação geral'!$B82,'Classificação geral'!$D82,"")</f>
        <v/>
      </c>
      <c r="EX89" s="206" t="str">
        <f>IF($EU89='Classificação geral'!$B82,'Classificação geral'!$H82,"")</f>
        <v/>
      </c>
      <c r="EY89" s="205" t="str">
        <f>IFERROR(IF(AND($EX89="mas",'Classificação geral'!$I82=3),'Classificação geral'!I82,""),"")</f>
        <v/>
      </c>
      <c r="EZ89" s="254" t="str">
        <f>IFERROR(IF(AND($EX89="mas",'Classificação geral'!$I82=3),'Classificação geral'!AE82,""),"")</f>
        <v/>
      </c>
      <c r="FA89" s="205" t="str">
        <f>IFERROR(IF(AND($EX89="mas",'Classificação geral'!$I82=3),'Classificação geral'!K82,""),"")</f>
        <v/>
      </c>
      <c r="FB89" s="205" t="str">
        <f>IFERROR(IF(AND($EX89="mas",'Classificação geral'!$I82=3),'Classificação geral'!L82,""),"")</f>
        <v/>
      </c>
      <c r="FC89" s="205" t="str">
        <f>IFERROR(IF(AND($EX89="mas",'Classificação geral'!$I82=3),'Classificação geral'!M82,""),"")</f>
        <v/>
      </c>
      <c r="FD89" s="205" t="str">
        <f>IFERROR(IF(AND($EX89="mas",'Classificação geral'!$I82=3),'Classificação geral'!AF82,""),"")</f>
        <v/>
      </c>
      <c r="FE89" s="208" t="str">
        <f>IFERROR(RANK(FD89,FD:FD,0)+ COUNTIF(FD$12:$FD87,FD89),"")</f>
        <v/>
      </c>
    </row>
    <row r="90" spans="1:161" s="209" customFormat="1" ht="24.75" customHeight="1" x14ac:dyDescent="0.5">
      <c r="A90" s="204"/>
      <c r="B90" s="395"/>
      <c r="C90" s="213"/>
      <c r="D90" s="213"/>
      <c r="E90" s="213"/>
      <c r="F90" s="214"/>
      <c r="G90" s="214"/>
      <c r="H90" s="214"/>
      <c r="I90" s="214"/>
      <c r="J90" s="214"/>
      <c r="K90" s="203"/>
      <c r="L90" s="203"/>
      <c r="M90" s="203"/>
      <c r="N90" s="203"/>
      <c r="O90" s="215"/>
      <c r="P90" s="215"/>
      <c r="Q90" s="213"/>
      <c r="R90" s="394"/>
      <c r="S90" s="394"/>
      <c r="T90" s="394"/>
      <c r="U90" s="394"/>
      <c r="V90" s="394"/>
      <c r="W90" s="203"/>
      <c r="X90" s="203"/>
      <c r="Y90" s="204"/>
      <c r="Z90" s="203"/>
      <c r="AA90" s="213"/>
      <c r="AB90" s="213"/>
      <c r="AC90" s="214"/>
      <c r="AD90" s="214"/>
      <c r="AE90" s="214"/>
      <c r="AF90" s="214"/>
      <c r="AG90" s="214"/>
      <c r="AH90" s="214"/>
      <c r="AI90" s="203"/>
      <c r="AJ90" s="203"/>
      <c r="AK90" s="203"/>
      <c r="AL90" s="203"/>
      <c r="AM90" s="215"/>
      <c r="AN90" s="215"/>
      <c r="AO90" s="214"/>
      <c r="AP90" s="394"/>
      <c r="AQ90" s="394"/>
      <c r="AR90" s="394"/>
      <c r="AS90" s="394"/>
      <c r="AT90" s="394"/>
      <c r="AU90" s="203"/>
      <c r="AV90" s="203"/>
      <c r="AW90" s="203"/>
      <c r="AX90" s="203"/>
      <c r="AY90" s="213"/>
      <c r="AZ90" s="213"/>
      <c r="BA90" s="215"/>
      <c r="BB90" s="214"/>
      <c r="BC90" s="214"/>
      <c r="BD90" s="214"/>
      <c r="BE90" s="214"/>
      <c r="BF90" s="214"/>
      <c r="BG90" s="203"/>
      <c r="BH90" s="203"/>
      <c r="BI90" s="203"/>
      <c r="BJ90" s="203"/>
      <c r="BK90" s="215"/>
      <c r="BL90" s="215"/>
      <c r="BM90" s="215"/>
      <c r="BN90" s="394"/>
      <c r="BO90" s="394"/>
      <c r="BP90" s="394"/>
      <c r="BQ90" s="394"/>
      <c r="BR90" s="394"/>
      <c r="BS90" s="203"/>
      <c r="BT90" s="203"/>
      <c r="BU90" s="203"/>
      <c r="BV90" s="203"/>
      <c r="BW90" s="203"/>
      <c r="BX90" s="203"/>
      <c r="BY90" s="203"/>
      <c r="BZ90" s="203"/>
      <c r="CA90" s="203"/>
      <c r="CB90" s="203"/>
      <c r="CC90" s="203"/>
      <c r="CD90" s="203"/>
      <c r="CE90" s="203"/>
      <c r="CF90" s="203"/>
      <c r="CG90" s="254" t="str">
        <f>IFERROR(IF(AND('Classificação geral'!$H83="FEM",'Classificação geral'!$I83=1,'Classificação geral'!E83="PCT"),'Classificação geral'!$A83,""),"")</f>
        <v/>
      </c>
      <c r="CH90" s="254" t="str">
        <f>IFERROR(IF(AND('Classificação geral'!$H83="FEM",'Classificação geral'!$I83=1,'Classificação geral'!E83="PCT"),'Classificação geral'!$B83,""),"")</f>
        <v/>
      </c>
      <c r="CI90" s="206" t="str">
        <f>IF($CH90='Classificação geral'!$B83,'Classificação geral'!$C83,"")</f>
        <v/>
      </c>
      <c r="CJ90" s="207" t="str">
        <f>IF($CH90='Classificação geral'!$B83,'Classificação geral'!$D83,"")</f>
        <v/>
      </c>
      <c r="CK90" s="206" t="str">
        <f>IF($CH90='Classificação geral'!$B83,'Classificação geral'!$H83,"")</f>
        <v/>
      </c>
      <c r="CL90" s="206" t="str">
        <f>IF($CK90='Classificação geral'!$H83,'Classificação geral'!$I83,"")</f>
        <v/>
      </c>
      <c r="CM90" s="227" t="str">
        <f>IF($CL90='Classificação geral'!$I83,'Classificação geral'!$AE83,"")</f>
        <v/>
      </c>
      <c r="CN90" s="206" t="str">
        <f>IF($CL90='Classificação geral'!$I83,'Classificação geral'!$K83,"")</f>
        <v/>
      </c>
      <c r="CO90" s="206" t="str">
        <f>IF($CL90='Classificação geral'!$I83,'Classificação geral'!$L83,"")</f>
        <v/>
      </c>
      <c r="CP90" s="206" t="str">
        <f>IF($CL90='Classificação geral'!$I83,'Classificação geral'!$M83,"")</f>
        <v/>
      </c>
      <c r="CQ90" s="388" t="str">
        <f>IF($CL90='Classificação geral'!$I83,'Classificação geral'!$AF83,"")</f>
        <v/>
      </c>
      <c r="CR90" s="256" t="str">
        <f>IFERROR(RANK(CQ90,CQ:CQ,0)+ COUNTIF($CQ$12:CQ89,CQ90),"")</f>
        <v/>
      </c>
      <c r="CS90" s="244" t="str">
        <f ca="1">IFERROR(RDEM(CR90,CR:CR,0),"")</f>
        <v/>
      </c>
      <c r="CT90" s="254" t="str">
        <f>IFERROR(IF(AND('Classificação geral'!$H83="mas",'Classificação geral'!$I83=1,'Classificação geral'!$E83="pct"),'Classificação geral'!$A83,""),"")</f>
        <v/>
      </c>
      <c r="CU90" s="254" t="str">
        <f>IFERROR(IF(AND('Classificação geral'!$H83="mas",'Classificação geral'!$I83=1,'Classificação geral'!$E83="PCT"),'Classificação geral'!$B83,""),"")</f>
        <v/>
      </c>
      <c r="CV90" s="206" t="str">
        <f>IF($CU90='Classificação geral'!$B83,'Classificação geral'!$C83,"")</f>
        <v/>
      </c>
      <c r="CW90" s="207" t="str">
        <f>IF($CU90='Classificação geral'!$B83,'Classificação geral'!$D83,"")</f>
        <v/>
      </c>
      <c r="CX90" s="206" t="str">
        <f>IF($CU90='Classificação geral'!$B83,'Classificação geral'!$H83,"")</f>
        <v/>
      </c>
      <c r="CY90" s="205" t="str">
        <f>IFERROR(IF(AND($CX90="mas",'Classificação geral'!$I83=1),'Classificação geral'!I83,""),"")</f>
        <v/>
      </c>
      <c r="CZ90" s="254" t="str">
        <f>IFERROR(IF(AND($CX90="mas",'Classificação geral'!$I83=1),'Classificação geral'!AE83,""),"")</f>
        <v/>
      </c>
      <c r="DA90" s="205" t="str">
        <f>IFERROR(IF(AND($CX90="mas",'Classificação geral'!$I83=1),'Classificação geral'!K83,""),"")</f>
        <v/>
      </c>
      <c r="DB90" s="205" t="str">
        <f>IFERROR(IF(AND($CX90="mas",'Classificação geral'!$I83=1),'Classificação geral'!L83,""),"")</f>
        <v/>
      </c>
      <c r="DC90" s="205" t="str">
        <f>IFERROR(IF(AND($CX90="mas",'Classificação geral'!$I83=1),'Classificação geral'!M83,""),"")</f>
        <v/>
      </c>
      <c r="DD90" s="205" t="str">
        <f>IFERROR(IF(AND($CX90="mas",'Classificação geral'!$I83=1),'Classificação geral'!AF83,""),"")</f>
        <v/>
      </c>
      <c r="DE90" s="208" t="str">
        <f>IFERROR(RANK(DD90,DD:DD,0)+ COUNTIF($DD$12:DD89,DD90),"")</f>
        <v/>
      </c>
      <c r="DG90" s="254" t="str">
        <f>IFERROR(IF(AND('Classificação geral'!$H83="fem",'Classificação geral'!$I83=2,'Classificação geral'!$E83="pct"),'Classificação geral'!$A83,""),"")</f>
        <v/>
      </c>
      <c r="DH90" s="254" t="str">
        <f>IFERROR(IF(AND('Classificação geral'!$H83="fem",'Classificação geral'!$I83=2,'Classificação geral'!$E83="pct"),'Classificação geral'!$B83,""),"")</f>
        <v/>
      </c>
      <c r="DI90" s="255" t="str">
        <f>IF($DH90='Classificação geral'!$B83,'Classificação geral'!$C83,"")</f>
        <v/>
      </c>
      <c r="DJ90" s="255" t="str">
        <f>IF($DH90='Classificação geral'!$B83,'Classificação geral'!$D83,"")</f>
        <v/>
      </c>
      <c r="DK90" s="255" t="str">
        <f>IF($DH90='Classificação geral'!$B83,'Classificação geral'!$H83,"")</f>
        <v/>
      </c>
      <c r="DL90" s="254" t="str">
        <f>IFERROR(IF(AND($DK90="fem",'Classificação geral'!$I83=2),'Classificação geral'!I83,""),"")</f>
        <v/>
      </c>
      <c r="DM90" s="254" t="str">
        <f>IFERROR(IF(AND($DK90="fem",'Classificação geral'!$I83=2),'Classificação geral'!AE83,""),"")</f>
        <v/>
      </c>
      <c r="DN90" s="254" t="str">
        <f>IFERROR(IF(AND($DK90="fem",'Classificação geral'!$I83=2),'Classificação geral'!K83,""),"")</f>
        <v/>
      </c>
      <c r="DO90" s="254" t="str">
        <f>IFERROR(IF(AND($DK90="fem",'Classificação geral'!$I83=2),'Classificação geral'!L83,""),"")</f>
        <v/>
      </c>
      <c r="DP90" s="254" t="str">
        <f>IFERROR(IF(AND($DK90="fem",'Classificação geral'!$I83=2),'Classificação geral'!M83,""),"")</f>
        <v/>
      </c>
      <c r="DQ90" s="254" t="str">
        <f>IFERROR(IF(AND($DK90="fem",'Classificação geral'!$I83=2),'Classificação geral'!AF83,""),"")</f>
        <v/>
      </c>
      <c r="DR90" s="256" t="str">
        <f>IFERROR(RANK(DQ90,DQ:DQ,0)+ COUNTIF(DQ$12:$DQ88,DQ90),"")</f>
        <v/>
      </c>
      <c r="DT90" s="254" t="str">
        <f>IFERROR(IF(AND('Classificação geral'!$H83="mas",'Classificação geral'!$I83=2,'Classificação geral'!$E83="pct"),'Classificação geral'!$A83,""),"")</f>
        <v/>
      </c>
      <c r="DU90" s="254" t="str">
        <f>IFERROR(IF(AND('Classificação geral'!$H83="mas",'Classificação geral'!$I83=2,'Classificação geral'!$E83="pct"),'Classificação geral'!$B83,""),"")</f>
        <v/>
      </c>
      <c r="DV90" s="206" t="str">
        <f>IF($DU90='Classificação geral'!$B83,'Classificação geral'!$C83,"")</f>
        <v/>
      </c>
      <c r="DW90" s="207" t="str">
        <f>IF($DU90='Classificação geral'!$B83,'Classificação geral'!$D83,"")</f>
        <v/>
      </c>
      <c r="DX90" s="206" t="str">
        <f>IF($DU90='Classificação geral'!$B83,'Classificação geral'!$H83,"")</f>
        <v/>
      </c>
      <c r="DY90" s="205" t="str">
        <f>IFERROR(IF(AND($DX90="mas",'Classificação geral'!$I83=2),'Classificação geral'!I83,""),"")</f>
        <v/>
      </c>
      <c r="DZ90" s="254" t="str">
        <f>IFERROR(IF(AND($DX90="mas",'Classificação geral'!$I83=2),'Classificação geral'!AE83,""),"")</f>
        <v/>
      </c>
      <c r="EA90" s="205" t="str">
        <f>IFERROR(IF(AND($DX90="mas",'Classificação geral'!$I83=2),'Classificação geral'!K83,""),"")</f>
        <v/>
      </c>
      <c r="EB90" s="205" t="str">
        <f>IFERROR(IF(AND($DX90="mas",'Classificação geral'!$I83=2),'Classificação geral'!L83,""),"")</f>
        <v/>
      </c>
      <c r="EC90" s="205" t="str">
        <f>IFERROR(IF(AND($DX90="mas",'Classificação geral'!$I83=2),'Classificação geral'!M83,""),"")</f>
        <v/>
      </c>
      <c r="ED90" s="205" t="str">
        <f>IFERROR(IF(AND($DX90="mas",'Classificação geral'!$I83=2),'Classificação geral'!AF83,""),"")</f>
        <v/>
      </c>
      <c r="EE90" s="208" t="str">
        <f>IFERROR(RANK(ED90,ED:ED,0)+ COUNTIF($ED$12:ED$12,ED90),"")</f>
        <v/>
      </c>
      <c r="EG90" s="254" t="str">
        <f>IFERROR(IF(AND('Classificação geral'!$H83="fem",'Classificação geral'!$I83=3,'Classificação geral'!$E83="pct"),'Classificação geral'!$A83,""),"")</f>
        <v/>
      </c>
      <c r="EH90" s="254" t="str">
        <f>IFERROR(IF(AND('Classificação geral'!$H83="fem",'Classificação geral'!$I83=3,'Classificação geral'!$E83="pct"),'Classificação geral'!$B83,""),"")</f>
        <v/>
      </c>
      <c r="EI90" s="206" t="str">
        <f>IF($EH90='Classificação geral'!$B83,'Classificação geral'!$C83,"")</f>
        <v/>
      </c>
      <c r="EJ90" s="206" t="str">
        <f>IF($EH90='Classificação geral'!$B83,'Classificação geral'!$D83,"")</f>
        <v/>
      </c>
      <c r="EK90" s="206" t="str">
        <f>IF($EH90='Classificação geral'!$B83,'Classificação geral'!$H83,"")</f>
        <v/>
      </c>
      <c r="EL90" s="206" t="str">
        <f>IF($EK90='Classificação geral'!$H83,'Classificação geral'!$I83,"")</f>
        <v/>
      </c>
      <c r="EM90" s="255" t="str">
        <f>IF($EL90='Classificação geral'!$I83,'Classificação geral'!$AE83,"")</f>
        <v/>
      </c>
      <c r="EN90" s="206" t="str">
        <f>IF($EL90='Classificação geral'!$I83,'Classificação geral'!$K83,"")</f>
        <v/>
      </c>
      <c r="EO90" s="206" t="str">
        <f>IF($EL90='Classificação geral'!$I83,'Classificação geral'!$L83,"")</f>
        <v/>
      </c>
      <c r="EP90" s="206" t="str">
        <f>IF($EL90='Classificação geral'!$I83,'Classificação geral'!$M83,"")</f>
        <v/>
      </c>
      <c r="EQ90" s="206" t="str">
        <f>IF($EL90='Classificação geral'!$I83,'Classificação geral'!$AF83,"")</f>
        <v/>
      </c>
      <c r="ER90" s="208" t="str">
        <f>IFERROR(RANK(EQ90,EQ:EQ,0)+ COUNTIF($EQ$12:EQ88,EQ90),"")</f>
        <v/>
      </c>
      <c r="ET90" s="254" t="str">
        <f>IFERROR(IF(AND('Classificação geral'!$H83="mas",'Classificação geral'!$I83=3,'Classificação geral'!$E83="PCT"),'Classificação geral'!$A83,""),"")</f>
        <v/>
      </c>
      <c r="EU90" s="254" t="str">
        <f>IFERROR(IF(AND('Classificação geral'!$H83="mas",'Classificação geral'!$I83=3,'Classificação geral'!$E83="PCT"),'Classificação geral'!$B83,""),"")</f>
        <v/>
      </c>
      <c r="EV90" s="206" t="str">
        <f>IF($EU90='Classificação geral'!$B83,'Classificação geral'!$C83,"")</f>
        <v/>
      </c>
      <c r="EW90" s="206" t="str">
        <f>IF($EU90='Classificação geral'!$B83,'Classificação geral'!$D83,"")</f>
        <v/>
      </c>
      <c r="EX90" s="206" t="str">
        <f>IF($EU90='Classificação geral'!$B83,'Classificação geral'!$H83,"")</f>
        <v/>
      </c>
      <c r="EY90" s="205" t="str">
        <f>IFERROR(IF(AND($EX90="mas",'Classificação geral'!$I83=3),'Classificação geral'!I83,""),"")</f>
        <v/>
      </c>
      <c r="EZ90" s="254" t="str">
        <f>IFERROR(IF(AND($EX90="mas",'Classificação geral'!$I83=3),'Classificação geral'!AE83,""),"")</f>
        <v/>
      </c>
      <c r="FA90" s="205" t="str">
        <f>IFERROR(IF(AND($EX90="mas",'Classificação geral'!$I83=3),'Classificação geral'!K83,""),"")</f>
        <v/>
      </c>
      <c r="FB90" s="205" t="str">
        <f>IFERROR(IF(AND($EX90="mas",'Classificação geral'!$I83=3),'Classificação geral'!L83,""),"")</f>
        <v/>
      </c>
      <c r="FC90" s="205" t="str">
        <f>IFERROR(IF(AND($EX90="mas",'Classificação geral'!$I83=3),'Classificação geral'!M83,""),"")</f>
        <v/>
      </c>
      <c r="FD90" s="205" t="str">
        <f>IFERROR(IF(AND($EX90="mas",'Classificação geral'!$I83=3),'Classificação geral'!AF83,""),"")</f>
        <v/>
      </c>
      <c r="FE90" s="208" t="str">
        <f>IFERROR(RANK(FD90,FD:FD,0)+ COUNTIF(FD$12:$FD88,FD90),"")</f>
        <v/>
      </c>
    </row>
    <row r="91" spans="1:161" s="209" customFormat="1" ht="24.75" customHeight="1" x14ac:dyDescent="0.5">
      <c r="A91" s="204"/>
      <c r="B91" s="395"/>
      <c r="C91" s="213"/>
      <c r="D91" s="213"/>
      <c r="E91" s="213"/>
      <c r="F91" s="214"/>
      <c r="G91" s="214"/>
      <c r="H91" s="214"/>
      <c r="I91" s="214"/>
      <c r="J91" s="214"/>
      <c r="K91" s="203"/>
      <c r="L91" s="203"/>
      <c r="M91" s="203"/>
      <c r="N91" s="203"/>
      <c r="O91" s="215"/>
      <c r="P91" s="215"/>
      <c r="Q91" s="213"/>
      <c r="R91" s="394"/>
      <c r="S91" s="394"/>
      <c r="T91" s="394"/>
      <c r="U91" s="394"/>
      <c r="V91" s="394"/>
      <c r="W91" s="203"/>
      <c r="X91" s="203"/>
      <c r="Y91" s="204"/>
      <c r="Z91" s="203"/>
      <c r="AA91" s="213"/>
      <c r="AB91" s="213"/>
      <c r="AC91" s="214"/>
      <c r="AD91" s="214"/>
      <c r="AE91" s="214"/>
      <c r="AF91" s="214"/>
      <c r="AG91" s="214"/>
      <c r="AH91" s="214"/>
      <c r="AI91" s="203"/>
      <c r="AJ91" s="203"/>
      <c r="AK91" s="203"/>
      <c r="AL91" s="203"/>
      <c r="AM91" s="215"/>
      <c r="AN91" s="215"/>
      <c r="AO91" s="214"/>
      <c r="AP91" s="394"/>
      <c r="AQ91" s="394"/>
      <c r="AR91" s="394"/>
      <c r="AS91" s="394"/>
      <c r="AT91" s="394"/>
      <c r="AU91" s="203"/>
      <c r="AV91" s="203"/>
      <c r="AW91" s="203"/>
      <c r="AX91" s="203"/>
      <c r="AY91" s="213"/>
      <c r="AZ91" s="213"/>
      <c r="BA91" s="215"/>
      <c r="BB91" s="214"/>
      <c r="BC91" s="214"/>
      <c r="BD91" s="214"/>
      <c r="BE91" s="214"/>
      <c r="BF91" s="214"/>
      <c r="BG91" s="203"/>
      <c r="BH91" s="203"/>
      <c r="BI91" s="203"/>
      <c r="BJ91" s="203"/>
      <c r="BK91" s="215"/>
      <c r="BL91" s="215"/>
      <c r="BM91" s="215"/>
      <c r="BN91" s="394"/>
      <c r="BO91" s="394"/>
      <c r="BP91" s="394"/>
      <c r="BQ91" s="394"/>
      <c r="BR91" s="394"/>
      <c r="BS91" s="203"/>
      <c r="BT91" s="203"/>
      <c r="BU91" s="203"/>
      <c r="BV91" s="203"/>
      <c r="BW91" s="203"/>
      <c r="BX91" s="203"/>
      <c r="BY91" s="203"/>
      <c r="BZ91" s="203"/>
      <c r="CA91" s="203"/>
      <c r="CB91" s="203"/>
      <c r="CC91" s="203"/>
      <c r="CD91" s="203"/>
      <c r="CE91" s="203"/>
      <c r="CF91" s="203"/>
      <c r="CG91" s="254" t="str">
        <f>IFERROR(IF(AND('Classificação geral'!$H84="FEM",'Classificação geral'!$I84=1,'Classificação geral'!E84="PCT"),'Classificação geral'!$A84,""),"")</f>
        <v/>
      </c>
      <c r="CH91" s="254" t="str">
        <f>IFERROR(IF(AND('Classificação geral'!$H84="FEM",'Classificação geral'!$I84=1,'Classificação geral'!E84="PCT"),'Classificação geral'!$B84,""),"")</f>
        <v/>
      </c>
      <c r="CI91" s="206" t="str">
        <f>IF($CH91='Classificação geral'!$B84,'Classificação geral'!$C84,"")</f>
        <v/>
      </c>
      <c r="CJ91" s="207" t="str">
        <f>IF($CH91='Classificação geral'!$B84,'Classificação geral'!$D84,"")</f>
        <v/>
      </c>
      <c r="CK91" s="206" t="str">
        <f>IF($CH91='Classificação geral'!$B84,'Classificação geral'!$H84,"")</f>
        <v/>
      </c>
      <c r="CL91" s="206" t="str">
        <f>IF($CK91='Classificação geral'!$H84,'Classificação geral'!$I84,"")</f>
        <v/>
      </c>
      <c r="CM91" s="227" t="str">
        <f>IF($CL91='Classificação geral'!$I84,'Classificação geral'!$AE84,"")</f>
        <v/>
      </c>
      <c r="CN91" s="206" t="str">
        <f>IF($CL91='Classificação geral'!$I84,'Classificação geral'!$K84,"")</f>
        <v/>
      </c>
      <c r="CO91" s="206" t="str">
        <f>IF($CL91='Classificação geral'!$I84,'Classificação geral'!$L84,"")</f>
        <v/>
      </c>
      <c r="CP91" s="206" t="str">
        <f>IF($CL91='Classificação geral'!$I84,'Classificação geral'!$M84,"")</f>
        <v/>
      </c>
      <c r="CQ91" s="388" t="str">
        <f>IF($CL91='Classificação geral'!$I84,'Classificação geral'!$AF84,"")</f>
        <v/>
      </c>
      <c r="CR91" s="256" t="str">
        <f>IFERROR(RANK(CQ91,CQ:CQ,0)+ COUNTIF($CQ$12:CQ90,CQ91),"")</f>
        <v/>
      </c>
      <c r="CS91" s="244" t="str">
        <f ca="1">IFERROR(RDEM(CR91,CR:CR,0),"")</f>
        <v/>
      </c>
      <c r="CT91" s="254" t="str">
        <f>IFERROR(IF(AND('Classificação geral'!$H84="mas",'Classificação geral'!$I84=1,'Classificação geral'!$E84="pct"),'Classificação geral'!$A84,""),"")</f>
        <v/>
      </c>
      <c r="CU91" s="254" t="str">
        <f>IFERROR(IF(AND('Classificação geral'!$H84="mas",'Classificação geral'!$I84=1,'Classificação geral'!$E84="PCT"),'Classificação geral'!$B84,""),"")</f>
        <v/>
      </c>
      <c r="CV91" s="206" t="str">
        <f>IF($CU91='Classificação geral'!$B84,'Classificação geral'!$C84,"")</f>
        <v/>
      </c>
      <c r="CW91" s="207" t="str">
        <f>IF($CU91='Classificação geral'!$B84,'Classificação geral'!$D84,"")</f>
        <v/>
      </c>
      <c r="CX91" s="206" t="str">
        <f>IF($CU91='Classificação geral'!$B84,'Classificação geral'!$H84,"")</f>
        <v/>
      </c>
      <c r="CY91" s="205" t="str">
        <f>IFERROR(IF(AND($CX91="mas",'Classificação geral'!$I84=1),'Classificação geral'!I84,""),"")</f>
        <v/>
      </c>
      <c r="CZ91" s="254" t="str">
        <f>IFERROR(IF(AND($CX91="mas",'Classificação geral'!$I84=1),'Classificação geral'!AE84,""),"")</f>
        <v/>
      </c>
      <c r="DA91" s="205" t="str">
        <f>IFERROR(IF(AND($CX91="mas",'Classificação geral'!$I84=1),'Classificação geral'!K84,""),"")</f>
        <v/>
      </c>
      <c r="DB91" s="205" t="str">
        <f>IFERROR(IF(AND($CX91="mas",'Classificação geral'!$I84=1),'Classificação geral'!L84,""),"")</f>
        <v/>
      </c>
      <c r="DC91" s="205" t="str">
        <f>IFERROR(IF(AND($CX91="mas",'Classificação geral'!$I84=1),'Classificação geral'!M84,""),"")</f>
        <v/>
      </c>
      <c r="DD91" s="205" t="str">
        <f>IFERROR(IF(AND($CX91="mas",'Classificação geral'!$I84=1),'Classificação geral'!AF84,""),"")</f>
        <v/>
      </c>
      <c r="DE91" s="208" t="str">
        <f>IFERROR(RANK(DD91,DD:DD,0)+ COUNTIF($DD$12:DD90,DD91),"")</f>
        <v/>
      </c>
      <c r="DG91" s="254" t="str">
        <f>IFERROR(IF(AND('Classificação geral'!$H84="fem",'Classificação geral'!$I84=2,'Classificação geral'!$E84="pct"),'Classificação geral'!$A84,""),"")</f>
        <v/>
      </c>
      <c r="DH91" s="254" t="str">
        <f>IFERROR(IF(AND('Classificação geral'!$H84="fem",'Classificação geral'!$I84=2,'Classificação geral'!$E84="pct"),'Classificação geral'!$B84,""),"")</f>
        <v/>
      </c>
      <c r="DI91" s="255" t="str">
        <f>IF($DH91='Classificação geral'!$B84,'Classificação geral'!$C84,"")</f>
        <v/>
      </c>
      <c r="DJ91" s="255" t="str">
        <f>IF($DH91='Classificação geral'!$B84,'Classificação geral'!$D84,"")</f>
        <v/>
      </c>
      <c r="DK91" s="255" t="str">
        <f>IF($DH91='Classificação geral'!$B84,'Classificação geral'!$H84,"")</f>
        <v/>
      </c>
      <c r="DL91" s="254" t="str">
        <f>IFERROR(IF(AND($DK91="fem",'Classificação geral'!$I84=2),'Classificação geral'!I84,""),"")</f>
        <v/>
      </c>
      <c r="DM91" s="254" t="str">
        <f>IFERROR(IF(AND($DK91="fem",'Classificação geral'!$I84=2),'Classificação geral'!AE84,""),"")</f>
        <v/>
      </c>
      <c r="DN91" s="254" t="str">
        <f>IFERROR(IF(AND($DK91="fem",'Classificação geral'!$I84=2),'Classificação geral'!K84,""),"")</f>
        <v/>
      </c>
      <c r="DO91" s="254" t="str">
        <f>IFERROR(IF(AND($DK91="fem",'Classificação geral'!$I84=2),'Classificação geral'!L84,""),"")</f>
        <v/>
      </c>
      <c r="DP91" s="254" t="str">
        <f>IFERROR(IF(AND($DK91="fem",'Classificação geral'!$I84=2),'Classificação geral'!M84,""),"")</f>
        <v/>
      </c>
      <c r="DQ91" s="254" t="str">
        <f>IFERROR(IF(AND($DK91="fem",'Classificação geral'!$I84=2),'Classificação geral'!AF84,""),"")</f>
        <v/>
      </c>
      <c r="DR91" s="256" t="str">
        <f>IFERROR(RANK(DQ91,DQ:DQ,0)+ COUNTIF(DQ$12:$DQ89,DQ91),"")</f>
        <v/>
      </c>
      <c r="DT91" s="254" t="str">
        <f>IFERROR(IF(AND('Classificação geral'!$H84="mas",'Classificação geral'!$I84=2,'Classificação geral'!$E84="pct"),'Classificação geral'!$A84,""),"")</f>
        <v/>
      </c>
      <c r="DU91" s="254" t="str">
        <f>IFERROR(IF(AND('Classificação geral'!$H84="mas",'Classificação geral'!$I84=2,'Classificação geral'!$E84="pct"),'Classificação geral'!$B84,""),"")</f>
        <v/>
      </c>
      <c r="DV91" s="206" t="str">
        <f>IF($DU91='Classificação geral'!$B84,'Classificação geral'!$C84,"")</f>
        <v/>
      </c>
      <c r="DW91" s="207" t="str">
        <f>IF($DU91='Classificação geral'!$B84,'Classificação geral'!$D84,"")</f>
        <v/>
      </c>
      <c r="DX91" s="206" t="str">
        <f>IF($DU91='Classificação geral'!$B84,'Classificação geral'!$H84,"")</f>
        <v/>
      </c>
      <c r="DY91" s="205" t="str">
        <f>IFERROR(IF(AND($DX91="mas",'Classificação geral'!$I84=2),'Classificação geral'!I84,""),"")</f>
        <v/>
      </c>
      <c r="DZ91" s="254" t="str">
        <f>IFERROR(IF(AND($DX91="mas",'Classificação geral'!$I84=2),'Classificação geral'!AE84,""),"")</f>
        <v/>
      </c>
      <c r="EA91" s="205" t="str">
        <f>IFERROR(IF(AND($DX91="mas",'Classificação geral'!$I84=2),'Classificação geral'!K84,""),"")</f>
        <v/>
      </c>
      <c r="EB91" s="205" t="str">
        <f>IFERROR(IF(AND($DX91="mas",'Classificação geral'!$I84=2),'Classificação geral'!L84,""),"")</f>
        <v/>
      </c>
      <c r="EC91" s="205" t="str">
        <f>IFERROR(IF(AND($DX91="mas",'Classificação geral'!$I84=2),'Classificação geral'!M84,""),"")</f>
        <v/>
      </c>
      <c r="ED91" s="205" t="str">
        <f>IFERROR(IF(AND($DX91="mas",'Classificação geral'!$I84=2),'Classificação geral'!AF84,""),"")</f>
        <v/>
      </c>
      <c r="EE91" s="208" t="str">
        <f>IFERROR(RANK(ED91,ED:ED,0)+ COUNTIF($ED$12:ED$12,ED91),"")</f>
        <v/>
      </c>
      <c r="EG91" s="254" t="str">
        <f>IFERROR(IF(AND('Classificação geral'!$H84="fem",'Classificação geral'!$I84=3,'Classificação geral'!$E84="pct"),'Classificação geral'!$A84,""),"")</f>
        <v/>
      </c>
      <c r="EH91" s="254" t="str">
        <f>IFERROR(IF(AND('Classificação geral'!$H84="fem",'Classificação geral'!$I84=3,'Classificação geral'!$E84="pct"),'Classificação geral'!$B84,""),"")</f>
        <v/>
      </c>
      <c r="EI91" s="206" t="str">
        <f>IF($EH91='Classificação geral'!$B84,'Classificação geral'!$C84,"")</f>
        <v/>
      </c>
      <c r="EJ91" s="206" t="str">
        <f>IF($EH91='Classificação geral'!$B84,'Classificação geral'!$D84,"")</f>
        <v/>
      </c>
      <c r="EK91" s="206" t="str">
        <f>IF($EH91='Classificação geral'!$B84,'Classificação geral'!$H84,"")</f>
        <v/>
      </c>
      <c r="EL91" s="206" t="str">
        <f>IF($EK91='Classificação geral'!$H84,'Classificação geral'!$I84,"")</f>
        <v/>
      </c>
      <c r="EM91" s="255" t="str">
        <f>IF($EL91='Classificação geral'!$I84,'Classificação geral'!$AE84,"")</f>
        <v/>
      </c>
      <c r="EN91" s="206" t="str">
        <f>IF($EL91='Classificação geral'!$I84,'Classificação geral'!$K84,"")</f>
        <v/>
      </c>
      <c r="EO91" s="206" t="str">
        <f>IF($EL91='Classificação geral'!$I84,'Classificação geral'!$L84,"")</f>
        <v/>
      </c>
      <c r="EP91" s="206" t="str">
        <f>IF($EL91='Classificação geral'!$I84,'Classificação geral'!$M84,"")</f>
        <v/>
      </c>
      <c r="EQ91" s="206" t="str">
        <f>IF($EL91='Classificação geral'!$I84,'Classificação geral'!$AF84,"")</f>
        <v/>
      </c>
      <c r="ER91" s="208" t="str">
        <f>IFERROR(RANK(EQ91,EQ:EQ,0)+ COUNTIF($EQ$12:EQ89,EQ91),"")</f>
        <v/>
      </c>
      <c r="ET91" s="254" t="str">
        <f>IFERROR(IF(AND('Classificação geral'!$H84="mas",'Classificação geral'!$I84=3,'Classificação geral'!$E84="PCT"),'Classificação geral'!$A84,""),"")</f>
        <v/>
      </c>
      <c r="EU91" s="254" t="str">
        <f>IFERROR(IF(AND('Classificação geral'!$H84="mas",'Classificação geral'!$I84=3,'Classificação geral'!$E84="PCT"),'Classificação geral'!$B84,""),"")</f>
        <v/>
      </c>
      <c r="EV91" s="206" t="str">
        <f>IF($EU91='Classificação geral'!$B84,'Classificação geral'!$C84,"")</f>
        <v/>
      </c>
      <c r="EW91" s="206" t="str">
        <f>IF($EU91='Classificação geral'!$B84,'Classificação geral'!$D84,"")</f>
        <v/>
      </c>
      <c r="EX91" s="206" t="str">
        <f>IF($EU91='Classificação geral'!$B84,'Classificação geral'!$H84,"")</f>
        <v/>
      </c>
      <c r="EY91" s="205" t="str">
        <f>IFERROR(IF(AND($EX91="mas",'Classificação geral'!$I84=3),'Classificação geral'!I84,""),"")</f>
        <v/>
      </c>
      <c r="EZ91" s="254" t="str">
        <f>IFERROR(IF(AND($EX91="mas",'Classificação geral'!$I84=3),'Classificação geral'!AE84,""),"")</f>
        <v/>
      </c>
      <c r="FA91" s="205" t="str">
        <f>IFERROR(IF(AND($EX91="mas",'Classificação geral'!$I84=3),'Classificação geral'!K84,""),"")</f>
        <v/>
      </c>
      <c r="FB91" s="205" t="str">
        <f>IFERROR(IF(AND($EX91="mas",'Classificação geral'!$I84=3),'Classificação geral'!L84,""),"")</f>
        <v/>
      </c>
      <c r="FC91" s="205" t="str">
        <f>IFERROR(IF(AND($EX91="mas",'Classificação geral'!$I84=3),'Classificação geral'!M84,""),"")</f>
        <v/>
      </c>
      <c r="FD91" s="205" t="str">
        <f>IFERROR(IF(AND($EX91="mas",'Classificação geral'!$I84=3),'Classificação geral'!AF84,""),"")</f>
        <v/>
      </c>
      <c r="FE91" s="208" t="str">
        <f>IFERROR(RANK(FD91,FD:FD,0)+ COUNTIF(FD$12:$FD89,FD91),"")</f>
        <v/>
      </c>
    </row>
    <row r="92" spans="1:161" s="209" customFormat="1" ht="24.75" customHeight="1" x14ac:dyDescent="0.5">
      <c r="A92" s="204"/>
      <c r="B92" s="395"/>
      <c r="C92" s="213"/>
      <c r="D92" s="213"/>
      <c r="E92" s="213"/>
      <c r="F92" s="214"/>
      <c r="G92" s="214"/>
      <c r="H92" s="214"/>
      <c r="I92" s="214"/>
      <c r="J92" s="214"/>
      <c r="K92" s="203"/>
      <c r="L92" s="203"/>
      <c r="M92" s="203"/>
      <c r="N92" s="203"/>
      <c r="O92" s="215"/>
      <c r="P92" s="215"/>
      <c r="Q92" s="213"/>
      <c r="R92" s="394"/>
      <c r="S92" s="394"/>
      <c r="T92" s="394"/>
      <c r="U92" s="394"/>
      <c r="V92" s="394"/>
      <c r="W92" s="203"/>
      <c r="X92" s="203"/>
      <c r="Y92" s="204"/>
      <c r="Z92" s="203"/>
      <c r="AA92" s="213"/>
      <c r="AB92" s="213"/>
      <c r="AC92" s="214"/>
      <c r="AD92" s="214"/>
      <c r="AE92" s="214"/>
      <c r="AF92" s="214"/>
      <c r="AG92" s="214"/>
      <c r="AH92" s="214"/>
      <c r="AI92" s="203"/>
      <c r="AJ92" s="203"/>
      <c r="AK92" s="203"/>
      <c r="AL92" s="203"/>
      <c r="AM92" s="215"/>
      <c r="AN92" s="215"/>
      <c r="AO92" s="214"/>
      <c r="AP92" s="394"/>
      <c r="AQ92" s="394"/>
      <c r="AR92" s="394"/>
      <c r="AS92" s="394"/>
      <c r="AT92" s="394"/>
      <c r="AU92" s="203"/>
      <c r="AV92" s="203"/>
      <c r="AW92" s="203"/>
      <c r="AX92" s="203"/>
      <c r="AY92" s="213"/>
      <c r="AZ92" s="213"/>
      <c r="BA92" s="215"/>
      <c r="BB92" s="214"/>
      <c r="BC92" s="214"/>
      <c r="BD92" s="214"/>
      <c r="BE92" s="214"/>
      <c r="BF92" s="214"/>
      <c r="BG92" s="203"/>
      <c r="BH92" s="203"/>
      <c r="BI92" s="203"/>
      <c r="BJ92" s="203"/>
      <c r="BK92" s="215"/>
      <c r="BL92" s="215"/>
      <c r="BM92" s="215"/>
      <c r="BN92" s="394"/>
      <c r="BO92" s="394"/>
      <c r="BP92" s="394"/>
      <c r="BQ92" s="394"/>
      <c r="BR92" s="394"/>
      <c r="BS92" s="203"/>
      <c r="BT92" s="203"/>
      <c r="BU92" s="203"/>
      <c r="BV92" s="203"/>
      <c r="BW92" s="203"/>
      <c r="BX92" s="203"/>
      <c r="BY92" s="203"/>
      <c r="BZ92" s="203"/>
      <c r="CA92" s="203"/>
      <c r="CB92" s="203"/>
      <c r="CC92" s="203"/>
      <c r="CD92" s="203"/>
      <c r="CE92" s="203"/>
      <c r="CF92" s="203"/>
      <c r="CG92" s="254" t="str">
        <f>IFERROR(IF(AND('Classificação geral'!$H85="FEM",'Classificação geral'!$I85=1,'Classificação geral'!E85="PCT"),'Classificação geral'!$A85,""),"")</f>
        <v/>
      </c>
      <c r="CH92" s="254" t="str">
        <f>IFERROR(IF(AND('Classificação geral'!$H85="FEM",'Classificação geral'!$I85=1,'Classificação geral'!E85="PCT"),'Classificação geral'!$B85,""),"")</f>
        <v/>
      </c>
      <c r="CI92" s="206" t="str">
        <f>IF($CH92='Classificação geral'!$B85,'Classificação geral'!$C85,"")</f>
        <v/>
      </c>
      <c r="CJ92" s="207" t="str">
        <f>IF($CH92='Classificação geral'!$B85,'Classificação geral'!$D85,"")</f>
        <v/>
      </c>
      <c r="CK92" s="206" t="str">
        <f>IF($CH92='Classificação geral'!$B85,'Classificação geral'!$H85,"")</f>
        <v/>
      </c>
      <c r="CL92" s="206" t="str">
        <f>IF($CK92='Classificação geral'!$H85,'Classificação geral'!$I85,"")</f>
        <v/>
      </c>
      <c r="CM92" s="227" t="str">
        <f>IF($CL92='Classificação geral'!$I85,'Classificação geral'!$AE85,"")</f>
        <v/>
      </c>
      <c r="CN92" s="206" t="str">
        <f>IF($CL92='Classificação geral'!$I85,'Classificação geral'!$K85,"")</f>
        <v/>
      </c>
      <c r="CO92" s="206" t="str">
        <f>IF($CL92='Classificação geral'!$I85,'Classificação geral'!$L85,"")</f>
        <v/>
      </c>
      <c r="CP92" s="206" t="str">
        <f>IF($CL92='Classificação geral'!$I85,'Classificação geral'!$M85,"")</f>
        <v/>
      </c>
      <c r="CQ92" s="388" t="str">
        <f>IF($CL92='Classificação geral'!$I85,'Classificação geral'!$AF85,"")</f>
        <v/>
      </c>
      <c r="CR92" s="256" t="str">
        <f>IFERROR(RANK(CQ92,CQ:CQ,0)+ COUNTIF($CQ$12:CQ91,CQ92),"")</f>
        <v/>
      </c>
      <c r="CS92" s="244" t="str">
        <f ca="1">IFERROR(RDEM(CR92,CR:CR,0),"")</f>
        <v/>
      </c>
      <c r="CT92" s="254" t="str">
        <f>IFERROR(IF(AND('Classificação geral'!$H85="mas",'Classificação geral'!$I85=1,'Classificação geral'!$E85="pct"),'Classificação geral'!$A85,""),"")</f>
        <v/>
      </c>
      <c r="CU92" s="254" t="str">
        <f>IFERROR(IF(AND('Classificação geral'!$H85="mas",'Classificação geral'!$I85=1,'Classificação geral'!$E85="PCT"),'Classificação geral'!$B85,""),"")</f>
        <v/>
      </c>
      <c r="CV92" s="206" t="str">
        <f>IF($CU92='Classificação geral'!$B85,'Classificação geral'!$C85,"")</f>
        <v/>
      </c>
      <c r="CW92" s="207" t="str">
        <f>IF($CU92='Classificação geral'!$B85,'Classificação geral'!$D85,"")</f>
        <v/>
      </c>
      <c r="CX92" s="206" t="str">
        <f>IF($CU92='Classificação geral'!$B85,'Classificação geral'!$H85,"")</f>
        <v/>
      </c>
      <c r="CY92" s="205" t="str">
        <f>IFERROR(IF(AND($CX92="mas",'Classificação geral'!$I85=1),'Classificação geral'!I85,""),"")</f>
        <v/>
      </c>
      <c r="CZ92" s="254" t="str">
        <f>IFERROR(IF(AND($CX92="mas",'Classificação geral'!$I85=1),'Classificação geral'!AE85,""),"")</f>
        <v/>
      </c>
      <c r="DA92" s="205" t="str">
        <f>IFERROR(IF(AND($CX92="mas",'Classificação geral'!$I85=1),'Classificação geral'!K85,""),"")</f>
        <v/>
      </c>
      <c r="DB92" s="205" t="str">
        <f>IFERROR(IF(AND($CX92="mas",'Classificação geral'!$I85=1),'Classificação geral'!L85,""),"")</f>
        <v/>
      </c>
      <c r="DC92" s="205" t="str">
        <f>IFERROR(IF(AND($CX92="mas",'Classificação geral'!$I85=1),'Classificação geral'!M85,""),"")</f>
        <v/>
      </c>
      <c r="DD92" s="205" t="str">
        <f>IFERROR(IF(AND($CX92="mas",'Classificação geral'!$I85=1),'Classificação geral'!AF85,""),"")</f>
        <v/>
      </c>
      <c r="DE92" s="208" t="str">
        <f>IFERROR(RANK(DD92,DD:DD,0)+ COUNTIF($DD$12:DD91,DD92),"")</f>
        <v/>
      </c>
      <c r="DG92" s="254" t="str">
        <f>IFERROR(IF(AND('Classificação geral'!$H85="fem",'Classificação geral'!$I85=2,'Classificação geral'!$E85="pct"),'Classificação geral'!$A85,""),"")</f>
        <v/>
      </c>
      <c r="DH92" s="254" t="str">
        <f>IFERROR(IF(AND('Classificação geral'!$H85="fem",'Classificação geral'!$I85=2,'Classificação geral'!$E85="pct"),'Classificação geral'!$B85,""),"")</f>
        <v/>
      </c>
      <c r="DI92" s="255" t="str">
        <f>IF($DH92='Classificação geral'!$B85,'Classificação geral'!$C85,"")</f>
        <v/>
      </c>
      <c r="DJ92" s="255" t="str">
        <f>IF($DH92='Classificação geral'!$B85,'Classificação geral'!$D85,"")</f>
        <v/>
      </c>
      <c r="DK92" s="255" t="str">
        <f>IF($DH92='Classificação geral'!$B85,'Classificação geral'!$H85,"")</f>
        <v/>
      </c>
      <c r="DL92" s="254" t="str">
        <f>IFERROR(IF(AND($DK92="fem",'Classificação geral'!$I85=2),'Classificação geral'!I85,""),"")</f>
        <v/>
      </c>
      <c r="DM92" s="254" t="str">
        <f>IFERROR(IF(AND($DK92="fem",'Classificação geral'!$I85=2),'Classificação geral'!AE85,""),"")</f>
        <v/>
      </c>
      <c r="DN92" s="254" t="str">
        <f>IFERROR(IF(AND($DK92="fem",'Classificação geral'!$I85=2),'Classificação geral'!K85,""),"")</f>
        <v/>
      </c>
      <c r="DO92" s="254" t="str">
        <f>IFERROR(IF(AND($DK92="fem",'Classificação geral'!$I85=2),'Classificação geral'!L85,""),"")</f>
        <v/>
      </c>
      <c r="DP92" s="254" t="str">
        <f>IFERROR(IF(AND($DK92="fem",'Classificação geral'!$I85=2),'Classificação geral'!M85,""),"")</f>
        <v/>
      </c>
      <c r="DQ92" s="254" t="str">
        <f>IFERROR(IF(AND($DK92="fem",'Classificação geral'!$I85=2),'Classificação geral'!AF85,""),"")</f>
        <v/>
      </c>
      <c r="DR92" s="256" t="str">
        <f>IFERROR(RANK(DQ92,DQ:DQ,0)+ COUNTIF(DQ$12:$DQ90,DQ92),"")</f>
        <v/>
      </c>
      <c r="DT92" s="254" t="str">
        <f>IFERROR(IF(AND('Classificação geral'!$H85="mas",'Classificação geral'!$I85=2,'Classificação geral'!$E85="pct"),'Classificação geral'!$A85,""),"")</f>
        <v/>
      </c>
      <c r="DU92" s="254" t="str">
        <f>IFERROR(IF(AND('Classificação geral'!$H85="mas",'Classificação geral'!$I85=2,'Classificação geral'!$E85="pct"),'Classificação geral'!$B85,""),"")</f>
        <v/>
      </c>
      <c r="DV92" s="206" t="str">
        <f>IF($DU92='Classificação geral'!$B85,'Classificação geral'!$C85,"")</f>
        <v/>
      </c>
      <c r="DW92" s="207" t="str">
        <f>IF($DU92='Classificação geral'!$B85,'Classificação geral'!$D85,"")</f>
        <v/>
      </c>
      <c r="DX92" s="206" t="str">
        <f>IF($DU92='Classificação geral'!$B85,'Classificação geral'!$H85,"")</f>
        <v/>
      </c>
      <c r="DY92" s="205" t="str">
        <f>IFERROR(IF(AND($DX92="mas",'Classificação geral'!$I85=2),'Classificação geral'!I85,""),"")</f>
        <v/>
      </c>
      <c r="DZ92" s="254" t="str">
        <f>IFERROR(IF(AND($DX92="mas",'Classificação geral'!$I85=2),'Classificação geral'!AE85,""),"")</f>
        <v/>
      </c>
      <c r="EA92" s="205" t="str">
        <f>IFERROR(IF(AND($DX92="mas",'Classificação geral'!$I85=2),'Classificação geral'!K85,""),"")</f>
        <v/>
      </c>
      <c r="EB92" s="205" t="str">
        <f>IFERROR(IF(AND($DX92="mas",'Classificação geral'!$I85=2),'Classificação geral'!L85,""),"")</f>
        <v/>
      </c>
      <c r="EC92" s="205" t="str">
        <f>IFERROR(IF(AND($DX92="mas",'Classificação geral'!$I85=2),'Classificação geral'!M85,""),"")</f>
        <v/>
      </c>
      <c r="ED92" s="205" t="str">
        <f>IFERROR(IF(AND($DX92="mas",'Classificação geral'!$I85=2),'Classificação geral'!AF85,""),"")</f>
        <v/>
      </c>
      <c r="EE92" s="208" t="str">
        <f>IFERROR(RANK(ED92,ED:ED,0)+ COUNTIF($ED$12:ED$12,ED92),"")</f>
        <v/>
      </c>
      <c r="EG92" s="254" t="str">
        <f>IFERROR(IF(AND('Classificação geral'!$H85="fem",'Classificação geral'!$I85=3,'Classificação geral'!$E85="pct"),'Classificação geral'!$A85,""),"")</f>
        <v/>
      </c>
      <c r="EH92" s="254" t="str">
        <f>IFERROR(IF(AND('Classificação geral'!$H85="fem",'Classificação geral'!$I85=3,'Classificação geral'!$E85="pct"),'Classificação geral'!$B85,""),"")</f>
        <v/>
      </c>
      <c r="EI92" s="206" t="str">
        <f>IF($EH92='Classificação geral'!$B85,'Classificação geral'!$C85,"")</f>
        <v/>
      </c>
      <c r="EJ92" s="206" t="str">
        <f>IF($EH92='Classificação geral'!$B85,'Classificação geral'!$D85,"")</f>
        <v/>
      </c>
      <c r="EK92" s="206" t="str">
        <f>IF($EH92='Classificação geral'!$B85,'Classificação geral'!$H85,"")</f>
        <v/>
      </c>
      <c r="EL92" s="206" t="str">
        <f>IF($EK92='Classificação geral'!$H85,'Classificação geral'!$I85,"")</f>
        <v/>
      </c>
      <c r="EM92" s="255" t="str">
        <f>IF($EL92='Classificação geral'!$I85,'Classificação geral'!$AE85,"")</f>
        <v/>
      </c>
      <c r="EN92" s="206" t="str">
        <f>IF($EL92='Classificação geral'!$I85,'Classificação geral'!$K85,"")</f>
        <v/>
      </c>
      <c r="EO92" s="206" t="str">
        <f>IF($EL92='Classificação geral'!$I85,'Classificação geral'!$L85,"")</f>
        <v/>
      </c>
      <c r="EP92" s="206" t="str">
        <f>IF($EL92='Classificação geral'!$I85,'Classificação geral'!$M85,"")</f>
        <v/>
      </c>
      <c r="EQ92" s="206" t="str">
        <f>IF($EL92='Classificação geral'!$I85,'Classificação geral'!$AF85,"")</f>
        <v/>
      </c>
      <c r="ER92" s="208" t="str">
        <f>IFERROR(RANK(EQ92,EQ:EQ,0)+ COUNTIF($EQ$12:EQ90,EQ92),"")</f>
        <v/>
      </c>
      <c r="ET92" s="254" t="str">
        <f>IFERROR(IF(AND('Classificação geral'!$H85="mas",'Classificação geral'!$I85=3,'Classificação geral'!$E85="PCT"),'Classificação geral'!$A85,""),"")</f>
        <v/>
      </c>
      <c r="EU92" s="254" t="str">
        <f>IFERROR(IF(AND('Classificação geral'!$H85="mas",'Classificação geral'!$I85=3,'Classificação geral'!$E85="PCT"),'Classificação geral'!$B85,""),"")</f>
        <v/>
      </c>
      <c r="EV92" s="206" t="str">
        <f>IF($EU92='Classificação geral'!$B85,'Classificação geral'!$C85,"")</f>
        <v/>
      </c>
      <c r="EW92" s="206" t="str">
        <f>IF($EU92='Classificação geral'!$B85,'Classificação geral'!$D85,"")</f>
        <v/>
      </c>
      <c r="EX92" s="206" t="str">
        <f>IF($EU92='Classificação geral'!$B85,'Classificação geral'!$H85,"")</f>
        <v/>
      </c>
      <c r="EY92" s="205" t="str">
        <f>IFERROR(IF(AND($EX92="mas",'Classificação geral'!$I85=3),'Classificação geral'!I85,""),"")</f>
        <v/>
      </c>
      <c r="EZ92" s="254" t="str">
        <f>IFERROR(IF(AND($EX92="mas",'Classificação geral'!$I85=3),'Classificação geral'!AE85,""),"")</f>
        <v/>
      </c>
      <c r="FA92" s="205" t="str">
        <f>IFERROR(IF(AND($EX92="mas",'Classificação geral'!$I85=3),'Classificação geral'!K85,""),"")</f>
        <v/>
      </c>
      <c r="FB92" s="205" t="str">
        <f>IFERROR(IF(AND($EX92="mas",'Classificação geral'!$I85=3),'Classificação geral'!L85,""),"")</f>
        <v/>
      </c>
      <c r="FC92" s="205" t="str">
        <f>IFERROR(IF(AND($EX92="mas",'Classificação geral'!$I85=3),'Classificação geral'!M85,""),"")</f>
        <v/>
      </c>
      <c r="FD92" s="205" t="str">
        <f>IFERROR(IF(AND($EX92="mas",'Classificação geral'!$I85=3),'Classificação geral'!AF85,""),"")</f>
        <v/>
      </c>
      <c r="FE92" s="208" t="str">
        <f>IFERROR(RANK(FD92,FD:FD,0)+ COUNTIF(FD$12:$FD90,FD92),"")</f>
        <v/>
      </c>
    </row>
    <row r="93" spans="1:161" s="209" customFormat="1" ht="24.75" customHeight="1" x14ac:dyDescent="0.5">
      <c r="A93" s="204"/>
      <c r="B93" s="395"/>
      <c r="C93" s="213"/>
      <c r="D93" s="213"/>
      <c r="E93" s="213"/>
      <c r="F93" s="214"/>
      <c r="G93" s="214"/>
      <c r="H93" s="214"/>
      <c r="I93" s="214"/>
      <c r="J93" s="214"/>
      <c r="K93" s="203"/>
      <c r="L93" s="203"/>
      <c r="M93" s="203"/>
      <c r="N93" s="203"/>
      <c r="O93" s="215"/>
      <c r="P93" s="215"/>
      <c r="Q93" s="213"/>
      <c r="R93" s="394"/>
      <c r="S93" s="394"/>
      <c r="T93" s="394"/>
      <c r="U93" s="394"/>
      <c r="V93" s="394"/>
      <c r="W93" s="203"/>
      <c r="X93" s="203"/>
      <c r="Y93" s="204"/>
      <c r="Z93" s="203"/>
      <c r="AA93" s="213"/>
      <c r="AB93" s="213"/>
      <c r="AC93" s="214"/>
      <c r="AD93" s="214"/>
      <c r="AE93" s="214"/>
      <c r="AF93" s="214"/>
      <c r="AG93" s="214"/>
      <c r="AH93" s="214"/>
      <c r="AI93" s="203"/>
      <c r="AJ93" s="203"/>
      <c r="AK93" s="203"/>
      <c r="AL93" s="203"/>
      <c r="AM93" s="215"/>
      <c r="AN93" s="215"/>
      <c r="AO93" s="214"/>
      <c r="AP93" s="394"/>
      <c r="AQ93" s="394"/>
      <c r="AR93" s="394"/>
      <c r="AS93" s="394"/>
      <c r="AT93" s="394"/>
      <c r="AU93" s="203"/>
      <c r="AV93" s="203"/>
      <c r="AW93" s="203"/>
      <c r="AX93" s="203"/>
      <c r="AY93" s="213"/>
      <c r="AZ93" s="213"/>
      <c r="BA93" s="215"/>
      <c r="BB93" s="214"/>
      <c r="BC93" s="214"/>
      <c r="BD93" s="214"/>
      <c r="BE93" s="214"/>
      <c r="BF93" s="214"/>
      <c r="BG93" s="203"/>
      <c r="BH93" s="203"/>
      <c r="BI93" s="203"/>
      <c r="BJ93" s="203"/>
      <c r="BK93" s="215"/>
      <c r="BL93" s="215"/>
      <c r="BM93" s="215"/>
      <c r="BN93" s="394"/>
      <c r="BO93" s="394"/>
      <c r="BP93" s="394"/>
      <c r="BQ93" s="394"/>
      <c r="BR93" s="394"/>
      <c r="BS93" s="203"/>
      <c r="BT93" s="203"/>
      <c r="BU93" s="203"/>
      <c r="BV93" s="203"/>
      <c r="BW93" s="203"/>
      <c r="BX93" s="203"/>
      <c r="BY93" s="203"/>
      <c r="BZ93" s="203"/>
      <c r="CA93" s="203"/>
      <c r="CB93" s="203"/>
      <c r="CC93" s="203"/>
      <c r="CD93" s="203"/>
      <c r="CE93" s="203"/>
      <c r="CF93" s="203"/>
      <c r="CG93" s="254" t="str">
        <f>IFERROR(IF(AND('Classificação geral'!$H86="FEM",'Classificação geral'!$I86=1,'Classificação geral'!E86="PCT"),'Classificação geral'!$A86,""),"")</f>
        <v/>
      </c>
      <c r="CH93" s="254" t="str">
        <f>IFERROR(IF(AND('Classificação geral'!$H86="FEM",'Classificação geral'!$I86=1,'Classificação geral'!E86="PCT"),'Classificação geral'!$B86,""),"")</f>
        <v/>
      </c>
      <c r="CI93" s="206" t="str">
        <f>IF($CH93='Classificação geral'!$B86,'Classificação geral'!$C86,"")</f>
        <v/>
      </c>
      <c r="CJ93" s="207" t="str">
        <f>IF($CH93='Classificação geral'!$B86,'Classificação geral'!$D86,"")</f>
        <v/>
      </c>
      <c r="CK93" s="206" t="str">
        <f>IF($CH93='Classificação geral'!$B86,'Classificação geral'!$H86,"")</f>
        <v/>
      </c>
      <c r="CL93" s="206" t="str">
        <f>IF($CK93='Classificação geral'!$H86,'Classificação geral'!$I86,"")</f>
        <v/>
      </c>
      <c r="CM93" s="227" t="str">
        <f>IF($CL93='Classificação geral'!$I86,'Classificação geral'!$AE86,"")</f>
        <v/>
      </c>
      <c r="CN93" s="206" t="str">
        <f>IF($CL93='Classificação geral'!$I86,'Classificação geral'!$K86,"")</f>
        <v/>
      </c>
      <c r="CO93" s="206" t="str">
        <f>IF($CL93='Classificação geral'!$I86,'Classificação geral'!$L86,"")</f>
        <v/>
      </c>
      <c r="CP93" s="206" t="str">
        <f>IF($CL93='Classificação geral'!$I86,'Classificação geral'!$M86,"")</f>
        <v/>
      </c>
      <c r="CQ93" s="388" t="str">
        <f>IF($CL93='Classificação geral'!$I86,'Classificação geral'!$AF86,"")</f>
        <v/>
      </c>
      <c r="CR93" s="256" t="str">
        <f>IFERROR(RANK(CQ93,CQ:CQ,0)+ COUNTIF($CQ$12:CQ92,CQ93),"")</f>
        <v/>
      </c>
      <c r="CS93" s="244" t="str">
        <f ca="1">IFERROR(RDEM(CR93,CR:CR,0),"")</f>
        <v/>
      </c>
      <c r="CT93" s="254" t="str">
        <f>IFERROR(IF(AND('Classificação geral'!$H86="mas",'Classificação geral'!$I86=1,'Classificação geral'!$E86="pct"),'Classificação geral'!$A86,""),"")</f>
        <v/>
      </c>
      <c r="CU93" s="254" t="str">
        <f>IFERROR(IF(AND('Classificação geral'!$H86="mas",'Classificação geral'!$I86=1,'Classificação geral'!$E86="PCT"),'Classificação geral'!$B86,""),"")</f>
        <v/>
      </c>
      <c r="CV93" s="206" t="str">
        <f>IF($CU93='Classificação geral'!$B86,'Classificação geral'!$C86,"")</f>
        <v/>
      </c>
      <c r="CW93" s="207" t="str">
        <f>IF($CU93='Classificação geral'!$B86,'Classificação geral'!$D86,"")</f>
        <v/>
      </c>
      <c r="CX93" s="206" t="str">
        <f>IF($CU93='Classificação geral'!$B86,'Classificação geral'!$H86,"")</f>
        <v/>
      </c>
      <c r="CY93" s="205" t="str">
        <f>IFERROR(IF(AND($CX93="mas",'Classificação geral'!$I86=1),'Classificação geral'!I86,""),"")</f>
        <v/>
      </c>
      <c r="CZ93" s="254" t="str">
        <f>IFERROR(IF(AND($CX93="mas",'Classificação geral'!$I86=1),'Classificação geral'!AE86,""),"")</f>
        <v/>
      </c>
      <c r="DA93" s="205" t="str">
        <f>IFERROR(IF(AND($CX93="mas",'Classificação geral'!$I86=1),'Classificação geral'!K86,""),"")</f>
        <v/>
      </c>
      <c r="DB93" s="205" t="str">
        <f>IFERROR(IF(AND($CX93="mas",'Classificação geral'!$I86=1),'Classificação geral'!L86,""),"")</f>
        <v/>
      </c>
      <c r="DC93" s="205" t="str">
        <f>IFERROR(IF(AND($CX93="mas",'Classificação geral'!$I86=1),'Classificação geral'!M86,""),"")</f>
        <v/>
      </c>
      <c r="DD93" s="205" t="str">
        <f>IFERROR(IF(AND($CX93="mas",'Classificação geral'!$I86=1),'Classificação geral'!AF86,""),"")</f>
        <v/>
      </c>
      <c r="DE93" s="208" t="str">
        <f>IFERROR(RANK(DD93,DD:DD,0)+ COUNTIF($DD$12:DD92,DD93),"")</f>
        <v/>
      </c>
      <c r="DG93" s="254" t="str">
        <f>IFERROR(IF(AND('Classificação geral'!$H86="fem",'Classificação geral'!$I86=2,'Classificação geral'!$E86="pct"),'Classificação geral'!$A86,""),"")</f>
        <v/>
      </c>
      <c r="DH93" s="254" t="str">
        <f>IFERROR(IF(AND('Classificação geral'!$H86="fem",'Classificação geral'!$I86=2,'Classificação geral'!$E86="pct"),'Classificação geral'!$B86,""),"")</f>
        <v/>
      </c>
      <c r="DI93" s="255" t="str">
        <f>IF($DH93='Classificação geral'!$B86,'Classificação geral'!$C86,"")</f>
        <v/>
      </c>
      <c r="DJ93" s="255" t="str">
        <f>IF($DH93='Classificação geral'!$B86,'Classificação geral'!$D86,"")</f>
        <v/>
      </c>
      <c r="DK93" s="255" t="str">
        <f>IF($DH93='Classificação geral'!$B86,'Classificação geral'!$H86,"")</f>
        <v/>
      </c>
      <c r="DL93" s="254" t="str">
        <f>IFERROR(IF(AND($DK93="fem",'Classificação geral'!$I86=2),'Classificação geral'!I86,""),"")</f>
        <v/>
      </c>
      <c r="DM93" s="254" t="str">
        <f>IFERROR(IF(AND($DK93="fem",'Classificação geral'!$I86=2),'Classificação geral'!AE86,""),"")</f>
        <v/>
      </c>
      <c r="DN93" s="254" t="str">
        <f>IFERROR(IF(AND($DK93="fem",'Classificação geral'!$I86=2),'Classificação geral'!K86,""),"")</f>
        <v/>
      </c>
      <c r="DO93" s="254" t="str">
        <f>IFERROR(IF(AND($DK93="fem",'Classificação geral'!$I86=2),'Classificação geral'!L86,""),"")</f>
        <v/>
      </c>
      <c r="DP93" s="254" t="str">
        <f>IFERROR(IF(AND($DK93="fem",'Classificação geral'!$I86=2),'Classificação geral'!M86,""),"")</f>
        <v/>
      </c>
      <c r="DQ93" s="254" t="str">
        <f>IFERROR(IF(AND($DK93="fem",'Classificação geral'!$I86=2),'Classificação geral'!AF86,""),"")</f>
        <v/>
      </c>
      <c r="DR93" s="256" t="str">
        <f>IFERROR(RANK(DQ93,DQ:DQ,0)+ COUNTIF(DQ$12:$DQ91,DQ93),"")</f>
        <v/>
      </c>
      <c r="DT93" s="254" t="str">
        <f>IFERROR(IF(AND('Classificação geral'!$H86="mas",'Classificação geral'!$I86=2,'Classificação geral'!$E86="pct"),'Classificação geral'!$A86,""),"")</f>
        <v/>
      </c>
      <c r="DU93" s="254" t="str">
        <f>IFERROR(IF(AND('Classificação geral'!$H86="mas",'Classificação geral'!$I86=2,'Classificação geral'!$E86="pct"),'Classificação geral'!$B86,""),"")</f>
        <v/>
      </c>
      <c r="DV93" s="206" t="str">
        <f>IF($DU93='Classificação geral'!$B86,'Classificação geral'!$C86,"")</f>
        <v/>
      </c>
      <c r="DW93" s="207" t="str">
        <f>IF($DU93='Classificação geral'!$B86,'Classificação geral'!$D86,"")</f>
        <v/>
      </c>
      <c r="DX93" s="206" t="str">
        <f>IF($DU93='Classificação geral'!$B86,'Classificação geral'!$H86,"")</f>
        <v/>
      </c>
      <c r="DY93" s="205" t="str">
        <f>IFERROR(IF(AND($DX93="mas",'Classificação geral'!$I86=2),'Classificação geral'!I86,""),"")</f>
        <v/>
      </c>
      <c r="DZ93" s="254" t="str">
        <f>IFERROR(IF(AND($DX93="mas",'Classificação geral'!$I86=2),'Classificação geral'!AE86,""),"")</f>
        <v/>
      </c>
      <c r="EA93" s="205" t="str">
        <f>IFERROR(IF(AND($DX93="mas",'Classificação geral'!$I86=2),'Classificação geral'!K86,""),"")</f>
        <v/>
      </c>
      <c r="EB93" s="205" t="str">
        <f>IFERROR(IF(AND($DX93="mas",'Classificação geral'!$I86=2),'Classificação geral'!L86,""),"")</f>
        <v/>
      </c>
      <c r="EC93" s="205" t="str">
        <f>IFERROR(IF(AND($DX93="mas",'Classificação geral'!$I86=2),'Classificação geral'!M86,""),"")</f>
        <v/>
      </c>
      <c r="ED93" s="205" t="str">
        <f>IFERROR(IF(AND($DX93="mas",'Classificação geral'!$I86=2),'Classificação geral'!AF86,""),"")</f>
        <v/>
      </c>
      <c r="EE93" s="208" t="str">
        <f>IFERROR(RANK(ED93,ED:ED,0)+ COUNTIF($ED$12:ED$12,ED93),"")</f>
        <v/>
      </c>
      <c r="EG93" s="254" t="str">
        <f>IFERROR(IF(AND('Classificação geral'!$H86="fem",'Classificação geral'!$I86=3,'Classificação geral'!$E86="pct"),'Classificação geral'!$A86,""),"")</f>
        <v/>
      </c>
      <c r="EH93" s="254" t="str">
        <f>IFERROR(IF(AND('Classificação geral'!$H86="fem",'Classificação geral'!$I86=3,'Classificação geral'!$E86="pct"),'Classificação geral'!$B86,""),"")</f>
        <v/>
      </c>
      <c r="EI93" s="206" t="str">
        <f>IF($EH93='Classificação geral'!$B86,'Classificação geral'!$C86,"")</f>
        <v/>
      </c>
      <c r="EJ93" s="206" t="str">
        <f>IF($EH93='Classificação geral'!$B86,'Classificação geral'!$D86,"")</f>
        <v/>
      </c>
      <c r="EK93" s="206" t="str">
        <f>IF($EH93='Classificação geral'!$B86,'Classificação geral'!$H86,"")</f>
        <v/>
      </c>
      <c r="EL93" s="206" t="str">
        <f>IF($EK93='Classificação geral'!$H86,'Classificação geral'!$I86,"")</f>
        <v/>
      </c>
      <c r="EM93" s="255" t="str">
        <f>IF($EL93='Classificação geral'!$I86,'Classificação geral'!$AE86,"")</f>
        <v/>
      </c>
      <c r="EN93" s="206" t="str">
        <f>IF($EL93='Classificação geral'!$I86,'Classificação geral'!$K86,"")</f>
        <v/>
      </c>
      <c r="EO93" s="206" t="str">
        <f>IF($EL93='Classificação geral'!$I86,'Classificação geral'!$L86,"")</f>
        <v/>
      </c>
      <c r="EP93" s="206" t="str">
        <f>IF($EL93='Classificação geral'!$I86,'Classificação geral'!$M86,"")</f>
        <v/>
      </c>
      <c r="EQ93" s="206" t="str">
        <f>IF($EL93='Classificação geral'!$I86,'Classificação geral'!$AF86,"")</f>
        <v/>
      </c>
      <c r="ER93" s="208" t="str">
        <f>IFERROR(RANK(EQ93,EQ:EQ,0)+ COUNTIF($EQ$12:EQ91,EQ93),"")</f>
        <v/>
      </c>
      <c r="ET93" s="254" t="str">
        <f>IFERROR(IF(AND('Classificação geral'!$H86="mas",'Classificação geral'!$I86=3,'Classificação geral'!$E86="PCT"),'Classificação geral'!$A86,""),"")</f>
        <v/>
      </c>
      <c r="EU93" s="254" t="str">
        <f>IFERROR(IF(AND('Classificação geral'!$H86="mas",'Classificação geral'!$I86=3,'Classificação geral'!$E86="PCT"),'Classificação geral'!$B86,""),"")</f>
        <v/>
      </c>
      <c r="EV93" s="206" t="str">
        <f>IF($EU93='Classificação geral'!$B86,'Classificação geral'!$C86,"")</f>
        <v/>
      </c>
      <c r="EW93" s="206" t="str">
        <f>IF($EU93='Classificação geral'!$B86,'Classificação geral'!$D86,"")</f>
        <v/>
      </c>
      <c r="EX93" s="206" t="str">
        <f>IF($EU93='Classificação geral'!$B86,'Classificação geral'!$H86,"")</f>
        <v/>
      </c>
      <c r="EY93" s="205" t="str">
        <f>IFERROR(IF(AND($EX93="mas",'Classificação geral'!$I86=3),'Classificação geral'!I86,""),"")</f>
        <v/>
      </c>
      <c r="EZ93" s="254" t="str">
        <f>IFERROR(IF(AND($EX93="mas",'Classificação geral'!$I86=3),'Classificação geral'!AE86,""),"")</f>
        <v/>
      </c>
      <c r="FA93" s="205" t="str">
        <f>IFERROR(IF(AND($EX93="mas",'Classificação geral'!$I86=3),'Classificação geral'!K86,""),"")</f>
        <v/>
      </c>
      <c r="FB93" s="205" t="str">
        <f>IFERROR(IF(AND($EX93="mas",'Classificação geral'!$I86=3),'Classificação geral'!L86,""),"")</f>
        <v/>
      </c>
      <c r="FC93" s="205" t="str">
        <f>IFERROR(IF(AND($EX93="mas",'Classificação geral'!$I86=3),'Classificação geral'!M86,""),"")</f>
        <v/>
      </c>
      <c r="FD93" s="205" t="str">
        <f>IFERROR(IF(AND($EX93="mas",'Classificação geral'!$I86=3),'Classificação geral'!AF86,""),"")</f>
        <v/>
      </c>
      <c r="FE93" s="208" t="str">
        <f>IFERROR(RANK(FD93,FD:FD,0)+ COUNTIF(FD$12:$FD91,FD93),"")</f>
        <v/>
      </c>
    </row>
    <row r="94" spans="1:161" s="230" customFormat="1" ht="24.75" customHeight="1" x14ac:dyDescent="0.4">
      <c r="A94" s="221"/>
      <c r="B94" s="233"/>
      <c r="C94" s="222"/>
      <c r="D94" s="222"/>
      <c r="E94" s="222"/>
      <c r="F94" s="223"/>
      <c r="G94" s="223"/>
      <c r="H94" s="223"/>
      <c r="I94" s="223"/>
      <c r="J94" s="223"/>
      <c r="K94" s="224"/>
      <c r="L94" s="224"/>
      <c r="M94" s="224"/>
      <c r="N94" s="224"/>
      <c r="O94" s="225"/>
      <c r="P94" s="225"/>
      <c r="Q94" s="222"/>
      <c r="R94" s="226"/>
      <c r="S94" s="226"/>
      <c r="T94" s="226"/>
      <c r="U94" s="226"/>
      <c r="V94" s="226"/>
      <c r="W94" s="224"/>
      <c r="X94" s="224"/>
      <c r="Y94" s="221"/>
      <c r="Z94" s="224"/>
      <c r="AA94" s="222"/>
      <c r="AB94" s="222"/>
      <c r="AC94" s="223"/>
      <c r="AD94" s="223"/>
      <c r="AE94" s="223"/>
      <c r="AF94" s="223"/>
      <c r="AG94" s="223"/>
      <c r="AH94" s="223"/>
      <c r="AI94" s="224"/>
      <c r="AJ94" s="224"/>
      <c r="AK94" s="224"/>
      <c r="AL94" s="224"/>
      <c r="AM94" s="225"/>
      <c r="AN94" s="225"/>
      <c r="AO94" s="223"/>
      <c r="AP94" s="226"/>
      <c r="AQ94" s="226"/>
      <c r="AR94" s="226"/>
      <c r="AS94" s="226"/>
      <c r="AT94" s="226"/>
      <c r="AU94" s="224"/>
      <c r="AV94" s="224"/>
      <c r="AW94" s="224"/>
      <c r="AX94" s="224"/>
      <c r="AY94" s="222"/>
      <c r="AZ94" s="222"/>
      <c r="BA94" s="225"/>
      <c r="BB94" s="223"/>
      <c r="BC94" s="223"/>
      <c r="BD94" s="223"/>
      <c r="BE94" s="223"/>
      <c r="BF94" s="223"/>
      <c r="BG94" s="224"/>
      <c r="BH94" s="224"/>
      <c r="BI94" s="224"/>
      <c r="BJ94" s="224"/>
      <c r="BK94" s="225"/>
      <c r="BL94" s="225"/>
      <c r="BM94" s="225"/>
      <c r="BN94" s="226"/>
      <c r="BO94" s="226"/>
      <c r="BP94" s="226"/>
      <c r="BQ94" s="226"/>
      <c r="BR94" s="226"/>
      <c r="BS94" s="224"/>
      <c r="BT94" s="224"/>
      <c r="BU94" s="224"/>
      <c r="BV94" s="224"/>
      <c r="BW94" s="224"/>
      <c r="BX94" s="224"/>
      <c r="BY94" s="224"/>
      <c r="BZ94" s="224"/>
      <c r="CA94" s="224"/>
      <c r="CB94" s="224"/>
      <c r="CC94" s="224"/>
      <c r="CD94" s="224"/>
      <c r="CE94" s="224"/>
      <c r="CF94" s="224"/>
      <c r="CG94" s="254" t="str">
        <f>IFERROR(IF(AND('Classificação geral'!$H87="FEM",'Classificação geral'!$I87=1,'Classificação geral'!E87="PCT"),'Classificação geral'!$A87,""),"")</f>
        <v/>
      </c>
      <c r="CH94" s="254" t="str">
        <f>IFERROR(IF(AND('Classificação geral'!$H87="FEM",'Classificação geral'!$I87=1,'Classificação geral'!E87="PCT"),'Classificação geral'!$B87,""),"")</f>
        <v/>
      </c>
      <c r="CI94" s="227" t="str">
        <f>IF($CH94='Classificação geral'!$B87,'Classificação geral'!$C87,"")</f>
        <v/>
      </c>
      <c r="CJ94" s="228" t="str">
        <f>IF($CH94='Classificação geral'!$B87,'Classificação geral'!$D87,"")</f>
        <v/>
      </c>
      <c r="CK94" s="227" t="str">
        <f>IF($CH94='Classificação geral'!$B87,'Classificação geral'!$H87,"")</f>
        <v/>
      </c>
      <c r="CL94" s="227" t="str">
        <f>IF($CK94='Classificação geral'!$H87,'Classificação geral'!$I87,"")</f>
        <v/>
      </c>
      <c r="CM94" s="227" t="str">
        <f>IF($CL94='Classificação geral'!$I87,'Classificação geral'!$AE87,"")</f>
        <v/>
      </c>
      <c r="CN94" s="227" t="str">
        <f>IF($CL94='Classificação geral'!$I87,'Classificação geral'!$K87,"")</f>
        <v/>
      </c>
      <c r="CO94" s="227" t="str">
        <f>IF($CL94='Classificação geral'!$I87,'Classificação geral'!$L87,"")</f>
        <v/>
      </c>
      <c r="CP94" s="227" t="str">
        <f>IF($CL94='Classificação geral'!$I87,'Classificação geral'!$M87,"")</f>
        <v/>
      </c>
      <c r="CQ94" s="388" t="str">
        <f>IF($CL94='Classificação geral'!$I87,'Classificação geral'!$AF87,"")</f>
        <v/>
      </c>
      <c r="CR94" s="256" t="str">
        <f>IFERROR(RANK(CQ94,CQ:CQ,0)+ COUNTIF($CQ$12:CQ93,CQ94),"")</f>
        <v/>
      </c>
      <c r="CS94" s="244" t="str">
        <f ca="1">IFERROR(RDEM(CR94,CR:CR,0),"")</f>
        <v/>
      </c>
      <c r="CT94" s="254" t="str">
        <f>IFERROR(IF(AND('Classificação geral'!$H87="mas",'Classificação geral'!$I87=1,'Classificação geral'!$E87="pct"),'Classificação geral'!$A87,""),"")</f>
        <v/>
      </c>
      <c r="CU94" s="254" t="str">
        <f>IFERROR(IF(AND('Classificação geral'!$H87="mas",'Classificação geral'!$I87=1,'Classificação geral'!$E87="PCT"),'Classificação geral'!$B87,""),"")</f>
        <v/>
      </c>
      <c r="CV94" s="227" t="str">
        <f>IF($CU94='Classificação geral'!$B87,'Classificação geral'!$C87,"")</f>
        <v/>
      </c>
      <c r="CW94" s="228" t="str">
        <f>IF($CU94='Classificação geral'!$B87,'Classificação geral'!$D87,"")</f>
        <v/>
      </c>
      <c r="CX94" s="227" t="str">
        <f>IF($CU94='Classificação geral'!$B87,'Classificação geral'!$H87,"")</f>
        <v/>
      </c>
      <c r="CY94" s="231" t="str">
        <f>IFERROR(IF(AND($CX94="mas",'Classificação geral'!$I87=1),'Classificação geral'!I87,""),"")</f>
        <v/>
      </c>
      <c r="CZ94" s="254" t="str">
        <f>IFERROR(IF(AND($CX94="mas",'Classificação geral'!$I87=1),'Classificação geral'!AE87,""),"")</f>
        <v/>
      </c>
      <c r="DA94" s="231" t="str">
        <f>IFERROR(IF(AND($CX94="mas",'Classificação geral'!$I87=1),'Classificação geral'!K87,""),"")</f>
        <v/>
      </c>
      <c r="DB94" s="231" t="str">
        <f>IFERROR(IF(AND($CX94="mas",'Classificação geral'!$I87=1),'Classificação geral'!L87,""),"")</f>
        <v/>
      </c>
      <c r="DC94" s="231" t="str">
        <f>IFERROR(IF(AND($CX94="mas",'Classificação geral'!$I87=1),'Classificação geral'!M87,""),"")</f>
        <v/>
      </c>
      <c r="DD94" s="231" t="str">
        <f>IFERROR(IF(AND($CX94="mas",'Classificação geral'!$I87=1),'Classificação geral'!AF87,""),"")</f>
        <v/>
      </c>
      <c r="DE94" s="229" t="str">
        <f>IFERROR(RANK(DD94,DD:DD,0)+ COUNTIF($DD$12:DD93,DD94),"")</f>
        <v/>
      </c>
      <c r="DG94" s="254" t="str">
        <f>IFERROR(IF(AND('Classificação geral'!$H87="fem",'Classificação geral'!$I87=2,'Classificação geral'!$E87="pct"),'Classificação geral'!$A87,""),"")</f>
        <v/>
      </c>
      <c r="DH94" s="254" t="str">
        <f>IFERROR(IF(AND('Classificação geral'!$H87="fem",'Classificação geral'!$I87=2,'Classificação geral'!$E87="pct"),'Classificação geral'!$B87,""),"")</f>
        <v/>
      </c>
      <c r="DI94" s="255" t="str">
        <f>IF($DH94='Classificação geral'!$B87,'Classificação geral'!$C87,"")</f>
        <v/>
      </c>
      <c r="DJ94" s="255" t="str">
        <f>IF($DH94='Classificação geral'!$B87,'Classificação geral'!$D87,"")</f>
        <v/>
      </c>
      <c r="DK94" s="255" t="str">
        <f>IF($DH94='Classificação geral'!$B87,'Classificação geral'!$H87,"")</f>
        <v/>
      </c>
      <c r="DL94" s="254" t="str">
        <f>IFERROR(IF(AND($DK94="fem",'Classificação geral'!$I87=2),'Classificação geral'!I87,""),"")</f>
        <v/>
      </c>
      <c r="DM94" s="254" t="str">
        <f>IFERROR(IF(AND($DK94="fem",'Classificação geral'!$I87=2),'Classificação geral'!AE87,""),"")</f>
        <v/>
      </c>
      <c r="DN94" s="254" t="str">
        <f>IFERROR(IF(AND($DK94="fem",'Classificação geral'!$I87=2),'Classificação geral'!K87,""),"")</f>
        <v/>
      </c>
      <c r="DO94" s="254" t="str">
        <f>IFERROR(IF(AND($DK94="fem",'Classificação geral'!$I87=2),'Classificação geral'!L87,""),"")</f>
        <v/>
      </c>
      <c r="DP94" s="254" t="str">
        <f>IFERROR(IF(AND($DK94="fem",'Classificação geral'!$I87=2),'Classificação geral'!M87,""),"")</f>
        <v/>
      </c>
      <c r="DQ94" s="254" t="str">
        <f>IFERROR(IF(AND($DK94="fem",'Classificação geral'!$I87=2),'Classificação geral'!AF87,""),"")</f>
        <v/>
      </c>
      <c r="DR94" s="256" t="str">
        <f>IFERROR(RANK(DQ94,DQ:DQ,0)+ COUNTIF(DQ$12:$DQ92,DQ94),"")</f>
        <v/>
      </c>
      <c r="DT94" s="254" t="str">
        <f>IFERROR(IF(AND('Classificação geral'!$H87="mas",'Classificação geral'!$I87=2,'Classificação geral'!$E87="pct"),'Classificação geral'!$A87,""),"")</f>
        <v/>
      </c>
      <c r="DU94" s="254" t="str">
        <f>IFERROR(IF(AND('Classificação geral'!$H87="mas",'Classificação geral'!$I87=2,'Classificação geral'!$E87="pct"),'Classificação geral'!$B87,""),"")</f>
        <v/>
      </c>
      <c r="DV94" s="227" t="str">
        <f>IF($DU94='Classificação geral'!$B87,'Classificação geral'!$C87,"")</f>
        <v/>
      </c>
      <c r="DW94" s="228" t="str">
        <f>IF($DU94='Classificação geral'!$B87,'Classificação geral'!$D87,"")</f>
        <v/>
      </c>
      <c r="DX94" s="227" t="str">
        <f>IF($DU94='Classificação geral'!$B87,'Classificação geral'!$H87,"")</f>
        <v/>
      </c>
      <c r="DY94" s="231" t="str">
        <f>IFERROR(IF(AND($DX94="mas",'Classificação geral'!$I87=2),'Classificação geral'!I87,""),"")</f>
        <v/>
      </c>
      <c r="DZ94" s="254" t="str">
        <f>IFERROR(IF(AND($DX94="mas",'Classificação geral'!$I87=2),'Classificação geral'!AE87,""),"")</f>
        <v/>
      </c>
      <c r="EA94" s="231" t="str">
        <f>IFERROR(IF(AND($DX94="mas",'Classificação geral'!$I87=2),'Classificação geral'!K87,""),"")</f>
        <v/>
      </c>
      <c r="EB94" s="231" t="str">
        <f>IFERROR(IF(AND($DX94="mas",'Classificação geral'!$I87=2),'Classificação geral'!L87,""),"")</f>
        <v/>
      </c>
      <c r="EC94" s="231" t="str">
        <f>IFERROR(IF(AND($DX94="mas",'Classificação geral'!$I87=2),'Classificação geral'!M87,""),"")</f>
        <v/>
      </c>
      <c r="ED94" s="231" t="str">
        <f>IFERROR(IF(AND($DX94="mas",'Classificação geral'!$I87=2),'Classificação geral'!AF87,""),"")</f>
        <v/>
      </c>
      <c r="EE94" s="229" t="str">
        <f>IFERROR(RANK(ED94,ED:ED,0)+ COUNTIF($ED$12:ED$12,ED94),"")</f>
        <v/>
      </c>
      <c r="EG94" s="254" t="str">
        <f>IFERROR(IF(AND('Classificação geral'!$H87="fem",'Classificação geral'!$I87=3,'Classificação geral'!$E87="pct"),'Classificação geral'!$A87,""),"")</f>
        <v/>
      </c>
      <c r="EH94" s="254" t="str">
        <f>IFERROR(IF(AND('Classificação geral'!$H87="fem",'Classificação geral'!$I87=3,'Classificação geral'!$E87="pct"),'Classificação geral'!$B87,""),"")</f>
        <v/>
      </c>
      <c r="EI94" s="227" t="str">
        <f>IF($EH94='Classificação geral'!$B87,'Classificação geral'!$C87,"")</f>
        <v/>
      </c>
      <c r="EJ94" s="227" t="str">
        <f>IF($EH94='Classificação geral'!$B87,'Classificação geral'!$D87,"")</f>
        <v/>
      </c>
      <c r="EK94" s="227" t="str">
        <f>IF($EH94='Classificação geral'!$B87,'Classificação geral'!$H87,"")</f>
        <v/>
      </c>
      <c r="EL94" s="227" t="str">
        <f>IF($EK94='Classificação geral'!$H87,'Classificação geral'!$I87,"")</f>
        <v/>
      </c>
      <c r="EM94" s="255" t="str">
        <f>IF($EL94='Classificação geral'!$I87,'Classificação geral'!$AE87,"")</f>
        <v/>
      </c>
      <c r="EN94" s="227" t="str">
        <f>IF($EL94='Classificação geral'!$I87,'Classificação geral'!$K87,"")</f>
        <v/>
      </c>
      <c r="EO94" s="227" t="str">
        <f>IF($EL94='Classificação geral'!$I87,'Classificação geral'!$L87,"")</f>
        <v/>
      </c>
      <c r="EP94" s="227" t="str">
        <f>IF($EL94='Classificação geral'!$I87,'Classificação geral'!$M87,"")</f>
        <v/>
      </c>
      <c r="EQ94" s="227" t="str">
        <f>IF($EL94='Classificação geral'!$I87,'Classificação geral'!$AF87,"")</f>
        <v/>
      </c>
      <c r="ER94" s="229" t="str">
        <f>IFERROR(RANK(EQ94,EQ:EQ,0)+ COUNTIF($EQ$12:EQ92,EQ94),"")</f>
        <v/>
      </c>
      <c r="ET94" s="254" t="str">
        <f>IFERROR(IF(AND('Classificação geral'!$H87="mas",'Classificação geral'!$I87=3,'Classificação geral'!$E87="PCT"),'Classificação geral'!$A87,""),"")</f>
        <v/>
      </c>
      <c r="EU94" s="254" t="str">
        <f>IFERROR(IF(AND('Classificação geral'!$H87="mas",'Classificação geral'!$I87=3,'Classificação geral'!$E87="PCT"),'Classificação geral'!$B87,""),"")</f>
        <v/>
      </c>
      <c r="EV94" s="227" t="str">
        <f>IF($EU94='Classificação geral'!$B87,'Classificação geral'!$C87,"")</f>
        <v/>
      </c>
      <c r="EW94" s="227" t="str">
        <f>IF($EU94='Classificação geral'!$B87,'Classificação geral'!$D87,"")</f>
        <v/>
      </c>
      <c r="EX94" s="227" t="str">
        <f>IF($EU94='Classificação geral'!$B87,'Classificação geral'!$H87,"")</f>
        <v/>
      </c>
      <c r="EY94" s="231" t="str">
        <f>IFERROR(IF(AND($EX94="mas",'Classificação geral'!$I87=3),'Classificação geral'!I87,""),"")</f>
        <v/>
      </c>
      <c r="EZ94" s="254" t="str">
        <f>IFERROR(IF(AND($EX94="mas",'Classificação geral'!$I87=3),'Classificação geral'!AE87,""),"")</f>
        <v/>
      </c>
      <c r="FA94" s="231" t="str">
        <f>IFERROR(IF(AND($EX94="mas",'Classificação geral'!$I87=3),'Classificação geral'!K87,""),"")</f>
        <v/>
      </c>
      <c r="FB94" s="231" t="str">
        <f>IFERROR(IF(AND($EX94="mas",'Classificação geral'!$I87=3),'Classificação geral'!L87,""),"")</f>
        <v/>
      </c>
      <c r="FC94" s="231" t="str">
        <f>IFERROR(IF(AND($EX94="mas",'Classificação geral'!$I87=3),'Classificação geral'!M87,""),"")</f>
        <v/>
      </c>
      <c r="FD94" s="231" t="str">
        <f>IFERROR(IF(AND($EX94="mas",'Classificação geral'!$I87=3),'Classificação geral'!AF87,""),"")</f>
        <v/>
      </c>
      <c r="FE94" s="229" t="str">
        <f>IFERROR(RANK(FD94,FD:FD,0)+ COUNTIF(FD$12:$FD92,FD94),"")</f>
        <v/>
      </c>
    </row>
    <row r="95" spans="1:161" s="230" customFormat="1" ht="24.75" customHeight="1" x14ac:dyDescent="0.4">
      <c r="A95" s="221"/>
      <c r="B95" s="233"/>
      <c r="C95" s="222"/>
      <c r="D95" s="222"/>
      <c r="E95" s="222"/>
      <c r="F95" s="223"/>
      <c r="G95" s="223"/>
      <c r="H95" s="223"/>
      <c r="I95" s="223"/>
      <c r="J95" s="223"/>
      <c r="K95" s="224"/>
      <c r="L95" s="224"/>
      <c r="M95" s="224"/>
      <c r="N95" s="224"/>
      <c r="O95" s="225"/>
      <c r="P95" s="225"/>
      <c r="Q95" s="222"/>
      <c r="R95" s="226"/>
      <c r="S95" s="226"/>
      <c r="T95" s="226"/>
      <c r="U95" s="226"/>
      <c r="V95" s="226"/>
      <c r="W95" s="224"/>
      <c r="X95" s="221"/>
      <c r="Y95" s="221"/>
      <c r="Z95" s="224"/>
      <c r="AA95" s="222"/>
      <c r="AB95" s="222"/>
      <c r="AC95" s="223"/>
      <c r="AD95" s="223"/>
      <c r="AE95" s="223"/>
      <c r="AF95" s="223"/>
      <c r="AG95" s="223"/>
      <c r="AH95" s="223"/>
      <c r="AI95" s="224"/>
      <c r="AJ95" s="224"/>
      <c r="AK95" s="224"/>
      <c r="AL95" s="224"/>
      <c r="AM95" s="225"/>
      <c r="AN95" s="225"/>
      <c r="AO95" s="223"/>
      <c r="AP95" s="226"/>
      <c r="AQ95" s="226"/>
      <c r="AR95" s="226"/>
      <c r="AS95" s="226"/>
      <c r="AT95" s="226"/>
      <c r="AU95" s="224"/>
      <c r="AV95" s="221"/>
      <c r="AW95" s="221"/>
      <c r="AX95" s="233"/>
      <c r="AY95" s="222"/>
      <c r="AZ95" s="222"/>
      <c r="BA95" s="225"/>
      <c r="BB95" s="223"/>
      <c r="BC95" s="223"/>
      <c r="BD95" s="223"/>
      <c r="BE95" s="223"/>
      <c r="BF95" s="223"/>
      <c r="BG95" s="224"/>
      <c r="BH95" s="224"/>
      <c r="BI95" s="224"/>
      <c r="BJ95" s="224"/>
      <c r="BK95" s="225"/>
      <c r="BL95" s="225"/>
      <c r="BM95" s="225"/>
      <c r="BN95" s="226"/>
      <c r="BO95" s="226"/>
      <c r="BP95" s="226"/>
      <c r="BQ95" s="226"/>
      <c r="BR95" s="226"/>
      <c r="BS95" s="224"/>
      <c r="BT95" s="221"/>
      <c r="BU95" s="221"/>
      <c r="BV95" s="221"/>
      <c r="BW95" s="221"/>
      <c r="BX95" s="221"/>
      <c r="BY95" s="221"/>
      <c r="BZ95" s="221"/>
      <c r="CA95" s="221"/>
      <c r="CB95" s="221"/>
      <c r="CC95" s="221"/>
      <c r="CD95" s="221"/>
      <c r="CE95" s="221"/>
      <c r="CF95" s="221"/>
      <c r="CG95" s="254" t="str">
        <f>IFERROR(IF(AND('Classificação geral'!$H88="FEM",'Classificação geral'!$I88=1,'Classificação geral'!E88="PCT"),'Classificação geral'!$A88,""),"")</f>
        <v/>
      </c>
      <c r="CH95" s="254" t="str">
        <f>IFERROR(IF(AND('Classificação geral'!$H88="FEM",'Classificação geral'!$I88=1,'Classificação geral'!E88="PCT"),'Classificação geral'!$B88,""),"")</f>
        <v/>
      </c>
      <c r="CI95" s="227" t="str">
        <f>IF($CH95='Classificação geral'!$B88,'Classificação geral'!$C88,"")</f>
        <v/>
      </c>
      <c r="CJ95" s="228" t="str">
        <f>IF($CH95='Classificação geral'!$B88,'Classificação geral'!$D88,"")</f>
        <v/>
      </c>
      <c r="CK95" s="227" t="str">
        <f>IF($CH95='Classificação geral'!$B88,'Classificação geral'!$H88,"")</f>
        <v/>
      </c>
      <c r="CL95" s="227" t="str">
        <f>IF($CK95='Classificação geral'!$H88,'Classificação geral'!$I88,"")</f>
        <v/>
      </c>
      <c r="CM95" s="227" t="str">
        <f>IF($CL95='Classificação geral'!$I88,'Classificação geral'!$AE88,"")</f>
        <v/>
      </c>
      <c r="CN95" s="227" t="str">
        <f>IF($CL95='Classificação geral'!$I88,'Classificação geral'!$K88,"")</f>
        <v/>
      </c>
      <c r="CO95" s="227" t="str">
        <f>IF($CL95='Classificação geral'!$I88,'Classificação geral'!$L88,"")</f>
        <v/>
      </c>
      <c r="CP95" s="227" t="str">
        <f>IF($CL95='Classificação geral'!$I88,'Classificação geral'!$M88,"")</f>
        <v/>
      </c>
      <c r="CQ95" s="388" t="str">
        <f>IF($CL95='Classificação geral'!$I88,'Classificação geral'!$AF88,"")</f>
        <v/>
      </c>
      <c r="CR95" s="256" t="str">
        <f>IFERROR(RANK(CQ95,CQ:CQ,0)+ COUNTIF($CQ$12:CQ94,CQ95),"")</f>
        <v/>
      </c>
      <c r="CS95" s="244" t="str">
        <f ca="1">IFERROR(RDEM(CR95,CR:CR,0),"")</f>
        <v/>
      </c>
      <c r="CT95" s="254" t="str">
        <f>IFERROR(IF(AND('Classificação geral'!$H88="mas",'Classificação geral'!$I88=1,'Classificação geral'!$E88="pct"),'Classificação geral'!$A88,""),"")</f>
        <v/>
      </c>
      <c r="CU95" s="254" t="str">
        <f>IFERROR(IF(AND('Classificação geral'!$H88="mas",'Classificação geral'!$I88=1,'Classificação geral'!$E88="PCT"),'Classificação geral'!$B88,""),"")</f>
        <v/>
      </c>
      <c r="CV95" s="227" t="str">
        <f>IF($CU95='Classificação geral'!$B88,'Classificação geral'!$C88,"")</f>
        <v/>
      </c>
      <c r="CW95" s="228" t="str">
        <f>IF($CU95='Classificação geral'!$B88,'Classificação geral'!$D88,"")</f>
        <v/>
      </c>
      <c r="CX95" s="227" t="str">
        <f>IF($CU95='Classificação geral'!$B88,'Classificação geral'!$H88,"")</f>
        <v/>
      </c>
      <c r="CY95" s="231" t="str">
        <f>IFERROR(IF(AND($CX95="mas",'Classificação geral'!$I88=1),'Classificação geral'!I88,""),"")</f>
        <v/>
      </c>
      <c r="CZ95" s="254" t="str">
        <f>IFERROR(IF(AND($CX95="mas",'Classificação geral'!$I88=1),'Classificação geral'!AE88,""),"")</f>
        <v/>
      </c>
      <c r="DA95" s="231" t="str">
        <f>IFERROR(IF(AND($CX95="mas",'Classificação geral'!$I88=1),'Classificação geral'!K88,""),"")</f>
        <v/>
      </c>
      <c r="DB95" s="231" t="str">
        <f>IFERROR(IF(AND($CX95="mas",'Classificação geral'!$I88=1),'Classificação geral'!L88,""),"")</f>
        <v/>
      </c>
      <c r="DC95" s="231" t="str">
        <f>IFERROR(IF(AND($CX95="mas",'Classificação geral'!$I88=1),'Classificação geral'!M88,""),"")</f>
        <v/>
      </c>
      <c r="DD95" s="231" t="str">
        <f>IFERROR(IF(AND($CX95="mas",'Classificação geral'!$I88=1),'Classificação geral'!AF88,""),"")</f>
        <v/>
      </c>
      <c r="DE95" s="229" t="str">
        <f>IFERROR(RANK(DD95,DD:DD,0)+ COUNTIF($DD$12:DD94,DD95),"")</f>
        <v/>
      </c>
      <c r="DG95" s="254" t="str">
        <f>IFERROR(IF(AND('Classificação geral'!$H88="fem",'Classificação geral'!$I88=2,'Classificação geral'!$E88="pct"),'Classificação geral'!$A88,""),"")</f>
        <v/>
      </c>
      <c r="DH95" s="254" t="str">
        <f>IFERROR(IF(AND('Classificação geral'!$H88="fem",'Classificação geral'!$I88=2,'Classificação geral'!$E88="pct"),'Classificação geral'!$B88,""),"")</f>
        <v/>
      </c>
      <c r="DI95" s="255" t="str">
        <f>IF($DH95='Classificação geral'!$B88,'Classificação geral'!$C88,"")</f>
        <v/>
      </c>
      <c r="DJ95" s="255" t="str">
        <f>IF($DH95='Classificação geral'!$B88,'Classificação geral'!$D88,"")</f>
        <v/>
      </c>
      <c r="DK95" s="255" t="str">
        <f>IF($DH95='Classificação geral'!$B88,'Classificação geral'!$H88,"")</f>
        <v/>
      </c>
      <c r="DL95" s="254" t="str">
        <f>IFERROR(IF(AND($DK95="fem",'Classificação geral'!$I88=2),'Classificação geral'!I88,""),"")</f>
        <v/>
      </c>
      <c r="DM95" s="254" t="str">
        <f>IFERROR(IF(AND($DK95="fem",'Classificação geral'!$I88=2),'Classificação geral'!AE88,""),"")</f>
        <v/>
      </c>
      <c r="DN95" s="254" t="str">
        <f>IFERROR(IF(AND($DK95="fem",'Classificação geral'!$I88=2),'Classificação geral'!K88,""),"")</f>
        <v/>
      </c>
      <c r="DO95" s="254" t="str">
        <f>IFERROR(IF(AND($DK95="fem",'Classificação geral'!$I88=2),'Classificação geral'!L88,""),"")</f>
        <v/>
      </c>
      <c r="DP95" s="254" t="str">
        <f>IFERROR(IF(AND($DK95="fem",'Classificação geral'!$I88=2),'Classificação geral'!M88,""),"")</f>
        <v/>
      </c>
      <c r="DQ95" s="254" t="str">
        <f>IFERROR(IF(AND($DK95="fem",'Classificação geral'!$I88=2),'Classificação geral'!AF88,""),"")</f>
        <v/>
      </c>
      <c r="DR95" s="256" t="str">
        <f>IFERROR(RANK(DQ95,DQ:DQ,0)+ COUNTIF(DQ$12:$DQ93,DQ95),"")</f>
        <v/>
      </c>
      <c r="DT95" s="254" t="str">
        <f>IFERROR(IF(AND('Classificação geral'!$H88="mas",'Classificação geral'!$I88=2,'Classificação geral'!$E88="pct"),'Classificação geral'!$A88,""),"")</f>
        <v/>
      </c>
      <c r="DU95" s="254" t="str">
        <f>IFERROR(IF(AND('Classificação geral'!$H88="mas",'Classificação geral'!$I88=2,'Classificação geral'!$E88="pct"),'Classificação geral'!$B88,""),"")</f>
        <v/>
      </c>
      <c r="DV95" s="227" t="str">
        <f>IF($DU95='Classificação geral'!$B88,'Classificação geral'!$C88,"")</f>
        <v/>
      </c>
      <c r="DW95" s="228" t="str">
        <f>IF($DU95='Classificação geral'!$B88,'Classificação geral'!$D88,"")</f>
        <v/>
      </c>
      <c r="DX95" s="227" t="str">
        <f>IF($DU95='Classificação geral'!$B88,'Classificação geral'!$H88,"")</f>
        <v/>
      </c>
      <c r="DY95" s="231" t="str">
        <f>IFERROR(IF(AND($DX95="mas",'Classificação geral'!$I88=2),'Classificação geral'!I88,""),"")</f>
        <v/>
      </c>
      <c r="DZ95" s="254" t="str">
        <f>IFERROR(IF(AND($DX95="mas",'Classificação geral'!$I88=2),'Classificação geral'!AE88,""),"")</f>
        <v/>
      </c>
      <c r="EA95" s="231" t="str">
        <f>IFERROR(IF(AND($DX95="mas",'Classificação geral'!$I88=2),'Classificação geral'!K88,""),"")</f>
        <v/>
      </c>
      <c r="EB95" s="231" t="str">
        <f>IFERROR(IF(AND($DX95="mas",'Classificação geral'!$I88=2),'Classificação geral'!L88,""),"")</f>
        <v/>
      </c>
      <c r="EC95" s="231" t="str">
        <f>IFERROR(IF(AND($DX95="mas",'Classificação geral'!$I88=2),'Classificação geral'!M88,""),"")</f>
        <v/>
      </c>
      <c r="ED95" s="231" t="str">
        <f>IFERROR(IF(AND($DX95="mas",'Classificação geral'!$I88=2),'Classificação geral'!AF88,""),"")</f>
        <v/>
      </c>
      <c r="EE95" s="229" t="str">
        <f>IFERROR(RANK(ED95,ED:ED,0)+ COUNTIF($ED$12:ED$12,ED95),"")</f>
        <v/>
      </c>
      <c r="EG95" s="254" t="str">
        <f>IFERROR(IF(AND('Classificação geral'!$H88="fem",'Classificação geral'!$I88=3,'Classificação geral'!$E88="pct"),'Classificação geral'!$A88,""),"")</f>
        <v/>
      </c>
      <c r="EH95" s="254" t="str">
        <f>IFERROR(IF(AND('Classificação geral'!$H88="fem",'Classificação geral'!$I88=3,'Classificação geral'!$E88="pct"),'Classificação geral'!$B88,""),"")</f>
        <v/>
      </c>
      <c r="EI95" s="227" t="str">
        <f>IF($EH95='Classificação geral'!$B88,'Classificação geral'!$C88,"")</f>
        <v/>
      </c>
      <c r="EJ95" s="227" t="str">
        <f>IF($EH95='Classificação geral'!$B88,'Classificação geral'!$D88,"")</f>
        <v/>
      </c>
      <c r="EK95" s="227" t="str">
        <f>IF($EH95='Classificação geral'!$B88,'Classificação geral'!$H88,"")</f>
        <v/>
      </c>
      <c r="EL95" s="227" t="str">
        <f>IF($EK95='Classificação geral'!$H88,'Classificação geral'!$I88,"")</f>
        <v/>
      </c>
      <c r="EM95" s="255" t="str">
        <f>IF($EL95='Classificação geral'!$I88,'Classificação geral'!$AE88,"")</f>
        <v/>
      </c>
      <c r="EN95" s="227" t="str">
        <f>IF($EL95='Classificação geral'!$I88,'Classificação geral'!$K88,"")</f>
        <v/>
      </c>
      <c r="EO95" s="227" t="str">
        <f>IF($EL95='Classificação geral'!$I88,'Classificação geral'!$L88,"")</f>
        <v/>
      </c>
      <c r="EP95" s="227" t="str">
        <f>IF($EL95='Classificação geral'!$I88,'Classificação geral'!$M88,"")</f>
        <v/>
      </c>
      <c r="EQ95" s="227" t="str">
        <f>IF($EL95='Classificação geral'!$I88,'Classificação geral'!$AF88,"")</f>
        <v/>
      </c>
      <c r="ER95" s="229" t="str">
        <f>IFERROR(RANK(EQ95,EQ:EQ,0)+ COUNTIF($EQ$12:EQ93,EQ95),"")</f>
        <v/>
      </c>
      <c r="ET95" s="254" t="str">
        <f>IFERROR(IF(AND('Classificação geral'!$H88="mas",'Classificação geral'!$I88=3,'Classificação geral'!$E88="PCT"),'Classificação geral'!$A88,""),"")</f>
        <v/>
      </c>
      <c r="EU95" s="254" t="str">
        <f>IFERROR(IF(AND('Classificação geral'!$H88="mas",'Classificação geral'!$I88=3,'Classificação geral'!$E88="PCT"),'Classificação geral'!$B88,""),"")</f>
        <v/>
      </c>
      <c r="EV95" s="227" t="str">
        <f>IF($EU95='Classificação geral'!$B88,'Classificação geral'!$C88,"")</f>
        <v/>
      </c>
      <c r="EW95" s="227" t="str">
        <f>IF($EU95='Classificação geral'!$B88,'Classificação geral'!$D88,"")</f>
        <v/>
      </c>
      <c r="EX95" s="227" t="str">
        <f>IF($EU95='Classificação geral'!$B88,'Classificação geral'!$H88,"")</f>
        <v/>
      </c>
      <c r="EY95" s="231" t="str">
        <f>IFERROR(IF(AND($EX95="mas",'Classificação geral'!$I88=3),'Classificação geral'!I88,""),"")</f>
        <v/>
      </c>
      <c r="EZ95" s="254" t="str">
        <f>IFERROR(IF(AND($EX95="mas",'Classificação geral'!$I88=3),'Classificação geral'!AE88,""),"")</f>
        <v/>
      </c>
      <c r="FA95" s="231" t="str">
        <f>IFERROR(IF(AND($EX95="mas",'Classificação geral'!$I88=3),'Classificação geral'!K88,""),"")</f>
        <v/>
      </c>
      <c r="FB95" s="231" t="str">
        <f>IFERROR(IF(AND($EX95="mas",'Classificação geral'!$I88=3),'Classificação geral'!L88,""),"")</f>
        <v/>
      </c>
      <c r="FC95" s="231" t="str">
        <f>IFERROR(IF(AND($EX95="mas",'Classificação geral'!$I88=3),'Classificação geral'!M88,""),"")</f>
        <v/>
      </c>
      <c r="FD95" s="231" t="str">
        <f>IFERROR(IF(AND($EX95="mas",'Classificação geral'!$I88=3),'Classificação geral'!AF88,""),"")</f>
        <v/>
      </c>
      <c r="FE95" s="229" t="str">
        <f>IFERROR(RANK(FD95,FD:FD,0)+ COUNTIF(FD$12:$FD93,FD95),"")</f>
        <v/>
      </c>
    </row>
    <row r="96" spans="1:161" s="230" customFormat="1" ht="24.75" customHeight="1" x14ac:dyDescent="0.4">
      <c r="A96" s="221"/>
      <c r="B96" s="233"/>
      <c r="C96" s="222"/>
      <c r="D96" s="222"/>
      <c r="E96" s="222"/>
      <c r="F96" s="223"/>
      <c r="G96" s="223"/>
      <c r="H96" s="223"/>
      <c r="I96" s="223"/>
      <c r="J96" s="223"/>
      <c r="K96" s="224"/>
      <c r="L96" s="224"/>
      <c r="M96" s="224"/>
      <c r="N96" s="224"/>
      <c r="O96" s="225"/>
      <c r="P96" s="225"/>
      <c r="Q96" s="222"/>
      <c r="R96" s="226"/>
      <c r="S96" s="226"/>
      <c r="T96" s="226"/>
      <c r="U96" s="226"/>
      <c r="V96" s="226"/>
      <c r="W96" s="224"/>
      <c r="X96" s="221"/>
      <c r="Y96" s="221"/>
      <c r="Z96" s="224"/>
      <c r="AA96" s="222"/>
      <c r="AB96" s="222"/>
      <c r="AC96" s="223"/>
      <c r="AD96" s="223"/>
      <c r="AE96" s="223"/>
      <c r="AF96" s="223"/>
      <c r="AG96" s="223"/>
      <c r="AH96" s="223"/>
      <c r="AI96" s="224"/>
      <c r="AJ96" s="224"/>
      <c r="AK96" s="224"/>
      <c r="AL96" s="224"/>
      <c r="AM96" s="225"/>
      <c r="AN96" s="225"/>
      <c r="AO96" s="223"/>
      <c r="AP96" s="226"/>
      <c r="AQ96" s="226"/>
      <c r="AR96" s="226"/>
      <c r="AS96" s="226"/>
      <c r="AT96" s="226"/>
      <c r="AU96" s="224"/>
      <c r="AV96" s="221"/>
      <c r="AW96" s="221"/>
      <c r="AX96" s="233"/>
      <c r="AY96" s="222"/>
      <c r="AZ96" s="222"/>
      <c r="BA96" s="225"/>
      <c r="BB96" s="223"/>
      <c r="BC96" s="223"/>
      <c r="BD96" s="223"/>
      <c r="BE96" s="223"/>
      <c r="BF96" s="223"/>
      <c r="BG96" s="224"/>
      <c r="BH96" s="224"/>
      <c r="BI96" s="224"/>
      <c r="BJ96" s="224"/>
      <c r="BK96" s="225"/>
      <c r="BL96" s="225"/>
      <c r="BM96" s="225"/>
      <c r="BN96" s="226"/>
      <c r="BO96" s="226"/>
      <c r="BP96" s="226"/>
      <c r="BQ96" s="226"/>
      <c r="BR96" s="226"/>
      <c r="BS96" s="224"/>
      <c r="BT96" s="221"/>
      <c r="BU96" s="221"/>
      <c r="BV96" s="221"/>
      <c r="BW96" s="221"/>
      <c r="BX96" s="221"/>
      <c r="BY96" s="221"/>
      <c r="BZ96" s="221"/>
      <c r="CA96" s="221"/>
      <c r="CB96" s="221"/>
      <c r="CC96" s="221"/>
      <c r="CD96" s="221"/>
      <c r="CE96" s="221"/>
      <c r="CF96" s="221"/>
      <c r="CG96" s="254" t="str">
        <f>IFERROR(IF(AND('Classificação geral'!$H89="FEM",'Classificação geral'!$I89=1,'Classificação geral'!E89="PCT"),'Classificação geral'!$A89,""),"")</f>
        <v/>
      </c>
      <c r="CH96" s="254" t="str">
        <f>IFERROR(IF(AND('Classificação geral'!$H89="FEM",'Classificação geral'!$I89=1,'Classificação geral'!E89="PCT"),'Classificação geral'!$B89,""),"")</f>
        <v/>
      </c>
      <c r="CI96" s="227" t="str">
        <f>IF($CH96='Classificação geral'!$B89,'Classificação geral'!$C89,"")</f>
        <v/>
      </c>
      <c r="CJ96" s="228" t="str">
        <f>IF($CH96='Classificação geral'!$B89,'Classificação geral'!$D89,"")</f>
        <v/>
      </c>
      <c r="CK96" s="227" t="str">
        <f>IF($CH96='Classificação geral'!$B89,'Classificação geral'!$H89,"")</f>
        <v/>
      </c>
      <c r="CL96" s="227" t="str">
        <f>IF($CK96='Classificação geral'!$H89,'Classificação geral'!$I89,"")</f>
        <v/>
      </c>
      <c r="CM96" s="227" t="str">
        <f>IF($CL96='Classificação geral'!$I89,'Classificação geral'!$AE89,"")</f>
        <v/>
      </c>
      <c r="CN96" s="227" t="str">
        <f>IF($CL96='Classificação geral'!$I89,'Classificação geral'!$K89,"")</f>
        <v/>
      </c>
      <c r="CO96" s="227" t="str">
        <f>IF($CL96='Classificação geral'!$I89,'Classificação geral'!$L89,"")</f>
        <v/>
      </c>
      <c r="CP96" s="227" t="str">
        <f>IF($CL96='Classificação geral'!$I89,'Classificação geral'!$M89,"")</f>
        <v/>
      </c>
      <c r="CQ96" s="388" t="str">
        <f>IF($CL96='Classificação geral'!$I89,'Classificação geral'!$AF89,"")</f>
        <v/>
      </c>
      <c r="CR96" s="256" t="str">
        <f>IFERROR(RANK(CQ96,CQ:CQ,0)+ COUNTIF($CQ$12:CQ95,CQ96),"")</f>
        <v/>
      </c>
      <c r="CS96" s="244" t="str">
        <f ca="1">IFERROR(RDEM(CR96,CR:CR,0),"")</f>
        <v/>
      </c>
      <c r="CT96" s="254" t="str">
        <f>IFERROR(IF(AND('Classificação geral'!$H89="mas",'Classificação geral'!$I89=1,'Classificação geral'!$E89="pct"),'Classificação geral'!$A89,""),"")</f>
        <v/>
      </c>
      <c r="CU96" s="254" t="str">
        <f>IFERROR(IF(AND('Classificação geral'!$H89="mas",'Classificação geral'!$I89=1,'Classificação geral'!$E89="PCT"),'Classificação geral'!$B89,""),"")</f>
        <v/>
      </c>
      <c r="CV96" s="227" t="str">
        <f>IF($CU96='Classificação geral'!$B89,'Classificação geral'!$C89,"")</f>
        <v/>
      </c>
      <c r="CW96" s="228" t="str">
        <f>IF($CU96='Classificação geral'!$B89,'Classificação geral'!$D89,"")</f>
        <v/>
      </c>
      <c r="CX96" s="227" t="str">
        <f>IF($CU96='Classificação geral'!$B89,'Classificação geral'!$H89,"")</f>
        <v/>
      </c>
      <c r="CY96" s="231" t="str">
        <f>IFERROR(IF(AND($CX96="mas",'Classificação geral'!$I89=1),'Classificação geral'!I89,""),"")</f>
        <v/>
      </c>
      <c r="CZ96" s="254" t="str">
        <f>IFERROR(IF(AND($CX96="mas",'Classificação geral'!$I89=1),'Classificação geral'!AE89,""),"")</f>
        <v/>
      </c>
      <c r="DA96" s="231" t="str">
        <f>IFERROR(IF(AND($CX96="mas",'Classificação geral'!$I89=1),'Classificação geral'!K89,""),"")</f>
        <v/>
      </c>
      <c r="DB96" s="231" t="str">
        <f>IFERROR(IF(AND($CX96="mas",'Classificação geral'!$I89=1),'Classificação geral'!L89,""),"")</f>
        <v/>
      </c>
      <c r="DC96" s="231" t="str">
        <f>IFERROR(IF(AND($CX96="mas",'Classificação geral'!$I89=1),'Classificação geral'!M89,""),"")</f>
        <v/>
      </c>
      <c r="DD96" s="231" t="str">
        <f>IFERROR(IF(AND($CX96="mas",'Classificação geral'!$I89=1),'Classificação geral'!AF89,""),"")</f>
        <v/>
      </c>
      <c r="DE96" s="229" t="str">
        <f>IFERROR(RANK(DD96,DD:DD,0)+ COUNTIF($DD$12:DD95,DD96),"")</f>
        <v/>
      </c>
      <c r="DG96" s="254" t="str">
        <f>IFERROR(IF(AND('Classificação geral'!$H89="fem",'Classificação geral'!$I89=2,'Classificação geral'!$E89="pct"),'Classificação geral'!$A89,""),"")</f>
        <v/>
      </c>
      <c r="DH96" s="254" t="str">
        <f>IFERROR(IF(AND('Classificação geral'!$H89="fem",'Classificação geral'!$I89=2,'Classificação geral'!$E89="pct"),'Classificação geral'!$B89,""),"")</f>
        <v/>
      </c>
      <c r="DI96" s="255" t="str">
        <f>IF($DH96='Classificação geral'!$B89,'Classificação geral'!$C89,"")</f>
        <v/>
      </c>
      <c r="DJ96" s="255" t="str">
        <f>IF($DH96='Classificação geral'!$B89,'Classificação geral'!$D89,"")</f>
        <v/>
      </c>
      <c r="DK96" s="255" t="str">
        <f>IF($DH96='Classificação geral'!$B89,'Classificação geral'!$H89,"")</f>
        <v/>
      </c>
      <c r="DL96" s="254" t="str">
        <f>IFERROR(IF(AND($DK96="fem",'Classificação geral'!$I89=2),'Classificação geral'!I89,""),"")</f>
        <v/>
      </c>
      <c r="DM96" s="254" t="str">
        <f>IFERROR(IF(AND($DK96="fem",'Classificação geral'!$I89=2),'Classificação geral'!AE89,""),"")</f>
        <v/>
      </c>
      <c r="DN96" s="254" t="str">
        <f>IFERROR(IF(AND($DK96="fem",'Classificação geral'!$I89=2),'Classificação geral'!K89,""),"")</f>
        <v/>
      </c>
      <c r="DO96" s="254" t="str">
        <f>IFERROR(IF(AND($DK96="fem",'Classificação geral'!$I89=2),'Classificação geral'!L89,""),"")</f>
        <v/>
      </c>
      <c r="DP96" s="254" t="str">
        <f>IFERROR(IF(AND($DK96="fem",'Classificação geral'!$I89=2),'Classificação geral'!M89,""),"")</f>
        <v/>
      </c>
      <c r="DQ96" s="254" t="str">
        <f>IFERROR(IF(AND($DK96="fem",'Classificação geral'!$I89=2),'Classificação geral'!AF89,""),"")</f>
        <v/>
      </c>
      <c r="DR96" s="256" t="str">
        <f>IFERROR(RANK(DQ96,DQ:DQ,0)+ COUNTIF(DQ$12:$DQ94,DQ96),"")</f>
        <v/>
      </c>
      <c r="DT96" s="254" t="str">
        <f>IFERROR(IF(AND('Classificação geral'!$H89="mas",'Classificação geral'!$I89=2,'Classificação geral'!$E89="pct"),'Classificação geral'!$A89,""),"")</f>
        <v/>
      </c>
      <c r="DU96" s="254" t="str">
        <f>IFERROR(IF(AND('Classificação geral'!$H89="mas",'Classificação geral'!$I89=2,'Classificação geral'!$E89="pct"),'Classificação geral'!$B89,""),"")</f>
        <v/>
      </c>
      <c r="DV96" s="227" t="str">
        <f>IF($DU96='Classificação geral'!$B89,'Classificação geral'!$C89,"")</f>
        <v/>
      </c>
      <c r="DW96" s="228" t="str">
        <f>IF($DU96='Classificação geral'!$B89,'Classificação geral'!$D89,"")</f>
        <v/>
      </c>
      <c r="DX96" s="227" t="str">
        <f>IF($DU96='Classificação geral'!$B89,'Classificação geral'!$H89,"")</f>
        <v/>
      </c>
      <c r="DY96" s="231" t="str">
        <f>IFERROR(IF(AND($DX96="mas",'Classificação geral'!$I89=2),'Classificação geral'!I89,""),"")</f>
        <v/>
      </c>
      <c r="DZ96" s="254" t="str">
        <f>IFERROR(IF(AND($DX96="mas",'Classificação geral'!$I89=2),'Classificação geral'!AE89,""),"")</f>
        <v/>
      </c>
      <c r="EA96" s="231" t="str">
        <f>IFERROR(IF(AND($DX96="mas",'Classificação geral'!$I89=2),'Classificação geral'!K89,""),"")</f>
        <v/>
      </c>
      <c r="EB96" s="231" t="str">
        <f>IFERROR(IF(AND($DX96="mas",'Classificação geral'!$I89=2),'Classificação geral'!L89,""),"")</f>
        <v/>
      </c>
      <c r="EC96" s="231" t="str">
        <f>IFERROR(IF(AND($DX96="mas",'Classificação geral'!$I89=2),'Classificação geral'!M89,""),"")</f>
        <v/>
      </c>
      <c r="ED96" s="231" t="str">
        <f>IFERROR(IF(AND($DX96="mas",'Classificação geral'!$I89=2),'Classificação geral'!AF89,""),"")</f>
        <v/>
      </c>
      <c r="EE96" s="229" t="str">
        <f>IFERROR(RANK(ED96,ED:ED,0)+ COUNTIF($ED$12:ED$12,ED96),"")</f>
        <v/>
      </c>
      <c r="EG96" s="254" t="str">
        <f>IFERROR(IF(AND('Classificação geral'!$H89="fem",'Classificação geral'!$I89=3,'Classificação geral'!$E89="pct"),'Classificação geral'!$A89,""),"")</f>
        <v/>
      </c>
      <c r="EH96" s="254" t="str">
        <f>IFERROR(IF(AND('Classificação geral'!$H89="fem",'Classificação geral'!$I89=3,'Classificação geral'!$E89="pct"),'Classificação geral'!$B89,""),"")</f>
        <v/>
      </c>
      <c r="EI96" s="227" t="str">
        <f>IF($EH96='Classificação geral'!$B89,'Classificação geral'!$C89,"")</f>
        <v/>
      </c>
      <c r="EJ96" s="227" t="str">
        <f>IF($EH96='Classificação geral'!$B89,'Classificação geral'!$D89,"")</f>
        <v/>
      </c>
      <c r="EK96" s="227" t="str">
        <f>IF($EH96='Classificação geral'!$B89,'Classificação geral'!$H89,"")</f>
        <v/>
      </c>
      <c r="EL96" s="227" t="str">
        <f>IF($EK96='Classificação geral'!$H89,'Classificação geral'!$I89,"")</f>
        <v/>
      </c>
      <c r="EM96" s="255" t="str">
        <f>IF($EL96='Classificação geral'!$I89,'Classificação geral'!$AE89,"")</f>
        <v/>
      </c>
      <c r="EN96" s="227" t="str">
        <f>IF($EL96='Classificação geral'!$I89,'Classificação geral'!$K89,"")</f>
        <v/>
      </c>
      <c r="EO96" s="227" t="str">
        <f>IF($EL96='Classificação geral'!$I89,'Classificação geral'!$L89,"")</f>
        <v/>
      </c>
      <c r="EP96" s="227" t="str">
        <f>IF($EL96='Classificação geral'!$I89,'Classificação geral'!$M89,"")</f>
        <v/>
      </c>
      <c r="EQ96" s="227" t="str">
        <f>IF($EL96='Classificação geral'!$I89,'Classificação geral'!$AF89,"")</f>
        <v/>
      </c>
      <c r="ER96" s="229" t="str">
        <f>IFERROR(RANK(EQ96,EQ:EQ,0)+ COUNTIF($EQ$12:EQ94,EQ96),"")</f>
        <v/>
      </c>
      <c r="ET96" s="254" t="str">
        <f>IFERROR(IF(AND('Classificação geral'!$H89="mas",'Classificação geral'!$I89=3,'Classificação geral'!$E89="PCT"),'Classificação geral'!$A89,""),"")</f>
        <v/>
      </c>
      <c r="EU96" s="254" t="str">
        <f>IFERROR(IF(AND('Classificação geral'!$H89="mas",'Classificação geral'!$I89=3,'Classificação geral'!$E89="PCT"),'Classificação geral'!$B89,""),"")</f>
        <v/>
      </c>
      <c r="EV96" s="227" t="str">
        <f>IF($EU96='Classificação geral'!$B89,'Classificação geral'!$C89,"")</f>
        <v/>
      </c>
      <c r="EW96" s="227" t="str">
        <f>IF($EU96='Classificação geral'!$B89,'Classificação geral'!$D89,"")</f>
        <v/>
      </c>
      <c r="EX96" s="227" t="str">
        <f>IF($EU96='Classificação geral'!$B89,'Classificação geral'!$H89,"")</f>
        <v/>
      </c>
      <c r="EY96" s="231" t="str">
        <f>IFERROR(IF(AND($EX96="mas",'Classificação geral'!$I89=3),'Classificação geral'!I89,""),"")</f>
        <v/>
      </c>
      <c r="EZ96" s="254" t="str">
        <f>IFERROR(IF(AND($EX96="mas",'Classificação geral'!$I89=3),'Classificação geral'!AE89,""),"")</f>
        <v/>
      </c>
      <c r="FA96" s="231" t="str">
        <f>IFERROR(IF(AND($EX96="mas",'Classificação geral'!$I89=3),'Classificação geral'!K89,""),"")</f>
        <v/>
      </c>
      <c r="FB96" s="231" t="str">
        <f>IFERROR(IF(AND($EX96="mas",'Classificação geral'!$I89=3),'Classificação geral'!L89,""),"")</f>
        <v/>
      </c>
      <c r="FC96" s="231" t="str">
        <f>IFERROR(IF(AND($EX96="mas",'Classificação geral'!$I89=3),'Classificação geral'!M89,""),"")</f>
        <v/>
      </c>
      <c r="FD96" s="231" t="str">
        <f>IFERROR(IF(AND($EX96="mas",'Classificação geral'!$I89=3),'Classificação geral'!AF89,""),"")</f>
        <v/>
      </c>
      <c r="FE96" s="229" t="str">
        <f>IFERROR(RANK(FD96,FD:FD,0)+ COUNTIF(FD$12:$FD94,FD96),"")</f>
        <v/>
      </c>
    </row>
    <row r="97" spans="1:161" s="230" customFormat="1" ht="24.75" customHeight="1" x14ac:dyDescent="0.4">
      <c r="A97" s="221"/>
      <c r="B97" s="233"/>
      <c r="C97" s="222"/>
      <c r="D97" s="222"/>
      <c r="E97" s="222"/>
      <c r="F97" s="223"/>
      <c r="G97" s="223"/>
      <c r="H97" s="223"/>
      <c r="I97" s="223"/>
      <c r="J97" s="223"/>
      <c r="K97" s="224"/>
      <c r="L97" s="224"/>
      <c r="M97" s="224"/>
      <c r="N97" s="224"/>
      <c r="O97" s="225"/>
      <c r="P97" s="225"/>
      <c r="Q97" s="222"/>
      <c r="R97" s="226"/>
      <c r="S97" s="226"/>
      <c r="T97" s="226"/>
      <c r="U97" s="226"/>
      <c r="V97" s="226"/>
      <c r="W97" s="224"/>
      <c r="X97" s="221"/>
      <c r="Y97" s="221"/>
      <c r="Z97" s="224"/>
      <c r="AA97" s="222"/>
      <c r="AB97" s="222"/>
      <c r="AC97" s="223"/>
      <c r="AD97" s="223"/>
      <c r="AE97" s="223"/>
      <c r="AF97" s="223"/>
      <c r="AG97" s="223"/>
      <c r="AH97" s="223"/>
      <c r="AI97" s="224"/>
      <c r="AJ97" s="224"/>
      <c r="AK97" s="224"/>
      <c r="AL97" s="224"/>
      <c r="AM97" s="225"/>
      <c r="AN97" s="225"/>
      <c r="AO97" s="223"/>
      <c r="AP97" s="226"/>
      <c r="AQ97" s="226"/>
      <c r="AR97" s="226"/>
      <c r="AS97" s="226"/>
      <c r="AT97" s="226"/>
      <c r="AU97" s="224"/>
      <c r="AV97" s="221"/>
      <c r="AW97" s="221"/>
      <c r="AX97" s="233"/>
      <c r="AY97" s="222"/>
      <c r="AZ97" s="222"/>
      <c r="BA97" s="225"/>
      <c r="BB97" s="223"/>
      <c r="BC97" s="223"/>
      <c r="BD97" s="223"/>
      <c r="BE97" s="223"/>
      <c r="BF97" s="223"/>
      <c r="BG97" s="224"/>
      <c r="BH97" s="224"/>
      <c r="BI97" s="224"/>
      <c r="BJ97" s="224"/>
      <c r="BK97" s="225"/>
      <c r="BL97" s="225"/>
      <c r="BM97" s="225"/>
      <c r="BN97" s="226"/>
      <c r="BO97" s="226"/>
      <c r="BP97" s="226"/>
      <c r="BQ97" s="226"/>
      <c r="BR97" s="226"/>
      <c r="BS97" s="224"/>
      <c r="BT97" s="221"/>
      <c r="BU97" s="221"/>
      <c r="BV97" s="221"/>
      <c r="BW97" s="221"/>
      <c r="BX97" s="221"/>
      <c r="BY97" s="221"/>
      <c r="BZ97" s="221"/>
      <c r="CA97" s="221"/>
      <c r="CB97" s="221"/>
      <c r="CC97" s="221"/>
      <c r="CD97" s="221"/>
      <c r="CE97" s="221"/>
      <c r="CF97" s="221"/>
      <c r="CG97" s="254" t="str">
        <f>IFERROR(IF(AND('Classificação geral'!$H90="FEM",'Classificação geral'!$I90=1,'Classificação geral'!E90="PCT"),'Classificação geral'!$A90,""),"")</f>
        <v/>
      </c>
      <c r="CH97" s="254" t="str">
        <f>IFERROR(IF(AND('Classificação geral'!$H90="FEM",'Classificação geral'!$I90=1,'Classificação geral'!E90="PCT"),'Classificação geral'!$B90,""),"")</f>
        <v/>
      </c>
      <c r="CI97" s="227" t="str">
        <f>IF($CH97='Classificação geral'!$B90,'Classificação geral'!$C90,"")</f>
        <v/>
      </c>
      <c r="CJ97" s="228" t="str">
        <f>IF($CH97='Classificação geral'!$B90,'Classificação geral'!$D90,"")</f>
        <v/>
      </c>
      <c r="CK97" s="227" t="str">
        <f>IF($CH97='Classificação geral'!$B90,'Classificação geral'!$H90,"")</f>
        <v/>
      </c>
      <c r="CL97" s="227" t="str">
        <f>IF($CK97='Classificação geral'!$H90,'Classificação geral'!$I90,"")</f>
        <v/>
      </c>
      <c r="CM97" s="227" t="str">
        <f>IF($CL97='Classificação geral'!$I90,'Classificação geral'!$AE90,"")</f>
        <v/>
      </c>
      <c r="CN97" s="227" t="str">
        <f>IF($CL97='Classificação geral'!$I90,'Classificação geral'!$K90,"")</f>
        <v/>
      </c>
      <c r="CO97" s="227" t="str">
        <f>IF($CL97='Classificação geral'!$I90,'Classificação geral'!$L90,"")</f>
        <v/>
      </c>
      <c r="CP97" s="227" t="str">
        <f>IF($CL97='Classificação geral'!$I90,'Classificação geral'!$M90,"")</f>
        <v/>
      </c>
      <c r="CQ97" s="388" t="str">
        <f>IF($CL97='Classificação geral'!$I90,'Classificação geral'!$AF90,"")</f>
        <v/>
      </c>
      <c r="CR97" s="256" t="str">
        <f>IFERROR(RANK(CQ97,CQ:CQ,0)+ COUNTIF($CQ$12:CQ96,CQ97),"")</f>
        <v/>
      </c>
      <c r="CS97" s="244" t="str">
        <f ca="1">IFERROR(RDEM(CR97,CR:CR,0),"")</f>
        <v/>
      </c>
      <c r="CT97" s="254" t="str">
        <f>IFERROR(IF(AND('Classificação geral'!$H90="mas",'Classificação geral'!$I90=1,'Classificação geral'!$E90="pct"),'Classificação geral'!$A90,""),"")</f>
        <v/>
      </c>
      <c r="CU97" s="254" t="str">
        <f>IFERROR(IF(AND('Classificação geral'!$H90="mas",'Classificação geral'!$I90=1,'Classificação geral'!$E90="PCT"),'Classificação geral'!$B90,""),"")</f>
        <v/>
      </c>
      <c r="CV97" s="227" t="str">
        <f>IF($CU97='Classificação geral'!$B90,'Classificação geral'!$C90,"")</f>
        <v/>
      </c>
      <c r="CW97" s="228" t="str">
        <f>IF($CU97='Classificação geral'!$B90,'Classificação geral'!$D90,"")</f>
        <v/>
      </c>
      <c r="CX97" s="227" t="str">
        <f>IF($CU97='Classificação geral'!$B90,'Classificação geral'!$H90,"")</f>
        <v/>
      </c>
      <c r="CY97" s="231" t="str">
        <f>IFERROR(IF(AND($CX97="mas",'Classificação geral'!$I90=1),'Classificação geral'!I90,""),"")</f>
        <v/>
      </c>
      <c r="CZ97" s="254" t="str">
        <f>IFERROR(IF(AND($CX97="mas",'Classificação geral'!$I90=1),'Classificação geral'!AE90,""),"")</f>
        <v/>
      </c>
      <c r="DA97" s="231" t="str">
        <f>IFERROR(IF(AND($CX97="mas",'Classificação geral'!$I90=1),'Classificação geral'!K90,""),"")</f>
        <v/>
      </c>
      <c r="DB97" s="231" t="str">
        <f>IFERROR(IF(AND($CX97="mas",'Classificação geral'!$I90=1),'Classificação geral'!L90,""),"")</f>
        <v/>
      </c>
      <c r="DC97" s="231" t="str">
        <f>IFERROR(IF(AND($CX97="mas",'Classificação geral'!$I90=1),'Classificação geral'!M90,""),"")</f>
        <v/>
      </c>
      <c r="DD97" s="231" t="str">
        <f>IFERROR(IF(AND($CX97="mas",'Classificação geral'!$I90=1),'Classificação geral'!AF90,""),"")</f>
        <v/>
      </c>
      <c r="DE97" s="229" t="str">
        <f>IFERROR(RANK(DD97,DD:DD,0)+ COUNTIF($DD$12:DD96,DD97),"")</f>
        <v/>
      </c>
      <c r="DG97" s="254" t="str">
        <f>IFERROR(IF(AND('Classificação geral'!$H90="fem",'Classificação geral'!$I90=2,'Classificação geral'!$E90="pct"),'Classificação geral'!$A90,""),"")</f>
        <v/>
      </c>
      <c r="DH97" s="254" t="str">
        <f>IFERROR(IF(AND('Classificação geral'!$H90="fem",'Classificação geral'!$I90=2,'Classificação geral'!$E90="pct"),'Classificação geral'!$B90,""),"")</f>
        <v/>
      </c>
      <c r="DI97" s="255" t="str">
        <f>IF($DH97='Classificação geral'!$B90,'Classificação geral'!$C90,"")</f>
        <v/>
      </c>
      <c r="DJ97" s="255" t="str">
        <f>IF($DH97='Classificação geral'!$B90,'Classificação geral'!$D90,"")</f>
        <v/>
      </c>
      <c r="DK97" s="255" t="str">
        <f>IF($DH97='Classificação geral'!$B90,'Classificação geral'!$H90,"")</f>
        <v/>
      </c>
      <c r="DL97" s="254" t="str">
        <f>IFERROR(IF(AND($DK97="fem",'Classificação geral'!$I90=2),'Classificação geral'!I90,""),"")</f>
        <v/>
      </c>
      <c r="DM97" s="254" t="str">
        <f>IFERROR(IF(AND($DK97="fem",'Classificação geral'!$I90=2),'Classificação geral'!AE90,""),"")</f>
        <v/>
      </c>
      <c r="DN97" s="254" t="str">
        <f>IFERROR(IF(AND($DK97="fem",'Classificação geral'!$I90=2),'Classificação geral'!K90,""),"")</f>
        <v/>
      </c>
      <c r="DO97" s="254" t="str">
        <f>IFERROR(IF(AND($DK97="fem",'Classificação geral'!$I90=2),'Classificação geral'!L90,""),"")</f>
        <v/>
      </c>
      <c r="DP97" s="254" t="str">
        <f>IFERROR(IF(AND($DK97="fem",'Classificação geral'!$I90=2),'Classificação geral'!M90,""),"")</f>
        <v/>
      </c>
      <c r="DQ97" s="254" t="str">
        <f>IFERROR(IF(AND($DK97="fem",'Classificação geral'!$I90=2),'Classificação geral'!AF90,""),"")</f>
        <v/>
      </c>
      <c r="DR97" s="256" t="str">
        <f>IFERROR(RANK(DQ97,DQ:DQ,0)+ COUNTIF(DQ$12:$DQ95,DQ97),"")</f>
        <v/>
      </c>
      <c r="DT97" s="254" t="str">
        <f>IFERROR(IF(AND('Classificação geral'!$H90="mas",'Classificação geral'!$I90=2,'Classificação geral'!$E90="pct"),'Classificação geral'!$A90,""),"")</f>
        <v/>
      </c>
      <c r="DU97" s="254" t="str">
        <f>IFERROR(IF(AND('Classificação geral'!$H90="mas",'Classificação geral'!$I90=2,'Classificação geral'!$E90="pct"),'Classificação geral'!$B90,""),"")</f>
        <v/>
      </c>
      <c r="DV97" s="227" t="str">
        <f>IF($DU97='Classificação geral'!$B90,'Classificação geral'!$C90,"")</f>
        <v/>
      </c>
      <c r="DW97" s="228" t="str">
        <f>IF($DU97='Classificação geral'!$B90,'Classificação geral'!$D90,"")</f>
        <v/>
      </c>
      <c r="DX97" s="227" t="str">
        <f>IF($DU97='Classificação geral'!$B90,'Classificação geral'!$H90,"")</f>
        <v/>
      </c>
      <c r="DY97" s="231" t="str">
        <f>IFERROR(IF(AND($DX97="mas",'Classificação geral'!$I90=2),'Classificação geral'!I90,""),"")</f>
        <v/>
      </c>
      <c r="DZ97" s="254" t="str">
        <f>IFERROR(IF(AND($DX97="mas",'Classificação geral'!$I90=2),'Classificação geral'!AE90,""),"")</f>
        <v/>
      </c>
      <c r="EA97" s="231" t="str">
        <f>IFERROR(IF(AND($DX97="mas",'Classificação geral'!$I90=2),'Classificação geral'!K90,""),"")</f>
        <v/>
      </c>
      <c r="EB97" s="231" t="str">
        <f>IFERROR(IF(AND($DX97="mas",'Classificação geral'!$I90=2),'Classificação geral'!L90,""),"")</f>
        <v/>
      </c>
      <c r="EC97" s="231" t="str">
        <f>IFERROR(IF(AND($DX97="mas",'Classificação geral'!$I90=2),'Classificação geral'!M90,""),"")</f>
        <v/>
      </c>
      <c r="ED97" s="231" t="str">
        <f>IFERROR(IF(AND($DX97="mas",'Classificação geral'!$I90=2),'Classificação geral'!AF90,""),"")</f>
        <v/>
      </c>
      <c r="EE97" s="229" t="str">
        <f>IFERROR(RANK(ED97,ED:ED,0)+ COUNTIF($ED$12:ED$12,ED97),"")</f>
        <v/>
      </c>
      <c r="EG97" s="254" t="str">
        <f>IFERROR(IF(AND('Classificação geral'!$H90="fem",'Classificação geral'!$I90=3,'Classificação geral'!$E90="pct"),'Classificação geral'!$A90,""),"")</f>
        <v/>
      </c>
      <c r="EH97" s="254" t="str">
        <f>IFERROR(IF(AND('Classificação geral'!$H90="fem",'Classificação geral'!$I90=3,'Classificação geral'!$E90="pct"),'Classificação geral'!$B90,""),"")</f>
        <v/>
      </c>
      <c r="EI97" s="227" t="str">
        <f>IF($EH97='Classificação geral'!$B90,'Classificação geral'!$C90,"")</f>
        <v/>
      </c>
      <c r="EJ97" s="227" t="str">
        <f>IF($EH97='Classificação geral'!$B90,'Classificação geral'!$D90,"")</f>
        <v/>
      </c>
      <c r="EK97" s="227" t="str">
        <f>IF($EH97='Classificação geral'!$B90,'Classificação geral'!$H90,"")</f>
        <v/>
      </c>
      <c r="EL97" s="227" t="str">
        <f>IF($EK97='Classificação geral'!$H90,'Classificação geral'!$I90,"")</f>
        <v/>
      </c>
      <c r="EM97" s="255" t="str">
        <f>IF($EL97='Classificação geral'!$I90,'Classificação geral'!$AE90,"")</f>
        <v/>
      </c>
      <c r="EN97" s="227" t="str">
        <f>IF($EL97='Classificação geral'!$I90,'Classificação geral'!$K90,"")</f>
        <v/>
      </c>
      <c r="EO97" s="227" t="str">
        <f>IF($EL97='Classificação geral'!$I90,'Classificação geral'!$L90,"")</f>
        <v/>
      </c>
      <c r="EP97" s="227" t="str">
        <f>IF($EL97='Classificação geral'!$I90,'Classificação geral'!$M90,"")</f>
        <v/>
      </c>
      <c r="EQ97" s="227" t="str">
        <f>IF($EL97='Classificação geral'!$I90,'Classificação geral'!$AF90,"")</f>
        <v/>
      </c>
      <c r="ER97" s="229" t="str">
        <f>IFERROR(RANK(EQ97,EQ:EQ,0)+ COUNTIF($EQ$12:EQ95,EQ97),"")</f>
        <v/>
      </c>
      <c r="ET97" s="254" t="str">
        <f>IFERROR(IF(AND('Classificação geral'!$H90="mas",'Classificação geral'!$I90=3,'Classificação geral'!$E90="PCT"),'Classificação geral'!$A90,""),"")</f>
        <v/>
      </c>
      <c r="EU97" s="254" t="str">
        <f>IFERROR(IF(AND('Classificação geral'!$H90="mas",'Classificação geral'!$I90=3,'Classificação geral'!$E90="PCT"),'Classificação geral'!$B90,""),"")</f>
        <v/>
      </c>
      <c r="EV97" s="227" t="str">
        <f>IF($EU97='Classificação geral'!$B90,'Classificação geral'!$C90,"")</f>
        <v/>
      </c>
      <c r="EW97" s="227" t="str">
        <f>IF($EU97='Classificação geral'!$B90,'Classificação geral'!$D90,"")</f>
        <v/>
      </c>
      <c r="EX97" s="227" t="str">
        <f>IF($EU97='Classificação geral'!$B90,'Classificação geral'!$H90,"")</f>
        <v/>
      </c>
      <c r="EY97" s="231" t="str">
        <f>IFERROR(IF(AND($EX97="mas",'Classificação geral'!$I90=3),'Classificação geral'!I90,""),"")</f>
        <v/>
      </c>
      <c r="EZ97" s="254" t="str">
        <f>IFERROR(IF(AND($EX97="mas",'Classificação geral'!$I90=3),'Classificação geral'!AE90,""),"")</f>
        <v/>
      </c>
      <c r="FA97" s="231" t="str">
        <f>IFERROR(IF(AND($EX97="mas",'Classificação geral'!$I90=3),'Classificação geral'!K90,""),"")</f>
        <v/>
      </c>
      <c r="FB97" s="231" t="str">
        <f>IFERROR(IF(AND($EX97="mas",'Classificação geral'!$I90=3),'Classificação geral'!L90,""),"")</f>
        <v/>
      </c>
      <c r="FC97" s="231" t="str">
        <f>IFERROR(IF(AND($EX97="mas",'Classificação geral'!$I90=3),'Classificação geral'!M90,""),"")</f>
        <v/>
      </c>
      <c r="FD97" s="231" t="str">
        <f>IFERROR(IF(AND($EX97="mas",'Classificação geral'!$I90=3),'Classificação geral'!AF90,""),"")</f>
        <v/>
      </c>
      <c r="FE97" s="229" t="str">
        <f>IFERROR(RANK(FD97,FD:FD,0)+ COUNTIF(FD$12:$FD95,FD97),"")</f>
        <v/>
      </c>
    </row>
    <row r="98" spans="1:161" s="230" customFormat="1" ht="24.75" customHeight="1" x14ac:dyDescent="0.4">
      <c r="A98" s="221"/>
      <c r="B98" s="233"/>
      <c r="C98" s="222"/>
      <c r="D98" s="222"/>
      <c r="E98" s="222"/>
      <c r="F98" s="223"/>
      <c r="G98" s="223"/>
      <c r="H98" s="223"/>
      <c r="I98" s="223"/>
      <c r="J98" s="223"/>
      <c r="K98" s="224"/>
      <c r="L98" s="224"/>
      <c r="M98" s="224"/>
      <c r="N98" s="224"/>
      <c r="O98" s="225"/>
      <c r="P98" s="225"/>
      <c r="Q98" s="222"/>
      <c r="R98" s="226"/>
      <c r="S98" s="226"/>
      <c r="T98" s="226"/>
      <c r="U98" s="226"/>
      <c r="V98" s="226"/>
      <c r="W98" s="224"/>
      <c r="X98" s="221"/>
      <c r="Y98" s="221"/>
      <c r="Z98" s="224"/>
      <c r="AA98" s="222"/>
      <c r="AB98" s="222"/>
      <c r="AC98" s="223"/>
      <c r="AD98" s="223"/>
      <c r="AE98" s="223"/>
      <c r="AF98" s="223"/>
      <c r="AG98" s="223"/>
      <c r="AH98" s="223"/>
      <c r="AI98" s="224"/>
      <c r="AJ98" s="224"/>
      <c r="AK98" s="224"/>
      <c r="AL98" s="224"/>
      <c r="AM98" s="225"/>
      <c r="AN98" s="225"/>
      <c r="AO98" s="223"/>
      <c r="AP98" s="226"/>
      <c r="AQ98" s="226"/>
      <c r="AR98" s="226"/>
      <c r="AS98" s="226"/>
      <c r="AT98" s="226"/>
      <c r="AU98" s="224"/>
      <c r="AV98" s="221"/>
      <c r="AW98" s="221"/>
      <c r="AX98" s="233"/>
      <c r="AY98" s="222"/>
      <c r="AZ98" s="222"/>
      <c r="BA98" s="225"/>
      <c r="BB98" s="223"/>
      <c r="BC98" s="223"/>
      <c r="BD98" s="223"/>
      <c r="BE98" s="223"/>
      <c r="BF98" s="223"/>
      <c r="BG98" s="224"/>
      <c r="BH98" s="224"/>
      <c r="BI98" s="224"/>
      <c r="BJ98" s="224"/>
      <c r="BK98" s="225"/>
      <c r="BL98" s="225"/>
      <c r="BM98" s="225"/>
      <c r="BN98" s="226"/>
      <c r="BO98" s="226"/>
      <c r="BP98" s="226"/>
      <c r="BQ98" s="226"/>
      <c r="BR98" s="226"/>
      <c r="BS98" s="224"/>
      <c r="BT98" s="221"/>
      <c r="BU98" s="221"/>
      <c r="BV98" s="221"/>
      <c r="BW98" s="221"/>
      <c r="BX98" s="221"/>
      <c r="BY98" s="221"/>
      <c r="BZ98" s="221"/>
      <c r="CA98" s="221"/>
      <c r="CB98" s="221"/>
      <c r="CC98" s="221"/>
      <c r="CD98" s="221"/>
      <c r="CE98" s="221"/>
      <c r="CF98" s="221"/>
      <c r="CG98" s="254" t="str">
        <f>IFERROR(IF(AND('Classificação geral'!$H91="FEM",'Classificação geral'!$I91=1,'Classificação geral'!E91="PCT"),'Classificação geral'!$A91,""),"")</f>
        <v/>
      </c>
      <c r="CH98" s="254" t="str">
        <f>IFERROR(IF(AND('Classificação geral'!$H91="FEM",'Classificação geral'!$I91=1,'Classificação geral'!E91="PCT"),'Classificação geral'!$B91,""),"")</f>
        <v/>
      </c>
      <c r="CI98" s="227" t="str">
        <f>IF($CH98='Classificação geral'!$B91,'Classificação geral'!$C91,"")</f>
        <v/>
      </c>
      <c r="CJ98" s="228" t="str">
        <f>IF($CH98='Classificação geral'!$B91,'Classificação geral'!$D91,"")</f>
        <v/>
      </c>
      <c r="CK98" s="227" t="str">
        <f>IF($CH98='Classificação geral'!$B91,'Classificação geral'!$H91,"")</f>
        <v/>
      </c>
      <c r="CL98" s="227" t="str">
        <f>IF($CK98='Classificação geral'!$H91,'Classificação geral'!$I91,"")</f>
        <v/>
      </c>
      <c r="CM98" s="227" t="str">
        <f>IF($CL98='Classificação geral'!$I91,'Classificação geral'!$AE91,"")</f>
        <v/>
      </c>
      <c r="CN98" s="227" t="str">
        <f>IF($CL98='Classificação geral'!$I91,'Classificação geral'!$K91,"")</f>
        <v/>
      </c>
      <c r="CO98" s="227" t="str">
        <f>IF($CL98='Classificação geral'!$I91,'Classificação geral'!$L91,"")</f>
        <v/>
      </c>
      <c r="CP98" s="227" t="str">
        <f>IF($CL98='Classificação geral'!$I91,'Classificação geral'!$M91,"")</f>
        <v/>
      </c>
      <c r="CQ98" s="388" t="str">
        <f>IF($CL98='Classificação geral'!$I91,'Classificação geral'!$AF91,"")</f>
        <v/>
      </c>
      <c r="CR98" s="256" t="str">
        <f>IFERROR(RANK(CQ98,CQ:CQ,0)+ COUNTIF($CQ$12:CQ97,CQ98),"")</f>
        <v/>
      </c>
      <c r="CS98" s="244" t="str">
        <f ca="1">IFERROR(RDEM(CR98,CR:CR,0),"")</f>
        <v/>
      </c>
      <c r="CT98" s="254" t="str">
        <f>IFERROR(IF(AND('Classificação geral'!$H91="mas",'Classificação geral'!$I91=1,'Classificação geral'!$E91="pct"),'Classificação geral'!$A91,""),"")</f>
        <v/>
      </c>
      <c r="CU98" s="254" t="str">
        <f>IFERROR(IF(AND('Classificação geral'!$H91="mas",'Classificação geral'!$I91=1,'Classificação geral'!$E91="PCT"),'Classificação geral'!$B91,""),"")</f>
        <v/>
      </c>
      <c r="CV98" s="227" t="str">
        <f>IF($CU98='Classificação geral'!$B91,'Classificação geral'!$C91,"")</f>
        <v/>
      </c>
      <c r="CW98" s="228" t="str">
        <f>IF($CU98='Classificação geral'!$B91,'Classificação geral'!$D91,"")</f>
        <v/>
      </c>
      <c r="CX98" s="227" t="str">
        <f>IF($CU98='Classificação geral'!$B91,'Classificação geral'!$H91,"")</f>
        <v/>
      </c>
      <c r="CY98" s="231" t="str">
        <f>IFERROR(IF(AND($CX98="mas",'Classificação geral'!$I91=1),'Classificação geral'!I91,""),"")</f>
        <v/>
      </c>
      <c r="CZ98" s="254" t="str">
        <f>IFERROR(IF(AND($CX98="mas",'Classificação geral'!$I91=1),'Classificação geral'!AE91,""),"")</f>
        <v/>
      </c>
      <c r="DA98" s="231" t="str">
        <f>IFERROR(IF(AND($CX98="mas",'Classificação geral'!$I91=1),'Classificação geral'!K91,""),"")</f>
        <v/>
      </c>
      <c r="DB98" s="231" t="str">
        <f>IFERROR(IF(AND($CX98="mas",'Classificação geral'!$I91=1),'Classificação geral'!L91,""),"")</f>
        <v/>
      </c>
      <c r="DC98" s="231" t="str">
        <f>IFERROR(IF(AND($CX98="mas",'Classificação geral'!$I91=1),'Classificação geral'!M91,""),"")</f>
        <v/>
      </c>
      <c r="DD98" s="231" t="str">
        <f>IFERROR(IF(AND($CX98="mas",'Classificação geral'!$I91=1),'Classificação geral'!AF91,""),"")</f>
        <v/>
      </c>
      <c r="DE98" s="229" t="str">
        <f>IFERROR(RANK(DD98,DD:DD,0)+ COUNTIF($DD$12:DD97,DD98),"")</f>
        <v/>
      </c>
      <c r="DG98" s="254" t="str">
        <f>IFERROR(IF(AND('Classificação geral'!$H91="fem",'Classificação geral'!$I91=2,'Classificação geral'!$E91="pct"),'Classificação geral'!$A91,""),"")</f>
        <v/>
      </c>
      <c r="DH98" s="254" t="str">
        <f>IFERROR(IF(AND('Classificação geral'!$H91="fem",'Classificação geral'!$I91=2,'Classificação geral'!$E91="pct"),'Classificação geral'!$B91,""),"")</f>
        <v/>
      </c>
      <c r="DI98" s="255" t="str">
        <f>IF($DH98='Classificação geral'!$B91,'Classificação geral'!$C91,"")</f>
        <v/>
      </c>
      <c r="DJ98" s="255" t="str">
        <f>IF($DH98='Classificação geral'!$B91,'Classificação geral'!$D91,"")</f>
        <v/>
      </c>
      <c r="DK98" s="255" t="str">
        <f>IF($DH98='Classificação geral'!$B91,'Classificação geral'!$H91,"")</f>
        <v/>
      </c>
      <c r="DL98" s="254" t="str">
        <f>IFERROR(IF(AND($DK98="fem",'Classificação geral'!$I91=2),'Classificação geral'!I91,""),"")</f>
        <v/>
      </c>
      <c r="DM98" s="254" t="str">
        <f>IFERROR(IF(AND($DK98="fem",'Classificação geral'!$I91=2),'Classificação geral'!AE91,""),"")</f>
        <v/>
      </c>
      <c r="DN98" s="254" t="str">
        <f>IFERROR(IF(AND($DK98="fem",'Classificação geral'!$I91=2),'Classificação geral'!K91,""),"")</f>
        <v/>
      </c>
      <c r="DO98" s="254" t="str">
        <f>IFERROR(IF(AND($DK98="fem",'Classificação geral'!$I91=2),'Classificação geral'!L91,""),"")</f>
        <v/>
      </c>
      <c r="DP98" s="254" t="str">
        <f>IFERROR(IF(AND($DK98="fem",'Classificação geral'!$I91=2),'Classificação geral'!M91,""),"")</f>
        <v/>
      </c>
      <c r="DQ98" s="254" t="str">
        <f>IFERROR(IF(AND($DK98="fem",'Classificação geral'!$I91=2),'Classificação geral'!AF91,""),"")</f>
        <v/>
      </c>
      <c r="DR98" s="256" t="str">
        <f>IFERROR(RANK(DQ98,DQ:DQ,0)+ COUNTIF(DQ$12:$DQ96,DQ98),"")</f>
        <v/>
      </c>
      <c r="DT98" s="254" t="str">
        <f>IFERROR(IF(AND('Classificação geral'!$H91="mas",'Classificação geral'!$I91=2,'Classificação geral'!$E91="pct"),'Classificação geral'!$A91,""),"")</f>
        <v/>
      </c>
      <c r="DU98" s="254" t="str">
        <f>IFERROR(IF(AND('Classificação geral'!$H91="mas",'Classificação geral'!$I91=2,'Classificação geral'!$E91="pct"),'Classificação geral'!$B91,""),"")</f>
        <v/>
      </c>
      <c r="DV98" s="227" t="str">
        <f>IF($DU98='Classificação geral'!$B91,'Classificação geral'!$C91,"")</f>
        <v/>
      </c>
      <c r="DW98" s="228" t="str">
        <f>IF($DU98='Classificação geral'!$B91,'Classificação geral'!$D91,"")</f>
        <v/>
      </c>
      <c r="DX98" s="227" t="str">
        <f>IF($DU98='Classificação geral'!$B91,'Classificação geral'!$H91,"")</f>
        <v/>
      </c>
      <c r="DY98" s="231" t="str">
        <f>IFERROR(IF(AND($DX98="mas",'Classificação geral'!$I91=2),'Classificação geral'!I91,""),"")</f>
        <v/>
      </c>
      <c r="DZ98" s="254" t="str">
        <f>IFERROR(IF(AND($DX98="mas",'Classificação geral'!$I91=2),'Classificação geral'!AE91,""),"")</f>
        <v/>
      </c>
      <c r="EA98" s="231" t="str">
        <f>IFERROR(IF(AND($DX98="mas",'Classificação geral'!$I91=2),'Classificação geral'!K91,""),"")</f>
        <v/>
      </c>
      <c r="EB98" s="231" t="str">
        <f>IFERROR(IF(AND($DX98="mas",'Classificação geral'!$I91=2),'Classificação geral'!L91,""),"")</f>
        <v/>
      </c>
      <c r="EC98" s="231" t="str">
        <f>IFERROR(IF(AND($DX98="mas",'Classificação geral'!$I91=2),'Classificação geral'!M91,""),"")</f>
        <v/>
      </c>
      <c r="ED98" s="231" t="str">
        <f>IFERROR(IF(AND($DX98="mas",'Classificação geral'!$I91=2),'Classificação geral'!AF91,""),"")</f>
        <v/>
      </c>
      <c r="EE98" s="229" t="str">
        <f>IFERROR(RANK(ED98,ED:ED,0)+ COUNTIF($ED$12:ED$12,ED98),"")</f>
        <v/>
      </c>
      <c r="EG98" s="254" t="str">
        <f>IFERROR(IF(AND('Classificação geral'!$H91="fem",'Classificação geral'!$I91=3,'Classificação geral'!$E91="pct"),'Classificação geral'!$A91,""),"")</f>
        <v/>
      </c>
      <c r="EH98" s="254" t="str">
        <f>IFERROR(IF(AND('Classificação geral'!$H91="fem",'Classificação geral'!$I91=3,'Classificação geral'!$E91="pct"),'Classificação geral'!$B91,""),"")</f>
        <v/>
      </c>
      <c r="EI98" s="227" t="str">
        <f>IF($EH98='Classificação geral'!$B91,'Classificação geral'!$C91,"")</f>
        <v/>
      </c>
      <c r="EJ98" s="227" t="str">
        <f>IF($EH98='Classificação geral'!$B91,'Classificação geral'!$D91,"")</f>
        <v/>
      </c>
      <c r="EK98" s="227" t="str">
        <f>IF($EH98='Classificação geral'!$B91,'Classificação geral'!$H91,"")</f>
        <v/>
      </c>
      <c r="EL98" s="227" t="str">
        <f>IF($EK98='Classificação geral'!$H91,'Classificação geral'!$I91,"")</f>
        <v/>
      </c>
      <c r="EM98" s="255" t="str">
        <f>IF($EL98='Classificação geral'!$I91,'Classificação geral'!$AE91,"")</f>
        <v/>
      </c>
      <c r="EN98" s="227" t="str">
        <f>IF($EL98='Classificação geral'!$I91,'Classificação geral'!$K91,"")</f>
        <v/>
      </c>
      <c r="EO98" s="227" t="str">
        <f>IF($EL98='Classificação geral'!$I91,'Classificação geral'!$L91,"")</f>
        <v/>
      </c>
      <c r="EP98" s="227" t="str">
        <f>IF($EL98='Classificação geral'!$I91,'Classificação geral'!$M91,"")</f>
        <v/>
      </c>
      <c r="EQ98" s="227" t="str">
        <f>IF($EL98='Classificação geral'!$I91,'Classificação geral'!$AF91,"")</f>
        <v/>
      </c>
      <c r="ER98" s="229" t="str">
        <f>IFERROR(RANK(EQ98,EQ:EQ,0)+ COUNTIF($EQ$12:EQ96,EQ98),"")</f>
        <v/>
      </c>
      <c r="ET98" s="254" t="str">
        <f>IFERROR(IF(AND('Classificação geral'!$H91="mas",'Classificação geral'!$I91=3,'Classificação geral'!$E91="PCT"),'Classificação geral'!$A91,""),"")</f>
        <v/>
      </c>
      <c r="EU98" s="254" t="str">
        <f>IFERROR(IF(AND('Classificação geral'!$H91="mas",'Classificação geral'!$I91=3,'Classificação geral'!$E91="PCT"),'Classificação geral'!$B91,""),"")</f>
        <v/>
      </c>
      <c r="EV98" s="227" t="str">
        <f>IF($EU98='Classificação geral'!$B91,'Classificação geral'!$C91,"")</f>
        <v/>
      </c>
      <c r="EW98" s="227" t="str">
        <f>IF($EU98='Classificação geral'!$B91,'Classificação geral'!$D91,"")</f>
        <v/>
      </c>
      <c r="EX98" s="227" t="str">
        <f>IF($EU98='Classificação geral'!$B91,'Classificação geral'!$H91,"")</f>
        <v/>
      </c>
      <c r="EY98" s="231" t="str">
        <f>IFERROR(IF(AND($EX98="mas",'Classificação geral'!$I91=3),'Classificação geral'!I91,""),"")</f>
        <v/>
      </c>
      <c r="EZ98" s="254" t="str">
        <f>IFERROR(IF(AND($EX98="mas",'Classificação geral'!$I91=3),'Classificação geral'!AE91,""),"")</f>
        <v/>
      </c>
      <c r="FA98" s="231" t="str">
        <f>IFERROR(IF(AND($EX98="mas",'Classificação geral'!$I91=3),'Classificação geral'!K91,""),"")</f>
        <v/>
      </c>
      <c r="FB98" s="231" t="str">
        <f>IFERROR(IF(AND($EX98="mas",'Classificação geral'!$I91=3),'Classificação geral'!L91,""),"")</f>
        <v/>
      </c>
      <c r="FC98" s="231" t="str">
        <f>IFERROR(IF(AND($EX98="mas",'Classificação geral'!$I91=3),'Classificação geral'!M91,""),"")</f>
        <v/>
      </c>
      <c r="FD98" s="231" t="str">
        <f>IFERROR(IF(AND($EX98="mas",'Classificação geral'!$I91=3),'Classificação geral'!AF91,""),"")</f>
        <v/>
      </c>
      <c r="FE98" s="229" t="str">
        <f>IFERROR(RANK(FD98,FD:FD,0)+ COUNTIF(FD$12:$FD96,FD98),"")</f>
        <v/>
      </c>
    </row>
    <row r="99" spans="1:161" s="230" customFormat="1" ht="24.75" customHeight="1" x14ac:dyDescent="0.4">
      <c r="A99" s="221"/>
      <c r="B99" s="233"/>
      <c r="C99" s="222"/>
      <c r="D99" s="222"/>
      <c r="E99" s="222"/>
      <c r="F99" s="223"/>
      <c r="G99" s="223"/>
      <c r="H99" s="223"/>
      <c r="I99" s="223"/>
      <c r="J99" s="223"/>
      <c r="K99" s="224"/>
      <c r="L99" s="224"/>
      <c r="M99" s="224"/>
      <c r="N99" s="224"/>
      <c r="O99" s="225"/>
      <c r="P99" s="225"/>
      <c r="Q99" s="222"/>
      <c r="R99" s="226"/>
      <c r="S99" s="226"/>
      <c r="T99" s="226"/>
      <c r="U99" s="226"/>
      <c r="V99" s="226"/>
      <c r="W99" s="224"/>
      <c r="X99" s="221"/>
      <c r="Y99" s="221"/>
      <c r="Z99" s="224"/>
      <c r="AA99" s="222"/>
      <c r="AB99" s="222"/>
      <c r="AC99" s="223"/>
      <c r="AD99" s="223"/>
      <c r="AE99" s="223"/>
      <c r="AF99" s="223"/>
      <c r="AG99" s="223"/>
      <c r="AH99" s="223"/>
      <c r="AI99" s="224"/>
      <c r="AJ99" s="224"/>
      <c r="AK99" s="224"/>
      <c r="AL99" s="224"/>
      <c r="AM99" s="225"/>
      <c r="AN99" s="225"/>
      <c r="AO99" s="223"/>
      <c r="AP99" s="226"/>
      <c r="AQ99" s="226"/>
      <c r="AR99" s="226"/>
      <c r="AS99" s="226"/>
      <c r="AT99" s="226"/>
      <c r="AU99" s="224"/>
      <c r="AV99" s="221"/>
      <c r="AW99" s="221"/>
      <c r="AX99" s="233"/>
      <c r="AY99" s="222"/>
      <c r="AZ99" s="222"/>
      <c r="BA99" s="225"/>
      <c r="BB99" s="223"/>
      <c r="BC99" s="223"/>
      <c r="BD99" s="223"/>
      <c r="BE99" s="223"/>
      <c r="BF99" s="223"/>
      <c r="BG99" s="224"/>
      <c r="BH99" s="224"/>
      <c r="BI99" s="224"/>
      <c r="BJ99" s="224"/>
      <c r="BK99" s="225"/>
      <c r="BL99" s="225"/>
      <c r="BM99" s="225"/>
      <c r="BN99" s="226"/>
      <c r="BO99" s="226"/>
      <c r="BP99" s="226"/>
      <c r="BQ99" s="226"/>
      <c r="BR99" s="226"/>
      <c r="BS99" s="224"/>
      <c r="BT99" s="221"/>
      <c r="BU99" s="221"/>
      <c r="BV99" s="221"/>
      <c r="BW99" s="221"/>
      <c r="BX99" s="221"/>
      <c r="BY99" s="221"/>
      <c r="BZ99" s="221"/>
      <c r="CA99" s="221"/>
      <c r="CB99" s="221"/>
      <c r="CC99" s="221"/>
      <c r="CD99" s="221"/>
      <c r="CE99" s="221"/>
      <c r="CF99" s="221"/>
      <c r="CG99" s="254" t="str">
        <f>IFERROR(IF(AND('Classificação geral'!$H92="FEM",'Classificação geral'!$I92=1,'Classificação geral'!E92="PCT"),'Classificação geral'!$A92,""),"")</f>
        <v/>
      </c>
      <c r="CH99" s="254" t="str">
        <f>IFERROR(IF(AND('Classificação geral'!$H92="FEM",'Classificação geral'!$I92=1,'Classificação geral'!E92="PCT"),'Classificação geral'!$B92,""),"")</f>
        <v/>
      </c>
      <c r="CI99" s="227" t="str">
        <f>IF($CH99='Classificação geral'!$B92,'Classificação geral'!$C92,"")</f>
        <v/>
      </c>
      <c r="CJ99" s="228" t="str">
        <f>IF($CH99='Classificação geral'!$B92,'Classificação geral'!$D92,"")</f>
        <v/>
      </c>
      <c r="CK99" s="227" t="str">
        <f>IF($CH99='Classificação geral'!$B92,'Classificação geral'!$H92,"")</f>
        <v/>
      </c>
      <c r="CL99" s="227" t="str">
        <f>IF($CK99='Classificação geral'!$H92,'Classificação geral'!$I92,"")</f>
        <v/>
      </c>
      <c r="CM99" s="227" t="str">
        <f>IF($CL99='Classificação geral'!$I92,'Classificação geral'!$AE92,"")</f>
        <v/>
      </c>
      <c r="CN99" s="227" t="str">
        <f>IF($CL99='Classificação geral'!$I92,'Classificação geral'!$K92,"")</f>
        <v/>
      </c>
      <c r="CO99" s="227" t="str">
        <f>IF($CL99='Classificação geral'!$I92,'Classificação geral'!$L92,"")</f>
        <v/>
      </c>
      <c r="CP99" s="227" t="str">
        <f>IF($CL99='Classificação geral'!$I92,'Classificação geral'!$M92,"")</f>
        <v/>
      </c>
      <c r="CQ99" s="388" t="str">
        <f>IF($CL99='Classificação geral'!$I92,'Classificação geral'!$AF92,"")</f>
        <v/>
      </c>
      <c r="CR99" s="256" t="str">
        <f>IFERROR(RANK(CQ99,CQ:CQ,0)+ COUNTIF($CQ$12:CQ98,CQ99),"")</f>
        <v/>
      </c>
      <c r="CS99" s="244" t="str">
        <f ca="1">IFERROR(RDEM(CR99,CR:CR,0),"")</f>
        <v/>
      </c>
      <c r="CT99" s="254" t="str">
        <f>IFERROR(IF(AND('Classificação geral'!$H92="mas",'Classificação geral'!$I92=1,'Classificação geral'!$E92="pct"),'Classificação geral'!$A92,""),"")</f>
        <v/>
      </c>
      <c r="CU99" s="254" t="str">
        <f>IFERROR(IF(AND('Classificação geral'!$H92="mas",'Classificação geral'!$I92=1,'Classificação geral'!$E92="PCT"),'Classificação geral'!$B92,""),"")</f>
        <v/>
      </c>
      <c r="CV99" s="227" t="str">
        <f>IF($CU99='Classificação geral'!$B92,'Classificação geral'!$C92,"")</f>
        <v/>
      </c>
      <c r="CW99" s="228" t="str">
        <f>IF($CU99='Classificação geral'!$B92,'Classificação geral'!$D92,"")</f>
        <v/>
      </c>
      <c r="CX99" s="227" t="str">
        <f>IF($CU99='Classificação geral'!$B92,'Classificação geral'!$H92,"")</f>
        <v/>
      </c>
      <c r="CY99" s="231" t="str">
        <f>IFERROR(IF(AND($CX99="mas",'Classificação geral'!$I92=1),'Classificação geral'!I92,""),"")</f>
        <v/>
      </c>
      <c r="CZ99" s="254" t="str">
        <f>IFERROR(IF(AND($CX99="mas",'Classificação geral'!$I92=1),'Classificação geral'!AE92,""),"")</f>
        <v/>
      </c>
      <c r="DA99" s="231" t="str">
        <f>IFERROR(IF(AND($CX99="mas",'Classificação geral'!$I92=1),'Classificação geral'!K92,""),"")</f>
        <v/>
      </c>
      <c r="DB99" s="231" t="str">
        <f>IFERROR(IF(AND($CX99="mas",'Classificação geral'!$I92=1),'Classificação geral'!L92,""),"")</f>
        <v/>
      </c>
      <c r="DC99" s="231" t="str">
        <f>IFERROR(IF(AND($CX99="mas",'Classificação geral'!$I92=1),'Classificação geral'!M92,""),"")</f>
        <v/>
      </c>
      <c r="DD99" s="231" t="str">
        <f>IFERROR(IF(AND($CX99="mas",'Classificação geral'!$I92=1),'Classificação geral'!AF92,""),"")</f>
        <v/>
      </c>
      <c r="DE99" s="229" t="str">
        <f>IFERROR(RANK(DD99,DD:DD,0)+ COUNTIF($DD$12:DD98,DD99),"")</f>
        <v/>
      </c>
      <c r="DG99" s="254" t="str">
        <f>IFERROR(IF(AND('Classificação geral'!$H92="fem",'Classificação geral'!$I92=2,'Classificação geral'!$E92="pct"),'Classificação geral'!$A92,""),"")</f>
        <v/>
      </c>
      <c r="DH99" s="254" t="str">
        <f>IFERROR(IF(AND('Classificação geral'!$H92="fem",'Classificação geral'!$I92=2,'Classificação geral'!$E92="pct"),'Classificação geral'!$B92,""),"")</f>
        <v/>
      </c>
      <c r="DI99" s="255" t="str">
        <f>IF($DH99='Classificação geral'!$B92,'Classificação geral'!$C92,"")</f>
        <v/>
      </c>
      <c r="DJ99" s="255" t="str">
        <f>IF($DH99='Classificação geral'!$B92,'Classificação geral'!$D92,"")</f>
        <v/>
      </c>
      <c r="DK99" s="255" t="str">
        <f>IF($DH99='Classificação geral'!$B92,'Classificação geral'!$H92,"")</f>
        <v/>
      </c>
      <c r="DL99" s="254" t="str">
        <f>IFERROR(IF(AND($DK99="fem",'Classificação geral'!$I92=2),'Classificação geral'!I92,""),"")</f>
        <v/>
      </c>
      <c r="DM99" s="254" t="str">
        <f>IFERROR(IF(AND($DK99="fem",'Classificação geral'!$I92=2),'Classificação geral'!AE92,""),"")</f>
        <v/>
      </c>
      <c r="DN99" s="254" t="str">
        <f>IFERROR(IF(AND($DK99="fem",'Classificação geral'!$I92=2),'Classificação geral'!K92,""),"")</f>
        <v/>
      </c>
      <c r="DO99" s="254" t="str">
        <f>IFERROR(IF(AND($DK99="fem",'Classificação geral'!$I92=2),'Classificação geral'!L92,""),"")</f>
        <v/>
      </c>
      <c r="DP99" s="254" t="str">
        <f>IFERROR(IF(AND($DK99="fem",'Classificação geral'!$I92=2),'Classificação geral'!M92,""),"")</f>
        <v/>
      </c>
      <c r="DQ99" s="254" t="str">
        <f>IFERROR(IF(AND($DK99="fem",'Classificação geral'!$I92=2),'Classificação geral'!AF92,""),"")</f>
        <v/>
      </c>
      <c r="DR99" s="256" t="str">
        <f>IFERROR(RANK(DQ99,DQ:DQ,0)+ COUNTIF(DQ$12:$DQ97,DQ99),"")</f>
        <v/>
      </c>
      <c r="DT99" s="254" t="str">
        <f>IFERROR(IF(AND('Classificação geral'!$H92="mas",'Classificação geral'!$I92=2,'Classificação geral'!$E92="pct"),'Classificação geral'!$A92,""),"")</f>
        <v/>
      </c>
      <c r="DU99" s="254" t="str">
        <f>IFERROR(IF(AND('Classificação geral'!$H92="mas",'Classificação geral'!$I92=2,'Classificação geral'!$E92="pct"),'Classificação geral'!$B92,""),"")</f>
        <v/>
      </c>
      <c r="DV99" s="227" t="str">
        <f>IF($DU99='Classificação geral'!$B92,'Classificação geral'!$C92,"")</f>
        <v/>
      </c>
      <c r="DW99" s="228" t="str">
        <f>IF($DU99='Classificação geral'!$B92,'Classificação geral'!$D92,"")</f>
        <v/>
      </c>
      <c r="DX99" s="227" t="str">
        <f>IF($DU99='Classificação geral'!$B92,'Classificação geral'!$H92,"")</f>
        <v/>
      </c>
      <c r="DY99" s="231" t="str">
        <f>IFERROR(IF(AND($DX99="mas",'Classificação geral'!$I92=2),'Classificação geral'!I92,""),"")</f>
        <v/>
      </c>
      <c r="DZ99" s="254" t="str">
        <f>IFERROR(IF(AND($DX99="mas",'Classificação geral'!$I92=2),'Classificação geral'!AE92,""),"")</f>
        <v/>
      </c>
      <c r="EA99" s="231" t="str">
        <f>IFERROR(IF(AND($DX99="mas",'Classificação geral'!$I92=2),'Classificação geral'!K92,""),"")</f>
        <v/>
      </c>
      <c r="EB99" s="231" t="str">
        <f>IFERROR(IF(AND($DX99="mas",'Classificação geral'!$I92=2),'Classificação geral'!L92,""),"")</f>
        <v/>
      </c>
      <c r="EC99" s="231" t="str">
        <f>IFERROR(IF(AND($DX99="mas",'Classificação geral'!$I92=2),'Classificação geral'!M92,""),"")</f>
        <v/>
      </c>
      <c r="ED99" s="231" t="str">
        <f>IFERROR(IF(AND($DX99="mas",'Classificação geral'!$I92=2),'Classificação geral'!AF92,""),"")</f>
        <v/>
      </c>
      <c r="EE99" s="229" t="str">
        <f>IFERROR(RANK(ED99,ED:ED,0)+ COUNTIF($ED$12:ED$12,ED99),"")</f>
        <v/>
      </c>
      <c r="EG99" s="254" t="str">
        <f>IFERROR(IF(AND('Classificação geral'!$H92="fem",'Classificação geral'!$I92=3,'Classificação geral'!$E92="pct"),'Classificação geral'!$A92,""),"")</f>
        <v/>
      </c>
      <c r="EH99" s="254" t="str">
        <f>IFERROR(IF(AND('Classificação geral'!$H92="fem",'Classificação geral'!$I92=3,'Classificação geral'!$E92="pct"),'Classificação geral'!$B92,""),"")</f>
        <v/>
      </c>
      <c r="EI99" s="227" t="str">
        <f>IF($EH99='Classificação geral'!$B92,'Classificação geral'!$C92,"")</f>
        <v/>
      </c>
      <c r="EJ99" s="227" t="str">
        <f>IF($EH99='Classificação geral'!$B92,'Classificação geral'!$D92,"")</f>
        <v/>
      </c>
      <c r="EK99" s="227" t="str">
        <f>IF($EH99='Classificação geral'!$B92,'Classificação geral'!$H92,"")</f>
        <v/>
      </c>
      <c r="EL99" s="227" t="str">
        <f>IF($EK99='Classificação geral'!$H92,'Classificação geral'!$I92,"")</f>
        <v/>
      </c>
      <c r="EM99" s="255" t="str">
        <f>IF($EL99='Classificação geral'!$I92,'Classificação geral'!$AE92,"")</f>
        <v/>
      </c>
      <c r="EN99" s="227" t="str">
        <f>IF($EL99='Classificação geral'!$I92,'Classificação geral'!$K92,"")</f>
        <v/>
      </c>
      <c r="EO99" s="227" t="str">
        <f>IF($EL99='Classificação geral'!$I92,'Classificação geral'!$L92,"")</f>
        <v/>
      </c>
      <c r="EP99" s="227" t="str">
        <f>IF($EL99='Classificação geral'!$I92,'Classificação geral'!$M92,"")</f>
        <v/>
      </c>
      <c r="EQ99" s="227" t="str">
        <f>IF($EL99='Classificação geral'!$I92,'Classificação geral'!$AF92,"")</f>
        <v/>
      </c>
      <c r="ER99" s="229" t="str">
        <f>IFERROR(RANK(EQ99,EQ:EQ,0)+ COUNTIF($EQ$12:EQ97,EQ99),"")</f>
        <v/>
      </c>
      <c r="ET99" s="254" t="str">
        <f>IFERROR(IF(AND('Classificação geral'!$H92="mas",'Classificação geral'!$I92=3,'Classificação geral'!$E92="PCT"),'Classificação geral'!$A92,""),"")</f>
        <v/>
      </c>
      <c r="EU99" s="254" t="str">
        <f>IFERROR(IF(AND('Classificação geral'!$H92="mas",'Classificação geral'!$I92=3,'Classificação geral'!$E92="PCT"),'Classificação geral'!$B92,""),"")</f>
        <v/>
      </c>
      <c r="EV99" s="227" t="str">
        <f>IF($EU99='Classificação geral'!$B92,'Classificação geral'!$C92,"")</f>
        <v/>
      </c>
      <c r="EW99" s="227" t="str">
        <f>IF($EU99='Classificação geral'!$B92,'Classificação geral'!$D92,"")</f>
        <v/>
      </c>
      <c r="EX99" s="227" t="str">
        <f>IF($EU99='Classificação geral'!$B92,'Classificação geral'!$H92,"")</f>
        <v/>
      </c>
      <c r="EY99" s="231" t="str">
        <f>IFERROR(IF(AND($EX99="mas",'Classificação geral'!$I92=3),'Classificação geral'!I92,""),"")</f>
        <v/>
      </c>
      <c r="EZ99" s="254" t="str">
        <f>IFERROR(IF(AND($EX99="mas",'Classificação geral'!$I92=3),'Classificação geral'!AE92,""),"")</f>
        <v/>
      </c>
      <c r="FA99" s="231" t="str">
        <f>IFERROR(IF(AND($EX99="mas",'Classificação geral'!$I92=3),'Classificação geral'!K92,""),"")</f>
        <v/>
      </c>
      <c r="FB99" s="231" t="str">
        <f>IFERROR(IF(AND($EX99="mas",'Classificação geral'!$I92=3),'Classificação geral'!L92,""),"")</f>
        <v/>
      </c>
      <c r="FC99" s="231" t="str">
        <f>IFERROR(IF(AND($EX99="mas",'Classificação geral'!$I92=3),'Classificação geral'!M92,""),"")</f>
        <v/>
      </c>
      <c r="FD99" s="231" t="str">
        <f>IFERROR(IF(AND($EX99="mas",'Classificação geral'!$I92=3),'Classificação geral'!AF92,""),"")</f>
        <v/>
      </c>
      <c r="FE99" s="229" t="str">
        <f>IFERROR(RANK(FD99,FD:FD,0)+ COUNTIF(FD$12:$FD97,FD99),"")</f>
        <v/>
      </c>
    </row>
    <row r="100" spans="1:161" s="230" customFormat="1" ht="24.75" customHeight="1" x14ac:dyDescent="0.4">
      <c r="A100" s="221"/>
      <c r="B100" s="233"/>
      <c r="C100" s="222"/>
      <c r="D100" s="222"/>
      <c r="E100" s="222"/>
      <c r="F100" s="223"/>
      <c r="G100" s="223"/>
      <c r="H100" s="223"/>
      <c r="I100" s="223"/>
      <c r="J100" s="223"/>
      <c r="K100" s="224"/>
      <c r="L100" s="224"/>
      <c r="M100" s="224"/>
      <c r="N100" s="224"/>
      <c r="O100" s="225"/>
      <c r="P100" s="225"/>
      <c r="Q100" s="222"/>
      <c r="R100" s="226"/>
      <c r="S100" s="226"/>
      <c r="T100" s="226"/>
      <c r="U100" s="226"/>
      <c r="V100" s="226"/>
      <c r="W100" s="224"/>
      <c r="X100" s="221"/>
      <c r="Y100" s="221"/>
      <c r="Z100" s="224"/>
      <c r="AA100" s="222"/>
      <c r="AB100" s="222"/>
      <c r="AC100" s="223"/>
      <c r="AD100" s="223"/>
      <c r="AE100" s="223"/>
      <c r="AF100" s="223"/>
      <c r="AG100" s="223"/>
      <c r="AH100" s="223"/>
      <c r="AI100" s="224"/>
      <c r="AJ100" s="224"/>
      <c r="AK100" s="224"/>
      <c r="AL100" s="224"/>
      <c r="AM100" s="225"/>
      <c r="AN100" s="225"/>
      <c r="AO100" s="223"/>
      <c r="AP100" s="226"/>
      <c r="AQ100" s="226"/>
      <c r="AR100" s="226"/>
      <c r="AS100" s="226"/>
      <c r="AT100" s="226"/>
      <c r="AU100" s="224"/>
      <c r="AV100" s="221"/>
      <c r="AW100" s="221"/>
      <c r="AX100" s="233"/>
      <c r="AY100" s="222"/>
      <c r="AZ100" s="222"/>
      <c r="BA100" s="225"/>
      <c r="BB100" s="223"/>
      <c r="BC100" s="223"/>
      <c r="BD100" s="223"/>
      <c r="BE100" s="223"/>
      <c r="BF100" s="223"/>
      <c r="BG100" s="224"/>
      <c r="BH100" s="224"/>
      <c r="BI100" s="224"/>
      <c r="BJ100" s="224"/>
      <c r="BK100" s="225"/>
      <c r="BL100" s="225"/>
      <c r="BM100" s="225"/>
      <c r="BN100" s="226"/>
      <c r="BO100" s="226"/>
      <c r="BP100" s="226"/>
      <c r="BQ100" s="226"/>
      <c r="BR100" s="226"/>
      <c r="BS100" s="224"/>
      <c r="BT100" s="221"/>
      <c r="BU100" s="221"/>
      <c r="BV100" s="221"/>
      <c r="BW100" s="221"/>
      <c r="BX100" s="221"/>
      <c r="BY100" s="221"/>
      <c r="BZ100" s="221"/>
      <c r="CA100" s="221"/>
      <c r="CB100" s="221"/>
      <c r="CC100" s="221"/>
      <c r="CD100" s="221"/>
      <c r="CE100" s="221"/>
      <c r="CF100" s="221"/>
      <c r="CG100" s="254" t="str">
        <f>IFERROR(IF(AND('Classificação geral'!$H93="FEM",'Classificação geral'!$I93=1,'Classificação geral'!E93="PCT"),'Classificação geral'!$A93,""),"")</f>
        <v/>
      </c>
      <c r="CH100" s="254" t="str">
        <f>IFERROR(IF(AND('Classificação geral'!$H93="FEM",'Classificação geral'!$I93=1,'Classificação geral'!E93="PCT"),'Classificação geral'!$B93,""),"")</f>
        <v/>
      </c>
      <c r="CI100" s="227" t="str">
        <f>IF($CH100='Classificação geral'!$B93,'Classificação geral'!$C93,"")</f>
        <v/>
      </c>
      <c r="CJ100" s="228" t="str">
        <f>IF($CH100='Classificação geral'!$B93,'Classificação geral'!$D93,"")</f>
        <v/>
      </c>
      <c r="CK100" s="227" t="str">
        <f>IF($CH100='Classificação geral'!$B93,'Classificação geral'!$H93,"")</f>
        <v/>
      </c>
      <c r="CL100" s="227" t="str">
        <f>IF($CK100='Classificação geral'!$H93,'Classificação geral'!$I93,"")</f>
        <v/>
      </c>
      <c r="CM100" s="227" t="str">
        <f>IF($CL100='Classificação geral'!$I93,'Classificação geral'!$AE93,"")</f>
        <v/>
      </c>
      <c r="CN100" s="227" t="str">
        <f>IF($CL100='Classificação geral'!$I93,'Classificação geral'!$K93,"")</f>
        <v/>
      </c>
      <c r="CO100" s="227" t="str">
        <f>IF($CL100='Classificação geral'!$I93,'Classificação geral'!$L93,"")</f>
        <v/>
      </c>
      <c r="CP100" s="227" t="str">
        <f>IF($CL100='Classificação geral'!$I93,'Classificação geral'!$M93,"")</f>
        <v/>
      </c>
      <c r="CQ100" s="388" t="str">
        <f>IF($CL100='Classificação geral'!$I93,'Classificação geral'!$AF93,"")</f>
        <v/>
      </c>
      <c r="CR100" s="256" t="str">
        <f>IFERROR(RANK(CQ100,CQ:CQ,0)+ COUNTIF($CQ$12:CQ99,CQ100),"")</f>
        <v/>
      </c>
      <c r="CS100" s="244" t="str">
        <f ca="1">IFERROR(RDEM(CR100,CR:CR,0),"")</f>
        <v/>
      </c>
      <c r="CT100" s="254" t="str">
        <f>IFERROR(IF(AND('Classificação geral'!$H93="mas",'Classificação geral'!$I93=1,'Classificação geral'!$E93="pct"),'Classificação geral'!$A93,""),"")</f>
        <v/>
      </c>
      <c r="CU100" s="254" t="str">
        <f>IFERROR(IF(AND('Classificação geral'!$H93="mas",'Classificação geral'!$I93=1,'Classificação geral'!$E93="PCT"),'Classificação geral'!$B93,""),"")</f>
        <v/>
      </c>
      <c r="CV100" s="227" t="str">
        <f>IF($CU100='Classificação geral'!$B93,'Classificação geral'!$C93,"")</f>
        <v/>
      </c>
      <c r="CW100" s="228" t="str">
        <f>IF($CU100='Classificação geral'!$B93,'Classificação geral'!$D93,"")</f>
        <v/>
      </c>
      <c r="CX100" s="227" t="str">
        <f>IF($CU100='Classificação geral'!$B93,'Classificação geral'!$H93,"")</f>
        <v/>
      </c>
      <c r="CY100" s="231" t="str">
        <f>IFERROR(IF(AND($CX100="mas",'Classificação geral'!$I93=1),'Classificação geral'!I93,""),"")</f>
        <v/>
      </c>
      <c r="CZ100" s="254" t="str">
        <f>IFERROR(IF(AND($CX100="mas",'Classificação geral'!$I93=1),'Classificação geral'!AE93,""),"")</f>
        <v/>
      </c>
      <c r="DA100" s="231" t="str">
        <f>IFERROR(IF(AND($CX100="mas",'Classificação geral'!$I93=1),'Classificação geral'!K93,""),"")</f>
        <v/>
      </c>
      <c r="DB100" s="231" t="str">
        <f>IFERROR(IF(AND($CX100="mas",'Classificação geral'!$I93=1),'Classificação geral'!L93,""),"")</f>
        <v/>
      </c>
      <c r="DC100" s="231" t="str">
        <f>IFERROR(IF(AND($CX100="mas",'Classificação geral'!$I93=1),'Classificação geral'!M93,""),"")</f>
        <v/>
      </c>
      <c r="DD100" s="231" t="str">
        <f>IFERROR(IF(AND($CX100="mas",'Classificação geral'!$I93=1),'Classificação geral'!AF93,""),"")</f>
        <v/>
      </c>
      <c r="DE100" s="229" t="str">
        <f>IFERROR(RANK(DD100,DD:DD,0)+ COUNTIF($DD$12:DD99,DD100),"")</f>
        <v/>
      </c>
      <c r="DG100" s="254" t="str">
        <f>IFERROR(IF(AND('Classificação geral'!$H93="fem",'Classificação geral'!$I93=2,'Classificação geral'!$E93="pct"),'Classificação geral'!$A93,""),"")</f>
        <v/>
      </c>
      <c r="DH100" s="254" t="str">
        <f>IFERROR(IF(AND('Classificação geral'!$H93="fem",'Classificação geral'!$I93=2,'Classificação geral'!$E93="pct"),'Classificação geral'!$B93,""),"")</f>
        <v/>
      </c>
      <c r="DI100" s="255" t="str">
        <f>IF($DH100='Classificação geral'!$B93,'Classificação geral'!$C93,"")</f>
        <v/>
      </c>
      <c r="DJ100" s="255" t="str">
        <f>IF($DH100='Classificação geral'!$B93,'Classificação geral'!$D93,"")</f>
        <v/>
      </c>
      <c r="DK100" s="255" t="str">
        <f>IF($DH100='Classificação geral'!$B93,'Classificação geral'!$H93,"")</f>
        <v/>
      </c>
      <c r="DL100" s="254" t="str">
        <f>IFERROR(IF(AND($DK100="fem",'Classificação geral'!$I93=2),'Classificação geral'!I93,""),"")</f>
        <v/>
      </c>
      <c r="DM100" s="254" t="str">
        <f>IFERROR(IF(AND($DK100="fem",'Classificação geral'!$I93=2),'Classificação geral'!AE93,""),"")</f>
        <v/>
      </c>
      <c r="DN100" s="254" t="str">
        <f>IFERROR(IF(AND($DK100="fem",'Classificação geral'!$I93=2),'Classificação geral'!K93,""),"")</f>
        <v/>
      </c>
      <c r="DO100" s="254" t="str">
        <f>IFERROR(IF(AND($DK100="fem",'Classificação geral'!$I93=2),'Classificação geral'!L93,""),"")</f>
        <v/>
      </c>
      <c r="DP100" s="254" t="str">
        <f>IFERROR(IF(AND($DK100="fem",'Classificação geral'!$I93=2),'Classificação geral'!M93,""),"")</f>
        <v/>
      </c>
      <c r="DQ100" s="254" t="str">
        <f>IFERROR(IF(AND($DK100="fem",'Classificação geral'!$I93=2),'Classificação geral'!AF93,""),"")</f>
        <v/>
      </c>
      <c r="DR100" s="256" t="str">
        <f>IFERROR(RANK(DQ100,DQ:DQ,0)+ COUNTIF(DQ$12:$DQ98,DQ100),"")</f>
        <v/>
      </c>
      <c r="DT100" s="254" t="str">
        <f>IFERROR(IF(AND('Classificação geral'!$H93="mas",'Classificação geral'!$I93=2,'Classificação geral'!$E93="pct"),'Classificação geral'!$A93,""),"")</f>
        <v/>
      </c>
      <c r="DU100" s="254" t="str">
        <f>IFERROR(IF(AND('Classificação geral'!$H93="mas",'Classificação geral'!$I93=2,'Classificação geral'!$E93="pct"),'Classificação geral'!$B93,""),"")</f>
        <v/>
      </c>
      <c r="DV100" s="227" t="str">
        <f>IF($DU100='Classificação geral'!$B93,'Classificação geral'!$C93,"")</f>
        <v/>
      </c>
      <c r="DW100" s="228" t="str">
        <f>IF($DU100='Classificação geral'!$B93,'Classificação geral'!$D93,"")</f>
        <v/>
      </c>
      <c r="DX100" s="227" t="str">
        <f>IF($DU100='Classificação geral'!$B93,'Classificação geral'!$H93,"")</f>
        <v/>
      </c>
      <c r="DY100" s="231" t="str">
        <f>IFERROR(IF(AND($DX100="mas",'Classificação geral'!$I93=2),'Classificação geral'!I93,""),"")</f>
        <v/>
      </c>
      <c r="DZ100" s="254" t="str">
        <f>IFERROR(IF(AND($DX100="mas",'Classificação geral'!$I93=2),'Classificação geral'!AE93,""),"")</f>
        <v/>
      </c>
      <c r="EA100" s="231" t="str">
        <f>IFERROR(IF(AND($DX100="mas",'Classificação geral'!$I93=2),'Classificação geral'!K93,""),"")</f>
        <v/>
      </c>
      <c r="EB100" s="231" t="str">
        <f>IFERROR(IF(AND($DX100="mas",'Classificação geral'!$I93=2),'Classificação geral'!L93,""),"")</f>
        <v/>
      </c>
      <c r="EC100" s="231" t="str">
        <f>IFERROR(IF(AND($DX100="mas",'Classificação geral'!$I93=2),'Classificação geral'!M93,""),"")</f>
        <v/>
      </c>
      <c r="ED100" s="231" t="str">
        <f>IFERROR(IF(AND($DX100="mas",'Classificação geral'!$I93=2),'Classificação geral'!AF93,""),"")</f>
        <v/>
      </c>
      <c r="EE100" s="229" t="str">
        <f>IFERROR(RANK(ED100,ED:ED,0)+ COUNTIF($ED$12:ED$12,ED100),"")</f>
        <v/>
      </c>
      <c r="EG100" s="254" t="str">
        <f>IFERROR(IF(AND('Classificação geral'!$H93="fem",'Classificação geral'!$I93=3,'Classificação geral'!$E93="pct"),'Classificação geral'!$A93,""),"")</f>
        <v/>
      </c>
      <c r="EH100" s="254" t="str">
        <f>IFERROR(IF(AND('Classificação geral'!$H93="fem",'Classificação geral'!$I93=3,'Classificação geral'!$E93="pct"),'Classificação geral'!$B93,""),"")</f>
        <v/>
      </c>
      <c r="EI100" s="227" t="str">
        <f>IF($EH100='Classificação geral'!$B93,'Classificação geral'!$C93,"")</f>
        <v/>
      </c>
      <c r="EJ100" s="227" t="str">
        <f>IF($EH100='Classificação geral'!$B93,'Classificação geral'!$D93,"")</f>
        <v/>
      </c>
      <c r="EK100" s="227" t="str">
        <f>IF($EH100='Classificação geral'!$B93,'Classificação geral'!$H93,"")</f>
        <v/>
      </c>
      <c r="EL100" s="227" t="str">
        <f>IF($EK100='Classificação geral'!$H93,'Classificação geral'!$I93,"")</f>
        <v/>
      </c>
      <c r="EM100" s="255" t="str">
        <f>IF($EL100='Classificação geral'!$I93,'Classificação geral'!$AE93,"")</f>
        <v/>
      </c>
      <c r="EN100" s="227" t="str">
        <f>IF($EL100='Classificação geral'!$I93,'Classificação geral'!$K93,"")</f>
        <v/>
      </c>
      <c r="EO100" s="227" t="str">
        <f>IF($EL100='Classificação geral'!$I93,'Classificação geral'!$L93,"")</f>
        <v/>
      </c>
      <c r="EP100" s="227" t="str">
        <f>IF($EL100='Classificação geral'!$I93,'Classificação geral'!$M93,"")</f>
        <v/>
      </c>
      <c r="EQ100" s="227" t="str">
        <f>IF($EL100='Classificação geral'!$I93,'Classificação geral'!$AF93,"")</f>
        <v/>
      </c>
      <c r="ER100" s="229" t="str">
        <f>IFERROR(RANK(EQ100,EQ:EQ,0)+ COUNTIF($EQ$12:EQ98,EQ100),"")</f>
        <v/>
      </c>
      <c r="ET100" s="254" t="str">
        <f>IFERROR(IF(AND('Classificação geral'!$H93="mas",'Classificação geral'!$I93=3,'Classificação geral'!$E93="PCT"),'Classificação geral'!$A93,""),"")</f>
        <v/>
      </c>
      <c r="EU100" s="254" t="str">
        <f>IFERROR(IF(AND('Classificação geral'!$H93="mas",'Classificação geral'!$I93=3,'Classificação geral'!$E93="PCT"),'Classificação geral'!$B93,""),"")</f>
        <v/>
      </c>
      <c r="EV100" s="227" t="str">
        <f>IF($EU100='Classificação geral'!$B93,'Classificação geral'!$C93,"")</f>
        <v/>
      </c>
      <c r="EW100" s="227" t="str">
        <f>IF($EU100='Classificação geral'!$B93,'Classificação geral'!$D93,"")</f>
        <v/>
      </c>
      <c r="EX100" s="227" t="str">
        <f>IF($EU100='Classificação geral'!$B93,'Classificação geral'!$H93,"")</f>
        <v/>
      </c>
      <c r="EY100" s="231" t="str">
        <f>IFERROR(IF(AND($EX100="mas",'Classificação geral'!$I93=3),'Classificação geral'!I93,""),"")</f>
        <v/>
      </c>
      <c r="EZ100" s="254" t="str">
        <f>IFERROR(IF(AND($EX100="mas",'Classificação geral'!$I93=3),'Classificação geral'!AE93,""),"")</f>
        <v/>
      </c>
      <c r="FA100" s="231" t="str">
        <f>IFERROR(IF(AND($EX100="mas",'Classificação geral'!$I93=3),'Classificação geral'!K93,""),"")</f>
        <v/>
      </c>
      <c r="FB100" s="231" t="str">
        <f>IFERROR(IF(AND($EX100="mas",'Classificação geral'!$I93=3),'Classificação geral'!L93,""),"")</f>
        <v/>
      </c>
      <c r="FC100" s="231" t="str">
        <f>IFERROR(IF(AND($EX100="mas",'Classificação geral'!$I93=3),'Classificação geral'!M93,""),"")</f>
        <v/>
      </c>
      <c r="FD100" s="231" t="str">
        <f>IFERROR(IF(AND($EX100="mas",'Classificação geral'!$I93=3),'Classificação geral'!AF93,""),"")</f>
        <v/>
      </c>
      <c r="FE100" s="229" t="str">
        <f>IFERROR(RANK(FD100,FD:FD,0)+ COUNTIF(FD$12:$FD98,FD100),"")</f>
        <v/>
      </c>
    </row>
    <row r="101" spans="1:161" s="230" customFormat="1" ht="24.75" customHeight="1" x14ac:dyDescent="0.4">
      <c r="A101" s="221"/>
      <c r="B101" s="233"/>
      <c r="C101" s="222"/>
      <c r="D101" s="222"/>
      <c r="E101" s="222"/>
      <c r="F101" s="223"/>
      <c r="G101" s="223"/>
      <c r="H101" s="223"/>
      <c r="I101" s="223"/>
      <c r="J101" s="223"/>
      <c r="K101" s="224"/>
      <c r="L101" s="224"/>
      <c r="M101" s="224"/>
      <c r="N101" s="224"/>
      <c r="O101" s="225"/>
      <c r="P101" s="225"/>
      <c r="Q101" s="222"/>
      <c r="R101" s="226"/>
      <c r="S101" s="226"/>
      <c r="T101" s="226"/>
      <c r="U101" s="226"/>
      <c r="V101" s="226"/>
      <c r="W101" s="224"/>
      <c r="X101" s="221"/>
      <c r="Y101" s="221"/>
      <c r="Z101" s="224"/>
      <c r="AA101" s="222"/>
      <c r="AB101" s="222"/>
      <c r="AC101" s="223"/>
      <c r="AD101" s="223"/>
      <c r="AE101" s="223"/>
      <c r="AF101" s="223"/>
      <c r="AG101" s="223"/>
      <c r="AH101" s="223"/>
      <c r="AI101" s="224"/>
      <c r="AJ101" s="224"/>
      <c r="AK101" s="224"/>
      <c r="AL101" s="224"/>
      <c r="AM101" s="225"/>
      <c r="AN101" s="225"/>
      <c r="AO101" s="223"/>
      <c r="AP101" s="226"/>
      <c r="AQ101" s="226"/>
      <c r="AR101" s="226"/>
      <c r="AS101" s="226"/>
      <c r="AT101" s="226"/>
      <c r="AU101" s="224"/>
      <c r="AV101" s="221"/>
      <c r="AW101" s="221"/>
      <c r="AX101" s="233"/>
      <c r="AY101" s="222"/>
      <c r="AZ101" s="222"/>
      <c r="BA101" s="225"/>
      <c r="BB101" s="223"/>
      <c r="BC101" s="223"/>
      <c r="BD101" s="223"/>
      <c r="BE101" s="223"/>
      <c r="BF101" s="223"/>
      <c r="BG101" s="224"/>
      <c r="BH101" s="224"/>
      <c r="BI101" s="224"/>
      <c r="BJ101" s="224"/>
      <c r="BK101" s="225"/>
      <c r="BL101" s="225"/>
      <c r="BM101" s="225"/>
      <c r="BN101" s="226"/>
      <c r="BO101" s="226"/>
      <c r="BP101" s="226"/>
      <c r="BQ101" s="226"/>
      <c r="BR101" s="226"/>
      <c r="BS101" s="224"/>
      <c r="BT101" s="221"/>
      <c r="BU101" s="221"/>
      <c r="BV101" s="221"/>
      <c r="BW101" s="221"/>
      <c r="BX101" s="221"/>
      <c r="BY101" s="221"/>
      <c r="BZ101" s="221"/>
      <c r="CA101" s="221"/>
      <c r="CB101" s="221"/>
      <c r="CC101" s="221"/>
      <c r="CD101" s="221"/>
      <c r="CE101" s="221"/>
      <c r="CF101" s="221"/>
      <c r="CG101" s="254" t="str">
        <f>IFERROR(IF(AND('Classificação geral'!$H94="FEM",'Classificação geral'!$I94=1,'Classificação geral'!E94="PCT"),'Classificação geral'!$A94,""),"")</f>
        <v/>
      </c>
      <c r="CH101" s="254" t="str">
        <f>IFERROR(IF(AND('Classificação geral'!$H94="FEM",'Classificação geral'!$I94=1,'Classificação geral'!E94="PCT"),'Classificação geral'!$B94,""),"")</f>
        <v/>
      </c>
      <c r="CI101" s="227" t="str">
        <f>IF($CH101='Classificação geral'!$B94,'Classificação geral'!$C94,"")</f>
        <v/>
      </c>
      <c r="CJ101" s="228" t="str">
        <f>IF($CH101='Classificação geral'!$B94,'Classificação geral'!$D94,"")</f>
        <v/>
      </c>
      <c r="CK101" s="227" t="str">
        <f>IF($CH101='Classificação geral'!$B94,'Classificação geral'!$H94,"")</f>
        <v/>
      </c>
      <c r="CL101" s="227" t="str">
        <f>IF($CK101='Classificação geral'!$H94,'Classificação geral'!$I94,"")</f>
        <v/>
      </c>
      <c r="CM101" s="227" t="str">
        <f>IF($CL101='Classificação geral'!$I94,'Classificação geral'!$AE94,"")</f>
        <v/>
      </c>
      <c r="CN101" s="227" t="str">
        <f>IF($CL101='Classificação geral'!$I94,'Classificação geral'!$K94,"")</f>
        <v/>
      </c>
      <c r="CO101" s="227" t="str">
        <f>IF($CL101='Classificação geral'!$I94,'Classificação geral'!$L94,"")</f>
        <v/>
      </c>
      <c r="CP101" s="227" t="str">
        <f>IF($CL101='Classificação geral'!$I94,'Classificação geral'!$M94,"")</f>
        <v/>
      </c>
      <c r="CQ101" s="388" t="str">
        <f>IF($CL101='Classificação geral'!$I94,'Classificação geral'!$AF94,"")</f>
        <v/>
      </c>
      <c r="CR101" s="256" t="str">
        <f>IFERROR(RANK(CQ101,CQ:CQ,0)+ COUNTIF($CQ$12:CQ100,CQ101),"")</f>
        <v/>
      </c>
      <c r="CS101" s="244" t="str">
        <f ca="1">IFERROR(RDEM(CR101,CR:CR,0),"")</f>
        <v/>
      </c>
      <c r="CT101" s="254" t="str">
        <f>IFERROR(IF(AND('Classificação geral'!$H94="mas",'Classificação geral'!$I94=1,'Classificação geral'!$E94="pct"),'Classificação geral'!$A94,""),"")</f>
        <v/>
      </c>
      <c r="CU101" s="254" t="str">
        <f>IFERROR(IF(AND('Classificação geral'!$H94="mas",'Classificação geral'!$I94=1,'Classificação geral'!$E94="PCT"),'Classificação geral'!$B94,""),"")</f>
        <v/>
      </c>
      <c r="CV101" s="227" t="str">
        <f>IF($CU101='Classificação geral'!$B94,'Classificação geral'!$C94,"")</f>
        <v/>
      </c>
      <c r="CW101" s="228" t="str">
        <f>IF($CU101='Classificação geral'!$B94,'Classificação geral'!$D94,"")</f>
        <v/>
      </c>
      <c r="CX101" s="227" t="str">
        <f>IF($CU101='Classificação geral'!$B94,'Classificação geral'!$H94,"")</f>
        <v/>
      </c>
      <c r="CY101" s="231" t="str">
        <f>IFERROR(IF(AND($CX101="mas",'Classificação geral'!$I94=1),'Classificação geral'!I94,""),"")</f>
        <v/>
      </c>
      <c r="CZ101" s="254" t="str">
        <f>IFERROR(IF(AND($CX101="mas",'Classificação geral'!$I94=1),'Classificação geral'!AE94,""),"")</f>
        <v/>
      </c>
      <c r="DA101" s="231" t="str">
        <f>IFERROR(IF(AND($CX101="mas",'Classificação geral'!$I94=1),'Classificação geral'!K94,""),"")</f>
        <v/>
      </c>
      <c r="DB101" s="231" t="str">
        <f>IFERROR(IF(AND($CX101="mas",'Classificação geral'!$I94=1),'Classificação geral'!L94,""),"")</f>
        <v/>
      </c>
      <c r="DC101" s="231" t="str">
        <f>IFERROR(IF(AND($CX101="mas",'Classificação geral'!$I94=1),'Classificação geral'!M94,""),"")</f>
        <v/>
      </c>
      <c r="DD101" s="231" t="str">
        <f>IFERROR(IF(AND($CX101="mas",'Classificação geral'!$I94=1),'Classificação geral'!AF94,""),"")</f>
        <v/>
      </c>
      <c r="DE101" s="229" t="str">
        <f>IFERROR(RANK(DD101,DD:DD,0)+ COUNTIF($DD$12:DD100,DD101),"")</f>
        <v/>
      </c>
      <c r="DG101" s="254" t="str">
        <f>IFERROR(IF(AND('Classificação geral'!$H94="fem",'Classificação geral'!$I94=2,'Classificação geral'!$E94="pct"),'Classificação geral'!$A94,""),"")</f>
        <v/>
      </c>
      <c r="DH101" s="254" t="str">
        <f>IFERROR(IF(AND('Classificação geral'!$H94="fem",'Classificação geral'!$I94=2,'Classificação geral'!$E94="pct"),'Classificação geral'!$B94,""),"")</f>
        <v/>
      </c>
      <c r="DI101" s="255" t="str">
        <f>IF($DH101='Classificação geral'!$B94,'Classificação geral'!$C94,"")</f>
        <v/>
      </c>
      <c r="DJ101" s="255" t="str">
        <f>IF($DH101='Classificação geral'!$B94,'Classificação geral'!$D94,"")</f>
        <v/>
      </c>
      <c r="DK101" s="255" t="str">
        <f>IF($DH101='Classificação geral'!$B94,'Classificação geral'!$H94,"")</f>
        <v/>
      </c>
      <c r="DL101" s="254" t="str">
        <f>IFERROR(IF(AND($DK101="fem",'Classificação geral'!$I94=2),'Classificação geral'!I94,""),"")</f>
        <v/>
      </c>
      <c r="DM101" s="254" t="str">
        <f>IFERROR(IF(AND($DK101="fem",'Classificação geral'!$I94=2),'Classificação geral'!AE94,""),"")</f>
        <v/>
      </c>
      <c r="DN101" s="254" t="str">
        <f>IFERROR(IF(AND($DK101="fem",'Classificação geral'!$I94=2),'Classificação geral'!K94,""),"")</f>
        <v/>
      </c>
      <c r="DO101" s="254" t="str">
        <f>IFERROR(IF(AND($DK101="fem",'Classificação geral'!$I94=2),'Classificação geral'!L94,""),"")</f>
        <v/>
      </c>
      <c r="DP101" s="254" t="str">
        <f>IFERROR(IF(AND($DK101="fem",'Classificação geral'!$I94=2),'Classificação geral'!M94,""),"")</f>
        <v/>
      </c>
      <c r="DQ101" s="254" t="str">
        <f>IFERROR(IF(AND($DK101="fem",'Classificação geral'!$I94=2),'Classificação geral'!AF94,""),"")</f>
        <v/>
      </c>
      <c r="DR101" s="256" t="str">
        <f>IFERROR(RANK(DQ101,DQ:DQ,0)+ COUNTIF(DQ$12:$DQ99,DQ101),"")</f>
        <v/>
      </c>
      <c r="DT101" s="254" t="str">
        <f>IFERROR(IF(AND('Classificação geral'!$H94="mas",'Classificação geral'!$I94=2,'Classificação geral'!$E94="pct"),'Classificação geral'!$A94,""),"")</f>
        <v/>
      </c>
      <c r="DU101" s="254" t="str">
        <f>IFERROR(IF(AND('Classificação geral'!$H94="mas",'Classificação geral'!$I94=2,'Classificação geral'!$E94="pct"),'Classificação geral'!$B94,""),"")</f>
        <v/>
      </c>
      <c r="DV101" s="227" t="str">
        <f>IF($DU101='Classificação geral'!$B94,'Classificação geral'!$C94,"")</f>
        <v/>
      </c>
      <c r="DW101" s="228" t="str">
        <f>IF($DU101='Classificação geral'!$B94,'Classificação geral'!$D94,"")</f>
        <v/>
      </c>
      <c r="DX101" s="227" t="str">
        <f>IF($DU101='Classificação geral'!$B94,'Classificação geral'!$H94,"")</f>
        <v/>
      </c>
      <c r="DY101" s="231" t="str">
        <f>IFERROR(IF(AND($DX101="mas",'Classificação geral'!$I94=2),'Classificação geral'!I94,""),"")</f>
        <v/>
      </c>
      <c r="DZ101" s="254" t="str">
        <f>IFERROR(IF(AND($DX101="mas",'Classificação geral'!$I94=2),'Classificação geral'!AE94,""),"")</f>
        <v/>
      </c>
      <c r="EA101" s="231" t="str">
        <f>IFERROR(IF(AND($DX101="mas",'Classificação geral'!$I94=2),'Classificação geral'!K94,""),"")</f>
        <v/>
      </c>
      <c r="EB101" s="231" t="str">
        <f>IFERROR(IF(AND($DX101="mas",'Classificação geral'!$I94=2),'Classificação geral'!L94,""),"")</f>
        <v/>
      </c>
      <c r="EC101" s="231" t="str">
        <f>IFERROR(IF(AND($DX101="mas",'Classificação geral'!$I94=2),'Classificação geral'!M94,""),"")</f>
        <v/>
      </c>
      <c r="ED101" s="231" t="str">
        <f>IFERROR(IF(AND($DX101="mas",'Classificação geral'!$I94=2),'Classificação geral'!AF94,""),"")</f>
        <v/>
      </c>
      <c r="EE101" s="229" t="str">
        <f>IFERROR(RANK(ED101,ED:ED,0)+ COUNTIF($ED$12:ED$12,ED101),"")</f>
        <v/>
      </c>
      <c r="EG101" s="254" t="str">
        <f>IFERROR(IF(AND('Classificação geral'!$H94="fem",'Classificação geral'!$I94=3,'Classificação geral'!$E94="pct"),'Classificação geral'!$A94,""),"")</f>
        <v/>
      </c>
      <c r="EH101" s="254" t="str">
        <f>IFERROR(IF(AND('Classificação geral'!$H94="fem",'Classificação geral'!$I94=3,'Classificação geral'!$E94="pct"),'Classificação geral'!$B94,""),"")</f>
        <v/>
      </c>
      <c r="EI101" s="227" t="str">
        <f>IF($EH101='Classificação geral'!$B94,'Classificação geral'!$C94,"")</f>
        <v/>
      </c>
      <c r="EJ101" s="227" t="str">
        <f>IF($EH101='Classificação geral'!$B94,'Classificação geral'!$D94,"")</f>
        <v/>
      </c>
      <c r="EK101" s="227" t="str">
        <f>IF($EH101='Classificação geral'!$B94,'Classificação geral'!$H94,"")</f>
        <v/>
      </c>
      <c r="EL101" s="227" t="str">
        <f>IF($EK101='Classificação geral'!$H94,'Classificação geral'!$I94,"")</f>
        <v/>
      </c>
      <c r="EM101" s="255" t="str">
        <f>IF($EL101='Classificação geral'!$I94,'Classificação geral'!$AE94,"")</f>
        <v/>
      </c>
      <c r="EN101" s="227" t="str">
        <f>IF($EL101='Classificação geral'!$I94,'Classificação geral'!$K94,"")</f>
        <v/>
      </c>
      <c r="EO101" s="227" t="str">
        <f>IF($EL101='Classificação geral'!$I94,'Classificação geral'!$L94,"")</f>
        <v/>
      </c>
      <c r="EP101" s="227" t="str">
        <f>IF($EL101='Classificação geral'!$I94,'Classificação geral'!$M94,"")</f>
        <v/>
      </c>
      <c r="EQ101" s="227" t="str">
        <f>IF($EL101='Classificação geral'!$I94,'Classificação geral'!$AF94,"")</f>
        <v/>
      </c>
      <c r="ER101" s="229" t="str">
        <f>IFERROR(RANK(EQ101,EQ:EQ,0)+ COUNTIF($EQ$12:EQ99,EQ101),"")</f>
        <v/>
      </c>
      <c r="ET101" s="254" t="str">
        <f>IFERROR(IF(AND('Classificação geral'!$H94="mas",'Classificação geral'!$I94=3,'Classificação geral'!$E94="PCT"),'Classificação geral'!$A94,""),"")</f>
        <v/>
      </c>
      <c r="EU101" s="254" t="str">
        <f>IFERROR(IF(AND('Classificação geral'!$H94="mas",'Classificação geral'!$I94=3,'Classificação geral'!$E94="PCT"),'Classificação geral'!$B94,""),"")</f>
        <v/>
      </c>
      <c r="EV101" s="227" t="str">
        <f>IF($EU101='Classificação geral'!$B94,'Classificação geral'!$C94,"")</f>
        <v/>
      </c>
      <c r="EW101" s="227" t="str">
        <f>IF($EU101='Classificação geral'!$B94,'Classificação geral'!$D94,"")</f>
        <v/>
      </c>
      <c r="EX101" s="227" t="str">
        <f>IF($EU101='Classificação geral'!$B94,'Classificação geral'!$H94,"")</f>
        <v/>
      </c>
      <c r="EY101" s="231" t="str">
        <f>IFERROR(IF(AND($EX101="mas",'Classificação geral'!$I94=3),'Classificação geral'!I94,""),"")</f>
        <v/>
      </c>
      <c r="EZ101" s="254" t="str">
        <f>IFERROR(IF(AND($EX101="mas",'Classificação geral'!$I94=3),'Classificação geral'!AE94,""),"")</f>
        <v/>
      </c>
      <c r="FA101" s="231" t="str">
        <f>IFERROR(IF(AND($EX101="mas",'Classificação geral'!$I94=3),'Classificação geral'!K94,""),"")</f>
        <v/>
      </c>
      <c r="FB101" s="231" t="str">
        <f>IFERROR(IF(AND($EX101="mas",'Classificação geral'!$I94=3),'Classificação geral'!L94,""),"")</f>
        <v/>
      </c>
      <c r="FC101" s="231" t="str">
        <f>IFERROR(IF(AND($EX101="mas",'Classificação geral'!$I94=3),'Classificação geral'!M94,""),"")</f>
        <v/>
      </c>
      <c r="FD101" s="231" t="str">
        <f>IFERROR(IF(AND($EX101="mas",'Classificação geral'!$I94=3),'Classificação geral'!AF94,""),"")</f>
        <v/>
      </c>
      <c r="FE101" s="229" t="str">
        <f>IFERROR(RANK(FD101,FD:FD,0)+ COUNTIF(FD$12:$FD99,FD101),"")</f>
        <v/>
      </c>
    </row>
    <row r="102" spans="1:161" s="230" customFormat="1" ht="24.75" customHeight="1" x14ac:dyDescent="0.4">
      <c r="A102" s="221"/>
      <c r="B102" s="233"/>
      <c r="C102" s="222"/>
      <c r="D102" s="222"/>
      <c r="E102" s="222"/>
      <c r="F102" s="223"/>
      <c r="G102" s="223"/>
      <c r="H102" s="223"/>
      <c r="I102" s="223"/>
      <c r="J102" s="223"/>
      <c r="K102" s="224"/>
      <c r="L102" s="224"/>
      <c r="M102" s="224"/>
      <c r="N102" s="224"/>
      <c r="O102" s="225"/>
      <c r="P102" s="225"/>
      <c r="Q102" s="222"/>
      <c r="R102" s="226"/>
      <c r="S102" s="226"/>
      <c r="T102" s="226"/>
      <c r="U102" s="226"/>
      <c r="V102" s="226"/>
      <c r="W102" s="224"/>
      <c r="X102" s="221"/>
      <c r="Y102" s="221"/>
      <c r="Z102" s="224"/>
      <c r="AA102" s="222"/>
      <c r="AB102" s="222"/>
      <c r="AC102" s="223"/>
      <c r="AD102" s="223"/>
      <c r="AE102" s="223"/>
      <c r="AF102" s="223"/>
      <c r="AG102" s="223"/>
      <c r="AH102" s="223"/>
      <c r="AI102" s="224"/>
      <c r="AJ102" s="224"/>
      <c r="AK102" s="224"/>
      <c r="AL102" s="224"/>
      <c r="AM102" s="225"/>
      <c r="AN102" s="225"/>
      <c r="AO102" s="223"/>
      <c r="AP102" s="226"/>
      <c r="AQ102" s="226"/>
      <c r="AR102" s="226"/>
      <c r="AS102" s="226"/>
      <c r="AT102" s="226"/>
      <c r="AU102" s="224"/>
      <c r="AV102" s="221"/>
      <c r="AW102" s="221"/>
      <c r="AX102" s="233"/>
      <c r="AY102" s="222"/>
      <c r="AZ102" s="222"/>
      <c r="BA102" s="225"/>
      <c r="BB102" s="223"/>
      <c r="BC102" s="223"/>
      <c r="BD102" s="223"/>
      <c r="BE102" s="223"/>
      <c r="BF102" s="223"/>
      <c r="BG102" s="224"/>
      <c r="BH102" s="224"/>
      <c r="BI102" s="224"/>
      <c r="BJ102" s="224"/>
      <c r="BK102" s="225"/>
      <c r="BL102" s="225"/>
      <c r="BM102" s="225"/>
      <c r="BN102" s="226"/>
      <c r="BO102" s="226"/>
      <c r="BP102" s="226"/>
      <c r="BQ102" s="226"/>
      <c r="BR102" s="226"/>
      <c r="BS102" s="224"/>
      <c r="BT102" s="221"/>
      <c r="BU102" s="221"/>
      <c r="BV102" s="221"/>
      <c r="BW102" s="221"/>
      <c r="BX102" s="221"/>
      <c r="BY102" s="221"/>
      <c r="BZ102" s="221"/>
      <c r="CA102" s="221"/>
      <c r="CB102" s="221"/>
      <c r="CC102" s="221"/>
      <c r="CD102" s="221"/>
      <c r="CE102" s="221"/>
      <c r="CF102" s="221"/>
      <c r="CG102" s="254" t="str">
        <f>IFERROR(IF(AND('Classificação geral'!$H95="FEM",'Classificação geral'!$I95=1,'Classificação geral'!E95="PCT"),'Classificação geral'!$A95,""),"")</f>
        <v/>
      </c>
      <c r="CH102" s="254" t="str">
        <f>IFERROR(IF(AND('Classificação geral'!$H95="FEM",'Classificação geral'!$I95=1,'Classificação geral'!E95="PCT"),'Classificação geral'!$B95,""),"")</f>
        <v/>
      </c>
      <c r="CI102" s="227" t="str">
        <f>IF($CH102='Classificação geral'!$B95,'Classificação geral'!$C95,"")</f>
        <v/>
      </c>
      <c r="CJ102" s="228" t="str">
        <f>IF($CH102='Classificação geral'!$B95,'Classificação geral'!$D95,"")</f>
        <v/>
      </c>
      <c r="CK102" s="227" t="str">
        <f>IF($CH102='Classificação geral'!$B95,'Classificação geral'!$H95,"")</f>
        <v/>
      </c>
      <c r="CL102" s="227" t="str">
        <f>IF($CK102='Classificação geral'!$H95,'Classificação geral'!$I95,"")</f>
        <v/>
      </c>
      <c r="CM102" s="227" t="str">
        <f>IF($CL102='Classificação geral'!$I95,'Classificação geral'!$AE95,"")</f>
        <v/>
      </c>
      <c r="CN102" s="227" t="str">
        <f>IF($CL102='Classificação geral'!$I95,'Classificação geral'!$K95,"")</f>
        <v/>
      </c>
      <c r="CO102" s="227" t="str">
        <f>IF($CL102='Classificação geral'!$I95,'Classificação geral'!$L95,"")</f>
        <v/>
      </c>
      <c r="CP102" s="227" t="str">
        <f>IF($CL102='Classificação geral'!$I95,'Classificação geral'!$M95,"")</f>
        <v/>
      </c>
      <c r="CQ102" s="388" t="str">
        <f>IF($CL102='Classificação geral'!$I95,'Classificação geral'!$AF95,"")</f>
        <v/>
      </c>
      <c r="CR102" s="256" t="str">
        <f>IFERROR(RANK(CQ102,CQ:CQ,0)+ COUNTIF($CQ$12:CQ101,CQ102),"")</f>
        <v/>
      </c>
      <c r="CS102" s="244" t="str">
        <f ca="1">IFERROR(RDEM(CR102,CR:CR,0),"")</f>
        <v/>
      </c>
      <c r="CT102" s="254" t="str">
        <f>IFERROR(IF(AND('Classificação geral'!$H95="mas",'Classificação geral'!$I95=1,'Classificação geral'!$E95="pct"),'Classificação geral'!$A95,""),"")</f>
        <v/>
      </c>
      <c r="CU102" s="254" t="str">
        <f>IFERROR(IF(AND('Classificação geral'!$H95="mas",'Classificação geral'!$I95=1,'Classificação geral'!$E95="PCT"),'Classificação geral'!$B95,""),"")</f>
        <v/>
      </c>
      <c r="CV102" s="227" t="str">
        <f>IF($CU102='Classificação geral'!$B95,'Classificação geral'!$C95,"")</f>
        <v/>
      </c>
      <c r="CW102" s="228" t="str">
        <f>IF($CU102='Classificação geral'!$B95,'Classificação geral'!$D95,"")</f>
        <v/>
      </c>
      <c r="CX102" s="227" t="str">
        <f>IF($CU102='Classificação geral'!$B95,'Classificação geral'!$H95,"")</f>
        <v/>
      </c>
      <c r="CY102" s="231" t="str">
        <f>IFERROR(IF(AND($CX102="mas",'Classificação geral'!$I95=1),'Classificação geral'!I95,""),"")</f>
        <v/>
      </c>
      <c r="CZ102" s="254" t="str">
        <f>IFERROR(IF(AND($CX102="mas",'Classificação geral'!$I95=1),'Classificação geral'!AE95,""),"")</f>
        <v/>
      </c>
      <c r="DA102" s="231" t="str">
        <f>IFERROR(IF(AND($CX102="mas",'Classificação geral'!$I95=1),'Classificação geral'!K95,""),"")</f>
        <v/>
      </c>
      <c r="DB102" s="231" t="str">
        <f>IFERROR(IF(AND($CX102="mas",'Classificação geral'!$I95=1),'Classificação geral'!L95,""),"")</f>
        <v/>
      </c>
      <c r="DC102" s="231" t="str">
        <f>IFERROR(IF(AND($CX102="mas",'Classificação geral'!$I95=1),'Classificação geral'!M95,""),"")</f>
        <v/>
      </c>
      <c r="DD102" s="231" t="str">
        <f>IFERROR(IF(AND($CX102="mas",'Classificação geral'!$I95=1),'Classificação geral'!AF95,""),"")</f>
        <v/>
      </c>
      <c r="DE102" s="229" t="str">
        <f>IFERROR(RANK(DD102,DD:DD,0)+ COUNTIF($DD$12:DD101,DD102),"")</f>
        <v/>
      </c>
      <c r="DG102" s="254" t="str">
        <f>IFERROR(IF(AND('Classificação geral'!$H95="fem",'Classificação geral'!$I95=2,'Classificação geral'!$E95="pct"),'Classificação geral'!$A95,""),"")</f>
        <v/>
      </c>
      <c r="DH102" s="254" t="str">
        <f>IFERROR(IF(AND('Classificação geral'!$H95="fem",'Classificação geral'!$I95=2,'Classificação geral'!$E95="pct"),'Classificação geral'!$B95,""),"")</f>
        <v/>
      </c>
      <c r="DI102" s="255" t="str">
        <f>IF($DH102='Classificação geral'!$B95,'Classificação geral'!$C95,"")</f>
        <v/>
      </c>
      <c r="DJ102" s="255" t="str">
        <f>IF($DH102='Classificação geral'!$B95,'Classificação geral'!$D95,"")</f>
        <v/>
      </c>
      <c r="DK102" s="255" t="str">
        <f>IF($DH102='Classificação geral'!$B95,'Classificação geral'!$H95,"")</f>
        <v/>
      </c>
      <c r="DL102" s="254" t="str">
        <f>IFERROR(IF(AND($DK102="fem",'Classificação geral'!$I95=2),'Classificação geral'!I95,""),"")</f>
        <v/>
      </c>
      <c r="DM102" s="254" t="str">
        <f>IFERROR(IF(AND($DK102="fem",'Classificação geral'!$I95=2),'Classificação geral'!AE95,""),"")</f>
        <v/>
      </c>
      <c r="DN102" s="254" t="str">
        <f>IFERROR(IF(AND($DK102="fem",'Classificação geral'!$I95=2),'Classificação geral'!K95,""),"")</f>
        <v/>
      </c>
      <c r="DO102" s="254" t="str">
        <f>IFERROR(IF(AND($DK102="fem",'Classificação geral'!$I95=2),'Classificação geral'!L95,""),"")</f>
        <v/>
      </c>
      <c r="DP102" s="254" t="str">
        <f>IFERROR(IF(AND($DK102="fem",'Classificação geral'!$I95=2),'Classificação geral'!M95,""),"")</f>
        <v/>
      </c>
      <c r="DQ102" s="254" t="str">
        <f>IFERROR(IF(AND($DK102="fem",'Classificação geral'!$I95=2),'Classificação geral'!AF95,""),"")</f>
        <v/>
      </c>
      <c r="DR102" s="256" t="str">
        <f>IFERROR(RANK(DQ102,DQ:DQ,0)+ COUNTIF(DQ$12:$DQ100,DQ102),"")</f>
        <v/>
      </c>
      <c r="DT102" s="254" t="str">
        <f>IFERROR(IF(AND('Classificação geral'!$H95="mas",'Classificação geral'!$I95=2,'Classificação geral'!$E95="pct"),'Classificação geral'!$A95,""),"")</f>
        <v/>
      </c>
      <c r="DU102" s="254" t="str">
        <f>IFERROR(IF(AND('Classificação geral'!$H95="mas",'Classificação geral'!$I95=2,'Classificação geral'!$E95="pct"),'Classificação geral'!$B95,""),"")</f>
        <v/>
      </c>
      <c r="DV102" s="227" t="str">
        <f>IF($DU102='Classificação geral'!$B95,'Classificação geral'!$C95,"")</f>
        <v/>
      </c>
      <c r="DW102" s="228" t="str">
        <f>IF($DU102='Classificação geral'!$B95,'Classificação geral'!$D95,"")</f>
        <v/>
      </c>
      <c r="DX102" s="227" t="str">
        <f>IF($DU102='Classificação geral'!$B95,'Classificação geral'!$H95,"")</f>
        <v/>
      </c>
      <c r="DY102" s="231" t="str">
        <f>IFERROR(IF(AND($DX102="mas",'Classificação geral'!$I95=2),'Classificação geral'!I95,""),"")</f>
        <v/>
      </c>
      <c r="DZ102" s="254" t="str">
        <f>IFERROR(IF(AND($DX102="mas",'Classificação geral'!$I95=2),'Classificação geral'!AE95,""),"")</f>
        <v/>
      </c>
      <c r="EA102" s="231" t="str">
        <f>IFERROR(IF(AND($DX102="mas",'Classificação geral'!$I95=2),'Classificação geral'!K95,""),"")</f>
        <v/>
      </c>
      <c r="EB102" s="231" t="str">
        <f>IFERROR(IF(AND($DX102="mas",'Classificação geral'!$I95=2),'Classificação geral'!L95,""),"")</f>
        <v/>
      </c>
      <c r="EC102" s="231" t="str">
        <f>IFERROR(IF(AND($DX102="mas",'Classificação geral'!$I95=2),'Classificação geral'!M95,""),"")</f>
        <v/>
      </c>
      <c r="ED102" s="231" t="str">
        <f>IFERROR(IF(AND($DX102="mas",'Classificação geral'!$I95=2),'Classificação geral'!AF95,""),"")</f>
        <v/>
      </c>
      <c r="EE102" s="229" t="str">
        <f>IFERROR(RANK(ED102,ED:ED,0)+ COUNTIF($ED$12:ED$12,ED102),"")</f>
        <v/>
      </c>
      <c r="EG102" s="254" t="str">
        <f>IFERROR(IF(AND('Classificação geral'!$H95="fem",'Classificação geral'!$I95=3,'Classificação geral'!$E95="pct"),'Classificação geral'!$A95,""),"")</f>
        <v/>
      </c>
      <c r="EH102" s="254" t="str">
        <f>IFERROR(IF(AND('Classificação geral'!$H95="fem",'Classificação geral'!$I95=3,'Classificação geral'!$E95="pct"),'Classificação geral'!$B95,""),"")</f>
        <v/>
      </c>
      <c r="EI102" s="227" t="str">
        <f>IF($EH102='Classificação geral'!$B95,'Classificação geral'!$C95,"")</f>
        <v/>
      </c>
      <c r="EJ102" s="227" t="str">
        <f>IF($EH102='Classificação geral'!$B95,'Classificação geral'!$D95,"")</f>
        <v/>
      </c>
      <c r="EK102" s="227" t="str">
        <f>IF($EH102='Classificação geral'!$B95,'Classificação geral'!$H95,"")</f>
        <v/>
      </c>
      <c r="EL102" s="227" t="str">
        <f>IF($EK102='Classificação geral'!$H95,'Classificação geral'!$I95,"")</f>
        <v/>
      </c>
      <c r="EM102" s="255" t="str">
        <f>IF($EL102='Classificação geral'!$I95,'Classificação geral'!$AE95,"")</f>
        <v/>
      </c>
      <c r="EN102" s="227" t="str">
        <f>IF($EL102='Classificação geral'!$I95,'Classificação geral'!$K95,"")</f>
        <v/>
      </c>
      <c r="EO102" s="227" t="str">
        <f>IF($EL102='Classificação geral'!$I95,'Classificação geral'!$L95,"")</f>
        <v/>
      </c>
      <c r="EP102" s="227" t="str">
        <f>IF($EL102='Classificação geral'!$I95,'Classificação geral'!$M95,"")</f>
        <v/>
      </c>
      <c r="EQ102" s="227" t="str">
        <f>IF($EL102='Classificação geral'!$I95,'Classificação geral'!$AF95,"")</f>
        <v/>
      </c>
      <c r="ER102" s="229" t="str">
        <f>IFERROR(RANK(EQ102,EQ:EQ,0)+ COUNTIF($EQ$12:EQ100,EQ102),"")</f>
        <v/>
      </c>
      <c r="ET102" s="254" t="str">
        <f>IFERROR(IF(AND('Classificação geral'!$H95="mas",'Classificação geral'!$I95=3,'Classificação geral'!$E95="PCT"),'Classificação geral'!$A95,""),"")</f>
        <v/>
      </c>
      <c r="EU102" s="254" t="str">
        <f>IFERROR(IF(AND('Classificação geral'!$H95="mas",'Classificação geral'!$I95=3,'Classificação geral'!$E95="PCT"),'Classificação geral'!$B95,""),"")</f>
        <v/>
      </c>
      <c r="EV102" s="227" t="str">
        <f>IF($EU102='Classificação geral'!$B95,'Classificação geral'!$C95,"")</f>
        <v/>
      </c>
      <c r="EW102" s="227" t="str">
        <f>IF($EU102='Classificação geral'!$B95,'Classificação geral'!$D95,"")</f>
        <v/>
      </c>
      <c r="EX102" s="227" t="str">
        <f>IF($EU102='Classificação geral'!$B95,'Classificação geral'!$H95,"")</f>
        <v/>
      </c>
      <c r="EY102" s="231" t="str">
        <f>IFERROR(IF(AND($EX102="mas",'Classificação geral'!$I95=3),'Classificação geral'!I95,""),"")</f>
        <v/>
      </c>
      <c r="EZ102" s="254" t="str">
        <f>IFERROR(IF(AND($EX102="mas",'Classificação geral'!$I95=3),'Classificação geral'!AE95,""),"")</f>
        <v/>
      </c>
      <c r="FA102" s="231" t="str">
        <f>IFERROR(IF(AND($EX102="mas",'Classificação geral'!$I95=3),'Classificação geral'!K95,""),"")</f>
        <v/>
      </c>
      <c r="FB102" s="231" t="str">
        <f>IFERROR(IF(AND($EX102="mas",'Classificação geral'!$I95=3),'Classificação geral'!L95,""),"")</f>
        <v/>
      </c>
      <c r="FC102" s="231" t="str">
        <f>IFERROR(IF(AND($EX102="mas",'Classificação geral'!$I95=3),'Classificação geral'!M95,""),"")</f>
        <v/>
      </c>
      <c r="FD102" s="231" t="str">
        <f>IFERROR(IF(AND($EX102="mas",'Classificação geral'!$I95=3),'Classificação geral'!AF95,""),"")</f>
        <v/>
      </c>
      <c r="FE102" s="229" t="str">
        <f>IFERROR(RANK(FD102,FD:FD,0)+ COUNTIF(FD$12:$FD100,FD102),"")</f>
        <v/>
      </c>
    </row>
    <row r="103" spans="1:161" s="230" customFormat="1" ht="24.75" customHeight="1" x14ac:dyDescent="0.4">
      <c r="A103" s="221"/>
      <c r="B103" s="233"/>
      <c r="C103" s="222"/>
      <c r="D103" s="222"/>
      <c r="E103" s="222"/>
      <c r="F103" s="223"/>
      <c r="G103" s="223"/>
      <c r="H103" s="223"/>
      <c r="I103" s="223"/>
      <c r="J103" s="223"/>
      <c r="K103" s="224"/>
      <c r="L103" s="224"/>
      <c r="M103" s="224"/>
      <c r="N103" s="224"/>
      <c r="O103" s="225"/>
      <c r="P103" s="225"/>
      <c r="Q103" s="222"/>
      <c r="R103" s="226"/>
      <c r="S103" s="226"/>
      <c r="T103" s="226"/>
      <c r="U103" s="226"/>
      <c r="V103" s="226"/>
      <c r="W103" s="224"/>
      <c r="X103" s="221"/>
      <c r="Y103" s="221"/>
      <c r="Z103" s="224"/>
      <c r="AA103" s="222"/>
      <c r="AB103" s="222"/>
      <c r="AC103" s="223"/>
      <c r="AD103" s="223"/>
      <c r="AE103" s="223"/>
      <c r="AF103" s="223"/>
      <c r="AG103" s="223"/>
      <c r="AH103" s="223"/>
      <c r="AI103" s="224"/>
      <c r="AJ103" s="224"/>
      <c r="AK103" s="224"/>
      <c r="AL103" s="224"/>
      <c r="AM103" s="225"/>
      <c r="AN103" s="225"/>
      <c r="AO103" s="223"/>
      <c r="AP103" s="226"/>
      <c r="AQ103" s="226"/>
      <c r="AR103" s="226"/>
      <c r="AS103" s="226"/>
      <c r="AT103" s="226"/>
      <c r="AU103" s="224"/>
      <c r="AV103" s="221"/>
      <c r="AW103" s="221"/>
      <c r="AX103" s="233"/>
      <c r="AY103" s="222"/>
      <c r="AZ103" s="222"/>
      <c r="BA103" s="225"/>
      <c r="BB103" s="223"/>
      <c r="BC103" s="223"/>
      <c r="BD103" s="223"/>
      <c r="BE103" s="223"/>
      <c r="BF103" s="223"/>
      <c r="BG103" s="224"/>
      <c r="BH103" s="224"/>
      <c r="BI103" s="224"/>
      <c r="BJ103" s="224"/>
      <c r="BK103" s="225"/>
      <c r="BL103" s="225"/>
      <c r="BM103" s="225"/>
      <c r="BN103" s="226"/>
      <c r="BO103" s="226"/>
      <c r="BP103" s="226"/>
      <c r="BQ103" s="226"/>
      <c r="BR103" s="226"/>
      <c r="BS103" s="224"/>
      <c r="BT103" s="221"/>
      <c r="BU103" s="221"/>
      <c r="BV103" s="221"/>
      <c r="BW103" s="221"/>
      <c r="BX103" s="221"/>
      <c r="BY103" s="221"/>
      <c r="BZ103" s="221"/>
      <c r="CA103" s="221"/>
      <c r="CB103" s="221"/>
      <c r="CC103" s="221"/>
      <c r="CD103" s="221"/>
      <c r="CE103" s="221"/>
      <c r="CF103" s="221"/>
      <c r="CG103" s="254" t="str">
        <f>IFERROR(IF(AND('Classificação geral'!$H96="FEM",'Classificação geral'!$I96=1,'Classificação geral'!E96="PCT"),'Classificação geral'!$A96,""),"")</f>
        <v/>
      </c>
      <c r="CH103" s="254" t="str">
        <f>IFERROR(IF(AND('Classificação geral'!$H96="FEM",'Classificação geral'!$I96=1,'Classificação geral'!E96="PCT"),'Classificação geral'!$B96,""),"")</f>
        <v/>
      </c>
      <c r="CI103" s="227" t="str">
        <f>IF($CH103='Classificação geral'!$B96,'Classificação geral'!$C96,"")</f>
        <v/>
      </c>
      <c r="CJ103" s="228" t="str">
        <f>IF($CH103='Classificação geral'!$B96,'Classificação geral'!$D96,"")</f>
        <v/>
      </c>
      <c r="CK103" s="227" t="str">
        <f>IF($CH103='Classificação geral'!$B96,'Classificação geral'!$H96,"")</f>
        <v/>
      </c>
      <c r="CL103" s="227" t="str">
        <f>IF($CK103='Classificação geral'!$H96,'Classificação geral'!$I96,"")</f>
        <v/>
      </c>
      <c r="CM103" s="227" t="str">
        <f>IF($CL103='Classificação geral'!$I96,'Classificação geral'!$AE96,"")</f>
        <v/>
      </c>
      <c r="CN103" s="227" t="str">
        <f>IF($CL103='Classificação geral'!$I96,'Classificação geral'!$K96,"")</f>
        <v/>
      </c>
      <c r="CO103" s="227" t="str">
        <f>IF($CL103='Classificação geral'!$I96,'Classificação geral'!$L96,"")</f>
        <v/>
      </c>
      <c r="CP103" s="227" t="str">
        <f>IF($CL103='Classificação geral'!$I96,'Classificação geral'!$M96,"")</f>
        <v/>
      </c>
      <c r="CQ103" s="388" t="str">
        <f>IF($CL103='Classificação geral'!$I96,'Classificação geral'!$AF96,"")</f>
        <v/>
      </c>
      <c r="CR103" s="256" t="str">
        <f>IFERROR(RANK(CQ103,CQ:CQ,0)+ COUNTIF($CQ$12:CQ102,CQ103),"")</f>
        <v/>
      </c>
      <c r="CS103" s="244" t="str">
        <f ca="1">IFERROR(RDEM(CR103,CR:CR,0),"")</f>
        <v/>
      </c>
      <c r="CT103" s="254" t="str">
        <f>IFERROR(IF(AND('Classificação geral'!$H96="mas",'Classificação geral'!$I96=1,'Classificação geral'!$E96="pct"),'Classificação geral'!$A96,""),"")</f>
        <v/>
      </c>
      <c r="CU103" s="254" t="str">
        <f>IFERROR(IF(AND('Classificação geral'!$H96="mas",'Classificação geral'!$I96=1,'Classificação geral'!$E96="PCT"),'Classificação geral'!$B96,""),"")</f>
        <v/>
      </c>
      <c r="CV103" s="227" t="str">
        <f>IF($CU103='Classificação geral'!$B96,'Classificação geral'!$C96,"")</f>
        <v/>
      </c>
      <c r="CW103" s="228" t="str">
        <f>IF($CU103='Classificação geral'!$B96,'Classificação geral'!$D96,"")</f>
        <v/>
      </c>
      <c r="CX103" s="227" t="str">
        <f>IF($CU103='Classificação geral'!$B96,'Classificação geral'!$H96,"")</f>
        <v/>
      </c>
      <c r="CY103" s="231" t="str">
        <f>IFERROR(IF(AND($CX103="mas",'Classificação geral'!$I96=1),'Classificação geral'!I96,""),"")</f>
        <v/>
      </c>
      <c r="CZ103" s="254" t="str">
        <f>IFERROR(IF(AND($CX103="mas",'Classificação geral'!$I96=1),'Classificação geral'!AE96,""),"")</f>
        <v/>
      </c>
      <c r="DA103" s="231" t="str">
        <f>IFERROR(IF(AND($CX103="mas",'Classificação geral'!$I96=1),'Classificação geral'!K96,""),"")</f>
        <v/>
      </c>
      <c r="DB103" s="231" t="str">
        <f>IFERROR(IF(AND($CX103="mas",'Classificação geral'!$I96=1),'Classificação geral'!L96,""),"")</f>
        <v/>
      </c>
      <c r="DC103" s="231" t="str">
        <f>IFERROR(IF(AND($CX103="mas",'Classificação geral'!$I96=1),'Classificação geral'!M96,""),"")</f>
        <v/>
      </c>
      <c r="DD103" s="231" t="str">
        <f>IFERROR(IF(AND($CX103="mas",'Classificação geral'!$I96=1),'Classificação geral'!AF96,""),"")</f>
        <v/>
      </c>
      <c r="DE103" s="229" t="str">
        <f>IFERROR(RANK(DD103,DD:DD,0)+ COUNTIF($DD$12:DD102,DD103),"")</f>
        <v/>
      </c>
      <c r="DG103" s="254" t="str">
        <f>IFERROR(IF(AND('Classificação geral'!$H96="fem",'Classificação geral'!$I96=2,'Classificação geral'!$E96="pct"),'Classificação geral'!$A96,""),"")</f>
        <v/>
      </c>
      <c r="DH103" s="254" t="str">
        <f>IFERROR(IF(AND('Classificação geral'!$H96="fem",'Classificação geral'!$I96=2,'Classificação geral'!$E96="pct"),'Classificação geral'!$B96,""),"")</f>
        <v/>
      </c>
      <c r="DI103" s="255" t="str">
        <f>IF($DH103='Classificação geral'!$B96,'Classificação geral'!$C96,"")</f>
        <v/>
      </c>
      <c r="DJ103" s="255" t="str">
        <f>IF($DH103='Classificação geral'!$B96,'Classificação geral'!$D96,"")</f>
        <v/>
      </c>
      <c r="DK103" s="255" t="str">
        <f>IF($DH103='Classificação geral'!$B96,'Classificação geral'!$H96,"")</f>
        <v/>
      </c>
      <c r="DL103" s="254" t="str">
        <f>IFERROR(IF(AND($DK103="fem",'Classificação geral'!$I96=2),'Classificação geral'!I96,""),"")</f>
        <v/>
      </c>
      <c r="DM103" s="254" t="str">
        <f>IFERROR(IF(AND($DK103="fem",'Classificação geral'!$I96=2),'Classificação geral'!AE96,""),"")</f>
        <v/>
      </c>
      <c r="DN103" s="254" t="str">
        <f>IFERROR(IF(AND($DK103="fem",'Classificação geral'!$I96=2),'Classificação geral'!K96,""),"")</f>
        <v/>
      </c>
      <c r="DO103" s="254" t="str">
        <f>IFERROR(IF(AND($DK103="fem",'Classificação geral'!$I96=2),'Classificação geral'!L96,""),"")</f>
        <v/>
      </c>
      <c r="DP103" s="254" t="str">
        <f>IFERROR(IF(AND($DK103="fem",'Classificação geral'!$I96=2),'Classificação geral'!M96,""),"")</f>
        <v/>
      </c>
      <c r="DQ103" s="254" t="str">
        <f>IFERROR(IF(AND($DK103="fem",'Classificação geral'!$I96=2),'Classificação geral'!AF96,""),"")</f>
        <v/>
      </c>
      <c r="DR103" s="256" t="str">
        <f>IFERROR(RANK(DQ103,DQ:DQ,0)+ COUNTIF(DQ$12:$DQ101,DQ103),"")</f>
        <v/>
      </c>
      <c r="DT103" s="254" t="str">
        <f>IFERROR(IF(AND('Classificação geral'!$H96="mas",'Classificação geral'!$I96=2,'Classificação geral'!$E96="pct"),'Classificação geral'!$A96,""),"")</f>
        <v/>
      </c>
      <c r="DU103" s="254" t="str">
        <f>IFERROR(IF(AND('Classificação geral'!$H96="mas",'Classificação geral'!$I96=2,'Classificação geral'!$E96="pct"),'Classificação geral'!$B96,""),"")</f>
        <v/>
      </c>
      <c r="DV103" s="227" t="str">
        <f>IF($DU103='Classificação geral'!$B96,'Classificação geral'!$C96,"")</f>
        <v/>
      </c>
      <c r="DW103" s="228" t="str">
        <f>IF($DU103='Classificação geral'!$B96,'Classificação geral'!$D96,"")</f>
        <v/>
      </c>
      <c r="DX103" s="227" t="str">
        <f>IF($DU103='Classificação geral'!$B96,'Classificação geral'!$H96,"")</f>
        <v/>
      </c>
      <c r="DY103" s="231" t="str">
        <f>IFERROR(IF(AND($DX103="mas",'Classificação geral'!$I96=2),'Classificação geral'!I96,""),"")</f>
        <v/>
      </c>
      <c r="DZ103" s="254" t="str">
        <f>IFERROR(IF(AND($DX103="mas",'Classificação geral'!$I96=2),'Classificação geral'!AE96,""),"")</f>
        <v/>
      </c>
      <c r="EA103" s="231" t="str">
        <f>IFERROR(IF(AND($DX103="mas",'Classificação geral'!$I96=2),'Classificação geral'!K96,""),"")</f>
        <v/>
      </c>
      <c r="EB103" s="231" t="str">
        <f>IFERROR(IF(AND($DX103="mas",'Classificação geral'!$I96=2),'Classificação geral'!L96,""),"")</f>
        <v/>
      </c>
      <c r="EC103" s="231" t="str">
        <f>IFERROR(IF(AND($DX103="mas",'Classificação geral'!$I96=2),'Classificação geral'!M96,""),"")</f>
        <v/>
      </c>
      <c r="ED103" s="231" t="str">
        <f>IFERROR(IF(AND($DX103="mas",'Classificação geral'!$I96=2),'Classificação geral'!AF96,""),"")</f>
        <v/>
      </c>
      <c r="EE103" s="229" t="str">
        <f>IFERROR(RANK(ED103,ED:ED,0)+ COUNTIF($ED$12:ED$12,ED103),"")</f>
        <v/>
      </c>
      <c r="EG103" s="254" t="str">
        <f>IFERROR(IF(AND('Classificação geral'!$H96="fem",'Classificação geral'!$I96=3,'Classificação geral'!$E96="pct"),'Classificação geral'!$A96,""),"")</f>
        <v/>
      </c>
      <c r="EH103" s="254" t="str">
        <f>IFERROR(IF(AND('Classificação geral'!$H96="fem",'Classificação geral'!$I96=3,'Classificação geral'!$E96="pct"),'Classificação geral'!$B96,""),"")</f>
        <v/>
      </c>
      <c r="EI103" s="227" t="str">
        <f>IF($EH103='Classificação geral'!$B96,'Classificação geral'!$C96,"")</f>
        <v/>
      </c>
      <c r="EJ103" s="227" t="str">
        <f>IF($EH103='Classificação geral'!$B96,'Classificação geral'!$D96,"")</f>
        <v/>
      </c>
      <c r="EK103" s="227" t="str">
        <f>IF($EH103='Classificação geral'!$B96,'Classificação geral'!$H96,"")</f>
        <v/>
      </c>
      <c r="EL103" s="227" t="str">
        <f>IF($EK103='Classificação geral'!$H96,'Classificação geral'!$I96,"")</f>
        <v/>
      </c>
      <c r="EM103" s="255" t="str">
        <f>IF($EL103='Classificação geral'!$I96,'Classificação geral'!$AE96,"")</f>
        <v/>
      </c>
      <c r="EN103" s="227" t="str">
        <f>IF($EL103='Classificação geral'!$I96,'Classificação geral'!$K96,"")</f>
        <v/>
      </c>
      <c r="EO103" s="227" t="str">
        <f>IF($EL103='Classificação geral'!$I96,'Classificação geral'!$L96,"")</f>
        <v/>
      </c>
      <c r="EP103" s="227" t="str">
        <f>IF($EL103='Classificação geral'!$I96,'Classificação geral'!$M96,"")</f>
        <v/>
      </c>
      <c r="EQ103" s="227" t="str">
        <f>IF($EL103='Classificação geral'!$I96,'Classificação geral'!$AF96,"")</f>
        <v/>
      </c>
      <c r="ER103" s="229" t="str">
        <f>IFERROR(RANK(EQ103,EQ:EQ,0)+ COUNTIF($EQ$12:EQ101,EQ103),"")</f>
        <v/>
      </c>
      <c r="ET103" s="254" t="str">
        <f>IFERROR(IF(AND('Classificação geral'!$H96="mas",'Classificação geral'!$I96=3,'Classificação geral'!$E96="PCT"),'Classificação geral'!$A96,""),"")</f>
        <v/>
      </c>
      <c r="EU103" s="254" t="str">
        <f>IFERROR(IF(AND('Classificação geral'!$H96="mas",'Classificação geral'!$I96=3,'Classificação geral'!$E96="PCT"),'Classificação geral'!$B96,""),"")</f>
        <v/>
      </c>
      <c r="EV103" s="227" t="str">
        <f>IF($EU103='Classificação geral'!$B96,'Classificação geral'!$C96,"")</f>
        <v/>
      </c>
      <c r="EW103" s="227" t="str">
        <f>IF($EU103='Classificação geral'!$B96,'Classificação geral'!$D96,"")</f>
        <v/>
      </c>
      <c r="EX103" s="227" t="str">
        <f>IF($EU103='Classificação geral'!$B96,'Classificação geral'!$H96,"")</f>
        <v/>
      </c>
      <c r="EY103" s="231" t="str">
        <f>IFERROR(IF(AND($EX103="mas",'Classificação geral'!$I96=3),'Classificação geral'!I96,""),"")</f>
        <v/>
      </c>
      <c r="EZ103" s="254" t="str">
        <f>IFERROR(IF(AND($EX103="mas",'Classificação geral'!$I96=3),'Classificação geral'!AE96,""),"")</f>
        <v/>
      </c>
      <c r="FA103" s="231" t="str">
        <f>IFERROR(IF(AND($EX103="mas",'Classificação geral'!$I96=3),'Classificação geral'!K96,""),"")</f>
        <v/>
      </c>
      <c r="FB103" s="231" t="str">
        <f>IFERROR(IF(AND($EX103="mas",'Classificação geral'!$I96=3),'Classificação geral'!L96,""),"")</f>
        <v/>
      </c>
      <c r="FC103" s="231" t="str">
        <f>IFERROR(IF(AND($EX103="mas",'Classificação geral'!$I96=3),'Classificação geral'!M96,""),"")</f>
        <v/>
      </c>
      <c r="FD103" s="231" t="str">
        <f>IFERROR(IF(AND($EX103="mas",'Classificação geral'!$I96=3),'Classificação geral'!AF96,""),"")</f>
        <v/>
      </c>
      <c r="FE103" s="229" t="str">
        <f>IFERROR(RANK(FD103,FD:FD,0)+ COUNTIF(FD$12:$FD101,FD103),"")</f>
        <v/>
      </c>
    </row>
    <row r="104" spans="1:161" s="230" customFormat="1" ht="24.75" customHeight="1" x14ac:dyDescent="0.4">
      <c r="A104" s="221"/>
      <c r="B104" s="233"/>
      <c r="C104" s="222"/>
      <c r="D104" s="222"/>
      <c r="E104" s="222"/>
      <c r="F104" s="223"/>
      <c r="G104" s="223"/>
      <c r="H104" s="223"/>
      <c r="I104" s="223"/>
      <c r="J104" s="223"/>
      <c r="K104" s="224"/>
      <c r="L104" s="224"/>
      <c r="M104" s="224"/>
      <c r="N104" s="224"/>
      <c r="O104" s="225"/>
      <c r="P104" s="225"/>
      <c r="Q104" s="222"/>
      <c r="R104" s="226"/>
      <c r="S104" s="226"/>
      <c r="T104" s="226"/>
      <c r="U104" s="226"/>
      <c r="V104" s="226"/>
      <c r="W104" s="224"/>
      <c r="X104" s="221"/>
      <c r="Y104" s="221"/>
      <c r="Z104" s="224"/>
      <c r="AA104" s="222"/>
      <c r="AB104" s="222"/>
      <c r="AC104" s="223"/>
      <c r="AD104" s="223"/>
      <c r="AE104" s="223"/>
      <c r="AF104" s="223"/>
      <c r="AG104" s="223"/>
      <c r="AH104" s="223"/>
      <c r="AI104" s="224"/>
      <c r="AJ104" s="224"/>
      <c r="AK104" s="224"/>
      <c r="AL104" s="224"/>
      <c r="AM104" s="225"/>
      <c r="AN104" s="225"/>
      <c r="AO104" s="223"/>
      <c r="AP104" s="226"/>
      <c r="AQ104" s="226"/>
      <c r="AR104" s="226"/>
      <c r="AS104" s="226"/>
      <c r="AT104" s="226"/>
      <c r="AU104" s="224"/>
      <c r="AV104" s="221"/>
      <c r="AW104" s="221"/>
      <c r="AX104" s="233"/>
      <c r="AY104" s="222"/>
      <c r="AZ104" s="222"/>
      <c r="BA104" s="225"/>
      <c r="BB104" s="223"/>
      <c r="BC104" s="223"/>
      <c r="BD104" s="223"/>
      <c r="BE104" s="223"/>
      <c r="BF104" s="223"/>
      <c r="BG104" s="224"/>
      <c r="BH104" s="224"/>
      <c r="BI104" s="224"/>
      <c r="BJ104" s="224"/>
      <c r="BK104" s="225"/>
      <c r="BL104" s="225"/>
      <c r="BM104" s="225"/>
      <c r="BN104" s="226"/>
      <c r="BO104" s="226"/>
      <c r="BP104" s="226"/>
      <c r="BQ104" s="226"/>
      <c r="BR104" s="226"/>
      <c r="BS104" s="224"/>
      <c r="BT104" s="221"/>
      <c r="BU104" s="221"/>
      <c r="BV104" s="221"/>
      <c r="BW104" s="221"/>
      <c r="BX104" s="221"/>
      <c r="BY104" s="221"/>
      <c r="BZ104" s="221"/>
      <c r="CA104" s="221"/>
      <c r="CB104" s="221"/>
      <c r="CC104" s="221"/>
      <c r="CD104" s="221"/>
      <c r="CE104" s="221"/>
      <c r="CF104" s="221"/>
      <c r="CG104" s="254" t="str">
        <f>IFERROR(IF(AND('Classificação geral'!$H97="FEM",'Classificação geral'!$I97=1,'Classificação geral'!E97="PCT"),'Classificação geral'!$A97,""),"")</f>
        <v/>
      </c>
      <c r="CH104" s="254" t="str">
        <f>IFERROR(IF(AND('Classificação geral'!$H97="FEM",'Classificação geral'!$I97=1,'Classificação geral'!E97="PCT"),'Classificação geral'!$B97,""),"")</f>
        <v/>
      </c>
      <c r="CI104" s="227" t="str">
        <f>IF($CH104='Classificação geral'!$B97,'Classificação geral'!$C97,"")</f>
        <v/>
      </c>
      <c r="CJ104" s="228" t="str">
        <f>IF($CH104='Classificação geral'!$B97,'Classificação geral'!$D97,"")</f>
        <v/>
      </c>
      <c r="CK104" s="227" t="str">
        <f>IF($CH104='Classificação geral'!$B97,'Classificação geral'!$H97,"")</f>
        <v/>
      </c>
      <c r="CL104" s="227" t="str">
        <f>IF($CK104='Classificação geral'!$H97,'Classificação geral'!$I97,"")</f>
        <v/>
      </c>
      <c r="CM104" s="227" t="str">
        <f>IF($CL104='Classificação geral'!$I97,'Classificação geral'!$AE97,"")</f>
        <v/>
      </c>
      <c r="CN104" s="227" t="str">
        <f>IF($CL104='Classificação geral'!$I97,'Classificação geral'!$K97,"")</f>
        <v/>
      </c>
      <c r="CO104" s="227" t="str">
        <f>IF($CL104='Classificação geral'!$I97,'Classificação geral'!$L97,"")</f>
        <v/>
      </c>
      <c r="CP104" s="227" t="str">
        <f>IF($CL104='Classificação geral'!$I97,'Classificação geral'!$M97,"")</f>
        <v/>
      </c>
      <c r="CQ104" s="388" t="str">
        <f>IF($CL104='Classificação geral'!$I97,'Classificação geral'!$AF97,"")</f>
        <v/>
      </c>
      <c r="CR104" s="256" t="str">
        <f>IFERROR(RANK(CQ104,CQ:CQ,0)+ COUNTIF($CQ$12:CQ103,CQ104),"")</f>
        <v/>
      </c>
      <c r="CS104" s="244" t="str">
        <f ca="1">IFERROR(RDEM(CR104,CR:CR,0),"")</f>
        <v/>
      </c>
      <c r="CT104" s="254" t="str">
        <f>IFERROR(IF(AND('Classificação geral'!$H97="mas",'Classificação geral'!$I97=1,'Classificação geral'!$E97="pct"),'Classificação geral'!$A97,""),"")</f>
        <v/>
      </c>
      <c r="CU104" s="254" t="str">
        <f>IFERROR(IF(AND('Classificação geral'!$H97="mas",'Classificação geral'!$I97=1,'Classificação geral'!$E97="PCT"),'Classificação geral'!$B97,""),"")</f>
        <v/>
      </c>
      <c r="CV104" s="227" t="str">
        <f>IF($CU104='Classificação geral'!$B97,'Classificação geral'!$C97,"")</f>
        <v/>
      </c>
      <c r="CW104" s="228" t="str">
        <f>IF($CU104='Classificação geral'!$B97,'Classificação geral'!$D97,"")</f>
        <v/>
      </c>
      <c r="CX104" s="227" t="str">
        <f>IF($CU104='Classificação geral'!$B97,'Classificação geral'!$H97,"")</f>
        <v/>
      </c>
      <c r="CY104" s="231" t="str">
        <f>IFERROR(IF(AND($CX104="mas",'Classificação geral'!$I97=1),'Classificação geral'!I97,""),"")</f>
        <v/>
      </c>
      <c r="CZ104" s="254" t="str">
        <f>IFERROR(IF(AND($CX104="mas",'Classificação geral'!$I97=1),'Classificação geral'!AE97,""),"")</f>
        <v/>
      </c>
      <c r="DA104" s="231" t="str">
        <f>IFERROR(IF(AND($CX104="mas",'Classificação geral'!$I97=1),'Classificação geral'!K97,""),"")</f>
        <v/>
      </c>
      <c r="DB104" s="231" t="str">
        <f>IFERROR(IF(AND($CX104="mas",'Classificação geral'!$I97=1),'Classificação geral'!L97,""),"")</f>
        <v/>
      </c>
      <c r="DC104" s="231" t="str">
        <f>IFERROR(IF(AND($CX104="mas",'Classificação geral'!$I97=1),'Classificação geral'!M97,""),"")</f>
        <v/>
      </c>
      <c r="DD104" s="231" t="str">
        <f>IFERROR(IF(AND($CX104="mas",'Classificação geral'!$I97=1),'Classificação geral'!AF97,""),"")</f>
        <v/>
      </c>
      <c r="DE104" s="229" t="str">
        <f>IFERROR(RANK(DD104,DD:DD,0)+ COUNTIF($DD$12:DD103,DD104),"")</f>
        <v/>
      </c>
      <c r="DG104" s="254" t="str">
        <f>IFERROR(IF(AND('Classificação geral'!$H97="fem",'Classificação geral'!$I97=2,'Classificação geral'!$E97="pct"),'Classificação geral'!$A97,""),"")</f>
        <v/>
      </c>
      <c r="DH104" s="254" t="str">
        <f>IFERROR(IF(AND('Classificação geral'!$H97="fem",'Classificação geral'!$I97=2,'Classificação geral'!$E97="pct"),'Classificação geral'!$B97,""),"")</f>
        <v/>
      </c>
      <c r="DI104" s="255" t="str">
        <f>IF($DH104='Classificação geral'!$B97,'Classificação geral'!$C97,"")</f>
        <v/>
      </c>
      <c r="DJ104" s="255" t="str">
        <f>IF($DH104='Classificação geral'!$B97,'Classificação geral'!$D97,"")</f>
        <v/>
      </c>
      <c r="DK104" s="255" t="str">
        <f>IF($DH104='Classificação geral'!$B97,'Classificação geral'!$H97,"")</f>
        <v/>
      </c>
      <c r="DL104" s="254" t="str">
        <f>IFERROR(IF(AND($DK104="fem",'Classificação geral'!$I97=2),'Classificação geral'!I97,""),"")</f>
        <v/>
      </c>
      <c r="DM104" s="254" t="str">
        <f>IFERROR(IF(AND($DK104="fem",'Classificação geral'!$I97=2),'Classificação geral'!AE97,""),"")</f>
        <v/>
      </c>
      <c r="DN104" s="254" t="str">
        <f>IFERROR(IF(AND($DK104="fem",'Classificação geral'!$I97=2),'Classificação geral'!K97,""),"")</f>
        <v/>
      </c>
      <c r="DO104" s="254" t="str">
        <f>IFERROR(IF(AND($DK104="fem",'Classificação geral'!$I97=2),'Classificação geral'!L97,""),"")</f>
        <v/>
      </c>
      <c r="DP104" s="254" t="str">
        <f>IFERROR(IF(AND($DK104="fem",'Classificação geral'!$I97=2),'Classificação geral'!M97,""),"")</f>
        <v/>
      </c>
      <c r="DQ104" s="254" t="str">
        <f>IFERROR(IF(AND($DK104="fem",'Classificação geral'!$I97=2),'Classificação geral'!AF97,""),"")</f>
        <v/>
      </c>
      <c r="DR104" s="256" t="str">
        <f>IFERROR(RANK(DQ104,DQ:DQ,0)+ COUNTIF(DQ$12:$DQ102,DQ104),"")</f>
        <v/>
      </c>
      <c r="DT104" s="254" t="str">
        <f>IFERROR(IF(AND('Classificação geral'!$H97="mas",'Classificação geral'!$I97=2,'Classificação geral'!$E97="pct"),'Classificação geral'!$A97,""),"")</f>
        <v/>
      </c>
      <c r="DU104" s="254" t="str">
        <f>IFERROR(IF(AND('Classificação geral'!$H97="mas",'Classificação geral'!$I97=2,'Classificação geral'!$E97="pct"),'Classificação geral'!$B97,""),"")</f>
        <v/>
      </c>
      <c r="DV104" s="227" t="str">
        <f>IF($DU104='Classificação geral'!$B97,'Classificação geral'!$C97,"")</f>
        <v/>
      </c>
      <c r="DW104" s="228" t="str">
        <f>IF($DU104='Classificação geral'!$B97,'Classificação geral'!$D97,"")</f>
        <v/>
      </c>
      <c r="DX104" s="227" t="str">
        <f>IF($DU104='Classificação geral'!$B97,'Classificação geral'!$H97,"")</f>
        <v/>
      </c>
      <c r="DY104" s="231" t="str">
        <f>IFERROR(IF(AND($DX104="mas",'Classificação geral'!$I97=2),'Classificação geral'!I97,""),"")</f>
        <v/>
      </c>
      <c r="DZ104" s="254" t="str">
        <f>IFERROR(IF(AND($DX104="mas",'Classificação geral'!$I97=2),'Classificação geral'!AE97,""),"")</f>
        <v/>
      </c>
      <c r="EA104" s="231" t="str">
        <f>IFERROR(IF(AND($DX104="mas",'Classificação geral'!$I97=2),'Classificação geral'!K97,""),"")</f>
        <v/>
      </c>
      <c r="EB104" s="231" t="str">
        <f>IFERROR(IF(AND($DX104="mas",'Classificação geral'!$I97=2),'Classificação geral'!L97,""),"")</f>
        <v/>
      </c>
      <c r="EC104" s="231" t="str">
        <f>IFERROR(IF(AND($DX104="mas",'Classificação geral'!$I97=2),'Classificação geral'!M97,""),"")</f>
        <v/>
      </c>
      <c r="ED104" s="231" t="str">
        <f>IFERROR(IF(AND($DX104="mas",'Classificação geral'!$I97=2),'Classificação geral'!AF97,""),"")</f>
        <v/>
      </c>
      <c r="EE104" s="229" t="str">
        <f>IFERROR(RANK(ED104,ED:ED,0)+ COUNTIF($ED$12:ED$12,ED104),"")</f>
        <v/>
      </c>
      <c r="EG104" s="254" t="str">
        <f>IFERROR(IF(AND('Classificação geral'!$H97="fem",'Classificação geral'!$I97=3,'Classificação geral'!$E97="pct"),'Classificação geral'!$A97,""),"")</f>
        <v/>
      </c>
      <c r="EH104" s="254" t="str">
        <f>IFERROR(IF(AND('Classificação geral'!$H97="fem",'Classificação geral'!$I97=3,'Classificação geral'!$E97="pct"),'Classificação geral'!$B97,""),"")</f>
        <v/>
      </c>
      <c r="EI104" s="227" t="str">
        <f>IF($EH104='Classificação geral'!$B97,'Classificação geral'!$C97,"")</f>
        <v/>
      </c>
      <c r="EJ104" s="227" t="str">
        <f>IF($EH104='Classificação geral'!$B97,'Classificação geral'!$D97,"")</f>
        <v/>
      </c>
      <c r="EK104" s="227" t="str">
        <f>IF($EH104='Classificação geral'!$B97,'Classificação geral'!$H97,"")</f>
        <v/>
      </c>
      <c r="EL104" s="227" t="str">
        <f>IF($EK104='Classificação geral'!$H97,'Classificação geral'!$I97,"")</f>
        <v/>
      </c>
      <c r="EM104" s="255" t="str">
        <f>IF($EL104='Classificação geral'!$I97,'Classificação geral'!$AE97,"")</f>
        <v/>
      </c>
      <c r="EN104" s="227" t="str">
        <f>IF($EL104='Classificação geral'!$I97,'Classificação geral'!$K97,"")</f>
        <v/>
      </c>
      <c r="EO104" s="227" t="str">
        <f>IF($EL104='Classificação geral'!$I97,'Classificação geral'!$L97,"")</f>
        <v/>
      </c>
      <c r="EP104" s="227" t="str">
        <f>IF($EL104='Classificação geral'!$I97,'Classificação geral'!$M97,"")</f>
        <v/>
      </c>
      <c r="EQ104" s="227" t="str">
        <f>IF($EL104='Classificação geral'!$I97,'Classificação geral'!$AF97,"")</f>
        <v/>
      </c>
      <c r="ER104" s="229" t="str">
        <f>IFERROR(RANK(EQ104,EQ:EQ,0)+ COUNTIF($EQ$12:EQ102,EQ104),"")</f>
        <v/>
      </c>
      <c r="ET104" s="254" t="str">
        <f>IFERROR(IF(AND('Classificação geral'!$H97="mas",'Classificação geral'!$I97=3,'Classificação geral'!$E97="PCT"),'Classificação geral'!$A97,""),"")</f>
        <v/>
      </c>
      <c r="EU104" s="254" t="str">
        <f>IFERROR(IF(AND('Classificação geral'!$H97="mas",'Classificação geral'!$I97=3,'Classificação geral'!$E97="PCT"),'Classificação geral'!$B97,""),"")</f>
        <v/>
      </c>
      <c r="EV104" s="227" t="str">
        <f>IF($EU104='Classificação geral'!$B97,'Classificação geral'!$C97,"")</f>
        <v/>
      </c>
      <c r="EW104" s="227" t="str">
        <f>IF($EU104='Classificação geral'!$B97,'Classificação geral'!$D97,"")</f>
        <v/>
      </c>
      <c r="EX104" s="227" t="str">
        <f>IF($EU104='Classificação geral'!$B97,'Classificação geral'!$H97,"")</f>
        <v/>
      </c>
      <c r="EY104" s="231" t="str">
        <f>IFERROR(IF(AND($EX104="mas",'Classificação geral'!$I97=3),'Classificação geral'!I97,""),"")</f>
        <v/>
      </c>
      <c r="EZ104" s="254" t="str">
        <f>IFERROR(IF(AND($EX104="mas",'Classificação geral'!$I97=3),'Classificação geral'!AE97,""),"")</f>
        <v/>
      </c>
      <c r="FA104" s="231" t="str">
        <f>IFERROR(IF(AND($EX104="mas",'Classificação geral'!$I97=3),'Classificação geral'!K97,""),"")</f>
        <v/>
      </c>
      <c r="FB104" s="231" t="str">
        <f>IFERROR(IF(AND($EX104="mas",'Classificação geral'!$I97=3),'Classificação geral'!L97,""),"")</f>
        <v/>
      </c>
      <c r="FC104" s="231" t="str">
        <f>IFERROR(IF(AND($EX104="mas",'Classificação geral'!$I97=3),'Classificação geral'!M97,""),"")</f>
        <v/>
      </c>
      <c r="FD104" s="231" t="str">
        <f>IFERROR(IF(AND($EX104="mas",'Classificação geral'!$I97=3),'Classificação geral'!AF97,""),"")</f>
        <v/>
      </c>
      <c r="FE104" s="229" t="str">
        <f>IFERROR(RANK(FD104,FD:FD,0)+ COUNTIF(FD$12:$FD102,FD104),"")</f>
        <v/>
      </c>
    </row>
    <row r="105" spans="1:161" s="230" customFormat="1" ht="24.75" customHeight="1" x14ac:dyDescent="0.4">
      <c r="A105" s="221"/>
      <c r="B105" s="233"/>
      <c r="C105" s="222"/>
      <c r="D105" s="222"/>
      <c r="E105" s="222"/>
      <c r="F105" s="223"/>
      <c r="G105" s="223"/>
      <c r="H105" s="223"/>
      <c r="I105" s="223"/>
      <c r="J105" s="223"/>
      <c r="K105" s="224"/>
      <c r="L105" s="224"/>
      <c r="M105" s="224"/>
      <c r="N105" s="224"/>
      <c r="O105" s="225"/>
      <c r="P105" s="225"/>
      <c r="Q105" s="222"/>
      <c r="R105" s="226"/>
      <c r="S105" s="226"/>
      <c r="T105" s="226"/>
      <c r="U105" s="226"/>
      <c r="V105" s="226"/>
      <c r="W105" s="224"/>
      <c r="X105" s="221"/>
      <c r="Y105" s="221"/>
      <c r="Z105" s="224"/>
      <c r="AA105" s="222"/>
      <c r="AB105" s="222"/>
      <c r="AC105" s="223"/>
      <c r="AD105" s="223"/>
      <c r="AE105" s="223"/>
      <c r="AF105" s="223"/>
      <c r="AG105" s="223"/>
      <c r="AH105" s="223"/>
      <c r="AI105" s="224"/>
      <c r="AJ105" s="224"/>
      <c r="AK105" s="224"/>
      <c r="AL105" s="224"/>
      <c r="AM105" s="225"/>
      <c r="AN105" s="225"/>
      <c r="AO105" s="223"/>
      <c r="AP105" s="226"/>
      <c r="AQ105" s="226"/>
      <c r="AR105" s="226"/>
      <c r="AS105" s="226"/>
      <c r="AT105" s="226"/>
      <c r="AU105" s="224"/>
      <c r="AV105" s="221"/>
      <c r="AW105" s="221"/>
      <c r="AX105" s="233"/>
      <c r="AY105" s="222"/>
      <c r="AZ105" s="222"/>
      <c r="BA105" s="225"/>
      <c r="BB105" s="223"/>
      <c r="BC105" s="223"/>
      <c r="BD105" s="223"/>
      <c r="BE105" s="223"/>
      <c r="BF105" s="223"/>
      <c r="BG105" s="224"/>
      <c r="BH105" s="224"/>
      <c r="BI105" s="224"/>
      <c r="BJ105" s="224"/>
      <c r="BK105" s="225"/>
      <c r="BL105" s="225"/>
      <c r="BM105" s="225"/>
      <c r="BN105" s="226"/>
      <c r="BO105" s="226"/>
      <c r="BP105" s="226"/>
      <c r="BQ105" s="226"/>
      <c r="BR105" s="226"/>
      <c r="BS105" s="224"/>
      <c r="BT105" s="221"/>
      <c r="BU105" s="221"/>
      <c r="BV105" s="221"/>
      <c r="BW105" s="221"/>
      <c r="BX105" s="221"/>
      <c r="BY105" s="221"/>
      <c r="BZ105" s="221"/>
      <c r="CA105" s="221"/>
      <c r="CB105" s="221"/>
      <c r="CC105" s="221"/>
      <c r="CD105" s="221"/>
      <c r="CE105" s="221"/>
      <c r="CF105" s="221"/>
      <c r="CG105" s="254" t="str">
        <f>IFERROR(IF(AND('Classificação geral'!$H98="FEM",'Classificação geral'!$I98=1,'Classificação geral'!E98="PCT"),'Classificação geral'!$A98,""),"")</f>
        <v/>
      </c>
      <c r="CH105" s="254" t="str">
        <f>IFERROR(IF(AND('Classificação geral'!$H98="FEM",'Classificação geral'!$I98=1,'Classificação geral'!E98="PCT"),'Classificação geral'!$B98,""),"")</f>
        <v/>
      </c>
      <c r="CI105" s="227" t="str">
        <f>IF($CH105='Classificação geral'!$B98,'Classificação geral'!$C98,"")</f>
        <v/>
      </c>
      <c r="CJ105" s="228" t="str">
        <f>IF($CH105='Classificação geral'!$B98,'Classificação geral'!$D98,"")</f>
        <v/>
      </c>
      <c r="CK105" s="227" t="str">
        <f>IF($CH105='Classificação geral'!$B98,'Classificação geral'!$H98,"")</f>
        <v/>
      </c>
      <c r="CL105" s="227" t="str">
        <f>IF($CK105='Classificação geral'!$H98,'Classificação geral'!$I98,"")</f>
        <v/>
      </c>
      <c r="CM105" s="227" t="str">
        <f>IF($CL105='Classificação geral'!$I98,'Classificação geral'!$AE98,"")</f>
        <v/>
      </c>
      <c r="CN105" s="227" t="str">
        <f>IF($CL105='Classificação geral'!$I98,'Classificação geral'!$K98,"")</f>
        <v/>
      </c>
      <c r="CO105" s="227" t="str">
        <f>IF($CL105='Classificação geral'!$I98,'Classificação geral'!$L98,"")</f>
        <v/>
      </c>
      <c r="CP105" s="227" t="str">
        <f>IF($CL105='Classificação geral'!$I98,'Classificação geral'!$M98,"")</f>
        <v/>
      </c>
      <c r="CQ105" s="388" t="str">
        <f>IF($CL105='Classificação geral'!$I98,'Classificação geral'!$AF98,"")</f>
        <v/>
      </c>
      <c r="CR105" s="256" t="str">
        <f>IFERROR(RANK(CQ105,CQ:CQ,0)+ COUNTIF($CQ$12:CQ104,CQ105),"")</f>
        <v/>
      </c>
      <c r="CS105" s="244" t="str">
        <f ca="1">IFERROR(RDEM(CR105,CR:CR,0),"")</f>
        <v/>
      </c>
      <c r="CT105" s="254" t="str">
        <f>IFERROR(IF(AND('Classificação geral'!$H98="mas",'Classificação geral'!$I98=1,'Classificação geral'!$E98="pct"),'Classificação geral'!$A98,""),"")</f>
        <v/>
      </c>
      <c r="CU105" s="254" t="str">
        <f>IFERROR(IF(AND('Classificação geral'!$H98="mas",'Classificação geral'!$I98=1,'Classificação geral'!$E98="PCT"),'Classificação geral'!$B98,""),"")</f>
        <v/>
      </c>
      <c r="CV105" s="227" t="str">
        <f>IF($CU105='Classificação geral'!$B98,'Classificação geral'!$C98,"")</f>
        <v/>
      </c>
      <c r="CW105" s="228" t="str">
        <f>IF($CU105='Classificação geral'!$B98,'Classificação geral'!$D98,"")</f>
        <v/>
      </c>
      <c r="CX105" s="227" t="str">
        <f>IF($CU105='Classificação geral'!$B98,'Classificação geral'!$H98,"")</f>
        <v/>
      </c>
      <c r="CY105" s="231" t="str">
        <f>IFERROR(IF(AND($CX105="mas",'Classificação geral'!$I98=1),'Classificação geral'!I98,""),"")</f>
        <v/>
      </c>
      <c r="CZ105" s="254" t="str">
        <f>IFERROR(IF(AND($CX105="mas",'Classificação geral'!$I98=1),'Classificação geral'!AE98,""),"")</f>
        <v/>
      </c>
      <c r="DA105" s="231" t="str">
        <f>IFERROR(IF(AND($CX105="mas",'Classificação geral'!$I98=1),'Classificação geral'!K98,""),"")</f>
        <v/>
      </c>
      <c r="DB105" s="231" t="str">
        <f>IFERROR(IF(AND($CX105="mas",'Classificação geral'!$I98=1),'Classificação geral'!L98,""),"")</f>
        <v/>
      </c>
      <c r="DC105" s="231" t="str">
        <f>IFERROR(IF(AND($CX105="mas",'Classificação geral'!$I98=1),'Classificação geral'!M98,""),"")</f>
        <v/>
      </c>
      <c r="DD105" s="231" t="str">
        <f>IFERROR(IF(AND($CX105="mas",'Classificação geral'!$I98=1),'Classificação geral'!AF98,""),"")</f>
        <v/>
      </c>
      <c r="DE105" s="229" t="str">
        <f>IFERROR(RANK(DD105,DD:DD,0)+ COUNTIF($DD$12:DD104,DD105),"")</f>
        <v/>
      </c>
      <c r="DG105" s="254" t="str">
        <f>IFERROR(IF(AND('Classificação geral'!$H98="fem",'Classificação geral'!$I98=2,'Classificação geral'!$E98="pct"),'Classificação geral'!$A98,""),"")</f>
        <v/>
      </c>
      <c r="DH105" s="254" t="str">
        <f>IFERROR(IF(AND('Classificação geral'!$H98="fem",'Classificação geral'!$I98=2,'Classificação geral'!$E98="pct"),'Classificação geral'!$B98,""),"")</f>
        <v/>
      </c>
      <c r="DI105" s="255" t="str">
        <f>IF($DH105='Classificação geral'!$B98,'Classificação geral'!$C98,"")</f>
        <v/>
      </c>
      <c r="DJ105" s="255" t="str">
        <f>IF($DH105='Classificação geral'!$B98,'Classificação geral'!$D98,"")</f>
        <v/>
      </c>
      <c r="DK105" s="255" t="str">
        <f>IF($DH105='Classificação geral'!$B98,'Classificação geral'!$H98,"")</f>
        <v/>
      </c>
      <c r="DL105" s="254" t="str">
        <f>IFERROR(IF(AND($DK105="fem",'Classificação geral'!$I98=2),'Classificação geral'!I98,""),"")</f>
        <v/>
      </c>
      <c r="DM105" s="254" t="str">
        <f>IFERROR(IF(AND($DK105="fem",'Classificação geral'!$I98=2),'Classificação geral'!AE98,""),"")</f>
        <v/>
      </c>
      <c r="DN105" s="254" t="str">
        <f>IFERROR(IF(AND($DK105="fem",'Classificação geral'!$I98=2),'Classificação geral'!K98,""),"")</f>
        <v/>
      </c>
      <c r="DO105" s="254" t="str">
        <f>IFERROR(IF(AND($DK105="fem",'Classificação geral'!$I98=2),'Classificação geral'!L98,""),"")</f>
        <v/>
      </c>
      <c r="DP105" s="254" t="str">
        <f>IFERROR(IF(AND($DK105="fem",'Classificação geral'!$I98=2),'Classificação geral'!M98,""),"")</f>
        <v/>
      </c>
      <c r="DQ105" s="254" t="str">
        <f>IFERROR(IF(AND($DK105="fem",'Classificação geral'!$I98=2),'Classificação geral'!AF98,""),"")</f>
        <v/>
      </c>
      <c r="DR105" s="256" t="str">
        <f>IFERROR(RANK(DQ105,DQ:DQ,0)+ COUNTIF(DQ$12:$DQ103,DQ105),"")</f>
        <v/>
      </c>
      <c r="DT105" s="254" t="str">
        <f>IFERROR(IF(AND('Classificação geral'!$H98="mas",'Classificação geral'!$I98=2,'Classificação geral'!$E98="pct"),'Classificação geral'!$A98,""),"")</f>
        <v/>
      </c>
      <c r="DU105" s="254" t="str">
        <f>IFERROR(IF(AND('Classificação geral'!$H98="mas",'Classificação geral'!$I98=2,'Classificação geral'!$E98="pct"),'Classificação geral'!$B98,""),"")</f>
        <v/>
      </c>
      <c r="DV105" s="227" t="str">
        <f>IF($DU105='Classificação geral'!$B98,'Classificação geral'!$C98,"")</f>
        <v/>
      </c>
      <c r="DW105" s="228" t="str">
        <f>IF($DU105='Classificação geral'!$B98,'Classificação geral'!$D98,"")</f>
        <v/>
      </c>
      <c r="DX105" s="227" t="str">
        <f>IF($DU105='Classificação geral'!$B98,'Classificação geral'!$H98,"")</f>
        <v/>
      </c>
      <c r="DY105" s="231" t="str">
        <f>IFERROR(IF(AND($DX105="mas",'Classificação geral'!$I98=2),'Classificação geral'!I98,""),"")</f>
        <v/>
      </c>
      <c r="DZ105" s="254" t="str">
        <f>IFERROR(IF(AND($DX105="mas",'Classificação geral'!$I98=2),'Classificação geral'!AE98,""),"")</f>
        <v/>
      </c>
      <c r="EA105" s="231" t="str">
        <f>IFERROR(IF(AND($DX105="mas",'Classificação geral'!$I98=2),'Classificação geral'!K98,""),"")</f>
        <v/>
      </c>
      <c r="EB105" s="231" t="str">
        <f>IFERROR(IF(AND($DX105="mas",'Classificação geral'!$I98=2),'Classificação geral'!L98,""),"")</f>
        <v/>
      </c>
      <c r="EC105" s="231" t="str">
        <f>IFERROR(IF(AND($DX105="mas",'Classificação geral'!$I98=2),'Classificação geral'!M98,""),"")</f>
        <v/>
      </c>
      <c r="ED105" s="231" t="str">
        <f>IFERROR(IF(AND($DX105="mas",'Classificação geral'!$I98=2),'Classificação geral'!AF98,""),"")</f>
        <v/>
      </c>
      <c r="EE105" s="229" t="str">
        <f>IFERROR(RANK(ED105,ED:ED,0)+ COUNTIF($ED$12:ED$12,ED105),"")</f>
        <v/>
      </c>
      <c r="EG105" s="254" t="str">
        <f>IFERROR(IF(AND('Classificação geral'!$H98="fem",'Classificação geral'!$I98=3,'Classificação geral'!$E98="pct"),'Classificação geral'!$A98,""),"")</f>
        <v/>
      </c>
      <c r="EH105" s="254" t="str">
        <f>IFERROR(IF(AND('Classificação geral'!$H98="fem",'Classificação geral'!$I98=3,'Classificação geral'!$E98="pct"),'Classificação geral'!$B98,""),"")</f>
        <v/>
      </c>
      <c r="EI105" s="227" t="str">
        <f>IF($EH105='Classificação geral'!$B98,'Classificação geral'!$C98,"")</f>
        <v/>
      </c>
      <c r="EJ105" s="227" t="str">
        <f>IF($EH105='Classificação geral'!$B98,'Classificação geral'!$D98,"")</f>
        <v/>
      </c>
      <c r="EK105" s="227" t="str">
        <f>IF($EH105='Classificação geral'!$B98,'Classificação geral'!$H98,"")</f>
        <v/>
      </c>
      <c r="EL105" s="227" t="str">
        <f>IF($EK105='Classificação geral'!$H98,'Classificação geral'!$I98,"")</f>
        <v/>
      </c>
      <c r="EM105" s="255" t="str">
        <f>IF($EL105='Classificação geral'!$I98,'Classificação geral'!$AE98,"")</f>
        <v/>
      </c>
      <c r="EN105" s="227" t="str">
        <f>IF($EL105='Classificação geral'!$I98,'Classificação geral'!$K98,"")</f>
        <v/>
      </c>
      <c r="EO105" s="227" t="str">
        <f>IF($EL105='Classificação geral'!$I98,'Classificação geral'!$L98,"")</f>
        <v/>
      </c>
      <c r="EP105" s="227" t="str">
        <f>IF($EL105='Classificação geral'!$I98,'Classificação geral'!$M98,"")</f>
        <v/>
      </c>
      <c r="EQ105" s="227" t="str">
        <f>IF($EL105='Classificação geral'!$I98,'Classificação geral'!$AF98,"")</f>
        <v/>
      </c>
      <c r="ER105" s="229" t="str">
        <f>IFERROR(RANK(EQ105,EQ:EQ,0)+ COUNTIF($EQ$12:EQ103,EQ105),"")</f>
        <v/>
      </c>
      <c r="ET105" s="254" t="str">
        <f>IFERROR(IF(AND('Classificação geral'!$H98="mas",'Classificação geral'!$I98=3,'Classificação geral'!$E98="PCT"),'Classificação geral'!$A98,""),"")</f>
        <v/>
      </c>
      <c r="EU105" s="254" t="str">
        <f>IFERROR(IF(AND('Classificação geral'!$H98="mas",'Classificação geral'!$I98=3,'Classificação geral'!$E98="PCT"),'Classificação geral'!$B98,""),"")</f>
        <v/>
      </c>
      <c r="EV105" s="227" t="str">
        <f>IF($EU105='Classificação geral'!$B98,'Classificação geral'!$C98,"")</f>
        <v/>
      </c>
      <c r="EW105" s="227" t="str">
        <f>IF($EU105='Classificação geral'!$B98,'Classificação geral'!$D98,"")</f>
        <v/>
      </c>
      <c r="EX105" s="227" t="str">
        <f>IF($EU105='Classificação geral'!$B98,'Classificação geral'!$H98,"")</f>
        <v/>
      </c>
      <c r="EY105" s="231" t="str">
        <f>IFERROR(IF(AND($EX105="mas",'Classificação geral'!$I98=3),'Classificação geral'!I98,""),"")</f>
        <v/>
      </c>
      <c r="EZ105" s="254" t="str">
        <f>IFERROR(IF(AND($EX105="mas",'Classificação geral'!$I98=3),'Classificação geral'!AE98,""),"")</f>
        <v/>
      </c>
      <c r="FA105" s="231" t="str">
        <f>IFERROR(IF(AND($EX105="mas",'Classificação geral'!$I98=3),'Classificação geral'!K98,""),"")</f>
        <v/>
      </c>
      <c r="FB105" s="231" t="str">
        <f>IFERROR(IF(AND($EX105="mas",'Classificação geral'!$I98=3),'Classificação geral'!L98,""),"")</f>
        <v/>
      </c>
      <c r="FC105" s="231" t="str">
        <f>IFERROR(IF(AND($EX105="mas",'Classificação geral'!$I98=3),'Classificação geral'!M98,""),"")</f>
        <v/>
      </c>
      <c r="FD105" s="231" t="str">
        <f>IFERROR(IF(AND($EX105="mas",'Classificação geral'!$I98=3),'Classificação geral'!AF98,""),"")</f>
        <v/>
      </c>
      <c r="FE105" s="229" t="str">
        <f>IFERROR(RANK(FD105,FD:FD,0)+ COUNTIF(FD$12:$FD103,FD105),"")</f>
        <v/>
      </c>
    </row>
    <row r="106" spans="1:161" s="230" customFormat="1" ht="24.75" customHeight="1" x14ac:dyDescent="0.4">
      <c r="A106" s="221"/>
      <c r="B106" s="233"/>
      <c r="C106" s="222"/>
      <c r="D106" s="222"/>
      <c r="E106" s="222"/>
      <c r="F106" s="223"/>
      <c r="G106" s="223"/>
      <c r="H106" s="223"/>
      <c r="I106" s="223"/>
      <c r="J106" s="223"/>
      <c r="K106" s="224"/>
      <c r="L106" s="224"/>
      <c r="M106" s="224"/>
      <c r="N106" s="224"/>
      <c r="O106" s="225"/>
      <c r="P106" s="225"/>
      <c r="Q106" s="222"/>
      <c r="R106" s="226"/>
      <c r="S106" s="226"/>
      <c r="T106" s="226"/>
      <c r="U106" s="226"/>
      <c r="V106" s="226"/>
      <c r="W106" s="224"/>
      <c r="X106" s="221"/>
      <c r="Y106" s="221"/>
      <c r="Z106" s="224"/>
      <c r="AA106" s="222"/>
      <c r="AB106" s="222"/>
      <c r="AC106" s="223"/>
      <c r="AD106" s="223"/>
      <c r="AE106" s="223"/>
      <c r="AF106" s="223"/>
      <c r="AG106" s="223"/>
      <c r="AH106" s="223"/>
      <c r="AI106" s="224"/>
      <c r="AJ106" s="224"/>
      <c r="AK106" s="224"/>
      <c r="AL106" s="224"/>
      <c r="AM106" s="225"/>
      <c r="AN106" s="225"/>
      <c r="AO106" s="223"/>
      <c r="AP106" s="226"/>
      <c r="AQ106" s="226"/>
      <c r="AR106" s="226"/>
      <c r="AS106" s="226"/>
      <c r="AT106" s="226"/>
      <c r="AU106" s="224"/>
      <c r="AV106" s="221"/>
      <c r="AW106" s="221"/>
      <c r="AX106" s="233"/>
      <c r="AY106" s="222"/>
      <c r="AZ106" s="222"/>
      <c r="BA106" s="225"/>
      <c r="BB106" s="223"/>
      <c r="BC106" s="223"/>
      <c r="BD106" s="223"/>
      <c r="BE106" s="223"/>
      <c r="BF106" s="223"/>
      <c r="BG106" s="224"/>
      <c r="BH106" s="224"/>
      <c r="BI106" s="224"/>
      <c r="BJ106" s="224"/>
      <c r="BK106" s="225"/>
      <c r="BL106" s="225"/>
      <c r="BM106" s="225"/>
      <c r="BN106" s="226"/>
      <c r="BO106" s="226"/>
      <c r="BP106" s="226"/>
      <c r="BQ106" s="226"/>
      <c r="BR106" s="226"/>
      <c r="BS106" s="224"/>
      <c r="BT106" s="221"/>
      <c r="BU106" s="221"/>
      <c r="BV106" s="221"/>
      <c r="BW106" s="221"/>
      <c r="BX106" s="221"/>
      <c r="BY106" s="221"/>
      <c r="BZ106" s="221"/>
      <c r="CA106" s="221"/>
      <c r="CB106" s="221"/>
      <c r="CC106" s="221"/>
      <c r="CD106" s="221"/>
      <c r="CE106" s="221"/>
      <c r="CF106" s="221"/>
      <c r="CG106" s="254" t="str">
        <f>IFERROR(IF(AND('Classificação geral'!$H99="FEM",'Classificação geral'!$I99=1,'Classificação geral'!E99="PCT"),'Classificação geral'!$A99,""),"")</f>
        <v/>
      </c>
      <c r="CH106" s="254" t="str">
        <f>IFERROR(IF(AND('Classificação geral'!$H99="FEM",'Classificação geral'!$I99=1,'Classificação geral'!E99="PCT"),'Classificação geral'!$B99,""),"")</f>
        <v/>
      </c>
      <c r="CI106" s="227" t="str">
        <f>IF($CH106='Classificação geral'!$B99,'Classificação geral'!$C99,"")</f>
        <v/>
      </c>
      <c r="CJ106" s="228" t="str">
        <f>IF($CH106='Classificação geral'!$B99,'Classificação geral'!$D99,"")</f>
        <v/>
      </c>
      <c r="CK106" s="227" t="str">
        <f>IF($CH106='Classificação geral'!$B99,'Classificação geral'!$H99,"")</f>
        <v/>
      </c>
      <c r="CL106" s="227" t="str">
        <f>IF($CK106='Classificação geral'!$H99,'Classificação geral'!$I99,"")</f>
        <v/>
      </c>
      <c r="CM106" s="227" t="str">
        <f>IF($CL106='Classificação geral'!$I99,'Classificação geral'!$AE99,"")</f>
        <v/>
      </c>
      <c r="CN106" s="227" t="str">
        <f>IF($CL106='Classificação geral'!$I99,'Classificação geral'!$K99,"")</f>
        <v/>
      </c>
      <c r="CO106" s="227" t="str">
        <f>IF($CL106='Classificação geral'!$I99,'Classificação geral'!$L99,"")</f>
        <v/>
      </c>
      <c r="CP106" s="227" t="str">
        <f>IF($CL106='Classificação geral'!$I99,'Classificação geral'!$M99,"")</f>
        <v/>
      </c>
      <c r="CQ106" s="388" t="str">
        <f>IF($CL106='Classificação geral'!$I99,'Classificação geral'!$AF99,"")</f>
        <v/>
      </c>
      <c r="CR106" s="256" t="str">
        <f>IFERROR(RANK(CQ106,CQ:CQ,0)+ COUNTIF($CQ$12:CQ105,CQ106),"")</f>
        <v/>
      </c>
      <c r="CS106" s="244" t="str">
        <f ca="1">IFERROR(RDEM(CR106,CR:CR,0),"")</f>
        <v/>
      </c>
      <c r="CT106" s="254" t="str">
        <f>IFERROR(IF(AND('Classificação geral'!$H99="mas",'Classificação geral'!$I99=1,'Classificação geral'!$E99="pct"),'Classificação geral'!$A99,""),"")</f>
        <v/>
      </c>
      <c r="CU106" s="254" t="str">
        <f>IFERROR(IF(AND('Classificação geral'!$H99="mas",'Classificação geral'!$I99=1,'Classificação geral'!$E99="PCT"),'Classificação geral'!$B99,""),"")</f>
        <v/>
      </c>
      <c r="CV106" s="227" t="str">
        <f>IF($CU106='Classificação geral'!$B99,'Classificação geral'!$C99,"")</f>
        <v/>
      </c>
      <c r="CW106" s="228" t="str">
        <f>IF($CU106='Classificação geral'!$B99,'Classificação geral'!$D99,"")</f>
        <v/>
      </c>
      <c r="CX106" s="227" t="str">
        <f>IF($CU106='Classificação geral'!$B99,'Classificação geral'!$H99,"")</f>
        <v/>
      </c>
      <c r="CY106" s="231" t="str">
        <f>IFERROR(IF(AND($CX106="mas",'Classificação geral'!$I99=1),'Classificação geral'!I99,""),"")</f>
        <v/>
      </c>
      <c r="CZ106" s="254" t="str">
        <f>IFERROR(IF(AND($CX106="mas",'Classificação geral'!$I99=1),'Classificação geral'!AE99,""),"")</f>
        <v/>
      </c>
      <c r="DA106" s="231" t="str">
        <f>IFERROR(IF(AND($CX106="mas",'Classificação geral'!$I99=1),'Classificação geral'!K99,""),"")</f>
        <v/>
      </c>
      <c r="DB106" s="231" t="str">
        <f>IFERROR(IF(AND($CX106="mas",'Classificação geral'!$I99=1),'Classificação geral'!L99,""),"")</f>
        <v/>
      </c>
      <c r="DC106" s="231" t="str">
        <f>IFERROR(IF(AND($CX106="mas",'Classificação geral'!$I99=1),'Classificação geral'!M99,""),"")</f>
        <v/>
      </c>
      <c r="DD106" s="231" t="str">
        <f>IFERROR(IF(AND($CX106="mas",'Classificação geral'!$I99=1),'Classificação geral'!AF99,""),"")</f>
        <v/>
      </c>
      <c r="DE106" s="229" t="str">
        <f>IFERROR(RANK(DD106,DD:DD,0)+ COUNTIF($DD$12:DD105,DD106),"")</f>
        <v/>
      </c>
      <c r="DG106" s="254" t="str">
        <f>IFERROR(IF(AND('Classificação geral'!$H99="fem",'Classificação geral'!$I99=2,'Classificação geral'!$E99="pct"),'Classificação geral'!$A99,""),"")</f>
        <v/>
      </c>
      <c r="DH106" s="254" t="str">
        <f>IFERROR(IF(AND('Classificação geral'!$H99="fem",'Classificação geral'!$I99=2,'Classificação geral'!$E99="pct"),'Classificação geral'!$B99,""),"")</f>
        <v/>
      </c>
      <c r="DI106" s="255" t="str">
        <f>IF($DH106='Classificação geral'!$B99,'Classificação geral'!$C99,"")</f>
        <v/>
      </c>
      <c r="DJ106" s="255" t="str">
        <f>IF($DH106='Classificação geral'!$B99,'Classificação geral'!$D99,"")</f>
        <v/>
      </c>
      <c r="DK106" s="255" t="str">
        <f>IF($DH106='Classificação geral'!$B99,'Classificação geral'!$H99,"")</f>
        <v/>
      </c>
      <c r="DL106" s="254" t="str">
        <f>IFERROR(IF(AND($DK106="fem",'Classificação geral'!$I99=2),'Classificação geral'!I99,""),"")</f>
        <v/>
      </c>
      <c r="DM106" s="254" t="str">
        <f>IFERROR(IF(AND($DK106="fem",'Classificação geral'!$I99=2),'Classificação geral'!AE99,""),"")</f>
        <v/>
      </c>
      <c r="DN106" s="254" t="str">
        <f>IFERROR(IF(AND($DK106="fem",'Classificação geral'!$I99=2),'Classificação geral'!K99,""),"")</f>
        <v/>
      </c>
      <c r="DO106" s="254" t="str">
        <f>IFERROR(IF(AND($DK106="fem",'Classificação geral'!$I99=2),'Classificação geral'!L99,""),"")</f>
        <v/>
      </c>
      <c r="DP106" s="254" t="str">
        <f>IFERROR(IF(AND($DK106="fem",'Classificação geral'!$I99=2),'Classificação geral'!M99,""),"")</f>
        <v/>
      </c>
      <c r="DQ106" s="254" t="str">
        <f>IFERROR(IF(AND($DK106="fem",'Classificação geral'!$I99=2),'Classificação geral'!AF99,""),"")</f>
        <v/>
      </c>
      <c r="DR106" s="256" t="str">
        <f>IFERROR(RANK(DQ106,DQ:DQ,0)+ COUNTIF(DQ$12:$DQ104,DQ106),"")</f>
        <v/>
      </c>
      <c r="DT106" s="254" t="str">
        <f>IFERROR(IF(AND('Classificação geral'!$H99="mas",'Classificação geral'!$I99=2,'Classificação geral'!$E99="pct"),'Classificação geral'!$A99,""),"")</f>
        <v/>
      </c>
      <c r="DU106" s="254" t="str">
        <f>IFERROR(IF(AND('Classificação geral'!$H99="mas",'Classificação geral'!$I99=2,'Classificação geral'!$E99="pct"),'Classificação geral'!$B99,""),"")</f>
        <v/>
      </c>
      <c r="DV106" s="227" t="str">
        <f>IF($DU106='Classificação geral'!$B99,'Classificação geral'!$C99,"")</f>
        <v/>
      </c>
      <c r="DW106" s="228" t="str">
        <f>IF($DU106='Classificação geral'!$B99,'Classificação geral'!$D99,"")</f>
        <v/>
      </c>
      <c r="DX106" s="227" t="str">
        <f>IF($DU106='Classificação geral'!$B99,'Classificação geral'!$H99,"")</f>
        <v/>
      </c>
      <c r="DY106" s="231" t="str">
        <f>IFERROR(IF(AND($DX106="mas",'Classificação geral'!$I99=2),'Classificação geral'!I99,""),"")</f>
        <v/>
      </c>
      <c r="DZ106" s="254" t="str">
        <f>IFERROR(IF(AND($DX106="mas",'Classificação geral'!$I99=2),'Classificação geral'!AE99,""),"")</f>
        <v/>
      </c>
      <c r="EA106" s="231" t="str">
        <f>IFERROR(IF(AND($DX106="mas",'Classificação geral'!$I99=2),'Classificação geral'!K99,""),"")</f>
        <v/>
      </c>
      <c r="EB106" s="231" t="str">
        <f>IFERROR(IF(AND($DX106="mas",'Classificação geral'!$I99=2),'Classificação geral'!L99,""),"")</f>
        <v/>
      </c>
      <c r="EC106" s="231" t="str">
        <f>IFERROR(IF(AND($DX106="mas",'Classificação geral'!$I99=2),'Classificação geral'!M99,""),"")</f>
        <v/>
      </c>
      <c r="ED106" s="231" t="str">
        <f>IFERROR(IF(AND($DX106="mas",'Classificação geral'!$I99=2),'Classificação geral'!AF99,""),"")</f>
        <v/>
      </c>
      <c r="EE106" s="229" t="str">
        <f>IFERROR(RANK(ED106,ED:ED,0)+ COUNTIF($ED$12:ED$12,ED106),"")</f>
        <v/>
      </c>
      <c r="EG106" s="254" t="str">
        <f>IFERROR(IF(AND('Classificação geral'!$H99="fem",'Classificação geral'!$I99=3,'Classificação geral'!$E99="pct"),'Classificação geral'!$A99,""),"")</f>
        <v/>
      </c>
      <c r="EH106" s="254" t="str">
        <f>IFERROR(IF(AND('Classificação geral'!$H99="fem",'Classificação geral'!$I99=3,'Classificação geral'!$E99="pct"),'Classificação geral'!$B99,""),"")</f>
        <v/>
      </c>
      <c r="EI106" s="227" t="str">
        <f>IF($EH106='Classificação geral'!$B99,'Classificação geral'!$C99,"")</f>
        <v/>
      </c>
      <c r="EJ106" s="227" t="str">
        <f>IF($EH106='Classificação geral'!$B99,'Classificação geral'!$D99,"")</f>
        <v/>
      </c>
      <c r="EK106" s="227" t="str">
        <f>IF($EH106='Classificação geral'!$B99,'Classificação geral'!$H99,"")</f>
        <v/>
      </c>
      <c r="EL106" s="227" t="str">
        <f>IF($EK106='Classificação geral'!$H99,'Classificação geral'!$I99,"")</f>
        <v/>
      </c>
      <c r="EM106" s="255" t="str">
        <f>IF($EL106='Classificação geral'!$I99,'Classificação geral'!$AE99,"")</f>
        <v/>
      </c>
      <c r="EN106" s="227" t="str">
        <f>IF($EL106='Classificação geral'!$I99,'Classificação geral'!$K99,"")</f>
        <v/>
      </c>
      <c r="EO106" s="227" t="str">
        <f>IF($EL106='Classificação geral'!$I99,'Classificação geral'!$L99,"")</f>
        <v/>
      </c>
      <c r="EP106" s="227" t="str">
        <f>IF($EL106='Classificação geral'!$I99,'Classificação geral'!$M99,"")</f>
        <v/>
      </c>
      <c r="EQ106" s="227" t="str">
        <f>IF($EL106='Classificação geral'!$I99,'Classificação geral'!$AF99,"")</f>
        <v/>
      </c>
      <c r="ER106" s="229" t="str">
        <f>IFERROR(RANK(EQ106,EQ:EQ,0)+ COUNTIF($EQ$12:EQ104,EQ106),"")</f>
        <v/>
      </c>
      <c r="ET106" s="254" t="str">
        <f>IFERROR(IF(AND('Classificação geral'!$H99="mas",'Classificação geral'!$I99=3,'Classificação geral'!$E99="PCT"),'Classificação geral'!$A99,""),"")</f>
        <v/>
      </c>
      <c r="EU106" s="254" t="str">
        <f>IFERROR(IF(AND('Classificação geral'!$H99="mas",'Classificação geral'!$I99=3,'Classificação geral'!$E99="PCT"),'Classificação geral'!$B99,""),"")</f>
        <v/>
      </c>
      <c r="EV106" s="227" t="str">
        <f>IF($EU106='Classificação geral'!$B99,'Classificação geral'!$C99,"")</f>
        <v/>
      </c>
      <c r="EW106" s="227" t="str">
        <f>IF($EU106='Classificação geral'!$B99,'Classificação geral'!$D99,"")</f>
        <v/>
      </c>
      <c r="EX106" s="227" t="str">
        <f>IF($EU106='Classificação geral'!$B99,'Classificação geral'!$H99,"")</f>
        <v/>
      </c>
      <c r="EY106" s="231" t="str">
        <f>IFERROR(IF(AND($EX106="mas",'Classificação geral'!$I99=3),'Classificação geral'!I99,""),"")</f>
        <v/>
      </c>
      <c r="EZ106" s="254" t="str">
        <f>IFERROR(IF(AND($EX106="mas",'Classificação geral'!$I99=3),'Classificação geral'!AE99,""),"")</f>
        <v/>
      </c>
      <c r="FA106" s="231" t="str">
        <f>IFERROR(IF(AND($EX106="mas",'Classificação geral'!$I99=3),'Classificação geral'!K99,""),"")</f>
        <v/>
      </c>
      <c r="FB106" s="231" t="str">
        <f>IFERROR(IF(AND($EX106="mas",'Classificação geral'!$I99=3),'Classificação geral'!L99,""),"")</f>
        <v/>
      </c>
      <c r="FC106" s="231" t="str">
        <f>IFERROR(IF(AND($EX106="mas",'Classificação geral'!$I99=3),'Classificação geral'!M99,""),"")</f>
        <v/>
      </c>
      <c r="FD106" s="231" t="str">
        <f>IFERROR(IF(AND($EX106="mas",'Classificação geral'!$I99=3),'Classificação geral'!AF99,""),"")</f>
        <v/>
      </c>
      <c r="FE106" s="229" t="str">
        <f>IFERROR(RANK(FD106,FD:FD,0)+ COUNTIF(FD$12:$FD104,FD106),"")</f>
        <v/>
      </c>
    </row>
    <row r="107" spans="1:161" s="230" customFormat="1" ht="24.75" customHeight="1" x14ac:dyDescent="0.4">
      <c r="A107" s="221"/>
      <c r="B107" s="233"/>
      <c r="C107" s="222"/>
      <c r="D107" s="222"/>
      <c r="E107" s="222"/>
      <c r="F107" s="223"/>
      <c r="G107" s="223"/>
      <c r="H107" s="223"/>
      <c r="I107" s="223"/>
      <c r="J107" s="223"/>
      <c r="K107" s="224"/>
      <c r="L107" s="224"/>
      <c r="M107" s="224"/>
      <c r="N107" s="224"/>
      <c r="O107" s="225"/>
      <c r="P107" s="225"/>
      <c r="Q107" s="222"/>
      <c r="R107" s="226"/>
      <c r="S107" s="226"/>
      <c r="T107" s="226"/>
      <c r="U107" s="226"/>
      <c r="V107" s="226"/>
      <c r="W107" s="224"/>
      <c r="X107" s="221"/>
      <c r="Y107" s="221"/>
      <c r="Z107" s="224"/>
      <c r="AA107" s="222"/>
      <c r="AB107" s="222"/>
      <c r="AC107" s="223"/>
      <c r="AD107" s="223"/>
      <c r="AE107" s="223"/>
      <c r="AF107" s="223"/>
      <c r="AG107" s="223"/>
      <c r="AH107" s="223"/>
      <c r="AI107" s="224"/>
      <c r="AJ107" s="224"/>
      <c r="AK107" s="224"/>
      <c r="AL107" s="224"/>
      <c r="AM107" s="225"/>
      <c r="AN107" s="225"/>
      <c r="AO107" s="223"/>
      <c r="AP107" s="226"/>
      <c r="AQ107" s="226"/>
      <c r="AR107" s="226"/>
      <c r="AS107" s="226"/>
      <c r="AT107" s="226"/>
      <c r="AU107" s="224"/>
      <c r="AV107" s="221"/>
      <c r="AW107" s="221"/>
      <c r="AX107" s="233"/>
      <c r="AY107" s="222"/>
      <c r="AZ107" s="222"/>
      <c r="BA107" s="225"/>
      <c r="BB107" s="223"/>
      <c r="BC107" s="223"/>
      <c r="BD107" s="223"/>
      <c r="BE107" s="223"/>
      <c r="BF107" s="223"/>
      <c r="BG107" s="224"/>
      <c r="BH107" s="224"/>
      <c r="BI107" s="224"/>
      <c r="BJ107" s="224"/>
      <c r="BK107" s="225"/>
      <c r="BL107" s="225"/>
      <c r="BM107" s="225"/>
      <c r="BN107" s="226"/>
      <c r="BO107" s="226"/>
      <c r="BP107" s="226"/>
      <c r="BQ107" s="226"/>
      <c r="BR107" s="226"/>
      <c r="BS107" s="224"/>
      <c r="BT107" s="221"/>
      <c r="BU107" s="221"/>
      <c r="BV107" s="221"/>
      <c r="BW107" s="221"/>
      <c r="BX107" s="221"/>
      <c r="BY107" s="221"/>
      <c r="BZ107" s="221"/>
      <c r="CA107" s="221"/>
      <c r="CB107" s="221"/>
      <c r="CC107" s="221"/>
      <c r="CD107" s="221"/>
      <c r="CE107" s="221"/>
      <c r="CF107" s="221"/>
      <c r="CG107" s="254" t="str">
        <f>IFERROR(IF(AND('Classificação geral'!$H100="FEM",'Classificação geral'!$I100=1,'Classificação geral'!E100="PCT"),'Classificação geral'!$A100,""),"")</f>
        <v/>
      </c>
      <c r="CH107" s="254" t="str">
        <f>IFERROR(IF(AND('Classificação geral'!$H100="FEM",'Classificação geral'!$I100=1,'Classificação geral'!E100="PCT"),'Classificação geral'!$B100,""),"")</f>
        <v/>
      </c>
      <c r="CI107" s="227" t="str">
        <f>IF($CH107='Classificação geral'!$B100,'Classificação geral'!$C100,"")</f>
        <v/>
      </c>
      <c r="CJ107" s="228" t="str">
        <f>IF($CH107='Classificação geral'!$B100,'Classificação geral'!$D100,"")</f>
        <v/>
      </c>
      <c r="CK107" s="227" t="str">
        <f>IF($CH107='Classificação geral'!$B100,'Classificação geral'!$H100,"")</f>
        <v/>
      </c>
      <c r="CL107" s="227" t="str">
        <f>IF($CK107='Classificação geral'!$H100,'Classificação geral'!$I100,"")</f>
        <v/>
      </c>
      <c r="CM107" s="227" t="str">
        <f>IF($CL107='Classificação geral'!$I100,'Classificação geral'!$AE100,"")</f>
        <v/>
      </c>
      <c r="CN107" s="227" t="str">
        <f>IF($CL107='Classificação geral'!$I100,'Classificação geral'!$K100,"")</f>
        <v/>
      </c>
      <c r="CO107" s="227" t="str">
        <f>IF($CL107='Classificação geral'!$I100,'Classificação geral'!$L100,"")</f>
        <v/>
      </c>
      <c r="CP107" s="227" t="str">
        <f>IF($CL107='Classificação geral'!$I100,'Classificação geral'!$M100,"")</f>
        <v/>
      </c>
      <c r="CQ107" s="388" t="str">
        <f>IF($CL107='Classificação geral'!$I100,'Classificação geral'!$AF100,"")</f>
        <v/>
      </c>
      <c r="CR107" s="256" t="str">
        <f>IFERROR(RANK(CQ107,CQ:CQ,0)+ COUNTIF($CQ$12:CQ106,CQ107),"")</f>
        <v/>
      </c>
      <c r="CS107" s="244" t="str">
        <f ca="1">IFERROR(RDEM(CR107,CR:CR,0),"")</f>
        <v/>
      </c>
      <c r="CT107" s="254" t="str">
        <f>IFERROR(IF(AND('Classificação geral'!$H100="mas",'Classificação geral'!$I100=1,'Classificação geral'!$E100="pct"),'Classificação geral'!$A100,""),"")</f>
        <v/>
      </c>
      <c r="CU107" s="254" t="str">
        <f>IFERROR(IF(AND('Classificação geral'!$H100="mas",'Classificação geral'!$I100=1,'Classificação geral'!$E100="PCT"),'Classificação geral'!$B100,""),"")</f>
        <v/>
      </c>
      <c r="CV107" s="227" t="str">
        <f>IF($CU107='Classificação geral'!$B100,'Classificação geral'!$C100,"")</f>
        <v/>
      </c>
      <c r="CW107" s="228" t="str">
        <f>IF($CU107='Classificação geral'!$B100,'Classificação geral'!$D100,"")</f>
        <v/>
      </c>
      <c r="CX107" s="227" t="str">
        <f>IF($CU107='Classificação geral'!$B100,'Classificação geral'!$H100,"")</f>
        <v/>
      </c>
      <c r="CY107" s="231" t="str">
        <f>IFERROR(IF(AND($CX107="mas",'Classificação geral'!$I100=1),'Classificação geral'!I100,""),"")</f>
        <v/>
      </c>
      <c r="CZ107" s="254" t="str">
        <f>IFERROR(IF(AND($CX107="mas",'Classificação geral'!$I100=1),'Classificação geral'!AE100,""),"")</f>
        <v/>
      </c>
      <c r="DA107" s="231" t="str">
        <f>IFERROR(IF(AND($CX107="mas",'Classificação geral'!$I100=1),'Classificação geral'!K100,""),"")</f>
        <v/>
      </c>
      <c r="DB107" s="231" t="str">
        <f>IFERROR(IF(AND($CX107="mas",'Classificação geral'!$I100=1),'Classificação geral'!L100,""),"")</f>
        <v/>
      </c>
      <c r="DC107" s="231" t="str">
        <f>IFERROR(IF(AND($CX107="mas",'Classificação geral'!$I100=1),'Classificação geral'!M100,""),"")</f>
        <v/>
      </c>
      <c r="DD107" s="231" t="str">
        <f>IFERROR(IF(AND($CX107="mas",'Classificação geral'!$I100=1),'Classificação geral'!AF100,""),"")</f>
        <v/>
      </c>
      <c r="DE107" s="229" t="str">
        <f>IFERROR(RANK(DD107,DD:DD,0)+ COUNTIF($DD$12:DD106,DD107),"")</f>
        <v/>
      </c>
      <c r="DG107" s="254" t="str">
        <f>IFERROR(IF(AND('Classificação geral'!$H100="fem",'Classificação geral'!$I100=2,'Classificação geral'!$E100="pct"),'Classificação geral'!$A100,""),"")</f>
        <v/>
      </c>
      <c r="DH107" s="254" t="str">
        <f>IFERROR(IF(AND('Classificação geral'!$H100="fem",'Classificação geral'!$I100=2,'Classificação geral'!$E100="pct"),'Classificação geral'!$B100,""),"")</f>
        <v/>
      </c>
      <c r="DI107" s="255" t="str">
        <f>IF($DH107='Classificação geral'!$B100,'Classificação geral'!$C100,"")</f>
        <v/>
      </c>
      <c r="DJ107" s="255" t="str">
        <f>IF($DH107='Classificação geral'!$B100,'Classificação geral'!$D100,"")</f>
        <v/>
      </c>
      <c r="DK107" s="255" t="str">
        <f>IF($DH107='Classificação geral'!$B100,'Classificação geral'!$H100,"")</f>
        <v/>
      </c>
      <c r="DL107" s="254" t="str">
        <f>IFERROR(IF(AND($DK107="fem",'Classificação geral'!$I100=2),'Classificação geral'!I100,""),"")</f>
        <v/>
      </c>
      <c r="DM107" s="254" t="str">
        <f>IFERROR(IF(AND($DK107="fem",'Classificação geral'!$I100=2),'Classificação geral'!AE100,""),"")</f>
        <v/>
      </c>
      <c r="DN107" s="254" t="str">
        <f>IFERROR(IF(AND($DK107="fem",'Classificação geral'!$I100=2),'Classificação geral'!K100,""),"")</f>
        <v/>
      </c>
      <c r="DO107" s="254" t="str">
        <f>IFERROR(IF(AND($DK107="fem",'Classificação geral'!$I100=2),'Classificação geral'!L100,""),"")</f>
        <v/>
      </c>
      <c r="DP107" s="254" t="str">
        <f>IFERROR(IF(AND($DK107="fem",'Classificação geral'!$I100=2),'Classificação geral'!M100,""),"")</f>
        <v/>
      </c>
      <c r="DQ107" s="254" t="str">
        <f>IFERROR(IF(AND($DK107="fem",'Classificação geral'!$I100=2),'Classificação geral'!AF100,""),"")</f>
        <v/>
      </c>
      <c r="DR107" s="256" t="str">
        <f>IFERROR(RANK(DQ107,DQ:DQ,0)+ COUNTIF(DQ$12:$DQ105,DQ107),"")</f>
        <v/>
      </c>
      <c r="DT107" s="254" t="str">
        <f>IFERROR(IF(AND('Classificação geral'!$H100="mas",'Classificação geral'!$I100=2,'Classificação geral'!$E100="pct"),'Classificação geral'!$A100,""),"")</f>
        <v/>
      </c>
      <c r="DU107" s="254" t="str">
        <f>IFERROR(IF(AND('Classificação geral'!$H100="mas",'Classificação geral'!$I100=2,'Classificação geral'!$E100="pct"),'Classificação geral'!$B100,""),"")</f>
        <v/>
      </c>
      <c r="DV107" s="227" t="str">
        <f>IF($DU107='Classificação geral'!$B100,'Classificação geral'!$C100,"")</f>
        <v/>
      </c>
      <c r="DW107" s="228" t="str">
        <f>IF($DU107='Classificação geral'!$B100,'Classificação geral'!$D100,"")</f>
        <v/>
      </c>
      <c r="DX107" s="227" t="str">
        <f>IF($DU107='Classificação geral'!$B100,'Classificação geral'!$H100,"")</f>
        <v/>
      </c>
      <c r="DY107" s="231" t="str">
        <f>IFERROR(IF(AND($DX107="mas",'Classificação geral'!$I100=2),'Classificação geral'!I100,""),"")</f>
        <v/>
      </c>
      <c r="DZ107" s="254" t="str">
        <f>IFERROR(IF(AND($DX107="mas",'Classificação geral'!$I100=2),'Classificação geral'!AE100,""),"")</f>
        <v/>
      </c>
      <c r="EA107" s="231" t="str">
        <f>IFERROR(IF(AND($DX107="mas",'Classificação geral'!$I100=2),'Classificação geral'!K100,""),"")</f>
        <v/>
      </c>
      <c r="EB107" s="231" t="str">
        <f>IFERROR(IF(AND($DX107="mas",'Classificação geral'!$I100=2),'Classificação geral'!L100,""),"")</f>
        <v/>
      </c>
      <c r="EC107" s="231" t="str">
        <f>IFERROR(IF(AND($DX107="mas",'Classificação geral'!$I100=2),'Classificação geral'!M100,""),"")</f>
        <v/>
      </c>
      <c r="ED107" s="231" t="str">
        <f>IFERROR(IF(AND($DX107="mas",'Classificação geral'!$I100=2),'Classificação geral'!AF100,""),"")</f>
        <v/>
      </c>
      <c r="EE107" s="229" t="str">
        <f>IFERROR(RANK(ED107,ED:ED,0)+ COUNTIF($ED$12:ED$12,ED107),"")</f>
        <v/>
      </c>
      <c r="EG107" s="254" t="str">
        <f>IFERROR(IF(AND('Classificação geral'!$H100="fem",'Classificação geral'!$I100=3,'Classificação geral'!$E100="pct"),'Classificação geral'!$A100,""),"")</f>
        <v/>
      </c>
      <c r="EH107" s="254" t="str">
        <f>IFERROR(IF(AND('Classificação geral'!$H100="fem",'Classificação geral'!$I100=3,'Classificação geral'!$E100="pct"),'Classificação geral'!$B100,""),"")</f>
        <v/>
      </c>
      <c r="EI107" s="227" t="str">
        <f>IF($EH107='Classificação geral'!$B100,'Classificação geral'!$C100,"")</f>
        <v/>
      </c>
      <c r="EJ107" s="227" t="str">
        <f>IF($EH107='Classificação geral'!$B100,'Classificação geral'!$D100,"")</f>
        <v/>
      </c>
      <c r="EK107" s="227" t="str">
        <f>IF($EH107='Classificação geral'!$B100,'Classificação geral'!$H100,"")</f>
        <v/>
      </c>
      <c r="EL107" s="227" t="str">
        <f>IF($EK107='Classificação geral'!$H100,'Classificação geral'!$I100,"")</f>
        <v/>
      </c>
      <c r="EM107" s="255" t="str">
        <f>IF($EL107='Classificação geral'!$I100,'Classificação geral'!$AE100,"")</f>
        <v/>
      </c>
      <c r="EN107" s="227" t="str">
        <f>IF($EL107='Classificação geral'!$I100,'Classificação geral'!$K100,"")</f>
        <v/>
      </c>
      <c r="EO107" s="227" t="str">
        <f>IF($EL107='Classificação geral'!$I100,'Classificação geral'!$L100,"")</f>
        <v/>
      </c>
      <c r="EP107" s="227" t="str">
        <f>IF($EL107='Classificação geral'!$I100,'Classificação geral'!$M100,"")</f>
        <v/>
      </c>
      <c r="EQ107" s="227" t="str">
        <f>IF($EL107='Classificação geral'!$I100,'Classificação geral'!$AF100,"")</f>
        <v/>
      </c>
      <c r="ER107" s="229" t="str">
        <f>IFERROR(RANK(EQ107,EQ:EQ,0)+ COUNTIF($EQ$12:EQ105,EQ107),"")</f>
        <v/>
      </c>
      <c r="ET107" s="254" t="str">
        <f>IFERROR(IF(AND('Classificação geral'!$H100="mas",'Classificação geral'!$I100=3,'Classificação geral'!$E100="PCT"),'Classificação geral'!$A100,""),"")</f>
        <v/>
      </c>
      <c r="EU107" s="254" t="str">
        <f>IFERROR(IF(AND('Classificação geral'!$H100="mas",'Classificação geral'!$I100=3,'Classificação geral'!$E100="PCT"),'Classificação geral'!$B100,""),"")</f>
        <v/>
      </c>
      <c r="EV107" s="227" t="str">
        <f>IF($EU107='Classificação geral'!$B100,'Classificação geral'!$C100,"")</f>
        <v/>
      </c>
      <c r="EW107" s="227" t="str">
        <f>IF($EU107='Classificação geral'!$B100,'Classificação geral'!$D100,"")</f>
        <v/>
      </c>
      <c r="EX107" s="227" t="str">
        <f>IF($EU107='Classificação geral'!$B100,'Classificação geral'!$H100,"")</f>
        <v/>
      </c>
      <c r="EY107" s="231" t="str">
        <f>IFERROR(IF(AND($EX107="mas",'Classificação geral'!$I100=3),'Classificação geral'!I100,""),"")</f>
        <v/>
      </c>
      <c r="EZ107" s="254" t="str">
        <f>IFERROR(IF(AND($EX107="mas",'Classificação geral'!$I100=3),'Classificação geral'!AE100,""),"")</f>
        <v/>
      </c>
      <c r="FA107" s="231" t="str">
        <f>IFERROR(IF(AND($EX107="mas",'Classificação geral'!$I100=3),'Classificação geral'!K100,""),"")</f>
        <v/>
      </c>
      <c r="FB107" s="231" t="str">
        <f>IFERROR(IF(AND($EX107="mas",'Classificação geral'!$I100=3),'Classificação geral'!L100,""),"")</f>
        <v/>
      </c>
      <c r="FC107" s="231" t="str">
        <f>IFERROR(IF(AND($EX107="mas",'Classificação geral'!$I100=3),'Classificação geral'!M100,""),"")</f>
        <v/>
      </c>
      <c r="FD107" s="231" t="str">
        <f>IFERROR(IF(AND($EX107="mas",'Classificação geral'!$I100=3),'Classificação geral'!AF100,""),"")</f>
        <v/>
      </c>
      <c r="FE107" s="229" t="str">
        <f>IFERROR(RANK(FD107,FD:FD,0)+ COUNTIF(FD$12:$FD105,FD107),"")</f>
        <v/>
      </c>
    </row>
    <row r="108" spans="1:161" s="230" customFormat="1" ht="24.75" customHeight="1" x14ac:dyDescent="0.4">
      <c r="A108" s="221"/>
      <c r="B108" s="233"/>
      <c r="C108" s="222"/>
      <c r="D108" s="222"/>
      <c r="E108" s="222"/>
      <c r="F108" s="223"/>
      <c r="G108" s="223"/>
      <c r="H108" s="223"/>
      <c r="I108" s="223"/>
      <c r="J108" s="223"/>
      <c r="K108" s="224"/>
      <c r="L108" s="224"/>
      <c r="M108" s="224"/>
      <c r="N108" s="224"/>
      <c r="O108" s="225"/>
      <c r="P108" s="225"/>
      <c r="Q108" s="222"/>
      <c r="R108" s="226"/>
      <c r="S108" s="226"/>
      <c r="T108" s="226"/>
      <c r="U108" s="226"/>
      <c r="V108" s="226"/>
      <c r="W108" s="224"/>
      <c r="X108" s="221"/>
      <c r="Y108" s="221"/>
      <c r="Z108" s="224"/>
      <c r="AA108" s="222"/>
      <c r="AB108" s="222"/>
      <c r="AC108" s="223"/>
      <c r="AD108" s="223"/>
      <c r="AE108" s="223"/>
      <c r="AF108" s="223"/>
      <c r="AG108" s="223"/>
      <c r="AH108" s="223"/>
      <c r="AI108" s="224"/>
      <c r="AJ108" s="224"/>
      <c r="AK108" s="224"/>
      <c r="AL108" s="224"/>
      <c r="AM108" s="225"/>
      <c r="AN108" s="225"/>
      <c r="AO108" s="223"/>
      <c r="AP108" s="226"/>
      <c r="AQ108" s="226"/>
      <c r="AR108" s="226"/>
      <c r="AS108" s="226"/>
      <c r="AT108" s="226"/>
      <c r="AU108" s="224"/>
      <c r="AV108" s="221"/>
      <c r="AW108" s="221"/>
      <c r="AX108" s="233"/>
      <c r="AY108" s="222"/>
      <c r="AZ108" s="222"/>
      <c r="BA108" s="225"/>
      <c r="BB108" s="223"/>
      <c r="BC108" s="223"/>
      <c r="BD108" s="223"/>
      <c r="BE108" s="223"/>
      <c r="BF108" s="223"/>
      <c r="BG108" s="224"/>
      <c r="BH108" s="224"/>
      <c r="BI108" s="224"/>
      <c r="BJ108" s="224"/>
      <c r="BK108" s="225"/>
      <c r="BL108" s="225"/>
      <c r="BM108" s="225"/>
      <c r="BN108" s="226"/>
      <c r="BO108" s="226"/>
      <c r="BP108" s="226"/>
      <c r="BQ108" s="226"/>
      <c r="BR108" s="226"/>
      <c r="BS108" s="224"/>
      <c r="BT108" s="221"/>
      <c r="BU108" s="221"/>
      <c r="BV108" s="221"/>
      <c r="BW108" s="221"/>
      <c r="BX108" s="221"/>
      <c r="BY108" s="221"/>
      <c r="BZ108" s="221"/>
      <c r="CA108" s="221"/>
      <c r="CB108" s="221"/>
      <c r="CC108" s="221"/>
      <c r="CD108" s="221"/>
      <c r="CE108" s="221"/>
      <c r="CF108" s="221"/>
      <c r="CG108" s="254" t="str">
        <f>IFERROR(IF(AND('Classificação geral'!$H101="FEM",'Classificação geral'!$I101=1,'Classificação geral'!E101="PCT"),'Classificação geral'!$A101,""),"")</f>
        <v/>
      </c>
      <c r="CH108" s="254" t="str">
        <f>IFERROR(IF(AND('Classificação geral'!$H101="FEM",'Classificação geral'!$I101=1,'Classificação geral'!E101="PCT"),'Classificação geral'!$B101,""),"")</f>
        <v/>
      </c>
      <c r="CI108" s="227" t="str">
        <f>IF($CH108='Classificação geral'!$B101,'Classificação geral'!$C101,"")</f>
        <v/>
      </c>
      <c r="CJ108" s="228" t="str">
        <f>IF($CH108='Classificação geral'!$B101,'Classificação geral'!$D101,"")</f>
        <v/>
      </c>
      <c r="CK108" s="227" t="str">
        <f>IF($CH108='Classificação geral'!$B101,'Classificação geral'!$H101,"")</f>
        <v/>
      </c>
      <c r="CL108" s="227" t="str">
        <f>IF($CK108='Classificação geral'!$H101,'Classificação geral'!$I101,"")</f>
        <v/>
      </c>
      <c r="CM108" s="227" t="str">
        <f>IF($CL108='Classificação geral'!$I101,'Classificação geral'!$AE101,"")</f>
        <v/>
      </c>
      <c r="CN108" s="227" t="str">
        <f>IF($CL108='Classificação geral'!$I101,'Classificação geral'!$K101,"")</f>
        <v/>
      </c>
      <c r="CO108" s="227" t="str">
        <f>IF($CL108='Classificação geral'!$I101,'Classificação geral'!$L101,"")</f>
        <v/>
      </c>
      <c r="CP108" s="227" t="str">
        <f>IF($CL108='Classificação geral'!$I101,'Classificação geral'!$M101,"")</f>
        <v/>
      </c>
      <c r="CQ108" s="388" t="str">
        <f>IF($CL108='Classificação geral'!$I101,'Classificação geral'!$AF101,"")</f>
        <v/>
      </c>
      <c r="CR108" s="256" t="str">
        <f>IFERROR(RANK(CQ108,CQ:CQ,0)+ COUNTIF($CQ$12:CQ107,CQ108),"")</f>
        <v/>
      </c>
      <c r="CS108" s="244" t="str">
        <f ca="1">IFERROR(RDEM(CR108,CR:CR,0),"")</f>
        <v/>
      </c>
      <c r="CT108" s="254" t="str">
        <f>IFERROR(IF(AND('Classificação geral'!$H101="mas",'Classificação geral'!$I101=1,'Classificação geral'!$E101="pct"),'Classificação geral'!$A101,""),"")</f>
        <v/>
      </c>
      <c r="CU108" s="254" t="str">
        <f>IFERROR(IF(AND('Classificação geral'!$H101="mas",'Classificação geral'!$I101=1,'Classificação geral'!$E101="PCT"),'Classificação geral'!$B101,""),"")</f>
        <v/>
      </c>
      <c r="CV108" s="227" t="str">
        <f>IF($CU108='Classificação geral'!$B101,'Classificação geral'!$C101,"")</f>
        <v/>
      </c>
      <c r="CW108" s="228" t="str">
        <f>IF($CU108='Classificação geral'!$B101,'Classificação geral'!$D101,"")</f>
        <v/>
      </c>
      <c r="CX108" s="227" t="str">
        <f>IF($CU108='Classificação geral'!$B101,'Classificação geral'!$H101,"")</f>
        <v/>
      </c>
      <c r="CY108" s="231" t="str">
        <f>IFERROR(IF(AND($CX108="mas",'Classificação geral'!$I101=1),'Classificação geral'!I101,""),"")</f>
        <v/>
      </c>
      <c r="CZ108" s="254" t="str">
        <f>IFERROR(IF(AND($CX108="mas",'Classificação geral'!$I101=1),'Classificação geral'!AE101,""),"")</f>
        <v/>
      </c>
      <c r="DA108" s="231" t="str">
        <f>IFERROR(IF(AND($CX108="mas",'Classificação geral'!$I101=1),'Classificação geral'!K101,""),"")</f>
        <v/>
      </c>
      <c r="DB108" s="231" t="str">
        <f>IFERROR(IF(AND($CX108="mas",'Classificação geral'!$I101=1),'Classificação geral'!L101,""),"")</f>
        <v/>
      </c>
      <c r="DC108" s="231" t="str">
        <f>IFERROR(IF(AND($CX108="mas",'Classificação geral'!$I101=1),'Classificação geral'!M101,""),"")</f>
        <v/>
      </c>
      <c r="DD108" s="231" t="str">
        <f>IFERROR(IF(AND($CX108="mas",'Classificação geral'!$I101=1),'Classificação geral'!AF101,""),"")</f>
        <v/>
      </c>
      <c r="DE108" s="229" t="str">
        <f>IFERROR(RANK(DD108,DD:DD,0)+ COUNTIF($DD$12:DD107,DD108),"")</f>
        <v/>
      </c>
      <c r="DG108" s="254" t="str">
        <f>IFERROR(IF(AND('Classificação geral'!$H101="fem",'Classificação geral'!$I101=2,'Classificação geral'!$E101="pct"),'Classificação geral'!$A101,""),"")</f>
        <v/>
      </c>
      <c r="DH108" s="254" t="str">
        <f>IFERROR(IF(AND('Classificação geral'!$H101="fem",'Classificação geral'!$I101=2,'Classificação geral'!$E101="pct"),'Classificação geral'!$B101,""),"")</f>
        <v/>
      </c>
      <c r="DI108" s="255" t="str">
        <f>IF($DH108='Classificação geral'!$B101,'Classificação geral'!$C101,"")</f>
        <v/>
      </c>
      <c r="DJ108" s="255" t="str">
        <f>IF($DH108='Classificação geral'!$B101,'Classificação geral'!$D101,"")</f>
        <v/>
      </c>
      <c r="DK108" s="255" t="str">
        <f>IF($DH108='Classificação geral'!$B101,'Classificação geral'!$H101,"")</f>
        <v/>
      </c>
      <c r="DL108" s="254" t="str">
        <f>IFERROR(IF(AND($DK108="fem",'Classificação geral'!$I101=2),'Classificação geral'!I101,""),"")</f>
        <v/>
      </c>
      <c r="DM108" s="254" t="str">
        <f>IFERROR(IF(AND($DK108="fem",'Classificação geral'!$I101=2),'Classificação geral'!AE101,""),"")</f>
        <v/>
      </c>
      <c r="DN108" s="254" t="str">
        <f>IFERROR(IF(AND($DK108="fem",'Classificação geral'!$I101=2),'Classificação geral'!K101,""),"")</f>
        <v/>
      </c>
      <c r="DO108" s="254" t="str">
        <f>IFERROR(IF(AND($DK108="fem",'Classificação geral'!$I101=2),'Classificação geral'!L101,""),"")</f>
        <v/>
      </c>
      <c r="DP108" s="254" t="str">
        <f>IFERROR(IF(AND($DK108="fem",'Classificação geral'!$I101=2),'Classificação geral'!M101,""),"")</f>
        <v/>
      </c>
      <c r="DQ108" s="254" t="str">
        <f>IFERROR(IF(AND($DK108="fem",'Classificação geral'!$I101=2),'Classificação geral'!AF101,""),"")</f>
        <v/>
      </c>
      <c r="DR108" s="256" t="str">
        <f>IFERROR(RANK(DQ108,DQ:DQ,0)+ COUNTIF(DQ$12:$DQ106,DQ108),"")</f>
        <v/>
      </c>
      <c r="DT108" s="254" t="str">
        <f>IFERROR(IF(AND('Classificação geral'!$H101="mas",'Classificação geral'!$I101=2,'Classificação geral'!$E101="pct"),'Classificação geral'!$A101,""),"")</f>
        <v/>
      </c>
      <c r="DU108" s="254" t="str">
        <f>IFERROR(IF(AND('Classificação geral'!$H101="mas",'Classificação geral'!$I101=2,'Classificação geral'!$E101="pct"),'Classificação geral'!$B101,""),"")</f>
        <v/>
      </c>
      <c r="DV108" s="227" t="str">
        <f>IF($DU108='Classificação geral'!$B101,'Classificação geral'!$C101,"")</f>
        <v/>
      </c>
      <c r="DW108" s="228" t="str">
        <f>IF($DU108='Classificação geral'!$B101,'Classificação geral'!$D101,"")</f>
        <v/>
      </c>
      <c r="DX108" s="227" t="str">
        <f>IF($DU108='Classificação geral'!$B101,'Classificação geral'!$H101,"")</f>
        <v/>
      </c>
      <c r="DY108" s="231" t="str">
        <f>IFERROR(IF(AND($DX108="mas",'Classificação geral'!$I101=2),'Classificação geral'!I101,""),"")</f>
        <v/>
      </c>
      <c r="DZ108" s="254" t="str">
        <f>IFERROR(IF(AND($DX108="mas",'Classificação geral'!$I101=2),'Classificação geral'!AE101,""),"")</f>
        <v/>
      </c>
      <c r="EA108" s="231" t="str">
        <f>IFERROR(IF(AND($DX108="mas",'Classificação geral'!$I101=2),'Classificação geral'!K101,""),"")</f>
        <v/>
      </c>
      <c r="EB108" s="231" t="str">
        <f>IFERROR(IF(AND($DX108="mas",'Classificação geral'!$I101=2),'Classificação geral'!L101,""),"")</f>
        <v/>
      </c>
      <c r="EC108" s="231" t="str">
        <f>IFERROR(IF(AND($DX108="mas",'Classificação geral'!$I101=2),'Classificação geral'!M101,""),"")</f>
        <v/>
      </c>
      <c r="ED108" s="231" t="str">
        <f>IFERROR(IF(AND($DX108="mas",'Classificação geral'!$I101=2),'Classificação geral'!AF101,""),"")</f>
        <v/>
      </c>
      <c r="EE108" s="229" t="str">
        <f>IFERROR(RANK(ED108,ED:ED,0)+ COUNTIF($ED$12:ED$12,ED108),"")</f>
        <v/>
      </c>
      <c r="EG108" s="254" t="str">
        <f>IFERROR(IF(AND('Classificação geral'!$H101="fem",'Classificação geral'!$I101=3,'Classificação geral'!$E101="pct"),'Classificação geral'!$A101,""),"")</f>
        <v/>
      </c>
      <c r="EH108" s="254" t="str">
        <f>IFERROR(IF(AND('Classificação geral'!$H101="fem",'Classificação geral'!$I101=3,'Classificação geral'!$E101="pct"),'Classificação geral'!$B101,""),"")</f>
        <v/>
      </c>
      <c r="EI108" s="227" t="str">
        <f>IF($EH108='Classificação geral'!$B101,'Classificação geral'!$C101,"")</f>
        <v/>
      </c>
      <c r="EJ108" s="227" t="str">
        <f>IF($EH108='Classificação geral'!$B101,'Classificação geral'!$D101,"")</f>
        <v/>
      </c>
      <c r="EK108" s="227" t="str">
        <f>IF($EH108='Classificação geral'!$B101,'Classificação geral'!$H101,"")</f>
        <v/>
      </c>
      <c r="EL108" s="227" t="str">
        <f>IF($EK108='Classificação geral'!$H101,'Classificação geral'!$I101,"")</f>
        <v/>
      </c>
      <c r="EM108" s="255" t="str">
        <f>IF($EL108='Classificação geral'!$I101,'Classificação geral'!$AE101,"")</f>
        <v/>
      </c>
      <c r="EN108" s="227" t="str">
        <f>IF($EL108='Classificação geral'!$I101,'Classificação geral'!$K101,"")</f>
        <v/>
      </c>
      <c r="EO108" s="227" t="str">
        <f>IF($EL108='Classificação geral'!$I101,'Classificação geral'!$L101,"")</f>
        <v/>
      </c>
      <c r="EP108" s="227" t="str">
        <f>IF($EL108='Classificação geral'!$I101,'Classificação geral'!$M101,"")</f>
        <v/>
      </c>
      <c r="EQ108" s="227" t="str">
        <f>IF($EL108='Classificação geral'!$I101,'Classificação geral'!$AF101,"")</f>
        <v/>
      </c>
      <c r="ER108" s="229" t="str">
        <f>IFERROR(RANK(EQ108,EQ:EQ,0)+ COUNTIF($EQ$12:EQ106,EQ108),"")</f>
        <v/>
      </c>
      <c r="ET108" s="254" t="str">
        <f>IFERROR(IF(AND('Classificação geral'!$H101="mas",'Classificação geral'!$I101=3,'Classificação geral'!$E101="PCT"),'Classificação geral'!$A101,""),"")</f>
        <v/>
      </c>
      <c r="EU108" s="254" t="str">
        <f>IFERROR(IF(AND('Classificação geral'!$H101="mas",'Classificação geral'!$I101=3,'Classificação geral'!$E101="PCT"),'Classificação geral'!$B101,""),"")</f>
        <v/>
      </c>
      <c r="EV108" s="227" t="str">
        <f>IF($EU108='Classificação geral'!$B101,'Classificação geral'!$C101,"")</f>
        <v/>
      </c>
      <c r="EW108" s="227" t="str">
        <f>IF($EU108='Classificação geral'!$B101,'Classificação geral'!$D101,"")</f>
        <v/>
      </c>
      <c r="EX108" s="227" t="str">
        <f>IF($EU108='Classificação geral'!$B101,'Classificação geral'!$H101,"")</f>
        <v/>
      </c>
      <c r="EY108" s="231" t="str">
        <f>IFERROR(IF(AND($EX108="mas",'Classificação geral'!$I101=3),'Classificação geral'!I101,""),"")</f>
        <v/>
      </c>
      <c r="EZ108" s="254" t="str">
        <f>IFERROR(IF(AND($EX108="mas",'Classificação geral'!$I101=3),'Classificação geral'!AE101,""),"")</f>
        <v/>
      </c>
      <c r="FA108" s="231" t="str">
        <f>IFERROR(IF(AND($EX108="mas",'Classificação geral'!$I101=3),'Classificação geral'!K101,""),"")</f>
        <v/>
      </c>
      <c r="FB108" s="231" t="str">
        <f>IFERROR(IF(AND($EX108="mas",'Classificação geral'!$I101=3),'Classificação geral'!L101,""),"")</f>
        <v/>
      </c>
      <c r="FC108" s="231" t="str">
        <f>IFERROR(IF(AND($EX108="mas",'Classificação geral'!$I101=3),'Classificação geral'!M101,""),"")</f>
        <v/>
      </c>
      <c r="FD108" s="231" t="str">
        <f>IFERROR(IF(AND($EX108="mas",'Classificação geral'!$I101=3),'Classificação geral'!AF101,""),"")</f>
        <v/>
      </c>
      <c r="FE108" s="229" t="str">
        <f>IFERROR(RANK(FD108,FD:FD,0)+ COUNTIF(FD$12:$FD106,FD108),"")</f>
        <v/>
      </c>
    </row>
    <row r="109" spans="1:161" s="230" customFormat="1" ht="24.75" customHeight="1" x14ac:dyDescent="0.4">
      <c r="A109" s="221"/>
      <c r="B109" s="233"/>
      <c r="C109" s="222"/>
      <c r="D109" s="222"/>
      <c r="E109" s="222"/>
      <c r="F109" s="223"/>
      <c r="G109" s="223"/>
      <c r="H109" s="223"/>
      <c r="I109" s="223"/>
      <c r="J109" s="223"/>
      <c r="K109" s="224"/>
      <c r="L109" s="224"/>
      <c r="M109" s="224"/>
      <c r="N109" s="224"/>
      <c r="O109" s="225"/>
      <c r="P109" s="225"/>
      <c r="Q109" s="222"/>
      <c r="R109" s="226"/>
      <c r="S109" s="226"/>
      <c r="T109" s="226"/>
      <c r="U109" s="226"/>
      <c r="V109" s="226"/>
      <c r="W109" s="224"/>
      <c r="X109" s="221"/>
      <c r="Y109" s="221"/>
      <c r="Z109" s="224"/>
      <c r="AA109" s="222"/>
      <c r="AB109" s="222"/>
      <c r="AC109" s="223"/>
      <c r="AD109" s="223"/>
      <c r="AE109" s="223"/>
      <c r="AF109" s="223"/>
      <c r="AG109" s="223"/>
      <c r="AH109" s="223"/>
      <c r="AI109" s="224"/>
      <c r="AJ109" s="224"/>
      <c r="AK109" s="224"/>
      <c r="AL109" s="224"/>
      <c r="AM109" s="225"/>
      <c r="AN109" s="225"/>
      <c r="AO109" s="223"/>
      <c r="AP109" s="226"/>
      <c r="AQ109" s="226"/>
      <c r="AR109" s="226"/>
      <c r="AS109" s="226"/>
      <c r="AT109" s="226"/>
      <c r="AU109" s="224"/>
      <c r="AV109" s="221"/>
      <c r="AW109" s="221"/>
      <c r="AX109" s="233"/>
      <c r="AY109" s="222"/>
      <c r="AZ109" s="222"/>
      <c r="BA109" s="225"/>
      <c r="BB109" s="223"/>
      <c r="BC109" s="223"/>
      <c r="BD109" s="223"/>
      <c r="BE109" s="223"/>
      <c r="BF109" s="223"/>
      <c r="BG109" s="224"/>
      <c r="BH109" s="224"/>
      <c r="BI109" s="224"/>
      <c r="BJ109" s="224"/>
      <c r="BK109" s="225"/>
      <c r="BL109" s="225"/>
      <c r="BM109" s="225"/>
      <c r="BN109" s="226"/>
      <c r="BO109" s="226"/>
      <c r="BP109" s="226"/>
      <c r="BQ109" s="226"/>
      <c r="BR109" s="226"/>
      <c r="BS109" s="224"/>
      <c r="BT109" s="221"/>
      <c r="BU109" s="221"/>
      <c r="BV109" s="221"/>
      <c r="BW109" s="221"/>
      <c r="BX109" s="221"/>
      <c r="BY109" s="221"/>
      <c r="BZ109" s="221"/>
      <c r="CA109" s="221"/>
      <c r="CB109" s="221"/>
      <c r="CC109" s="221"/>
      <c r="CD109" s="221"/>
      <c r="CE109" s="221"/>
      <c r="CF109" s="221"/>
      <c r="CG109" s="254" t="str">
        <f>IFERROR(IF(AND('Classificação geral'!$H102="FEM",'Classificação geral'!$I102=1,'Classificação geral'!E102="PCT"),'Classificação geral'!$A102,""),"")</f>
        <v/>
      </c>
      <c r="CH109" s="254" t="str">
        <f>IFERROR(IF(AND('Classificação geral'!$H102="FEM",'Classificação geral'!$I102=1,'Classificação geral'!E102="PCT"),'Classificação geral'!$B102,""),"")</f>
        <v/>
      </c>
      <c r="CI109" s="227" t="str">
        <f>IF($CH109='Classificação geral'!$B102,'Classificação geral'!$C102,"")</f>
        <v/>
      </c>
      <c r="CJ109" s="228" t="str">
        <f>IF($CH109='Classificação geral'!$B102,'Classificação geral'!$D102,"")</f>
        <v/>
      </c>
      <c r="CK109" s="227" t="str">
        <f>IF($CH109='Classificação geral'!$B102,'Classificação geral'!$H102,"")</f>
        <v/>
      </c>
      <c r="CL109" s="227" t="str">
        <f>IF($CK109='Classificação geral'!$H102,'Classificação geral'!$I102,"")</f>
        <v/>
      </c>
      <c r="CM109" s="227" t="str">
        <f>IF($CL109='Classificação geral'!$I102,'Classificação geral'!$AE102,"")</f>
        <v/>
      </c>
      <c r="CN109" s="227" t="str">
        <f>IF($CL109='Classificação geral'!$I102,'Classificação geral'!$K102,"")</f>
        <v/>
      </c>
      <c r="CO109" s="227" t="str">
        <f>IF($CL109='Classificação geral'!$I102,'Classificação geral'!$L102,"")</f>
        <v/>
      </c>
      <c r="CP109" s="227" t="str">
        <f>IF($CL109='Classificação geral'!$I102,'Classificação geral'!$M102,"")</f>
        <v/>
      </c>
      <c r="CQ109" s="388" t="str">
        <f>IF($CL109='Classificação geral'!$I102,'Classificação geral'!$AF102,"")</f>
        <v/>
      </c>
      <c r="CR109" s="256" t="str">
        <f>IFERROR(RANK(CQ109,CQ:CQ,0)+ COUNTIF($CQ$12:CQ108,CQ109),"")</f>
        <v/>
      </c>
      <c r="CS109" s="244" t="str">
        <f ca="1">IFERROR(RDEM(CR109,CR:CR,0),"")</f>
        <v/>
      </c>
      <c r="CT109" s="254" t="str">
        <f>IFERROR(IF(AND('Classificação geral'!$H102="mas",'Classificação geral'!$I102=1,'Classificação geral'!$E102="pct"),'Classificação geral'!$A102,""),"")</f>
        <v/>
      </c>
      <c r="CU109" s="254" t="str">
        <f>IFERROR(IF(AND('Classificação geral'!$H102="mas",'Classificação geral'!$I102=1,'Classificação geral'!$E102="PCT"),'Classificação geral'!$B102,""),"")</f>
        <v/>
      </c>
      <c r="CV109" s="227" t="str">
        <f>IF($CU109='Classificação geral'!$B102,'Classificação geral'!$C102,"")</f>
        <v/>
      </c>
      <c r="CW109" s="228" t="str">
        <f>IF($CU109='Classificação geral'!$B102,'Classificação geral'!$D102,"")</f>
        <v/>
      </c>
      <c r="CX109" s="227" t="str">
        <f>IF($CU109='Classificação geral'!$B102,'Classificação geral'!$H102,"")</f>
        <v/>
      </c>
      <c r="CY109" s="231" t="str">
        <f>IFERROR(IF(AND($CX109="mas",'Classificação geral'!$I102=1),'Classificação geral'!I102,""),"")</f>
        <v/>
      </c>
      <c r="CZ109" s="254" t="str">
        <f>IFERROR(IF(AND($CX109="mas",'Classificação geral'!$I102=1),'Classificação geral'!AE102,""),"")</f>
        <v/>
      </c>
      <c r="DA109" s="231" t="str">
        <f>IFERROR(IF(AND($CX109="mas",'Classificação geral'!$I102=1),'Classificação geral'!K102,""),"")</f>
        <v/>
      </c>
      <c r="DB109" s="231" t="str">
        <f>IFERROR(IF(AND($CX109="mas",'Classificação geral'!$I102=1),'Classificação geral'!L102,""),"")</f>
        <v/>
      </c>
      <c r="DC109" s="231" t="str">
        <f>IFERROR(IF(AND($CX109="mas",'Classificação geral'!$I102=1),'Classificação geral'!M102,""),"")</f>
        <v/>
      </c>
      <c r="DD109" s="231" t="str">
        <f>IFERROR(IF(AND($CX109="mas",'Classificação geral'!$I102=1),'Classificação geral'!AF102,""),"")</f>
        <v/>
      </c>
      <c r="DE109" s="229" t="str">
        <f>IFERROR(RANK(DD109,DD:DD,0)+ COUNTIF($DD$12:DD108,DD109),"")</f>
        <v/>
      </c>
      <c r="DG109" s="254" t="str">
        <f>IFERROR(IF(AND('Classificação geral'!$H102="fem",'Classificação geral'!$I102=2,'Classificação geral'!$E102="pct"),'Classificação geral'!$A102,""),"")</f>
        <v/>
      </c>
      <c r="DH109" s="254" t="str">
        <f>IFERROR(IF(AND('Classificação geral'!$H102="fem",'Classificação geral'!$I102=2,'Classificação geral'!$E102="pct"),'Classificação geral'!$B102,""),"")</f>
        <v/>
      </c>
      <c r="DI109" s="255" t="str">
        <f>IF($DH109='Classificação geral'!$B102,'Classificação geral'!$C102,"")</f>
        <v/>
      </c>
      <c r="DJ109" s="255" t="str">
        <f>IF($DH109='Classificação geral'!$B102,'Classificação geral'!$D102,"")</f>
        <v/>
      </c>
      <c r="DK109" s="255" t="str">
        <f>IF($DH109='Classificação geral'!$B102,'Classificação geral'!$H102,"")</f>
        <v/>
      </c>
      <c r="DL109" s="254" t="str">
        <f>IFERROR(IF(AND($DK109="fem",'Classificação geral'!$I102=2),'Classificação geral'!I102,""),"")</f>
        <v/>
      </c>
      <c r="DM109" s="254" t="str">
        <f>IFERROR(IF(AND($DK109="fem",'Classificação geral'!$I102=2),'Classificação geral'!AE102,""),"")</f>
        <v/>
      </c>
      <c r="DN109" s="254" t="str">
        <f>IFERROR(IF(AND($DK109="fem",'Classificação geral'!$I102=2),'Classificação geral'!K102,""),"")</f>
        <v/>
      </c>
      <c r="DO109" s="254" t="str">
        <f>IFERROR(IF(AND($DK109="fem",'Classificação geral'!$I102=2),'Classificação geral'!L102,""),"")</f>
        <v/>
      </c>
      <c r="DP109" s="254" t="str">
        <f>IFERROR(IF(AND($DK109="fem",'Classificação geral'!$I102=2),'Classificação geral'!M102,""),"")</f>
        <v/>
      </c>
      <c r="DQ109" s="254" t="str">
        <f>IFERROR(IF(AND($DK109="fem",'Classificação geral'!$I102=2),'Classificação geral'!AF102,""),"")</f>
        <v/>
      </c>
      <c r="DR109" s="256" t="str">
        <f>IFERROR(RANK(DQ109,DQ:DQ,0)+ COUNTIF(DQ$12:$DQ107,DQ109),"")</f>
        <v/>
      </c>
      <c r="DT109" s="254" t="str">
        <f>IFERROR(IF(AND('Classificação geral'!$H102="mas",'Classificação geral'!$I102=2,'Classificação geral'!$E102="pct"),'Classificação geral'!$A102,""),"")</f>
        <v/>
      </c>
      <c r="DU109" s="254" t="str">
        <f>IFERROR(IF(AND('Classificação geral'!$H102="mas",'Classificação geral'!$I102=2,'Classificação geral'!$E102="pct"),'Classificação geral'!$B102,""),"")</f>
        <v/>
      </c>
      <c r="DV109" s="227" t="str">
        <f>IF($DU109='Classificação geral'!$B102,'Classificação geral'!$C102,"")</f>
        <v/>
      </c>
      <c r="DW109" s="228" t="str">
        <f>IF($DU109='Classificação geral'!$B102,'Classificação geral'!$D102,"")</f>
        <v/>
      </c>
      <c r="DX109" s="227" t="str">
        <f>IF($DU109='Classificação geral'!$B102,'Classificação geral'!$H102,"")</f>
        <v/>
      </c>
      <c r="DY109" s="231" t="str">
        <f>IFERROR(IF(AND($DX109="mas",'Classificação geral'!$I102=2),'Classificação geral'!I102,""),"")</f>
        <v/>
      </c>
      <c r="DZ109" s="254" t="str">
        <f>IFERROR(IF(AND($DX109="mas",'Classificação geral'!$I102=2),'Classificação geral'!AE102,""),"")</f>
        <v/>
      </c>
      <c r="EA109" s="231" t="str">
        <f>IFERROR(IF(AND($DX109="mas",'Classificação geral'!$I102=2),'Classificação geral'!K102,""),"")</f>
        <v/>
      </c>
      <c r="EB109" s="231" t="str">
        <f>IFERROR(IF(AND($DX109="mas",'Classificação geral'!$I102=2),'Classificação geral'!L102,""),"")</f>
        <v/>
      </c>
      <c r="EC109" s="231" t="str">
        <f>IFERROR(IF(AND($DX109="mas",'Classificação geral'!$I102=2),'Classificação geral'!M102,""),"")</f>
        <v/>
      </c>
      <c r="ED109" s="231" t="str">
        <f>IFERROR(IF(AND($DX109="mas",'Classificação geral'!$I102=2),'Classificação geral'!AF102,""),"")</f>
        <v/>
      </c>
      <c r="EE109" s="229" t="str">
        <f>IFERROR(RANK(ED109,ED:ED,0)+ COUNTIF($ED$12:ED$12,ED109),"")</f>
        <v/>
      </c>
      <c r="EG109" s="254" t="str">
        <f>IFERROR(IF(AND('Classificação geral'!$H102="fem",'Classificação geral'!$I102=3,'Classificação geral'!$E102="pct"),'Classificação geral'!$A102,""),"")</f>
        <v/>
      </c>
      <c r="EH109" s="254" t="str">
        <f>IFERROR(IF(AND('Classificação geral'!$H102="fem",'Classificação geral'!$I102=3,'Classificação geral'!$E102="pct"),'Classificação geral'!$B102,""),"")</f>
        <v/>
      </c>
      <c r="EI109" s="227" t="str">
        <f>IF($EH109='Classificação geral'!$B102,'Classificação geral'!$C102,"")</f>
        <v/>
      </c>
      <c r="EJ109" s="227" t="str">
        <f>IF($EH109='Classificação geral'!$B102,'Classificação geral'!$D102,"")</f>
        <v/>
      </c>
      <c r="EK109" s="227" t="str">
        <f>IF($EH109='Classificação geral'!$B102,'Classificação geral'!$H102,"")</f>
        <v/>
      </c>
      <c r="EL109" s="227" t="str">
        <f>IF($EK109='Classificação geral'!$H102,'Classificação geral'!$I102,"")</f>
        <v/>
      </c>
      <c r="EM109" s="255" t="str">
        <f>IF($EL109='Classificação geral'!$I102,'Classificação geral'!$AE102,"")</f>
        <v/>
      </c>
      <c r="EN109" s="227" t="str">
        <f>IF($EL109='Classificação geral'!$I102,'Classificação geral'!$K102,"")</f>
        <v/>
      </c>
      <c r="EO109" s="227" t="str">
        <f>IF($EL109='Classificação geral'!$I102,'Classificação geral'!$L102,"")</f>
        <v/>
      </c>
      <c r="EP109" s="227" t="str">
        <f>IF($EL109='Classificação geral'!$I102,'Classificação geral'!$M102,"")</f>
        <v/>
      </c>
      <c r="EQ109" s="227" t="str">
        <f>IF($EL109='Classificação geral'!$I102,'Classificação geral'!$AF102,"")</f>
        <v/>
      </c>
      <c r="ER109" s="229" t="str">
        <f>IFERROR(RANK(EQ109,EQ:EQ,0)+ COUNTIF($EQ$12:EQ107,EQ109),"")</f>
        <v/>
      </c>
      <c r="ET109" s="254" t="str">
        <f>IFERROR(IF(AND('Classificação geral'!$H102="mas",'Classificação geral'!$I102=3,'Classificação geral'!$E102="PCT"),'Classificação geral'!$A102,""),"")</f>
        <v/>
      </c>
      <c r="EU109" s="254" t="str">
        <f>IFERROR(IF(AND('Classificação geral'!$H102="mas",'Classificação geral'!$I102=3,'Classificação geral'!$E102="PCT"),'Classificação geral'!$B102,""),"")</f>
        <v/>
      </c>
      <c r="EV109" s="227" t="str">
        <f>IF($EU109='Classificação geral'!$B102,'Classificação geral'!$C102,"")</f>
        <v/>
      </c>
      <c r="EW109" s="227" t="str">
        <f>IF($EU109='Classificação geral'!$B102,'Classificação geral'!$D102,"")</f>
        <v/>
      </c>
      <c r="EX109" s="227" t="str">
        <f>IF($EU109='Classificação geral'!$B102,'Classificação geral'!$H102,"")</f>
        <v/>
      </c>
      <c r="EY109" s="231" t="str">
        <f>IFERROR(IF(AND($EX109="mas",'Classificação geral'!$I102=3),'Classificação geral'!I102,""),"")</f>
        <v/>
      </c>
      <c r="EZ109" s="254" t="str">
        <f>IFERROR(IF(AND($EX109="mas",'Classificação geral'!$I102=3),'Classificação geral'!AE102,""),"")</f>
        <v/>
      </c>
      <c r="FA109" s="231" t="str">
        <f>IFERROR(IF(AND($EX109="mas",'Classificação geral'!$I102=3),'Classificação geral'!K102,""),"")</f>
        <v/>
      </c>
      <c r="FB109" s="231" t="str">
        <f>IFERROR(IF(AND($EX109="mas",'Classificação geral'!$I102=3),'Classificação geral'!L102,""),"")</f>
        <v/>
      </c>
      <c r="FC109" s="231" t="str">
        <f>IFERROR(IF(AND($EX109="mas",'Classificação geral'!$I102=3),'Classificação geral'!M102,""),"")</f>
        <v/>
      </c>
      <c r="FD109" s="231" t="str">
        <f>IFERROR(IF(AND($EX109="mas",'Classificação geral'!$I102=3),'Classificação geral'!AF102,""),"")</f>
        <v/>
      </c>
      <c r="FE109" s="229" t="str">
        <f>IFERROR(RANK(FD109,FD:FD,0)+ COUNTIF(FD$12:$FD107,FD109),"")</f>
        <v/>
      </c>
    </row>
    <row r="110" spans="1:161" s="230" customFormat="1" ht="24.75" customHeight="1" x14ac:dyDescent="0.4">
      <c r="A110" s="221"/>
      <c r="B110" s="233"/>
      <c r="C110" s="222"/>
      <c r="D110" s="222"/>
      <c r="E110" s="222"/>
      <c r="F110" s="223"/>
      <c r="G110" s="223"/>
      <c r="H110" s="223"/>
      <c r="I110" s="223"/>
      <c r="J110" s="223"/>
      <c r="K110" s="224"/>
      <c r="L110" s="224"/>
      <c r="M110" s="224"/>
      <c r="N110" s="224"/>
      <c r="O110" s="225"/>
      <c r="P110" s="225"/>
      <c r="Q110" s="222"/>
      <c r="R110" s="226"/>
      <c r="S110" s="226"/>
      <c r="T110" s="226"/>
      <c r="U110" s="226"/>
      <c r="V110" s="226"/>
      <c r="W110" s="224"/>
      <c r="X110" s="221"/>
      <c r="Y110" s="221"/>
      <c r="Z110" s="224"/>
      <c r="AA110" s="222"/>
      <c r="AB110" s="222"/>
      <c r="AC110" s="223"/>
      <c r="AD110" s="223"/>
      <c r="AE110" s="223"/>
      <c r="AF110" s="223"/>
      <c r="AG110" s="223"/>
      <c r="AH110" s="223"/>
      <c r="AI110" s="224"/>
      <c r="AJ110" s="224"/>
      <c r="AK110" s="224"/>
      <c r="AL110" s="224"/>
      <c r="AM110" s="225"/>
      <c r="AN110" s="225"/>
      <c r="AO110" s="223"/>
      <c r="AP110" s="226"/>
      <c r="AQ110" s="226"/>
      <c r="AR110" s="226"/>
      <c r="AS110" s="226"/>
      <c r="AT110" s="226"/>
      <c r="AU110" s="224"/>
      <c r="AV110" s="221"/>
      <c r="AW110" s="221"/>
      <c r="AX110" s="233"/>
      <c r="AY110" s="222"/>
      <c r="AZ110" s="222"/>
      <c r="BA110" s="225"/>
      <c r="BB110" s="223"/>
      <c r="BC110" s="223"/>
      <c r="BD110" s="223"/>
      <c r="BE110" s="223"/>
      <c r="BF110" s="223"/>
      <c r="BG110" s="224"/>
      <c r="BH110" s="224"/>
      <c r="BI110" s="224"/>
      <c r="BJ110" s="224"/>
      <c r="BK110" s="225"/>
      <c r="BL110" s="225"/>
      <c r="BM110" s="225"/>
      <c r="BN110" s="226"/>
      <c r="BO110" s="226"/>
      <c r="BP110" s="226"/>
      <c r="BQ110" s="226"/>
      <c r="BR110" s="226"/>
      <c r="BS110" s="224"/>
      <c r="BT110" s="221"/>
      <c r="BU110" s="221"/>
      <c r="BV110" s="221"/>
      <c r="BW110" s="221"/>
      <c r="BX110" s="221"/>
      <c r="BY110" s="221"/>
      <c r="BZ110" s="221"/>
      <c r="CA110" s="221"/>
      <c r="CB110" s="221"/>
      <c r="CC110" s="221"/>
      <c r="CD110" s="221"/>
      <c r="CE110" s="221"/>
      <c r="CF110" s="221"/>
      <c r="CG110" s="254" t="str">
        <f>IFERROR(IF(AND('Classificação geral'!$H103="FEM",'Classificação geral'!$I103=1,'Classificação geral'!E103="PCT"),'Classificação geral'!$A103,""),"")</f>
        <v/>
      </c>
      <c r="CH110" s="254" t="str">
        <f>IFERROR(IF(AND('Classificação geral'!$H103="FEM",'Classificação geral'!$I103=1,'Classificação geral'!E103="PCT"),'Classificação geral'!$B103,""),"")</f>
        <v/>
      </c>
      <c r="CI110" s="227" t="str">
        <f>IF($CH110='Classificação geral'!$B103,'Classificação geral'!$C103,"")</f>
        <v/>
      </c>
      <c r="CJ110" s="228" t="str">
        <f>IF($CH110='Classificação geral'!$B103,'Classificação geral'!$D103,"")</f>
        <v/>
      </c>
      <c r="CK110" s="227" t="str">
        <f>IF($CH110='Classificação geral'!$B103,'Classificação geral'!$H103,"")</f>
        <v/>
      </c>
      <c r="CL110" s="227" t="str">
        <f>IF($CK110='Classificação geral'!$H103,'Classificação geral'!$I103,"")</f>
        <v/>
      </c>
      <c r="CM110" s="227" t="str">
        <f>IF($CL110='Classificação geral'!$I103,'Classificação geral'!$AE103,"")</f>
        <v/>
      </c>
      <c r="CN110" s="227" t="str">
        <f>IF($CL110='Classificação geral'!$I103,'Classificação geral'!$K103,"")</f>
        <v/>
      </c>
      <c r="CO110" s="227" t="str">
        <f>IF($CL110='Classificação geral'!$I103,'Classificação geral'!$L103,"")</f>
        <v/>
      </c>
      <c r="CP110" s="227" t="str">
        <f>IF($CL110='Classificação geral'!$I103,'Classificação geral'!$M103,"")</f>
        <v/>
      </c>
      <c r="CQ110" s="388" t="str">
        <f>IF($CL110='Classificação geral'!$I103,'Classificação geral'!$AF103,"")</f>
        <v/>
      </c>
      <c r="CR110" s="256" t="str">
        <f>IFERROR(RANK(CQ110,CQ:CQ,0)+ COUNTIF($CQ$12:CQ109,CQ110),"")</f>
        <v/>
      </c>
      <c r="CS110" s="244" t="str">
        <f ca="1">IFERROR(RDEM(CR110,CR:CR,0),"")</f>
        <v/>
      </c>
      <c r="CT110" s="254" t="str">
        <f>IFERROR(IF(AND('Classificação geral'!$H103="mas",'Classificação geral'!$I103=1,'Classificação geral'!$E103="pct"),'Classificação geral'!$A103,""),"")</f>
        <v/>
      </c>
      <c r="CU110" s="254" t="str">
        <f>IFERROR(IF(AND('Classificação geral'!$H103="mas",'Classificação geral'!$I103=1,'Classificação geral'!$E103="PCT"),'Classificação geral'!$B103,""),"")</f>
        <v/>
      </c>
      <c r="CV110" s="227" t="str">
        <f>IF($CU110='Classificação geral'!$B103,'Classificação geral'!$C103,"")</f>
        <v/>
      </c>
      <c r="CW110" s="228" t="str">
        <f>IF($CU110='Classificação geral'!$B103,'Classificação geral'!$D103,"")</f>
        <v/>
      </c>
      <c r="CX110" s="227" t="str">
        <f>IF($CU110='Classificação geral'!$B103,'Classificação geral'!$H103,"")</f>
        <v/>
      </c>
      <c r="CY110" s="231" t="str">
        <f>IFERROR(IF(AND($CX110="mas",'Classificação geral'!$I103=1),'Classificação geral'!I103,""),"")</f>
        <v/>
      </c>
      <c r="CZ110" s="254" t="str">
        <f>IFERROR(IF(AND($CX110="mas",'Classificação geral'!$I103=1),'Classificação geral'!AE103,""),"")</f>
        <v/>
      </c>
      <c r="DA110" s="231" t="str">
        <f>IFERROR(IF(AND($CX110="mas",'Classificação geral'!$I103=1),'Classificação geral'!K103,""),"")</f>
        <v/>
      </c>
      <c r="DB110" s="231" t="str">
        <f>IFERROR(IF(AND($CX110="mas",'Classificação geral'!$I103=1),'Classificação geral'!L103,""),"")</f>
        <v/>
      </c>
      <c r="DC110" s="231" t="str">
        <f>IFERROR(IF(AND($CX110="mas",'Classificação geral'!$I103=1),'Classificação geral'!M103,""),"")</f>
        <v/>
      </c>
      <c r="DD110" s="231" t="str">
        <f>IFERROR(IF(AND($CX110="mas",'Classificação geral'!$I103=1),'Classificação geral'!AF103,""),"")</f>
        <v/>
      </c>
      <c r="DE110" s="229" t="str">
        <f>IFERROR(RANK(DD110,DD:DD,0)+ COUNTIF($DD$12:DD109,DD110),"")</f>
        <v/>
      </c>
      <c r="DG110" s="254" t="str">
        <f>IFERROR(IF(AND('Classificação geral'!$H103="fem",'Classificação geral'!$I103=2,'Classificação geral'!$E103="pct"),'Classificação geral'!$A103,""),"")</f>
        <v/>
      </c>
      <c r="DH110" s="254" t="str">
        <f>IFERROR(IF(AND('Classificação geral'!$H103="fem",'Classificação geral'!$I103=2,'Classificação geral'!$E103="pct"),'Classificação geral'!$B103,""),"")</f>
        <v/>
      </c>
      <c r="DI110" s="255" t="str">
        <f>IF($DH110='Classificação geral'!$B103,'Classificação geral'!$C103,"")</f>
        <v/>
      </c>
      <c r="DJ110" s="255" t="str">
        <f>IF($DH110='Classificação geral'!$B103,'Classificação geral'!$D103,"")</f>
        <v/>
      </c>
      <c r="DK110" s="255" t="str">
        <f>IF($DH110='Classificação geral'!$B103,'Classificação geral'!$H103,"")</f>
        <v/>
      </c>
      <c r="DL110" s="254" t="str">
        <f>IFERROR(IF(AND($DK110="fem",'Classificação geral'!$I103=2),'Classificação geral'!I103,""),"")</f>
        <v/>
      </c>
      <c r="DM110" s="254" t="str">
        <f>IFERROR(IF(AND($DK110="fem",'Classificação geral'!$I103=2),'Classificação geral'!AE103,""),"")</f>
        <v/>
      </c>
      <c r="DN110" s="254" t="str">
        <f>IFERROR(IF(AND($DK110="fem",'Classificação geral'!$I103=2),'Classificação geral'!K103,""),"")</f>
        <v/>
      </c>
      <c r="DO110" s="254" t="str">
        <f>IFERROR(IF(AND($DK110="fem",'Classificação geral'!$I103=2),'Classificação geral'!L103,""),"")</f>
        <v/>
      </c>
      <c r="DP110" s="254" t="str">
        <f>IFERROR(IF(AND($DK110="fem",'Classificação geral'!$I103=2),'Classificação geral'!M103,""),"")</f>
        <v/>
      </c>
      <c r="DQ110" s="254" t="str">
        <f>IFERROR(IF(AND($DK110="fem",'Classificação geral'!$I103=2),'Classificação geral'!AF103,""),"")</f>
        <v/>
      </c>
      <c r="DR110" s="256" t="str">
        <f>IFERROR(RANK(DQ110,DQ:DQ,0)+ COUNTIF(DQ$12:$DQ108,DQ110),"")</f>
        <v/>
      </c>
      <c r="DT110" s="254" t="str">
        <f>IFERROR(IF(AND('Classificação geral'!$H103="mas",'Classificação geral'!$I103=2,'Classificação geral'!$E103="pct"),'Classificação geral'!$A103,""),"")</f>
        <v/>
      </c>
      <c r="DU110" s="254" t="str">
        <f>IFERROR(IF(AND('Classificação geral'!$H103="mas",'Classificação geral'!$I103=2,'Classificação geral'!$E103="pct"),'Classificação geral'!$B103,""),"")</f>
        <v/>
      </c>
      <c r="DV110" s="227" t="str">
        <f>IF($DU110='Classificação geral'!$B103,'Classificação geral'!$C103,"")</f>
        <v/>
      </c>
      <c r="DW110" s="228" t="str">
        <f>IF($DU110='Classificação geral'!$B103,'Classificação geral'!$D103,"")</f>
        <v/>
      </c>
      <c r="DX110" s="227" t="str">
        <f>IF($DU110='Classificação geral'!$B103,'Classificação geral'!$H103,"")</f>
        <v/>
      </c>
      <c r="DY110" s="231" t="str">
        <f>IFERROR(IF(AND($DX110="mas",'Classificação geral'!$I103=2),'Classificação geral'!I103,""),"")</f>
        <v/>
      </c>
      <c r="DZ110" s="254" t="str">
        <f>IFERROR(IF(AND($DX110="mas",'Classificação geral'!$I103=2),'Classificação geral'!AE103,""),"")</f>
        <v/>
      </c>
      <c r="EA110" s="231" t="str">
        <f>IFERROR(IF(AND($DX110="mas",'Classificação geral'!$I103=2),'Classificação geral'!K103,""),"")</f>
        <v/>
      </c>
      <c r="EB110" s="231" t="str">
        <f>IFERROR(IF(AND($DX110="mas",'Classificação geral'!$I103=2),'Classificação geral'!L103,""),"")</f>
        <v/>
      </c>
      <c r="EC110" s="231" t="str">
        <f>IFERROR(IF(AND($DX110="mas",'Classificação geral'!$I103=2),'Classificação geral'!M103,""),"")</f>
        <v/>
      </c>
      <c r="ED110" s="231" t="str">
        <f>IFERROR(IF(AND($DX110="mas",'Classificação geral'!$I103=2),'Classificação geral'!AF103,""),"")</f>
        <v/>
      </c>
      <c r="EE110" s="229" t="str">
        <f>IFERROR(RANK(ED110,ED:ED,0)+ COUNTIF($ED$12:ED$12,ED110),"")</f>
        <v/>
      </c>
      <c r="EG110" s="254" t="str">
        <f>IFERROR(IF(AND('Classificação geral'!$H103="fem",'Classificação geral'!$I103=3,'Classificação geral'!$E103="pct"),'Classificação geral'!$A103,""),"")</f>
        <v/>
      </c>
      <c r="EH110" s="254" t="str">
        <f>IFERROR(IF(AND('Classificação geral'!$H103="fem",'Classificação geral'!$I103=3,'Classificação geral'!$E103="pct"),'Classificação geral'!$B103,""),"")</f>
        <v/>
      </c>
      <c r="EI110" s="227" t="str">
        <f>IF($EH110='Classificação geral'!$B103,'Classificação geral'!$C103,"")</f>
        <v/>
      </c>
      <c r="EJ110" s="227" t="str">
        <f>IF($EH110='Classificação geral'!$B103,'Classificação geral'!$D103,"")</f>
        <v/>
      </c>
      <c r="EK110" s="227" t="str">
        <f>IF($EH110='Classificação geral'!$B103,'Classificação geral'!$H103,"")</f>
        <v/>
      </c>
      <c r="EL110" s="227" t="str">
        <f>IF($EK110='Classificação geral'!$H103,'Classificação geral'!$I103,"")</f>
        <v/>
      </c>
      <c r="EM110" s="255" t="str">
        <f>IF($EL110='Classificação geral'!$I103,'Classificação geral'!$AE103,"")</f>
        <v/>
      </c>
      <c r="EN110" s="227" t="str">
        <f>IF($EL110='Classificação geral'!$I103,'Classificação geral'!$K103,"")</f>
        <v/>
      </c>
      <c r="EO110" s="227" t="str">
        <f>IF($EL110='Classificação geral'!$I103,'Classificação geral'!$L103,"")</f>
        <v/>
      </c>
      <c r="EP110" s="227" t="str">
        <f>IF($EL110='Classificação geral'!$I103,'Classificação geral'!$M103,"")</f>
        <v/>
      </c>
      <c r="EQ110" s="227" t="str">
        <f>IF($EL110='Classificação geral'!$I103,'Classificação geral'!$AF103,"")</f>
        <v/>
      </c>
      <c r="ER110" s="229" t="str">
        <f>IFERROR(RANK(EQ110,EQ:EQ,0)+ COUNTIF($EQ$12:EQ108,EQ110),"")</f>
        <v/>
      </c>
      <c r="ET110" s="254" t="str">
        <f>IFERROR(IF(AND('Classificação geral'!$H103="mas",'Classificação geral'!$I103=3,'Classificação geral'!$E103="PCT"),'Classificação geral'!$A103,""),"")</f>
        <v/>
      </c>
      <c r="EU110" s="254" t="str">
        <f>IFERROR(IF(AND('Classificação geral'!$H103="mas",'Classificação geral'!$I103=3,'Classificação geral'!$E103="PCT"),'Classificação geral'!$B103,""),"")</f>
        <v/>
      </c>
      <c r="EV110" s="227" t="str">
        <f>IF($EU110='Classificação geral'!$B103,'Classificação geral'!$C103,"")</f>
        <v/>
      </c>
      <c r="EW110" s="227" t="str">
        <f>IF($EU110='Classificação geral'!$B103,'Classificação geral'!$D103,"")</f>
        <v/>
      </c>
      <c r="EX110" s="227" t="str">
        <f>IF($EU110='Classificação geral'!$B103,'Classificação geral'!$H103,"")</f>
        <v/>
      </c>
      <c r="EY110" s="231" t="str">
        <f>IFERROR(IF(AND($EX110="mas",'Classificação geral'!$I103=3),'Classificação geral'!I103,""),"")</f>
        <v/>
      </c>
      <c r="EZ110" s="254" t="str">
        <f>IFERROR(IF(AND($EX110="mas",'Classificação geral'!$I103=3),'Classificação geral'!AE103,""),"")</f>
        <v/>
      </c>
      <c r="FA110" s="231" t="str">
        <f>IFERROR(IF(AND($EX110="mas",'Classificação geral'!$I103=3),'Classificação geral'!K103,""),"")</f>
        <v/>
      </c>
      <c r="FB110" s="231" t="str">
        <f>IFERROR(IF(AND($EX110="mas",'Classificação geral'!$I103=3),'Classificação geral'!L103,""),"")</f>
        <v/>
      </c>
      <c r="FC110" s="231" t="str">
        <f>IFERROR(IF(AND($EX110="mas",'Classificação geral'!$I103=3),'Classificação geral'!M103,""),"")</f>
        <v/>
      </c>
      <c r="FD110" s="231" t="str">
        <f>IFERROR(IF(AND($EX110="mas",'Classificação geral'!$I103=3),'Classificação geral'!AF103,""),"")</f>
        <v/>
      </c>
      <c r="FE110" s="229" t="str">
        <f>IFERROR(RANK(FD110,FD:FD,0)+ COUNTIF(FD$12:$FD108,FD110),"")</f>
        <v/>
      </c>
    </row>
    <row r="111" spans="1:161" s="230" customFormat="1" ht="24.75" customHeight="1" x14ac:dyDescent="0.4">
      <c r="A111" s="221"/>
      <c r="B111" s="233"/>
      <c r="C111" s="222"/>
      <c r="D111" s="222"/>
      <c r="E111" s="222"/>
      <c r="F111" s="223"/>
      <c r="G111" s="223"/>
      <c r="H111" s="223"/>
      <c r="I111" s="223"/>
      <c r="J111" s="223"/>
      <c r="K111" s="224"/>
      <c r="L111" s="224"/>
      <c r="M111" s="224"/>
      <c r="N111" s="224"/>
      <c r="O111" s="225"/>
      <c r="P111" s="225"/>
      <c r="Q111" s="222"/>
      <c r="R111" s="226"/>
      <c r="S111" s="226"/>
      <c r="T111" s="226"/>
      <c r="U111" s="226"/>
      <c r="V111" s="226"/>
      <c r="W111" s="224"/>
      <c r="X111" s="221"/>
      <c r="Y111" s="221"/>
      <c r="Z111" s="224"/>
      <c r="AA111" s="222"/>
      <c r="AB111" s="222"/>
      <c r="AC111" s="223"/>
      <c r="AD111" s="223"/>
      <c r="AE111" s="223"/>
      <c r="AF111" s="223"/>
      <c r="AG111" s="223"/>
      <c r="AH111" s="223"/>
      <c r="AI111" s="224"/>
      <c r="AJ111" s="224"/>
      <c r="AK111" s="224"/>
      <c r="AL111" s="224"/>
      <c r="AM111" s="225"/>
      <c r="AN111" s="225"/>
      <c r="AO111" s="223"/>
      <c r="AP111" s="226"/>
      <c r="AQ111" s="226"/>
      <c r="AR111" s="226"/>
      <c r="AS111" s="226"/>
      <c r="AT111" s="226"/>
      <c r="AU111" s="224"/>
      <c r="AV111" s="221"/>
      <c r="AW111" s="221"/>
      <c r="AX111" s="233"/>
      <c r="AY111" s="222"/>
      <c r="AZ111" s="222"/>
      <c r="BA111" s="225"/>
      <c r="BB111" s="223"/>
      <c r="BC111" s="223"/>
      <c r="BD111" s="223"/>
      <c r="BE111" s="223"/>
      <c r="BF111" s="223"/>
      <c r="BG111" s="224"/>
      <c r="BH111" s="224"/>
      <c r="BI111" s="224"/>
      <c r="BJ111" s="224"/>
      <c r="BK111" s="225"/>
      <c r="BL111" s="225"/>
      <c r="BM111" s="225"/>
      <c r="BN111" s="226"/>
      <c r="BO111" s="226"/>
      <c r="BP111" s="226"/>
      <c r="BQ111" s="226"/>
      <c r="BR111" s="226"/>
      <c r="BS111" s="224"/>
      <c r="BT111" s="221"/>
      <c r="BU111" s="221"/>
      <c r="BV111" s="221"/>
      <c r="BW111" s="221"/>
      <c r="BX111" s="221"/>
      <c r="BY111" s="221"/>
      <c r="BZ111" s="221"/>
      <c r="CA111" s="221"/>
      <c r="CB111" s="221"/>
      <c r="CC111" s="221"/>
      <c r="CD111" s="221"/>
      <c r="CE111" s="221"/>
      <c r="CF111" s="221"/>
      <c r="CG111" s="254" t="str">
        <f>IFERROR(IF(AND('Classificação geral'!$H104="FEM",'Classificação geral'!$I104=1,'Classificação geral'!E104="PCT"),'Classificação geral'!$A104,""),"")</f>
        <v/>
      </c>
      <c r="CH111" s="254" t="str">
        <f>IFERROR(IF(AND('Classificação geral'!$H104="FEM",'Classificação geral'!$I104=1,'Classificação geral'!E104="PCT"),'Classificação geral'!$B104,""),"")</f>
        <v/>
      </c>
      <c r="CI111" s="227" t="str">
        <f>IF($CH111='Classificação geral'!$B104,'Classificação geral'!$C104,"")</f>
        <v/>
      </c>
      <c r="CJ111" s="228" t="str">
        <f>IF($CH111='Classificação geral'!$B104,'Classificação geral'!$D104,"")</f>
        <v/>
      </c>
      <c r="CK111" s="227" t="str">
        <f>IF($CH111='Classificação geral'!$B104,'Classificação geral'!$H104,"")</f>
        <v/>
      </c>
      <c r="CL111" s="227" t="str">
        <f>IF($CK111='Classificação geral'!$H104,'Classificação geral'!$I104,"")</f>
        <v/>
      </c>
      <c r="CM111" s="227" t="str">
        <f>IF($CL111='Classificação geral'!$I104,'Classificação geral'!$AE104,"")</f>
        <v/>
      </c>
      <c r="CN111" s="227" t="str">
        <f>IF($CL111='Classificação geral'!$I104,'Classificação geral'!$K104,"")</f>
        <v/>
      </c>
      <c r="CO111" s="227" t="str">
        <f>IF($CL111='Classificação geral'!$I104,'Classificação geral'!$L104,"")</f>
        <v/>
      </c>
      <c r="CP111" s="227" t="str">
        <f>IF($CL111='Classificação geral'!$I104,'Classificação geral'!$M104,"")</f>
        <v/>
      </c>
      <c r="CQ111" s="388" t="str">
        <f>IF($CL111='Classificação geral'!$I104,'Classificação geral'!$AF104,"")</f>
        <v/>
      </c>
      <c r="CR111" s="256" t="str">
        <f>IFERROR(RANK(CQ111,CQ:CQ,0)+ COUNTIF($CQ$12:CQ110,CQ111),"")</f>
        <v/>
      </c>
      <c r="CS111" s="244" t="str">
        <f ca="1">IFERROR(RDEM(CR111,CR:CR,0),"")</f>
        <v/>
      </c>
      <c r="CT111" s="254" t="str">
        <f>IFERROR(IF(AND('Classificação geral'!$H104="mas",'Classificação geral'!$I104=1,'Classificação geral'!$E104="pct"),'Classificação geral'!$A104,""),"")</f>
        <v/>
      </c>
      <c r="CU111" s="254" t="str">
        <f>IFERROR(IF(AND('Classificação geral'!$H104="mas",'Classificação geral'!$I104=1,'Classificação geral'!$E104="PCT"),'Classificação geral'!$B104,""),"")</f>
        <v/>
      </c>
      <c r="CV111" s="227" t="str">
        <f>IF($CU111='Classificação geral'!$B104,'Classificação geral'!$C104,"")</f>
        <v/>
      </c>
      <c r="CW111" s="228" t="str">
        <f>IF($CU111='Classificação geral'!$B104,'Classificação geral'!$D104,"")</f>
        <v/>
      </c>
      <c r="CX111" s="227" t="str">
        <f>IF($CU111='Classificação geral'!$B104,'Classificação geral'!$H104,"")</f>
        <v/>
      </c>
      <c r="CY111" s="231" t="str">
        <f>IFERROR(IF(AND($CX111="mas",'Classificação geral'!$I104=1),'Classificação geral'!I104,""),"")</f>
        <v/>
      </c>
      <c r="CZ111" s="254" t="str">
        <f>IFERROR(IF(AND($CX111="mas",'Classificação geral'!$I104=1),'Classificação geral'!AE104,""),"")</f>
        <v/>
      </c>
      <c r="DA111" s="231" t="str">
        <f>IFERROR(IF(AND($CX111="mas",'Classificação geral'!$I104=1),'Classificação geral'!K104,""),"")</f>
        <v/>
      </c>
      <c r="DB111" s="231" t="str">
        <f>IFERROR(IF(AND($CX111="mas",'Classificação geral'!$I104=1),'Classificação geral'!L104,""),"")</f>
        <v/>
      </c>
      <c r="DC111" s="231" t="str">
        <f>IFERROR(IF(AND($CX111="mas",'Classificação geral'!$I104=1),'Classificação geral'!M104,""),"")</f>
        <v/>
      </c>
      <c r="DD111" s="231" t="str">
        <f>IFERROR(IF(AND($CX111="mas",'Classificação geral'!$I104=1),'Classificação geral'!AF104,""),"")</f>
        <v/>
      </c>
      <c r="DE111" s="229" t="str">
        <f>IFERROR(RANK(DD111,DD:DD,0)+ COUNTIF($DD$12:DD110,DD111),"")</f>
        <v/>
      </c>
      <c r="DG111" s="254" t="str">
        <f>IFERROR(IF(AND('Classificação geral'!$H104="fem",'Classificação geral'!$I104=2,'Classificação geral'!$E104="pct"),'Classificação geral'!$A104,""),"")</f>
        <v/>
      </c>
      <c r="DH111" s="254" t="str">
        <f>IFERROR(IF(AND('Classificação geral'!$H104="fem",'Classificação geral'!$I104=2,'Classificação geral'!$E104="pct"),'Classificação geral'!$B104,""),"")</f>
        <v/>
      </c>
      <c r="DI111" s="255" t="str">
        <f>IF($DH111='Classificação geral'!$B104,'Classificação geral'!$C104,"")</f>
        <v/>
      </c>
      <c r="DJ111" s="255" t="str">
        <f>IF($DH111='Classificação geral'!$B104,'Classificação geral'!$D104,"")</f>
        <v/>
      </c>
      <c r="DK111" s="255" t="str">
        <f>IF($DH111='Classificação geral'!$B104,'Classificação geral'!$H104,"")</f>
        <v/>
      </c>
      <c r="DL111" s="254" t="str">
        <f>IFERROR(IF(AND($DK111="fem",'Classificação geral'!$I104=2),'Classificação geral'!I104,""),"")</f>
        <v/>
      </c>
      <c r="DM111" s="254" t="str">
        <f>IFERROR(IF(AND($DK111="fem",'Classificação geral'!$I104=2),'Classificação geral'!AE104,""),"")</f>
        <v/>
      </c>
      <c r="DN111" s="254" t="str">
        <f>IFERROR(IF(AND($DK111="fem",'Classificação geral'!$I104=2),'Classificação geral'!K104,""),"")</f>
        <v/>
      </c>
      <c r="DO111" s="254" t="str">
        <f>IFERROR(IF(AND($DK111="fem",'Classificação geral'!$I104=2),'Classificação geral'!L104,""),"")</f>
        <v/>
      </c>
      <c r="DP111" s="254" t="str">
        <f>IFERROR(IF(AND($DK111="fem",'Classificação geral'!$I104=2),'Classificação geral'!M104,""),"")</f>
        <v/>
      </c>
      <c r="DQ111" s="254" t="str">
        <f>IFERROR(IF(AND($DK111="fem",'Classificação geral'!$I104=2),'Classificação geral'!AF104,""),"")</f>
        <v/>
      </c>
      <c r="DR111" s="256" t="str">
        <f>IFERROR(RANK(DQ111,DQ:DQ,0)+ COUNTIF(DQ$12:$DQ109,DQ111),"")</f>
        <v/>
      </c>
      <c r="DT111" s="254" t="str">
        <f>IFERROR(IF(AND('Classificação geral'!$H104="mas",'Classificação geral'!$I104=2,'Classificação geral'!$E104="pct"),'Classificação geral'!$A104,""),"")</f>
        <v/>
      </c>
      <c r="DU111" s="254" t="str">
        <f>IFERROR(IF(AND('Classificação geral'!$H104="mas",'Classificação geral'!$I104=2,'Classificação geral'!$E104="pct"),'Classificação geral'!$B104,""),"")</f>
        <v/>
      </c>
      <c r="DV111" s="227" t="str">
        <f>IF($DU111='Classificação geral'!$B104,'Classificação geral'!$C104,"")</f>
        <v/>
      </c>
      <c r="DW111" s="228" t="str">
        <f>IF($DU111='Classificação geral'!$B104,'Classificação geral'!$D104,"")</f>
        <v/>
      </c>
      <c r="DX111" s="227" t="str">
        <f>IF($DU111='Classificação geral'!$B104,'Classificação geral'!$H104,"")</f>
        <v/>
      </c>
      <c r="DY111" s="231" t="str">
        <f>IFERROR(IF(AND($DX111="mas",'Classificação geral'!$I104=2),'Classificação geral'!I104,""),"")</f>
        <v/>
      </c>
      <c r="DZ111" s="254" t="str">
        <f>IFERROR(IF(AND($DX111="mas",'Classificação geral'!$I104=2),'Classificação geral'!AE104,""),"")</f>
        <v/>
      </c>
      <c r="EA111" s="231" t="str">
        <f>IFERROR(IF(AND($DX111="mas",'Classificação geral'!$I104=2),'Classificação geral'!K104,""),"")</f>
        <v/>
      </c>
      <c r="EB111" s="231" t="str">
        <f>IFERROR(IF(AND($DX111="mas",'Classificação geral'!$I104=2),'Classificação geral'!L104,""),"")</f>
        <v/>
      </c>
      <c r="EC111" s="231" t="str">
        <f>IFERROR(IF(AND($DX111="mas",'Classificação geral'!$I104=2),'Classificação geral'!M104,""),"")</f>
        <v/>
      </c>
      <c r="ED111" s="231" t="str">
        <f>IFERROR(IF(AND($DX111="mas",'Classificação geral'!$I104=2),'Classificação geral'!AF104,""),"")</f>
        <v/>
      </c>
      <c r="EE111" s="229" t="str">
        <f>IFERROR(RANK(ED111,ED:ED,0)+ COUNTIF($ED$12:ED$12,ED111),"")</f>
        <v/>
      </c>
      <c r="EG111" s="254" t="str">
        <f>IFERROR(IF(AND('Classificação geral'!$H104="fem",'Classificação geral'!$I104=3,'Classificação geral'!$E104="pct"),'Classificação geral'!$A104,""),"")</f>
        <v/>
      </c>
      <c r="EH111" s="254" t="str">
        <f>IFERROR(IF(AND('Classificação geral'!$H104="fem",'Classificação geral'!$I104=3,'Classificação geral'!$E104="pct"),'Classificação geral'!$B104,""),"")</f>
        <v/>
      </c>
      <c r="EI111" s="227" t="str">
        <f>IF($EH111='Classificação geral'!$B104,'Classificação geral'!$C104,"")</f>
        <v/>
      </c>
      <c r="EJ111" s="227" t="str">
        <f>IF($EH111='Classificação geral'!$B104,'Classificação geral'!$D104,"")</f>
        <v/>
      </c>
      <c r="EK111" s="227" t="str">
        <f>IF($EH111='Classificação geral'!$B104,'Classificação geral'!$H104,"")</f>
        <v/>
      </c>
      <c r="EL111" s="227" t="str">
        <f>IF($EK111='Classificação geral'!$H104,'Classificação geral'!$I104,"")</f>
        <v/>
      </c>
      <c r="EM111" s="255" t="str">
        <f>IF($EL111='Classificação geral'!$I104,'Classificação geral'!$AE104,"")</f>
        <v/>
      </c>
      <c r="EN111" s="227" t="str">
        <f>IF($EL111='Classificação geral'!$I104,'Classificação geral'!$K104,"")</f>
        <v/>
      </c>
      <c r="EO111" s="227" t="str">
        <f>IF($EL111='Classificação geral'!$I104,'Classificação geral'!$L104,"")</f>
        <v/>
      </c>
      <c r="EP111" s="227" t="str">
        <f>IF($EL111='Classificação geral'!$I104,'Classificação geral'!$M104,"")</f>
        <v/>
      </c>
      <c r="EQ111" s="227" t="str">
        <f>IF($EL111='Classificação geral'!$I104,'Classificação geral'!$AF104,"")</f>
        <v/>
      </c>
      <c r="ER111" s="229" t="str">
        <f>IFERROR(RANK(EQ111,EQ:EQ,0)+ COUNTIF($EQ$12:EQ109,EQ111),"")</f>
        <v/>
      </c>
      <c r="ET111" s="254" t="str">
        <f>IFERROR(IF(AND('Classificação geral'!$H104="mas",'Classificação geral'!$I104=3,'Classificação geral'!$E104="PCT"),'Classificação geral'!$A104,""),"")</f>
        <v/>
      </c>
      <c r="EU111" s="254" t="str">
        <f>IFERROR(IF(AND('Classificação geral'!$H104="mas",'Classificação geral'!$I104=3,'Classificação geral'!$E104="PCT"),'Classificação geral'!$B104,""),"")</f>
        <v/>
      </c>
      <c r="EV111" s="227" t="str">
        <f>IF($EU111='Classificação geral'!$B104,'Classificação geral'!$C104,"")</f>
        <v/>
      </c>
      <c r="EW111" s="227" t="str">
        <f>IF($EU111='Classificação geral'!$B104,'Classificação geral'!$D104,"")</f>
        <v/>
      </c>
      <c r="EX111" s="227" t="str">
        <f>IF($EU111='Classificação geral'!$B104,'Classificação geral'!$H104,"")</f>
        <v/>
      </c>
      <c r="EY111" s="231" t="str">
        <f>IFERROR(IF(AND($EX111="mas",'Classificação geral'!$I104=3),'Classificação geral'!I104,""),"")</f>
        <v/>
      </c>
      <c r="EZ111" s="254" t="str">
        <f>IFERROR(IF(AND($EX111="mas",'Classificação geral'!$I104=3),'Classificação geral'!AE104,""),"")</f>
        <v/>
      </c>
      <c r="FA111" s="231" t="str">
        <f>IFERROR(IF(AND($EX111="mas",'Classificação geral'!$I104=3),'Classificação geral'!K104,""),"")</f>
        <v/>
      </c>
      <c r="FB111" s="231" t="str">
        <f>IFERROR(IF(AND($EX111="mas",'Classificação geral'!$I104=3),'Classificação geral'!L104,""),"")</f>
        <v/>
      </c>
      <c r="FC111" s="231" t="str">
        <f>IFERROR(IF(AND($EX111="mas",'Classificação geral'!$I104=3),'Classificação geral'!M104,""),"")</f>
        <v/>
      </c>
      <c r="FD111" s="231" t="str">
        <f>IFERROR(IF(AND($EX111="mas",'Classificação geral'!$I104=3),'Classificação geral'!AF104,""),"")</f>
        <v/>
      </c>
      <c r="FE111" s="229" t="str">
        <f>IFERROR(RANK(FD111,FD:FD,0)+ COUNTIF(FD$12:$FD109,FD111),"")</f>
        <v/>
      </c>
    </row>
    <row r="112" spans="1:161" s="230" customFormat="1" ht="24.75" customHeight="1" x14ac:dyDescent="0.4">
      <c r="A112" s="221"/>
      <c r="B112" s="233"/>
      <c r="C112" s="222"/>
      <c r="D112" s="222"/>
      <c r="E112" s="222"/>
      <c r="F112" s="223"/>
      <c r="G112" s="223"/>
      <c r="H112" s="223"/>
      <c r="I112" s="223"/>
      <c r="J112" s="223"/>
      <c r="K112" s="224"/>
      <c r="L112" s="224"/>
      <c r="M112" s="224"/>
      <c r="N112" s="224"/>
      <c r="O112" s="225"/>
      <c r="P112" s="225"/>
      <c r="Q112" s="222"/>
      <c r="R112" s="226"/>
      <c r="S112" s="226"/>
      <c r="T112" s="226"/>
      <c r="U112" s="226"/>
      <c r="V112" s="226"/>
      <c r="W112" s="224"/>
      <c r="X112" s="221"/>
      <c r="Y112" s="221"/>
      <c r="Z112" s="224"/>
      <c r="AA112" s="222"/>
      <c r="AB112" s="222"/>
      <c r="AC112" s="223"/>
      <c r="AD112" s="223"/>
      <c r="AE112" s="223"/>
      <c r="AF112" s="223"/>
      <c r="AG112" s="223"/>
      <c r="AH112" s="223"/>
      <c r="AI112" s="224"/>
      <c r="AJ112" s="224"/>
      <c r="AK112" s="224"/>
      <c r="AL112" s="224"/>
      <c r="AM112" s="225"/>
      <c r="AN112" s="225"/>
      <c r="AO112" s="223"/>
      <c r="AP112" s="226"/>
      <c r="AQ112" s="226"/>
      <c r="AR112" s="226"/>
      <c r="AS112" s="226"/>
      <c r="AT112" s="226"/>
      <c r="AU112" s="224"/>
      <c r="AV112" s="221"/>
      <c r="AW112" s="221"/>
      <c r="AX112" s="233"/>
      <c r="AY112" s="222"/>
      <c r="AZ112" s="222"/>
      <c r="BA112" s="225"/>
      <c r="BB112" s="223"/>
      <c r="BC112" s="223"/>
      <c r="BD112" s="223"/>
      <c r="BE112" s="223"/>
      <c r="BF112" s="223"/>
      <c r="BG112" s="224"/>
      <c r="BH112" s="224"/>
      <c r="BI112" s="224"/>
      <c r="BJ112" s="224"/>
      <c r="BK112" s="225"/>
      <c r="BL112" s="225"/>
      <c r="BM112" s="225"/>
      <c r="BN112" s="226"/>
      <c r="BO112" s="226"/>
      <c r="BP112" s="226"/>
      <c r="BQ112" s="226"/>
      <c r="BR112" s="226"/>
      <c r="BS112" s="224"/>
      <c r="BT112" s="221"/>
      <c r="BU112" s="221"/>
      <c r="BV112" s="221"/>
      <c r="BW112" s="221"/>
      <c r="BX112" s="221"/>
      <c r="BY112" s="221"/>
      <c r="BZ112" s="221"/>
      <c r="CA112" s="221"/>
      <c r="CB112" s="221"/>
      <c r="CC112" s="221"/>
      <c r="CD112" s="221"/>
      <c r="CE112" s="221"/>
      <c r="CF112" s="221"/>
      <c r="CG112" s="254" t="str">
        <f>IFERROR(IF(AND('Classificação geral'!$H105="FEM",'Classificação geral'!$I105=1,'Classificação geral'!E105="PCT"),'Classificação geral'!$A105,""),"")</f>
        <v/>
      </c>
      <c r="CH112" s="254" t="str">
        <f>IFERROR(IF(AND('Classificação geral'!$H105="FEM",'Classificação geral'!$I105=1,'Classificação geral'!E105="PCT"),'Classificação geral'!$B105,""),"")</f>
        <v/>
      </c>
      <c r="CI112" s="227" t="str">
        <f>IF($CH112='Classificação geral'!$B105,'Classificação geral'!$C105,"")</f>
        <v/>
      </c>
      <c r="CJ112" s="228" t="str">
        <f>IF($CH112='Classificação geral'!$B105,'Classificação geral'!$D105,"")</f>
        <v/>
      </c>
      <c r="CK112" s="227" t="str">
        <f>IF($CH112='Classificação geral'!$B105,'Classificação geral'!$H105,"")</f>
        <v/>
      </c>
      <c r="CL112" s="227" t="str">
        <f>IF($CK112='Classificação geral'!$H105,'Classificação geral'!$I105,"")</f>
        <v/>
      </c>
      <c r="CM112" s="227" t="str">
        <f>IF($CL112='Classificação geral'!$I105,'Classificação geral'!$AE105,"")</f>
        <v/>
      </c>
      <c r="CN112" s="227" t="str">
        <f>IF($CL112='Classificação geral'!$I105,'Classificação geral'!$K105,"")</f>
        <v/>
      </c>
      <c r="CO112" s="227" t="str">
        <f>IF($CL112='Classificação geral'!$I105,'Classificação geral'!$L105,"")</f>
        <v/>
      </c>
      <c r="CP112" s="227" t="str">
        <f>IF($CL112='Classificação geral'!$I105,'Classificação geral'!$M105,"")</f>
        <v/>
      </c>
      <c r="CQ112" s="388" t="str">
        <f>IF($CL112='Classificação geral'!$I105,'Classificação geral'!$AF105,"")</f>
        <v/>
      </c>
      <c r="CR112" s="256" t="str">
        <f>IFERROR(RANK(CQ112,CQ:CQ,0)+ COUNTIF($CQ$12:CQ111,CQ112),"")</f>
        <v/>
      </c>
      <c r="CS112" s="244" t="str">
        <f ca="1">IFERROR(RDEM(CR112,CR:CR,0),"")</f>
        <v/>
      </c>
      <c r="CT112" s="254" t="str">
        <f>IFERROR(IF(AND('Classificação geral'!$H105="mas",'Classificação geral'!$I105=1,'Classificação geral'!$E105="pct"),'Classificação geral'!$A105,""),"")</f>
        <v/>
      </c>
      <c r="CU112" s="254" t="str">
        <f>IFERROR(IF(AND('Classificação geral'!$H105="mas",'Classificação geral'!$I105=1,'Classificação geral'!$E105="PCT"),'Classificação geral'!$B105,""),"")</f>
        <v/>
      </c>
      <c r="CV112" s="227" t="str">
        <f>IF($CU112='Classificação geral'!$B105,'Classificação geral'!$C105,"")</f>
        <v/>
      </c>
      <c r="CW112" s="228" t="str">
        <f>IF($CU112='Classificação geral'!$B105,'Classificação geral'!$D105,"")</f>
        <v/>
      </c>
      <c r="CX112" s="227" t="str">
        <f>IF($CU112='Classificação geral'!$B105,'Classificação geral'!$H105,"")</f>
        <v/>
      </c>
      <c r="CY112" s="231" t="str">
        <f>IFERROR(IF(AND($CX112="mas",'Classificação geral'!$I105=1),'Classificação geral'!I105,""),"")</f>
        <v/>
      </c>
      <c r="CZ112" s="254" t="str">
        <f>IFERROR(IF(AND($CX112="mas",'Classificação geral'!$I105=1),'Classificação geral'!AE105,""),"")</f>
        <v/>
      </c>
      <c r="DA112" s="231" t="str">
        <f>IFERROR(IF(AND($CX112="mas",'Classificação geral'!$I105=1),'Classificação geral'!K105,""),"")</f>
        <v/>
      </c>
      <c r="DB112" s="231" t="str">
        <f>IFERROR(IF(AND($CX112="mas",'Classificação geral'!$I105=1),'Classificação geral'!L105,""),"")</f>
        <v/>
      </c>
      <c r="DC112" s="231" t="str">
        <f>IFERROR(IF(AND($CX112="mas",'Classificação geral'!$I105=1),'Classificação geral'!M105,""),"")</f>
        <v/>
      </c>
      <c r="DD112" s="231" t="str">
        <f>IFERROR(IF(AND($CX112="mas",'Classificação geral'!$I105=1),'Classificação geral'!AF105,""),"")</f>
        <v/>
      </c>
      <c r="DE112" s="229" t="str">
        <f>IFERROR(RANK(DD112,DD:DD,0)+ COUNTIF($DD$12:DD111,DD112),"")</f>
        <v/>
      </c>
      <c r="DG112" s="254" t="str">
        <f>IFERROR(IF(AND('Classificação geral'!$H105="fem",'Classificação geral'!$I105=2,'Classificação geral'!$E105="pct"),'Classificação geral'!$A105,""),"")</f>
        <v/>
      </c>
      <c r="DH112" s="254" t="str">
        <f>IFERROR(IF(AND('Classificação geral'!$H105="fem",'Classificação geral'!$I105=2,'Classificação geral'!$E105="pct"),'Classificação geral'!$B105,""),"")</f>
        <v/>
      </c>
      <c r="DI112" s="255" t="str">
        <f>IF($DH112='Classificação geral'!$B105,'Classificação geral'!$C105,"")</f>
        <v/>
      </c>
      <c r="DJ112" s="255" t="str">
        <f>IF($DH112='Classificação geral'!$B105,'Classificação geral'!$D105,"")</f>
        <v/>
      </c>
      <c r="DK112" s="255" t="str">
        <f>IF($DH112='Classificação geral'!$B105,'Classificação geral'!$H105,"")</f>
        <v/>
      </c>
      <c r="DL112" s="254" t="str">
        <f>IFERROR(IF(AND($DK112="fem",'Classificação geral'!$I105=2),'Classificação geral'!I105,""),"")</f>
        <v/>
      </c>
      <c r="DM112" s="254" t="str">
        <f>IFERROR(IF(AND($DK112="fem",'Classificação geral'!$I105=2),'Classificação geral'!AE105,""),"")</f>
        <v/>
      </c>
      <c r="DN112" s="254" t="str">
        <f>IFERROR(IF(AND($DK112="fem",'Classificação geral'!$I105=2),'Classificação geral'!K105,""),"")</f>
        <v/>
      </c>
      <c r="DO112" s="254" t="str">
        <f>IFERROR(IF(AND($DK112="fem",'Classificação geral'!$I105=2),'Classificação geral'!L105,""),"")</f>
        <v/>
      </c>
      <c r="DP112" s="254" t="str">
        <f>IFERROR(IF(AND($DK112="fem",'Classificação geral'!$I105=2),'Classificação geral'!M105,""),"")</f>
        <v/>
      </c>
      <c r="DQ112" s="254" t="str">
        <f>IFERROR(IF(AND($DK112="fem",'Classificação geral'!$I105=2),'Classificação geral'!AF105,""),"")</f>
        <v/>
      </c>
      <c r="DR112" s="256" t="str">
        <f>IFERROR(RANK(DQ112,DQ:DQ,0)+ COUNTIF(DQ$12:$DQ110,DQ112),"")</f>
        <v/>
      </c>
      <c r="DT112" s="254" t="str">
        <f>IFERROR(IF(AND('Classificação geral'!$H105="mas",'Classificação geral'!$I105=2,'Classificação geral'!$E105="pct"),'Classificação geral'!$A105,""),"")</f>
        <v/>
      </c>
      <c r="DU112" s="254" t="str">
        <f>IFERROR(IF(AND('Classificação geral'!$H105="mas",'Classificação geral'!$I105=2,'Classificação geral'!$E105="pct"),'Classificação geral'!$B105,""),"")</f>
        <v/>
      </c>
      <c r="DV112" s="227" t="str">
        <f>IF($DU112='Classificação geral'!$B105,'Classificação geral'!$C105,"")</f>
        <v/>
      </c>
      <c r="DW112" s="228" t="str">
        <f>IF($DU112='Classificação geral'!$B105,'Classificação geral'!$D105,"")</f>
        <v/>
      </c>
      <c r="DX112" s="227" t="str">
        <f>IF($DU112='Classificação geral'!$B105,'Classificação geral'!$H105,"")</f>
        <v/>
      </c>
      <c r="DY112" s="231" t="str">
        <f>IFERROR(IF(AND($DX112="mas",'Classificação geral'!$I105=2),'Classificação geral'!I105,""),"")</f>
        <v/>
      </c>
      <c r="DZ112" s="254" t="str">
        <f>IFERROR(IF(AND($DX112="mas",'Classificação geral'!$I105=2),'Classificação geral'!AE105,""),"")</f>
        <v/>
      </c>
      <c r="EA112" s="231" t="str">
        <f>IFERROR(IF(AND($DX112="mas",'Classificação geral'!$I105=2),'Classificação geral'!K105,""),"")</f>
        <v/>
      </c>
      <c r="EB112" s="231" t="str">
        <f>IFERROR(IF(AND($DX112="mas",'Classificação geral'!$I105=2),'Classificação geral'!L105,""),"")</f>
        <v/>
      </c>
      <c r="EC112" s="231" t="str">
        <f>IFERROR(IF(AND($DX112="mas",'Classificação geral'!$I105=2),'Classificação geral'!M105,""),"")</f>
        <v/>
      </c>
      <c r="ED112" s="231" t="str">
        <f>IFERROR(IF(AND($DX112="mas",'Classificação geral'!$I105=2),'Classificação geral'!AF105,""),"")</f>
        <v/>
      </c>
      <c r="EE112" s="229" t="str">
        <f>IFERROR(RANK(ED112,ED:ED,0)+ COUNTIF($ED$12:ED$12,ED112),"")</f>
        <v/>
      </c>
      <c r="EG112" s="254" t="str">
        <f>IFERROR(IF(AND('Classificação geral'!$H105="fem",'Classificação geral'!$I105=3,'Classificação geral'!$E105="pct"),'Classificação geral'!$A105,""),"")</f>
        <v/>
      </c>
      <c r="EH112" s="254" t="str">
        <f>IFERROR(IF(AND('Classificação geral'!$H105="fem",'Classificação geral'!$I105=3,'Classificação geral'!$E105="pct"),'Classificação geral'!$B105,""),"")</f>
        <v/>
      </c>
      <c r="EI112" s="227" t="str">
        <f>IF($EH112='Classificação geral'!$B105,'Classificação geral'!$C105,"")</f>
        <v/>
      </c>
      <c r="EJ112" s="227" t="str">
        <f>IF($EH112='Classificação geral'!$B105,'Classificação geral'!$D105,"")</f>
        <v/>
      </c>
      <c r="EK112" s="227" t="str">
        <f>IF($EH112='Classificação geral'!$B105,'Classificação geral'!$H105,"")</f>
        <v/>
      </c>
      <c r="EL112" s="227" t="str">
        <f>IF($EK112='Classificação geral'!$H105,'Classificação geral'!$I105,"")</f>
        <v/>
      </c>
      <c r="EM112" s="255" t="str">
        <f>IF($EL112='Classificação geral'!$I105,'Classificação geral'!$AE105,"")</f>
        <v/>
      </c>
      <c r="EN112" s="227" t="str">
        <f>IF($EL112='Classificação geral'!$I105,'Classificação geral'!$K105,"")</f>
        <v/>
      </c>
      <c r="EO112" s="227" t="str">
        <f>IF($EL112='Classificação geral'!$I105,'Classificação geral'!$L105,"")</f>
        <v/>
      </c>
      <c r="EP112" s="227" t="str">
        <f>IF($EL112='Classificação geral'!$I105,'Classificação geral'!$M105,"")</f>
        <v/>
      </c>
      <c r="EQ112" s="227" t="str">
        <f>IF($EL112='Classificação geral'!$I105,'Classificação geral'!$AF105,"")</f>
        <v/>
      </c>
      <c r="ER112" s="229" t="str">
        <f>IFERROR(RANK(EQ112,EQ:EQ,0)+ COUNTIF($EQ$12:EQ110,EQ112),"")</f>
        <v/>
      </c>
      <c r="ET112" s="254" t="str">
        <f>IFERROR(IF(AND('Classificação geral'!$H105="mas",'Classificação geral'!$I105=3,'Classificação geral'!$E105="PCT"),'Classificação geral'!$A105,""),"")</f>
        <v/>
      </c>
      <c r="EU112" s="254" t="str">
        <f>IFERROR(IF(AND('Classificação geral'!$H105="mas",'Classificação geral'!$I105=3,'Classificação geral'!$E105="PCT"),'Classificação geral'!$B105,""),"")</f>
        <v/>
      </c>
      <c r="EV112" s="227" t="str">
        <f>IF($EU112='Classificação geral'!$B105,'Classificação geral'!$C105,"")</f>
        <v/>
      </c>
      <c r="EW112" s="227" t="str">
        <f>IF($EU112='Classificação geral'!$B105,'Classificação geral'!$D105,"")</f>
        <v/>
      </c>
      <c r="EX112" s="227" t="str">
        <f>IF($EU112='Classificação geral'!$B105,'Classificação geral'!$H105,"")</f>
        <v/>
      </c>
      <c r="EY112" s="231" t="str">
        <f>IFERROR(IF(AND($EX112="mas",'Classificação geral'!$I105=3),'Classificação geral'!I105,""),"")</f>
        <v/>
      </c>
      <c r="EZ112" s="254" t="str">
        <f>IFERROR(IF(AND($EX112="mas",'Classificação geral'!$I105=3),'Classificação geral'!AE105,""),"")</f>
        <v/>
      </c>
      <c r="FA112" s="231" t="str">
        <f>IFERROR(IF(AND($EX112="mas",'Classificação geral'!$I105=3),'Classificação geral'!K105,""),"")</f>
        <v/>
      </c>
      <c r="FB112" s="231" t="str">
        <f>IFERROR(IF(AND($EX112="mas",'Classificação geral'!$I105=3),'Classificação geral'!L105,""),"")</f>
        <v/>
      </c>
      <c r="FC112" s="231" t="str">
        <f>IFERROR(IF(AND($EX112="mas",'Classificação geral'!$I105=3),'Classificação geral'!M105,""),"")</f>
        <v/>
      </c>
      <c r="FD112" s="231" t="str">
        <f>IFERROR(IF(AND($EX112="mas",'Classificação geral'!$I105=3),'Classificação geral'!AF105,""),"")</f>
        <v/>
      </c>
      <c r="FE112" s="229" t="str">
        <f>IFERROR(RANK(FD112,FD:FD,0)+ COUNTIF(FD$12:$FD110,FD112),"")</f>
        <v/>
      </c>
    </row>
    <row r="113" spans="1:161" s="230" customFormat="1" ht="24.75" customHeight="1" x14ac:dyDescent="0.4">
      <c r="A113" s="221"/>
      <c r="B113" s="233"/>
      <c r="C113" s="222"/>
      <c r="D113" s="222"/>
      <c r="E113" s="222"/>
      <c r="F113" s="223"/>
      <c r="G113" s="223"/>
      <c r="H113" s="223"/>
      <c r="I113" s="223"/>
      <c r="J113" s="223"/>
      <c r="K113" s="224"/>
      <c r="L113" s="224"/>
      <c r="M113" s="224"/>
      <c r="N113" s="224"/>
      <c r="O113" s="225"/>
      <c r="P113" s="225"/>
      <c r="Q113" s="222"/>
      <c r="R113" s="226"/>
      <c r="S113" s="226"/>
      <c r="T113" s="226"/>
      <c r="U113" s="226"/>
      <c r="V113" s="226"/>
      <c r="W113" s="224"/>
      <c r="X113" s="221"/>
      <c r="Y113" s="221"/>
      <c r="Z113" s="224"/>
      <c r="AA113" s="222"/>
      <c r="AB113" s="222"/>
      <c r="AC113" s="223"/>
      <c r="AD113" s="223"/>
      <c r="AE113" s="223"/>
      <c r="AF113" s="223"/>
      <c r="AG113" s="223"/>
      <c r="AH113" s="223"/>
      <c r="AI113" s="224"/>
      <c r="AJ113" s="224"/>
      <c r="AK113" s="224"/>
      <c r="AL113" s="224"/>
      <c r="AM113" s="225"/>
      <c r="AN113" s="225"/>
      <c r="AO113" s="223"/>
      <c r="AP113" s="226"/>
      <c r="AQ113" s="226"/>
      <c r="AR113" s="226"/>
      <c r="AS113" s="226"/>
      <c r="AT113" s="226"/>
      <c r="AU113" s="224"/>
      <c r="AV113" s="221"/>
      <c r="AW113" s="221"/>
      <c r="AX113" s="233"/>
      <c r="AY113" s="222"/>
      <c r="AZ113" s="222"/>
      <c r="BA113" s="225"/>
      <c r="BB113" s="223"/>
      <c r="BC113" s="223"/>
      <c r="BD113" s="223"/>
      <c r="BE113" s="223"/>
      <c r="BF113" s="223"/>
      <c r="BG113" s="224"/>
      <c r="BH113" s="224"/>
      <c r="BI113" s="224"/>
      <c r="BJ113" s="224"/>
      <c r="BK113" s="225"/>
      <c r="BL113" s="225"/>
      <c r="BM113" s="225"/>
      <c r="BN113" s="226"/>
      <c r="BO113" s="226"/>
      <c r="BP113" s="226"/>
      <c r="BQ113" s="226"/>
      <c r="BR113" s="226"/>
      <c r="BS113" s="224"/>
      <c r="BT113" s="221"/>
      <c r="BU113" s="221"/>
      <c r="BV113" s="221"/>
      <c r="BW113" s="221"/>
      <c r="BX113" s="221"/>
      <c r="BY113" s="221"/>
      <c r="BZ113" s="221"/>
      <c r="CA113" s="221"/>
      <c r="CB113" s="221"/>
      <c r="CC113" s="221"/>
      <c r="CD113" s="221"/>
      <c r="CE113" s="221"/>
      <c r="CF113" s="221"/>
      <c r="CG113" s="254" t="str">
        <f>IFERROR(IF(AND('Classificação geral'!$H106="FEM",'Classificação geral'!$I106=1,'Classificação geral'!E106="PCT"),'Classificação geral'!$A106,""),"")</f>
        <v/>
      </c>
      <c r="CH113" s="254" t="str">
        <f>IFERROR(IF(AND('Classificação geral'!$H106="FEM",'Classificação geral'!$I106=1,'Classificação geral'!E106="PCT"),'Classificação geral'!$B106,""),"")</f>
        <v/>
      </c>
      <c r="CI113" s="227" t="str">
        <f>IF($CH113='Classificação geral'!$B106,'Classificação geral'!$C106,"")</f>
        <v/>
      </c>
      <c r="CJ113" s="228" t="str">
        <f>IF($CH113='Classificação geral'!$B106,'Classificação geral'!$D106,"")</f>
        <v/>
      </c>
      <c r="CK113" s="227" t="str">
        <f>IF($CH113='Classificação geral'!$B106,'Classificação geral'!$H106,"")</f>
        <v/>
      </c>
      <c r="CL113" s="227" t="str">
        <f>IF($CK113='Classificação geral'!$H106,'Classificação geral'!$I106,"")</f>
        <v/>
      </c>
      <c r="CM113" s="227" t="str">
        <f>IF($CL113='Classificação geral'!$I106,'Classificação geral'!$AE106,"")</f>
        <v/>
      </c>
      <c r="CN113" s="227" t="str">
        <f>IF($CL113='Classificação geral'!$I106,'Classificação geral'!$K106,"")</f>
        <v/>
      </c>
      <c r="CO113" s="227" t="str">
        <f>IF($CL113='Classificação geral'!$I106,'Classificação geral'!$L106,"")</f>
        <v/>
      </c>
      <c r="CP113" s="227" t="str">
        <f>IF($CL113='Classificação geral'!$I106,'Classificação geral'!$M106,"")</f>
        <v/>
      </c>
      <c r="CQ113" s="388" t="str">
        <f>IF($CL113='Classificação geral'!$I106,'Classificação geral'!$AF106,"")</f>
        <v/>
      </c>
      <c r="CR113" s="256" t="str">
        <f>IFERROR(RANK(CQ113,CQ:CQ,0)+ COUNTIF($CQ$12:CQ112,CQ113),"")</f>
        <v/>
      </c>
      <c r="CS113" s="244" t="str">
        <f ca="1">IFERROR(RDEM(CR113,CR:CR,0),"")</f>
        <v/>
      </c>
      <c r="CT113" s="254" t="str">
        <f>IFERROR(IF(AND('Classificação geral'!$H106="mas",'Classificação geral'!$I106=1,'Classificação geral'!$E106="pct"),'Classificação geral'!$A106,""),"")</f>
        <v/>
      </c>
      <c r="CU113" s="254" t="str">
        <f>IFERROR(IF(AND('Classificação geral'!$H106="mas",'Classificação geral'!$I106=1,'Classificação geral'!$E106="PCT"),'Classificação geral'!$B106,""),"")</f>
        <v/>
      </c>
      <c r="CV113" s="227" t="str">
        <f>IF($CU113='Classificação geral'!$B106,'Classificação geral'!$C106,"")</f>
        <v/>
      </c>
      <c r="CW113" s="228" t="str">
        <f>IF($CU113='Classificação geral'!$B106,'Classificação geral'!$D106,"")</f>
        <v/>
      </c>
      <c r="CX113" s="227" t="str">
        <f>IF($CU113='Classificação geral'!$B106,'Classificação geral'!$H106,"")</f>
        <v/>
      </c>
      <c r="CY113" s="231" t="str">
        <f>IFERROR(IF(AND($CX113="mas",'Classificação geral'!$I106=1),'Classificação geral'!I106,""),"")</f>
        <v/>
      </c>
      <c r="CZ113" s="254" t="str">
        <f>IFERROR(IF(AND($CX113="mas",'Classificação geral'!$I106=1),'Classificação geral'!AE106,""),"")</f>
        <v/>
      </c>
      <c r="DA113" s="231" t="str">
        <f>IFERROR(IF(AND($CX113="mas",'Classificação geral'!$I106=1),'Classificação geral'!K106,""),"")</f>
        <v/>
      </c>
      <c r="DB113" s="231" t="str">
        <f>IFERROR(IF(AND($CX113="mas",'Classificação geral'!$I106=1),'Classificação geral'!L106,""),"")</f>
        <v/>
      </c>
      <c r="DC113" s="231" t="str">
        <f>IFERROR(IF(AND($CX113="mas",'Classificação geral'!$I106=1),'Classificação geral'!M106,""),"")</f>
        <v/>
      </c>
      <c r="DD113" s="231" t="str">
        <f>IFERROR(IF(AND($CX113="mas",'Classificação geral'!$I106=1),'Classificação geral'!AF106,""),"")</f>
        <v/>
      </c>
      <c r="DE113" s="229" t="str">
        <f>IFERROR(RANK(DD113,DD:DD,0)+ COUNTIF($DD$12:DD112,DD113),"")</f>
        <v/>
      </c>
      <c r="DG113" s="254" t="str">
        <f>IFERROR(IF(AND('Classificação geral'!$H106="fem",'Classificação geral'!$I106=2,'Classificação geral'!$E106="pct"),'Classificação geral'!$A106,""),"")</f>
        <v/>
      </c>
      <c r="DH113" s="254" t="str">
        <f>IFERROR(IF(AND('Classificação geral'!$H106="fem",'Classificação geral'!$I106=2,'Classificação geral'!$E106="pct"),'Classificação geral'!$B106,""),"")</f>
        <v/>
      </c>
      <c r="DI113" s="255" t="str">
        <f>IF($DH113='Classificação geral'!$B106,'Classificação geral'!$C106,"")</f>
        <v/>
      </c>
      <c r="DJ113" s="255" t="str">
        <f>IF($DH113='Classificação geral'!$B106,'Classificação geral'!$D106,"")</f>
        <v/>
      </c>
      <c r="DK113" s="255" t="str">
        <f>IF($DH113='Classificação geral'!$B106,'Classificação geral'!$H106,"")</f>
        <v/>
      </c>
      <c r="DL113" s="254" t="str">
        <f>IFERROR(IF(AND($DK113="fem",'Classificação geral'!$I106=2),'Classificação geral'!I106,""),"")</f>
        <v/>
      </c>
      <c r="DM113" s="254" t="str">
        <f>IFERROR(IF(AND($DK113="fem",'Classificação geral'!$I106=2),'Classificação geral'!AE106,""),"")</f>
        <v/>
      </c>
      <c r="DN113" s="254" t="str">
        <f>IFERROR(IF(AND($DK113="fem",'Classificação geral'!$I106=2),'Classificação geral'!K106,""),"")</f>
        <v/>
      </c>
      <c r="DO113" s="254" t="str">
        <f>IFERROR(IF(AND($DK113="fem",'Classificação geral'!$I106=2),'Classificação geral'!L106,""),"")</f>
        <v/>
      </c>
      <c r="DP113" s="254" t="str">
        <f>IFERROR(IF(AND($DK113="fem",'Classificação geral'!$I106=2),'Classificação geral'!M106,""),"")</f>
        <v/>
      </c>
      <c r="DQ113" s="254" t="str">
        <f>IFERROR(IF(AND($DK113="fem",'Classificação geral'!$I106=2),'Classificação geral'!AF106,""),"")</f>
        <v/>
      </c>
      <c r="DR113" s="256" t="str">
        <f>IFERROR(RANK(DQ113,DQ:DQ,0)+ COUNTIF(DQ$12:$DQ111,DQ113),"")</f>
        <v/>
      </c>
      <c r="DT113" s="254" t="str">
        <f>IFERROR(IF(AND('Classificação geral'!$H106="mas",'Classificação geral'!$I106=2,'Classificação geral'!$E106="pct"),'Classificação geral'!$A106,""),"")</f>
        <v/>
      </c>
      <c r="DU113" s="254" t="str">
        <f>IFERROR(IF(AND('Classificação geral'!$H106="mas",'Classificação geral'!$I106=2,'Classificação geral'!$E106="pct"),'Classificação geral'!$B106,""),"")</f>
        <v/>
      </c>
      <c r="DV113" s="227" t="str">
        <f>IF($DU113='Classificação geral'!$B106,'Classificação geral'!$C106,"")</f>
        <v/>
      </c>
      <c r="DW113" s="228" t="str">
        <f>IF($DU113='Classificação geral'!$B106,'Classificação geral'!$D106,"")</f>
        <v/>
      </c>
      <c r="DX113" s="227" t="str">
        <f>IF($DU113='Classificação geral'!$B106,'Classificação geral'!$H106,"")</f>
        <v/>
      </c>
      <c r="DY113" s="231" t="str">
        <f>IFERROR(IF(AND($DX113="mas",'Classificação geral'!$I106=2),'Classificação geral'!I106,""),"")</f>
        <v/>
      </c>
      <c r="DZ113" s="254" t="str">
        <f>IFERROR(IF(AND($DX113="mas",'Classificação geral'!$I106=2),'Classificação geral'!AE106,""),"")</f>
        <v/>
      </c>
      <c r="EA113" s="231" t="str">
        <f>IFERROR(IF(AND($DX113="mas",'Classificação geral'!$I106=2),'Classificação geral'!K106,""),"")</f>
        <v/>
      </c>
      <c r="EB113" s="231" t="str">
        <f>IFERROR(IF(AND($DX113="mas",'Classificação geral'!$I106=2),'Classificação geral'!L106,""),"")</f>
        <v/>
      </c>
      <c r="EC113" s="231" t="str">
        <f>IFERROR(IF(AND($DX113="mas",'Classificação geral'!$I106=2),'Classificação geral'!M106,""),"")</f>
        <v/>
      </c>
      <c r="ED113" s="231" t="str">
        <f>IFERROR(IF(AND($DX113="mas",'Classificação geral'!$I106=2),'Classificação geral'!AF106,""),"")</f>
        <v/>
      </c>
      <c r="EE113" s="229" t="str">
        <f>IFERROR(RANK(ED113,ED:ED,0)+ COUNTIF($ED$12:ED$12,ED113),"")</f>
        <v/>
      </c>
      <c r="EG113" s="254" t="str">
        <f>IFERROR(IF(AND('Classificação geral'!$H106="fem",'Classificação geral'!$I106=3,'Classificação geral'!$E106="pct"),'Classificação geral'!$A106,""),"")</f>
        <v/>
      </c>
      <c r="EH113" s="254" t="str">
        <f>IFERROR(IF(AND('Classificação geral'!$H106="fem",'Classificação geral'!$I106=3,'Classificação geral'!$E106="pct"),'Classificação geral'!$B106,""),"")</f>
        <v/>
      </c>
      <c r="EI113" s="227" t="str">
        <f>IF($EH113='Classificação geral'!$B106,'Classificação geral'!$C106,"")</f>
        <v/>
      </c>
      <c r="EJ113" s="227" t="str">
        <f>IF($EH113='Classificação geral'!$B106,'Classificação geral'!$D106,"")</f>
        <v/>
      </c>
      <c r="EK113" s="227" t="str">
        <f>IF($EH113='Classificação geral'!$B106,'Classificação geral'!$H106,"")</f>
        <v/>
      </c>
      <c r="EL113" s="227" t="str">
        <f>IF($EK113='Classificação geral'!$H106,'Classificação geral'!$I106,"")</f>
        <v/>
      </c>
      <c r="EM113" s="255" t="str">
        <f>IF($EL113='Classificação geral'!$I106,'Classificação geral'!$AE106,"")</f>
        <v/>
      </c>
      <c r="EN113" s="227" t="str">
        <f>IF($EL113='Classificação geral'!$I106,'Classificação geral'!$K106,"")</f>
        <v/>
      </c>
      <c r="EO113" s="227" t="str">
        <f>IF($EL113='Classificação geral'!$I106,'Classificação geral'!$L106,"")</f>
        <v/>
      </c>
      <c r="EP113" s="227" t="str">
        <f>IF($EL113='Classificação geral'!$I106,'Classificação geral'!$M106,"")</f>
        <v/>
      </c>
      <c r="EQ113" s="227" t="str">
        <f>IF($EL113='Classificação geral'!$I106,'Classificação geral'!$AF106,"")</f>
        <v/>
      </c>
      <c r="ER113" s="229" t="str">
        <f>IFERROR(RANK(EQ113,EQ:EQ,0)+ COUNTIF($EQ$12:EQ111,EQ113),"")</f>
        <v/>
      </c>
      <c r="ET113" s="254" t="str">
        <f>IFERROR(IF(AND('Classificação geral'!$H106="mas",'Classificação geral'!$I106=3,'Classificação geral'!$E106="PCT"),'Classificação geral'!$A106,""),"")</f>
        <v/>
      </c>
      <c r="EU113" s="254" t="str">
        <f>IFERROR(IF(AND('Classificação geral'!$H106="mas",'Classificação geral'!$I106=3,'Classificação geral'!$E106="PCT"),'Classificação geral'!$B106,""),"")</f>
        <v/>
      </c>
      <c r="EV113" s="227" t="str">
        <f>IF($EU113='Classificação geral'!$B106,'Classificação geral'!$C106,"")</f>
        <v/>
      </c>
      <c r="EW113" s="227" t="str">
        <f>IF($EU113='Classificação geral'!$B106,'Classificação geral'!$D106,"")</f>
        <v/>
      </c>
      <c r="EX113" s="227" t="str">
        <f>IF($EU113='Classificação geral'!$B106,'Classificação geral'!$H106,"")</f>
        <v/>
      </c>
      <c r="EY113" s="231" t="str">
        <f>IFERROR(IF(AND($EX113="mas",'Classificação geral'!$I106=3),'Classificação geral'!I106,""),"")</f>
        <v/>
      </c>
      <c r="EZ113" s="254" t="str">
        <f>IFERROR(IF(AND($EX113="mas",'Classificação geral'!$I106=3),'Classificação geral'!AE106,""),"")</f>
        <v/>
      </c>
      <c r="FA113" s="231" t="str">
        <f>IFERROR(IF(AND($EX113="mas",'Classificação geral'!$I106=3),'Classificação geral'!K106,""),"")</f>
        <v/>
      </c>
      <c r="FB113" s="231" t="str">
        <f>IFERROR(IF(AND($EX113="mas",'Classificação geral'!$I106=3),'Classificação geral'!L106,""),"")</f>
        <v/>
      </c>
      <c r="FC113" s="231" t="str">
        <f>IFERROR(IF(AND($EX113="mas",'Classificação geral'!$I106=3),'Classificação geral'!M106,""),"")</f>
        <v/>
      </c>
      <c r="FD113" s="231" t="str">
        <f>IFERROR(IF(AND($EX113="mas",'Classificação geral'!$I106=3),'Classificação geral'!AF106,""),"")</f>
        <v/>
      </c>
      <c r="FE113" s="229" t="str">
        <f>IFERROR(RANK(FD113,FD:FD,0)+ COUNTIF(FD$12:$FD111,FD113),"")</f>
        <v/>
      </c>
    </row>
    <row r="114" spans="1:161" s="230" customFormat="1" ht="24.75" customHeight="1" x14ac:dyDescent="0.4">
      <c r="A114" s="221"/>
      <c r="B114" s="233"/>
      <c r="C114" s="222"/>
      <c r="D114" s="222"/>
      <c r="E114" s="222"/>
      <c r="F114" s="223"/>
      <c r="G114" s="223"/>
      <c r="H114" s="223"/>
      <c r="I114" s="223"/>
      <c r="J114" s="223"/>
      <c r="K114" s="224"/>
      <c r="L114" s="224"/>
      <c r="M114" s="224"/>
      <c r="N114" s="224"/>
      <c r="O114" s="225"/>
      <c r="P114" s="225"/>
      <c r="Q114" s="222"/>
      <c r="R114" s="226"/>
      <c r="S114" s="226"/>
      <c r="T114" s="226"/>
      <c r="U114" s="226"/>
      <c r="V114" s="226"/>
      <c r="W114" s="224"/>
      <c r="X114" s="221"/>
      <c r="Y114" s="221"/>
      <c r="Z114" s="224"/>
      <c r="AA114" s="222"/>
      <c r="AB114" s="222"/>
      <c r="AC114" s="223"/>
      <c r="AD114" s="223"/>
      <c r="AE114" s="223"/>
      <c r="AF114" s="223"/>
      <c r="AG114" s="223"/>
      <c r="AH114" s="223"/>
      <c r="AI114" s="224"/>
      <c r="AJ114" s="224"/>
      <c r="AK114" s="224"/>
      <c r="AL114" s="224"/>
      <c r="AM114" s="225"/>
      <c r="AN114" s="225"/>
      <c r="AO114" s="223"/>
      <c r="AP114" s="226"/>
      <c r="AQ114" s="226"/>
      <c r="AR114" s="226"/>
      <c r="AS114" s="226"/>
      <c r="AT114" s="226"/>
      <c r="AU114" s="224"/>
      <c r="AV114" s="221"/>
      <c r="AW114" s="221"/>
      <c r="AX114" s="233"/>
      <c r="AY114" s="222"/>
      <c r="AZ114" s="222"/>
      <c r="BA114" s="225"/>
      <c r="BB114" s="223"/>
      <c r="BC114" s="223"/>
      <c r="BD114" s="223"/>
      <c r="BE114" s="223"/>
      <c r="BF114" s="223"/>
      <c r="BG114" s="224"/>
      <c r="BH114" s="224"/>
      <c r="BI114" s="224"/>
      <c r="BJ114" s="224"/>
      <c r="BK114" s="225"/>
      <c r="BL114" s="225"/>
      <c r="BM114" s="225"/>
      <c r="BN114" s="226"/>
      <c r="BO114" s="226"/>
      <c r="BP114" s="226"/>
      <c r="BQ114" s="226"/>
      <c r="BR114" s="226"/>
      <c r="BS114" s="224"/>
      <c r="BT114" s="221"/>
      <c r="BU114" s="221"/>
      <c r="BV114" s="221"/>
      <c r="BW114" s="221"/>
      <c r="BX114" s="221"/>
      <c r="BY114" s="221"/>
      <c r="BZ114" s="221"/>
      <c r="CA114" s="221"/>
      <c r="CB114" s="221"/>
      <c r="CC114" s="221"/>
      <c r="CD114" s="221"/>
      <c r="CE114" s="221"/>
      <c r="CF114" s="221"/>
      <c r="CG114" s="254" t="str">
        <f>IFERROR(IF(AND('Classificação geral'!$H107="FEM",'Classificação geral'!$I107=1,'Classificação geral'!E107="PCT"),'Classificação geral'!$A107,""),"")</f>
        <v/>
      </c>
      <c r="CH114" s="254" t="str">
        <f>IFERROR(IF(AND('Classificação geral'!$H107="FEM",'Classificação geral'!$I107=1,'Classificação geral'!E107="PCT"),'Classificação geral'!$B107,""),"")</f>
        <v/>
      </c>
      <c r="CI114" s="227" t="str">
        <f>IF($CH114='Classificação geral'!$B107,'Classificação geral'!$C107,"")</f>
        <v/>
      </c>
      <c r="CJ114" s="228" t="str">
        <f>IF($CH114='Classificação geral'!$B107,'Classificação geral'!$D107,"")</f>
        <v/>
      </c>
      <c r="CK114" s="227" t="str">
        <f>IF($CH114='Classificação geral'!$B107,'Classificação geral'!$H107,"")</f>
        <v/>
      </c>
      <c r="CL114" s="227" t="str">
        <f>IF($CK114='Classificação geral'!$H107,'Classificação geral'!$I107,"")</f>
        <v/>
      </c>
      <c r="CM114" s="227" t="str">
        <f>IF($CL114='Classificação geral'!$I107,'Classificação geral'!$AE107,"")</f>
        <v/>
      </c>
      <c r="CN114" s="227" t="str">
        <f>IF($CL114='Classificação geral'!$I107,'Classificação geral'!$K107,"")</f>
        <v/>
      </c>
      <c r="CO114" s="227" t="str">
        <f>IF($CL114='Classificação geral'!$I107,'Classificação geral'!$L107,"")</f>
        <v/>
      </c>
      <c r="CP114" s="227" t="str">
        <f>IF($CL114='Classificação geral'!$I107,'Classificação geral'!$M107,"")</f>
        <v/>
      </c>
      <c r="CQ114" s="388" t="str">
        <f>IF($CL114='Classificação geral'!$I107,'Classificação geral'!$AF107,"")</f>
        <v/>
      </c>
      <c r="CR114" s="256" t="str">
        <f>IFERROR(RANK(CQ114,CQ:CQ,0)+ COUNTIF($CQ$12:CQ113,CQ114),"")</f>
        <v/>
      </c>
      <c r="CS114" s="244" t="str">
        <f ca="1">IFERROR(RDEM(CR114,CR:CR,0),"")</f>
        <v/>
      </c>
      <c r="CT114" s="254" t="str">
        <f>IFERROR(IF(AND('Classificação geral'!$H107="mas",'Classificação geral'!$I107=1,'Classificação geral'!$E107="pct"),'Classificação geral'!$A107,""),"")</f>
        <v/>
      </c>
      <c r="CU114" s="254" t="str">
        <f>IFERROR(IF(AND('Classificação geral'!$H107="mas",'Classificação geral'!$I107=1,'Classificação geral'!$E107="PCT"),'Classificação geral'!$B107,""),"")</f>
        <v/>
      </c>
      <c r="CV114" s="227" t="str">
        <f>IF($CU114='Classificação geral'!$B107,'Classificação geral'!$C107,"")</f>
        <v/>
      </c>
      <c r="CW114" s="228" t="str">
        <f>IF($CU114='Classificação geral'!$B107,'Classificação geral'!$D107,"")</f>
        <v/>
      </c>
      <c r="CX114" s="227" t="str">
        <f>IF($CU114='Classificação geral'!$B107,'Classificação geral'!$H107,"")</f>
        <v/>
      </c>
      <c r="CY114" s="231" t="str">
        <f>IFERROR(IF(AND($CX114="mas",'Classificação geral'!$I107=1),'Classificação geral'!I107,""),"")</f>
        <v/>
      </c>
      <c r="CZ114" s="254" t="str">
        <f>IFERROR(IF(AND($CX114="mas",'Classificação geral'!$I107=1),'Classificação geral'!AE107,""),"")</f>
        <v/>
      </c>
      <c r="DA114" s="231" t="str">
        <f>IFERROR(IF(AND($CX114="mas",'Classificação geral'!$I107=1),'Classificação geral'!K107,""),"")</f>
        <v/>
      </c>
      <c r="DB114" s="231" t="str">
        <f>IFERROR(IF(AND($CX114="mas",'Classificação geral'!$I107=1),'Classificação geral'!L107,""),"")</f>
        <v/>
      </c>
      <c r="DC114" s="231" t="str">
        <f>IFERROR(IF(AND($CX114="mas",'Classificação geral'!$I107=1),'Classificação geral'!M107,""),"")</f>
        <v/>
      </c>
      <c r="DD114" s="231" t="str">
        <f>IFERROR(IF(AND($CX114="mas",'Classificação geral'!$I107=1),'Classificação geral'!AF107,""),"")</f>
        <v/>
      </c>
      <c r="DE114" s="229" t="str">
        <f>IFERROR(RANK(DD114,DD:DD,0)+ COUNTIF($DD$12:DD113,DD114),"")</f>
        <v/>
      </c>
      <c r="DG114" s="254" t="str">
        <f>IFERROR(IF(AND('Classificação geral'!$H107="fem",'Classificação geral'!$I107=2,'Classificação geral'!$E107="pct"),'Classificação geral'!$A107,""),"")</f>
        <v/>
      </c>
      <c r="DH114" s="254" t="str">
        <f>IFERROR(IF(AND('Classificação geral'!$H107="fem",'Classificação geral'!$I107=2,'Classificação geral'!$E107="pct"),'Classificação geral'!$B107,""),"")</f>
        <v/>
      </c>
      <c r="DI114" s="255" t="str">
        <f>IF($DH114='Classificação geral'!$B107,'Classificação geral'!$C107,"")</f>
        <v/>
      </c>
      <c r="DJ114" s="255" t="str">
        <f>IF($DH114='Classificação geral'!$B107,'Classificação geral'!$D107,"")</f>
        <v/>
      </c>
      <c r="DK114" s="255" t="str">
        <f>IF($DH114='Classificação geral'!$B107,'Classificação geral'!$H107,"")</f>
        <v/>
      </c>
      <c r="DL114" s="254" t="str">
        <f>IFERROR(IF(AND($DK114="fem",'Classificação geral'!$I107=2),'Classificação geral'!I107,""),"")</f>
        <v/>
      </c>
      <c r="DM114" s="254" t="str">
        <f>IFERROR(IF(AND($DK114="fem",'Classificação geral'!$I107=2),'Classificação geral'!AE107,""),"")</f>
        <v/>
      </c>
      <c r="DN114" s="254" t="str">
        <f>IFERROR(IF(AND($DK114="fem",'Classificação geral'!$I107=2),'Classificação geral'!K107,""),"")</f>
        <v/>
      </c>
      <c r="DO114" s="254" t="str">
        <f>IFERROR(IF(AND($DK114="fem",'Classificação geral'!$I107=2),'Classificação geral'!L107,""),"")</f>
        <v/>
      </c>
      <c r="DP114" s="254" t="str">
        <f>IFERROR(IF(AND($DK114="fem",'Classificação geral'!$I107=2),'Classificação geral'!M107,""),"")</f>
        <v/>
      </c>
      <c r="DQ114" s="254" t="str">
        <f>IFERROR(IF(AND($DK114="fem",'Classificação geral'!$I107=2),'Classificação geral'!AF107,""),"")</f>
        <v/>
      </c>
      <c r="DR114" s="256" t="str">
        <f>IFERROR(RANK(DQ114,DQ:DQ,0)+ COUNTIF(DQ$12:$DQ112,DQ114),"")</f>
        <v/>
      </c>
      <c r="DT114" s="254" t="str">
        <f>IFERROR(IF(AND('Classificação geral'!$H107="mas",'Classificação geral'!$I107=2,'Classificação geral'!$E107="pct"),'Classificação geral'!$A107,""),"")</f>
        <v/>
      </c>
      <c r="DU114" s="254" t="str">
        <f>IFERROR(IF(AND('Classificação geral'!$H107="mas",'Classificação geral'!$I107=2,'Classificação geral'!$E107="pct"),'Classificação geral'!$B107,""),"")</f>
        <v/>
      </c>
      <c r="DV114" s="227" t="str">
        <f>IF($DU114='Classificação geral'!$B107,'Classificação geral'!$C107,"")</f>
        <v/>
      </c>
      <c r="DW114" s="228" t="str">
        <f>IF($DU114='Classificação geral'!$B107,'Classificação geral'!$D107,"")</f>
        <v/>
      </c>
      <c r="DX114" s="227" t="str">
        <f>IF($DU114='Classificação geral'!$B107,'Classificação geral'!$H107,"")</f>
        <v/>
      </c>
      <c r="DY114" s="231" t="str">
        <f>IFERROR(IF(AND($DX114="mas",'Classificação geral'!$I107=2),'Classificação geral'!I107,""),"")</f>
        <v/>
      </c>
      <c r="DZ114" s="254" t="str">
        <f>IFERROR(IF(AND($DX114="mas",'Classificação geral'!$I107=2),'Classificação geral'!AE107,""),"")</f>
        <v/>
      </c>
      <c r="EA114" s="231" t="str">
        <f>IFERROR(IF(AND($DX114="mas",'Classificação geral'!$I107=2),'Classificação geral'!K107,""),"")</f>
        <v/>
      </c>
      <c r="EB114" s="231" t="str">
        <f>IFERROR(IF(AND($DX114="mas",'Classificação geral'!$I107=2),'Classificação geral'!L107,""),"")</f>
        <v/>
      </c>
      <c r="EC114" s="231" t="str">
        <f>IFERROR(IF(AND($DX114="mas",'Classificação geral'!$I107=2),'Classificação geral'!M107,""),"")</f>
        <v/>
      </c>
      <c r="ED114" s="231" t="str">
        <f>IFERROR(IF(AND($DX114="mas",'Classificação geral'!$I107=2),'Classificação geral'!AF107,""),"")</f>
        <v/>
      </c>
      <c r="EE114" s="229" t="str">
        <f>IFERROR(RANK(ED114,ED:ED,0)+ COUNTIF($ED$12:ED$12,ED114),"")</f>
        <v/>
      </c>
      <c r="EG114" s="254" t="str">
        <f>IFERROR(IF(AND('Classificação geral'!$H107="fem",'Classificação geral'!$I107=3,'Classificação geral'!$E107="pct"),'Classificação geral'!$A107,""),"")</f>
        <v/>
      </c>
      <c r="EH114" s="254" t="str">
        <f>IFERROR(IF(AND('Classificação geral'!$H107="fem",'Classificação geral'!$I107=3,'Classificação geral'!$E107="pct"),'Classificação geral'!$B107,""),"")</f>
        <v/>
      </c>
      <c r="EI114" s="227" t="str">
        <f>IF($EH114='Classificação geral'!$B107,'Classificação geral'!$C107,"")</f>
        <v/>
      </c>
      <c r="EJ114" s="227" t="str">
        <f>IF($EH114='Classificação geral'!$B107,'Classificação geral'!$D107,"")</f>
        <v/>
      </c>
      <c r="EK114" s="227" t="str">
        <f>IF($EH114='Classificação geral'!$B107,'Classificação geral'!$H107,"")</f>
        <v/>
      </c>
      <c r="EL114" s="227" t="str">
        <f>IF($EK114='Classificação geral'!$H107,'Classificação geral'!$I107,"")</f>
        <v/>
      </c>
      <c r="EM114" s="255" t="str">
        <f>IF($EL114='Classificação geral'!$I107,'Classificação geral'!$AE107,"")</f>
        <v/>
      </c>
      <c r="EN114" s="227" t="str">
        <f>IF($EL114='Classificação geral'!$I107,'Classificação geral'!$K107,"")</f>
        <v/>
      </c>
      <c r="EO114" s="227" t="str">
        <f>IF($EL114='Classificação geral'!$I107,'Classificação geral'!$L107,"")</f>
        <v/>
      </c>
      <c r="EP114" s="227" t="str">
        <f>IF($EL114='Classificação geral'!$I107,'Classificação geral'!$M107,"")</f>
        <v/>
      </c>
      <c r="EQ114" s="227" t="str">
        <f>IF($EL114='Classificação geral'!$I107,'Classificação geral'!$AF107,"")</f>
        <v/>
      </c>
      <c r="ER114" s="229" t="str">
        <f>IFERROR(RANK(EQ114,EQ:EQ,0)+ COUNTIF($EQ$12:EQ112,EQ114),"")</f>
        <v/>
      </c>
      <c r="ET114" s="254" t="str">
        <f>IFERROR(IF(AND('Classificação geral'!$H107="mas",'Classificação geral'!$I107=3,'Classificação geral'!$E107="PCT"),'Classificação geral'!$A107,""),"")</f>
        <v/>
      </c>
      <c r="EU114" s="254" t="str">
        <f>IFERROR(IF(AND('Classificação geral'!$H107="mas",'Classificação geral'!$I107=3,'Classificação geral'!$E107="PCT"),'Classificação geral'!$B107,""),"")</f>
        <v/>
      </c>
      <c r="EV114" s="227" t="str">
        <f>IF($EU114='Classificação geral'!$B107,'Classificação geral'!$C107,"")</f>
        <v/>
      </c>
      <c r="EW114" s="227" t="str">
        <f>IF($EU114='Classificação geral'!$B107,'Classificação geral'!$D107,"")</f>
        <v/>
      </c>
      <c r="EX114" s="227" t="str">
        <f>IF($EU114='Classificação geral'!$B107,'Classificação geral'!$H107,"")</f>
        <v/>
      </c>
      <c r="EY114" s="231" t="str">
        <f>IFERROR(IF(AND($EX114="mas",'Classificação geral'!$I107=3),'Classificação geral'!I107,""),"")</f>
        <v/>
      </c>
      <c r="EZ114" s="254" t="str">
        <f>IFERROR(IF(AND($EX114="mas",'Classificação geral'!$I107=3),'Classificação geral'!AE107,""),"")</f>
        <v/>
      </c>
      <c r="FA114" s="231" t="str">
        <f>IFERROR(IF(AND($EX114="mas",'Classificação geral'!$I107=3),'Classificação geral'!K107,""),"")</f>
        <v/>
      </c>
      <c r="FB114" s="231" t="str">
        <f>IFERROR(IF(AND($EX114="mas",'Classificação geral'!$I107=3),'Classificação geral'!L107,""),"")</f>
        <v/>
      </c>
      <c r="FC114" s="231" t="str">
        <f>IFERROR(IF(AND($EX114="mas",'Classificação geral'!$I107=3),'Classificação geral'!M107,""),"")</f>
        <v/>
      </c>
      <c r="FD114" s="231" t="str">
        <f>IFERROR(IF(AND($EX114="mas",'Classificação geral'!$I107=3),'Classificação geral'!AF107,""),"")</f>
        <v/>
      </c>
      <c r="FE114" s="229" t="str">
        <f>IFERROR(RANK(FD114,FD:FD,0)+ COUNTIF(FD$12:$FD112,FD114),"")</f>
        <v/>
      </c>
    </row>
    <row r="115" spans="1:161" s="230" customFormat="1" ht="24.75" customHeight="1" x14ac:dyDescent="0.4">
      <c r="A115" s="221"/>
      <c r="B115" s="233"/>
      <c r="C115" s="222"/>
      <c r="D115" s="222"/>
      <c r="E115" s="222"/>
      <c r="F115" s="223"/>
      <c r="G115" s="223"/>
      <c r="H115" s="223"/>
      <c r="I115" s="223"/>
      <c r="J115" s="223"/>
      <c r="K115" s="224"/>
      <c r="L115" s="224"/>
      <c r="M115" s="224"/>
      <c r="N115" s="224"/>
      <c r="O115" s="225"/>
      <c r="P115" s="225"/>
      <c r="Q115" s="222"/>
      <c r="R115" s="226"/>
      <c r="S115" s="226"/>
      <c r="T115" s="226"/>
      <c r="U115" s="226"/>
      <c r="V115" s="226"/>
      <c r="W115" s="224"/>
      <c r="X115" s="221"/>
      <c r="Y115" s="221"/>
      <c r="Z115" s="224"/>
      <c r="AA115" s="222"/>
      <c r="AB115" s="222"/>
      <c r="AC115" s="223"/>
      <c r="AD115" s="223"/>
      <c r="AE115" s="223"/>
      <c r="AF115" s="223"/>
      <c r="AG115" s="223"/>
      <c r="AH115" s="223"/>
      <c r="AI115" s="224"/>
      <c r="AJ115" s="224"/>
      <c r="AK115" s="224"/>
      <c r="AL115" s="224"/>
      <c r="AM115" s="225"/>
      <c r="AN115" s="225"/>
      <c r="AO115" s="223"/>
      <c r="AP115" s="226"/>
      <c r="AQ115" s="226"/>
      <c r="AR115" s="226"/>
      <c r="AS115" s="226"/>
      <c r="AT115" s="226"/>
      <c r="AU115" s="224"/>
      <c r="AV115" s="221"/>
      <c r="AW115" s="221"/>
      <c r="AX115" s="233"/>
      <c r="AY115" s="222"/>
      <c r="AZ115" s="222"/>
      <c r="BA115" s="225"/>
      <c r="BB115" s="223"/>
      <c r="BC115" s="223"/>
      <c r="BD115" s="223"/>
      <c r="BE115" s="223"/>
      <c r="BF115" s="223"/>
      <c r="BG115" s="224"/>
      <c r="BH115" s="224"/>
      <c r="BI115" s="224"/>
      <c r="BJ115" s="224"/>
      <c r="BK115" s="225"/>
      <c r="BL115" s="225"/>
      <c r="BM115" s="225"/>
      <c r="BN115" s="226"/>
      <c r="BO115" s="226"/>
      <c r="BP115" s="226"/>
      <c r="BQ115" s="226"/>
      <c r="BR115" s="226"/>
      <c r="BS115" s="224"/>
      <c r="BT115" s="221"/>
      <c r="BU115" s="221"/>
      <c r="BV115" s="221"/>
      <c r="BW115" s="221"/>
      <c r="BX115" s="221"/>
      <c r="BY115" s="221"/>
      <c r="BZ115" s="221"/>
      <c r="CA115" s="221"/>
      <c r="CB115" s="221"/>
      <c r="CC115" s="221"/>
      <c r="CD115" s="221"/>
      <c r="CE115" s="221"/>
      <c r="CF115" s="221"/>
      <c r="CG115" s="254" t="str">
        <f>IFERROR(IF(AND('Classificação geral'!$H108="FEM",'Classificação geral'!$I108=1,'Classificação geral'!E108="PCT"),'Classificação geral'!$A108,""),"")</f>
        <v/>
      </c>
      <c r="CH115" s="254" t="str">
        <f>IFERROR(IF(AND('Classificação geral'!$H108="FEM",'Classificação geral'!$I108=1,'Classificação geral'!E108="PCT"),'Classificação geral'!$B108,""),"")</f>
        <v/>
      </c>
      <c r="CI115" s="227" t="str">
        <f>IF($CH115='Classificação geral'!$B108,'Classificação geral'!$C108,"")</f>
        <v/>
      </c>
      <c r="CJ115" s="228" t="str">
        <f>IF($CH115='Classificação geral'!$B108,'Classificação geral'!$D108,"")</f>
        <v/>
      </c>
      <c r="CK115" s="227" t="str">
        <f>IF($CH115='Classificação geral'!$B108,'Classificação geral'!$H108,"")</f>
        <v/>
      </c>
      <c r="CL115" s="227" t="str">
        <f>IF($CK115='Classificação geral'!$H108,'Classificação geral'!$I108,"")</f>
        <v/>
      </c>
      <c r="CM115" s="227" t="str">
        <f>IF($CL115='Classificação geral'!$I108,'Classificação geral'!$AE108,"")</f>
        <v/>
      </c>
      <c r="CN115" s="227" t="str">
        <f>IF($CL115='Classificação geral'!$I108,'Classificação geral'!$K108,"")</f>
        <v/>
      </c>
      <c r="CO115" s="227" t="str">
        <f>IF($CL115='Classificação geral'!$I108,'Classificação geral'!$L108,"")</f>
        <v/>
      </c>
      <c r="CP115" s="227" t="str">
        <f>IF($CL115='Classificação geral'!$I108,'Classificação geral'!$M108,"")</f>
        <v/>
      </c>
      <c r="CQ115" s="388" t="str">
        <f>IF($CL115='Classificação geral'!$I108,'Classificação geral'!$AF108,"")</f>
        <v/>
      </c>
      <c r="CR115" s="256" t="str">
        <f>IFERROR(RANK(CQ115,CQ:CQ,0)+ COUNTIF($CQ$12:CQ114,CQ115),"")</f>
        <v/>
      </c>
      <c r="CS115" s="244" t="str">
        <f ca="1">IFERROR(RDEM(CR115,CR:CR,0),"")</f>
        <v/>
      </c>
      <c r="CT115" s="254" t="str">
        <f>IFERROR(IF(AND('Classificação geral'!$H108="mas",'Classificação geral'!$I108=1,'Classificação geral'!$E108="pct"),'Classificação geral'!$A108,""),"")</f>
        <v/>
      </c>
      <c r="CU115" s="254" t="str">
        <f>IFERROR(IF(AND('Classificação geral'!$H108="mas",'Classificação geral'!$I108=1,'Classificação geral'!$E108="PCT"),'Classificação geral'!$B108,""),"")</f>
        <v/>
      </c>
      <c r="CV115" s="227" t="str">
        <f>IF($CU115='Classificação geral'!$B108,'Classificação geral'!$C108,"")</f>
        <v/>
      </c>
      <c r="CW115" s="228" t="str">
        <f>IF($CU115='Classificação geral'!$B108,'Classificação geral'!$D108,"")</f>
        <v/>
      </c>
      <c r="CX115" s="227" t="str">
        <f>IF($CU115='Classificação geral'!$B108,'Classificação geral'!$H108,"")</f>
        <v/>
      </c>
      <c r="CY115" s="231" t="str">
        <f>IFERROR(IF(AND($CX115="mas",'Classificação geral'!$I108=1),'Classificação geral'!I108,""),"")</f>
        <v/>
      </c>
      <c r="CZ115" s="254" t="str">
        <f>IFERROR(IF(AND($CX115="mas",'Classificação geral'!$I108=1),'Classificação geral'!AE108,""),"")</f>
        <v/>
      </c>
      <c r="DA115" s="231" t="str">
        <f>IFERROR(IF(AND($CX115="mas",'Classificação geral'!$I108=1),'Classificação geral'!K108,""),"")</f>
        <v/>
      </c>
      <c r="DB115" s="231" t="str">
        <f>IFERROR(IF(AND($CX115="mas",'Classificação geral'!$I108=1),'Classificação geral'!L108,""),"")</f>
        <v/>
      </c>
      <c r="DC115" s="231" t="str">
        <f>IFERROR(IF(AND($CX115="mas",'Classificação geral'!$I108=1),'Classificação geral'!M108,""),"")</f>
        <v/>
      </c>
      <c r="DD115" s="231" t="str">
        <f>IFERROR(IF(AND($CX115="mas",'Classificação geral'!$I108=1),'Classificação geral'!AF108,""),"")</f>
        <v/>
      </c>
      <c r="DE115" s="229" t="str">
        <f>IFERROR(RANK(DD115,DD:DD,0)+ COUNTIF($DD$12:DD114,DD115),"")</f>
        <v/>
      </c>
      <c r="DG115" s="254" t="str">
        <f>IFERROR(IF(AND('Classificação geral'!$H108="fem",'Classificação geral'!$I108=2,'Classificação geral'!$E108="pct"),'Classificação geral'!$A108,""),"")</f>
        <v/>
      </c>
      <c r="DH115" s="254" t="str">
        <f>IFERROR(IF(AND('Classificação geral'!$H108="fem",'Classificação geral'!$I108=2,'Classificação geral'!$E108="pct"),'Classificação geral'!$B108,""),"")</f>
        <v/>
      </c>
      <c r="DI115" s="255" t="str">
        <f>IF($DH115='Classificação geral'!$B108,'Classificação geral'!$C108,"")</f>
        <v/>
      </c>
      <c r="DJ115" s="255" t="str">
        <f>IF($DH115='Classificação geral'!$B108,'Classificação geral'!$D108,"")</f>
        <v/>
      </c>
      <c r="DK115" s="255" t="str">
        <f>IF($DH115='Classificação geral'!$B108,'Classificação geral'!$H108,"")</f>
        <v/>
      </c>
      <c r="DL115" s="254" t="str">
        <f>IFERROR(IF(AND($DK115="fem",'Classificação geral'!$I108=2),'Classificação geral'!I108,""),"")</f>
        <v/>
      </c>
      <c r="DM115" s="254" t="str">
        <f>IFERROR(IF(AND($DK115="fem",'Classificação geral'!$I108=2),'Classificação geral'!AE108,""),"")</f>
        <v/>
      </c>
      <c r="DN115" s="254" t="str">
        <f>IFERROR(IF(AND($DK115="fem",'Classificação geral'!$I108=2),'Classificação geral'!K108,""),"")</f>
        <v/>
      </c>
      <c r="DO115" s="254" t="str">
        <f>IFERROR(IF(AND($DK115="fem",'Classificação geral'!$I108=2),'Classificação geral'!L108,""),"")</f>
        <v/>
      </c>
      <c r="DP115" s="254" t="str">
        <f>IFERROR(IF(AND($DK115="fem",'Classificação geral'!$I108=2),'Classificação geral'!M108,""),"")</f>
        <v/>
      </c>
      <c r="DQ115" s="254" t="str">
        <f>IFERROR(IF(AND($DK115="fem",'Classificação geral'!$I108=2),'Classificação geral'!AF108,""),"")</f>
        <v/>
      </c>
      <c r="DR115" s="256" t="str">
        <f>IFERROR(RANK(DQ115,DQ:DQ,0)+ COUNTIF(DQ$12:$DQ113,DQ115),"")</f>
        <v/>
      </c>
      <c r="DT115" s="254" t="str">
        <f>IFERROR(IF(AND('Classificação geral'!$H108="mas",'Classificação geral'!$I108=2,'Classificação geral'!$E108="pct"),'Classificação geral'!$A108,""),"")</f>
        <v/>
      </c>
      <c r="DU115" s="254" t="str">
        <f>IFERROR(IF(AND('Classificação geral'!$H108="mas",'Classificação geral'!$I108=2,'Classificação geral'!$E108="pct"),'Classificação geral'!$B108,""),"")</f>
        <v/>
      </c>
      <c r="DV115" s="227" t="str">
        <f>IF($DU115='Classificação geral'!$B108,'Classificação geral'!$C108,"")</f>
        <v/>
      </c>
      <c r="DW115" s="228" t="str">
        <f>IF($DU115='Classificação geral'!$B108,'Classificação geral'!$D108,"")</f>
        <v/>
      </c>
      <c r="DX115" s="227" t="str">
        <f>IF($DU115='Classificação geral'!$B108,'Classificação geral'!$H108,"")</f>
        <v/>
      </c>
      <c r="DY115" s="231" t="str">
        <f>IFERROR(IF(AND($DX115="mas",'Classificação geral'!$I108=2),'Classificação geral'!I108,""),"")</f>
        <v/>
      </c>
      <c r="DZ115" s="254" t="str">
        <f>IFERROR(IF(AND($DX115="mas",'Classificação geral'!$I108=2),'Classificação geral'!AE108,""),"")</f>
        <v/>
      </c>
      <c r="EA115" s="231" t="str">
        <f>IFERROR(IF(AND($DX115="mas",'Classificação geral'!$I108=2),'Classificação geral'!K108,""),"")</f>
        <v/>
      </c>
      <c r="EB115" s="231" t="str">
        <f>IFERROR(IF(AND($DX115="mas",'Classificação geral'!$I108=2),'Classificação geral'!L108,""),"")</f>
        <v/>
      </c>
      <c r="EC115" s="231" t="str">
        <f>IFERROR(IF(AND($DX115="mas",'Classificação geral'!$I108=2),'Classificação geral'!M108,""),"")</f>
        <v/>
      </c>
      <c r="ED115" s="231" t="str">
        <f>IFERROR(IF(AND($DX115="mas",'Classificação geral'!$I108=2),'Classificação geral'!AF108,""),"")</f>
        <v/>
      </c>
      <c r="EE115" s="229" t="str">
        <f>IFERROR(RANK(ED115,ED:ED,0)+ COUNTIF($ED$12:ED$12,ED115),"")</f>
        <v/>
      </c>
      <c r="EG115" s="254" t="str">
        <f>IFERROR(IF(AND('Classificação geral'!$H108="fem",'Classificação geral'!$I108=3,'Classificação geral'!$E108="pct"),'Classificação geral'!$A108,""),"")</f>
        <v/>
      </c>
      <c r="EH115" s="254" t="str">
        <f>IFERROR(IF(AND('Classificação geral'!$H108="fem",'Classificação geral'!$I108=3,'Classificação geral'!$E108="pct"),'Classificação geral'!$B108,""),"")</f>
        <v/>
      </c>
      <c r="EI115" s="227" t="str">
        <f>IF($EH115='Classificação geral'!$B108,'Classificação geral'!$C108,"")</f>
        <v/>
      </c>
      <c r="EJ115" s="227" t="str">
        <f>IF($EH115='Classificação geral'!$B108,'Classificação geral'!$D108,"")</f>
        <v/>
      </c>
      <c r="EK115" s="227" t="str">
        <f>IF($EH115='Classificação geral'!$B108,'Classificação geral'!$H108,"")</f>
        <v/>
      </c>
      <c r="EL115" s="227" t="str">
        <f>IF($EK115='Classificação geral'!$H108,'Classificação geral'!$I108,"")</f>
        <v/>
      </c>
      <c r="EM115" s="255" t="str">
        <f>IF($EL115='Classificação geral'!$I108,'Classificação geral'!$AE108,"")</f>
        <v/>
      </c>
      <c r="EN115" s="227" t="str">
        <f>IF($EL115='Classificação geral'!$I108,'Classificação geral'!$K108,"")</f>
        <v/>
      </c>
      <c r="EO115" s="227" t="str">
        <f>IF($EL115='Classificação geral'!$I108,'Classificação geral'!$L108,"")</f>
        <v/>
      </c>
      <c r="EP115" s="227" t="str">
        <f>IF($EL115='Classificação geral'!$I108,'Classificação geral'!$M108,"")</f>
        <v/>
      </c>
      <c r="EQ115" s="227" t="str">
        <f>IF($EL115='Classificação geral'!$I108,'Classificação geral'!$AF108,"")</f>
        <v/>
      </c>
      <c r="ER115" s="229" t="str">
        <f>IFERROR(RANK(EQ115,EQ:EQ,0)+ COUNTIF($EQ$12:EQ113,EQ115),"")</f>
        <v/>
      </c>
      <c r="ET115" s="254" t="str">
        <f>IFERROR(IF(AND('Classificação geral'!$H108="mas",'Classificação geral'!$I108=3,'Classificação geral'!$E108="PCT"),'Classificação geral'!$A108,""),"")</f>
        <v/>
      </c>
      <c r="EU115" s="254" t="str">
        <f>IFERROR(IF(AND('Classificação geral'!$H108="mas",'Classificação geral'!$I108=3,'Classificação geral'!$E108="PCT"),'Classificação geral'!$B108,""),"")</f>
        <v/>
      </c>
      <c r="EV115" s="227" t="str">
        <f>IF($EU115='Classificação geral'!$B108,'Classificação geral'!$C108,"")</f>
        <v/>
      </c>
      <c r="EW115" s="227" t="str">
        <f>IF($EU115='Classificação geral'!$B108,'Classificação geral'!$D108,"")</f>
        <v/>
      </c>
      <c r="EX115" s="227" t="str">
        <f>IF($EU115='Classificação geral'!$B108,'Classificação geral'!$H108,"")</f>
        <v/>
      </c>
      <c r="EY115" s="231" t="str">
        <f>IFERROR(IF(AND($EX115="mas",'Classificação geral'!$I108=3),'Classificação geral'!I108,""),"")</f>
        <v/>
      </c>
      <c r="EZ115" s="254" t="str">
        <f>IFERROR(IF(AND($EX115="mas",'Classificação geral'!$I108=3),'Classificação geral'!AE108,""),"")</f>
        <v/>
      </c>
      <c r="FA115" s="231" t="str">
        <f>IFERROR(IF(AND($EX115="mas",'Classificação geral'!$I108=3),'Classificação geral'!K108,""),"")</f>
        <v/>
      </c>
      <c r="FB115" s="231" t="str">
        <f>IFERROR(IF(AND($EX115="mas",'Classificação geral'!$I108=3),'Classificação geral'!L108,""),"")</f>
        <v/>
      </c>
      <c r="FC115" s="231" t="str">
        <f>IFERROR(IF(AND($EX115="mas",'Classificação geral'!$I108=3),'Classificação geral'!M108,""),"")</f>
        <v/>
      </c>
      <c r="FD115" s="231" t="str">
        <f>IFERROR(IF(AND($EX115="mas",'Classificação geral'!$I108=3),'Classificação geral'!AF108,""),"")</f>
        <v/>
      </c>
      <c r="FE115" s="229" t="str">
        <f>IFERROR(RANK(FD115,FD:FD,0)+ COUNTIF(FD$12:$FD113,FD115),"")</f>
        <v/>
      </c>
    </row>
    <row r="116" spans="1:161" s="230" customFormat="1" ht="24.75" customHeight="1" x14ac:dyDescent="0.4">
      <c r="A116" s="221"/>
      <c r="B116" s="233"/>
      <c r="C116" s="222"/>
      <c r="D116" s="222"/>
      <c r="E116" s="222"/>
      <c r="F116" s="223"/>
      <c r="G116" s="223"/>
      <c r="H116" s="223"/>
      <c r="I116" s="223"/>
      <c r="J116" s="223"/>
      <c r="K116" s="224"/>
      <c r="L116" s="224"/>
      <c r="M116" s="224"/>
      <c r="N116" s="224"/>
      <c r="O116" s="225"/>
      <c r="P116" s="225"/>
      <c r="Q116" s="222"/>
      <c r="R116" s="226"/>
      <c r="S116" s="226"/>
      <c r="T116" s="226"/>
      <c r="U116" s="226"/>
      <c r="V116" s="226"/>
      <c r="W116" s="224"/>
      <c r="X116" s="221"/>
      <c r="Y116" s="221"/>
      <c r="Z116" s="224"/>
      <c r="AA116" s="222"/>
      <c r="AB116" s="222"/>
      <c r="AC116" s="223"/>
      <c r="AD116" s="223"/>
      <c r="AE116" s="223"/>
      <c r="AF116" s="223"/>
      <c r="AG116" s="223"/>
      <c r="AH116" s="223"/>
      <c r="AI116" s="224"/>
      <c r="AJ116" s="224"/>
      <c r="AK116" s="224"/>
      <c r="AL116" s="224"/>
      <c r="AM116" s="225"/>
      <c r="AN116" s="225"/>
      <c r="AO116" s="223"/>
      <c r="AP116" s="226"/>
      <c r="AQ116" s="226"/>
      <c r="AR116" s="226"/>
      <c r="AS116" s="226"/>
      <c r="AT116" s="226"/>
      <c r="AU116" s="224"/>
      <c r="AV116" s="221"/>
      <c r="AW116" s="221"/>
      <c r="AX116" s="233"/>
      <c r="AY116" s="222"/>
      <c r="AZ116" s="222"/>
      <c r="BA116" s="225"/>
      <c r="BB116" s="223"/>
      <c r="BC116" s="223"/>
      <c r="BD116" s="223"/>
      <c r="BE116" s="223"/>
      <c r="BF116" s="223"/>
      <c r="BG116" s="224"/>
      <c r="BH116" s="224"/>
      <c r="BI116" s="224"/>
      <c r="BJ116" s="224"/>
      <c r="BK116" s="225"/>
      <c r="BL116" s="225"/>
      <c r="BM116" s="225"/>
      <c r="BN116" s="226"/>
      <c r="BO116" s="226"/>
      <c r="BP116" s="226"/>
      <c r="BQ116" s="226"/>
      <c r="BR116" s="226"/>
      <c r="BS116" s="224"/>
      <c r="BT116" s="221"/>
      <c r="BU116" s="221"/>
      <c r="BV116" s="221"/>
      <c r="BW116" s="221"/>
      <c r="BX116" s="221"/>
      <c r="BY116" s="221"/>
      <c r="BZ116" s="221"/>
      <c r="CA116" s="221"/>
      <c r="CB116" s="221"/>
      <c r="CC116" s="221"/>
      <c r="CD116" s="221"/>
      <c r="CE116" s="221"/>
      <c r="CF116" s="221"/>
      <c r="CG116" s="254" t="str">
        <f>IFERROR(IF(AND('Classificação geral'!$H109="FEM",'Classificação geral'!$I109=1,'Classificação geral'!E109="PCT"),'Classificação geral'!$A109,""),"")</f>
        <v/>
      </c>
      <c r="CH116" s="254" t="str">
        <f>IFERROR(IF(AND('Classificação geral'!$H109="FEM",'Classificação geral'!$I109=1,'Classificação geral'!E109="PCT"),'Classificação geral'!$B109,""),"")</f>
        <v/>
      </c>
      <c r="CI116" s="227" t="str">
        <f>IF($CH116='Classificação geral'!$B109,'Classificação geral'!$C109,"")</f>
        <v/>
      </c>
      <c r="CJ116" s="228" t="str">
        <f>IF($CH116='Classificação geral'!$B109,'Classificação geral'!$D109,"")</f>
        <v/>
      </c>
      <c r="CK116" s="227" t="str">
        <f>IF($CH116='Classificação geral'!$B109,'Classificação geral'!$H109,"")</f>
        <v/>
      </c>
      <c r="CL116" s="227" t="str">
        <f>IF($CK116='Classificação geral'!$H109,'Classificação geral'!$I109,"")</f>
        <v/>
      </c>
      <c r="CM116" s="227" t="str">
        <f>IF($CL116='Classificação geral'!$I109,'Classificação geral'!$AE109,"")</f>
        <v/>
      </c>
      <c r="CN116" s="227" t="str">
        <f>IF($CL116='Classificação geral'!$I109,'Classificação geral'!$K109,"")</f>
        <v/>
      </c>
      <c r="CO116" s="227" t="str">
        <f>IF($CL116='Classificação geral'!$I109,'Classificação geral'!$L109,"")</f>
        <v/>
      </c>
      <c r="CP116" s="227" t="str">
        <f>IF($CL116='Classificação geral'!$I109,'Classificação geral'!$M109,"")</f>
        <v/>
      </c>
      <c r="CQ116" s="388" t="str">
        <f>IF($CL116='Classificação geral'!$I109,'Classificação geral'!$AF109,"")</f>
        <v/>
      </c>
      <c r="CR116" s="256" t="str">
        <f>IFERROR(RANK(CQ116,CQ:CQ,0)+ COUNTIF($CQ$12:CQ115,CQ116),"")</f>
        <v/>
      </c>
      <c r="CS116" s="244" t="str">
        <f ca="1">IFERROR(RDEM(CR116,CR:CR,0),"")</f>
        <v/>
      </c>
      <c r="CT116" s="254" t="str">
        <f>IFERROR(IF(AND('Classificação geral'!$H109="mas",'Classificação geral'!$I109=1,'Classificação geral'!$E109="pct"),'Classificação geral'!$A109,""),"")</f>
        <v/>
      </c>
      <c r="CU116" s="254" t="str">
        <f>IFERROR(IF(AND('Classificação geral'!$H109="mas",'Classificação geral'!$I109=1,'Classificação geral'!$E109="PCT"),'Classificação geral'!$B109,""),"")</f>
        <v/>
      </c>
      <c r="CV116" s="227" t="str">
        <f>IF($CU116='Classificação geral'!$B109,'Classificação geral'!$C109,"")</f>
        <v/>
      </c>
      <c r="CW116" s="228" t="str">
        <f>IF($CU116='Classificação geral'!$B109,'Classificação geral'!$D109,"")</f>
        <v/>
      </c>
      <c r="CX116" s="227" t="str">
        <f>IF($CU116='Classificação geral'!$B109,'Classificação geral'!$H109,"")</f>
        <v/>
      </c>
      <c r="CY116" s="231" t="str">
        <f>IFERROR(IF(AND($CX116="mas",'Classificação geral'!$I109=1),'Classificação geral'!I109,""),"")</f>
        <v/>
      </c>
      <c r="CZ116" s="254" t="str">
        <f>IFERROR(IF(AND($CX116="mas",'Classificação geral'!$I109=1),'Classificação geral'!AE109,""),"")</f>
        <v/>
      </c>
      <c r="DA116" s="231" t="str">
        <f>IFERROR(IF(AND($CX116="mas",'Classificação geral'!$I109=1),'Classificação geral'!K109,""),"")</f>
        <v/>
      </c>
      <c r="DB116" s="231" t="str">
        <f>IFERROR(IF(AND($CX116="mas",'Classificação geral'!$I109=1),'Classificação geral'!L109,""),"")</f>
        <v/>
      </c>
      <c r="DC116" s="231" t="str">
        <f>IFERROR(IF(AND($CX116="mas",'Classificação geral'!$I109=1),'Classificação geral'!M109,""),"")</f>
        <v/>
      </c>
      <c r="DD116" s="231" t="str">
        <f>IFERROR(IF(AND($CX116="mas",'Classificação geral'!$I109=1),'Classificação geral'!AF109,""),"")</f>
        <v/>
      </c>
      <c r="DE116" s="229" t="str">
        <f>IFERROR(RANK(DD116,DD:DD,0)+ COUNTIF($DD$12:DD115,DD116),"")</f>
        <v/>
      </c>
      <c r="DG116" s="254" t="str">
        <f>IFERROR(IF(AND('Classificação geral'!$H109="fem",'Classificação geral'!$I109=2,'Classificação geral'!$E109="pct"),'Classificação geral'!$A109,""),"")</f>
        <v/>
      </c>
      <c r="DH116" s="254" t="str">
        <f>IFERROR(IF(AND('Classificação geral'!$H109="fem",'Classificação geral'!$I109=2,'Classificação geral'!$E109="pct"),'Classificação geral'!$B109,""),"")</f>
        <v/>
      </c>
      <c r="DI116" s="255" t="str">
        <f>IF($DH116='Classificação geral'!$B109,'Classificação geral'!$C109,"")</f>
        <v/>
      </c>
      <c r="DJ116" s="255" t="str">
        <f>IF($DH116='Classificação geral'!$B109,'Classificação geral'!$D109,"")</f>
        <v/>
      </c>
      <c r="DK116" s="255" t="str">
        <f>IF($DH116='Classificação geral'!$B109,'Classificação geral'!$H109,"")</f>
        <v/>
      </c>
      <c r="DL116" s="254" t="str">
        <f>IFERROR(IF(AND($DK116="fem",'Classificação geral'!$I109=2),'Classificação geral'!I109,""),"")</f>
        <v/>
      </c>
      <c r="DM116" s="254" t="str">
        <f>IFERROR(IF(AND($DK116="fem",'Classificação geral'!$I109=2),'Classificação geral'!AE109,""),"")</f>
        <v/>
      </c>
      <c r="DN116" s="254" t="str">
        <f>IFERROR(IF(AND($DK116="fem",'Classificação geral'!$I109=2),'Classificação geral'!K109,""),"")</f>
        <v/>
      </c>
      <c r="DO116" s="254" t="str">
        <f>IFERROR(IF(AND($DK116="fem",'Classificação geral'!$I109=2),'Classificação geral'!L109,""),"")</f>
        <v/>
      </c>
      <c r="DP116" s="254" t="str">
        <f>IFERROR(IF(AND($DK116="fem",'Classificação geral'!$I109=2),'Classificação geral'!M109,""),"")</f>
        <v/>
      </c>
      <c r="DQ116" s="254" t="str">
        <f>IFERROR(IF(AND($DK116="fem",'Classificação geral'!$I109=2),'Classificação geral'!AF109,""),"")</f>
        <v/>
      </c>
      <c r="DR116" s="256" t="str">
        <f>IFERROR(RANK(DQ116,DQ:DQ,0)+ COUNTIF(DQ$12:$DQ114,DQ116),"")</f>
        <v/>
      </c>
      <c r="DT116" s="254" t="str">
        <f>IFERROR(IF(AND('Classificação geral'!$H109="mas",'Classificação geral'!$I109=2,'Classificação geral'!$E109="pct"),'Classificação geral'!$A109,""),"")</f>
        <v/>
      </c>
      <c r="DU116" s="254" t="str">
        <f>IFERROR(IF(AND('Classificação geral'!$H109="mas",'Classificação geral'!$I109=2,'Classificação geral'!$E109="pct"),'Classificação geral'!$B109,""),"")</f>
        <v/>
      </c>
      <c r="DV116" s="227" t="str">
        <f>IF($DU116='Classificação geral'!$B109,'Classificação geral'!$C109,"")</f>
        <v/>
      </c>
      <c r="DW116" s="228" t="str">
        <f>IF($DU116='Classificação geral'!$B109,'Classificação geral'!$D109,"")</f>
        <v/>
      </c>
      <c r="DX116" s="227" t="str">
        <f>IF($DU116='Classificação geral'!$B109,'Classificação geral'!$H109,"")</f>
        <v/>
      </c>
      <c r="DY116" s="231" t="str">
        <f>IFERROR(IF(AND($DX116="mas",'Classificação geral'!$I109=2),'Classificação geral'!I109,""),"")</f>
        <v/>
      </c>
      <c r="DZ116" s="254" t="str">
        <f>IFERROR(IF(AND($DX116="mas",'Classificação geral'!$I109=2),'Classificação geral'!AE109,""),"")</f>
        <v/>
      </c>
      <c r="EA116" s="231" t="str">
        <f>IFERROR(IF(AND($DX116="mas",'Classificação geral'!$I109=2),'Classificação geral'!K109,""),"")</f>
        <v/>
      </c>
      <c r="EB116" s="231" t="str">
        <f>IFERROR(IF(AND($DX116="mas",'Classificação geral'!$I109=2),'Classificação geral'!L109,""),"")</f>
        <v/>
      </c>
      <c r="EC116" s="231" t="str">
        <f>IFERROR(IF(AND($DX116="mas",'Classificação geral'!$I109=2),'Classificação geral'!M109,""),"")</f>
        <v/>
      </c>
      <c r="ED116" s="231" t="str">
        <f>IFERROR(IF(AND($DX116="mas",'Classificação geral'!$I109=2),'Classificação geral'!AF109,""),"")</f>
        <v/>
      </c>
      <c r="EE116" s="229" t="str">
        <f>IFERROR(RANK(ED116,ED:ED,0)+ COUNTIF($ED$12:ED$12,ED116),"")</f>
        <v/>
      </c>
      <c r="EG116" s="254" t="str">
        <f>IFERROR(IF(AND('Classificação geral'!$H109="fem",'Classificação geral'!$I109=3,'Classificação geral'!$E109="pct"),'Classificação geral'!$A109,""),"")</f>
        <v/>
      </c>
      <c r="EH116" s="254" t="str">
        <f>IFERROR(IF(AND('Classificação geral'!$H109="fem",'Classificação geral'!$I109=3,'Classificação geral'!$E109="pct"),'Classificação geral'!$B109,""),"")</f>
        <v/>
      </c>
      <c r="EI116" s="227" t="str">
        <f>IF($EH116='Classificação geral'!$B109,'Classificação geral'!$C109,"")</f>
        <v/>
      </c>
      <c r="EJ116" s="227" t="str">
        <f>IF($EH116='Classificação geral'!$B109,'Classificação geral'!$D109,"")</f>
        <v/>
      </c>
      <c r="EK116" s="227" t="str">
        <f>IF($EH116='Classificação geral'!$B109,'Classificação geral'!$H109,"")</f>
        <v/>
      </c>
      <c r="EL116" s="227" t="str">
        <f>IF($EK116='Classificação geral'!$H109,'Classificação geral'!$I109,"")</f>
        <v/>
      </c>
      <c r="EM116" s="255" t="str">
        <f>IF($EL116='Classificação geral'!$I109,'Classificação geral'!$AE109,"")</f>
        <v/>
      </c>
      <c r="EN116" s="227" t="str">
        <f>IF($EL116='Classificação geral'!$I109,'Classificação geral'!$K109,"")</f>
        <v/>
      </c>
      <c r="EO116" s="227" t="str">
        <f>IF($EL116='Classificação geral'!$I109,'Classificação geral'!$L109,"")</f>
        <v/>
      </c>
      <c r="EP116" s="227" t="str">
        <f>IF($EL116='Classificação geral'!$I109,'Classificação geral'!$M109,"")</f>
        <v/>
      </c>
      <c r="EQ116" s="227" t="str">
        <f>IF($EL116='Classificação geral'!$I109,'Classificação geral'!$AF109,"")</f>
        <v/>
      </c>
      <c r="ER116" s="229" t="str">
        <f>IFERROR(RANK(EQ116,EQ:EQ,0)+ COUNTIF($EQ$12:EQ114,EQ116),"")</f>
        <v/>
      </c>
      <c r="ET116" s="254" t="str">
        <f>IFERROR(IF(AND('Classificação geral'!$H109="mas",'Classificação geral'!$I109=3,'Classificação geral'!$E109="PCT"),'Classificação geral'!$A109,""),"")</f>
        <v/>
      </c>
      <c r="EU116" s="254" t="str">
        <f>IFERROR(IF(AND('Classificação geral'!$H109="mas",'Classificação geral'!$I109=3,'Classificação geral'!$E109="PCT"),'Classificação geral'!$B109,""),"")</f>
        <v/>
      </c>
      <c r="EV116" s="227" t="str">
        <f>IF($EU116='Classificação geral'!$B109,'Classificação geral'!$C109,"")</f>
        <v/>
      </c>
      <c r="EW116" s="227" t="str">
        <f>IF($EU116='Classificação geral'!$B109,'Classificação geral'!$D109,"")</f>
        <v/>
      </c>
      <c r="EX116" s="227" t="str">
        <f>IF($EU116='Classificação geral'!$B109,'Classificação geral'!$H109,"")</f>
        <v/>
      </c>
      <c r="EY116" s="231" t="str">
        <f>IFERROR(IF(AND($EX116="mas",'Classificação geral'!$I109=3),'Classificação geral'!I109,""),"")</f>
        <v/>
      </c>
      <c r="EZ116" s="254" t="str">
        <f>IFERROR(IF(AND($EX116="mas",'Classificação geral'!$I109=3),'Classificação geral'!AE109,""),"")</f>
        <v/>
      </c>
      <c r="FA116" s="231" t="str">
        <f>IFERROR(IF(AND($EX116="mas",'Classificação geral'!$I109=3),'Classificação geral'!K109,""),"")</f>
        <v/>
      </c>
      <c r="FB116" s="231" t="str">
        <f>IFERROR(IF(AND($EX116="mas",'Classificação geral'!$I109=3),'Classificação geral'!L109,""),"")</f>
        <v/>
      </c>
      <c r="FC116" s="231" t="str">
        <f>IFERROR(IF(AND($EX116="mas",'Classificação geral'!$I109=3),'Classificação geral'!M109,""),"")</f>
        <v/>
      </c>
      <c r="FD116" s="231" t="str">
        <f>IFERROR(IF(AND($EX116="mas",'Classificação geral'!$I109=3),'Classificação geral'!AF109,""),"")</f>
        <v/>
      </c>
      <c r="FE116" s="229" t="str">
        <f>IFERROR(RANK(FD116,FD:FD,0)+ COUNTIF(FD$12:$FD114,FD116),"")</f>
        <v/>
      </c>
    </row>
    <row r="117" spans="1:161" s="230" customFormat="1" ht="24.75" customHeight="1" x14ac:dyDescent="0.4">
      <c r="A117" s="221"/>
      <c r="B117" s="233"/>
      <c r="C117" s="222"/>
      <c r="D117" s="222"/>
      <c r="E117" s="222"/>
      <c r="F117" s="223"/>
      <c r="G117" s="223"/>
      <c r="H117" s="223"/>
      <c r="I117" s="223"/>
      <c r="J117" s="223"/>
      <c r="K117" s="224"/>
      <c r="L117" s="224"/>
      <c r="M117" s="224"/>
      <c r="N117" s="224"/>
      <c r="O117" s="225"/>
      <c r="P117" s="225"/>
      <c r="Q117" s="222"/>
      <c r="R117" s="226"/>
      <c r="S117" s="226"/>
      <c r="T117" s="226"/>
      <c r="U117" s="226"/>
      <c r="V117" s="226"/>
      <c r="W117" s="224"/>
      <c r="X117" s="221"/>
      <c r="Y117" s="221"/>
      <c r="Z117" s="224"/>
      <c r="AA117" s="222"/>
      <c r="AB117" s="222"/>
      <c r="AC117" s="223"/>
      <c r="AD117" s="223"/>
      <c r="AE117" s="223"/>
      <c r="AF117" s="223"/>
      <c r="AG117" s="223"/>
      <c r="AH117" s="223"/>
      <c r="AI117" s="224"/>
      <c r="AJ117" s="224"/>
      <c r="AK117" s="224"/>
      <c r="AL117" s="224"/>
      <c r="AM117" s="225"/>
      <c r="AN117" s="225"/>
      <c r="AO117" s="223"/>
      <c r="AP117" s="226"/>
      <c r="AQ117" s="226"/>
      <c r="AR117" s="226"/>
      <c r="AS117" s="226"/>
      <c r="AT117" s="226"/>
      <c r="AU117" s="224"/>
      <c r="AV117" s="221"/>
      <c r="AW117" s="221"/>
      <c r="AX117" s="233"/>
      <c r="AY117" s="222"/>
      <c r="AZ117" s="222"/>
      <c r="BA117" s="225"/>
      <c r="BB117" s="223"/>
      <c r="BC117" s="223"/>
      <c r="BD117" s="223"/>
      <c r="BE117" s="223"/>
      <c r="BF117" s="223"/>
      <c r="BG117" s="224"/>
      <c r="BH117" s="224"/>
      <c r="BI117" s="224"/>
      <c r="BJ117" s="224"/>
      <c r="BK117" s="225"/>
      <c r="BL117" s="225"/>
      <c r="BM117" s="225"/>
      <c r="BN117" s="226"/>
      <c r="BO117" s="226"/>
      <c r="BP117" s="226"/>
      <c r="BQ117" s="226"/>
      <c r="BR117" s="226"/>
      <c r="BS117" s="224"/>
      <c r="BT117" s="221"/>
      <c r="BU117" s="221"/>
      <c r="BV117" s="221"/>
      <c r="BW117" s="221"/>
      <c r="BX117" s="221"/>
      <c r="BY117" s="221"/>
      <c r="BZ117" s="221"/>
      <c r="CA117" s="221"/>
      <c r="CB117" s="221"/>
      <c r="CC117" s="221"/>
      <c r="CD117" s="221"/>
      <c r="CE117" s="221"/>
      <c r="CF117" s="221"/>
      <c r="CG117" s="254" t="str">
        <f>IFERROR(IF(AND('Classificação geral'!$H110="FEM",'Classificação geral'!$I110=1,'Classificação geral'!E110="PCT"),'Classificação geral'!$A110,""),"")</f>
        <v/>
      </c>
      <c r="CH117" s="254" t="str">
        <f>IFERROR(IF(AND('Classificação geral'!$H110="FEM",'Classificação geral'!$I110=1,'Classificação geral'!E110="PCT"),'Classificação geral'!$B110,""),"")</f>
        <v/>
      </c>
      <c r="CI117" s="227" t="str">
        <f>IF($CH117='Classificação geral'!$B110,'Classificação geral'!$C110,"")</f>
        <v/>
      </c>
      <c r="CJ117" s="228" t="str">
        <f>IF($CH117='Classificação geral'!$B110,'Classificação geral'!$D110,"")</f>
        <v/>
      </c>
      <c r="CK117" s="227" t="str">
        <f>IF($CH117='Classificação geral'!$B110,'Classificação geral'!$H110,"")</f>
        <v/>
      </c>
      <c r="CL117" s="227" t="str">
        <f>IF($CK117='Classificação geral'!$H110,'Classificação geral'!$I110,"")</f>
        <v/>
      </c>
      <c r="CM117" s="227" t="str">
        <f>IF($CL117='Classificação geral'!$I110,'Classificação geral'!$AE110,"")</f>
        <v/>
      </c>
      <c r="CN117" s="227" t="str">
        <f>IF($CL117='Classificação geral'!$I110,'Classificação geral'!$K110,"")</f>
        <v/>
      </c>
      <c r="CO117" s="227" t="str">
        <f>IF($CL117='Classificação geral'!$I110,'Classificação geral'!$L110,"")</f>
        <v/>
      </c>
      <c r="CP117" s="227" t="str">
        <f>IF($CL117='Classificação geral'!$I110,'Classificação geral'!$M110,"")</f>
        <v/>
      </c>
      <c r="CQ117" s="388" t="str">
        <f>IF($CL117='Classificação geral'!$I110,'Classificação geral'!$AF110,"")</f>
        <v/>
      </c>
      <c r="CR117" s="256" t="str">
        <f>IFERROR(RANK(CQ117,CQ:CQ,0)+ COUNTIF($CQ$12:CQ116,CQ117),"")</f>
        <v/>
      </c>
      <c r="CS117" s="244" t="str">
        <f ca="1">IFERROR(RDEM(CR117,CR:CR,0),"")</f>
        <v/>
      </c>
      <c r="CT117" s="254" t="str">
        <f>IFERROR(IF(AND('Classificação geral'!$H110="mas",'Classificação geral'!$I110=1,'Classificação geral'!$E110="pct"),'Classificação geral'!$A110,""),"")</f>
        <v/>
      </c>
      <c r="CU117" s="254" t="str">
        <f>IFERROR(IF(AND('Classificação geral'!$H110="mas",'Classificação geral'!$I110=1,'Classificação geral'!$E110="PCT"),'Classificação geral'!$B110,""),"")</f>
        <v/>
      </c>
      <c r="CV117" s="227" t="str">
        <f>IF($CU117='Classificação geral'!$B110,'Classificação geral'!$C110,"")</f>
        <v/>
      </c>
      <c r="CW117" s="228" t="str">
        <f>IF($CU117='Classificação geral'!$B110,'Classificação geral'!$D110,"")</f>
        <v/>
      </c>
      <c r="CX117" s="227" t="str">
        <f>IF($CU117='Classificação geral'!$B110,'Classificação geral'!$H110,"")</f>
        <v/>
      </c>
      <c r="CY117" s="231" t="str">
        <f>IFERROR(IF(AND($CX117="mas",'Classificação geral'!$I110=1),'Classificação geral'!I110,""),"")</f>
        <v/>
      </c>
      <c r="CZ117" s="254" t="str">
        <f>IFERROR(IF(AND($CX117="mas",'Classificação geral'!$I110=1),'Classificação geral'!AE110,""),"")</f>
        <v/>
      </c>
      <c r="DA117" s="231" t="str">
        <f>IFERROR(IF(AND($CX117="mas",'Classificação geral'!$I110=1),'Classificação geral'!K110,""),"")</f>
        <v/>
      </c>
      <c r="DB117" s="231" t="str">
        <f>IFERROR(IF(AND($CX117="mas",'Classificação geral'!$I110=1),'Classificação geral'!L110,""),"")</f>
        <v/>
      </c>
      <c r="DC117" s="231" t="str">
        <f>IFERROR(IF(AND($CX117="mas",'Classificação geral'!$I110=1),'Classificação geral'!M110,""),"")</f>
        <v/>
      </c>
      <c r="DD117" s="231" t="str">
        <f>IFERROR(IF(AND($CX117="mas",'Classificação geral'!$I110=1),'Classificação geral'!AF110,""),"")</f>
        <v/>
      </c>
      <c r="DE117" s="229" t="str">
        <f>IFERROR(RANK(DD117,DD:DD,0)+ COUNTIF($DD$12:DD116,DD117),"")</f>
        <v/>
      </c>
      <c r="DG117" s="254" t="str">
        <f>IFERROR(IF(AND('Classificação geral'!$H110="fem",'Classificação geral'!$I110=2,'Classificação geral'!$E110="pct"),'Classificação geral'!$A110,""),"")</f>
        <v/>
      </c>
      <c r="DH117" s="254" t="str">
        <f>IFERROR(IF(AND('Classificação geral'!$H110="fem",'Classificação geral'!$I110=2,'Classificação geral'!$E110="pct"),'Classificação geral'!$B110,""),"")</f>
        <v/>
      </c>
      <c r="DI117" s="255" t="str">
        <f>IF($DH117='Classificação geral'!$B110,'Classificação geral'!$C110,"")</f>
        <v/>
      </c>
      <c r="DJ117" s="255" t="str">
        <f>IF($DH117='Classificação geral'!$B110,'Classificação geral'!$D110,"")</f>
        <v/>
      </c>
      <c r="DK117" s="255" t="str">
        <f>IF($DH117='Classificação geral'!$B110,'Classificação geral'!$H110,"")</f>
        <v/>
      </c>
      <c r="DL117" s="254" t="str">
        <f>IFERROR(IF(AND($DK117="fem",'Classificação geral'!$I110=2),'Classificação geral'!I110,""),"")</f>
        <v/>
      </c>
      <c r="DM117" s="254" t="str">
        <f>IFERROR(IF(AND($DK117="fem",'Classificação geral'!$I110=2),'Classificação geral'!AE110,""),"")</f>
        <v/>
      </c>
      <c r="DN117" s="254" t="str">
        <f>IFERROR(IF(AND($DK117="fem",'Classificação geral'!$I110=2),'Classificação geral'!K110,""),"")</f>
        <v/>
      </c>
      <c r="DO117" s="254" t="str">
        <f>IFERROR(IF(AND($DK117="fem",'Classificação geral'!$I110=2),'Classificação geral'!L110,""),"")</f>
        <v/>
      </c>
      <c r="DP117" s="254" t="str">
        <f>IFERROR(IF(AND($DK117="fem",'Classificação geral'!$I110=2),'Classificação geral'!M110,""),"")</f>
        <v/>
      </c>
      <c r="DQ117" s="254" t="str">
        <f>IFERROR(IF(AND($DK117="fem",'Classificação geral'!$I110=2),'Classificação geral'!AF110,""),"")</f>
        <v/>
      </c>
      <c r="DR117" s="256" t="str">
        <f>IFERROR(RANK(DQ117,DQ:DQ,0)+ COUNTIF(DQ$12:$DQ115,DQ117),"")</f>
        <v/>
      </c>
      <c r="DT117" s="254" t="str">
        <f>IFERROR(IF(AND('Classificação geral'!$H110="mas",'Classificação geral'!$I110=2,'Classificação geral'!$E110="pct"),'Classificação geral'!$A110,""),"")</f>
        <v/>
      </c>
      <c r="DU117" s="254" t="str">
        <f>IFERROR(IF(AND('Classificação geral'!$H110="mas",'Classificação geral'!$I110=2,'Classificação geral'!$E110="pct"),'Classificação geral'!$B110,""),"")</f>
        <v/>
      </c>
      <c r="DV117" s="227" t="str">
        <f>IF($DU117='Classificação geral'!$B110,'Classificação geral'!$C110,"")</f>
        <v/>
      </c>
      <c r="DW117" s="228" t="str">
        <f>IF($DU117='Classificação geral'!$B110,'Classificação geral'!$D110,"")</f>
        <v/>
      </c>
      <c r="DX117" s="227" t="str">
        <f>IF($DU117='Classificação geral'!$B110,'Classificação geral'!$H110,"")</f>
        <v/>
      </c>
      <c r="DY117" s="231" t="str">
        <f>IFERROR(IF(AND($DX117="mas",'Classificação geral'!$I110=2),'Classificação geral'!I110,""),"")</f>
        <v/>
      </c>
      <c r="DZ117" s="254" t="str">
        <f>IFERROR(IF(AND($DX117="mas",'Classificação geral'!$I110=2),'Classificação geral'!AE110,""),"")</f>
        <v/>
      </c>
      <c r="EA117" s="231" t="str">
        <f>IFERROR(IF(AND($DX117="mas",'Classificação geral'!$I110=2),'Classificação geral'!K110,""),"")</f>
        <v/>
      </c>
      <c r="EB117" s="231" t="str">
        <f>IFERROR(IF(AND($DX117="mas",'Classificação geral'!$I110=2),'Classificação geral'!L110,""),"")</f>
        <v/>
      </c>
      <c r="EC117" s="231" t="str">
        <f>IFERROR(IF(AND($DX117="mas",'Classificação geral'!$I110=2),'Classificação geral'!M110,""),"")</f>
        <v/>
      </c>
      <c r="ED117" s="231" t="str">
        <f>IFERROR(IF(AND($DX117="mas",'Classificação geral'!$I110=2),'Classificação geral'!AF110,""),"")</f>
        <v/>
      </c>
      <c r="EE117" s="229" t="str">
        <f>IFERROR(RANK(ED117,ED:ED,0)+ COUNTIF($ED$12:ED$12,ED117),"")</f>
        <v/>
      </c>
      <c r="EG117" s="254" t="str">
        <f>IFERROR(IF(AND('Classificação geral'!$H110="fem",'Classificação geral'!$I110=3,'Classificação geral'!$E110="pct"),'Classificação geral'!$A110,""),"")</f>
        <v/>
      </c>
      <c r="EH117" s="254" t="str">
        <f>IFERROR(IF(AND('Classificação geral'!$H110="fem",'Classificação geral'!$I110=3,'Classificação geral'!$E110="pct"),'Classificação geral'!$B110,""),"")</f>
        <v/>
      </c>
      <c r="EI117" s="227" t="str">
        <f>IF($EH117='Classificação geral'!$B110,'Classificação geral'!$C110,"")</f>
        <v/>
      </c>
      <c r="EJ117" s="227" t="str">
        <f>IF($EH117='Classificação geral'!$B110,'Classificação geral'!$D110,"")</f>
        <v/>
      </c>
      <c r="EK117" s="227" t="str">
        <f>IF($EH117='Classificação geral'!$B110,'Classificação geral'!$H110,"")</f>
        <v/>
      </c>
      <c r="EL117" s="227" t="str">
        <f>IF($EK117='Classificação geral'!$H110,'Classificação geral'!$I110,"")</f>
        <v/>
      </c>
      <c r="EM117" s="255" t="str">
        <f>IF($EL117='Classificação geral'!$I110,'Classificação geral'!$AE110,"")</f>
        <v/>
      </c>
      <c r="EN117" s="227" t="str">
        <f>IF($EL117='Classificação geral'!$I110,'Classificação geral'!$K110,"")</f>
        <v/>
      </c>
      <c r="EO117" s="227" t="str">
        <f>IF($EL117='Classificação geral'!$I110,'Classificação geral'!$L110,"")</f>
        <v/>
      </c>
      <c r="EP117" s="227" t="str">
        <f>IF($EL117='Classificação geral'!$I110,'Classificação geral'!$M110,"")</f>
        <v/>
      </c>
      <c r="EQ117" s="227" t="str">
        <f>IF($EL117='Classificação geral'!$I110,'Classificação geral'!$AF110,"")</f>
        <v/>
      </c>
      <c r="ER117" s="229" t="str">
        <f>IFERROR(RANK(EQ117,EQ:EQ,0)+ COUNTIF($EQ$12:EQ115,EQ117),"")</f>
        <v/>
      </c>
      <c r="ET117" s="254" t="str">
        <f>IFERROR(IF(AND('Classificação geral'!$H110="mas",'Classificação geral'!$I110=3,'Classificação geral'!$E110="PCT"),'Classificação geral'!$A110,""),"")</f>
        <v/>
      </c>
      <c r="EU117" s="254" t="str">
        <f>IFERROR(IF(AND('Classificação geral'!$H110="mas",'Classificação geral'!$I110=3,'Classificação geral'!$E110="PCT"),'Classificação geral'!$B110,""),"")</f>
        <v/>
      </c>
      <c r="EV117" s="227" t="str">
        <f>IF($EU117='Classificação geral'!$B110,'Classificação geral'!$C110,"")</f>
        <v/>
      </c>
      <c r="EW117" s="227" t="str">
        <f>IF($EU117='Classificação geral'!$B110,'Classificação geral'!$D110,"")</f>
        <v/>
      </c>
      <c r="EX117" s="227" t="str">
        <f>IF($EU117='Classificação geral'!$B110,'Classificação geral'!$H110,"")</f>
        <v/>
      </c>
      <c r="EY117" s="231" t="str">
        <f>IFERROR(IF(AND($EX117="mas",'Classificação geral'!$I110=3),'Classificação geral'!I110,""),"")</f>
        <v/>
      </c>
      <c r="EZ117" s="254" t="str">
        <f>IFERROR(IF(AND($EX117="mas",'Classificação geral'!$I110=3),'Classificação geral'!AE110,""),"")</f>
        <v/>
      </c>
      <c r="FA117" s="231" t="str">
        <f>IFERROR(IF(AND($EX117="mas",'Classificação geral'!$I110=3),'Classificação geral'!K110,""),"")</f>
        <v/>
      </c>
      <c r="FB117" s="231" t="str">
        <f>IFERROR(IF(AND($EX117="mas",'Classificação geral'!$I110=3),'Classificação geral'!L110,""),"")</f>
        <v/>
      </c>
      <c r="FC117" s="231" t="str">
        <f>IFERROR(IF(AND($EX117="mas",'Classificação geral'!$I110=3),'Classificação geral'!M110,""),"")</f>
        <v/>
      </c>
      <c r="FD117" s="231" t="str">
        <f>IFERROR(IF(AND($EX117="mas",'Classificação geral'!$I110=3),'Classificação geral'!AF110,""),"")</f>
        <v/>
      </c>
      <c r="FE117" s="229" t="str">
        <f>IFERROR(RANK(FD117,FD:FD,0)+ COUNTIF(FD$12:$FD115,FD117),"")</f>
        <v/>
      </c>
    </row>
    <row r="118" spans="1:161" s="230" customFormat="1" ht="24.75" customHeight="1" x14ac:dyDescent="0.4">
      <c r="A118" s="221"/>
      <c r="B118" s="233"/>
      <c r="C118" s="222"/>
      <c r="D118" s="222"/>
      <c r="E118" s="222"/>
      <c r="F118" s="223"/>
      <c r="G118" s="223"/>
      <c r="H118" s="223"/>
      <c r="I118" s="223"/>
      <c r="J118" s="223"/>
      <c r="K118" s="224"/>
      <c r="L118" s="224"/>
      <c r="M118" s="224"/>
      <c r="N118" s="224"/>
      <c r="O118" s="225"/>
      <c r="P118" s="225"/>
      <c r="Q118" s="222"/>
      <c r="R118" s="226"/>
      <c r="S118" s="226"/>
      <c r="T118" s="226"/>
      <c r="U118" s="226"/>
      <c r="V118" s="226"/>
      <c r="W118" s="224"/>
      <c r="X118" s="221"/>
      <c r="Y118" s="221"/>
      <c r="Z118" s="224"/>
      <c r="AA118" s="222"/>
      <c r="AB118" s="222"/>
      <c r="AC118" s="223"/>
      <c r="AD118" s="223"/>
      <c r="AE118" s="223"/>
      <c r="AF118" s="223"/>
      <c r="AG118" s="223"/>
      <c r="AH118" s="223"/>
      <c r="AI118" s="224"/>
      <c r="AJ118" s="224"/>
      <c r="AK118" s="224"/>
      <c r="AL118" s="224"/>
      <c r="AM118" s="225"/>
      <c r="AN118" s="225"/>
      <c r="AO118" s="223"/>
      <c r="AP118" s="226"/>
      <c r="AQ118" s="226"/>
      <c r="AR118" s="226"/>
      <c r="AS118" s="226"/>
      <c r="AT118" s="226"/>
      <c r="AU118" s="224"/>
      <c r="AV118" s="221"/>
      <c r="AW118" s="221"/>
      <c r="AX118" s="233"/>
      <c r="AY118" s="222"/>
      <c r="AZ118" s="222"/>
      <c r="BA118" s="225"/>
      <c r="BB118" s="223"/>
      <c r="BC118" s="223"/>
      <c r="BD118" s="223"/>
      <c r="BE118" s="223"/>
      <c r="BF118" s="223"/>
      <c r="BG118" s="224"/>
      <c r="BH118" s="224"/>
      <c r="BI118" s="224"/>
      <c r="BJ118" s="224"/>
      <c r="BK118" s="225"/>
      <c r="BL118" s="225"/>
      <c r="BM118" s="225"/>
      <c r="BN118" s="226"/>
      <c r="BO118" s="226"/>
      <c r="BP118" s="226"/>
      <c r="BQ118" s="226"/>
      <c r="BR118" s="226"/>
      <c r="BS118" s="224"/>
      <c r="BT118" s="221"/>
      <c r="BU118" s="221"/>
      <c r="BV118" s="221"/>
      <c r="BW118" s="221"/>
      <c r="BX118" s="221"/>
      <c r="BY118" s="221"/>
      <c r="BZ118" s="221"/>
      <c r="CA118" s="221"/>
      <c r="CB118" s="221"/>
      <c r="CC118" s="221"/>
      <c r="CD118" s="221"/>
      <c r="CE118" s="221"/>
      <c r="CF118" s="221"/>
      <c r="CG118" s="254" t="str">
        <f>IFERROR(IF(AND('Classificação geral'!$H111="FEM",'Classificação geral'!$I111=1,'Classificação geral'!E111="PCT"),'Classificação geral'!$A111,""),"")</f>
        <v/>
      </c>
      <c r="CH118" s="254" t="str">
        <f>IFERROR(IF(AND('Classificação geral'!$H111="FEM",'Classificação geral'!$I111=1,'Classificação geral'!E111="PCT"),'Classificação geral'!$B111,""),"")</f>
        <v/>
      </c>
      <c r="CI118" s="227" t="str">
        <f>IF($CH118='Classificação geral'!$B111,'Classificação geral'!$C111,"")</f>
        <v/>
      </c>
      <c r="CJ118" s="228" t="str">
        <f>IF($CH118='Classificação geral'!$B111,'Classificação geral'!$D111,"")</f>
        <v/>
      </c>
      <c r="CK118" s="227" t="str">
        <f>IF($CH118='Classificação geral'!$B111,'Classificação geral'!$H111,"")</f>
        <v/>
      </c>
      <c r="CL118" s="227" t="str">
        <f>IF($CK118='Classificação geral'!$H111,'Classificação geral'!$I111,"")</f>
        <v/>
      </c>
      <c r="CM118" s="227" t="str">
        <f>IF($CL118='Classificação geral'!$I111,'Classificação geral'!$AE111,"")</f>
        <v/>
      </c>
      <c r="CN118" s="227" t="str">
        <f>IF($CL118='Classificação geral'!$I111,'Classificação geral'!$K111,"")</f>
        <v/>
      </c>
      <c r="CO118" s="227" t="str">
        <f>IF($CL118='Classificação geral'!$I111,'Classificação geral'!$L111,"")</f>
        <v/>
      </c>
      <c r="CP118" s="227" t="str">
        <f>IF($CL118='Classificação geral'!$I111,'Classificação geral'!$M111,"")</f>
        <v/>
      </c>
      <c r="CQ118" s="388" t="str">
        <f>IF($CL118='Classificação geral'!$I111,'Classificação geral'!$AF111,"")</f>
        <v/>
      </c>
      <c r="CR118" s="256" t="str">
        <f>IFERROR(RANK(CQ118,CQ:CQ,0)+ COUNTIF($CQ$12:CQ117,CQ118),"")</f>
        <v/>
      </c>
      <c r="CS118" s="244" t="str">
        <f ca="1">IFERROR(RDEM(CR118,CR:CR,0),"")</f>
        <v/>
      </c>
      <c r="CT118" s="254" t="str">
        <f>IFERROR(IF(AND('Classificação geral'!$H111="mas",'Classificação geral'!$I111=1,'Classificação geral'!$E111="pct"),'Classificação geral'!$A111,""),"")</f>
        <v/>
      </c>
      <c r="CU118" s="254" t="str">
        <f>IFERROR(IF(AND('Classificação geral'!$H111="mas",'Classificação geral'!$I111=1,'Classificação geral'!$E111="PCT"),'Classificação geral'!$B111,""),"")</f>
        <v/>
      </c>
      <c r="CV118" s="227" t="str">
        <f>IF($CU118='Classificação geral'!$B111,'Classificação geral'!$C111,"")</f>
        <v/>
      </c>
      <c r="CW118" s="228" t="str">
        <f>IF($CU118='Classificação geral'!$B111,'Classificação geral'!$D111,"")</f>
        <v/>
      </c>
      <c r="CX118" s="227" t="str">
        <f>IF($CU118='Classificação geral'!$B111,'Classificação geral'!$H111,"")</f>
        <v/>
      </c>
      <c r="CY118" s="231" t="str">
        <f>IFERROR(IF(AND($CX118="mas",'Classificação geral'!$I111=1),'Classificação geral'!I111,""),"")</f>
        <v/>
      </c>
      <c r="CZ118" s="254" t="str">
        <f>IFERROR(IF(AND($CX118="mas",'Classificação geral'!$I111=1),'Classificação geral'!AE111,""),"")</f>
        <v/>
      </c>
      <c r="DA118" s="231" t="str">
        <f>IFERROR(IF(AND($CX118="mas",'Classificação geral'!$I111=1),'Classificação geral'!K111,""),"")</f>
        <v/>
      </c>
      <c r="DB118" s="231" t="str">
        <f>IFERROR(IF(AND($CX118="mas",'Classificação geral'!$I111=1),'Classificação geral'!L111,""),"")</f>
        <v/>
      </c>
      <c r="DC118" s="231" t="str">
        <f>IFERROR(IF(AND($CX118="mas",'Classificação geral'!$I111=1),'Classificação geral'!M111,""),"")</f>
        <v/>
      </c>
      <c r="DD118" s="231" t="str">
        <f>IFERROR(IF(AND($CX118="mas",'Classificação geral'!$I111=1),'Classificação geral'!AF111,""),"")</f>
        <v/>
      </c>
      <c r="DE118" s="229" t="str">
        <f>IFERROR(RANK(DD118,DD:DD,0)+ COUNTIF($DD$12:DD117,DD118),"")</f>
        <v/>
      </c>
      <c r="DG118" s="254" t="str">
        <f>IFERROR(IF(AND('Classificação geral'!$H111="fem",'Classificação geral'!$I111=2,'Classificação geral'!$E111="pct"),'Classificação geral'!$A111,""),"")</f>
        <v/>
      </c>
      <c r="DH118" s="254" t="str">
        <f>IFERROR(IF(AND('Classificação geral'!$H111="fem",'Classificação geral'!$I111=2,'Classificação geral'!$E111="pct"),'Classificação geral'!$B111,""),"")</f>
        <v/>
      </c>
      <c r="DI118" s="255" t="str">
        <f>IF($DH118='Classificação geral'!$B111,'Classificação geral'!$C111,"")</f>
        <v/>
      </c>
      <c r="DJ118" s="255" t="str">
        <f>IF($DH118='Classificação geral'!$B111,'Classificação geral'!$D111,"")</f>
        <v/>
      </c>
      <c r="DK118" s="255" t="str">
        <f>IF($DH118='Classificação geral'!$B111,'Classificação geral'!$H111,"")</f>
        <v/>
      </c>
      <c r="DL118" s="254" t="str">
        <f>IFERROR(IF(AND($DK118="fem",'Classificação geral'!$I111=2),'Classificação geral'!I111,""),"")</f>
        <v/>
      </c>
      <c r="DM118" s="254" t="str">
        <f>IFERROR(IF(AND($DK118="fem",'Classificação geral'!$I111=2),'Classificação geral'!AE111,""),"")</f>
        <v/>
      </c>
      <c r="DN118" s="254" t="str">
        <f>IFERROR(IF(AND($DK118="fem",'Classificação geral'!$I111=2),'Classificação geral'!K111,""),"")</f>
        <v/>
      </c>
      <c r="DO118" s="254" t="str">
        <f>IFERROR(IF(AND($DK118="fem",'Classificação geral'!$I111=2),'Classificação geral'!L111,""),"")</f>
        <v/>
      </c>
      <c r="DP118" s="254" t="str">
        <f>IFERROR(IF(AND($DK118="fem",'Classificação geral'!$I111=2),'Classificação geral'!M111,""),"")</f>
        <v/>
      </c>
      <c r="DQ118" s="254" t="str">
        <f>IFERROR(IF(AND($DK118="fem",'Classificação geral'!$I111=2),'Classificação geral'!AF111,""),"")</f>
        <v/>
      </c>
      <c r="DR118" s="256" t="str">
        <f>IFERROR(RANK(DQ118,DQ:DQ,0)+ COUNTIF(DQ$12:$DQ116,DQ118),"")</f>
        <v/>
      </c>
      <c r="DT118" s="254" t="str">
        <f>IFERROR(IF(AND('Classificação geral'!$H111="mas",'Classificação geral'!$I111=2,'Classificação geral'!$E111="pct"),'Classificação geral'!$A111,""),"")</f>
        <v/>
      </c>
      <c r="DU118" s="254" t="str">
        <f>IFERROR(IF(AND('Classificação geral'!$H111="mas",'Classificação geral'!$I111=2,'Classificação geral'!$E111="pct"),'Classificação geral'!$B111,""),"")</f>
        <v/>
      </c>
      <c r="DV118" s="227" t="str">
        <f>IF($DU118='Classificação geral'!$B111,'Classificação geral'!$C111,"")</f>
        <v/>
      </c>
      <c r="DW118" s="228" t="str">
        <f>IF($DU118='Classificação geral'!$B111,'Classificação geral'!$D111,"")</f>
        <v/>
      </c>
      <c r="DX118" s="227" t="str">
        <f>IF($DU118='Classificação geral'!$B111,'Classificação geral'!$H111,"")</f>
        <v/>
      </c>
      <c r="DY118" s="231" t="str">
        <f>IFERROR(IF(AND($DX118="mas",'Classificação geral'!$I111=2),'Classificação geral'!I111,""),"")</f>
        <v/>
      </c>
      <c r="DZ118" s="254" t="str">
        <f>IFERROR(IF(AND($DX118="mas",'Classificação geral'!$I111=2),'Classificação geral'!AE111,""),"")</f>
        <v/>
      </c>
      <c r="EA118" s="231" t="str">
        <f>IFERROR(IF(AND($DX118="mas",'Classificação geral'!$I111=2),'Classificação geral'!K111,""),"")</f>
        <v/>
      </c>
      <c r="EB118" s="231" t="str">
        <f>IFERROR(IF(AND($DX118="mas",'Classificação geral'!$I111=2),'Classificação geral'!L111,""),"")</f>
        <v/>
      </c>
      <c r="EC118" s="231" t="str">
        <f>IFERROR(IF(AND($DX118="mas",'Classificação geral'!$I111=2),'Classificação geral'!M111,""),"")</f>
        <v/>
      </c>
      <c r="ED118" s="231" t="str">
        <f>IFERROR(IF(AND($DX118="mas",'Classificação geral'!$I111=2),'Classificação geral'!AF111,""),"")</f>
        <v/>
      </c>
      <c r="EE118" s="229" t="str">
        <f>IFERROR(RANK(ED118,ED:ED,0)+ COUNTIF($ED$12:ED$12,ED118),"")</f>
        <v/>
      </c>
      <c r="EG118" s="254" t="str">
        <f>IFERROR(IF(AND('Classificação geral'!$H111="fem",'Classificação geral'!$I111=3,'Classificação geral'!$E111="pct"),'Classificação geral'!$A111,""),"")</f>
        <v/>
      </c>
      <c r="EH118" s="254" t="str">
        <f>IFERROR(IF(AND('Classificação geral'!$H111="fem",'Classificação geral'!$I111=3,'Classificação geral'!$E111="pct"),'Classificação geral'!$B111,""),"")</f>
        <v/>
      </c>
      <c r="EI118" s="227" t="str">
        <f>IF($EH118='Classificação geral'!$B111,'Classificação geral'!$C111,"")</f>
        <v/>
      </c>
      <c r="EJ118" s="227" t="str">
        <f>IF($EH118='Classificação geral'!$B111,'Classificação geral'!$D111,"")</f>
        <v/>
      </c>
      <c r="EK118" s="227" t="str">
        <f>IF($EH118='Classificação geral'!$B111,'Classificação geral'!$H111,"")</f>
        <v/>
      </c>
      <c r="EL118" s="227" t="str">
        <f>IF($EK118='Classificação geral'!$H111,'Classificação geral'!$I111,"")</f>
        <v/>
      </c>
      <c r="EM118" s="255" t="str">
        <f>IF($EL118='Classificação geral'!$I111,'Classificação geral'!$AE111,"")</f>
        <v/>
      </c>
      <c r="EN118" s="227" t="str">
        <f>IF($EL118='Classificação geral'!$I111,'Classificação geral'!$K111,"")</f>
        <v/>
      </c>
      <c r="EO118" s="227" t="str">
        <f>IF($EL118='Classificação geral'!$I111,'Classificação geral'!$L111,"")</f>
        <v/>
      </c>
      <c r="EP118" s="227" t="str">
        <f>IF($EL118='Classificação geral'!$I111,'Classificação geral'!$M111,"")</f>
        <v/>
      </c>
      <c r="EQ118" s="227" t="str">
        <f>IF($EL118='Classificação geral'!$I111,'Classificação geral'!$AF111,"")</f>
        <v/>
      </c>
      <c r="ER118" s="229" t="str">
        <f>IFERROR(RANK(EQ118,EQ:EQ,0)+ COUNTIF($EQ$12:EQ116,EQ118),"")</f>
        <v/>
      </c>
      <c r="ET118" s="254" t="str">
        <f>IFERROR(IF(AND('Classificação geral'!$H111="mas",'Classificação geral'!$I111=3,'Classificação geral'!$E111="PCT"),'Classificação geral'!$A111,""),"")</f>
        <v/>
      </c>
      <c r="EU118" s="254" t="str">
        <f>IFERROR(IF(AND('Classificação geral'!$H111="mas",'Classificação geral'!$I111=3,'Classificação geral'!$E111="PCT"),'Classificação geral'!$B111,""),"")</f>
        <v/>
      </c>
      <c r="EV118" s="227" t="str">
        <f>IF($EU118='Classificação geral'!$B111,'Classificação geral'!$C111,"")</f>
        <v/>
      </c>
      <c r="EW118" s="227" t="str">
        <f>IF($EU118='Classificação geral'!$B111,'Classificação geral'!$D111,"")</f>
        <v/>
      </c>
      <c r="EX118" s="227" t="str">
        <f>IF($EU118='Classificação geral'!$B111,'Classificação geral'!$H111,"")</f>
        <v/>
      </c>
      <c r="EY118" s="231" t="str">
        <f>IFERROR(IF(AND($EX118="mas",'Classificação geral'!$I111=3),'Classificação geral'!I111,""),"")</f>
        <v/>
      </c>
      <c r="EZ118" s="254" t="str">
        <f>IFERROR(IF(AND($EX118="mas",'Classificação geral'!$I111=3),'Classificação geral'!AE111,""),"")</f>
        <v/>
      </c>
      <c r="FA118" s="231" t="str">
        <f>IFERROR(IF(AND($EX118="mas",'Classificação geral'!$I111=3),'Classificação geral'!K111,""),"")</f>
        <v/>
      </c>
      <c r="FB118" s="231" t="str">
        <f>IFERROR(IF(AND($EX118="mas",'Classificação geral'!$I111=3),'Classificação geral'!L111,""),"")</f>
        <v/>
      </c>
      <c r="FC118" s="231" t="str">
        <f>IFERROR(IF(AND($EX118="mas",'Classificação geral'!$I111=3),'Classificação geral'!M111,""),"")</f>
        <v/>
      </c>
      <c r="FD118" s="231" t="str">
        <f>IFERROR(IF(AND($EX118="mas",'Classificação geral'!$I111=3),'Classificação geral'!AF111,""),"")</f>
        <v/>
      </c>
      <c r="FE118" s="229" t="str">
        <f>IFERROR(RANK(FD118,FD:FD,0)+ COUNTIF(FD$12:$FD116,FD118),"")</f>
        <v/>
      </c>
    </row>
    <row r="119" spans="1:161" s="230" customFormat="1" ht="24.75" customHeight="1" x14ac:dyDescent="0.4">
      <c r="A119" s="221"/>
      <c r="B119" s="233"/>
      <c r="C119" s="222"/>
      <c r="D119" s="222"/>
      <c r="E119" s="222"/>
      <c r="F119" s="223"/>
      <c r="G119" s="223"/>
      <c r="H119" s="223"/>
      <c r="I119" s="223"/>
      <c r="J119" s="223"/>
      <c r="K119" s="224"/>
      <c r="L119" s="224"/>
      <c r="M119" s="224"/>
      <c r="N119" s="224"/>
      <c r="O119" s="225"/>
      <c r="P119" s="225"/>
      <c r="Q119" s="222"/>
      <c r="R119" s="226"/>
      <c r="S119" s="226"/>
      <c r="T119" s="226"/>
      <c r="U119" s="226"/>
      <c r="V119" s="226"/>
      <c r="W119" s="224"/>
      <c r="X119" s="221"/>
      <c r="Y119" s="221"/>
      <c r="Z119" s="224"/>
      <c r="AA119" s="222"/>
      <c r="AB119" s="222"/>
      <c r="AC119" s="223"/>
      <c r="AD119" s="223"/>
      <c r="AE119" s="223"/>
      <c r="AF119" s="223"/>
      <c r="AG119" s="223"/>
      <c r="AH119" s="223"/>
      <c r="AI119" s="224"/>
      <c r="AJ119" s="224"/>
      <c r="AK119" s="224"/>
      <c r="AL119" s="224"/>
      <c r="AM119" s="225"/>
      <c r="AN119" s="225"/>
      <c r="AO119" s="223"/>
      <c r="AP119" s="226"/>
      <c r="AQ119" s="226"/>
      <c r="AR119" s="226"/>
      <c r="AS119" s="226"/>
      <c r="AT119" s="226"/>
      <c r="AU119" s="224"/>
      <c r="AV119" s="221"/>
      <c r="AW119" s="221"/>
      <c r="AX119" s="233"/>
      <c r="AY119" s="222"/>
      <c r="AZ119" s="222"/>
      <c r="BA119" s="225"/>
      <c r="BB119" s="223"/>
      <c r="BC119" s="223"/>
      <c r="BD119" s="223"/>
      <c r="BE119" s="223"/>
      <c r="BF119" s="223"/>
      <c r="BG119" s="224"/>
      <c r="BH119" s="224"/>
      <c r="BI119" s="224"/>
      <c r="BJ119" s="224"/>
      <c r="BK119" s="225"/>
      <c r="BL119" s="225"/>
      <c r="BM119" s="225"/>
      <c r="BN119" s="226"/>
      <c r="BO119" s="226"/>
      <c r="BP119" s="226"/>
      <c r="BQ119" s="226"/>
      <c r="BR119" s="226"/>
      <c r="BS119" s="224"/>
      <c r="BT119" s="221"/>
      <c r="BU119" s="221"/>
      <c r="BV119" s="221"/>
      <c r="BW119" s="221"/>
      <c r="BX119" s="221"/>
      <c r="BY119" s="221"/>
      <c r="BZ119" s="221"/>
      <c r="CA119" s="221"/>
      <c r="CB119" s="221"/>
      <c r="CC119" s="221"/>
      <c r="CD119" s="221"/>
      <c r="CE119" s="221"/>
      <c r="CF119" s="221"/>
      <c r="CG119" s="254" t="str">
        <f>IFERROR(IF(AND('Classificação geral'!$H112="FEM",'Classificação geral'!$I112=1,'Classificação geral'!E112="PCT"),'Classificação geral'!$A112,""),"")</f>
        <v/>
      </c>
      <c r="CH119" s="254" t="str">
        <f>IFERROR(IF(AND('Classificação geral'!$H112="FEM",'Classificação geral'!$I112=1,'Classificação geral'!E112="PCT"),'Classificação geral'!$B112,""),"")</f>
        <v/>
      </c>
      <c r="CI119" s="227" t="str">
        <f>IF($CH119='Classificação geral'!$B112,'Classificação geral'!$C112,"")</f>
        <v/>
      </c>
      <c r="CJ119" s="228" t="str">
        <f>IF($CH119='Classificação geral'!$B112,'Classificação geral'!$D112,"")</f>
        <v/>
      </c>
      <c r="CK119" s="227" t="str">
        <f>IF($CH119='Classificação geral'!$B112,'Classificação geral'!$H112,"")</f>
        <v/>
      </c>
      <c r="CL119" s="227" t="str">
        <f>IF($CK119='Classificação geral'!$H112,'Classificação geral'!$I112,"")</f>
        <v/>
      </c>
      <c r="CM119" s="227" t="str">
        <f>IF($CL119='Classificação geral'!$I112,'Classificação geral'!$AE112,"")</f>
        <v/>
      </c>
      <c r="CN119" s="227" t="str">
        <f>IF($CL119='Classificação geral'!$I112,'Classificação geral'!$K112,"")</f>
        <v/>
      </c>
      <c r="CO119" s="227" t="str">
        <f>IF($CL119='Classificação geral'!$I112,'Classificação geral'!$L112,"")</f>
        <v/>
      </c>
      <c r="CP119" s="227" t="str">
        <f>IF($CL119='Classificação geral'!$I112,'Classificação geral'!$M112,"")</f>
        <v/>
      </c>
      <c r="CQ119" s="388" t="str">
        <f>IF($CL119='Classificação geral'!$I112,'Classificação geral'!$AF112,"")</f>
        <v/>
      </c>
      <c r="CR119" s="256" t="str">
        <f>IFERROR(RANK(CQ119,CQ:CQ,0)+ COUNTIF($CQ$12:CQ118,CQ119),"")</f>
        <v/>
      </c>
      <c r="CS119" s="244" t="str">
        <f ca="1">IFERROR(RDEM(CR119,CR:CR,0),"")</f>
        <v/>
      </c>
      <c r="CT119" s="254" t="str">
        <f>IFERROR(IF(AND('Classificação geral'!$H112="mas",'Classificação geral'!$I112=1,'Classificação geral'!$E112="pct"),'Classificação geral'!$A112,""),"")</f>
        <v/>
      </c>
      <c r="CU119" s="254" t="str">
        <f>IFERROR(IF(AND('Classificação geral'!$H112="mas",'Classificação geral'!$I112=1,'Classificação geral'!$E112="PCT"),'Classificação geral'!$B112,""),"")</f>
        <v/>
      </c>
      <c r="CV119" s="227" t="str">
        <f>IF($CU119='Classificação geral'!$B112,'Classificação geral'!$C112,"")</f>
        <v/>
      </c>
      <c r="CW119" s="228" t="str">
        <f>IF($CU119='Classificação geral'!$B112,'Classificação geral'!$D112,"")</f>
        <v/>
      </c>
      <c r="CX119" s="227" t="str">
        <f>IF($CU119='Classificação geral'!$B112,'Classificação geral'!$H112,"")</f>
        <v/>
      </c>
      <c r="CY119" s="231" t="str">
        <f>IFERROR(IF(AND($CX119="mas",'Classificação geral'!$I112=1),'Classificação geral'!I112,""),"")</f>
        <v/>
      </c>
      <c r="CZ119" s="254" t="str">
        <f>IFERROR(IF(AND($CX119="mas",'Classificação geral'!$I112=1),'Classificação geral'!AE112,""),"")</f>
        <v/>
      </c>
      <c r="DA119" s="231" t="str">
        <f>IFERROR(IF(AND($CX119="mas",'Classificação geral'!$I112=1),'Classificação geral'!K112,""),"")</f>
        <v/>
      </c>
      <c r="DB119" s="231" t="str">
        <f>IFERROR(IF(AND($CX119="mas",'Classificação geral'!$I112=1),'Classificação geral'!L112,""),"")</f>
        <v/>
      </c>
      <c r="DC119" s="231" t="str">
        <f>IFERROR(IF(AND($CX119="mas",'Classificação geral'!$I112=1),'Classificação geral'!M112,""),"")</f>
        <v/>
      </c>
      <c r="DD119" s="231" t="str">
        <f>IFERROR(IF(AND($CX119="mas",'Classificação geral'!$I112=1),'Classificação geral'!AF112,""),"")</f>
        <v/>
      </c>
      <c r="DE119" s="229" t="str">
        <f>IFERROR(RANK(DD119,DD:DD,0)+ COUNTIF($DD$12:DD118,DD119),"")</f>
        <v/>
      </c>
      <c r="DG119" s="254" t="str">
        <f>IFERROR(IF(AND('Classificação geral'!$H112="fem",'Classificação geral'!$I112=2,'Classificação geral'!$E112="pct"),'Classificação geral'!$A112,""),"")</f>
        <v/>
      </c>
      <c r="DH119" s="254" t="str">
        <f>IFERROR(IF(AND('Classificação geral'!$H112="fem",'Classificação geral'!$I112=2,'Classificação geral'!$E112="pct"),'Classificação geral'!$B112,""),"")</f>
        <v/>
      </c>
      <c r="DI119" s="255" t="str">
        <f>IF($DH119='Classificação geral'!$B112,'Classificação geral'!$C112,"")</f>
        <v/>
      </c>
      <c r="DJ119" s="255" t="str">
        <f>IF($DH119='Classificação geral'!$B112,'Classificação geral'!$D112,"")</f>
        <v/>
      </c>
      <c r="DK119" s="255" t="str">
        <f>IF($DH119='Classificação geral'!$B112,'Classificação geral'!$H112,"")</f>
        <v/>
      </c>
      <c r="DL119" s="254" t="str">
        <f>IFERROR(IF(AND($DK119="fem",'Classificação geral'!$I112=2),'Classificação geral'!I112,""),"")</f>
        <v/>
      </c>
      <c r="DM119" s="254" t="str">
        <f>IFERROR(IF(AND($DK119="fem",'Classificação geral'!$I112=2),'Classificação geral'!AE112,""),"")</f>
        <v/>
      </c>
      <c r="DN119" s="254" t="str">
        <f>IFERROR(IF(AND($DK119="fem",'Classificação geral'!$I112=2),'Classificação geral'!K112,""),"")</f>
        <v/>
      </c>
      <c r="DO119" s="254" t="str">
        <f>IFERROR(IF(AND($DK119="fem",'Classificação geral'!$I112=2),'Classificação geral'!L112,""),"")</f>
        <v/>
      </c>
      <c r="DP119" s="254" t="str">
        <f>IFERROR(IF(AND($DK119="fem",'Classificação geral'!$I112=2),'Classificação geral'!M112,""),"")</f>
        <v/>
      </c>
      <c r="DQ119" s="254" t="str">
        <f>IFERROR(IF(AND($DK119="fem",'Classificação geral'!$I112=2),'Classificação geral'!AF112,""),"")</f>
        <v/>
      </c>
      <c r="DR119" s="256" t="str">
        <f>IFERROR(RANK(DQ119,DQ:DQ,0)+ COUNTIF(DQ$12:$DQ117,DQ119),"")</f>
        <v/>
      </c>
      <c r="DT119" s="254" t="str">
        <f>IFERROR(IF(AND('Classificação geral'!$H112="mas",'Classificação geral'!$I112=2,'Classificação geral'!$E112="pct"),'Classificação geral'!$A112,""),"")</f>
        <v/>
      </c>
      <c r="DU119" s="254" t="str">
        <f>IFERROR(IF(AND('Classificação geral'!$H112="mas",'Classificação geral'!$I112=2,'Classificação geral'!$E112="pct"),'Classificação geral'!$B112,""),"")</f>
        <v/>
      </c>
      <c r="DV119" s="227" t="str">
        <f>IF($DU119='Classificação geral'!$B112,'Classificação geral'!$C112,"")</f>
        <v/>
      </c>
      <c r="DW119" s="228" t="str">
        <f>IF($DU119='Classificação geral'!$B112,'Classificação geral'!$D112,"")</f>
        <v/>
      </c>
      <c r="DX119" s="227" t="str">
        <f>IF($DU119='Classificação geral'!$B112,'Classificação geral'!$H112,"")</f>
        <v/>
      </c>
      <c r="DY119" s="231" t="str">
        <f>IFERROR(IF(AND($DX119="mas",'Classificação geral'!$I112=2),'Classificação geral'!I112,""),"")</f>
        <v/>
      </c>
      <c r="DZ119" s="254" t="str">
        <f>IFERROR(IF(AND($DX119="mas",'Classificação geral'!$I112=2),'Classificação geral'!AE112,""),"")</f>
        <v/>
      </c>
      <c r="EA119" s="231" t="str">
        <f>IFERROR(IF(AND($DX119="mas",'Classificação geral'!$I112=2),'Classificação geral'!K112,""),"")</f>
        <v/>
      </c>
      <c r="EB119" s="231" t="str">
        <f>IFERROR(IF(AND($DX119="mas",'Classificação geral'!$I112=2),'Classificação geral'!L112,""),"")</f>
        <v/>
      </c>
      <c r="EC119" s="231" t="str">
        <f>IFERROR(IF(AND($DX119="mas",'Classificação geral'!$I112=2),'Classificação geral'!M112,""),"")</f>
        <v/>
      </c>
      <c r="ED119" s="231" t="str">
        <f>IFERROR(IF(AND($DX119="mas",'Classificação geral'!$I112=2),'Classificação geral'!AF112,""),"")</f>
        <v/>
      </c>
      <c r="EE119" s="229" t="str">
        <f>IFERROR(RANK(ED119,ED:ED,0)+ COUNTIF($ED$12:ED$12,ED119),"")</f>
        <v/>
      </c>
      <c r="EG119" s="254" t="str">
        <f>IFERROR(IF(AND('Classificação geral'!$H112="fem",'Classificação geral'!$I112=3,'Classificação geral'!$E112="pct"),'Classificação geral'!$A112,""),"")</f>
        <v/>
      </c>
      <c r="EH119" s="254" t="str">
        <f>IFERROR(IF(AND('Classificação geral'!$H112="fem",'Classificação geral'!$I112=3,'Classificação geral'!$E112="pct"),'Classificação geral'!$B112,""),"")</f>
        <v/>
      </c>
      <c r="EI119" s="227" t="str">
        <f>IF($EH119='Classificação geral'!$B112,'Classificação geral'!$C112,"")</f>
        <v/>
      </c>
      <c r="EJ119" s="227" t="str">
        <f>IF($EH119='Classificação geral'!$B112,'Classificação geral'!$D112,"")</f>
        <v/>
      </c>
      <c r="EK119" s="227" t="str">
        <f>IF($EH119='Classificação geral'!$B112,'Classificação geral'!$H112,"")</f>
        <v/>
      </c>
      <c r="EL119" s="227" t="str">
        <f>IF($EK119='Classificação geral'!$H112,'Classificação geral'!$I112,"")</f>
        <v/>
      </c>
      <c r="EM119" s="255" t="str">
        <f>IF($EL119='Classificação geral'!$I112,'Classificação geral'!$AE112,"")</f>
        <v/>
      </c>
      <c r="EN119" s="227" t="str">
        <f>IF($EL119='Classificação geral'!$I112,'Classificação geral'!$K112,"")</f>
        <v/>
      </c>
      <c r="EO119" s="227" t="str">
        <f>IF($EL119='Classificação geral'!$I112,'Classificação geral'!$L112,"")</f>
        <v/>
      </c>
      <c r="EP119" s="227" t="str">
        <f>IF($EL119='Classificação geral'!$I112,'Classificação geral'!$M112,"")</f>
        <v/>
      </c>
      <c r="EQ119" s="227" t="str">
        <f>IF($EL119='Classificação geral'!$I112,'Classificação geral'!$AF112,"")</f>
        <v/>
      </c>
      <c r="ER119" s="229" t="str">
        <f>IFERROR(RANK(EQ119,EQ:EQ,0)+ COUNTIF($EQ$12:EQ117,EQ119),"")</f>
        <v/>
      </c>
      <c r="ET119" s="254" t="str">
        <f>IFERROR(IF(AND('Classificação geral'!$H112="mas",'Classificação geral'!$I112=3,'Classificação geral'!$E112="PCT"),'Classificação geral'!$A112,""),"")</f>
        <v/>
      </c>
      <c r="EU119" s="254" t="str">
        <f>IFERROR(IF(AND('Classificação geral'!$H112="mas",'Classificação geral'!$I112=3,'Classificação geral'!$E112="PCT"),'Classificação geral'!$B112,""),"")</f>
        <v/>
      </c>
      <c r="EV119" s="227" t="str">
        <f>IF($EU119='Classificação geral'!$B112,'Classificação geral'!$C112,"")</f>
        <v/>
      </c>
      <c r="EW119" s="227" t="str">
        <f>IF($EU119='Classificação geral'!$B112,'Classificação geral'!$D112,"")</f>
        <v/>
      </c>
      <c r="EX119" s="227" t="str">
        <f>IF($EU119='Classificação geral'!$B112,'Classificação geral'!$H112,"")</f>
        <v/>
      </c>
      <c r="EY119" s="231" t="str">
        <f>IFERROR(IF(AND($EX119="mas",'Classificação geral'!$I112=3),'Classificação geral'!I112,""),"")</f>
        <v/>
      </c>
      <c r="EZ119" s="254" t="str">
        <f>IFERROR(IF(AND($EX119="mas",'Classificação geral'!$I112=3),'Classificação geral'!AE112,""),"")</f>
        <v/>
      </c>
      <c r="FA119" s="231" t="str">
        <f>IFERROR(IF(AND($EX119="mas",'Classificação geral'!$I112=3),'Classificação geral'!K112,""),"")</f>
        <v/>
      </c>
      <c r="FB119" s="231" t="str">
        <f>IFERROR(IF(AND($EX119="mas",'Classificação geral'!$I112=3),'Classificação geral'!L112,""),"")</f>
        <v/>
      </c>
      <c r="FC119" s="231" t="str">
        <f>IFERROR(IF(AND($EX119="mas",'Classificação geral'!$I112=3),'Classificação geral'!M112,""),"")</f>
        <v/>
      </c>
      <c r="FD119" s="231" t="str">
        <f>IFERROR(IF(AND($EX119="mas",'Classificação geral'!$I112=3),'Classificação geral'!AF112,""),"")</f>
        <v/>
      </c>
      <c r="FE119" s="229" t="str">
        <f>IFERROR(RANK(FD119,FD:FD,0)+ COUNTIF(FD$12:$FD117,FD119),"")</f>
        <v/>
      </c>
    </row>
    <row r="120" spans="1:161" s="230" customFormat="1" ht="24.75" customHeight="1" x14ac:dyDescent="0.4">
      <c r="A120" s="221"/>
      <c r="B120" s="233"/>
      <c r="C120" s="222"/>
      <c r="D120" s="222"/>
      <c r="E120" s="222"/>
      <c r="F120" s="223"/>
      <c r="G120" s="223"/>
      <c r="H120" s="223"/>
      <c r="I120" s="223"/>
      <c r="J120" s="223"/>
      <c r="K120" s="224"/>
      <c r="L120" s="224"/>
      <c r="M120" s="224"/>
      <c r="N120" s="224"/>
      <c r="O120" s="225"/>
      <c r="P120" s="225"/>
      <c r="Q120" s="222"/>
      <c r="R120" s="226"/>
      <c r="S120" s="226"/>
      <c r="T120" s="226"/>
      <c r="U120" s="226"/>
      <c r="V120" s="226"/>
      <c r="W120" s="224"/>
      <c r="X120" s="221"/>
      <c r="Y120" s="221"/>
      <c r="Z120" s="224"/>
      <c r="AA120" s="222"/>
      <c r="AB120" s="222"/>
      <c r="AC120" s="223"/>
      <c r="AD120" s="223"/>
      <c r="AE120" s="223"/>
      <c r="AF120" s="223"/>
      <c r="AG120" s="223"/>
      <c r="AH120" s="223"/>
      <c r="AI120" s="224"/>
      <c r="AJ120" s="224"/>
      <c r="AK120" s="224"/>
      <c r="AL120" s="224"/>
      <c r="AM120" s="225"/>
      <c r="AN120" s="225"/>
      <c r="AO120" s="223"/>
      <c r="AP120" s="226"/>
      <c r="AQ120" s="226"/>
      <c r="AR120" s="226"/>
      <c r="AS120" s="226"/>
      <c r="AT120" s="226"/>
      <c r="AU120" s="224"/>
      <c r="AV120" s="221"/>
      <c r="AW120" s="221"/>
      <c r="AX120" s="233"/>
      <c r="AY120" s="222"/>
      <c r="AZ120" s="222"/>
      <c r="BA120" s="225"/>
      <c r="BB120" s="223"/>
      <c r="BC120" s="223"/>
      <c r="BD120" s="223"/>
      <c r="BE120" s="223"/>
      <c r="BF120" s="223"/>
      <c r="BG120" s="224"/>
      <c r="BH120" s="224"/>
      <c r="BI120" s="224"/>
      <c r="BJ120" s="224"/>
      <c r="BK120" s="225"/>
      <c r="BL120" s="225"/>
      <c r="BM120" s="225"/>
      <c r="BN120" s="226"/>
      <c r="BO120" s="226"/>
      <c r="BP120" s="226"/>
      <c r="BQ120" s="226"/>
      <c r="BR120" s="226"/>
      <c r="BS120" s="224"/>
      <c r="BT120" s="221"/>
      <c r="BU120" s="221"/>
      <c r="BV120" s="221"/>
      <c r="BW120" s="221"/>
      <c r="BX120" s="221"/>
      <c r="BY120" s="221"/>
      <c r="BZ120" s="221"/>
      <c r="CA120" s="221"/>
      <c r="CB120" s="221"/>
      <c r="CC120" s="221"/>
      <c r="CD120" s="221"/>
      <c r="CE120" s="221"/>
      <c r="CF120" s="221"/>
      <c r="CG120" s="254" t="str">
        <f>IFERROR(IF(AND('Classificação geral'!$H113="FEM",'Classificação geral'!$I113=1,'Classificação geral'!E113="PCT"),'Classificação geral'!$A113,""),"")</f>
        <v/>
      </c>
      <c r="CH120" s="254" t="str">
        <f>IFERROR(IF(AND('Classificação geral'!$H113="FEM",'Classificação geral'!$I113=1,'Classificação geral'!E113="PCT"),'Classificação geral'!$B113,""),"")</f>
        <v/>
      </c>
      <c r="CI120" s="227" t="str">
        <f>IF($CH120='Classificação geral'!$B113,'Classificação geral'!$C113,"")</f>
        <v/>
      </c>
      <c r="CJ120" s="228" t="str">
        <f>IF($CH120='Classificação geral'!$B113,'Classificação geral'!$D113,"")</f>
        <v/>
      </c>
      <c r="CK120" s="227" t="str">
        <f>IF($CH120='Classificação geral'!$B113,'Classificação geral'!$H113,"")</f>
        <v/>
      </c>
      <c r="CL120" s="227" t="str">
        <f>IF($CK120='Classificação geral'!$H113,'Classificação geral'!$I113,"")</f>
        <v/>
      </c>
      <c r="CM120" s="227" t="str">
        <f>IF($CL120='Classificação geral'!$I113,'Classificação geral'!$AE113,"")</f>
        <v/>
      </c>
      <c r="CN120" s="227" t="str">
        <f>IF($CL120='Classificação geral'!$I113,'Classificação geral'!$K113,"")</f>
        <v/>
      </c>
      <c r="CO120" s="227" t="str">
        <f>IF($CL120='Classificação geral'!$I113,'Classificação geral'!$L113,"")</f>
        <v/>
      </c>
      <c r="CP120" s="227" t="str">
        <f>IF($CL120='Classificação geral'!$I113,'Classificação geral'!$M113,"")</f>
        <v/>
      </c>
      <c r="CQ120" s="388" t="str">
        <f>IF($CL120='Classificação geral'!$I113,'Classificação geral'!$AF113,"")</f>
        <v/>
      </c>
      <c r="CR120" s="256" t="str">
        <f>IFERROR(RANK(CQ120,CQ:CQ,0)+ COUNTIF($CQ$12:CQ119,CQ120),"")</f>
        <v/>
      </c>
      <c r="CS120" s="244" t="str">
        <f ca="1">IFERROR(RDEM(CR120,CR:CR,0),"")</f>
        <v/>
      </c>
      <c r="CT120" s="254" t="str">
        <f>IFERROR(IF(AND('Classificação geral'!$H113="mas",'Classificação geral'!$I113=1,'Classificação geral'!$E113="pct"),'Classificação geral'!$A113,""),"")</f>
        <v/>
      </c>
      <c r="CU120" s="254" t="str">
        <f>IFERROR(IF(AND('Classificação geral'!$H113="mas",'Classificação geral'!$I113=1,'Classificação geral'!$E113="PCT"),'Classificação geral'!$B113,""),"")</f>
        <v/>
      </c>
      <c r="CV120" s="227" t="str">
        <f>IF($CU120='Classificação geral'!$B113,'Classificação geral'!$C113,"")</f>
        <v/>
      </c>
      <c r="CW120" s="228" t="str">
        <f>IF($CU120='Classificação geral'!$B113,'Classificação geral'!$D113,"")</f>
        <v/>
      </c>
      <c r="CX120" s="227" t="str">
        <f>IF($CU120='Classificação geral'!$B113,'Classificação geral'!$H113,"")</f>
        <v/>
      </c>
      <c r="CY120" s="231" t="str">
        <f>IFERROR(IF(AND($CX120="mas",'Classificação geral'!$I113=1),'Classificação geral'!I113,""),"")</f>
        <v/>
      </c>
      <c r="CZ120" s="254" t="str">
        <f>IFERROR(IF(AND($CX120="mas",'Classificação geral'!$I113=1),'Classificação geral'!AE113,""),"")</f>
        <v/>
      </c>
      <c r="DA120" s="231" t="str">
        <f>IFERROR(IF(AND($CX120="mas",'Classificação geral'!$I113=1),'Classificação geral'!K113,""),"")</f>
        <v/>
      </c>
      <c r="DB120" s="231" t="str">
        <f>IFERROR(IF(AND($CX120="mas",'Classificação geral'!$I113=1),'Classificação geral'!L113,""),"")</f>
        <v/>
      </c>
      <c r="DC120" s="231" t="str">
        <f>IFERROR(IF(AND($CX120="mas",'Classificação geral'!$I113=1),'Classificação geral'!M113,""),"")</f>
        <v/>
      </c>
      <c r="DD120" s="231" t="str">
        <f>IFERROR(IF(AND($CX120="mas",'Classificação geral'!$I113=1),'Classificação geral'!AF113,""),"")</f>
        <v/>
      </c>
      <c r="DE120" s="229" t="str">
        <f>IFERROR(RANK(DD120,DD:DD,0)+ COUNTIF($DD$12:DD119,DD120),"")</f>
        <v/>
      </c>
      <c r="DG120" s="254" t="str">
        <f>IFERROR(IF(AND('Classificação geral'!$H113="fem",'Classificação geral'!$I113=2,'Classificação geral'!$E113="pct"),'Classificação geral'!$A113,""),"")</f>
        <v/>
      </c>
      <c r="DH120" s="254" t="str">
        <f>IFERROR(IF(AND('Classificação geral'!$H113="fem",'Classificação geral'!$I113=2,'Classificação geral'!$E113="pct"),'Classificação geral'!$B113,""),"")</f>
        <v/>
      </c>
      <c r="DI120" s="255" t="str">
        <f>IF($DH120='Classificação geral'!$B113,'Classificação geral'!$C113,"")</f>
        <v/>
      </c>
      <c r="DJ120" s="255" t="str">
        <f>IF($DH120='Classificação geral'!$B113,'Classificação geral'!$D113,"")</f>
        <v/>
      </c>
      <c r="DK120" s="255" t="str">
        <f>IF($DH120='Classificação geral'!$B113,'Classificação geral'!$H113,"")</f>
        <v/>
      </c>
      <c r="DL120" s="254" t="str">
        <f>IFERROR(IF(AND($DK120="fem",'Classificação geral'!$I113=2),'Classificação geral'!I113,""),"")</f>
        <v/>
      </c>
      <c r="DM120" s="254" t="str">
        <f>IFERROR(IF(AND($DK120="fem",'Classificação geral'!$I113=2),'Classificação geral'!AE113,""),"")</f>
        <v/>
      </c>
      <c r="DN120" s="254" t="str">
        <f>IFERROR(IF(AND($DK120="fem",'Classificação geral'!$I113=2),'Classificação geral'!K113,""),"")</f>
        <v/>
      </c>
      <c r="DO120" s="254" t="str">
        <f>IFERROR(IF(AND($DK120="fem",'Classificação geral'!$I113=2),'Classificação geral'!L113,""),"")</f>
        <v/>
      </c>
      <c r="DP120" s="254" t="str">
        <f>IFERROR(IF(AND($DK120="fem",'Classificação geral'!$I113=2),'Classificação geral'!M113,""),"")</f>
        <v/>
      </c>
      <c r="DQ120" s="254" t="str">
        <f>IFERROR(IF(AND($DK120="fem",'Classificação geral'!$I113=2),'Classificação geral'!AF113,""),"")</f>
        <v/>
      </c>
      <c r="DR120" s="256" t="str">
        <f>IFERROR(RANK(DQ120,DQ:DQ,0)+ COUNTIF(DQ$12:$DQ118,DQ120),"")</f>
        <v/>
      </c>
      <c r="DT120" s="254" t="str">
        <f>IFERROR(IF(AND('Classificação geral'!$H113="mas",'Classificação geral'!$I113=2,'Classificação geral'!$E113="pct"),'Classificação geral'!$A113,""),"")</f>
        <v/>
      </c>
      <c r="DU120" s="254" t="str">
        <f>IFERROR(IF(AND('Classificação geral'!$H113="mas",'Classificação geral'!$I113=2,'Classificação geral'!$E113="pct"),'Classificação geral'!$B113,""),"")</f>
        <v/>
      </c>
      <c r="DV120" s="227" t="str">
        <f>IF($DU120='Classificação geral'!$B113,'Classificação geral'!$C113,"")</f>
        <v/>
      </c>
      <c r="DW120" s="228" t="str">
        <f>IF($DU120='Classificação geral'!$B113,'Classificação geral'!$D113,"")</f>
        <v/>
      </c>
      <c r="DX120" s="227" t="str">
        <f>IF($DU120='Classificação geral'!$B113,'Classificação geral'!$H113,"")</f>
        <v/>
      </c>
      <c r="DY120" s="231" t="str">
        <f>IFERROR(IF(AND($DX120="mas",'Classificação geral'!$I113=2),'Classificação geral'!I113,""),"")</f>
        <v/>
      </c>
      <c r="DZ120" s="254" t="str">
        <f>IFERROR(IF(AND($DX120="mas",'Classificação geral'!$I113=2),'Classificação geral'!AE113,""),"")</f>
        <v/>
      </c>
      <c r="EA120" s="231" t="str">
        <f>IFERROR(IF(AND($DX120="mas",'Classificação geral'!$I113=2),'Classificação geral'!K113,""),"")</f>
        <v/>
      </c>
      <c r="EB120" s="231" t="str">
        <f>IFERROR(IF(AND($DX120="mas",'Classificação geral'!$I113=2),'Classificação geral'!L113,""),"")</f>
        <v/>
      </c>
      <c r="EC120" s="231" t="str">
        <f>IFERROR(IF(AND($DX120="mas",'Classificação geral'!$I113=2),'Classificação geral'!M113,""),"")</f>
        <v/>
      </c>
      <c r="ED120" s="231" t="str">
        <f>IFERROR(IF(AND($DX120="mas",'Classificação geral'!$I113=2),'Classificação geral'!AF113,""),"")</f>
        <v/>
      </c>
      <c r="EE120" s="229" t="str">
        <f>IFERROR(RANK(ED120,ED:ED,0)+ COUNTIF($ED$12:ED$12,ED120),"")</f>
        <v/>
      </c>
      <c r="EG120" s="254" t="str">
        <f>IFERROR(IF(AND('Classificação geral'!$H113="fem",'Classificação geral'!$I113=3,'Classificação geral'!$E113="pct"),'Classificação geral'!$A113,""),"")</f>
        <v/>
      </c>
      <c r="EH120" s="254" t="str">
        <f>IFERROR(IF(AND('Classificação geral'!$H113="fem",'Classificação geral'!$I113=3,'Classificação geral'!$E113="pct"),'Classificação geral'!$B113,""),"")</f>
        <v/>
      </c>
      <c r="EI120" s="227" t="str">
        <f>IF($EH120='Classificação geral'!$B113,'Classificação geral'!$C113,"")</f>
        <v/>
      </c>
      <c r="EJ120" s="227" t="str">
        <f>IF($EH120='Classificação geral'!$B113,'Classificação geral'!$D113,"")</f>
        <v/>
      </c>
      <c r="EK120" s="227" t="str">
        <f>IF($EH120='Classificação geral'!$B113,'Classificação geral'!$H113,"")</f>
        <v/>
      </c>
      <c r="EL120" s="227" t="str">
        <f>IF($EK120='Classificação geral'!$H113,'Classificação geral'!$I113,"")</f>
        <v/>
      </c>
      <c r="EM120" s="255" t="str">
        <f>IF($EL120='Classificação geral'!$I113,'Classificação geral'!$AE113,"")</f>
        <v/>
      </c>
      <c r="EN120" s="227" t="str">
        <f>IF($EL120='Classificação geral'!$I113,'Classificação geral'!$K113,"")</f>
        <v/>
      </c>
      <c r="EO120" s="227" t="str">
        <f>IF($EL120='Classificação geral'!$I113,'Classificação geral'!$L113,"")</f>
        <v/>
      </c>
      <c r="EP120" s="227" t="str">
        <f>IF($EL120='Classificação geral'!$I113,'Classificação geral'!$M113,"")</f>
        <v/>
      </c>
      <c r="EQ120" s="227" t="str">
        <f>IF($EL120='Classificação geral'!$I113,'Classificação geral'!$AF113,"")</f>
        <v/>
      </c>
      <c r="ER120" s="229" t="str">
        <f>IFERROR(RANK(EQ120,EQ:EQ,0)+ COUNTIF($EQ$12:EQ118,EQ120),"")</f>
        <v/>
      </c>
      <c r="ET120" s="254" t="str">
        <f>IFERROR(IF(AND('Classificação geral'!$H113="mas",'Classificação geral'!$I113=3,'Classificação geral'!$E113="PCT"),'Classificação geral'!$A113,""),"")</f>
        <v/>
      </c>
      <c r="EU120" s="254" t="str">
        <f>IFERROR(IF(AND('Classificação geral'!$H113="mas",'Classificação geral'!$I113=3,'Classificação geral'!$E113="PCT"),'Classificação geral'!$B113,""),"")</f>
        <v/>
      </c>
      <c r="EV120" s="227" t="str">
        <f>IF($EU120='Classificação geral'!$B113,'Classificação geral'!$C113,"")</f>
        <v/>
      </c>
      <c r="EW120" s="227" t="str">
        <f>IF($EU120='Classificação geral'!$B113,'Classificação geral'!$D113,"")</f>
        <v/>
      </c>
      <c r="EX120" s="227" t="str">
        <f>IF($EU120='Classificação geral'!$B113,'Classificação geral'!$H113,"")</f>
        <v/>
      </c>
      <c r="EY120" s="231" t="str">
        <f>IFERROR(IF(AND($EX120="mas",'Classificação geral'!$I113=3),'Classificação geral'!I113,""),"")</f>
        <v/>
      </c>
      <c r="EZ120" s="254" t="str">
        <f>IFERROR(IF(AND($EX120="mas",'Classificação geral'!$I113=3),'Classificação geral'!AE113,""),"")</f>
        <v/>
      </c>
      <c r="FA120" s="231" t="str">
        <f>IFERROR(IF(AND($EX120="mas",'Classificação geral'!$I113=3),'Classificação geral'!K113,""),"")</f>
        <v/>
      </c>
      <c r="FB120" s="231" t="str">
        <f>IFERROR(IF(AND($EX120="mas",'Classificação geral'!$I113=3),'Classificação geral'!L113,""),"")</f>
        <v/>
      </c>
      <c r="FC120" s="231" t="str">
        <f>IFERROR(IF(AND($EX120="mas",'Classificação geral'!$I113=3),'Classificação geral'!M113,""),"")</f>
        <v/>
      </c>
      <c r="FD120" s="231" t="str">
        <f>IFERROR(IF(AND($EX120="mas",'Classificação geral'!$I113=3),'Classificação geral'!AF113,""),"")</f>
        <v/>
      </c>
      <c r="FE120" s="229" t="str">
        <f>IFERROR(RANK(FD120,FD:FD,0)+ COUNTIF(FD$12:$FD118,FD120),"")</f>
        <v/>
      </c>
    </row>
    <row r="121" spans="1:161" s="230" customFormat="1" ht="24.75" customHeight="1" x14ac:dyDescent="0.4">
      <c r="A121" s="221"/>
      <c r="B121" s="233"/>
      <c r="C121" s="222"/>
      <c r="D121" s="222"/>
      <c r="E121" s="222"/>
      <c r="F121" s="223"/>
      <c r="G121" s="223"/>
      <c r="H121" s="223"/>
      <c r="I121" s="223"/>
      <c r="J121" s="223"/>
      <c r="K121" s="224"/>
      <c r="L121" s="224"/>
      <c r="M121" s="224"/>
      <c r="N121" s="224"/>
      <c r="O121" s="225"/>
      <c r="P121" s="225"/>
      <c r="Q121" s="222"/>
      <c r="R121" s="226"/>
      <c r="S121" s="226"/>
      <c r="T121" s="226"/>
      <c r="U121" s="226"/>
      <c r="V121" s="226"/>
      <c r="W121" s="224"/>
      <c r="X121" s="221"/>
      <c r="Y121" s="221"/>
      <c r="Z121" s="224"/>
      <c r="AA121" s="222"/>
      <c r="AB121" s="222"/>
      <c r="AC121" s="223"/>
      <c r="AD121" s="223"/>
      <c r="AE121" s="223"/>
      <c r="AF121" s="223"/>
      <c r="AG121" s="223"/>
      <c r="AH121" s="223"/>
      <c r="AI121" s="224"/>
      <c r="AJ121" s="224"/>
      <c r="AK121" s="224"/>
      <c r="AL121" s="224"/>
      <c r="AM121" s="225"/>
      <c r="AN121" s="225"/>
      <c r="AO121" s="223"/>
      <c r="AP121" s="226"/>
      <c r="AQ121" s="226"/>
      <c r="AR121" s="226"/>
      <c r="AS121" s="226"/>
      <c r="AT121" s="226"/>
      <c r="AU121" s="224"/>
      <c r="AV121" s="221"/>
      <c r="AW121" s="221"/>
      <c r="AX121" s="233"/>
      <c r="AY121" s="222"/>
      <c r="AZ121" s="222"/>
      <c r="BA121" s="225"/>
      <c r="BB121" s="223"/>
      <c r="BC121" s="223"/>
      <c r="BD121" s="223"/>
      <c r="BE121" s="223"/>
      <c r="BF121" s="223"/>
      <c r="BG121" s="224"/>
      <c r="BH121" s="224"/>
      <c r="BI121" s="224"/>
      <c r="BJ121" s="224"/>
      <c r="BK121" s="225"/>
      <c r="BL121" s="225"/>
      <c r="BM121" s="225"/>
      <c r="BN121" s="226"/>
      <c r="BO121" s="226"/>
      <c r="BP121" s="226"/>
      <c r="BQ121" s="226"/>
      <c r="BR121" s="226"/>
      <c r="BS121" s="224"/>
      <c r="BT121" s="221"/>
      <c r="BU121" s="221"/>
      <c r="BV121" s="221"/>
      <c r="BW121" s="221"/>
      <c r="BX121" s="221"/>
      <c r="BY121" s="221"/>
      <c r="BZ121" s="221"/>
      <c r="CA121" s="221"/>
      <c r="CB121" s="221"/>
      <c r="CC121" s="221"/>
      <c r="CD121" s="221"/>
      <c r="CE121" s="221"/>
      <c r="CF121" s="221"/>
      <c r="CG121" s="254" t="str">
        <f>IFERROR(IF(AND('Classificação geral'!$H114="FEM",'Classificação geral'!$I114=1,'Classificação geral'!E114="PCT"),'Classificação geral'!$A114,""),"")</f>
        <v/>
      </c>
      <c r="CH121" s="254" t="str">
        <f>IFERROR(IF(AND('Classificação geral'!$H114="FEM",'Classificação geral'!$I114=1,'Classificação geral'!E114="PCT"),'Classificação geral'!$B114,""),"")</f>
        <v/>
      </c>
      <c r="CI121" s="227" t="str">
        <f>IF($CH121='Classificação geral'!$B114,'Classificação geral'!$C114,"")</f>
        <v/>
      </c>
      <c r="CJ121" s="228" t="str">
        <f>IF($CH121='Classificação geral'!$B114,'Classificação geral'!$D114,"")</f>
        <v/>
      </c>
      <c r="CK121" s="227" t="str">
        <f>IF($CH121='Classificação geral'!$B114,'Classificação geral'!$H114,"")</f>
        <v/>
      </c>
      <c r="CL121" s="227" t="str">
        <f>IF($CK121='Classificação geral'!$H114,'Classificação geral'!$I114,"")</f>
        <v/>
      </c>
      <c r="CM121" s="227" t="str">
        <f>IF($CL121='Classificação geral'!$I114,'Classificação geral'!$AE114,"")</f>
        <v/>
      </c>
      <c r="CN121" s="227" t="str">
        <f>IF($CL121='Classificação geral'!$I114,'Classificação geral'!$K114,"")</f>
        <v/>
      </c>
      <c r="CO121" s="227" t="str">
        <f>IF($CL121='Classificação geral'!$I114,'Classificação geral'!$L114,"")</f>
        <v/>
      </c>
      <c r="CP121" s="227" t="str">
        <f>IF($CL121='Classificação geral'!$I114,'Classificação geral'!$M114,"")</f>
        <v/>
      </c>
      <c r="CQ121" s="388" t="str">
        <f>IF($CL121='Classificação geral'!$I114,'Classificação geral'!$AF114,"")</f>
        <v/>
      </c>
      <c r="CR121" s="256" t="str">
        <f>IFERROR(RANK(CQ121,CQ:CQ,0)+ COUNTIF($CQ$12:CQ120,CQ121),"")</f>
        <v/>
      </c>
      <c r="CS121" s="244" t="str">
        <f ca="1">IFERROR(RDEM(CR121,CR:CR,0),"")</f>
        <v/>
      </c>
      <c r="CT121" s="254" t="str">
        <f>IFERROR(IF(AND('Classificação geral'!$H114="mas",'Classificação geral'!$I114=1,'Classificação geral'!$E114="pct"),'Classificação geral'!$A114,""),"")</f>
        <v/>
      </c>
      <c r="CU121" s="254" t="str">
        <f>IFERROR(IF(AND('Classificação geral'!$H114="mas",'Classificação geral'!$I114=1,'Classificação geral'!$E114="PCT"),'Classificação geral'!$B114,""),"")</f>
        <v/>
      </c>
      <c r="CV121" s="227" t="str">
        <f>IF($CU121='Classificação geral'!$B114,'Classificação geral'!$C114,"")</f>
        <v/>
      </c>
      <c r="CW121" s="228" t="str">
        <f>IF($CU121='Classificação geral'!$B114,'Classificação geral'!$D114,"")</f>
        <v/>
      </c>
      <c r="CX121" s="227" t="str">
        <f>IF($CU121='Classificação geral'!$B114,'Classificação geral'!$H114,"")</f>
        <v/>
      </c>
      <c r="CY121" s="231" t="str">
        <f>IFERROR(IF(AND($CX121="mas",'Classificação geral'!$I114=1),'Classificação geral'!I114,""),"")</f>
        <v/>
      </c>
      <c r="CZ121" s="254" t="str">
        <f>IFERROR(IF(AND($CX121="mas",'Classificação geral'!$I114=1),'Classificação geral'!AE114,""),"")</f>
        <v/>
      </c>
      <c r="DA121" s="231" t="str">
        <f>IFERROR(IF(AND($CX121="mas",'Classificação geral'!$I114=1),'Classificação geral'!K114,""),"")</f>
        <v/>
      </c>
      <c r="DB121" s="231" t="str">
        <f>IFERROR(IF(AND($CX121="mas",'Classificação geral'!$I114=1),'Classificação geral'!L114,""),"")</f>
        <v/>
      </c>
      <c r="DC121" s="231" t="str">
        <f>IFERROR(IF(AND($CX121="mas",'Classificação geral'!$I114=1),'Classificação geral'!M114,""),"")</f>
        <v/>
      </c>
      <c r="DD121" s="231" t="str">
        <f>IFERROR(IF(AND($CX121="mas",'Classificação geral'!$I114=1),'Classificação geral'!AF114,""),"")</f>
        <v/>
      </c>
      <c r="DE121" s="229" t="str">
        <f>IFERROR(RANK(DD121,DD:DD,0)+ COUNTIF($DD$12:DD120,DD121),"")</f>
        <v/>
      </c>
      <c r="DG121" s="254" t="str">
        <f>IFERROR(IF(AND('Classificação geral'!$H114="fem",'Classificação geral'!$I114=2,'Classificação geral'!$E114="pct"),'Classificação geral'!$A114,""),"")</f>
        <v/>
      </c>
      <c r="DH121" s="254" t="str">
        <f>IFERROR(IF(AND('Classificação geral'!$H114="fem",'Classificação geral'!$I114=2,'Classificação geral'!$E114="pct"),'Classificação geral'!$B114,""),"")</f>
        <v/>
      </c>
      <c r="DI121" s="255" t="str">
        <f>IF($DH121='Classificação geral'!$B114,'Classificação geral'!$C114,"")</f>
        <v/>
      </c>
      <c r="DJ121" s="255" t="str">
        <f>IF($DH121='Classificação geral'!$B114,'Classificação geral'!$D114,"")</f>
        <v/>
      </c>
      <c r="DK121" s="255" t="str">
        <f>IF($DH121='Classificação geral'!$B114,'Classificação geral'!$H114,"")</f>
        <v/>
      </c>
      <c r="DL121" s="254" t="str">
        <f>IFERROR(IF(AND($DK121="fem",'Classificação geral'!$I114=2),'Classificação geral'!I114,""),"")</f>
        <v/>
      </c>
      <c r="DM121" s="254" t="str">
        <f>IFERROR(IF(AND($DK121="fem",'Classificação geral'!$I114=2),'Classificação geral'!AE114,""),"")</f>
        <v/>
      </c>
      <c r="DN121" s="254" t="str">
        <f>IFERROR(IF(AND($DK121="fem",'Classificação geral'!$I114=2),'Classificação geral'!K114,""),"")</f>
        <v/>
      </c>
      <c r="DO121" s="254" t="str">
        <f>IFERROR(IF(AND($DK121="fem",'Classificação geral'!$I114=2),'Classificação geral'!L114,""),"")</f>
        <v/>
      </c>
      <c r="DP121" s="254" t="str">
        <f>IFERROR(IF(AND($DK121="fem",'Classificação geral'!$I114=2),'Classificação geral'!M114,""),"")</f>
        <v/>
      </c>
      <c r="DQ121" s="254" t="str">
        <f>IFERROR(IF(AND($DK121="fem",'Classificação geral'!$I114=2),'Classificação geral'!AF114,""),"")</f>
        <v/>
      </c>
      <c r="DR121" s="256" t="str">
        <f>IFERROR(RANK(DQ121,DQ:DQ,0)+ COUNTIF(DQ$12:$DQ119,DQ121),"")</f>
        <v/>
      </c>
      <c r="DT121" s="254" t="str">
        <f>IFERROR(IF(AND('Classificação geral'!$H114="mas",'Classificação geral'!$I114=2,'Classificação geral'!$E114="pct"),'Classificação geral'!$A114,""),"")</f>
        <v/>
      </c>
      <c r="DU121" s="254" t="str">
        <f>IFERROR(IF(AND('Classificação geral'!$H114="mas",'Classificação geral'!$I114=2,'Classificação geral'!$E114="pct"),'Classificação geral'!$B114,""),"")</f>
        <v/>
      </c>
      <c r="DV121" s="227" t="str">
        <f>IF($DU121='Classificação geral'!$B114,'Classificação geral'!$C114,"")</f>
        <v/>
      </c>
      <c r="DW121" s="228" t="str">
        <f>IF($DU121='Classificação geral'!$B114,'Classificação geral'!$D114,"")</f>
        <v/>
      </c>
      <c r="DX121" s="227" t="str">
        <f>IF($DU121='Classificação geral'!$B114,'Classificação geral'!$H114,"")</f>
        <v/>
      </c>
      <c r="DY121" s="231" t="str">
        <f>IFERROR(IF(AND($DX121="mas",'Classificação geral'!$I114=2),'Classificação geral'!I114,""),"")</f>
        <v/>
      </c>
      <c r="DZ121" s="254" t="str">
        <f>IFERROR(IF(AND($DX121="mas",'Classificação geral'!$I114=2),'Classificação geral'!AE114,""),"")</f>
        <v/>
      </c>
      <c r="EA121" s="231" t="str">
        <f>IFERROR(IF(AND($DX121="mas",'Classificação geral'!$I114=2),'Classificação geral'!K114,""),"")</f>
        <v/>
      </c>
      <c r="EB121" s="231" t="str">
        <f>IFERROR(IF(AND($DX121="mas",'Classificação geral'!$I114=2),'Classificação geral'!L114,""),"")</f>
        <v/>
      </c>
      <c r="EC121" s="231" t="str">
        <f>IFERROR(IF(AND($DX121="mas",'Classificação geral'!$I114=2),'Classificação geral'!M114,""),"")</f>
        <v/>
      </c>
      <c r="ED121" s="231" t="str">
        <f>IFERROR(IF(AND($DX121="mas",'Classificação geral'!$I114=2),'Classificação geral'!AF114,""),"")</f>
        <v/>
      </c>
      <c r="EE121" s="229" t="str">
        <f>IFERROR(RANK(ED121,ED:ED,0)+ COUNTIF($ED$12:ED$12,ED121),"")</f>
        <v/>
      </c>
      <c r="EG121" s="254" t="str">
        <f>IFERROR(IF(AND('Classificação geral'!$H114="fem",'Classificação geral'!$I114=3,'Classificação geral'!$E114="pct"),'Classificação geral'!$A114,""),"")</f>
        <v/>
      </c>
      <c r="EH121" s="254" t="str">
        <f>IFERROR(IF(AND('Classificação geral'!$H114="fem",'Classificação geral'!$I114=3,'Classificação geral'!$E114="pct"),'Classificação geral'!$B114,""),"")</f>
        <v/>
      </c>
      <c r="EI121" s="227" t="str">
        <f>IF($EH121='Classificação geral'!$B114,'Classificação geral'!$C114,"")</f>
        <v/>
      </c>
      <c r="EJ121" s="227" t="str">
        <f>IF($EH121='Classificação geral'!$B114,'Classificação geral'!$D114,"")</f>
        <v/>
      </c>
      <c r="EK121" s="227" t="str">
        <f>IF($EH121='Classificação geral'!$B114,'Classificação geral'!$H114,"")</f>
        <v/>
      </c>
      <c r="EL121" s="227" t="str">
        <f>IF($EK121='Classificação geral'!$H114,'Classificação geral'!$I114,"")</f>
        <v/>
      </c>
      <c r="EM121" s="255" t="str">
        <f>IF($EL121='Classificação geral'!$I114,'Classificação geral'!$AE114,"")</f>
        <v/>
      </c>
      <c r="EN121" s="227" t="str">
        <f>IF($EL121='Classificação geral'!$I114,'Classificação geral'!$K114,"")</f>
        <v/>
      </c>
      <c r="EO121" s="227" t="str">
        <f>IF($EL121='Classificação geral'!$I114,'Classificação geral'!$L114,"")</f>
        <v/>
      </c>
      <c r="EP121" s="227" t="str">
        <f>IF($EL121='Classificação geral'!$I114,'Classificação geral'!$M114,"")</f>
        <v/>
      </c>
      <c r="EQ121" s="227" t="str">
        <f>IF($EL121='Classificação geral'!$I114,'Classificação geral'!$AF114,"")</f>
        <v/>
      </c>
      <c r="ER121" s="229" t="str">
        <f>IFERROR(RANK(EQ121,EQ:EQ,0)+ COUNTIF($EQ$12:EQ119,EQ121),"")</f>
        <v/>
      </c>
      <c r="ET121" s="254" t="str">
        <f>IFERROR(IF(AND('Classificação geral'!$H114="mas",'Classificação geral'!$I114=3,'Classificação geral'!$E114="PCT"),'Classificação geral'!$A114,""),"")</f>
        <v/>
      </c>
      <c r="EU121" s="254" t="str">
        <f>IFERROR(IF(AND('Classificação geral'!$H114="mas",'Classificação geral'!$I114=3,'Classificação geral'!$E114="PCT"),'Classificação geral'!$B114,""),"")</f>
        <v/>
      </c>
      <c r="EV121" s="227" t="str">
        <f>IF($EU121='Classificação geral'!$B114,'Classificação geral'!$C114,"")</f>
        <v/>
      </c>
      <c r="EW121" s="227" t="str">
        <f>IF($EU121='Classificação geral'!$B114,'Classificação geral'!$D114,"")</f>
        <v/>
      </c>
      <c r="EX121" s="227" t="str">
        <f>IF($EU121='Classificação geral'!$B114,'Classificação geral'!$H114,"")</f>
        <v/>
      </c>
      <c r="EY121" s="231" t="str">
        <f>IFERROR(IF(AND($EX121="mas",'Classificação geral'!$I114=3),'Classificação geral'!I114,""),"")</f>
        <v/>
      </c>
      <c r="EZ121" s="254" t="str">
        <f>IFERROR(IF(AND($EX121="mas",'Classificação geral'!$I114=3),'Classificação geral'!AE114,""),"")</f>
        <v/>
      </c>
      <c r="FA121" s="231" t="str">
        <f>IFERROR(IF(AND($EX121="mas",'Classificação geral'!$I114=3),'Classificação geral'!K114,""),"")</f>
        <v/>
      </c>
      <c r="FB121" s="231" t="str">
        <f>IFERROR(IF(AND($EX121="mas",'Classificação geral'!$I114=3),'Classificação geral'!L114,""),"")</f>
        <v/>
      </c>
      <c r="FC121" s="231" t="str">
        <f>IFERROR(IF(AND($EX121="mas",'Classificação geral'!$I114=3),'Classificação geral'!M114,""),"")</f>
        <v/>
      </c>
      <c r="FD121" s="231" t="str">
        <f>IFERROR(IF(AND($EX121="mas",'Classificação geral'!$I114=3),'Classificação geral'!AF114,""),"")</f>
        <v/>
      </c>
      <c r="FE121" s="229" t="str">
        <f>IFERROR(RANK(FD121,FD:FD,0)+ COUNTIF(FD$12:$FD119,FD121),"")</f>
        <v/>
      </c>
    </row>
    <row r="122" spans="1:161" s="230" customFormat="1" ht="24.75" customHeight="1" x14ac:dyDescent="0.4">
      <c r="A122" s="221"/>
      <c r="B122" s="233"/>
      <c r="C122" s="222"/>
      <c r="D122" s="222"/>
      <c r="E122" s="222"/>
      <c r="F122" s="223"/>
      <c r="G122" s="223"/>
      <c r="H122" s="223"/>
      <c r="I122" s="223"/>
      <c r="J122" s="223"/>
      <c r="K122" s="224"/>
      <c r="L122" s="224"/>
      <c r="M122" s="224"/>
      <c r="N122" s="224"/>
      <c r="O122" s="225"/>
      <c r="P122" s="225"/>
      <c r="Q122" s="222"/>
      <c r="R122" s="226"/>
      <c r="S122" s="226"/>
      <c r="T122" s="226"/>
      <c r="U122" s="226"/>
      <c r="V122" s="226"/>
      <c r="W122" s="224"/>
      <c r="X122" s="221"/>
      <c r="Y122" s="221"/>
      <c r="Z122" s="224"/>
      <c r="AA122" s="222"/>
      <c r="AB122" s="222"/>
      <c r="AC122" s="223"/>
      <c r="AD122" s="223"/>
      <c r="AE122" s="223"/>
      <c r="AF122" s="223"/>
      <c r="AG122" s="223"/>
      <c r="AH122" s="223"/>
      <c r="AI122" s="224"/>
      <c r="AJ122" s="224"/>
      <c r="AK122" s="224"/>
      <c r="AL122" s="224"/>
      <c r="AM122" s="225"/>
      <c r="AN122" s="225"/>
      <c r="AO122" s="223"/>
      <c r="AP122" s="226"/>
      <c r="AQ122" s="226"/>
      <c r="AR122" s="226"/>
      <c r="AS122" s="226"/>
      <c r="AT122" s="226"/>
      <c r="AU122" s="224"/>
      <c r="AV122" s="221"/>
      <c r="AW122" s="221"/>
      <c r="AX122" s="233"/>
      <c r="AY122" s="222"/>
      <c r="AZ122" s="222"/>
      <c r="BA122" s="225"/>
      <c r="BB122" s="223"/>
      <c r="BC122" s="223"/>
      <c r="BD122" s="223"/>
      <c r="BE122" s="223"/>
      <c r="BF122" s="223"/>
      <c r="BG122" s="224"/>
      <c r="BH122" s="224"/>
      <c r="BI122" s="224"/>
      <c r="BJ122" s="224"/>
      <c r="BK122" s="225"/>
      <c r="BL122" s="225"/>
      <c r="BM122" s="225"/>
      <c r="BN122" s="226"/>
      <c r="BO122" s="226"/>
      <c r="BP122" s="226"/>
      <c r="BQ122" s="226"/>
      <c r="BR122" s="226"/>
      <c r="BS122" s="224"/>
      <c r="BT122" s="221"/>
      <c r="BU122" s="221"/>
      <c r="BV122" s="221"/>
      <c r="BW122" s="221"/>
      <c r="BX122" s="221"/>
      <c r="BY122" s="221"/>
      <c r="BZ122" s="221"/>
      <c r="CA122" s="221"/>
      <c r="CB122" s="221"/>
      <c r="CC122" s="221"/>
      <c r="CD122" s="221"/>
      <c r="CE122" s="221"/>
      <c r="CF122" s="221"/>
      <c r="CG122" s="254" t="str">
        <f>IFERROR(IF(AND('Classificação geral'!$H115="FEM",'Classificação geral'!$I115=1,'Classificação geral'!E115="PCT"),'Classificação geral'!$A115,""),"")</f>
        <v/>
      </c>
      <c r="CH122" s="254" t="str">
        <f>IFERROR(IF(AND('Classificação geral'!$H115="FEM",'Classificação geral'!$I115=1,'Classificação geral'!E115="PCT"),'Classificação geral'!$B115,""),"")</f>
        <v/>
      </c>
      <c r="CI122" s="227" t="str">
        <f>IF($CH122='Classificação geral'!$B115,'Classificação geral'!$C115,"")</f>
        <v/>
      </c>
      <c r="CJ122" s="228" t="str">
        <f>IF($CH122='Classificação geral'!$B115,'Classificação geral'!$D115,"")</f>
        <v/>
      </c>
      <c r="CK122" s="227" t="str">
        <f>IF($CH122='Classificação geral'!$B115,'Classificação geral'!$H115,"")</f>
        <v/>
      </c>
      <c r="CL122" s="227" t="str">
        <f>IF($CK122='Classificação geral'!$H115,'Classificação geral'!$I115,"")</f>
        <v/>
      </c>
      <c r="CM122" s="227" t="str">
        <f>IF($CL122='Classificação geral'!$I115,'Classificação geral'!$AE115,"")</f>
        <v/>
      </c>
      <c r="CN122" s="227" t="str">
        <f>IF($CL122='Classificação geral'!$I115,'Classificação geral'!$K115,"")</f>
        <v/>
      </c>
      <c r="CO122" s="227" t="str">
        <f>IF($CL122='Classificação geral'!$I115,'Classificação geral'!$L115,"")</f>
        <v/>
      </c>
      <c r="CP122" s="227" t="str">
        <f>IF($CL122='Classificação geral'!$I115,'Classificação geral'!$M115,"")</f>
        <v/>
      </c>
      <c r="CQ122" s="388" t="str">
        <f>IF($CL122='Classificação geral'!$I115,'Classificação geral'!$AF115,"")</f>
        <v/>
      </c>
      <c r="CR122" s="256" t="str">
        <f>IFERROR(RANK(CQ122,CQ:CQ,0)+ COUNTIF($CQ$12:CQ121,CQ122),"")</f>
        <v/>
      </c>
      <c r="CS122" s="244" t="str">
        <f ca="1">IFERROR(RDEM(CR122,CR:CR,0),"")</f>
        <v/>
      </c>
      <c r="CT122" s="254" t="str">
        <f>IFERROR(IF(AND('Classificação geral'!$H115="mas",'Classificação geral'!$I115=1,'Classificação geral'!$E115="pct"),'Classificação geral'!$A115,""),"")</f>
        <v/>
      </c>
      <c r="CU122" s="254" t="str">
        <f>IFERROR(IF(AND('Classificação geral'!$H115="mas",'Classificação geral'!$I115=1,'Classificação geral'!$E115="PCT"),'Classificação geral'!$B115,""),"")</f>
        <v/>
      </c>
      <c r="CV122" s="227" t="str">
        <f>IF($CU122='Classificação geral'!$B115,'Classificação geral'!$C115,"")</f>
        <v/>
      </c>
      <c r="CW122" s="228" t="str">
        <f>IF($CU122='Classificação geral'!$B115,'Classificação geral'!$D115,"")</f>
        <v/>
      </c>
      <c r="CX122" s="227" t="str">
        <f>IF($CU122='Classificação geral'!$B115,'Classificação geral'!$H115,"")</f>
        <v/>
      </c>
      <c r="CY122" s="231" t="str">
        <f>IFERROR(IF(AND($CX122="mas",'Classificação geral'!$I115=1),'Classificação geral'!I115,""),"")</f>
        <v/>
      </c>
      <c r="CZ122" s="254" t="str">
        <f>IFERROR(IF(AND($CX122="mas",'Classificação geral'!$I115=1),'Classificação geral'!AE115,""),"")</f>
        <v/>
      </c>
      <c r="DA122" s="231" t="str">
        <f>IFERROR(IF(AND($CX122="mas",'Classificação geral'!$I115=1),'Classificação geral'!K115,""),"")</f>
        <v/>
      </c>
      <c r="DB122" s="231" t="str">
        <f>IFERROR(IF(AND($CX122="mas",'Classificação geral'!$I115=1),'Classificação geral'!L115,""),"")</f>
        <v/>
      </c>
      <c r="DC122" s="231" t="str">
        <f>IFERROR(IF(AND($CX122="mas",'Classificação geral'!$I115=1),'Classificação geral'!M115,""),"")</f>
        <v/>
      </c>
      <c r="DD122" s="231" t="str">
        <f>IFERROR(IF(AND($CX122="mas",'Classificação geral'!$I115=1),'Classificação geral'!AF115,""),"")</f>
        <v/>
      </c>
      <c r="DE122" s="229" t="str">
        <f>IFERROR(RANK(DD122,DD:DD,0)+ COUNTIF($DD$12:DD121,DD122),"")</f>
        <v/>
      </c>
      <c r="DG122" s="254" t="str">
        <f>IFERROR(IF(AND('Classificação geral'!$H115="fem",'Classificação geral'!$I115=2,'Classificação geral'!$E115="pct"),'Classificação geral'!$A115,""),"")</f>
        <v/>
      </c>
      <c r="DH122" s="254" t="str">
        <f>IFERROR(IF(AND('Classificação geral'!$H115="fem",'Classificação geral'!$I115=2,'Classificação geral'!$E115="pct"),'Classificação geral'!$B115,""),"")</f>
        <v/>
      </c>
      <c r="DI122" s="255" t="str">
        <f>IF($DH122='Classificação geral'!$B115,'Classificação geral'!$C115,"")</f>
        <v/>
      </c>
      <c r="DJ122" s="255" t="str">
        <f>IF($DH122='Classificação geral'!$B115,'Classificação geral'!$D115,"")</f>
        <v/>
      </c>
      <c r="DK122" s="255" t="str">
        <f>IF($DH122='Classificação geral'!$B115,'Classificação geral'!$H115,"")</f>
        <v/>
      </c>
      <c r="DL122" s="254" t="str">
        <f>IFERROR(IF(AND($DK122="fem",'Classificação geral'!$I115=2),'Classificação geral'!I115,""),"")</f>
        <v/>
      </c>
      <c r="DM122" s="254" t="str">
        <f>IFERROR(IF(AND($DK122="fem",'Classificação geral'!$I115=2),'Classificação geral'!AE115,""),"")</f>
        <v/>
      </c>
      <c r="DN122" s="254" t="str">
        <f>IFERROR(IF(AND($DK122="fem",'Classificação geral'!$I115=2),'Classificação geral'!K115,""),"")</f>
        <v/>
      </c>
      <c r="DO122" s="254" t="str">
        <f>IFERROR(IF(AND($DK122="fem",'Classificação geral'!$I115=2),'Classificação geral'!L115,""),"")</f>
        <v/>
      </c>
      <c r="DP122" s="254" t="str">
        <f>IFERROR(IF(AND($DK122="fem",'Classificação geral'!$I115=2),'Classificação geral'!M115,""),"")</f>
        <v/>
      </c>
      <c r="DQ122" s="254" t="str">
        <f>IFERROR(IF(AND($DK122="fem",'Classificação geral'!$I115=2),'Classificação geral'!AF115,""),"")</f>
        <v/>
      </c>
      <c r="DR122" s="256" t="str">
        <f>IFERROR(RANK(DQ122,DQ:DQ,0)+ COUNTIF(DQ$12:$DQ120,DQ122),"")</f>
        <v/>
      </c>
      <c r="DT122" s="254" t="str">
        <f>IFERROR(IF(AND('Classificação geral'!$H115="mas",'Classificação geral'!$I115=2,'Classificação geral'!$E115="pct"),'Classificação geral'!$A115,""),"")</f>
        <v/>
      </c>
      <c r="DU122" s="254" t="str">
        <f>IFERROR(IF(AND('Classificação geral'!$H115="mas",'Classificação geral'!$I115=2,'Classificação geral'!$E115="pct"),'Classificação geral'!$B115,""),"")</f>
        <v/>
      </c>
      <c r="DV122" s="227" t="str">
        <f>IF($DU122='Classificação geral'!$B115,'Classificação geral'!$C115,"")</f>
        <v/>
      </c>
      <c r="DW122" s="228" t="str">
        <f>IF($DU122='Classificação geral'!$B115,'Classificação geral'!$D115,"")</f>
        <v/>
      </c>
      <c r="DX122" s="227" t="str">
        <f>IF($DU122='Classificação geral'!$B115,'Classificação geral'!$H115,"")</f>
        <v/>
      </c>
      <c r="DY122" s="231" t="str">
        <f>IFERROR(IF(AND($DX122="mas",'Classificação geral'!$I115=2),'Classificação geral'!I115,""),"")</f>
        <v/>
      </c>
      <c r="DZ122" s="254" t="str">
        <f>IFERROR(IF(AND($DX122="mas",'Classificação geral'!$I115=2),'Classificação geral'!AE115,""),"")</f>
        <v/>
      </c>
      <c r="EA122" s="231" t="str">
        <f>IFERROR(IF(AND($DX122="mas",'Classificação geral'!$I115=2),'Classificação geral'!K115,""),"")</f>
        <v/>
      </c>
      <c r="EB122" s="231" t="str">
        <f>IFERROR(IF(AND($DX122="mas",'Classificação geral'!$I115=2),'Classificação geral'!L115,""),"")</f>
        <v/>
      </c>
      <c r="EC122" s="231" t="str">
        <f>IFERROR(IF(AND($DX122="mas",'Classificação geral'!$I115=2),'Classificação geral'!M115,""),"")</f>
        <v/>
      </c>
      <c r="ED122" s="231" t="str">
        <f>IFERROR(IF(AND($DX122="mas",'Classificação geral'!$I115=2),'Classificação geral'!AF115,""),"")</f>
        <v/>
      </c>
      <c r="EE122" s="229" t="str">
        <f>IFERROR(RANK(ED122,ED:ED,0)+ COUNTIF($ED$12:ED$12,ED122),"")</f>
        <v/>
      </c>
      <c r="EG122" s="254" t="str">
        <f>IFERROR(IF(AND('Classificação geral'!$H115="fem",'Classificação geral'!$I115=3,'Classificação geral'!$E115="pct"),'Classificação geral'!$A115,""),"")</f>
        <v/>
      </c>
      <c r="EH122" s="254" t="str">
        <f>IFERROR(IF(AND('Classificação geral'!$H115="fem",'Classificação geral'!$I115=3,'Classificação geral'!$E115="pct"),'Classificação geral'!$B115,""),"")</f>
        <v/>
      </c>
      <c r="EI122" s="227" t="str">
        <f>IF($EH122='Classificação geral'!$B115,'Classificação geral'!$C115,"")</f>
        <v/>
      </c>
      <c r="EJ122" s="227" t="str">
        <f>IF($EH122='Classificação geral'!$B115,'Classificação geral'!$D115,"")</f>
        <v/>
      </c>
      <c r="EK122" s="227" t="str">
        <f>IF($EH122='Classificação geral'!$B115,'Classificação geral'!$H115,"")</f>
        <v/>
      </c>
      <c r="EL122" s="227" t="str">
        <f>IF($EK122='Classificação geral'!$H115,'Classificação geral'!$I115,"")</f>
        <v/>
      </c>
      <c r="EM122" s="255" t="str">
        <f>IF($EL122='Classificação geral'!$I115,'Classificação geral'!$AE115,"")</f>
        <v/>
      </c>
      <c r="EN122" s="227" t="str">
        <f>IF($EL122='Classificação geral'!$I115,'Classificação geral'!$K115,"")</f>
        <v/>
      </c>
      <c r="EO122" s="227" t="str">
        <f>IF($EL122='Classificação geral'!$I115,'Classificação geral'!$L115,"")</f>
        <v/>
      </c>
      <c r="EP122" s="227" t="str">
        <f>IF($EL122='Classificação geral'!$I115,'Classificação geral'!$M115,"")</f>
        <v/>
      </c>
      <c r="EQ122" s="227" t="str">
        <f>IF($EL122='Classificação geral'!$I115,'Classificação geral'!$AF115,"")</f>
        <v/>
      </c>
      <c r="ER122" s="229" t="str">
        <f>IFERROR(RANK(EQ122,EQ:EQ,0)+ COUNTIF($EQ$12:EQ120,EQ122),"")</f>
        <v/>
      </c>
      <c r="ET122" s="254" t="str">
        <f>IFERROR(IF(AND('Classificação geral'!$H115="mas",'Classificação geral'!$I115=3,'Classificação geral'!$E115="PCT"),'Classificação geral'!$A115,""),"")</f>
        <v/>
      </c>
      <c r="EU122" s="254" t="str">
        <f>IFERROR(IF(AND('Classificação geral'!$H115="mas",'Classificação geral'!$I115=3,'Classificação geral'!$E115="PCT"),'Classificação geral'!$B115,""),"")</f>
        <v/>
      </c>
      <c r="EV122" s="227" t="str">
        <f>IF($EU122='Classificação geral'!$B115,'Classificação geral'!$C115,"")</f>
        <v/>
      </c>
      <c r="EW122" s="227" t="str">
        <f>IF($EU122='Classificação geral'!$B115,'Classificação geral'!$D115,"")</f>
        <v/>
      </c>
      <c r="EX122" s="227" t="str">
        <f>IF($EU122='Classificação geral'!$B115,'Classificação geral'!$H115,"")</f>
        <v/>
      </c>
      <c r="EY122" s="231" t="str">
        <f>IFERROR(IF(AND($EX122="mas",'Classificação geral'!$I115=3),'Classificação geral'!I115,""),"")</f>
        <v/>
      </c>
      <c r="EZ122" s="254" t="str">
        <f>IFERROR(IF(AND($EX122="mas",'Classificação geral'!$I115=3),'Classificação geral'!AE115,""),"")</f>
        <v/>
      </c>
      <c r="FA122" s="231" t="str">
        <f>IFERROR(IF(AND($EX122="mas",'Classificação geral'!$I115=3),'Classificação geral'!K115,""),"")</f>
        <v/>
      </c>
      <c r="FB122" s="231" t="str">
        <f>IFERROR(IF(AND($EX122="mas",'Classificação geral'!$I115=3),'Classificação geral'!L115,""),"")</f>
        <v/>
      </c>
      <c r="FC122" s="231" t="str">
        <f>IFERROR(IF(AND($EX122="mas",'Classificação geral'!$I115=3),'Classificação geral'!M115,""),"")</f>
        <v/>
      </c>
      <c r="FD122" s="231" t="str">
        <f>IFERROR(IF(AND($EX122="mas",'Classificação geral'!$I115=3),'Classificação geral'!AF115,""),"")</f>
        <v/>
      </c>
      <c r="FE122" s="229" t="str">
        <f>IFERROR(RANK(FD122,FD:FD,0)+ COUNTIF(FD$12:$FD120,FD122),"")</f>
        <v/>
      </c>
    </row>
    <row r="123" spans="1:161" s="230" customFormat="1" ht="24.75" customHeight="1" x14ac:dyDescent="0.4">
      <c r="A123" s="221"/>
      <c r="B123" s="233"/>
      <c r="C123" s="222"/>
      <c r="D123" s="222"/>
      <c r="E123" s="222"/>
      <c r="F123" s="223"/>
      <c r="G123" s="223"/>
      <c r="H123" s="223"/>
      <c r="I123" s="223"/>
      <c r="J123" s="223"/>
      <c r="K123" s="224"/>
      <c r="L123" s="224"/>
      <c r="M123" s="224"/>
      <c r="N123" s="224"/>
      <c r="O123" s="225"/>
      <c r="P123" s="225"/>
      <c r="Q123" s="222"/>
      <c r="R123" s="226"/>
      <c r="S123" s="226"/>
      <c r="T123" s="226"/>
      <c r="U123" s="226"/>
      <c r="V123" s="226"/>
      <c r="W123" s="224"/>
      <c r="X123" s="221"/>
      <c r="Y123" s="221"/>
      <c r="Z123" s="224"/>
      <c r="AA123" s="222"/>
      <c r="AB123" s="222"/>
      <c r="AC123" s="223"/>
      <c r="AD123" s="223"/>
      <c r="AE123" s="223"/>
      <c r="AF123" s="223"/>
      <c r="AG123" s="223"/>
      <c r="AH123" s="223"/>
      <c r="AI123" s="224"/>
      <c r="AJ123" s="224"/>
      <c r="AK123" s="224"/>
      <c r="AL123" s="224"/>
      <c r="AM123" s="225"/>
      <c r="AN123" s="225"/>
      <c r="AO123" s="223"/>
      <c r="AP123" s="226"/>
      <c r="AQ123" s="226"/>
      <c r="AR123" s="226"/>
      <c r="AS123" s="226"/>
      <c r="AT123" s="226"/>
      <c r="AU123" s="224"/>
      <c r="AV123" s="221"/>
      <c r="AW123" s="221"/>
      <c r="AX123" s="233"/>
      <c r="AY123" s="222"/>
      <c r="AZ123" s="222"/>
      <c r="BA123" s="225"/>
      <c r="BB123" s="223"/>
      <c r="BC123" s="223"/>
      <c r="BD123" s="223"/>
      <c r="BE123" s="223"/>
      <c r="BF123" s="223"/>
      <c r="BG123" s="224"/>
      <c r="BH123" s="224"/>
      <c r="BI123" s="224"/>
      <c r="BJ123" s="224"/>
      <c r="BK123" s="225"/>
      <c r="BL123" s="225"/>
      <c r="BM123" s="225"/>
      <c r="BN123" s="226"/>
      <c r="BO123" s="226"/>
      <c r="BP123" s="226"/>
      <c r="BQ123" s="226"/>
      <c r="BR123" s="226"/>
      <c r="BS123" s="224"/>
      <c r="BT123" s="221"/>
      <c r="BU123" s="221"/>
      <c r="BV123" s="221"/>
      <c r="BW123" s="221"/>
      <c r="BX123" s="221"/>
      <c r="BY123" s="221"/>
      <c r="BZ123" s="221"/>
      <c r="CA123" s="221"/>
      <c r="CB123" s="221"/>
      <c r="CC123" s="221"/>
      <c r="CD123" s="221"/>
      <c r="CE123" s="221"/>
      <c r="CF123" s="221"/>
      <c r="CG123" s="254" t="str">
        <f>IFERROR(IF(AND('Classificação geral'!$H116="FEM",'Classificação geral'!$I116=1,'Classificação geral'!E116="PCT"),'Classificação geral'!$A116,""),"")</f>
        <v/>
      </c>
      <c r="CH123" s="254" t="str">
        <f>IFERROR(IF(AND('Classificação geral'!$H116="FEM",'Classificação geral'!$I116=1,'Classificação geral'!E116="PCT"),'Classificação geral'!$B116,""),"")</f>
        <v/>
      </c>
      <c r="CI123" s="227" t="str">
        <f>IF($CH123='Classificação geral'!$B116,'Classificação geral'!$C116,"")</f>
        <v/>
      </c>
      <c r="CJ123" s="228" t="str">
        <f>IF($CH123='Classificação geral'!$B116,'Classificação geral'!$D116,"")</f>
        <v/>
      </c>
      <c r="CK123" s="227" t="str">
        <f>IF($CH123='Classificação geral'!$B116,'Classificação geral'!$H116,"")</f>
        <v/>
      </c>
      <c r="CL123" s="227" t="str">
        <f>IF($CK123='Classificação geral'!$H116,'Classificação geral'!$I116,"")</f>
        <v/>
      </c>
      <c r="CM123" s="227" t="str">
        <f>IF($CL123='Classificação geral'!$I116,'Classificação geral'!$AE116,"")</f>
        <v/>
      </c>
      <c r="CN123" s="227" t="str">
        <f>IF($CL123='Classificação geral'!$I116,'Classificação geral'!$K116,"")</f>
        <v/>
      </c>
      <c r="CO123" s="227" t="str">
        <f>IF($CL123='Classificação geral'!$I116,'Classificação geral'!$L116,"")</f>
        <v/>
      </c>
      <c r="CP123" s="227" t="str">
        <f>IF($CL123='Classificação geral'!$I116,'Classificação geral'!$M116,"")</f>
        <v/>
      </c>
      <c r="CQ123" s="388" t="str">
        <f>IF($CL123='Classificação geral'!$I116,'Classificação geral'!$AF116,"")</f>
        <v/>
      </c>
      <c r="CR123" s="256" t="str">
        <f>IFERROR(RANK(CQ123,CQ:CQ,0)+ COUNTIF($CQ$12:CQ122,CQ123),"")</f>
        <v/>
      </c>
      <c r="CS123" s="244" t="str">
        <f ca="1">IFERROR(RDEM(CR123,CR:CR,0),"")</f>
        <v/>
      </c>
      <c r="CT123" s="254" t="str">
        <f>IFERROR(IF(AND('Classificação geral'!$H116="mas",'Classificação geral'!$I116=1,'Classificação geral'!$E116="pct"),'Classificação geral'!$A116,""),"")</f>
        <v/>
      </c>
      <c r="CU123" s="254" t="str">
        <f>IFERROR(IF(AND('Classificação geral'!$H116="mas",'Classificação geral'!$I116=1,'Classificação geral'!$E116="PCT"),'Classificação geral'!$B116,""),"")</f>
        <v/>
      </c>
      <c r="CV123" s="227" t="str">
        <f>IF($CU123='Classificação geral'!$B116,'Classificação geral'!$C116,"")</f>
        <v/>
      </c>
      <c r="CW123" s="228" t="str">
        <f>IF($CU123='Classificação geral'!$B116,'Classificação geral'!$D116,"")</f>
        <v/>
      </c>
      <c r="CX123" s="227" t="str">
        <f>IF($CU123='Classificação geral'!$B116,'Classificação geral'!$H116,"")</f>
        <v/>
      </c>
      <c r="CY123" s="231" t="str">
        <f>IFERROR(IF(AND($CX123="mas",'Classificação geral'!$I116=1),'Classificação geral'!I116,""),"")</f>
        <v/>
      </c>
      <c r="CZ123" s="254" t="str">
        <f>IFERROR(IF(AND($CX123="mas",'Classificação geral'!$I116=1),'Classificação geral'!AE116,""),"")</f>
        <v/>
      </c>
      <c r="DA123" s="231" t="str">
        <f>IFERROR(IF(AND($CX123="mas",'Classificação geral'!$I116=1),'Classificação geral'!K116,""),"")</f>
        <v/>
      </c>
      <c r="DB123" s="231" t="str">
        <f>IFERROR(IF(AND($CX123="mas",'Classificação geral'!$I116=1),'Classificação geral'!L116,""),"")</f>
        <v/>
      </c>
      <c r="DC123" s="231" t="str">
        <f>IFERROR(IF(AND($CX123="mas",'Classificação geral'!$I116=1),'Classificação geral'!M116,""),"")</f>
        <v/>
      </c>
      <c r="DD123" s="231" t="str">
        <f>IFERROR(IF(AND($CX123="mas",'Classificação geral'!$I116=1),'Classificação geral'!AF116,""),"")</f>
        <v/>
      </c>
      <c r="DE123" s="229" t="str">
        <f>IFERROR(RANK(DD123,DD:DD,0)+ COUNTIF($DD$12:DD122,DD123),"")</f>
        <v/>
      </c>
      <c r="DG123" s="254" t="str">
        <f>IFERROR(IF(AND('Classificação geral'!$H116="fem",'Classificação geral'!$I116=2,'Classificação geral'!$E116="pct"),'Classificação geral'!$A116,""),"")</f>
        <v/>
      </c>
      <c r="DH123" s="254" t="str">
        <f>IFERROR(IF(AND('Classificação geral'!$H116="fem",'Classificação geral'!$I116=2,'Classificação geral'!$E116="pct"),'Classificação geral'!$B116,""),"")</f>
        <v/>
      </c>
      <c r="DI123" s="255" t="str">
        <f>IF($DH123='Classificação geral'!$B116,'Classificação geral'!$C116,"")</f>
        <v/>
      </c>
      <c r="DJ123" s="255" t="str">
        <f>IF($DH123='Classificação geral'!$B116,'Classificação geral'!$D116,"")</f>
        <v/>
      </c>
      <c r="DK123" s="255" t="str">
        <f>IF($DH123='Classificação geral'!$B116,'Classificação geral'!$H116,"")</f>
        <v/>
      </c>
      <c r="DL123" s="254" t="str">
        <f>IFERROR(IF(AND($DK123="fem",'Classificação geral'!$I116=2),'Classificação geral'!I116,""),"")</f>
        <v/>
      </c>
      <c r="DM123" s="254" t="str">
        <f>IFERROR(IF(AND($DK123="fem",'Classificação geral'!$I116=2),'Classificação geral'!AE116,""),"")</f>
        <v/>
      </c>
      <c r="DN123" s="254" t="str">
        <f>IFERROR(IF(AND($DK123="fem",'Classificação geral'!$I116=2),'Classificação geral'!K116,""),"")</f>
        <v/>
      </c>
      <c r="DO123" s="254" t="str">
        <f>IFERROR(IF(AND($DK123="fem",'Classificação geral'!$I116=2),'Classificação geral'!L116,""),"")</f>
        <v/>
      </c>
      <c r="DP123" s="254" t="str">
        <f>IFERROR(IF(AND($DK123="fem",'Classificação geral'!$I116=2),'Classificação geral'!M116,""),"")</f>
        <v/>
      </c>
      <c r="DQ123" s="254" t="str">
        <f>IFERROR(IF(AND($DK123="fem",'Classificação geral'!$I116=2),'Classificação geral'!AF116,""),"")</f>
        <v/>
      </c>
      <c r="DR123" s="256" t="str">
        <f>IFERROR(RANK(DQ123,DQ:DQ,0)+ COUNTIF(DQ$12:$DQ121,DQ123),"")</f>
        <v/>
      </c>
      <c r="DT123" s="254" t="str">
        <f>IFERROR(IF(AND('Classificação geral'!$H116="mas",'Classificação geral'!$I116=2,'Classificação geral'!$E116="pct"),'Classificação geral'!$A116,""),"")</f>
        <v/>
      </c>
      <c r="DU123" s="254" t="str">
        <f>IFERROR(IF(AND('Classificação geral'!$H116="mas",'Classificação geral'!$I116=2,'Classificação geral'!$E116="pct"),'Classificação geral'!$B116,""),"")</f>
        <v/>
      </c>
      <c r="DV123" s="227" t="str">
        <f>IF($DU123='Classificação geral'!$B116,'Classificação geral'!$C116,"")</f>
        <v/>
      </c>
      <c r="DW123" s="228" t="str">
        <f>IF($DU123='Classificação geral'!$B116,'Classificação geral'!$D116,"")</f>
        <v/>
      </c>
      <c r="DX123" s="227" t="str">
        <f>IF($DU123='Classificação geral'!$B116,'Classificação geral'!$H116,"")</f>
        <v/>
      </c>
      <c r="DY123" s="231" t="str">
        <f>IFERROR(IF(AND($DX123="mas",'Classificação geral'!$I116=2),'Classificação geral'!I116,""),"")</f>
        <v/>
      </c>
      <c r="DZ123" s="254" t="str">
        <f>IFERROR(IF(AND($DX123="mas",'Classificação geral'!$I116=2),'Classificação geral'!AE116,""),"")</f>
        <v/>
      </c>
      <c r="EA123" s="231" t="str">
        <f>IFERROR(IF(AND($DX123="mas",'Classificação geral'!$I116=2),'Classificação geral'!K116,""),"")</f>
        <v/>
      </c>
      <c r="EB123" s="231" t="str">
        <f>IFERROR(IF(AND($DX123="mas",'Classificação geral'!$I116=2),'Classificação geral'!L116,""),"")</f>
        <v/>
      </c>
      <c r="EC123" s="231" t="str">
        <f>IFERROR(IF(AND($DX123="mas",'Classificação geral'!$I116=2),'Classificação geral'!M116,""),"")</f>
        <v/>
      </c>
      <c r="ED123" s="231" t="str">
        <f>IFERROR(IF(AND($DX123="mas",'Classificação geral'!$I116=2),'Classificação geral'!AF116,""),"")</f>
        <v/>
      </c>
      <c r="EE123" s="229" t="str">
        <f>IFERROR(RANK(ED123,ED:ED,0)+ COUNTIF($ED$12:ED$12,ED123),"")</f>
        <v/>
      </c>
      <c r="EG123" s="254" t="str">
        <f>IFERROR(IF(AND('Classificação geral'!$H116="fem",'Classificação geral'!$I116=3,'Classificação geral'!$E116="pct"),'Classificação geral'!$A116,""),"")</f>
        <v/>
      </c>
      <c r="EH123" s="254" t="str">
        <f>IFERROR(IF(AND('Classificação geral'!$H116="fem",'Classificação geral'!$I116=3,'Classificação geral'!$E116="pct"),'Classificação geral'!$B116,""),"")</f>
        <v/>
      </c>
      <c r="EI123" s="227" t="str">
        <f>IF($EH123='Classificação geral'!$B116,'Classificação geral'!$C116,"")</f>
        <v/>
      </c>
      <c r="EJ123" s="227" t="str">
        <f>IF($EH123='Classificação geral'!$B116,'Classificação geral'!$D116,"")</f>
        <v/>
      </c>
      <c r="EK123" s="227" t="str">
        <f>IF($EH123='Classificação geral'!$B116,'Classificação geral'!$H116,"")</f>
        <v/>
      </c>
      <c r="EL123" s="227" t="str">
        <f>IF($EK123='Classificação geral'!$H116,'Classificação geral'!$I116,"")</f>
        <v/>
      </c>
      <c r="EM123" s="255" t="str">
        <f>IF($EL123='Classificação geral'!$I116,'Classificação geral'!$AE116,"")</f>
        <v/>
      </c>
      <c r="EN123" s="227" t="str">
        <f>IF($EL123='Classificação geral'!$I116,'Classificação geral'!$K116,"")</f>
        <v/>
      </c>
      <c r="EO123" s="227" t="str">
        <f>IF($EL123='Classificação geral'!$I116,'Classificação geral'!$L116,"")</f>
        <v/>
      </c>
      <c r="EP123" s="227" t="str">
        <f>IF($EL123='Classificação geral'!$I116,'Classificação geral'!$M116,"")</f>
        <v/>
      </c>
      <c r="EQ123" s="227" t="str">
        <f>IF($EL123='Classificação geral'!$I116,'Classificação geral'!$AF116,"")</f>
        <v/>
      </c>
      <c r="ER123" s="229" t="str">
        <f>IFERROR(RANK(EQ123,EQ:EQ,0)+ COUNTIF($EQ$12:EQ121,EQ123),"")</f>
        <v/>
      </c>
      <c r="ET123" s="254" t="str">
        <f>IFERROR(IF(AND('Classificação geral'!$H116="mas",'Classificação geral'!$I116=3,'Classificação geral'!$E116="PCT"),'Classificação geral'!$A116,""),"")</f>
        <v/>
      </c>
      <c r="EU123" s="254" t="str">
        <f>IFERROR(IF(AND('Classificação geral'!$H116="mas",'Classificação geral'!$I116=3,'Classificação geral'!$E116="PCT"),'Classificação geral'!$B116,""),"")</f>
        <v/>
      </c>
      <c r="EV123" s="227" t="str">
        <f>IF($EU123='Classificação geral'!$B116,'Classificação geral'!$C116,"")</f>
        <v/>
      </c>
      <c r="EW123" s="227" t="str">
        <f>IF($EU123='Classificação geral'!$B116,'Classificação geral'!$D116,"")</f>
        <v/>
      </c>
      <c r="EX123" s="227" t="str">
        <f>IF($EU123='Classificação geral'!$B116,'Classificação geral'!$H116,"")</f>
        <v/>
      </c>
      <c r="EY123" s="231" t="str">
        <f>IFERROR(IF(AND($EX123="mas",'Classificação geral'!$I116=3),'Classificação geral'!I116,""),"")</f>
        <v/>
      </c>
      <c r="EZ123" s="254" t="str">
        <f>IFERROR(IF(AND($EX123="mas",'Classificação geral'!$I116=3),'Classificação geral'!AE116,""),"")</f>
        <v/>
      </c>
      <c r="FA123" s="231" t="str">
        <f>IFERROR(IF(AND($EX123="mas",'Classificação geral'!$I116=3),'Classificação geral'!K116,""),"")</f>
        <v/>
      </c>
      <c r="FB123" s="231" t="str">
        <f>IFERROR(IF(AND($EX123="mas",'Classificação geral'!$I116=3),'Classificação geral'!L116,""),"")</f>
        <v/>
      </c>
      <c r="FC123" s="231" t="str">
        <f>IFERROR(IF(AND($EX123="mas",'Classificação geral'!$I116=3),'Classificação geral'!M116,""),"")</f>
        <v/>
      </c>
      <c r="FD123" s="231" t="str">
        <f>IFERROR(IF(AND($EX123="mas",'Classificação geral'!$I116=3),'Classificação geral'!AF116,""),"")</f>
        <v/>
      </c>
      <c r="FE123" s="229" t="str">
        <f>IFERROR(RANK(FD123,FD:FD,0)+ COUNTIF(FD$12:$FD121,FD123),"")</f>
        <v/>
      </c>
    </row>
    <row r="124" spans="1:161" s="230" customFormat="1" ht="24.75" customHeight="1" x14ac:dyDescent="0.4">
      <c r="A124" s="221"/>
      <c r="B124" s="233"/>
      <c r="C124" s="222"/>
      <c r="D124" s="222"/>
      <c r="E124" s="222"/>
      <c r="F124" s="223"/>
      <c r="G124" s="223"/>
      <c r="H124" s="223"/>
      <c r="I124" s="223"/>
      <c r="J124" s="223"/>
      <c r="K124" s="224"/>
      <c r="L124" s="224"/>
      <c r="M124" s="224"/>
      <c r="N124" s="224"/>
      <c r="O124" s="225"/>
      <c r="P124" s="225"/>
      <c r="Q124" s="222"/>
      <c r="R124" s="226"/>
      <c r="S124" s="226"/>
      <c r="T124" s="226"/>
      <c r="U124" s="226"/>
      <c r="V124" s="226"/>
      <c r="W124" s="224"/>
      <c r="X124" s="221"/>
      <c r="Y124" s="221"/>
      <c r="Z124" s="224"/>
      <c r="AA124" s="222"/>
      <c r="AB124" s="222"/>
      <c r="AC124" s="223"/>
      <c r="AD124" s="223"/>
      <c r="AE124" s="223"/>
      <c r="AF124" s="223"/>
      <c r="AG124" s="223"/>
      <c r="AH124" s="223"/>
      <c r="AI124" s="224"/>
      <c r="AJ124" s="224"/>
      <c r="AK124" s="224"/>
      <c r="AL124" s="224"/>
      <c r="AM124" s="225"/>
      <c r="AN124" s="225"/>
      <c r="AO124" s="223"/>
      <c r="AP124" s="226"/>
      <c r="AQ124" s="226"/>
      <c r="AR124" s="226"/>
      <c r="AS124" s="226"/>
      <c r="AT124" s="226"/>
      <c r="AU124" s="224"/>
      <c r="AV124" s="221"/>
      <c r="AW124" s="221"/>
      <c r="AX124" s="233"/>
      <c r="AY124" s="222"/>
      <c r="AZ124" s="222"/>
      <c r="BA124" s="225"/>
      <c r="BB124" s="223"/>
      <c r="BC124" s="223"/>
      <c r="BD124" s="223"/>
      <c r="BE124" s="223"/>
      <c r="BF124" s="223"/>
      <c r="BG124" s="224"/>
      <c r="BH124" s="224"/>
      <c r="BI124" s="224"/>
      <c r="BJ124" s="224"/>
      <c r="BK124" s="225"/>
      <c r="BL124" s="225"/>
      <c r="BM124" s="225"/>
      <c r="BN124" s="226"/>
      <c r="BO124" s="226"/>
      <c r="BP124" s="226"/>
      <c r="BQ124" s="226"/>
      <c r="BR124" s="226"/>
      <c r="BS124" s="224"/>
      <c r="BT124" s="221"/>
      <c r="BU124" s="221"/>
      <c r="BV124" s="221"/>
      <c r="BW124" s="221"/>
      <c r="BX124" s="221"/>
      <c r="BY124" s="221"/>
      <c r="BZ124" s="221"/>
      <c r="CA124" s="221"/>
      <c r="CB124" s="221"/>
      <c r="CC124" s="221"/>
      <c r="CD124" s="221"/>
      <c r="CE124" s="221"/>
      <c r="CF124" s="221"/>
      <c r="CG124" s="254" t="str">
        <f>IFERROR(IF(AND('Classificação geral'!$H117="FEM",'Classificação geral'!$I117=1,'Classificação geral'!E117="PCT"),'Classificação geral'!$A117,""),"")</f>
        <v/>
      </c>
      <c r="CH124" s="254" t="str">
        <f>IFERROR(IF(AND('Classificação geral'!$H117="FEM",'Classificação geral'!$I117=1,'Classificação geral'!E117="PCT"),'Classificação geral'!$B117,""),"")</f>
        <v/>
      </c>
      <c r="CI124" s="227" t="str">
        <f>IF($CH124='Classificação geral'!$B117,'Classificação geral'!$C117,"")</f>
        <v/>
      </c>
      <c r="CJ124" s="228" t="str">
        <f>IF($CH124='Classificação geral'!$B117,'Classificação geral'!$D117,"")</f>
        <v/>
      </c>
      <c r="CK124" s="227" t="str">
        <f>IF($CH124='Classificação geral'!$B117,'Classificação geral'!$H117,"")</f>
        <v/>
      </c>
      <c r="CL124" s="227" t="str">
        <f>IF($CK124='Classificação geral'!$H117,'Classificação geral'!$I117,"")</f>
        <v/>
      </c>
      <c r="CM124" s="227" t="str">
        <f>IF($CL124='Classificação geral'!$I117,'Classificação geral'!$AE117,"")</f>
        <v/>
      </c>
      <c r="CN124" s="227" t="str">
        <f>IF($CL124='Classificação geral'!$I117,'Classificação geral'!$K117,"")</f>
        <v/>
      </c>
      <c r="CO124" s="227" t="str">
        <f>IF($CL124='Classificação geral'!$I117,'Classificação geral'!$L117,"")</f>
        <v/>
      </c>
      <c r="CP124" s="227" t="str">
        <f>IF($CL124='Classificação geral'!$I117,'Classificação geral'!$M117,"")</f>
        <v/>
      </c>
      <c r="CQ124" s="388" t="str">
        <f>IF($CL124='Classificação geral'!$I117,'Classificação geral'!$AF117,"")</f>
        <v/>
      </c>
      <c r="CR124" s="256" t="str">
        <f>IFERROR(RANK(CQ124,CQ:CQ,0)+ COUNTIF($CQ$12:CQ123,CQ124),"")</f>
        <v/>
      </c>
      <c r="CS124" s="244" t="str">
        <f ca="1">IFERROR(RDEM(CR124,CR:CR,0),"")</f>
        <v/>
      </c>
      <c r="CT124" s="254" t="str">
        <f>IFERROR(IF(AND('Classificação geral'!$H117="mas",'Classificação geral'!$I117=1,'Classificação geral'!$E117="pct"),'Classificação geral'!$A117,""),"")</f>
        <v/>
      </c>
      <c r="CU124" s="254" t="str">
        <f>IFERROR(IF(AND('Classificação geral'!$H117="mas",'Classificação geral'!$I117=1,'Classificação geral'!$E117="PCT"),'Classificação geral'!$B117,""),"")</f>
        <v/>
      </c>
      <c r="CV124" s="227" t="str">
        <f>IF($CU124='Classificação geral'!$B117,'Classificação geral'!$C117,"")</f>
        <v/>
      </c>
      <c r="CW124" s="228" t="str">
        <f>IF($CU124='Classificação geral'!$B117,'Classificação geral'!$D117,"")</f>
        <v/>
      </c>
      <c r="CX124" s="227" t="str">
        <f>IF($CU124='Classificação geral'!$B117,'Classificação geral'!$H117,"")</f>
        <v/>
      </c>
      <c r="CY124" s="231" t="str">
        <f>IFERROR(IF(AND($CX124="mas",'Classificação geral'!$I117=1),'Classificação geral'!I117,""),"")</f>
        <v/>
      </c>
      <c r="CZ124" s="254" t="str">
        <f>IFERROR(IF(AND($CX124="mas",'Classificação geral'!$I117=1),'Classificação geral'!AE117,""),"")</f>
        <v/>
      </c>
      <c r="DA124" s="231" t="str">
        <f>IFERROR(IF(AND($CX124="mas",'Classificação geral'!$I117=1),'Classificação geral'!K117,""),"")</f>
        <v/>
      </c>
      <c r="DB124" s="231" t="str">
        <f>IFERROR(IF(AND($CX124="mas",'Classificação geral'!$I117=1),'Classificação geral'!L117,""),"")</f>
        <v/>
      </c>
      <c r="DC124" s="231" t="str">
        <f>IFERROR(IF(AND($CX124="mas",'Classificação geral'!$I117=1),'Classificação geral'!M117,""),"")</f>
        <v/>
      </c>
      <c r="DD124" s="231" t="str">
        <f>IFERROR(IF(AND($CX124="mas",'Classificação geral'!$I117=1),'Classificação geral'!AF117,""),"")</f>
        <v/>
      </c>
      <c r="DE124" s="229" t="str">
        <f>IFERROR(RANK(DD124,DD:DD,0)+ COUNTIF($DD$12:DD123,DD124),"")</f>
        <v/>
      </c>
      <c r="DG124" s="254" t="str">
        <f>IFERROR(IF(AND('Classificação geral'!$H117="fem",'Classificação geral'!$I117=2,'Classificação geral'!$E117="pct"),'Classificação geral'!$A117,""),"")</f>
        <v/>
      </c>
      <c r="DH124" s="254" t="str">
        <f>IFERROR(IF(AND('Classificação geral'!$H117="fem",'Classificação geral'!$I117=2,'Classificação geral'!$E117="pct"),'Classificação geral'!$B117,""),"")</f>
        <v/>
      </c>
      <c r="DI124" s="255" t="str">
        <f>IF($DH124='Classificação geral'!$B117,'Classificação geral'!$C117,"")</f>
        <v/>
      </c>
      <c r="DJ124" s="255" t="str">
        <f>IF($DH124='Classificação geral'!$B117,'Classificação geral'!$D117,"")</f>
        <v/>
      </c>
      <c r="DK124" s="255" t="str">
        <f>IF($DH124='Classificação geral'!$B117,'Classificação geral'!$H117,"")</f>
        <v/>
      </c>
      <c r="DL124" s="254" t="str">
        <f>IFERROR(IF(AND($DK124="fem",'Classificação geral'!$I117=2),'Classificação geral'!I117,""),"")</f>
        <v/>
      </c>
      <c r="DM124" s="254" t="str">
        <f>IFERROR(IF(AND($DK124="fem",'Classificação geral'!$I117=2),'Classificação geral'!AE117,""),"")</f>
        <v/>
      </c>
      <c r="DN124" s="254" t="str">
        <f>IFERROR(IF(AND($DK124="fem",'Classificação geral'!$I117=2),'Classificação geral'!K117,""),"")</f>
        <v/>
      </c>
      <c r="DO124" s="254" t="str">
        <f>IFERROR(IF(AND($DK124="fem",'Classificação geral'!$I117=2),'Classificação geral'!L117,""),"")</f>
        <v/>
      </c>
      <c r="DP124" s="254" t="str">
        <f>IFERROR(IF(AND($DK124="fem",'Classificação geral'!$I117=2),'Classificação geral'!M117,""),"")</f>
        <v/>
      </c>
      <c r="DQ124" s="254" t="str">
        <f>IFERROR(IF(AND($DK124="fem",'Classificação geral'!$I117=2),'Classificação geral'!AF117,""),"")</f>
        <v/>
      </c>
      <c r="DR124" s="256" t="str">
        <f>IFERROR(RANK(DQ124,DQ:DQ,0)+ COUNTIF(DQ$12:$DQ122,DQ124),"")</f>
        <v/>
      </c>
      <c r="DT124" s="254" t="str">
        <f>IFERROR(IF(AND('Classificação geral'!$H117="mas",'Classificação geral'!$I117=2,'Classificação geral'!$E117="pct"),'Classificação geral'!$A117,""),"")</f>
        <v/>
      </c>
      <c r="DU124" s="254" t="str">
        <f>IFERROR(IF(AND('Classificação geral'!$H117="mas",'Classificação geral'!$I117=2,'Classificação geral'!$E117="pct"),'Classificação geral'!$B117,""),"")</f>
        <v/>
      </c>
      <c r="DV124" s="227" t="str">
        <f>IF($DU124='Classificação geral'!$B117,'Classificação geral'!$C117,"")</f>
        <v/>
      </c>
      <c r="DW124" s="228" t="str">
        <f>IF($DU124='Classificação geral'!$B117,'Classificação geral'!$D117,"")</f>
        <v/>
      </c>
      <c r="DX124" s="227" t="str">
        <f>IF($DU124='Classificação geral'!$B117,'Classificação geral'!$H117,"")</f>
        <v/>
      </c>
      <c r="DY124" s="231" t="str">
        <f>IFERROR(IF(AND($DX124="mas",'Classificação geral'!$I117=2),'Classificação geral'!I117,""),"")</f>
        <v/>
      </c>
      <c r="DZ124" s="254" t="str">
        <f>IFERROR(IF(AND($DX124="mas",'Classificação geral'!$I117=2),'Classificação geral'!AE117,""),"")</f>
        <v/>
      </c>
      <c r="EA124" s="231" t="str">
        <f>IFERROR(IF(AND($DX124="mas",'Classificação geral'!$I117=2),'Classificação geral'!K117,""),"")</f>
        <v/>
      </c>
      <c r="EB124" s="231" t="str">
        <f>IFERROR(IF(AND($DX124="mas",'Classificação geral'!$I117=2),'Classificação geral'!L117,""),"")</f>
        <v/>
      </c>
      <c r="EC124" s="231" t="str">
        <f>IFERROR(IF(AND($DX124="mas",'Classificação geral'!$I117=2),'Classificação geral'!M117,""),"")</f>
        <v/>
      </c>
      <c r="ED124" s="231" t="str">
        <f>IFERROR(IF(AND($DX124="mas",'Classificação geral'!$I117=2),'Classificação geral'!AF117,""),"")</f>
        <v/>
      </c>
      <c r="EE124" s="229" t="str">
        <f>IFERROR(RANK(ED124,ED:ED,0)+ COUNTIF($ED$12:ED$12,ED124),"")</f>
        <v/>
      </c>
      <c r="EG124" s="254" t="str">
        <f>IFERROR(IF(AND('Classificação geral'!$H117="fem",'Classificação geral'!$I117=3,'Classificação geral'!$E117="pct"),'Classificação geral'!$A117,""),"")</f>
        <v/>
      </c>
      <c r="EH124" s="254" t="str">
        <f>IFERROR(IF(AND('Classificação geral'!$H117="fem",'Classificação geral'!$I117=3,'Classificação geral'!$E117="pct"),'Classificação geral'!$B117,""),"")</f>
        <v/>
      </c>
      <c r="EI124" s="227" t="str">
        <f>IF($EH124='Classificação geral'!$B117,'Classificação geral'!$C117,"")</f>
        <v/>
      </c>
      <c r="EJ124" s="227" t="str">
        <f>IF($EH124='Classificação geral'!$B117,'Classificação geral'!$D117,"")</f>
        <v/>
      </c>
      <c r="EK124" s="227" t="str">
        <f>IF($EH124='Classificação geral'!$B117,'Classificação geral'!$H117,"")</f>
        <v/>
      </c>
      <c r="EL124" s="227" t="str">
        <f>IF($EK124='Classificação geral'!$H117,'Classificação geral'!$I117,"")</f>
        <v/>
      </c>
      <c r="EM124" s="255" t="str">
        <f>IF($EL124='Classificação geral'!$I117,'Classificação geral'!$AE117,"")</f>
        <v/>
      </c>
      <c r="EN124" s="227" t="str">
        <f>IF($EL124='Classificação geral'!$I117,'Classificação geral'!$K117,"")</f>
        <v/>
      </c>
      <c r="EO124" s="227" t="str">
        <f>IF($EL124='Classificação geral'!$I117,'Classificação geral'!$L117,"")</f>
        <v/>
      </c>
      <c r="EP124" s="227" t="str">
        <f>IF($EL124='Classificação geral'!$I117,'Classificação geral'!$M117,"")</f>
        <v/>
      </c>
      <c r="EQ124" s="227" t="str">
        <f>IF($EL124='Classificação geral'!$I117,'Classificação geral'!$AF117,"")</f>
        <v/>
      </c>
      <c r="ER124" s="229" t="str">
        <f>IFERROR(RANK(EQ124,EQ:EQ,0)+ COUNTIF($EQ$12:EQ122,EQ124),"")</f>
        <v/>
      </c>
      <c r="ET124" s="254" t="str">
        <f>IFERROR(IF(AND('Classificação geral'!$H117="mas",'Classificação geral'!$I117=3,'Classificação geral'!$E117="PCT"),'Classificação geral'!$A117,""),"")</f>
        <v/>
      </c>
      <c r="EU124" s="254" t="str">
        <f>IFERROR(IF(AND('Classificação geral'!$H117="mas",'Classificação geral'!$I117=3,'Classificação geral'!$E117="PCT"),'Classificação geral'!$B117,""),"")</f>
        <v/>
      </c>
      <c r="EV124" s="227" t="str">
        <f>IF($EU124='Classificação geral'!$B117,'Classificação geral'!$C117,"")</f>
        <v/>
      </c>
      <c r="EW124" s="227" t="str">
        <f>IF($EU124='Classificação geral'!$B117,'Classificação geral'!$D117,"")</f>
        <v/>
      </c>
      <c r="EX124" s="227" t="str">
        <f>IF($EU124='Classificação geral'!$B117,'Classificação geral'!$H117,"")</f>
        <v/>
      </c>
      <c r="EY124" s="231" t="str">
        <f>IFERROR(IF(AND($EX124="mas",'Classificação geral'!$I117=3),'Classificação geral'!I117,""),"")</f>
        <v/>
      </c>
      <c r="EZ124" s="254" t="str">
        <f>IFERROR(IF(AND($EX124="mas",'Classificação geral'!$I117=3),'Classificação geral'!AE117,""),"")</f>
        <v/>
      </c>
      <c r="FA124" s="231" t="str">
        <f>IFERROR(IF(AND($EX124="mas",'Classificação geral'!$I117=3),'Classificação geral'!K117,""),"")</f>
        <v/>
      </c>
      <c r="FB124" s="231" t="str">
        <f>IFERROR(IF(AND($EX124="mas",'Classificação geral'!$I117=3),'Classificação geral'!L117,""),"")</f>
        <v/>
      </c>
      <c r="FC124" s="231" t="str">
        <f>IFERROR(IF(AND($EX124="mas",'Classificação geral'!$I117=3),'Classificação geral'!M117,""),"")</f>
        <v/>
      </c>
      <c r="FD124" s="231" t="str">
        <f>IFERROR(IF(AND($EX124="mas",'Classificação geral'!$I117=3),'Classificação geral'!AF117,""),"")</f>
        <v/>
      </c>
      <c r="FE124" s="229" t="str">
        <f>IFERROR(RANK(FD124,FD:FD,0)+ COUNTIF(FD$12:$FD122,FD124),"")</f>
        <v/>
      </c>
    </row>
    <row r="125" spans="1:161" s="230" customFormat="1" ht="24.75" customHeight="1" x14ac:dyDescent="0.4">
      <c r="A125" s="221"/>
      <c r="B125" s="233"/>
      <c r="C125" s="232"/>
      <c r="D125" s="232"/>
      <c r="E125" s="232"/>
      <c r="F125" s="221"/>
      <c r="G125" s="221"/>
      <c r="H125" s="221"/>
      <c r="I125" s="221"/>
      <c r="J125" s="221"/>
      <c r="K125" s="221"/>
      <c r="L125" s="221"/>
      <c r="M125" s="221"/>
      <c r="N125" s="233"/>
      <c r="O125" s="232"/>
      <c r="P125" s="232"/>
      <c r="Q125" s="232"/>
      <c r="R125" s="221"/>
      <c r="S125" s="221"/>
      <c r="T125" s="221"/>
      <c r="U125" s="221"/>
      <c r="V125" s="221"/>
      <c r="W125" s="221"/>
      <c r="X125" s="221"/>
      <c r="Y125" s="221"/>
      <c r="Z125" s="221"/>
      <c r="AA125" s="232"/>
      <c r="AB125" s="232"/>
      <c r="AC125" s="233"/>
      <c r="AD125" s="221"/>
      <c r="AE125" s="221"/>
      <c r="AF125" s="221"/>
      <c r="AG125" s="221"/>
      <c r="AH125" s="221"/>
      <c r="AI125" s="221"/>
      <c r="AJ125" s="221"/>
      <c r="AK125" s="221"/>
      <c r="AL125" s="221"/>
      <c r="AM125" s="232"/>
      <c r="AN125" s="232"/>
      <c r="AO125" s="233"/>
      <c r="AP125" s="221"/>
      <c r="AQ125" s="221"/>
      <c r="AR125" s="221"/>
      <c r="AS125" s="221"/>
      <c r="AT125" s="221"/>
      <c r="AU125" s="221"/>
      <c r="AV125" s="221"/>
      <c r="AW125" s="221"/>
      <c r="AX125" s="233"/>
      <c r="AY125" s="232"/>
      <c r="AZ125" s="232"/>
      <c r="BA125" s="232"/>
      <c r="BB125" s="221"/>
      <c r="BC125" s="221"/>
      <c r="BD125" s="221"/>
      <c r="BE125" s="221"/>
      <c r="BF125" s="221"/>
      <c r="BG125" s="221"/>
      <c r="BH125" s="221"/>
      <c r="BI125" s="221"/>
      <c r="BJ125" s="233"/>
      <c r="BK125" s="232"/>
      <c r="BL125" s="232"/>
      <c r="BM125" s="232"/>
      <c r="BN125" s="221"/>
      <c r="BO125" s="221"/>
      <c r="BP125" s="221"/>
      <c r="BQ125" s="221"/>
      <c r="BR125" s="221"/>
      <c r="BS125" s="221"/>
      <c r="BT125" s="221"/>
      <c r="BU125" s="221"/>
      <c r="BV125" s="221"/>
      <c r="BW125" s="221"/>
      <c r="BX125" s="221"/>
      <c r="BY125" s="221"/>
      <c r="BZ125" s="221"/>
      <c r="CA125" s="221"/>
      <c r="CB125" s="221"/>
      <c r="CC125" s="221"/>
      <c r="CD125" s="221"/>
      <c r="CE125" s="221"/>
      <c r="CF125" s="221"/>
      <c r="CG125" s="254" t="str">
        <f>IFERROR(IF(AND('Classificação geral'!$H118="FEM",'Classificação geral'!$I118=1,'Classificação geral'!E118="PCT"),'Classificação geral'!$A118,""),"")</f>
        <v/>
      </c>
      <c r="CH125" s="254" t="str">
        <f>IFERROR(IF(AND('Classificação geral'!$H118="FEM",'Classificação geral'!$I118=1,'Classificação geral'!E118="PCT"),'Classificação geral'!$B118,""),"")</f>
        <v/>
      </c>
      <c r="CI125" s="227" t="str">
        <f>IF($CH125='Classificação geral'!$B118,'Classificação geral'!$C118,"")</f>
        <v/>
      </c>
      <c r="CJ125" s="228" t="str">
        <f>IF($CH125='Classificação geral'!$B118,'Classificação geral'!$D118,"")</f>
        <v/>
      </c>
      <c r="CK125" s="227" t="str">
        <f>IF($CH125='Classificação geral'!$B118,'Classificação geral'!$H118,"")</f>
        <v/>
      </c>
      <c r="CL125" s="227" t="str">
        <f>IF($CK125='Classificação geral'!$H118,'Classificação geral'!$I118,"")</f>
        <v/>
      </c>
      <c r="CM125" s="227" t="str">
        <f>IF($CL125='Classificação geral'!$I118,'Classificação geral'!$AE118,"")</f>
        <v/>
      </c>
      <c r="CN125" s="227" t="str">
        <f>IF($CL125='Classificação geral'!$I118,'Classificação geral'!$K118,"")</f>
        <v/>
      </c>
      <c r="CO125" s="227" t="str">
        <f>IF($CL125='Classificação geral'!$I118,'Classificação geral'!$L118,"")</f>
        <v/>
      </c>
      <c r="CP125" s="227" t="str">
        <f>IF($CL125='Classificação geral'!$I118,'Classificação geral'!$M118,"")</f>
        <v/>
      </c>
      <c r="CQ125" s="388" t="str">
        <f>IF($CL125='Classificação geral'!$I118,'Classificação geral'!$AF118,"")</f>
        <v/>
      </c>
      <c r="CR125" s="256" t="str">
        <f>IFERROR(RANK(CQ125,CQ:CQ,0)+ COUNTIF($CQ$12:CQ124,CQ125),"")</f>
        <v/>
      </c>
      <c r="CS125" s="244" t="str">
        <f ca="1">IFERROR(RDEM(CR125,CR:CR,0),"")</f>
        <v/>
      </c>
      <c r="CT125" s="254" t="str">
        <f>IFERROR(IF(AND('Classificação geral'!$H118="mas",'Classificação geral'!$I118=1,'Classificação geral'!$E118="pct"),'Classificação geral'!$A118,""),"")</f>
        <v/>
      </c>
      <c r="CU125" s="254" t="str">
        <f>IFERROR(IF(AND('Classificação geral'!$H118="mas",'Classificação geral'!$I118=1,'Classificação geral'!$E118="PCT"),'Classificação geral'!$B118,""),"")</f>
        <v/>
      </c>
      <c r="CV125" s="227" t="str">
        <f>IF($CU125='Classificação geral'!$B118,'Classificação geral'!$C118,"")</f>
        <v/>
      </c>
      <c r="CW125" s="228" t="str">
        <f>IF($CU125='Classificação geral'!$B118,'Classificação geral'!$D118,"")</f>
        <v/>
      </c>
      <c r="CX125" s="227" t="str">
        <f>IF($CU125='Classificação geral'!$B118,'Classificação geral'!$H118,"")</f>
        <v/>
      </c>
      <c r="CY125" s="231" t="str">
        <f>IFERROR(IF(AND($CX125="mas",'Classificação geral'!$I118=1),'Classificação geral'!I118,""),"")</f>
        <v/>
      </c>
      <c r="CZ125" s="254" t="str">
        <f>IFERROR(IF(AND($CX125="mas",'Classificação geral'!$I118=1),'Classificação geral'!AE118,""),"")</f>
        <v/>
      </c>
      <c r="DA125" s="231" t="str">
        <f>IFERROR(IF(AND($CX125="mas",'Classificação geral'!$I118=1),'Classificação geral'!K118,""),"")</f>
        <v/>
      </c>
      <c r="DB125" s="231" t="str">
        <f>IFERROR(IF(AND($CX125="mas",'Classificação geral'!$I118=1),'Classificação geral'!L118,""),"")</f>
        <v/>
      </c>
      <c r="DC125" s="231" t="str">
        <f>IFERROR(IF(AND($CX125="mas",'Classificação geral'!$I118=1),'Classificação geral'!M118,""),"")</f>
        <v/>
      </c>
      <c r="DD125" s="231" t="str">
        <f>IFERROR(IF(AND($CX125="mas",'Classificação geral'!$I118=1),'Classificação geral'!AF118,""),"")</f>
        <v/>
      </c>
      <c r="DE125" s="229" t="str">
        <f>IFERROR(RANK(DD125,DD:DD,0)+ COUNTIF($DD$12:DD124,DD125),"")</f>
        <v/>
      </c>
      <c r="DG125" s="254" t="str">
        <f>IFERROR(IF(AND('Classificação geral'!$H118="fem",'Classificação geral'!$I118=2,'Classificação geral'!$E118="pct"),'Classificação geral'!$A118,""),"")</f>
        <v/>
      </c>
      <c r="DH125" s="254" t="str">
        <f>IFERROR(IF(AND('Classificação geral'!$H118="fem",'Classificação geral'!$I118=2,'Classificação geral'!$E118="pct"),'Classificação geral'!$B118,""),"")</f>
        <v/>
      </c>
      <c r="DI125" s="255" t="str">
        <f>IF($DH125='Classificação geral'!$B118,'Classificação geral'!$C118,"")</f>
        <v/>
      </c>
      <c r="DJ125" s="255" t="str">
        <f>IF($DH125='Classificação geral'!$B118,'Classificação geral'!$D118,"")</f>
        <v/>
      </c>
      <c r="DK125" s="255" t="str">
        <f>IF($DH125='Classificação geral'!$B118,'Classificação geral'!$H118,"")</f>
        <v/>
      </c>
      <c r="DL125" s="254" t="str">
        <f>IFERROR(IF(AND($DK125="fem",'Classificação geral'!$I118=2),'Classificação geral'!I118,""),"")</f>
        <v/>
      </c>
      <c r="DM125" s="254" t="str">
        <f>IFERROR(IF(AND($DK125="fem",'Classificação geral'!$I118=2),'Classificação geral'!AE118,""),"")</f>
        <v/>
      </c>
      <c r="DN125" s="254" t="str">
        <f>IFERROR(IF(AND($DK125="fem",'Classificação geral'!$I118=2),'Classificação geral'!K118,""),"")</f>
        <v/>
      </c>
      <c r="DO125" s="254" t="str">
        <f>IFERROR(IF(AND($DK125="fem",'Classificação geral'!$I118=2),'Classificação geral'!L118,""),"")</f>
        <v/>
      </c>
      <c r="DP125" s="254" t="str">
        <f>IFERROR(IF(AND($DK125="fem",'Classificação geral'!$I118=2),'Classificação geral'!M118,""),"")</f>
        <v/>
      </c>
      <c r="DQ125" s="254" t="str">
        <f>IFERROR(IF(AND($DK125="fem",'Classificação geral'!$I118=2),'Classificação geral'!AF118,""),"")</f>
        <v/>
      </c>
      <c r="DR125" s="256" t="str">
        <f>IFERROR(RANK(DQ125,DQ:DQ,0)+ COUNTIF(DQ$12:$DQ123,DQ125),"")</f>
        <v/>
      </c>
      <c r="DT125" s="254" t="str">
        <f>IFERROR(IF(AND('Classificação geral'!$H118="mas",'Classificação geral'!$I118=2,'Classificação geral'!$E118="pct"),'Classificação geral'!$A118,""),"")</f>
        <v/>
      </c>
      <c r="DU125" s="254" t="str">
        <f>IFERROR(IF(AND('Classificação geral'!$H118="mas",'Classificação geral'!$I118=2,'Classificação geral'!$E118="pct"),'Classificação geral'!$B118,""),"")</f>
        <v/>
      </c>
      <c r="DV125" s="227" t="str">
        <f>IF($DU125='Classificação geral'!$B118,'Classificação geral'!$C118,"")</f>
        <v/>
      </c>
      <c r="DW125" s="228" t="str">
        <f>IF($DU125='Classificação geral'!$B118,'Classificação geral'!$D118,"")</f>
        <v/>
      </c>
      <c r="DX125" s="227" t="str">
        <f>IF($DU125='Classificação geral'!$B118,'Classificação geral'!$H118,"")</f>
        <v/>
      </c>
      <c r="DY125" s="231" t="str">
        <f>IFERROR(IF(AND($DX125="mas",'Classificação geral'!$I118=2),'Classificação geral'!I118,""),"")</f>
        <v/>
      </c>
      <c r="DZ125" s="254" t="str">
        <f>IFERROR(IF(AND($DX125="mas",'Classificação geral'!$I118=2),'Classificação geral'!AE118,""),"")</f>
        <v/>
      </c>
      <c r="EA125" s="231" t="str">
        <f>IFERROR(IF(AND($DX125="mas",'Classificação geral'!$I118=2),'Classificação geral'!K118,""),"")</f>
        <v/>
      </c>
      <c r="EB125" s="231" t="str">
        <f>IFERROR(IF(AND($DX125="mas",'Classificação geral'!$I118=2),'Classificação geral'!L118,""),"")</f>
        <v/>
      </c>
      <c r="EC125" s="231" t="str">
        <f>IFERROR(IF(AND($DX125="mas",'Classificação geral'!$I118=2),'Classificação geral'!M118,""),"")</f>
        <v/>
      </c>
      <c r="ED125" s="231" t="str">
        <f>IFERROR(IF(AND($DX125="mas",'Classificação geral'!$I118=2),'Classificação geral'!AF118,""),"")</f>
        <v/>
      </c>
      <c r="EE125" s="229" t="str">
        <f>IFERROR(RANK(ED125,ED:ED,0)+ COUNTIF($ED$12:ED$12,ED125),"")</f>
        <v/>
      </c>
      <c r="EG125" s="254" t="str">
        <f>IFERROR(IF(AND('Classificação geral'!$H118="fem",'Classificação geral'!$I118=3,'Classificação geral'!$E118="pct"),'Classificação geral'!$A118,""),"")</f>
        <v/>
      </c>
      <c r="EH125" s="254" t="str">
        <f>IFERROR(IF(AND('Classificação geral'!$H118="fem",'Classificação geral'!$I118=3,'Classificação geral'!$E118="pct"),'Classificação geral'!$B118,""),"")</f>
        <v/>
      </c>
      <c r="EI125" s="227" t="str">
        <f>IF($EH125='Classificação geral'!$B118,'Classificação geral'!$C118,"")</f>
        <v/>
      </c>
      <c r="EJ125" s="227" t="str">
        <f>IF($EH125='Classificação geral'!$B118,'Classificação geral'!$D118,"")</f>
        <v/>
      </c>
      <c r="EK125" s="227" t="str">
        <f>IF($EH125='Classificação geral'!$B118,'Classificação geral'!$H118,"")</f>
        <v/>
      </c>
      <c r="EL125" s="227" t="str">
        <f>IF($EK125='Classificação geral'!$H118,'Classificação geral'!$I118,"")</f>
        <v/>
      </c>
      <c r="EM125" s="255" t="str">
        <f>IF($EL125='Classificação geral'!$I118,'Classificação geral'!$AE118,"")</f>
        <v/>
      </c>
      <c r="EN125" s="227" t="str">
        <f>IF($EL125='Classificação geral'!$I118,'Classificação geral'!$K118,"")</f>
        <v/>
      </c>
      <c r="EO125" s="227" t="str">
        <f>IF($EL125='Classificação geral'!$I118,'Classificação geral'!$L118,"")</f>
        <v/>
      </c>
      <c r="EP125" s="227" t="str">
        <f>IF($EL125='Classificação geral'!$I118,'Classificação geral'!$M118,"")</f>
        <v/>
      </c>
      <c r="EQ125" s="227" t="str">
        <f>IF($EL125='Classificação geral'!$I118,'Classificação geral'!$AF118,"")</f>
        <v/>
      </c>
      <c r="ER125" s="229" t="str">
        <f>IFERROR(RANK(EQ125,EQ:EQ,0)+ COUNTIF($EQ$12:EQ123,EQ125),"")</f>
        <v/>
      </c>
      <c r="ET125" s="254" t="str">
        <f>IFERROR(IF(AND('Classificação geral'!$H118="mas",'Classificação geral'!$I118=3,'Classificação geral'!$E118="PCT"),'Classificação geral'!$A118,""),"")</f>
        <v/>
      </c>
      <c r="EU125" s="254" t="str">
        <f>IFERROR(IF(AND('Classificação geral'!$H118="mas",'Classificação geral'!$I118=3,'Classificação geral'!$E118="PCT"),'Classificação geral'!$B118,""),"")</f>
        <v/>
      </c>
      <c r="EV125" s="227" t="str">
        <f>IF($EU125='Classificação geral'!$B118,'Classificação geral'!$C118,"")</f>
        <v/>
      </c>
      <c r="EW125" s="227" t="str">
        <f>IF($EU125='Classificação geral'!$B118,'Classificação geral'!$D118,"")</f>
        <v/>
      </c>
      <c r="EX125" s="227" t="str">
        <f>IF($EU125='Classificação geral'!$B118,'Classificação geral'!$H118,"")</f>
        <v/>
      </c>
      <c r="EY125" s="231" t="str">
        <f>IFERROR(IF(AND($EX125="mas",'Classificação geral'!$I118=3),'Classificação geral'!I118,""),"")</f>
        <v/>
      </c>
      <c r="EZ125" s="254" t="str">
        <f>IFERROR(IF(AND($EX125="mas",'Classificação geral'!$I118=3),'Classificação geral'!AE118,""),"")</f>
        <v/>
      </c>
      <c r="FA125" s="231" t="str">
        <f>IFERROR(IF(AND($EX125="mas",'Classificação geral'!$I118=3),'Classificação geral'!K118,""),"")</f>
        <v/>
      </c>
      <c r="FB125" s="231" t="str">
        <f>IFERROR(IF(AND($EX125="mas",'Classificação geral'!$I118=3),'Classificação geral'!L118,""),"")</f>
        <v/>
      </c>
      <c r="FC125" s="231" t="str">
        <f>IFERROR(IF(AND($EX125="mas",'Classificação geral'!$I118=3),'Classificação geral'!M118,""),"")</f>
        <v/>
      </c>
      <c r="FD125" s="231" t="str">
        <f>IFERROR(IF(AND($EX125="mas",'Classificação geral'!$I118=3),'Classificação geral'!AF118,""),"")</f>
        <v/>
      </c>
      <c r="FE125" s="229" t="str">
        <f>IFERROR(RANK(FD125,FD:FD,0)+ COUNTIF(FD$12:$FD123,FD125),"")</f>
        <v/>
      </c>
    </row>
    <row r="126" spans="1:161" s="230" customFormat="1" ht="24.75" customHeight="1" x14ac:dyDescent="0.4">
      <c r="A126" s="221"/>
      <c r="B126" s="233"/>
      <c r="C126" s="232"/>
      <c r="D126" s="232"/>
      <c r="E126" s="232"/>
      <c r="F126" s="221"/>
      <c r="G126" s="221"/>
      <c r="H126" s="221"/>
      <c r="I126" s="221"/>
      <c r="J126" s="221"/>
      <c r="K126" s="221"/>
      <c r="L126" s="221"/>
      <c r="M126" s="221"/>
      <c r="N126" s="233"/>
      <c r="O126" s="232"/>
      <c r="P126" s="232"/>
      <c r="Q126" s="232"/>
      <c r="R126" s="221"/>
      <c r="S126" s="221"/>
      <c r="T126" s="221"/>
      <c r="U126" s="221"/>
      <c r="V126" s="221"/>
      <c r="W126" s="221"/>
      <c r="X126" s="221"/>
      <c r="Y126" s="221"/>
      <c r="Z126" s="221"/>
      <c r="AA126" s="232"/>
      <c r="AB126" s="232"/>
      <c r="AC126" s="233"/>
      <c r="AD126" s="221"/>
      <c r="AE126" s="221"/>
      <c r="AF126" s="221"/>
      <c r="AG126" s="221"/>
      <c r="AH126" s="221"/>
      <c r="AI126" s="221"/>
      <c r="AJ126" s="221"/>
      <c r="AK126" s="221"/>
      <c r="AL126" s="221"/>
      <c r="AM126" s="232"/>
      <c r="AN126" s="232"/>
      <c r="AO126" s="233"/>
      <c r="AP126" s="221"/>
      <c r="AQ126" s="221"/>
      <c r="AR126" s="221"/>
      <c r="AS126" s="221"/>
      <c r="AT126" s="221"/>
      <c r="AU126" s="221"/>
      <c r="AV126" s="221"/>
      <c r="AW126" s="221"/>
      <c r="AX126" s="233"/>
      <c r="AY126" s="232"/>
      <c r="AZ126" s="232"/>
      <c r="BA126" s="232"/>
      <c r="BB126" s="221"/>
      <c r="BC126" s="221"/>
      <c r="BD126" s="221"/>
      <c r="BE126" s="221"/>
      <c r="BF126" s="221"/>
      <c r="BG126" s="221"/>
      <c r="BH126" s="221"/>
      <c r="BI126" s="221"/>
      <c r="BJ126" s="233"/>
      <c r="BK126" s="232"/>
      <c r="BL126" s="232"/>
      <c r="BM126" s="232"/>
      <c r="BN126" s="221"/>
      <c r="BO126" s="221"/>
      <c r="BP126" s="221"/>
      <c r="BQ126" s="221"/>
      <c r="BR126" s="221"/>
      <c r="BS126" s="221"/>
      <c r="BT126" s="221"/>
      <c r="BU126" s="221"/>
      <c r="BV126" s="221"/>
      <c r="BW126" s="221"/>
      <c r="BX126" s="221"/>
      <c r="BY126" s="221"/>
      <c r="BZ126" s="221"/>
      <c r="CA126" s="221"/>
      <c r="CB126" s="221"/>
      <c r="CC126" s="221"/>
      <c r="CD126" s="221"/>
      <c r="CE126" s="221"/>
      <c r="CF126" s="221"/>
      <c r="CG126" s="254" t="str">
        <f>IFERROR(IF(AND('Classificação geral'!$H119="FEM",'Classificação geral'!$I119=1,'Classificação geral'!E119="PCT"),'Classificação geral'!$A119,""),"")</f>
        <v/>
      </c>
      <c r="CH126" s="254" t="str">
        <f>IFERROR(IF(AND('Classificação geral'!$H119="FEM",'Classificação geral'!$I119=1,'Classificação geral'!E119="PCT"),'Classificação geral'!$B119,""),"")</f>
        <v/>
      </c>
      <c r="CI126" s="227" t="str">
        <f>IF($CH126='Classificação geral'!$B119,'Classificação geral'!$C119,"")</f>
        <v/>
      </c>
      <c r="CJ126" s="228" t="str">
        <f>IF($CH126='Classificação geral'!$B119,'Classificação geral'!$D119,"")</f>
        <v/>
      </c>
      <c r="CK126" s="227" t="str">
        <f>IF($CH126='Classificação geral'!$B119,'Classificação geral'!$H119,"")</f>
        <v/>
      </c>
      <c r="CL126" s="227" t="str">
        <f>IF($CK126='Classificação geral'!$H119,'Classificação geral'!$I119,"")</f>
        <v/>
      </c>
      <c r="CM126" s="227" t="str">
        <f>IF($CL126='Classificação geral'!$I119,'Classificação geral'!$AE119,"")</f>
        <v/>
      </c>
      <c r="CN126" s="227" t="str">
        <f>IF($CL126='Classificação geral'!$I119,'Classificação geral'!$K119,"")</f>
        <v/>
      </c>
      <c r="CO126" s="227" t="str">
        <f>IF($CL126='Classificação geral'!$I119,'Classificação geral'!$L119,"")</f>
        <v/>
      </c>
      <c r="CP126" s="227" t="str">
        <f>IF($CL126='Classificação geral'!$I119,'Classificação geral'!$M119,"")</f>
        <v/>
      </c>
      <c r="CQ126" s="388" t="str">
        <f>IF($CL126='Classificação geral'!$I119,'Classificação geral'!$AF119,"")</f>
        <v/>
      </c>
      <c r="CR126" s="256" t="str">
        <f>IFERROR(RANK(CQ126,CQ:CQ,0)+ COUNTIF($CQ$12:CQ125,CQ126),"")</f>
        <v/>
      </c>
      <c r="CS126" s="244" t="str">
        <f ca="1">IFERROR(RDEM(CR126,CR:CR,0),"")</f>
        <v/>
      </c>
      <c r="CT126" s="254" t="str">
        <f>IFERROR(IF(AND('Classificação geral'!$H119="mas",'Classificação geral'!$I119=1,'Classificação geral'!$E119="pct"),'Classificação geral'!$A119,""),"")</f>
        <v/>
      </c>
      <c r="CU126" s="254" t="str">
        <f>IFERROR(IF(AND('Classificação geral'!$H119="mas",'Classificação geral'!$I119=1,'Classificação geral'!$E119="PCT"),'Classificação geral'!$B119,""),"")</f>
        <v/>
      </c>
      <c r="CV126" s="227" t="str">
        <f>IF($CU126='Classificação geral'!$B119,'Classificação geral'!$C119,"")</f>
        <v/>
      </c>
      <c r="CW126" s="228" t="str">
        <f>IF($CU126='Classificação geral'!$B119,'Classificação geral'!$D119,"")</f>
        <v/>
      </c>
      <c r="CX126" s="227" t="str">
        <f>IF($CU126='Classificação geral'!$B119,'Classificação geral'!$H119,"")</f>
        <v/>
      </c>
      <c r="CY126" s="231" t="str">
        <f>IFERROR(IF(AND($CX126="mas",'Classificação geral'!$I119=1),'Classificação geral'!I119,""),"")</f>
        <v/>
      </c>
      <c r="CZ126" s="254" t="str">
        <f>IFERROR(IF(AND($CX126="mas",'Classificação geral'!$I119=1),'Classificação geral'!AE119,""),"")</f>
        <v/>
      </c>
      <c r="DA126" s="231" t="str">
        <f>IFERROR(IF(AND($CX126="mas",'Classificação geral'!$I119=1),'Classificação geral'!K119,""),"")</f>
        <v/>
      </c>
      <c r="DB126" s="231" t="str">
        <f>IFERROR(IF(AND($CX126="mas",'Classificação geral'!$I119=1),'Classificação geral'!L119,""),"")</f>
        <v/>
      </c>
      <c r="DC126" s="231" t="str">
        <f>IFERROR(IF(AND($CX126="mas",'Classificação geral'!$I119=1),'Classificação geral'!M119,""),"")</f>
        <v/>
      </c>
      <c r="DD126" s="231" t="str">
        <f>IFERROR(IF(AND($CX126="mas",'Classificação geral'!$I119=1),'Classificação geral'!AF119,""),"")</f>
        <v/>
      </c>
      <c r="DE126" s="229" t="str">
        <f>IFERROR(RANK(DD126,DD:DD,0)+ COUNTIF($DD$12:DD125,DD126),"")</f>
        <v/>
      </c>
      <c r="DG126" s="254" t="str">
        <f>IFERROR(IF(AND('Classificação geral'!$H119="fem",'Classificação geral'!$I119=2,'Classificação geral'!$E119="pct"),'Classificação geral'!$A119,""),"")</f>
        <v/>
      </c>
      <c r="DH126" s="254" t="str">
        <f>IFERROR(IF(AND('Classificação geral'!$H119="fem",'Classificação geral'!$I119=2,'Classificação geral'!$E119="pct"),'Classificação geral'!$B119,""),"")</f>
        <v/>
      </c>
      <c r="DI126" s="255" t="str">
        <f>IF($DH126='Classificação geral'!$B119,'Classificação geral'!$C119,"")</f>
        <v/>
      </c>
      <c r="DJ126" s="255" t="str">
        <f>IF($DH126='Classificação geral'!$B119,'Classificação geral'!$D119,"")</f>
        <v/>
      </c>
      <c r="DK126" s="255" t="str">
        <f>IF($DH126='Classificação geral'!$B119,'Classificação geral'!$H119,"")</f>
        <v/>
      </c>
      <c r="DL126" s="254" t="str">
        <f>IFERROR(IF(AND($DK126="fem",'Classificação geral'!$I119=2),'Classificação geral'!I119,""),"")</f>
        <v/>
      </c>
      <c r="DM126" s="254" t="str">
        <f>IFERROR(IF(AND($DK126="fem",'Classificação geral'!$I119=2),'Classificação geral'!AE119,""),"")</f>
        <v/>
      </c>
      <c r="DN126" s="254" t="str">
        <f>IFERROR(IF(AND($DK126="fem",'Classificação geral'!$I119=2),'Classificação geral'!K119,""),"")</f>
        <v/>
      </c>
      <c r="DO126" s="254" t="str">
        <f>IFERROR(IF(AND($DK126="fem",'Classificação geral'!$I119=2),'Classificação geral'!L119,""),"")</f>
        <v/>
      </c>
      <c r="DP126" s="254" t="str">
        <f>IFERROR(IF(AND($DK126="fem",'Classificação geral'!$I119=2),'Classificação geral'!M119,""),"")</f>
        <v/>
      </c>
      <c r="DQ126" s="254" t="str">
        <f>IFERROR(IF(AND($DK126="fem",'Classificação geral'!$I119=2),'Classificação geral'!AF119,""),"")</f>
        <v/>
      </c>
      <c r="DR126" s="256" t="str">
        <f>IFERROR(RANK(DQ126,DQ:DQ,0)+ COUNTIF(DQ$12:$DQ124,DQ126),"")</f>
        <v/>
      </c>
      <c r="DT126" s="254" t="str">
        <f>IFERROR(IF(AND('Classificação geral'!$H119="mas",'Classificação geral'!$I119=2,'Classificação geral'!$E119="pct"),'Classificação geral'!$A119,""),"")</f>
        <v/>
      </c>
      <c r="DU126" s="254" t="str">
        <f>IFERROR(IF(AND('Classificação geral'!$H119="mas",'Classificação geral'!$I119=2,'Classificação geral'!$E119="pct"),'Classificação geral'!$B119,""),"")</f>
        <v/>
      </c>
      <c r="DV126" s="227" t="str">
        <f>IF($DU126='Classificação geral'!$B119,'Classificação geral'!$C119,"")</f>
        <v/>
      </c>
      <c r="DW126" s="228" t="str">
        <f>IF($DU126='Classificação geral'!$B119,'Classificação geral'!$D119,"")</f>
        <v/>
      </c>
      <c r="DX126" s="227" t="str">
        <f>IF($DU126='Classificação geral'!$B119,'Classificação geral'!$H119,"")</f>
        <v/>
      </c>
      <c r="DY126" s="231" t="str">
        <f>IFERROR(IF(AND($DX126="mas",'Classificação geral'!$I119=2),'Classificação geral'!I119,""),"")</f>
        <v/>
      </c>
      <c r="DZ126" s="254" t="str">
        <f>IFERROR(IF(AND($DX126="mas",'Classificação geral'!$I119=2),'Classificação geral'!AE119,""),"")</f>
        <v/>
      </c>
      <c r="EA126" s="231" t="str">
        <f>IFERROR(IF(AND($DX126="mas",'Classificação geral'!$I119=2),'Classificação geral'!K119,""),"")</f>
        <v/>
      </c>
      <c r="EB126" s="231" t="str">
        <f>IFERROR(IF(AND($DX126="mas",'Classificação geral'!$I119=2),'Classificação geral'!L119,""),"")</f>
        <v/>
      </c>
      <c r="EC126" s="231" t="str">
        <f>IFERROR(IF(AND($DX126="mas",'Classificação geral'!$I119=2),'Classificação geral'!M119,""),"")</f>
        <v/>
      </c>
      <c r="ED126" s="231" t="str">
        <f>IFERROR(IF(AND($DX126="mas",'Classificação geral'!$I119=2),'Classificação geral'!AF119,""),"")</f>
        <v/>
      </c>
      <c r="EE126" s="229" t="str">
        <f>IFERROR(RANK(ED126,ED:ED,0)+ COUNTIF($ED$12:ED$12,ED126),"")</f>
        <v/>
      </c>
      <c r="EG126" s="254" t="str">
        <f>IFERROR(IF(AND('Classificação geral'!$H119="fem",'Classificação geral'!$I119=3,'Classificação geral'!$E119="pct"),'Classificação geral'!$A119,""),"")</f>
        <v/>
      </c>
      <c r="EH126" s="254" t="str">
        <f>IFERROR(IF(AND('Classificação geral'!$H119="fem",'Classificação geral'!$I119=3,'Classificação geral'!$E119="pct"),'Classificação geral'!$B119,""),"")</f>
        <v/>
      </c>
      <c r="EI126" s="227" t="str">
        <f>IF($EH126='Classificação geral'!$B119,'Classificação geral'!$C119,"")</f>
        <v/>
      </c>
      <c r="EJ126" s="227" t="str">
        <f>IF($EH126='Classificação geral'!$B119,'Classificação geral'!$D119,"")</f>
        <v/>
      </c>
      <c r="EK126" s="227" t="str">
        <f>IF($EH126='Classificação geral'!$B119,'Classificação geral'!$H119,"")</f>
        <v/>
      </c>
      <c r="EL126" s="227" t="str">
        <f>IF($EK126='Classificação geral'!$H119,'Classificação geral'!$I119,"")</f>
        <v/>
      </c>
      <c r="EM126" s="255" t="str">
        <f>IF($EL126='Classificação geral'!$I119,'Classificação geral'!$AE119,"")</f>
        <v/>
      </c>
      <c r="EN126" s="227" t="str">
        <f>IF($EL126='Classificação geral'!$I119,'Classificação geral'!$K119,"")</f>
        <v/>
      </c>
      <c r="EO126" s="227" t="str">
        <f>IF($EL126='Classificação geral'!$I119,'Classificação geral'!$L119,"")</f>
        <v/>
      </c>
      <c r="EP126" s="227" t="str">
        <f>IF($EL126='Classificação geral'!$I119,'Classificação geral'!$M119,"")</f>
        <v/>
      </c>
      <c r="EQ126" s="227" t="str">
        <f>IF($EL126='Classificação geral'!$I119,'Classificação geral'!$AF119,"")</f>
        <v/>
      </c>
      <c r="ER126" s="229" t="str">
        <f>IFERROR(RANK(EQ126,EQ:EQ,0)+ COUNTIF($EQ$12:EQ124,EQ126),"")</f>
        <v/>
      </c>
      <c r="ET126" s="254" t="str">
        <f>IFERROR(IF(AND('Classificação geral'!$H119="mas",'Classificação geral'!$I119=3,'Classificação geral'!$E119="PCT"),'Classificação geral'!$A119,""),"")</f>
        <v/>
      </c>
      <c r="EU126" s="254" t="str">
        <f>IFERROR(IF(AND('Classificação geral'!$H119="mas",'Classificação geral'!$I119=3,'Classificação geral'!$E119="PCT"),'Classificação geral'!$B119,""),"")</f>
        <v/>
      </c>
      <c r="EV126" s="227" t="str">
        <f>IF($EU126='Classificação geral'!$B119,'Classificação geral'!$C119,"")</f>
        <v/>
      </c>
      <c r="EW126" s="227" t="str">
        <f>IF($EU126='Classificação geral'!$B119,'Classificação geral'!$D119,"")</f>
        <v/>
      </c>
      <c r="EX126" s="227" t="str">
        <f>IF($EU126='Classificação geral'!$B119,'Classificação geral'!$H119,"")</f>
        <v/>
      </c>
      <c r="EY126" s="231" t="str">
        <f>IFERROR(IF(AND($EX126="mas",'Classificação geral'!$I119=3),'Classificação geral'!I119,""),"")</f>
        <v/>
      </c>
      <c r="EZ126" s="254" t="str">
        <f>IFERROR(IF(AND($EX126="mas",'Classificação geral'!$I119=3),'Classificação geral'!AE119,""),"")</f>
        <v/>
      </c>
      <c r="FA126" s="231" t="str">
        <f>IFERROR(IF(AND($EX126="mas",'Classificação geral'!$I119=3),'Classificação geral'!K119,""),"")</f>
        <v/>
      </c>
      <c r="FB126" s="231" t="str">
        <f>IFERROR(IF(AND($EX126="mas",'Classificação geral'!$I119=3),'Classificação geral'!L119,""),"")</f>
        <v/>
      </c>
      <c r="FC126" s="231" t="str">
        <f>IFERROR(IF(AND($EX126="mas",'Classificação geral'!$I119=3),'Classificação geral'!M119,""),"")</f>
        <v/>
      </c>
      <c r="FD126" s="231" t="str">
        <f>IFERROR(IF(AND($EX126="mas",'Classificação geral'!$I119=3),'Classificação geral'!AF119,""),"")</f>
        <v/>
      </c>
      <c r="FE126" s="229" t="str">
        <f>IFERROR(RANK(FD126,FD:FD,0)+ COUNTIF(FD$12:$FD124,FD126),"")</f>
        <v/>
      </c>
    </row>
    <row r="127" spans="1:161" s="230" customFormat="1" ht="24.75" customHeight="1" x14ac:dyDescent="0.4">
      <c r="A127" s="221"/>
      <c r="B127" s="233"/>
      <c r="C127" s="232"/>
      <c r="D127" s="232"/>
      <c r="E127" s="232"/>
      <c r="F127" s="221"/>
      <c r="G127" s="221"/>
      <c r="H127" s="221"/>
      <c r="I127" s="221"/>
      <c r="J127" s="221"/>
      <c r="K127" s="221"/>
      <c r="L127" s="221"/>
      <c r="M127" s="221"/>
      <c r="N127" s="233"/>
      <c r="O127" s="232"/>
      <c r="P127" s="232"/>
      <c r="Q127" s="232"/>
      <c r="R127" s="221"/>
      <c r="S127" s="221"/>
      <c r="T127" s="221"/>
      <c r="U127" s="221"/>
      <c r="V127" s="221"/>
      <c r="W127" s="221"/>
      <c r="X127" s="221"/>
      <c r="Y127" s="221"/>
      <c r="Z127" s="221"/>
      <c r="AA127" s="232"/>
      <c r="AB127" s="232"/>
      <c r="AC127" s="233"/>
      <c r="AD127" s="221"/>
      <c r="AE127" s="221"/>
      <c r="AF127" s="221"/>
      <c r="AG127" s="221"/>
      <c r="AH127" s="221"/>
      <c r="AI127" s="221"/>
      <c r="AJ127" s="221"/>
      <c r="AK127" s="221"/>
      <c r="AL127" s="221"/>
      <c r="AM127" s="232"/>
      <c r="AN127" s="232"/>
      <c r="AO127" s="233"/>
      <c r="AP127" s="221"/>
      <c r="AQ127" s="221"/>
      <c r="AR127" s="221"/>
      <c r="AS127" s="221"/>
      <c r="AT127" s="221"/>
      <c r="AU127" s="221"/>
      <c r="AV127" s="221"/>
      <c r="AW127" s="221"/>
      <c r="AX127" s="233"/>
      <c r="AY127" s="232"/>
      <c r="AZ127" s="232"/>
      <c r="BA127" s="232"/>
      <c r="BB127" s="221"/>
      <c r="BC127" s="221"/>
      <c r="BD127" s="221"/>
      <c r="BE127" s="221"/>
      <c r="BF127" s="221"/>
      <c r="BG127" s="221"/>
      <c r="BH127" s="221"/>
      <c r="BI127" s="221"/>
      <c r="BJ127" s="233"/>
      <c r="BK127" s="232"/>
      <c r="BL127" s="232"/>
      <c r="BM127" s="232"/>
      <c r="BN127" s="221"/>
      <c r="BO127" s="221"/>
      <c r="BP127" s="221"/>
      <c r="BQ127" s="221"/>
      <c r="BR127" s="221"/>
      <c r="BS127" s="221"/>
      <c r="BT127" s="221"/>
      <c r="BU127" s="221"/>
      <c r="BV127" s="221"/>
      <c r="BW127" s="221"/>
      <c r="BX127" s="221"/>
      <c r="BY127" s="221"/>
      <c r="BZ127" s="221"/>
      <c r="CA127" s="221"/>
      <c r="CB127" s="221"/>
      <c r="CC127" s="221"/>
      <c r="CD127" s="221"/>
      <c r="CE127" s="221"/>
      <c r="CF127" s="221"/>
      <c r="CG127" s="254" t="str">
        <f>IFERROR(IF(AND('Classificação geral'!$H120="FEM",'Classificação geral'!$I120=1,'Classificação geral'!E120="PCT"),'Classificação geral'!$A120,""),"")</f>
        <v/>
      </c>
      <c r="CH127" s="254" t="str">
        <f>IFERROR(IF(AND('Classificação geral'!$H120="FEM",'Classificação geral'!$I120=1,'Classificação geral'!E120="PCT"),'Classificação geral'!$B120,""),"")</f>
        <v/>
      </c>
      <c r="CI127" s="227" t="str">
        <f>IF($CH127='Classificação geral'!$B120,'Classificação geral'!$C120,"")</f>
        <v/>
      </c>
      <c r="CJ127" s="228" t="str">
        <f>IF($CH127='Classificação geral'!$B120,'Classificação geral'!$D120,"")</f>
        <v/>
      </c>
      <c r="CK127" s="227" t="str">
        <f>IF($CH127='Classificação geral'!$B120,'Classificação geral'!$H120,"")</f>
        <v/>
      </c>
      <c r="CL127" s="227" t="str">
        <f>IF($CK127='Classificação geral'!$H120,'Classificação geral'!$I120,"")</f>
        <v/>
      </c>
      <c r="CM127" s="227" t="str">
        <f>IF($CL127='Classificação geral'!$I120,'Classificação geral'!$AE120,"")</f>
        <v/>
      </c>
      <c r="CN127" s="227" t="str">
        <f>IF($CL127='Classificação geral'!$I120,'Classificação geral'!$K120,"")</f>
        <v/>
      </c>
      <c r="CO127" s="227" t="str">
        <f>IF($CL127='Classificação geral'!$I120,'Classificação geral'!$L120,"")</f>
        <v/>
      </c>
      <c r="CP127" s="227" t="str">
        <f>IF($CL127='Classificação geral'!$I120,'Classificação geral'!$M120,"")</f>
        <v/>
      </c>
      <c r="CQ127" s="388" t="str">
        <f>IF($CL127='Classificação geral'!$I120,'Classificação geral'!$AF120,"")</f>
        <v/>
      </c>
      <c r="CR127" s="256" t="str">
        <f>IFERROR(RANK(CQ127,CQ:CQ,0)+ COUNTIF($CQ$12:CQ126,CQ127),"")</f>
        <v/>
      </c>
      <c r="CS127" s="244" t="str">
        <f ca="1">IFERROR(RDEM(CR127,CR:CR,0),"")</f>
        <v/>
      </c>
      <c r="CT127" s="254" t="str">
        <f>IFERROR(IF(AND('Classificação geral'!$H120="mas",'Classificação geral'!$I120=1,'Classificação geral'!$E120="pct"),'Classificação geral'!$A120,""),"")</f>
        <v/>
      </c>
      <c r="CU127" s="254" t="str">
        <f>IFERROR(IF(AND('Classificação geral'!$H120="mas",'Classificação geral'!$I120=1,'Classificação geral'!$E120="PCT"),'Classificação geral'!$B120,""),"")</f>
        <v/>
      </c>
      <c r="CV127" s="227" t="str">
        <f>IF($CU127='Classificação geral'!$B120,'Classificação geral'!$C120,"")</f>
        <v/>
      </c>
      <c r="CW127" s="228" t="str">
        <f>IF($CU127='Classificação geral'!$B120,'Classificação geral'!$D120,"")</f>
        <v/>
      </c>
      <c r="CX127" s="227" t="str">
        <f>IF($CU127='Classificação geral'!$B120,'Classificação geral'!$H120,"")</f>
        <v/>
      </c>
      <c r="CY127" s="231" t="str">
        <f>IFERROR(IF(AND($CX127="mas",'Classificação geral'!$I120=1),'Classificação geral'!I120,""),"")</f>
        <v/>
      </c>
      <c r="CZ127" s="254" t="str">
        <f>IFERROR(IF(AND($CX127="mas",'Classificação geral'!$I120=1),'Classificação geral'!AE120,""),"")</f>
        <v/>
      </c>
      <c r="DA127" s="231" t="str">
        <f>IFERROR(IF(AND($CX127="mas",'Classificação geral'!$I120=1),'Classificação geral'!K120,""),"")</f>
        <v/>
      </c>
      <c r="DB127" s="231" t="str">
        <f>IFERROR(IF(AND($CX127="mas",'Classificação geral'!$I120=1),'Classificação geral'!L120,""),"")</f>
        <v/>
      </c>
      <c r="DC127" s="231" t="str">
        <f>IFERROR(IF(AND($CX127="mas",'Classificação geral'!$I120=1),'Classificação geral'!M120,""),"")</f>
        <v/>
      </c>
      <c r="DD127" s="231" t="str">
        <f>IFERROR(IF(AND($CX127="mas",'Classificação geral'!$I120=1),'Classificação geral'!AF120,""),"")</f>
        <v/>
      </c>
      <c r="DE127" s="229" t="str">
        <f>IFERROR(RANK(DD127,DD:DD,0)+ COUNTIF($DD$12:DD126,DD127),"")</f>
        <v/>
      </c>
      <c r="DG127" s="254" t="str">
        <f>IFERROR(IF(AND('Classificação geral'!$H120="fem",'Classificação geral'!$I120=2,'Classificação geral'!$E120="pct"),'Classificação geral'!$A120,""),"")</f>
        <v/>
      </c>
      <c r="DH127" s="254" t="str">
        <f>IFERROR(IF(AND('Classificação geral'!$H120="fem",'Classificação geral'!$I120=2,'Classificação geral'!$E120="pct"),'Classificação geral'!$B120,""),"")</f>
        <v/>
      </c>
      <c r="DI127" s="255" t="str">
        <f>IF($DH127='Classificação geral'!$B120,'Classificação geral'!$C120,"")</f>
        <v/>
      </c>
      <c r="DJ127" s="255" t="str">
        <f>IF($DH127='Classificação geral'!$B120,'Classificação geral'!$D120,"")</f>
        <v/>
      </c>
      <c r="DK127" s="255" t="str">
        <f>IF($DH127='Classificação geral'!$B120,'Classificação geral'!$H120,"")</f>
        <v/>
      </c>
      <c r="DL127" s="254" t="str">
        <f>IFERROR(IF(AND($DK127="fem",'Classificação geral'!$I120=2),'Classificação geral'!I120,""),"")</f>
        <v/>
      </c>
      <c r="DM127" s="254" t="str">
        <f>IFERROR(IF(AND($DK127="fem",'Classificação geral'!$I120=2),'Classificação geral'!AE120,""),"")</f>
        <v/>
      </c>
      <c r="DN127" s="254" t="str">
        <f>IFERROR(IF(AND($DK127="fem",'Classificação geral'!$I120=2),'Classificação geral'!K120,""),"")</f>
        <v/>
      </c>
      <c r="DO127" s="254" t="str">
        <f>IFERROR(IF(AND($DK127="fem",'Classificação geral'!$I120=2),'Classificação geral'!L120,""),"")</f>
        <v/>
      </c>
      <c r="DP127" s="254" t="str">
        <f>IFERROR(IF(AND($DK127="fem",'Classificação geral'!$I120=2),'Classificação geral'!M120,""),"")</f>
        <v/>
      </c>
      <c r="DQ127" s="254" t="str">
        <f>IFERROR(IF(AND($DK127="fem",'Classificação geral'!$I120=2),'Classificação geral'!AF120,""),"")</f>
        <v/>
      </c>
      <c r="DR127" s="256" t="str">
        <f>IFERROR(RANK(DQ127,DQ:DQ,0)+ COUNTIF(DQ$12:$DQ125,DQ127),"")</f>
        <v/>
      </c>
      <c r="DT127" s="254" t="str">
        <f>IFERROR(IF(AND('Classificação geral'!$H120="mas",'Classificação geral'!$I120=2,'Classificação geral'!$E120="pct"),'Classificação geral'!$A120,""),"")</f>
        <v/>
      </c>
      <c r="DU127" s="254" t="str">
        <f>IFERROR(IF(AND('Classificação geral'!$H120="mas",'Classificação geral'!$I120=2,'Classificação geral'!$E120="pct"),'Classificação geral'!$B120,""),"")</f>
        <v/>
      </c>
      <c r="DV127" s="227" t="str">
        <f>IF($DU127='Classificação geral'!$B120,'Classificação geral'!$C120,"")</f>
        <v/>
      </c>
      <c r="DW127" s="228" t="str">
        <f>IF($DU127='Classificação geral'!$B120,'Classificação geral'!$D120,"")</f>
        <v/>
      </c>
      <c r="DX127" s="227" t="str">
        <f>IF($DU127='Classificação geral'!$B120,'Classificação geral'!$H120,"")</f>
        <v/>
      </c>
      <c r="DY127" s="231" t="str">
        <f>IFERROR(IF(AND($DX127="mas",'Classificação geral'!$I120=2),'Classificação geral'!I120,""),"")</f>
        <v/>
      </c>
      <c r="DZ127" s="254" t="str">
        <f>IFERROR(IF(AND($DX127="mas",'Classificação geral'!$I120=2),'Classificação geral'!AE120,""),"")</f>
        <v/>
      </c>
      <c r="EA127" s="231" t="str">
        <f>IFERROR(IF(AND($DX127="mas",'Classificação geral'!$I120=2),'Classificação geral'!K120,""),"")</f>
        <v/>
      </c>
      <c r="EB127" s="231" t="str">
        <f>IFERROR(IF(AND($DX127="mas",'Classificação geral'!$I120=2),'Classificação geral'!L120,""),"")</f>
        <v/>
      </c>
      <c r="EC127" s="231" t="str">
        <f>IFERROR(IF(AND($DX127="mas",'Classificação geral'!$I120=2),'Classificação geral'!M120,""),"")</f>
        <v/>
      </c>
      <c r="ED127" s="231" t="str">
        <f>IFERROR(IF(AND($DX127="mas",'Classificação geral'!$I120=2),'Classificação geral'!AF120,""),"")</f>
        <v/>
      </c>
      <c r="EE127" s="229" t="str">
        <f>IFERROR(RANK(ED127,ED:ED,0)+ COUNTIF($ED$12:ED$12,ED127),"")</f>
        <v/>
      </c>
      <c r="EG127" s="254" t="str">
        <f>IFERROR(IF(AND('Classificação geral'!$H120="fem",'Classificação geral'!$I120=3,'Classificação geral'!$E120="pct"),'Classificação geral'!$A120,""),"")</f>
        <v/>
      </c>
      <c r="EH127" s="254" t="str">
        <f>IFERROR(IF(AND('Classificação geral'!$H120="fem",'Classificação geral'!$I120=3,'Classificação geral'!$E120="pct"),'Classificação geral'!$B120,""),"")</f>
        <v/>
      </c>
      <c r="EI127" s="227" t="str">
        <f>IF($EH127='Classificação geral'!$B120,'Classificação geral'!$C120,"")</f>
        <v/>
      </c>
      <c r="EJ127" s="227" t="str">
        <f>IF($EH127='Classificação geral'!$B120,'Classificação geral'!$D120,"")</f>
        <v/>
      </c>
      <c r="EK127" s="227" t="str">
        <f>IF($EH127='Classificação geral'!$B120,'Classificação geral'!$H120,"")</f>
        <v/>
      </c>
      <c r="EL127" s="227" t="str">
        <f>IF($EK127='Classificação geral'!$H120,'Classificação geral'!$I120,"")</f>
        <v/>
      </c>
      <c r="EM127" s="255" t="str">
        <f>IF($EL127='Classificação geral'!$I120,'Classificação geral'!$AE120,"")</f>
        <v/>
      </c>
      <c r="EN127" s="227" t="str">
        <f>IF($EL127='Classificação geral'!$I120,'Classificação geral'!$K120,"")</f>
        <v/>
      </c>
      <c r="EO127" s="227" t="str">
        <f>IF($EL127='Classificação geral'!$I120,'Classificação geral'!$L120,"")</f>
        <v/>
      </c>
      <c r="EP127" s="227" t="str">
        <f>IF($EL127='Classificação geral'!$I120,'Classificação geral'!$M120,"")</f>
        <v/>
      </c>
      <c r="EQ127" s="227" t="str">
        <f>IF($EL127='Classificação geral'!$I120,'Classificação geral'!$AF120,"")</f>
        <v/>
      </c>
      <c r="ER127" s="229" t="str">
        <f>IFERROR(RANK(EQ127,EQ:EQ,0)+ COUNTIF($EQ$12:EQ125,EQ127),"")</f>
        <v/>
      </c>
      <c r="ET127" s="254" t="str">
        <f>IFERROR(IF(AND('Classificação geral'!$H120="mas",'Classificação geral'!$I120=3,'Classificação geral'!$E120="PCT"),'Classificação geral'!$A120,""),"")</f>
        <v/>
      </c>
      <c r="EU127" s="254" t="str">
        <f>IFERROR(IF(AND('Classificação geral'!$H120="mas",'Classificação geral'!$I120=3,'Classificação geral'!$E120="PCT"),'Classificação geral'!$B120,""),"")</f>
        <v/>
      </c>
      <c r="EV127" s="227" t="str">
        <f>IF($EU127='Classificação geral'!$B120,'Classificação geral'!$C120,"")</f>
        <v/>
      </c>
      <c r="EW127" s="227" t="str">
        <f>IF($EU127='Classificação geral'!$B120,'Classificação geral'!$D120,"")</f>
        <v/>
      </c>
      <c r="EX127" s="227" t="str">
        <f>IF($EU127='Classificação geral'!$B120,'Classificação geral'!$H120,"")</f>
        <v/>
      </c>
      <c r="EY127" s="231" t="str">
        <f>IFERROR(IF(AND($EX127="mas",'Classificação geral'!$I120=3),'Classificação geral'!I120,""),"")</f>
        <v/>
      </c>
      <c r="EZ127" s="254" t="str">
        <f>IFERROR(IF(AND($EX127="mas",'Classificação geral'!$I120=3),'Classificação geral'!AE120,""),"")</f>
        <v/>
      </c>
      <c r="FA127" s="231" t="str">
        <f>IFERROR(IF(AND($EX127="mas",'Classificação geral'!$I120=3),'Classificação geral'!K120,""),"")</f>
        <v/>
      </c>
      <c r="FB127" s="231" t="str">
        <f>IFERROR(IF(AND($EX127="mas",'Classificação geral'!$I120=3),'Classificação geral'!L120,""),"")</f>
        <v/>
      </c>
      <c r="FC127" s="231" t="str">
        <f>IFERROR(IF(AND($EX127="mas",'Classificação geral'!$I120=3),'Classificação geral'!M120,""),"")</f>
        <v/>
      </c>
      <c r="FD127" s="231" t="str">
        <f>IFERROR(IF(AND($EX127="mas",'Classificação geral'!$I120=3),'Classificação geral'!AF120,""),"")</f>
        <v/>
      </c>
      <c r="FE127" s="229" t="str">
        <f>IFERROR(RANK(FD127,FD:FD,0)+ COUNTIF(FD$12:$FD125,FD127),"")</f>
        <v/>
      </c>
    </row>
    <row r="128" spans="1:161" s="230" customFormat="1" ht="24.75" customHeight="1" x14ac:dyDescent="0.4">
      <c r="A128" s="221"/>
      <c r="B128" s="233"/>
      <c r="C128" s="232"/>
      <c r="D128" s="232"/>
      <c r="E128" s="232"/>
      <c r="F128" s="221"/>
      <c r="G128" s="221"/>
      <c r="H128" s="221"/>
      <c r="I128" s="221"/>
      <c r="J128" s="221"/>
      <c r="K128" s="221"/>
      <c r="L128" s="221"/>
      <c r="M128" s="221"/>
      <c r="N128" s="233"/>
      <c r="O128" s="232"/>
      <c r="P128" s="232"/>
      <c r="Q128" s="232"/>
      <c r="R128" s="221"/>
      <c r="S128" s="221"/>
      <c r="T128" s="221"/>
      <c r="U128" s="221"/>
      <c r="V128" s="221"/>
      <c r="W128" s="221"/>
      <c r="X128" s="221"/>
      <c r="Y128" s="221"/>
      <c r="Z128" s="221"/>
      <c r="AA128" s="232"/>
      <c r="AB128" s="232"/>
      <c r="AC128" s="233"/>
      <c r="AD128" s="221"/>
      <c r="AE128" s="221"/>
      <c r="AF128" s="221"/>
      <c r="AG128" s="221"/>
      <c r="AH128" s="221"/>
      <c r="AI128" s="221"/>
      <c r="AJ128" s="221"/>
      <c r="AK128" s="221"/>
      <c r="AL128" s="221"/>
      <c r="AM128" s="232"/>
      <c r="AN128" s="232"/>
      <c r="AO128" s="233"/>
      <c r="AP128" s="221"/>
      <c r="AQ128" s="221"/>
      <c r="AR128" s="221"/>
      <c r="AS128" s="221"/>
      <c r="AT128" s="221"/>
      <c r="AU128" s="221"/>
      <c r="AV128" s="221"/>
      <c r="AW128" s="221"/>
      <c r="AX128" s="233"/>
      <c r="AY128" s="232"/>
      <c r="AZ128" s="232"/>
      <c r="BA128" s="232"/>
      <c r="BB128" s="221"/>
      <c r="BC128" s="221"/>
      <c r="BD128" s="221"/>
      <c r="BE128" s="221"/>
      <c r="BF128" s="221"/>
      <c r="BG128" s="221"/>
      <c r="BH128" s="221"/>
      <c r="BI128" s="221"/>
      <c r="BJ128" s="233"/>
      <c r="BK128" s="232"/>
      <c r="BL128" s="232"/>
      <c r="BM128" s="232"/>
      <c r="BN128" s="221"/>
      <c r="BO128" s="221"/>
      <c r="BP128" s="221"/>
      <c r="BQ128" s="221"/>
      <c r="BR128" s="221"/>
      <c r="BS128" s="221"/>
      <c r="BT128" s="221"/>
      <c r="BU128" s="221"/>
      <c r="BV128" s="221"/>
      <c r="BW128" s="221"/>
      <c r="BX128" s="221"/>
      <c r="BY128" s="221"/>
      <c r="BZ128" s="221"/>
      <c r="CA128" s="221"/>
      <c r="CB128" s="221"/>
      <c r="CC128" s="221"/>
      <c r="CD128" s="221"/>
      <c r="CE128" s="221"/>
      <c r="CF128" s="221"/>
      <c r="CG128" s="254" t="str">
        <f>IFERROR(IF(AND('Classificação geral'!$H121="FEM",'Classificação geral'!$I121=1,'Classificação geral'!E121="PCT"),'Classificação geral'!$A121,""),"")</f>
        <v/>
      </c>
      <c r="CH128" s="254" t="str">
        <f>IFERROR(IF(AND('Classificação geral'!$H121="FEM",'Classificação geral'!$I121=1,'Classificação geral'!E121="PCT"),'Classificação geral'!$B121,""),"")</f>
        <v/>
      </c>
      <c r="CI128" s="227" t="str">
        <f>IF($CH128='Classificação geral'!$B121,'Classificação geral'!$C121,"")</f>
        <v/>
      </c>
      <c r="CJ128" s="228" t="str">
        <f>IF($CH128='Classificação geral'!$B121,'Classificação geral'!$D121,"")</f>
        <v/>
      </c>
      <c r="CK128" s="227" t="str">
        <f>IF($CH128='Classificação geral'!$B121,'Classificação geral'!$H121,"")</f>
        <v/>
      </c>
      <c r="CL128" s="227" t="str">
        <f>IF($CK128='Classificação geral'!$H121,'Classificação geral'!$I121,"")</f>
        <v/>
      </c>
      <c r="CM128" s="227" t="str">
        <f>IF($CL128='Classificação geral'!$I121,'Classificação geral'!$AE121,"")</f>
        <v/>
      </c>
      <c r="CN128" s="227" t="str">
        <f>IF($CL128='Classificação geral'!$I121,'Classificação geral'!$K121,"")</f>
        <v/>
      </c>
      <c r="CO128" s="227" t="str">
        <f>IF($CL128='Classificação geral'!$I121,'Classificação geral'!$L121,"")</f>
        <v/>
      </c>
      <c r="CP128" s="227" t="str">
        <f>IF($CL128='Classificação geral'!$I121,'Classificação geral'!$M121,"")</f>
        <v/>
      </c>
      <c r="CQ128" s="388" t="str">
        <f>IF($CL128='Classificação geral'!$I121,'Classificação geral'!$AF121,"")</f>
        <v/>
      </c>
      <c r="CR128" s="256" t="str">
        <f>IFERROR(RANK(CQ128,CQ:CQ,0)+ COUNTIF($CQ$12:CQ127,CQ128),"")</f>
        <v/>
      </c>
      <c r="CS128" s="244" t="str">
        <f ca="1">IFERROR(RDEM(CR128,CR:CR,0),"")</f>
        <v/>
      </c>
      <c r="CT128" s="254" t="str">
        <f>IFERROR(IF(AND('Classificação geral'!$H121="mas",'Classificação geral'!$I121=1,'Classificação geral'!$E121="pct"),'Classificação geral'!$A121,""),"")</f>
        <v/>
      </c>
      <c r="CU128" s="254" t="str">
        <f>IFERROR(IF(AND('Classificação geral'!$H121="mas",'Classificação geral'!$I121=1,'Classificação geral'!$E121="PCT"),'Classificação geral'!$B121,""),"")</f>
        <v/>
      </c>
      <c r="CV128" s="227" t="str">
        <f>IF($CU128='Classificação geral'!$B121,'Classificação geral'!$C121,"")</f>
        <v/>
      </c>
      <c r="CW128" s="228" t="str">
        <f>IF($CU128='Classificação geral'!$B121,'Classificação geral'!$D121,"")</f>
        <v/>
      </c>
      <c r="CX128" s="227" t="str">
        <f>IF($CU128='Classificação geral'!$B121,'Classificação geral'!$H121,"")</f>
        <v/>
      </c>
      <c r="CY128" s="231" t="str">
        <f>IFERROR(IF(AND($CX128="mas",'Classificação geral'!$I121=1),'Classificação geral'!I121,""),"")</f>
        <v/>
      </c>
      <c r="CZ128" s="254" t="str">
        <f>IFERROR(IF(AND($CX128="mas",'Classificação geral'!$I121=1),'Classificação geral'!AE121,""),"")</f>
        <v/>
      </c>
      <c r="DA128" s="231" t="str">
        <f>IFERROR(IF(AND($CX128="mas",'Classificação geral'!$I121=1),'Classificação geral'!K121,""),"")</f>
        <v/>
      </c>
      <c r="DB128" s="231" t="str">
        <f>IFERROR(IF(AND($CX128="mas",'Classificação geral'!$I121=1),'Classificação geral'!L121,""),"")</f>
        <v/>
      </c>
      <c r="DC128" s="231" t="str">
        <f>IFERROR(IF(AND($CX128="mas",'Classificação geral'!$I121=1),'Classificação geral'!M121,""),"")</f>
        <v/>
      </c>
      <c r="DD128" s="231" t="str">
        <f>IFERROR(IF(AND($CX128="mas",'Classificação geral'!$I121=1),'Classificação geral'!AF121,""),"")</f>
        <v/>
      </c>
      <c r="DE128" s="229" t="str">
        <f>IFERROR(RANK(DD128,DD:DD,0)+ COUNTIF($DD$12:DD127,DD128),"")</f>
        <v/>
      </c>
      <c r="DG128" s="254" t="str">
        <f>IFERROR(IF(AND('Classificação geral'!$H121="fem",'Classificação geral'!$I121=2,'Classificação geral'!$E121="pct"),'Classificação geral'!$A121,""),"")</f>
        <v/>
      </c>
      <c r="DH128" s="254" t="str">
        <f>IFERROR(IF(AND('Classificação geral'!$H121="fem",'Classificação geral'!$I121=2,'Classificação geral'!$E121="pct"),'Classificação geral'!$B121,""),"")</f>
        <v/>
      </c>
      <c r="DI128" s="255" t="str">
        <f>IF($DH128='Classificação geral'!$B121,'Classificação geral'!$C121,"")</f>
        <v/>
      </c>
      <c r="DJ128" s="255" t="str">
        <f>IF($DH128='Classificação geral'!$B121,'Classificação geral'!$D121,"")</f>
        <v/>
      </c>
      <c r="DK128" s="255" t="str">
        <f>IF($DH128='Classificação geral'!$B121,'Classificação geral'!$H121,"")</f>
        <v/>
      </c>
      <c r="DL128" s="254" t="str">
        <f>IFERROR(IF(AND($DK128="fem",'Classificação geral'!$I121=2),'Classificação geral'!I121,""),"")</f>
        <v/>
      </c>
      <c r="DM128" s="254" t="str">
        <f>IFERROR(IF(AND($DK128="fem",'Classificação geral'!$I121=2),'Classificação geral'!AE121,""),"")</f>
        <v/>
      </c>
      <c r="DN128" s="254" t="str">
        <f>IFERROR(IF(AND($DK128="fem",'Classificação geral'!$I121=2),'Classificação geral'!K121,""),"")</f>
        <v/>
      </c>
      <c r="DO128" s="254" t="str">
        <f>IFERROR(IF(AND($DK128="fem",'Classificação geral'!$I121=2),'Classificação geral'!L121,""),"")</f>
        <v/>
      </c>
      <c r="DP128" s="254" t="str">
        <f>IFERROR(IF(AND($DK128="fem",'Classificação geral'!$I121=2),'Classificação geral'!M121,""),"")</f>
        <v/>
      </c>
      <c r="DQ128" s="254" t="str">
        <f>IFERROR(IF(AND($DK128="fem",'Classificação geral'!$I121=2),'Classificação geral'!AF121,""),"")</f>
        <v/>
      </c>
      <c r="DR128" s="256" t="str">
        <f>IFERROR(RANK(DQ128,DQ:DQ,0)+ COUNTIF(DQ$12:$DQ126,DQ128),"")</f>
        <v/>
      </c>
      <c r="DT128" s="254" t="str">
        <f>IFERROR(IF(AND('Classificação geral'!$H121="mas",'Classificação geral'!$I121=2,'Classificação geral'!$E121="pct"),'Classificação geral'!$A121,""),"")</f>
        <v/>
      </c>
      <c r="DU128" s="254" t="str">
        <f>IFERROR(IF(AND('Classificação geral'!$H121="mas",'Classificação geral'!$I121=2,'Classificação geral'!$E121="pct"),'Classificação geral'!$B121,""),"")</f>
        <v/>
      </c>
      <c r="DV128" s="227" t="str">
        <f>IF($DU128='Classificação geral'!$B121,'Classificação geral'!$C121,"")</f>
        <v/>
      </c>
      <c r="DW128" s="228" t="str">
        <f>IF($DU128='Classificação geral'!$B121,'Classificação geral'!$D121,"")</f>
        <v/>
      </c>
      <c r="DX128" s="227" t="str">
        <f>IF($DU128='Classificação geral'!$B121,'Classificação geral'!$H121,"")</f>
        <v/>
      </c>
      <c r="DY128" s="231" t="str">
        <f>IFERROR(IF(AND($DX128="mas",'Classificação geral'!$I121=2),'Classificação geral'!I121,""),"")</f>
        <v/>
      </c>
      <c r="DZ128" s="254" t="str">
        <f>IFERROR(IF(AND($DX128="mas",'Classificação geral'!$I121=2),'Classificação geral'!AE121,""),"")</f>
        <v/>
      </c>
      <c r="EA128" s="231" t="str">
        <f>IFERROR(IF(AND($DX128="mas",'Classificação geral'!$I121=2),'Classificação geral'!K121,""),"")</f>
        <v/>
      </c>
      <c r="EB128" s="231" t="str">
        <f>IFERROR(IF(AND($DX128="mas",'Classificação geral'!$I121=2),'Classificação geral'!L121,""),"")</f>
        <v/>
      </c>
      <c r="EC128" s="231" t="str">
        <f>IFERROR(IF(AND($DX128="mas",'Classificação geral'!$I121=2),'Classificação geral'!M121,""),"")</f>
        <v/>
      </c>
      <c r="ED128" s="231" t="str">
        <f>IFERROR(IF(AND($DX128="mas",'Classificação geral'!$I121=2),'Classificação geral'!AF121,""),"")</f>
        <v/>
      </c>
      <c r="EE128" s="229" t="str">
        <f>IFERROR(RANK(ED128,ED:ED,0)+ COUNTIF($ED$12:ED$12,ED128),"")</f>
        <v/>
      </c>
      <c r="EG128" s="254" t="str">
        <f>IFERROR(IF(AND('Classificação geral'!$H121="fem",'Classificação geral'!$I121=3,'Classificação geral'!$E121="pct"),'Classificação geral'!$A121,""),"")</f>
        <v/>
      </c>
      <c r="EH128" s="254" t="str">
        <f>IFERROR(IF(AND('Classificação geral'!$H121="fem",'Classificação geral'!$I121=3,'Classificação geral'!$E121="pct"),'Classificação geral'!$B121,""),"")</f>
        <v/>
      </c>
      <c r="EI128" s="227" t="str">
        <f>IF($EH128='Classificação geral'!$B121,'Classificação geral'!$C121,"")</f>
        <v/>
      </c>
      <c r="EJ128" s="227" t="str">
        <f>IF($EH128='Classificação geral'!$B121,'Classificação geral'!$D121,"")</f>
        <v/>
      </c>
      <c r="EK128" s="227" t="str">
        <f>IF($EH128='Classificação geral'!$B121,'Classificação geral'!$H121,"")</f>
        <v/>
      </c>
      <c r="EL128" s="227" t="str">
        <f>IF($EK128='Classificação geral'!$H121,'Classificação geral'!$I121,"")</f>
        <v/>
      </c>
      <c r="EM128" s="255" t="str">
        <f>IF($EL128='Classificação geral'!$I121,'Classificação geral'!$AE121,"")</f>
        <v/>
      </c>
      <c r="EN128" s="227" t="str">
        <f>IF($EL128='Classificação geral'!$I121,'Classificação geral'!$K121,"")</f>
        <v/>
      </c>
      <c r="EO128" s="227" t="str">
        <f>IF($EL128='Classificação geral'!$I121,'Classificação geral'!$L121,"")</f>
        <v/>
      </c>
      <c r="EP128" s="227" t="str">
        <f>IF($EL128='Classificação geral'!$I121,'Classificação geral'!$M121,"")</f>
        <v/>
      </c>
      <c r="EQ128" s="227" t="str">
        <f>IF($EL128='Classificação geral'!$I121,'Classificação geral'!$AF121,"")</f>
        <v/>
      </c>
      <c r="ER128" s="229" t="str">
        <f>IFERROR(RANK(EQ128,EQ:EQ,0)+ COUNTIF($EQ$12:EQ126,EQ128),"")</f>
        <v/>
      </c>
      <c r="ET128" s="254" t="str">
        <f>IFERROR(IF(AND('Classificação geral'!$H121="mas",'Classificação geral'!$I121=3,'Classificação geral'!$E121="PCT"),'Classificação geral'!$A121,""),"")</f>
        <v/>
      </c>
      <c r="EU128" s="254" t="str">
        <f>IFERROR(IF(AND('Classificação geral'!$H121="mas",'Classificação geral'!$I121=3,'Classificação geral'!$E121="PCT"),'Classificação geral'!$B121,""),"")</f>
        <v/>
      </c>
      <c r="EV128" s="227" t="str">
        <f>IF($EU128='Classificação geral'!$B121,'Classificação geral'!$C121,"")</f>
        <v/>
      </c>
      <c r="EW128" s="227" t="str">
        <f>IF($EU128='Classificação geral'!$B121,'Classificação geral'!$D121,"")</f>
        <v/>
      </c>
      <c r="EX128" s="227" t="str">
        <f>IF($EU128='Classificação geral'!$B121,'Classificação geral'!$H121,"")</f>
        <v/>
      </c>
      <c r="EY128" s="231" t="str">
        <f>IFERROR(IF(AND($EX128="mas",'Classificação geral'!$I121=3),'Classificação geral'!I121,""),"")</f>
        <v/>
      </c>
      <c r="EZ128" s="254" t="str">
        <f>IFERROR(IF(AND($EX128="mas",'Classificação geral'!$I121=3),'Classificação geral'!AE121,""),"")</f>
        <v/>
      </c>
      <c r="FA128" s="231" t="str">
        <f>IFERROR(IF(AND($EX128="mas",'Classificação geral'!$I121=3),'Classificação geral'!K121,""),"")</f>
        <v/>
      </c>
      <c r="FB128" s="231" t="str">
        <f>IFERROR(IF(AND($EX128="mas",'Classificação geral'!$I121=3),'Classificação geral'!L121,""),"")</f>
        <v/>
      </c>
      <c r="FC128" s="231" t="str">
        <f>IFERROR(IF(AND($EX128="mas",'Classificação geral'!$I121=3),'Classificação geral'!M121,""),"")</f>
        <v/>
      </c>
      <c r="FD128" s="231" t="str">
        <f>IFERROR(IF(AND($EX128="mas",'Classificação geral'!$I121=3),'Classificação geral'!AF121,""),"")</f>
        <v/>
      </c>
      <c r="FE128" s="229" t="str">
        <f>IFERROR(RANK(FD128,FD:FD,0)+ COUNTIF(FD$12:$FD126,FD128),"")</f>
        <v/>
      </c>
    </row>
    <row r="129" spans="1:170" s="230" customFormat="1" ht="24.75" customHeight="1" x14ac:dyDescent="0.4">
      <c r="A129" s="221"/>
      <c r="B129" s="233"/>
      <c r="C129" s="232"/>
      <c r="D129" s="232"/>
      <c r="E129" s="232"/>
      <c r="F129" s="221"/>
      <c r="G129" s="221"/>
      <c r="H129" s="221"/>
      <c r="I129" s="221"/>
      <c r="J129" s="221"/>
      <c r="K129" s="221"/>
      <c r="L129" s="221"/>
      <c r="M129" s="221"/>
      <c r="N129" s="233"/>
      <c r="O129" s="232"/>
      <c r="P129" s="232"/>
      <c r="Q129" s="232"/>
      <c r="R129" s="221"/>
      <c r="S129" s="221"/>
      <c r="T129" s="221"/>
      <c r="U129" s="221"/>
      <c r="V129" s="221"/>
      <c r="W129" s="221"/>
      <c r="X129" s="221"/>
      <c r="Y129" s="221"/>
      <c r="Z129" s="221"/>
      <c r="AA129" s="232"/>
      <c r="AB129" s="232"/>
      <c r="AC129" s="233"/>
      <c r="AD129" s="221"/>
      <c r="AE129" s="221"/>
      <c r="AF129" s="221"/>
      <c r="AG129" s="221"/>
      <c r="AH129" s="221"/>
      <c r="AI129" s="221"/>
      <c r="AJ129" s="221"/>
      <c r="AK129" s="221"/>
      <c r="AL129" s="221"/>
      <c r="AM129" s="232"/>
      <c r="AN129" s="232"/>
      <c r="AO129" s="233"/>
      <c r="AP129" s="221"/>
      <c r="AQ129" s="221"/>
      <c r="AR129" s="221"/>
      <c r="AS129" s="221"/>
      <c r="AT129" s="221"/>
      <c r="AU129" s="221"/>
      <c r="AV129" s="221"/>
      <c r="AW129" s="221"/>
      <c r="AX129" s="233"/>
      <c r="AY129" s="232"/>
      <c r="AZ129" s="232"/>
      <c r="BA129" s="232"/>
      <c r="BB129" s="221"/>
      <c r="BC129" s="221"/>
      <c r="BD129" s="221"/>
      <c r="BE129" s="221"/>
      <c r="BF129" s="221"/>
      <c r="BG129" s="221"/>
      <c r="BH129" s="221"/>
      <c r="BI129" s="221"/>
      <c r="BJ129" s="233"/>
      <c r="BK129" s="232"/>
      <c r="BL129" s="232"/>
      <c r="BM129" s="232"/>
      <c r="BN129" s="221"/>
      <c r="BO129" s="221"/>
      <c r="BP129" s="221"/>
      <c r="BQ129" s="221"/>
      <c r="BR129" s="221"/>
      <c r="BS129" s="221"/>
      <c r="BT129" s="221"/>
      <c r="BU129" s="221"/>
      <c r="BV129" s="221"/>
      <c r="BW129" s="221"/>
      <c r="BX129" s="221"/>
      <c r="BY129" s="221"/>
      <c r="BZ129" s="221"/>
      <c r="CA129" s="221"/>
      <c r="CB129" s="221"/>
      <c r="CC129" s="221"/>
      <c r="CD129" s="221"/>
      <c r="CE129" s="221"/>
      <c r="CF129" s="221"/>
      <c r="CG129" s="254" t="str">
        <f>IFERROR(IF(AND('Classificação geral'!$H122="FEM",'Classificação geral'!$I122=1,'Classificação geral'!E122="PCT"),'Classificação geral'!$A122,""),"")</f>
        <v/>
      </c>
      <c r="CH129" s="254" t="str">
        <f>IFERROR(IF(AND('Classificação geral'!$H122="FEM",'Classificação geral'!$I122=1,'Classificação geral'!E122="PCT"),'Classificação geral'!$B122,""),"")</f>
        <v/>
      </c>
      <c r="CI129" s="227" t="str">
        <f>IF($CH129='Classificação geral'!$B122,'Classificação geral'!$C122,"")</f>
        <v/>
      </c>
      <c r="CJ129" s="228" t="str">
        <f>IF($CH129='Classificação geral'!$B122,'Classificação geral'!$D122,"")</f>
        <v/>
      </c>
      <c r="CK129" s="227" t="str">
        <f>IF($CH129='Classificação geral'!$B122,'Classificação geral'!$H122,"")</f>
        <v/>
      </c>
      <c r="CL129" s="227" t="str">
        <f>IF($CK129='Classificação geral'!$H122,'Classificação geral'!$I122,"")</f>
        <v/>
      </c>
      <c r="CM129" s="227" t="str">
        <f>IF($CL129='Classificação geral'!$I122,'Classificação geral'!$AE122,"")</f>
        <v/>
      </c>
      <c r="CN129" s="227" t="str">
        <f>IF($CL129='Classificação geral'!$I122,'Classificação geral'!$K122,"")</f>
        <v/>
      </c>
      <c r="CO129" s="227" t="str">
        <f>IF($CL129='Classificação geral'!$I122,'Classificação geral'!$L122,"")</f>
        <v/>
      </c>
      <c r="CP129" s="227" t="str">
        <f>IF($CL129='Classificação geral'!$I122,'Classificação geral'!$M122,"")</f>
        <v/>
      </c>
      <c r="CQ129" s="388" t="str">
        <f>IF($CL129='Classificação geral'!$I122,'Classificação geral'!$AF122,"")</f>
        <v/>
      </c>
      <c r="CR129" s="256" t="str">
        <f>IFERROR(RANK(CQ129,CQ:CQ,0)+ COUNTIF($CQ$12:CQ128,CQ129),"")</f>
        <v/>
      </c>
      <c r="CS129" s="244" t="str">
        <f ca="1">IFERROR(RDEM(CR129,CR:CR,0),"")</f>
        <v/>
      </c>
      <c r="CT129" s="254" t="str">
        <f>IFERROR(IF(AND('Classificação geral'!$H122="mas",'Classificação geral'!$I122=1,'Classificação geral'!$E122="pct"),'Classificação geral'!$A122,""),"")</f>
        <v/>
      </c>
      <c r="CU129" s="254" t="str">
        <f>IFERROR(IF(AND('Classificação geral'!$H122="mas",'Classificação geral'!$I122=1,'Classificação geral'!$E122="PCT"),'Classificação geral'!$B122,""),"")</f>
        <v/>
      </c>
      <c r="CV129" s="227" t="str">
        <f>IF($CU129='Classificação geral'!$B122,'Classificação geral'!$C122,"")</f>
        <v/>
      </c>
      <c r="CW129" s="228" t="str">
        <f>IF($CU129='Classificação geral'!$B122,'Classificação geral'!$D122,"")</f>
        <v/>
      </c>
      <c r="CX129" s="227" t="str">
        <f>IF($CU129='Classificação geral'!$B122,'Classificação geral'!$H122,"")</f>
        <v/>
      </c>
      <c r="CY129" s="231" t="str">
        <f>IFERROR(IF(AND($CX129="mas",'Classificação geral'!$I122=1),'Classificação geral'!I122,""),"")</f>
        <v/>
      </c>
      <c r="CZ129" s="254" t="str">
        <f>IFERROR(IF(AND($CX129="mas",'Classificação geral'!$I122=1),'Classificação geral'!AE122,""),"")</f>
        <v/>
      </c>
      <c r="DA129" s="231" t="str">
        <f>IFERROR(IF(AND($CX129="mas",'Classificação geral'!$I122=1),'Classificação geral'!K122,""),"")</f>
        <v/>
      </c>
      <c r="DB129" s="231" t="str">
        <f>IFERROR(IF(AND($CX129="mas",'Classificação geral'!$I122=1),'Classificação geral'!L122,""),"")</f>
        <v/>
      </c>
      <c r="DC129" s="231" t="str">
        <f>IFERROR(IF(AND($CX129="mas",'Classificação geral'!$I122=1),'Classificação geral'!M122,""),"")</f>
        <v/>
      </c>
      <c r="DD129" s="231" t="str">
        <f>IFERROR(IF(AND($CX129="mas",'Classificação geral'!$I122=1),'Classificação geral'!AF122,""),"")</f>
        <v/>
      </c>
      <c r="DE129" s="229" t="str">
        <f>IFERROR(RANK(DD129,DD:DD,0)+ COUNTIF($DD$12:DD128,DD129),"")</f>
        <v/>
      </c>
      <c r="DG129" s="254" t="str">
        <f>IFERROR(IF(AND('Classificação geral'!$H122="fem",'Classificação geral'!$I122=2,'Classificação geral'!$E122="pct"),'Classificação geral'!$A122,""),"")</f>
        <v/>
      </c>
      <c r="DH129" s="254" t="str">
        <f>IFERROR(IF(AND('Classificação geral'!$H122="fem",'Classificação geral'!$I122=2,'Classificação geral'!$E122="pct"),'Classificação geral'!$B122,""),"")</f>
        <v/>
      </c>
      <c r="DI129" s="255" t="str">
        <f>IF($DH129='Classificação geral'!$B122,'Classificação geral'!$C122,"")</f>
        <v/>
      </c>
      <c r="DJ129" s="255" t="str">
        <f>IF($DH129='Classificação geral'!$B122,'Classificação geral'!$D122,"")</f>
        <v/>
      </c>
      <c r="DK129" s="255" t="str">
        <f>IF($DH129='Classificação geral'!$B122,'Classificação geral'!$H122,"")</f>
        <v/>
      </c>
      <c r="DL129" s="254" t="str">
        <f>IFERROR(IF(AND($DK129="fem",'Classificação geral'!$I122=2),'Classificação geral'!I122,""),"")</f>
        <v/>
      </c>
      <c r="DM129" s="254" t="str">
        <f>IFERROR(IF(AND($DK129="fem",'Classificação geral'!$I122=2),'Classificação geral'!AE122,""),"")</f>
        <v/>
      </c>
      <c r="DN129" s="254" t="str">
        <f>IFERROR(IF(AND($DK129="fem",'Classificação geral'!$I122=2),'Classificação geral'!K122,""),"")</f>
        <v/>
      </c>
      <c r="DO129" s="254" t="str">
        <f>IFERROR(IF(AND($DK129="fem",'Classificação geral'!$I122=2),'Classificação geral'!L122,""),"")</f>
        <v/>
      </c>
      <c r="DP129" s="254" t="str">
        <f>IFERROR(IF(AND($DK129="fem",'Classificação geral'!$I122=2),'Classificação geral'!M122,""),"")</f>
        <v/>
      </c>
      <c r="DQ129" s="254" t="str">
        <f>IFERROR(IF(AND($DK129="fem",'Classificação geral'!$I122=2),'Classificação geral'!AF122,""),"")</f>
        <v/>
      </c>
      <c r="DR129" s="256" t="str">
        <f>IFERROR(RANK(DQ129,DQ:DQ,0)+ COUNTIF(DQ$12:$DQ127,DQ129),"")</f>
        <v/>
      </c>
      <c r="DT129" s="254" t="str">
        <f>IFERROR(IF(AND('Classificação geral'!$H122="mas",'Classificação geral'!$I122=2,'Classificação geral'!$E122="pct"),'Classificação geral'!$A122,""),"")</f>
        <v/>
      </c>
      <c r="DU129" s="254" t="str">
        <f>IFERROR(IF(AND('Classificação geral'!$H122="mas",'Classificação geral'!$I122=2,'Classificação geral'!$E122="pct"),'Classificação geral'!$B122,""),"")</f>
        <v/>
      </c>
      <c r="DV129" s="227" t="str">
        <f>IF($DU129='Classificação geral'!$B122,'Classificação geral'!$C122,"")</f>
        <v/>
      </c>
      <c r="DW129" s="228" t="str">
        <f>IF($DU129='Classificação geral'!$B122,'Classificação geral'!$D122,"")</f>
        <v/>
      </c>
      <c r="DX129" s="227" t="str">
        <f>IF($DU129='Classificação geral'!$B122,'Classificação geral'!$H122,"")</f>
        <v/>
      </c>
      <c r="DY129" s="231" t="str">
        <f>IFERROR(IF(AND($DX129="mas",'Classificação geral'!$I122=2),'Classificação geral'!I122,""),"")</f>
        <v/>
      </c>
      <c r="DZ129" s="254" t="str">
        <f>IFERROR(IF(AND($DX129="mas",'Classificação geral'!$I122=2),'Classificação geral'!AE122,""),"")</f>
        <v/>
      </c>
      <c r="EA129" s="231" t="str">
        <f>IFERROR(IF(AND($DX129="mas",'Classificação geral'!$I122=2),'Classificação geral'!K122,""),"")</f>
        <v/>
      </c>
      <c r="EB129" s="231" t="str">
        <f>IFERROR(IF(AND($DX129="mas",'Classificação geral'!$I122=2),'Classificação geral'!L122,""),"")</f>
        <v/>
      </c>
      <c r="EC129" s="231" t="str">
        <f>IFERROR(IF(AND($DX129="mas",'Classificação geral'!$I122=2),'Classificação geral'!M122,""),"")</f>
        <v/>
      </c>
      <c r="ED129" s="231" t="str">
        <f>IFERROR(IF(AND($DX129="mas",'Classificação geral'!$I122=2),'Classificação geral'!AF122,""),"")</f>
        <v/>
      </c>
      <c r="EE129" s="229" t="str">
        <f>IFERROR(RANK(ED129,ED:ED,0)+ COUNTIF($ED$12:ED$12,ED129),"")</f>
        <v/>
      </c>
      <c r="EG129" s="254" t="str">
        <f>IFERROR(IF(AND('Classificação geral'!$H122="fem",'Classificação geral'!$I122=3,'Classificação geral'!$E122="pct"),'Classificação geral'!$A122,""),"")</f>
        <v/>
      </c>
      <c r="EH129" s="254" t="str">
        <f>IFERROR(IF(AND('Classificação geral'!$H122="fem",'Classificação geral'!$I122=3,'Classificação geral'!$E122="pct"),'Classificação geral'!$B122,""),"")</f>
        <v/>
      </c>
      <c r="EI129" s="227" t="str">
        <f>IF($EH129='Classificação geral'!$B122,'Classificação geral'!$C122,"")</f>
        <v/>
      </c>
      <c r="EJ129" s="227" t="str">
        <f>IF($EH129='Classificação geral'!$B122,'Classificação geral'!$D122,"")</f>
        <v/>
      </c>
      <c r="EK129" s="227" t="str">
        <f>IF($EH129='Classificação geral'!$B122,'Classificação geral'!$H122,"")</f>
        <v/>
      </c>
      <c r="EL129" s="227" t="str">
        <f>IF($EK129='Classificação geral'!$H122,'Classificação geral'!$I122,"")</f>
        <v/>
      </c>
      <c r="EM129" s="255" t="str">
        <f>IF($EL129='Classificação geral'!$I122,'Classificação geral'!$AE122,"")</f>
        <v/>
      </c>
      <c r="EN129" s="227" t="str">
        <f>IF($EL129='Classificação geral'!$I122,'Classificação geral'!$K122,"")</f>
        <v/>
      </c>
      <c r="EO129" s="227" t="str">
        <f>IF($EL129='Classificação geral'!$I122,'Classificação geral'!$L122,"")</f>
        <v/>
      </c>
      <c r="EP129" s="227" t="str">
        <f>IF($EL129='Classificação geral'!$I122,'Classificação geral'!$M122,"")</f>
        <v/>
      </c>
      <c r="EQ129" s="227" t="str">
        <f>IF($EL129='Classificação geral'!$I122,'Classificação geral'!$AF122,"")</f>
        <v/>
      </c>
      <c r="ER129" s="229" t="str">
        <f>IFERROR(RANK(EQ129,EQ:EQ,0)+ COUNTIF($EQ$12:EQ127,EQ129),"")</f>
        <v/>
      </c>
      <c r="ET129" s="254" t="str">
        <f>IFERROR(IF(AND('Classificação geral'!$H122="mas",'Classificação geral'!$I122=3,'Classificação geral'!$E122="PCT"),'Classificação geral'!$A122,""),"")</f>
        <v/>
      </c>
      <c r="EU129" s="254" t="str">
        <f>IFERROR(IF(AND('Classificação geral'!$H122="mas",'Classificação geral'!$I122=3,'Classificação geral'!$E122="PCT"),'Classificação geral'!$B122,""),"")</f>
        <v/>
      </c>
      <c r="EV129" s="227" t="str">
        <f>IF($EU129='Classificação geral'!$B122,'Classificação geral'!$C122,"")</f>
        <v/>
      </c>
      <c r="EW129" s="227" t="str">
        <f>IF($EU129='Classificação geral'!$B122,'Classificação geral'!$D122,"")</f>
        <v/>
      </c>
      <c r="EX129" s="227" t="str">
        <f>IF($EU129='Classificação geral'!$B122,'Classificação geral'!$H122,"")</f>
        <v/>
      </c>
      <c r="EY129" s="231" t="str">
        <f>IFERROR(IF(AND($EX129="mas",'Classificação geral'!$I122=3),'Classificação geral'!I122,""),"")</f>
        <v/>
      </c>
      <c r="EZ129" s="254" t="str">
        <f>IFERROR(IF(AND($EX129="mas",'Classificação geral'!$I122=3),'Classificação geral'!AE122,""),"")</f>
        <v/>
      </c>
      <c r="FA129" s="231" t="str">
        <f>IFERROR(IF(AND($EX129="mas",'Classificação geral'!$I122=3),'Classificação geral'!K122,""),"")</f>
        <v/>
      </c>
      <c r="FB129" s="231" t="str">
        <f>IFERROR(IF(AND($EX129="mas",'Classificação geral'!$I122=3),'Classificação geral'!L122,""),"")</f>
        <v/>
      </c>
      <c r="FC129" s="231" t="str">
        <f>IFERROR(IF(AND($EX129="mas",'Classificação geral'!$I122=3),'Classificação geral'!M122,""),"")</f>
        <v/>
      </c>
      <c r="FD129" s="231" t="str">
        <f>IFERROR(IF(AND($EX129="mas",'Classificação geral'!$I122=3),'Classificação geral'!AF122,""),"")</f>
        <v/>
      </c>
      <c r="FE129" s="229" t="str">
        <f>IFERROR(RANK(FD129,FD:FD,0)+ COUNTIF(FD$12:$FD127,FD129),"")</f>
        <v/>
      </c>
    </row>
    <row r="130" spans="1:170" s="230" customFormat="1" ht="24.75" customHeight="1" x14ac:dyDescent="0.4">
      <c r="A130" s="221"/>
      <c r="B130" s="233"/>
      <c r="C130" s="232"/>
      <c r="D130" s="232"/>
      <c r="E130" s="232"/>
      <c r="F130" s="221"/>
      <c r="G130" s="221"/>
      <c r="H130" s="221"/>
      <c r="I130" s="221"/>
      <c r="J130" s="221"/>
      <c r="K130" s="221"/>
      <c r="L130" s="221"/>
      <c r="M130" s="221"/>
      <c r="N130" s="233"/>
      <c r="O130" s="232"/>
      <c r="P130" s="232"/>
      <c r="Q130" s="232"/>
      <c r="R130" s="221"/>
      <c r="S130" s="221"/>
      <c r="T130" s="221"/>
      <c r="U130" s="221"/>
      <c r="V130" s="221"/>
      <c r="W130" s="221"/>
      <c r="X130" s="221"/>
      <c r="Y130" s="221"/>
      <c r="Z130" s="221"/>
      <c r="AA130" s="232"/>
      <c r="AB130" s="232"/>
      <c r="AC130" s="233"/>
      <c r="AD130" s="221"/>
      <c r="AE130" s="221"/>
      <c r="AF130" s="221"/>
      <c r="AG130" s="221"/>
      <c r="AH130" s="221"/>
      <c r="AI130" s="221"/>
      <c r="AJ130" s="221"/>
      <c r="AK130" s="221"/>
      <c r="AL130" s="221"/>
      <c r="AM130" s="232"/>
      <c r="AN130" s="232"/>
      <c r="AO130" s="233"/>
      <c r="AP130" s="221"/>
      <c r="AQ130" s="221"/>
      <c r="AR130" s="221"/>
      <c r="AS130" s="221"/>
      <c r="AT130" s="221"/>
      <c r="AU130" s="221"/>
      <c r="AV130" s="221"/>
      <c r="AW130" s="221"/>
      <c r="AX130" s="233"/>
      <c r="AY130" s="232"/>
      <c r="AZ130" s="232"/>
      <c r="BA130" s="232"/>
      <c r="BB130" s="221"/>
      <c r="BC130" s="221"/>
      <c r="BD130" s="221"/>
      <c r="BE130" s="221"/>
      <c r="BF130" s="221"/>
      <c r="BG130" s="221"/>
      <c r="BH130" s="221"/>
      <c r="BI130" s="221"/>
      <c r="BJ130" s="233"/>
      <c r="BK130" s="232"/>
      <c r="BL130" s="232"/>
      <c r="BM130" s="232"/>
      <c r="BN130" s="221"/>
      <c r="BO130" s="221"/>
      <c r="BP130" s="221"/>
      <c r="BQ130" s="221"/>
      <c r="BR130" s="221"/>
      <c r="BS130" s="221"/>
      <c r="BT130" s="221"/>
      <c r="BU130" s="221"/>
      <c r="BV130" s="221"/>
      <c r="BW130" s="221"/>
      <c r="BX130" s="221"/>
      <c r="BY130" s="221"/>
      <c r="BZ130" s="221"/>
      <c r="CA130" s="221"/>
      <c r="CB130" s="221"/>
      <c r="CC130" s="221"/>
      <c r="CD130" s="221"/>
      <c r="CE130" s="221"/>
      <c r="CF130" s="221"/>
      <c r="CG130" s="254" t="str">
        <f>IFERROR(IF(AND('Classificação geral'!$H123="FEM",'Classificação geral'!$I123=1,'Classificação geral'!E123="PCT"),'Classificação geral'!$A123,""),"")</f>
        <v/>
      </c>
      <c r="CH130" s="254" t="str">
        <f>IFERROR(IF(AND('Classificação geral'!$H123="FEM",'Classificação geral'!$I123=1,'Classificação geral'!E123="PCT"),'Classificação geral'!$B123,""),"")</f>
        <v/>
      </c>
      <c r="CI130" s="227" t="str">
        <f>IF($CH130='Classificação geral'!$B123,'Classificação geral'!$C123,"")</f>
        <v/>
      </c>
      <c r="CJ130" s="228" t="str">
        <f>IF($CH130='Classificação geral'!$B123,'Classificação geral'!$D123,"")</f>
        <v/>
      </c>
      <c r="CK130" s="227" t="str">
        <f>IF($CH130='Classificação geral'!$B123,'Classificação geral'!$H123,"")</f>
        <v/>
      </c>
      <c r="CL130" s="227" t="str">
        <f>IF($CK130='Classificação geral'!$H123,'Classificação geral'!$I123,"")</f>
        <v/>
      </c>
      <c r="CM130" s="227" t="str">
        <f>IF($CL130='Classificação geral'!$I123,'Classificação geral'!$AE123,"")</f>
        <v/>
      </c>
      <c r="CN130" s="227" t="str">
        <f>IF($CL130='Classificação geral'!$I123,'Classificação geral'!$K123,"")</f>
        <v/>
      </c>
      <c r="CO130" s="227" t="str">
        <f>IF($CL130='Classificação geral'!$I123,'Classificação geral'!$L123,"")</f>
        <v/>
      </c>
      <c r="CP130" s="227" t="str">
        <f>IF($CL130='Classificação geral'!$I123,'Classificação geral'!$M123,"")</f>
        <v/>
      </c>
      <c r="CQ130" s="388" t="str">
        <f>IF($CL130='Classificação geral'!$I123,'Classificação geral'!$AF123,"")</f>
        <v/>
      </c>
      <c r="CR130" s="256" t="str">
        <f>IFERROR(RANK(CQ130,CQ:CQ,0)+ COUNTIF($CQ$12:CQ129,CQ130),"")</f>
        <v/>
      </c>
      <c r="CS130" s="244" t="str">
        <f ca="1">IFERROR(RDEM(CR130,CR:CR,0),"")</f>
        <v/>
      </c>
      <c r="CT130" s="254" t="str">
        <f>IFERROR(IF(AND('Classificação geral'!$H123="mas",'Classificação geral'!$I123=1,'Classificação geral'!$E123="pct"),'Classificação geral'!$A123,""),"")</f>
        <v/>
      </c>
      <c r="CU130" s="254" t="str">
        <f>IFERROR(IF(AND('Classificação geral'!$H123="mas",'Classificação geral'!$I123=1,'Classificação geral'!$E123="PCT"),'Classificação geral'!$B123,""),"")</f>
        <v/>
      </c>
      <c r="CV130" s="227" t="str">
        <f>IF($CU130='Classificação geral'!$B123,'Classificação geral'!$C123,"")</f>
        <v/>
      </c>
      <c r="CW130" s="228" t="str">
        <f>IF($CU130='Classificação geral'!$B123,'Classificação geral'!$D123,"")</f>
        <v/>
      </c>
      <c r="CX130" s="227" t="str">
        <f>IF($CU130='Classificação geral'!$B123,'Classificação geral'!$H123,"")</f>
        <v/>
      </c>
      <c r="CY130" s="231" t="str">
        <f>IFERROR(IF(AND($CX130="mas",'Classificação geral'!$I123=1),'Classificação geral'!I123,""),"")</f>
        <v/>
      </c>
      <c r="CZ130" s="254" t="str">
        <f>IFERROR(IF(AND($CX130="mas",'Classificação geral'!$I123=1),'Classificação geral'!AE123,""),"")</f>
        <v/>
      </c>
      <c r="DA130" s="231" t="str">
        <f>IFERROR(IF(AND($CX130="mas",'Classificação geral'!$I123=1),'Classificação geral'!K123,""),"")</f>
        <v/>
      </c>
      <c r="DB130" s="231" t="str">
        <f>IFERROR(IF(AND($CX130="mas",'Classificação geral'!$I123=1),'Classificação geral'!L123,""),"")</f>
        <v/>
      </c>
      <c r="DC130" s="231" t="str">
        <f>IFERROR(IF(AND($CX130="mas",'Classificação geral'!$I123=1),'Classificação geral'!M123,""),"")</f>
        <v/>
      </c>
      <c r="DD130" s="231" t="str">
        <f>IFERROR(IF(AND($CX130="mas",'Classificação geral'!$I123=1),'Classificação geral'!AF123,""),"")</f>
        <v/>
      </c>
      <c r="DE130" s="229" t="str">
        <f>IFERROR(RANK(DD130,DD:DD,0)+ COUNTIF($DD$12:DD129,DD130),"")</f>
        <v/>
      </c>
      <c r="DG130" s="254" t="str">
        <f>IFERROR(IF(AND('Classificação geral'!$H123="fem",'Classificação geral'!$I123=2,'Classificação geral'!$E123="pct"),'Classificação geral'!$A123,""),"")</f>
        <v/>
      </c>
      <c r="DH130" s="254" t="str">
        <f>IFERROR(IF(AND('Classificação geral'!$H123="fem",'Classificação geral'!$I123=2,'Classificação geral'!$E123="pct"),'Classificação geral'!$B123,""),"")</f>
        <v/>
      </c>
      <c r="DI130" s="255" t="str">
        <f>IF($DH130='Classificação geral'!$B123,'Classificação geral'!$C123,"")</f>
        <v/>
      </c>
      <c r="DJ130" s="255" t="str">
        <f>IF($DH130='Classificação geral'!$B123,'Classificação geral'!$D123,"")</f>
        <v/>
      </c>
      <c r="DK130" s="255" t="str">
        <f>IF($DH130='Classificação geral'!$B123,'Classificação geral'!$H123,"")</f>
        <v/>
      </c>
      <c r="DL130" s="254" t="str">
        <f>IFERROR(IF(AND($DK130="fem",'Classificação geral'!$I123=2),'Classificação geral'!I123,""),"")</f>
        <v/>
      </c>
      <c r="DM130" s="254" t="str">
        <f>IFERROR(IF(AND($DK130="fem",'Classificação geral'!$I123=2),'Classificação geral'!AE123,""),"")</f>
        <v/>
      </c>
      <c r="DN130" s="254" t="str">
        <f>IFERROR(IF(AND($DK130="fem",'Classificação geral'!$I123=2),'Classificação geral'!K123,""),"")</f>
        <v/>
      </c>
      <c r="DO130" s="254" t="str">
        <f>IFERROR(IF(AND($DK130="fem",'Classificação geral'!$I123=2),'Classificação geral'!L123,""),"")</f>
        <v/>
      </c>
      <c r="DP130" s="254" t="str">
        <f>IFERROR(IF(AND($DK130="fem",'Classificação geral'!$I123=2),'Classificação geral'!M123,""),"")</f>
        <v/>
      </c>
      <c r="DQ130" s="254" t="str">
        <f>IFERROR(IF(AND($DK130="fem",'Classificação geral'!$I123=2),'Classificação geral'!AF123,""),"")</f>
        <v/>
      </c>
      <c r="DR130" s="256" t="str">
        <f>IFERROR(RANK(DQ130,DQ:DQ,0)+ COUNTIF(DQ$12:$DQ128,DQ130),"")</f>
        <v/>
      </c>
      <c r="DT130" s="254" t="str">
        <f>IFERROR(IF(AND('Classificação geral'!$H123="mas",'Classificação geral'!$I123=2,'Classificação geral'!$E123="pct"),'Classificação geral'!$A123,""),"")</f>
        <v/>
      </c>
      <c r="DU130" s="254" t="str">
        <f>IFERROR(IF(AND('Classificação geral'!$H123="mas",'Classificação geral'!$I123=2,'Classificação geral'!$E123="pct"),'Classificação geral'!$B123,""),"")</f>
        <v/>
      </c>
      <c r="DV130" s="227" t="str">
        <f>IF($DU130='Classificação geral'!$B123,'Classificação geral'!$C123,"")</f>
        <v/>
      </c>
      <c r="DW130" s="228" t="str">
        <f>IF($DU130='Classificação geral'!$B123,'Classificação geral'!$D123,"")</f>
        <v/>
      </c>
      <c r="DX130" s="227" t="str">
        <f>IF($DU130='Classificação geral'!$B123,'Classificação geral'!$H123,"")</f>
        <v/>
      </c>
      <c r="DY130" s="231" t="str">
        <f>IFERROR(IF(AND($DX130="mas",'Classificação geral'!$I123=2),'Classificação geral'!I123,""),"")</f>
        <v/>
      </c>
      <c r="DZ130" s="254" t="str">
        <f>IFERROR(IF(AND($DX130="mas",'Classificação geral'!$I123=2),'Classificação geral'!AE123,""),"")</f>
        <v/>
      </c>
      <c r="EA130" s="231" t="str">
        <f>IFERROR(IF(AND($DX130="mas",'Classificação geral'!$I123=2),'Classificação geral'!K123,""),"")</f>
        <v/>
      </c>
      <c r="EB130" s="231" t="str">
        <f>IFERROR(IF(AND($DX130="mas",'Classificação geral'!$I123=2),'Classificação geral'!L123,""),"")</f>
        <v/>
      </c>
      <c r="EC130" s="231" t="str">
        <f>IFERROR(IF(AND($DX130="mas",'Classificação geral'!$I123=2),'Classificação geral'!M123,""),"")</f>
        <v/>
      </c>
      <c r="ED130" s="231" t="str">
        <f>IFERROR(IF(AND($DX130="mas",'Classificação geral'!$I123=2),'Classificação geral'!AF123,""),"")</f>
        <v/>
      </c>
      <c r="EE130" s="229" t="str">
        <f>IFERROR(RANK(ED130,ED:ED,0)+ COUNTIF($ED$12:ED$12,ED130),"")</f>
        <v/>
      </c>
      <c r="EG130" s="254" t="str">
        <f>IFERROR(IF(AND('Classificação geral'!$H123="fem",'Classificação geral'!$I123=3,'Classificação geral'!$E123="pct"),'Classificação geral'!$A123,""),"")</f>
        <v/>
      </c>
      <c r="EH130" s="254" t="str">
        <f>IFERROR(IF(AND('Classificação geral'!$H123="fem",'Classificação geral'!$I123=3,'Classificação geral'!$E123="pct"),'Classificação geral'!$B123,""),"")</f>
        <v/>
      </c>
      <c r="EI130" s="227" t="str">
        <f>IF($EH130='Classificação geral'!$B123,'Classificação geral'!$C123,"")</f>
        <v/>
      </c>
      <c r="EJ130" s="227" t="str">
        <f>IF($EH130='Classificação geral'!$B123,'Classificação geral'!$D123,"")</f>
        <v/>
      </c>
      <c r="EK130" s="227" t="str">
        <f>IF($EH130='Classificação geral'!$B123,'Classificação geral'!$H123,"")</f>
        <v/>
      </c>
      <c r="EL130" s="227" t="str">
        <f>IF($EK130='Classificação geral'!$H123,'Classificação geral'!$I123,"")</f>
        <v/>
      </c>
      <c r="EM130" s="255" t="str">
        <f>IF($EL130='Classificação geral'!$I123,'Classificação geral'!$AE123,"")</f>
        <v/>
      </c>
      <c r="EN130" s="227" t="str">
        <f>IF($EL130='Classificação geral'!$I123,'Classificação geral'!$K123,"")</f>
        <v/>
      </c>
      <c r="EO130" s="227" t="str">
        <f>IF($EL130='Classificação geral'!$I123,'Classificação geral'!$L123,"")</f>
        <v/>
      </c>
      <c r="EP130" s="227" t="str">
        <f>IF($EL130='Classificação geral'!$I123,'Classificação geral'!$M123,"")</f>
        <v/>
      </c>
      <c r="EQ130" s="227" t="str">
        <f>IF($EL130='Classificação geral'!$I123,'Classificação geral'!$AF123,"")</f>
        <v/>
      </c>
      <c r="ER130" s="229" t="str">
        <f>IFERROR(RANK(EQ130,EQ:EQ,0)+ COUNTIF($EQ$12:EQ128,EQ130),"")</f>
        <v/>
      </c>
      <c r="ET130" s="254" t="str">
        <f>IFERROR(IF(AND('Classificação geral'!$H123="mas",'Classificação geral'!$I123=3,'Classificação geral'!$E123="PCT"),'Classificação geral'!$A123,""),"")</f>
        <v/>
      </c>
      <c r="EU130" s="254" t="str">
        <f>IFERROR(IF(AND('Classificação geral'!$H123="mas",'Classificação geral'!$I123=3,'Classificação geral'!$E123="PCT"),'Classificação geral'!$B123,""),"")</f>
        <v/>
      </c>
      <c r="EV130" s="227" t="str">
        <f>IF($EU130='Classificação geral'!$B123,'Classificação geral'!$C123,"")</f>
        <v/>
      </c>
      <c r="EW130" s="227" t="str">
        <f>IF($EU130='Classificação geral'!$B123,'Classificação geral'!$D123,"")</f>
        <v/>
      </c>
      <c r="EX130" s="227" t="str">
        <f>IF($EU130='Classificação geral'!$B123,'Classificação geral'!$H123,"")</f>
        <v/>
      </c>
      <c r="EY130" s="231" t="str">
        <f>IFERROR(IF(AND($EX130="mas",'Classificação geral'!$I123=3),'Classificação geral'!I123,""),"")</f>
        <v/>
      </c>
      <c r="EZ130" s="254" t="str">
        <f>IFERROR(IF(AND($EX130="mas",'Classificação geral'!$I123=3),'Classificação geral'!AE123,""),"")</f>
        <v/>
      </c>
      <c r="FA130" s="231" t="str">
        <f>IFERROR(IF(AND($EX130="mas",'Classificação geral'!$I123=3),'Classificação geral'!K123,""),"")</f>
        <v/>
      </c>
      <c r="FB130" s="231" t="str">
        <f>IFERROR(IF(AND($EX130="mas",'Classificação geral'!$I123=3),'Classificação geral'!L123,""),"")</f>
        <v/>
      </c>
      <c r="FC130" s="231" t="str">
        <f>IFERROR(IF(AND($EX130="mas",'Classificação geral'!$I123=3),'Classificação geral'!M123,""),"")</f>
        <v/>
      </c>
      <c r="FD130" s="231" t="str">
        <f>IFERROR(IF(AND($EX130="mas",'Classificação geral'!$I123=3),'Classificação geral'!AF123,""),"")</f>
        <v/>
      </c>
      <c r="FE130" s="229" t="str">
        <f>IFERROR(RANK(FD130,FD:FD,0)+ COUNTIF(FD$12:$FD128,FD130),"")</f>
        <v/>
      </c>
    </row>
    <row r="131" spans="1:170" s="230" customFormat="1" ht="24.75" customHeight="1" x14ac:dyDescent="0.4">
      <c r="A131" s="221"/>
      <c r="B131" s="233"/>
      <c r="C131" s="232"/>
      <c r="D131" s="232"/>
      <c r="E131" s="232"/>
      <c r="F131" s="221"/>
      <c r="G131" s="221"/>
      <c r="H131" s="221"/>
      <c r="I131" s="221"/>
      <c r="J131" s="221"/>
      <c r="K131" s="221"/>
      <c r="L131" s="221"/>
      <c r="M131" s="221"/>
      <c r="N131" s="233"/>
      <c r="O131" s="232"/>
      <c r="P131" s="232"/>
      <c r="Q131" s="232"/>
      <c r="R131" s="221"/>
      <c r="S131" s="221"/>
      <c r="T131" s="221"/>
      <c r="U131" s="221"/>
      <c r="V131" s="221"/>
      <c r="W131" s="221"/>
      <c r="X131" s="221"/>
      <c r="Y131" s="221"/>
      <c r="Z131" s="221"/>
      <c r="AA131" s="232"/>
      <c r="AB131" s="232"/>
      <c r="AC131" s="233"/>
      <c r="AD131" s="221"/>
      <c r="AE131" s="221"/>
      <c r="AF131" s="221"/>
      <c r="AG131" s="221"/>
      <c r="AH131" s="221"/>
      <c r="AI131" s="221"/>
      <c r="AJ131" s="221"/>
      <c r="AK131" s="221"/>
      <c r="AL131" s="221"/>
      <c r="AM131" s="232"/>
      <c r="AN131" s="232"/>
      <c r="AO131" s="233"/>
      <c r="AP131" s="221"/>
      <c r="AQ131" s="221"/>
      <c r="AR131" s="221"/>
      <c r="AS131" s="221"/>
      <c r="AT131" s="221"/>
      <c r="AU131" s="221"/>
      <c r="AV131" s="221"/>
      <c r="AW131" s="221"/>
      <c r="AX131" s="233"/>
      <c r="AY131" s="232"/>
      <c r="AZ131" s="232"/>
      <c r="BA131" s="232"/>
      <c r="BB131" s="221"/>
      <c r="BC131" s="221"/>
      <c r="BD131" s="221"/>
      <c r="BE131" s="221"/>
      <c r="BF131" s="221"/>
      <c r="BG131" s="221"/>
      <c r="BH131" s="221"/>
      <c r="BI131" s="221"/>
      <c r="BJ131" s="233"/>
      <c r="BK131" s="232"/>
      <c r="BL131" s="232"/>
      <c r="BM131" s="232"/>
      <c r="BN131" s="221"/>
      <c r="BO131" s="221"/>
      <c r="BP131" s="221"/>
      <c r="BQ131" s="221"/>
      <c r="BR131" s="221"/>
      <c r="BS131" s="221"/>
      <c r="BT131" s="221"/>
      <c r="BU131" s="221"/>
      <c r="BV131" s="221"/>
      <c r="BW131" s="221"/>
      <c r="BX131" s="221"/>
      <c r="BY131" s="221"/>
      <c r="BZ131" s="221"/>
      <c r="CA131" s="221"/>
      <c r="CB131" s="221"/>
      <c r="CC131" s="221"/>
      <c r="CD131" s="221"/>
      <c r="CE131" s="221"/>
      <c r="CF131" s="221"/>
      <c r="CG131" s="254" t="str">
        <f>IFERROR(IF(AND('Classificação geral'!$H124="FEM",'Classificação geral'!$I124=1,'Classificação geral'!E124="PCT"),'Classificação geral'!$A124,""),"")</f>
        <v/>
      </c>
      <c r="CH131" s="254" t="str">
        <f>IFERROR(IF(AND('Classificação geral'!$H124="FEM",'Classificação geral'!$I124=1,'Classificação geral'!E124="PCT"),'Classificação geral'!$B124,""),"")</f>
        <v/>
      </c>
      <c r="CI131" s="227" t="str">
        <f>IF($CH131='Classificação geral'!$B124,'Classificação geral'!$C124,"")</f>
        <v/>
      </c>
      <c r="CJ131" s="228" t="str">
        <f>IF($CH131='Classificação geral'!$B124,'Classificação geral'!$D124,"")</f>
        <v/>
      </c>
      <c r="CK131" s="227" t="str">
        <f>IF($CH131='Classificação geral'!$B124,'Classificação geral'!$H124,"")</f>
        <v/>
      </c>
      <c r="CL131" s="227" t="str">
        <f>IF($CK131='Classificação geral'!$H124,'Classificação geral'!$I124,"")</f>
        <v/>
      </c>
      <c r="CM131" s="227" t="str">
        <f>IF($CL131='Classificação geral'!$I124,'Classificação geral'!$AE124,"")</f>
        <v/>
      </c>
      <c r="CN131" s="227" t="str">
        <f>IF($CL131='Classificação geral'!$I124,'Classificação geral'!$K124,"")</f>
        <v/>
      </c>
      <c r="CO131" s="227" t="str">
        <f>IF($CL131='Classificação geral'!$I124,'Classificação geral'!$L124,"")</f>
        <v/>
      </c>
      <c r="CP131" s="227" t="str">
        <f>IF($CL131='Classificação geral'!$I124,'Classificação geral'!$M124,"")</f>
        <v/>
      </c>
      <c r="CQ131" s="388" t="str">
        <f>IF($CL131='Classificação geral'!$I124,'Classificação geral'!$AF124,"")</f>
        <v/>
      </c>
      <c r="CR131" s="256" t="str">
        <f>IFERROR(RANK(CQ131,CQ:CQ,0)+ COUNTIF($CQ$12:CQ130,CQ131),"")</f>
        <v/>
      </c>
      <c r="CS131" s="244" t="str">
        <f ca="1">IFERROR(RDEM(CR131,CR:CR,0),"")</f>
        <v/>
      </c>
      <c r="CT131" s="254" t="str">
        <f>IFERROR(IF(AND('Classificação geral'!$H124="mas",'Classificação geral'!$I124=1,'Classificação geral'!$E124="pct"),'Classificação geral'!$A124,""),"")</f>
        <v/>
      </c>
      <c r="CU131" s="254" t="str">
        <f>IFERROR(IF(AND('Classificação geral'!$H124="mas",'Classificação geral'!$I124=1,'Classificação geral'!$E124="PCT"),'Classificação geral'!$B124,""),"")</f>
        <v/>
      </c>
      <c r="CV131" s="227" t="str">
        <f>IF($CU131='Classificação geral'!$B124,'Classificação geral'!$C124,"")</f>
        <v/>
      </c>
      <c r="CW131" s="228" t="str">
        <f>IF($CU131='Classificação geral'!$B124,'Classificação geral'!$D124,"")</f>
        <v/>
      </c>
      <c r="CX131" s="227" t="str">
        <f>IF($CU131='Classificação geral'!$B124,'Classificação geral'!$H124,"")</f>
        <v/>
      </c>
      <c r="CY131" s="231" t="str">
        <f>IFERROR(IF(AND($CX131="mas",'Classificação geral'!$I124=1),'Classificação geral'!I124,""),"")</f>
        <v/>
      </c>
      <c r="CZ131" s="254" t="str">
        <f>IFERROR(IF(AND($CX131="mas",'Classificação geral'!$I124=1),'Classificação geral'!AE124,""),"")</f>
        <v/>
      </c>
      <c r="DA131" s="231" t="str">
        <f>IFERROR(IF(AND($CX131="mas",'Classificação geral'!$I124=1),'Classificação geral'!K124,""),"")</f>
        <v/>
      </c>
      <c r="DB131" s="231" t="str">
        <f>IFERROR(IF(AND($CX131="mas",'Classificação geral'!$I124=1),'Classificação geral'!L124,""),"")</f>
        <v/>
      </c>
      <c r="DC131" s="231" t="str">
        <f>IFERROR(IF(AND($CX131="mas",'Classificação geral'!$I124=1),'Classificação geral'!M124,""),"")</f>
        <v/>
      </c>
      <c r="DD131" s="231" t="str">
        <f>IFERROR(IF(AND($CX131="mas",'Classificação geral'!$I124=1),'Classificação geral'!AF124,""),"")</f>
        <v/>
      </c>
      <c r="DE131" s="229" t="str">
        <f>IFERROR(RANK(DD131,DD:DD,0)+ COUNTIF($DD$12:DD130,DD131),"")</f>
        <v/>
      </c>
      <c r="DG131" s="254" t="str">
        <f>IFERROR(IF(AND('Classificação geral'!$H124="fem",'Classificação geral'!$I124=2,'Classificação geral'!$E124="pct"),'Classificação geral'!$A124,""),"")</f>
        <v/>
      </c>
      <c r="DH131" s="254" t="str">
        <f>IFERROR(IF(AND('Classificação geral'!$H124="fem",'Classificação geral'!$I124=2,'Classificação geral'!$E124="pct"),'Classificação geral'!$B124,""),"")</f>
        <v/>
      </c>
      <c r="DI131" s="255" t="str">
        <f>IF($DH131='Classificação geral'!$B124,'Classificação geral'!$C124,"")</f>
        <v/>
      </c>
      <c r="DJ131" s="255" t="str">
        <f>IF($DH131='Classificação geral'!$B124,'Classificação geral'!$D124,"")</f>
        <v/>
      </c>
      <c r="DK131" s="255" t="str">
        <f>IF($DH131='Classificação geral'!$B124,'Classificação geral'!$H124,"")</f>
        <v/>
      </c>
      <c r="DL131" s="254" t="str">
        <f>IFERROR(IF(AND($DK131="fem",'Classificação geral'!$I124=2),'Classificação geral'!I124,""),"")</f>
        <v/>
      </c>
      <c r="DM131" s="254" t="str">
        <f>IFERROR(IF(AND($DK131="fem",'Classificação geral'!$I124=2),'Classificação geral'!AE124,""),"")</f>
        <v/>
      </c>
      <c r="DN131" s="254" t="str">
        <f>IFERROR(IF(AND($DK131="fem",'Classificação geral'!$I124=2),'Classificação geral'!K124,""),"")</f>
        <v/>
      </c>
      <c r="DO131" s="254" t="str">
        <f>IFERROR(IF(AND($DK131="fem",'Classificação geral'!$I124=2),'Classificação geral'!L124,""),"")</f>
        <v/>
      </c>
      <c r="DP131" s="254" t="str">
        <f>IFERROR(IF(AND($DK131="fem",'Classificação geral'!$I124=2),'Classificação geral'!M124,""),"")</f>
        <v/>
      </c>
      <c r="DQ131" s="254" t="str">
        <f>IFERROR(IF(AND($DK131="fem",'Classificação geral'!$I124=2),'Classificação geral'!AF124,""),"")</f>
        <v/>
      </c>
      <c r="DR131" s="256" t="str">
        <f>IFERROR(RANK(DQ131,DQ:DQ,0)+ COUNTIF(DQ$12:$DQ129,DQ131),"")</f>
        <v/>
      </c>
      <c r="DT131" s="254" t="str">
        <f>IFERROR(IF(AND('Classificação geral'!$H124="mas",'Classificação geral'!$I124=2,'Classificação geral'!$E124="pct"),'Classificação geral'!$A124,""),"")</f>
        <v/>
      </c>
      <c r="DU131" s="254" t="str">
        <f>IFERROR(IF(AND('Classificação geral'!$H124="mas",'Classificação geral'!$I124=2,'Classificação geral'!$E124="pct"),'Classificação geral'!$B124,""),"")</f>
        <v/>
      </c>
      <c r="DV131" s="227" t="str">
        <f>IF($DU131='Classificação geral'!$B124,'Classificação geral'!$C124,"")</f>
        <v/>
      </c>
      <c r="DW131" s="228" t="str">
        <f>IF($DU131='Classificação geral'!$B124,'Classificação geral'!$D124,"")</f>
        <v/>
      </c>
      <c r="DX131" s="227" t="str">
        <f>IF($DU131='Classificação geral'!$B124,'Classificação geral'!$H124,"")</f>
        <v/>
      </c>
      <c r="DY131" s="231" t="str">
        <f>IFERROR(IF(AND($DX131="mas",'Classificação geral'!$I124=2),'Classificação geral'!I124,""),"")</f>
        <v/>
      </c>
      <c r="DZ131" s="254" t="str">
        <f>IFERROR(IF(AND($DX131="mas",'Classificação geral'!$I124=2),'Classificação geral'!AE124,""),"")</f>
        <v/>
      </c>
      <c r="EA131" s="231" t="str">
        <f>IFERROR(IF(AND($DX131="mas",'Classificação geral'!$I124=2),'Classificação geral'!K124,""),"")</f>
        <v/>
      </c>
      <c r="EB131" s="231" t="str">
        <f>IFERROR(IF(AND($DX131="mas",'Classificação geral'!$I124=2),'Classificação geral'!L124,""),"")</f>
        <v/>
      </c>
      <c r="EC131" s="231" t="str">
        <f>IFERROR(IF(AND($DX131="mas",'Classificação geral'!$I124=2),'Classificação geral'!M124,""),"")</f>
        <v/>
      </c>
      <c r="ED131" s="231" t="str">
        <f>IFERROR(IF(AND($DX131="mas",'Classificação geral'!$I124=2),'Classificação geral'!AF124,""),"")</f>
        <v/>
      </c>
      <c r="EE131" s="229" t="str">
        <f>IFERROR(RANK(ED131,ED:ED,0)+ COUNTIF($ED$12:ED$12,ED131),"")</f>
        <v/>
      </c>
      <c r="EG131" s="254" t="str">
        <f>IFERROR(IF(AND('Classificação geral'!$H124="fem",'Classificação geral'!$I124=3,'Classificação geral'!$E124="pct"),'Classificação geral'!$A124,""),"")</f>
        <v/>
      </c>
      <c r="EH131" s="254" t="str">
        <f>IFERROR(IF(AND('Classificação geral'!$H124="fem",'Classificação geral'!$I124=3,'Classificação geral'!$E124="pct"),'Classificação geral'!$B124,""),"")</f>
        <v/>
      </c>
      <c r="EI131" s="227" t="str">
        <f>IF($EH131='Classificação geral'!$B124,'Classificação geral'!$C124,"")</f>
        <v/>
      </c>
      <c r="EJ131" s="227" t="str">
        <f>IF($EH131='Classificação geral'!$B124,'Classificação geral'!$D124,"")</f>
        <v/>
      </c>
      <c r="EK131" s="227" t="str">
        <f>IF($EH131='Classificação geral'!$B124,'Classificação geral'!$H124,"")</f>
        <v/>
      </c>
      <c r="EL131" s="227" t="str">
        <f>IF($EK131='Classificação geral'!$H124,'Classificação geral'!$I124,"")</f>
        <v/>
      </c>
      <c r="EM131" s="255" t="str">
        <f>IF($EL131='Classificação geral'!$I124,'Classificação geral'!$AE124,"")</f>
        <v/>
      </c>
      <c r="EN131" s="227" t="str">
        <f>IF($EL131='Classificação geral'!$I124,'Classificação geral'!$K124,"")</f>
        <v/>
      </c>
      <c r="EO131" s="227" t="str">
        <f>IF($EL131='Classificação geral'!$I124,'Classificação geral'!$L124,"")</f>
        <v/>
      </c>
      <c r="EP131" s="227" t="str">
        <f>IF($EL131='Classificação geral'!$I124,'Classificação geral'!$M124,"")</f>
        <v/>
      </c>
      <c r="EQ131" s="227" t="str">
        <f>IF($EL131='Classificação geral'!$I124,'Classificação geral'!$AF124,"")</f>
        <v/>
      </c>
      <c r="ER131" s="229" t="str">
        <f>IFERROR(RANK(EQ131,EQ:EQ,0)+ COUNTIF($EQ$12:EQ129,EQ131),"")</f>
        <v/>
      </c>
      <c r="ET131" s="254" t="str">
        <f>IFERROR(IF(AND('Classificação geral'!$H124="mas",'Classificação geral'!$I124=3,'Classificação geral'!$E124="PCT"),'Classificação geral'!$A124,""),"")</f>
        <v/>
      </c>
      <c r="EU131" s="254" t="str">
        <f>IFERROR(IF(AND('Classificação geral'!$H124="mas",'Classificação geral'!$I124=3,'Classificação geral'!$E124="PCT"),'Classificação geral'!$B124,""),"")</f>
        <v/>
      </c>
      <c r="EV131" s="227" t="str">
        <f>IF($EU131='Classificação geral'!$B124,'Classificação geral'!$C124,"")</f>
        <v/>
      </c>
      <c r="EW131" s="227" t="str">
        <f>IF($EU131='Classificação geral'!$B124,'Classificação geral'!$D124,"")</f>
        <v/>
      </c>
      <c r="EX131" s="227" t="str">
        <f>IF($EU131='Classificação geral'!$B124,'Classificação geral'!$H124,"")</f>
        <v/>
      </c>
      <c r="EY131" s="231" t="str">
        <f>IFERROR(IF(AND($EX131="mas",'Classificação geral'!$I124=3),'Classificação geral'!I124,""),"")</f>
        <v/>
      </c>
      <c r="EZ131" s="254" t="str">
        <f>IFERROR(IF(AND($EX131="mas",'Classificação geral'!$I124=3),'Classificação geral'!AE124,""),"")</f>
        <v/>
      </c>
      <c r="FA131" s="231" t="str">
        <f>IFERROR(IF(AND($EX131="mas",'Classificação geral'!$I124=3),'Classificação geral'!K124,""),"")</f>
        <v/>
      </c>
      <c r="FB131" s="231" t="str">
        <f>IFERROR(IF(AND($EX131="mas",'Classificação geral'!$I124=3),'Classificação geral'!L124,""),"")</f>
        <v/>
      </c>
      <c r="FC131" s="231" t="str">
        <f>IFERROR(IF(AND($EX131="mas",'Classificação geral'!$I124=3),'Classificação geral'!M124,""),"")</f>
        <v/>
      </c>
      <c r="FD131" s="231" t="str">
        <f>IFERROR(IF(AND($EX131="mas",'Classificação geral'!$I124=3),'Classificação geral'!AF124,""),"")</f>
        <v/>
      </c>
      <c r="FE131" s="229" t="str">
        <f>IFERROR(RANK(FD131,FD:FD,0)+ COUNTIF(FD$12:$FD129,FD131),"")</f>
        <v/>
      </c>
      <c r="FF131" s="234"/>
      <c r="FG131" s="234"/>
      <c r="FH131" s="234"/>
      <c r="FI131" s="234"/>
      <c r="FJ131" s="234"/>
      <c r="FK131" s="234"/>
      <c r="FL131" s="234"/>
      <c r="FM131" s="234"/>
      <c r="FN131" s="234"/>
    </row>
    <row r="132" spans="1:170" s="230" customFormat="1" ht="24.75" customHeight="1" x14ac:dyDescent="0.4">
      <c r="A132" s="221"/>
      <c r="B132" s="233"/>
      <c r="C132" s="232"/>
      <c r="D132" s="232"/>
      <c r="E132" s="232"/>
      <c r="F132" s="221"/>
      <c r="G132" s="221"/>
      <c r="H132" s="221"/>
      <c r="I132" s="221"/>
      <c r="J132" s="221"/>
      <c r="K132" s="221"/>
      <c r="L132" s="221"/>
      <c r="M132" s="221"/>
      <c r="N132" s="233"/>
      <c r="O132" s="232"/>
      <c r="P132" s="232"/>
      <c r="Q132" s="232"/>
      <c r="R132" s="221"/>
      <c r="S132" s="221"/>
      <c r="T132" s="221"/>
      <c r="U132" s="221"/>
      <c r="V132" s="221"/>
      <c r="W132" s="221"/>
      <c r="X132" s="221"/>
      <c r="Y132" s="221"/>
      <c r="Z132" s="221"/>
      <c r="AA132" s="232"/>
      <c r="AB132" s="232"/>
      <c r="AC132" s="233"/>
      <c r="AD132" s="221"/>
      <c r="AE132" s="221"/>
      <c r="AF132" s="221"/>
      <c r="AG132" s="221"/>
      <c r="AH132" s="221"/>
      <c r="AI132" s="221"/>
      <c r="AJ132" s="221"/>
      <c r="AK132" s="221"/>
      <c r="AL132" s="221"/>
      <c r="AM132" s="232"/>
      <c r="AN132" s="232"/>
      <c r="AO132" s="233"/>
      <c r="AP132" s="221"/>
      <c r="AQ132" s="221"/>
      <c r="AR132" s="221"/>
      <c r="AS132" s="221"/>
      <c r="AT132" s="221"/>
      <c r="AU132" s="221"/>
      <c r="AV132" s="221"/>
      <c r="AW132" s="221"/>
      <c r="AX132" s="233"/>
      <c r="AY132" s="232"/>
      <c r="AZ132" s="232"/>
      <c r="BA132" s="232"/>
      <c r="BB132" s="221"/>
      <c r="BC132" s="221"/>
      <c r="BD132" s="221"/>
      <c r="BE132" s="221"/>
      <c r="BF132" s="221"/>
      <c r="BG132" s="221"/>
      <c r="BH132" s="221"/>
      <c r="BI132" s="221"/>
      <c r="BJ132" s="233"/>
      <c r="BK132" s="232"/>
      <c r="BL132" s="232"/>
      <c r="BM132" s="232"/>
      <c r="BN132" s="221"/>
      <c r="BO132" s="221"/>
      <c r="BP132" s="221"/>
      <c r="BQ132" s="221"/>
      <c r="BR132" s="221"/>
      <c r="BS132" s="221"/>
      <c r="BT132" s="221"/>
      <c r="BU132" s="221"/>
      <c r="BV132" s="221"/>
      <c r="BW132" s="221"/>
      <c r="BX132" s="221"/>
      <c r="BY132" s="221"/>
      <c r="BZ132" s="221"/>
      <c r="CA132" s="221"/>
      <c r="CB132" s="221"/>
      <c r="CC132" s="221"/>
      <c r="CD132" s="221"/>
      <c r="CE132" s="221"/>
      <c r="CF132" s="221"/>
      <c r="CG132" s="254" t="str">
        <f>IFERROR(IF(AND('Classificação geral'!$H125="FEM",'Classificação geral'!$I125=1,'Classificação geral'!E125="PCT"),'Classificação geral'!$A125,""),"")</f>
        <v/>
      </c>
      <c r="CH132" s="254" t="str">
        <f>IFERROR(IF(AND('Classificação geral'!$H125="FEM",'Classificação geral'!$I125=1,'Classificação geral'!E125="PCT"),'Classificação geral'!$B125,""),"")</f>
        <v/>
      </c>
      <c r="CI132" s="227" t="str">
        <f>IF($CH132='Classificação geral'!$B125,'Classificação geral'!$C125,"")</f>
        <v/>
      </c>
      <c r="CJ132" s="228" t="str">
        <f>IF($CH132='Classificação geral'!$B125,'Classificação geral'!$D125,"")</f>
        <v/>
      </c>
      <c r="CK132" s="227" t="str">
        <f>IF($CH132='Classificação geral'!$B125,'Classificação geral'!$H125,"")</f>
        <v/>
      </c>
      <c r="CL132" s="227" t="str">
        <f>IF($CK132='Classificação geral'!$H125,'Classificação geral'!$I125,"")</f>
        <v/>
      </c>
      <c r="CM132" s="227" t="str">
        <f>IF($CL132='Classificação geral'!$I125,'Classificação geral'!$AE125,"")</f>
        <v/>
      </c>
      <c r="CN132" s="227" t="str">
        <f>IF($CL132='Classificação geral'!$I125,'Classificação geral'!$K125,"")</f>
        <v/>
      </c>
      <c r="CO132" s="227" t="str">
        <f>IF($CL132='Classificação geral'!$I125,'Classificação geral'!$L125,"")</f>
        <v/>
      </c>
      <c r="CP132" s="227" t="str">
        <f>IF($CL132='Classificação geral'!$I125,'Classificação geral'!$M125,"")</f>
        <v/>
      </c>
      <c r="CQ132" s="388" t="str">
        <f>IF($CL132='Classificação geral'!$I125,'Classificação geral'!$AF125,"")</f>
        <v/>
      </c>
      <c r="CR132" s="256" t="str">
        <f>IFERROR(RANK(CQ132,CQ:CQ,0)+ COUNTIF($CQ$12:CQ131,CQ132),"")</f>
        <v/>
      </c>
      <c r="CS132" s="244" t="str">
        <f ca="1">IFERROR(RDEM(CR132,CR:CR,0),"")</f>
        <v/>
      </c>
      <c r="CT132" s="254" t="str">
        <f>IFERROR(IF(AND('Classificação geral'!$H125="mas",'Classificação geral'!$I125=1,'Classificação geral'!$E125="pct"),'Classificação geral'!$A125,""),"")</f>
        <v/>
      </c>
      <c r="CU132" s="254" t="str">
        <f>IFERROR(IF(AND('Classificação geral'!$H125="mas",'Classificação geral'!$I125=1,'Classificação geral'!$E125="PCT"),'Classificação geral'!$B125,""),"")</f>
        <v/>
      </c>
      <c r="CV132" s="227" t="str">
        <f>IF($CU132='Classificação geral'!$B125,'Classificação geral'!$C125,"")</f>
        <v/>
      </c>
      <c r="CW132" s="228" t="str">
        <f>IF($CU132='Classificação geral'!$B125,'Classificação geral'!$D125,"")</f>
        <v/>
      </c>
      <c r="CX132" s="227" t="str">
        <f>IF($CU132='Classificação geral'!$B125,'Classificação geral'!$H125,"")</f>
        <v/>
      </c>
      <c r="CY132" s="231" t="str">
        <f>IFERROR(IF(AND($CX132="mas",'Classificação geral'!$I125=1),'Classificação geral'!I125,""),"")</f>
        <v/>
      </c>
      <c r="CZ132" s="254" t="str">
        <f>IFERROR(IF(AND($CX132="mas",'Classificação geral'!$I125=1),'Classificação geral'!AE125,""),"")</f>
        <v/>
      </c>
      <c r="DA132" s="231" t="str">
        <f>IFERROR(IF(AND($CX132="mas",'Classificação geral'!$I125=1),'Classificação geral'!K125,""),"")</f>
        <v/>
      </c>
      <c r="DB132" s="231" t="str">
        <f>IFERROR(IF(AND($CX132="mas",'Classificação geral'!$I125=1),'Classificação geral'!L125,""),"")</f>
        <v/>
      </c>
      <c r="DC132" s="231" t="str">
        <f>IFERROR(IF(AND($CX132="mas",'Classificação geral'!$I125=1),'Classificação geral'!M125,""),"")</f>
        <v/>
      </c>
      <c r="DD132" s="231" t="str">
        <f>IFERROR(IF(AND($CX132="mas",'Classificação geral'!$I125=1),'Classificação geral'!AF125,""),"")</f>
        <v/>
      </c>
      <c r="DE132" s="229" t="str">
        <f>IFERROR(RANK(DD132,DD:DD,0)+ COUNTIF($DD$12:DD131,DD132),"")</f>
        <v/>
      </c>
      <c r="DG132" s="254" t="str">
        <f>IFERROR(IF(AND('Classificação geral'!$H125="fem",'Classificação geral'!$I125=2,'Classificação geral'!$E125="pct"),'Classificação geral'!$A125,""),"")</f>
        <v/>
      </c>
      <c r="DH132" s="254" t="str">
        <f>IFERROR(IF(AND('Classificação geral'!$H125="fem",'Classificação geral'!$I125=2,'Classificação geral'!$E125="pct"),'Classificação geral'!$B125,""),"")</f>
        <v/>
      </c>
      <c r="DI132" s="255" t="str">
        <f>IF($DH132='Classificação geral'!$B125,'Classificação geral'!$C125,"")</f>
        <v/>
      </c>
      <c r="DJ132" s="255" t="str">
        <f>IF($DH132='Classificação geral'!$B125,'Classificação geral'!$D125,"")</f>
        <v/>
      </c>
      <c r="DK132" s="255" t="str">
        <f>IF($DH132='Classificação geral'!$B125,'Classificação geral'!$H125,"")</f>
        <v/>
      </c>
      <c r="DL132" s="254" t="str">
        <f>IFERROR(IF(AND($DK132="fem",'Classificação geral'!$I125=2),'Classificação geral'!I125,""),"")</f>
        <v/>
      </c>
      <c r="DM132" s="254" t="str">
        <f>IFERROR(IF(AND($DK132="fem",'Classificação geral'!$I125=2),'Classificação geral'!AE125,""),"")</f>
        <v/>
      </c>
      <c r="DN132" s="254" t="str">
        <f>IFERROR(IF(AND($DK132="fem",'Classificação geral'!$I125=2),'Classificação geral'!K125,""),"")</f>
        <v/>
      </c>
      <c r="DO132" s="254" t="str">
        <f>IFERROR(IF(AND($DK132="fem",'Classificação geral'!$I125=2),'Classificação geral'!L125,""),"")</f>
        <v/>
      </c>
      <c r="DP132" s="254" t="str">
        <f>IFERROR(IF(AND($DK132="fem",'Classificação geral'!$I125=2),'Classificação geral'!M125,""),"")</f>
        <v/>
      </c>
      <c r="DQ132" s="254" t="str">
        <f>IFERROR(IF(AND($DK132="fem",'Classificação geral'!$I125=2),'Classificação geral'!AF125,""),"")</f>
        <v/>
      </c>
      <c r="DR132" s="256" t="str">
        <f>IFERROR(RANK(DQ132,DQ:DQ,0)+ COUNTIF(DQ$12:$DQ130,DQ132),"")</f>
        <v/>
      </c>
      <c r="DT132" s="254" t="str">
        <f>IFERROR(IF(AND('Classificação geral'!$H125="mas",'Classificação geral'!$I125=2,'Classificação geral'!$E125="pct"),'Classificação geral'!$A125,""),"")</f>
        <v/>
      </c>
      <c r="DU132" s="254" t="str">
        <f>IFERROR(IF(AND('Classificação geral'!$H125="mas",'Classificação geral'!$I125=2,'Classificação geral'!$E125="pct"),'Classificação geral'!$B125,""),"")</f>
        <v/>
      </c>
      <c r="DV132" s="227" t="str">
        <f>IF($DU132='Classificação geral'!$B125,'Classificação geral'!$C125,"")</f>
        <v/>
      </c>
      <c r="DW132" s="228" t="str">
        <f>IF($DU132='Classificação geral'!$B125,'Classificação geral'!$D125,"")</f>
        <v/>
      </c>
      <c r="DX132" s="227" t="str">
        <f>IF($DU132='Classificação geral'!$B125,'Classificação geral'!$H125,"")</f>
        <v/>
      </c>
      <c r="DY132" s="231" t="str">
        <f>IFERROR(IF(AND($DX132="mas",'Classificação geral'!$I125=2),'Classificação geral'!I125,""),"")</f>
        <v/>
      </c>
      <c r="DZ132" s="254" t="str">
        <f>IFERROR(IF(AND($DX132="mas",'Classificação geral'!$I125=2),'Classificação geral'!AE125,""),"")</f>
        <v/>
      </c>
      <c r="EA132" s="231" t="str">
        <f>IFERROR(IF(AND($DX132="mas",'Classificação geral'!$I125=2),'Classificação geral'!K125,""),"")</f>
        <v/>
      </c>
      <c r="EB132" s="231" t="str">
        <f>IFERROR(IF(AND($DX132="mas",'Classificação geral'!$I125=2),'Classificação geral'!L125,""),"")</f>
        <v/>
      </c>
      <c r="EC132" s="231" t="str">
        <f>IFERROR(IF(AND($DX132="mas",'Classificação geral'!$I125=2),'Classificação geral'!M125,""),"")</f>
        <v/>
      </c>
      <c r="ED132" s="231" t="str">
        <f>IFERROR(IF(AND($DX132="mas",'Classificação geral'!$I125=2),'Classificação geral'!AF125,""),"")</f>
        <v/>
      </c>
      <c r="EE132" s="229" t="str">
        <f>IFERROR(RANK(ED132,ED:ED,0)+ COUNTIF($ED$12:ED$12,ED132),"")</f>
        <v/>
      </c>
      <c r="EG132" s="254" t="str">
        <f>IFERROR(IF(AND('Classificação geral'!$H125="fem",'Classificação geral'!$I125=3,'Classificação geral'!$E125="pct"),'Classificação geral'!$A125,""),"")</f>
        <v/>
      </c>
      <c r="EH132" s="254" t="str">
        <f>IFERROR(IF(AND('Classificação geral'!$H125="fem",'Classificação geral'!$I125=3,'Classificação geral'!$E125="pct"),'Classificação geral'!$B125,""),"")</f>
        <v/>
      </c>
      <c r="EI132" s="227" t="str">
        <f>IF($EH132='Classificação geral'!$B125,'Classificação geral'!$C125,"")</f>
        <v/>
      </c>
      <c r="EJ132" s="227" t="str">
        <f>IF($EH132='Classificação geral'!$B125,'Classificação geral'!$D125,"")</f>
        <v/>
      </c>
      <c r="EK132" s="227" t="str">
        <f>IF($EH132='Classificação geral'!$B125,'Classificação geral'!$H125,"")</f>
        <v/>
      </c>
      <c r="EL132" s="227" t="str">
        <f>IF($EK132='Classificação geral'!$H125,'Classificação geral'!$I125,"")</f>
        <v/>
      </c>
      <c r="EM132" s="255" t="str">
        <f>IF($EL132='Classificação geral'!$I125,'Classificação geral'!$AE125,"")</f>
        <v/>
      </c>
      <c r="EN132" s="227" t="str">
        <f>IF($EL132='Classificação geral'!$I125,'Classificação geral'!$K125,"")</f>
        <v/>
      </c>
      <c r="EO132" s="227" t="str">
        <f>IF($EL132='Classificação geral'!$I125,'Classificação geral'!$L125,"")</f>
        <v/>
      </c>
      <c r="EP132" s="227" t="str">
        <f>IF($EL132='Classificação geral'!$I125,'Classificação geral'!$M125,"")</f>
        <v/>
      </c>
      <c r="EQ132" s="227" t="str">
        <f>IF($EL132='Classificação geral'!$I125,'Classificação geral'!$AF125,"")</f>
        <v/>
      </c>
      <c r="ER132" s="229" t="str">
        <f>IFERROR(RANK(EQ132,EQ:EQ,0)+ COUNTIF($EQ$12:EQ130,EQ132),"")</f>
        <v/>
      </c>
      <c r="ET132" s="254" t="str">
        <f>IFERROR(IF(AND('Classificação geral'!$H125="mas",'Classificação geral'!$I125=3,'Classificação geral'!$E125="PCT"),'Classificação geral'!$A125,""),"")</f>
        <v/>
      </c>
      <c r="EU132" s="254" t="str">
        <f>IFERROR(IF(AND('Classificação geral'!$H125="mas",'Classificação geral'!$I125=3,'Classificação geral'!$E125="PCT"),'Classificação geral'!$B125,""),"")</f>
        <v/>
      </c>
      <c r="EV132" s="227" t="str">
        <f>IF($EU132='Classificação geral'!$B125,'Classificação geral'!$C125,"")</f>
        <v/>
      </c>
      <c r="EW132" s="227" t="str">
        <f>IF($EU132='Classificação geral'!$B125,'Classificação geral'!$D125,"")</f>
        <v/>
      </c>
      <c r="EX132" s="227" t="str">
        <f>IF($EU132='Classificação geral'!$B125,'Classificação geral'!$H125,"")</f>
        <v/>
      </c>
      <c r="EY132" s="231" t="str">
        <f>IFERROR(IF(AND($EX132="mas",'Classificação geral'!$I125=3),'Classificação geral'!I125,""),"")</f>
        <v/>
      </c>
      <c r="EZ132" s="254" t="str">
        <f>IFERROR(IF(AND($EX132="mas",'Classificação geral'!$I125=3),'Classificação geral'!AE125,""),"")</f>
        <v/>
      </c>
      <c r="FA132" s="231" t="str">
        <f>IFERROR(IF(AND($EX132="mas",'Classificação geral'!$I125=3),'Classificação geral'!K125,""),"")</f>
        <v/>
      </c>
      <c r="FB132" s="231" t="str">
        <f>IFERROR(IF(AND($EX132="mas",'Classificação geral'!$I125=3),'Classificação geral'!L125,""),"")</f>
        <v/>
      </c>
      <c r="FC132" s="231" t="str">
        <f>IFERROR(IF(AND($EX132="mas",'Classificação geral'!$I125=3),'Classificação geral'!M125,""),"")</f>
        <v/>
      </c>
      <c r="FD132" s="231" t="str">
        <f>IFERROR(IF(AND($EX132="mas",'Classificação geral'!$I125=3),'Classificação geral'!AF125,""),"")</f>
        <v/>
      </c>
      <c r="FE132" s="229" t="str">
        <f>IFERROR(RANK(FD132,FD:FD,0)+ COUNTIF(FD$12:$FD130,FD132),"")</f>
        <v/>
      </c>
      <c r="FF132" s="234"/>
      <c r="FG132" s="234"/>
      <c r="FH132" s="234"/>
      <c r="FI132" s="234"/>
      <c r="FJ132" s="234"/>
      <c r="FK132" s="234"/>
      <c r="FL132" s="234"/>
      <c r="FM132" s="234"/>
      <c r="FN132" s="234"/>
    </row>
    <row r="133" spans="1:170" s="230" customFormat="1" ht="24.75" customHeight="1" x14ac:dyDescent="0.4">
      <c r="A133" s="221"/>
      <c r="B133" s="233"/>
      <c r="C133" s="232"/>
      <c r="D133" s="232"/>
      <c r="E133" s="232"/>
      <c r="F133" s="221"/>
      <c r="G133" s="221"/>
      <c r="H133" s="221"/>
      <c r="I133" s="221"/>
      <c r="J133" s="221"/>
      <c r="K133" s="221"/>
      <c r="L133" s="221"/>
      <c r="M133" s="221"/>
      <c r="N133" s="233"/>
      <c r="O133" s="232"/>
      <c r="P133" s="232"/>
      <c r="Q133" s="232"/>
      <c r="R133" s="221"/>
      <c r="S133" s="221"/>
      <c r="T133" s="221"/>
      <c r="U133" s="221"/>
      <c r="V133" s="221"/>
      <c r="W133" s="221"/>
      <c r="X133" s="221"/>
      <c r="Y133" s="221"/>
      <c r="Z133" s="221"/>
      <c r="AA133" s="232"/>
      <c r="AB133" s="232"/>
      <c r="AC133" s="233"/>
      <c r="AD133" s="221"/>
      <c r="AE133" s="221"/>
      <c r="AF133" s="221"/>
      <c r="AG133" s="221"/>
      <c r="AH133" s="221"/>
      <c r="AI133" s="221"/>
      <c r="AJ133" s="221"/>
      <c r="AK133" s="221"/>
      <c r="AL133" s="221"/>
      <c r="AM133" s="232"/>
      <c r="AN133" s="232"/>
      <c r="AO133" s="233"/>
      <c r="AP133" s="221"/>
      <c r="AQ133" s="221"/>
      <c r="AR133" s="221"/>
      <c r="AS133" s="221"/>
      <c r="AT133" s="221"/>
      <c r="AU133" s="221"/>
      <c r="AV133" s="221"/>
      <c r="AW133" s="221"/>
      <c r="AX133" s="233"/>
      <c r="AY133" s="232"/>
      <c r="AZ133" s="232"/>
      <c r="BA133" s="232"/>
      <c r="BB133" s="221"/>
      <c r="BC133" s="221"/>
      <c r="BD133" s="221"/>
      <c r="BE133" s="221"/>
      <c r="BF133" s="221"/>
      <c r="BG133" s="221"/>
      <c r="BH133" s="221"/>
      <c r="BI133" s="221"/>
      <c r="BJ133" s="233"/>
      <c r="BK133" s="232"/>
      <c r="BL133" s="232"/>
      <c r="BM133" s="232"/>
      <c r="BN133" s="221"/>
      <c r="BO133" s="221"/>
      <c r="BP133" s="221"/>
      <c r="BQ133" s="221"/>
      <c r="BR133" s="221"/>
      <c r="BS133" s="221"/>
      <c r="BT133" s="221"/>
      <c r="BU133" s="221"/>
      <c r="BV133" s="221"/>
      <c r="BW133" s="221"/>
      <c r="BX133" s="221"/>
      <c r="BY133" s="221"/>
      <c r="BZ133" s="221"/>
      <c r="CA133" s="221"/>
      <c r="CB133" s="221"/>
      <c r="CC133" s="221"/>
      <c r="CD133" s="221"/>
      <c r="CE133" s="221"/>
      <c r="CF133" s="221"/>
      <c r="CG133" s="254" t="str">
        <f>IFERROR(IF(AND('Classificação geral'!$H126="FEM",'Classificação geral'!$I126=1,'Classificação geral'!E126="PCT"),'Classificação geral'!$A126,""),"")</f>
        <v/>
      </c>
      <c r="CH133" s="254" t="str">
        <f>IFERROR(IF(AND('Classificação geral'!$H126="FEM",'Classificação geral'!$I126=1,'Classificação geral'!E126="PCT"),'Classificação geral'!$B126,""),"")</f>
        <v/>
      </c>
      <c r="CI133" s="227" t="str">
        <f>IF($CH133='Classificação geral'!$B126,'Classificação geral'!$C126,"")</f>
        <v/>
      </c>
      <c r="CJ133" s="228" t="str">
        <f>IF($CH133='Classificação geral'!$B126,'Classificação geral'!$D126,"")</f>
        <v/>
      </c>
      <c r="CK133" s="227" t="str">
        <f>IF($CH133='Classificação geral'!$B126,'Classificação geral'!$H126,"")</f>
        <v/>
      </c>
      <c r="CL133" s="227" t="str">
        <f>IF($CK133='Classificação geral'!$H126,'Classificação geral'!$I126,"")</f>
        <v/>
      </c>
      <c r="CM133" s="227" t="str">
        <f>IF($CL133='Classificação geral'!$I126,'Classificação geral'!$AE126,"")</f>
        <v/>
      </c>
      <c r="CN133" s="227" t="str">
        <f>IF($CL133='Classificação geral'!$I126,'Classificação geral'!$K126,"")</f>
        <v/>
      </c>
      <c r="CO133" s="227" t="str">
        <f>IF($CL133='Classificação geral'!$I126,'Classificação geral'!$L126,"")</f>
        <v/>
      </c>
      <c r="CP133" s="227" t="str">
        <f>IF($CL133='Classificação geral'!$I126,'Classificação geral'!$M126,"")</f>
        <v/>
      </c>
      <c r="CQ133" s="388" t="str">
        <f>IF($CL133='Classificação geral'!$I126,'Classificação geral'!$AF126,"")</f>
        <v/>
      </c>
      <c r="CR133" s="256" t="str">
        <f>IFERROR(RANK(CQ133,CQ:CQ,0)+ COUNTIF($CQ$12:CQ132,CQ133),"")</f>
        <v/>
      </c>
      <c r="CS133" s="244" t="str">
        <f ca="1">IFERROR(RDEM(CR133,CR:CR,0),"")</f>
        <v/>
      </c>
      <c r="CT133" s="254" t="str">
        <f>IFERROR(IF(AND('Classificação geral'!$H126="mas",'Classificação geral'!$I126=1,'Classificação geral'!$E126="pct"),'Classificação geral'!$A126,""),"")</f>
        <v/>
      </c>
      <c r="CU133" s="254" t="str">
        <f>IFERROR(IF(AND('Classificação geral'!$H126="mas",'Classificação geral'!$I126=1,'Classificação geral'!$E126="PCT"),'Classificação geral'!$B126,""),"")</f>
        <v/>
      </c>
      <c r="CV133" s="227" t="str">
        <f>IF($CU133='Classificação geral'!$B126,'Classificação geral'!$C126,"")</f>
        <v/>
      </c>
      <c r="CW133" s="228" t="str">
        <f>IF($CU133='Classificação geral'!$B126,'Classificação geral'!$D126,"")</f>
        <v/>
      </c>
      <c r="CX133" s="227" t="str">
        <f>IF($CU133='Classificação geral'!$B126,'Classificação geral'!$H126,"")</f>
        <v/>
      </c>
      <c r="CY133" s="231" t="str">
        <f>IFERROR(IF(AND($CX133="mas",'Classificação geral'!$I126=1),'Classificação geral'!I126,""),"")</f>
        <v/>
      </c>
      <c r="CZ133" s="254" t="str">
        <f>IFERROR(IF(AND($CX133="mas",'Classificação geral'!$I126=1),'Classificação geral'!AE126,""),"")</f>
        <v/>
      </c>
      <c r="DA133" s="231" t="str">
        <f>IFERROR(IF(AND($CX133="mas",'Classificação geral'!$I126=1),'Classificação geral'!K126,""),"")</f>
        <v/>
      </c>
      <c r="DB133" s="231" t="str">
        <f>IFERROR(IF(AND($CX133="mas",'Classificação geral'!$I126=1),'Classificação geral'!L126,""),"")</f>
        <v/>
      </c>
      <c r="DC133" s="231" t="str">
        <f>IFERROR(IF(AND($CX133="mas",'Classificação geral'!$I126=1),'Classificação geral'!M126,""),"")</f>
        <v/>
      </c>
      <c r="DD133" s="231" t="str">
        <f>IFERROR(IF(AND($CX133="mas",'Classificação geral'!$I126=1),'Classificação geral'!AF126,""),"")</f>
        <v/>
      </c>
      <c r="DE133" s="229" t="str">
        <f>IFERROR(RANK(DD133,DD:DD,0)+ COUNTIF($DD$12:DD132,DD133),"")</f>
        <v/>
      </c>
      <c r="DG133" s="254" t="str">
        <f>IFERROR(IF(AND('Classificação geral'!$H126="fem",'Classificação geral'!$I126=2,'Classificação geral'!$E126="pct"),'Classificação geral'!$A126,""),"")</f>
        <v/>
      </c>
      <c r="DH133" s="254" t="str">
        <f>IFERROR(IF(AND('Classificação geral'!$H126="fem",'Classificação geral'!$I126=2,'Classificação geral'!$E126="pct"),'Classificação geral'!$B126,""),"")</f>
        <v/>
      </c>
      <c r="DI133" s="255" t="str">
        <f>IF($DH133='Classificação geral'!$B126,'Classificação geral'!$C126,"")</f>
        <v/>
      </c>
      <c r="DJ133" s="255" t="str">
        <f>IF($DH133='Classificação geral'!$B126,'Classificação geral'!$D126,"")</f>
        <v/>
      </c>
      <c r="DK133" s="255" t="str">
        <f>IF($DH133='Classificação geral'!$B126,'Classificação geral'!$H126,"")</f>
        <v/>
      </c>
      <c r="DL133" s="254" t="str">
        <f>IFERROR(IF(AND($DK133="fem",'Classificação geral'!$I126=2),'Classificação geral'!I126,""),"")</f>
        <v/>
      </c>
      <c r="DM133" s="254" t="str">
        <f>IFERROR(IF(AND($DK133="fem",'Classificação geral'!$I126=2),'Classificação geral'!AE126,""),"")</f>
        <v/>
      </c>
      <c r="DN133" s="254" t="str">
        <f>IFERROR(IF(AND($DK133="fem",'Classificação geral'!$I126=2),'Classificação geral'!K126,""),"")</f>
        <v/>
      </c>
      <c r="DO133" s="254" t="str">
        <f>IFERROR(IF(AND($DK133="fem",'Classificação geral'!$I126=2),'Classificação geral'!L126,""),"")</f>
        <v/>
      </c>
      <c r="DP133" s="254" t="str">
        <f>IFERROR(IF(AND($DK133="fem",'Classificação geral'!$I126=2),'Classificação geral'!M126,""),"")</f>
        <v/>
      </c>
      <c r="DQ133" s="254" t="str">
        <f>IFERROR(IF(AND($DK133="fem",'Classificação geral'!$I126=2),'Classificação geral'!AF126,""),"")</f>
        <v/>
      </c>
      <c r="DR133" s="256" t="str">
        <f>IFERROR(RANK(DQ133,DQ:DQ,0)+ COUNTIF(DQ$12:$DQ131,DQ133),"")</f>
        <v/>
      </c>
      <c r="DT133" s="254" t="str">
        <f>IFERROR(IF(AND('Classificação geral'!$H126="mas",'Classificação geral'!$I126=2,'Classificação geral'!$E126="pct"),'Classificação geral'!$A126,""),"")</f>
        <v/>
      </c>
      <c r="DU133" s="254" t="str">
        <f>IFERROR(IF(AND('Classificação geral'!$H126="mas",'Classificação geral'!$I126=2,'Classificação geral'!$E126="pct"),'Classificação geral'!$B126,""),"")</f>
        <v/>
      </c>
      <c r="DV133" s="227" t="str">
        <f>IF($DU133='Classificação geral'!$B126,'Classificação geral'!$C126,"")</f>
        <v/>
      </c>
      <c r="DW133" s="228" t="str">
        <f>IF($DU133='Classificação geral'!$B126,'Classificação geral'!$D126,"")</f>
        <v/>
      </c>
      <c r="DX133" s="227" t="str">
        <f>IF($DU133='Classificação geral'!$B126,'Classificação geral'!$H126,"")</f>
        <v/>
      </c>
      <c r="DY133" s="231" t="str">
        <f>IFERROR(IF(AND($DX133="mas",'Classificação geral'!$I126=2),'Classificação geral'!I126,""),"")</f>
        <v/>
      </c>
      <c r="DZ133" s="254" t="str">
        <f>IFERROR(IF(AND($DX133="mas",'Classificação geral'!$I126=2),'Classificação geral'!AE126,""),"")</f>
        <v/>
      </c>
      <c r="EA133" s="231" t="str">
        <f>IFERROR(IF(AND($DX133="mas",'Classificação geral'!$I126=2),'Classificação geral'!K126,""),"")</f>
        <v/>
      </c>
      <c r="EB133" s="231" t="str">
        <f>IFERROR(IF(AND($DX133="mas",'Classificação geral'!$I126=2),'Classificação geral'!L126,""),"")</f>
        <v/>
      </c>
      <c r="EC133" s="231" t="str">
        <f>IFERROR(IF(AND($DX133="mas",'Classificação geral'!$I126=2),'Classificação geral'!M126,""),"")</f>
        <v/>
      </c>
      <c r="ED133" s="231" t="str">
        <f>IFERROR(IF(AND($DX133="mas",'Classificação geral'!$I126=2),'Classificação geral'!AF126,""),"")</f>
        <v/>
      </c>
      <c r="EE133" s="229" t="str">
        <f>IFERROR(RANK(ED133,ED:ED,0)+ COUNTIF($ED$12:ED$12,ED133),"")</f>
        <v/>
      </c>
      <c r="EG133" s="254" t="str">
        <f>IFERROR(IF(AND('Classificação geral'!$H126="fem",'Classificação geral'!$I126=3,'Classificação geral'!$E126="pct"),'Classificação geral'!$A126,""),"")</f>
        <v/>
      </c>
      <c r="EH133" s="254" t="str">
        <f>IFERROR(IF(AND('Classificação geral'!$H126="fem",'Classificação geral'!$I126=3,'Classificação geral'!$E126="pct"),'Classificação geral'!$B126,""),"")</f>
        <v/>
      </c>
      <c r="EI133" s="227" t="str">
        <f>IF($EH133='Classificação geral'!$B126,'Classificação geral'!$C126,"")</f>
        <v/>
      </c>
      <c r="EJ133" s="227" t="str">
        <f>IF($EH133='Classificação geral'!$B126,'Classificação geral'!$D126,"")</f>
        <v/>
      </c>
      <c r="EK133" s="227" t="str">
        <f>IF($EH133='Classificação geral'!$B126,'Classificação geral'!$H126,"")</f>
        <v/>
      </c>
      <c r="EL133" s="227" t="str">
        <f>IF($EK133='Classificação geral'!$H126,'Classificação geral'!$I126,"")</f>
        <v/>
      </c>
      <c r="EM133" s="255" t="str">
        <f>IF($EL133='Classificação geral'!$I126,'Classificação geral'!$AE126,"")</f>
        <v/>
      </c>
      <c r="EN133" s="227" t="str">
        <f>IF($EL133='Classificação geral'!$I126,'Classificação geral'!$K126,"")</f>
        <v/>
      </c>
      <c r="EO133" s="227" t="str">
        <f>IF($EL133='Classificação geral'!$I126,'Classificação geral'!$L126,"")</f>
        <v/>
      </c>
      <c r="EP133" s="227" t="str">
        <f>IF($EL133='Classificação geral'!$I126,'Classificação geral'!$M126,"")</f>
        <v/>
      </c>
      <c r="EQ133" s="227" t="str">
        <f>IF($EL133='Classificação geral'!$I126,'Classificação geral'!$AF126,"")</f>
        <v/>
      </c>
      <c r="ER133" s="229" t="str">
        <f>IFERROR(RANK(EQ133,EQ:EQ,0)+ COUNTIF($EQ$12:EQ131,EQ133),"")</f>
        <v/>
      </c>
      <c r="ET133" s="254" t="str">
        <f>IFERROR(IF(AND('Classificação geral'!$H126="mas",'Classificação geral'!$I126=3,'Classificação geral'!$E126="PCT"),'Classificação geral'!$A126,""),"")</f>
        <v/>
      </c>
      <c r="EU133" s="254" t="str">
        <f>IFERROR(IF(AND('Classificação geral'!$H126="mas",'Classificação geral'!$I126=3,'Classificação geral'!$E126="PCT"),'Classificação geral'!$B126,""),"")</f>
        <v/>
      </c>
      <c r="EV133" s="227" t="str">
        <f>IF($EU133='Classificação geral'!$B126,'Classificação geral'!$C126,"")</f>
        <v/>
      </c>
      <c r="EW133" s="227" t="str">
        <f>IF($EU133='Classificação geral'!$B126,'Classificação geral'!$D126,"")</f>
        <v/>
      </c>
      <c r="EX133" s="227" t="str">
        <f>IF($EU133='Classificação geral'!$B126,'Classificação geral'!$H126,"")</f>
        <v/>
      </c>
      <c r="EY133" s="231" t="str">
        <f>IFERROR(IF(AND($EX133="mas",'Classificação geral'!$I126=3),'Classificação geral'!I126,""),"")</f>
        <v/>
      </c>
      <c r="EZ133" s="254" t="str">
        <f>IFERROR(IF(AND($EX133="mas",'Classificação geral'!$I126=3),'Classificação geral'!AE126,""),"")</f>
        <v/>
      </c>
      <c r="FA133" s="231" t="str">
        <f>IFERROR(IF(AND($EX133="mas",'Classificação geral'!$I126=3),'Classificação geral'!K126,""),"")</f>
        <v/>
      </c>
      <c r="FB133" s="231" t="str">
        <f>IFERROR(IF(AND($EX133="mas",'Classificação geral'!$I126=3),'Classificação geral'!L126,""),"")</f>
        <v/>
      </c>
      <c r="FC133" s="231" t="str">
        <f>IFERROR(IF(AND($EX133="mas",'Classificação geral'!$I126=3),'Classificação geral'!M126,""),"")</f>
        <v/>
      </c>
      <c r="FD133" s="231" t="str">
        <f>IFERROR(IF(AND($EX133="mas",'Classificação geral'!$I126=3),'Classificação geral'!AF126,""),"")</f>
        <v/>
      </c>
      <c r="FE133" s="229" t="str">
        <f>IFERROR(RANK(FD133,FD:FD,0)+ COUNTIF(FD$12:$FD131,FD133),"")</f>
        <v/>
      </c>
      <c r="FF133" s="234"/>
      <c r="FG133" s="234"/>
      <c r="FH133" s="234"/>
      <c r="FI133" s="234"/>
      <c r="FJ133" s="234"/>
      <c r="FK133" s="234"/>
      <c r="FL133" s="234"/>
      <c r="FM133" s="234"/>
      <c r="FN133" s="234"/>
    </row>
    <row r="134" spans="1:170" ht="24.75" customHeight="1" x14ac:dyDescent="0.4">
      <c r="A134" s="21"/>
      <c r="B134" s="236"/>
      <c r="C134" s="235"/>
      <c r="D134" s="235"/>
      <c r="E134" s="235"/>
      <c r="F134" s="21"/>
      <c r="G134" s="21"/>
      <c r="H134" s="21"/>
      <c r="I134" s="21"/>
      <c r="J134" s="21"/>
      <c r="K134" s="21"/>
      <c r="L134" s="21"/>
      <c r="M134" s="21"/>
      <c r="N134" s="236"/>
      <c r="O134" s="235"/>
      <c r="P134" s="235"/>
      <c r="Q134" s="235"/>
      <c r="R134" s="21"/>
      <c r="S134" s="21"/>
      <c r="T134" s="21"/>
      <c r="U134" s="21"/>
      <c r="V134" s="21"/>
      <c r="W134" s="21"/>
      <c r="X134" s="21"/>
      <c r="Y134" s="21"/>
      <c r="Z134" s="21"/>
      <c r="AA134" s="235"/>
      <c r="AB134" s="235"/>
      <c r="AC134" s="236"/>
      <c r="AD134" s="21"/>
      <c r="AE134" s="21"/>
      <c r="AF134" s="21"/>
      <c r="AG134" s="21"/>
      <c r="AH134" s="21"/>
      <c r="AI134" s="21"/>
      <c r="AJ134" s="21"/>
      <c r="AK134" s="21"/>
      <c r="AL134" s="21"/>
      <c r="AM134" s="235"/>
      <c r="AN134" s="235"/>
      <c r="AO134" s="236"/>
      <c r="AP134" s="21"/>
      <c r="AQ134" s="21"/>
      <c r="AR134" s="21"/>
      <c r="AS134" s="21"/>
      <c r="AT134" s="21"/>
      <c r="AU134" s="21"/>
      <c r="AV134" s="21"/>
      <c r="AW134" s="21"/>
      <c r="AX134" s="236"/>
      <c r="AY134" s="235"/>
      <c r="AZ134" s="235"/>
      <c r="BA134" s="235"/>
      <c r="BB134" s="21"/>
      <c r="BC134" s="21"/>
      <c r="BD134" s="21"/>
      <c r="BE134" s="21"/>
      <c r="BF134" s="21"/>
      <c r="BG134" s="21"/>
      <c r="BH134" s="21"/>
      <c r="BI134" s="21"/>
      <c r="BJ134" s="236"/>
      <c r="BK134" s="235"/>
      <c r="BL134" s="235"/>
      <c r="BM134" s="235"/>
      <c r="BN134" s="21"/>
      <c r="BO134" s="21"/>
      <c r="BP134" s="21"/>
      <c r="BQ134" s="21"/>
      <c r="BR134" s="21"/>
      <c r="BS134" s="21"/>
      <c r="BT134" s="21"/>
      <c r="BU134" s="21"/>
      <c r="BV134" s="21"/>
      <c r="BW134" s="21"/>
      <c r="BX134" s="21"/>
      <c r="BY134" s="21"/>
      <c r="BZ134" s="21"/>
      <c r="CA134" s="21"/>
      <c r="CB134" s="21"/>
      <c r="CC134" s="21"/>
      <c r="CD134" s="21"/>
      <c r="CE134" s="21"/>
      <c r="CF134" s="21"/>
      <c r="CG134" s="254" t="str">
        <f>IFERROR(IF(AND('Classificação geral'!$H127="FEM",'Classificação geral'!$I127=1,'Classificação geral'!E127="PCT"),'Classificação geral'!$A127,""),"")</f>
        <v/>
      </c>
      <c r="CH134" s="254" t="str">
        <f>IFERROR(IF(AND('Classificação geral'!$H127="FEM",'Classificação geral'!$I127=1,'Classificação geral'!E127="PCT"),'Classificação geral'!$B127,""),"")</f>
        <v/>
      </c>
      <c r="CI134" s="227" t="str">
        <f>IF($CH134='Classificação geral'!$B127,'Classificação geral'!$C127,"")</f>
        <v/>
      </c>
      <c r="CJ134" s="228" t="str">
        <f>IF($CH134='Classificação geral'!$B127,'Classificação geral'!$D127,"")</f>
        <v/>
      </c>
      <c r="CK134" s="227" t="str">
        <f>IF($CH134='Classificação geral'!$B127,'Classificação geral'!$H127,"")</f>
        <v/>
      </c>
      <c r="CL134" s="227" t="str">
        <f>IF($CK134='Classificação geral'!$H127,'Classificação geral'!$I127,"")</f>
        <v/>
      </c>
      <c r="CM134" s="227" t="str">
        <f>IF($CL134='Classificação geral'!$I127,'Classificação geral'!$AE127,"")</f>
        <v/>
      </c>
      <c r="CN134" s="227" t="str">
        <f>IF($CL134='Classificação geral'!$I127,'Classificação geral'!$K127,"")</f>
        <v/>
      </c>
      <c r="CO134" s="227" t="str">
        <f>IF($CL134='Classificação geral'!$I127,'Classificação geral'!$L127,"")</f>
        <v/>
      </c>
      <c r="CP134" s="227" t="str">
        <f>IF($CL134='Classificação geral'!$I127,'Classificação geral'!$M127,"")</f>
        <v/>
      </c>
      <c r="CQ134" s="388" t="str">
        <f>IF($CL134='Classificação geral'!$I127,'Classificação geral'!$AF127,"")</f>
        <v/>
      </c>
      <c r="CR134" s="256" t="str">
        <f>IFERROR(RANK(CQ134,CQ:CQ,0)+ COUNTIF($CQ$12:CQ133,CQ134),"")</f>
        <v/>
      </c>
      <c r="CS134" s="244" t="str">
        <f ca="1">IFERROR(RDEM(CR134,CR:CR,0),"")</f>
        <v/>
      </c>
      <c r="CT134" s="254" t="str">
        <f>IFERROR(IF(AND('Classificação geral'!$H127="mas",'Classificação geral'!$I127=1,'Classificação geral'!$E127="pct"),'Classificação geral'!$A127,""),"")</f>
        <v/>
      </c>
      <c r="CU134" s="254" t="str">
        <f>IFERROR(IF(AND('Classificação geral'!$H127="mas",'Classificação geral'!$I127=1,'Classificação geral'!$E127="PCT"),'Classificação geral'!$B127,""),"")</f>
        <v/>
      </c>
      <c r="CV134" s="227" t="str">
        <f>IF($CU134='Classificação geral'!$B127,'Classificação geral'!$C127,"")</f>
        <v/>
      </c>
      <c r="CW134" s="228" t="str">
        <f>IF($CU134='Classificação geral'!$B127,'Classificação geral'!$D127,"")</f>
        <v/>
      </c>
      <c r="CX134" s="227" t="str">
        <f>IF($CU134='Classificação geral'!$B127,'Classificação geral'!$H127,"")</f>
        <v/>
      </c>
      <c r="CY134" s="231" t="str">
        <f>IFERROR(IF(AND($CX134="mas",'Classificação geral'!$I127=1),'Classificação geral'!I127,""),"")</f>
        <v/>
      </c>
      <c r="CZ134" s="254" t="str">
        <f>IFERROR(IF(AND($CX134="mas",'Classificação geral'!$I127=1),'Classificação geral'!AE127,""),"")</f>
        <v/>
      </c>
      <c r="DA134" s="231" t="str">
        <f>IFERROR(IF(AND($CX134="mas",'Classificação geral'!$I127=1),'Classificação geral'!K127,""),"")</f>
        <v/>
      </c>
      <c r="DB134" s="231" t="str">
        <f>IFERROR(IF(AND($CX134="mas",'Classificação geral'!$I127=1),'Classificação geral'!L127,""),"")</f>
        <v/>
      </c>
      <c r="DC134" s="231" t="str">
        <f>IFERROR(IF(AND($CX134="mas",'Classificação geral'!$I127=1),'Classificação geral'!M127,""),"")</f>
        <v/>
      </c>
      <c r="DD134" s="231" t="str">
        <f>IFERROR(IF(AND($CX134="mas",'Classificação geral'!$I127=1),'Classificação geral'!AF127,""),"")</f>
        <v/>
      </c>
      <c r="DE134" s="229" t="str">
        <f>IFERROR(RANK(DD134,DD:DD,0)+ COUNTIF($DD$12:DD133,DD134),"")</f>
        <v/>
      </c>
      <c r="DF134" s="230"/>
      <c r="DG134" s="254" t="str">
        <f>IFERROR(IF(AND('Classificação geral'!$H127="fem",'Classificação geral'!$I127=2,'Classificação geral'!$E127="pct"),'Classificação geral'!$A127,""),"")</f>
        <v/>
      </c>
      <c r="DH134" s="254" t="str">
        <f>IFERROR(IF(AND('Classificação geral'!$H127="fem",'Classificação geral'!$I127=2,'Classificação geral'!$E127="pct"),'Classificação geral'!$B127,""),"")</f>
        <v/>
      </c>
      <c r="DI134" s="255" t="str">
        <f>IF($DH134='Classificação geral'!$B127,'Classificação geral'!$C127,"")</f>
        <v/>
      </c>
      <c r="DJ134" s="255" t="str">
        <f>IF($DH134='Classificação geral'!$B127,'Classificação geral'!$D127,"")</f>
        <v/>
      </c>
      <c r="DK134" s="255" t="str">
        <f>IF($DH134='Classificação geral'!$B127,'Classificação geral'!$H127,"")</f>
        <v/>
      </c>
      <c r="DL134" s="254" t="str">
        <f>IFERROR(IF(AND($DK134="fem",'Classificação geral'!$I127=2),'Classificação geral'!I127,""),"")</f>
        <v/>
      </c>
      <c r="DM134" s="254" t="str">
        <f>IFERROR(IF(AND($DK134="fem",'Classificação geral'!$I127=2),'Classificação geral'!AE127,""),"")</f>
        <v/>
      </c>
      <c r="DN134" s="254" t="str">
        <f>IFERROR(IF(AND($DK134="fem",'Classificação geral'!$I127=2),'Classificação geral'!K127,""),"")</f>
        <v/>
      </c>
      <c r="DO134" s="254" t="str">
        <f>IFERROR(IF(AND($DK134="fem",'Classificação geral'!$I127=2),'Classificação geral'!L127,""),"")</f>
        <v/>
      </c>
      <c r="DP134" s="254" t="str">
        <f>IFERROR(IF(AND($DK134="fem",'Classificação geral'!$I127=2),'Classificação geral'!M127,""),"")</f>
        <v/>
      </c>
      <c r="DQ134" s="254" t="str">
        <f>IFERROR(IF(AND($DK134="fem",'Classificação geral'!$I127=2),'Classificação geral'!AF127,""),"")</f>
        <v/>
      </c>
      <c r="DR134" s="256" t="str">
        <f>IFERROR(RANK(DQ134,DQ:DQ,0)+ COUNTIF(DQ$12:$DQ132,DQ134),"")</f>
        <v/>
      </c>
      <c r="DS134" s="230"/>
      <c r="DT134" s="254" t="str">
        <f>IFERROR(IF(AND('Classificação geral'!$H127="mas",'Classificação geral'!$I127=2,'Classificação geral'!$E127="pct"),'Classificação geral'!$A127,""),"")</f>
        <v/>
      </c>
      <c r="DU134" s="254" t="str">
        <f>IFERROR(IF(AND('Classificação geral'!$H127="mas",'Classificação geral'!$I127=2,'Classificação geral'!$E127="pct"),'Classificação geral'!$B127,""),"")</f>
        <v/>
      </c>
      <c r="DV134" s="227" t="str">
        <f>IF($DU134='Classificação geral'!$B127,'Classificação geral'!$C127,"")</f>
        <v/>
      </c>
      <c r="DW134" s="228" t="str">
        <f>IF($DU134='Classificação geral'!$B127,'Classificação geral'!$D127,"")</f>
        <v/>
      </c>
      <c r="DX134" s="227" t="str">
        <f>IF($DU134='Classificação geral'!$B127,'Classificação geral'!$H127,"")</f>
        <v/>
      </c>
      <c r="DY134" s="231" t="str">
        <f>IFERROR(IF(AND($DX134="mas",'Classificação geral'!$I127=2),'Classificação geral'!I127,""),"")</f>
        <v/>
      </c>
      <c r="DZ134" s="254" t="str">
        <f>IFERROR(IF(AND($DX134="mas",'Classificação geral'!$I127=2),'Classificação geral'!AE127,""),"")</f>
        <v/>
      </c>
      <c r="EA134" s="231" t="str">
        <f>IFERROR(IF(AND($DX134="mas",'Classificação geral'!$I127=2),'Classificação geral'!K127,""),"")</f>
        <v/>
      </c>
      <c r="EB134" s="231" t="str">
        <f>IFERROR(IF(AND($DX134="mas",'Classificação geral'!$I127=2),'Classificação geral'!L127,""),"")</f>
        <v/>
      </c>
      <c r="EC134" s="231" t="str">
        <f>IFERROR(IF(AND($DX134="mas",'Classificação geral'!$I127=2),'Classificação geral'!M127,""),"")</f>
        <v/>
      </c>
      <c r="ED134" s="231" t="str">
        <f>IFERROR(IF(AND($DX134="mas",'Classificação geral'!$I127=2),'Classificação geral'!AF127,""),"")</f>
        <v/>
      </c>
      <c r="EE134" s="229" t="str">
        <f>IFERROR(RANK(ED134,ED:ED,0)+ COUNTIF($ED$12:ED$12,ED134),"")</f>
        <v/>
      </c>
      <c r="EF134" s="230"/>
      <c r="EG134" s="254" t="str">
        <f>IFERROR(IF(AND('Classificação geral'!$H127="fem",'Classificação geral'!$I127=3,'Classificação geral'!$E127="pct"),'Classificação geral'!$A127,""),"")</f>
        <v/>
      </c>
      <c r="EH134" s="254" t="str">
        <f>IFERROR(IF(AND('Classificação geral'!$H127="fem",'Classificação geral'!$I127=3,'Classificação geral'!$E127="pct"),'Classificação geral'!$B127,""),"")</f>
        <v/>
      </c>
      <c r="EI134" s="227" t="str">
        <f>IF($EH134='Classificação geral'!$B127,'Classificação geral'!$C127,"")</f>
        <v/>
      </c>
      <c r="EJ134" s="227" t="str">
        <f>IF($EH134='Classificação geral'!$B127,'Classificação geral'!$D127,"")</f>
        <v/>
      </c>
      <c r="EK134" s="227" t="str">
        <f>IF($EH134='Classificação geral'!$B127,'Classificação geral'!$H127,"")</f>
        <v/>
      </c>
      <c r="EL134" s="227" t="str">
        <f>IF($EK134='Classificação geral'!$H127,'Classificação geral'!$I127,"")</f>
        <v/>
      </c>
      <c r="EM134" s="255" t="str">
        <f>IF($EL134='Classificação geral'!$I127,'Classificação geral'!$AE127,"")</f>
        <v/>
      </c>
      <c r="EN134" s="227" t="str">
        <f>IF($EL134='Classificação geral'!$I127,'Classificação geral'!$K127,"")</f>
        <v/>
      </c>
      <c r="EO134" s="227" t="str">
        <f>IF($EL134='Classificação geral'!$I127,'Classificação geral'!$L127,"")</f>
        <v/>
      </c>
      <c r="EP134" s="227" t="str">
        <f>IF($EL134='Classificação geral'!$I127,'Classificação geral'!$M127,"")</f>
        <v/>
      </c>
      <c r="EQ134" s="227" t="str">
        <f>IF($EL134='Classificação geral'!$I127,'Classificação geral'!$AF127,"")</f>
        <v/>
      </c>
      <c r="ER134" s="229" t="str">
        <f>IFERROR(RANK(EQ134,EQ:EQ,0)+ COUNTIF($EQ$12:EQ132,EQ134),"")</f>
        <v/>
      </c>
      <c r="ES134" s="230"/>
      <c r="ET134" s="254" t="str">
        <f>IFERROR(IF(AND('Classificação geral'!$H127="mas",'Classificação geral'!$I127=3,'Classificação geral'!$E127="PCT"),'Classificação geral'!$A127,""),"")</f>
        <v/>
      </c>
      <c r="EU134" s="254" t="str">
        <f>IFERROR(IF(AND('Classificação geral'!$H127="mas",'Classificação geral'!$I127=3,'Classificação geral'!$E127="PCT"),'Classificação geral'!$B127,""),"")</f>
        <v/>
      </c>
      <c r="EV134" s="227" t="str">
        <f>IF($EU134='Classificação geral'!$B127,'Classificação geral'!$C127,"")</f>
        <v/>
      </c>
      <c r="EW134" s="227" t="str">
        <f>IF($EU134='Classificação geral'!$B127,'Classificação geral'!$D127,"")</f>
        <v/>
      </c>
      <c r="EX134" s="227" t="str">
        <f>IF($EU134='Classificação geral'!$B127,'Classificação geral'!$H127,"")</f>
        <v/>
      </c>
      <c r="EY134" s="231" t="str">
        <f>IFERROR(IF(AND($EX134="mas",'Classificação geral'!$I127=3),'Classificação geral'!I127,""),"")</f>
        <v/>
      </c>
      <c r="EZ134" s="254" t="str">
        <f>IFERROR(IF(AND($EX134="mas",'Classificação geral'!$I127=3),'Classificação geral'!AE127,""),"")</f>
        <v/>
      </c>
      <c r="FA134" s="231" t="str">
        <f>IFERROR(IF(AND($EX134="mas",'Classificação geral'!$I127=3),'Classificação geral'!K127,""),"")</f>
        <v/>
      </c>
      <c r="FB134" s="231" t="str">
        <f>IFERROR(IF(AND($EX134="mas",'Classificação geral'!$I127=3),'Classificação geral'!L127,""),"")</f>
        <v/>
      </c>
      <c r="FC134" s="231" t="str">
        <f>IFERROR(IF(AND($EX134="mas",'Classificação geral'!$I127=3),'Classificação geral'!M127,""),"")</f>
        <v/>
      </c>
      <c r="FD134" s="231" t="str">
        <f>IFERROR(IF(AND($EX134="mas",'Classificação geral'!$I127=3),'Classificação geral'!AF127,""),"")</f>
        <v/>
      </c>
      <c r="FE134" s="229" t="str">
        <f>IFERROR(RANK(FD134,FD:FD,0)+ COUNTIF(FD$12:$FD132,FD134),"")</f>
        <v/>
      </c>
      <c r="FF134" s="240"/>
      <c r="FG134" s="240"/>
      <c r="FH134" s="240"/>
      <c r="FI134" s="240"/>
      <c r="FJ134" s="240"/>
      <c r="FK134" s="240"/>
      <c r="FL134" s="240"/>
      <c r="FM134" s="240"/>
      <c r="FN134" s="240"/>
    </row>
    <row r="135" spans="1:170" ht="24.75" customHeight="1" x14ac:dyDescent="0.4">
      <c r="A135" s="21"/>
      <c r="B135" s="236"/>
      <c r="C135" s="235"/>
      <c r="D135" s="235"/>
      <c r="E135" s="235"/>
      <c r="F135" s="21"/>
      <c r="G135" s="21"/>
      <c r="H135" s="21"/>
      <c r="I135" s="21"/>
      <c r="J135" s="21"/>
      <c r="K135" s="21"/>
      <c r="L135" s="21"/>
      <c r="M135" s="21"/>
      <c r="N135" s="236"/>
      <c r="O135" s="235"/>
      <c r="P135" s="235"/>
      <c r="Q135" s="235"/>
      <c r="R135" s="21"/>
      <c r="S135" s="21"/>
      <c r="T135" s="21"/>
      <c r="U135" s="21"/>
      <c r="V135" s="21"/>
      <c r="W135" s="21"/>
      <c r="X135" s="21"/>
      <c r="Y135" s="21"/>
      <c r="Z135" s="21"/>
      <c r="AA135" s="235"/>
      <c r="AB135" s="235"/>
      <c r="AC135" s="236"/>
      <c r="AD135" s="21"/>
      <c r="AE135" s="21"/>
      <c r="AF135" s="21"/>
      <c r="AG135" s="21"/>
      <c r="AH135" s="21"/>
      <c r="AI135" s="21"/>
      <c r="AJ135" s="21"/>
      <c r="AK135" s="21"/>
      <c r="AL135" s="21"/>
      <c r="AM135" s="235"/>
      <c r="AN135" s="235"/>
      <c r="AO135" s="236"/>
      <c r="AP135" s="21"/>
      <c r="AQ135" s="21"/>
      <c r="AR135" s="21"/>
      <c r="AS135" s="21"/>
      <c r="AT135" s="21"/>
      <c r="AU135" s="21"/>
      <c r="AV135" s="21"/>
      <c r="AW135" s="21"/>
      <c r="AX135" s="236"/>
      <c r="AY135" s="235"/>
      <c r="AZ135" s="235"/>
      <c r="BA135" s="235"/>
      <c r="BB135" s="21"/>
      <c r="BC135" s="21"/>
      <c r="BD135" s="21"/>
      <c r="BE135" s="21"/>
      <c r="BF135" s="21"/>
      <c r="BG135" s="21"/>
      <c r="BH135" s="21"/>
      <c r="BI135" s="21"/>
      <c r="BJ135" s="236"/>
      <c r="BK135" s="235"/>
      <c r="BL135" s="235"/>
      <c r="BM135" s="235"/>
      <c r="BN135" s="21"/>
      <c r="BO135" s="21"/>
      <c r="BP135" s="21"/>
      <c r="BQ135" s="21"/>
      <c r="BR135" s="21"/>
      <c r="BS135" s="21"/>
      <c r="BT135" s="21"/>
      <c r="BU135" s="21"/>
      <c r="BV135" s="21"/>
      <c r="BW135" s="21"/>
      <c r="BX135" s="21"/>
      <c r="BY135" s="21"/>
      <c r="BZ135" s="21"/>
      <c r="CA135" s="21"/>
      <c r="CB135" s="21"/>
      <c r="CC135" s="21"/>
      <c r="CD135" s="21"/>
      <c r="CE135" s="21"/>
      <c r="CF135" s="21"/>
      <c r="CG135" s="254" t="str">
        <f>IFERROR(IF(AND('Classificação geral'!$H128="FEM",'Classificação geral'!$I128=1,'Classificação geral'!E128="PCT"),'Classificação geral'!$A128,""),"")</f>
        <v/>
      </c>
      <c r="CH135" s="254" t="str">
        <f>IFERROR(IF(AND('Classificação geral'!$H128="FEM",'Classificação geral'!$I128=1,'Classificação geral'!E128="PCT"),'Classificação geral'!$B128,""),"")</f>
        <v/>
      </c>
      <c r="CI135" s="227" t="str">
        <f>IF($CH135='Classificação geral'!$B128,'Classificação geral'!$C128,"")</f>
        <v/>
      </c>
      <c r="CJ135" s="228" t="str">
        <f>IF($CH135='Classificação geral'!$B128,'Classificação geral'!$D128,"")</f>
        <v/>
      </c>
      <c r="CK135" s="227" t="str">
        <f>IF($CH135='Classificação geral'!$B128,'Classificação geral'!$H128,"")</f>
        <v/>
      </c>
      <c r="CL135" s="227" t="str">
        <f>IF($CK135='Classificação geral'!$H128,'Classificação geral'!$I128,"")</f>
        <v/>
      </c>
      <c r="CM135" s="227" t="str">
        <f>IF($CL135='Classificação geral'!$I128,'Classificação geral'!$AE128,"")</f>
        <v/>
      </c>
      <c r="CN135" s="227" t="str">
        <f>IF($CL135='Classificação geral'!$I128,'Classificação geral'!$K128,"")</f>
        <v/>
      </c>
      <c r="CO135" s="227" t="str">
        <f>IF($CL135='Classificação geral'!$I128,'Classificação geral'!$L128,"")</f>
        <v/>
      </c>
      <c r="CP135" s="227" t="str">
        <f>IF($CL135='Classificação geral'!$I128,'Classificação geral'!$M128,"")</f>
        <v/>
      </c>
      <c r="CQ135" s="388" t="str">
        <f>IF($CL135='Classificação geral'!$I128,'Classificação geral'!$AF128,"")</f>
        <v/>
      </c>
      <c r="CR135" s="256" t="str">
        <f>IFERROR(RANK(CQ135,CQ:CQ,0)+ COUNTIF($CQ$12:CQ134,CQ135),"")</f>
        <v/>
      </c>
      <c r="CS135" s="244" t="str">
        <f ca="1">IFERROR(RDEM(CR135,CR:CR,0),"")</f>
        <v/>
      </c>
      <c r="CT135" s="254" t="str">
        <f>IFERROR(IF(AND('Classificação geral'!$H128="mas",'Classificação geral'!$I128=1,'Classificação geral'!$E128="pct"),'Classificação geral'!$A128,""),"")</f>
        <v/>
      </c>
      <c r="CU135" s="254" t="str">
        <f>IFERROR(IF(AND('Classificação geral'!$H128="mas",'Classificação geral'!$I128=1,'Classificação geral'!$E128="PCT"),'Classificação geral'!$B128,""),"")</f>
        <v/>
      </c>
      <c r="CV135" s="227" t="str">
        <f>IF($CU135='Classificação geral'!$B128,'Classificação geral'!$C128,"")</f>
        <v/>
      </c>
      <c r="CW135" s="228" t="str">
        <f>IF($CU135='Classificação geral'!$B128,'Classificação geral'!$D128,"")</f>
        <v/>
      </c>
      <c r="CX135" s="227" t="str">
        <f>IF($CU135='Classificação geral'!$B128,'Classificação geral'!$H128,"")</f>
        <v/>
      </c>
      <c r="CY135" s="231" t="str">
        <f>IFERROR(IF(AND($CX135="mas",'Classificação geral'!$I128=1),'Classificação geral'!I128,""),"")</f>
        <v/>
      </c>
      <c r="CZ135" s="254" t="str">
        <f>IFERROR(IF(AND($CX135="mas",'Classificação geral'!$I128=1),'Classificação geral'!AE128,""),"")</f>
        <v/>
      </c>
      <c r="DA135" s="231" t="str">
        <f>IFERROR(IF(AND($CX135="mas",'Classificação geral'!$I128=1),'Classificação geral'!K128,""),"")</f>
        <v/>
      </c>
      <c r="DB135" s="231" t="str">
        <f>IFERROR(IF(AND($CX135="mas",'Classificação geral'!$I128=1),'Classificação geral'!L128,""),"")</f>
        <v/>
      </c>
      <c r="DC135" s="231" t="str">
        <f>IFERROR(IF(AND($CX135="mas",'Classificação geral'!$I128=1),'Classificação geral'!M128,""),"")</f>
        <v/>
      </c>
      <c r="DD135" s="231" t="str">
        <f>IFERROR(IF(AND($CX135="mas",'Classificação geral'!$I128=1),'Classificação geral'!AF128,""),"")</f>
        <v/>
      </c>
      <c r="DE135" s="229" t="str">
        <f>IFERROR(RANK(DD135,DD:DD,0)+ COUNTIF($DD$12:DD134,DD135),"")</f>
        <v/>
      </c>
      <c r="DF135" s="230"/>
      <c r="DG135" s="254" t="str">
        <f>IFERROR(IF(AND('Classificação geral'!$H128="fem",'Classificação geral'!$I128=2,'Classificação geral'!$E128="pct"),'Classificação geral'!$A128,""),"")</f>
        <v/>
      </c>
      <c r="DH135" s="254" t="str">
        <f>IFERROR(IF(AND('Classificação geral'!$H128="fem",'Classificação geral'!$I128=2,'Classificação geral'!$E128="pct"),'Classificação geral'!$B128,""),"")</f>
        <v/>
      </c>
      <c r="DI135" s="255" t="str">
        <f>IF($DH135='Classificação geral'!$B128,'Classificação geral'!$C128,"")</f>
        <v/>
      </c>
      <c r="DJ135" s="255" t="str">
        <f>IF($DH135='Classificação geral'!$B128,'Classificação geral'!$D128,"")</f>
        <v/>
      </c>
      <c r="DK135" s="255" t="str">
        <f>IF($DH135='Classificação geral'!$B128,'Classificação geral'!$H128,"")</f>
        <v/>
      </c>
      <c r="DL135" s="254" t="str">
        <f>IFERROR(IF(AND($DK135="fem",'Classificação geral'!$I128=2),'Classificação geral'!I128,""),"")</f>
        <v/>
      </c>
      <c r="DM135" s="254" t="str">
        <f>IFERROR(IF(AND($DK135="fem",'Classificação geral'!$I128=2),'Classificação geral'!AE128,""),"")</f>
        <v/>
      </c>
      <c r="DN135" s="254" t="str">
        <f>IFERROR(IF(AND($DK135="fem",'Classificação geral'!$I128=2),'Classificação geral'!K128,""),"")</f>
        <v/>
      </c>
      <c r="DO135" s="254" t="str">
        <f>IFERROR(IF(AND($DK135="fem",'Classificação geral'!$I128=2),'Classificação geral'!L128,""),"")</f>
        <v/>
      </c>
      <c r="DP135" s="254" t="str">
        <f>IFERROR(IF(AND($DK135="fem",'Classificação geral'!$I128=2),'Classificação geral'!M128,""),"")</f>
        <v/>
      </c>
      <c r="DQ135" s="254" t="str">
        <f>IFERROR(IF(AND($DK135="fem",'Classificação geral'!$I128=2),'Classificação geral'!AF128,""),"")</f>
        <v/>
      </c>
      <c r="DR135" s="256" t="str">
        <f>IFERROR(RANK(DQ135,DQ:DQ,0)+ COUNTIF(DQ$12:$DQ133,DQ135),"")</f>
        <v/>
      </c>
      <c r="DS135" s="230"/>
      <c r="DT135" s="254" t="str">
        <f>IFERROR(IF(AND('Classificação geral'!$H128="mas",'Classificação geral'!$I128=2,'Classificação geral'!$E128="pct"),'Classificação geral'!$A128,""),"")</f>
        <v/>
      </c>
      <c r="DU135" s="254" t="str">
        <f>IFERROR(IF(AND('Classificação geral'!$H128="mas",'Classificação geral'!$I128=2,'Classificação geral'!$E128="pct"),'Classificação geral'!$B128,""),"")</f>
        <v/>
      </c>
      <c r="DV135" s="227" t="str">
        <f>IF($DU135='Classificação geral'!$B128,'Classificação geral'!$C128,"")</f>
        <v/>
      </c>
      <c r="DW135" s="228" t="str">
        <f>IF($DU135='Classificação geral'!$B128,'Classificação geral'!$D128,"")</f>
        <v/>
      </c>
      <c r="DX135" s="227" t="str">
        <f>IF($DU135='Classificação geral'!$B128,'Classificação geral'!$H128,"")</f>
        <v/>
      </c>
      <c r="DY135" s="231" t="str">
        <f>IFERROR(IF(AND($DX135="mas",'Classificação geral'!$I128=2),'Classificação geral'!I128,""),"")</f>
        <v/>
      </c>
      <c r="DZ135" s="254" t="str">
        <f>IFERROR(IF(AND($DX135="mas",'Classificação geral'!$I128=2),'Classificação geral'!AE128,""),"")</f>
        <v/>
      </c>
      <c r="EA135" s="231" t="str">
        <f>IFERROR(IF(AND($DX135="mas",'Classificação geral'!$I128=2),'Classificação geral'!K128,""),"")</f>
        <v/>
      </c>
      <c r="EB135" s="231" t="str">
        <f>IFERROR(IF(AND($DX135="mas",'Classificação geral'!$I128=2),'Classificação geral'!L128,""),"")</f>
        <v/>
      </c>
      <c r="EC135" s="231" t="str">
        <f>IFERROR(IF(AND($DX135="mas",'Classificação geral'!$I128=2),'Classificação geral'!M128,""),"")</f>
        <v/>
      </c>
      <c r="ED135" s="231" t="str">
        <f>IFERROR(IF(AND($DX135="mas",'Classificação geral'!$I128=2),'Classificação geral'!AF128,""),"")</f>
        <v/>
      </c>
      <c r="EE135" s="229" t="str">
        <f>IFERROR(RANK(ED135,ED:ED,0)+ COUNTIF($ED$12:ED$12,ED135),"")</f>
        <v/>
      </c>
      <c r="EF135" s="230"/>
      <c r="EG135" s="254" t="str">
        <f>IFERROR(IF(AND('Classificação geral'!$H128="fem",'Classificação geral'!$I128=3,'Classificação geral'!$E128="pct"),'Classificação geral'!$A128,""),"")</f>
        <v/>
      </c>
      <c r="EH135" s="254" t="str">
        <f>IFERROR(IF(AND('Classificação geral'!$H128="fem",'Classificação geral'!$I128=3,'Classificação geral'!$E128="pct"),'Classificação geral'!$B128,""),"")</f>
        <v/>
      </c>
      <c r="EI135" s="227" t="str">
        <f>IF($EH135='Classificação geral'!$B128,'Classificação geral'!$C128,"")</f>
        <v/>
      </c>
      <c r="EJ135" s="227" t="str">
        <f>IF($EH135='Classificação geral'!$B128,'Classificação geral'!$D128,"")</f>
        <v/>
      </c>
      <c r="EK135" s="227" t="str">
        <f>IF($EH135='Classificação geral'!$B128,'Classificação geral'!$H128,"")</f>
        <v/>
      </c>
      <c r="EL135" s="227" t="str">
        <f>IF($EK135='Classificação geral'!$H128,'Classificação geral'!$I128,"")</f>
        <v/>
      </c>
      <c r="EM135" s="255" t="str">
        <f>IF($EL135='Classificação geral'!$I128,'Classificação geral'!$AE128,"")</f>
        <v/>
      </c>
      <c r="EN135" s="227" t="str">
        <f>IF($EL135='Classificação geral'!$I128,'Classificação geral'!$K128,"")</f>
        <v/>
      </c>
      <c r="EO135" s="227" t="str">
        <f>IF($EL135='Classificação geral'!$I128,'Classificação geral'!$L128,"")</f>
        <v/>
      </c>
      <c r="EP135" s="227" t="str">
        <f>IF($EL135='Classificação geral'!$I128,'Classificação geral'!$M128,"")</f>
        <v/>
      </c>
      <c r="EQ135" s="227" t="str">
        <f>IF($EL135='Classificação geral'!$I128,'Classificação geral'!$AF128,"")</f>
        <v/>
      </c>
      <c r="ER135" s="229" t="str">
        <f>IFERROR(RANK(EQ135,EQ:EQ,0)+ COUNTIF($EQ$12:EQ133,EQ135),"")</f>
        <v/>
      </c>
      <c r="ES135" s="230"/>
      <c r="ET135" s="254" t="str">
        <f>IFERROR(IF(AND('Classificação geral'!$H128="mas",'Classificação geral'!$I128=3,'Classificação geral'!$E128="PCT"),'Classificação geral'!$A128,""),"")</f>
        <v/>
      </c>
      <c r="EU135" s="254" t="str">
        <f>IFERROR(IF(AND('Classificação geral'!$H128="mas",'Classificação geral'!$I128=3,'Classificação geral'!$E128="PCT"),'Classificação geral'!$B128,""),"")</f>
        <v/>
      </c>
      <c r="EV135" s="227" t="str">
        <f>IF($EU135='Classificação geral'!$B128,'Classificação geral'!$C128,"")</f>
        <v/>
      </c>
      <c r="EW135" s="227" t="str">
        <f>IF($EU135='Classificação geral'!$B128,'Classificação geral'!$D128,"")</f>
        <v/>
      </c>
      <c r="EX135" s="227" t="str">
        <f>IF($EU135='Classificação geral'!$B128,'Classificação geral'!$H128,"")</f>
        <v/>
      </c>
      <c r="EY135" s="231" t="str">
        <f>IFERROR(IF(AND($EX135="mas",'Classificação geral'!$I128=3),'Classificação geral'!I128,""),"")</f>
        <v/>
      </c>
      <c r="EZ135" s="254" t="str">
        <f>IFERROR(IF(AND($EX135="mas",'Classificação geral'!$I128=3),'Classificação geral'!AE128,""),"")</f>
        <v/>
      </c>
      <c r="FA135" s="231" t="str">
        <f>IFERROR(IF(AND($EX135="mas",'Classificação geral'!$I128=3),'Classificação geral'!K128,""),"")</f>
        <v/>
      </c>
      <c r="FB135" s="231" t="str">
        <f>IFERROR(IF(AND($EX135="mas",'Classificação geral'!$I128=3),'Classificação geral'!L128,""),"")</f>
        <v/>
      </c>
      <c r="FC135" s="231" t="str">
        <f>IFERROR(IF(AND($EX135="mas",'Classificação geral'!$I128=3),'Classificação geral'!M128,""),"")</f>
        <v/>
      </c>
      <c r="FD135" s="231" t="str">
        <f>IFERROR(IF(AND($EX135="mas",'Classificação geral'!$I128=3),'Classificação geral'!AF128,""),"")</f>
        <v/>
      </c>
      <c r="FE135" s="229" t="str">
        <f>IFERROR(RANK(FD135,FD:FD,0)+ COUNTIF(FD$12:$FD133,FD135),"")</f>
        <v/>
      </c>
      <c r="FF135" s="240"/>
      <c r="FG135" s="240"/>
      <c r="FH135" s="240"/>
      <c r="FI135" s="240"/>
      <c r="FJ135" s="240"/>
      <c r="FK135" s="240"/>
      <c r="FL135" s="240"/>
      <c r="FM135" s="240"/>
      <c r="FN135" s="240"/>
    </row>
    <row r="136" spans="1:170" ht="24.75" customHeight="1" x14ac:dyDescent="0.4">
      <c r="A136" s="21"/>
      <c r="B136" s="236"/>
      <c r="C136" s="235"/>
      <c r="D136" s="235"/>
      <c r="E136" s="235"/>
      <c r="F136" s="21"/>
      <c r="G136" s="21"/>
      <c r="H136" s="21"/>
      <c r="I136" s="21"/>
      <c r="J136" s="21"/>
      <c r="K136" s="21"/>
      <c r="L136" s="21"/>
      <c r="M136" s="21"/>
      <c r="N136" s="236"/>
      <c r="O136" s="235"/>
      <c r="P136" s="235"/>
      <c r="Q136" s="235"/>
      <c r="R136" s="21"/>
      <c r="S136" s="21"/>
      <c r="T136" s="21"/>
      <c r="U136" s="21"/>
      <c r="V136" s="21"/>
      <c r="W136" s="21"/>
      <c r="X136" s="21"/>
      <c r="Y136" s="21"/>
      <c r="Z136" s="21"/>
      <c r="AA136" s="235"/>
      <c r="AB136" s="235"/>
      <c r="AC136" s="236"/>
      <c r="AD136" s="21"/>
      <c r="AE136" s="21"/>
      <c r="AF136" s="21"/>
      <c r="AG136" s="21"/>
      <c r="AH136" s="21"/>
      <c r="AI136" s="21"/>
      <c r="AJ136" s="21"/>
      <c r="AK136" s="21"/>
      <c r="AL136" s="21"/>
      <c r="AM136" s="235"/>
      <c r="AN136" s="235"/>
      <c r="AO136" s="236"/>
      <c r="AP136" s="21"/>
      <c r="AQ136" s="21"/>
      <c r="AR136" s="21"/>
      <c r="AS136" s="21"/>
      <c r="AT136" s="21"/>
      <c r="AU136" s="21"/>
      <c r="AV136" s="21"/>
      <c r="AW136" s="21"/>
      <c r="AX136" s="236"/>
      <c r="AY136" s="235"/>
      <c r="AZ136" s="235"/>
      <c r="BA136" s="235"/>
      <c r="BB136" s="21"/>
      <c r="BC136" s="21"/>
      <c r="BD136" s="21"/>
      <c r="BE136" s="21"/>
      <c r="BF136" s="21"/>
      <c r="BG136" s="21"/>
      <c r="BH136" s="21"/>
      <c r="BI136" s="21"/>
      <c r="BJ136" s="236"/>
      <c r="BK136" s="235"/>
      <c r="BL136" s="235"/>
      <c r="BM136" s="235"/>
      <c r="BN136" s="21"/>
      <c r="BO136" s="21"/>
      <c r="BP136" s="21"/>
      <c r="BQ136" s="21"/>
      <c r="BR136" s="21"/>
      <c r="BS136" s="21"/>
      <c r="BT136" s="21"/>
      <c r="BU136" s="21"/>
      <c r="BV136" s="21"/>
      <c r="BW136" s="21"/>
      <c r="BX136" s="21"/>
      <c r="BY136" s="21"/>
      <c r="BZ136" s="21"/>
      <c r="CA136" s="21"/>
      <c r="CB136" s="21"/>
      <c r="CC136" s="21"/>
      <c r="CD136" s="21"/>
      <c r="CE136" s="21"/>
      <c r="CF136" s="21"/>
      <c r="CG136" s="254" t="str">
        <f>IFERROR(IF(AND('Classificação geral'!$H129="FEM",'Classificação geral'!$I129=1,'Classificação geral'!E129="PCT"),'Classificação geral'!$A129,""),"")</f>
        <v/>
      </c>
      <c r="CH136" s="254" t="str">
        <f>IFERROR(IF(AND('Classificação geral'!$H129="FEM",'Classificação geral'!$I129=1,'Classificação geral'!E129="PCT"),'Classificação geral'!$B129,""),"")</f>
        <v/>
      </c>
      <c r="CI136" s="227" t="str">
        <f>IF($CH136='Classificação geral'!$B129,'Classificação geral'!$C129,"")</f>
        <v/>
      </c>
      <c r="CJ136" s="228" t="str">
        <f>IF($CH136='Classificação geral'!$B129,'Classificação geral'!$D129,"")</f>
        <v/>
      </c>
      <c r="CK136" s="227" t="str">
        <f>IF($CH136='Classificação geral'!$B129,'Classificação geral'!$H129,"")</f>
        <v/>
      </c>
      <c r="CL136" s="227" t="str">
        <f>IF($CK136='Classificação geral'!$H129,'Classificação geral'!$I129,"")</f>
        <v/>
      </c>
      <c r="CM136" s="227" t="str">
        <f>IF($CL136='Classificação geral'!$I129,'Classificação geral'!$AE129,"")</f>
        <v/>
      </c>
      <c r="CN136" s="227" t="str">
        <f>IF($CL136='Classificação geral'!$I129,'Classificação geral'!$K129,"")</f>
        <v/>
      </c>
      <c r="CO136" s="227" t="str">
        <f>IF($CL136='Classificação geral'!$I129,'Classificação geral'!$L129,"")</f>
        <v/>
      </c>
      <c r="CP136" s="227" t="str">
        <f>IF($CL136='Classificação geral'!$I129,'Classificação geral'!$M129,"")</f>
        <v/>
      </c>
      <c r="CQ136" s="388" t="str">
        <f>IF($CL136='Classificação geral'!$I129,'Classificação geral'!$AF129,"")</f>
        <v/>
      </c>
      <c r="CR136" s="256" t="str">
        <f>IFERROR(RANK(CQ136,CQ:CQ,0)+ COUNTIF($CQ$12:CQ135,CQ136),"")</f>
        <v/>
      </c>
      <c r="CS136" s="244" t="str">
        <f ca="1">IFERROR(RDEM(CR136,CR:CR,0),"")</f>
        <v/>
      </c>
      <c r="CT136" s="254" t="str">
        <f>IFERROR(IF(AND('Classificação geral'!$H129="mas",'Classificação geral'!$I129=1,'Classificação geral'!$E129="pct"),'Classificação geral'!$A129,""),"")</f>
        <v/>
      </c>
      <c r="CU136" s="254" t="str">
        <f>IFERROR(IF(AND('Classificação geral'!$H129="mas",'Classificação geral'!$I129=1,'Classificação geral'!$E129="PCT"),'Classificação geral'!$B129,""),"")</f>
        <v/>
      </c>
      <c r="CV136" s="227" t="str">
        <f>IF($CU136='Classificação geral'!$B129,'Classificação geral'!$C129,"")</f>
        <v/>
      </c>
      <c r="CW136" s="228" t="str">
        <f>IF($CU136='Classificação geral'!$B129,'Classificação geral'!$D129,"")</f>
        <v/>
      </c>
      <c r="CX136" s="227" t="str">
        <f>IF($CU136='Classificação geral'!$B129,'Classificação geral'!$H129,"")</f>
        <v/>
      </c>
      <c r="CY136" s="231" t="str">
        <f>IFERROR(IF(AND($CX136="mas",'Classificação geral'!$I129=1),'Classificação geral'!I129,""),"")</f>
        <v/>
      </c>
      <c r="CZ136" s="254" t="str">
        <f>IFERROR(IF(AND($CX136="mas",'Classificação geral'!$I129=1),'Classificação geral'!AE129,""),"")</f>
        <v/>
      </c>
      <c r="DA136" s="231" t="str">
        <f>IFERROR(IF(AND($CX136="mas",'Classificação geral'!$I129=1),'Classificação geral'!K129,""),"")</f>
        <v/>
      </c>
      <c r="DB136" s="231" t="str">
        <f>IFERROR(IF(AND($CX136="mas",'Classificação geral'!$I129=1),'Classificação geral'!L129,""),"")</f>
        <v/>
      </c>
      <c r="DC136" s="231" t="str">
        <f>IFERROR(IF(AND($CX136="mas",'Classificação geral'!$I129=1),'Classificação geral'!M129,""),"")</f>
        <v/>
      </c>
      <c r="DD136" s="231" t="str">
        <f>IFERROR(IF(AND($CX136="mas",'Classificação geral'!$I129=1),'Classificação geral'!AF129,""),"")</f>
        <v/>
      </c>
      <c r="DE136" s="229" t="str">
        <f>IFERROR(RANK(DD136,DD:DD,0)+ COUNTIF($DD$12:DD135,DD136),"")</f>
        <v/>
      </c>
      <c r="DF136" s="230"/>
      <c r="DG136" s="254" t="str">
        <f>IFERROR(IF(AND('Classificação geral'!$H129="fem",'Classificação geral'!$I129=2,'Classificação geral'!$E129="pct"),'Classificação geral'!$A129,""),"")</f>
        <v/>
      </c>
      <c r="DH136" s="254" t="str">
        <f>IFERROR(IF(AND('Classificação geral'!$H129="fem",'Classificação geral'!$I129=2,'Classificação geral'!$E129="pct"),'Classificação geral'!$B129,""),"")</f>
        <v/>
      </c>
      <c r="DI136" s="255" t="str">
        <f>IF($DH136='Classificação geral'!$B129,'Classificação geral'!$C129,"")</f>
        <v/>
      </c>
      <c r="DJ136" s="255" t="str">
        <f>IF($DH136='Classificação geral'!$B129,'Classificação geral'!$D129,"")</f>
        <v/>
      </c>
      <c r="DK136" s="255" t="str">
        <f>IF($DH136='Classificação geral'!$B129,'Classificação geral'!$H129,"")</f>
        <v/>
      </c>
      <c r="DL136" s="254" t="str">
        <f>IFERROR(IF(AND($DK136="fem",'Classificação geral'!$I129=2),'Classificação geral'!I129,""),"")</f>
        <v/>
      </c>
      <c r="DM136" s="254" t="str">
        <f>IFERROR(IF(AND($DK136="fem",'Classificação geral'!$I129=2),'Classificação geral'!AE129,""),"")</f>
        <v/>
      </c>
      <c r="DN136" s="254" t="str">
        <f>IFERROR(IF(AND($DK136="fem",'Classificação geral'!$I129=2),'Classificação geral'!K129,""),"")</f>
        <v/>
      </c>
      <c r="DO136" s="254" t="str">
        <f>IFERROR(IF(AND($DK136="fem",'Classificação geral'!$I129=2),'Classificação geral'!L129,""),"")</f>
        <v/>
      </c>
      <c r="DP136" s="254" t="str">
        <f>IFERROR(IF(AND($DK136="fem",'Classificação geral'!$I129=2),'Classificação geral'!M129,""),"")</f>
        <v/>
      </c>
      <c r="DQ136" s="254" t="str">
        <f>IFERROR(IF(AND($DK136="fem",'Classificação geral'!$I129=2),'Classificação geral'!AF129,""),"")</f>
        <v/>
      </c>
      <c r="DR136" s="256" t="str">
        <f>IFERROR(RANK(DQ136,DQ:DQ,0)+ COUNTIF(DQ$12:$DQ134,DQ136),"")</f>
        <v/>
      </c>
      <c r="DS136" s="230"/>
      <c r="DT136" s="254" t="str">
        <f>IFERROR(IF(AND('Classificação geral'!$H129="mas",'Classificação geral'!$I129=2,'Classificação geral'!$E129="pct"),'Classificação geral'!$A129,""),"")</f>
        <v/>
      </c>
      <c r="DU136" s="254" t="str">
        <f>IFERROR(IF(AND('Classificação geral'!$H129="mas",'Classificação geral'!$I129=2,'Classificação geral'!$E129="pct"),'Classificação geral'!$B129,""),"")</f>
        <v/>
      </c>
      <c r="DV136" s="227" t="str">
        <f>IF($DU136='Classificação geral'!$B129,'Classificação geral'!$C129,"")</f>
        <v/>
      </c>
      <c r="DW136" s="228" t="str">
        <f>IF($DU136='Classificação geral'!$B129,'Classificação geral'!$D129,"")</f>
        <v/>
      </c>
      <c r="DX136" s="227" t="str">
        <f>IF($DU136='Classificação geral'!$B129,'Classificação geral'!$H129,"")</f>
        <v/>
      </c>
      <c r="DY136" s="231" t="str">
        <f>IFERROR(IF(AND($DX136="mas",'Classificação geral'!$I129=2),'Classificação geral'!I129,""),"")</f>
        <v/>
      </c>
      <c r="DZ136" s="254" t="str">
        <f>IFERROR(IF(AND($DX136="mas",'Classificação geral'!$I129=2),'Classificação geral'!AE129,""),"")</f>
        <v/>
      </c>
      <c r="EA136" s="231" t="str">
        <f>IFERROR(IF(AND($DX136="mas",'Classificação geral'!$I129=2),'Classificação geral'!K129,""),"")</f>
        <v/>
      </c>
      <c r="EB136" s="231" t="str">
        <f>IFERROR(IF(AND($DX136="mas",'Classificação geral'!$I129=2),'Classificação geral'!L129,""),"")</f>
        <v/>
      </c>
      <c r="EC136" s="231" t="str">
        <f>IFERROR(IF(AND($DX136="mas",'Classificação geral'!$I129=2),'Classificação geral'!M129,""),"")</f>
        <v/>
      </c>
      <c r="ED136" s="231" t="str">
        <f>IFERROR(IF(AND($DX136="mas",'Classificação geral'!$I129=2),'Classificação geral'!AF129,""),"")</f>
        <v/>
      </c>
      <c r="EE136" s="229" t="str">
        <f>IFERROR(RANK(ED136,ED:ED,0)+ COUNTIF($ED$12:ED$12,ED136),"")</f>
        <v/>
      </c>
      <c r="EF136" s="230"/>
      <c r="EG136" s="254" t="str">
        <f>IFERROR(IF(AND('Classificação geral'!$H129="fem",'Classificação geral'!$I129=3,'Classificação geral'!$E129="pct"),'Classificação geral'!$A129,""),"")</f>
        <v/>
      </c>
      <c r="EH136" s="254" t="str">
        <f>IFERROR(IF(AND('Classificação geral'!$H129="fem",'Classificação geral'!$I129=3,'Classificação geral'!$E129="pct"),'Classificação geral'!$B129,""),"")</f>
        <v/>
      </c>
      <c r="EI136" s="227" t="str">
        <f>IF($EH136='Classificação geral'!$B129,'Classificação geral'!$C129,"")</f>
        <v/>
      </c>
      <c r="EJ136" s="227" t="str">
        <f>IF($EH136='Classificação geral'!$B129,'Classificação geral'!$D129,"")</f>
        <v/>
      </c>
      <c r="EK136" s="227" t="str">
        <f>IF($EH136='Classificação geral'!$B129,'Classificação geral'!$H129,"")</f>
        <v/>
      </c>
      <c r="EL136" s="227" t="str">
        <f>IF($EK136='Classificação geral'!$H129,'Classificação geral'!$I129,"")</f>
        <v/>
      </c>
      <c r="EM136" s="255" t="str">
        <f>IF($EL136='Classificação geral'!$I129,'Classificação geral'!$AE129,"")</f>
        <v/>
      </c>
      <c r="EN136" s="227" t="str">
        <f>IF($EL136='Classificação geral'!$I129,'Classificação geral'!$K129,"")</f>
        <v/>
      </c>
      <c r="EO136" s="227" t="str">
        <f>IF($EL136='Classificação geral'!$I129,'Classificação geral'!$L129,"")</f>
        <v/>
      </c>
      <c r="EP136" s="227" t="str">
        <f>IF($EL136='Classificação geral'!$I129,'Classificação geral'!$M129,"")</f>
        <v/>
      </c>
      <c r="EQ136" s="227" t="str">
        <f>IF($EL136='Classificação geral'!$I129,'Classificação geral'!$AF129,"")</f>
        <v/>
      </c>
      <c r="ER136" s="229" t="str">
        <f>IFERROR(RANK(EQ136,EQ:EQ,0)+ COUNTIF($EQ$12:EQ134,EQ136),"")</f>
        <v/>
      </c>
      <c r="ES136" s="230"/>
      <c r="ET136" s="254" t="str">
        <f>IFERROR(IF(AND('Classificação geral'!$H129="mas",'Classificação geral'!$I129=3,'Classificação geral'!$E129="PCT"),'Classificação geral'!$A129,""),"")</f>
        <v/>
      </c>
      <c r="EU136" s="254" t="str">
        <f>IFERROR(IF(AND('Classificação geral'!$H129="mas",'Classificação geral'!$I129=3,'Classificação geral'!$E129="PCT"),'Classificação geral'!$B129,""),"")</f>
        <v/>
      </c>
      <c r="EV136" s="227" t="str">
        <f>IF($EU136='Classificação geral'!$B129,'Classificação geral'!$C129,"")</f>
        <v/>
      </c>
      <c r="EW136" s="227" t="str">
        <f>IF($EU136='Classificação geral'!$B129,'Classificação geral'!$D129,"")</f>
        <v/>
      </c>
      <c r="EX136" s="227" t="str">
        <f>IF($EU136='Classificação geral'!$B129,'Classificação geral'!$H129,"")</f>
        <v/>
      </c>
      <c r="EY136" s="231" t="str">
        <f>IFERROR(IF(AND($EX136="mas",'Classificação geral'!$I129=3),'Classificação geral'!I129,""),"")</f>
        <v/>
      </c>
      <c r="EZ136" s="254" t="str">
        <f>IFERROR(IF(AND($EX136="mas",'Classificação geral'!$I129=3),'Classificação geral'!AE129,""),"")</f>
        <v/>
      </c>
      <c r="FA136" s="231" t="str">
        <f>IFERROR(IF(AND($EX136="mas",'Classificação geral'!$I129=3),'Classificação geral'!K129,""),"")</f>
        <v/>
      </c>
      <c r="FB136" s="231" t="str">
        <f>IFERROR(IF(AND($EX136="mas",'Classificação geral'!$I129=3),'Classificação geral'!L129,""),"")</f>
        <v/>
      </c>
      <c r="FC136" s="231" t="str">
        <f>IFERROR(IF(AND($EX136="mas",'Classificação geral'!$I129=3),'Classificação geral'!M129,""),"")</f>
        <v/>
      </c>
      <c r="FD136" s="231" t="str">
        <f>IFERROR(IF(AND($EX136="mas",'Classificação geral'!$I129=3),'Classificação geral'!AF129,""),"")</f>
        <v/>
      </c>
      <c r="FE136" s="229" t="str">
        <f>IFERROR(RANK(FD136,FD:FD,0)+ COUNTIF(FD$12:$FD134,FD136),"")</f>
        <v/>
      </c>
      <c r="FF136" s="240"/>
      <c r="FG136" s="240"/>
      <c r="FH136" s="240"/>
      <c r="FI136" s="240"/>
      <c r="FJ136" s="240"/>
      <c r="FK136" s="240"/>
      <c r="FL136" s="240"/>
      <c r="FM136" s="240"/>
      <c r="FN136" s="240"/>
    </row>
    <row r="137" spans="1:170" ht="24.75" customHeight="1" x14ac:dyDescent="0.4">
      <c r="A137" s="21"/>
      <c r="B137" s="236"/>
      <c r="C137" s="235"/>
      <c r="D137" s="235"/>
      <c r="E137" s="235"/>
      <c r="F137" s="21"/>
      <c r="G137" s="21"/>
      <c r="H137" s="21"/>
      <c r="I137" s="21"/>
      <c r="J137" s="21"/>
      <c r="K137" s="21"/>
      <c r="L137" s="21"/>
      <c r="M137" s="21"/>
      <c r="N137" s="236"/>
      <c r="O137" s="235"/>
      <c r="P137" s="235"/>
      <c r="Q137" s="235"/>
      <c r="R137" s="21"/>
      <c r="S137" s="21"/>
      <c r="T137" s="21"/>
      <c r="U137" s="21"/>
      <c r="V137" s="21"/>
      <c r="W137" s="21"/>
      <c r="X137" s="21"/>
      <c r="Y137" s="21"/>
      <c r="Z137" s="21"/>
      <c r="AA137" s="235"/>
      <c r="AB137" s="235"/>
      <c r="AC137" s="236"/>
      <c r="AD137" s="21"/>
      <c r="AE137" s="21"/>
      <c r="AF137" s="21"/>
      <c r="AG137" s="21"/>
      <c r="AH137" s="21"/>
      <c r="AI137" s="21"/>
      <c r="AJ137" s="21"/>
      <c r="AK137" s="21"/>
      <c r="AL137" s="21"/>
      <c r="AM137" s="235"/>
      <c r="AN137" s="235"/>
      <c r="AO137" s="236"/>
      <c r="AP137" s="21"/>
      <c r="AQ137" s="21"/>
      <c r="AR137" s="21"/>
      <c r="AS137" s="21"/>
      <c r="AT137" s="21"/>
      <c r="AU137" s="21"/>
      <c r="AV137" s="21"/>
      <c r="AW137" s="21"/>
      <c r="AX137" s="236"/>
      <c r="AY137" s="235"/>
      <c r="AZ137" s="235"/>
      <c r="BA137" s="235"/>
      <c r="BB137" s="21"/>
      <c r="BC137" s="21"/>
      <c r="BD137" s="21"/>
      <c r="BE137" s="21"/>
      <c r="BF137" s="21"/>
      <c r="BG137" s="21"/>
      <c r="BH137" s="21"/>
      <c r="BI137" s="21"/>
      <c r="BJ137" s="236"/>
      <c r="BK137" s="235"/>
      <c r="BL137" s="235"/>
      <c r="BM137" s="235"/>
      <c r="BN137" s="21"/>
      <c r="BO137" s="21"/>
      <c r="BP137" s="21"/>
      <c r="BQ137" s="21"/>
      <c r="BR137" s="21"/>
      <c r="BS137" s="21"/>
      <c r="BT137" s="21"/>
      <c r="BU137" s="21"/>
      <c r="BV137" s="21"/>
      <c r="BW137" s="21"/>
      <c r="BX137" s="21"/>
      <c r="BY137" s="21"/>
      <c r="BZ137" s="21"/>
      <c r="CA137" s="21"/>
      <c r="CB137" s="21"/>
      <c r="CC137" s="21"/>
      <c r="CD137" s="21"/>
      <c r="CE137" s="21"/>
      <c r="CF137" s="21"/>
      <c r="CG137" s="254" t="str">
        <f>IFERROR(IF(AND('Classificação geral'!$H130="FEM",'Classificação geral'!$I130=1,'Classificação geral'!E130="PCT"),'Classificação geral'!$A130,""),"")</f>
        <v/>
      </c>
      <c r="CH137" s="254" t="str">
        <f>IFERROR(IF(AND('Classificação geral'!$H130="FEM",'Classificação geral'!$I130=1,'Classificação geral'!E130="PCT"),'Classificação geral'!$B130,""),"")</f>
        <v/>
      </c>
      <c r="CI137" s="227" t="str">
        <f>IF($CH137='Classificação geral'!$B130,'Classificação geral'!$C130,"")</f>
        <v/>
      </c>
      <c r="CJ137" s="228" t="str">
        <f>IF($CH137='Classificação geral'!$B130,'Classificação geral'!$D130,"")</f>
        <v/>
      </c>
      <c r="CK137" s="227" t="str">
        <f>IF($CH137='Classificação geral'!$B130,'Classificação geral'!$H130,"")</f>
        <v/>
      </c>
      <c r="CL137" s="227" t="str">
        <f>IF($CK137='Classificação geral'!$H130,'Classificação geral'!$I130,"")</f>
        <v/>
      </c>
      <c r="CM137" s="227" t="str">
        <f>IF($CL137='Classificação geral'!$I130,'Classificação geral'!$AE130,"")</f>
        <v/>
      </c>
      <c r="CN137" s="227" t="str">
        <f>IF($CL137='Classificação geral'!$I130,'Classificação geral'!$K130,"")</f>
        <v/>
      </c>
      <c r="CO137" s="227" t="str">
        <f>IF($CL137='Classificação geral'!$I130,'Classificação geral'!$L130,"")</f>
        <v/>
      </c>
      <c r="CP137" s="227" t="str">
        <f>IF($CL137='Classificação geral'!$I130,'Classificação geral'!$M130,"")</f>
        <v/>
      </c>
      <c r="CQ137" s="388" t="str">
        <f>IF($CL137='Classificação geral'!$I130,'Classificação geral'!$AF130,"")</f>
        <v/>
      </c>
      <c r="CR137" s="256" t="str">
        <f>IFERROR(RANK(CQ137,CQ:CQ,0)+ COUNTIF($CQ$12:CQ136,CQ137),"")</f>
        <v/>
      </c>
      <c r="CS137" s="244" t="str">
        <f ca="1">IFERROR(RDEM(CR137,CR:CR,0),"")</f>
        <v/>
      </c>
      <c r="CT137" s="254" t="str">
        <f>IFERROR(IF(AND('Classificação geral'!$H130="mas",'Classificação geral'!$I130=1,'Classificação geral'!$E130="pct"),'Classificação geral'!$A130,""),"")</f>
        <v/>
      </c>
      <c r="CU137" s="254" t="str">
        <f>IFERROR(IF(AND('Classificação geral'!$H130="mas",'Classificação geral'!$I130=1,'Classificação geral'!$E130="PCT"),'Classificação geral'!$B130,""),"")</f>
        <v/>
      </c>
      <c r="CV137" s="227" t="str">
        <f>IF($CU137='Classificação geral'!$B130,'Classificação geral'!$C130,"")</f>
        <v/>
      </c>
      <c r="CW137" s="228" t="str">
        <f>IF($CU137='Classificação geral'!$B130,'Classificação geral'!$D130,"")</f>
        <v/>
      </c>
      <c r="CX137" s="227" t="str">
        <f>IF($CU137='Classificação geral'!$B130,'Classificação geral'!$H130,"")</f>
        <v/>
      </c>
      <c r="CY137" s="231" t="str">
        <f>IFERROR(IF(AND($CX137="mas",'Classificação geral'!$I130=1),'Classificação geral'!I130,""),"")</f>
        <v/>
      </c>
      <c r="CZ137" s="254" t="str">
        <f>IFERROR(IF(AND($CX137="mas",'Classificação geral'!$I130=1),'Classificação geral'!AE130,""),"")</f>
        <v/>
      </c>
      <c r="DA137" s="231" t="str">
        <f>IFERROR(IF(AND($CX137="mas",'Classificação geral'!$I130=1),'Classificação geral'!K130,""),"")</f>
        <v/>
      </c>
      <c r="DB137" s="231" t="str">
        <f>IFERROR(IF(AND($CX137="mas",'Classificação geral'!$I130=1),'Classificação geral'!L130,""),"")</f>
        <v/>
      </c>
      <c r="DC137" s="231" t="str">
        <f>IFERROR(IF(AND($CX137="mas",'Classificação geral'!$I130=1),'Classificação geral'!M130,""),"")</f>
        <v/>
      </c>
      <c r="DD137" s="231" t="str">
        <f>IFERROR(IF(AND($CX137="mas",'Classificação geral'!$I130=1),'Classificação geral'!AF130,""),"")</f>
        <v/>
      </c>
      <c r="DE137" s="229" t="str">
        <f>IFERROR(RANK(DD137,DD:DD,0)+ COUNTIF($DD$12:DD136,DD137),"")</f>
        <v/>
      </c>
      <c r="DF137" s="230"/>
      <c r="DG137" s="254" t="str">
        <f>IFERROR(IF(AND('Classificação geral'!$H130="fem",'Classificação geral'!$I130=2,'Classificação geral'!$E130="pct"),'Classificação geral'!$A130,""),"")</f>
        <v/>
      </c>
      <c r="DH137" s="254" t="str">
        <f>IFERROR(IF(AND('Classificação geral'!$H130="fem",'Classificação geral'!$I130=2,'Classificação geral'!$E130="pct"),'Classificação geral'!$B130,""),"")</f>
        <v/>
      </c>
      <c r="DI137" s="255" t="str">
        <f>IF($DH137='Classificação geral'!$B130,'Classificação geral'!$C130,"")</f>
        <v/>
      </c>
      <c r="DJ137" s="255" t="str">
        <f>IF($DH137='Classificação geral'!$B130,'Classificação geral'!$D130,"")</f>
        <v/>
      </c>
      <c r="DK137" s="255" t="str">
        <f>IF($DH137='Classificação geral'!$B130,'Classificação geral'!$H130,"")</f>
        <v/>
      </c>
      <c r="DL137" s="254" t="str">
        <f>IFERROR(IF(AND($DK137="fem",'Classificação geral'!$I130=2),'Classificação geral'!I130,""),"")</f>
        <v/>
      </c>
      <c r="DM137" s="254" t="str">
        <f>IFERROR(IF(AND($DK137="fem",'Classificação geral'!$I130=2),'Classificação geral'!AE130,""),"")</f>
        <v/>
      </c>
      <c r="DN137" s="254" t="str">
        <f>IFERROR(IF(AND($DK137="fem",'Classificação geral'!$I130=2),'Classificação geral'!K130,""),"")</f>
        <v/>
      </c>
      <c r="DO137" s="254" t="str">
        <f>IFERROR(IF(AND($DK137="fem",'Classificação geral'!$I130=2),'Classificação geral'!L130,""),"")</f>
        <v/>
      </c>
      <c r="DP137" s="254" t="str">
        <f>IFERROR(IF(AND($DK137="fem",'Classificação geral'!$I130=2),'Classificação geral'!M130,""),"")</f>
        <v/>
      </c>
      <c r="DQ137" s="254" t="str">
        <f>IFERROR(IF(AND($DK137="fem",'Classificação geral'!$I130=2),'Classificação geral'!AF130,""),"")</f>
        <v/>
      </c>
      <c r="DR137" s="256" t="str">
        <f>IFERROR(RANK(DQ137,DQ:DQ,0)+ COUNTIF(DQ$12:$DQ135,DQ137),"")</f>
        <v/>
      </c>
      <c r="DS137" s="230"/>
      <c r="DT137" s="254" t="str">
        <f>IFERROR(IF(AND('Classificação geral'!$H130="mas",'Classificação geral'!$I130=2,'Classificação geral'!$E130="pct"),'Classificação geral'!$A130,""),"")</f>
        <v/>
      </c>
      <c r="DU137" s="254" t="str">
        <f>IFERROR(IF(AND('Classificação geral'!$H130="mas",'Classificação geral'!$I130=2,'Classificação geral'!$E130="pct"),'Classificação geral'!$B130,""),"")</f>
        <v/>
      </c>
      <c r="DV137" s="227" t="str">
        <f>IF($DU137='Classificação geral'!$B130,'Classificação geral'!$C130,"")</f>
        <v/>
      </c>
      <c r="DW137" s="228" t="str">
        <f>IF($DU137='Classificação geral'!$B130,'Classificação geral'!$D130,"")</f>
        <v/>
      </c>
      <c r="DX137" s="227" t="str">
        <f>IF($DU137='Classificação geral'!$B130,'Classificação geral'!$H130,"")</f>
        <v/>
      </c>
      <c r="DY137" s="231" t="str">
        <f>IFERROR(IF(AND($DX137="mas",'Classificação geral'!$I130=2),'Classificação geral'!I130,""),"")</f>
        <v/>
      </c>
      <c r="DZ137" s="254" t="str">
        <f>IFERROR(IF(AND($DX137="mas",'Classificação geral'!$I130=2),'Classificação geral'!AE130,""),"")</f>
        <v/>
      </c>
      <c r="EA137" s="231" t="str">
        <f>IFERROR(IF(AND($DX137="mas",'Classificação geral'!$I130=2),'Classificação geral'!K130,""),"")</f>
        <v/>
      </c>
      <c r="EB137" s="231" t="str">
        <f>IFERROR(IF(AND($DX137="mas",'Classificação geral'!$I130=2),'Classificação geral'!L130,""),"")</f>
        <v/>
      </c>
      <c r="EC137" s="231" t="str">
        <f>IFERROR(IF(AND($DX137="mas",'Classificação geral'!$I130=2),'Classificação geral'!M130,""),"")</f>
        <v/>
      </c>
      <c r="ED137" s="231" t="str">
        <f>IFERROR(IF(AND($DX137="mas",'Classificação geral'!$I130=2),'Classificação geral'!AF130,""),"")</f>
        <v/>
      </c>
      <c r="EE137" s="229" t="str">
        <f>IFERROR(RANK(ED137,ED:ED,0)+ COUNTIF($ED$12:ED$12,ED137),"")</f>
        <v/>
      </c>
      <c r="EF137" s="230"/>
      <c r="EG137" s="254" t="str">
        <f>IFERROR(IF(AND('Classificação geral'!$H130="fem",'Classificação geral'!$I130=3,'Classificação geral'!$E130="pct"),'Classificação geral'!$A130,""),"")</f>
        <v/>
      </c>
      <c r="EH137" s="254" t="str">
        <f>IFERROR(IF(AND('Classificação geral'!$H130="fem",'Classificação geral'!$I130=3,'Classificação geral'!$E130="pct"),'Classificação geral'!$B130,""),"")</f>
        <v/>
      </c>
      <c r="EI137" s="227" t="str">
        <f>IF($EH137='Classificação geral'!$B130,'Classificação geral'!$C130,"")</f>
        <v/>
      </c>
      <c r="EJ137" s="227" t="str">
        <f>IF($EH137='Classificação geral'!$B130,'Classificação geral'!$D130,"")</f>
        <v/>
      </c>
      <c r="EK137" s="227" t="str">
        <f>IF($EH137='Classificação geral'!$B130,'Classificação geral'!$H130,"")</f>
        <v/>
      </c>
      <c r="EL137" s="227" t="str">
        <f>IF($EK137='Classificação geral'!$H130,'Classificação geral'!$I130,"")</f>
        <v/>
      </c>
      <c r="EM137" s="255" t="str">
        <f>IF($EL137='Classificação geral'!$I130,'Classificação geral'!$AE130,"")</f>
        <v/>
      </c>
      <c r="EN137" s="227" t="str">
        <f>IF($EL137='Classificação geral'!$I130,'Classificação geral'!$K130,"")</f>
        <v/>
      </c>
      <c r="EO137" s="227" t="str">
        <f>IF($EL137='Classificação geral'!$I130,'Classificação geral'!$L130,"")</f>
        <v/>
      </c>
      <c r="EP137" s="227" t="str">
        <f>IF($EL137='Classificação geral'!$I130,'Classificação geral'!$M130,"")</f>
        <v/>
      </c>
      <c r="EQ137" s="227" t="str">
        <f>IF($EL137='Classificação geral'!$I130,'Classificação geral'!$AF130,"")</f>
        <v/>
      </c>
      <c r="ER137" s="229" t="str">
        <f>IFERROR(RANK(EQ137,EQ:EQ,0)+ COUNTIF($EQ$12:EQ135,EQ137),"")</f>
        <v/>
      </c>
      <c r="ES137" s="230"/>
      <c r="ET137" s="254" t="str">
        <f>IFERROR(IF(AND('Classificação geral'!$H130="mas",'Classificação geral'!$I130=3,'Classificação geral'!$E130="PCT"),'Classificação geral'!$A130,""),"")</f>
        <v/>
      </c>
      <c r="EU137" s="254" t="str">
        <f>IFERROR(IF(AND('Classificação geral'!$H130="mas",'Classificação geral'!$I130=3,'Classificação geral'!$E130="PCT"),'Classificação geral'!$B130,""),"")</f>
        <v/>
      </c>
      <c r="EV137" s="227" t="str">
        <f>IF($EU137='Classificação geral'!$B130,'Classificação geral'!$C130,"")</f>
        <v/>
      </c>
      <c r="EW137" s="227" t="str">
        <f>IF($EU137='Classificação geral'!$B130,'Classificação geral'!$D130,"")</f>
        <v/>
      </c>
      <c r="EX137" s="227" t="str">
        <f>IF($EU137='Classificação geral'!$B130,'Classificação geral'!$H130,"")</f>
        <v/>
      </c>
      <c r="EY137" s="231" t="str">
        <f>IFERROR(IF(AND($EX137="mas",'Classificação geral'!$I130=3),'Classificação geral'!I130,""),"")</f>
        <v/>
      </c>
      <c r="EZ137" s="254" t="str">
        <f>IFERROR(IF(AND($EX137="mas",'Classificação geral'!$I130=3),'Classificação geral'!AE130,""),"")</f>
        <v/>
      </c>
      <c r="FA137" s="231" t="str">
        <f>IFERROR(IF(AND($EX137="mas",'Classificação geral'!$I130=3),'Classificação geral'!K130,""),"")</f>
        <v/>
      </c>
      <c r="FB137" s="231" t="str">
        <f>IFERROR(IF(AND($EX137="mas",'Classificação geral'!$I130=3),'Classificação geral'!L130,""),"")</f>
        <v/>
      </c>
      <c r="FC137" s="231" t="str">
        <f>IFERROR(IF(AND($EX137="mas",'Classificação geral'!$I130=3),'Classificação geral'!M130,""),"")</f>
        <v/>
      </c>
      <c r="FD137" s="231" t="str">
        <f>IFERROR(IF(AND($EX137="mas",'Classificação geral'!$I130=3),'Classificação geral'!AF130,""),"")</f>
        <v/>
      </c>
      <c r="FE137" s="229" t="str">
        <f>IFERROR(RANK(FD137,FD:FD,0)+ COUNTIF(FD$12:$FD135,FD137),"")</f>
        <v/>
      </c>
      <c r="FF137" s="240"/>
      <c r="FG137" s="240"/>
      <c r="FH137" s="240"/>
      <c r="FI137" s="240"/>
      <c r="FJ137" s="240"/>
      <c r="FK137" s="240"/>
      <c r="FL137" s="240"/>
      <c r="FM137" s="240"/>
      <c r="FN137" s="240"/>
    </row>
    <row r="138" spans="1:170" ht="24.75" customHeight="1" x14ac:dyDescent="0.4">
      <c r="A138" s="21"/>
      <c r="B138" s="236"/>
      <c r="C138" s="235"/>
      <c r="D138" s="235"/>
      <c r="E138" s="235"/>
      <c r="F138" s="21"/>
      <c r="G138" s="21"/>
      <c r="H138" s="21"/>
      <c r="I138" s="21"/>
      <c r="J138" s="21"/>
      <c r="K138" s="21"/>
      <c r="L138" s="21"/>
      <c r="M138" s="21"/>
      <c r="N138" s="236"/>
      <c r="O138" s="235"/>
      <c r="P138" s="235"/>
      <c r="Q138" s="235"/>
      <c r="R138" s="21"/>
      <c r="S138" s="21"/>
      <c r="T138" s="21"/>
      <c r="U138" s="21"/>
      <c r="V138" s="21"/>
      <c r="W138" s="21"/>
      <c r="X138" s="21"/>
      <c r="Y138" s="21"/>
      <c r="Z138" s="21"/>
      <c r="AA138" s="235"/>
      <c r="AB138" s="235"/>
      <c r="AC138" s="236"/>
      <c r="AD138" s="21"/>
      <c r="AE138" s="21"/>
      <c r="AF138" s="21"/>
      <c r="AG138" s="21"/>
      <c r="AH138" s="21"/>
      <c r="AI138" s="21"/>
      <c r="AJ138" s="21"/>
      <c r="AK138" s="21"/>
      <c r="AL138" s="21"/>
      <c r="AM138" s="235"/>
      <c r="AN138" s="235"/>
      <c r="AO138" s="236"/>
      <c r="AP138" s="21"/>
      <c r="AQ138" s="21"/>
      <c r="AR138" s="21"/>
      <c r="AS138" s="21"/>
      <c r="AT138" s="21"/>
      <c r="AU138" s="21"/>
      <c r="AV138" s="21"/>
      <c r="AW138" s="21"/>
      <c r="AX138" s="236"/>
      <c r="AY138" s="235"/>
      <c r="AZ138" s="235"/>
      <c r="BA138" s="235"/>
      <c r="BB138" s="21"/>
      <c r="BC138" s="21"/>
      <c r="BD138" s="21"/>
      <c r="BE138" s="21"/>
      <c r="BF138" s="21"/>
      <c r="BG138" s="21"/>
      <c r="BH138" s="21"/>
      <c r="BI138" s="21"/>
      <c r="BJ138" s="236"/>
      <c r="BK138" s="235"/>
      <c r="BL138" s="235"/>
      <c r="BM138" s="235"/>
      <c r="BN138" s="21"/>
      <c r="BO138" s="21"/>
      <c r="BP138" s="21"/>
      <c r="BQ138" s="21"/>
      <c r="BR138" s="21"/>
      <c r="BS138" s="21"/>
      <c r="BT138" s="21"/>
      <c r="BU138" s="21"/>
      <c r="BV138" s="21"/>
      <c r="BW138" s="21"/>
      <c r="BX138" s="21"/>
      <c r="BY138" s="21"/>
      <c r="BZ138" s="21"/>
      <c r="CA138" s="21"/>
      <c r="CB138" s="21"/>
      <c r="CC138" s="21"/>
      <c r="CD138" s="21"/>
      <c r="CE138" s="21"/>
      <c r="CF138" s="21"/>
      <c r="CG138" s="254" t="str">
        <f>IFERROR(IF(AND('Classificação geral'!$H131="FEM",'Classificação geral'!$I131=1,'Classificação geral'!E131="PCT"),'Classificação geral'!$A131,""),"")</f>
        <v/>
      </c>
      <c r="CH138" s="254" t="str">
        <f>IFERROR(IF(AND('Classificação geral'!$H131="FEM",'Classificação geral'!$I131=1,'Classificação geral'!E131="PCT"),'Classificação geral'!$B131,""),"")</f>
        <v/>
      </c>
      <c r="CI138" s="227" t="str">
        <f>IF($CH138='Classificação geral'!$B131,'Classificação geral'!$C131,"")</f>
        <v/>
      </c>
      <c r="CJ138" s="228" t="str">
        <f>IF($CH138='Classificação geral'!$B131,'Classificação geral'!$D131,"")</f>
        <v/>
      </c>
      <c r="CK138" s="227" t="str">
        <f>IF($CH138='Classificação geral'!$B131,'Classificação geral'!$H131,"")</f>
        <v/>
      </c>
      <c r="CL138" s="227" t="str">
        <f>IF($CK138='Classificação geral'!$H131,'Classificação geral'!$I131,"")</f>
        <v/>
      </c>
      <c r="CM138" s="227" t="str">
        <f>IF($CL138='Classificação geral'!$I131,'Classificação geral'!$AE131,"")</f>
        <v/>
      </c>
      <c r="CN138" s="227" t="str">
        <f>IF($CL138='Classificação geral'!$I131,'Classificação geral'!$K131,"")</f>
        <v/>
      </c>
      <c r="CO138" s="227" t="str">
        <f>IF($CL138='Classificação geral'!$I131,'Classificação geral'!$L131,"")</f>
        <v/>
      </c>
      <c r="CP138" s="227" t="str">
        <f>IF($CL138='Classificação geral'!$I131,'Classificação geral'!$M131,"")</f>
        <v/>
      </c>
      <c r="CQ138" s="388" t="str">
        <f>IF($CL138='Classificação geral'!$I131,'Classificação geral'!$AF131,"")</f>
        <v/>
      </c>
      <c r="CR138" s="256" t="str">
        <f>IFERROR(RANK(CQ138,CQ:CQ,0)+ COUNTIF($CQ$12:CQ137,CQ138),"")</f>
        <v/>
      </c>
      <c r="CS138" s="244" t="str">
        <f ca="1">IFERROR(RDEM(CR138,CR:CR,0),"")</f>
        <v/>
      </c>
      <c r="CT138" s="254" t="str">
        <f>IFERROR(IF(AND('Classificação geral'!$H131="mas",'Classificação geral'!$I131=1,'Classificação geral'!$E131="pct"),'Classificação geral'!$A131,""),"")</f>
        <v/>
      </c>
      <c r="CU138" s="254" t="str">
        <f>IFERROR(IF(AND('Classificação geral'!$H131="mas",'Classificação geral'!$I131=1,'Classificação geral'!$E131="PCT"),'Classificação geral'!$B131,""),"")</f>
        <v/>
      </c>
      <c r="CV138" s="227" t="str">
        <f>IF($CU138='Classificação geral'!$B131,'Classificação geral'!$C131,"")</f>
        <v/>
      </c>
      <c r="CW138" s="228" t="str">
        <f>IF($CU138='Classificação geral'!$B131,'Classificação geral'!$D131,"")</f>
        <v/>
      </c>
      <c r="CX138" s="227" t="str">
        <f>IF($CU138='Classificação geral'!$B131,'Classificação geral'!$H131,"")</f>
        <v/>
      </c>
      <c r="CY138" s="231" t="str">
        <f>IFERROR(IF(AND($CX138="mas",'Classificação geral'!$I131=1),'Classificação geral'!I131,""),"")</f>
        <v/>
      </c>
      <c r="CZ138" s="254" t="str">
        <f>IFERROR(IF(AND($CX138="mas",'Classificação geral'!$I131=1),'Classificação geral'!AE131,""),"")</f>
        <v/>
      </c>
      <c r="DA138" s="231" t="str">
        <f>IFERROR(IF(AND($CX138="mas",'Classificação geral'!$I131=1),'Classificação geral'!K131,""),"")</f>
        <v/>
      </c>
      <c r="DB138" s="231" t="str">
        <f>IFERROR(IF(AND($CX138="mas",'Classificação geral'!$I131=1),'Classificação geral'!L131,""),"")</f>
        <v/>
      </c>
      <c r="DC138" s="231" t="str">
        <f>IFERROR(IF(AND($CX138="mas",'Classificação geral'!$I131=1),'Classificação geral'!M131,""),"")</f>
        <v/>
      </c>
      <c r="DD138" s="231" t="str">
        <f>IFERROR(IF(AND($CX138="mas",'Classificação geral'!$I131=1),'Classificação geral'!AF131,""),"")</f>
        <v/>
      </c>
      <c r="DE138" s="229" t="str">
        <f>IFERROR(RANK(DD138,DD:DD,0)+ COUNTIF($DD$12:DD137,DD138),"")</f>
        <v/>
      </c>
      <c r="DF138" s="230"/>
      <c r="DG138" s="254" t="str">
        <f>IFERROR(IF(AND('Classificação geral'!$H131="fem",'Classificação geral'!$I131=2,'Classificação geral'!$E131="pct"),'Classificação geral'!$A131,""),"")</f>
        <v/>
      </c>
      <c r="DH138" s="254" t="str">
        <f>IFERROR(IF(AND('Classificação geral'!$H131="fem",'Classificação geral'!$I131=2,'Classificação geral'!$E131="pct"),'Classificação geral'!$B131,""),"")</f>
        <v/>
      </c>
      <c r="DI138" s="255" t="str">
        <f>IF($DH138='Classificação geral'!$B131,'Classificação geral'!$C131,"")</f>
        <v/>
      </c>
      <c r="DJ138" s="255" t="str">
        <f>IF($DH138='Classificação geral'!$B131,'Classificação geral'!$D131,"")</f>
        <v/>
      </c>
      <c r="DK138" s="255" t="str">
        <f>IF($DH138='Classificação geral'!$B131,'Classificação geral'!$H131,"")</f>
        <v/>
      </c>
      <c r="DL138" s="254" t="str">
        <f>IFERROR(IF(AND($DK138="fem",'Classificação geral'!$I131=2),'Classificação geral'!I131,""),"")</f>
        <v/>
      </c>
      <c r="DM138" s="254" t="str">
        <f>IFERROR(IF(AND($DK138="fem",'Classificação geral'!$I131=2),'Classificação geral'!AE131,""),"")</f>
        <v/>
      </c>
      <c r="DN138" s="254" t="str">
        <f>IFERROR(IF(AND($DK138="fem",'Classificação geral'!$I131=2),'Classificação geral'!K131,""),"")</f>
        <v/>
      </c>
      <c r="DO138" s="254" t="str">
        <f>IFERROR(IF(AND($DK138="fem",'Classificação geral'!$I131=2),'Classificação geral'!L131,""),"")</f>
        <v/>
      </c>
      <c r="DP138" s="254" t="str">
        <f>IFERROR(IF(AND($DK138="fem",'Classificação geral'!$I131=2),'Classificação geral'!M131,""),"")</f>
        <v/>
      </c>
      <c r="DQ138" s="254" t="str">
        <f>IFERROR(IF(AND($DK138="fem",'Classificação geral'!$I131=2),'Classificação geral'!AF131,""),"")</f>
        <v/>
      </c>
      <c r="DR138" s="256" t="str">
        <f>IFERROR(RANK(DQ138,DQ:DQ,0)+ COUNTIF(DQ$12:$DQ136,DQ138),"")</f>
        <v/>
      </c>
      <c r="DS138" s="230"/>
      <c r="DT138" s="254" t="str">
        <f>IFERROR(IF(AND('Classificação geral'!$H131="mas",'Classificação geral'!$I131=2,'Classificação geral'!$E131="pct"),'Classificação geral'!$A131,""),"")</f>
        <v/>
      </c>
      <c r="DU138" s="254" t="str">
        <f>IFERROR(IF(AND('Classificação geral'!$H131="mas",'Classificação geral'!$I131=2,'Classificação geral'!$E131="pct"),'Classificação geral'!$B131,""),"")</f>
        <v/>
      </c>
      <c r="DV138" s="227" t="str">
        <f>IF($DU138='Classificação geral'!$B131,'Classificação geral'!$C131,"")</f>
        <v/>
      </c>
      <c r="DW138" s="228" t="str">
        <f>IF($DU138='Classificação geral'!$B131,'Classificação geral'!$D131,"")</f>
        <v/>
      </c>
      <c r="DX138" s="227" t="str">
        <f>IF($DU138='Classificação geral'!$B131,'Classificação geral'!$H131,"")</f>
        <v/>
      </c>
      <c r="DY138" s="231" t="str">
        <f>IFERROR(IF(AND($DX138="mas",'Classificação geral'!$I131=2),'Classificação geral'!I131,""),"")</f>
        <v/>
      </c>
      <c r="DZ138" s="254" t="str">
        <f>IFERROR(IF(AND($DX138="mas",'Classificação geral'!$I131=2),'Classificação geral'!AE131,""),"")</f>
        <v/>
      </c>
      <c r="EA138" s="231" t="str">
        <f>IFERROR(IF(AND($DX138="mas",'Classificação geral'!$I131=2),'Classificação geral'!K131,""),"")</f>
        <v/>
      </c>
      <c r="EB138" s="231" t="str">
        <f>IFERROR(IF(AND($DX138="mas",'Classificação geral'!$I131=2),'Classificação geral'!L131,""),"")</f>
        <v/>
      </c>
      <c r="EC138" s="231" t="str">
        <f>IFERROR(IF(AND($DX138="mas",'Classificação geral'!$I131=2),'Classificação geral'!M131,""),"")</f>
        <v/>
      </c>
      <c r="ED138" s="231" t="str">
        <f>IFERROR(IF(AND($DX138="mas",'Classificação geral'!$I131=2),'Classificação geral'!AF131,""),"")</f>
        <v/>
      </c>
      <c r="EE138" s="229" t="str">
        <f>IFERROR(RANK(ED138,ED:ED,0)+ COUNTIF($ED$12:ED$12,ED138),"")</f>
        <v/>
      </c>
      <c r="EF138" s="230"/>
      <c r="EG138" s="254" t="str">
        <f>IFERROR(IF(AND('Classificação geral'!$H131="fem",'Classificação geral'!$I131=3,'Classificação geral'!$E131="pct"),'Classificação geral'!$A131,""),"")</f>
        <v/>
      </c>
      <c r="EH138" s="254" t="str">
        <f>IFERROR(IF(AND('Classificação geral'!$H131="fem",'Classificação geral'!$I131=3,'Classificação geral'!$E131="pct"),'Classificação geral'!$B131,""),"")</f>
        <v/>
      </c>
      <c r="EI138" s="227" t="str">
        <f>IF($EH138='Classificação geral'!$B131,'Classificação geral'!$C131,"")</f>
        <v/>
      </c>
      <c r="EJ138" s="227" t="str">
        <f>IF($EH138='Classificação geral'!$B131,'Classificação geral'!$D131,"")</f>
        <v/>
      </c>
      <c r="EK138" s="227" t="str">
        <f>IF($EH138='Classificação geral'!$B131,'Classificação geral'!$H131,"")</f>
        <v/>
      </c>
      <c r="EL138" s="227" t="str">
        <f>IF($EK138='Classificação geral'!$H131,'Classificação geral'!$I131,"")</f>
        <v/>
      </c>
      <c r="EM138" s="255" t="str">
        <f>IF($EL138='Classificação geral'!$I131,'Classificação geral'!$AE131,"")</f>
        <v/>
      </c>
      <c r="EN138" s="227" t="str">
        <f>IF($EL138='Classificação geral'!$I131,'Classificação geral'!$K131,"")</f>
        <v/>
      </c>
      <c r="EO138" s="227" t="str">
        <f>IF($EL138='Classificação geral'!$I131,'Classificação geral'!$L131,"")</f>
        <v/>
      </c>
      <c r="EP138" s="227" t="str">
        <f>IF($EL138='Classificação geral'!$I131,'Classificação geral'!$M131,"")</f>
        <v/>
      </c>
      <c r="EQ138" s="227" t="str">
        <f>IF($EL138='Classificação geral'!$I131,'Classificação geral'!$AF131,"")</f>
        <v/>
      </c>
      <c r="ER138" s="229" t="str">
        <f>IFERROR(RANK(EQ138,EQ:EQ,0)+ COUNTIF($EQ$12:EQ136,EQ138),"")</f>
        <v/>
      </c>
      <c r="ES138" s="230"/>
      <c r="ET138" s="254" t="str">
        <f>IFERROR(IF(AND('Classificação geral'!$H131="mas",'Classificação geral'!$I131=3,'Classificação geral'!$E131="PCT"),'Classificação geral'!$A131,""),"")</f>
        <v/>
      </c>
      <c r="EU138" s="254" t="str">
        <f>IFERROR(IF(AND('Classificação geral'!$H131="mas",'Classificação geral'!$I131=3,'Classificação geral'!$E131="PCT"),'Classificação geral'!$B131,""),"")</f>
        <v/>
      </c>
      <c r="EV138" s="227" t="str">
        <f>IF($EU138='Classificação geral'!$B131,'Classificação geral'!$C131,"")</f>
        <v/>
      </c>
      <c r="EW138" s="227" t="str">
        <f>IF($EU138='Classificação geral'!$B131,'Classificação geral'!$D131,"")</f>
        <v/>
      </c>
      <c r="EX138" s="227" t="str">
        <f>IF($EU138='Classificação geral'!$B131,'Classificação geral'!$H131,"")</f>
        <v/>
      </c>
      <c r="EY138" s="231" t="str">
        <f>IFERROR(IF(AND($EX138="mas",'Classificação geral'!$I131=3),'Classificação geral'!I131,""),"")</f>
        <v/>
      </c>
      <c r="EZ138" s="254" t="str">
        <f>IFERROR(IF(AND($EX138="mas",'Classificação geral'!$I131=3),'Classificação geral'!AE131,""),"")</f>
        <v/>
      </c>
      <c r="FA138" s="231" t="str">
        <f>IFERROR(IF(AND($EX138="mas",'Classificação geral'!$I131=3),'Classificação geral'!K131,""),"")</f>
        <v/>
      </c>
      <c r="FB138" s="231" t="str">
        <f>IFERROR(IF(AND($EX138="mas",'Classificação geral'!$I131=3),'Classificação geral'!L131,""),"")</f>
        <v/>
      </c>
      <c r="FC138" s="231" t="str">
        <f>IFERROR(IF(AND($EX138="mas",'Classificação geral'!$I131=3),'Classificação geral'!M131,""),"")</f>
        <v/>
      </c>
      <c r="FD138" s="231" t="str">
        <f>IFERROR(IF(AND($EX138="mas",'Classificação geral'!$I131=3),'Classificação geral'!AF131,""),"")</f>
        <v/>
      </c>
      <c r="FE138" s="229" t="str">
        <f>IFERROR(RANK(FD138,FD:FD,0)+ COUNTIF(FD$12:$FD136,FD138),"")</f>
        <v/>
      </c>
      <c r="FF138" s="240"/>
      <c r="FG138" s="240"/>
      <c r="FH138" s="240"/>
      <c r="FI138" s="240"/>
      <c r="FJ138" s="240"/>
      <c r="FK138" s="240"/>
      <c r="FL138" s="240"/>
      <c r="FM138" s="240"/>
      <c r="FN138" s="240"/>
    </row>
    <row r="139" spans="1:170" ht="24.75" customHeight="1" x14ac:dyDescent="0.4">
      <c r="A139" s="21"/>
      <c r="B139" s="236"/>
      <c r="C139" s="235"/>
      <c r="D139" s="235"/>
      <c r="E139" s="235"/>
      <c r="F139" s="21"/>
      <c r="G139" s="21"/>
      <c r="H139" s="21"/>
      <c r="I139" s="21"/>
      <c r="J139" s="21"/>
      <c r="K139" s="21"/>
      <c r="L139" s="21"/>
      <c r="M139" s="21"/>
      <c r="N139" s="236"/>
      <c r="O139" s="235"/>
      <c r="P139" s="235"/>
      <c r="Q139" s="235"/>
      <c r="R139" s="21"/>
      <c r="S139" s="21"/>
      <c r="T139" s="21"/>
      <c r="U139" s="21"/>
      <c r="V139" s="21"/>
      <c r="W139" s="21"/>
      <c r="X139" s="21"/>
      <c r="Y139" s="21"/>
      <c r="Z139" s="21"/>
      <c r="AA139" s="235"/>
      <c r="AB139" s="235"/>
      <c r="AC139" s="236"/>
      <c r="AD139" s="21"/>
      <c r="AE139" s="21"/>
      <c r="AF139" s="21"/>
      <c r="AG139" s="21"/>
      <c r="AH139" s="21"/>
      <c r="AI139" s="21"/>
      <c r="AJ139" s="21"/>
      <c r="AK139" s="21"/>
      <c r="AL139" s="21"/>
      <c r="AM139" s="235"/>
      <c r="AN139" s="235"/>
      <c r="AO139" s="236"/>
      <c r="AP139" s="21"/>
      <c r="AQ139" s="21"/>
      <c r="AR139" s="21"/>
      <c r="AS139" s="21"/>
      <c r="AT139" s="21"/>
      <c r="AU139" s="21"/>
      <c r="AV139" s="21"/>
      <c r="AW139" s="21"/>
      <c r="AX139" s="236"/>
      <c r="AY139" s="235"/>
      <c r="AZ139" s="235"/>
      <c r="BA139" s="235"/>
      <c r="BB139" s="21"/>
      <c r="BC139" s="21"/>
      <c r="BD139" s="21"/>
      <c r="BE139" s="21"/>
      <c r="BF139" s="21"/>
      <c r="BG139" s="21"/>
      <c r="BH139" s="21"/>
      <c r="BI139" s="21"/>
      <c r="BJ139" s="236"/>
      <c r="BK139" s="235"/>
      <c r="BL139" s="235"/>
      <c r="BM139" s="235"/>
      <c r="BN139" s="21"/>
      <c r="BO139" s="21"/>
      <c r="BP139" s="21"/>
      <c r="BQ139" s="21"/>
      <c r="BR139" s="21"/>
      <c r="BS139" s="21"/>
      <c r="BT139" s="21"/>
      <c r="BU139" s="21"/>
      <c r="BV139" s="21"/>
      <c r="BW139" s="21"/>
      <c r="BX139" s="21"/>
      <c r="BY139" s="21"/>
      <c r="BZ139" s="21"/>
      <c r="CA139" s="21"/>
      <c r="CB139" s="21"/>
      <c r="CC139" s="21"/>
      <c r="CD139" s="21"/>
      <c r="CE139" s="21"/>
      <c r="CF139" s="21"/>
      <c r="CG139" s="254" t="str">
        <f>IFERROR(IF(AND('Classificação geral'!$H132="FEM",'Classificação geral'!$I132=1,'Classificação geral'!E132="PCT"),'Classificação geral'!$A132,""),"")</f>
        <v/>
      </c>
      <c r="CH139" s="254" t="str">
        <f>IFERROR(IF(AND('Classificação geral'!$H132="FEM",'Classificação geral'!$I132=1,'Classificação geral'!E132="PCT"),'Classificação geral'!$B132,""),"")</f>
        <v/>
      </c>
      <c r="CI139" s="227" t="str">
        <f>IF($CH139='Classificação geral'!$B132,'Classificação geral'!$C132,"")</f>
        <v/>
      </c>
      <c r="CJ139" s="228" t="str">
        <f>IF($CH139='Classificação geral'!$B132,'Classificação geral'!$D132,"")</f>
        <v/>
      </c>
      <c r="CK139" s="227" t="str">
        <f>IF($CH139='Classificação geral'!$B132,'Classificação geral'!$H132,"")</f>
        <v/>
      </c>
      <c r="CL139" s="227" t="str">
        <f>IF($CK139='Classificação geral'!$H132,'Classificação geral'!$I132,"")</f>
        <v/>
      </c>
      <c r="CM139" s="227" t="str">
        <f>IF($CL139='Classificação geral'!$I132,'Classificação geral'!$AE132,"")</f>
        <v/>
      </c>
      <c r="CN139" s="227" t="str">
        <f>IF($CL139='Classificação geral'!$I132,'Classificação geral'!$K132,"")</f>
        <v/>
      </c>
      <c r="CO139" s="227" t="str">
        <f>IF($CL139='Classificação geral'!$I132,'Classificação geral'!$L132,"")</f>
        <v/>
      </c>
      <c r="CP139" s="227" t="str">
        <f>IF($CL139='Classificação geral'!$I132,'Classificação geral'!$M132,"")</f>
        <v/>
      </c>
      <c r="CQ139" s="388" t="str">
        <f>IF($CL139='Classificação geral'!$I132,'Classificação geral'!$AF132,"")</f>
        <v/>
      </c>
      <c r="CR139" s="256" t="str">
        <f>IFERROR(RANK(CQ139,CQ:CQ,0)+ COUNTIF($CQ$12:CQ138,CQ139),"")</f>
        <v/>
      </c>
      <c r="CS139" s="244" t="str">
        <f ca="1">IFERROR(RDEM(CR139,CR:CR,0),"")</f>
        <v/>
      </c>
      <c r="CT139" s="254" t="str">
        <f>IFERROR(IF(AND('Classificação geral'!$H132="mas",'Classificação geral'!$I132=1,'Classificação geral'!$E132="pct"),'Classificação geral'!$A132,""),"")</f>
        <v/>
      </c>
      <c r="CU139" s="254" t="str">
        <f>IFERROR(IF(AND('Classificação geral'!$H132="mas",'Classificação geral'!$I132=1,'Classificação geral'!$E132="PCT"),'Classificação geral'!$B132,""),"")</f>
        <v/>
      </c>
      <c r="CV139" s="227" t="str">
        <f>IF($CU139='Classificação geral'!$B132,'Classificação geral'!$C132,"")</f>
        <v/>
      </c>
      <c r="CW139" s="228" t="str">
        <f>IF($CU139='Classificação geral'!$B132,'Classificação geral'!$D132,"")</f>
        <v/>
      </c>
      <c r="CX139" s="227" t="str">
        <f>IF($CU139='Classificação geral'!$B132,'Classificação geral'!$H132,"")</f>
        <v/>
      </c>
      <c r="CY139" s="231" t="str">
        <f>IFERROR(IF(AND($CX139="mas",'Classificação geral'!$I132=1),'Classificação geral'!I132,""),"")</f>
        <v/>
      </c>
      <c r="CZ139" s="254" t="str">
        <f>IFERROR(IF(AND($CX139="mas",'Classificação geral'!$I132=1),'Classificação geral'!AE132,""),"")</f>
        <v/>
      </c>
      <c r="DA139" s="231" t="str">
        <f>IFERROR(IF(AND($CX139="mas",'Classificação geral'!$I132=1),'Classificação geral'!K132,""),"")</f>
        <v/>
      </c>
      <c r="DB139" s="231" t="str">
        <f>IFERROR(IF(AND($CX139="mas",'Classificação geral'!$I132=1),'Classificação geral'!L132,""),"")</f>
        <v/>
      </c>
      <c r="DC139" s="231" t="str">
        <f>IFERROR(IF(AND($CX139="mas",'Classificação geral'!$I132=1),'Classificação geral'!M132,""),"")</f>
        <v/>
      </c>
      <c r="DD139" s="231" t="str">
        <f>IFERROR(IF(AND($CX139="mas",'Classificação geral'!$I132=1),'Classificação geral'!AF132,""),"")</f>
        <v/>
      </c>
      <c r="DE139" s="229" t="str">
        <f>IFERROR(RANK(DD139,DD:DD,0)+ COUNTIF($DD$12:DD138,DD139),"")</f>
        <v/>
      </c>
      <c r="DF139" s="230"/>
      <c r="DG139" s="254" t="str">
        <f>IFERROR(IF(AND('Classificação geral'!$H132="fem",'Classificação geral'!$I132=2,'Classificação geral'!$E132="pct"),'Classificação geral'!$A132,""),"")</f>
        <v/>
      </c>
      <c r="DH139" s="254" t="str">
        <f>IFERROR(IF(AND('Classificação geral'!$H132="fem",'Classificação geral'!$I132=2,'Classificação geral'!$E132="pct"),'Classificação geral'!$B132,""),"")</f>
        <v/>
      </c>
      <c r="DI139" s="255" t="str">
        <f>IF($DH139='Classificação geral'!$B132,'Classificação geral'!$C132,"")</f>
        <v/>
      </c>
      <c r="DJ139" s="255" t="str">
        <f>IF($DH139='Classificação geral'!$B132,'Classificação geral'!$D132,"")</f>
        <v/>
      </c>
      <c r="DK139" s="255" t="str">
        <f>IF($DH139='Classificação geral'!$B132,'Classificação geral'!$H132,"")</f>
        <v/>
      </c>
      <c r="DL139" s="254" t="str">
        <f>IFERROR(IF(AND($DK139="fem",'Classificação geral'!$I132=2),'Classificação geral'!I132,""),"")</f>
        <v/>
      </c>
      <c r="DM139" s="254" t="str">
        <f>IFERROR(IF(AND($DK139="fem",'Classificação geral'!$I132=2),'Classificação geral'!AE132,""),"")</f>
        <v/>
      </c>
      <c r="DN139" s="254" t="str">
        <f>IFERROR(IF(AND($DK139="fem",'Classificação geral'!$I132=2),'Classificação geral'!K132,""),"")</f>
        <v/>
      </c>
      <c r="DO139" s="254" t="str">
        <f>IFERROR(IF(AND($DK139="fem",'Classificação geral'!$I132=2),'Classificação geral'!L132,""),"")</f>
        <v/>
      </c>
      <c r="DP139" s="254" t="str">
        <f>IFERROR(IF(AND($DK139="fem",'Classificação geral'!$I132=2),'Classificação geral'!M132,""),"")</f>
        <v/>
      </c>
      <c r="DQ139" s="254" t="str">
        <f>IFERROR(IF(AND($DK139="fem",'Classificação geral'!$I132=2),'Classificação geral'!AF132,""),"")</f>
        <v/>
      </c>
      <c r="DR139" s="256" t="str">
        <f>IFERROR(RANK(DQ139,DQ:DQ,0)+ COUNTIF(DQ$12:$DQ137,DQ139),"")</f>
        <v/>
      </c>
      <c r="DS139" s="230"/>
      <c r="DT139" s="254" t="str">
        <f>IFERROR(IF(AND('Classificação geral'!$H132="mas",'Classificação geral'!$I132=2,'Classificação geral'!$E132="pct"),'Classificação geral'!$A132,""),"")</f>
        <v/>
      </c>
      <c r="DU139" s="254" t="str">
        <f>IFERROR(IF(AND('Classificação geral'!$H132="mas",'Classificação geral'!$I132=2,'Classificação geral'!$E132="pct"),'Classificação geral'!$B132,""),"")</f>
        <v/>
      </c>
      <c r="DV139" s="227" t="str">
        <f>IF($DU139='Classificação geral'!$B132,'Classificação geral'!$C132,"")</f>
        <v/>
      </c>
      <c r="DW139" s="228" t="str">
        <f>IF($DU139='Classificação geral'!$B132,'Classificação geral'!$D132,"")</f>
        <v/>
      </c>
      <c r="DX139" s="227" t="str">
        <f>IF($DU139='Classificação geral'!$B132,'Classificação geral'!$H132,"")</f>
        <v/>
      </c>
      <c r="DY139" s="231" t="str">
        <f>IFERROR(IF(AND($DX139="mas",'Classificação geral'!$I132=2),'Classificação geral'!I132,""),"")</f>
        <v/>
      </c>
      <c r="DZ139" s="254" t="str">
        <f>IFERROR(IF(AND($DX139="mas",'Classificação geral'!$I132=2),'Classificação geral'!AE132,""),"")</f>
        <v/>
      </c>
      <c r="EA139" s="231" t="str">
        <f>IFERROR(IF(AND($DX139="mas",'Classificação geral'!$I132=2),'Classificação geral'!K132,""),"")</f>
        <v/>
      </c>
      <c r="EB139" s="231" t="str">
        <f>IFERROR(IF(AND($DX139="mas",'Classificação geral'!$I132=2),'Classificação geral'!L132,""),"")</f>
        <v/>
      </c>
      <c r="EC139" s="231" t="str">
        <f>IFERROR(IF(AND($DX139="mas",'Classificação geral'!$I132=2),'Classificação geral'!M132,""),"")</f>
        <v/>
      </c>
      <c r="ED139" s="231" t="str">
        <f>IFERROR(IF(AND($DX139="mas",'Classificação geral'!$I132=2),'Classificação geral'!AF132,""),"")</f>
        <v/>
      </c>
      <c r="EE139" s="229" t="str">
        <f>IFERROR(RANK(ED139,ED:ED,0)+ COUNTIF($ED$12:ED$12,ED139),"")</f>
        <v/>
      </c>
      <c r="EF139" s="230"/>
      <c r="EG139" s="254" t="str">
        <f>IFERROR(IF(AND('Classificação geral'!$H132="fem",'Classificação geral'!$I132=3,'Classificação geral'!$E132="pct"),'Classificação geral'!$A132,""),"")</f>
        <v/>
      </c>
      <c r="EH139" s="254" t="str">
        <f>IFERROR(IF(AND('Classificação geral'!$H132="fem",'Classificação geral'!$I132=3,'Classificação geral'!$E132="pct"),'Classificação geral'!$B132,""),"")</f>
        <v/>
      </c>
      <c r="EI139" s="227" t="str">
        <f>IF($EH139='Classificação geral'!$B132,'Classificação geral'!$C132,"")</f>
        <v/>
      </c>
      <c r="EJ139" s="227" t="str">
        <f>IF($EH139='Classificação geral'!$B132,'Classificação geral'!$D132,"")</f>
        <v/>
      </c>
      <c r="EK139" s="227" t="str">
        <f>IF($EH139='Classificação geral'!$B132,'Classificação geral'!$H132,"")</f>
        <v/>
      </c>
      <c r="EL139" s="227" t="str">
        <f>IF($EK139='Classificação geral'!$H132,'Classificação geral'!$I132,"")</f>
        <v/>
      </c>
      <c r="EM139" s="255" t="str">
        <f>IF($EL139='Classificação geral'!$I132,'Classificação geral'!$AE132,"")</f>
        <v/>
      </c>
      <c r="EN139" s="227" t="str">
        <f>IF($EL139='Classificação geral'!$I132,'Classificação geral'!$K132,"")</f>
        <v/>
      </c>
      <c r="EO139" s="227" t="str">
        <f>IF($EL139='Classificação geral'!$I132,'Classificação geral'!$L132,"")</f>
        <v/>
      </c>
      <c r="EP139" s="227" t="str">
        <f>IF($EL139='Classificação geral'!$I132,'Classificação geral'!$M132,"")</f>
        <v/>
      </c>
      <c r="EQ139" s="227" t="str">
        <f>IF($EL139='Classificação geral'!$I132,'Classificação geral'!$AF132,"")</f>
        <v/>
      </c>
      <c r="ER139" s="229" t="str">
        <f>IFERROR(RANK(EQ139,EQ:EQ,0)+ COUNTIF($EQ$12:EQ137,EQ139),"")</f>
        <v/>
      </c>
      <c r="ES139" s="230"/>
      <c r="ET139" s="254" t="str">
        <f>IFERROR(IF(AND('Classificação geral'!$H132="mas",'Classificação geral'!$I132=3,'Classificação geral'!$E132="PCT"),'Classificação geral'!$A132,""),"")</f>
        <v/>
      </c>
      <c r="EU139" s="254" t="str">
        <f>IFERROR(IF(AND('Classificação geral'!$H132="mas",'Classificação geral'!$I132=3,'Classificação geral'!$E132="PCT"),'Classificação geral'!$B132,""),"")</f>
        <v/>
      </c>
      <c r="EV139" s="227" t="str">
        <f>IF($EU139='Classificação geral'!$B132,'Classificação geral'!$C132,"")</f>
        <v/>
      </c>
      <c r="EW139" s="227" t="str">
        <f>IF($EU139='Classificação geral'!$B132,'Classificação geral'!$D132,"")</f>
        <v/>
      </c>
      <c r="EX139" s="227" t="str">
        <f>IF($EU139='Classificação geral'!$B132,'Classificação geral'!$H132,"")</f>
        <v/>
      </c>
      <c r="EY139" s="231" t="str">
        <f>IFERROR(IF(AND($EX139="mas",'Classificação geral'!$I132=3),'Classificação geral'!I132,""),"")</f>
        <v/>
      </c>
      <c r="EZ139" s="254" t="str">
        <f>IFERROR(IF(AND($EX139="mas",'Classificação geral'!$I132=3),'Classificação geral'!AE132,""),"")</f>
        <v/>
      </c>
      <c r="FA139" s="231" t="str">
        <f>IFERROR(IF(AND($EX139="mas",'Classificação geral'!$I132=3),'Classificação geral'!K132,""),"")</f>
        <v/>
      </c>
      <c r="FB139" s="231" t="str">
        <f>IFERROR(IF(AND($EX139="mas",'Classificação geral'!$I132=3),'Classificação geral'!L132,""),"")</f>
        <v/>
      </c>
      <c r="FC139" s="231" t="str">
        <f>IFERROR(IF(AND($EX139="mas",'Classificação geral'!$I132=3),'Classificação geral'!M132,""),"")</f>
        <v/>
      </c>
      <c r="FD139" s="231" t="str">
        <f>IFERROR(IF(AND($EX139="mas",'Classificação geral'!$I132=3),'Classificação geral'!AF132,""),"")</f>
        <v/>
      </c>
      <c r="FE139" s="229" t="str">
        <f>IFERROR(RANK(FD139,FD:FD,0)+ COUNTIF(FD$12:$FD137,FD139),"")</f>
        <v/>
      </c>
      <c r="FF139" s="240"/>
      <c r="FG139" s="240"/>
      <c r="FH139" s="240"/>
      <c r="FI139" s="240"/>
      <c r="FJ139" s="240"/>
      <c r="FK139" s="240"/>
      <c r="FL139" s="240"/>
      <c r="FM139" s="240"/>
      <c r="FN139" s="240"/>
    </row>
    <row r="140" spans="1:170" ht="24.75" customHeight="1" x14ac:dyDescent="0.4">
      <c r="A140" s="21"/>
      <c r="B140" s="236"/>
      <c r="C140" s="235"/>
      <c r="D140" s="235"/>
      <c r="E140" s="235"/>
      <c r="F140" s="21"/>
      <c r="G140" s="21"/>
      <c r="H140" s="21"/>
      <c r="I140" s="21"/>
      <c r="J140" s="21"/>
      <c r="K140" s="21"/>
      <c r="L140" s="21"/>
      <c r="M140" s="21"/>
      <c r="N140" s="236"/>
      <c r="O140" s="235"/>
      <c r="P140" s="235"/>
      <c r="Q140" s="235"/>
      <c r="R140" s="21"/>
      <c r="S140" s="21"/>
      <c r="T140" s="21"/>
      <c r="U140" s="21"/>
      <c r="V140" s="21"/>
      <c r="W140" s="21"/>
      <c r="X140" s="21"/>
      <c r="Y140" s="21"/>
      <c r="Z140" s="21"/>
      <c r="AA140" s="235"/>
      <c r="AB140" s="235"/>
      <c r="AC140" s="236"/>
      <c r="AD140" s="21"/>
      <c r="AE140" s="21"/>
      <c r="AF140" s="21"/>
      <c r="AG140" s="21"/>
      <c r="AH140" s="21"/>
      <c r="AI140" s="21"/>
      <c r="AJ140" s="21"/>
      <c r="AK140" s="21"/>
      <c r="AL140" s="21"/>
      <c r="AM140" s="235"/>
      <c r="AN140" s="235"/>
      <c r="AO140" s="236"/>
      <c r="AP140" s="21"/>
      <c r="AQ140" s="21"/>
      <c r="AR140" s="21"/>
      <c r="AS140" s="21"/>
      <c r="AT140" s="21"/>
      <c r="AU140" s="21"/>
      <c r="AV140" s="21"/>
      <c r="AW140" s="21"/>
      <c r="AX140" s="236"/>
      <c r="AY140" s="235"/>
      <c r="AZ140" s="235"/>
      <c r="BA140" s="235"/>
      <c r="BB140" s="21"/>
      <c r="BC140" s="21"/>
      <c r="BD140" s="21"/>
      <c r="BE140" s="21"/>
      <c r="BF140" s="21"/>
      <c r="BG140" s="21"/>
      <c r="BH140" s="21"/>
      <c r="BI140" s="21"/>
      <c r="BJ140" s="236"/>
      <c r="BK140" s="235"/>
      <c r="BL140" s="235"/>
      <c r="BM140" s="235"/>
      <c r="BN140" s="21"/>
      <c r="BO140" s="21"/>
      <c r="BP140" s="21"/>
      <c r="BQ140" s="21"/>
      <c r="BR140" s="21"/>
      <c r="BS140" s="21"/>
      <c r="BT140" s="21"/>
      <c r="BU140" s="21"/>
      <c r="BV140" s="21"/>
      <c r="BW140" s="21"/>
      <c r="BX140" s="21"/>
      <c r="BY140" s="21"/>
      <c r="BZ140" s="21"/>
      <c r="CA140" s="21"/>
      <c r="CB140" s="21"/>
      <c r="CC140" s="21"/>
      <c r="CD140" s="21"/>
      <c r="CE140" s="21"/>
      <c r="CF140" s="21"/>
      <c r="CG140" s="254" t="str">
        <f>IFERROR(IF(AND('Classificação geral'!$H133="FEM",'Classificação geral'!$I133=1,'Classificação geral'!E133="PCT"),'Classificação geral'!$A133,""),"")</f>
        <v/>
      </c>
      <c r="CH140" s="254" t="str">
        <f>IFERROR(IF(AND('Classificação geral'!$H133="FEM",'Classificação geral'!$I133=1,'Classificação geral'!E133="PCT"),'Classificação geral'!$B133,""),"")</f>
        <v/>
      </c>
      <c r="CI140" s="227" t="str">
        <f>IF($CH140='Classificação geral'!$B133,'Classificação geral'!$C133,"")</f>
        <v/>
      </c>
      <c r="CJ140" s="228" t="str">
        <f>IF($CH140='Classificação geral'!$B133,'Classificação geral'!$D133,"")</f>
        <v/>
      </c>
      <c r="CK140" s="227" t="str">
        <f>IF($CH140='Classificação geral'!$B133,'Classificação geral'!$H133,"")</f>
        <v/>
      </c>
      <c r="CL140" s="227" t="str">
        <f>IF($CK140='Classificação geral'!$H133,'Classificação geral'!$I133,"")</f>
        <v/>
      </c>
      <c r="CM140" s="227" t="str">
        <f>IF($CL140='Classificação geral'!$I133,'Classificação geral'!$AE133,"")</f>
        <v/>
      </c>
      <c r="CN140" s="227" t="str">
        <f>IF($CL140='Classificação geral'!$I133,'Classificação geral'!$K133,"")</f>
        <v/>
      </c>
      <c r="CO140" s="227" t="str">
        <f>IF($CL140='Classificação geral'!$I133,'Classificação geral'!$L133,"")</f>
        <v/>
      </c>
      <c r="CP140" s="227" t="str">
        <f>IF($CL140='Classificação geral'!$I133,'Classificação geral'!$M133,"")</f>
        <v/>
      </c>
      <c r="CQ140" s="388" t="str">
        <f>IF($CL140='Classificação geral'!$I133,'Classificação geral'!$AF133,"")</f>
        <v/>
      </c>
      <c r="CR140" s="256" t="str">
        <f>IFERROR(RANK(CQ140,CQ:CQ,0)+ COUNTIF($CQ$12:CQ139,CQ140),"")</f>
        <v/>
      </c>
      <c r="CS140" s="244" t="str">
        <f ca="1">IFERROR(RDEM(CR140,CR:CR,0),"")</f>
        <v/>
      </c>
      <c r="CT140" s="254" t="str">
        <f>IFERROR(IF(AND('Classificação geral'!$H133="mas",'Classificação geral'!$I133=1,'Classificação geral'!$E133="pct"),'Classificação geral'!$A133,""),"")</f>
        <v/>
      </c>
      <c r="CU140" s="254" t="str">
        <f>IFERROR(IF(AND('Classificação geral'!$H133="mas",'Classificação geral'!$I133=1,'Classificação geral'!$E133="PCT"),'Classificação geral'!$B133,""),"")</f>
        <v/>
      </c>
      <c r="CV140" s="227" t="str">
        <f>IF($CU140='Classificação geral'!$B133,'Classificação geral'!$C133,"")</f>
        <v/>
      </c>
      <c r="CW140" s="228" t="str">
        <f>IF($CU140='Classificação geral'!$B133,'Classificação geral'!$D133,"")</f>
        <v/>
      </c>
      <c r="CX140" s="227" t="str">
        <f>IF($CU140='Classificação geral'!$B133,'Classificação geral'!$H133,"")</f>
        <v/>
      </c>
      <c r="CY140" s="231" t="str">
        <f>IFERROR(IF(AND($CX140="mas",'Classificação geral'!$I133=1),'Classificação geral'!I133,""),"")</f>
        <v/>
      </c>
      <c r="CZ140" s="254" t="str">
        <f>IFERROR(IF(AND($CX140="mas",'Classificação geral'!$I133=1),'Classificação geral'!AE133,""),"")</f>
        <v/>
      </c>
      <c r="DA140" s="231" t="str">
        <f>IFERROR(IF(AND($CX140="mas",'Classificação geral'!$I133=1),'Classificação geral'!K133,""),"")</f>
        <v/>
      </c>
      <c r="DB140" s="231" t="str">
        <f>IFERROR(IF(AND($CX140="mas",'Classificação geral'!$I133=1),'Classificação geral'!L133,""),"")</f>
        <v/>
      </c>
      <c r="DC140" s="231" t="str">
        <f>IFERROR(IF(AND($CX140="mas",'Classificação geral'!$I133=1),'Classificação geral'!M133,""),"")</f>
        <v/>
      </c>
      <c r="DD140" s="231" t="str">
        <f>IFERROR(IF(AND($CX140="mas",'Classificação geral'!$I133=1),'Classificação geral'!AF133,""),"")</f>
        <v/>
      </c>
      <c r="DE140" s="229" t="str">
        <f>IFERROR(RANK(DD140,DD:DD,0)+ COUNTIF($DD$12:DD139,DD140),"")</f>
        <v/>
      </c>
      <c r="DF140" s="230"/>
      <c r="DG140" s="254" t="str">
        <f>IFERROR(IF(AND('Classificação geral'!$H133="fem",'Classificação geral'!$I133=2,'Classificação geral'!$E133="pct"),'Classificação geral'!$A133,""),"")</f>
        <v/>
      </c>
      <c r="DH140" s="254" t="str">
        <f>IFERROR(IF(AND('Classificação geral'!$H133="fem",'Classificação geral'!$I133=2,'Classificação geral'!$E133="pct"),'Classificação geral'!$B133,""),"")</f>
        <v/>
      </c>
      <c r="DI140" s="255" t="str">
        <f>IF($DH140='Classificação geral'!$B133,'Classificação geral'!$C133,"")</f>
        <v/>
      </c>
      <c r="DJ140" s="255" t="str">
        <f>IF($DH140='Classificação geral'!$B133,'Classificação geral'!$D133,"")</f>
        <v/>
      </c>
      <c r="DK140" s="255" t="str">
        <f>IF($DH140='Classificação geral'!$B133,'Classificação geral'!$H133,"")</f>
        <v/>
      </c>
      <c r="DL140" s="254" t="str">
        <f>IFERROR(IF(AND($DK140="fem",'Classificação geral'!$I133=2),'Classificação geral'!I133,""),"")</f>
        <v/>
      </c>
      <c r="DM140" s="254" t="str">
        <f>IFERROR(IF(AND($DK140="fem",'Classificação geral'!$I133=2),'Classificação geral'!AE133,""),"")</f>
        <v/>
      </c>
      <c r="DN140" s="254" t="str">
        <f>IFERROR(IF(AND($DK140="fem",'Classificação geral'!$I133=2),'Classificação geral'!K133,""),"")</f>
        <v/>
      </c>
      <c r="DO140" s="254" t="str">
        <f>IFERROR(IF(AND($DK140="fem",'Classificação geral'!$I133=2),'Classificação geral'!L133,""),"")</f>
        <v/>
      </c>
      <c r="DP140" s="254" t="str">
        <f>IFERROR(IF(AND($DK140="fem",'Classificação geral'!$I133=2),'Classificação geral'!M133,""),"")</f>
        <v/>
      </c>
      <c r="DQ140" s="254" t="str">
        <f>IFERROR(IF(AND($DK140="fem",'Classificação geral'!$I133=2),'Classificação geral'!AF133,""),"")</f>
        <v/>
      </c>
      <c r="DR140" s="256" t="str">
        <f>IFERROR(RANK(DQ140,DQ:DQ,0)+ COUNTIF(DQ$12:$DQ138,DQ140),"")</f>
        <v/>
      </c>
      <c r="DS140" s="230"/>
      <c r="DT140" s="254" t="str">
        <f>IFERROR(IF(AND('Classificação geral'!$H133="mas",'Classificação geral'!$I133=2,'Classificação geral'!$E133="pct"),'Classificação geral'!$A133,""),"")</f>
        <v/>
      </c>
      <c r="DU140" s="254" t="str">
        <f>IFERROR(IF(AND('Classificação geral'!$H133="mas",'Classificação geral'!$I133=2,'Classificação geral'!$E133="pct"),'Classificação geral'!$B133,""),"")</f>
        <v/>
      </c>
      <c r="DV140" s="227" t="str">
        <f>IF($DU140='Classificação geral'!$B133,'Classificação geral'!$C133,"")</f>
        <v/>
      </c>
      <c r="DW140" s="228" t="str">
        <f>IF($DU140='Classificação geral'!$B133,'Classificação geral'!$D133,"")</f>
        <v/>
      </c>
      <c r="DX140" s="227" t="str">
        <f>IF($DU140='Classificação geral'!$B133,'Classificação geral'!$H133,"")</f>
        <v/>
      </c>
      <c r="DY140" s="231" t="str">
        <f>IFERROR(IF(AND($DX140="mas",'Classificação geral'!$I133=2),'Classificação geral'!I133,""),"")</f>
        <v/>
      </c>
      <c r="DZ140" s="254" t="str">
        <f>IFERROR(IF(AND($DX140="mas",'Classificação geral'!$I133=2),'Classificação geral'!AE133,""),"")</f>
        <v/>
      </c>
      <c r="EA140" s="231" t="str">
        <f>IFERROR(IF(AND($DX140="mas",'Classificação geral'!$I133=2),'Classificação geral'!K133,""),"")</f>
        <v/>
      </c>
      <c r="EB140" s="231" t="str">
        <f>IFERROR(IF(AND($DX140="mas",'Classificação geral'!$I133=2),'Classificação geral'!L133,""),"")</f>
        <v/>
      </c>
      <c r="EC140" s="231" t="str">
        <f>IFERROR(IF(AND($DX140="mas",'Classificação geral'!$I133=2),'Classificação geral'!M133,""),"")</f>
        <v/>
      </c>
      <c r="ED140" s="231" t="str">
        <f>IFERROR(IF(AND($DX140="mas",'Classificação geral'!$I133=2),'Classificação geral'!AF133,""),"")</f>
        <v/>
      </c>
      <c r="EE140" s="229" t="str">
        <f>IFERROR(RANK(ED140,ED:ED,0)+ COUNTIF($ED$12:ED$12,ED140),"")</f>
        <v/>
      </c>
      <c r="EF140" s="230"/>
      <c r="EG140" s="254" t="str">
        <f>IFERROR(IF(AND('Classificação geral'!$H133="fem",'Classificação geral'!$I133=3,'Classificação geral'!$E133="pct"),'Classificação geral'!$A133,""),"")</f>
        <v/>
      </c>
      <c r="EH140" s="254" t="str">
        <f>IFERROR(IF(AND('Classificação geral'!$H133="fem",'Classificação geral'!$I133=3,'Classificação geral'!$E133="pct"),'Classificação geral'!$B133,""),"")</f>
        <v/>
      </c>
      <c r="EI140" s="227" t="str">
        <f>IF($EH140='Classificação geral'!$B133,'Classificação geral'!$C133,"")</f>
        <v/>
      </c>
      <c r="EJ140" s="227" t="str">
        <f>IF($EH140='Classificação geral'!$B133,'Classificação geral'!$D133,"")</f>
        <v/>
      </c>
      <c r="EK140" s="227" t="str">
        <f>IF($EH140='Classificação geral'!$B133,'Classificação geral'!$H133,"")</f>
        <v/>
      </c>
      <c r="EL140" s="227" t="str">
        <f>IF($EK140='Classificação geral'!$H133,'Classificação geral'!$I133,"")</f>
        <v/>
      </c>
      <c r="EM140" s="255" t="str">
        <f>IF($EL140='Classificação geral'!$I133,'Classificação geral'!$AE133,"")</f>
        <v/>
      </c>
      <c r="EN140" s="227" t="str">
        <f>IF($EL140='Classificação geral'!$I133,'Classificação geral'!$K133,"")</f>
        <v/>
      </c>
      <c r="EO140" s="227" t="str">
        <f>IF($EL140='Classificação geral'!$I133,'Classificação geral'!$L133,"")</f>
        <v/>
      </c>
      <c r="EP140" s="227" t="str">
        <f>IF($EL140='Classificação geral'!$I133,'Classificação geral'!$M133,"")</f>
        <v/>
      </c>
      <c r="EQ140" s="227" t="str">
        <f>IF($EL140='Classificação geral'!$I133,'Classificação geral'!$AF133,"")</f>
        <v/>
      </c>
      <c r="ER140" s="229" t="str">
        <f>IFERROR(RANK(EQ140,EQ:EQ,0)+ COUNTIF($EQ$12:EQ138,EQ140),"")</f>
        <v/>
      </c>
      <c r="ES140" s="230"/>
      <c r="ET140" s="254" t="str">
        <f>IFERROR(IF(AND('Classificação geral'!$H133="mas",'Classificação geral'!$I133=3,'Classificação geral'!$E133="PCT"),'Classificação geral'!$A133,""),"")</f>
        <v/>
      </c>
      <c r="EU140" s="254" t="str">
        <f>IFERROR(IF(AND('Classificação geral'!$H133="mas",'Classificação geral'!$I133=3,'Classificação geral'!$E133="PCT"),'Classificação geral'!$B133,""),"")</f>
        <v/>
      </c>
      <c r="EV140" s="227" t="str">
        <f>IF($EU140='Classificação geral'!$B133,'Classificação geral'!$C133,"")</f>
        <v/>
      </c>
      <c r="EW140" s="227" t="str">
        <f>IF($EU140='Classificação geral'!$B133,'Classificação geral'!$D133,"")</f>
        <v/>
      </c>
      <c r="EX140" s="227" t="str">
        <f>IF($EU140='Classificação geral'!$B133,'Classificação geral'!$H133,"")</f>
        <v/>
      </c>
      <c r="EY140" s="231" t="str">
        <f>IFERROR(IF(AND($EX140="mas",'Classificação geral'!$I133=3),'Classificação geral'!I133,""),"")</f>
        <v/>
      </c>
      <c r="EZ140" s="254" t="str">
        <f>IFERROR(IF(AND($EX140="mas",'Classificação geral'!$I133=3),'Classificação geral'!AE133,""),"")</f>
        <v/>
      </c>
      <c r="FA140" s="231" t="str">
        <f>IFERROR(IF(AND($EX140="mas",'Classificação geral'!$I133=3),'Classificação geral'!K133,""),"")</f>
        <v/>
      </c>
      <c r="FB140" s="231" t="str">
        <f>IFERROR(IF(AND($EX140="mas",'Classificação geral'!$I133=3),'Classificação geral'!L133,""),"")</f>
        <v/>
      </c>
      <c r="FC140" s="231" t="str">
        <f>IFERROR(IF(AND($EX140="mas",'Classificação geral'!$I133=3),'Classificação geral'!M133,""),"")</f>
        <v/>
      </c>
      <c r="FD140" s="231" t="str">
        <f>IFERROR(IF(AND($EX140="mas",'Classificação geral'!$I133=3),'Classificação geral'!AF133,""),"")</f>
        <v/>
      </c>
      <c r="FE140" s="229" t="str">
        <f>IFERROR(RANK(FD140,FD:FD,0)+ COUNTIF(FD$12:$FD138,FD140),"")</f>
        <v/>
      </c>
      <c r="FF140" s="240"/>
      <c r="FG140" s="240"/>
      <c r="FH140" s="240"/>
      <c r="FI140" s="240"/>
      <c r="FJ140" s="240"/>
      <c r="FK140" s="240"/>
      <c r="FL140" s="240"/>
      <c r="FM140" s="240"/>
      <c r="FN140" s="240"/>
    </row>
    <row r="141" spans="1:170" ht="24.75" customHeight="1" x14ac:dyDescent="0.4">
      <c r="A141" s="21"/>
      <c r="B141" s="236"/>
      <c r="C141" s="235"/>
      <c r="D141" s="235"/>
      <c r="E141" s="235"/>
      <c r="F141" s="21"/>
      <c r="G141" s="21"/>
      <c r="H141" s="21"/>
      <c r="I141" s="21"/>
      <c r="J141" s="21"/>
      <c r="K141" s="21"/>
      <c r="L141" s="21"/>
      <c r="M141" s="21"/>
      <c r="N141" s="236"/>
      <c r="O141" s="235"/>
      <c r="P141" s="235"/>
      <c r="Q141" s="235"/>
      <c r="R141" s="21"/>
      <c r="S141" s="21"/>
      <c r="T141" s="21"/>
      <c r="U141" s="21"/>
      <c r="V141" s="21"/>
      <c r="W141" s="21"/>
      <c r="X141" s="21"/>
      <c r="Y141" s="21"/>
      <c r="Z141" s="21"/>
      <c r="AA141" s="235"/>
      <c r="AB141" s="235"/>
      <c r="AC141" s="236"/>
      <c r="AD141" s="21"/>
      <c r="AE141" s="21"/>
      <c r="AF141" s="21"/>
      <c r="AG141" s="21"/>
      <c r="AH141" s="21"/>
      <c r="AI141" s="21"/>
      <c r="AJ141" s="21"/>
      <c r="AK141" s="21"/>
      <c r="AL141" s="21"/>
      <c r="AM141" s="235"/>
      <c r="AN141" s="235"/>
      <c r="AO141" s="236"/>
      <c r="AP141" s="21"/>
      <c r="AQ141" s="21"/>
      <c r="AR141" s="21"/>
      <c r="AS141" s="21"/>
      <c r="AT141" s="21"/>
      <c r="AU141" s="21"/>
      <c r="AV141" s="21"/>
      <c r="AW141" s="21"/>
      <c r="AX141" s="236"/>
      <c r="AY141" s="235"/>
      <c r="AZ141" s="235"/>
      <c r="BA141" s="235"/>
      <c r="BB141" s="21"/>
      <c r="BC141" s="21"/>
      <c r="BD141" s="21"/>
      <c r="BE141" s="21"/>
      <c r="BF141" s="21"/>
      <c r="BG141" s="21"/>
      <c r="BH141" s="21"/>
      <c r="BI141" s="21"/>
      <c r="BJ141" s="236"/>
      <c r="BK141" s="235"/>
      <c r="BL141" s="235"/>
      <c r="BM141" s="235"/>
      <c r="BN141" s="21"/>
      <c r="BO141" s="21"/>
      <c r="BP141" s="21"/>
      <c r="BQ141" s="21"/>
      <c r="BR141" s="21"/>
      <c r="BS141" s="21"/>
      <c r="BT141" s="21"/>
      <c r="BU141" s="21"/>
      <c r="BV141" s="21"/>
      <c r="BW141" s="21"/>
      <c r="BX141" s="21"/>
      <c r="BY141" s="21"/>
      <c r="BZ141" s="21"/>
      <c r="CA141" s="21"/>
      <c r="CB141" s="21"/>
      <c r="CC141" s="21"/>
      <c r="CD141" s="21"/>
      <c r="CE141" s="21"/>
      <c r="CF141" s="21"/>
      <c r="CG141" s="254" t="str">
        <f>IFERROR(IF(AND('Classificação geral'!$H134="FEM",'Classificação geral'!$I134=1,'Classificação geral'!E134="PCT"),'Classificação geral'!$A134,""),"")</f>
        <v/>
      </c>
      <c r="CH141" s="254" t="str">
        <f>IFERROR(IF(AND('Classificação geral'!$H134="FEM",'Classificação geral'!$I134=1,'Classificação geral'!E134="PCT"),'Classificação geral'!$B134,""),"")</f>
        <v/>
      </c>
      <c r="CI141" s="227" t="str">
        <f>IF($CH141='Classificação geral'!$B134,'Classificação geral'!$C134,"")</f>
        <v/>
      </c>
      <c r="CJ141" s="228" t="str">
        <f>IF($CH141='Classificação geral'!$B134,'Classificação geral'!$D134,"")</f>
        <v/>
      </c>
      <c r="CK141" s="227" t="str">
        <f>IF($CH141='Classificação geral'!$B134,'Classificação geral'!$H134,"")</f>
        <v/>
      </c>
      <c r="CL141" s="227" t="str">
        <f>IF($CK141='Classificação geral'!$H134,'Classificação geral'!$I134,"")</f>
        <v/>
      </c>
      <c r="CM141" s="227" t="str">
        <f>IF($CL141='Classificação geral'!$I134,'Classificação geral'!$AE134,"")</f>
        <v/>
      </c>
      <c r="CN141" s="227" t="str">
        <f>IF($CL141='Classificação geral'!$I134,'Classificação geral'!$K134,"")</f>
        <v/>
      </c>
      <c r="CO141" s="227" t="str">
        <f>IF($CL141='Classificação geral'!$I134,'Classificação geral'!$L134,"")</f>
        <v/>
      </c>
      <c r="CP141" s="227" t="str">
        <f>IF($CL141='Classificação geral'!$I134,'Classificação geral'!$M134,"")</f>
        <v/>
      </c>
      <c r="CQ141" s="388" t="str">
        <f>IF($CL141='Classificação geral'!$I134,'Classificação geral'!$AF134,"")</f>
        <v/>
      </c>
      <c r="CR141" s="256" t="str">
        <f>IFERROR(RANK(CQ141,CQ:CQ,0)+ COUNTIF($CQ$12:CQ140,CQ141),"")</f>
        <v/>
      </c>
      <c r="CS141" s="244" t="str">
        <f ca="1">IFERROR(RDEM(CR141,CR:CR,0),"")</f>
        <v/>
      </c>
      <c r="CT141" s="254" t="str">
        <f>IFERROR(IF(AND('Classificação geral'!$H134="mas",'Classificação geral'!$I134=1,'Classificação geral'!$E134="pct"),'Classificação geral'!$A134,""),"")</f>
        <v/>
      </c>
      <c r="CU141" s="254" t="str">
        <f>IFERROR(IF(AND('Classificação geral'!$H134="mas",'Classificação geral'!$I134=1,'Classificação geral'!$E134="PCT"),'Classificação geral'!$B134,""),"")</f>
        <v/>
      </c>
      <c r="CV141" s="227" t="str">
        <f>IF($CU141='Classificação geral'!$B134,'Classificação geral'!$C134,"")</f>
        <v/>
      </c>
      <c r="CW141" s="228" t="str">
        <f>IF($CU141='Classificação geral'!$B134,'Classificação geral'!$D134,"")</f>
        <v/>
      </c>
      <c r="CX141" s="227" t="str">
        <f>IF($CU141='Classificação geral'!$B134,'Classificação geral'!$H134,"")</f>
        <v/>
      </c>
      <c r="CY141" s="231" t="str">
        <f>IFERROR(IF(AND($CX141="mas",'Classificação geral'!$I134=1),'Classificação geral'!I134,""),"")</f>
        <v/>
      </c>
      <c r="CZ141" s="254" t="str">
        <f>IFERROR(IF(AND($CX141="mas",'Classificação geral'!$I134=1),'Classificação geral'!AE134,""),"")</f>
        <v/>
      </c>
      <c r="DA141" s="231" t="str">
        <f>IFERROR(IF(AND($CX141="mas",'Classificação geral'!$I134=1),'Classificação geral'!K134,""),"")</f>
        <v/>
      </c>
      <c r="DB141" s="231" t="str">
        <f>IFERROR(IF(AND($CX141="mas",'Classificação geral'!$I134=1),'Classificação geral'!L134,""),"")</f>
        <v/>
      </c>
      <c r="DC141" s="231" t="str">
        <f>IFERROR(IF(AND($CX141="mas",'Classificação geral'!$I134=1),'Classificação geral'!M134,""),"")</f>
        <v/>
      </c>
      <c r="DD141" s="231" t="str">
        <f>IFERROR(IF(AND($CX141="mas",'Classificação geral'!$I134=1),'Classificação geral'!AF134,""),"")</f>
        <v/>
      </c>
      <c r="DE141" s="229" t="str">
        <f>IFERROR(RANK(DD141,DD:DD,0)+ COUNTIF($DD$12:DD140,DD141),"")</f>
        <v/>
      </c>
      <c r="DF141" s="230"/>
      <c r="DG141" s="254" t="str">
        <f>IFERROR(IF(AND('Classificação geral'!$H134="fem",'Classificação geral'!$I134=2,'Classificação geral'!$E134="pct"),'Classificação geral'!$A134,""),"")</f>
        <v/>
      </c>
      <c r="DH141" s="254" t="str">
        <f>IFERROR(IF(AND('Classificação geral'!$H134="fem",'Classificação geral'!$I134=2,'Classificação geral'!$E134="pct"),'Classificação geral'!$B134,""),"")</f>
        <v/>
      </c>
      <c r="DI141" s="255" t="str">
        <f>IF($DH141='Classificação geral'!$B134,'Classificação geral'!$C134,"")</f>
        <v/>
      </c>
      <c r="DJ141" s="255" t="str">
        <f>IF($DH141='Classificação geral'!$B134,'Classificação geral'!$D134,"")</f>
        <v/>
      </c>
      <c r="DK141" s="255" t="str">
        <f>IF($DH141='Classificação geral'!$B134,'Classificação geral'!$H134,"")</f>
        <v/>
      </c>
      <c r="DL141" s="254" t="str">
        <f>IFERROR(IF(AND($DK141="fem",'Classificação geral'!$I134=2),'Classificação geral'!I134,""),"")</f>
        <v/>
      </c>
      <c r="DM141" s="254" t="str">
        <f>IFERROR(IF(AND($DK141="fem",'Classificação geral'!$I134=2),'Classificação geral'!AE134,""),"")</f>
        <v/>
      </c>
      <c r="DN141" s="254" t="str">
        <f>IFERROR(IF(AND($DK141="fem",'Classificação geral'!$I134=2),'Classificação geral'!K134,""),"")</f>
        <v/>
      </c>
      <c r="DO141" s="254" t="str">
        <f>IFERROR(IF(AND($DK141="fem",'Classificação geral'!$I134=2),'Classificação geral'!L134,""),"")</f>
        <v/>
      </c>
      <c r="DP141" s="254" t="str">
        <f>IFERROR(IF(AND($DK141="fem",'Classificação geral'!$I134=2),'Classificação geral'!M134,""),"")</f>
        <v/>
      </c>
      <c r="DQ141" s="254" t="str">
        <f>IFERROR(IF(AND($DK141="fem",'Classificação geral'!$I134=2),'Classificação geral'!AF134,""),"")</f>
        <v/>
      </c>
      <c r="DR141" s="256" t="str">
        <f>IFERROR(RANK(DQ141,DQ:DQ,0)+ COUNTIF(DQ$12:$DQ139,DQ141),"")</f>
        <v/>
      </c>
      <c r="DS141" s="230"/>
      <c r="DT141" s="254" t="str">
        <f>IFERROR(IF(AND('Classificação geral'!$H134="mas",'Classificação geral'!$I134=2,'Classificação geral'!$E134="pct"),'Classificação geral'!$A134,""),"")</f>
        <v/>
      </c>
      <c r="DU141" s="254" t="str">
        <f>IFERROR(IF(AND('Classificação geral'!$H134="mas",'Classificação geral'!$I134=2,'Classificação geral'!$E134="pct"),'Classificação geral'!$B134,""),"")</f>
        <v/>
      </c>
      <c r="DV141" s="227" t="str">
        <f>IF($DU141='Classificação geral'!$B134,'Classificação geral'!$C134,"")</f>
        <v/>
      </c>
      <c r="DW141" s="228" t="str">
        <f>IF($DU141='Classificação geral'!$B134,'Classificação geral'!$D134,"")</f>
        <v/>
      </c>
      <c r="DX141" s="227" t="str">
        <f>IF($DU141='Classificação geral'!$B134,'Classificação geral'!$H134,"")</f>
        <v/>
      </c>
      <c r="DY141" s="231" t="str">
        <f>IFERROR(IF(AND($DX141="mas",'Classificação geral'!$I134=2),'Classificação geral'!I134,""),"")</f>
        <v/>
      </c>
      <c r="DZ141" s="254" t="str">
        <f>IFERROR(IF(AND($DX141="mas",'Classificação geral'!$I134=2),'Classificação geral'!AE134,""),"")</f>
        <v/>
      </c>
      <c r="EA141" s="231" t="str">
        <f>IFERROR(IF(AND($DX141="mas",'Classificação geral'!$I134=2),'Classificação geral'!K134,""),"")</f>
        <v/>
      </c>
      <c r="EB141" s="231" t="str">
        <f>IFERROR(IF(AND($DX141="mas",'Classificação geral'!$I134=2),'Classificação geral'!L134,""),"")</f>
        <v/>
      </c>
      <c r="EC141" s="231" t="str">
        <f>IFERROR(IF(AND($DX141="mas",'Classificação geral'!$I134=2),'Classificação geral'!M134,""),"")</f>
        <v/>
      </c>
      <c r="ED141" s="231" t="str">
        <f>IFERROR(IF(AND($DX141="mas",'Classificação geral'!$I134=2),'Classificação geral'!AF134,""),"")</f>
        <v/>
      </c>
      <c r="EE141" s="229" t="str">
        <f>IFERROR(RANK(ED141,ED:ED,0)+ COUNTIF($ED$12:ED$12,ED141),"")</f>
        <v/>
      </c>
      <c r="EF141" s="230"/>
      <c r="EG141" s="254" t="str">
        <f>IFERROR(IF(AND('Classificação geral'!$H134="fem",'Classificação geral'!$I134=3,'Classificação geral'!$E134="pct"),'Classificação geral'!$A134,""),"")</f>
        <v/>
      </c>
      <c r="EH141" s="254" t="str">
        <f>IFERROR(IF(AND('Classificação geral'!$H134="fem",'Classificação geral'!$I134=3,'Classificação geral'!$E134="pct"),'Classificação geral'!$B134,""),"")</f>
        <v/>
      </c>
      <c r="EI141" s="227" t="str">
        <f>IF($EH141='Classificação geral'!$B134,'Classificação geral'!$C134,"")</f>
        <v/>
      </c>
      <c r="EJ141" s="227" t="str">
        <f>IF($EH141='Classificação geral'!$B134,'Classificação geral'!$D134,"")</f>
        <v/>
      </c>
      <c r="EK141" s="227" t="str">
        <f>IF($EH141='Classificação geral'!$B134,'Classificação geral'!$H134,"")</f>
        <v/>
      </c>
      <c r="EL141" s="227" t="str">
        <f>IF($EK141='Classificação geral'!$H134,'Classificação geral'!$I134,"")</f>
        <v/>
      </c>
      <c r="EM141" s="255" t="str">
        <f>IF($EL141='Classificação geral'!$I134,'Classificação geral'!$AE134,"")</f>
        <v/>
      </c>
      <c r="EN141" s="227" t="str">
        <f>IF($EL141='Classificação geral'!$I134,'Classificação geral'!$K134,"")</f>
        <v/>
      </c>
      <c r="EO141" s="227" t="str">
        <f>IF($EL141='Classificação geral'!$I134,'Classificação geral'!$L134,"")</f>
        <v/>
      </c>
      <c r="EP141" s="227" t="str">
        <f>IF($EL141='Classificação geral'!$I134,'Classificação geral'!$M134,"")</f>
        <v/>
      </c>
      <c r="EQ141" s="227" t="str">
        <f>IF($EL141='Classificação geral'!$I134,'Classificação geral'!$AF134,"")</f>
        <v/>
      </c>
      <c r="ER141" s="229" t="str">
        <f>IFERROR(RANK(EQ141,EQ:EQ,0)+ COUNTIF($EQ$12:EQ139,EQ141),"")</f>
        <v/>
      </c>
      <c r="ES141" s="230"/>
      <c r="ET141" s="254" t="str">
        <f>IFERROR(IF(AND('Classificação geral'!$H134="mas",'Classificação geral'!$I134=3,'Classificação geral'!$E134="PCT"),'Classificação geral'!$A134,""),"")</f>
        <v/>
      </c>
      <c r="EU141" s="254" t="str">
        <f>IFERROR(IF(AND('Classificação geral'!$H134="mas",'Classificação geral'!$I134=3,'Classificação geral'!$E134="PCT"),'Classificação geral'!$B134,""),"")</f>
        <v/>
      </c>
      <c r="EV141" s="227" t="str">
        <f>IF($EU141='Classificação geral'!$B134,'Classificação geral'!$C134,"")</f>
        <v/>
      </c>
      <c r="EW141" s="227" t="str">
        <f>IF($EU141='Classificação geral'!$B134,'Classificação geral'!$D134,"")</f>
        <v/>
      </c>
      <c r="EX141" s="227" t="str">
        <f>IF($EU141='Classificação geral'!$B134,'Classificação geral'!$H134,"")</f>
        <v/>
      </c>
      <c r="EY141" s="231" t="str">
        <f>IFERROR(IF(AND($EX141="mas",'Classificação geral'!$I134=3),'Classificação geral'!I134,""),"")</f>
        <v/>
      </c>
      <c r="EZ141" s="254" t="str">
        <f>IFERROR(IF(AND($EX141="mas",'Classificação geral'!$I134=3),'Classificação geral'!AE134,""),"")</f>
        <v/>
      </c>
      <c r="FA141" s="231" t="str">
        <f>IFERROR(IF(AND($EX141="mas",'Classificação geral'!$I134=3),'Classificação geral'!K134,""),"")</f>
        <v/>
      </c>
      <c r="FB141" s="231" t="str">
        <f>IFERROR(IF(AND($EX141="mas",'Classificação geral'!$I134=3),'Classificação geral'!L134,""),"")</f>
        <v/>
      </c>
      <c r="FC141" s="231" t="str">
        <f>IFERROR(IF(AND($EX141="mas",'Classificação geral'!$I134=3),'Classificação geral'!M134,""),"")</f>
        <v/>
      </c>
      <c r="FD141" s="231" t="str">
        <f>IFERROR(IF(AND($EX141="mas",'Classificação geral'!$I134=3),'Classificação geral'!AF134,""),"")</f>
        <v/>
      </c>
      <c r="FE141" s="229" t="str">
        <f>IFERROR(RANK(FD141,FD:FD,0)+ COUNTIF(FD$12:$FD139,FD141),"")</f>
        <v/>
      </c>
      <c r="FF141" s="240"/>
      <c r="FG141" s="240"/>
      <c r="FH141" s="240"/>
      <c r="FI141" s="240"/>
      <c r="FJ141" s="240"/>
      <c r="FK141" s="240"/>
      <c r="FL141" s="240"/>
      <c r="FM141" s="240"/>
      <c r="FN141" s="240"/>
    </row>
    <row r="142" spans="1:170" ht="24.75" customHeight="1" x14ac:dyDescent="0.4">
      <c r="A142" s="21"/>
      <c r="B142" s="236"/>
      <c r="C142" s="235"/>
      <c r="D142" s="235"/>
      <c r="E142" s="235"/>
      <c r="F142" s="21"/>
      <c r="G142" s="21"/>
      <c r="H142" s="21"/>
      <c r="I142" s="21"/>
      <c r="J142" s="21"/>
      <c r="K142" s="21"/>
      <c r="L142" s="21"/>
      <c r="M142" s="21"/>
      <c r="N142" s="236"/>
      <c r="O142" s="235"/>
      <c r="P142" s="235"/>
      <c r="Q142" s="235"/>
      <c r="R142" s="21"/>
      <c r="S142" s="21"/>
      <c r="T142" s="21"/>
      <c r="U142" s="21"/>
      <c r="V142" s="21"/>
      <c r="W142" s="21"/>
      <c r="X142" s="21"/>
      <c r="Y142" s="21"/>
      <c r="Z142" s="21"/>
      <c r="AA142" s="235"/>
      <c r="AB142" s="235"/>
      <c r="AC142" s="236"/>
      <c r="AD142" s="21"/>
      <c r="AE142" s="21"/>
      <c r="AF142" s="21"/>
      <c r="AG142" s="21"/>
      <c r="AH142" s="21"/>
      <c r="AI142" s="21"/>
      <c r="AJ142" s="21"/>
      <c r="AK142" s="21"/>
      <c r="AL142" s="21"/>
      <c r="AM142" s="235"/>
      <c r="AN142" s="235"/>
      <c r="AO142" s="236"/>
      <c r="AP142" s="21"/>
      <c r="AQ142" s="21"/>
      <c r="AR142" s="21"/>
      <c r="AS142" s="21"/>
      <c r="AT142" s="21"/>
      <c r="AU142" s="21"/>
      <c r="AV142" s="21"/>
      <c r="AW142" s="21"/>
      <c r="AX142" s="236"/>
      <c r="AY142" s="235"/>
      <c r="AZ142" s="235"/>
      <c r="BA142" s="235"/>
      <c r="BB142" s="21"/>
      <c r="BC142" s="21"/>
      <c r="BD142" s="21"/>
      <c r="BE142" s="21"/>
      <c r="BF142" s="21"/>
      <c r="BG142" s="21"/>
      <c r="BH142" s="21"/>
      <c r="BI142" s="21"/>
      <c r="BJ142" s="236"/>
      <c r="BK142" s="235"/>
      <c r="BL142" s="235"/>
      <c r="BM142" s="235"/>
      <c r="BN142" s="21"/>
      <c r="BO142" s="21"/>
      <c r="BP142" s="21"/>
      <c r="BQ142" s="21"/>
      <c r="BR142" s="21"/>
      <c r="BS142" s="21"/>
      <c r="BT142" s="21"/>
      <c r="BU142" s="21"/>
      <c r="BV142" s="21"/>
      <c r="BW142" s="21"/>
      <c r="BX142" s="21"/>
      <c r="BY142" s="21"/>
      <c r="BZ142" s="21"/>
      <c r="CA142" s="21"/>
      <c r="CB142" s="21"/>
      <c r="CC142" s="21"/>
      <c r="CD142" s="21"/>
      <c r="CE142" s="21"/>
      <c r="CF142" s="21"/>
      <c r="CG142" s="254" t="str">
        <f>IFERROR(IF(AND('Classificação geral'!$H135="FEM",'Classificação geral'!$I135=1,'Classificação geral'!E135="PCT"),'Classificação geral'!$A135,""),"")</f>
        <v/>
      </c>
      <c r="CH142" s="254" t="str">
        <f>IFERROR(IF(AND('Classificação geral'!$H135="FEM",'Classificação geral'!$I135=1,'Classificação geral'!E135="PCT"),'Classificação geral'!$B135,""),"")</f>
        <v/>
      </c>
      <c r="CI142" s="227" t="str">
        <f>IF($CH142='Classificação geral'!$B135,'Classificação geral'!$C135,"")</f>
        <v/>
      </c>
      <c r="CJ142" s="228" t="str">
        <f>IF($CH142='Classificação geral'!$B135,'Classificação geral'!$D135,"")</f>
        <v/>
      </c>
      <c r="CK142" s="227" t="str">
        <f>IF($CH142='Classificação geral'!$B135,'Classificação geral'!$H135,"")</f>
        <v/>
      </c>
      <c r="CL142" s="227" t="str">
        <f>IF($CK142='Classificação geral'!$H135,'Classificação geral'!$I135,"")</f>
        <v/>
      </c>
      <c r="CM142" s="227" t="str">
        <f>IF($CL142='Classificação geral'!$I135,'Classificação geral'!$AE135,"")</f>
        <v/>
      </c>
      <c r="CN142" s="227" t="str">
        <f>IF($CL142='Classificação geral'!$I135,'Classificação geral'!$K135,"")</f>
        <v/>
      </c>
      <c r="CO142" s="227" t="str">
        <f>IF($CL142='Classificação geral'!$I135,'Classificação geral'!$L135,"")</f>
        <v/>
      </c>
      <c r="CP142" s="227" t="str">
        <f>IF($CL142='Classificação geral'!$I135,'Classificação geral'!$M135,"")</f>
        <v/>
      </c>
      <c r="CQ142" s="388" t="str">
        <f>IF($CL142='Classificação geral'!$I135,'Classificação geral'!$AF135,"")</f>
        <v/>
      </c>
      <c r="CR142" s="256" t="str">
        <f>IFERROR(RANK(CQ142,CQ:CQ,0)+ COUNTIF($CQ$12:CQ141,CQ142),"")</f>
        <v/>
      </c>
      <c r="CS142" s="244" t="str">
        <f ca="1">IFERROR(RDEM(CR142,CR:CR,0),"")</f>
        <v/>
      </c>
      <c r="CT142" s="254" t="str">
        <f>IFERROR(IF(AND('Classificação geral'!$H135="mas",'Classificação geral'!$I135=1,'Classificação geral'!$E135="pct"),'Classificação geral'!$A135,""),"")</f>
        <v/>
      </c>
      <c r="CU142" s="254" t="str">
        <f>IFERROR(IF(AND('Classificação geral'!$H135="mas",'Classificação geral'!$I135=1,'Classificação geral'!$E135="PCT"),'Classificação geral'!$B135,""),"")</f>
        <v/>
      </c>
      <c r="CV142" s="227" t="str">
        <f>IF($CU142='Classificação geral'!$B135,'Classificação geral'!$C135,"")</f>
        <v/>
      </c>
      <c r="CW142" s="228" t="str">
        <f>IF($CU142='Classificação geral'!$B135,'Classificação geral'!$D135,"")</f>
        <v/>
      </c>
      <c r="CX142" s="227" t="str">
        <f>IF($CU142='Classificação geral'!$B135,'Classificação geral'!$H135,"")</f>
        <v/>
      </c>
      <c r="CY142" s="231" t="str">
        <f>IFERROR(IF(AND($CX142="mas",'Classificação geral'!$I135=1),'Classificação geral'!I135,""),"")</f>
        <v/>
      </c>
      <c r="CZ142" s="254" t="str">
        <f>IFERROR(IF(AND($CX142="mas",'Classificação geral'!$I135=1),'Classificação geral'!AE135,""),"")</f>
        <v/>
      </c>
      <c r="DA142" s="231" t="str">
        <f>IFERROR(IF(AND($CX142="mas",'Classificação geral'!$I135=1),'Classificação geral'!K135,""),"")</f>
        <v/>
      </c>
      <c r="DB142" s="231" t="str">
        <f>IFERROR(IF(AND($CX142="mas",'Classificação geral'!$I135=1),'Classificação geral'!L135,""),"")</f>
        <v/>
      </c>
      <c r="DC142" s="231" t="str">
        <f>IFERROR(IF(AND($CX142="mas",'Classificação geral'!$I135=1),'Classificação geral'!M135,""),"")</f>
        <v/>
      </c>
      <c r="DD142" s="231" t="str">
        <f>IFERROR(IF(AND($CX142="mas",'Classificação geral'!$I135=1),'Classificação geral'!AF135,""),"")</f>
        <v/>
      </c>
      <c r="DE142" s="229" t="str">
        <f>IFERROR(RANK(DD142,DD:DD,0)+ COUNTIF($DD$12:DD141,DD142),"")</f>
        <v/>
      </c>
      <c r="DF142" s="230"/>
      <c r="DG142" s="254" t="str">
        <f>IFERROR(IF(AND('Classificação geral'!$H135="fem",'Classificação geral'!$I135=2,'Classificação geral'!$E135="pct"),'Classificação geral'!$A135,""),"")</f>
        <v/>
      </c>
      <c r="DH142" s="254" t="str">
        <f>IFERROR(IF(AND('Classificação geral'!$H135="fem",'Classificação geral'!$I135=2,'Classificação geral'!$E135="pct"),'Classificação geral'!$B135,""),"")</f>
        <v/>
      </c>
      <c r="DI142" s="255" t="str">
        <f>IF($DH142='Classificação geral'!$B135,'Classificação geral'!$C135,"")</f>
        <v/>
      </c>
      <c r="DJ142" s="255" t="str">
        <f>IF($DH142='Classificação geral'!$B135,'Classificação geral'!$D135,"")</f>
        <v/>
      </c>
      <c r="DK142" s="255" t="str">
        <f>IF($DH142='Classificação geral'!$B135,'Classificação geral'!$H135,"")</f>
        <v/>
      </c>
      <c r="DL142" s="254" t="str">
        <f>IFERROR(IF(AND($DK142="fem",'Classificação geral'!$I135=2),'Classificação geral'!I135,""),"")</f>
        <v/>
      </c>
      <c r="DM142" s="254" t="str">
        <f>IFERROR(IF(AND($DK142="fem",'Classificação geral'!$I135=2),'Classificação geral'!AE135,""),"")</f>
        <v/>
      </c>
      <c r="DN142" s="254" t="str">
        <f>IFERROR(IF(AND($DK142="fem",'Classificação geral'!$I135=2),'Classificação geral'!K135,""),"")</f>
        <v/>
      </c>
      <c r="DO142" s="254" t="str">
        <f>IFERROR(IF(AND($DK142="fem",'Classificação geral'!$I135=2),'Classificação geral'!L135,""),"")</f>
        <v/>
      </c>
      <c r="DP142" s="254" t="str">
        <f>IFERROR(IF(AND($DK142="fem",'Classificação geral'!$I135=2),'Classificação geral'!M135,""),"")</f>
        <v/>
      </c>
      <c r="DQ142" s="254" t="str">
        <f>IFERROR(IF(AND($DK142="fem",'Classificação geral'!$I135=2),'Classificação geral'!AF135,""),"")</f>
        <v/>
      </c>
      <c r="DR142" s="256" t="str">
        <f>IFERROR(RANK(DQ142,DQ:DQ,0)+ COUNTIF(DQ$12:$DQ140,DQ142),"")</f>
        <v/>
      </c>
      <c r="DS142" s="230"/>
      <c r="DT142" s="254" t="str">
        <f>IFERROR(IF(AND('Classificação geral'!$H135="mas",'Classificação geral'!$I135=2,'Classificação geral'!$E135="pct"),'Classificação geral'!$A135,""),"")</f>
        <v/>
      </c>
      <c r="DU142" s="254" t="str">
        <f>IFERROR(IF(AND('Classificação geral'!$H135="mas",'Classificação geral'!$I135=2,'Classificação geral'!$E135="pct"),'Classificação geral'!$B135,""),"")</f>
        <v/>
      </c>
      <c r="DV142" s="227" t="str">
        <f>IF($DU142='Classificação geral'!$B135,'Classificação geral'!$C135,"")</f>
        <v/>
      </c>
      <c r="DW142" s="228" t="str">
        <f>IF($DU142='Classificação geral'!$B135,'Classificação geral'!$D135,"")</f>
        <v/>
      </c>
      <c r="DX142" s="227" t="str">
        <f>IF($DU142='Classificação geral'!$B135,'Classificação geral'!$H135,"")</f>
        <v/>
      </c>
      <c r="DY142" s="231" t="str">
        <f>IFERROR(IF(AND($DX142="mas",'Classificação geral'!$I135=2),'Classificação geral'!I135,""),"")</f>
        <v/>
      </c>
      <c r="DZ142" s="254" t="str">
        <f>IFERROR(IF(AND($DX142="mas",'Classificação geral'!$I135=2),'Classificação geral'!AE135,""),"")</f>
        <v/>
      </c>
      <c r="EA142" s="231" t="str">
        <f>IFERROR(IF(AND($DX142="mas",'Classificação geral'!$I135=2),'Classificação geral'!K135,""),"")</f>
        <v/>
      </c>
      <c r="EB142" s="231" t="str">
        <f>IFERROR(IF(AND($DX142="mas",'Classificação geral'!$I135=2),'Classificação geral'!L135,""),"")</f>
        <v/>
      </c>
      <c r="EC142" s="231" t="str">
        <f>IFERROR(IF(AND($DX142="mas",'Classificação geral'!$I135=2),'Classificação geral'!M135,""),"")</f>
        <v/>
      </c>
      <c r="ED142" s="231" t="str">
        <f>IFERROR(IF(AND($DX142="mas",'Classificação geral'!$I135=2),'Classificação geral'!AF135,""),"")</f>
        <v/>
      </c>
      <c r="EE142" s="229" t="str">
        <f>IFERROR(RANK(ED142,ED:ED,0)+ COUNTIF($ED$12:ED$12,ED142),"")</f>
        <v/>
      </c>
      <c r="EF142" s="230"/>
      <c r="EG142" s="254" t="str">
        <f>IFERROR(IF(AND('Classificação geral'!$H135="fem",'Classificação geral'!$I135=3,'Classificação geral'!$E135="pct"),'Classificação geral'!$A135,""),"")</f>
        <v/>
      </c>
      <c r="EH142" s="254" t="str">
        <f>IFERROR(IF(AND('Classificação geral'!$H135="fem",'Classificação geral'!$I135=3,'Classificação geral'!$E135="pct"),'Classificação geral'!$B135,""),"")</f>
        <v/>
      </c>
      <c r="EI142" s="227" t="str">
        <f>IF($EH142='Classificação geral'!$B135,'Classificação geral'!$C135,"")</f>
        <v/>
      </c>
      <c r="EJ142" s="227" t="str">
        <f>IF($EH142='Classificação geral'!$B135,'Classificação geral'!$D135,"")</f>
        <v/>
      </c>
      <c r="EK142" s="227" t="str">
        <f>IF($EH142='Classificação geral'!$B135,'Classificação geral'!$H135,"")</f>
        <v/>
      </c>
      <c r="EL142" s="227" t="str">
        <f>IF($EK142='Classificação geral'!$H135,'Classificação geral'!$I135,"")</f>
        <v/>
      </c>
      <c r="EM142" s="255" t="str">
        <f>IF($EL142='Classificação geral'!$I135,'Classificação geral'!$AE135,"")</f>
        <v/>
      </c>
      <c r="EN142" s="227" t="str">
        <f>IF($EL142='Classificação geral'!$I135,'Classificação geral'!$K135,"")</f>
        <v/>
      </c>
      <c r="EO142" s="227" t="str">
        <f>IF($EL142='Classificação geral'!$I135,'Classificação geral'!$L135,"")</f>
        <v/>
      </c>
      <c r="EP142" s="227" t="str">
        <f>IF($EL142='Classificação geral'!$I135,'Classificação geral'!$M135,"")</f>
        <v/>
      </c>
      <c r="EQ142" s="227" t="str">
        <f>IF($EL142='Classificação geral'!$I135,'Classificação geral'!$AF135,"")</f>
        <v/>
      </c>
      <c r="ER142" s="229" t="str">
        <f>IFERROR(RANK(EQ142,EQ:EQ,0)+ COUNTIF($EQ$12:EQ140,EQ142),"")</f>
        <v/>
      </c>
      <c r="ES142" s="230"/>
      <c r="ET142" s="254" t="str">
        <f>IFERROR(IF(AND('Classificação geral'!$H135="mas",'Classificação geral'!$I135=3,'Classificação geral'!$E135="PCT"),'Classificação geral'!$A135,""),"")</f>
        <v/>
      </c>
      <c r="EU142" s="254" t="str">
        <f>IFERROR(IF(AND('Classificação geral'!$H135="mas",'Classificação geral'!$I135=3,'Classificação geral'!$E135="PCT"),'Classificação geral'!$B135,""),"")</f>
        <v/>
      </c>
      <c r="EV142" s="227" t="str">
        <f>IF($EU142='Classificação geral'!$B135,'Classificação geral'!$C135,"")</f>
        <v/>
      </c>
      <c r="EW142" s="227" t="str">
        <f>IF($EU142='Classificação geral'!$B135,'Classificação geral'!$D135,"")</f>
        <v/>
      </c>
      <c r="EX142" s="227" t="str">
        <f>IF($EU142='Classificação geral'!$B135,'Classificação geral'!$H135,"")</f>
        <v/>
      </c>
      <c r="EY142" s="231" t="str">
        <f>IFERROR(IF(AND($EX142="mas",'Classificação geral'!$I135=3),'Classificação geral'!I135,""),"")</f>
        <v/>
      </c>
      <c r="EZ142" s="254" t="str">
        <f>IFERROR(IF(AND($EX142="mas",'Classificação geral'!$I135=3),'Classificação geral'!AE135,""),"")</f>
        <v/>
      </c>
      <c r="FA142" s="231" t="str">
        <f>IFERROR(IF(AND($EX142="mas",'Classificação geral'!$I135=3),'Classificação geral'!K135,""),"")</f>
        <v/>
      </c>
      <c r="FB142" s="231" t="str">
        <f>IFERROR(IF(AND($EX142="mas",'Classificação geral'!$I135=3),'Classificação geral'!L135,""),"")</f>
        <v/>
      </c>
      <c r="FC142" s="231" t="str">
        <f>IFERROR(IF(AND($EX142="mas",'Classificação geral'!$I135=3),'Classificação geral'!M135,""),"")</f>
        <v/>
      </c>
      <c r="FD142" s="231" t="str">
        <f>IFERROR(IF(AND($EX142="mas",'Classificação geral'!$I135=3),'Classificação geral'!AF135,""),"")</f>
        <v/>
      </c>
      <c r="FE142" s="229" t="str">
        <f>IFERROR(RANK(FD142,FD:FD,0)+ COUNTIF(FD$12:$FD140,FD142),"")</f>
        <v/>
      </c>
      <c r="FF142" s="240"/>
      <c r="FG142" s="240"/>
      <c r="FH142" s="240"/>
      <c r="FI142" s="240"/>
      <c r="FJ142" s="240"/>
      <c r="FK142" s="240"/>
      <c r="FL142" s="240"/>
      <c r="FM142" s="240"/>
      <c r="FN142" s="240"/>
    </row>
    <row r="143" spans="1:170" ht="24.75" customHeight="1" x14ac:dyDescent="0.4">
      <c r="A143" s="21"/>
      <c r="B143" s="236"/>
      <c r="C143" s="235"/>
      <c r="D143" s="235"/>
      <c r="E143" s="235"/>
      <c r="F143" s="21"/>
      <c r="G143" s="21"/>
      <c r="H143" s="21"/>
      <c r="I143" s="21"/>
      <c r="J143" s="21"/>
      <c r="K143" s="21"/>
      <c r="L143" s="21"/>
      <c r="M143" s="21"/>
      <c r="N143" s="236"/>
      <c r="O143" s="235"/>
      <c r="P143" s="235"/>
      <c r="Q143" s="235"/>
      <c r="R143" s="21"/>
      <c r="S143" s="21"/>
      <c r="T143" s="21"/>
      <c r="U143" s="21"/>
      <c r="V143" s="21"/>
      <c r="W143" s="21"/>
      <c r="X143" s="21"/>
      <c r="Y143" s="21"/>
      <c r="Z143" s="21"/>
      <c r="AA143" s="235"/>
      <c r="AB143" s="235"/>
      <c r="AC143" s="236"/>
      <c r="AD143" s="21"/>
      <c r="AE143" s="21"/>
      <c r="AF143" s="21"/>
      <c r="AG143" s="21"/>
      <c r="AH143" s="21"/>
      <c r="AI143" s="21"/>
      <c r="AJ143" s="21"/>
      <c r="AK143" s="21"/>
      <c r="AL143" s="21"/>
      <c r="AM143" s="235"/>
      <c r="AN143" s="235"/>
      <c r="AO143" s="236"/>
      <c r="AP143" s="21"/>
      <c r="AQ143" s="21"/>
      <c r="AR143" s="21"/>
      <c r="AS143" s="21"/>
      <c r="AT143" s="21"/>
      <c r="AU143" s="21"/>
      <c r="AV143" s="21"/>
      <c r="AW143" s="21"/>
      <c r="AX143" s="236"/>
      <c r="AY143" s="235"/>
      <c r="AZ143" s="235"/>
      <c r="BA143" s="235"/>
      <c r="BB143" s="21"/>
      <c r="BC143" s="21"/>
      <c r="BD143" s="21"/>
      <c r="BE143" s="21"/>
      <c r="BF143" s="21"/>
      <c r="BG143" s="21"/>
      <c r="BH143" s="21"/>
      <c r="BI143" s="21"/>
      <c r="BJ143" s="236"/>
      <c r="BK143" s="235"/>
      <c r="BL143" s="235"/>
      <c r="BM143" s="235"/>
      <c r="BN143" s="21"/>
      <c r="BO143" s="21"/>
      <c r="BP143" s="21"/>
      <c r="BQ143" s="21"/>
      <c r="BR143" s="21"/>
      <c r="BS143" s="21"/>
      <c r="BT143" s="21"/>
      <c r="BU143" s="21"/>
      <c r="BV143" s="21"/>
      <c r="BW143" s="21"/>
      <c r="BX143" s="21"/>
      <c r="BY143" s="21"/>
      <c r="BZ143" s="21"/>
      <c r="CA143" s="21"/>
      <c r="CB143" s="21"/>
      <c r="CC143" s="21"/>
      <c r="CD143" s="21"/>
      <c r="CE143" s="21"/>
      <c r="CF143" s="21"/>
      <c r="CG143" s="254" t="str">
        <f>IFERROR(IF(AND('Classificação geral'!$H136="FEM",'Classificação geral'!$I136=1,'Classificação geral'!E136="PCT"),'Classificação geral'!$A136,""),"")</f>
        <v/>
      </c>
      <c r="CH143" s="254" t="str">
        <f>IFERROR(IF(AND('Classificação geral'!$H136="FEM",'Classificação geral'!$I136=1,'Classificação geral'!E136="PCT"),'Classificação geral'!$B136,""),"")</f>
        <v/>
      </c>
      <c r="CI143" s="227" t="str">
        <f>IF($CH143='Classificação geral'!$B136,'Classificação geral'!$C136,"")</f>
        <v/>
      </c>
      <c r="CJ143" s="228" t="str">
        <f>IF($CH143='Classificação geral'!$B136,'Classificação geral'!$D136,"")</f>
        <v/>
      </c>
      <c r="CK143" s="227" t="str">
        <f>IF($CH143='Classificação geral'!$B136,'Classificação geral'!$H136,"")</f>
        <v/>
      </c>
      <c r="CL143" s="227" t="str">
        <f>IF($CK143='Classificação geral'!$H136,'Classificação geral'!$I136,"")</f>
        <v/>
      </c>
      <c r="CM143" s="227" t="str">
        <f>IF($CL143='Classificação geral'!$I136,'Classificação geral'!$AE136,"")</f>
        <v/>
      </c>
      <c r="CN143" s="227" t="str">
        <f>IF($CL143='Classificação geral'!$I136,'Classificação geral'!$K136,"")</f>
        <v/>
      </c>
      <c r="CO143" s="227" t="str">
        <f>IF($CL143='Classificação geral'!$I136,'Classificação geral'!$L136,"")</f>
        <v/>
      </c>
      <c r="CP143" s="227" t="str">
        <f>IF($CL143='Classificação geral'!$I136,'Classificação geral'!$M136,"")</f>
        <v/>
      </c>
      <c r="CQ143" s="388" t="str">
        <f>IF($CL143='Classificação geral'!$I136,'Classificação geral'!$AF136,"")</f>
        <v/>
      </c>
      <c r="CR143" s="256" t="str">
        <f>IFERROR(RANK(CQ143,CQ:CQ,0)+ COUNTIF($CQ$12:CQ142,CQ143),"")</f>
        <v/>
      </c>
      <c r="CS143" s="244" t="str">
        <f ca="1">IFERROR(RDEM(CR143,CR:CR,0),"")</f>
        <v/>
      </c>
      <c r="CT143" s="254" t="str">
        <f>IFERROR(IF(AND('Classificação geral'!$H136="mas",'Classificação geral'!$I136=1,'Classificação geral'!$E136="pct"),'Classificação geral'!$A136,""),"")</f>
        <v/>
      </c>
      <c r="CU143" s="254" t="str">
        <f>IFERROR(IF(AND('Classificação geral'!$H136="mas",'Classificação geral'!$I136=1,'Classificação geral'!$E136="PCT"),'Classificação geral'!$B136,""),"")</f>
        <v/>
      </c>
      <c r="CV143" s="227" t="str">
        <f>IF($CU143='Classificação geral'!$B136,'Classificação geral'!$C136,"")</f>
        <v/>
      </c>
      <c r="CW143" s="228" t="str">
        <f>IF($CU143='Classificação geral'!$B136,'Classificação geral'!$D136,"")</f>
        <v/>
      </c>
      <c r="CX143" s="227" t="str">
        <f>IF($CU143='Classificação geral'!$B136,'Classificação geral'!$H136,"")</f>
        <v/>
      </c>
      <c r="CY143" s="231" t="str">
        <f>IFERROR(IF(AND($CX143="mas",'Classificação geral'!$I136=1),'Classificação geral'!I136,""),"")</f>
        <v/>
      </c>
      <c r="CZ143" s="254" t="str">
        <f>IFERROR(IF(AND($CX143="mas",'Classificação geral'!$I136=1),'Classificação geral'!AE136,""),"")</f>
        <v/>
      </c>
      <c r="DA143" s="231" t="str">
        <f>IFERROR(IF(AND($CX143="mas",'Classificação geral'!$I136=1),'Classificação geral'!K136,""),"")</f>
        <v/>
      </c>
      <c r="DB143" s="231" t="str">
        <f>IFERROR(IF(AND($CX143="mas",'Classificação geral'!$I136=1),'Classificação geral'!L136,""),"")</f>
        <v/>
      </c>
      <c r="DC143" s="231" t="str">
        <f>IFERROR(IF(AND($CX143="mas",'Classificação geral'!$I136=1),'Classificação geral'!M136,""),"")</f>
        <v/>
      </c>
      <c r="DD143" s="231" t="str">
        <f>IFERROR(IF(AND($CX143="mas",'Classificação geral'!$I136=1),'Classificação geral'!AF136,""),"")</f>
        <v/>
      </c>
      <c r="DE143" s="229" t="str">
        <f>IFERROR(RANK(DD143,DD:DD,0)+ COUNTIF($DD$12:DD142,DD143),"")</f>
        <v/>
      </c>
      <c r="DF143" s="230"/>
      <c r="DG143" s="254" t="str">
        <f>IFERROR(IF(AND('Classificação geral'!$H136="fem",'Classificação geral'!$I136=2,'Classificação geral'!$E136="pct"),'Classificação geral'!$A136,""),"")</f>
        <v/>
      </c>
      <c r="DH143" s="254" t="str">
        <f>IFERROR(IF(AND('Classificação geral'!$H136="fem",'Classificação geral'!$I136=2,'Classificação geral'!$E136="pct"),'Classificação geral'!$B136,""),"")</f>
        <v/>
      </c>
      <c r="DI143" s="255" t="str">
        <f>IF($DH143='Classificação geral'!$B136,'Classificação geral'!$C136,"")</f>
        <v/>
      </c>
      <c r="DJ143" s="255" t="str">
        <f>IF($DH143='Classificação geral'!$B136,'Classificação geral'!$D136,"")</f>
        <v/>
      </c>
      <c r="DK143" s="255" t="str">
        <f>IF($DH143='Classificação geral'!$B136,'Classificação geral'!$H136,"")</f>
        <v/>
      </c>
      <c r="DL143" s="254" t="str">
        <f>IFERROR(IF(AND($DK143="fem",'Classificação geral'!$I136=2),'Classificação geral'!I136,""),"")</f>
        <v/>
      </c>
      <c r="DM143" s="254" t="str">
        <f>IFERROR(IF(AND($DK143="fem",'Classificação geral'!$I136=2),'Classificação geral'!AE136,""),"")</f>
        <v/>
      </c>
      <c r="DN143" s="254" t="str">
        <f>IFERROR(IF(AND($DK143="fem",'Classificação geral'!$I136=2),'Classificação geral'!K136,""),"")</f>
        <v/>
      </c>
      <c r="DO143" s="254" t="str">
        <f>IFERROR(IF(AND($DK143="fem",'Classificação geral'!$I136=2),'Classificação geral'!L136,""),"")</f>
        <v/>
      </c>
      <c r="DP143" s="254" t="str">
        <f>IFERROR(IF(AND($DK143="fem",'Classificação geral'!$I136=2),'Classificação geral'!M136,""),"")</f>
        <v/>
      </c>
      <c r="DQ143" s="254" t="str">
        <f>IFERROR(IF(AND($DK143="fem",'Classificação geral'!$I136=2),'Classificação geral'!AF136,""),"")</f>
        <v/>
      </c>
      <c r="DR143" s="256" t="str">
        <f>IFERROR(RANK(DQ143,DQ:DQ,0)+ COUNTIF(DQ$12:$DQ141,DQ143),"")</f>
        <v/>
      </c>
      <c r="DS143" s="230"/>
      <c r="DT143" s="254" t="str">
        <f>IFERROR(IF(AND('Classificação geral'!$H136="mas",'Classificação geral'!$I136=2,'Classificação geral'!$E136="pct"),'Classificação geral'!$A136,""),"")</f>
        <v/>
      </c>
      <c r="DU143" s="254" t="str">
        <f>IFERROR(IF(AND('Classificação geral'!$H136="mas",'Classificação geral'!$I136=2,'Classificação geral'!$E136="pct"),'Classificação geral'!$B136,""),"")</f>
        <v/>
      </c>
      <c r="DV143" s="227" t="str">
        <f>IF($DU143='Classificação geral'!$B136,'Classificação geral'!$C136,"")</f>
        <v/>
      </c>
      <c r="DW143" s="228" t="str">
        <f>IF($DU143='Classificação geral'!$B136,'Classificação geral'!$D136,"")</f>
        <v/>
      </c>
      <c r="DX143" s="227" t="str">
        <f>IF($DU143='Classificação geral'!$B136,'Classificação geral'!$H136,"")</f>
        <v/>
      </c>
      <c r="DY143" s="231" t="str">
        <f>IFERROR(IF(AND($DX143="mas",'Classificação geral'!$I136=2),'Classificação geral'!I136,""),"")</f>
        <v/>
      </c>
      <c r="DZ143" s="254" t="str">
        <f>IFERROR(IF(AND($DX143="mas",'Classificação geral'!$I136=2),'Classificação geral'!AE136,""),"")</f>
        <v/>
      </c>
      <c r="EA143" s="231" t="str">
        <f>IFERROR(IF(AND($DX143="mas",'Classificação geral'!$I136=2),'Classificação geral'!K136,""),"")</f>
        <v/>
      </c>
      <c r="EB143" s="231" t="str">
        <f>IFERROR(IF(AND($DX143="mas",'Classificação geral'!$I136=2),'Classificação geral'!L136,""),"")</f>
        <v/>
      </c>
      <c r="EC143" s="231" t="str">
        <f>IFERROR(IF(AND($DX143="mas",'Classificação geral'!$I136=2),'Classificação geral'!M136,""),"")</f>
        <v/>
      </c>
      <c r="ED143" s="231" t="str">
        <f>IFERROR(IF(AND($DX143="mas",'Classificação geral'!$I136=2),'Classificação geral'!AF136,""),"")</f>
        <v/>
      </c>
      <c r="EE143" s="229" t="str">
        <f>IFERROR(RANK(ED143,ED:ED,0)+ COUNTIF($ED$12:ED$12,ED143),"")</f>
        <v/>
      </c>
      <c r="EF143" s="230"/>
      <c r="EG143" s="254" t="str">
        <f>IFERROR(IF(AND('Classificação geral'!$H136="fem",'Classificação geral'!$I136=3,'Classificação geral'!$E136="pct"),'Classificação geral'!$A136,""),"")</f>
        <v/>
      </c>
      <c r="EH143" s="254" t="str">
        <f>IFERROR(IF(AND('Classificação geral'!$H136="fem",'Classificação geral'!$I136=3,'Classificação geral'!$E136="pct"),'Classificação geral'!$B136,""),"")</f>
        <v/>
      </c>
      <c r="EI143" s="227" t="str">
        <f>IF($EH143='Classificação geral'!$B136,'Classificação geral'!$C136,"")</f>
        <v/>
      </c>
      <c r="EJ143" s="227" t="str">
        <f>IF($EH143='Classificação geral'!$B136,'Classificação geral'!$D136,"")</f>
        <v/>
      </c>
      <c r="EK143" s="227" t="str">
        <f>IF($EH143='Classificação geral'!$B136,'Classificação geral'!$H136,"")</f>
        <v/>
      </c>
      <c r="EL143" s="227" t="str">
        <f>IF($EK143='Classificação geral'!$H136,'Classificação geral'!$I136,"")</f>
        <v/>
      </c>
      <c r="EM143" s="255" t="str">
        <f>IF($EL143='Classificação geral'!$I136,'Classificação geral'!$AE136,"")</f>
        <v/>
      </c>
      <c r="EN143" s="227" t="str">
        <f>IF($EL143='Classificação geral'!$I136,'Classificação geral'!$K136,"")</f>
        <v/>
      </c>
      <c r="EO143" s="227" t="str">
        <f>IF($EL143='Classificação geral'!$I136,'Classificação geral'!$L136,"")</f>
        <v/>
      </c>
      <c r="EP143" s="227" t="str">
        <f>IF($EL143='Classificação geral'!$I136,'Classificação geral'!$M136,"")</f>
        <v/>
      </c>
      <c r="EQ143" s="227" t="str">
        <f>IF($EL143='Classificação geral'!$I136,'Classificação geral'!$AF136,"")</f>
        <v/>
      </c>
      <c r="ER143" s="229" t="str">
        <f>IFERROR(RANK(EQ143,EQ:EQ,0)+ COUNTIF($EQ$12:EQ141,EQ143),"")</f>
        <v/>
      </c>
      <c r="ES143" s="230"/>
      <c r="ET143" s="254" t="str">
        <f>IFERROR(IF(AND('Classificação geral'!$H136="mas",'Classificação geral'!$I136=3,'Classificação geral'!$E136="PCT"),'Classificação geral'!$A136,""),"")</f>
        <v/>
      </c>
      <c r="EU143" s="254" t="str">
        <f>IFERROR(IF(AND('Classificação geral'!$H136="mas",'Classificação geral'!$I136=3,'Classificação geral'!$E136="PCT"),'Classificação geral'!$B136,""),"")</f>
        <v/>
      </c>
      <c r="EV143" s="227" t="str">
        <f>IF($EU143='Classificação geral'!$B136,'Classificação geral'!$C136,"")</f>
        <v/>
      </c>
      <c r="EW143" s="227" t="str">
        <f>IF($EU143='Classificação geral'!$B136,'Classificação geral'!$D136,"")</f>
        <v/>
      </c>
      <c r="EX143" s="227" t="str">
        <f>IF($EU143='Classificação geral'!$B136,'Classificação geral'!$H136,"")</f>
        <v/>
      </c>
      <c r="EY143" s="231" t="str">
        <f>IFERROR(IF(AND($EX143="mas",'Classificação geral'!$I136=3),'Classificação geral'!I136,""),"")</f>
        <v/>
      </c>
      <c r="EZ143" s="254" t="str">
        <f>IFERROR(IF(AND($EX143="mas",'Classificação geral'!$I136=3),'Classificação geral'!AE136,""),"")</f>
        <v/>
      </c>
      <c r="FA143" s="231" t="str">
        <f>IFERROR(IF(AND($EX143="mas",'Classificação geral'!$I136=3),'Classificação geral'!K136,""),"")</f>
        <v/>
      </c>
      <c r="FB143" s="231" t="str">
        <f>IFERROR(IF(AND($EX143="mas",'Classificação geral'!$I136=3),'Classificação geral'!L136,""),"")</f>
        <v/>
      </c>
      <c r="FC143" s="231" t="str">
        <f>IFERROR(IF(AND($EX143="mas",'Classificação geral'!$I136=3),'Classificação geral'!M136,""),"")</f>
        <v/>
      </c>
      <c r="FD143" s="231" t="str">
        <f>IFERROR(IF(AND($EX143="mas",'Classificação geral'!$I136=3),'Classificação geral'!AF136,""),"")</f>
        <v/>
      </c>
      <c r="FE143" s="229" t="str">
        <f>IFERROR(RANK(FD143,FD:FD,0)+ COUNTIF(FD$12:$FD141,FD143),"")</f>
        <v/>
      </c>
      <c r="FF143" s="240"/>
      <c r="FG143" s="240"/>
      <c r="FH143" s="240"/>
      <c r="FI143" s="240"/>
      <c r="FJ143" s="240"/>
      <c r="FK143" s="240"/>
      <c r="FL143" s="240"/>
      <c r="FM143" s="240"/>
      <c r="FN143" s="240"/>
    </row>
    <row r="144" spans="1:170" ht="24.75" customHeight="1" x14ac:dyDescent="0.3">
      <c r="A144" s="21"/>
      <c r="B144" s="236"/>
      <c r="C144" s="235"/>
      <c r="D144" s="235"/>
      <c r="E144" s="235"/>
      <c r="F144" s="21"/>
      <c r="G144" s="21"/>
      <c r="H144" s="21"/>
      <c r="I144" s="21"/>
      <c r="J144" s="21"/>
      <c r="K144" s="21"/>
      <c r="L144" s="21"/>
      <c r="M144" s="21"/>
      <c r="N144" s="236"/>
      <c r="O144" s="235"/>
      <c r="P144" s="235"/>
      <c r="Q144" s="235"/>
      <c r="R144" s="21"/>
      <c r="S144" s="21"/>
      <c r="T144" s="21"/>
      <c r="U144" s="21"/>
      <c r="V144" s="21"/>
      <c r="W144" s="21"/>
      <c r="X144" s="21"/>
      <c r="Y144" s="21"/>
      <c r="Z144" s="21"/>
      <c r="AA144" s="235"/>
      <c r="AB144" s="235"/>
      <c r="AC144" s="236"/>
      <c r="AD144" s="21"/>
      <c r="AE144" s="21"/>
      <c r="AF144" s="21"/>
      <c r="AG144" s="21"/>
      <c r="AH144" s="21"/>
      <c r="AI144" s="21"/>
      <c r="AJ144" s="21"/>
      <c r="AK144" s="21"/>
      <c r="AL144" s="21"/>
      <c r="AM144" s="235"/>
      <c r="AN144" s="235"/>
      <c r="AO144" s="236"/>
      <c r="AP144" s="21"/>
      <c r="AQ144" s="21"/>
      <c r="AR144" s="21"/>
      <c r="AS144" s="21"/>
      <c r="AT144" s="21"/>
      <c r="AU144" s="21"/>
      <c r="AV144" s="21"/>
      <c r="AW144" s="21"/>
      <c r="AX144" s="236"/>
      <c r="AY144" s="235"/>
      <c r="AZ144" s="235"/>
      <c r="BA144" s="235"/>
      <c r="BB144" s="21"/>
      <c r="BC144" s="21"/>
      <c r="BD144" s="21"/>
      <c r="BE144" s="21"/>
      <c r="BF144" s="21"/>
      <c r="BG144" s="21"/>
      <c r="BH144" s="21"/>
      <c r="BI144" s="21"/>
      <c r="BJ144" s="236"/>
      <c r="BK144" s="235"/>
      <c r="BL144" s="235"/>
      <c r="BM144" s="235"/>
      <c r="BN144" s="21"/>
      <c r="BO144" s="21"/>
      <c r="BP144" s="21"/>
      <c r="BQ144" s="21"/>
      <c r="BR144" s="21"/>
      <c r="BS144" s="21"/>
      <c r="BT144" s="21"/>
      <c r="BU144" s="21"/>
      <c r="BV144" s="21"/>
      <c r="BW144" s="21"/>
      <c r="BX144" s="21"/>
      <c r="BY144" s="21"/>
      <c r="BZ144" s="21"/>
      <c r="CA144" s="21"/>
      <c r="CB144" s="21"/>
      <c r="CC144" s="21"/>
      <c r="CD144" s="21"/>
      <c r="CE144" s="21"/>
      <c r="CF144" s="21"/>
      <c r="CG144" s="21"/>
      <c r="CH144" s="237"/>
      <c r="CI144" s="238"/>
      <c r="CJ144" s="238"/>
      <c r="CK144" s="238"/>
      <c r="CL144" s="238"/>
      <c r="CM144" s="238"/>
      <c r="CN144" s="238"/>
      <c r="CO144" s="238"/>
      <c r="CP144" s="238"/>
      <c r="CQ144" s="238"/>
      <c r="CR144" s="239"/>
      <c r="CS144" s="240"/>
      <c r="CT144" s="21"/>
      <c r="CU144" s="237"/>
      <c r="CV144" s="238"/>
      <c r="CW144" s="238"/>
      <c r="CX144" s="238"/>
      <c r="CY144" s="237"/>
      <c r="CZ144" s="237"/>
      <c r="DA144" s="237"/>
      <c r="DB144" s="237"/>
      <c r="DC144" s="237"/>
      <c r="DD144" s="237"/>
      <c r="DE144" s="239"/>
      <c r="DF144" s="240"/>
      <c r="DG144" s="21"/>
      <c r="DH144" s="237"/>
      <c r="DI144" s="238"/>
      <c r="DJ144" s="238"/>
      <c r="DK144" s="238"/>
      <c r="DL144" s="237"/>
      <c r="DM144" s="237"/>
      <c r="DN144" s="237"/>
      <c r="DO144" s="237"/>
      <c r="DP144" s="237"/>
      <c r="DQ144" s="237"/>
      <c r="DR144" s="239"/>
      <c r="DS144" s="240"/>
      <c r="DT144" s="21"/>
      <c r="DU144" s="237"/>
      <c r="DV144" s="238"/>
      <c r="DW144" s="238"/>
      <c r="DX144" s="238"/>
      <c r="DY144" s="237"/>
      <c r="DZ144" s="237"/>
      <c r="EA144" s="237"/>
      <c r="EB144" s="237"/>
      <c r="EC144" s="237"/>
      <c r="ED144" s="237"/>
      <c r="EE144" s="239"/>
      <c r="EF144" s="240"/>
      <c r="EG144" s="21"/>
      <c r="EH144" s="237"/>
      <c r="EI144" s="238"/>
      <c r="EJ144" s="238"/>
      <c r="EK144" s="238"/>
      <c r="EL144" s="238"/>
      <c r="EM144" s="238"/>
      <c r="EN144" s="238"/>
      <c r="EO144" s="238"/>
      <c r="EP144" s="238"/>
      <c r="EQ144" s="238"/>
      <c r="ER144" s="239"/>
      <c r="ES144" s="240"/>
      <c r="ET144" s="21"/>
      <c r="EU144" s="237"/>
      <c r="EV144" s="238"/>
      <c r="EW144" s="238"/>
      <c r="EX144" s="238"/>
      <c r="EY144" s="237"/>
      <c r="EZ144" s="237"/>
      <c r="FA144" s="237"/>
      <c r="FB144" s="237"/>
      <c r="FC144" s="237"/>
      <c r="FD144" s="237"/>
      <c r="FE144" s="239"/>
      <c r="FF144" s="240"/>
      <c r="FG144" s="240"/>
      <c r="FH144" s="240"/>
      <c r="FI144" s="240"/>
      <c r="FJ144" s="240"/>
      <c r="FK144" s="240"/>
      <c r="FL144" s="240"/>
      <c r="FM144" s="240"/>
      <c r="FN144" s="240"/>
    </row>
    <row r="145" spans="1:170" ht="24.75" customHeight="1" x14ac:dyDescent="0.3">
      <c r="A145" s="21"/>
      <c r="B145" s="236"/>
      <c r="C145" s="235"/>
      <c r="D145" s="235"/>
      <c r="E145" s="235"/>
      <c r="F145" s="21"/>
      <c r="G145" s="21"/>
      <c r="H145" s="21"/>
      <c r="I145" s="21"/>
      <c r="J145" s="21"/>
      <c r="K145" s="21"/>
      <c r="L145" s="21"/>
      <c r="M145" s="21"/>
      <c r="N145" s="236"/>
      <c r="O145" s="235"/>
      <c r="P145" s="235"/>
      <c r="Q145" s="235"/>
      <c r="R145" s="21"/>
      <c r="S145" s="21"/>
      <c r="T145" s="21"/>
      <c r="U145" s="21"/>
      <c r="V145" s="21"/>
      <c r="W145" s="21"/>
      <c r="X145" s="21"/>
      <c r="Y145" s="21"/>
      <c r="Z145" s="21"/>
      <c r="AA145" s="235"/>
      <c r="AB145" s="235"/>
      <c r="AC145" s="236"/>
      <c r="AD145" s="21"/>
      <c r="AE145" s="21"/>
      <c r="AF145" s="21"/>
      <c r="AG145" s="21"/>
      <c r="AH145" s="21"/>
      <c r="AI145" s="21"/>
      <c r="AJ145" s="21"/>
      <c r="AK145" s="21"/>
      <c r="AL145" s="21"/>
      <c r="AM145" s="235"/>
      <c r="AN145" s="235"/>
      <c r="AO145" s="236"/>
      <c r="AP145" s="21"/>
      <c r="AQ145" s="21"/>
      <c r="AR145" s="21"/>
      <c r="AS145" s="21"/>
      <c r="AT145" s="21"/>
      <c r="AU145" s="21"/>
      <c r="AV145" s="21"/>
      <c r="AW145" s="21"/>
      <c r="AX145" s="236"/>
      <c r="AY145" s="235"/>
      <c r="AZ145" s="235"/>
      <c r="BA145" s="235"/>
      <c r="BB145" s="21"/>
      <c r="BC145" s="21"/>
      <c r="BD145" s="21"/>
      <c r="BE145" s="21"/>
      <c r="BF145" s="21"/>
      <c r="BG145" s="21"/>
      <c r="BH145" s="21"/>
      <c r="BI145" s="21"/>
      <c r="BJ145" s="236"/>
      <c r="BK145" s="235"/>
      <c r="BL145" s="235"/>
      <c r="BM145" s="235"/>
      <c r="BN145" s="21"/>
      <c r="BO145" s="21"/>
      <c r="BP145" s="21"/>
      <c r="BQ145" s="21"/>
      <c r="BR145" s="21"/>
      <c r="BS145" s="21"/>
      <c r="BT145" s="21"/>
      <c r="BU145" s="21"/>
      <c r="BV145" s="21"/>
      <c r="BW145" s="21"/>
      <c r="BX145" s="21"/>
      <c r="BY145" s="21"/>
      <c r="BZ145" s="21"/>
      <c r="CA145" s="21"/>
      <c r="CB145" s="21"/>
      <c r="CC145" s="21"/>
      <c r="CD145" s="21"/>
      <c r="CE145" s="21"/>
      <c r="CF145" s="21"/>
      <c r="CG145" s="21"/>
      <c r="CH145" s="237"/>
      <c r="CI145" s="238"/>
      <c r="CJ145" s="238"/>
      <c r="CK145" s="238"/>
      <c r="CL145" s="238"/>
      <c r="CM145" s="238"/>
      <c r="CN145" s="238"/>
      <c r="CO145" s="238"/>
      <c r="CP145" s="238"/>
      <c r="CQ145" s="238"/>
      <c r="CR145" s="239"/>
      <c r="CS145" s="240"/>
      <c r="CT145" s="21"/>
      <c r="CU145" s="237"/>
      <c r="CV145" s="238"/>
      <c r="CW145" s="238"/>
      <c r="CX145" s="238"/>
      <c r="CY145" s="237"/>
      <c r="CZ145" s="237"/>
      <c r="DA145" s="237"/>
      <c r="DB145" s="237"/>
      <c r="DC145" s="237"/>
      <c r="DD145" s="237"/>
      <c r="DE145" s="239"/>
      <c r="DF145" s="240"/>
      <c r="DG145" s="21"/>
      <c r="DH145" s="237"/>
      <c r="DI145" s="238"/>
      <c r="DJ145" s="238"/>
      <c r="DK145" s="238"/>
      <c r="DL145" s="237"/>
      <c r="DM145" s="237"/>
      <c r="DN145" s="237"/>
      <c r="DO145" s="237"/>
      <c r="DP145" s="237"/>
      <c r="DQ145" s="237"/>
      <c r="DR145" s="239"/>
      <c r="DS145" s="240"/>
      <c r="DT145" s="21"/>
      <c r="DU145" s="237"/>
      <c r="DV145" s="238"/>
      <c r="DW145" s="238"/>
      <c r="DX145" s="238"/>
      <c r="DY145" s="237"/>
      <c r="DZ145" s="237"/>
      <c r="EA145" s="237"/>
      <c r="EB145" s="237"/>
      <c r="EC145" s="237"/>
      <c r="ED145" s="237"/>
      <c r="EE145" s="239"/>
      <c r="EF145" s="240"/>
      <c r="EG145" s="21"/>
      <c r="EH145" s="237"/>
      <c r="EI145" s="238"/>
      <c r="EJ145" s="238"/>
      <c r="EK145" s="238"/>
      <c r="EL145" s="238"/>
      <c r="EM145" s="238"/>
      <c r="EN145" s="238"/>
      <c r="EO145" s="238"/>
      <c r="EP145" s="238"/>
      <c r="EQ145" s="238"/>
      <c r="ER145" s="239"/>
      <c r="ES145" s="240"/>
      <c r="ET145" s="21"/>
      <c r="EU145" s="237"/>
      <c r="EV145" s="238"/>
      <c r="EW145" s="238"/>
      <c r="EX145" s="238"/>
      <c r="EY145" s="237"/>
      <c r="EZ145" s="237"/>
      <c r="FA145" s="237"/>
      <c r="FB145" s="237"/>
      <c r="FC145" s="237"/>
      <c r="FD145" s="237"/>
      <c r="FE145" s="239"/>
      <c r="FF145" s="240"/>
      <c r="FG145" s="240"/>
      <c r="FH145" s="240"/>
      <c r="FI145" s="240"/>
      <c r="FJ145" s="240"/>
      <c r="FK145" s="240"/>
      <c r="FL145" s="240"/>
      <c r="FM145" s="240"/>
      <c r="FN145" s="240"/>
    </row>
    <row r="146" spans="1:170" ht="24.75" customHeight="1" x14ac:dyDescent="0.3">
      <c r="A146" s="21"/>
      <c r="B146" s="236"/>
      <c r="C146" s="235"/>
      <c r="D146" s="235"/>
      <c r="E146" s="235"/>
      <c r="F146" s="21"/>
      <c r="G146" s="21"/>
      <c r="H146" s="21"/>
      <c r="I146" s="21"/>
      <c r="J146" s="21"/>
      <c r="K146" s="21"/>
      <c r="L146" s="21"/>
      <c r="M146" s="21"/>
      <c r="N146" s="236"/>
      <c r="O146" s="235"/>
      <c r="P146" s="235"/>
      <c r="Q146" s="235"/>
      <c r="R146" s="21"/>
      <c r="S146" s="21"/>
      <c r="T146" s="21"/>
      <c r="U146" s="21"/>
      <c r="V146" s="21"/>
      <c r="W146" s="21"/>
      <c r="X146" s="21"/>
      <c r="Y146" s="21"/>
      <c r="Z146" s="21"/>
      <c r="AA146" s="235"/>
      <c r="AB146" s="235"/>
      <c r="AC146" s="236"/>
      <c r="AD146" s="21"/>
      <c r="AE146" s="21"/>
      <c r="AF146" s="21"/>
      <c r="AG146" s="21"/>
      <c r="AH146" s="21"/>
      <c r="AI146" s="21"/>
      <c r="AJ146" s="21"/>
      <c r="AK146" s="21"/>
      <c r="AL146" s="21"/>
      <c r="AM146" s="235"/>
      <c r="AN146" s="235"/>
      <c r="AO146" s="236"/>
      <c r="AP146" s="21"/>
      <c r="AQ146" s="21"/>
      <c r="AR146" s="21"/>
      <c r="AS146" s="21"/>
      <c r="AT146" s="21"/>
      <c r="AU146" s="21"/>
      <c r="AV146" s="21"/>
      <c r="AW146" s="21"/>
      <c r="AX146" s="236"/>
      <c r="AY146" s="235"/>
      <c r="AZ146" s="235"/>
      <c r="BA146" s="235"/>
      <c r="BB146" s="21"/>
      <c r="BC146" s="21"/>
      <c r="BD146" s="21"/>
      <c r="BE146" s="21"/>
      <c r="BF146" s="21"/>
      <c r="BG146" s="21"/>
      <c r="BH146" s="21"/>
      <c r="BI146" s="21"/>
      <c r="BJ146" s="236"/>
      <c r="BK146" s="235"/>
      <c r="BL146" s="235"/>
      <c r="BM146" s="235"/>
      <c r="BN146" s="21"/>
      <c r="BO146" s="21"/>
      <c r="BP146" s="21"/>
      <c r="BQ146" s="21"/>
      <c r="BR146" s="21"/>
      <c r="BS146" s="21"/>
      <c r="BT146" s="21"/>
      <c r="BU146" s="21"/>
      <c r="BV146" s="21"/>
      <c r="BW146" s="21"/>
      <c r="BX146" s="21"/>
      <c r="BY146" s="21"/>
      <c r="BZ146" s="21"/>
      <c r="CA146" s="21"/>
      <c r="CB146" s="21"/>
      <c r="CC146" s="21"/>
      <c r="CD146" s="21"/>
      <c r="CE146" s="21"/>
      <c r="CF146" s="21"/>
      <c r="CG146" s="21"/>
      <c r="CH146" s="237"/>
      <c r="CI146" s="238"/>
      <c r="CJ146" s="238"/>
      <c r="CK146" s="238"/>
      <c r="CL146" s="238"/>
      <c r="CM146" s="238"/>
      <c r="CN146" s="238"/>
      <c r="CO146" s="238"/>
      <c r="CP146" s="238"/>
      <c r="CQ146" s="238"/>
      <c r="CR146" s="239"/>
      <c r="CS146" s="240"/>
      <c r="CT146" s="21"/>
      <c r="CU146" s="237"/>
      <c r="CV146" s="238"/>
      <c r="CW146" s="238"/>
      <c r="CX146" s="238"/>
      <c r="CY146" s="237"/>
      <c r="CZ146" s="237"/>
      <c r="DA146" s="237"/>
      <c r="DB146" s="237"/>
      <c r="DC146" s="237"/>
      <c r="DD146" s="237"/>
      <c r="DE146" s="239"/>
      <c r="DF146" s="240"/>
      <c r="DG146" s="21"/>
      <c r="DH146" s="237"/>
      <c r="DI146" s="238"/>
      <c r="DJ146" s="238"/>
      <c r="DK146" s="238"/>
      <c r="DL146" s="237"/>
      <c r="DM146" s="237"/>
      <c r="DN146" s="237"/>
      <c r="DO146" s="237"/>
      <c r="DP146" s="237"/>
      <c r="DQ146" s="237"/>
      <c r="DR146" s="239"/>
      <c r="DS146" s="240"/>
      <c r="DT146" s="21"/>
      <c r="DU146" s="237"/>
      <c r="DV146" s="238"/>
      <c r="DW146" s="238"/>
      <c r="DX146" s="238"/>
      <c r="DY146" s="237"/>
      <c r="DZ146" s="237"/>
      <c r="EA146" s="237"/>
      <c r="EB146" s="237"/>
      <c r="EC146" s="237"/>
      <c r="ED146" s="237"/>
      <c r="EE146" s="239"/>
      <c r="EF146" s="240"/>
      <c r="EG146" s="21"/>
      <c r="EH146" s="237"/>
      <c r="EI146" s="238"/>
      <c r="EJ146" s="238"/>
      <c r="EK146" s="238"/>
      <c r="EL146" s="238"/>
      <c r="EM146" s="238"/>
      <c r="EN146" s="238"/>
      <c r="EO146" s="238"/>
      <c r="EP146" s="238"/>
      <c r="EQ146" s="238"/>
      <c r="ER146" s="239"/>
      <c r="ES146" s="240"/>
      <c r="ET146" s="21"/>
      <c r="EU146" s="237"/>
      <c r="EV146" s="238"/>
      <c r="EW146" s="238"/>
      <c r="EX146" s="238"/>
      <c r="EY146" s="237"/>
      <c r="EZ146" s="237"/>
      <c r="FA146" s="237"/>
      <c r="FB146" s="237"/>
      <c r="FC146" s="237"/>
      <c r="FD146" s="237"/>
      <c r="FE146" s="239"/>
      <c r="FF146" s="240"/>
      <c r="FG146" s="240"/>
      <c r="FH146" s="240"/>
      <c r="FI146" s="240"/>
      <c r="FJ146" s="240"/>
      <c r="FK146" s="240"/>
      <c r="FL146" s="240"/>
      <c r="FM146" s="240"/>
      <c r="FN146" s="240"/>
    </row>
    <row r="147" spans="1:170" ht="24.75" customHeight="1" x14ac:dyDescent="0.3">
      <c r="A147" s="21"/>
      <c r="B147" s="236"/>
      <c r="C147" s="235"/>
      <c r="D147" s="235"/>
      <c r="E147" s="235"/>
      <c r="F147" s="21"/>
      <c r="G147" s="21"/>
      <c r="H147" s="21"/>
      <c r="I147" s="21"/>
      <c r="J147" s="21"/>
      <c r="K147" s="21"/>
      <c r="L147" s="21"/>
      <c r="M147" s="21"/>
      <c r="N147" s="236"/>
      <c r="O147" s="235"/>
      <c r="P147" s="235"/>
      <c r="Q147" s="235"/>
      <c r="R147" s="21"/>
      <c r="S147" s="21"/>
      <c r="T147" s="21"/>
      <c r="U147" s="21"/>
      <c r="V147" s="21"/>
      <c r="W147" s="21"/>
      <c r="X147" s="21"/>
      <c r="Y147" s="21"/>
      <c r="Z147" s="21"/>
      <c r="AA147" s="235"/>
      <c r="AB147" s="235"/>
      <c r="AC147" s="236"/>
      <c r="AD147" s="21"/>
      <c r="AE147" s="21"/>
      <c r="AF147" s="21"/>
      <c r="AG147" s="21"/>
      <c r="AH147" s="21"/>
      <c r="AI147" s="21"/>
      <c r="AJ147" s="21"/>
      <c r="AK147" s="21"/>
      <c r="AL147" s="21"/>
      <c r="AM147" s="235"/>
      <c r="AN147" s="235"/>
      <c r="AO147" s="236"/>
      <c r="AP147" s="21"/>
      <c r="AQ147" s="21"/>
      <c r="AR147" s="21"/>
      <c r="AS147" s="21"/>
      <c r="AT147" s="21"/>
      <c r="AU147" s="21"/>
      <c r="AV147" s="21"/>
      <c r="AW147" s="21"/>
      <c r="AX147" s="236"/>
      <c r="AY147" s="235"/>
      <c r="AZ147" s="235"/>
      <c r="BA147" s="235"/>
      <c r="BB147" s="21"/>
      <c r="BC147" s="21"/>
      <c r="BD147" s="21"/>
      <c r="BE147" s="21"/>
      <c r="BF147" s="21"/>
      <c r="BG147" s="21"/>
      <c r="BH147" s="21"/>
      <c r="BI147" s="21"/>
      <c r="BJ147" s="236"/>
      <c r="BK147" s="235"/>
      <c r="BL147" s="235"/>
      <c r="BM147" s="235"/>
      <c r="BN147" s="21"/>
      <c r="BO147" s="21"/>
      <c r="BP147" s="21"/>
      <c r="BQ147" s="21"/>
      <c r="BR147" s="21"/>
      <c r="BS147" s="21"/>
      <c r="BT147" s="21"/>
      <c r="BU147" s="21"/>
      <c r="BV147" s="21"/>
      <c r="BW147" s="21"/>
      <c r="BX147" s="21"/>
      <c r="BY147" s="21"/>
      <c r="BZ147" s="21"/>
      <c r="CA147" s="21"/>
      <c r="CB147" s="21"/>
      <c r="CC147" s="21"/>
      <c r="CD147" s="21"/>
      <c r="CE147" s="21"/>
      <c r="CF147" s="21"/>
      <c r="CG147" s="21"/>
      <c r="CH147" s="237"/>
      <c r="CI147" s="238"/>
      <c r="CJ147" s="238"/>
      <c r="CK147" s="238"/>
      <c r="CL147" s="238"/>
      <c r="CM147" s="238"/>
      <c r="CN147" s="238"/>
      <c r="CO147" s="238"/>
      <c r="CP147" s="238"/>
      <c r="CQ147" s="238"/>
      <c r="CR147" s="239"/>
      <c r="CS147" s="240"/>
      <c r="CT147" s="21"/>
      <c r="CU147" s="237"/>
      <c r="CV147" s="238"/>
      <c r="CW147" s="238"/>
      <c r="CX147" s="238"/>
      <c r="CY147" s="237"/>
      <c r="CZ147" s="237"/>
      <c r="DA147" s="237"/>
      <c r="DB147" s="237"/>
      <c r="DC147" s="237"/>
      <c r="DD147" s="237"/>
      <c r="DE147" s="239"/>
      <c r="DF147" s="240"/>
      <c r="DG147" s="21"/>
      <c r="DH147" s="237"/>
      <c r="DI147" s="238"/>
      <c r="DJ147" s="238"/>
      <c r="DK147" s="238"/>
      <c r="DL147" s="237"/>
      <c r="DM147" s="237"/>
      <c r="DN147" s="237"/>
      <c r="DO147" s="237"/>
      <c r="DP147" s="237"/>
      <c r="DQ147" s="237"/>
      <c r="DR147" s="239"/>
      <c r="DS147" s="240"/>
      <c r="DT147" s="21"/>
      <c r="DU147" s="237"/>
      <c r="DV147" s="238"/>
      <c r="DW147" s="238"/>
      <c r="DX147" s="238"/>
      <c r="DY147" s="237"/>
      <c r="DZ147" s="237"/>
      <c r="EA147" s="237"/>
      <c r="EB147" s="237"/>
      <c r="EC147" s="237"/>
      <c r="ED147" s="237"/>
      <c r="EE147" s="239"/>
      <c r="EF147" s="240"/>
      <c r="EG147" s="21"/>
      <c r="EH147" s="237"/>
      <c r="EI147" s="238"/>
      <c r="EJ147" s="238"/>
      <c r="EK147" s="238"/>
      <c r="EL147" s="238"/>
      <c r="EM147" s="238"/>
      <c r="EN147" s="238"/>
      <c r="EO147" s="238"/>
      <c r="EP147" s="238"/>
      <c r="EQ147" s="238"/>
      <c r="ER147" s="239"/>
      <c r="ES147" s="240"/>
      <c r="ET147" s="21"/>
      <c r="EU147" s="237"/>
      <c r="EV147" s="238"/>
      <c r="EW147" s="238"/>
      <c r="EX147" s="238"/>
      <c r="EY147" s="237"/>
      <c r="EZ147" s="237"/>
      <c r="FA147" s="237"/>
      <c r="FB147" s="237"/>
      <c r="FC147" s="237"/>
      <c r="FD147" s="237"/>
      <c r="FE147" s="239"/>
      <c r="FF147" s="240"/>
      <c r="FG147" s="240"/>
      <c r="FH147" s="240"/>
      <c r="FI147" s="240"/>
      <c r="FJ147" s="240"/>
      <c r="FK147" s="240"/>
      <c r="FL147" s="240"/>
      <c r="FM147" s="240"/>
      <c r="FN147" s="240"/>
    </row>
    <row r="148" spans="1:170" ht="24.75" customHeight="1" x14ac:dyDescent="0.3">
      <c r="A148" s="21"/>
      <c r="B148" s="236"/>
      <c r="C148" s="235"/>
      <c r="D148" s="235"/>
      <c r="E148" s="235"/>
      <c r="F148" s="21"/>
      <c r="G148" s="21"/>
      <c r="H148" s="21"/>
      <c r="I148" s="21"/>
      <c r="J148" s="21"/>
      <c r="K148" s="21"/>
      <c r="L148" s="21"/>
      <c r="M148" s="21"/>
      <c r="N148" s="236"/>
      <c r="O148" s="235"/>
      <c r="P148" s="235"/>
      <c r="Q148" s="235"/>
      <c r="R148" s="21"/>
      <c r="S148" s="21"/>
      <c r="T148" s="21"/>
      <c r="U148" s="21"/>
      <c r="V148" s="21"/>
      <c r="W148" s="21"/>
      <c r="X148" s="21"/>
      <c r="Y148" s="21"/>
      <c r="Z148" s="21"/>
      <c r="AA148" s="235"/>
      <c r="AB148" s="235"/>
      <c r="AC148" s="236"/>
      <c r="AD148" s="21"/>
      <c r="AE148" s="21"/>
      <c r="AF148" s="21"/>
      <c r="AG148" s="21"/>
      <c r="AH148" s="21"/>
      <c r="AI148" s="21"/>
      <c r="AJ148" s="21"/>
      <c r="AK148" s="21"/>
      <c r="AL148" s="21"/>
      <c r="AM148" s="235"/>
      <c r="AN148" s="235"/>
      <c r="AO148" s="236"/>
      <c r="AP148" s="21"/>
      <c r="AQ148" s="21"/>
      <c r="AR148" s="21"/>
      <c r="AS148" s="21"/>
      <c r="AT148" s="21"/>
      <c r="AU148" s="21"/>
      <c r="AV148" s="21"/>
      <c r="AW148" s="21"/>
      <c r="AX148" s="236"/>
      <c r="AY148" s="235"/>
      <c r="AZ148" s="235"/>
      <c r="BA148" s="235"/>
      <c r="BB148" s="21"/>
      <c r="BC148" s="21"/>
      <c r="BD148" s="21"/>
      <c r="BE148" s="21"/>
      <c r="BF148" s="21"/>
      <c r="BG148" s="21"/>
      <c r="BH148" s="21"/>
      <c r="BI148" s="21"/>
      <c r="BJ148" s="236"/>
      <c r="BK148" s="235"/>
      <c r="BL148" s="235"/>
      <c r="BM148" s="235"/>
      <c r="BN148" s="21"/>
      <c r="BO148" s="21"/>
      <c r="BP148" s="21"/>
      <c r="BQ148" s="21"/>
      <c r="BR148" s="21"/>
      <c r="BS148" s="21"/>
      <c r="BT148" s="21"/>
      <c r="BU148" s="21"/>
      <c r="BV148" s="21"/>
      <c r="BW148" s="21"/>
      <c r="BX148" s="21"/>
      <c r="BY148" s="21"/>
      <c r="BZ148" s="21"/>
      <c r="CA148" s="21"/>
      <c r="CB148" s="21"/>
      <c r="CC148" s="21"/>
      <c r="CD148" s="21"/>
      <c r="CE148" s="21"/>
      <c r="CF148" s="21"/>
      <c r="CG148" s="21"/>
      <c r="CH148" s="237"/>
      <c r="CI148" s="238"/>
      <c r="CJ148" s="238"/>
      <c r="CK148" s="238"/>
      <c r="CL148" s="238"/>
      <c r="CM148" s="238"/>
      <c r="CN148" s="238"/>
      <c r="CO148" s="238"/>
      <c r="CP148" s="238"/>
      <c r="CQ148" s="238"/>
      <c r="CR148" s="239"/>
      <c r="CS148" s="240"/>
      <c r="CT148" s="21"/>
      <c r="CU148" s="237"/>
      <c r="CV148" s="238"/>
      <c r="CW148" s="238"/>
      <c r="CX148" s="238"/>
      <c r="CY148" s="237"/>
      <c r="CZ148" s="237"/>
      <c r="DA148" s="237"/>
      <c r="DB148" s="237"/>
      <c r="DC148" s="237"/>
      <c r="DD148" s="237"/>
      <c r="DE148" s="239"/>
      <c r="DF148" s="240"/>
      <c r="DG148" s="21"/>
      <c r="DH148" s="237"/>
      <c r="DI148" s="238"/>
      <c r="DJ148" s="238"/>
      <c r="DK148" s="238"/>
      <c r="DL148" s="237"/>
      <c r="DM148" s="237"/>
      <c r="DN148" s="237"/>
      <c r="DO148" s="237"/>
      <c r="DP148" s="237"/>
      <c r="DQ148" s="237"/>
      <c r="DR148" s="239"/>
      <c r="DS148" s="240"/>
      <c r="DT148" s="21"/>
      <c r="DU148" s="237"/>
      <c r="DV148" s="238"/>
      <c r="DW148" s="238"/>
      <c r="DX148" s="238"/>
      <c r="DY148" s="237"/>
      <c r="DZ148" s="237"/>
      <c r="EA148" s="237"/>
      <c r="EB148" s="237"/>
      <c r="EC148" s="237"/>
      <c r="ED148" s="237"/>
      <c r="EE148" s="239"/>
      <c r="EF148" s="240"/>
      <c r="EG148" s="21"/>
      <c r="EH148" s="237"/>
      <c r="EI148" s="238"/>
      <c r="EJ148" s="238"/>
      <c r="EK148" s="238"/>
      <c r="EL148" s="238"/>
      <c r="EM148" s="238"/>
      <c r="EN148" s="238"/>
      <c r="EO148" s="238"/>
      <c r="EP148" s="238"/>
      <c r="EQ148" s="238"/>
      <c r="ER148" s="239"/>
      <c r="ES148" s="240"/>
      <c r="ET148" s="21"/>
      <c r="EU148" s="237"/>
      <c r="EV148" s="238"/>
      <c r="EW148" s="238"/>
      <c r="EX148" s="238"/>
      <c r="EY148" s="237"/>
      <c r="EZ148" s="237"/>
      <c r="FA148" s="237"/>
      <c r="FB148" s="237"/>
      <c r="FC148" s="237"/>
      <c r="FD148" s="237"/>
      <c r="FE148" s="239"/>
      <c r="FF148" s="240"/>
      <c r="FG148" s="240"/>
      <c r="FH148" s="240"/>
      <c r="FI148" s="240"/>
      <c r="FJ148" s="240"/>
      <c r="FK148" s="240"/>
      <c r="FL148" s="240"/>
      <c r="FM148" s="240"/>
      <c r="FN148" s="240"/>
    </row>
    <row r="149" spans="1:170" ht="24.75" customHeight="1" x14ac:dyDescent="0.3">
      <c r="A149" s="21"/>
      <c r="B149" s="236"/>
      <c r="C149" s="235"/>
      <c r="D149" s="235"/>
      <c r="E149" s="235"/>
      <c r="F149" s="21"/>
      <c r="G149" s="21"/>
      <c r="H149" s="21"/>
      <c r="I149" s="21"/>
      <c r="J149" s="21"/>
      <c r="K149" s="21"/>
      <c r="L149" s="21"/>
      <c r="M149" s="21"/>
      <c r="N149" s="236"/>
      <c r="O149" s="235"/>
      <c r="P149" s="235"/>
      <c r="Q149" s="235"/>
      <c r="R149" s="21"/>
      <c r="S149" s="21"/>
      <c r="T149" s="21"/>
      <c r="U149" s="21"/>
      <c r="V149" s="21"/>
      <c r="W149" s="21"/>
      <c r="X149" s="21"/>
      <c r="Y149" s="21"/>
      <c r="Z149" s="21"/>
      <c r="AA149" s="235"/>
      <c r="AB149" s="235"/>
      <c r="AC149" s="236"/>
      <c r="AD149" s="21"/>
      <c r="AE149" s="21"/>
      <c r="AF149" s="21"/>
      <c r="AG149" s="21"/>
      <c r="AH149" s="21"/>
      <c r="AI149" s="21"/>
      <c r="AJ149" s="21"/>
      <c r="AK149" s="21"/>
      <c r="AL149" s="21"/>
      <c r="AM149" s="235"/>
      <c r="AN149" s="235"/>
      <c r="AO149" s="236"/>
      <c r="AP149" s="21"/>
      <c r="AQ149" s="21"/>
      <c r="AR149" s="21"/>
      <c r="AS149" s="21"/>
      <c r="AT149" s="21"/>
      <c r="AU149" s="21"/>
      <c r="AV149" s="21"/>
      <c r="AW149" s="21"/>
      <c r="AX149" s="236"/>
      <c r="AY149" s="235"/>
      <c r="AZ149" s="235"/>
      <c r="BA149" s="235"/>
      <c r="BB149" s="21"/>
      <c r="BC149" s="21"/>
      <c r="BD149" s="21"/>
      <c r="BE149" s="21"/>
      <c r="BF149" s="21"/>
      <c r="BG149" s="21"/>
      <c r="BH149" s="21"/>
      <c r="BI149" s="21"/>
      <c r="BJ149" s="236"/>
      <c r="BK149" s="235"/>
      <c r="BL149" s="235"/>
      <c r="BM149" s="235"/>
      <c r="BN149" s="21"/>
      <c r="BO149" s="21"/>
      <c r="BP149" s="21"/>
      <c r="BQ149" s="21"/>
      <c r="BR149" s="21"/>
      <c r="BS149" s="21"/>
      <c r="BT149" s="21"/>
      <c r="BU149" s="21"/>
      <c r="BV149" s="21"/>
      <c r="BW149" s="21"/>
      <c r="BX149" s="21"/>
      <c r="BY149" s="21"/>
      <c r="BZ149" s="21"/>
      <c r="CA149" s="21"/>
      <c r="CB149" s="21"/>
      <c r="CC149" s="21"/>
      <c r="CD149" s="21"/>
      <c r="CE149" s="21"/>
      <c r="CF149" s="21"/>
      <c r="CG149" s="21"/>
      <c r="CH149" s="237"/>
      <c r="CI149" s="238"/>
      <c r="CJ149" s="238"/>
      <c r="CK149" s="238"/>
      <c r="CL149" s="238"/>
      <c r="CM149" s="238"/>
      <c r="CN149" s="238"/>
      <c r="CO149" s="238"/>
      <c r="CP149" s="238"/>
      <c r="CQ149" s="238"/>
      <c r="CR149" s="239"/>
      <c r="CS149" s="240"/>
      <c r="CT149" s="21"/>
      <c r="CU149" s="237"/>
      <c r="CV149" s="238"/>
      <c r="CW149" s="238"/>
      <c r="CX149" s="238"/>
      <c r="CY149" s="237"/>
      <c r="CZ149" s="237"/>
      <c r="DA149" s="237"/>
      <c r="DB149" s="237"/>
      <c r="DC149" s="237"/>
      <c r="DD149" s="237"/>
      <c r="DE149" s="239"/>
      <c r="DF149" s="240"/>
      <c r="DG149" s="21"/>
      <c r="DH149" s="237"/>
      <c r="DI149" s="238"/>
      <c r="DJ149" s="238"/>
      <c r="DK149" s="238"/>
      <c r="DL149" s="237"/>
      <c r="DM149" s="237"/>
      <c r="DN149" s="237"/>
      <c r="DO149" s="237"/>
      <c r="DP149" s="237"/>
      <c r="DQ149" s="237"/>
      <c r="DR149" s="239"/>
      <c r="DS149" s="240"/>
      <c r="DT149" s="21"/>
      <c r="DU149" s="237"/>
      <c r="DV149" s="238"/>
      <c r="DW149" s="238"/>
      <c r="DX149" s="238"/>
      <c r="DY149" s="237"/>
      <c r="DZ149" s="237"/>
      <c r="EA149" s="237"/>
      <c r="EB149" s="237"/>
      <c r="EC149" s="237"/>
      <c r="ED149" s="237"/>
      <c r="EE149" s="239"/>
      <c r="EF149" s="240"/>
      <c r="EG149" s="21"/>
      <c r="EH149" s="237"/>
      <c r="EI149" s="238"/>
      <c r="EJ149" s="238"/>
      <c r="EK149" s="238"/>
      <c r="EL149" s="238"/>
      <c r="EM149" s="238"/>
      <c r="EN149" s="238"/>
      <c r="EO149" s="238"/>
      <c r="EP149" s="238"/>
      <c r="EQ149" s="238"/>
      <c r="ER149" s="239"/>
      <c r="ES149" s="240"/>
      <c r="ET149" s="21"/>
      <c r="EU149" s="237"/>
      <c r="EV149" s="238"/>
      <c r="EW149" s="238"/>
      <c r="EX149" s="238"/>
      <c r="EY149" s="237"/>
      <c r="EZ149" s="237"/>
      <c r="FA149" s="237"/>
      <c r="FB149" s="237"/>
      <c r="FC149" s="237"/>
      <c r="FD149" s="237"/>
      <c r="FE149" s="239"/>
      <c r="FF149" s="240"/>
      <c r="FG149" s="240"/>
      <c r="FH149" s="240"/>
      <c r="FI149" s="240"/>
      <c r="FJ149" s="240"/>
      <c r="FK149" s="240"/>
      <c r="FL149" s="240"/>
      <c r="FM149" s="240"/>
      <c r="FN149" s="240"/>
    </row>
    <row r="150" spans="1:170" ht="24.75" customHeight="1" x14ac:dyDescent="0.3">
      <c r="A150" s="21"/>
      <c r="B150" s="236"/>
      <c r="C150" s="235"/>
      <c r="D150" s="235"/>
      <c r="E150" s="235"/>
      <c r="F150" s="21"/>
      <c r="G150" s="21"/>
      <c r="H150" s="21"/>
      <c r="I150" s="21"/>
      <c r="J150" s="21"/>
      <c r="K150" s="21"/>
      <c r="L150" s="21"/>
      <c r="M150" s="21"/>
      <c r="N150" s="236"/>
      <c r="O150" s="235"/>
      <c r="P150" s="235"/>
      <c r="Q150" s="235"/>
      <c r="R150" s="21"/>
      <c r="S150" s="21"/>
      <c r="T150" s="21"/>
      <c r="U150" s="21"/>
      <c r="V150" s="21"/>
      <c r="W150" s="21"/>
      <c r="X150" s="21"/>
      <c r="Y150" s="21"/>
      <c r="Z150" s="21"/>
      <c r="AA150" s="235"/>
      <c r="AB150" s="235"/>
      <c r="AC150" s="236"/>
      <c r="AD150" s="21"/>
      <c r="AE150" s="21"/>
      <c r="AF150" s="21"/>
      <c r="AG150" s="21"/>
      <c r="AH150" s="21"/>
      <c r="AI150" s="21"/>
      <c r="AJ150" s="21"/>
      <c r="AK150" s="21"/>
      <c r="AL150" s="21"/>
      <c r="AM150" s="235"/>
      <c r="AN150" s="235"/>
      <c r="AO150" s="236"/>
      <c r="AP150" s="21"/>
      <c r="AQ150" s="21"/>
      <c r="AR150" s="21"/>
      <c r="AS150" s="21"/>
      <c r="AT150" s="21"/>
      <c r="AU150" s="21"/>
      <c r="AV150" s="21"/>
      <c r="AW150" s="21"/>
      <c r="AX150" s="236"/>
      <c r="AY150" s="235"/>
      <c r="AZ150" s="235"/>
      <c r="BA150" s="235"/>
      <c r="BB150" s="21"/>
      <c r="BC150" s="21"/>
      <c r="BD150" s="21"/>
      <c r="BE150" s="21"/>
      <c r="BF150" s="21"/>
      <c r="BG150" s="21"/>
      <c r="BH150" s="21"/>
      <c r="BI150" s="21"/>
      <c r="BJ150" s="236"/>
      <c r="BK150" s="235"/>
      <c r="BL150" s="235"/>
      <c r="BM150" s="235"/>
      <c r="BN150" s="21"/>
      <c r="BO150" s="21"/>
      <c r="BP150" s="21"/>
      <c r="BQ150" s="21"/>
      <c r="BR150" s="21"/>
      <c r="BS150" s="21"/>
      <c r="BT150" s="21"/>
      <c r="BU150" s="21"/>
      <c r="BV150" s="21"/>
      <c r="BW150" s="21"/>
      <c r="BX150" s="21"/>
      <c r="BY150" s="21"/>
      <c r="BZ150" s="21"/>
      <c r="CA150" s="21"/>
      <c r="CB150" s="21"/>
      <c r="CC150" s="21"/>
      <c r="CD150" s="21"/>
      <c r="CE150" s="21"/>
      <c r="CF150" s="21"/>
      <c r="CG150" s="21"/>
      <c r="CH150" s="237"/>
      <c r="CI150" s="238"/>
      <c r="CJ150" s="238"/>
      <c r="CK150" s="238"/>
      <c r="CL150" s="238"/>
      <c r="CM150" s="238"/>
      <c r="CN150" s="238"/>
      <c r="CO150" s="238"/>
      <c r="CP150" s="238"/>
      <c r="CQ150" s="238"/>
      <c r="CR150" s="239"/>
      <c r="CS150" s="240"/>
      <c r="CT150" s="21"/>
      <c r="CU150" s="237"/>
      <c r="CV150" s="238"/>
      <c r="CW150" s="238"/>
      <c r="CX150" s="238"/>
      <c r="CY150" s="237"/>
      <c r="CZ150" s="237"/>
      <c r="DA150" s="237"/>
      <c r="DB150" s="237"/>
      <c r="DC150" s="237"/>
      <c r="DD150" s="237"/>
      <c r="DE150" s="239"/>
      <c r="DF150" s="240"/>
      <c r="DG150" s="21"/>
      <c r="DH150" s="237"/>
      <c r="DI150" s="238"/>
      <c r="DJ150" s="238"/>
      <c r="DK150" s="238"/>
      <c r="DL150" s="237"/>
      <c r="DM150" s="237"/>
      <c r="DN150" s="237"/>
      <c r="DO150" s="237"/>
      <c r="DP150" s="237"/>
      <c r="DQ150" s="237"/>
      <c r="DR150" s="239"/>
      <c r="DS150" s="240"/>
      <c r="DT150" s="21"/>
      <c r="DU150" s="237"/>
      <c r="DV150" s="238"/>
      <c r="DW150" s="238"/>
      <c r="DX150" s="238"/>
      <c r="DY150" s="237"/>
      <c r="DZ150" s="237"/>
      <c r="EA150" s="237"/>
      <c r="EB150" s="237"/>
      <c r="EC150" s="237"/>
      <c r="ED150" s="237"/>
      <c r="EE150" s="239"/>
      <c r="EF150" s="240"/>
      <c r="EG150" s="21"/>
      <c r="EH150" s="237"/>
      <c r="EI150" s="238"/>
      <c r="EJ150" s="238"/>
      <c r="EK150" s="238"/>
      <c r="EL150" s="238"/>
      <c r="EM150" s="238"/>
      <c r="EN150" s="238"/>
      <c r="EO150" s="238"/>
      <c r="EP150" s="238"/>
      <c r="EQ150" s="238"/>
      <c r="ER150" s="239"/>
      <c r="ES150" s="240"/>
      <c r="ET150" s="21"/>
      <c r="EU150" s="237"/>
      <c r="EV150" s="238"/>
      <c r="EW150" s="238"/>
      <c r="EX150" s="238"/>
      <c r="EY150" s="237"/>
      <c r="EZ150" s="237"/>
      <c r="FA150" s="237"/>
      <c r="FB150" s="237"/>
      <c r="FC150" s="237"/>
      <c r="FD150" s="237"/>
      <c r="FE150" s="239"/>
      <c r="FF150" s="240"/>
      <c r="FG150" s="240"/>
      <c r="FH150" s="240"/>
      <c r="FI150" s="240"/>
      <c r="FJ150" s="240"/>
      <c r="FK150" s="240"/>
      <c r="FL150" s="240"/>
      <c r="FM150" s="240"/>
      <c r="FN150" s="240"/>
    </row>
    <row r="151" spans="1:170" ht="24.75" customHeight="1" x14ac:dyDescent="0.3">
      <c r="A151" s="21"/>
      <c r="B151" s="236"/>
      <c r="C151" s="235"/>
      <c r="D151" s="235"/>
      <c r="E151" s="235"/>
      <c r="F151" s="21"/>
      <c r="G151" s="21"/>
      <c r="H151" s="21"/>
      <c r="I151" s="21"/>
      <c r="J151" s="21"/>
      <c r="K151" s="21"/>
      <c r="L151" s="21"/>
      <c r="M151" s="21"/>
      <c r="N151" s="236"/>
      <c r="O151" s="235"/>
      <c r="P151" s="235"/>
      <c r="Q151" s="235"/>
      <c r="R151" s="21"/>
      <c r="S151" s="21"/>
      <c r="T151" s="21"/>
      <c r="U151" s="21"/>
      <c r="V151" s="21"/>
      <c r="W151" s="21"/>
      <c r="X151" s="21"/>
      <c r="Y151" s="21"/>
      <c r="Z151" s="21"/>
      <c r="AA151" s="235"/>
      <c r="AB151" s="235"/>
      <c r="AC151" s="236"/>
      <c r="AD151" s="21"/>
      <c r="AE151" s="21"/>
      <c r="AF151" s="21"/>
      <c r="AG151" s="21"/>
      <c r="AH151" s="21"/>
      <c r="AI151" s="21"/>
      <c r="AJ151" s="21"/>
      <c r="AK151" s="21"/>
      <c r="AL151" s="21"/>
      <c r="AM151" s="235"/>
      <c r="AN151" s="235"/>
      <c r="AO151" s="236"/>
      <c r="AP151" s="21"/>
      <c r="AQ151" s="21"/>
      <c r="AR151" s="21"/>
      <c r="AS151" s="21"/>
      <c r="AT151" s="21"/>
      <c r="AU151" s="21"/>
      <c r="AV151" s="21"/>
      <c r="AW151" s="21"/>
      <c r="AX151" s="236"/>
      <c r="AY151" s="235"/>
      <c r="AZ151" s="235"/>
      <c r="BA151" s="235"/>
      <c r="BB151" s="21"/>
      <c r="BC151" s="21"/>
      <c r="BD151" s="21"/>
      <c r="BE151" s="21"/>
      <c r="BF151" s="21"/>
      <c r="BG151" s="21"/>
      <c r="BH151" s="21"/>
      <c r="BI151" s="21"/>
      <c r="BJ151" s="236"/>
      <c r="BK151" s="235"/>
      <c r="BL151" s="235"/>
      <c r="BM151" s="235"/>
      <c r="BN151" s="21"/>
      <c r="BO151" s="21"/>
      <c r="BP151" s="21"/>
      <c r="BQ151" s="21"/>
      <c r="BR151" s="21"/>
      <c r="BS151" s="21"/>
      <c r="BT151" s="21"/>
      <c r="BU151" s="21"/>
      <c r="BV151" s="21"/>
      <c r="BW151" s="21"/>
      <c r="BX151" s="21"/>
      <c r="BY151" s="21"/>
      <c r="BZ151" s="21"/>
      <c r="CA151" s="21"/>
      <c r="CB151" s="21"/>
      <c r="CC151" s="21"/>
      <c r="CD151" s="21"/>
      <c r="CE151" s="21"/>
      <c r="CF151" s="21"/>
      <c r="CG151" s="21"/>
      <c r="CH151" s="237"/>
      <c r="CI151" s="238"/>
      <c r="CJ151" s="238"/>
      <c r="CK151" s="238"/>
      <c r="CL151" s="238"/>
      <c r="CM151" s="238"/>
      <c r="CN151" s="238"/>
      <c r="CO151" s="238"/>
      <c r="CP151" s="238"/>
      <c r="CQ151" s="238"/>
      <c r="CR151" s="239"/>
      <c r="CS151" s="240"/>
      <c r="CT151" s="21"/>
      <c r="CU151" s="237"/>
      <c r="CV151" s="238"/>
      <c r="CW151" s="238"/>
      <c r="CX151" s="238"/>
      <c r="CY151" s="237"/>
      <c r="CZ151" s="237"/>
      <c r="DA151" s="237"/>
      <c r="DB151" s="237"/>
      <c r="DC151" s="237"/>
      <c r="DD151" s="237"/>
      <c r="DE151" s="239"/>
      <c r="DF151" s="240"/>
      <c r="DG151" s="21"/>
      <c r="DH151" s="237"/>
      <c r="DI151" s="238"/>
      <c r="DJ151" s="238"/>
      <c r="DK151" s="238"/>
      <c r="DL151" s="237"/>
      <c r="DM151" s="237"/>
      <c r="DN151" s="237"/>
      <c r="DO151" s="237"/>
      <c r="DP151" s="237"/>
      <c r="DQ151" s="237"/>
      <c r="DR151" s="239"/>
      <c r="DS151" s="240"/>
      <c r="DT151" s="21"/>
      <c r="DU151" s="237"/>
      <c r="DV151" s="238"/>
      <c r="DW151" s="238"/>
      <c r="DX151" s="238"/>
      <c r="DY151" s="237"/>
      <c r="DZ151" s="237"/>
      <c r="EA151" s="237"/>
      <c r="EB151" s="237"/>
      <c r="EC151" s="237"/>
      <c r="ED151" s="237"/>
      <c r="EE151" s="239"/>
      <c r="EF151" s="240"/>
      <c r="EG151" s="21"/>
      <c r="EH151" s="237"/>
      <c r="EI151" s="238"/>
      <c r="EJ151" s="238"/>
      <c r="EK151" s="238"/>
      <c r="EL151" s="238"/>
      <c r="EM151" s="238"/>
      <c r="EN151" s="238"/>
      <c r="EO151" s="238"/>
      <c r="EP151" s="238"/>
      <c r="EQ151" s="238"/>
      <c r="ER151" s="239"/>
      <c r="ES151" s="240"/>
      <c r="ET151" s="21"/>
      <c r="EU151" s="237"/>
      <c r="EV151" s="238"/>
      <c r="EW151" s="238"/>
      <c r="EX151" s="238"/>
      <c r="EY151" s="237"/>
      <c r="EZ151" s="237"/>
      <c r="FA151" s="237"/>
      <c r="FB151" s="237"/>
      <c r="FC151" s="237"/>
      <c r="FD151" s="237"/>
      <c r="FE151" s="239"/>
      <c r="FF151" s="240"/>
      <c r="FG151" s="240"/>
      <c r="FH151" s="240"/>
      <c r="FI151" s="240"/>
      <c r="FJ151" s="240"/>
      <c r="FK151" s="240"/>
      <c r="FL151" s="240"/>
      <c r="FM151" s="240"/>
      <c r="FN151" s="240"/>
    </row>
    <row r="152" spans="1:170" ht="24.75" customHeight="1" x14ac:dyDescent="0.3">
      <c r="A152" s="21"/>
      <c r="B152" s="236"/>
      <c r="C152" s="235"/>
      <c r="D152" s="235"/>
      <c r="E152" s="235"/>
      <c r="F152" s="21"/>
      <c r="G152" s="21"/>
      <c r="H152" s="21"/>
      <c r="I152" s="21"/>
      <c r="J152" s="21"/>
      <c r="K152" s="21"/>
      <c r="L152" s="21"/>
      <c r="M152" s="21"/>
      <c r="N152" s="236"/>
      <c r="O152" s="235"/>
      <c r="P152" s="235"/>
      <c r="Q152" s="235"/>
      <c r="R152" s="21"/>
      <c r="S152" s="21"/>
      <c r="T152" s="21"/>
      <c r="U152" s="21"/>
      <c r="V152" s="21"/>
      <c r="W152" s="21"/>
      <c r="X152" s="21"/>
      <c r="Y152" s="21"/>
      <c r="Z152" s="21"/>
      <c r="AA152" s="235"/>
      <c r="AB152" s="235"/>
      <c r="AC152" s="236"/>
      <c r="AD152" s="21"/>
      <c r="AE152" s="21"/>
      <c r="AF152" s="21"/>
      <c r="AG152" s="21"/>
      <c r="AH152" s="21"/>
      <c r="AI152" s="21"/>
      <c r="AJ152" s="21"/>
      <c r="AK152" s="21"/>
      <c r="AL152" s="21"/>
      <c r="AM152" s="235"/>
      <c r="AN152" s="235"/>
      <c r="AO152" s="236"/>
      <c r="AP152" s="21"/>
      <c r="AQ152" s="21"/>
      <c r="AR152" s="21"/>
      <c r="AS152" s="21"/>
      <c r="AT152" s="21"/>
      <c r="AU152" s="21"/>
      <c r="AV152" s="21"/>
      <c r="AW152" s="21"/>
      <c r="AX152" s="236"/>
      <c r="AY152" s="235"/>
      <c r="AZ152" s="235"/>
      <c r="BA152" s="235"/>
      <c r="BB152" s="21"/>
      <c r="BC152" s="21"/>
      <c r="BD152" s="21"/>
      <c r="BE152" s="21"/>
      <c r="BF152" s="21"/>
      <c r="BG152" s="21"/>
      <c r="BH152" s="21"/>
      <c r="BI152" s="21"/>
      <c r="BJ152" s="236"/>
      <c r="BK152" s="235"/>
      <c r="BL152" s="235"/>
      <c r="BM152" s="235"/>
      <c r="BN152" s="21"/>
      <c r="BO152" s="21"/>
      <c r="BP152" s="21"/>
      <c r="BQ152" s="21"/>
      <c r="BR152" s="21"/>
      <c r="BS152" s="21"/>
      <c r="BT152" s="21"/>
      <c r="BU152" s="21"/>
      <c r="BV152" s="21"/>
      <c r="BW152" s="21"/>
      <c r="BX152" s="21"/>
      <c r="BY152" s="21"/>
      <c r="BZ152" s="21"/>
      <c r="CA152" s="21"/>
      <c r="CB152" s="21"/>
      <c r="CC152" s="21"/>
      <c r="CD152" s="21"/>
      <c r="CE152" s="21"/>
      <c r="CF152" s="21"/>
      <c r="CG152" s="21"/>
      <c r="CH152" s="237"/>
      <c r="CI152" s="238"/>
      <c r="CJ152" s="238"/>
      <c r="CK152" s="238"/>
      <c r="CL152" s="238"/>
      <c r="CM152" s="238"/>
      <c r="CN152" s="238"/>
      <c r="CO152" s="238"/>
      <c r="CP152" s="238"/>
      <c r="CQ152" s="238"/>
      <c r="CR152" s="239"/>
      <c r="CS152" s="240"/>
      <c r="CT152" s="21"/>
      <c r="CU152" s="237"/>
      <c r="CV152" s="238"/>
      <c r="CW152" s="238"/>
      <c r="CX152" s="238"/>
      <c r="CY152" s="237"/>
      <c r="CZ152" s="237"/>
      <c r="DA152" s="237"/>
      <c r="DB152" s="237"/>
      <c r="DC152" s="237"/>
      <c r="DD152" s="237"/>
      <c r="DE152" s="239"/>
      <c r="DF152" s="240"/>
      <c r="DG152" s="21"/>
      <c r="DH152" s="237"/>
      <c r="DI152" s="238"/>
      <c r="DJ152" s="238"/>
      <c r="DK152" s="238"/>
      <c r="DL152" s="237"/>
      <c r="DM152" s="237"/>
      <c r="DN152" s="237"/>
      <c r="DO152" s="237"/>
      <c r="DP152" s="237"/>
      <c r="DQ152" s="237"/>
      <c r="DR152" s="239"/>
      <c r="DS152" s="240"/>
      <c r="DT152" s="21"/>
      <c r="DU152" s="237"/>
      <c r="DV152" s="238"/>
      <c r="DW152" s="238"/>
      <c r="DX152" s="238"/>
      <c r="DY152" s="237"/>
      <c r="DZ152" s="237"/>
      <c r="EA152" s="237"/>
      <c r="EB152" s="237"/>
      <c r="EC152" s="237"/>
      <c r="ED152" s="237"/>
      <c r="EE152" s="239"/>
      <c r="EF152" s="240"/>
      <c r="EG152" s="21"/>
      <c r="EH152" s="237"/>
      <c r="EI152" s="238"/>
      <c r="EJ152" s="238"/>
      <c r="EK152" s="238"/>
      <c r="EL152" s="238"/>
      <c r="EM152" s="238"/>
      <c r="EN152" s="238"/>
      <c r="EO152" s="238"/>
      <c r="EP152" s="238"/>
      <c r="EQ152" s="238"/>
      <c r="ER152" s="239"/>
      <c r="ES152" s="240"/>
      <c r="ET152" s="21"/>
      <c r="EU152" s="237"/>
      <c r="EV152" s="238"/>
      <c r="EW152" s="238"/>
      <c r="EX152" s="238"/>
      <c r="EY152" s="237"/>
      <c r="EZ152" s="237"/>
      <c r="FA152" s="237"/>
      <c r="FB152" s="237"/>
      <c r="FC152" s="237"/>
      <c r="FD152" s="237"/>
      <c r="FE152" s="239"/>
      <c r="FF152" s="240"/>
      <c r="FG152" s="240"/>
      <c r="FH152" s="240"/>
      <c r="FI152" s="240"/>
      <c r="FJ152" s="240"/>
      <c r="FK152" s="240"/>
      <c r="FL152" s="240"/>
      <c r="FM152" s="240"/>
      <c r="FN152" s="240"/>
    </row>
    <row r="153" spans="1:170" ht="24.75" customHeight="1" x14ac:dyDescent="0.3">
      <c r="A153" s="21"/>
      <c r="B153" s="236"/>
      <c r="C153" s="235"/>
      <c r="D153" s="235"/>
      <c r="E153" s="235"/>
      <c r="F153" s="21"/>
      <c r="G153" s="21"/>
      <c r="H153" s="21"/>
      <c r="I153" s="21"/>
      <c r="J153" s="21"/>
      <c r="K153" s="21"/>
      <c r="L153" s="21"/>
      <c r="M153" s="21"/>
      <c r="N153" s="236"/>
      <c r="O153" s="235"/>
      <c r="P153" s="235"/>
      <c r="Q153" s="235"/>
      <c r="R153" s="21"/>
      <c r="S153" s="21"/>
      <c r="T153" s="21"/>
      <c r="U153" s="21"/>
      <c r="V153" s="21"/>
      <c r="W153" s="21"/>
      <c r="X153" s="21"/>
      <c r="Y153" s="21"/>
      <c r="Z153" s="21"/>
      <c r="AA153" s="235"/>
      <c r="AB153" s="235"/>
      <c r="AC153" s="236"/>
      <c r="AD153" s="21"/>
      <c r="AE153" s="21"/>
      <c r="AF153" s="21"/>
      <c r="AG153" s="21"/>
      <c r="AH153" s="21"/>
      <c r="AI153" s="21"/>
      <c r="AJ153" s="21"/>
      <c r="AK153" s="21"/>
      <c r="AL153" s="21"/>
      <c r="AM153" s="235"/>
      <c r="AN153" s="235"/>
      <c r="AO153" s="236"/>
      <c r="AP153" s="21"/>
      <c r="AQ153" s="21"/>
      <c r="AR153" s="21"/>
      <c r="AS153" s="21"/>
      <c r="AT153" s="21"/>
      <c r="AU153" s="21"/>
      <c r="AV153" s="21"/>
      <c r="AW153" s="21"/>
      <c r="AX153" s="236"/>
      <c r="AY153" s="235"/>
      <c r="AZ153" s="235"/>
      <c r="BA153" s="235"/>
      <c r="BB153" s="21"/>
      <c r="BC153" s="21"/>
      <c r="BD153" s="21"/>
      <c r="BE153" s="21"/>
      <c r="BF153" s="21"/>
      <c r="BG153" s="21"/>
      <c r="BH153" s="21"/>
      <c r="BI153" s="21"/>
      <c r="BJ153" s="236"/>
      <c r="BK153" s="235"/>
      <c r="BL153" s="235"/>
      <c r="BM153" s="235"/>
      <c r="BN153" s="21"/>
      <c r="BO153" s="21"/>
      <c r="BP153" s="21"/>
      <c r="BQ153" s="21"/>
      <c r="BR153" s="21"/>
      <c r="BS153" s="21"/>
      <c r="BT153" s="21"/>
      <c r="BU153" s="21"/>
      <c r="BV153" s="21"/>
      <c r="BW153" s="21"/>
      <c r="BX153" s="21"/>
      <c r="BY153" s="21"/>
      <c r="BZ153" s="21"/>
      <c r="CA153" s="21"/>
      <c r="CB153" s="21"/>
      <c r="CC153" s="21"/>
      <c r="CD153" s="21"/>
      <c r="CE153" s="21"/>
      <c r="CF153" s="21"/>
      <c r="CG153" s="21"/>
      <c r="CH153" s="237"/>
      <c r="CI153" s="238"/>
      <c r="CJ153" s="238"/>
      <c r="CK153" s="238"/>
      <c r="CL153" s="238"/>
      <c r="CM153" s="238"/>
      <c r="CN153" s="238"/>
      <c r="CO153" s="238"/>
      <c r="CP153" s="238"/>
      <c r="CQ153" s="238"/>
      <c r="CR153" s="239"/>
      <c r="CS153" s="240"/>
      <c r="CT153" s="21"/>
      <c r="CU153" s="237"/>
      <c r="CV153" s="238"/>
      <c r="CW153" s="238"/>
      <c r="CX153" s="238"/>
      <c r="CY153" s="237"/>
      <c r="CZ153" s="237"/>
      <c r="DA153" s="237"/>
      <c r="DB153" s="237"/>
      <c r="DC153" s="237"/>
      <c r="DD153" s="237"/>
      <c r="DE153" s="239"/>
      <c r="DF153" s="240"/>
      <c r="DG153" s="21"/>
      <c r="DH153" s="237"/>
      <c r="DI153" s="238"/>
      <c r="DJ153" s="238"/>
      <c r="DK153" s="238"/>
      <c r="DL153" s="237"/>
      <c r="DM153" s="237"/>
      <c r="DN153" s="237"/>
      <c r="DO153" s="237"/>
      <c r="DP153" s="237"/>
      <c r="DQ153" s="237"/>
      <c r="DR153" s="239"/>
      <c r="DS153" s="240"/>
      <c r="DT153" s="21"/>
      <c r="DU153" s="237"/>
      <c r="DV153" s="238"/>
      <c r="DW153" s="238"/>
      <c r="DX153" s="238"/>
      <c r="DY153" s="237"/>
      <c r="DZ153" s="237"/>
      <c r="EA153" s="237"/>
      <c r="EB153" s="237"/>
      <c r="EC153" s="237"/>
      <c r="ED153" s="237"/>
      <c r="EE153" s="239"/>
      <c r="EF153" s="240"/>
      <c r="EG153" s="21"/>
      <c r="EH153" s="237"/>
      <c r="EI153" s="238"/>
      <c r="EJ153" s="238"/>
      <c r="EK153" s="238"/>
      <c r="EL153" s="238"/>
      <c r="EM153" s="238"/>
      <c r="EN153" s="238"/>
      <c r="EO153" s="238"/>
      <c r="EP153" s="238"/>
      <c r="EQ153" s="238"/>
      <c r="ER153" s="239"/>
      <c r="ES153" s="240"/>
      <c r="ET153" s="21"/>
      <c r="EU153" s="237"/>
      <c r="EV153" s="238"/>
      <c r="EW153" s="238"/>
      <c r="EX153" s="238"/>
      <c r="EY153" s="237"/>
      <c r="EZ153" s="237"/>
      <c r="FA153" s="237"/>
      <c r="FB153" s="237"/>
      <c r="FC153" s="237"/>
      <c r="FD153" s="237"/>
      <c r="FE153" s="239"/>
      <c r="FF153" s="240"/>
      <c r="FG153" s="240"/>
      <c r="FH153" s="240"/>
      <c r="FI153" s="240"/>
      <c r="FJ153" s="240"/>
      <c r="FK153" s="240"/>
      <c r="FL153" s="240"/>
      <c r="FM153" s="240"/>
      <c r="FN153" s="240"/>
    </row>
    <row r="154" spans="1:170" ht="24.75" customHeight="1" x14ac:dyDescent="0.3">
      <c r="A154" s="21"/>
      <c r="B154" s="236"/>
      <c r="C154" s="235"/>
      <c r="D154" s="235"/>
      <c r="E154" s="235"/>
      <c r="F154" s="21"/>
      <c r="G154" s="21"/>
      <c r="H154" s="21"/>
      <c r="I154" s="21"/>
      <c r="J154" s="21"/>
      <c r="K154" s="21"/>
      <c r="L154" s="21"/>
      <c r="M154" s="21"/>
      <c r="N154" s="236"/>
      <c r="O154" s="235"/>
      <c r="P154" s="235"/>
      <c r="Q154" s="235"/>
      <c r="R154" s="21"/>
      <c r="S154" s="21"/>
      <c r="T154" s="21"/>
      <c r="U154" s="21"/>
      <c r="V154" s="21"/>
      <c r="W154" s="21"/>
      <c r="X154" s="21"/>
      <c r="Y154" s="21"/>
      <c r="Z154" s="21"/>
      <c r="AA154" s="235"/>
      <c r="AB154" s="235"/>
      <c r="AC154" s="236"/>
      <c r="AD154" s="21"/>
      <c r="AE154" s="21"/>
      <c r="AF154" s="21"/>
      <c r="AG154" s="21"/>
      <c r="AH154" s="21"/>
      <c r="AI154" s="21"/>
      <c r="AJ154" s="21"/>
      <c r="AK154" s="21"/>
      <c r="AL154" s="21"/>
      <c r="AM154" s="235"/>
      <c r="AN154" s="235"/>
      <c r="AO154" s="236"/>
      <c r="AP154" s="21"/>
      <c r="AQ154" s="21"/>
      <c r="AR154" s="21"/>
      <c r="AS154" s="21"/>
      <c r="AT154" s="21"/>
      <c r="AU154" s="21"/>
      <c r="AV154" s="21"/>
      <c r="AW154" s="21"/>
      <c r="AX154" s="236"/>
      <c r="AY154" s="235"/>
      <c r="AZ154" s="235"/>
      <c r="BA154" s="235"/>
      <c r="BB154" s="21"/>
      <c r="BC154" s="21"/>
      <c r="BD154" s="21"/>
      <c r="BE154" s="21"/>
      <c r="BF154" s="21"/>
      <c r="BG154" s="21"/>
      <c r="BH154" s="21"/>
      <c r="BI154" s="21"/>
      <c r="BJ154" s="236"/>
      <c r="BK154" s="235"/>
      <c r="BL154" s="235"/>
      <c r="BM154" s="235"/>
      <c r="BN154" s="21"/>
      <c r="BO154" s="21"/>
      <c r="BP154" s="21"/>
      <c r="BQ154" s="21"/>
      <c r="BR154" s="21"/>
      <c r="BS154" s="21"/>
      <c r="BT154" s="21"/>
      <c r="BU154" s="21"/>
      <c r="BV154" s="21"/>
      <c r="BW154" s="21"/>
      <c r="BX154" s="21"/>
      <c r="BY154" s="21"/>
      <c r="BZ154" s="21"/>
      <c r="CA154" s="21"/>
      <c r="CB154" s="21"/>
      <c r="CC154" s="21"/>
      <c r="CD154" s="21"/>
      <c r="CE154" s="21"/>
      <c r="CF154" s="21"/>
      <c r="CG154" s="21"/>
      <c r="CH154" s="237"/>
      <c r="CI154" s="238"/>
      <c r="CJ154" s="238"/>
      <c r="CK154" s="238"/>
      <c r="CL154" s="238"/>
      <c r="CM154" s="238"/>
      <c r="CN154" s="238"/>
      <c r="CO154" s="238"/>
      <c r="CP154" s="238"/>
      <c r="CQ154" s="238"/>
      <c r="CR154" s="239"/>
      <c r="CS154" s="240"/>
      <c r="CT154" s="21"/>
      <c r="CU154" s="237"/>
      <c r="CV154" s="238"/>
      <c r="CW154" s="238"/>
      <c r="CX154" s="238"/>
      <c r="CY154" s="237"/>
      <c r="CZ154" s="237"/>
      <c r="DA154" s="237"/>
      <c r="DB154" s="237"/>
      <c r="DC154" s="237"/>
      <c r="DD154" s="237"/>
      <c r="DE154" s="239"/>
      <c r="DF154" s="240"/>
      <c r="DG154" s="21"/>
      <c r="DH154" s="237"/>
      <c r="DI154" s="238"/>
      <c r="DJ154" s="238"/>
      <c r="DK154" s="238"/>
      <c r="DL154" s="237"/>
      <c r="DM154" s="237"/>
      <c r="DN154" s="237"/>
      <c r="DO154" s="237"/>
      <c r="DP154" s="237"/>
      <c r="DQ154" s="237"/>
      <c r="DR154" s="239"/>
      <c r="DS154" s="240"/>
      <c r="DT154" s="21"/>
      <c r="DU154" s="237"/>
      <c r="DV154" s="238"/>
      <c r="DW154" s="238"/>
      <c r="DX154" s="238"/>
      <c r="DY154" s="237"/>
      <c r="DZ154" s="237"/>
      <c r="EA154" s="237"/>
      <c r="EB154" s="237"/>
      <c r="EC154" s="237"/>
      <c r="ED154" s="237"/>
      <c r="EE154" s="239"/>
      <c r="EF154" s="240"/>
      <c r="EG154" s="21"/>
      <c r="EH154" s="237"/>
      <c r="EI154" s="238"/>
      <c r="EJ154" s="238"/>
      <c r="EK154" s="238"/>
      <c r="EL154" s="238"/>
      <c r="EM154" s="238"/>
      <c r="EN154" s="238"/>
      <c r="EO154" s="238"/>
      <c r="EP154" s="238"/>
      <c r="EQ154" s="238"/>
      <c r="ER154" s="239"/>
      <c r="ES154" s="240"/>
      <c r="ET154" s="21"/>
      <c r="EU154" s="237"/>
      <c r="EV154" s="238"/>
      <c r="EW154" s="238"/>
      <c r="EX154" s="238"/>
      <c r="EY154" s="237"/>
      <c r="EZ154" s="237"/>
      <c r="FA154" s="237"/>
      <c r="FB154" s="237"/>
      <c r="FC154" s="237"/>
      <c r="FD154" s="237"/>
      <c r="FE154" s="239"/>
      <c r="FF154" s="240"/>
      <c r="FG154" s="240"/>
      <c r="FH154" s="240"/>
      <c r="FI154" s="240"/>
      <c r="FJ154" s="240"/>
      <c r="FK154" s="240"/>
      <c r="FL154" s="240"/>
      <c r="FM154" s="240"/>
      <c r="FN154" s="240"/>
    </row>
    <row r="155" spans="1:170" ht="24.75" customHeight="1" x14ac:dyDescent="0.3">
      <c r="A155" s="21"/>
      <c r="B155" s="236"/>
      <c r="C155" s="235"/>
      <c r="D155" s="235"/>
      <c r="E155" s="235"/>
      <c r="F155" s="21"/>
      <c r="G155" s="21"/>
      <c r="H155" s="21"/>
      <c r="I155" s="21"/>
      <c r="J155" s="21"/>
      <c r="K155" s="21"/>
      <c r="L155" s="21"/>
      <c r="M155" s="21"/>
      <c r="N155" s="236"/>
      <c r="O155" s="235"/>
      <c r="P155" s="235"/>
      <c r="Q155" s="235"/>
      <c r="R155" s="21"/>
      <c r="S155" s="21"/>
      <c r="T155" s="21"/>
      <c r="U155" s="21"/>
      <c r="V155" s="21"/>
      <c r="W155" s="21"/>
      <c r="X155" s="21"/>
      <c r="Y155" s="21"/>
      <c r="Z155" s="21"/>
      <c r="AA155" s="235"/>
      <c r="AB155" s="235"/>
      <c r="AC155" s="236"/>
      <c r="AD155" s="21"/>
      <c r="AE155" s="21"/>
      <c r="AF155" s="21"/>
      <c r="AG155" s="21"/>
      <c r="AH155" s="21"/>
      <c r="AI155" s="21"/>
      <c r="AJ155" s="21"/>
      <c r="AK155" s="21"/>
      <c r="AL155" s="21"/>
      <c r="AM155" s="235"/>
      <c r="AN155" s="235"/>
      <c r="AO155" s="236"/>
      <c r="AP155" s="21"/>
      <c r="AQ155" s="21"/>
      <c r="AR155" s="21"/>
      <c r="AS155" s="21"/>
      <c r="AT155" s="21"/>
      <c r="AU155" s="21"/>
      <c r="AV155" s="21"/>
      <c r="AW155" s="21"/>
      <c r="AX155" s="236"/>
      <c r="AY155" s="235"/>
      <c r="AZ155" s="235"/>
      <c r="BA155" s="235"/>
      <c r="BB155" s="21"/>
      <c r="BC155" s="21"/>
      <c r="BD155" s="21"/>
      <c r="BE155" s="21"/>
      <c r="BF155" s="21"/>
      <c r="BG155" s="21"/>
      <c r="BH155" s="21"/>
      <c r="BI155" s="21"/>
      <c r="BJ155" s="236"/>
      <c r="BK155" s="235"/>
      <c r="BL155" s="235"/>
      <c r="BM155" s="235"/>
      <c r="BN155" s="21"/>
      <c r="BO155" s="21"/>
      <c r="BP155" s="21"/>
      <c r="BQ155" s="21"/>
      <c r="BR155" s="21"/>
      <c r="BS155" s="21"/>
      <c r="BT155" s="21"/>
      <c r="BU155" s="21"/>
      <c r="BV155" s="21"/>
      <c r="BW155" s="21"/>
      <c r="BX155" s="21"/>
      <c r="BY155" s="21"/>
      <c r="BZ155" s="21"/>
      <c r="CA155" s="21"/>
      <c r="CB155" s="21"/>
      <c r="CC155" s="21"/>
      <c r="CD155" s="21"/>
      <c r="CE155" s="21"/>
      <c r="CF155" s="21"/>
      <c r="CG155" s="21"/>
      <c r="CH155" s="237"/>
      <c r="CI155" s="238"/>
      <c r="CJ155" s="238"/>
      <c r="CK155" s="238"/>
      <c r="CL155" s="238"/>
      <c r="CM155" s="238"/>
      <c r="CN155" s="238"/>
      <c r="CO155" s="238"/>
      <c r="CP155" s="238"/>
      <c r="CQ155" s="238"/>
      <c r="CR155" s="239"/>
      <c r="CS155" s="240"/>
      <c r="CT155" s="21"/>
      <c r="CU155" s="237"/>
      <c r="CV155" s="238"/>
      <c r="CW155" s="238"/>
      <c r="CX155" s="238"/>
      <c r="CY155" s="237"/>
      <c r="CZ155" s="237"/>
      <c r="DA155" s="237"/>
      <c r="DB155" s="237"/>
      <c r="DC155" s="237"/>
      <c r="DD155" s="237"/>
      <c r="DE155" s="239"/>
      <c r="DF155" s="240"/>
      <c r="DG155" s="21"/>
      <c r="DH155" s="237"/>
      <c r="DI155" s="238"/>
      <c r="DJ155" s="238"/>
      <c r="DK155" s="238"/>
      <c r="DL155" s="237"/>
      <c r="DM155" s="237"/>
      <c r="DN155" s="237"/>
      <c r="DO155" s="237"/>
      <c r="DP155" s="237"/>
      <c r="DQ155" s="237"/>
      <c r="DR155" s="239"/>
      <c r="DS155" s="240"/>
      <c r="DT155" s="21"/>
      <c r="DU155" s="237"/>
      <c r="DV155" s="238"/>
      <c r="DW155" s="238"/>
      <c r="DX155" s="238"/>
      <c r="DY155" s="237"/>
      <c r="DZ155" s="237"/>
      <c r="EA155" s="237"/>
      <c r="EB155" s="237"/>
      <c r="EC155" s="237"/>
      <c r="ED155" s="237"/>
      <c r="EE155" s="239"/>
      <c r="EF155" s="240"/>
      <c r="EG155" s="21"/>
      <c r="EH155" s="237"/>
      <c r="EI155" s="238"/>
      <c r="EJ155" s="238"/>
      <c r="EK155" s="238"/>
      <c r="EL155" s="238"/>
      <c r="EM155" s="238"/>
      <c r="EN155" s="238"/>
      <c r="EO155" s="238"/>
      <c r="EP155" s="238"/>
      <c r="EQ155" s="238"/>
      <c r="ER155" s="239"/>
      <c r="ES155" s="240"/>
      <c r="ET155" s="21"/>
      <c r="EU155" s="237"/>
      <c r="EV155" s="238"/>
      <c r="EW155" s="238"/>
      <c r="EX155" s="238"/>
      <c r="EY155" s="237"/>
      <c r="EZ155" s="237"/>
      <c r="FA155" s="237"/>
      <c r="FB155" s="237"/>
      <c r="FC155" s="237"/>
      <c r="FD155" s="237"/>
      <c r="FE155" s="239"/>
      <c r="FF155" s="240"/>
      <c r="FG155" s="240"/>
      <c r="FH155" s="240"/>
      <c r="FI155" s="240"/>
      <c r="FJ155" s="240"/>
      <c r="FK155" s="240"/>
      <c r="FL155" s="240"/>
      <c r="FM155" s="240"/>
      <c r="FN155" s="240"/>
    </row>
    <row r="156" spans="1:170" ht="24.75" customHeight="1" x14ac:dyDescent="0.3">
      <c r="A156" s="21"/>
      <c r="B156" s="236"/>
      <c r="C156" s="235"/>
      <c r="D156" s="235"/>
      <c r="E156" s="235"/>
      <c r="F156" s="21"/>
      <c r="G156" s="21"/>
      <c r="H156" s="21"/>
      <c r="I156" s="21"/>
      <c r="J156" s="21"/>
      <c r="K156" s="21"/>
      <c r="L156" s="21"/>
      <c r="M156" s="21"/>
      <c r="N156" s="236"/>
      <c r="O156" s="235"/>
      <c r="P156" s="235"/>
      <c r="Q156" s="235"/>
      <c r="R156" s="21"/>
      <c r="S156" s="21"/>
      <c r="T156" s="21"/>
      <c r="U156" s="21"/>
      <c r="V156" s="21"/>
      <c r="W156" s="21"/>
      <c r="X156" s="21"/>
      <c r="Y156" s="21"/>
      <c r="Z156" s="21"/>
      <c r="AA156" s="235"/>
      <c r="AB156" s="235"/>
      <c r="AC156" s="236"/>
      <c r="AD156" s="21"/>
      <c r="AE156" s="21"/>
      <c r="AF156" s="21"/>
      <c r="AG156" s="21"/>
      <c r="AH156" s="21"/>
      <c r="AI156" s="21"/>
      <c r="AJ156" s="21"/>
      <c r="AK156" s="21"/>
      <c r="AL156" s="21"/>
      <c r="AM156" s="235"/>
      <c r="AN156" s="235"/>
      <c r="AO156" s="236"/>
      <c r="AP156" s="21"/>
      <c r="AQ156" s="21"/>
      <c r="AR156" s="21"/>
      <c r="AS156" s="21"/>
      <c r="AT156" s="21"/>
      <c r="AU156" s="21"/>
      <c r="AV156" s="21"/>
      <c r="AW156" s="21"/>
      <c r="AX156" s="236"/>
      <c r="AY156" s="235"/>
      <c r="AZ156" s="235"/>
      <c r="BA156" s="235"/>
      <c r="BB156" s="21"/>
      <c r="BC156" s="21"/>
      <c r="BD156" s="21"/>
      <c r="BE156" s="21"/>
      <c r="BF156" s="21"/>
      <c r="BG156" s="21"/>
      <c r="BH156" s="21"/>
      <c r="BI156" s="21"/>
      <c r="BJ156" s="236"/>
      <c r="BK156" s="235"/>
      <c r="BL156" s="235"/>
      <c r="BM156" s="235"/>
      <c r="BN156" s="21"/>
      <c r="BO156" s="21"/>
      <c r="BP156" s="21"/>
      <c r="BQ156" s="21"/>
      <c r="BR156" s="21"/>
      <c r="BS156" s="21"/>
      <c r="BT156" s="21"/>
      <c r="BU156" s="21"/>
      <c r="BV156" s="21"/>
      <c r="BW156" s="21"/>
      <c r="BX156" s="21"/>
      <c r="BY156" s="21"/>
      <c r="BZ156" s="21"/>
      <c r="CA156" s="21"/>
      <c r="CB156" s="21"/>
      <c r="CC156" s="21"/>
      <c r="CD156" s="21"/>
      <c r="CE156" s="21"/>
      <c r="CF156" s="21"/>
      <c r="CG156" s="21"/>
      <c r="CH156" s="237"/>
      <c r="CI156" s="238"/>
      <c r="CJ156" s="238"/>
      <c r="CK156" s="238"/>
      <c r="CL156" s="238"/>
      <c r="CM156" s="238"/>
      <c r="CN156" s="238"/>
      <c r="CO156" s="238"/>
      <c r="CP156" s="238"/>
      <c r="CQ156" s="238"/>
      <c r="CR156" s="239"/>
      <c r="CS156" s="240"/>
      <c r="CT156" s="21"/>
      <c r="CU156" s="237"/>
      <c r="CV156" s="238"/>
      <c r="CW156" s="238"/>
      <c r="CX156" s="238"/>
      <c r="CY156" s="237"/>
      <c r="CZ156" s="237"/>
      <c r="DA156" s="237"/>
      <c r="DB156" s="237"/>
      <c r="DC156" s="237"/>
      <c r="DD156" s="237"/>
      <c r="DE156" s="239"/>
      <c r="DF156" s="240"/>
      <c r="DG156" s="21"/>
      <c r="DH156" s="237"/>
      <c r="DI156" s="238"/>
      <c r="DJ156" s="238"/>
      <c r="DK156" s="238"/>
      <c r="DL156" s="237"/>
      <c r="DM156" s="237"/>
      <c r="DN156" s="237"/>
      <c r="DO156" s="237"/>
      <c r="DP156" s="237"/>
      <c r="DQ156" s="237"/>
      <c r="DR156" s="239"/>
      <c r="DS156" s="240"/>
      <c r="DT156" s="21"/>
      <c r="DU156" s="237"/>
      <c r="DV156" s="238"/>
      <c r="DW156" s="238"/>
      <c r="DX156" s="238"/>
      <c r="DY156" s="237"/>
      <c r="DZ156" s="237"/>
      <c r="EA156" s="237"/>
      <c r="EB156" s="237"/>
      <c r="EC156" s="237"/>
      <c r="ED156" s="237"/>
      <c r="EE156" s="239"/>
      <c r="EF156" s="240"/>
      <c r="EG156" s="21"/>
      <c r="EH156" s="237"/>
      <c r="EI156" s="238"/>
      <c r="EJ156" s="238"/>
      <c r="EK156" s="238"/>
      <c r="EL156" s="238"/>
      <c r="EM156" s="238"/>
      <c r="EN156" s="238"/>
      <c r="EO156" s="238"/>
      <c r="EP156" s="238"/>
      <c r="EQ156" s="238"/>
      <c r="ER156" s="239"/>
      <c r="ES156" s="240"/>
      <c r="ET156" s="21"/>
      <c r="EU156" s="237"/>
      <c r="EV156" s="238"/>
      <c r="EW156" s="238"/>
      <c r="EX156" s="238"/>
      <c r="EY156" s="237"/>
      <c r="EZ156" s="237"/>
      <c r="FA156" s="237"/>
      <c r="FB156" s="237"/>
      <c r="FC156" s="237"/>
      <c r="FD156" s="237"/>
      <c r="FE156" s="239"/>
      <c r="FF156" s="240"/>
      <c r="FG156" s="240"/>
      <c r="FH156" s="240"/>
      <c r="FI156" s="240"/>
      <c r="FJ156" s="240"/>
      <c r="FK156" s="240"/>
      <c r="FL156" s="240"/>
      <c r="FM156" s="240"/>
      <c r="FN156" s="240"/>
    </row>
    <row r="157" spans="1:170" ht="24.75" customHeight="1" x14ac:dyDescent="0.3">
      <c r="A157" s="21"/>
      <c r="B157" s="236"/>
      <c r="C157" s="235"/>
      <c r="D157" s="235"/>
      <c r="E157" s="235"/>
      <c r="F157" s="21"/>
      <c r="G157" s="21"/>
      <c r="H157" s="21"/>
      <c r="I157" s="21"/>
      <c r="J157" s="21"/>
      <c r="K157" s="21"/>
      <c r="L157" s="21"/>
      <c r="M157" s="21"/>
      <c r="N157" s="236"/>
      <c r="O157" s="235"/>
      <c r="P157" s="235"/>
      <c r="Q157" s="235"/>
      <c r="R157" s="21"/>
      <c r="S157" s="21"/>
      <c r="T157" s="21"/>
      <c r="U157" s="21"/>
      <c r="V157" s="21"/>
      <c r="W157" s="21"/>
      <c r="X157" s="21"/>
      <c r="Y157" s="21"/>
      <c r="Z157" s="21"/>
      <c r="AA157" s="235"/>
      <c r="AB157" s="235"/>
      <c r="AC157" s="236"/>
      <c r="AD157" s="21"/>
      <c r="AE157" s="21"/>
      <c r="AF157" s="21"/>
      <c r="AG157" s="21"/>
      <c r="AH157" s="21"/>
      <c r="AI157" s="21"/>
      <c r="AJ157" s="21"/>
      <c r="AK157" s="21"/>
      <c r="AL157" s="21"/>
      <c r="AM157" s="235"/>
      <c r="AN157" s="235"/>
      <c r="AO157" s="236"/>
      <c r="AP157" s="21"/>
      <c r="AQ157" s="21"/>
      <c r="AR157" s="21"/>
      <c r="AS157" s="21"/>
      <c r="AT157" s="21"/>
      <c r="AU157" s="21"/>
      <c r="AV157" s="21"/>
      <c r="AW157" s="21"/>
      <c r="AX157" s="236"/>
      <c r="AY157" s="235"/>
      <c r="AZ157" s="235"/>
      <c r="BA157" s="235"/>
      <c r="BB157" s="21"/>
      <c r="BC157" s="21"/>
      <c r="BD157" s="21"/>
      <c r="BE157" s="21"/>
      <c r="BF157" s="21"/>
      <c r="BG157" s="21"/>
      <c r="BH157" s="21"/>
      <c r="BI157" s="21"/>
      <c r="BJ157" s="236"/>
      <c r="BK157" s="235"/>
      <c r="BL157" s="235"/>
      <c r="BM157" s="235"/>
      <c r="BN157" s="21"/>
      <c r="BO157" s="21"/>
      <c r="BP157" s="21"/>
      <c r="BQ157" s="21"/>
      <c r="BR157" s="21"/>
      <c r="BS157" s="21"/>
      <c r="BT157" s="21"/>
      <c r="BU157" s="21"/>
      <c r="BV157" s="21"/>
      <c r="BW157" s="21"/>
      <c r="BX157" s="21"/>
      <c r="BY157" s="21"/>
      <c r="BZ157" s="21"/>
      <c r="CA157" s="21"/>
      <c r="CB157" s="21"/>
      <c r="CC157" s="21"/>
      <c r="CD157" s="21"/>
      <c r="CE157" s="21"/>
      <c r="CF157" s="21"/>
      <c r="CG157" s="21"/>
      <c r="CH157" s="237"/>
      <c r="CI157" s="238"/>
      <c r="CJ157" s="238"/>
      <c r="CK157" s="238"/>
      <c r="CL157" s="238"/>
      <c r="CM157" s="238"/>
      <c r="CN157" s="238"/>
      <c r="CO157" s="238"/>
      <c r="CP157" s="238"/>
      <c r="CQ157" s="238"/>
      <c r="CR157" s="239"/>
      <c r="CS157" s="240"/>
      <c r="CT157" s="21"/>
      <c r="CU157" s="237"/>
      <c r="CV157" s="238"/>
      <c r="CW157" s="238"/>
      <c r="CX157" s="238"/>
      <c r="CY157" s="237"/>
      <c r="CZ157" s="237"/>
      <c r="DA157" s="237"/>
      <c r="DB157" s="237"/>
      <c r="DC157" s="237"/>
      <c r="DD157" s="237"/>
      <c r="DE157" s="239"/>
      <c r="DF157" s="240"/>
      <c r="DG157" s="21"/>
      <c r="DH157" s="237"/>
      <c r="DI157" s="238"/>
      <c r="DJ157" s="238"/>
      <c r="DK157" s="238"/>
      <c r="DL157" s="237"/>
      <c r="DM157" s="237"/>
      <c r="DN157" s="237"/>
      <c r="DO157" s="237"/>
      <c r="DP157" s="237"/>
      <c r="DQ157" s="237"/>
      <c r="DR157" s="239"/>
      <c r="DS157" s="240"/>
      <c r="DT157" s="21"/>
      <c r="DU157" s="237"/>
      <c r="DV157" s="238"/>
      <c r="DW157" s="238"/>
      <c r="DX157" s="238"/>
      <c r="DY157" s="237"/>
      <c r="DZ157" s="237"/>
      <c r="EA157" s="237"/>
      <c r="EB157" s="237"/>
      <c r="EC157" s="237"/>
      <c r="ED157" s="237"/>
      <c r="EE157" s="239"/>
      <c r="EF157" s="240"/>
      <c r="EG157" s="21"/>
      <c r="EH157" s="237"/>
      <c r="EI157" s="238"/>
      <c r="EJ157" s="238"/>
      <c r="EK157" s="238"/>
      <c r="EL157" s="238"/>
      <c r="EM157" s="238"/>
      <c r="EN157" s="238"/>
      <c r="EO157" s="238"/>
      <c r="EP157" s="238"/>
      <c r="EQ157" s="238"/>
      <c r="ER157" s="239"/>
      <c r="ES157" s="240"/>
      <c r="ET157" s="21"/>
      <c r="EU157" s="237"/>
      <c r="EV157" s="238"/>
      <c r="EW157" s="238"/>
      <c r="EX157" s="238"/>
      <c r="EY157" s="237"/>
      <c r="EZ157" s="237"/>
      <c r="FA157" s="237"/>
      <c r="FB157" s="237"/>
      <c r="FC157" s="237"/>
      <c r="FD157" s="237"/>
      <c r="FE157" s="239"/>
      <c r="FF157" s="240"/>
      <c r="FG157" s="240"/>
      <c r="FH157" s="240"/>
      <c r="FI157" s="240"/>
      <c r="FJ157" s="240"/>
      <c r="FK157" s="240"/>
      <c r="FL157" s="240"/>
      <c r="FM157" s="240"/>
      <c r="FN157" s="240"/>
    </row>
    <row r="158" spans="1:170" ht="24.75" customHeight="1" x14ac:dyDescent="0.3">
      <c r="A158" s="21"/>
      <c r="B158" s="236"/>
      <c r="C158" s="235"/>
      <c r="D158" s="235"/>
      <c r="E158" s="235"/>
      <c r="F158" s="21"/>
      <c r="G158" s="21"/>
      <c r="H158" s="21"/>
      <c r="I158" s="21"/>
      <c r="J158" s="21"/>
      <c r="K158" s="21"/>
      <c r="L158" s="21"/>
      <c r="M158" s="21"/>
      <c r="N158" s="236"/>
      <c r="O158" s="235"/>
      <c r="P158" s="235"/>
      <c r="Q158" s="235"/>
      <c r="R158" s="21"/>
      <c r="S158" s="21"/>
      <c r="T158" s="21"/>
      <c r="U158" s="21"/>
      <c r="V158" s="21"/>
      <c r="W158" s="21"/>
      <c r="X158" s="21"/>
      <c r="Y158" s="21"/>
      <c r="Z158" s="21"/>
      <c r="AA158" s="235"/>
      <c r="AB158" s="235"/>
      <c r="AC158" s="236"/>
      <c r="AD158" s="21"/>
      <c r="AE158" s="21"/>
      <c r="AF158" s="21"/>
      <c r="AG158" s="21"/>
      <c r="AH158" s="21"/>
      <c r="AI158" s="21"/>
      <c r="AJ158" s="21"/>
      <c r="AK158" s="21"/>
      <c r="AL158" s="21"/>
      <c r="AM158" s="235"/>
      <c r="AN158" s="235"/>
      <c r="AO158" s="236"/>
      <c r="AP158" s="21"/>
      <c r="AQ158" s="21"/>
      <c r="AR158" s="21"/>
      <c r="AS158" s="21"/>
      <c r="AT158" s="21"/>
      <c r="AU158" s="21"/>
      <c r="AV158" s="21"/>
      <c r="AW158" s="21"/>
      <c r="AX158" s="236"/>
      <c r="AY158" s="235"/>
      <c r="AZ158" s="235"/>
      <c r="BA158" s="235"/>
      <c r="BB158" s="21"/>
      <c r="BC158" s="21"/>
      <c r="BD158" s="21"/>
      <c r="BE158" s="21"/>
      <c r="BF158" s="21"/>
      <c r="BG158" s="21"/>
      <c r="BH158" s="21"/>
      <c r="BI158" s="21"/>
      <c r="BJ158" s="236"/>
      <c r="BK158" s="235"/>
      <c r="BL158" s="235"/>
      <c r="BM158" s="235"/>
      <c r="BN158" s="21"/>
      <c r="BO158" s="21"/>
      <c r="BP158" s="21"/>
      <c r="BQ158" s="21"/>
      <c r="BR158" s="21"/>
      <c r="BS158" s="21"/>
      <c r="BT158" s="21"/>
      <c r="BU158" s="21"/>
      <c r="BV158" s="21"/>
      <c r="BW158" s="21"/>
      <c r="BX158" s="21"/>
      <c r="BY158" s="21"/>
      <c r="BZ158" s="21"/>
      <c r="CA158" s="21"/>
      <c r="CB158" s="21"/>
      <c r="CC158" s="21"/>
      <c r="CD158" s="21"/>
      <c r="CE158" s="21"/>
      <c r="CF158" s="21"/>
      <c r="CG158" s="21"/>
      <c r="CH158" s="237"/>
      <c r="CI158" s="238"/>
      <c r="CJ158" s="238"/>
      <c r="CK158" s="238"/>
      <c r="CL158" s="238"/>
      <c r="CM158" s="238"/>
      <c r="CN158" s="238"/>
      <c r="CO158" s="238"/>
      <c r="CP158" s="238"/>
      <c r="CQ158" s="238"/>
      <c r="CR158" s="239"/>
      <c r="CS158" s="240"/>
      <c r="CT158" s="21"/>
      <c r="CU158" s="237"/>
      <c r="CV158" s="238"/>
      <c r="CW158" s="238"/>
      <c r="CX158" s="238"/>
      <c r="CY158" s="237"/>
      <c r="CZ158" s="237"/>
      <c r="DA158" s="237"/>
      <c r="DB158" s="237"/>
      <c r="DC158" s="237"/>
      <c r="DD158" s="237"/>
      <c r="DE158" s="239"/>
      <c r="DF158" s="240"/>
      <c r="DG158" s="21"/>
      <c r="DH158" s="237"/>
      <c r="DI158" s="238"/>
      <c r="DJ158" s="238"/>
      <c r="DK158" s="238"/>
      <c r="DL158" s="237"/>
      <c r="DM158" s="237"/>
      <c r="DN158" s="237"/>
      <c r="DO158" s="237"/>
      <c r="DP158" s="237"/>
      <c r="DQ158" s="237"/>
      <c r="DR158" s="239"/>
      <c r="DS158" s="240"/>
      <c r="DT158" s="21"/>
      <c r="DU158" s="237"/>
      <c r="DV158" s="238"/>
      <c r="DW158" s="238"/>
      <c r="DX158" s="238"/>
      <c r="DY158" s="237"/>
      <c r="DZ158" s="237"/>
      <c r="EA158" s="237"/>
      <c r="EB158" s="237"/>
      <c r="EC158" s="237"/>
      <c r="ED158" s="237"/>
      <c r="EE158" s="239"/>
      <c r="EF158" s="240"/>
      <c r="EG158" s="21"/>
      <c r="EH158" s="237"/>
      <c r="EI158" s="238"/>
      <c r="EJ158" s="238"/>
      <c r="EK158" s="238"/>
      <c r="EL158" s="238"/>
      <c r="EM158" s="238"/>
      <c r="EN158" s="238"/>
      <c r="EO158" s="238"/>
      <c r="EP158" s="238"/>
      <c r="EQ158" s="238"/>
      <c r="ER158" s="239"/>
      <c r="ES158" s="240"/>
      <c r="ET158" s="21"/>
      <c r="EU158" s="237"/>
      <c r="EV158" s="238"/>
      <c r="EW158" s="238"/>
      <c r="EX158" s="238"/>
      <c r="EY158" s="237"/>
      <c r="EZ158" s="237"/>
      <c r="FA158" s="237"/>
      <c r="FB158" s="237"/>
      <c r="FC158" s="237"/>
      <c r="FD158" s="237"/>
      <c r="FE158" s="239"/>
      <c r="FF158" s="240"/>
      <c r="FG158" s="240"/>
      <c r="FH158" s="240"/>
      <c r="FI158" s="240"/>
      <c r="FJ158" s="240"/>
      <c r="FK158" s="240"/>
      <c r="FL158" s="240"/>
      <c r="FM158" s="240"/>
      <c r="FN158" s="240"/>
    </row>
    <row r="159" spans="1:170" ht="24.75" customHeight="1" x14ac:dyDescent="0.3">
      <c r="A159" s="21"/>
      <c r="B159" s="236"/>
      <c r="C159" s="235"/>
      <c r="D159" s="235"/>
      <c r="E159" s="235"/>
      <c r="F159" s="21"/>
      <c r="G159" s="21"/>
      <c r="H159" s="21"/>
      <c r="I159" s="21"/>
      <c r="J159" s="21"/>
      <c r="K159" s="21"/>
      <c r="L159" s="21"/>
      <c r="M159" s="21"/>
      <c r="N159" s="236"/>
      <c r="O159" s="235"/>
      <c r="P159" s="235"/>
      <c r="Q159" s="235"/>
      <c r="R159" s="21"/>
      <c r="S159" s="21"/>
      <c r="T159" s="21"/>
      <c r="U159" s="21"/>
      <c r="V159" s="21"/>
      <c r="W159" s="21"/>
      <c r="X159" s="21"/>
      <c r="Y159" s="21"/>
      <c r="Z159" s="21"/>
      <c r="AA159" s="235"/>
      <c r="AB159" s="235"/>
      <c r="AC159" s="236"/>
      <c r="AD159" s="21"/>
      <c r="AE159" s="21"/>
      <c r="AF159" s="21"/>
      <c r="AG159" s="21"/>
      <c r="AH159" s="21"/>
      <c r="AI159" s="21"/>
      <c r="AJ159" s="21"/>
      <c r="AK159" s="21"/>
      <c r="AL159" s="21"/>
      <c r="AM159" s="235"/>
      <c r="AN159" s="235"/>
      <c r="AO159" s="236"/>
      <c r="AP159" s="21"/>
      <c r="AQ159" s="21"/>
      <c r="AR159" s="21"/>
      <c r="AS159" s="21"/>
      <c r="AT159" s="21"/>
      <c r="AU159" s="21"/>
      <c r="AV159" s="21"/>
      <c r="AW159" s="21"/>
      <c r="AX159" s="236"/>
      <c r="AY159" s="235"/>
      <c r="AZ159" s="235"/>
      <c r="BA159" s="235"/>
      <c r="BB159" s="21"/>
      <c r="BC159" s="21"/>
      <c r="BD159" s="21"/>
      <c r="BE159" s="21"/>
      <c r="BF159" s="21"/>
      <c r="BG159" s="21"/>
      <c r="BH159" s="21"/>
      <c r="BI159" s="21"/>
      <c r="BJ159" s="236"/>
      <c r="BK159" s="235"/>
      <c r="BL159" s="235"/>
      <c r="BM159" s="235"/>
      <c r="BN159" s="21"/>
      <c r="BO159" s="21"/>
      <c r="BP159" s="21"/>
      <c r="BQ159" s="21"/>
      <c r="BR159" s="21"/>
      <c r="BS159" s="21"/>
      <c r="BT159" s="21"/>
      <c r="BU159" s="21"/>
      <c r="BV159" s="21"/>
      <c r="BW159" s="21"/>
      <c r="BX159" s="21"/>
      <c r="BY159" s="21"/>
      <c r="BZ159" s="21"/>
      <c r="CA159" s="21"/>
      <c r="CB159" s="21"/>
      <c r="CC159" s="21"/>
      <c r="CD159" s="21"/>
      <c r="CE159" s="21"/>
      <c r="CF159" s="21"/>
      <c r="CG159" s="21"/>
      <c r="CH159" s="237"/>
      <c r="CI159" s="238"/>
      <c r="CJ159" s="238"/>
      <c r="CK159" s="238"/>
      <c r="CL159" s="238"/>
      <c r="CM159" s="238"/>
      <c r="CN159" s="238"/>
      <c r="CO159" s="238"/>
      <c r="CP159" s="238"/>
      <c r="CQ159" s="238"/>
      <c r="CR159" s="239"/>
      <c r="CS159" s="240"/>
      <c r="CT159" s="21"/>
      <c r="CU159" s="237"/>
      <c r="CV159" s="238"/>
      <c r="CW159" s="238"/>
      <c r="CX159" s="238"/>
      <c r="CY159" s="237"/>
      <c r="CZ159" s="237"/>
      <c r="DA159" s="237"/>
      <c r="DB159" s="237"/>
      <c r="DC159" s="237"/>
      <c r="DD159" s="237"/>
      <c r="DE159" s="239"/>
      <c r="DF159" s="240"/>
      <c r="DG159" s="21"/>
      <c r="DH159" s="237"/>
      <c r="DI159" s="238"/>
      <c r="DJ159" s="238"/>
      <c r="DK159" s="238"/>
      <c r="DL159" s="237"/>
      <c r="DM159" s="237"/>
      <c r="DN159" s="237"/>
      <c r="DO159" s="237"/>
      <c r="DP159" s="237"/>
      <c r="DQ159" s="237"/>
      <c r="DR159" s="239"/>
      <c r="DS159" s="240"/>
      <c r="DT159" s="21"/>
      <c r="DU159" s="237"/>
      <c r="DV159" s="238"/>
      <c r="DW159" s="238"/>
      <c r="DX159" s="238"/>
      <c r="DY159" s="237"/>
      <c r="DZ159" s="237"/>
      <c r="EA159" s="237"/>
      <c r="EB159" s="237"/>
      <c r="EC159" s="237"/>
      <c r="ED159" s="237"/>
      <c r="EE159" s="239"/>
      <c r="EF159" s="240"/>
      <c r="EG159" s="21"/>
      <c r="EH159" s="237"/>
      <c r="EI159" s="238"/>
      <c r="EJ159" s="238"/>
      <c r="EK159" s="238"/>
      <c r="EL159" s="238"/>
      <c r="EM159" s="238"/>
      <c r="EN159" s="238"/>
      <c r="EO159" s="238"/>
      <c r="EP159" s="238"/>
      <c r="EQ159" s="238"/>
      <c r="ER159" s="239"/>
      <c r="ES159" s="240"/>
      <c r="ET159" s="21"/>
      <c r="EU159" s="237"/>
      <c r="EV159" s="238"/>
      <c r="EW159" s="238"/>
      <c r="EX159" s="238"/>
      <c r="EY159" s="237"/>
      <c r="EZ159" s="237"/>
      <c r="FA159" s="237"/>
      <c r="FB159" s="237"/>
      <c r="FC159" s="237"/>
      <c r="FD159" s="237"/>
      <c r="FE159" s="239"/>
      <c r="FF159" s="240"/>
      <c r="FG159" s="240"/>
      <c r="FH159" s="240"/>
      <c r="FI159" s="240"/>
      <c r="FJ159" s="240"/>
      <c r="FK159" s="240"/>
      <c r="FL159" s="240"/>
      <c r="FM159" s="240"/>
      <c r="FN159" s="240"/>
    </row>
    <row r="160" spans="1:170" ht="24.75" customHeight="1" x14ac:dyDescent="0.3">
      <c r="A160" s="21"/>
      <c r="B160" s="236"/>
      <c r="C160" s="235"/>
      <c r="D160" s="235"/>
      <c r="E160" s="235"/>
      <c r="F160" s="21"/>
      <c r="G160" s="21"/>
      <c r="H160" s="21"/>
      <c r="I160" s="21"/>
      <c r="J160" s="21"/>
      <c r="K160" s="21"/>
      <c r="L160" s="21"/>
      <c r="M160" s="21"/>
      <c r="N160" s="236"/>
      <c r="O160" s="235"/>
      <c r="P160" s="235"/>
      <c r="Q160" s="235"/>
      <c r="R160" s="21"/>
      <c r="S160" s="21"/>
      <c r="T160" s="21"/>
      <c r="U160" s="21"/>
      <c r="V160" s="21"/>
      <c r="W160" s="21"/>
      <c r="X160" s="21"/>
      <c r="Y160" s="21"/>
      <c r="Z160" s="21"/>
      <c r="AA160" s="235"/>
      <c r="AB160" s="235"/>
      <c r="AC160" s="236"/>
      <c r="AD160" s="21"/>
      <c r="AE160" s="21"/>
      <c r="AF160" s="21"/>
      <c r="AG160" s="21"/>
      <c r="AH160" s="21"/>
      <c r="AI160" s="21"/>
      <c r="AJ160" s="21"/>
      <c r="AK160" s="21"/>
      <c r="AL160" s="21"/>
      <c r="AM160" s="235"/>
      <c r="AN160" s="235"/>
      <c r="AO160" s="236"/>
      <c r="AP160" s="21"/>
      <c r="AQ160" s="21"/>
      <c r="AR160" s="21"/>
      <c r="AS160" s="21"/>
      <c r="AT160" s="21"/>
      <c r="AU160" s="21"/>
      <c r="AV160" s="21"/>
      <c r="AW160" s="21"/>
      <c r="AX160" s="236"/>
      <c r="AY160" s="235"/>
      <c r="AZ160" s="235"/>
      <c r="BA160" s="235"/>
      <c r="BB160" s="21"/>
      <c r="BC160" s="21"/>
      <c r="BD160" s="21"/>
      <c r="BE160" s="21"/>
      <c r="BF160" s="21"/>
      <c r="BG160" s="21"/>
      <c r="BH160" s="21"/>
      <c r="BI160" s="21"/>
      <c r="BJ160" s="236"/>
      <c r="BK160" s="235"/>
      <c r="BL160" s="235"/>
      <c r="BM160" s="235"/>
      <c r="BN160" s="21"/>
      <c r="BO160" s="21"/>
      <c r="BP160" s="21"/>
      <c r="BQ160" s="21"/>
      <c r="BR160" s="21"/>
      <c r="BS160" s="21"/>
      <c r="BT160" s="21"/>
      <c r="BU160" s="21"/>
      <c r="BV160" s="21"/>
      <c r="BW160" s="21"/>
      <c r="BX160" s="21"/>
      <c r="BY160" s="21"/>
      <c r="BZ160" s="21"/>
      <c r="CA160" s="21"/>
      <c r="CB160" s="21"/>
      <c r="CC160" s="21"/>
      <c r="CD160" s="21"/>
      <c r="CE160" s="21"/>
      <c r="CF160" s="21"/>
      <c r="CG160" s="21"/>
      <c r="CH160" s="237"/>
      <c r="CI160" s="238"/>
      <c r="CJ160" s="238"/>
      <c r="CK160" s="238"/>
      <c r="CL160" s="238"/>
      <c r="CM160" s="238"/>
      <c r="CN160" s="238"/>
      <c r="CO160" s="238"/>
      <c r="CP160" s="238"/>
      <c r="CQ160" s="238"/>
      <c r="CR160" s="239"/>
      <c r="CS160" s="240"/>
      <c r="CT160" s="21"/>
      <c r="CU160" s="237"/>
      <c r="CV160" s="238"/>
      <c r="CW160" s="238"/>
      <c r="CX160" s="238"/>
      <c r="CY160" s="237"/>
      <c r="CZ160" s="237"/>
      <c r="DA160" s="237"/>
      <c r="DB160" s="237"/>
      <c r="DC160" s="237"/>
      <c r="DD160" s="237"/>
      <c r="DE160" s="239"/>
      <c r="DF160" s="240"/>
      <c r="DG160" s="21"/>
      <c r="DH160" s="237"/>
      <c r="DI160" s="238"/>
      <c r="DJ160" s="238"/>
      <c r="DK160" s="238"/>
      <c r="DL160" s="237"/>
      <c r="DM160" s="237"/>
      <c r="DN160" s="237"/>
      <c r="DO160" s="237"/>
      <c r="DP160" s="237"/>
      <c r="DQ160" s="237"/>
      <c r="DR160" s="239"/>
      <c r="DS160" s="240"/>
      <c r="DT160" s="21"/>
      <c r="DU160" s="237"/>
      <c r="DV160" s="238"/>
      <c r="DW160" s="238"/>
      <c r="DX160" s="238"/>
      <c r="DY160" s="237"/>
      <c r="DZ160" s="237"/>
      <c r="EA160" s="237"/>
      <c r="EB160" s="237"/>
      <c r="EC160" s="237"/>
      <c r="ED160" s="237"/>
      <c r="EE160" s="239"/>
      <c r="EF160" s="240"/>
      <c r="EG160" s="21"/>
      <c r="EH160" s="237"/>
      <c r="EI160" s="238"/>
      <c r="EJ160" s="238"/>
      <c r="EK160" s="238"/>
      <c r="EL160" s="238"/>
      <c r="EM160" s="238"/>
      <c r="EN160" s="238"/>
      <c r="EO160" s="238"/>
      <c r="EP160" s="238"/>
      <c r="EQ160" s="238"/>
      <c r="ER160" s="239"/>
      <c r="ES160" s="240"/>
      <c r="ET160" s="21"/>
      <c r="EU160" s="237"/>
      <c r="EV160" s="238"/>
      <c r="EW160" s="238"/>
      <c r="EX160" s="238"/>
      <c r="EY160" s="237"/>
      <c r="EZ160" s="237"/>
      <c r="FA160" s="237"/>
      <c r="FB160" s="237"/>
      <c r="FC160" s="237"/>
      <c r="FD160" s="237"/>
      <c r="FE160" s="239"/>
      <c r="FF160" s="240"/>
      <c r="FG160" s="240"/>
      <c r="FH160" s="240"/>
      <c r="FI160" s="240"/>
      <c r="FJ160" s="240"/>
      <c r="FK160" s="240"/>
      <c r="FL160" s="240"/>
      <c r="FM160" s="240"/>
      <c r="FN160" s="240"/>
    </row>
    <row r="161" spans="1:170" ht="24.75" customHeight="1" x14ac:dyDescent="0.3">
      <c r="A161" s="21"/>
      <c r="B161" s="236"/>
      <c r="C161" s="235"/>
      <c r="D161" s="235"/>
      <c r="E161" s="235"/>
      <c r="F161" s="21"/>
      <c r="G161" s="21"/>
      <c r="H161" s="21"/>
      <c r="I161" s="21"/>
      <c r="J161" s="21"/>
      <c r="K161" s="21"/>
      <c r="L161" s="21"/>
      <c r="M161" s="21"/>
      <c r="N161" s="236"/>
      <c r="O161" s="235"/>
      <c r="P161" s="235"/>
      <c r="Q161" s="235"/>
      <c r="R161" s="21"/>
      <c r="S161" s="21"/>
      <c r="T161" s="21"/>
      <c r="U161" s="21"/>
      <c r="V161" s="21"/>
      <c r="W161" s="21"/>
      <c r="X161" s="21"/>
      <c r="Y161" s="21"/>
      <c r="Z161" s="21"/>
      <c r="AA161" s="235"/>
      <c r="AB161" s="235"/>
      <c r="AC161" s="236"/>
      <c r="AD161" s="21"/>
      <c r="AE161" s="21"/>
      <c r="AF161" s="21"/>
      <c r="AG161" s="21"/>
      <c r="AH161" s="21"/>
      <c r="AI161" s="21"/>
      <c r="AJ161" s="21"/>
      <c r="AK161" s="21"/>
      <c r="AL161" s="21"/>
      <c r="AM161" s="235"/>
      <c r="AN161" s="235"/>
      <c r="AO161" s="236"/>
      <c r="AP161" s="21"/>
      <c r="AQ161" s="21"/>
      <c r="AR161" s="21"/>
      <c r="AS161" s="21"/>
      <c r="AT161" s="21"/>
      <c r="AU161" s="21"/>
      <c r="AV161" s="21"/>
      <c r="AW161" s="21"/>
      <c r="AX161" s="236"/>
      <c r="AY161" s="235"/>
      <c r="AZ161" s="235"/>
      <c r="BA161" s="235"/>
      <c r="BB161" s="21"/>
      <c r="BC161" s="21"/>
      <c r="BD161" s="21"/>
      <c r="BE161" s="21"/>
      <c r="BF161" s="21"/>
      <c r="BG161" s="21"/>
      <c r="BH161" s="21"/>
      <c r="BI161" s="21"/>
      <c r="BJ161" s="236"/>
      <c r="BK161" s="235"/>
      <c r="BL161" s="235"/>
      <c r="BM161" s="235"/>
      <c r="BN161" s="21"/>
      <c r="BO161" s="21"/>
      <c r="BP161" s="21"/>
      <c r="BQ161" s="21"/>
      <c r="BR161" s="21"/>
      <c r="BS161" s="21"/>
      <c r="BT161" s="21"/>
      <c r="BU161" s="21"/>
      <c r="BV161" s="21"/>
      <c r="BW161" s="21"/>
      <c r="BX161" s="21"/>
      <c r="BY161" s="21"/>
      <c r="BZ161" s="21"/>
      <c r="CA161" s="21"/>
      <c r="CB161" s="21"/>
      <c r="CC161" s="21"/>
      <c r="CD161" s="21"/>
      <c r="CE161" s="21"/>
      <c r="CF161" s="21"/>
      <c r="CG161" s="21"/>
      <c r="CH161" s="237"/>
      <c r="CI161" s="238"/>
      <c r="CJ161" s="238"/>
      <c r="CK161" s="238"/>
      <c r="CL161" s="238"/>
      <c r="CM161" s="238"/>
      <c r="CN161" s="238"/>
      <c r="CO161" s="238"/>
      <c r="CP161" s="238"/>
      <c r="CQ161" s="238"/>
      <c r="CR161" s="239"/>
      <c r="CS161" s="240"/>
      <c r="CT161" s="21"/>
      <c r="CU161" s="237"/>
      <c r="CV161" s="238"/>
      <c r="CW161" s="238"/>
      <c r="CX161" s="238"/>
      <c r="CY161" s="237"/>
      <c r="CZ161" s="237"/>
      <c r="DA161" s="237"/>
      <c r="DB161" s="237"/>
      <c r="DC161" s="237"/>
      <c r="DD161" s="237"/>
      <c r="DE161" s="239"/>
      <c r="DF161" s="240"/>
      <c r="DG161" s="21"/>
      <c r="DH161" s="237"/>
      <c r="DI161" s="238"/>
      <c r="DJ161" s="238"/>
      <c r="DK161" s="238"/>
      <c r="DL161" s="237"/>
      <c r="DM161" s="237"/>
      <c r="DN161" s="237"/>
      <c r="DO161" s="237"/>
      <c r="DP161" s="237"/>
      <c r="DQ161" s="237"/>
      <c r="DR161" s="239"/>
      <c r="DS161" s="240"/>
      <c r="DT161" s="21"/>
      <c r="DU161" s="237"/>
      <c r="DV161" s="238"/>
      <c r="DW161" s="238"/>
      <c r="DX161" s="238"/>
      <c r="DY161" s="237"/>
      <c r="DZ161" s="237"/>
      <c r="EA161" s="237"/>
      <c r="EB161" s="237"/>
      <c r="EC161" s="237"/>
      <c r="ED161" s="237"/>
      <c r="EE161" s="239"/>
      <c r="EF161" s="240"/>
      <c r="EG161" s="21"/>
      <c r="EH161" s="237"/>
      <c r="EI161" s="238"/>
      <c r="EJ161" s="238"/>
      <c r="EK161" s="238"/>
      <c r="EL161" s="238"/>
      <c r="EM161" s="238"/>
      <c r="EN161" s="238"/>
      <c r="EO161" s="238"/>
      <c r="EP161" s="238"/>
      <c r="EQ161" s="238"/>
      <c r="ER161" s="239"/>
      <c r="ES161" s="240"/>
      <c r="ET161" s="21"/>
      <c r="EU161" s="237"/>
      <c r="EV161" s="238"/>
      <c r="EW161" s="238"/>
      <c r="EX161" s="238"/>
      <c r="EY161" s="237"/>
      <c r="EZ161" s="237"/>
      <c r="FA161" s="237"/>
      <c r="FB161" s="237"/>
      <c r="FC161" s="237"/>
      <c r="FD161" s="237"/>
      <c r="FE161" s="239"/>
      <c r="FF161" s="240"/>
      <c r="FG161" s="240"/>
      <c r="FH161" s="240"/>
      <c r="FI161" s="240"/>
      <c r="FJ161" s="240"/>
      <c r="FK161" s="240"/>
      <c r="FL161" s="240"/>
      <c r="FM161" s="240"/>
      <c r="FN161" s="240"/>
    </row>
    <row r="162" spans="1:170" ht="24.75" customHeight="1" x14ac:dyDescent="0.3">
      <c r="A162" s="21"/>
      <c r="B162" s="236"/>
      <c r="C162" s="235"/>
      <c r="D162" s="235"/>
      <c r="E162" s="235"/>
      <c r="F162" s="21"/>
      <c r="G162" s="21"/>
      <c r="H162" s="21"/>
      <c r="I162" s="21"/>
      <c r="J162" s="21"/>
      <c r="K162" s="21"/>
      <c r="L162" s="21"/>
      <c r="M162" s="21"/>
      <c r="N162" s="236"/>
      <c r="O162" s="235"/>
      <c r="P162" s="235"/>
      <c r="Q162" s="235"/>
      <c r="R162" s="21"/>
      <c r="S162" s="21"/>
      <c r="T162" s="21"/>
      <c r="U162" s="21"/>
      <c r="V162" s="21"/>
      <c r="W162" s="21"/>
      <c r="X162" s="21"/>
      <c r="Y162" s="21"/>
      <c r="Z162" s="21"/>
      <c r="AA162" s="235"/>
      <c r="AB162" s="235"/>
      <c r="AC162" s="236"/>
      <c r="AD162" s="21"/>
      <c r="AE162" s="21"/>
      <c r="AF162" s="21"/>
      <c r="AG162" s="21"/>
      <c r="AH162" s="21"/>
      <c r="AI162" s="21"/>
      <c r="AJ162" s="21"/>
      <c r="AK162" s="21"/>
      <c r="AL162" s="21"/>
      <c r="AM162" s="235"/>
      <c r="AN162" s="235"/>
      <c r="AO162" s="236"/>
      <c r="AP162" s="21"/>
      <c r="AQ162" s="21"/>
      <c r="AR162" s="21"/>
      <c r="AS162" s="21"/>
      <c r="AT162" s="21"/>
      <c r="AU162" s="21"/>
      <c r="AV162" s="21"/>
      <c r="AW162" s="21"/>
      <c r="AX162" s="236"/>
      <c r="AY162" s="235"/>
      <c r="AZ162" s="235"/>
      <c r="BA162" s="235"/>
      <c r="BB162" s="21"/>
      <c r="BC162" s="21"/>
      <c r="BD162" s="21"/>
      <c r="BE162" s="21"/>
      <c r="BF162" s="21"/>
      <c r="BG162" s="21"/>
      <c r="BH162" s="21"/>
      <c r="BI162" s="21"/>
      <c r="BJ162" s="236"/>
      <c r="BK162" s="235"/>
      <c r="BL162" s="235"/>
      <c r="BM162" s="235"/>
      <c r="BN162" s="21"/>
      <c r="BO162" s="21"/>
      <c r="BP162" s="21"/>
      <c r="BQ162" s="21"/>
      <c r="BR162" s="21"/>
      <c r="BS162" s="21"/>
      <c r="BT162" s="21"/>
      <c r="BU162" s="21"/>
      <c r="BV162" s="21"/>
      <c r="BW162" s="21"/>
      <c r="BX162" s="21"/>
      <c r="BY162" s="21"/>
      <c r="BZ162" s="21"/>
      <c r="CA162" s="21"/>
      <c r="CB162" s="21"/>
      <c r="CC162" s="21"/>
      <c r="CD162" s="21"/>
      <c r="CE162" s="21"/>
      <c r="CF162" s="21"/>
      <c r="CG162" s="21"/>
      <c r="CH162" s="237"/>
      <c r="CI162" s="238"/>
      <c r="CJ162" s="238"/>
      <c r="CK162" s="238"/>
      <c r="CL162" s="238"/>
      <c r="CM162" s="238"/>
      <c r="CN162" s="238"/>
      <c r="CO162" s="238"/>
      <c r="CP162" s="238"/>
      <c r="CQ162" s="238"/>
      <c r="CR162" s="239"/>
      <c r="CS162" s="240"/>
      <c r="CT162" s="21"/>
      <c r="CU162" s="237"/>
      <c r="CV162" s="238"/>
      <c r="CW162" s="238"/>
      <c r="CX162" s="238"/>
      <c r="CY162" s="237"/>
      <c r="CZ162" s="237"/>
      <c r="DA162" s="237"/>
      <c r="DB162" s="237"/>
      <c r="DC162" s="237"/>
      <c r="DD162" s="237"/>
      <c r="DE162" s="239"/>
      <c r="DF162" s="240"/>
      <c r="DG162" s="21"/>
      <c r="DH162" s="237"/>
      <c r="DI162" s="238"/>
      <c r="DJ162" s="238"/>
      <c r="DK162" s="238"/>
      <c r="DL162" s="237"/>
      <c r="DM162" s="237"/>
      <c r="DN162" s="237"/>
      <c r="DO162" s="237"/>
      <c r="DP162" s="237"/>
      <c r="DQ162" s="237"/>
      <c r="DR162" s="239"/>
      <c r="DS162" s="240"/>
      <c r="DT162" s="21"/>
      <c r="DU162" s="237"/>
      <c r="DV162" s="238"/>
      <c r="DW162" s="238"/>
      <c r="DX162" s="238"/>
      <c r="DY162" s="237"/>
      <c r="DZ162" s="237"/>
      <c r="EA162" s="237"/>
      <c r="EB162" s="237"/>
      <c r="EC162" s="237"/>
      <c r="ED162" s="237"/>
      <c r="EE162" s="239"/>
      <c r="EF162" s="240"/>
      <c r="EG162" s="21"/>
      <c r="EH162" s="237"/>
      <c r="EI162" s="238"/>
      <c r="EJ162" s="238"/>
      <c r="EK162" s="238"/>
      <c r="EL162" s="238"/>
      <c r="EM162" s="238"/>
      <c r="EN162" s="238"/>
      <c r="EO162" s="238"/>
      <c r="EP162" s="238"/>
      <c r="EQ162" s="238"/>
      <c r="ER162" s="239"/>
      <c r="ES162" s="240"/>
      <c r="ET162" s="21"/>
      <c r="EU162" s="237"/>
      <c r="EV162" s="238"/>
      <c r="EW162" s="238"/>
      <c r="EX162" s="238"/>
      <c r="EY162" s="237"/>
      <c r="EZ162" s="237"/>
      <c r="FA162" s="237"/>
      <c r="FB162" s="237"/>
      <c r="FC162" s="237"/>
      <c r="FD162" s="237"/>
      <c r="FE162" s="239"/>
      <c r="FF162" s="240"/>
      <c r="FG162" s="240"/>
      <c r="FH162" s="240"/>
      <c r="FI162" s="240"/>
      <c r="FJ162" s="240"/>
      <c r="FK162" s="240"/>
      <c r="FL162" s="240"/>
      <c r="FM162" s="240"/>
      <c r="FN162" s="240"/>
    </row>
    <row r="163" spans="1:170" ht="24.75" customHeight="1" x14ac:dyDescent="0.3">
      <c r="A163" s="21"/>
      <c r="B163" s="236"/>
      <c r="C163" s="235"/>
      <c r="D163" s="235"/>
      <c r="E163" s="235"/>
      <c r="F163" s="21"/>
      <c r="G163" s="21"/>
      <c r="H163" s="21"/>
      <c r="I163" s="21"/>
      <c r="J163" s="21"/>
      <c r="K163" s="21"/>
      <c r="L163" s="21"/>
      <c r="M163" s="21"/>
      <c r="N163" s="236"/>
      <c r="O163" s="235"/>
      <c r="P163" s="235"/>
      <c r="Q163" s="235"/>
      <c r="R163" s="21"/>
      <c r="S163" s="21"/>
      <c r="T163" s="21"/>
      <c r="U163" s="21"/>
      <c r="V163" s="21"/>
      <c r="W163" s="21"/>
      <c r="X163" s="21"/>
      <c r="Y163" s="21"/>
      <c r="Z163" s="21"/>
      <c r="AA163" s="235"/>
      <c r="AB163" s="235"/>
      <c r="AC163" s="236"/>
      <c r="AD163" s="21"/>
      <c r="AE163" s="21"/>
      <c r="AF163" s="21"/>
      <c r="AG163" s="21"/>
      <c r="AH163" s="21"/>
      <c r="AI163" s="21"/>
      <c r="AJ163" s="21"/>
      <c r="AK163" s="21"/>
      <c r="AL163" s="21"/>
      <c r="AM163" s="235"/>
      <c r="AN163" s="235"/>
      <c r="AO163" s="236"/>
      <c r="AP163" s="21"/>
      <c r="AQ163" s="21"/>
      <c r="AR163" s="21"/>
      <c r="AS163" s="21"/>
      <c r="AT163" s="21"/>
      <c r="AU163" s="21"/>
      <c r="AV163" s="21"/>
      <c r="AW163" s="21"/>
      <c r="AX163" s="236"/>
      <c r="AY163" s="235"/>
      <c r="AZ163" s="235"/>
      <c r="BA163" s="235"/>
      <c r="BB163" s="21"/>
      <c r="BC163" s="21"/>
      <c r="BD163" s="21"/>
      <c r="BE163" s="21"/>
      <c r="BF163" s="21"/>
      <c r="BG163" s="21"/>
      <c r="BH163" s="21"/>
      <c r="BI163" s="21"/>
      <c r="BJ163" s="236"/>
      <c r="BK163" s="235"/>
      <c r="BL163" s="235"/>
      <c r="BM163" s="235"/>
      <c r="BN163" s="21"/>
      <c r="BO163" s="21"/>
      <c r="BP163" s="21"/>
      <c r="BQ163" s="21"/>
      <c r="BR163" s="21"/>
      <c r="BS163" s="21"/>
      <c r="BT163" s="21"/>
      <c r="BU163" s="21"/>
      <c r="BV163" s="21"/>
      <c r="BW163" s="21"/>
      <c r="BX163" s="21"/>
      <c r="BY163" s="21"/>
      <c r="BZ163" s="21"/>
      <c r="CA163" s="21"/>
      <c r="CB163" s="21"/>
      <c r="CC163" s="21"/>
      <c r="CD163" s="21"/>
      <c r="CE163" s="21"/>
      <c r="CF163" s="21"/>
      <c r="CG163" s="21"/>
      <c r="CH163" s="237"/>
      <c r="CI163" s="238"/>
      <c r="CJ163" s="238"/>
      <c r="CK163" s="238"/>
      <c r="CL163" s="238"/>
      <c r="CM163" s="238"/>
      <c r="CN163" s="238"/>
      <c r="CO163" s="238"/>
      <c r="CP163" s="238"/>
      <c r="CQ163" s="238"/>
      <c r="CR163" s="239"/>
      <c r="CS163" s="240"/>
      <c r="CT163" s="21"/>
      <c r="CU163" s="237"/>
      <c r="CV163" s="238"/>
      <c r="CW163" s="238"/>
      <c r="CX163" s="238"/>
      <c r="CY163" s="237"/>
      <c r="CZ163" s="237"/>
      <c r="DA163" s="237"/>
      <c r="DB163" s="237"/>
      <c r="DC163" s="237"/>
      <c r="DD163" s="237"/>
      <c r="DE163" s="239"/>
      <c r="DF163" s="240"/>
      <c r="DG163" s="21"/>
      <c r="DH163" s="237"/>
      <c r="DI163" s="238"/>
      <c r="DJ163" s="238"/>
      <c r="DK163" s="238"/>
      <c r="DL163" s="237"/>
      <c r="DM163" s="237"/>
      <c r="DN163" s="237"/>
      <c r="DO163" s="237"/>
      <c r="DP163" s="237"/>
      <c r="DQ163" s="237"/>
      <c r="DR163" s="239"/>
      <c r="DS163" s="240"/>
      <c r="DT163" s="21"/>
      <c r="DU163" s="237"/>
      <c r="DV163" s="238"/>
      <c r="DW163" s="238"/>
      <c r="DX163" s="238"/>
      <c r="DY163" s="237"/>
      <c r="DZ163" s="237"/>
      <c r="EA163" s="237"/>
      <c r="EB163" s="237"/>
      <c r="EC163" s="237"/>
      <c r="ED163" s="237"/>
      <c r="EE163" s="239"/>
      <c r="EF163" s="240"/>
      <c r="EG163" s="21"/>
      <c r="EH163" s="237"/>
      <c r="EI163" s="238"/>
      <c r="EJ163" s="238"/>
      <c r="EK163" s="238"/>
      <c r="EL163" s="238"/>
      <c r="EM163" s="238"/>
      <c r="EN163" s="238"/>
      <c r="EO163" s="238"/>
      <c r="EP163" s="238"/>
      <c r="EQ163" s="238"/>
      <c r="ER163" s="239"/>
      <c r="ES163" s="240"/>
      <c r="ET163" s="21"/>
      <c r="EU163" s="237"/>
      <c r="EV163" s="238"/>
      <c r="EW163" s="238"/>
      <c r="EX163" s="238"/>
      <c r="EY163" s="237"/>
      <c r="EZ163" s="237"/>
      <c r="FA163" s="237"/>
      <c r="FB163" s="237"/>
      <c r="FC163" s="237"/>
      <c r="FD163" s="237"/>
      <c r="FE163" s="239"/>
      <c r="FF163" s="240"/>
      <c r="FG163" s="240"/>
      <c r="FH163" s="240"/>
      <c r="FI163" s="240"/>
      <c r="FJ163" s="240"/>
      <c r="FK163" s="240"/>
      <c r="FL163" s="240"/>
      <c r="FM163" s="240"/>
      <c r="FN163" s="240"/>
    </row>
    <row r="164" spans="1:170" ht="24.75" customHeight="1" x14ac:dyDescent="0.3">
      <c r="A164" s="21"/>
      <c r="B164" s="236"/>
      <c r="C164" s="235"/>
      <c r="D164" s="235"/>
      <c r="E164" s="235"/>
      <c r="F164" s="21"/>
      <c r="G164" s="21"/>
      <c r="H164" s="21"/>
      <c r="I164" s="21"/>
      <c r="J164" s="21"/>
      <c r="K164" s="21"/>
      <c r="L164" s="21"/>
      <c r="M164" s="21"/>
      <c r="N164" s="236"/>
      <c r="O164" s="235"/>
      <c r="P164" s="235"/>
      <c r="Q164" s="235"/>
      <c r="R164" s="21"/>
      <c r="S164" s="21"/>
      <c r="T164" s="21"/>
      <c r="U164" s="21"/>
      <c r="V164" s="21"/>
      <c r="W164" s="21"/>
      <c r="X164" s="21"/>
      <c r="Y164" s="21"/>
      <c r="Z164" s="21"/>
      <c r="AA164" s="235"/>
      <c r="AB164" s="235"/>
      <c r="AC164" s="236"/>
      <c r="AD164" s="21"/>
      <c r="AE164" s="21"/>
      <c r="AF164" s="21"/>
      <c r="AG164" s="21"/>
      <c r="AH164" s="21"/>
      <c r="AI164" s="21"/>
      <c r="AJ164" s="21"/>
      <c r="AK164" s="21"/>
      <c r="AL164" s="21"/>
      <c r="AM164" s="235"/>
      <c r="AN164" s="235"/>
      <c r="AO164" s="236"/>
      <c r="AP164" s="21"/>
      <c r="AQ164" s="21"/>
      <c r="AR164" s="21"/>
      <c r="AS164" s="21"/>
      <c r="AT164" s="21"/>
      <c r="AU164" s="21"/>
      <c r="AV164" s="21"/>
      <c r="AW164" s="21"/>
      <c r="AX164" s="236"/>
      <c r="AY164" s="235"/>
      <c r="AZ164" s="235"/>
      <c r="BA164" s="235"/>
      <c r="BB164" s="21"/>
      <c r="BC164" s="21"/>
      <c r="BD164" s="21"/>
      <c r="BE164" s="21"/>
      <c r="BF164" s="21"/>
      <c r="BG164" s="21"/>
      <c r="BH164" s="21"/>
      <c r="BI164" s="21"/>
      <c r="BJ164" s="236"/>
      <c r="BK164" s="235"/>
      <c r="BL164" s="235"/>
      <c r="BM164" s="235"/>
      <c r="BN164" s="21"/>
      <c r="BO164" s="21"/>
      <c r="BP164" s="21"/>
      <c r="BQ164" s="21"/>
      <c r="BR164" s="21"/>
      <c r="BS164" s="21"/>
      <c r="BT164" s="21"/>
      <c r="BU164" s="21"/>
      <c r="BV164" s="21"/>
      <c r="BW164" s="21"/>
      <c r="BX164" s="21"/>
      <c r="BY164" s="21"/>
      <c r="BZ164" s="21"/>
      <c r="CA164" s="21"/>
      <c r="CB164" s="21"/>
      <c r="CC164" s="21"/>
      <c r="CD164" s="21"/>
      <c r="CE164" s="21"/>
      <c r="CF164" s="21"/>
      <c r="CG164" s="21"/>
      <c r="CH164" s="237"/>
      <c r="CI164" s="238"/>
      <c r="CJ164" s="238"/>
      <c r="CK164" s="238"/>
      <c r="CL164" s="238"/>
      <c r="CM164" s="238"/>
      <c r="CN164" s="238"/>
      <c r="CO164" s="238"/>
      <c r="CP164" s="238"/>
      <c r="CQ164" s="238"/>
      <c r="CR164" s="239"/>
      <c r="CS164" s="240"/>
      <c r="CT164" s="21"/>
      <c r="CU164" s="237"/>
      <c r="CV164" s="238"/>
      <c r="CW164" s="238"/>
      <c r="CX164" s="238"/>
      <c r="CY164" s="237"/>
      <c r="CZ164" s="237"/>
      <c r="DA164" s="237"/>
      <c r="DB164" s="237"/>
      <c r="DC164" s="237"/>
      <c r="DD164" s="237"/>
      <c r="DE164" s="239"/>
      <c r="DF164" s="240"/>
      <c r="DG164" s="21"/>
      <c r="DH164" s="237"/>
      <c r="DI164" s="238"/>
      <c r="DJ164" s="238"/>
      <c r="DK164" s="238"/>
      <c r="DL164" s="237"/>
      <c r="DM164" s="237"/>
      <c r="DN164" s="237"/>
      <c r="DO164" s="237"/>
      <c r="DP164" s="237"/>
      <c r="DQ164" s="237"/>
      <c r="DR164" s="239"/>
      <c r="DS164" s="240"/>
      <c r="DT164" s="21"/>
      <c r="DU164" s="237"/>
      <c r="DV164" s="238"/>
      <c r="DW164" s="238"/>
      <c r="DX164" s="238"/>
      <c r="DY164" s="237"/>
      <c r="DZ164" s="237"/>
      <c r="EA164" s="237"/>
      <c r="EB164" s="237"/>
      <c r="EC164" s="237"/>
      <c r="ED164" s="237"/>
      <c r="EE164" s="239"/>
      <c r="EF164" s="240"/>
      <c r="EG164" s="21"/>
      <c r="EH164" s="237"/>
      <c r="EI164" s="238"/>
      <c r="EJ164" s="238"/>
      <c r="EK164" s="238"/>
      <c r="EL164" s="238"/>
      <c r="EM164" s="238"/>
      <c r="EN164" s="238"/>
      <c r="EO164" s="238"/>
      <c r="EP164" s="238"/>
      <c r="EQ164" s="238"/>
      <c r="ER164" s="239"/>
      <c r="ES164" s="240"/>
      <c r="ET164" s="21"/>
      <c r="EU164" s="237"/>
      <c r="EV164" s="238"/>
      <c r="EW164" s="238"/>
      <c r="EX164" s="238"/>
      <c r="EY164" s="237"/>
      <c r="EZ164" s="237"/>
      <c r="FA164" s="237"/>
      <c r="FB164" s="237"/>
      <c r="FC164" s="237"/>
      <c r="FD164" s="237"/>
      <c r="FE164" s="239"/>
      <c r="FF164" s="240"/>
      <c r="FG164" s="240"/>
      <c r="FH164" s="240"/>
      <c r="FI164" s="240"/>
      <c r="FJ164" s="240"/>
      <c r="FK164" s="240"/>
      <c r="FL164" s="240"/>
      <c r="FM164" s="240"/>
      <c r="FN164" s="240"/>
    </row>
    <row r="165" spans="1:170" ht="24.75" customHeight="1" x14ac:dyDescent="0.3">
      <c r="CH165" s="237"/>
      <c r="CI165" s="238"/>
      <c r="CJ165" s="238"/>
      <c r="CK165" s="238"/>
      <c r="CL165" s="238"/>
      <c r="CM165" s="238"/>
      <c r="CN165" s="238"/>
      <c r="CO165" s="238"/>
      <c r="CP165" s="238"/>
      <c r="CQ165" s="238"/>
      <c r="CR165" s="239"/>
      <c r="CS165" s="240"/>
      <c r="CU165" s="237"/>
      <c r="CV165" s="238"/>
      <c r="CW165" s="238"/>
      <c r="CX165" s="238"/>
      <c r="CY165" s="237"/>
      <c r="CZ165" s="237"/>
      <c r="DA165" s="237"/>
      <c r="DB165" s="237"/>
      <c r="DC165" s="237"/>
      <c r="DD165" s="237"/>
      <c r="DE165" s="239"/>
      <c r="DF165" s="240"/>
      <c r="DH165" s="237"/>
      <c r="DI165" s="238"/>
      <c r="DJ165" s="238"/>
      <c r="DK165" s="238"/>
      <c r="DL165" s="237"/>
      <c r="DM165" s="237"/>
      <c r="DN165" s="237"/>
      <c r="DO165" s="237"/>
      <c r="DP165" s="237"/>
      <c r="DQ165" s="237"/>
      <c r="DR165" s="239"/>
      <c r="DS165" s="240"/>
      <c r="DU165" s="237"/>
      <c r="DV165" s="238"/>
      <c r="DW165" s="238"/>
      <c r="DX165" s="238"/>
      <c r="DY165" s="237"/>
      <c r="DZ165" s="237"/>
      <c r="EA165" s="237"/>
      <c r="EB165" s="237"/>
      <c r="EC165" s="237"/>
      <c r="ED165" s="237"/>
      <c r="EE165" s="239"/>
      <c r="EF165" s="240"/>
      <c r="EH165" s="237"/>
      <c r="EI165" s="238"/>
      <c r="EJ165" s="238"/>
      <c r="EK165" s="238"/>
      <c r="EL165" s="238"/>
      <c r="EM165" s="238"/>
      <c r="EN165" s="238"/>
      <c r="EO165" s="238"/>
      <c r="EP165" s="238"/>
      <c r="EQ165" s="238"/>
      <c r="ER165" s="239"/>
      <c r="ES165" s="240"/>
      <c r="EU165" s="237"/>
      <c r="EV165" s="238"/>
      <c r="EW165" s="238"/>
      <c r="EX165" s="238"/>
      <c r="EY165" s="237"/>
      <c r="EZ165" s="237"/>
      <c r="FA165" s="237"/>
      <c r="FB165" s="237"/>
      <c r="FC165" s="237"/>
      <c r="FD165" s="237"/>
      <c r="FE165" s="239"/>
      <c r="FF165" s="240"/>
      <c r="FG165" s="240"/>
      <c r="FH165" s="240"/>
      <c r="FI165" s="240"/>
      <c r="FJ165" s="240"/>
      <c r="FK165" s="240"/>
      <c r="FL165" s="240"/>
      <c r="FM165" s="240"/>
      <c r="FN165" s="240"/>
    </row>
    <row r="166" spans="1:170" ht="24.75" customHeight="1" x14ac:dyDescent="0.3">
      <c r="CH166" s="237"/>
      <c r="CI166" s="238"/>
      <c r="CJ166" s="238"/>
      <c r="CK166" s="238"/>
      <c r="CL166" s="238"/>
      <c r="CM166" s="238"/>
      <c r="CN166" s="238"/>
      <c r="CO166" s="238"/>
      <c r="CP166" s="238"/>
      <c r="CQ166" s="238"/>
      <c r="CR166" s="239"/>
      <c r="CS166" s="240"/>
      <c r="CU166" s="237"/>
      <c r="CV166" s="238"/>
      <c r="CW166" s="238"/>
      <c r="CX166" s="238"/>
      <c r="CY166" s="237"/>
      <c r="CZ166" s="237"/>
      <c r="DA166" s="237"/>
      <c r="DB166" s="237"/>
      <c r="DC166" s="237"/>
      <c r="DD166" s="237"/>
      <c r="DE166" s="239"/>
      <c r="DF166" s="240"/>
      <c r="DH166" s="237"/>
      <c r="DI166" s="238"/>
      <c r="DJ166" s="238"/>
      <c r="DK166" s="238"/>
      <c r="DL166" s="237"/>
      <c r="DM166" s="237"/>
      <c r="DN166" s="237"/>
      <c r="DO166" s="237"/>
      <c r="DP166" s="237"/>
      <c r="DQ166" s="237"/>
      <c r="DR166" s="239"/>
      <c r="DS166" s="240"/>
      <c r="DU166" s="237"/>
      <c r="DV166" s="238"/>
      <c r="DW166" s="238"/>
      <c r="DX166" s="238"/>
      <c r="DY166" s="237"/>
      <c r="DZ166" s="237"/>
      <c r="EA166" s="237"/>
      <c r="EB166" s="237"/>
      <c r="EC166" s="237"/>
      <c r="ED166" s="237"/>
      <c r="EE166" s="239"/>
      <c r="EF166" s="240"/>
      <c r="EH166" s="237"/>
      <c r="EI166" s="238"/>
      <c r="EJ166" s="238"/>
      <c r="EK166" s="238"/>
      <c r="EL166" s="238"/>
      <c r="EM166" s="238"/>
      <c r="EN166" s="238"/>
      <c r="EO166" s="238"/>
      <c r="EP166" s="238"/>
      <c r="EQ166" s="238"/>
      <c r="ER166" s="239"/>
      <c r="ES166" s="240"/>
      <c r="EU166" s="237"/>
      <c r="EV166" s="238"/>
      <c r="EW166" s="238"/>
      <c r="EX166" s="238"/>
      <c r="EY166" s="237"/>
      <c r="EZ166" s="237"/>
      <c r="FA166" s="237"/>
      <c r="FB166" s="237"/>
      <c r="FC166" s="237"/>
      <c r="FD166" s="237"/>
      <c r="FE166" s="239"/>
      <c r="FF166" s="240"/>
      <c r="FG166" s="240"/>
      <c r="FH166" s="240"/>
      <c r="FI166" s="240"/>
      <c r="FJ166" s="240"/>
      <c r="FK166" s="240"/>
      <c r="FL166" s="240"/>
      <c r="FM166" s="240"/>
      <c r="FN166" s="240"/>
    </row>
    <row r="167" spans="1:170" ht="24.75" customHeight="1" x14ac:dyDescent="0.3">
      <c r="CH167" s="237"/>
      <c r="CI167" s="238"/>
      <c r="CJ167" s="238"/>
      <c r="CK167" s="238"/>
      <c r="CL167" s="238"/>
      <c r="CM167" s="238"/>
      <c r="CN167" s="238"/>
      <c r="CO167" s="238"/>
      <c r="CP167" s="238"/>
      <c r="CQ167" s="238"/>
      <c r="CR167" s="239"/>
      <c r="CS167" s="240"/>
      <c r="CU167" s="237"/>
      <c r="CV167" s="238"/>
      <c r="CW167" s="238"/>
      <c r="CX167" s="238"/>
      <c r="CY167" s="237"/>
      <c r="CZ167" s="237"/>
      <c r="DA167" s="237"/>
      <c r="DB167" s="237"/>
      <c r="DC167" s="237"/>
      <c r="DD167" s="237"/>
      <c r="DE167" s="239"/>
      <c r="DF167" s="240"/>
      <c r="DH167" s="237"/>
      <c r="DI167" s="238"/>
      <c r="DJ167" s="238"/>
      <c r="DK167" s="238"/>
      <c r="DL167" s="237"/>
      <c r="DM167" s="237"/>
      <c r="DN167" s="237"/>
      <c r="DO167" s="237"/>
      <c r="DP167" s="237"/>
      <c r="DQ167" s="237"/>
      <c r="DR167" s="239"/>
      <c r="DS167" s="240"/>
      <c r="DU167" s="237"/>
      <c r="DV167" s="238"/>
      <c r="DW167" s="238"/>
      <c r="DX167" s="238"/>
      <c r="DY167" s="237"/>
      <c r="DZ167" s="237"/>
      <c r="EA167" s="237"/>
      <c r="EB167" s="237"/>
      <c r="EC167" s="237"/>
      <c r="ED167" s="237"/>
      <c r="EE167" s="239"/>
      <c r="EF167" s="240"/>
      <c r="EH167" s="237"/>
      <c r="EI167" s="238"/>
      <c r="EJ167" s="238"/>
      <c r="EK167" s="238"/>
      <c r="EL167" s="238"/>
      <c r="EM167" s="238"/>
      <c r="EN167" s="238"/>
      <c r="EO167" s="238"/>
      <c r="EP167" s="238"/>
      <c r="EQ167" s="238"/>
      <c r="ER167" s="239"/>
      <c r="ES167" s="240"/>
      <c r="EU167" s="237"/>
      <c r="EV167" s="238"/>
      <c r="EW167" s="238"/>
      <c r="EX167" s="238"/>
      <c r="EY167" s="237"/>
      <c r="EZ167" s="237"/>
      <c r="FA167" s="237"/>
      <c r="FB167" s="237"/>
      <c r="FC167" s="237"/>
      <c r="FD167" s="237"/>
      <c r="FE167" s="239"/>
      <c r="FF167" s="240"/>
      <c r="FG167" s="240"/>
      <c r="FH167" s="240"/>
      <c r="FI167" s="240"/>
      <c r="FJ167" s="240"/>
      <c r="FK167" s="240"/>
      <c r="FL167" s="240"/>
      <c r="FM167" s="240"/>
      <c r="FN167" s="240"/>
    </row>
    <row r="168" spans="1:170" ht="24.75" customHeight="1" x14ac:dyDescent="0.3">
      <c r="CH168" s="237"/>
      <c r="CI168" s="238"/>
      <c r="CJ168" s="238"/>
      <c r="CK168" s="238"/>
      <c r="CL168" s="238"/>
      <c r="CM168" s="238"/>
      <c r="CN168" s="238"/>
      <c r="CO168" s="238"/>
      <c r="CP168" s="238"/>
      <c r="CQ168" s="238"/>
      <c r="CR168" s="239"/>
      <c r="CS168" s="240"/>
      <c r="CU168" s="237"/>
      <c r="CV168" s="238"/>
      <c r="CW168" s="238"/>
      <c r="CX168" s="238"/>
      <c r="CY168" s="237"/>
      <c r="CZ168" s="237"/>
      <c r="DA168" s="237"/>
      <c r="DB168" s="237"/>
      <c r="DC168" s="237"/>
      <c r="DD168" s="237"/>
      <c r="DE168" s="239"/>
      <c r="DF168" s="240"/>
      <c r="DH168" s="237"/>
      <c r="DI168" s="238"/>
      <c r="DJ168" s="238"/>
      <c r="DK168" s="238"/>
      <c r="DL168" s="237"/>
      <c r="DM168" s="237"/>
      <c r="DN168" s="237"/>
      <c r="DO168" s="237"/>
      <c r="DP168" s="237"/>
      <c r="DQ168" s="237"/>
      <c r="DR168" s="239"/>
      <c r="DS168" s="240"/>
      <c r="DU168" s="237"/>
      <c r="DV168" s="238"/>
      <c r="DW168" s="238"/>
      <c r="DX168" s="238"/>
      <c r="DY168" s="237"/>
      <c r="DZ168" s="237"/>
      <c r="EA168" s="237"/>
      <c r="EB168" s="237"/>
      <c r="EC168" s="237"/>
      <c r="ED168" s="237"/>
      <c r="EE168" s="239"/>
      <c r="EF168" s="240"/>
      <c r="EH168" s="237"/>
      <c r="EI168" s="238"/>
      <c r="EJ168" s="238"/>
      <c r="EK168" s="238"/>
      <c r="EL168" s="238"/>
      <c r="EM168" s="238"/>
      <c r="EN168" s="238"/>
      <c r="EO168" s="238"/>
      <c r="EP168" s="238"/>
      <c r="EQ168" s="238"/>
      <c r="ER168" s="239"/>
      <c r="ES168" s="240"/>
      <c r="EU168" s="237"/>
      <c r="EV168" s="238"/>
      <c r="EW168" s="238"/>
      <c r="EX168" s="238"/>
      <c r="EY168" s="237"/>
      <c r="EZ168" s="237"/>
      <c r="FA168" s="237"/>
      <c r="FB168" s="237"/>
      <c r="FC168" s="237"/>
      <c r="FD168" s="237"/>
      <c r="FE168" s="239"/>
      <c r="FF168" s="240"/>
      <c r="FG168" s="240"/>
      <c r="FH168" s="240"/>
      <c r="FI168" s="240"/>
      <c r="FJ168" s="240"/>
      <c r="FK168" s="240"/>
      <c r="FL168" s="240"/>
      <c r="FM168" s="240"/>
      <c r="FN168" s="240"/>
    </row>
    <row r="169" spans="1:170" ht="24.75" customHeight="1" x14ac:dyDescent="0.3">
      <c r="CH169" s="237"/>
      <c r="CI169" s="238"/>
      <c r="CJ169" s="238"/>
      <c r="CK169" s="238"/>
      <c r="CL169" s="238"/>
      <c r="CM169" s="238"/>
      <c r="CN169" s="238"/>
      <c r="CO169" s="238"/>
      <c r="CP169" s="238"/>
      <c r="CQ169" s="238"/>
      <c r="CR169" s="239"/>
      <c r="CS169" s="240"/>
      <c r="CU169" s="237"/>
      <c r="CV169" s="238"/>
      <c r="CW169" s="238"/>
      <c r="CX169" s="238"/>
      <c r="CY169" s="237"/>
      <c r="CZ169" s="237"/>
      <c r="DA169" s="237"/>
      <c r="DB169" s="237"/>
      <c r="DC169" s="237"/>
      <c r="DD169" s="237"/>
      <c r="DE169" s="239"/>
      <c r="DF169" s="240"/>
      <c r="DH169" s="237"/>
      <c r="DI169" s="238"/>
      <c r="DJ169" s="238"/>
      <c r="DK169" s="238"/>
      <c r="DL169" s="237"/>
      <c r="DM169" s="237"/>
      <c r="DN169" s="237"/>
      <c r="DO169" s="237"/>
      <c r="DP169" s="237"/>
      <c r="DQ169" s="237"/>
      <c r="DR169" s="239"/>
      <c r="DS169" s="240"/>
      <c r="DU169" s="237"/>
      <c r="DV169" s="238"/>
      <c r="DW169" s="238"/>
      <c r="DX169" s="238"/>
      <c r="DY169" s="237"/>
      <c r="DZ169" s="237"/>
      <c r="EA169" s="237"/>
      <c r="EB169" s="237"/>
      <c r="EC169" s="237"/>
      <c r="ED169" s="237"/>
      <c r="EE169" s="239"/>
      <c r="EF169" s="240"/>
      <c r="EH169" s="237"/>
      <c r="EI169" s="238"/>
      <c r="EJ169" s="238"/>
      <c r="EK169" s="238"/>
      <c r="EL169" s="238"/>
      <c r="EM169" s="238"/>
      <c r="EN169" s="238"/>
      <c r="EO169" s="238"/>
      <c r="EP169" s="238"/>
      <c r="EQ169" s="238"/>
      <c r="ER169" s="239"/>
      <c r="ES169" s="240"/>
      <c r="EU169" s="237"/>
      <c r="EV169" s="238"/>
      <c r="EW169" s="238"/>
      <c r="EX169" s="238"/>
      <c r="EY169" s="237"/>
      <c r="EZ169" s="237"/>
      <c r="FA169" s="237"/>
      <c r="FB169" s="237"/>
      <c r="FC169" s="237"/>
      <c r="FD169" s="237"/>
      <c r="FE169" s="239"/>
      <c r="FF169" s="240"/>
      <c r="FG169" s="240"/>
      <c r="FH169" s="240"/>
      <c r="FI169" s="240"/>
      <c r="FJ169" s="240"/>
      <c r="FK169" s="240"/>
      <c r="FL169" s="240"/>
      <c r="FM169" s="240"/>
      <c r="FN169" s="240"/>
    </row>
    <row r="170" spans="1:170" ht="24.75" customHeight="1" x14ac:dyDescent="0.3">
      <c r="CH170" s="237"/>
      <c r="CI170" s="238"/>
      <c r="CJ170" s="238"/>
      <c r="CK170" s="238"/>
      <c r="CL170" s="238"/>
      <c r="CM170" s="238"/>
      <c r="CN170" s="238"/>
      <c r="CO170" s="238"/>
      <c r="CP170" s="238"/>
      <c r="CQ170" s="238"/>
      <c r="CR170" s="239"/>
      <c r="CS170" s="240"/>
      <c r="CU170" s="237"/>
      <c r="CV170" s="238"/>
      <c r="CW170" s="238"/>
      <c r="CX170" s="238"/>
      <c r="CY170" s="237"/>
      <c r="CZ170" s="237"/>
      <c r="DA170" s="237"/>
      <c r="DB170" s="237"/>
      <c r="DC170" s="237"/>
      <c r="DD170" s="237"/>
      <c r="DE170" s="239"/>
      <c r="DF170" s="240"/>
      <c r="DH170" s="237"/>
      <c r="DI170" s="238"/>
      <c r="DJ170" s="238"/>
      <c r="DK170" s="238"/>
      <c r="DL170" s="237"/>
      <c r="DM170" s="237"/>
      <c r="DN170" s="237"/>
      <c r="DO170" s="237"/>
      <c r="DP170" s="237"/>
      <c r="DQ170" s="237"/>
      <c r="DR170" s="239"/>
      <c r="DS170" s="240"/>
      <c r="DU170" s="237"/>
      <c r="DV170" s="238"/>
      <c r="DW170" s="238"/>
      <c r="DX170" s="238"/>
      <c r="DY170" s="237"/>
      <c r="DZ170" s="237"/>
      <c r="EA170" s="237"/>
      <c r="EB170" s="237"/>
      <c r="EC170" s="237"/>
      <c r="ED170" s="237"/>
      <c r="EE170" s="239"/>
      <c r="EF170" s="240"/>
      <c r="EH170" s="237"/>
      <c r="EI170" s="238"/>
      <c r="EJ170" s="238"/>
      <c r="EK170" s="238"/>
      <c r="EL170" s="238"/>
      <c r="EM170" s="238"/>
      <c r="EN170" s="238"/>
      <c r="EO170" s="238"/>
      <c r="EP170" s="238"/>
      <c r="EQ170" s="238"/>
      <c r="ER170" s="239"/>
      <c r="ES170" s="240"/>
      <c r="EU170" s="237"/>
      <c r="EV170" s="238"/>
      <c r="EW170" s="238"/>
      <c r="EX170" s="238"/>
      <c r="EY170" s="237"/>
      <c r="EZ170" s="237"/>
      <c r="FA170" s="237"/>
      <c r="FB170" s="237"/>
      <c r="FC170" s="237"/>
      <c r="FD170" s="237"/>
      <c r="FE170" s="239"/>
      <c r="FF170" s="240"/>
      <c r="FG170" s="240"/>
      <c r="FH170" s="240"/>
      <c r="FI170" s="240"/>
      <c r="FJ170" s="240"/>
      <c r="FK170" s="240"/>
      <c r="FL170" s="240"/>
      <c r="FM170" s="240"/>
      <c r="FN170" s="240"/>
    </row>
    <row r="171" spans="1:170" ht="24.75" customHeight="1" x14ac:dyDescent="0.3">
      <c r="CH171" s="237"/>
      <c r="CI171" s="238"/>
      <c r="CJ171" s="238"/>
      <c r="CK171" s="238"/>
      <c r="CL171" s="238"/>
      <c r="CM171" s="238"/>
      <c r="CN171" s="238"/>
      <c r="CO171" s="238"/>
      <c r="CP171" s="238"/>
      <c r="CQ171" s="238"/>
      <c r="CR171" s="239"/>
      <c r="CS171" s="240"/>
      <c r="CU171" s="237"/>
      <c r="CV171" s="238"/>
      <c r="CW171" s="238"/>
      <c r="CX171" s="238"/>
      <c r="CY171" s="237"/>
      <c r="CZ171" s="237"/>
      <c r="DA171" s="237"/>
      <c r="DB171" s="237"/>
      <c r="DC171" s="237"/>
      <c r="DD171" s="237"/>
      <c r="DE171" s="239"/>
      <c r="DF171" s="240"/>
      <c r="DH171" s="237"/>
      <c r="DI171" s="238"/>
      <c r="DJ171" s="238"/>
      <c r="DK171" s="238"/>
      <c r="DL171" s="237"/>
      <c r="DM171" s="237"/>
      <c r="DN171" s="237"/>
      <c r="DO171" s="237"/>
      <c r="DP171" s="237"/>
      <c r="DQ171" s="237"/>
      <c r="DR171" s="239"/>
      <c r="DS171" s="240"/>
      <c r="DU171" s="237"/>
      <c r="DV171" s="238"/>
      <c r="DW171" s="238"/>
      <c r="DX171" s="238"/>
      <c r="DY171" s="237"/>
      <c r="DZ171" s="237"/>
      <c r="EA171" s="237"/>
      <c r="EB171" s="237"/>
      <c r="EC171" s="237"/>
      <c r="ED171" s="237"/>
      <c r="EE171" s="239"/>
      <c r="EF171" s="240"/>
      <c r="EH171" s="237"/>
      <c r="EI171" s="238"/>
      <c r="EJ171" s="238"/>
      <c r="EK171" s="238"/>
      <c r="EL171" s="238"/>
      <c r="EM171" s="238"/>
      <c r="EN171" s="238"/>
      <c r="EO171" s="238"/>
      <c r="EP171" s="238"/>
      <c r="EQ171" s="238"/>
      <c r="ER171" s="239"/>
      <c r="ES171" s="240"/>
      <c r="EU171" s="237"/>
      <c r="EV171" s="238"/>
      <c r="EW171" s="238"/>
      <c r="EX171" s="238"/>
      <c r="EY171" s="237"/>
      <c r="EZ171" s="237"/>
      <c r="FA171" s="237"/>
      <c r="FB171" s="237"/>
      <c r="FC171" s="237"/>
      <c r="FD171" s="237"/>
      <c r="FE171" s="239"/>
      <c r="FF171" s="240"/>
      <c r="FG171" s="240"/>
      <c r="FH171" s="240"/>
      <c r="FI171" s="240"/>
      <c r="FJ171" s="240"/>
      <c r="FK171" s="240"/>
      <c r="FL171" s="240"/>
      <c r="FM171" s="240"/>
      <c r="FN171" s="240"/>
    </row>
    <row r="172" spans="1:170" ht="24.75" customHeight="1" x14ac:dyDescent="0.3">
      <c r="CH172" s="237"/>
      <c r="CI172" s="238"/>
      <c r="CJ172" s="238"/>
      <c r="CK172" s="238"/>
      <c r="CL172" s="238"/>
      <c r="CM172" s="238"/>
      <c r="CN172" s="238"/>
      <c r="CO172" s="238"/>
      <c r="CP172" s="238"/>
      <c r="CQ172" s="238"/>
      <c r="CR172" s="239"/>
      <c r="CS172" s="240"/>
      <c r="CU172" s="237"/>
      <c r="CV172" s="238"/>
      <c r="CW172" s="238"/>
      <c r="CX172" s="238"/>
      <c r="CY172" s="237"/>
      <c r="CZ172" s="237"/>
      <c r="DA172" s="237"/>
      <c r="DB172" s="237"/>
      <c r="DC172" s="237"/>
      <c r="DD172" s="237"/>
      <c r="DE172" s="239"/>
      <c r="DF172" s="240"/>
      <c r="DH172" s="237"/>
      <c r="DI172" s="238"/>
      <c r="DJ172" s="238"/>
      <c r="DK172" s="238"/>
      <c r="DL172" s="237"/>
      <c r="DM172" s="237"/>
      <c r="DN172" s="237"/>
      <c r="DO172" s="237"/>
      <c r="DP172" s="237"/>
      <c r="DQ172" s="237"/>
      <c r="DR172" s="239"/>
      <c r="DS172" s="240"/>
      <c r="DU172" s="237"/>
      <c r="DV172" s="238"/>
      <c r="DW172" s="238"/>
      <c r="DX172" s="238"/>
      <c r="DY172" s="237"/>
      <c r="DZ172" s="237"/>
      <c r="EA172" s="237"/>
      <c r="EB172" s="237"/>
      <c r="EC172" s="237"/>
      <c r="ED172" s="237"/>
      <c r="EE172" s="239"/>
      <c r="EF172" s="240"/>
      <c r="EH172" s="237"/>
      <c r="EI172" s="238"/>
      <c r="EJ172" s="238"/>
      <c r="EK172" s="238"/>
      <c r="EL172" s="238"/>
      <c r="EM172" s="238"/>
      <c r="EN172" s="238"/>
      <c r="EO172" s="238"/>
      <c r="EP172" s="238"/>
      <c r="EQ172" s="238"/>
      <c r="ER172" s="239"/>
      <c r="ES172" s="240"/>
      <c r="EU172" s="237"/>
      <c r="EV172" s="238"/>
      <c r="EW172" s="238"/>
      <c r="EX172" s="238"/>
      <c r="EY172" s="237"/>
      <c r="EZ172" s="237"/>
      <c r="FA172" s="237"/>
      <c r="FB172" s="237"/>
      <c r="FC172" s="237"/>
      <c r="FD172" s="237"/>
      <c r="FE172" s="239"/>
      <c r="FF172" s="240"/>
      <c r="FG172" s="240"/>
      <c r="FH172" s="240"/>
      <c r="FI172" s="240"/>
      <c r="FJ172" s="240"/>
      <c r="FK172" s="240"/>
      <c r="FL172" s="240"/>
      <c r="FM172" s="240"/>
      <c r="FN172" s="240"/>
    </row>
    <row r="173" spans="1:170" ht="24.75" customHeight="1" x14ac:dyDescent="0.3">
      <c r="CH173" s="237"/>
      <c r="CI173" s="238"/>
      <c r="CJ173" s="238"/>
      <c r="CK173" s="238"/>
      <c r="CL173" s="238"/>
      <c r="CM173" s="238"/>
      <c r="CN173" s="238"/>
      <c r="CO173" s="238"/>
      <c r="CP173" s="238"/>
      <c r="CQ173" s="238"/>
      <c r="CR173" s="239"/>
      <c r="CS173" s="240"/>
      <c r="CU173" s="237"/>
      <c r="CV173" s="238"/>
      <c r="CW173" s="238"/>
      <c r="CX173" s="238"/>
      <c r="CY173" s="237"/>
      <c r="CZ173" s="237"/>
      <c r="DA173" s="237"/>
      <c r="DB173" s="237"/>
      <c r="DC173" s="237"/>
      <c r="DD173" s="237"/>
      <c r="DE173" s="239"/>
      <c r="DF173" s="240"/>
      <c r="DH173" s="237"/>
      <c r="DI173" s="238"/>
      <c r="DJ173" s="238"/>
      <c r="DK173" s="238"/>
      <c r="DL173" s="237"/>
      <c r="DM173" s="237"/>
      <c r="DN173" s="237"/>
      <c r="DO173" s="237"/>
      <c r="DP173" s="237"/>
      <c r="DQ173" s="237"/>
      <c r="DR173" s="239"/>
      <c r="DS173" s="240"/>
      <c r="DU173" s="237"/>
      <c r="DV173" s="238"/>
      <c r="DW173" s="238"/>
      <c r="DX173" s="238"/>
      <c r="DY173" s="237"/>
      <c r="DZ173" s="237"/>
      <c r="EA173" s="237"/>
      <c r="EB173" s="237"/>
      <c r="EC173" s="237"/>
      <c r="ED173" s="237"/>
      <c r="EE173" s="239"/>
      <c r="EF173" s="240"/>
      <c r="EH173" s="237"/>
      <c r="EI173" s="238"/>
      <c r="EJ173" s="238"/>
      <c r="EK173" s="238"/>
      <c r="EL173" s="238"/>
      <c r="EM173" s="238"/>
      <c r="EN173" s="238"/>
      <c r="EO173" s="238"/>
      <c r="EP173" s="238"/>
      <c r="EQ173" s="238"/>
      <c r="ER173" s="239"/>
      <c r="ES173" s="240"/>
      <c r="EU173" s="237"/>
      <c r="EV173" s="238"/>
      <c r="EW173" s="238"/>
      <c r="EX173" s="238"/>
      <c r="EY173" s="237"/>
      <c r="EZ173" s="237"/>
      <c r="FA173" s="237"/>
      <c r="FB173" s="237"/>
      <c r="FC173" s="237"/>
      <c r="FD173" s="237"/>
      <c r="FE173" s="239"/>
      <c r="FF173" s="240"/>
      <c r="FG173" s="240"/>
      <c r="FH173" s="240"/>
      <c r="FI173" s="240"/>
      <c r="FJ173" s="240"/>
      <c r="FK173" s="240"/>
      <c r="FL173" s="240"/>
      <c r="FM173" s="240"/>
      <c r="FN173" s="240"/>
    </row>
    <row r="174" spans="1:170" ht="24.75" customHeight="1" x14ac:dyDescent="0.3">
      <c r="CH174" s="237"/>
      <c r="CI174" s="238"/>
      <c r="CJ174" s="238"/>
      <c r="CK174" s="238"/>
      <c r="CL174" s="238"/>
      <c r="CM174" s="238"/>
      <c r="CN174" s="238"/>
      <c r="CO174" s="238"/>
      <c r="CP174" s="238"/>
      <c r="CQ174" s="238"/>
      <c r="CR174" s="239"/>
      <c r="CS174" s="240"/>
      <c r="CU174" s="237"/>
      <c r="CV174" s="238"/>
      <c r="CW174" s="238"/>
      <c r="CX174" s="238"/>
      <c r="CY174" s="237"/>
      <c r="CZ174" s="237"/>
      <c r="DA174" s="237"/>
      <c r="DB174" s="237"/>
      <c r="DC174" s="237"/>
      <c r="DD174" s="237"/>
      <c r="DE174" s="239"/>
      <c r="DF174" s="240"/>
      <c r="DH174" s="237"/>
      <c r="DI174" s="238"/>
      <c r="DJ174" s="238"/>
      <c r="DK174" s="238"/>
      <c r="DL174" s="237"/>
      <c r="DM174" s="237"/>
      <c r="DN174" s="237"/>
      <c r="DO174" s="237"/>
      <c r="DP174" s="237"/>
      <c r="DQ174" s="237"/>
      <c r="DR174" s="239"/>
      <c r="DS174" s="240"/>
      <c r="DU174" s="237"/>
      <c r="DV174" s="238"/>
      <c r="DW174" s="238"/>
      <c r="DX174" s="238"/>
      <c r="DY174" s="237"/>
      <c r="DZ174" s="237"/>
      <c r="EA174" s="237"/>
      <c r="EB174" s="237"/>
      <c r="EC174" s="237"/>
      <c r="ED174" s="237"/>
      <c r="EE174" s="239"/>
      <c r="EF174" s="240"/>
      <c r="EH174" s="237"/>
      <c r="EI174" s="238"/>
      <c r="EJ174" s="238"/>
      <c r="EK174" s="238"/>
      <c r="EL174" s="238"/>
      <c r="EM174" s="238"/>
      <c r="EN174" s="238"/>
      <c r="EO174" s="238"/>
      <c r="EP174" s="238"/>
      <c r="EQ174" s="238"/>
      <c r="ER174" s="239"/>
      <c r="ES174" s="240"/>
      <c r="EU174" s="237"/>
      <c r="EV174" s="238"/>
      <c r="EW174" s="238"/>
      <c r="EX174" s="238"/>
      <c r="EY174" s="237"/>
      <c r="EZ174" s="237"/>
      <c r="FA174" s="237"/>
      <c r="FB174" s="237"/>
      <c r="FC174" s="237"/>
      <c r="FD174" s="237"/>
      <c r="FE174" s="239"/>
      <c r="FF174" s="240"/>
      <c r="FG174" s="240"/>
      <c r="FH174" s="240"/>
      <c r="FI174" s="240"/>
      <c r="FJ174" s="240"/>
      <c r="FK174" s="240"/>
      <c r="FL174" s="240"/>
      <c r="FM174" s="240"/>
      <c r="FN174" s="240"/>
    </row>
    <row r="175" spans="1:170" ht="24.75" customHeight="1" x14ac:dyDescent="0.3">
      <c r="CH175" s="237"/>
      <c r="CI175" s="238"/>
      <c r="CJ175" s="238"/>
      <c r="CK175" s="238"/>
      <c r="CL175" s="238"/>
      <c r="CM175" s="238"/>
      <c r="CN175" s="238"/>
      <c r="CO175" s="238"/>
      <c r="CP175" s="238"/>
      <c r="CQ175" s="238"/>
      <c r="CR175" s="239"/>
      <c r="CS175" s="240"/>
      <c r="CU175" s="237"/>
      <c r="CV175" s="238"/>
      <c r="CW175" s="238"/>
      <c r="CX175" s="238"/>
      <c r="CY175" s="237"/>
      <c r="CZ175" s="237"/>
      <c r="DA175" s="237"/>
      <c r="DB175" s="237"/>
      <c r="DC175" s="237"/>
      <c r="DD175" s="237"/>
      <c r="DE175" s="239"/>
      <c r="DF175" s="240"/>
      <c r="DH175" s="237"/>
      <c r="DI175" s="238"/>
      <c r="DJ175" s="238"/>
      <c r="DK175" s="238"/>
      <c r="DL175" s="237"/>
      <c r="DM175" s="237"/>
      <c r="DN175" s="237"/>
      <c r="DO175" s="237"/>
      <c r="DP175" s="237"/>
      <c r="DQ175" s="237"/>
      <c r="DR175" s="239"/>
      <c r="DS175" s="240"/>
      <c r="DU175" s="237"/>
      <c r="DV175" s="238"/>
      <c r="DW175" s="238"/>
      <c r="DX175" s="238"/>
      <c r="DY175" s="237"/>
      <c r="DZ175" s="237"/>
      <c r="EA175" s="237"/>
      <c r="EB175" s="237"/>
      <c r="EC175" s="237"/>
      <c r="ED175" s="237"/>
      <c r="EE175" s="239"/>
      <c r="EF175" s="240"/>
      <c r="EH175" s="237"/>
      <c r="EI175" s="238"/>
      <c r="EJ175" s="238"/>
      <c r="EK175" s="238"/>
      <c r="EL175" s="238"/>
      <c r="EM175" s="238"/>
      <c r="EN175" s="238"/>
      <c r="EO175" s="238"/>
      <c r="EP175" s="238"/>
      <c r="EQ175" s="238"/>
      <c r="ER175" s="239"/>
      <c r="ES175" s="240"/>
      <c r="EU175" s="237"/>
      <c r="EV175" s="238"/>
      <c r="EW175" s="238"/>
      <c r="EX175" s="238"/>
      <c r="EY175" s="237"/>
      <c r="EZ175" s="237"/>
      <c r="FA175" s="237"/>
      <c r="FB175" s="237"/>
      <c r="FC175" s="237"/>
      <c r="FD175" s="237"/>
      <c r="FE175" s="239"/>
      <c r="FF175" s="240"/>
      <c r="FG175" s="240"/>
      <c r="FH175" s="240"/>
      <c r="FI175" s="240"/>
      <c r="FJ175" s="240"/>
      <c r="FK175" s="240"/>
      <c r="FL175" s="240"/>
      <c r="FM175" s="240"/>
      <c r="FN175" s="240"/>
    </row>
    <row r="176" spans="1:170" ht="24.75" customHeight="1" x14ac:dyDescent="0.3">
      <c r="CH176" s="237"/>
      <c r="CI176" s="238"/>
      <c r="CJ176" s="238"/>
      <c r="CK176" s="238"/>
      <c r="CL176" s="238"/>
      <c r="CM176" s="238"/>
      <c r="CN176" s="238"/>
      <c r="CO176" s="238"/>
      <c r="CP176" s="238"/>
      <c r="CQ176" s="238"/>
      <c r="CR176" s="239"/>
      <c r="CS176" s="240"/>
      <c r="CU176" s="237"/>
      <c r="CV176" s="238"/>
      <c r="CW176" s="238"/>
      <c r="CX176" s="238"/>
      <c r="CY176" s="237"/>
      <c r="CZ176" s="237"/>
      <c r="DA176" s="237"/>
      <c r="DB176" s="237"/>
      <c r="DC176" s="237"/>
      <c r="DD176" s="237"/>
      <c r="DE176" s="239"/>
      <c r="DF176" s="240"/>
      <c r="DH176" s="237"/>
      <c r="DI176" s="238"/>
      <c r="DJ176" s="238"/>
      <c r="DK176" s="238"/>
      <c r="DL176" s="237"/>
      <c r="DM176" s="237"/>
      <c r="DN176" s="237"/>
      <c r="DO176" s="237"/>
      <c r="DP176" s="237"/>
      <c r="DQ176" s="237"/>
      <c r="DR176" s="239"/>
      <c r="DS176" s="240"/>
      <c r="DU176" s="237"/>
      <c r="DV176" s="238"/>
      <c r="DW176" s="238"/>
      <c r="DX176" s="238"/>
      <c r="DY176" s="237"/>
      <c r="DZ176" s="237"/>
      <c r="EA176" s="237"/>
      <c r="EB176" s="237"/>
      <c r="EC176" s="237"/>
      <c r="ED176" s="237"/>
      <c r="EE176" s="239"/>
      <c r="EF176" s="240"/>
      <c r="EH176" s="237"/>
      <c r="EI176" s="238"/>
      <c r="EJ176" s="238"/>
      <c r="EK176" s="238"/>
      <c r="EL176" s="238"/>
      <c r="EM176" s="238"/>
      <c r="EN176" s="238"/>
      <c r="EO176" s="238"/>
      <c r="EP176" s="238"/>
      <c r="EQ176" s="238"/>
      <c r="ER176" s="239"/>
      <c r="ES176" s="240"/>
      <c r="EU176" s="237"/>
      <c r="EV176" s="238"/>
      <c r="EW176" s="238"/>
      <c r="EX176" s="238"/>
      <c r="EY176" s="237"/>
      <c r="EZ176" s="237"/>
      <c r="FA176" s="237"/>
      <c r="FB176" s="237"/>
      <c r="FC176" s="237"/>
      <c r="FD176" s="237"/>
      <c r="FE176" s="239"/>
      <c r="FF176" s="240"/>
      <c r="FG176" s="240"/>
      <c r="FH176" s="240"/>
      <c r="FI176" s="240"/>
      <c r="FJ176" s="240"/>
      <c r="FK176" s="240"/>
      <c r="FL176" s="240"/>
      <c r="FM176" s="240"/>
      <c r="FN176" s="240"/>
    </row>
    <row r="177" spans="86:170" ht="24.75" customHeight="1" x14ac:dyDescent="0.3">
      <c r="CH177" s="237"/>
      <c r="CI177" s="238"/>
      <c r="CJ177" s="238"/>
      <c r="CK177" s="238"/>
      <c r="CL177" s="238"/>
      <c r="CM177" s="238"/>
      <c r="CN177" s="238"/>
      <c r="CO177" s="238"/>
      <c r="CP177" s="238"/>
      <c r="CQ177" s="238"/>
      <c r="CR177" s="239"/>
      <c r="CS177" s="240"/>
      <c r="CU177" s="237"/>
      <c r="CV177" s="238"/>
      <c r="CW177" s="238"/>
      <c r="CX177" s="238"/>
      <c r="CY177" s="237"/>
      <c r="CZ177" s="237"/>
      <c r="DA177" s="237"/>
      <c r="DB177" s="237"/>
      <c r="DC177" s="237"/>
      <c r="DD177" s="237"/>
      <c r="DE177" s="239"/>
      <c r="DF177" s="240"/>
      <c r="DH177" s="237"/>
      <c r="DI177" s="238"/>
      <c r="DJ177" s="238"/>
      <c r="DK177" s="238"/>
      <c r="DL177" s="237"/>
      <c r="DM177" s="237"/>
      <c r="DN177" s="237"/>
      <c r="DO177" s="237"/>
      <c r="DP177" s="237"/>
      <c r="DQ177" s="237"/>
      <c r="DR177" s="239"/>
      <c r="DS177" s="240"/>
      <c r="DU177" s="237"/>
      <c r="DV177" s="238"/>
      <c r="DW177" s="238"/>
      <c r="DX177" s="238"/>
      <c r="DY177" s="237"/>
      <c r="DZ177" s="237"/>
      <c r="EA177" s="237"/>
      <c r="EB177" s="237"/>
      <c r="EC177" s="237"/>
      <c r="ED177" s="237"/>
      <c r="EE177" s="239"/>
      <c r="EF177" s="240"/>
      <c r="EH177" s="237"/>
      <c r="EI177" s="238"/>
      <c r="EJ177" s="238"/>
      <c r="EK177" s="238"/>
      <c r="EL177" s="238"/>
      <c r="EM177" s="238"/>
      <c r="EN177" s="238"/>
      <c r="EO177" s="238"/>
      <c r="EP177" s="238"/>
      <c r="EQ177" s="238"/>
      <c r="ER177" s="239"/>
      <c r="ES177" s="240"/>
      <c r="EU177" s="237"/>
      <c r="EV177" s="238"/>
      <c r="EW177" s="238"/>
      <c r="EX177" s="238"/>
      <c r="EY177" s="237"/>
      <c r="EZ177" s="237"/>
      <c r="FA177" s="237"/>
      <c r="FB177" s="237"/>
      <c r="FC177" s="237"/>
      <c r="FD177" s="237"/>
      <c r="FE177" s="239"/>
      <c r="FF177" s="240"/>
      <c r="FG177" s="240"/>
      <c r="FH177" s="240"/>
      <c r="FI177" s="240"/>
      <c r="FJ177" s="240"/>
      <c r="FK177" s="240"/>
      <c r="FL177" s="240"/>
      <c r="FM177" s="240"/>
      <c r="FN177" s="240"/>
    </row>
    <row r="178" spans="86:170" ht="24.75" customHeight="1" x14ac:dyDescent="0.3">
      <c r="CH178" s="237"/>
      <c r="CI178" s="238"/>
      <c r="CJ178" s="238"/>
      <c r="CK178" s="238"/>
      <c r="CL178" s="238"/>
      <c r="CM178" s="238"/>
      <c r="CN178" s="238"/>
      <c r="CO178" s="238"/>
      <c r="CP178" s="238"/>
      <c r="CQ178" s="238"/>
      <c r="CR178" s="239"/>
      <c r="CS178" s="240"/>
      <c r="CU178" s="237"/>
      <c r="CV178" s="238"/>
      <c r="CW178" s="238"/>
      <c r="CX178" s="238"/>
      <c r="CY178" s="237"/>
      <c r="CZ178" s="237"/>
      <c r="DA178" s="237"/>
      <c r="DB178" s="237"/>
      <c r="DC178" s="237"/>
      <c r="DD178" s="237"/>
      <c r="DE178" s="239"/>
      <c r="DF178" s="240"/>
      <c r="DH178" s="237"/>
      <c r="DI178" s="238"/>
      <c r="DJ178" s="238"/>
      <c r="DK178" s="238"/>
      <c r="DL178" s="237"/>
      <c r="DM178" s="237"/>
      <c r="DN178" s="237"/>
      <c r="DO178" s="237"/>
      <c r="DP178" s="237"/>
      <c r="DQ178" s="237"/>
      <c r="DR178" s="239"/>
      <c r="DS178" s="240"/>
      <c r="DU178" s="237"/>
      <c r="DV178" s="238"/>
      <c r="DW178" s="238"/>
      <c r="DX178" s="238"/>
      <c r="DY178" s="237"/>
      <c r="DZ178" s="237"/>
      <c r="EA178" s="237"/>
      <c r="EB178" s="237"/>
      <c r="EC178" s="237"/>
      <c r="ED178" s="237"/>
      <c r="EE178" s="239"/>
      <c r="EF178" s="240"/>
      <c r="EH178" s="237"/>
      <c r="EI178" s="238"/>
      <c r="EJ178" s="238"/>
      <c r="EK178" s="238"/>
      <c r="EL178" s="238"/>
      <c r="EM178" s="238"/>
      <c r="EN178" s="238"/>
      <c r="EO178" s="238"/>
      <c r="EP178" s="238"/>
      <c r="EQ178" s="238"/>
      <c r="ER178" s="239"/>
      <c r="ES178" s="240"/>
      <c r="EU178" s="237"/>
      <c r="EV178" s="238"/>
      <c r="EW178" s="238"/>
      <c r="EX178" s="238"/>
      <c r="EY178" s="237"/>
      <c r="EZ178" s="237"/>
      <c r="FA178" s="237"/>
      <c r="FB178" s="237"/>
      <c r="FC178" s="237"/>
      <c r="FD178" s="237"/>
      <c r="FE178" s="239"/>
      <c r="FF178" s="240"/>
      <c r="FG178" s="240"/>
      <c r="FH178" s="240"/>
      <c r="FI178" s="240"/>
      <c r="FJ178" s="240"/>
      <c r="FK178" s="240"/>
      <c r="FL178" s="240"/>
      <c r="FM178" s="240"/>
      <c r="FN178" s="240"/>
    </row>
    <row r="179" spans="86:170" ht="24.75" customHeight="1" x14ac:dyDescent="0.3">
      <c r="CH179" s="237"/>
      <c r="CI179" s="238"/>
      <c r="CJ179" s="238"/>
      <c r="CK179" s="238"/>
      <c r="CL179" s="238"/>
      <c r="CM179" s="238"/>
      <c r="CN179" s="238"/>
      <c r="CO179" s="238"/>
      <c r="CP179" s="238"/>
      <c r="CQ179" s="238"/>
      <c r="CR179" s="239"/>
      <c r="CS179" s="240"/>
      <c r="CU179" s="237"/>
      <c r="CV179" s="238"/>
      <c r="CW179" s="238"/>
      <c r="CX179" s="238"/>
      <c r="CY179" s="237"/>
      <c r="CZ179" s="237"/>
      <c r="DA179" s="237"/>
      <c r="DB179" s="237"/>
      <c r="DC179" s="237"/>
      <c r="DD179" s="237"/>
      <c r="DE179" s="239"/>
      <c r="DF179" s="240"/>
      <c r="DH179" s="237"/>
      <c r="DI179" s="238"/>
      <c r="DJ179" s="238"/>
      <c r="DK179" s="238"/>
      <c r="DL179" s="237"/>
      <c r="DM179" s="237"/>
      <c r="DN179" s="237"/>
      <c r="DO179" s="237"/>
      <c r="DP179" s="237"/>
      <c r="DQ179" s="237"/>
      <c r="DR179" s="239"/>
      <c r="DS179" s="240"/>
      <c r="DU179" s="237"/>
      <c r="DV179" s="238"/>
      <c r="DW179" s="238"/>
      <c r="DX179" s="238"/>
      <c r="DY179" s="237"/>
      <c r="DZ179" s="237"/>
      <c r="EA179" s="237"/>
      <c r="EB179" s="237"/>
      <c r="EC179" s="237"/>
      <c r="ED179" s="237"/>
      <c r="EE179" s="239"/>
      <c r="EF179" s="240"/>
      <c r="EH179" s="237"/>
      <c r="EI179" s="238"/>
      <c r="EJ179" s="238"/>
      <c r="EK179" s="238"/>
      <c r="EL179" s="238"/>
      <c r="EM179" s="238"/>
      <c r="EN179" s="238"/>
      <c r="EO179" s="238"/>
      <c r="EP179" s="238"/>
      <c r="EQ179" s="238"/>
      <c r="ER179" s="239"/>
      <c r="ES179" s="240"/>
      <c r="EU179" s="237"/>
      <c r="EV179" s="238"/>
      <c r="EW179" s="238"/>
      <c r="EX179" s="238"/>
      <c r="EY179" s="237"/>
      <c r="EZ179" s="237"/>
      <c r="FA179" s="237"/>
      <c r="FB179" s="237"/>
      <c r="FC179" s="237"/>
      <c r="FD179" s="237"/>
      <c r="FE179" s="239"/>
      <c r="FF179" s="240"/>
      <c r="FG179" s="240"/>
      <c r="FH179" s="240"/>
      <c r="FI179" s="240"/>
      <c r="FJ179" s="240"/>
      <c r="FK179" s="240"/>
      <c r="FL179" s="240"/>
      <c r="FM179" s="240"/>
      <c r="FN179" s="240"/>
    </row>
    <row r="180" spans="86:170" ht="24.75" customHeight="1" x14ac:dyDescent="0.3">
      <c r="CH180" s="237"/>
      <c r="CI180" s="238"/>
      <c r="CJ180" s="238"/>
      <c r="CK180" s="238"/>
      <c r="CL180" s="238"/>
      <c r="CM180" s="238"/>
      <c r="CN180" s="238"/>
      <c r="CO180" s="238"/>
      <c r="CP180" s="238"/>
      <c r="CQ180" s="238"/>
      <c r="CR180" s="239"/>
      <c r="CS180" s="240"/>
      <c r="CU180" s="237"/>
      <c r="CV180" s="238"/>
      <c r="CW180" s="238"/>
      <c r="CX180" s="238"/>
      <c r="CY180" s="237"/>
      <c r="CZ180" s="237"/>
      <c r="DA180" s="237"/>
      <c r="DB180" s="237"/>
      <c r="DC180" s="237"/>
      <c r="DD180" s="237"/>
      <c r="DE180" s="239"/>
      <c r="DF180" s="240"/>
      <c r="DH180" s="237"/>
      <c r="DI180" s="238"/>
      <c r="DJ180" s="238"/>
      <c r="DK180" s="238"/>
      <c r="DL180" s="237"/>
      <c r="DM180" s="237"/>
      <c r="DN180" s="237"/>
      <c r="DO180" s="237"/>
      <c r="DP180" s="237"/>
      <c r="DQ180" s="237"/>
      <c r="DR180" s="239"/>
      <c r="DS180" s="240"/>
      <c r="DU180" s="237"/>
      <c r="DV180" s="238"/>
      <c r="DW180" s="238"/>
      <c r="DX180" s="238"/>
      <c r="DY180" s="237"/>
      <c r="DZ180" s="237"/>
      <c r="EA180" s="237"/>
      <c r="EB180" s="237"/>
      <c r="EC180" s="237"/>
      <c r="ED180" s="237"/>
      <c r="EE180" s="239"/>
      <c r="EF180" s="240"/>
      <c r="EH180" s="237"/>
      <c r="EI180" s="238"/>
      <c r="EJ180" s="238"/>
      <c r="EK180" s="238"/>
      <c r="EL180" s="238"/>
      <c r="EM180" s="238"/>
      <c r="EN180" s="238"/>
      <c r="EO180" s="238"/>
      <c r="EP180" s="238"/>
      <c r="EQ180" s="238"/>
      <c r="ER180" s="239"/>
      <c r="ES180" s="240"/>
      <c r="EU180" s="237"/>
      <c r="EV180" s="238"/>
      <c r="EW180" s="238"/>
      <c r="EX180" s="238"/>
      <c r="EY180" s="237"/>
      <c r="EZ180" s="237"/>
      <c r="FA180" s="237"/>
      <c r="FB180" s="237"/>
      <c r="FC180" s="237"/>
      <c r="FD180" s="237"/>
      <c r="FE180" s="239"/>
      <c r="FF180" s="240"/>
      <c r="FG180" s="240"/>
      <c r="FH180" s="240"/>
      <c r="FI180" s="240"/>
      <c r="FJ180" s="240"/>
      <c r="FK180" s="240"/>
      <c r="FL180" s="240"/>
      <c r="FM180" s="240"/>
      <c r="FN180" s="240"/>
    </row>
    <row r="181" spans="86:170" ht="24.75" customHeight="1" x14ac:dyDescent="0.3">
      <c r="CH181" s="237"/>
      <c r="CI181" s="238"/>
      <c r="CJ181" s="238"/>
      <c r="CK181" s="238"/>
      <c r="CL181" s="238"/>
      <c r="CM181" s="238"/>
      <c r="CN181" s="238"/>
      <c r="CO181" s="238"/>
      <c r="CP181" s="238"/>
      <c r="CQ181" s="238"/>
      <c r="CR181" s="239"/>
      <c r="CS181" s="240"/>
      <c r="CU181" s="237"/>
      <c r="CV181" s="238"/>
      <c r="CW181" s="238"/>
      <c r="CX181" s="238"/>
      <c r="CY181" s="237"/>
      <c r="CZ181" s="237"/>
      <c r="DA181" s="237"/>
      <c r="DB181" s="237"/>
      <c r="DC181" s="237"/>
      <c r="DD181" s="237"/>
      <c r="DE181" s="239"/>
      <c r="DF181" s="240"/>
      <c r="DH181" s="237"/>
      <c r="DI181" s="238"/>
      <c r="DJ181" s="238"/>
      <c r="DK181" s="238"/>
      <c r="DL181" s="237"/>
      <c r="DM181" s="237"/>
      <c r="DN181" s="237"/>
      <c r="DO181" s="237"/>
      <c r="DP181" s="237"/>
      <c r="DQ181" s="237"/>
      <c r="DR181" s="239"/>
      <c r="DS181" s="240"/>
      <c r="DU181" s="237"/>
      <c r="DV181" s="238"/>
      <c r="DW181" s="238"/>
      <c r="DX181" s="238"/>
      <c r="DY181" s="237"/>
      <c r="DZ181" s="237"/>
      <c r="EA181" s="237"/>
      <c r="EB181" s="237"/>
      <c r="EC181" s="237"/>
      <c r="ED181" s="237"/>
      <c r="EE181" s="239"/>
      <c r="EF181" s="240"/>
      <c r="EH181" s="237"/>
      <c r="EI181" s="238"/>
      <c r="EJ181" s="238"/>
      <c r="EK181" s="238"/>
      <c r="EL181" s="238"/>
      <c r="EM181" s="238"/>
      <c r="EN181" s="238"/>
      <c r="EO181" s="238"/>
      <c r="EP181" s="238"/>
      <c r="EQ181" s="238"/>
      <c r="ER181" s="239"/>
      <c r="ES181" s="240"/>
      <c r="EU181" s="237"/>
      <c r="EV181" s="238"/>
      <c r="EW181" s="238"/>
      <c r="EX181" s="238"/>
      <c r="EY181" s="237"/>
      <c r="EZ181" s="237"/>
      <c r="FA181" s="237"/>
      <c r="FB181" s="237"/>
      <c r="FC181" s="237"/>
      <c r="FD181" s="237"/>
      <c r="FE181" s="239"/>
      <c r="FF181" s="240"/>
      <c r="FG181" s="240"/>
      <c r="FH181" s="240"/>
      <c r="FI181" s="240"/>
      <c r="FJ181" s="240"/>
      <c r="FK181" s="240"/>
      <c r="FL181" s="240"/>
      <c r="FM181" s="240"/>
      <c r="FN181" s="240"/>
    </row>
    <row r="182" spans="86:170" ht="24.75" customHeight="1" x14ac:dyDescent="0.3">
      <c r="CH182" s="237"/>
      <c r="CI182" s="238"/>
      <c r="CJ182" s="238"/>
      <c r="CK182" s="238"/>
      <c r="CL182" s="238"/>
      <c r="CM182" s="238"/>
      <c r="CN182" s="238"/>
      <c r="CO182" s="238"/>
      <c r="CP182" s="238"/>
      <c r="CQ182" s="238"/>
      <c r="CR182" s="239"/>
      <c r="CS182" s="240"/>
      <c r="CU182" s="237"/>
      <c r="CV182" s="238"/>
      <c r="CW182" s="238"/>
      <c r="CX182" s="238"/>
      <c r="CY182" s="237"/>
      <c r="CZ182" s="237"/>
      <c r="DA182" s="237"/>
      <c r="DB182" s="237"/>
      <c r="DC182" s="237"/>
      <c r="DD182" s="237"/>
      <c r="DE182" s="239"/>
      <c r="DF182" s="240"/>
      <c r="DH182" s="237"/>
      <c r="DI182" s="238"/>
      <c r="DJ182" s="238"/>
      <c r="DK182" s="238"/>
      <c r="DL182" s="237"/>
      <c r="DM182" s="237"/>
      <c r="DN182" s="237"/>
      <c r="DO182" s="237"/>
      <c r="DP182" s="237"/>
      <c r="DQ182" s="237"/>
      <c r="DR182" s="239"/>
      <c r="DS182" s="240"/>
      <c r="DU182" s="237"/>
      <c r="DV182" s="238"/>
      <c r="DW182" s="238"/>
      <c r="DX182" s="238"/>
      <c r="DY182" s="237"/>
      <c r="DZ182" s="237"/>
      <c r="EA182" s="237"/>
      <c r="EB182" s="237"/>
      <c r="EC182" s="237"/>
      <c r="ED182" s="237"/>
      <c r="EE182" s="239"/>
      <c r="EF182" s="240"/>
      <c r="EH182" s="237"/>
      <c r="EI182" s="238"/>
      <c r="EJ182" s="238"/>
      <c r="EK182" s="238"/>
      <c r="EL182" s="238"/>
      <c r="EM182" s="238"/>
      <c r="EN182" s="238"/>
      <c r="EO182" s="238"/>
      <c r="EP182" s="238"/>
      <c r="EQ182" s="238"/>
      <c r="ER182" s="239"/>
      <c r="ES182" s="240"/>
      <c r="EU182" s="237"/>
      <c r="EV182" s="238"/>
      <c r="EW182" s="238"/>
      <c r="EX182" s="238"/>
      <c r="EY182" s="237"/>
      <c r="EZ182" s="237"/>
      <c r="FA182" s="237"/>
      <c r="FB182" s="237"/>
      <c r="FC182" s="237"/>
      <c r="FD182" s="237"/>
      <c r="FE182" s="239"/>
      <c r="FF182" s="240"/>
      <c r="FG182" s="240"/>
      <c r="FH182" s="240"/>
      <c r="FI182" s="240"/>
      <c r="FJ182" s="240"/>
      <c r="FK182" s="240"/>
      <c r="FL182" s="240"/>
      <c r="FM182" s="240"/>
      <c r="FN182" s="240"/>
    </row>
    <row r="183" spans="86:170" ht="24.75" customHeight="1" x14ac:dyDescent="0.3">
      <c r="CH183" s="237"/>
      <c r="CI183" s="238"/>
      <c r="CJ183" s="238"/>
      <c r="CK183" s="238"/>
      <c r="CL183" s="238"/>
      <c r="CM183" s="238"/>
      <c r="CN183" s="238"/>
      <c r="CO183" s="238"/>
      <c r="CP183" s="238"/>
      <c r="CQ183" s="238"/>
      <c r="CR183" s="239"/>
      <c r="CS183" s="240"/>
      <c r="CU183" s="237"/>
      <c r="CV183" s="238"/>
      <c r="CW183" s="238"/>
      <c r="CX183" s="238"/>
      <c r="CY183" s="237"/>
      <c r="CZ183" s="237"/>
      <c r="DA183" s="237"/>
      <c r="DB183" s="237"/>
      <c r="DC183" s="237"/>
      <c r="DD183" s="237"/>
      <c r="DE183" s="239"/>
      <c r="DF183" s="240"/>
      <c r="DH183" s="237"/>
      <c r="DI183" s="238"/>
      <c r="DJ183" s="238"/>
      <c r="DK183" s="238"/>
      <c r="DL183" s="237"/>
      <c r="DM183" s="237"/>
      <c r="DN183" s="237"/>
      <c r="DO183" s="237"/>
      <c r="DP183" s="237"/>
      <c r="DQ183" s="237"/>
      <c r="DR183" s="239"/>
      <c r="DS183" s="240"/>
      <c r="DU183" s="237"/>
      <c r="DV183" s="238"/>
      <c r="DW183" s="238"/>
      <c r="DX183" s="238"/>
      <c r="DY183" s="237"/>
      <c r="DZ183" s="237"/>
      <c r="EA183" s="237"/>
      <c r="EB183" s="237"/>
      <c r="EC183" s="237"/>
      <c r="ED183" s="237"/>
      <c r="EE183" s="239"/>
      <c r="EF183" s="240"/>
      <c r="EH183" s="237"/>
      <c r="EI183" s="238"/>
      <c r="EJ183" s="238"/>
      <c r="EK183" s="238"/>
      <c r="EL183" s="238"/>
      <c r="EM183" s="238"/>
      <c r="EN183" s="238"/>
      <c r="EO183" s="238"/>
      <c r="EP183" s="238"/>
      <c r="EQ183" s="238"/>
      <c r="ER183" s="239"/>
      <c r="ES183" s="240"/>
      <c r="EU183" s="237"/>
      <c r="EV183" s="238"/>
      <c r="EW183" s="238"/>
      <c r="EX183" s="238"/>
      <c r="EY183" s="237"/>
      <c r="EZ183" s="237"/>
      <c r="FA183" s="237"/>
      <c r="FB183" s="237"/>
      <c r="FC183" s="237"/>
      <c r="FD183" s="237"/>
      <c r="FE183" s="239"/>
      <c r="FF183" s="240"/>
      <c r="FG183" s="240"/>
      <c r="FH183" s="240"/>
      <c r="FI183" s="240"/>
      <c r="FJ183" s="240"/>
      <c r="FK183" s="240"/>
      <c r="FL183" s="240"/>
      <c r="FM183" s="240"/>
      <c r="FN183" s="240"/>
    </row>
    <row r="184" spans="86:170" ht="24.75" customHeight="1" x14ac:dyDescent="0.3">
      <c r="CH184" s="237"/>
      <c r="CI184" s="238"/>
      <c r="CJ184" s="238"/>
      <c r="CK184" s="238"/>
      <c r="CL184" s="238"/>
      <c r="CM184" s="238"/>
      <c r="CN184" s="238"/>
      <c r="CO184" s="238"/>
      <c r="CP184" s="238"/>
      <c r="CQ184" s="238"/>
      <c r="CR184" s="239"/>
      <c r="CS184" s="240"/>
      <c r="CU184" s="237"/>
      <c r="CV184" s="238"/>
      <c r="CW184" s="238"/>
      <c r="CX184" s="238"/>
      <c r="CY184" s="237"/>
      <c r="CZ184" s="237"/>
      <c r="DA184" s="237"/>
      <c r="DB184" s="237"/>
      <c r="DC184" s="237"/>
      <c r="DD184" s="237"/>
      <c r="DE184" s="239"/>
      <c r="DF184" s="240"/>
      <c r="DH184" s="237"/>
      <c r="DI184" s="238"/>
      <c r="DJ184" s="238"/>
      <c r="DK184" s="238"/>
      <c r="DL184" s="237"/>
      <c r="DM184" s="237"/>
      <c r="DN184" s="237"/>
      <c r="DO184" s="237"/>
      <c r="DP184" s="237"/>
      <c r="DQ184" s="237"/>
      <c r="DR184" s="239"/>
      <c r="DS184" s="240"/>
      <c r="DU184" s="237"/>
      <c r="DV184" s="238"/>
      <c r="DW184" s="238"/>
      <c r="DX184" s="238"/>
      <c r="DY184" s="237"/>
      <c r="DZ184" s="237"/>
      <c r="EA184" s="237"/>
      <c r="EB184" s="237"/>
      <c r="EC184" s="237"/>
      <c r="ED184" s="237"/>
      <c r="EE184" s="239"/>
      <c r="EF184" s="240"/>
      <c r="EH184" s="237"/>
      <c r="EI184" s="238"/>
      <c r="EJ184" s="238"/>
      <c r="EK184" s="238"/>
      <c r="EL184" s="238"/>
      <c r="EM184" s="238"/>
      <c r="EN184" s="238"/>
      <c r="EO184" s="238"/>
      <c r="EP184" s="238"/>
      <c r="EQ184" s="238"/>
      <c r="ER184" s="239"/>
      <c r="ES184" s="240"/>
      <c r="EU184" s="237"/>
      <c r="EV184" s="238"/>
      <c r="EW184" s="238"/>
      <c r="EX184" s="238"/>
      <c r="EY184" s="237"/>
      <c r="EZ184" s="237"/>
      <c r="FA184" s="237"/>
      <c r="FB184" s="237"/>
      <c r="FC184" s="237"/>
      <c r="FD184" s="237"/>
      <c r="FE184" s="239"/>
      <c r="FF184" s="240"/>
      <c r="FG184" s="240"/>
      <c r="FH184" s="240"/>
      <c r="FI184" s="240"/>
      <c r="FJ184" s="240"/>
      <c r="FK184" s="240"/>
      <c r="FL184" s="240"/>
      <c r="FM184" s="240"/>
      <c r="FN184" s="240"/>
    </row>
    <row r="185" spans="86:170" ht="24.75" customHeight="1" x14ac:dyDescent="0.3">
      <c r="CH185" s="237"/>
      <c r="CI185" s="238"/>
      <c r="CJ185" s="238"/>
      <c r="CK185" s="238"/>
      <c r="CL185" s="238"/>
      <c r="CM185" s="238"/>
      <c r="CN185" s="238"/>
      <c r="CO185" s="238"/>
      <c r="CP185" s="238"/>
      <c r="CQ185" s="238"/>
      <c r="CR185" s="239"/>
      <c r="CS185" s="240"/>
      <c r="CU185" s="237"/>
      <c r="CV185" s="238"/>
      <c r="CW185" s="238"/>
      <c r="CX185" s="238"/>
      <c r="CY185" s="237"/>
      <c r="CZ185" s="237"/>
      <c r="DA185" s="237"/>
      <c r="DB185" s="237"/>
      <c r="DC185" s="237"/>
      <c r="DD185" s="237"/>
      <c r="DE185" s="239"/>
      <c r="DF185" s="240"/>
      <c r="DH185" s="237"/>
      <c r="DI185" s="238"/>
      <c r="DJ185" s="238"/>
      <c r="DK185" s="238"/>
      <c r="DL185" s="237"/>
      <c r="DM185" s="237"/>
      <c r="DN185" s="237"/>
      <c r="DO185" s="237"/>
      <c r="DP185" s="237"/>
      <c r="DQ185" s="237"/>
      <c r="DR185" s="239"/>
      <c r="DS185" s="240"/>
      <c r="DU185" s="237"/>
      <c r="DV185" s="238"/>
      <c r="DW185" s="238"/>
      <c r="DX185" s="238"/>
      <c r="DY185" s="237"/>
      <c r="DZ185" s="237"/>
      <c r="EA185" s="237"/>
      <c r="EB185" s="237"/>
      <c r="EC185" s="237"/>
      <c r="ED185" s="237"/>
      <c r="EE185" s="239"/>
      <c r="EF185" s="240"/>
      <c r="EH185" s="237"/>
      <c r="EI185" s="238"/>
      <c r="EJ185" s="238"/>
      <c r="EK185" s="238"/>
      <c r="EL185" s="238"/>
      <c r="EM185" s="238"/>
      <c r="EN185" s="238"/>
      <c r="EO185" s="238"/>
      <c r="EP185" s="238"/>
      <c r="EQ185" s="238"/>
      <c r="ER185" s="239"/>
      <c r="ES185" s="240"/>
      <c r="EU185" s="237"/>
      <c r="EV185" s="238"/>
      <c r="EW185" s="238"/>
      <c r="EX185" s="238"/>
      <c r="EY185" s="237"/>
      <c r="EZ185" s="237"/>
      <c r="FA185" s="237"/>
      <c r="FB185" s="237"/>
      <c r="FC185" s="237"/>
      <c r="FD185" s="237"/>
      <c r="FE185" s="239"/>
      <c r="FF185" s="240"/>
      <c r="FG185" s="240"/>
      <c r="FH185" s="240"/>
      <c r="FI185" s="240"/>
      <c r="FJ185" s="240"/>
      <c r="FK185" s="240"/>
      <c r="FL185" s="240"/>
      <c r="FM185" s="240"/>
      <c r="FN185" s="240"/>
    </row>
    <row r="186" spans="86:170" ht="24.75" customHeight="1" x14ac:dyDescent="0.3">
      <c r="CH186" s="237"/>
      <c r="CI186" s="238"/>
      <c r="CJ186" s="238"/>
      <c r="CK186" s="238"/>
      <c r="CL186" s="238"/>
      <c r="CM186" s="238"/>
      <c r="CN186" s="238"/>
      <c r="CO186" s="238"/>
      <c r="CP186" s="238"/>
      <c r="CQ186" s="238"/>
      <c r="CR186" s="239"/>
      <c r="CS186" s="240"/>
      <c r="CU186" s="237"/>
      <c r="CV186" s="238"/>
      <c r="CW186" s="238"/>
      <c r="CX186" s="238"/>
      <c r="CY186" s="237"/>
      <c r="CZ186" s="237"/>
      <c r="DA186" s="237"/>
      <c r="DB186" s="237"/>
      <c r="DC186" s="237"/>
      <c r="DD186" s="237"/>
      <c r="DE186" s="239"/>
      <c r="DF186" s="240"/>
      <c r="DH186" s="237"/>
      <c r="DI186" s="238"/>
      <c r="DJ186" s="238"/>
      <c r="DK186" s="238"/>
      <c r="DL186" s="237"/>
      <c r="DM186" s="237"/>
      <c r="DN186" s="237"/>
      <c r="DO186" s="237"/>
      <c r="DP186" s="237"/>
      <c r="DQ186" s="237"/>
      <c r="DR186" s="239"/>
      <c r="DS186" s="240"/>
      <c r="DU186" s="237"/>
      <c r="DV186" s="238"/>
      <c r="DW186" s="238"/>
      <c r="DX186" s="238"/>
      <c r="DY186" s="237"/>
      <c r="DZ186" s="237"/>
      <c r="EA186" s="237"/>
      <c r="EB186" s="237"/>
      <c r="EC186" s="237"/>
      <c r="ED186" s="237"/>
      <c r="EE186" s="239"/>
      <c r="EF186" s="240"/>
      <c r="EH186" s="237"/>
      <c r="EI186" s="238"/>
      <c r="EJ186" s="238"/>
      <c r="EK186" s="238"/>
      <c r="EL186" s="238"/>
      <c r="EM186" s="238"/>
      <c r="EN186" s="238"/>
      <c r="EO186" s="238"/>
      <c r="EP186" s="238"/>
      <c r="EQ186" s="238"/>
      <c r="ER186" s="239"/>
      <c r="ES186" s="240"/>
      <c r="EU186" s="237"/>
      <c r="EV186" s="238"/>
      <c r="EW186" s="238"/>
      <c r="EX186" s="238"/>
      <c r="EY186" s="237"/>
      <c r="EZ186" s="237"/>
      <c r="FA186" s="237"/>
      <c r="FB186" s="237"/>
      <c r="FC186" s="237"/>
      <c r="FD186" s="237"/>
      <c r="FE186" s="239"/>
      <c r="FF186" s="240"/>
      <c r="FG186" s="240"/>
      <c r="FH186" s="240"/>
      <c r="FI186" s="240"/>
      <c r="FJ186" s="240"/>
      <c r="FK186" s="240"/>
      <c r="FL186" s="240"/>
      <c r="FM186" s="240"/>
      <c r="FN186" s="240"/>
    </row>
    <row r="187" spans="86:170" ht="24.75" customHeight="1" x14ac:dyDescent="0.3">
      <c r="CH187" s="237"/>
      <c r="CI187" s="238"/>
      <c r="CJ187" s="238"/>
      <c r="CK187" s="238"/>
      <c r="CL187" s="238"/>
      <c r="CM187" s="238"/>
      <c r="CN187" s="238"/>
      <c r="CO187" s="238"/>
      <c r="CP187" s="238"/>
      <c r="CQ187" s="238"/>
      <c r="CR187" s="239"/>
      <c r="CS187" s="240"/>
      <c r="CU187" s="237"/>
      <c r="CV187" s="238"/>
      <c r="CW187" s="238"/>
      <c r="CX187" s="238"/>
      <c r="CY187" s="237"/>
      <c r="CZ187" s="237"/>
      <c r="DA187" s="237"/>
      <c r="DB187" s="237"/>
      <c r="DC187" s="237"/>
      <c r="DD187" s="237"/>
      <c r="DE187" s="239"/>
      <c r="DF187" s="240"/>
      <c r="DH187" s="237"/>
      <c r="DI187" s="238"/>
      <c r="DJ187" s="238"/>
      <c r="DK187" s="238"/>
      <c r="DL187" s="237"/>
      <c r="DM187" s="237"/>
      <c r="DN187" s="237"/>
      <c r="DO187" s="237"/>
      <c r="DP187" s="237"/>
      <c r="DQ187" s="237"/>
      <c r="DR187" s="239"/>
      <c r="DS187" s="240"/>
      <c r="DU187" s="237"/>
      <c r="DV187" s="238"/>
      <c r="DW187" s="238"/>
      <c r="DX187" s="238"/>
      <c r="DY187" s="237"/>
      <c r="DZ187" s="237"/>
      <c r="EA187" s="237"/>
      <c r="EB187" s="237"/>
      <c r="EC187" s="237"/>
      <c r="ED187" s="237"/>
      <c r="EE187" s="239"/>
      <c r="EF187" s="240"/>
      <c r="EH187" s="237"/>
      <c r="EI187" s="238"/>
      <c r="EJ187" s="238"/>
      <c r="EK187" s="238"/>
      <c r="EL187" s="238"/>
      <c r="EM187" s="238"/>
      <c r="EN187" s="238"/>
      <c r="EO187" s="238"/>
      <c r="EP187" s="238"/>
      <c r="EQ187" s="238"/>
      <c r="ER187" s="239"/>
      <c r="ES187" s="240"/>
      <c r="EU187" s="237"/>
      <c r="EV187" s="238"/>
      <c r="EW187" s="238"/>
      <c r="EX187" s="238"/>
      <c r="EY187" s="237"/>
      <c r="EZ187" s="237"/>
      <c r="FA187" s="237"/>
      <c r="FB187" s="237"/>
      <c r="FC187" s="237"/>
      <c r="FD187" s="237"/>
      <c r="FE187" s="239"/>
      <c r="FF187" s="240"/>
      <c r="FG187" s="240"/>
      <c r="FH187" s="240"/>
      <c r="FI187" s="240"/>
      <c r="FJ187" s="240"/>
      <c r="FK187" s="240"/>
      <c r="FL187" s="240"/>
      <c r="FM187" s="240"/>
      <c r="FN187" s="240"/>
    </row>
    <row r="188" spans="86:170" ht="24.75" customHeight="1" x14ac:dyDescent="0.3">
      <c r="CH188" s="237"/>
      <c r="CI188" s="238"/>
      <c r="CJ188" s="238"/>
      <c r="CK188" s="238"/>
      <c r="CL188" s="238"/>
      <c r="CM188" s="238"/>
      <c r="CN188" s="238"/>
      <c r="CO188" s="238"/>
      <c r="CP188" s="238"/>
      <c r="CQ188" s="238"/>
      <c r="CR188" s="239"/>
      <c r="CS188" s="240"/>
      <c r="CU188" s="237"/>
      <c r="CV188" s="238"/>
      <c r="CW188" s="238"/>
      <c r="CX188" s="238"/>
      <c r="CY188" s="237"/>
      <c r="CZ188" s="237"/>
      <c r="DA188" s="237"/>
      <c r="DB188" s="237"/>
      <c r="DC188" s="237"/>
      <c r="DD188" s="237"/>
      <c r="DE188" s="239"/>
      <c r="DF188" s="240"/>
      <c r="DH188" s="237"/>
      <c r="DI188" s="238"/>
      <c r="DJ188" s="238"/>
      <c r="DK188" s="238"/>
      <c r="DL188" s="237"/>
      <c r="DM188" s="237"/>
      <c r="DN188" s="237"/>
      <c r="DO188" s="237"/>
      <c r="DP188" s="237"/>
      <c r="DQ188" s="237"/>
      <c r="DR188" s="239"/>
      <c r="DS188" s="240"/>
      <c r="DU188" s="237"/>
      <c r="DV188" s="238"/>
      <c r="DW188" s="238"/>
      <c r="DX188" s="238"/>
      <c r="DY188" s="237"/>
      <c r="DZ188" s="237"/>
      <c r="EA188" s="237"/>
      <c r="EB188" s="237"/>
      <c r="EC188" s="237"/>
      <c r="ED188" s="237"/>
      <c r="EE188" s="239"/>
      <c r="EF188" s="240"/>
      <c r="EH188" s="237"/>
      <c r="EI188" s="238"/>
      <c r="EJ188" s="238"/>
      <c r="EK188" s="238"/>
      <c r="EL188" s="238"/>
      <c r="EM188" s="238"/>
      <c r="EN188" s="238"/>
      <c r="EO188" s="238"/>
      <c r="EP188" s="238"/>
      <c r="EQ188" s="238"/>
      <c r="ER188" s="239"/>
      <c r="ES188" s="240"/>
      <c r="EU188" s="237"/>
      <c r="EV188" s="238"/>
      <c r="EW188" s="238"/>
      <c r="EX188" s="238"/>
      <c r="EY188" s="237"/>
      <c r="EZ188" s="237"/>
      <c r="FA188" s="237"/>
      <c r="FB188" s="237"/>
      <c r="FC188" s="237"/>
      <c r="FD188" s="237"/>
      <c r="FE188" s="239"/>
      <c r="FF188" s="240"/>
      <c r="FG188" s="240"/>
      <c r="FH188" s="240"/>
      <c r="FI188" s="240"/>
      <c r="FJ188" s="240"/>
      <c r="FK188" s="240"/>
      <c r="FL188" s="240"/>
      <c r="FM188" s="240"/>
      <c r="FN188" s="240"/>
    </row>
    <row r="189" spans="86:170" ht="24.75" customHeight="1" x14ac:dyDescent="0.3">
      <c r="CH189" s="237"/>
      <c r="CI189" s="238"/>
      <c r="CJ189" s="238"/>
      <c r="CK189" s="238"/>
      <c r="CL189" s="238"/>
      <c r="CM189" s="238"/>
      <c r="CN189" s="238"/>
      <c r="CO189" s="238"/>
      <c r="CP189" s="238"/>
      <c r="CQ189" s="238"/>
      <c r="CR189" s="239"/>
      <c r="CS189" s="240"/>
      <c r="CU189" s="237"/>
      <c r="CV189" s="238"/>
      <c r="CW189" s="238"/>
      <c r="CX189" s="238"/>
      <c r="CY189" s="237"/>
      <c r="CZ189" s="237"/>
      <c r="DA189" s="237"/>
      <c r="DB189" s="237"/>
      <c r="DC189" s="237"/>
      <c r="DD189" s="237"/>
      <c r="DE189" s="239"/>
      <c r="DF189" s="240"/>
      <c r="DH189" s="237"/>
      <c r="DI189" s="238"/>
      <c r="DJ189" s="238"/>
      <c r="DK189" s="238"/>
      <c r="DL189" s="237"/>
      <c r="DM189" s="237"/>
      <c r="DN189" s="237"/>
      <c r="DO189" s="237"/>
      <c r="DP189" s="237"/>
      <c r="DQ189" s="237"/>
      <c r="DR189" s="239"/>
      <c r="DS189" s="240"/>
      <c r="DU189" s="237"/>
      <c r="DV189" s="238"/>
      <c r="DW189" s="238"/>
      <c r="DX189" s="238"/>
      <c r="DY189" s="237"/>
      <c r="DZ189" s="237"/>
      <c r="EA189" s="237"/>
      <c r="EB189" s="237"/>
      <c r="EC189" s="237"/>
      <c r="ED189" s="237"/>
      <c r="EE189" s="239"/>
      <c r="EF189" s="240"/>
      <c r="EH189" s="237"/>
      <c r="EI189" s="238"/>
      <c r="EJ189" s="238"/>
      <c r="EK189" s="238"/>
      <c r="EL189" s="238"/>
      <c r="EM189" s="238"/>
      <c r="EN189" s="238"/>
      <c r="EO189" s="238"/>
      <c r="EP189" s="238"/>
      <c r="EQ189" s="238"/>
      <c r="ER189" s="239"/>
      <c r="ES189" s="240"/>
      <c r="EU189" s="237"/>
      <c r="EV189" s="238"/>
      <c r="EW189" s="238"/>
      <c r="EX189" s="238"/>
      <c r="EY189" s="237"/>
      <c r="EZ189" s="237"/>
      <c r="FA189" s="237"/>
      <c r="FB189" s="237"/>
      <c r="FC189" s="237"/>
      <c r="FD189" s="237"/>
      <c r="FE189" s="239"/>
      <c r="FF189" s="240"/>
      <c r="FG189" s="240"/>
      <c r="FH189" s="240"/>
      <c r="FI189" s="240"/>
      <c r="FJ189" s="240"/>
      <c r="FK189" s="240"/>
      <c r="FL189" s="240"/>
      <c r="FM189" s="240"/>
      <c r="FN189" s="240"/>
    </row>
    <row r="190" spans="86:170" ht="24.75" customHeight="1" x14ac:dyDescent="0.3">
      <c r="CH190" s="237"/>
      <c r="CI190" s="238"/>
      <c r="CJ190" s="238"/>
      <c r="CK190" s="238"/>
      <c r="CL190" s="238"/>
      <c r="CM190" s="238"/>
      <c r="CN190" s="238"/>
      <c r="CO190" s="238"/>
      <c r="CP190" s="238"/>
      <c r="CQ190" s="238"/>
      <c r="CR190" s="239"/>
      <c r="CS190" s="240"/>
      <c r="CU190" s="237"/>
      <c r="CV190" s="238"/>
      <c r="CW190" s="238"/>
      <c r="CX190" s="238"/>
      <c r="CY190" s="237"/>
      <c r="CZ190" s="237"/>
      <c r="DA190" s="237"/>
      <c r="DB190" s="237"/>
      <c r="DC190" s="237"/>
      <c r="DD190" s="237"/>
      <c r="DE190" s="239"/>
      <c r="DF190" s="240"/>
      <c r="DH190" s="237"/>
      <c r="DI190" s="238"/>
      <c r="DJ190" s="238"/>
      <c r="DK190" s="238"/>
      <c r="DL190" s="237"/>
      <c r="DM190" s="237"/>
      <c r="DN190" s="237"/>
      <c r="DO190" s="237"/>
      <c r="DP190" s="237"/>
      <c r="DQ190" s="237"/>
      <c r="DR190" s="239"/>
      <c r="DS190" s="240"/>
      <c r="DU190" s="237"/>
      <c r="DV190" s="238"/>
      <c r="DW190" s="238"/>
      <c r="DX190" s="238"/>
      <c r="DY190" s="237"/>
      <c r="DZ190" s="237"/>
      <c r="EA190" s="237"/>
      <c r="EB190" s="237"/>
      <c r="EC190" s="237"/>
      <c r="ED190" s="237"/>
      <c r="EE190" s="239"/>
      <c r="EF190" s="240"/>
      <c r="EH190" s="237"/>
      <c r="EI190" s="238"/>
      <c r="EJ190" s="238"/>
      <c r="EK190" s="238"/>
      <c r="EL190" s="238"/>
      <c r="EM190" s="238"/>
      <c r="EN190" s="238"/>
      <c r="EO190" s="238"/>
      <c r="EP190" s="238"/>
      <c r="EQ190" s="238"/>
      <c r="ER190" s="239"/>
      <c r="ES190" s="240"/>
      <c r="EU190" s="237"/>
      <c r="EV190" s="238"/>
      <c r="EW190" s="238"/>
      <c r="EX190" s="238"/>
      <c r="EY190" s="237"/>
      <c r="EZ190" s="237"/>
      <c r="FA190" s="237"/>
      <c r="FB190" s="237"/>
      <c r="FC190" s="237"/>
      <c r="FD190" s="237"/>
      <c r="FE190" s="239"/>
      <c r="FF190" s="240"/>
      <c r="FG190" s="240"/>
      <c r="FH190" s="240"/>
      <c r="FI190" s="240"/>
      <c r="FJ190" s="240"/>
      <c r="FK190" s="240"/>
      <c r="FL190" s="240"/>
      <c r="FM190" s="240"/>
      <c r="FN190" s="240"/>
    </row>
    <row r="191" spans="86:170" ht="24.75" customHeight="1" x14ac:dyDescent="0.3">
      <c r="CH191" s="237"/>
      <c r="CI191" s="238"/>
      <c r="CJ191" s="238"/>
      <c r="CK191" s="238"/>
      <c r="CL191" s="238"/>
      <c r="CM191" s="238"/>
      <c r="CN191" s="238"/>
      <c r="CO191" s="238"/>
      <c r="CP191" s="238"/>
      <c r="CQ191" s="238"/>
      <c r="CR191" s="239"/>
      <c r="CS191" s="240"/>
      <c r="CU191" s="237"/>
      <c r="CV191" s="238"/>
      <c r="CW191" s="238"/>
      <c r="CX191" s="238"/>
      <c r="CY191" s="237"/>
      <c r="CZ191" s="237"/>
      <c r="DA191" s="237"/>
      <c r="DB191" s="237"/>
      <c r="DC191" s="237"/>
      <c r="DD191" s="237"/>
      <c r="DE191" s="239"/>
      <c r="DF191" s="240"/>
      <c r="DH191" s="237"/>
      <c r="DI191" s="238"/>
      <c r="DJ191" s="238"/>
      <c r="DK191" s="238"/>
      <c r="DL191" s="237"/>
      <c r="DM191" s="237"/>
      <c r="DN191" s="237"/>
      <c r="DO191" s="237"/>
      <c r="DP191" s="237"/>
      <c r="DQ191" s="237"/>
      <c r="DR191" s="239"/>
      <c r="DS191" s="240"/>
      <c r="DU191" s="237"/>
      <c r="DV191" s="238"/>
      <c r="DW191" s="238"/>
      <c r="DX191" s="238"/>
      <c r="DY191" s="237"/>
      <c r="DZ191" s="237"/>
      <c r="EA191" s="237"/>
      <c r="EB191" s="237"/>
      <c r="EC191" s="237"/>
      <c r="ED191" s="237"/>
      <c r="EE191" s="239"/>
      <c r="EF191" s="240"/>
      <c r="EH191" s="237"/>
      <c r="EI191" s="238"/>
      <c r="EJ191" s="238"/>
      <c r="EK191" s="238"/>
      <c r="EL191" s="238"/>
      <c r="EM191" s="238"/>
      <c r="EN191" s="238"/>
      <c r="EO191" s="238"/>
      <c r="EP191" s="238"/>
      <c r="EQ191" s="238"/>
      <c r="ER191" s="239"/>
      <c r="ES191" s="240"/>
      <c r="EU191" s="237"/>
      <c r="EV191" s="238"/>
      <c r="EW191" s="238"/>
      <c r="EX191" s="238"/>
      <c r="EY191" s="237"/>
      <c r="EZ191" s="237"/>
      <c r="FA191" s="237"/>
      <c r="FB191" s="237"/>
      <c r="FC191" s="237"/>
      <c r="FD191" s="237"/>
      <c r="FE191" s="239"/>
      <c r="FF191" s="240"/>
      <c r="FG191" s="240"/>
      <c r="FH191" s="240"/>
      <c r="FI191" s="240"/>
      <c r="FJ191" s="240"/>
      <c r="FK191" s="240"/>
      <c r="FL191" s="240"/>
      <c r="FM191" s="240"/>
      <c r="FN191" s="240"/>
    </row>
    <row r="192" spans="86:170" ht="24.75" customHeight="1" x14ac:dyDescent="0.3">
      <c r="CH192" s="237"/>
      <c r="CI192" s="238"/>
      <c r="CJ192" s="238"/>
      <c r="CK192" s="238"/>
      <c r="CL192" s="238"/>
      <c r="CM192" s="238"/>
      <c r="CN192" s="238"/>
      <c r="CO192" s="238"/>
      <c r="CP192" s="238"/>
      <c r="CQ192" s="238"/>
      <c r="CR192" s="239"/>
      <c r="CS192" s="240"/>
      <c r="CU192" s="237"/>
      <c r="CV192" s="238"/>
      <c r="CW192" s="238"/>
      <c r="CX192" s="238"/>
      <c r="CY192" s="237"/>
      <c r="CZ192" s="237"/>
      <c r="DA192" s="237"/>
      <c r="DB192" s="237"/>
      <c r="DC192" s="237"/>
      <c r="DD192" s="237"/>
      <c r="DE192" s="239"/>
      <c r="DF192" s="240"/>
      <c r="DH192" s="237"/>
      <c r="DI192" s="238"/>
      <c r="DJ192" s="238"/>
      <c r="DK192" s="238"/>
      <c r="DL192" s="237"/>
      <c r="DM192" s="237"/>
      <c r="DN192" s="237"/>
      <c r="DO192" s="237"/>
      <c r="DP192" s="237"/>
      <c r="DQ192" s="237"/>
      <c r="DR192" s="239"/>
      <c r="DS192" s="240"/>
      <c r="DU192" s="237"/>
      <c r="DV192" s="238"/>
      <c r="DW192" s="238"/>
      <c r="DX192" s="238"/>
      <c r="DY192" s="237"/>
      <c r="DZ192" s="237"/>
      <c r="EA192" s="237"/>
      <c r="EB192" s="237"/>
      <c r="EC192" s="237"/>
      <c r="ED192" s="237"/>
      <c r="EE192" s="239"/>
      <c r="EF192" s="240"/>
      <c r="EH192" s="237"/>
      <c r="EI192" s="238"/>
      <c r="EJ192" s="238"/>
      <c r="EK192" s="238"/>
      <c r="EL192" s="238"/>
      <c r="EM192" s="238"/>
      <c r="EN192" s="238"/>
      <c r="EO192" s="238"/>
      <c r="EP192" s="238"/>
      <c r="EQ192" s="238"/>
      <c r="ER192" s="239"/>
      <c r="ES192" s="240"/>
      <c r="EU192" s="237"/>
      <c r="EV192" s="238"/>
      <c r="EW192" s="238"/>
      <c r="EX192" s="238"/>
      <c r="EY192" s="237"/>
      <c r="EZ192" s="237"/>
      <c r="FA192" s="237"/>
      <c r="FB192" s="237"/>
      <c r="FC192" s="237"/>
      <c r="FD192" s="237"/>
      <c r="FE192" s="239"/>
      <c r="FF192" s="240"/>
      <c r="FG192" s="240"/>
      <c r="FH192" s="240"/>
      <c r="FI192" s="240"/>
      <c r="FJ192" s="240"/>
      <c r="FK192" s="240"/>
      <c r="FL192" s="240"/>
      <c r="FM192" s="240"/>
      <c r="FN192" s="240"/>
    </row>
    <row r="193" spans="86:170" ht="24.75" customHeight="1" x14ac:dyDescent="0.3">
      <c r="CH193" s="237"/>
      <c r="CI193" s="238"/>
      <c r="CJ193" s="238"/>
      <c r="CK193" s="238"/>
      <c r="CL193" s="238"/>
      <c r="CM193" s="238"/>
      <c r="CN193" s="238"/>
      <c r="CO193" s="238"/>
      <c r="CP193" s="238"/>
      <c r="CQ193" s="238"/>
      <c r="CR193" s="239"/>
      <c r="CS193" s="240"/>
      <c r="CU193" s="237"/>
      <c r="CV193" s="238"/>
      <c r="CW193" s="238"/>
      <c r="CX193" s="238"/>
      <c r="CY193" s="237"/>
      <c r="CZ193" s="237"/>
      <c r="DA193" s="237"/>
      <c r="DB193" s="237"/>
      <c r="DC193" s="237"/>
      <c r="DD193" s="237"/>
      <c r="DE193" s="239"/>
      <c r="DF193" s="240"/>
      <c r="DH193" s="237"/>
      <c r="DI193" s="238"/>
      <c r="DJ193" s="238"/>
      <c r="DK193" s="238"/>
      <c r="DL193" s="237"/>
      <c r="DM193" s="237"/>
      <c r="DN193" s="237"/>
      <c r="DO193" s="237"/>
      <c r="DP193" s="237"/>
      <c r="DQ193" s="237"/>
      <c r="DR193" s="239"/>
      <c r="DS193" s="240"/>
      <c r="DU193" s="237"/>
      <c r="DV193" s="238"/>
      <c r="DW193" s="238"/>
      <c r="DX193" s="238"/>
      <c r="DY193" s="237"/>
      <c r="DZ193" s="237"/>
      <c r="EA193" s="237"/>
      <c r="EB193" s="237"/>
      <c r="EC193" s="237"/>
      <c r="ED193" s="237"/>
      <c r="EE193" s="239"/>
      <c r="EF193" s="240"/>
      <c r="EH193" s="237"/>
      <c r="EI193" s="238"/>
      <c r="EJ193" s="238"/>
      <c r="EK193" s="238"/>
      <c r="EL193" s="238"/>
      <c r="EM193" s="238"/>
      <c r="EN193" s="238"/>
      <c r="EO193" s="238"/>
      <c r="EP193" s="238"/>
      <c r="EQ193" s="238"/>
      <c r="ER193" s="239"/>
      <c r="ES193" s="240"/>
      <c r="EU193" s="237"/>
      <c r="EV193" s="238"/>
      <c r="EW193" s="238"/>
      <c r="EX193" s="238"/>
      <c r="EY193" s="237"/>
      <c r="EZ193" s="237"/>
      <c r="FA193" s="237"/>
      <c r="FB193" s="237"/>
      <c r="FC193" s="237"/>
      <c r="FD193" s="237"/>
      <c r="FE193" s="239"/>
      <c r="FF193" s="240"/>
      <c r="FG193" s="240"/>
      <c r="FH193" s="240"/>
      <c r="FI193" s="240"/>
      <c r="FJ193" s="240"/>
      <c r="FK193" s="240"/>
      <c r="FL193" s="240"/>
      <c r="FM193" s="240"/>
      <c r="FN193" s="240"/>
    </row>
    <row r="194" spans="86:170" ht="24.75" customHeight="1" x14ac:dyDescent="0.3">
      <c r="CH194" s="237"/>
      <c r="CI194" s="238"/>
      <c r="CJ194" s="238"/>
      <c r="CK194" s="238"/>
      <c r="CL194" s="238"/>
      <c r="CM194" s="238"/>
      <c r="CN194" s="238"/>
      <c r="CO194" s="238"/>
      <c r="CP194" s="238"/>
      <c r="CQ194" s="238"/>
      <c r="CR194" s="239"/>
      <c r="CS194" s="240"/>
      <c r="CU194" s="237"/>
      <c r="CV194" s="238"/>
      <c r="CW194" s="238"/>
      <c r="CX194" s="238"/>
      <c r="CY194" s="237"/>
      <c r="CZ194" s="237"/>
      <c r="DA194" s="237"/>
      <c r="DB194" s="237"/>
      <c r="DC194" s="237"/>
      <c r="DD194" s="237"/>
      <c r="DE194" s="239"/>
      <c r="DF194" s="240"/>
      <c r="DH194" s="237"/>
      <c r="DI194" s="238"/>
      <c r="DJ194" s="238"/>
      <c r="DK194" s="238"/>
      <c r="DL194" s="237"/>
      <c r="DM194" s="237"/>
      <c r="DN194" s="237"/>
      <c r="DO194" s="237"/>
      <c r="DP194" s="237"/>
      <c r="DQ194" s="237"/>
      <c r="DR194" s="239"/>
      <c r="DS194" s="240"/>
      <c r="DU194" s="237"/>
      <c r="DV194" s="238"/>
      <c r="DW194" s="238"/>
      <c r="DX194" s="238"/>
      <c r="DY194" s="237"/>
      <c r="DZ194" s="237"/>
      <c r="EA194" s="237"/>
      <c r="EB194" s="237"/>
      <c r="EC194" s="237"/>
      <c r="ED194" s="237"/>
      <c r="EE194" s="239"/>
      <c r="EF194" s="240"/>
      <c r="EH194" s="237"/>
      <c r="EI194" s="238"/>
      <c r="EJ194" s="238"/>
      <c r="EK194" s="238"/>
      <c r="EL194" s="238"/>
      <c r="EM194" s="238"/>
      <c r="EN194" s="238"/>
      <c r="EO194" s="238"/>
      <c r="EP194" s="238"/>
      <c r="EQ194" s="238"/>
      <c r="ER194" s="239"/>
      <c r="ES194" s="240"/>
      <c r="EU194" s="237"/>
      <c r="EV194" s="238"/>
      <c r="EW194" s="238"/>
      <c r="EX194" s="238"/>
      <c r="EY194" s="237"/>
      <c r="EZ194" s="237"/>
      <c r="FA194" s="237"/>
      <c r="FB194" s="237"/>
      <c r="FC194" s="237"/>
      <c r="FD194" s="237"/>
      <c r="FE194" s="239"/>
      <c r="FF194" s="240"/>
      <c r="FG194" s="240"/>
      <c r="FH194" s="240"/>
      <c r="FI194" s="240"/>
      <c r="FJ194" s="240"/>
      <c r="FK194" s="240"/>
      <c r="FL194" s="240"/>
      <c r="FM194" s="240"/>
      <c r="FN194" s="240"/>
    </row>
    <row r="195" spans="86:170" ht="24.75" customHeight="1" x14ac:dyDescent="0.3">
      <c r="CH195" s="237"/>
      <c r="CI195" s="238"/>
      <c r="CJ195" s="238"/>
      <c r="CK195" s="238"/>
      <c r="CL195" s="238"/>
      <c r="CM195" s="238"/>
      <c r="CN195" s="238"/>
      <c r="CO195" s="238"/>
      <c r="CP195" s="238"/>
      <c r="CQ195" s="238"/>
      <c r="CR195" s="239"/>
      <c r="CS195" s="240"/>
      <c r="CU195" s="237"/>
      <c r="CV195" s="238"/>
      <c r="CW195" s="238"/>
      <c r="CX195" s="238"/>
      <c r="CY195" s="237"/>
      <c r="CZ195" s="237"/>
      <c r="DA195" s="237"/>
      <c r="DB195" s="237"/>
      <c r="DC195" s="237"/>
      <c r="DD195" s="237"/>
      <c r="DE195" s="239"/>
      <c r="DF195" s="240"/>
      <c r="DH195" s="237"/>
      <c r="DI195" s="238"/>
      <c r="DJ195" s="238"/>
      <c r="DK195" s="238"/>
      <c r="DL195" s="237"/>
      <c r="DM195" s="237"/>
      <c r="DN195" s="237"/>
      <c r="DO195" s="237"/>
      <c r="DP195" s="237"/>
      <c r="DQ195" s="237"/>
      <c r="DR195" s="239"/>
      <c r="DS195" s="240"/>
      <c r="DU195" s="237"/>
      <c r="DV195" s="238"/>
      <c r="DW195" s="238"/>
      <c r="DX195" s="238"/>
      <c r="DY195" s="237"/>
      <c r="DZ195" s="237"/>
      <c r="EA195" s="237"/>
      <c r="EB195" s="237"/>
      <c r="EC195" s="237"/>
      <c r="ED195" s="237"/>
      <c r="EE195" s="239"/>
      <c r="EF195" s="240"/>
      <c r="EH195" s="237"/>
      <c r="EI195" s="238"/>
      <c r="EJ195" s="238"/>
      <c r="EK195" s="238"/>
      <c r="EL195" s="238"/>
      <c r="EM195" s="238"/>
      <c r="EN195" s="238"/>
      <c r="EO195" s="238"/>
      <c r="EP195" s="238"/>
      <c r="EQ195" s="238"/>
      <c r="ER195" s="239"/>
      <c r="ES195" s="240"/>
      <c r="EU195" s="237"/>
      <c r="EV195" s="238"/>
      <c r="EW195" s="238"/>
      <c r="EX195" s="238"/>
      <c r="EY195" s="237"/>
      <c r="EZ195" s="237"/>
      <c r="FA195" s="237"/>
      <c r="FB195" s="237"/>
      <c r="FC195" s="237"/>
      <c r="FD195" s="237"/>
      <c r="FE195" s="239"/>
      <c r="FF195" s="240"/>
      <c r="FG195" s="240"/>
      <c r="FH195" s="240"/>
      <c r="FI195" s="240"/>
      <c r="FJ195" s="240"/>
      <c r="FK195" s="240"/>
      <c r="FL195" s="240"/>
      <c r="FM195" s="240"/>
      <c r="FN195" s="240"/>
    </row>
    <row r="196" spans="86:170" ht="24.75" customHeight="1" x14ac:dyDescent="0.3">
      <c r="CH196" s="237"/>
      <c r="CI196" s="238"/>
      <c r="CJ196" s="238"/>
      <c r="CK196" s="238"/>
      <c r="CL196" s="238"/>
      <c r="CM196" s="238"/>
      <c r="CN196" s="238"/>
      <c r="CO196" s="238"/>
      <c r="CP196" s="238"/>
      <c r="CQ196" s="238"/>
      <c r="CR196" s="239"/>
      <c r="CS196" s="240"/>
      <c r="CU196" s="237"/>
      <c r="CV196" s="238"/>
      <c r="CW196" s="238"/>
      <c r="CX196" s="238"/>
      <c r="CY196" s="237"/>
      <c r="CZ196" s="237"/>
      <c r="DA196" s="237"/>
      <c r="DB196" s="237"/>
      <c r="DC196" s="237"/>
      <c r="DD196" s="237"/>
      <c r="DE196" s="239"/>
      <c r="DF196" s="240"/>
      <c r="DH196" s="237"/>
      <c r="DI196" s="238"/>
      <c r="DJ196" s="238"/>
      <c r="DK196" s="238"/>
      <c r="DL196" s="237"/>
      <c r="DM196" s="237"/>
      <c r="DN196" s="237"/>
      <c r="DO196" s="237"/>
      <c r="DP196" s="237"/>
      <c r="DQ196" s="237"/>
      <c r="DR196" s="239"/>
      <c r="DS196" s="240"/>
      <c r="DU196" s="237"/>
      <c r="DV196" s="238"/>
      <c r="DW196" s="238"/>
      <c r="DX196" s="238"/>
      <c r="DY196" s="237"/>
      <c r="DZ196" s="237"/>
      <c r="EA196" s="237"/>
      <c r="EB196" s="237"/>
      <c r="EC196" s="237"/>
      <c r="ED196" s="237"/>
      <c r="EE196" s="239"/>
      <c r="EF196" s="240"/>
      <c r="EH196" s="237"/>
      <c r="EI196" s="238"/>
      <c r="EJ196" s="238"/>
      <c r="EK196" s="238"/>
      <c r="EL196" s="238"/>
      <c r="EM196" s="238"/>
      <c r="EN196" s="238"/>
      <c r="EO196" s="238"/>
      <c r="EP196" s="238"/>
      <c r="EQ196" s="238"/>
      <c r="ER196" s="239"/>
      <c r="ES196" s="240"/>
      <c r="EU196" s="237"/>
      <c r="EV196" s="238"/>
      <c r="EW196" s="238"/>
      <c r="EX196" s="238"/>
      <c r="EY196" s="237"/>
      <c r="EZ196" s="237"/>
      <c r="FA196" s="237"/>
      <c r="FB196" s="237"/>
      <c r="FC196" s="237"/>
      <c r="FD196" s="237"/>
      <c r="FE196" s="239"/>
      <c r="FF196" s="240"/>
      <c r="FG196" s="240"/>
      <c r="FH196" s="240"/>
      <c r="FI196" s="240"/>
      <c r="FJ196" s="240"/>
      <c r="FK196" s="240"/>
      <c r="FL196" s="240"/>
      <c r="FM196" s="240"/>
      <c r="FN196" s="240"/>
    </row>
    <row r="197" spans="86:170" ht="24.75" customHeight="1" x14ac:dyDescent="0.3">
      <c r="CH197" s="237"/>
      <c r="CI197" s="238"/>
      <c r="CJ197" s="238"/>
      <c r="CK197" s="238"/>
      <c r="CL197" s="238"/>
      <c r="CM197" s="238"/>
      <c r="CN197" s="238"/>
      <c r="CO197" s="238"/>
      <c r="CP197" s="238"/>
      <c r="CQ197" s="238"/>
      <c r="CR197" s="239"/>
      <c r="CS197" s="240"/>
      <c r="CU197" s="237"/>
      <c r="CV197" s="238"/>
      <c r="CW197" s="238"/>
      <c r="CX197" s="238"/>
      <c r="CY197" s="237"/>
      <c r="CZ197" s="237"/>
      <c r="DA197" s="237"/>
      <c r="DB197" s="237"/>
      <c r="DC197" s="237"/>
      <c r="DD197" s="237"/>
      <c r="DE197" s="239"/>
      <c r="DF197" s="240"/>
      <c r="DH197" s="237"/>
      <c r="DI197" s="238"/>
      <c r="DJ197" s="238"/>
      <c r="DK197" s="238"/>
      <c r="DL197" s="237"/>
      <c r="DM197" s="237"/>
      <c r="DN197" s="237"/>
      <c r="DO197" s="237"/>
      <c r="DP197" s="237"/>
      <c r="DQ197" s="237"/>
      <c r="DR197" s="239"/>
      <c r="DS197" s="240"/>
      <c r="DU197" s="237"/>
      <c r="DV197" s="238"/>
      <c r="DW197" s="238"/>
      <c r="DX197" s="238"/>
      <c r="DY197" s="237"/>
      <c r="DZ197" s="237"/>
      <c r="EA197" s="237"/>
      <c r="EB197" s="237"/>
      <c r="EC197" s="237"/>
      <c r="ED197" s="237"/>
      <c r="EE197" s="239"/>
      <c r="EF197" s="240"/>
      <c r="EH197" s="237"/>
      <c r="EI197" s="238"/>
      <c r="EJ197" s="238"/>
      <c r="EK197" s="238"/>
      <c r="EL197" s="238"/>
      <c r="EM197" s="238"/>
      <c r="EN197" s="238"/>
      <c r="EO197" s="238"/>
      <c r="EP197" s="238"/>
      <c r="EQ197" s="238"/>
      <c r="ER197" s="239"/>
      <c r="ES197" s="240"/>
      <c r="EU197" s="237"/>
      <c r="EV197" s="238"/>
      <c r="EW197" s="238"/>
      <c r="EX197" s="238"/>
      <c r="EY197" s="237"/>
      <c r="EZ197" s="237"/>
      <c r="FA197" s="237"/>
      <c r="FB197" s="237"/>
      <c r="FC197" s="237"/>
      <c r="FD197" s="237"/>
      <c r="FE197" s="239"/>
      <c r="FF197" s="240"/>
      <c r="FG197" s="240"/>
      <c r="FH197" s="240"/>
      <c r="FI197" s="240"/>
      <c r="FJ197" s="240"/>
      <c r="FK197" s="240"/>
      <c r="FL197" s="240"/>
      <c r="FM197" s="240"/>
      <c r="FN197" s="240"/>
    </row>
    <row r="198" spans="86:170" ht="24.75" customHeight="1" x14ac:dyDescent="0.3">
      <c r="CH198" s="237"/>
      <c r="CI198" s="238"/>
      <c r="CJ198" s="238"/>
      <c r="CK198" s="238"/>
      <c r="CL198" s="238"/>
      <c r="CM198" s="238"/>
      <c r="CN198" s="238"/>
      <c r="CO198" s="238"/>
      <c r="CP198" s="238"/>
      <c r="CQ198" s="238"/>
      <c r="CR198" s="239"/>
      <c r="CS198" s="240"/>
      <c r="CU198" s="237"/>
      <c r="CV198" s="238"/>
      <c r="CW198" s="238"/>
      <c r="CX198" s="238"/>
      <c r="CY198" s="237"/>
      <c r="CZ198" s="237"/>
      <c r="DA198" s="237"/>
      <c r="DB198" s="237"/>
      <c r="DC198" s="237"/>
      <c r="DD198" s="237"/>
      <c r="DE198" s="239"/>
      <c r="DF198" s="240"/>
      <c r="DH198" s="237"/>
      <c r="DI198" s="238"/>
      <c r="DJ198" s="238"/>
      <c r="DK198" s="238"/>
      <c r="DL198" s="237"/>
      <c r="DM198" s="237"/>
      <c r="DN198" s="237"/>
      <c r="DO198" s="237"/>
      <c r="DP198" s="237"/>
      <c r="DQ198" s="237"/>
      <c r="DR198" s="239"/>
      <c r="DS198" s="240"/>
      <c r="DU198" s="237"/>
      <c r="DV198" s="238"/>
      <c r="DW198" s="238"/>
      <c r="DX198" s="238"/>
      <c r="DY198" s="237"/>
      <c r="DZ198" s="237"/>
      <c r="EA198" s="237"/>
      <c r="EB198" s="237"/>
      <c r="EC198" s="237"/>
      <c r="ED198" s="237"/>
      <c r="EE198" s="239"/>
      <c r="EF198" s="240"/>
      <c r="EH198" s="237"/>
      <c r="EI198" s="238"/>
      <c r="EJ198" s="238"/>
      <c r="EK198" s="238"/>
      <c r="EL198" s="238"/>
      <c r="EM198" s="238"/>
      <c r="EN198" s="238"/>
      <c r="EO198" s="238"/>
      <c r="EP198" s="238"/>
      <c r="EQ198" s="238"/>
      <c r="ER198" s="239"/>
      <c r="ES198" s="240"/>
      <c r="EU198" s="237"/>
      <c r="EV198" s="238"/>
      <c r="EW198" s="238"/>
      <c r="EX198" s="238"/>
      <c r="EY198" s="237"/>
      <c r="EZ198" s="237"/>
      <c r="FA198" s="237"/>
      <c r="FB198" s="237"/>
      <c r="FC198" s="237"/>
      <c r="FD198" s="237"/>
      <c r="FE198" s="239"/>
      <c r="FF198" s="240"/>
      <c r="FG198" s="240"/>
      <c r="FH198" s="240"/>
      <c r="FI198" s="240"/>
      <c r="FJ198" s="240"/>
      <c r="FK198" s="240"/>
      <c r="FL198" s="240"/>
      <c r="FM198" s="240"/>
      <c r="FN198" s="240"/>
    </row>
    <row r="199" spans="86:170" ht="24.75" customHeight="1" x14ac:dyDescent="0.3">
      <c r="CH199" s="237"/>
      <c r="CI199" s="238"/>
      <c r="CJ199" s="238"/>
      <c r="CK199" s="238"/>
      <c r="CL199" s="238"/>
      <c r="CM199" s="238"/>
      <c r="CN199" s="238"/>
      <c r="CO199" s="238"/>
      <c r="CP199" s="238"/>
      <c r="CQ199" s="238"/>
      <c r="CR199" s="239"/>
      <c r="CS199" s="240"/>
      <c r="CU199" s="237"/>
      <c r="CV199" s="238"/>
      <c r="CW199" s="238"/>
      <c r="CX199" s="238"/>
      <c r="CY199" s="237"/>
      <c r="CZ199" s="237"/>
      <c r="DA199" s="237"/>
      <c r="DB199" s="237"/>
      <c r="DC199" s="237"/>
      <c r="DD199" s="237"/>
      <c r="DE199" s="239"/>
      <c r="DF199" s="240"/>
      <c r="DH199" s="237"/>
      <c r="DI199" s="238"/>
      <c r="DJ199" s="238"/>
      <c r="DK199" s="238"/>
      <c r="DL199" s="237"/>
      <c r="DM199" s="237"/>
      <c r="DN199" s="237"/>
      <c r="DO199" s="237"/>
      <c r="DP199" s="237"/>
      <c r="DQ199" s="237"/>
      <c r="DR199" s="239"/>
      <c r="DS199" s="240"/>
      <c r="DU199" s="237"/>
      <c r="DV199" s="238"/>
      <c r="DW199" s="238"/>
      <c r="DX199" s="238"/>
      <c r="DY199" s="237"/>
      <c r="DZ199" s="237"/>
      <c r="EA199" s="237"/>
      <c r="EB199" s="237"/>
      <c r="EC199" s="237"/>
      <c r="ED199" s="237"/>
      <c r="EE199" s="239"/>
      <c r="EF199" s="240"/>
      <c r="EH199" s="237"/>
      <c r="EI199" s="238"/>
      <c r="EJ199" s="238"/>
      <c r="EK199" s="238"/>
      <c r="EL199" s="238"/>
      <c r="EM199" s="238"/>
      <c r="EN199" s="238"/>
      <c r="EO199" s="238"/>
      <c r="EP199" s="238"/>
      <c r="EQ199" s="238"/>
      <c r="ER199" s="239"/>
      <c r="ES199" s="240"/>
      <c r="EU199" s="237"/>
      <c r="EV199" s="238"/>
      <c r="EW199" s="238"/>
      <c r="EX199" s="238"/>
      <c r="EY199" s="237"/>
      <c r="EZ199" s="237"/>
      <c r="FA199" s="237"/>
      <c r="FB199" s="237"/>
      <c r="FC199" s="237"/>
      <c r="FD199" s="237"/>
      <c r="FE199" s="239"/>
      <c r="FF199" s="240"/>
      <c r="FG199" s="240"/>
      <c r="FH199" s="240"/>
      <c r="FI199" s="240"/>
      <c r="FJ199" s="240"/>
      <c r="FK199" s="240"/>
      <c r="FL199" s="240"/>
      <c r="FM199" s="240"/>
      <c r="FN199" s="240"/>
    </row>
    <row r="200" spans="86:170" ht="24.75" customHeight="1" x14ac:dyDescent="0.3">
      <c r="CH200" s="237"/>
      <c r="CI200" s="238"/>
      <c r="CJ200" s="238"/>
      <c r="CK200" s="238"/>
      <c r="CL200" s="238"/>
      <c r="CM200" s="238"/>
      <c r="CN200" s="238"/>
      <c r="CO200" s="238"/>
      <c r="CP200" s="238"/>
      <c r="CQ200" s="238"/>
      <c r="CR200" s="239"/>
      <c r="CS200" s="240"/>
      <c r="CU200" s="237"/>
      <c r="CV200" s="238"/>
      <c r="CW200" s="238"/>
      <c r="CX200" s="238"/>
      <c r="CY200" s="237"/>
      <c r="CZ200" s="237"/>
      <c r="DA200" s="237"/>
      <c r="DB200" s="237"/>
      <c r="DC200" s="237"/>
      <c r="DD200" s="237"/>
      <c r="DE200" s="239"/>
      <c r="DF200" s="240"/>
      <c r="DH200" s="237"/>
      <c r="DI200" s="238"/>
      <c r="DJ200" s="238"/>
      <c r="DK200" s="238"/>
      <c r="DL200" s="237"/>
      <c r="DM200" s="237"/>
      <c r="DN200" s="237"/>
      <c r="DO200" s="237"/>
      <c r="DP200" s="237"/>
      <c r="DQ200" s="237"/>
      <c r="DR200" s="239"/>
      <c r="DS200" s="240"/>
      <c r="DU200" s="237"/>
      <c r="DV200" s="238"/>
      <c r="DW200" s="238"/>
      <c r="DX200" s="238"/>
      <c r="DY200" s="237"/>
      <c r="DZ200" s="237"/>
      <c r="EA200" s="237"/>
      <c r="EB200" s="237"/>
      <c r="EC200" s="237"/>
      <c r="ED200" s="237"/>
      <c r="EE200" s="239"/>
      <c r="EF200" s="240"/>
      <c r="EH200" s="237"/>
      <c r="EI200" s="238"/>
      <c r="EJ200" s="238"/>
      <c r="EK200" s="238"/>
      <c r="EL200" s="238"/>
      <c r="EM200" s="238"/>
      <c r="EN200" s="238"/>
      <c r="EO200" s="238"/>
      <c r="EP200" s="238"/>
      <c r="EQ200" s="238"/>
      <c r="ER200" s="239"/>
      <c r="ES200" s="240"/>
      <c r="EU200" s="237"/>
      <c r="EV200" s="238"/>
      <c r="EW200" s="238"/>
      <c r="EX200" s="238"/>
      <c r="EY200" s="237"/>
      <c r="EZ200" s="237"/>
      <c r="FA200" s="237"/>
      <c r="FB200" s="237"/>
      <c r="FC200" s="237"/>
      <c r="FD200" s="237"/>
      <c r="FE200" s="239"/>
      <c r="FF200" s="240"/>
      <c r="FG200" s="240"/>
      <c r="FH200" s="240"/>
      <c r="FI200" s="240"/>
      <c r="FJ200" s="240"/>
      <c r="FK200" s="240"/>
      <c r="FL200" s="240"/>
      <c r="FM200" s="240"/>
      <c r="FN200" s="240"/>
    </row>
    <row r="201" spans="86:170" ht="24.75" customHeight="1" x14ac:dyDescent="0.3">
      <c r="CH201" s="237"/>
      <c r="CI201" s="238"/>
      <c r="CJ201" s="238"/>
      <c r="CK201" s="238"/>
      <c r="CL201" s="238"/>
      <c r="CM201" s="238"/>
      <c r="CN201" s="238"/>
      <c r="CO201" s="238"/>
      <c r="CP201" s="238"/>
      <c r="CQ201" s="238"/>
      <c r="CR201" s="239"/>
      <c r="CS201" s="240"/>
      <c r="CU201" s="237"/>
      <c r="CV201" s="238"/>
      <c r="CW201" s="238"/>
      <c r="CX201" s="238"/>
      <c r="CY201" s="237"/>
      <c r="CZ201" s="237"/>
      <c r="DA201" s="237"/>
      <c r="DB201" s="237"/>
      <c r="DC201" s="237"/>
      <c r="DD201" s="237"/>
      <c r="DE201" s="239"/>
      <c r="DF201" s="240"/>
      <c r="DH201" s="237"/>
      <c r="DI201" s="238"/>
      <c r="DJ201" s="238"/>
      <c r="DK201" s="238"/>
      <c r="DL201" s="237"/>
      <c r="DM201" s="237"/>
      <c r="DN201" s="237"/>
      <c r="DO201" s="237"/>
      <c r="DP201" s="237"/>
      <c r="DQ201" s="237"/>
      <c r="DR201" s="239"/>
      <c r="DS201" s="240"/>
      <c r="DU201" s="237"/>
      <c r="DV201" s="238"/>
      <c r="DW201" s="238"/>
      <c r="DX201" s="238"/>
      <c r="DY201" s="237"/>
      <c r="DZ201" s="237"/>
      <c r="EA201" s="237"/>
      <c r="EB201" s="237"/>
      <c r="EC201" s="237"/>
      <c r="ED201" s="237"/>
      <c r="EE201" s="239"/>
      <c r="EF201" s="240"/>
      <c r="EH201" s="237"/>
      <c r="EI201" s="238"/>
      <c r="EJ201" s="238"/>
      <c r="EK201" s="238"/>
      <c r="EL201" s="238"/>
      <c r="EM201" s="238"/>
      <c r="EN201" s="238"/>
      <c r="EO201" s="238"/>
      <c r="EP201" s="238"/>
      <c r="EQ201" s="238"/>
      <c r="ER201" s="239"/>
      <c r="ES201" s="240"/>
      <c r="EU201" s="237"/>
      <c r="EV201" s="238"/>
      <c r="EW201" s="238"/>
      <c r="EX201" s="238"/>
      <c r="EY201" s="237"/>
      <c r="EZ201" s="237"/>
      <c r="FA201" s="237"/>
      <c r="FB201" s="237"/>
      <c r="FC201" s="237"/>
      <c r="FD201" s="237"/>
      <c r="FE201" s="239"/>
      <c r="FF201" s="240"/>
      <c r="FG201" s="240"/>
      <c r="FH201" s="240"/>
      <c r="FI201" s="240"/>
      <c r="FJ201" s="240"/>
      <c r="FK201" s="240"/>
      <c r="FL201" s="240"/>
      <c r="FM201" s="240"/>
      <c r="FN201" s="240"/>
    </row>
    <row r="202" spans="86:170" ht="24.75" customHeight="1" x14ac:dyDescent="0.3">
      <c r="CH202" s="237"/>
      <c r="CI202" s="238"/>
      <c r="CJ202" s="238"/>
      <c r="CK202" s="238"/>
      <c r="CL202" s="238"/>
      <c r="CM202" s="238"/>
      <c r="CN202" s="238"/>
      <c r="CO202" s="238"/>
      <c r="CP202" s="238"/>
      <c r="CQ202" s="238"/>
      <c r="CR202" s="239"/>
      <c r="CS202" s="240"/>
      <c r="CU202" s="237"/>
      <c r="CV202" s="238"/>
      <c r="CW202" s="238"/>
      <c r="CX202" s="238"/>
      <c r="CY202" s="237"/>
      <c r="CZ202" s="237"/>
      <c r="DA202" s="237"/>
      <c r="DB202" s="237"/>
      <c r="DC202" s="237"/>
      <c r="DD202" s="237"/>
      <c r="DE202" s="239"/>
      <c r="DF202" s="240"/>
      <c r="DH202" s="237"/>
      <c r="DI202" s="238"/>
      <c r="DJ202" s="238"/>
      <c r="DK202" s="238"/>
      <c r="DL202" s="237"/>
      <c r="DM202" s="237"/>
      <c r="DN202" s="237"/>
      <c r="DO202" s="237"/>
      <c r="DP202" s="237"/>
      <c r="DQ202" s="237"/>
      <c r="DR202" s="239"/>
      <c r="DS202" s="240"/>
      <c r="DU202" s="237"/>
      <c r="DV202" s="238"/>
      <c r="DW202" s="238"/>
      <c r="DX202" s="238"/>
      <c r="DY202" s="237"/>
      <c r="DZ202" s="237"/>
      <c r="EA202" s="237"/>
      <c r="EB202" s="237"/>
      <c r="EC202" s="237"/>
      <c r="ED202" s="237"/>
      <c r="EE202" s="239"/>
      <c r="EF202" s="240"/>
      <c r="EH202" s="237"/>
      <c r="EI202" s="238"/>
      <c r="EJ202" s="238"/>
      <c r="EK202" s="238"/>
      <c r="EL202" s="238"/>
      <c r="EM202" s="238"/>
      <c r="EN202" s="238"/>
      <c r="EO202" s="238"/>
      <c r="EP202" s="238"/>
      <c r="EQ202" s="238"/>
      <c r="ER202" s="239"/>
      <c r="ES202" s="240"/>
      <c r="EU202" s="237"/>
      <c r="EV202" s="238"/>
      <c r="EW202" s="238"/>
      <c r="EX202" s="238"/>
      <c r="EY202" s="237"/>
      <c r="EZ202" s="237"/>
      <c r="FA202" s="237"/>
      <c r="FB202" s="237"/>
      <c r="FC202" s="237"/>
      <c r="FD202" s="237"/>
      <c r="FE202" s="239"/>
      <c r="FF202" s="240"/>
      <c r="FG202" s="240"/>
      <c r="FH202" s="240"/>
      <c r="FI202" s="240"/>
      <c r="FJ202" s="240"/>
      <c r="FK202" s="240"/>
      <c r="FL202" s="240"/>
      <c r="FM202" s="240"/>
      <c r="FN202" s="240"/>
    </row>
    <row r="203" spans="86:170" ht="24.75" customHeight="1" x14ac:dyDescent="0.3">
      <c r="CH203" s="237"/>
      <c r="CI203" s="238"/>
      <c r="CJ203" s="238"/>
      <c r="CK203" s="238"/>
      <c r="CL203" s="238"/>
      <c r="CM203" s="238"/>
      <c r="CN203" s="238"/>
      <c r="CO203" s="238"/>
      <c r="CP203" s="238"/>
      <c r="CQ203" s="238"/>
      <c r="CR203" s="239"/>
      <c r="CS203" s="240"/>
      <c r="CU203" s="237"/>
      <c r="CV203" s="238"/>
      <c r="CW203" s="238"/>
      <c r="CX203" s="238"/>
      <c r="CY203" s="237"/>
      <c r="CZ203" s="237"/>
      <c r="DA203" s="237"/>
      <c r="DB203" s="237"/>
      <c r="DC203" s="237"/>
      <c r="DD203" s="237"/>
      <c r="DE203" s="239"/>
      <c r="DF203" s="240"/>
      <c r="DH203" s="237"/>
      <c r="DI203" s="238"/>
      <c r="DJ203" s="238"/>
      <c r="DK203" s="238"/>
      <c r="DL203" s="237"/>
      <c r="DM203" s="237"/>
      <c r="DN203" s="237"/>
      <c r="DO203" s="237"/>
      <c r="DP203" s="237"/>
      <c r="DQ203" s="237"/>
      <c r="DR203" s="239"/>
      <c r="DS203" s="240"/>
      <c r="DU203" s="237"/>
      <c r="DV203" s="238"/>
      <c r="DW203" s="238"/>
      <c r="DX203" s="238"/>
      <c r="DY203" s="237"/>
      <c r="DZ203" s="237"/>
      <c r="EA203" s="237"/>
      <c r="EB203" s="237"/>
      <c r="EC203" s="237"/>
      <c r="ED203" s="237"/>
      <c r="EE203" s="239"/>
      <c r="EF203" s="240"/>
      <c r="EH203" s="237"/>
      <c r="EI203" s="238"/>
      <c r="EJ203" s="238"/>
      <c r="EK203" s="238"/>
      <c r="EL203" s="238"/>
      <c r="EM203" s="238"/>
      <c r="EN203" s="238"/>
      <c r="EO203" s="238"/>
      <c r="EP203" s="238"/>
      <c r="EQ203" s="238"/>
      <c r="ER203" s="239"/>
      <c r="ES203" s="240"/>
      <c r="EU203" s="237"/>
      <c r="EV203" s="238"/>
      <c r="EW203" s="238"/>
      <c r="EX203" s="238"/>
      <c r="EY203" s="237"/>
      <c r="EZ203" s="237"/>
      <c r="FA203" s="237"/>
      <c r="FB203" s="237"/>
      <c r="FC203" s="237"/>
      <c r="FD203" s="237"/>
      <c r="FE203" s="239"/>
      <c r="FF203" s="240"/>
      <c r="FG203" s="240"/>
      <c r="FH203" s="240"/>
      <c r="FI203" s="240"/>
      <c r="FJ203" s="240"/>
      <c r="FK203" s="240"/>
      <c r="FL203" s="240"/>
      <c r="FM203" s="240"/>
      <c r="FN203" s="240"/>
    </row>
    <row r="204" spans="86:170" ht="24.75" customHeight="1" x14ac:dyDescent="0.3">
      <c r="CH204" s="237"/>
      <c r="CI204" s="238"/>
      <c r="CJ204" s="238"/>
      <c r="CK204" s="238"/>
      <c r="CL204" s="238"/>
      <c r="CM204" s="238"/>
      <c r="CN204" s="238"/>
      <c r="CO204" s="238"/>
      <c r="CP204" s="238"/>
      <c r="CQ204" s="238"/>
      <c r="CR204" s="239"/>
      <c r="CS204" s="240"/>
      <c r="CU204" s="237"/>
      <c r="CV204" s="238"/>
      <c r="CW204" s="238"/>
      <c r="CX204" s="238"/>
      <c r="CY204" s="237"/>
      <c r="CZ204" s="237"/>
      <c r="DA204" s="237"/>
      <c r="DB204" s="237"/>
      <c r="DC204" s="237"/>
      <c r="DD204" s="237"/>
      <c r="DE204" s="239"/>
      <c r="DF204" s="240"/>
      <c r="DH204" s="237"/>
      <c r="DI204" s="238"/>
      <c r="DJ204" s="238"/>
      <c r="DK204" s="238"/>
      <c r="DL204" s="237"/>
      <c r="DM204" s="237"/>
      <c r="DN204" s="237"/>
      <c r="DO204" s="237"/>
      <c r="DP204" s="237"/>
      <c r="DQ204" s="237"/>
      <c r="DR204" s="239"/>
      <c r="DS204" s="240"/>
      <c r="DU204" s="237"/>
      <c r="DV204" s="238"/>
      <c r="DW204" s="238"/>
      <c r="DX204" s="238"/>
      <c r="DY204" s="237"/>
      <c r="DZ204" s="237"/>
      <c r="EA204" s="237"/>
      <c r="EB204" s="237"/>
      <c r="EC204" s="237"/>
      <c r="ED204" s="237"/>
      <c r="EE204" s="239"/>
      <c r="EF204" s="240"/>
      <c r="EH204" s="237"/>
      <c r="EI204" s="238"/>
      <c r="EJ204" s="238"/>
      <c r="EK204" s="238"/>
      <c r="EL204" s="238"/>
      <c r="EM204" s="238"/>
      <c r="EN204" s="238"/>
      <c r="EO204" s="238"/>
      <c r="EP204" s="238"/>
      <c r="EQ204" s="238"/>
      <c r="ER204" s="239"/>
      <c r="ES204" s="240"/>
      <c r="EU204" s="237"/>
      <c r="EV204" s="238"/>
      <c r="EW204" s="238"/>
      <c r="EX204" s="238"/>
      <c r="EY204" s="237"/>
      <c r="EZ204" s="237"/>
      <c r="FA204" s="237"/>
      <c r="FB204" s="237"/>
      <c r="FC204" s="237"/>
      <c r="FD204" s="237"/>
      <c r="FE204" s="239"/>
      <c r="FF204" s="240"/>
      <c r="FG204" s="240"/>
      <c r="FH204" s="240"/>
      <c r="FI204" s="240"/>
      <c r="FJ204" s="240"/>
      <c r="FK204" s="240"/>
      <c r="FL204" s="240"/>
      <c r="FM204" s="240"/>
      <c r="FN204" s="240"/>
    </row>
    <row r="205" spans="86:170" ht="24.75" customHeight="1" x14ac:dyDescent="0.3">
      <c r="CH205" s="237"/>
      <c r="CI205" s="238"/>
      <c r="CJ205" s="238"/>
      <c r="CK205" s="238"/>
      <c r="CL205" s="238"/>
      <c r="CM205" s="238"/>
      <c r="CN205" s="238"/>
      <c r="CO205" s="238"/>
      <c r="CP205" s="238"/>
      <c r="CQ205" s="238"/>
      <c r="CR205" s="239"/>
      <c r="CS205" s="240"/>
      <c r="CU205" s="237"/>
      <c r="CV205" s="238"/>
      <c r="CW205" s="238"/>
      <c r="CX205" s="238"/>
      <c r="CY205" s="237"/>
      <c r="CZ205" s="237"/>
      <c r="DA205" s="237"/>
      <c r="DB205" s="237"/>
      <c r="DC205" s="237"/>
      <c r="DD205" s="237"/>
      <c r="DE205" s="239"/>
      <c r="DF205" s="240"/>
      <c r="DH205" s="237"/>
      <c r="DI205" s="238"/>
      <c r="DJ205" s="238"/>
      <c r="DK205" s="238"/>
      <c r="DL205" s="237"/>
      <c r="DM205" s="237"/>
      <c r="DN205" s="237"/>
      <c r="DO205" s="237"/>
      <c r="DP205" s="237"/>
      <c r="DQ205" s="237"/>
      <c r="DR205" s="239"/>
      <c r="DS205" s="240"/>
      <c r="DU205" s="237"/>
      <c r="DV205" s="238"/>
      <c r="DW205" s="238"/>
      <c r="DX205" s="238"/>
      <c r="DY205" s="237"/>
      <c r="DZ205" s="237"/>
      <c r="EA205" s="237"/>
      <c r="EB205" s="237"/>
      <c r="EC205" s="237"/>
      <c r="ED205" s="237"/>
      <c r="EE205" s="239"/>
      <c r="EF205" s="240"/>
      <c r="EH205" s="237"/>
      <c r="EI205" s="238"/>
      <c r="EJ205" s="238"/>
      <c r="EK205" s="238"/>
      <c r="EL205" s="238"/>
      <c r="EM205" s="238"/>
      <c r="EN205" s="238"/>
      <c r="EO205" s="238"/>
      <c r="EP205" s="238"/>
      <c r="EQ205" s="238"/>
      <c r="ER205" s="239"/>
      <c r="ES205" s="240"/>
      <c r="EU205" s="237"/>
      <c r="EV205" s="238"/>
      <c r="EW205" s="238"/>
      <c r="EX205" s="238"/>
      <c r="EY205" s="237"/>
      <c r="EZ205" s="237"/>
      <c r="FA205" s="237"/>
      <c r="FB205" s="237"/>
      <c r="FC205" s="237"/>
      <c r="FD205" s="237"/>
      <c r="FE205" s="239"/>
      <c r="FF205" s="240"/>
      <c r="FG205" s="240"/>
      <c r="FH205" s="240"/>
      <c r="FI205" s="240"/>
      <c r="FJ205" s="240"/>
      <c r="FK205" s="240"/>
      <c r="FL205" s="240"/>
      <c r="FM205" s="240"/>
      <c r="FN205" s="240"/>
    </row>
    <row r="206" spans="86:170" ht="24.75" customHeight="1" x14ac:dyDescent="0.3">
      <c r="CH206" s="237"/>
      <c r="CI206" s="238"/>
      <c r="CJ206" s="238"/>
      <c r="CK206" s="238"/>
      <c r="CL206" s="238"/>
      <c r="CM206" s="238"/>
      <c r="CN206" s="238"/>
      <c r="CO206" s="238"/>
      <c r="CP206" s="238"/>
      <c r="CQ206" s="238"/>
      <c r="CR206" s="239"/>
      <c r="CS206" s="240"/>
      <c r="CU206" s="237"/>
      <c r="CV206" s="238"/>
      <c r="CW206" s="238"/>
      <c r="CX206" s="238"/>
      <c r="CY206" s="237"/>
      <c r="CZ206" s="237"/>
      <c r="DA206" s="237"/>
      <c r="DB206" s="237"/>
      <c r="DC206" s="237"/>
      <c r="DD206" s="237"/>
      <c r="DE206" s="239"/>
      <c r="DF206" s="240"/>
      <c r="DH206" s="237"/>
      <c r="DI206" s="238"/>
      <c r="DJ206" s="238"/>
      <c r="DK206" s="238"/>
      <c r="DL206" s="237"/>
      <c r="DM206" s="237"/>
      <c r="DN206" s="237"/>
      <c r="DO206" s="237"/>
      <c r="DP206" s="237"/>
      <c r="DQ206" s="237"/>
      <c r="DR206" s="239"/>
      <c r="DS206" s="240"/>
      <c r="DU206" s="237"/>
      <c r="DV206" s="238"/>
      <c r="DW206" s="238"/>
      <c r="DX206" s="238"/>
      <c r="DY206" s="237"/>
      <c r="DZ206" s="237"/>
      <c r="EA206" s="237"/>
      <c r="EB206" s="237"/>
      <c r="EC206" s="237"/>
      <c r="ED206" s="237"/>
      <c r="EE206" s="239"/>
      <c r="EF206" s="240"/>
      <c r="EH206" s="237"/>
      <c r="EI206" s="238"/>
      <c r="EJ206" s="238"/>
      <c r="EK206" s="238"/>
      <c r="EL206" s="238"/>
      <c r="EM206" s="238"/>
      <c r="EN206" s="238"/>
      <c r="EO206" s="238"/>
      <c r="EP206" s="238"/>
      <c r="EQ206" s="238"/>
      <c r="ER206" s="239"/>
      <c r="ES206" s="240"/>
      <c r="EU206" s="237"/>
      <c r="EV206" s="238"/>
      <c r="EW206" s="238"/>
      <c r="EX206" s="238"/>
      <c r="EY206" s="237"/>
      <c r="EZ206" s="237"/>
      <c r="FA206" s="237"/>
      <c r="FB206" s="237"/>
      <c r="FC206" s="237"/>
      <c r="FD206" s="237"/>
      <c r="FE206" s="239"/>
      <c r="FF206" s="240"/>
      <c r="FG206" s="240"/>
      <c r="FH206" s="240"/>
      <c r="FI206" s="240"/>
      <c r="FJ206" s="240"/>
      <c r="FK206" s="240"/>
      <c r="FL206" s="240"/>
      <c r="FM206" s="240"/>
      <c r="FN206" s="240"/>
    </row>
    <row r="207" spans="86:170" ht="24.75" customHeight="1" x14ac:dyDescent="0.3">
      <c r="CH207" s="237"/>
      <c r="CI207" s="238"/>
      <c r="CJ207" s="238"/>
      <c r="CK207" s="238"/>
      <c r="CL207" s="238"/>
      <c r="CM207" s="238"/>
      <c r="CN207" s="238"/>
      <c r="CO207" s="238"/>
      <c r="CP207" s="238"/>
      <c r="CQ207" s="238"/>
      <c r="CR207" s="239"/>
      <c r="CS207" s="240"/>
      <c r="CU207" s="237"/>
      <c r="CV207" s="238"/>
      <c r="CW207" s="238"/>
      <c r="CX207" s="238"/>
      <c r="CY207" s="237"/>
      <c r="CZ207" s="237"/>
      <c r="DA207" s="237"/>
      <c r="DB207" s="237"/>
      <c r="DC207" s="237"/>
      <c r="DD207" s="237"/>
      <c r="DE207" s="239"/>
      <c r="DF207" s="240"/>
      <c r="DH207" s="237"/>
      <c r="DI207" s="238"/>
      <c r="DJ207" s="238"/>
      <c r="DK207" s="238"/>
      <c r="DL207" s="237"/>
      <c r="DM207" s="237"/>
      <c r="DN207" s="237"/>
      <c r="DO207" s="237"/>
      <c r="DP207" s="237"/>
      <c r="DQ207" s="237"/>
      <c r="DR207" s="239"/>
      <c r="DS207" s="240"/>
      <c r="DU207" s="237"/>
      <c r="DV207" s="238"/>
      <c r="DW207" s="238"/>
      <c r="DX207" s="238"/>
      <c r="DY207" s="237"/>
      <c r="DZ207" s="237"/>
      <c r="EA207" s="237"/>
      <c r="EB207" s="237"/>
      <c r="EC207" s="237"/>
      <c r="ED207" s="237"/>
      <c r="EE207" s="239"/>
      <c r="EF207" s="240"/>
      <c r="EH207" s="237"/>
      <c r="EI207" s="238"/>
      <c r="EJ207" s="238"/>
      <c r="EK207" s="238"/>
      <c r="EL207" s="238"/>
      <c r="EM207" s="238"/>
      <c r="EN207" s="238"/>
      <c r="EO207" s="238"/>
      <c r="EP207" s="238"/>
      <c r="EQ207" s="238"/>
      <c r="ER207" s="239"/>
      <c r="ES207" s="240"/>
      <c r="EU207" s="237"/>
      <c r="EV207" s="238"/>
      <c r="EW207" s="238"/>
      <c r="EX207" s="238"/>
      <c r="EY207" s="237"/>
      <c r="EZ207" s="237"/>
      <c r="FA207" s="237"/>
      <c r="FB207" s="237"/>
      <c r="FC207" s="237"/>
      <c r="FD207" s="237"/>
      <c r="FE207" s="239"/>
      <c r="FF207" s="240"/>
      <c r="FG207" s="240"/>
      <c r="FH207" s="240"/>
      <c r="FI207" s="240"/>
      <c r="FJ207" s="240"/>
      <c r="FK207" s="240"/>
      <c r="FL207" s="240"/>
      <c r="FM207" s="240"/>
      <c r="FN207" s="240"/>
    </row>
    <row r="208" spans="86:170" ht="24.75" customHeight="1" x14ac:dyDescent="0.3">
      <c r="CH208" s="237"/>
      <c r="CI208" s="238"/>
      <c r="CJ208" s="238"/>
      <c r="CK208" s="238"/>
      <c r="CL208" s="238"/>
      <c r="CM208" s="238"/>
      <c r="CN208" s="238"/>
      <c r="CO208" s="238"/>
      <c r="CP208" s="238"/>
      <c r="CQ208" s="238"/>
      <c r="CR208" s="239"/>
      <c r="CS208" s="240"/>
      <c r="CU208" s="237"/>
      <c r="CV208" s="238"/>
      <c r="CW208" s="238"/>
      <c r="CX208" s="238"/>
      <c r="CY208" s="237"/>
      <c r="CZ208" s="237"/>
      <c r="DA208" s="237"/>
      <c r="DB208" s="237"/>
      <c r="DC208" s="237"/>
      <c r="DD208" s="237"/>
      <c r="DE208" s="239"/>
      <c r="DF208" s="240"/>
      <c r="DH208" s="237"/>
      <c r="DI208" s="238"/>
      <c r="DJ208" s="238"/>
      <c r="DK208" s="238"/>
      <c r="DL208" s="237"/>
      <c r="DM208" s="237"/>
      <c r="DN208" s="237"/>
      <c r="DO208" s="237"/>
      <c r="DP208" s="237"/>
      <c r="DQ208" s="237"/>
      <c r="DR208" s="239"/>
      <c r="DS208" s="240"/>
      <c r="DU208" s="237"/>
      <c r="DV208" s="238"/>
      <c r="DW208" s="238"/>
      <c r="DX208" s="238"/>
      <c r="DY208" s="237"/>
      <c r="DZ208" s="237"/>
      <c r="EA208" s="237"/>
      <c r="EB208" s="237"/>
      <c r="EC208" s="237"/>
      <c r="ED208" s="237"/>
      <c r="EE208" s="239"/>
      <c r="EF208" s="240"/>
      <c r="EH208" s="237"/>
      <c r="EI208" s="238"/>
      <c r="EJ208" s="238"/>
      <c r="EK208" s="238"/>
      <c r="EL208" s="238"/>
      <c r="EM208" s="238"/>
      <c r="EN208" s="238"/>
      <c r="EO208" s="238"/>
      <c r="EP208" s="238"/>
      <c r="EQ208" s="238"/>
      <c r="ER208" s="239"/>
      <c r="ES208" s="240"/>
      <c r="EU208" s="237"/>
      <c r="EV208" s="238"/>
      <c r="EW208" s="238"/>
      <c r="EX208" s="238"/>
      <c r="EY208" s="237"/>
      <c r="EZ208" s="237"/>
      <c r="FA208" s="237"/>
      <c r="FB208" s="237"/>
      <c r="FC208" s="237"/>
      <c r="FD208" s="237"/>
      <c r="FE208" s="239"/>
      <c r="FF208" s="240"/>
      <c r="FG208" s="240"/>
      <c r="FH208" s="240"/>
      <c r="FI208" s="240"/>
      <c r="FJ208" s="240"/>
      <c r="FK208" s="240"/>
      <c r="FL208" s="240"/>
      <c r="FM208" s="240"/>
      <c r="FN208" s="240"/>
    </row>
    <row r="209" spans="86:170" ht="24.75" customHeight="1" x14ac:dyDescent="0.3">
      <c r="CH209" s="237"/>
      <c r="CI209" s="238"/>
      <c r="CJ209" s="238"/>
      <c r="CK209" s="238"/>
      <c r="CL209" s="238"/>
      <c r="CM209" s="238"/>
      <c r="CN209" s="238"/>
      <c r="CO209" s="238"/>
      <c r="CP209" s="238"/>
      <c r="CQ209" s="238"/>
      <c r="CR209" s="239"/>
      <c r="CS209" s="240"/>
      <c r="CU209" s="237"/>
      <c r="CV209" s="238"/>
      <c r="CW209" s="238"/>
      <c r="CX209" s="238"/>
      <c r="CY209" s="237"/>
      <c r="CZ209" s="237"/>
      <c r="DA209" s="237"/>
      <c r="DB209" s="237"/>
      <c r="DC209" s="237"/>
      <c r="DD209" s="237"/>
      <c r="DE209" s="239"/>
      <c r="DF209" s="240"/>
      <c r="DH209" s="237"/>
      <c r="DI209" s="238"/>
      <c r="DJ209" s="238"/>
      <c r="DK209" s="238"/>
      <c r="DL209" s="237"/>
      <c r="DM209" s="237"/>
      <c r="DN209" s="237"/>
      <c r="DO209" s="237"/>
      <c r="DP209" s="237"/>
      <c r="DQ209" s="237"/>
      <c r="DR209" s="239"/>
      <c r="DS209" s="240"/>
      <c r="DU209" s="237"/>
      <c r="DV209" s="238"/>
      <c r="DW209" s="238"/>
      <c r="DX209" s="238"/>
      <c r="DY209" s="237"/>
      <c r="DZ209" s="237"/>
      <c r="EA209" s="237"/>
      <c r="EB209" s="237"/>
      <c r="EC209" s="237"/>
      <c r="ED209" s="237"/>
      <c r="EE209" s="239"/>
      <c r="EF209" s="240"/>
      <c r="EH209" s="237"/>
      <c r="EI209" s="238"/>
      <c r="EJ209" s="238"/>
      <c r="EK209" s="238"/>
      <c r="EL209" s="238"/>
      <c r="EM209" s="238"/>
      <c r="EN209" s="238"/>
      <c r="EO209" s="238"/>
      <c r="EP209" s="238"/>
      <c r="EQ209" s="238"/>
      <c r="ER209" s="239"/>
      <c r="ES209" s="240"/>
      <c r="EU209" s="237"/>
      <c r="EV209" s="238"/>
      <c r="EW209" s="238"/>
      <c r="EX209" s="238"/>
      <c r="EY209" s="237"/>
      <c r="EZ209" s="237"/>
      <c r="FA209" s="237"/>
      <c r="FB209" s="237"/>
      <c r="FC209" s="237"/>
      <c r="FD209" s="237"/>
      <c r="FE209" s="239"/>
      <c r="FF209" s="240"/>
      <c r="FG209" s="240"/>
      <c r="FH209" s="240"/>
      <c r="FI209" s="240"/>
      <c r="FJ209" s="240"/>
      <c r="FK209" s="240"/>
      <c r="FL209" s="240"/>
      <c r="FM209" s="240"/>
      <c r="FN209" s="240"/>
    </row>
    <row r="210" spans="86:170" ht="24.75" customHeight="1" x14ac:dyDescent="0.3">
      <c r="CH210" s="237"/>
      <c r="CI210" s="238"/>
      <c r="CJ210" s="238"/>
      <c r="CK210" s="238"/>
      <c r="CL210" s="238"/>
      <c r="CM210" s="238"/>
      <c r="CN210" s="238"/>
      <c r="CO210" s="238"/>
      <c r="CP210" s="238"/>
      <c r="CQ210" s="238"/>
      <c r="CR210" s="239"/>
      <c r="CS210" s="240"/>
      <c r="CU210" s="237"/>
      <c r="CV210" s="238"/>
      <c r="CW210" s="238"/>
      <c r="CX210" s="238"/>
      <c r="CY210" s="237"/>
      <c r="CZ210" s="237"/>
      <c r="DA210" s="237"/>
      <c r="DB210" s="237"/>
      <c r="DC210" s="237"/>
      <c r="DD210" s="237"/>
      <c r="DE210" s="239"/>
      <c r="DF210" s="240"/>
      <c r="DH210" s="237"/>
      <c r="DI210" s="238"/>
      <c r="DJ210" s="238"/>
      <c r="DK210" s="238"/>
      <c r="DL210" s="237"/>
      <c r="DM210" s="237"/>
      <c r="DN210" s="237"/>
      <c r="DO210" s="237"/>
      <c r="DP210" s="237"/>
      <c r="DQ210" s="237"/>
      <c r="DR210" s="239"/>
      <c r="DS210" s="240"/>
      <c r="DU210" s="237"/>
      <c r="DV210" s="238"/>
      <c r="DW210" s="238"/>
      <c r="DX210" s="238"/>
      <c r="DY210" s="237"/>
      <c r="DZ210" s="237"/>
      <c r="EA210" s="237"/>
      <c r="EB210" s="237"/>
      <c r="EC210" s="237"/>
      <c r="ED210" s="237"/>
      <c r="EE210" s="239"/>
      <c r="EF210" s="240"/>
      <c r="EH210" s="237"/>
      <c r="EI210" s="238"/>
      <c r="EJ210" s="238"/>
      <c r="EK210" s="238"/>
      <c r="EL210" s="238"/>
      <c r="EM210" s="238"/>
      <c r="EN210" s="238"/>
      <c r="EO210" s="238"/>
      <c r="EP210" s="238"/>
      <c r="EQ210" s="238"/>
      <c r="ER210" s="239"/>
      <c r="ES210" s="240"/>
      <c r="EU210" s="237"/>
      <c r="EV210" s="238"/>
      <c r="EW210" s="238"/>
      <c r="EX210" s="238"/>
      <c r="EY210" s="237"/>
      <c r="EZ210" s="237"/>
      <c r="FA210" s="237"/>
      <c r="FB210" s="237"/>
      <c r="FC210" s="237"/>
      <c r="FD210" s="237"/>
      <c r="FE210" s="239"/>
      <c r="FF210" s="240"/>
      <c r="FG210" s="240"/>
      <c r="FH210" s="240"/>
      <c r="FI210" s="240"/>
      <c r="FJ210" s="240"/>
      <c r="FK210" s="240"/>
      <c r="FL210" s="240"/>
      <c r="FM210" s="240"/>
      <c r="FN210" s="240"/>
    </row>
    <row r="211" spans="86:170" ht="24.75" customHeight="1" x14ac:dyDescent="0.3">
      <c r="CH211" s="237"/>
      <c r="CI211" s="238"/>
      <c r="CJ211" s="238"/>
      <c r="CK211" s="238"/>
      <c r="CL211" s="238"/>
      <c r="CM211" s="238"/>
      <c r="CN211" s="238"/>
      <c r="CO211" s="238"/>
      <c r="CP211" s="238"/>
      <c r="CQ211" s="238"/>
      <c r="CR211" s="239"/>
      <c r="CS211" s="240"/>
      <c r="CU211" s="237"/>
      <c r="CV211" s="238"/>
      <c r="CW211" s="238"/>
      <c r="CX211" s="238"/>
      <c r="CY211" s="237"/>
      <c r="CZ211" s="237"/>
      <c r="DA211" s="237"/>
      <c r="DB211" s="237"/>
      <c r="DC211" s="237"/>
      <c r="DD211" s="237"/>
      <c r="DE211" s="239"/>
      <c r="DF211" s="240"/>
      <c r="DH211" s="237"/>
      <c r="DI211" s="238"/>
      <c r="DJ211" s="238"/>
      <c r="DK211" s="238"/>
      <c r="DL211" s="237"/>
      <c r="DM211" s="237"/>
      <c r="DN211" s="237"/>
      <c r="DO211" s="237"/>
      <c r="DP211" s="237"/>
      <c r="DQ211" s="237"/>
      <c r="DR211" s="239"/>
      <c r="DS211" s="240"/>
      <c r="DU211" s="237"/>
      <c r="DV211" s="238"/>
      <c r="DW211" s="238"/>
      <c r="DX211" s="238"/>
      <c r="DY211" s="237"/>
      <c r="DZ211" s="237"/>
      <c r="EA211" s="237"/>
      <c r="EB211" s="237"/>
      <c r="EC211" s="237"/>
      <c r="ED211" s="237"/>
      <c r="EE211" s="239"/>
      <c r="EF211" s="240"/>
      <c r="EH211" s="237"/>
      <c r="EI211" s="238"/>
      <c r="EJ211" s="238"/>
      <c r="EK211" s="238"/>
      <c r="EL211" s="238"/>
      <c r="EM211" s="238"/>
      <c r="EN211" s="238"/>
      <c r="EO211" s="238"/>
      <c r="EP211" s="238"/>
      <c r="EQ211" s="238"/>
      <c r="ER211" s="239"/>
      <c r="ES211" s="240"/>
      <c r="EU211" s="237"/>
      <c r="EV211" s="238"/>
      <c r="EW211" s="238"/>
      <c r="EX211" s="238"/>
      <c r="EY211" s="237"/>
      <c r="EZ211" s="237"/>
      <c r="FA211" s="237"/>
      <c r="FB211" s="237"/>
      <c r="FC211" s="237"/>
      <c r="FD211" s="237"/>
      <c r="FE211" s="239"/>
      <c r="FF211" s="240"/>
      <c r="FG211" s="240"/>
      <c r="FH211" s="240"/>
      <c r="FI211" s="240"/>
      <c r="FJ211" s="240"/>
      <c r="FK211" s="240"/>
      <c r="FL211" s="240"/>
      <c r="FM211" s="240"/>
      <c r="FN211" s="240"/>
    </row>
    <row r="212" spans="86:170" ht="24.75" customHeight="1" x14ac:dyDescent="0.3">
      <c r="CH212" s="237"/>
      <c r="CI212" s="238"/>
      <c r="CJ212" s="238"/>
      <c r="CK212" s="238"/>
      <c r="CL212" s="238"/>
      <c r="CM212" s="238"/>
      <c r="CN212" s="238"/>
      <c r="CO212" s="238"/>
      <c r="CP212" s="238"/>
      <c r="CQ212" s="238"/>
      <c r="CR212" s="239"/>
      <c r="CS212" s="240"/>
      <c r="CU212" s="237"/>
      <c r="CV212" s="238"/>
      <c r="CW212" s="238"/>
      <c r="CX212" s="238"/>
      <c r="CY212" s="237"/>
      <c r="CZ212" s="237"/>
      <c r="DA212" s="237"/>
      <c r="DB212" s="237"/>
      <c r="DC212" s="237"/>
      <c r="DD212" s="237"/>
      <c r="DE212" s="239"/>
      <c r="DF212" s="240"/>
      <c r="DH212" s="237"/>
      <c r="DI212" s="238"/>
      <c r="DJ212" s="238"/>
      <c r="DK212" s="238"/>
      <c r="DL212" s="237"/>
      <c r="DM212" s="237"/>
      <c r="DN212" s="237"/>
      <c r="DO212" s="237"/>
      <c r="DP212" s="237"/>
      <c r="DQ212" s="237"/>
      <c r="DR212" s="239"/>
      <c r="DS212" s="240"/>
      <c r="DU212" s="237"/>
      <c r="DV212" s="238"/>
      <c r="DW212" s="238"/>
      <c r="DX212" s="238"/>
      <c r="DY212" s="237"/>
      <c r="DZ212" s="237"/>
      <c r="EA212" s="237"/>
      <c r="EB212" s="237"/>
      <c r="EC212" s="237"/>
      <c r="ED212" s="237"/>
      <c r="EE212" s="239"/>
      <c r="EF212" s="240"/>
      <c r="EH212" s="237"/>
      <c r="EI212" s="238"/>
      <c r="EJ212" s="238"/>
      <c r="EK212" s="238"/>
      <c r="EL212" s="238"/>
      <c r="EM212" s="238"/>
      <c r="EN212" s="238"/>
      <c r="EO212" s="238"/>
      <c r="EP212" s="238"/>
      <c r="EQ212" s="238"/>
      <c r="ER212" s="239"/>
      <c r="ES212" s="240"/>
      <c r="EU212" s="237"/>
      <c r="EV212" s="238"/>
      <c r="EW212" s="238"/>
      <c r="EX212" s="238"/>
      <c r="EY212" s="237"/>
      <c r="EZ212" s="237"/>
      <c r="FA212" s="237"/>
      <c r="FB212" s="237"/>
      <c r="FC212" s="237"/>
      <c r="FD212" s="237"/>
      <c r="FE212" s="239"/>
      <c r="FF212" s="240"/>
      <c r="FG212" s="240"/>
      <c r="FH212" s="240"/>
      <c r="FI212" s="240"/>
      <c r="FJ212" s="240"/>
      <c r="FK212" s="240"/>
      <c r="FL212" s="240"/>
      <c r="FM212" s="240"/>
      <c r="FN212" s="240"/>
    </row>
    <row r="213" spans="86:170" ht="24.75" customHeight="1" x14ac:dyDescent="0.3">
      <c r="CH213" s="237"/>
      <c r="CI213" s="238"/>
      <c r="CJ213" s="238"/>
      <c r="CK213" s="238"/>
      <c r="CL213" s="238"/>
      <c r="CM213" s="238"/>
      <c r="CN213" s="238"/>
      <c r="CO213" s="238"/>
      <c r="CP213" s="238"/>
      <c r="CQ213" s="238"/>
      <c r="CR213" s="239"/>
      <c r="CS213" s="240"/>
      <c r="CU213" s="237"/>
      <c r="CV213" s="238"/>
      <c r="CW213" s="238"/>
      <c r="CX213" s="238"/>
      <c r="CY213" s="237"/>
      <c r="CZ213" s="237"/>
      <c r="DA213" s="237"/>
      <c r="DB213" s="237"/>
      <c r="DC213" s="237"/>
      <c r="DD213" s="237"/>
      <c r="DE213" s="239"/>
      <c r="DF213" s="240"/>
      <c r="DH213" s="237"/>
      <c r="DI213" s="238"/>
      <c r="DJ213" s="238"/>
      <c r="DK213" s="238"/>
      <c r="DL213" s="237"/>
      <c r="DM213" s="237"/>
      <c r="DN213" s="237"/>
      <c r="DO213" s="237"/>
      <c r="DP213" s="237"/>
      <c r="DQ213" s="237"/>
      <c r="DR213" s="239"/>
      <c r="DS213" s="240"/>
      <c r="DU213" s="237"/>
      <c r="DV213" s="238"/>
      <c r="DW213" s="238"/>
      <c r="DX213" s="238"/>
      <c r="DY213" s="237"/>
      <c r="DZ213" s="237"/>
      <c r="EA213" s="237"/>
      <c r="EB213" s="237"/>
      <c r="EC213" s="237"/>
      <c r="ED213" s="237"/>
      <c r="EE213" s="239"/>
      <c r="EF213" s="240"/>
      <c r="EH213" s="237"/>
      <c r="EI213" s="238"/>
      <c r="EJ213" s="238"/>
      <c r="EK213" s="238"/>
      <c r="EL213" s="238"/>
      <c r="EM213" s="238"/>
      <c r="EN213" s="238"/>
      <c r="EO213" s="238"/>
      <c r="EP213" s="238"/>
      <c r="EQ213" s="238"/>
      <c r="ER213" s="239"/>
      <c r="ES213" s="240"/>
      <c r="EU213" s="237"/>
      <c r="EV213" s="238"/>
      <c r="EW213" s="238"/>
      <c r="EX213" s="238"/>
      <c r="EY213" s="237"/>
      <c r="EZ213" s="237"/>
      <c r="FA213" s="237"/>
      <c r="FB213" s="237"/>
      <c r="FC213" s="237"/>
      <c r="FD213" s="237"/>
      <c r="FE213" s="239"/>
      <c r="FF213" s="240"/>
      <c r="FG213" s="240"/>
      <c r="FH213" s="240"/>
      <c r="FI213" s="240"/>
      <c r="FJ213" s="240"/>
      <c r="FK213" s="240"/>
      <c r="FL213" s="240"/>
      <c r="FM213" s="240"/>
      <c r="FN213" s="240"/>
    </row>
    <row r="214" spans="86:170" ht="24.75" customHeight="1" x14ac:dyDescent="0.3">
      <c r="CH214" s="237"/>
      <c r="CI214" s="238"/>
      <c r="CJ214" s="238"/>
      <c r="CK214" s="238"/>
      <c r="CL214" s="238"/>
      <c r="CM214" s="238"/>
      <c r="CN214" s="238"/>
      <c r="CO214" s="238"/>
      <c r="CP214" s="238"/>
      <c r="CQ214" s="238"/>
      <c r="CR214" s="239"/>
      <c r="CS214" s="240"/>
      <c r="CU214" s="237"/>
      <c r="CV214" s="238"/>
      <c r="CW214" s="238"/>
      <c r="CX214" s="238"/>
      <c r="CY214" s="237"/>
      <c r="CZ214" s="237"/>
      <c r="DA214" s="237"/>
      <c r="DB214" s="237"/>
      <c r="DC214" s="237"/>
      <c r="DD214" s="237"/>
      <c r="DE214" s="239"/>
      <c r="DF214" s="240"/>
      <c r="DH214" s="237"/>
      <c r="DI214" s="238"/>
      <c r="DJ214" s="238"/>
      <c r="DK214" s="238"/>
      <c r="DL214" s="237"/>
      <c r="DM214" s="237"/>
      <c r="DN214" s="237"/>
      <c r="DO214" s="237"/>
      <c r="DP214" s="237"/>
      <c r="DQ214" s="237"/>
      <c r="DR214" s="239"/>
      <c r="DS214" s="240"/>
      <c r="DU214" s="237"/>
      <c r="DV214" s="238"/>
      <c r="DW214" s="238"/>
      <c r="DX214" s="238"/>
      <c r="DY214" s="237"/>
      <c r="DZ214" s="237"/>
      <c r="EA214" s="237"/>
      <c r="EB214" s="237"/>
      <c r="EC214" s="237"/>
      <c r="ED214" s="237"/>
      <c r="EE214" s="239"/>
      <c r="EF214" s="240"/>
      <c r="EH214" s="237"/>
      <c r="EI214" s="238"/>
      <c r="EJ214" s="238"/>
      <c r="EK214" s="238"/>
      <c r="EL214" s="238"/>
      <c r="EM214" s="238"/>
      <c r="EN214" s="238"/>
      <c r="EO214" s="238"/>
      <c r="EP214" s="238"/>
      <c r="EQ214" s="238"/>
      <c r="ER214" s="239"/>
      <c r="ES214" s="240"/>
      <c r="EU214" s="237"/>
      <c r="EV214" s="238"/>
      <c r="EW214" s="238"/>
      <c r="EX214" s="238"/>
      <c r="EY214" s="237"/>
      <c r="EZ214" s="237"/>
      <c r="FA214" s="237"/>
      <c r="FB214" s="237"/>
      <c r="FC214" s="237"/>
      <c r="FD214" s="237"/>
      <c r="FE214" s="239"/>
      <c r="FF214" s="240"/>
      <c r="FG214" s="240"/>
      <c r="FH214" s="240"/>
      <c r="FI214" s="240"/>
      <c r="FJ214" s="240"/>
      <c r="FK214" s="240"/>
      <c r="FL214" s="240"/>
      <c r="FM214" s="240"/>
      <c r="FN214" s="240"/>
    </row>
    <row r="215" spans="86:170" ht="24.75" customHeight="1" x14ac:dyDescent="0.3">
      <c r="CH215" s="237"/>
      <c r="CI215" s="238"/>
      <c r="CJ215" s="238"/>
      <c r="CK215" s="238"/>
      <c r="CL215" s="238"/>
      <c r="CM215" s="238"/>
      <c r="CN215" s="238"/>
      <c r="CO215" s="238"/>
      <c r="CP215" s="238"/>
      <c r="CQ215" s="238"/>
      <c r="CR215" s="239"/>
      <c r="CS215" s="240"/>
      <c r="CU215" s="237"/>
      <c r="CV215" s="238"/>
      <c r="CW215" s="238"/>
      <c r="CX215" s="238"/>
      <c r="CY215" s="237"/>
      <c r="CZ215" s="237"/>
      <c r="DA215" s="237"/>
      <c r="DB215" s="237"/>
      <c r="DC215" s="237"/>
      <c r="DD215" s="237"/>
      <c r="DE215" s="239"/>
      <c r="DF215" s="240"/>
      <c r="DH215" s="237"/>
      <c r="DI215" s="238"/>
      <c r="DJ215" s="238"/>
      <c r="DK215" s="238"/>
      <c r="DL215" s="237"/>
      <c r="DM215" s="237"/>
      <c r="DN215" s="237"/>
      <c r="DO215" s="237"/>
      <c r="DP215" s="237"/>
      <c r="DQ215" s="237"/>
      <c r="DR215" s="239"/>
      <c r="DS215" s="240"/>
      <c r="DU215" s="237"/>
      <c r="DV215" s="238"/>
      <c r="DW215" s="238"/>
      <c r="DX215" s="238"/>
      <c r="DY215" s="237"/>
      <c r="DZ215" s="237"/>
      <c r="EA215" s="237"/>
      <c r="EB215" s="237"/>
      <c r="EC215" s="237"/>
      <c r="ED215" s="237"/>
      <c r="EE215" s="239"/>
      <c r="EF215" s="240"/>
      <c r="EH215" s="237"/>
      <c r="EI215" s="238"/>
      <c r="EJ215" s="238"/>
      <c r="EK215" s="238"/>
      <c r="EL215" s="238"/>
      <c r="EM215" s="238"/>
      <c r="EN215" s="238"/>
      <c r="EO215" s="238"/>
      <c r="EP215" s="238"/>
      <c r="EQ215" s="238"/>
      <c r="ER215" s="239"/>
      <c r="ES215" s="240"/>
      <c r="EU215" s="237"/>
      <c r="EV215" s="238"/>
      <c r="EW215" s="238"/>
      <c r="EX215" s="238"/>
      <c r="EY215" s="237"/>
      <c r="EZ215" s="237"/>
      <c r="FA215" s="237"/>
      <c r="FB215" s="237"/>
      <c r="FC215" s="237"/>
      <c r="FD215" s="237"/>
      <c r="FE215" s="239"/>
      <c r="FF215" s="240"/>
      <c r="FG215" s="240"/>
      <c r="FH215" s="240"/>
      <c r="FI215" s="240"/>
      <c r="FJ215" s="240"/>
      <c r="FK215" s="240"/>
      <c r="FL215" s="240"/>
      <c r="FM215" s="240"/>
      <c r="FN215" s="240"/>
    </row>
    <row r="216" spans="86:170" ht="24.75" customHeight="1" x14ac:dyDescent="0.3">
      <c r="CH216" s="237"/>
      <c r="CI216" s="238"/>
      <c r="CJ216" s="238"/>
      <c r="CK216" s="238"/>
      <c r="CL216" s="238"/>
      <c r="CM216" s="238"/>
      <c r="CN216" s="238"/>
      <c r="CO216" s="238"/>
      <c r="CP216" s="238"/>
      <c r="CQ216" s="238"/>
      <c r="CR216" s="239"/>
      <c r="CS216" s="240"/>
      <c r="CU216" s="237"/>
      <c r="CV216" s="238"/>
      <c r="CW216" s="238"/>
      <c r="CX216" s="238"/>
      <c r="CY216" s="237"/>
      <c r="CZ216" s="237"/>
      <c r="DA216" s="237"/>
      <c r="DB216" s="237"/>
      <c r="DC216" s="237"/>
      <c r="DD216" s="237"/>
      <c r="DE216" s="239"/>
      <c r="DF216" s="240"/>
      <c r="DH216" s="237"/>
      <c r="DI216" s="238"/>
      <c r="DJ216" s="238"/>
      <c r="DK216" s="238"/>
      <c r="DL216" s="237"/>
      <c r="DM216" s="237"/>
      <c r="DN216" s="237"/>
      <c r="DO216" s="237"/>
      <c r="DP216" s="237"/>
      <c r="DQ216" s="237"/>
      <c r="DR216" s="239"/>
      <c r="DS216" s="240"/>
      <c r="DU216" s="237"/>
      <c r="DV216" s="238"/>
      <c r="DW216" s="238"/>
      <c r="DX216" s="238"/>
      <c r="DY216" s="237"/>
      <c r="DZ216" s="237"/>
      <c r="EA216" s="237"/>
      <c r="EB216" s="237"/>
      <c r="EC216" s="237"/>
      <c r="ED216" s="237"/>
      <c r="EE216" s="239"/>
      <c r="EF216" s="240"/>
      <c r="EH216" s="237"/>
      <c r="EI216" s="238"/>
      <c r="EJ216" s="238"/>
      <c r="EK216" s="238"/>
      <c r="EL216" s="238"/>
      <c r="EM216" s="238"/>
      <c r="EN216" s="238"/>
      <c r="EO216" s="238"/>
      <c r="EP216" s="238"/>
      <c r="EQ216" s="238"/>
      <c r="ER216" s="239"/>
      <c r="ES216" s="240"/>
      <c r="EU216" s="237"/>
      <c r="EV216" s="238"/>
      <c r="EW216" s="238"/>
      <c r="EX216" s="238"/>
      <c r="EY216" s="237"/>
      <c r="EZ216" s="237"/>
      <c r="FA216" s="237"/>
      <c r="FB216" s="237"/>
      <c r="FC216" s="237"/>
      <c r="FD216" s="237"/>
      <c r="FE216" s="239"/>
      <c r="FF216" s="240"/>
      <c r="FG216" s="240"/>
      <c r="FH216" s="240"/>
      <c r="FI216" s="240"/>
      <c r="FJ216" s="240"/>
      <c r="FK216" s="240"/>
      <c r="FL216" s="240"/>
      <c r="FM216" s="240"/>
      <c r="FN216" s="240"/>
    </row>
    <row r="217" spans="86:170" ht="24.75" customHeight="1" x14ac:dyDescent="0.3">
      <c r="CH217" s="237"/>
      <c r="CI217" s="238"/>
      <c r="CJ217" s="238"/>
      <c r="CK217" s="238"/>
      <c r="CL217" s="238"/>
      <c r="CM217" s="238"/>
      <c r="CN217" s="238"/>
      <c r="CO217" s="238"/>
      <c r="CP217" s="238"/>
      <c r="CQ217" s="238"/>
      <c r="CR217" s="239"/>
      <c r="CS217" s="240"/>
      <c r="CU217" s="237"/>
      <c r="CV217" s="238"/>
      <c r="CW217" s="238"/>
      <c r="CX217" s="238"/>
      <c r="CY217" s="237"/>
      <c r="CZ217" s="237"/>
      <c r="DA217" s="237"/>
      <c r="DB217" s="237"/>
      <c r="DC217" s="237"/>
      <c r="DD217" s="237"/>
      <c r="DE217" s="239"/>
      <c r="DF217" s="240"/>
      <c r="DH217" s="237"/>
      <c r="DI217" s="238"/>
      <c r="DJ217" s="238"/>
      <c r="DK217" s="238"/>
      <c r="DL217" s="237"/>
      <c r="DM217" s="237"/>
      <c r="DN217" s="237"/>
      <c r="DO217" s="237"/>
      <c r="DP217" s="237"/>
      <c r="DQ217" s="237"/>
      <c r="DR217" s="239"/>
      <c r="DS217" s="240"/>
      <c r="DU217" s="237"/>
      <c r="DV217" s="238"/>
      <c r="DW217" s="238"/>
      <c r="DX217" s="238"/>
      <c r="DY217" s="237"/>
      <c r="DZ217" s="237"/>
      <c r="EA217" s="237"/>
      <c r="EB217" s="237"/>
      <c r="EC217" s="237"/>
      <c r="ED217" s="237"/>
      <c r="EE217" s="239"/>
      <c r="EF217" s="240"/>
      <c r="EH217" s="237"/>
      <c r="EI217" s="238"/>
      <c r="EJ217" s="238"/>
      <c r="EK217" s="238"/>
      <c r="EL217" s="238"/>
      <c r="EM217" s="238"/>
      <c r="EN217" s="238"/>
      <c r="EO217" s="238"/>
      <c r="EP217" s="238"/>
      <c r="EQ217" s="238"/>
      <c r="ER217" s="239"/>
      <c r="ES217" s="240"/>
      <c r="EU217" s="237"/>
      <c r="EV217" s="238"/>
      <c r="EW217" s="238"/>
      <c r="EX217" s="238"/>
      <c r="EY217" s="237"/>
      <c r="EZ217" s="237"/>
      <c r="FA217" s="237"/>
      <c r="FB217" s="237"/>
      <c r="FC217" s="237"/>
      <c r="FD217" s="237"/>
      <c r="FE217" s="239"/>
      <c r="FF217" s="240"/>
      <c r="FG217" s="240"/>
      <c r="FH217" s="240"/>
      <c r="FI217" s="240"/>
      <c r="FJ217" s="240"/>
      <c r="FK217" s="240"/>
      <c r="FL217" s="240"/>
      <c r="FM217" s="240"/>
      <c r="FN217" s="240"/>
    </row>
    <row r="218" spans="86:170" ht="24.75" customHeight="1" x14ac:dyDescent="0.3">
      <c r="CH218" s="237"/>
      <c r="CI218" s="238"/>
      <c r="CJ218" s="238"/>
      <c r="CK218" s="238"/>
      <c r="CL218" s="238"/>
      <c r="CM218" s="238"/>
      <c r="CN218" s="238"/>
      <c r="CO218" s="238"/>
      <c r="CP218" s="238"/>
      <c r="CQ218" s="238"/>
      <c r="CR218" s="239"/>
      <c r="CS218" s="240"/>
      <c r="CU218" s="237"/>
      <c r="CV218" s="238"/>
      <c r="CW218" s="238"/>
      <c r="CX218" s="238"/>
      <c r="CY218" s="237"/>
      <c r="CZ218" s="237"/>
      <c r="DA218" s="237"/>
      <c r="DB218" s="237"/>
      <c r="DC218" s="237"/>
      <c r="DD218" s="237"/>
      <c r="DE218" s="239"/>
      <c r="DF218" s="240"/>
      <c r="DH218" s="237"/>
      <c r="DI218" s="238"/>
      <c r="DJ218" s="238"/>
      <c r="DK218" s="238"/>
      <c r="DL218" s="237"/>
      <c r="DM218" s="237"/>
      <c r="DN218" s="237"/>
      <c r="DO218" s="237"/>
      <c r="DP218" s="237"/>
      <c r="DQ218" s="237"/>
      <c r="DR218" s="239"/>
      <c r="DS218" s="240"/>
      <c r="DU218" s="237"/>
      <c r="DV218" s="238"/>
      <c r="DW218" s="238"/>
      <c r="DX218" s="238"/>
      <c r="DY218" s="237"/>
      <c r="DZ218" s="237"/>
      <c r="EA218" s="237"/>
      <c r="EB218" s="237"/>
      <c r="EC218" s="237"/>
      <c r="ED218" s="237"/>
      <c r="EE218" s="239"/>
      <c r="EF218" s="240"/>
      <c r="EH218" s="237"/>
      <c r="EI218" s="238"/>
      <c r="EJ218" s="238"/>
      <c r="EK218" s="238"/>
      <c r="EL218" s="238"/>
      <c r="EM218" s="238"/>
      <c r="EN218" s="238"/>
      <c r="EO218" s="238"/>
      <c r="EP218" s="238"/>
      <c r="EQ218" s="238"/>
      <c r="ER218" s="239"/>
      <c r="ES218" s="240"/>
      <c r="EU218" s="237"/>
      <c r="EV218" s="238"/>
      <c r="EW218" s="238"/>
      <c r="EX218" s="238"/>
      <c r="EY218" s="237"/>
      <c r="EZ218" s="237"/>
      <c r="FA218" s="237"/>
      <c r="FB218" s="237"/>
      <c r="FC218" s="237"/>
      <c r="FD218" s="237"/>
      <c r="FE218" s="239"/>
      <c r="FF218" s="240"/>
      <c r="FG218" s="240"/>
      <c r="FH218" s="240"/>
      <c r="FI218" s="240"/>
      <c r="FJ218" s="240"/>
      <c r="FK218" s="240"/>
      <c r="FL218" s="240"/>
      <c r="FM218" s="240"/>
      <c r="FN218" s="240"/>
    </row>
    <row r="219" spans="86:170" ht="24.75" customHeight="1" x14ac:dyDescent="0.3">
      <c r="CH219" s="237"/>
      <c r="CI219" s="238"/>
      <c r="CJ219" s="238"/>
      <c r="CK219" s="238"/>
      <c r="CL219" s="238"/>
      <c r="CM219" s="238"/>
      <c r="CN219" s="238"/>
      <c r="CO219" s="238"/>
      <c r="CP219" s="238"/>
      <c r="CQ219" s="238"/>
      <c r="CR219" s="239"/>
      <c r="CS219" s="240"/>
      <c r="CU219" s="237"/>
      <c r="CV219" s="238"/>
      <c r="CW219" s="238"/>
      <c r="CX219" s="238"/>
      <c r="CY219" s="237"/>
      <c r="CZ219" s="237"/>
      <c r="DA219" s="237"/>
      <c r="DB219" s="237"/>
      <c r="DC219" s="237"/>
      <c r="DD219" s="237"/>
      <c r="DE219" s="239"/>
      <c r="DF219" s="240"/>
      <c r="DH219" s="237"/>
      <c r="DI219" s="238"/>
      <c r="DJ219" s="238"/>
      <c r="DK219" s="238"/>
      <c r="DL219" s="237"/>
      <c r="DM219" s="237"/>
      <c r="DN219" s="237"/>
      <c r="DO219" s="237"/>
      <c r="DP219" s="237"/>
      <c r="DQ219" s="237"/>
      <c r="DR219" s="239"/>
      <c r="DS219" s="240"/>
      <c r="DU219" s="237"/>
      <c r="DV219" s="238"/>
      <c r="DW219" s="238"/>
      <c r="DX219" s="238"/>
      <c r="DY219" s="237"/>
      <c r="DZ219" s="237"/>
      <c r="EA219" s="237"/>
      <c r="EB219" s="237"/>
      <c r="EC219" s="237"/>
      <c r="ED219" s="237"/>
      <c r="EE219" s="239"/>
      <c r="EF219" s="240"/>
      <c r="EH219" s="237"/>
      <c r="EI219" s="238"/>
      <c r="EJ219" s="238"/>
      <c r="EK219" s="238"/>
      <c r="EL219" s="238"/>
      <c r="EM219" s="238"/>
      <c r="EN219" s="238"/>
      <c r="EO219" s="238"/>
      <c r="EP219" s="238"/>
      <c r="EQ219" s="238"/>
      <c r="ER219" s="239"/>
      <c r="ES219" s="240"/>
      <c r="EU219" s="237"/>
      <c r="EV219" s="238"/>
      <c r="EW219" s="238"/>
      <c r="EX219" s="238"/>
      <c r="EY219" s="237"/>
      <c r="EZ219" s="237"/>
      <c r="FA219" s="237"/>
      <c r="FB219" s="237"/>
      <c r="FC219" s="237"/>
      <c r="FD219" s="237"/>
      <c r="FE219" s="239"/>
      <c r="FF219" s="240"/>
      <c r="FG219" s="240"/>
      <c r="FH219" s="240"/>
      <c r="FI219" s="240"/>
      <c r="FJ219" s="240"/>
      <c r="FK219" s="240"/>
      <c r="FL219" s="240"/>
      <c r="FM219" s="240"/>
      <c r="FN219" s="240"/>
    </row>
    <row r="220" spans="86:170" ht="24.75" customHeight="1" x14ac:dyDescent="0.3">
      <c r="CH220" s="237"/>
      <c r="CI220" s="238"/>
      <c r="CJ220" s="238"/>
      <c r="CK220" s="238"/>
      <c r="CL220" s="238"/>
      <c r="CM220" s="238"/>
      <c r="CN220" s="238"/>
      <c r="CO220" s="238"/>
      <c r="CP220" s="238"/>
      <c r="CQ220" s="238"/>
      <c r="CR220" s="239"/>
      <c r="CS220" s="240"/>
      <c r="CU220" s="237"/>
      <c r="CV220" s="238"/>
      <c r="CW220" s="238"/>
      <c r="CX220" s="238"/>
      <c r="CY220" s="237"/>
      <c r="CZ220" s="237"/>
      <c r="DA220" s="237"/>
      <c r="DB220" s="237"/>
      <c r="DC220" s="237"/>
      <c r="DD220" s="237"/>
      <c r="DE220" s="239"/>
      <c r="DF220" s="240"/>
      <c r="DH220" s="237"/>
      <c r="DI220" s="238"/>
      <c r="DJ220" s="238"/>
      <c r="DK220" s="238"/>
      <c r="DL220" s="237"/>
      <c r="DM220" s="237"/>
      <c r="DN220" s="237"/>
      <c r="DO220" s="237"/>
      <c r="DP220" s="237"/>
      <c r="DQ220" s="237"/>
      <c r="DR220" s="239"/>
      <c r="DS220" s="240"/>
      <c r="DU220" s="237"/>
      <c r="DV220" s="238"/>
      <c r="DW220" s="238"/>
      <c r="DX220" s="238"/>
      <c r="DY220" s="237"/>
      <c r="DZ220" s="237"/>
      <c r="EA220" s="237"/>
      <c r="EB220" s="237"/>
      <c r="EC220" s="237"/>
      <c r="ED220" s="237"/>
      <c r="EE220" s="239"/>
      <c r="EF220" s="240"/>
      <c r="EH220" s="237"/>
      <c r="EI220" s="238"/>
      <c r="EJ220" s="238"/>
      <c r="EK220" s="238"/>
      <c r="EL220" s="238"/>
      <c r="EM220" s="238"/>
      <c r="EN220" s="238"/>
      <c r="EO220" s="238"/>
      <c r="EP220" s="238"/>
      <c r="EQ220" s="238"/>
      <c r="ER220" s="239"/>
      <c r="ES220" s="240"/>
      <c r="EU220" s="237"/>
      <c r="EV220" s="238"/>
      <c r="EW220" s="238"/>
      <c r="EX220" s="238"/>
      <c r="EY220" s="237"/>
      <c r="EZ220" s="237"/>
      <c r="FA220" s="237"/>
      <c r="FB220" s="237"/>
      <c r="FC220" s="237"/>
      <c r="FD220" s="237"/>
      <c r="FE220" s="239"/>
      <c r="FF220" s="240"/>
      <c r="FG220" s="240"/>
      <c r="FH220" s="240"/>
      <c r="FI220" s="240"/>
      <c r="FJ220" s="240"/>
      <c r="FK220" s="240"/>
      <c r="FL220" s="240"/>
      <c r="FM220" s="240"/>
      <c r="FN220" s="240"/>
    </row>
    <row r="221" spans="86:170" ht="24.75" customHeight="1" x14ac:dyDescent="0.3">
      <c r="CH221" s="237"/>
      <c r="CI221" s="238"/>
      <c r="CJ221" s="238"/>
      <c r="CK221" s="238"/>
      <c r="CL221" s="238"/>
      <c r="CM221" s="238"/>
      <c r="CN221" s="238"/>
      <c r="CO221" s="238"/>
      <c r="CP221" s="238"/>
      <c r="CQ221" s="238"/>
      <c r="CR221" s="239"/>
      <c r="CS221" s="240"/>
      <c r="CU221" s="237"/>
      <c r="CV221" s="238"/>
      <c r="CW221" s="238"/>
      <c r="CX221" s="238"/>
      <c r="CY221" s="237"/>
      <c r="CZ221" s="237"/>
      <c r="DA221" s="237"/>
      <c r="DB221" s="237"/>
      <c r="DC221" s="237"/>
      <c r="DD221" s="237"/>
      <c r="DE221" s="239"/>
      <c r="DF221" s="240"/>
      <c r="DH221" s="237"/>
      <c r="DI221" s="238"/>
      <c r="DJ221" s="238"/>
      <c r="DK221" s="238"/>
      <c r="DL221" s="237"/>
      <c r="DM221" s="237"/>
      <c r="DN221" s="237"/>
      <c r="DO221" s="237"/>
      <c r="DP221" s="237"/>
      <c r="DQ221" s="237"/>
      <c r="DR221" s="239"/>
      <c r="DS221" s="240"/>
      <c r="DU221" s="237"/>
      <c r="DV221" s="238"/>
      <c r="DW221" s="238"/>
      <c r="DX221" s="238"/>
      <c r="DY221" s="237"/>
      <c r="DZ221" s="237"/>
      <c r="EA221" s="237"/>
      <c r="EB221" s="237"/>
      <c r="EC221" s="237"/>
      <c r="ED221" s="237"/>
      <c r="EE221" s="239"/>
      <c r="EF221" s="240"/>
      <c r="EH221" s="237"/>
      <c r="EI221" s="238"/>
      <c r="EJ221" s="238"/>
      <c r="EK221" s="238"/>
      <c r="EL221" s="238"/>
      <c r="EM221" s="238"/>
      <c r="EN221" s="238"/>
      <c r="EO221" s="238"/>
      <c r="EP221" s="238"/>
      <c r="EQ221" s="238"/>
      <c r="ER221" s="239"/>
      <c r="ES221" s="240"/>
      <c r="EU221" s="237"/>
      <c r="EV221" s="238"/>
      <c r="EW221" s="238"/>
      <c r="EX221" s="238"/>
      <c r="EY221" s="237"/>
      <c r="EZ221" s="237"/>
      <c r="FA221" s="237"/>
      <c r="FB221" s="237"/>
      <c r="FC221" s="237"/>
      <c r="FD221" s="237"/>
      <c r="FE221" s="239"/>
      <c r="FF221" s="240"/>
      <c r="FG221" s="240"/>
      <c r="FH221" s="240"/>
      <c r="FI221" s="240"/>
      <c r="FJ221" s="240"/>
      <c r="FK221" s="240"/>
      <c r="FL221" s="240"/>
      <c r="FM221" s="240"/>
      <c r="FN221" s="240"/>
    </row>
    <row r="222" spans="86:170" ht="24.75" customHeight="1" x14ac:dyDescent="0.3">
      <c r="CH222" s="237"/>
      <c r="CI222" s="238"/>
      <c r="CJ222" s="238"/>
      <c r="CK222" s="238"/>
      <c r="CL222" s="238"/>
      <c r="CM222" s="238"/>
      <c r="CN222" s="238"/>
      <c r="CO222" s="238"/>
      <c r="CP222" s="238"/>
      <c r="CQ222" s="238"/>
      <c r="CR222" s="239"/>
      <c r="CS222" s="240"/>
      <c r="CU222" s="237"/>
      <c r="CV222" s="238"/>
      <c r="CW222" s="238"/>
      <c r="CX222" s="238"/>
      <c r="CY222" s="237"/>
      <c r="CZ222" s="237"/>
      <c r="DA222" s="237"/>
      <c r="DB222" s="237"/>
      <c r="DC222" s="237"/>
      <c r="DD222" s="237"/>
      <c r="DE222" s="239"/>
      <c r="DF222" s="240"/>
      <c r="DH222" s="237"/>
      <c r="DI222" s="238"/>
      <c r="DJ222" s="238"/>
      <c r="DK222" s="238"/>
      <c r="DL222" s="237"/>
      <c r="DM222" s="237"/>
      <c r="DN222" s="237"/>
      <c r="DO222" s="237"/>
      <c r="DP222" s="237"/>
      <c r="DQ222" s="237"/>
      <c r="DR222" s="239"/>
      <c r="DS222" s="240"/>
      <c r="DU222" s="237"/>
      <c r="DV222" s="238"/>
      <c r="DW222" s="238"/>
      <c r="DX222" s="238"/>
      <c r="DY222" s="237"/>
      <c r="DZ222" s="237"/>
      <c r="EA222" s="237"/>
      <c r="EB222" s="237"/>
      <c r="EC222" s="237"/>
      <c r="ED222" s="237"/>
      <c r="EE222" s="239"/>
      <c r="EF222" s="240"/>
      <c r="EH222" s="237"/>
      <c r="EI222" s="238"/>
      <c r="EJ222" s="238"/>
      <c r="EK222" s="238"/>
      <c r="EL222" s="238"/>
      <c r="EM222" s="238"/>
      <c r="EN222" s="238"/>
      <c r="EO222" s="238"/>
      <c r="EP222" s="238"/>
      <c r="EQ222" s="238"/>
      <c r="ER222" s="239"/>
      <c r="ES222" s="240"/>
      <c r="EU222" s="237"/>
      <c r="EV222" s="238"/>
      <c r="EW222" s="238"/>
      <c r="EX222" s="238"/>
      <c r="EY222" s="237"/>
      <c r="EZ222" s="237"/>
      <c r="FA222" s="237"/>
      <c r="FB222" s="237"/>
      <c r="FC222" s="237"/>
      <c r="FD222" s="237"/>
      <c r="FE222" s="239"/>
      <c r="FF222" s="240"/>
      <c r="FG222" s="240"/>
      <c r="FH222" s="240"/>
      <c r="FI222" s="240"/>
      <c r="FJ222" s="240"/>
      <c r="FK222" s="240"/>
      <c r="FL222" s="240"/>
      <c r="FM222" s="240"/>
      <c r="FN222" s="240"/>
    </row>
    <row r="223" spans="86:170" ht="24.75" customHeight="1" x14ac:dyDescent="0.3">
      <c r="CH223" s="237"/>
      <c r="CI223" s="238"/>
      <c r="CJ223" s="238"/>
      <c r="CK223" s="238"/>
      <c r="CL223" s="238"/>
      <c r="CM223" s="238"/>
      <c r="CN223" s="238"/>
      <c r="CO223" s="238"/>
      <c r="CP223" s="238"/>
      <c r="CQ223" s="238"/>
      <c r="CR223" s="239"/>
      <c r="CS223" s="240"/>
      <c r="CU223" s="237"/>
      <c r="CV223" s="238"/>
      <c r="CW223" s="238"/>
      <c r="CX223" s="238"/>
      <c r="CY223" s="237"/>
      <c r="CZ223" s="237"/>
      <c r="DA223" s="237"/>
      <c r="DB223" s="237"/>
      <c r="DC223" s="237"/>
      <c r="DD223" s="237"/>
      <c r="DE223" s="239"/>
      <c r="DF223" s="240"/>
      <c r="DH223" s="237"/>
      <c r="DI223" s="238"/>
      <c r="DJ223" s="238"/>
      <c r="DK223" s="238"/>
      <c r="DL223" s="237"/>
      <c r="DM223" s="237"/>
      <c r="DN223" s="237"/>
      <c r="DO223" s="237"/>
      <c r="DP223" s="237"/>
      <c r="DQ223" s="237"/>
      <c r="DR223" s="239"/>
      <c r="DS223" s="240"/>
      <c r="DU223" s="237"/>
      <c r="DV223" s="238"/>
      <c r="DW223" s="238"/>
      <c r="DX223" s="238"/>
      <c r="DY223" s="237"/>
      <c r="DZ223" s="237"/>
      <c r="EA223" s="237"/>
      <c r="EB223" s="237"/>
      <c r="EC223" s="237"/>
      <c r="ED223" s="237"/>
      <c r="EE223" s="239"/>
      <c r="EF223" s="240"/>
      <c r="EH223" s="237"/>
      <c r="EI223" s="238"/>
      <c r="EJ223" s="238"/>
      <c r="EK223" s="238"/>
      <c r="EL223" s="238"/>
      <c r="EM223" s="238"/>
      <c r="EN223" s="238"/>
      <c r="EO223" s="238"/>
      <c r="EP223" s="238"/>
      <c r="EQ223" s="238"/>
      <c r="ER223" s="239"/>
      <c r="ES223" s="240"/>
      <c r="EU223" s="237"/>
      <c r="EV223" s="238"/>
      <c r="EW223" s="238"/>
      <c r="EX223" s="238"/>
      <c r="EY223" s="237"/>
      <c r="EZ223" s="237"/>
      <c r="FA223" s="237"/>
      <c r="FB223" s="237"/>
      <c r="FC223" s="237"/>
      <c r="FD223" s="237"/>
      <c r="FE223" s="239"/>
      <c r="FF223" s="240"/>
      <c r="FG223" s="240"/>
      <c r="FH223" s="240"/>
      <c r="FI223" s="240"/>
      <c r="FJ223" s="240"/>
      <c r="FK223" s="240"/>
      <c r="FL223" s="240"/>
      <c r="FM223" s="240"/>
      <c r="FN223" s="240"/>
    </row>
    <row r="224" spans="86:170" ht="24.75" customHeight="1" x14ac:dyDescent="0.3">
      <c r="CH224" s="237"/>
      <c r="CI224" s="238"/>
      <c r="CJ224" s="238"/>
      <c r="CK224" s="238"/>
      <c r="CL224" s="238"/>
      <c r="CM224" s="238"/>
      <c r="CN224" s="238"/>
      <c r="CO224" s="238"/>
      <c r="CP224" s="238"/>
      <c r="CQ224" s="238"/>
      <c r="CR224" s="239"/>
      <c r="CS224" s="240"/>
      <c r="CU224" s="237"/>
      <c r="CV224" s="238"/>
      <c r="CW224" s="238"/>
      <c r="CX224" s="238"/>
      <c r="CY224" s="237"/>
      <c r="CZ224" s="237"/>
      <c r="DA224" s="237"/>
      <c r="DB224" s="237"/>
      <c r="DC224" s="237"/>
      <c r="DD224" s="237"/>
      <c r="DE224" s="239"/>
      <c r="DF224" s="240"/>
      <c r="DH224" s="237"/>
      <c r="DI224" s="238"/>
      <c r="DJ224" s="238"/>
      <c r="DK224" s="238"/>
      <c r="DL224" s="237"/>
      <c r="DM224" s="237"/>
      <c r="DN224" s="237"/>
      <c r="DO224" s="237"/>
      <c r="DP224" s="237"/>
      <c r="DQ224" s="237"/>
      <c r="DR224" s="239"/>
      <c r="DS224" s="240"/>
      <c r="DU224" s="237"/>
      <c r="DV224" s="238"/>
      <c r="DW224" s="238"/>
      <c r="DX224" s="238"/>
      <c r="DY224" s="237"/>
      <c r="DZ224" s="237"/>
      <c r="EA224" s="237"/>
      <c r="EB224" s="237"/>
      <c r="EC224" s="237"/>
      <c r="ED224" s="237"/>
      <c r="EE224" s="239"/>
      <c r="EF224" s="240"/>
      <c r="EH224" s="237"/>
      <c r="EI224" s="238"/>
      <c r="EJ224" s="238"/>
      <c r="EK224" s="238"/>
      <c r="EL224" s="238"/>
      <c r="EM224" s="238"/>
      <c r="EN224" s="238"/>
      <c r="EO224" s="238"/>
      <c r="EP224" s="238"/>
      <c r="EQ224" s="238"/>
      <c r="ER224" s="239"/>
      <c r="ES224" s="240"/>
      <c r="EU224" s="237"/>
      <c r="EV224" s="238"/>
      <c r="EW224" s="238"/>
      <c r="EX224" s="238"/>
      <c r="EY224" s="237"/>
      <c r="EZ224" s="237"/>
      <c r="FA224" s="237"/>
      <c r="FB224" s="237"/>
      <c r="FC224" s="237"/>
      <c r="FD224" s="237"/>
      <c r="FE224" s="239"/>
      <c r="FF224" s="240"/>
      <c r="FG224" s="240"/>
      <c r="FH224" s="240"/>
      <c r="FI224" s="240"/>
      <c r="FJ224" s="240"/>
      <c r="FK224" s="240"/>
      <c r="FL224" s="240"/>
      <c r="FM224" s="240"/>
      <c r="FN224" s="240"/>
    </row>
    <row r="225" spans="86:170" ht="24.75" customHeight="1" x14ac:dyDescent="0.3">
      <c r="CH225" s="237"/>
      <c r="CI225" s="238"/>
      <c r="CJ225" s="238"/>
      <c r="CK225" s="238"/>
      <c r="CL225" s="238"/>
      <c r="CM225" s="238"/>
      <c r="CN225" s="238"/>
      <c r="CO225" s="238"/>
      <c r="CP225" s="238"/>
      <c r="CQ225" s="238"/>
      <c r="CR225" s="239"/>
      <c r="CS225" s="240"/>
      <c r="CU225" s="237"/>
      <c r="CV225" s="238"/>
      <c r="CW225" s="238"/>
      <c r="CX225" s="238"/>
      <c r="CY225" s="237"/>
      <c r="CZ225" s="237"/>
      <c r="DA225" s="237"/>
      <c r="DB225" s="237"/>
      <c r="DC225" s="237"/>
      <c r="DD225" s="237"/>
      <c r="DE225" s="239"/>
      <c r="DF225" s="240"/>
      <c r="DH225" s="237"/>
      <c r="DI225" s="238"/>
      <c r="DJ225" s="238"/>
      <c r="DK225" s="238"/>
      <c r="DL225" s="237"/>
      <c r="DM225" s="237"/>
      <c r="DN225" s="237"/>
      <c r="DO225" s="237"/>
      <c r="DP225" s="237"/>
      <c r="DQ225" s="237"/>
      <c r="DR225" s="239"/>
      <c r="DS225" s="240"/>
      <c r="DU225" s="237"/>
      <c r="DV225" s="238"/>
      <c r="DW225" s="238"/>
      <c r="DX225" s="238"/>
      <c r="DY225" s="237"/>
      <c r="DZ225" s="237"/>
      <c r="EA225" s="237"/>
      <c r="EB225" s="237"/>
      <c r="EC225" s="237"/>
      <c r="ED225" s="237"/>
      <c r="EE225" s="239"/>
      <c r="EF225" s="240"/>
      <c r="EH225" s="237"/>
      <c r="EI225" s="238"/>
      <c r="EJ225" s="238"/>
      <c r="EK225" s="238"/>
      <c r="EL225" s="238"/>
      <c r="EM225" s="238"/>
      <c r="EN225" s="238"/>
      <c r="EO225" s="238"/>
      <c r="EP225" s="238"/>
      <c r="EQ225" s="238"/>
      <c r="ER225" s="239"/>
      <c r="ES225" s="240"/>
      <c r="EU225" s="237"/>
      <c r="EV225" s="238"/>
      <c r="EW225" s="238"/>
      <c r="EX225" s="238"/>
      <c r="EY225" s="237"/>
      <c r="EZ225" s="237"/>
      <c r="FA225" s="237"/>
      <c r="FB225" s="237"/>
      <c r="FC225" s="237"/>
      <c r="FD225" s="237"/>
      <c r="FE225" s="239"/>
      <c r="FF225" s="240"/>
      <c r="FG225" s="240"/>
      <c r="FH225" s="240"/>
      <c r="FI225" s="240"/>
      <c r="FJ225" s="240"/>
      <c r="FK225" s="240"/>
      <c r="FL225" s="240"/>
      <c r="FM225" s="240"/>
      <c r="FN225" s="240"/>
    </row>
    <row r="226" spans="86:170" ht="24.75" customHeight="1" x14ac:dyDescent="0.3">
      <c r="CH226" s="237"/>
      <c r="CI226" s="238"/>
      <c r="CJ226" s="238"/>
      <c r="CK226" s="238"/>
      <c r="CL226" s="238"/>
      <c r="CM226" s="238"/>
      <c r="CN226" s="238"/>
      <c r="CO226" s="238"/>
      <c r="CP226" s="238"/>
      <c r="CQ226" s="238"/>
      <c r="CR226" s="239"/>
      <c r="CS226" s="240"/>
      <c r="CU226" s="237"/>
      <c r="CV226" s="238"/>
      <c r="CW226" s="238"/>
      <c r="CX226" s="238"/>
      <c r="CY226" s="237"/>
      <c r="CZ226" s="237"/>
      <c r="DA226" s="237"/>
      <c r="DB226" s="237"/>
      <c r="DC226" s="237"/>
      <c r="DD226" s="237"/>
      <c r="DE226" s="239"/>
      <c r="DF226" s="240"/>
      <c r="DH226" s="237"/>
      <c r="DI226" s="238"/>
      <c r="DJ226" s="238"/>
      <c r="DK226" s="238"/>
      <c r="DL226" s="237"/>
      <c r="DM226" s="237"/>
      <c r="DN226" s="237"/>
      <c r="DO226" s="237"/>
      <c r="DP226" s="237"/>
      <c r="DQ226" s="237"/>
      <c r="DR226" s="239"/>
      <c r="DS226" s="240"/>
      <c r="DU226" s="237"/>
      <c r="DV226" s="238"/>
      <c r="DW226" s="238"/>
      <c r="DX226" s="238"/>
      <c r="DY226" s="237"/>
      <c r="DZ226" s="237"/>
      <c r="EA226" s="237"/>
      <c r="EB226" s="237"/>
      <c r="EC226" s="237"/>
      <c r="ED226" s="237"/>
      <c r="EE226" s="239"/>
      <c r="EF226" s="240"/>
      <c r="EH226" s="237"/>
      <c r="EI226" s="238"/>
      <c r="EJ226" s="238"/>
      <c r="EK226" s="238"/>
      <c r="EL226" s="238"/>
      <c r="EM226" s="238"/>
      <c r="EN226" s="238"/>
      <c r="EO226" s="238"/>
      <c r="EP226" s="238"/>
      <c r="EQ226" s="238"/>
      <c r="ER226" s="239"/>
      <c r="ES226" s="240"/>
      <c r="EU226" s="237"/>
      <c r="EV226" s="238"/>
      <c r="EW226" s="238"/>
      <c r="EX226" s="238"/>
      <c r="EY226" s="237"/>
      <c r="EZ226" s="237"/>
      <c r="FA226" s="237"/>
      <c r="FB226" s="237"/>
      <c r="FC226" s="237"/>
      <c r="FD226" s="237"/>
      <c r="FE226" s="239"/>
      <c r="FF226" s="240"/>
      <c r="FG226" s="240"/>
      <c r="FH226" s="240"/>
      <c r="FI226" s="240"/>
      <c r="FJ226" s="240"/>
      <c r="FK226" s="240"/>
      <c r="FL226" s="240"/>
      <c r="FM226" s="240"/>
      <c r="FN226" s="240"/>
    </row>
    <row r="227" spans="86:170" ht="24.75" customHeight="1" x14ac:dyDescent="0.3">
      <c r="CH227" s="237"/>
      <c r="CI227" s="238"/>
      <c r="CJ227" s="238"/>
      <c r="CK227" s="238"/>
      <c r="CL227" s="238"/>
      <c r="CM227" s="238"/>
      <c r="CN227" s="238"/>
      <c r="CO227" s="238"/>
      <c r="CP227" s="238"/>
      <c r="CQ227" s="238"/>
      <c r="CR227" s="239"/>
      <c r="CS227" s="240"/>
      <c r="CU227" s="237"/>
      <c r="CV227" s="238"/>
      <c r="CW227" s="238"/>
      <c r="CX227" s="238"/>
      <c r="CY227" s="237"/>
      <c r="CZ227" s="237"/>
      <c r="DA227" s="237"/>
      <c r="DB227" s="237"/>
      <c r="DC227" s="237"/>
      <c r="DD227" s="237"/>
      <c r="DE227" s="239"/>
      <c r="DF227" s="240"/>
      <c r="DH227" s="237"/>
      <c r="DI227" s="238"/>
      <c r="DJ227" s="238"/>
      <c r="DK227" s="238"/>
      <c r="DL227" s="237"/>
      <c r="DM227" s="237"/>
      <c r="DN227" s="237"/>
      <c r="DO227" s="237"/>
      <c r="DP227" s="237"/>
      <c r="DQ227" s="237"/>
      <c r="DR227" s="239"/>
      <c r="DS227" s="240"/>
      <c r="DU227" s="237"/>
      <c r="DV227" s="238"/>
      <c r="DW227" s="238"/>
      <c r="DX227" s="238"/>
      <c r="DY227" s="237"/>
      <c r="DZ227" s="237"/>
      <c r="EA227" s="237"/>
      <c r="EB227" s="237"/>
      <c r="EC227" s="237"/>
      <c r="ED227" s="237"/>
      <c r="EE227" s="239"/>
      <c r="EF227" s="240"/>
      <c r="EH227" s="237"/>
      <c r="EI227" s="238"/>
      <c r="EJ227" s="238"/>
      <c r="EK227" s="238"/>
      <c r="EL227" s="238"/>
      <c r="EM227" s="238"/>
      <c r="EN227" s="238"/>
      <c r="EO227" s="238"/>
      <c r="EP227" s="238"/>
      <c r="EQ227" s="238"/>
      <c r="ER227" s="239"/>
      <c r="ES227" s="240"/>
      <c r="EU227" s="237"/>
      <c r="EV227" s="238"/>
      <c r="EW227" s="238"/>
      <c r="EX227" s="238"/>
      <c r="EY227" s="237"/>
      <c r="EZ227" s="237"/>
      <c r="FA227" s="237"/>
      <c r="FB227" s="237"/>
      <c r="FC227" s="237"/>
      <c r="FD227" s="237"/>
      <c r="FE227" s="239"/>
      <c r="FF227" s="240"/>
      <c r="FG227" s="240"/>
      <c r="FH227" s="240"/>
      <c r="FI227" s="240"/>
      <c r="FJ227" s="240"/>
      <c r="FK227" s="240"/>
      <c r="FL227" s="240"/>
      <c r="FM227" s="240"/>
      <c r="FN227" s="240"/>
    </row>
    <row r="228" spans="86:170" ht="24.75" customHeight="1" x14ac:dyDescent="0.3">
      <c r="CH228" s="237"/>
      <c r="CI228" s="238"/>
      <c r="CJ228" s="238"/>
      <c r="CK228" s="238"/>
      <c r="CL228" s="238"/>
      <c r="CM228" s="238"/>
      <c r="CN228" s="238"/>
      <c r="CO228" s="238"/>
      <c r="CP228" s="238"/>
      <c r="CQ228" s="238"/>
      <c r="CR228" s="239"/>
      <c r="CS228" s="240"/>
      <c r="CU228" s="237"/>
      <c r="CV228" s="238"/>
      <c r="CW228" s="238"/>
      <c r="CX228" s="238"/>
      <c r="CY228" s="237"/>
      <c r="CZ228" s="237"/>
      <c r="DA228" s="237"/>
      <c r="DB228" s="237"/>
      <c r="DC228" s="237"/>
      <c r="DD228" s="237"/>
      <c r="DE228" s="239"/>
      <c r="DF228" s="240"/>
      <c r="DH228" s="237"/>
      <c r="DI228" s="238"/>
      <c r="DJ228" s="238"/>
      <c r="DK228" s="238"/>
      <c r="DL228" s="237"/>
      <c r="DM228" s="237"/>
      <c r="DN228" s="237"/>
      <c r="DO228" s="237"/>
      <c r="DP228" s="237"/>
      <c r="DQ228" s="237"/>
      <c r="DR228" s="239"/>
      <c r="DS228" s="240"/>
      <c r="DU228" s="237"/>
      <c r="DV228" s="238"/>
      <c r="DW228" s="238"/>
      <c r="DX228" s="238"/>
      <c r="DY228" s="237"/>
      <c r="DZ228" s="237"/>
      <c r="EA228" s="237"/>
      <c r="EB228" s="237"/>
      <c r="EC228" s="237"/>
      <c r="ED228" s="237"/>
      <c r="EE228" s="239"/>
      <c r="EF228" s="240"/>
      <c r="EH228" s="237"/>
      <c r="EI228" s="238"/>
      <c r="EJ228" s="238"/>
      <c r="EK228" s="238"/>
      <c r="EL228" s="238"/>
      <c r="EM228" s="238"/>
      <c r="EN228" s="238"/>
      <c r="EO228" s="238"/>
      <c r="EP228" s="238"/>
      <c r="EQ228" s="238"/>
      <c r="ER228" s="239"/>
      <c r="ES228" s="240"/>
      <c r="EU228" s="237"/>
      <c r="EV228" s="238"/>
      <c r="EW228" s="238"/>
      <c r="EX228" s="238"/>
      <c r="EY228" s="237"/>
      <c r="EZ228" s="237"/>
      <c r="FA228" s="237"/>
      <c r="FB228" s="237"/>
      <c r="FC228" s="237"/>
      <c r="FD228" s="237"/>
      <c r="FE228" s="239"/>
      <c r="FF228" s="240"/>
      <c r="FG228" s="240"/>
      <c r="FH228" s="240"/>
      <c r="FI228" s="240"/>
      <c r="FJ228" s="240"/>
      <c r="FK228" s="240"/>
      <c r="FL228" s="240"/>
      <c r="FM228" s="240"/>
      <c r="FN228" s="240"/>
    </row>
    <row r="229" spans="86:170" ht="24.75" customHeight="1" x14ac:dyDescent="0.3">
      <c r="CH229" s="237"/>
      <c r="CI229" s="238"/>
      <c r="CJ229" s="238"/>
      <c r="CK229" s="238"/>
      <c r="CL229" s="238"/>
      <c r="CM229" s="238"/>
      <c r="CN229" s="238"/>
      <c r="CO229" s="238"/>
      <c r="CP229" s="238"/>
      <c r="CQ229" s="238"/>
      <c r="CR229" s="239"/>
      <c r="CS229" s="240"/>
      <c r="CU229" s="237"/>
      <c r="CV229" s="238"/>
      <c r="CW229" s="238"/>
      <c r="CX229" s="238"/>
      <c r="CY229" s="237"/>
      <c r="CZ229" s="237"/>
      <c r="DA229" s="237"/>
      <c r="DB229" s="237"/>
      <c r="DC229" s="237"/>
      <c r="DD229" s="237"/>
      <c r="DE229" s="239"/>
      <c r="DF229" s="240"/>
      <c r="DH229" s="237"/>
      <c r="DI229" s="238"/>
      <c r="DJ229" s="238"/>
      <c r="DK229" s="238"/>
      <c r="DL229" s="237"/>
      <c r="DM229" s="237"/>
      <c r="DN229" s="237"/>
      <c r="DO229" s="237"/>
      <c r="DP229" s="237"/>
      <c r="DQ229" s="237"/>
      <c r="DR229" s="239"/>
      <c r="DS229" s="240"/>
      <c r="DU229" s="237"/>
      <c r="DV229" s="238"/>
      <c r="DW229" s="238"/>
      <c r="DX229" s="238"/>
      <c r="DY229" s="237"/>
      <c r="DZ229" s="237"/>
      <c r="EA229" s="237"/>
      <c r="EB229" s="237"/>
      <c r="EC229" s="237"/>
      <c r="ED229" s="237"/>
      <c r="EE229" s="239"/>
      <c r="EF229" s="240"/>
      <c r="EH229" s="237"/>
      <c r="EI229" s="238"/>
      <c r="EJ229" s="238"/>
      <c r="EK229" s="238"/>
      <c r="EL229" s="238"/>
      <c r="EM229" s="238"/>
      <c r="EN229" s="238"/>
      <c r="EO229" s="238"/>
      <c r="EP229" s="238"/>
      <c r="EQ229" s="238"/>
      <c r="ER229" s="239"/>
      <c r="ES229" s="240"/>
      <c r="EU229" s="237"/>
      <c r="EV229" s="238"/>
      <c r="EW229" s="238"/>
      <c r="EX229" s="238"/>
      <c r="EY229" s="237"/>
      <c r="EZ229" s="237"/>
      <c r="FA229" s="237"/>
      <c r="FB229" s="237"/>
      <c r="FC229" s="237"/>
      <c r="FD229" s="237"/>
      <c r="FE229" s="239"/>
      <c r="FF229" s="240"/>
      <c r="FG229" s="240"/>
      <c r="FH229" s="240"/>
      <c r="FI229" s="240"/>
      <c r="FJ229" s="240"/>
      <c r="FK229" s="240"/>
      <c r="FL229" s="240"/>
      <c r="FM229" s="240"/>
      <c r="FN229" s="240"/>
    </row>
    <row r="230" spans="86:170" ht="24.75" customHeight="1" x14ac:dyDescent="0.3">
      <c r="CH230" s="237"/>
      <c r="CI230" s="238"/>
      <c r="CJ230" s="238"/>
      <c r="CK230" s="238"/>
      <c r="CL230" s="238"/>
      <c r="CM230" s="238"/>
      <c r="CN230" s="238"/>
      <c r="CO230" s="238"/>
      <c r="CP230" s="238"/>
      <c r="CQ230" s="238"/>
      <c r="CR230" s="239"/>
      <c r="CS230" s="240"/>
      <c r="CU230" s="237"/>
      <c r="CV230" s="238"/>
      <c r="CW230" s="238"/>
      <c r="CX230" s="238"/>
      <c r="CY230" s="237"/>
      <c r="CZ230" s="237"/>
      <c r="DA230" s="237"/>
      <c r="DB230" s="237"/>
      <c r="DC230" s="237"/>
      <c r="DD230" s="237"/>
      <c r="DE230" s="239"/>
      <c r="DF230" s="240"/>
      <c r="DH230" s="237"/>
      <c r="DI230" s="238"/>
      <c r="DJ230" s="238"/>
      <c r="DK230" s="238"/>
      <c r="DL230" s="237"/>
      <c r="DM230" s="237"/>
      <c r="DN230" s="237"/>
      <c r="DO230" s="237"/>
      <c r="DP230" s="237"/>
      <c r="DQ230" s="237"/>
      <c r="DR230" s="239"/>
      <c r="DS230" s="240"/>
      <c r="DU230" s="237"/>
      <c r="DV230" s="238"/>
      <c r="DW230" s="238"/>
      <c r="DX230" s="238"/>
      <c r="DY230" s="237"/>
      <c r="DZ230" s="237"/>
      <c r="EA230" s="237"/>
      <c r="EB230" s="237"/>
      <c r="EC230" s="237"/>
      <c r="ED230" s="237"/>
      <c r="EE230" s="239"/>
      <c r="EF230" s="240"/>
      <c r="EH230" s="237"/>
      <c r="EI230" s="238"/>
      <c r="EJ230" s="238"/>
      <c r="EK230" s="238"/>
      <c r="EL230" s="238"/>
      <c r="EM230" s="238"/>
      <c r="EN230" s="238"/>
      <c r="EO230" s="238"/>
      <c r="EP230" s="238"/>
      <c r="EQ230" s="238"/>
      <c r="ER230" s="239"/>
      <c r="ES230" s="240"/>
      <c r="EU230" s="237"/>
      <c r="EV230" s="238"/>
      <c r="EW230" s="238"/>
      <c r="EX230" s="238"/>
      <c r="EY230" s="237"/>
      <c r="EZ230" s="237"/>
      <c r="FA230" s="237"/>
      <c r="FB230" s="237"/>
      <c r="FC230" s="237"/>
      <c r="FD230" s="237"/>
      <c r="FE230" s="239"/>
      <c r="FF230" s="240"/>
      <c r="FG230" s="240"/>
      <c r="FH230" s="240"/>
      <c r="FI230" s="240"/>
      <c r="FJ230" s="240"/>
      <c r="FK230" s="240"/>
      <c r="FL230" s="240"/>
      <c r="FM230" s="240"/>
      <c r="FN230" s="240"/>
    </row>
    <row r="231" spans="86:170" ht="24.75" customHeight="1" x14ac:dyDescent="0.3">
      <c r="CH231" s="237"/>
      <c r="CI231" s="238"/>
      <c r="CJ231" s="238"/>
      <c r="CK231" s="238"/>
      <c r="CL231" s="238"/>
      <c r="CM231" s="238"/>
      <c r="CN231" s="238"/>
      <c r="CO231" s="238"/>
      <c r="CP231" s="238"/>
      <c r="CQ231" s="238"/>
      <c r="CR231" s="239"/>
      <c r="CS231" s="240"/>
      <c r="CU231" s="237"/>
      <c r="CV231" s="238"/>
      <c r="CW231" s="238"/>
      <c r="CX231" s="238"/>
      <c r="CY231" s="237"/>
      <c r="CZ231" s="237"/>
      <c r="DA231" s="237"/>
      <c r="DB231" s="237"/>
      <c r="DC231" s="237"/>
      <c r="DD231" s="237"/>
      <c r="DE231" s="239"/>
      <c r="DF231" s="240"/>
      <c r="DH231" s="237"/>
      <c r="DI231" s="238"/>
      <c r="DJ231" s="238"/>
      <c r="DK231" s="238"/>
      <c r="DL231" s="237"/>
      <c r="DM231" s="237"/>
      <c r="DN231" s="237"/>
      <c r="DO231" s="237"/>
      <c r="DP231" s="237"/>
      <c r="DQ231" s="237"/>
      <c r="DR231" s="239"/>
      <c r="DS231" s="240"/>
      <c r="DU231" s="237"/>
      <c r="DV231" s="238"/>
      <c r="DW231" s="238"/>
      <c r="DX231" s="238"/>
      <c r="DY231" s="237"/>
      <c r="DZ231" s="237"/>
      <c r="EA231" s="237"/>
      <c r="EB231" s="237"/>
      <c r="EC231" s="237"/>
      <c r="ED231" s="237"/>
      <c r="EE231" s="239"/>
      <c r="EF231" s="240"/>
      <c r="EH231" s="237"/>
      <c r="EI231" s="238"/>
      <c r="EJ231" s="238"/>
      <c r="EK231" s="238"/>
      <c r="EL231" s="238"/>
      <c r="EM231" s="238"/>
      <c r="EN231" s="238"/>
      <c r="EO231" s="238"/>
      <c r="EP231" s="238"/>
      <c r="EQ231" s="238"/>
      <c r="ER231" s="239"/>
      <c r="ES231" s="240"/>
      <c r="EU231" s="237"/>
      <c r="EV231" s="238"/>
      <c r="EW231" s="238"/>
      <c r="EX231" s="238"/>
      <c r="EY231" s="237"/>
      <c r="EZ231" s="237"/>
      <c r="FA231" s="237"/>
      <c r="FB231" s="237"/>
      <c r="FC231" s="237"/>
      <c r="FD231" s="237"/>
      <c r="FE231" s="239"/>
      <c r="FF231" s="240"/>
      <c r="FG231" s="240"/>
      <c r="FH231" s="240"/>
      <c r="FI231" s="240"/>
      <c r="FJ231" s="240"/>
      <c r="FK231" s="240"/>
      <c r="FL231" s="240"/>
      <c r="FM231" s="240"/>
      <c r="FN231" s="240"/>
    </row>
    <row r="232" spans="86:170" ht="24.75" customHeight="1" x14ac:dyDescent="0.3">
      <c r="CH232" s="237"/>
      <c r="CI232" s="238"/>
      <c r="CJ232" s="238"/>
      <c r="CK232" s="238"/>
      <c r="CL232" s="238"/>
      <c r="CM232" s="238"/>
      <c r="CN232" s="238"/>
      <c r="CO232" s="238"/>
      <c r="CP232" s="238"/>
      <c r="CQ232" s="238"/>
      <c r="CR232" s="239"/>
      <c r="CS232" s="240"/>
      <c r="CU232" s="237"/>
      <c r="CV232" s="238"/>
      <c r="CW232" s="238"/>
      <c r="CX232" s="238"/>
      <c r="CY232" s="237"/>
      <c r="CZ232" s="237"/>
      <c r="DA232" s="237"/>
      <c r="DB232" s="237"/>
      <c r="DC232" s="237"/>
      <c r="DD232" s="237"/>
      <c r="DE232" s="239"/>
      <c r="DF232" s="240"/>
      <c r="DH232" s="237"/>
      <c r="DI232" s="238"/>
      <c r="DJ232" s="238"/>
      <c r="DK232" s="238"/>
      <c r="DL232" s="237"/>
      <c r="DM232" s="237"/>
      <c r="DN232" s="237"/>
      <c r="DO232" s="237"/>
      <c r="DP232" s="237"/>
      <c r="DQ232" s="237"/>
      <c r="DR232" s="239"/>
      <c r="DS232" s="240"/>
      <c r="DU232" s="237"/>
      <c r="DV232" s="238"/>
      <c r="DW232" s="238"/>
      <c r="DX232" s="238"/>
      <c r="DY232" s="237"/>
      <c r="DZ232" s="237"/>
      <c r="EA232" s="237"/>
      <c r="EB232" s="237"/>
      <c r="EC232" s="237"/>
      <c r="ED232" s="237"/>
      <c r="EE232" s="239"/>
      <c r="EF232" s="240"/>
      <c r="EH232" s="237"/>
      <c r="EI232" s="238"/>
      <c r="EJ232" s="238"/>
      <c r="EK232" s="238"/>
      <c r="EL232" s="238"/>
      <c r="EM232" s="238"/>
      <c r="EN232" s="238"/>
      <c r="EO232" s="238"/>
      <c r="EP232" s="238"/>
      <c r="EQ232" s="238"/>
      <c r="ER232" s="239"/>
      <c r="ES232" s="240"/>
      <c r="EU232" s="237"/>
      <c r="EV232" s="238"/>
      <c r="EW232" s="238"/>
      <c r="EX232" s="238"/>
      <c r="EY232" s="237"/>
      <c r="EZ232" s="237"/>
      <c r="FA232" s="237"/>
      <c r="FB232" s="237"/>
      <c r="FC232" s="237"/>
      <c r="FD232" s="237"/>
      <c r="FE232" s="239"/>
      <c r="FF232" s="240"/>
      <c r="FG232" s="240"/>
      <c r="FH232" s="240"/>
      <c r="FI232" s="240"/>
      <c r="FJ232" s="240"/>
      <c r="FK232" s="240"/>
      <c r="FL232" s="240"/>
      <c r="FM232" s="240"/>
      <c r="FN232" s="240"/>
    </row>
    <row r="233" spans="86:170" ht="24.75" customHeight="1" x14ac:dyDescent="0.3">
      <c r="CH233" s="237"/>
      <c r="CI233" s="238"/>
      <c r="CJ233" s="238"/>
      <c r="CK233" s="238"/>
      <c r="CL233" s="238"/>
      <c r="CM233" s="238"/>
      <c r="CN233" s="238"/>
      <c r="CO233" s="238"/>
      <c r="CP233" s="238"/>
      <c r="CQ233" s="238"/>
      <c r="CR233" s="239"/>
      <c r="CS233" s="240"/>
      <c r="CU233" s="237"/>
      <c r="CV233" s="238"/>
      <c r="CW233" s="238"/>
      <c r="CX233" s="238"/>
      <c r="CY233" s="237"/>
      <c r="CZ233" s="237"/>
      <c r="DA233" s="237"/>
      <c r="DB233" s="237"/>
      <c r="DC233" s="237"/>
      <c r="DD233" s="237"/>
      <c r="DE233" s="239"/>
      <c r="DF233" s="240"/>
      <c r="DH233" s="237"/>
      <c r="DI233" s="238"/>
      <c r="DJ233" s="238"/>
      <c r="DK233" s="238"/>
      <c r="DL233" s="237"/>
      <c r="DM233" s="237"/>
      <c r="DN233" s="237"/>
      <c r="DO233" s="237"/>
      <c r="DP233" s="237"/>
      <c r="DQ233" s="237"/>
      <c r="DR233" s="239"/>
      <c r="DS233" s="240"/>
      <c r="DU233" s="237"/>
      <c r="DV233" s="238"/>
      <c r="DW233" s="238"/>
      <c r="DX233" s="238"/>
      <c r="DY233" s="237"/>
      <c r="DZ233" s="237"/>
      <c r="EA233" s="237"/>
      <c r="EB233" s="237"/>
      <c r="EC233" s="237"/>
      <c r="ED233" s="237"/>
      <c r="EE233" s="239"/>
      <c r="EF233" s="240"/>
      <c r="EH233" s="237"/>
      <c r="EI233" s="238"/>
      <c r="EJ233" s="238"/>
      <c r="EK233" s="238"/>
      <c r="EL233" s="238"/>
      <c r="EM233" s="238"/>
      <c r="EN233" s="238"/>
      <c r="EO233" s="238"/>
      <c r="EP233" s="238"/>
      <c r="EQ233" s="238"/>
      <c r="ER233" s="239"/>
      <c r="ES233" s="240"/>
      <c r="EU233" s="237"/>
      <c r="EV233" s="238"/>
      <c r="EW233" s="238"/>
      <c r="EX233" s="238"/>
      <c r="EY233" s="237"/>
      <c r="EZ233" s="237"/>
      <c r="FA233" s="237"/>
      <c r="FB233" s="237"/>
      <c r="FC233" s="237"/>
      <c r="FD233" s="237"/>
      <c r="FE233" s="239"/>
      <c r="FF233" s="240"/>
      <c r="FG233" s="240"/>
      <c r="FH233" s="240"/>
      <c r="FI233" s="240"/>
      <c r="FJ233" s="240"/>
      <c r="FK233" s="240"/>
      <c r="FL233" s="240"/>
      <c r="FM233" s="240"/>
      <c r="FN233" s="240"/>
    </row>
    <row r="234" spans="86:170" ht="24.75" customHeight="1" x14ac:dyDescent="0.3">
      <c r="CH234" s="237"/>
      <c r="CI234" s="238"/>
      <c r="CJ234" s="238"/>
      <c r="CK234" s="238"/>
      <c r="CL234" s="238"/>
      <c r="CM234" s="238"/>
      <c r="CN234" s="238"/>
      <c r="CO234" s="238"/>
      <c r="CP234" s="238"/>
      <c r="CQ234" s="238"/>
      <c r="CR234" s="239"/>
      <c r="CS234" s="240"/>
      <c r="CU234" s="237"/>
      <c r="CV234" s="238"/>
      <c r="CW234" s="238"/>
      <c r="CX234" s="238"/>
      <c r="CY234" s="237"/>
      <c r="CZ234" s="237"/>
      <c r="DA234" s="237"/>
      <c r="DB234" s="237"/>
      <c r="DC234" s="237"/>
      <c r="DD234" s="237"/>
      <c r="DE234" s="239"/>
      <c r="DF234" s="240"/>
      <c r="DH234" s="237"/>
      <c r="DI234" s="238"/>
      <c r="DJ234" s="238"/>
      <c r="DK234" s="238"/>
      <c r="DL234" s="237"/>
      <c r="DM234" s="237"/>
      <c r="DN234" s="237"/>
      <c r="DO234" s="237"/>
      <c r="DP234" s="237"/>
      <c r="DQ234" s="237"/>
      <c r="DR234" s="239"/>
      <c r="DS234" s="240"/>
      <c r="DU234" s="237"/>
      <c r="DV234" s="238"/>
      <c r="DW234" s="238"/>
      <c r="DX234" s="238"/>
      <c r="DY234" s="237"/>
      <c r="DZ234" s="237"/>
      <c r="EA234" s="237"/>
      <c r="EB234" s="237"/>
      <c r="EC234" s="237"/>
      <c r="ED234" s="237"/>
      <c r="EE234" s="239"/>
      <c r="EF234" s="240"/>
      <c r="EH234" s="237"/>
      <c r="EI234" s="238"/>
      <c r="EJ234" s="238"/>
      <c r="EK234" s="238"/>
      <c r="EL234" s="238"/>
      <c r="EM234" s="238"/>
      <c r="EN234" s="238"/>
      <c r="EO234" s="238"/>
      <c r="EP234" s="238"/>
      <c r="EQ234" s="238"/>
      <c r="ER234" s="239"/>
      <c r="ES234" s="240"/>
      <c r="EU234" s="237"/>
      <c r="EV234" s="238"/>
      <c r="EW234" s="238"/>
      <c r="EX234" s="238"/>
      <c r="EY234" s="237"/>
      <c r="EZ234" s="237"/>
      <c r="FA234" s="237"/>
      <c r="FB234" s="237"/>
      <c r="FC234" s="237"/>
      <c r="FD234" s="237"/>
      <c r="FE234" s="239"/>
      <c r="FF234" s="240"/>
      <c r="FG234" s="240"/>
      <c r="FH234" s="240"/>
      <c r="FI234" s="240"/>
      <c r="FJ234" s="240"/>
      <c r="FK234" s="240"/>
      <c r="FL234" s="240"/>
      <c r="FM234" s="240"/>
      <c r="FN234" s="240"/>
    </row>
    <row r="235" spans="86:170" ht="24.75" customHeight="1" x14ac:dyDescent="0.3">
      <c r="CH235" s="237"/>
      <c r="CI235" s="238"/>
      <c r="CJ235" s="238"/>
      <c r="CK235" s="238"/>
      <c r="CL235" s="238"/>
      <c r="CM235" s="238"/>
      <c r="CN235" s="238"/>
      <c r="CO235" s="238"/>
      <c r="CP235" s="238"/>
      <c r="CQ235" s="238"/>
      <c r="CR235" s="239"/>
      <c r="CS235" s="240"/>
      <c r="CU235" s="237"/>
      <c r="CV235" s="238"/>
      <c r="CW235" s="238"/>
      <c r="CX235" s="238"/>
      <c r="CY235" s="237"/>
      <c r="CZ235" s="237"/>
      <c r="DA235" s="237"/>
      <c r="DB235" s="237"/>
      <c r="DC235" s="237"/>
      <c r="DD235" s="237"/>
      <c r="DE235" s="239"/>
      <c r="DF235" s="240"/>
      <c r="DH235" s="237"/>
      <c r="DI235" s="238"/>
      <c r="DJ235" s="238"/>
      <c r="DK235" s="238"/>
      <c r="DL235" s="237"/>
      <c r="DM235" s="237"/>
      <c r="DN235" s="237"/>
      <c r="DO235" s="237"/>
      <c r="DP235" s="237"/>
      <c r="DQ235" s="237"/>
      <c r="DR235" s="239"/>
      <c r="DS235" s="240"/>
      <c r="DU235" s="237"/>
      <c r="DV235" s="238"/>
      <c r="DW235" s="238"/>
      <c r="DX235" s="238"/>
      <c r="DY235" s="237"/>
      <c r="DZ235" s="237"/>
      <c r="EA235" s="237"/>
      <c r="EB235" s="237"/>
      <c r="EC235" s="237"/>
      <c r="ED235" s="237"/>
      <c r="EE235" s="239"/>
      <c r="EF235" s="240"/>
      <c r="EH235" s="237"/>
      <c r="EI235" s="238"/>
      <c r="EJ235" s="238"/>
      <c r="EK235" s="238"/>
      <c r="EL235" s="238"/>
      <c r="EM235" s="238"/>
      <c r="EN235" s="238"/>
      <c r="EO235" s="238"/>
      <c r="EP235" s="238"/>
      <c r="EQ235" s="238"/>
      <c r="ER235" s="239"/>
      <c r="ES235" s="240"/>
      <c r="EU235" s="237"/>
      <c r="EV235" s="238"/>
      <c r="EW235" s="238"/>
      <c r="EX235" s="238"/>
      <c r="EY235" s="237"/>
      <c r="EZ235" s="237"/>
      <c r="FA235" s="237"/>
      <c r="FB235" s="237"/>
      <c r="FC235" s="237"/>
      <c r="FD235" s="237"/>
      <c r="FE235" s="239"/>
      <c r="FF235" s="240"/>
      <c r="FG235" s="240"/>
      <c r="FH235" s="240"/>
      <c r="FI235" s="240"/>
      <c r="FJ235" s="240"/>
      <c r="FK235" s="240"/>
      <c r="FL235" s="240"/>
      <c r="FM235" s="240"/>
      <c r="FN235" s="240"/>
    </row>
    <row r="236" spans="86:170" ht="24.75" customHeight="1" x14ac:dyDescent="0.3">
      <c r="CH236" s="237"/>
      <c r="CI236" s="238"/>
      <c r="CJ236" s="238"/>
      <c r="CK236" s="238"/>
      <c r="CL236" s="238"/>
      <c r="CM236" s="238"/>
      <c r="CN236" s="238"/>
      <c r="CO236" s="238"/>
      <c r="CP236" s="238"/>
      <c r="CQ236" s="238"/>
      <c r="CR236" s="239"/>
      <c r="CS236" s="240"/>
      <c r="CU236" s="237"/>
      <c r="CV236" s="238"/>
      <c r="CW236" s="238"/>
      <c r="CX236" s="238"/>
      <c r="CY236" s="237"/>
      <c r="CZ236" s="237"/>
      <c r="DA236" s="237"/>
      <c r="DB236" s="237"/>
      <c r="DC236" s="237"/>
      <c r="DD236" s="237"/>
      <c r="DE236" s="239"/>
      <c r="DF236" s="240"/>
      <c r="DH236" s="237"/>
      <c r="DI236" s="238"/>
      <c r="DJ236" s="238"/>
      <c r="DK236" s="238"/>
      <c r="DL236" s="237"/>
      <c r="DM236" s="237"/>
      <c r="DN236" s="237"/>
      <c r="DO236" s="237"/>
      <c r="DP236" s="237"/>
      <c r="DQ236" s="237"/>
      <c r="DR236" s="239"/>
      <c r="DS236" s="240"/>
      <c r="DU236" s="237"/>
      <c r="DV236" s="238"/>
      <c r="DW236" s="238"/>
      <c r="DX236" s="238"/>
      <c r="DY236" s="237"/>
      <c r="DZ236" s="237"/>
      <c r="EA236" s="237"/>
      <c r="EB236" s="237"/>
      <c r="EC236" s="237"/>
      <c r="ED236" s="237"/>
      <c r="EE236" s="239"/>
      <c r="EF236" s="240"/>
      <c r="EH236" s="237"/>
      <c r="EI236" s="238"/>
      <c r="EJ236" s="238"/>
      <c r="EK236" s="238"/>
      <c r="EL236" s="238"/>
      <c r="EM236" s="238"/>
      <c r="EN236" s="238"/>
      <c r="EO236" s="238"/>
      <c r="EP236" s="238"/>
      <c r="EQ236" s="238"/>
      <c r="ER236" s="239"/>
      <c r="ES236" s="240"/>
      <c r="EU236" s="237"/>
      <c r="EV236" s="238"/>
      <c r="EW236" s="238"/>
      <c r="EX236" s="238"/>
      <c r="EY236" s="237"/>
      <c r="EZ236" s="237"/>
      <c r="FA236" s="237"/>
      <c r="FB236" s="237"/>
      <c r="FC236" s="237"/>
      <c r="FD236" s="237"/>
      <c r="FE236" s="239"/>
      <c r="FF236" s="240"/>
      <c r="FG236" s="240"/>
      <c r="FH236" s="240"/>
      <c r="FI236" s="240"/>
      <c r="FJ236" s="240"/>
      <c r="FK236" s="240"/>
      <c r="FL236" s="240"/>
      <c r="FM236" s="240"/>
      <c r="FN236" s="240"/>
    </row>
    <row r="237" spans="86:170" ht="24.75" customHeight="1" x14ac:dyDescent="0.3">
      <c r="CH237" s="237"/>
      <c r="CI237" s="238"/>
      <c r="CJ237" s="238"/>
      <c r="CK237" s="238"/>
      <c r="CL237" s="238"/>
      <c r="CM237" s="238"/>
      <c r="CN237" s="238"/>
      <c r="CO237" s="238"/>
      <c r="CP237" s="238"/>
      <c r="CQ237" s="238"/>
      <c r="CR237" s="239"/>
      <c r="CS237" s="240"/>
      <c r="CU237" s="237"/>
      <c r="CV237" s="238"/>
      <c r="CW237" s="238"/>
      <c r="CX237" s="238"/>
      <c r="CY237" s="237"/>
      <c r="CZ237" s="237"/>
      <c r="DA237" s="237"/>
      <c r="DB237" s="237"/>
      <c r="DC237" s="237"/>
      <c r="DD237" s="237"/>
      <c r="DE237" s="239"/>
      <c r="DF237" s="240"/>
      <c r="DH237" s="237"/>
      <c r="DI237" s="238"/>
      <c r="DJ237" s="238"/>
      <c r="DK237" s="238"/>
      <c r="DL237" s="237"/>
      <c r="DM237" s="237"/>
      <c r="DN237" s="237"/>
      <c r="DO237" s="237"/>
      <c r="DP237" s="237"/>
      <c r="DQ237" s="237"/>
      <c r="DR237" s="239"/>
      <c r="DS237" s="240"/>
      <c r="DU237" s="237"/>
      <c r="DV237" s="238"/>
      <c r="DW237" s="238"/>
      <c r="DX237" s="238"/>
      <c r="DY237" s="237"/>
      <c r="DZ237" s="237"/>
      <c r="EA237" s="237"/>
      <c r="EB237" s="237"/>
      <c r="EC237" s="237"/>
      <c r="ED237" s="237"/>
      <c r="EE237" s="239"/>
      <c r="EF237" s="240"/>
      <c r="EH237" s="237"/>
      <c r="EI237" s="238"/>
      <c r="EJ237" s="238"/>
      <c r="EK237" s="238"/>
      <c r="EL237" s="238"/>
      <c r="EM237" s="238"/>
      <c r="EN237" s="238"/>
      <c r="EO237" s="238"/>
      <c r="EP237" s="238"/>
      <c r="EQ237" s="238"/>
      <c r="ER237" s="239"/>
      <c r="ES237" s="240"/>
      <c r="EU237" s="237"/>
      <c r="EV237" s="238"/>
      <c r="EW237" s="238"/>
      <c r="EX237" s="238"/>
      <c r="EY237" s="237"/>
      <c r="EZ237" s="237"/>
      <c r="FA237" s="237"/>
      <c r="FB237" s="237"/>
      <c r="FC237" s="237"/>
      <c r="FD237" s="237"/>
      <c r="FE237" s="239"/>
      <c r="FF237" s="240"/>
      <c r="FG237" s="240"/>
      <c r="FH237" s="240"/>
      <c r="FI237" s="240"/>
      <c r="FJ237" s="240"/>
      <c r="FK237" s="240"/>
      <c r="FL237" s="240"/>
      <c r="FM237" s="240"/>
      <c r="FN237" s="240"/>
    </row>
    <row r="238" spans="86:170" ht="24.75" customHeight="1" x14ac:dyDescent="0.3">
      <c r="CH238" s="237"/>
      <c r="CI238" s="238"/>
      <c r="CJ238" s="238"/>
      <c r="CK238" s="238"/>
      <c r="CL238" s="238"/>
      <c r="CM238" s="238"/>
      <c r="CN238" s="238"/>
      <c r="CO238" s="238"/>
      <c r="CP238" s="238"/>
      <c r="CQ238" s="238"/>
      <c r="CR238" s="239"/>
      <c r="CS238" s="240"/>
      <c r="CU238" s="237"/>
      <c r="CV238" s="238"/>
      <c r="CW238" s="238"/>
      <c r="CX238" s="238"/>
      <c r="CY238" s="237"/>
      <c r="CZ238" s="237"/>
      <c r="DA238" s="237"/>
      <c r="DB238" s="237"/>
      <c r="DC238" s="237"/>
      <c r="DD238" s="237"/>
      <c r="DE238" s="239"/>
      <c r="DF238" s="240"/>
      <c r="DH238" s="237"/>
      <c r="DI238" s="238"/>
      <c r="DJ238" s="238"/>
      <c r="DK238" s="238"/>
      <c r="DL238" s="237"/>
      <c r="DM238" s="237"/>
      <c r="DN238" s="237"/>
      <c r="DO238" s="237"/>
      <c r="DP238" s="237"/>
      <c r="DQ238" s="237"/>
      <c r="DR238" s="239"/>
      <c r="DS238" s="240"/>
      <c r="DU238" s="237"/>
      <c r="DV238" s="238"/>
      <c r="DW238" s="238"/>
      <c r="DX238" s="238"/>
      <c r="DY238" s="237"/>
      <c r="DZ238" s="237"/>
      <c r="EA238" s="237"/>
      <c r="EB238" s="237"/>
      <c r="EC238" s="237"/>
      <c r="ED238" s="237"/>
      <c r="EE238" s="239"/>
      <c r="EF238" s="240"/>
      <c r="EH238" s="237"/>
      <c r="EI238" s="238"/>
      <c r="EJ238" s="238"/>
      <c r="EK238" s="238"/>
      <c r="EL238" s="238"/>
      <c r="EM238" s="238"/>
      <c r="EN238" s="238"/>
      <c r="EO238" s="238"/>
      <c r="EP238" s="238"/>
      <c r="EQ238" s="238"/>
      <c r="ER238" s="239"/>
      <c r="ES238" s="240"/>
      <c r="EU238" s="237"/>
      <c r="EV238" s="238"/>
      <c r="EW238" s="238"/>
      <c r="EX238" s="238"/>
      <c r="EY238" s="237"/>
      <c r="EZ238" s="237"/>
      <c r="FA238" s="237"/>
      <c r="FB238" s="237"/>
      <c r="FC238" s="237"/>
      <c r="FD238" s="237"/>
      <c r="FE238" s="239"/>
      <c r="FF238" s="240"/>
      <c r="FG238" s="240"/>
      <c r="FH238" s="240"/>
      <c r="FI238" s="240"/>
      <c r="FJ238" s="240"/>
      <c r="FK238" s="240"/>
      <c r="FL238" s="240"/>
      <c r="FM238" s="240"/>
      <c r="FN238" s="240"/>
    </row>
    <row r="239" spans="86:170" ht="24.75" customHeight="1" x14ac:dyDescent="0.3">
      <c r="CH239" s="237"/>
      <c r="CI239" s="238"/>
      <c r="CJ239" s="238"/>
      <c r="CK239" s="238"/>
      <c r="CL239" s="238"/>
      <c r="CM239" s="238"/>
      <c r="CN239" s="238"/>
      <c r="CO239" s="238"/>
      <c r="CP239" s="238"/>
      <c r="CQ239" s="238"/>
      <c r="CR239" s="239"/>
      <c r="CS239" s="240"/>
      <c r="CU239" s="237"/>
      <c r="CV239" s="238"/>
      <c r="CW239" s="238"/>
      <c r="CX239" s="238"/>
      <c r="CY239" s="237"/>
      <c r="CZ239" s="237"/>
      <c r="DA239" s="237"/>
      <c r="DB239" s="237"/>
      <c r="DC239" s="237"/>
      <c r="DD239" s="237"/>
      <c r="DE239" s="239"/>
      <c r="DF239" s="240"/>
      <c r="DH239" s="237"/>
      <c r="DI239" s="238"/>
      <c r="DJ239" s="238"/>
      <c r="DK239" s="238"/>
      <c r="DL239" s="237"/>
      <c r="DM239" s="237"/>
      <c r="DN239" s="237"/>
      <c r="DO239" s="237"/>
      <c r="DP239" s="237"/>
      <c r="DQ239" s="237"/>
      <c r="DR239" s="239"/>
      <c r="DS239" s="240"/>
      <c r="DU239" s="237"/>
      <c r="DV239" s="238"/>
      <c r="DW239" s="238"/>
      <c r="DX239" s="238"/>
      <c r="DY239" s="237"/>
      <c r="DZ239" s="237"/>
      <c r="EA239" s="237"/>
      <c r="EB239" s="237"/>
      <c r="EC239" s="237"/>
      <c r="ED239" s="237"/>
      <c r="EE239" s="239"/>
      <c r="EF239" s="240"/>
      <c r="EH239" s="237"/>
      <c r="EI239" s="238"/>
      <c r="EJ239" s="238"/>
      <c r="EK239" s="238"/>
      <c r="EL239" s="238"/>
      <c r="EM239" s="238"/>
      <c r="EN239" s="238"/>
      <c r="EO239" s="238"/>
      <c r="EP239" s="238"/>
      <c r="EQ239" s="238"/>
      <c r="ER239" s="239"/>
      <c r="ES239" s="240"/>
      <c r="EU239" s="237"/>
      <c r="EV239" s="238"/>
      <c r="EW239" s="238"/>
      <c r="EX239" s="238"/>
      <c r="EY239" s="237"/>
      <c r="EZ239" s="237"/>
      <c r="FA239" s="237"/>
      <c r="FB239" s="237"/>
      <c r="FC239" s="237"/>
      <c r="FD239" s="237"/>
      <c r="FE239" s="239"/>
      <c r="FF239" s="240"/>
      <c r="FG239" s="240"/>
      <c r="FH239" s="240"/>
      <c r="FI239" s="240"/>
      <c r="FJ239" s="240"/>
      <c r="FK239" s="240"/>
      <c r="FL239" s="240"/>
      <c r="FM239" s="240"/>
      <c r="FN239" s="240"/>
    </row>
    <row r="240" spans="86:170" ht="24.75" customHeight="1" x14ac:dyDescent="0.3">
      <c r="CH240" s="237"/>
      <c r="CI240" s="238"/>
      <c r="CJ240" s="238"/>
      <c r="CK240" s="238"/>
      <c r="CL240" s="238"/>
      <c r="CM240" s="238"/>
      <c r="CN240" s="238"/>
      <c r="CO240" s="238"/>
      <c r="CP240" s="238"/>
      <c r="CQ240" s="238"/>
      <c r="CR240" s="239"/>
      <c r="CS240" s="240"/>
      <c r="CU240" s="237"/>
      <c r="CV240" s="238"/>
      <c r="CW240" s="238"/>
      <c r="CX240" s="238"/>
      <c r="CY240" s="237"/>
      <c r="CZ240" s="237"/>
      <c r="DA240" s="237"/>
      <c r="DB240" s="237"/>
      <c r="DC240" s="237"/>
      <c r="DD240" s="237"/>
      <c r="DE240" s="239"/>
      <c r="DF240" s="240"/>
      <c r="DH240" s="237"/>
      <c r="DI240" s="238"/>
      <c r="DJ240" s="238"/>
      <c r="DK240" s="238"/>
      <c r="DL240" s="237"/>
      <c r="DM240" s="237"/>
      <c r="DN240" s="237"/>
      <c r="DO240" s="237"/>
      <c r="DP240" s="237"/>
      <c r="DQ240" s="237"/>
      <c r="DR240" s="239"/>
      <c r="DS240" s="240"/>
      <c r="DU240" s="237"/>
      <c r="DV240" s="238"/>
      <c r="DW240" s="238"/>
      <c r="DX240" s="238"/>
      <c r="DY240" s="237"/>
      <c r="DZ240" s="237"/>
      <c r="EA240" s="237"/>
      <c r="EB240" s="237"/>
      <c r="EC240" s="237"/>
      <c r="ED240" s="237"/>
      <c r="EE240" s="239"/>
      <c r="EF240" s="240"/>
      <c r="EH240" s="237"/>
      <c r="EI240" s="238"/>
      <c r="EJ240" s="238"/>
      <c r="EK240" s="238"/>
      <c r="EL240" s="238"/>
      <c r="EM240" s="238"/>
      <c r="EN240" s="238"/>
      <c r="EO240" s="238"/>
      <c r="EP240" s="238"/>
      <c r="EQ240" s="238"/>
      <c r="ER240" s="239"/>
      <c r="ES240" s="240"/>
      <c r="EU240" s="237"/>
      <c r="EV240" s="238"/>
      <c r="EW240" s="238"/>
      <c r="EX240" s="238"/>
      <c r="EY240" s="237"/>
      <c r="EZ240" s="237"/>
      <c r="FA240" s="237"/>
      <c r="FB240" s="237"/>
      <c r="FC240" s="237"/>
      <c r="FD240" s="237"/>
      <c r="FE240" s="239"/>
      <c r="FF240" s="240"/>
      <c r="FG240" s="240"/>
      <c r="FH240" s="240"/>
      <c r="FI240" s="240"/>
      <c r="FJ240" s="240"/>
      <c r="FK240" s="240"/>
      <c r="FL240" s="240"/>
      <c r="FM240" s="240"/>
      <c r="FN240" s="240"/>
    </row>
    <row r="241" spans="86:170" ht="24.75" customHeight="1" x14ac:dyDescent="0.3">
      <c r="CH241" s="237"/>
      <c r="CI241" s="238"/>
      <c r="CJ241" s="238"/>
      <c r="CK241" s="238"/>
      <c r="CL241" s="238"/>
      <c r="CM241" s="238"/>
      <c r="CN241" s="238"/>
      <c r="CO241" s="238"/>
      <c r="CP241" s="238"/>
      <c r="CQ241" s="238"/>
      <c r="CR241" s="239"/>
      <c r="CS241" s="240"/>
      <c r="CU241" s="237"/>
      <c r="CV241" s="238"/>
      <c r="CW241" s="238"/>
      <c r="CX241" s="238"/>
      <c r="CY241" s="237"/>
      <c r="CZ241" s="237"/>
      <c r="DA241" s="237"/>
      <c r="DB241" s="237"/>
      <c r="DC241" s="237"/>
      <c r="DD241" s="237"/>
      <c r="DE241" s="239"/>
      <c r="DF241" s="240"/>
      <c r="DH241" s="237"/>
      <c r="DI241" s="238"/>
      <c r="DJ241" s="238"/>
      <c r="DK241" s="238"/>
      <c r="DL241" s="237"/>
      <c r="DM241" s="237"/>
      <c r="DN241" s="237"/>
      <c r="DO241" s="237"/>
      <c r="DP241" s="237"/>
      <c r="DQ241" s="237"/>
      <c r="DR241" s="239"/>
      <c r="DS241" s="240"/>
      <c r="DU241" s="237"/>
      <c r="DV241" s="238"/>
      <c r="DW241" s="238"/>
      <c r="DX241" s="238"/>
      <c r="DY241" s="237"/>
      <c r="DZ241" s="237"/>
      <c r="EA241" s="237"/>
      <c r="EB241" s="237"/>
      <c r="EC241" s="237"/>
      <c r="ED241" s="237"/>
      <c r="EE241" s="239"/>
      <c r="EF241" s="240"/>
      <c r="EH241" s="237"/>
      <c r="EI241" s="238"/>
      <c r="EJ241" s="238"/>
      <c r="EK241" s="238"/>
      <c r="EL241" s="238"/>
      <c r="EM241" s="238"/>
      <c r="EN241" s="238"/>
      <c r="EO241" s="238"/>
      <c r="EP241" s="238"/>
      <c r="EQ241" s="238"/>
      <c r="ER241" s="239"/>
      <c r="ES241" s="240"/>
      <c r="EU241" s="237"/>
      <c r="EV241" s="238"/>
      <c r="EW241" s="238"/>
      <c r="EX241" s="238"/>
      <c r="EY241" s="237"/>
      <c r="EZ241" s="237"/>
      <c r="FA241" s="237"/>
      <c r="FB241" s="237"/>
      <c r="FC241" s="237"/>
      <c r="FD241" s="237"/>
      <c r="FE241" s="239"/>
      <c r="FF241" s="240"/>
      <c r="FG241" s="240"/>
      <c r="FH241" s="240"/>
      <c r="FI241" s="240"/>
      <c r="FJ241" s="240"/>
      <c r="FK241" s="240"/>
      <c r="FL241" s="240"/>
      <c r="FM241" s="240"/>
      <c r="FN241" s="240"/>
    </row>
    <row r="242" spans="86:170" ht="24.75" customHeight="1" x14ac:dyDescent="0.3">
      <c r="CH242" s="237"/>
      <c r="CI242" s="238"/>
      <c r="CJ242" s="238"/>
      <c r="CK242" s="238"/>
      <c r="CL242" s="238"/>
      <c r="CM242" s="238"/>
      <c r="CN242" s="238"/>
      <c r="CO242" s="238"/>
      <c r="CP242" s="238"/>
      <c r="CQ242" s="238"/>
      <c r="CR242" s="239"/>
      <c r="CS242" s="240"/>
      <c r="CU242" s="237"/>
      <c r="CV242" s="238"/>
      <c r="CW242" s="238"/>
      <c r="CX242" s="238"/>
      <c r="CY242" s="237"/>
      <c r="CZ242" s="237"/>
      <c r="DA242" s="237"/>
      <c r="DB242" s="237"/>
      <c r="DC242" s="237"/>
      <c r="DD242" s="237"/>
      <c r="DE242" s="239"/>
      <c r="DF242" s="240"/>
      <c r="DH242" s="237"/>
      <c r="DI242" s="238"/>
      <c r="DJ242" s="238"/>
      <c r="DK242" s="238"/>
      <c r="DL242" s="237"/>
      <c r="DM242" s="237"/>
      <c r="DN242" s="237"/>
      <c r="DO242" s="237"/>
      <c r="DP242" s="237"/>
      <c r="DQ242" s="237"/>
      <c r="DR242" s="239"/>
      <c r="DS242" s="240"/>
      <c r="DU242" s="237"/>
      <c r="DV242" s="238"/>
      <c r="DW242" s="238"/>
      <c r="DX242" s="238"/>
      <c r="DY242" s="237"/>
      <c r="DZ242" s="237"/>
      <c r="EA242" s="237"/>
      <c r="EB242" s="237"/>
      <c r="EC242" s="237"/>
      <c r="ED242" s="237"/>
      <c r="EE242" s="239"/>
      <c r="EF242" s="240"/>
      <c r="EH242" s="237"/>
      <c r="EI242" s="238"/>
      <c r="EJ242" s="238"/>
      <c r="EK242" s="238"/>
      <c r="EL242" s="238"/>
      <c r="EM242" s="238"/>
      <c r="EN242" s="238"/>
      <c r="EO242" s="238"/>
      <c r="EP242" s="238"/>
      <c r="EQ242" s="238"/>
      <c r="ER242" s="239"/>
      <c r="ES242" s="240"/>
      <c r="EU242" s="237"/>
      <c r="EV242" s="238"/>
      <c r="EW242" s="238"/>
      <c r="EX242" s="238"/>
      <c r="EY242" s="237"/>
      <c r="EZ242" s="237"/>
      <c r="FA242" s="237"/>
      <c r="FB242" s="237"/>
      <c r="FC242" s="237"/>
      <c r="FD242" s="237"/>
      <c r="FE242" s="239"/>
      <c r="FF242" s="240"/>
      <c r="FG242" s="240"/>
      <c r="FH242" s="240"/>
      <c r="FI242" s="240"/>
      <c r="FJ242" s="240"/>
      <c r="FK242" s="240"/>
      <c r="FL242" s="240"/>
      <c r="FM242" s="240"/>
      <c r="FN242" s="240"/>
    </row>
    <row r="243" spans="86:170" ht="24.75" customHeight="1" x14ac:dyDescent="0.3">
      <c r="CH243" s="237"/>
      <c r="CI243" s="238"/>
      <c r="CJ243" s="238"/>
      <c r="CK243" s="238"/>
      <c r="CL243" s="238"/>
      <c r="CM243" s="238"/>
      <c r="CN243" s="238"/>
      <c r="CO243" s="238"/>
      <c r="CP243" s="238"/>
      <c r="CQ243" s="238"/>
      <c r="CR243" s="239"/>
      <c r="CS243" s="240"/>
      <c r="CU243" s="237"/>
      <c r="CV243" s="238"/>
      <c r="CW243" s="238"/>
      <c r="CX243" s="238"/>
      <c r="CY243" s="237"/>
      <c r="CZ243" s="237"/>
      <c r="DA243" s="237"/>
      <c r="DB243" s="237"/>
      <c r="DC243" s="237"/>
      <c r="DD243" s="237"/>
      <c r="DE243" s="239"/>
      <c r="DF243" s="240"/>
      <c r="DH243" s="237"/>
      <c r="DI243" s="238"/>
      <c r="DJ243" s="238"/>
      <c r="DK243" s="238"/>
      <c r="DL243" s="237"/>
      <c r="DM243" s="237"/>
      <c r="DN243" s="237"/>
      <c r="DO243" s="237"/>
      <c r="DP243" s="237"/>
      <c r="DQ243" s="237"/>
      <c r="DR243" s="239"/>
      <c r="DS243" s="240"/>
      <c r="DU243" s="237"/>
      <c r="DV243" s="238"/>
      <c r="DW243" s="238"/>
      <c r="DX243" s="238"/>
      <c r="DY243" s="237"/>
      <c r="DZ243" s="237"/>
      <c r="EA243" s="237"/>
      <c r="EB243" s="237"/>
      <c r="EC243" s="237"/>
      <c r="ED243" s="237"/>
      <c r="EE243" s="239"/>
      <c r="EF243" s="240"/>
      <c r="EH243" s="237"/>
      <c r="EI243" s="238"/>
      <c r="EJ243" s="238"/>
      <c r="EK243" s="238"/>
      <c r="EL243" s="238"/>
      <c r="EM243" s="238"/>
      <c r="EN243" s="238"/>
      <c r="EO243" s="238"/>
      <c r="EP243" s="238"/>
      <c r="EQ243" s="238"/>
      <c r="ER243" s="239"/>
      <c r="ES243" s="240"/>
      <c r="EU243" s="237"/>
      <c r="EV243" s="238"/>
      <c r="EW243" s="238"/>
      <c r="EX243" s="238"/>
      <c r="EY243" s="237"/>
      <c r="EZ243" s="237"/>
      <c r="FA243" s="237"/>
      <c r="FB243" s="237"/>
      <c r="FC243" s="237"/>
      <c r="FD243" s="237"/>
      <c r="FE243" s="239"/>
      <c r="FF243" s="240"/>
      <c r="FG243" s="240"/>
      <c r="FH243" s="240"/>
      <c r="FI243" s="240"/>
      <c r="FJ243" s="240"/>
      <c r="FK243" s="240"/>
      <c r="FL243" s="240"/>
      <c r="FM243" s="240"/>
      <c r="FN243" s="240"/>
    </row>
    <row r="244" spans="86:170" ht="24.75" customHeight="1" x14ac:dyDescent="0.3">
      <c r="CH244" s="237"/>
      <c r="CI244" s="238"/>
      <c r="CJ244" s="238"/>
      <c r="CK244" s="238"/>
      <c r="CL244" s="238"/>
      <c r="CM244" s="238"/>
      <c r="CN244" s="238"/>
      <c r="CO244" s="238"/>
      <c r="CP244" s="238"/>
      <c r="CQ244" s="238"/>
      <c r="CR244" s="239"/>
      <c r="CS244" s="240"/>
      <c r="CU244" s="237"/>
      <c r="CV244" s="238"/>
      <c r="CW244" s="238"/>
      <c r="CX244" s="238"/>
      <c r="CY244" s="237"/>
      <c r="CZ244" s="237"/>
      <c r="DA244" s="237"/>
      <c r="DB244" s="237"/>
      <c r="DC244" s="237"/>
      <c r="DD244" s="237"/>
      <c r="DE244" s="239"/>
      <c r="DF244" s="240"/>
      <c r="DH244" s="237"/>
      <c r="DI244" s="238"/>
      <c r="DJ244" s="238"/>
      <c r="DK244" s="238"/>
      <c r="DL244" s="237"/>
      <c r="DM244" s="237"/>
      <c r="DN244" s="237"/>
      <c r="DO244" s="237"/>
      <c r="DP244" s="237"/>
      <c r="DQ244" s="237"/>
      <c r="DR244" s="239"/>
      <c r="DS244" s="240"/>
      <c r="DU244" s="237"/>
      <c r="DV244" s="238"/>
      <c r="DW244" s="238"/>
      <c r="DX244" s="238"/>
      <c r="DY244" s="237"/>
      <c r="DZ244" s="237"/>
      <c r="EA244" s="237"/>
      <c r="EB244" s="237"/>
      <c r="EC244" s="237"/>
      <c r="ED244" s="237"/>
      <c r="EE244" s="239"/>
      <c r="EF244" s="240"/>
      <c r="EH244" s="237"/>
      <c r="EI244" s="238"/>
      <c r="EJ244" s="238"/>
      <c r="EK244" s="238"/>
      <c r="EL244" s="238"/>
      <c r="EM244" s="238"/>
      <c r="EN244" s="238"/>
      <c r="EO244" s="238"/>
      <c r="EP244" s="238"/>
      <c r="EQ244" s="238"/>
      <c r="ER244" s="239"/>
      <c r="ES244" s="240"/>
      <c r="EU244" s="237"/>
      <c r="EV244" s="238"/>
      <c r="EW244" s="238"/>
      <c r="EX244" s="238"/>
      <c r="EY244" s="237"/>
      <c r="EZ244" s="237"/>
      <c r="FA244" s="237"/>
      <c r="FB244" s="237"/>
      <c r="FC244" s="237"/>
      <c r="FD244" s="237"/>
      <c r="FE244" s="239"/>
      <c r="FF244" s="240"/>
      <c r="FG244" s="240"/>
      <c r="FH244" s="240"/>
      <c r="FI244" s="240"/>
      <c r="FJ244" s="240"/>
      <c r="FK244" s="240"/>
      <c r="FL244" s="240"/>
      <c r="FM244" s="240"/>
      <c r="FN244" s="240"/>
    </row>
    <row r="245" spans="86:170" ht="24.75" customHeight="1" x14ac:dyDescent="0.3">
      <c r="CH245" s="237"/>
      <c r="CI245" s="238"/>
      <c r="CJ245" s="238"/>
      <c r="CK245" s="238"/>
      <c r="CL245" s="238"/>
      <c r="CM245" s="238"/>
      <c r="CN245" s="238"/>
      <c r="CO245" s="238"/>
      <c r="CP245" s="238"/>
      <c r="CQ245" s="238"/>
      <c r="CR245" s="239"/>
      <c r="CS245" s="240"/>
      <c r="CU245" s="237"/>
      <c r="CV245" s="238"/>
      <c r="CW245" s="238"/>
      <c r="CX245" s="238"/>
      <c r="CY245" s="237"/>
      <c r="CZ245" s="237"/>
      <c r="DA245" s="237"/>
      <c r="DB245" s="237"/>
      <c r="DC245" s="237"/>
      <c r="DD245" s="237"/>
      <c r="DE245" s="239"/>
      <c r="DF245" s="240"/>
      <c r="DH245" s="237"/>
      <c r="DI245" s="238"/>
      <c r="DJ245" s="238"/>
      <c r="DK245" s="238"/>
      <c r="DL245" s="237"/>
      <c r="DM245" s="237"/>
      <c r="DN245" s="237"/>
      <c r="DO245" s="237"/>
      <c r="DP245" s="237"/>
      <c r="DQ245" s="237"/>
      <c r="DR245" s="239"/>
      <c r="DS245" s="240"/>
      <c r="DU245" s="237"/>
      <c r="DV245" s="238"/>
      <c r="DW245" s="238"/>
      <c r="DX245" s="238"/>
      <c r="DY245" s="237"/>
      <c r="DZ245" s="237"/>
      <c r="EA245" s="237"/>
      <c r="EB245" s="237"/>
      <c r="EC245" s="237"/>
      <c r="ED245" s="237"/>
      <c r="EE245" s="239"/>
      <c r="EF245" s="240"/>
      <c r="EH245" s="237"/>
      <c r="EI245" s="238"/>
      <c r="EJ245" s="238"/>
      <c r="EK245" s="238"/>
      <c r="EL245" s="238"/>
      <c r="EM245" s="238"/>
      <c r="EN245" s="238"/>
      <c r="EO245" s="238"/>
      <c r="EP245" s="238"/>
      <c r="EQ245" s="238"/>
      <c r="ER245" s="239"/>
      <c r="ES245" s="240"/>
      <c r="EU245" s="237"/>
      <c r="EV245" s="238"/>
      <c r="EW245" s="238"/>
      <c r="EX245" s="238"/>
      <c r="EY245" s="237"/>
      <c r="EZ245" s="237"/>
      <c r="FA245" s="237"/>
      <c r="FB245" s="237"/>
      <c r="FC245" s="237"/>
      <c r="FD245" s="237"/>
      <c r="FE245" s="239"/>
      <c r="FF245" s="240"/>
      <c r="FG245" s="240"/>
      <c r="FH245" s="240"/>
      <c r="FI245" s="240"/>
      <c r="FJ245" s="240"/>
      <c r="FK245" s="240"/>
      <c r="FL245" s="240"/>
      <c r="FM245" s="240"/>
      <c r="FN245" s="240"/>
    </row>
    <row r="246" spans="86:170" ht="24.75" customHeight="1" x14ac:dyDescent="0.3">
      <c r="CH246" s="237"/>
      <c r="CI246" s="238"/>
      <c r="CJ246" s="238"/>
      <c r="CK246" s="238"/>
      <c r="CL246" s="238"/>
      <c r="CM246" s="238"/>
      <c r="CN246" s="238"/>
      <c r="CO246" s="238"/>
      <c r="CP246" s="238"/>
      <c r="CQ246" s="238"/>
      <c r="CR246" s="239"/>
      <c r="CS246" s="240"/>
      <c r="CU246" s="237"/>
      <c r="CV246" s="238"/>
      <c r="CW246" s="238"/>
      <c r="CX246" s="238"/>
      <c r="CY246" s="237"/>
      <c r="CZ246" s="237"/>
      <c r="DA246" s="237"/>
      <c r="DB246" s="237"/>
      <c r="DC246" s="237"/>
      <c r="DD246" s="237"/>
      <c r="DE246" s="239"/>
      <c r="DF246" s="240"/>
      <c r="DH246" s="237"/>
      <c r="DI246" s="238"/>
      <c r="DJ246" s="238"/>
      <c r="DK246" s="238"/>
      <c r="DL246" s="237"/>
      <c r="DM246" s="237"/>
      <c r="DN246" s="237"/>
      <c r="DO246" s="237"/>
      <c r="DP246" s="237"/>
      <c r="DQ246" s="237"/>
      <c r="DR246" s="239"/>
      <c r="DS246" s="240"/>
      <c r="DU246" s="237"/>
      <c r="DV246" s="238"/>
      <c r="DW246" s="238"/>
      <c r="DX246" s="238"/>
      <c r="DY246" s="237"/>
      <c r="DZ246" s="237"/>
      <c r="EA246" s="237"/>
      <c r="EB246" s="237"/>
      <c r="EC246" s="237"/>
      <c r="ED246" s="237"/>
      <c r="EE246" s="239"/>
      <c r="EF246" s="240"/>
      <c r="EH246" s="237"/>
      <c r="EI246" s="238"/>
      <c r="EJ246" s="238"/>
      <c r="EK246" s="238"/>
      <c r="EL246" s="238"/>
      <c r="EM246" s="238"/>
      <c r="EN246" s="238"/>
      <c r="EO246" s="238"/>
      <c r="EP246" s="238"/>
      <c r="EQ246" s="238"/>
      <c r="ER246" s="239"/>
      <c r="ES246" s="240"/>
      <c r="EU246" s="237"/>
      <c r="EV246" s="238"/>
      <c r="EW246" s="238"/>
      <c r="EX246" s="238"/>
      <c r="EY246" s="237"/>
      <c r="EZ246" s="237"/>
      <c r="FA246" s="237"/>
      <c r="FB246" s="237"/>
      <c r="FC246" s="237"/>
      <c r="FD246" s="237"/>
      <c r="FE246" s="239"/>
      <c r="FF246" s="240"/>
      <c r="FG246" s="240"/>
      <c r="FH246" s="240"/>
      <c r="FI246" s="240"/>
      <c r="FJ246" s="240"/>
      <c r="FK246" s="240"/>
      <c r="FL246" s="240"/>
      <c r="FM246" s="240"/>
      <c r="FN246" s="240"/>
    </row>
    <row r="247" spans="86:170" ht="24.75" customHeight="1" x14ac:dyDescent="0.3">
      <c r="CH247" s="237"/>
      <c r="CI247" s="238"/>
      <c r="CJ247" s="238"/>
      <c r="CK247" s="238"/>
      <c r="CL247" s="238"/>
      <c r="CM247" s="238"/>
      <c r="CN247" s="238"/>
      <c r="CO247" s="238"/>
      <c r="CP247" s="238"/>
      <c r="CQ247" s="238"/>
      <c r="CR247" s="239"/>
      <c r="CS247" s="240"/>
      <c r="CU247" s="237"/>
      <c r="CV247" s="238"/>
      <c r="CW247" s="238"/>
      <c r="CX247" s="238"/>
      <c r="CY247" s="237"/>
      <c r="CZ247" s="237"/>
      <c r="DA247" s="237"/>
      <c r="DB247" s="237"/>
      <c r="DC247" s="237"/>
      <c r="DD247" s="237"/>
      <c r="DE247" s="239"/>
      <c r="DF247" s="240"/>
      <c r="DH247" s="237"/>
      <c r="DI247" s="238"/>
      <c r="DJ247" s="238"/>
      <c r="DK247" s="238"/>
      <c r="DL247" s="237"/>
      <c r="DM247" s="237"/>
      <c r="DN247" s="237"/>
      <c r="DO247" s="237"/>
      <c r="DP247" s="237"/>
      <c r="DQ247" s="237"/>
      <c r="DR247" s="239"/>
      <c r="DS247" s="240"/>
      <c r="DU247" s="237"/>
      <c r="DV247" s="238"/>
      <c r="DW247" s="238"/>
      <c r="DX247" s="238"/>
      <c r="DY247" s="237"/>
      <c r="DZ247" s="237"/>
      <c r="EA247" s="237"/>
      <c r="EB247" s="237"/>
      <c r="EC247" s="237"/>
      <c r="ED247" s="237"/>
      <c r="EE247" s="239"/>
      <c r="EF247" s="240"/>
      <c r="EH247" s="237"/>
      <c r="EI247" s="238"/>
      <c r="EJ247" s="238"/>
      <c r="EK247" s="238"/>
      <c r="EL247" s="238"/>
      <c r="EM247" s="238"/>
      <c r="EN247" s="238"/>
      <c r="EO247" s="238"/>
      <c r="EP247" s="238"/>
      <c r="EQ247" s="238"/>
      <c r="ER247" s="239"/>
      <c r="ES247" s="240"/>
      <c r="EU247" s="237"/>
      <c r="EV247" s="238"/>
      <c r="EW247" s="238"/>
      <c r="EX247" s="238"/>
      <c r="EY247" s="237"/>
      <c r="EZ247" s="237"/>
      <c r="FA247" s="237"/>
      <c r="FB247" s="237"/>
      <c r="FC247" s="237"/>
      <c r="FD247" s="237"/>
      <c r="FE247" s="239"/>
      <c r="FF247" s="240"/>
      <c r="FG247" s="240"/>
      <c r="FH247" s="240"/>
      <c r="FI247" s="240"/>
      <c r="FJ247" s="240"/>
      <c r="FK247" s="240"/>
      <c r="FL247" s="240"/>
      <c r="FM247" s="240"/>
      <c r="FN247" s="240"/>
    </row>
    <row r="248" spans="86:170" ht="24.75" customHeight="1" x14ac:dyDescent="0.3">
      <c r="CH248" s="237"/>
      <c r="CI248" s="238"/>
      <c r="CJ248" s="238"/>
      <c r="CK248" s="238"/>
      <c r="CL248" s="238"/>
      <c r="CM248" s="238"/>
      <c r="CN248" s="238"/>
      <c r="CO248" s="238"/>
      <c r="CP248" s="238"/>
      <c r="CQ248" s="238"/>
      <c r="CR248" s="239"/>
      <c r="CS248" s="240"/>
      <c r="CU248" s="237"/>
      <c r="CV248" s="238"/>
      <c r="CW248" s="238"/>
      <c r="CX248" s="238"/>
      <c r="CY248" s="237"/>
      <c r="CZ248" s="237"/>
      <c r="DA248" s="237"/>
      <c r="DB248" s="237"/>
      <c r="DC248" s="237"/>
      <c r="DD248" s="237"/>
      <c r="DE248" s="239"/>
      <c r="DF248" s="240"/>
      <c r="DH248" s="237"/>
      <c r="DI248" s="238"/>
      <c r="DJ248" s="238"/>
      <c r="DK248" s="238"/>
      <c r="DL248" s="237"/>
      <c r="DM248" s="237"/>
      <c r="DN248" s="237"/>
      <c r="DO248" s="237"/>
      <c r="DP248" s="237"/>
      <c r="DQ248" s="237"/>
      <c r="DR248" s="239"/>
      <c r="DS248" s="240"/>
      <c r="DU248" s="237"/>
      <c r="DV248" s="238"/>
      <c r="DW248" s="238"/>
      <c r="DX248" s="238"/>
      <c r="DY248" s="237"/>
      <c r="DZ248" s="237"/>
      <c r="EA248" s="237"/>
      <c r="EB248" s="237"/>
      <c r="EC248" s="237"/>
      <c r="ED248" s="237"/>
      <c r="EE248" s="239"/>
      <c r="EF248" s="240"/>
      <c r="EH248" s="237"/>
      <c r="EI248" s="238"/>
      <c r="EJ248" s="238"/>
      <c r="EK248" s="238"/>
      <c r="EL248" s="238"/>
      <c r="EM248" s="238"/>
      <c r="EN248" s="238"/>
      <c r="EO248" s="238"/>
      <c r="EP248" s="238"/>
      <c r="EQ248" s="238"/>
      <c r="ER248" s="239"/>
      <c r="ES248" s="240"/>
      <c r="EU248" s="237"/>
      <c r="EV248" s="238"/>
      <c r="EW248" s="238"/>
      <c r="EX248" s="238"/>
      <c r="EY248" s="237"/>
      <c r="EZ248" s="237"/>
      <c r="FA248" s="237"/>
      <c r="FB248" s="237"/>
      <c r="FC248" s="237"/>
      <c r="FD248" s="237"/>
      <c r="FE248" s="239"/>
      <c r="FF248" s="240"/>
      <c r="FG248" s="240"/>
      <c r="FH248" s="240"/>
      <c r="FI248" s="240"/>
      <c r="FJ248" s="240"/>
      <c r="FK248" s="240"/>
      <c r="FL248" s="240"/>
      <c r="FM248" s="240"/>
      <c r="FN248" s="240"/>
    </row>
    <row r="249" spans="86:170" ht="24.75" customHeight="1" x14ac:dyDescent="0.3">
      <c r="CH249" s="237"/>
      <c r="CI249" s="238"/>
      <c r="CJ249" s="238"/>
      <c r="CK249" s="238"/>
      <c r="CL249" s="238"/>
      <c r="CM249" s="238"/>
      <c r="CN249" s="238"/>
      <c r="CO249" s="238"/>
      <c r="CP249" s="238"/>
      <c r="CQ249" s="238"/>
      <c r="CR249" s="239"/>
      <c r="CS249" s="240"/>
      <c r="CU249" s="237"/>
      <c r="CV249" s="238"/>
      <c r="CW249" s="238"/>
      <c r="CX249" s="238"/>
      <c r="CY249" s="237"/>
      <c r="CZ249" s="237"/>
      <c r="DA249" s="237"/>
      <c r="DB249" s="237"/>
      <c r="DC249" s="237"/>
      <c r="DD249" s="237"/>
      <c r="DE249" s="239"/>
      <c r="DF249" s="240"/>
      <c r="DH249" s="237"/>
      <c r="DI249" s="238"/>
      <c r="DJ249" s="238"/>
      <c r="DK249" s="238"/>
      <c r="DL249" s="237"/>
      <c r="DM249" s="237"/>
      <c r="DN249" s="237"/>
      <c r="DO249" s="237"/>
      <c r="DP249" s="237"/>
      <c r="DQ249" s="237"/>
      <c r="DR249" s="239"/>
      <c r="DS249" s="240"/>
      <c r="DU249" s="237"/>
      <c r="DV249" s="238"/>
      <c r="DW249" s="238"/>
      <c r="DX249" s="238"/>
      <c r="DY249" s="237"/>
      <c r="DZ249" s="237"/>
      <c r="EA249" s="237"/>
      <c r="EB249" s="237"/>
      <c r="EC249" s="237"/>
      <c r="ED249" s="237"/>
      <c r="EE249" s="239"/>
      <c r="EF249" s="240"/>
      <c r="EH249" s="237"/>
      <c r="EI249" s="238"/>
      <c r="EJ249" s="238"/>
      <c r="EK249" s="238"/>
      <c r="EL249" s="238"/>
      <c r="EM249" s="238"/>
      <c r="EN249" s="238"/>
      <c r="EO249" s="238"/>
      <c r="EP249" s="238"/>
      <c r="EQ249" s="238"/>
      <c r="ER249" s="239"/>
      <c r="ES249" s="240"/>
      <c r="EU249" s="237"/>
      <c r="EV249" s="238"/>
      <c r="EW249" s="238"/>
      <c r="EX249" s="238"/>
      <c r="EY249" s="237"/>
      <c r="EZ249" s="237"/>
      <c r="FA249" s="237"/>
      <c r="FB249" s="237"/>
      <c r="FC249" s="237"/>
      <c r="FD249" s="237"/>
      <c r="FE249" s="239"/>
      <c r="FF249" s="240"/>
      <c r="FG249" s="240"/>
      <c r="FH249" s="240"/>
      <c r="FI249" s="240"/>
      <c r="FJ249" s="240"/>
      <c r="FK249" s="240"/>
      <c r="FL249" s="240"/>
      <c r="FM249" s="240"/>
      <c r="FN249" s="240"/>
    </row>
    <row r="250" spans="86:170" ht="24.75" customHeight="1" x14ac:dyDescent="0.3">
      <c r="CH250" s="237"/>
      <c r="CI250" s="238"/>
      <c r="CJ250" s="238"/>
      <c r="CK250" s="238"/>
      <c r="CL250" s="238"/>
      <c r="CM250" s="238"/>
      <c r="CN250" s="238"/>
      <c r="CO250" s="238"/>
      <c r="CP250" s="238"/>
      <c r="CQ250" s="238"/>
      <c r="CR250" s="239"/>
      <c r="CS250" s="240"/>
      <c r="CU250" s="237"/>
      <c r="CV250" s="238"/>
      <c r="CW250" s="238"/>
      <c r="CX250" s="238"/>
      <c r="CY250" s="237"/>
      <c r="CZ250" s="237"/>
      <c r="DA250" s="237"/>
      <c r="DB250" s="237"/>
      <c r="DC250" s="237"/>
      <c r="DD250" s="237"/>
      <c r="DE250" s="239"/>
      <c r="DF250" s="240"/>
      <c r="DH250" s="237"/>
      <c r="DI250" s="238"/>
      <c r="DJ250" s="238"/>
      <c r="DK250" s="238"/>
      <c r="DL250" s="237"/>
      <c r="DM250" s="237"/>
      <c r="DN250" s="237"/>
      <c r="DO250" s="237"/>
      <c r="DP250" s="237"/>
      <c r="DQ250" s="237"/>
      <c r="DR250" s="239"/>
      <c r="DS250" s="240"/>
      <c r="DU250" s="237"/>
      <c r="DV250" s="238"/>
      <c r="DW250" s="238"/>
      <c r="DX250" s="238"/>
      <c r="DY250" s="237"/>
      <c r="DZ250" s="237"/>
      <c r="EA250" s="237"/>
      <c r="EB250" s="237"/>
      <c r="EC250" s="237"/>
      <c r="ED250" s="237"/>
      <c r="EE250" s="239"/>
      <c r="EF250" s="240"/>
      <c r="EH250" s="237"/>
      <c r="EI250" s="238"/>
      <c r="EJ250" s="238"/>
      <c r="EK250" s="238"/>
      <c r="EL250" s="238"/>
      <c r="EM250" s="238"/>
      <c r="EN250" s="238"/>
      <c r="EO250" s="238"/>
      <c r="EP250" s="238"/>
      <c r="EQ250" s="238"/>
      <c r="ER250" s="239"/>
      <c r="ES250" s="240"/>
      <c r="EU250" s="237"/>
      <c r="EV250" s="238"/>
      <c r="EW250" s="238"/>
      <c r="EX250" s="238"/>
      <c r="EY250" s="237"/>
      <c r="EZ250" s="237"/>
      <c r="FA250" s="237"/>
      <c r="FB250" s="237"/>
      <c r="FC250" s="237"/>
      <c r="FD250" s="237"/>
      <c r="FE250" s="239"/>
      <c r="FF250" s="240"/>
      <c r="FG250" s="240"/>
      <c r="FH250" s="240"/>
      <c r="FI250" s="240"/>
      <c r="FJ250" s="240"/>
      <c r="FK250" s="240"/>
      <c r="FL250" s="240"/>
      <c r="FM250" s="240"/>
      <c r="FN250" s="240"/>
    </row>
    <row r="251" spans="86:170" ht="24.75" customHeight="1" x14ac:dyDescent="0.3">
      <c r="CH251" s="237"/>
      <c r="CI251" s="238"/>
      <c r="CJ251" s="238"/>
      <c r="CK251" s="238"/>
      <c r="CL251" s="238"/>
      <c r="CM251" s="238"/>
      <c r="CN251" s="238"/>
      <c r="CO251" s="238"/>
      <c r="CP251" s="238"/>
      <c r="CQ251" s="238"/>
      <c r="CR251" s="239"/>
      <c r="CS251" s="240"/>
      <c r="CU251" s="237"/>
      <c r="CV251" s="238"/>
      <c r="CW251" s="238"/>
      <c r="CX251" s="238"/>
      <c r="CY251" s="237"/>
      <c r="CZ251" s="237"/>
      <c r="DA251" s="237"/>
      <c r="DB251" s="237"/>
      <c r="DC251" s="237"/>
      <c r="DD251" s="237"/>
      <c r="DE251" s="239"/>
      <c r="DF251" s="240"/>
      <c r="DH251" s="237"/>
      <c r="DI251" s="238"/>
      <c r="DJ251" s="238"/>
      <c r="DK251" s="238"/>
      <c r="DL251" s="237"/>
      <c r="DM251" s="237"/>
      <c r="DN251" s="237"/>
      <c r="DO251" s="237"/>
      <c r="DP251" s="237"/>
      <c r="DQ251" s="237"/>
      <c r="DR251" s="239"/>
      <c r="DS251" s="240"/>
      <c r="DU251" s="237"/>
      <c r="DV251" s="238"/>
      <c r="DW251" s="238"/>
      <c r="DX251" s="238"/>
      <c r="DY251" s="237"/>
      <c r="DZ251" s="237"/>
      <c r="EA251" s="237"/>
      <c r="EB251" s="237"/>
      <c r="EC251" s="237"/>
      <c r="ED251" s="237"/>
      <c r="EE251" s="239"/>
      <c r="EF251" s="240"/>
      <c r="EH251" s="237"/>
      <c r="EI251" s="238"/>
      <c r="EJ251" s="238"/>
      <c r="EK251" s="238"/>
      <c r="EL251" s="238"/>
      <c r="EM251" s="238"/>
      <c r="EN251" s="238"/>
      <c r="EO251" s="238"/>
      <c r="EP251" s="238"/>
      <c r="EQ251" s="238"/>
      <c r="ER251" s="239"/>
      <c r="ES251" s="240"/>
      <c r="EU251" s="237"/>
      <c r="EV251" s="238"/>
      <c r="EW251" s="238"/>
      <c r="EX251" s="238"/>
      <c r="EY251" s="237"/>
      <c r="EZ251" s="237"/>
      <c r="FA251" s="237"/>
      <c r="FB251" s="237"/>
      <c r="FC251" s="237"/>
      <c r="FD251" s="237"/>
      <c r="FE251" s="239"/>
      <c r="FF251" s="240"/>
      <c r="FG251" s="240"/>
      <c r="FH251" s="240"/>
      <c r="FI251" s="240"/>
      <c r="FJ251" s="240"/>
      <c r="FK251" s="240"/>
      <c r="FL251" s="240"/>
      <c r="FM251" s="240"/>
      <c r="FN251" s="240"/>
    </row>
    <row r="252" spans="86:170" ht="24.75" customHeight="1" x14ac:dyDescent="0.3">
      <c r="CH252" s="237"/>
      <c r="CI252" s="238"/>
      <c r="CJ252" s="238"/>
      <c r="CK252" s="238"/>
      <c r="CL252" s="238"/>
      <c r="CM252" s="238"/>
      <c r="CN252" s="238"/>
      <c r="CO252" s="238"/>
      <c r="CP252" s="238"/>
      <c r="CQ252" s="238"/>
      <c r="CR252" s="239"/>
      <c r="CS252" s="240"/>
      <c r="CU252" s="237"/>
      <c r="CV252" s="238"/>
      <c r="CW252" s="238"/>
      <c r="CX252" s="238"/>
      <c r="CY252" s="237"/>
      <c r="CZ252" s="237"/>
      <c r="DA252" s="237"/>
      <c r="DB252" s="237"/>
      <c r="DC252" s="237"/>
      <c r="DD252" s="237"/>
      <c r="DE252" s="239"/>
      <c r="DF252" s="240"/>
      <c r="DH252" s="237"/>
      <c r="DI252" s="238"/>
      <c r="DJ252" s="238"/>
      <c r="DK252" s="238"/>
      <c r="DL252" s="237"/>
      <c r="DM252" s="237"/>
      <c r="DN252" s="237"/>
      <c r="DO252" s="237"/>
      <c r="DP252" s="237"/>
      <c r="DQ252" s="237"/>
      <c r="DR252" s="239"/>
      <c r="DS252" s="240"/>
      <c r="DU252" s="237"/>
      <c r="DV252" s="238"/>
      <c r="DW252" s="238"/>
      <c r="DX252" s="238"/>
      <c r="DY252" s="237"/>
      <c r="DZ252" s="237"/>
      <c r="EA252" s="237"/>
      <c r="EB252" s="237"/>
      <c r="EC252" s="237"/>
      <c r="ED252" s="237"/>
      <c r="EE252" s="239"/>
      <c r="EF252" s="240"/>
      <c r="EH252" s="237"/>
      <c r="EI252" s="238"/>
      <c r="EJ252" s="238"/>
      <c r="EK252" s="238"/>
      <c r="EL252" s="238"/>
      <c r="EM252" s="238"/>
      <c r="EN252" s="238"/>
      <c r="EO252" s="238"/>
      <c r="EP252" s="238"/>
      <c r="EQ252" s="238"/>
      <c r="ER252" s="239"/>
      <c r="ES252" s="240"/>
      <c r="EU252" s="237"/>
      <c r="EV252" s="238"/>
      <c r="EW252" s="238"/>
      <c r="EX252" s="238"/>
      <c r="EY252" s="237"/>
      <c r="EZ252" s="237"/>
      <c r="FA252" s="237"/>
      <c r="FB252" s="237"/>
      <c r="FC252" s="237"/>
      <c r="FD252" s="237"/>
      <c r="FE252" s="239"/>
      <c r="FF252" s="240"/>
      <c r="FG252" s="240"/>
      <c r="FH252" s="240"/>
      <c r="FI252" s="240"/>
      <c r="FJ252" s="240"/>
      <c r="FK252" s="240"/>
      <c r="FL252" s="240"/>
      <c r="FM252" s="240"/>
      <c r="FN252" s="240"/>
    </row>
    <row r="253" spans="86:170" ht="24.75" customHeight="1" x14ac:dyDescent="0.3">
      <c r="CH253" s="237"/>
      <c r="CI253" s="238"/>
      <c r="CJ253" s="238"/>
      <c r="CK253" s="238"/>
      <c r="CL253" s="238"/>
      <c r="CM253" s="238"/>
      <c r="CN253" s="238"/>
      <c r="CO253" s="238"/>
      <c r="CP253" s="238"/>
      <c r="CQ253" s="238"/>
      <c r="CR253" s="239"/>
      <c r="CS253" s="240"/>
      <c r="CU253" s="237"/>
      <c r="CV253" s="238"/>
      <c r="CW253" s="238"/>
      <c r="CX253" s="238"/>
      <c r="CY253" s="237"/>
      <c r="CZ253" s="237"/>
      <c r="DA253" s="237"/>
      <c r="DB253" s="237"/>
      <c r="DC253" s="237"/>
      <c r="DD253" s="237"/>
      <c r="DE253" s="239"/>
      <c r="DF253" s="240"/>
      <c r="DH253" s="237"/>
      <c r="DI253" s="238"/>
      <c r="DJ253" s="238"/>
      <c r="DK253" s="238"/>
      <c r="DL253" s="237"/>
      <c r="DM253" s="237"/>
      <c r="DN253" s="237"/>
      <c r="DO253" s="237"/>
      <c r="DP253" s="237"/>
      <c r="DQ253" s="237"/>
      <c r="DR253" s="239"/>
      <c r="DS253" s="240"/>
      <c r="DU253" s="237"/>
      <c r="DV253" s="238"/>
      <c r="DW253" s="238"/>
      <c r="DX253" s="238"/>
      <c r="DY253" s="237"/>
      <c r="DZ253" s="237"/>
      <c r="EA253" s="237"/>
      <c r="EB253" s="237"/>
      <c r="EC253" s="237"/>
      <c r="ED253" s="237"/>
      <c r="EE253" s="239"/>
      <c r="EF253" s="240"/>
      <c r="EH253" s="237"/>
      <c r="EI253" s="238"/>
      <c r="EJ253" s="238"/>
      <c r="EK253" s="238"/>
      <c r="EL253" s="238"/>
      <c r="EM253" s="238"/>
      <c r="EN253" s="238"/>
      <c r="EO253" s="238"/>
      <c r="EP253" s="238"/>
      <c r="EQ253" s="238"/>
      <c r="ER253" s="239"/>
      <c r="ES253" s="240"/>
      <c r="EU253" s="237"/>
      <c r="EV253" s="238"/>
      <c r="EW253" s="238"/>
      <c r="EX253" s="238"/>
      <c r="EY253" s="237"/>
      <c r="EZ253" s="237"/>
      <c r="FA253" s="237"/>
      <c r="FB253" s="237"/>
      <c r="FC253" s="237"/>
      <c r="FD253" s="237"/>
      <c r="FE253" s="239"/>
      <c r="FF253" s="240"/>
      <c r="FG253" s="240"/>
      <c r="FH253" s="240"/>
      <c r="FI253" s="240"/>
      <c r="FJ253" s="240"/>
      <c r="FK253" s="240"/>
      <c r="FL253" s="240"/>
      <c r="FM253" s="240"/>
      <c r="FN253" s="240"/>
    </row>
    <row r="254" spans="86:170" ht="24.75" customHeight="1" x14ac:dyDescent="0.3">
      <c r="CH254" s="237"/>
      <c r="CI254" s="238"/>
      <c r="CJ254" s="238"/>
      <c r="CK254" s="238"/>
      <c r="CL254" s="238"/>
      <c r="CM254" s="238"/>
      <c r="CN254" s="238"/>
      <c r="CO254" s="238"/>
      <c r="CP254" s="238"/>
      <c r="CQ254" s="238"/>
      <c r="CR254" s="239"/>
      <c r="CS254" s="240"/>
      <c r="CU254" s="237"/>
      <c r="CV254" s="238"/>
      <c r="CW254" s="238"/>
      <c r="CX254" s="238"/>
      <c r="CY254" s="237"/>
      <c r="CZ254" s="237"/>
      <c r="DA254" s="237"/>
      <c r="DB254" s="237"/>
      <c r="DC254" s="237"/>
      <c r="DD254" s="237"/>
      <c r="DE254" s="239"/>
      <c r="DF254" s="240"/>
      <c r="DH254" s="237"/>
      <c r="DI254" s="238"/>
      <c r="DJ254" s="238"/>
      <c r="DK254" s="238"/>
      <c r="DL254" s="237"/>
      <c r="DM254" s="237"/>
      <c r="DN254" s="237"/>
      <c r="DO254" s="237"/>
      <c r="DP254" s="237"/>
      <c r="DQ254" s="237"/>
      <c r="DR254" s="239"/>
      <c r="DS254" s="240"/>
      <c r="DU254" s="237"/>
      <c r="DV254" s="238"/>
      <c r="DW254" s="238"/>
      <c r="DX254" s="238"/>
      <c r="DY254" s="237"/>
      <c r="DZ254" s="237"/>
      <c r="EA254" s="237"/>
      <c r="EB254" s="237"/>
      <c r="EC254" s="237"/>
      <c r="ED254" s="237"/>
      <c r="EE254" s="239"/>
      <c r="EF254" s="240"/>
      <c r="EH254" s="237"/>
      <c r="EI254" s="238"/>
      <c r="EJ254" s="238"/>
      <c r="EK254" s="238"/>
      <c r="EL254" s="238"/>
      <c r="EM254" s="238"/>
      <c r="EN254" s="238"/>
      <c r="EO254" s="238"/>
      <c r="EP254" s="238"/>
      <c r="EQ254" s="238"/>
      <c r="ER254" s="239"/>
      <c r="ES254" s="240"/>
      <c r="EU254" s="237"/>
      <c r="EV254" s="238"/>
      <c r="EW254" s="238"/>
      <c r="EX254" s="238"/>
      <c r="EY254" s="237"/>
      <c r="EZ254" s="237"/>
      <c r="FA254" s="237"/>
      <c r="FB254" s="237"/>
      <c r="FC254" s="237"/>
      <c r="FD254" s="237"/>
      <c r="FE254" s="239"/>
      <c r="FF254" s="240"/>
      <c r="FG254" s="240"/>
      <c r="FH254" s="240"/>
      <c r="FI254" s="240"/>
      <c r="FJ254" s="240"/>
      <c r="FK254" s="240"/>
      <c r="FL254" s="240"/>
      <c r="FM254" s="240"/>
      <c r="FN254" s="240"/>
    </row>
    <row r="255" spans="86:170" ht="24.75" customHeight="1" x14ac:dyDescent="0.3">
      <c r="CH255" s="237"/>
      <c r="CI255" s="238"/>
      <c r="CJ255" s="238"/>
      <c r="CK255" s="238"/>
      <c r="CL255" s="238"/>
      <c r="CM255" s="238"/>
      <c r="CN255" s="238"/>
      <c r="CO255" s="238"/>
      <c r="CP255" s="238"/>
      <c r="CQ255" s="238"/>
      <c r="CR255" s="239"/>
      <c r="CS255" s="240"/>
      <c r="CU255" s="237"/>
      <c r="CV255" s="238"/>
      <c r="CW255" s="238"/>
      <c r="CX255" s="238"/>
      <c r="CY255" s="237"/>
      <c r="CZ255" s="237"/>
      <c r="DA255" s="237"/>
      <c r="DB255" s="237"/>
      <c r="DC255" s="237"/>
      <c r="DD255" s="237"/>
      <c r="DE255" s="239"/>
      <c r="DF255" s="240"/>
      <c r="DH255" s="237"/>
      <c r="DI255" s="238"/>
      <c r="DJ255" s="238"/>
      <c r="DK255" s="238"/>
      <c r="DL255" s="237"/>
      <c r="DM255" s="237"/>
      <c r="DN255" s="237"/>
      <c r="DO255" s="237"/>
      <c r="DP255" s="237"/>
      <c r="DQ255" s="237"/>
      <c r="DR255" s="239"/>
      <c r="DS255" s="240"/>
      <c r="DU255" s="237"/>
      <c r="DV255" s="238"/>
      <c r="DW255" s="238"/>
      <c r="DX255" s="238"/>
      <c r="DY255" s="237"/>
      <c r="DZ255" s="237"/>
      <c r="EA255" s="237"/>
      <c r="EB255" s="237"/>
      <c r="EC255" s="237"/>
      <c r="ED255" s="237"/>
      <c r="EE255" s="239"/>
      <c r="EF255" s="240"/>
      <c r="EH255" s="237"/>
      <c r="EI255" s="238"/>
      <c r="EJ255" s="238"/>
      <c r="EK255" s="238"/>
      <c r="EL255" s="238"/>
      <c r="EM255" s="238"/>
      <c r="EN255" s="238"/>
      <c r="EO255" s="238"/>
      <c r="EP255" s="238"/>
      <c r="EQ255" s="238"/>
      <c r="ER255" s="239"/>
      <c r="ES255" s="240"/>
      <c r="EU255" s="237"/>
      <c r="EV255" s="238"/>
      <c r="EW255" s="238"/>
      <c r="EX255" s="238"/>
      <c r="EY255" s="237"/>
      <c r="EZ255" s="237"/>
      <c r="FA255" s="237"/>
      <c r="FB255" s="237"/>
      <c r="FC255" s="237"/>
      <c r="FD255" s="237"/>
      <c r="FE255" s="239"/>
      <c r="FF255" s="240"/>
      <c r="FG255" s="240"/>
      <c r="FH255" s="240"/>
      <c r="FI255" s="240"/>
      <c r="FJ255" s="240"/>
      <c r="FK255" s="240"/>
      <c r="FL255" s="240"/>
      <c r="FM255" s="240"/>
      <c r="FN255" s="240"/>
    </row>
    <row r="256" spans="86:170" ht="24.75" customHeight="1" x14ac:dyDescent="0.3">
      <c r="CH256" s="237"/>
      <c r="CI256" s="238"/>
      <c r="CJ256" s="238"/>
      <c r="CK256" s="238"/>
      <c r="CL256" s="238"/>
      <c r="CM256" s="238"/>
      <c r="CN256" s="238"/>
      <c r="CO256" s="238"/>
      <c r="CP256" s="238"/>
      <c r="CQ256" s="238"/>
      <c r="CR256" s="239"/>
      <c r="CS256" s="240"/>
      <c r="CU256" s="237"/>
      <c r="CV256" s="238"/>
      <c r="CW256" s="238"/>
      <c r="CX256" s="238"/>
      <c r="CY256" s="237"/>
      <c r="CZ256" s="237"/>
      <c r="DA256" s="237"/>
      <c r="DB256" s="237"/>
      <c r="DC256" s="237"/>
      <c r="DD256" s="237"/>
      <c r="DE256" s="239"/>
      <c r="DF256" s="240"/>
      <c r="DH256" s="237"/>
      <c r="DI256" s="238"/>
      <c r="DJ256" s="238"/>
      <c r="DK256" s="238"/>
      <c r="DL256" s="237"/>
      <c r="DM256" s="237"/>
      <c r="DN256" s="237"/>
      <c r="DO256" s="237"/>
      <c r="DP256" s="237"/>
      <c r="DQ256" s="237"/>
      <c r="DR256" s="239"/>
      <c r="DS256" s="240"/>
      <c r="DU256" s="237"/>
      <c r="DV256" s="238"/>
      <c r="DW256" s="238"/>
      <c r="DX256" s="238"/>
      <c r="DY256" s="237"/>
      <c r="DZ256" s="237"/>
      <c r="EA256" s="237"/>
      <c r="EB256" s="237"/>
      <c r="EC256" s="237"/>
      <c r="ED256" s="237"/>
      <c r="EE256" s="239"/>
      <c r="EF256" s="240"/>
      <c r="EH256" s="237"/>
      <c r="EI256" s="238"/>
      <c r="EJ256" s="238"/>
      <c r="EK256" s="238"/>
      <c r="EL256" s="238"/>
      <c r="EM256" s="238"/>
      <c r="EN256" s="238"/>
      <c r="EO256" s="238"/>
      <c r="EP256" s="238"/>
      <c r="EQ256" s="238"/>
      <c r="ER256" s="239"/>
      <c r="ES256" s="240"/>
      <c r="EU256" s="237"/>
      <c r="EV256" s="238"/>
      <c r="EW256" s="238"/>
      <c r="EX256" s="238"/>
      <c r="EY256" s="237"/>
      <c r="EZ256" s="237"/>
      <c r="FA256" s="237"/>
      <c r="FB256" s="237"/>
      <c r="FC256" s="237"/>
      <c r="FD256" s="237"/>
      <c r="FE256" s="239"/>
      <c r="FF256" s="240"/>
      <c r="FG256" s="240"/>
      <c r="FH256" s="240"/>
      <c r="FI256" s="240"/>
      <c r="FJ256" s="240"/>
      <c r="FK256" s="240"/>
      <c r="FL256" s="240"/>
      <c r="FM256" s="240"/>
      <c r="FN256" s="240"/>
    </row>
    <row r="257" spans="86:170" ht="24.75" customHeight="1" x14ac:dyDescent="0.3">
      <c r="CH257" s="237"/>
      <c r="CI257" s="238"/>
      <c r="CJ257" s="238"/>
      <c r="CK257" s="238"/>
      <c r="CL257" s="238"/>
      <c r="CM257" s="238"/>
      <c r="CN257" s="238"/>
      <c r="CO257" s="238"/>
      <c r="CP257" s="238"/>
      <c r="CQ257" s="238"/>
      <c r="CR257" s="239"/>
      <c r="CS257" s="240"/>
      <c r="CU257" s="237"/>
      <c r="CV257" s="238"/>
      <c r="CW257" s="238"/>
      <c r="CX257" s="238"/>
      <c r="CY257" s="237"/>
      <c r="CZ257" s="237"/>
      <c r="DA257" s="237"/>
      <c r="DB257" s="237"/>
      <c r="DC257" s="237"/>
      <c r="DD257" s="237"/>
      <c r="DE257" s="239"/>
      <c r="DF257" s="240"/>
      <c r="DH257" s="237"/>
      <c r="DI257" s="238"/>
      <c r="DJ257" s="238"/>
      <c r="DK257" s="238"/>
      <c r="DL257" s="237"/>
      <c r="DM257" s="237"/>
      <c r="DN257" s="237"/>
      <c r="DO257" s="237"/>
      <c r="DP257" s="237"/>
      <c r="DQ257" s="237"/>
      <c r="DR257" s="239"/>
      <c r="DS257" s="240"/>
      <c r="DU257" s="237"/>
      <c r="DV257" s="238"/>
      <c r="DW257" s="238"/>
      <c r="DX257" s="238"/>
      <c r="DY257" s="237"/>
      <c r="DZ257" s="237"/>
      <c r="EA257" s="237"/>
      <c r="EB257" s="237"/>
      <c r="EC257" s="237"/>
      <c r="ED257" s="237"/>
      <c r="EE257" s="239"/>
      <c r="EF257" s="240"/>
      <c r="EH257" s="237"/>
      <c r="EI257" s="238"/>
      <c r="EJ257" s="238"/>
      <c r="EK257" s="238"/>
      <c r="EL257" s="238"/>
      <c r="EM257" s="238"/>
      <c r="EN257" s="238"/>
      <c r="EO257" s="238"/>
      <c r="EP257" s="238"/>
      <c r="EQ257" s="238"/>
      <c r="ER257" s="239"/>
      <c r="ES257" s="240"/>
      <c r="EU257" s="237"/>
      <c r="EV257" s="238"/>
      <c r="EW257" s="238"/>
      <c r="EX257" s="238"/>
      <c r="EY257" s="237"/>
      <c r="EZ257" s="237"/>
      <c r="FA257" s="237"/>
      <c r="FB257" s="237"/>
      <c r="FC257" s="237"/>
      <c r="FD257" s="237"/>
      <c r="FE257" s="239"/>
      <c r="FF257" s="240"/>
      <c r="FG257" s="240"/>
      <c r="FH257" s="240"/>
      <c r="FI257" s="240"/>
      <c r="FJ257" s="240"/>
      <c r="FK257" s="240"/>
      <c r="FL257" s="240"/>
      <c r="FM257" s="240"/>
      <c r="FN257" s="240"/>
    </row>
    <row r="258" spans="86:170" ht="24.75" customHeight="1" x14ac:dyDescent="0.3">
      <c r="CH258" s="237"/>
      <c r="CI258" s="238"/>
      <c r="CJ258" s="238"/>
      <c r="CK258" s="238"/>
      <c r="CL258" s="238"/>
      <c r="CM258" s="238"/>
      <c r="CN258" s="238"/>
      <c r="CO258" s="238"/>
      <c r="CP258" s="238"/>
      <c r="CQ258" s="238"/>
      <c r="CR258" s="239"/>
      <c r="CS258" s="240"/>
      <c r="CU258" s="237"/>
      <c r="CV258" s="238"/>
      <c r="CW258" s="238"/>
      <c r="CX258" s="238"/>
      <c r="CY258" s="237"/>
      <c r="CZ258" s="237"/>
      <c r="DA258" s="237"/>
      <c r="DB258" s="237"/>
      <c r="DC258" s="237"/>
      <c r="DD258" s="237"/>
      <c r="DE258" s="239"/>
      <c r="DF258" s="240"/>
      <c r="DH258" s="237"/>
      <c r="DI258" s="238"/>
      <c r="DJ258" s="238"/>
      <c r="DK258" s="238"/>
      <c r="DL258" s="237"/>
      <c r="DM258" s="237"/>
      <c r="DN258" s="237"/>
      <c r="DO258" s="237"/>
      <c r="DP258" s="237"/>
      <c r="DQ258" s="237"/>
      <c r="DR258" s="239"/>
      <c r="DS258" s="240"/>
      <c r="DU258" s="237"/>
      <c r="DV258" s="238"/>
      <c r="DW258" s="238"/>
      <c r="DX258" s="238"/>
      <c r="DY258" s="237"/>
      <c r="DZ258" s="237"/>
      <c r="EA258" s="237"/>
      <c r="EB258" s="237"/>
      <c r="EC258" s="237"/>
      <c r="ED258" s="237"/>
      <c r="EE258" s="239"/>
      <c r="EF258" s="240"/>
      <c r="EH258" s="237"/>
      <c r="EI258" s="238"/>
      <c r="EJ258" s="238"/>
      <c r="EK258" s="238"/>
      <c r="EL258" s="238"/>
      <c r="EM258" s="238"/>
      <c r="EN258" s="238"/>
      <c r="EO258" s="238"/>
      <c r="EP258" s="238"/>
      <c r="EQ258" s="238"/>
      <c r="ER258" s="239"/>
      <c r="ES258" s="240"/>
      <c r="EU258" s="237"/>
      <c r="EV258" s="238"/>
      <c r="EW258" s="238"/>
      <c r="EX258" s="238"/>
      <c r="EY258" s="237"/>
      <c r="EZ258" s="237"/>
      <c r="FA258" s="237"/>
      <c r="FB258" s="237"/>
      <c r="FC258" s="237"/>
      <c r="FD258" s="237"/>
      <c r="FE258" s="239"/>
      <c r="FF258" s="240"/>
      <c r="FG258" s="240"/>
      <c r="FH258" s="240"/>
      <c r="FI258" s="240"/>
      <c r="FJ258" s="240"/>
      <c r="FK258" s="240"/>
      <c r="FL258" s="240"/>
      <c r="FM258" s="240"/>
      <c r="FN258" s="240"/>
    </row>
    <row r="259" spans="86:170" ht="24.75" customHeight="1" x14ac:dyDescent="0.3">
      <c r="CH259" s="237"/>
      <c r="CI259" s="238"/>
      <c r="CJ259" s="238"/>
      <c r="CK259" s="238"/>
      <c r="CL259" s="238"/>
      <c r="CM259" s="238"/>
      <c r="CN259" s="238"/>
      <c r="CO259" s="238"/>
      <c r="CP259" s="238"/>
      <c r="CQ259" s="238"/>
      <c r="CR259" s="239"/>
      <c r="CS259" s="240"/>
      <c r="CU259" s="237"/>
      <c r="CV259" s="238"/>
      <c r="CW259" s="238"/>
      <c r="CX259" s="238"/>
      <c r="CY259" s="237"/>
      <c r="CZ259" s="237"/>
      <c r="DA259" s="237"/>
      <c r="DB259" s="237"/>
      <c r="DC259" s="237"/>
      <c r="DD259" s="237"/>
      <c r="DE259" s="239"/>
      <c r="DF259" s="240"/>
      <c r="DH259" s="237"/>
      <c r="DI259" s="238"/>
      <c r="DJ259" s="238"/>
      <c r="DK259" s="238"/>
      <c r="DL259" s="237"/>
      <c r="DM259" s="237"/>
      <c r="DN259" s="237"/>
      <c r="DO259" s="237"/>
      <c r="DP259" s="237"/>
      <c r="DQ259" s="237"/>
      <c r="DR259" s="239"/>
      <c r="DS259" s="240"/>
      <c r="DU259" s="237"/>
      <c r="DV259" s="238"/>
      <c r="DW259" s="238"/>
      <c r="DX259" s="238"/>
      <c r="DY259" s="237"/>
      <c r="DZ259" s="237"/>
      <c r="EA259" s="237"/>
      <c r="EB259" s="237"/>
      <c r="EC259" s="237"/>
      <c r="ED259" s="237"/>
      <c r="EE259" s="239"/>
      <c r="EF259" s="240"/>
      <c r="EH259" s="237"/>
      <c r="EI259" s="238"/>
      <c r="EJ259" s="238"/>
      <c r="EK259" s="238"/>
      <c r="EL259" s="238"/>
      <c r="EM259" s="238"/>
      <c r="EN259" s="238"/>
      <c r="EO259" s="238"/>
      <c r="EP259" s="238"/>
      <c r="EQ259" s="238"/>
      <c r="ER259" s="239"/>
      <c r="ES259" s="240"/>
      <c r="EU259" s="237"/>
      <c r="EV259" s="238"/>
      <c r="EW259" s="238"/>
      <c r="EX259" s="238"/>
      <c r="EY259" s="237"/>
      <c r="EZ259" s="237"/>
      <c r="FA259" s="237"/>
      <c r="FB259" s="237"/>
      <c r="FC259" s="237"/>
      <c r="FD259" s="237"/>
      <c r="FE259" s="239"/>
      <c r="FF259" s="240"/>
      <c r="FG259" s="240"/>
      <c r="FH259" s="240"/>
      <c r="FI259" s="240"/>
      <c r="FJ259" s="240"/>
      <c r="FK259" s="240"/>
      <c r="FL259" s="240"/>
      <c r="FM259" s="240"/>
      <c r="FN259" s="240"/>
    </row>
    <row r="260" spans="86:170" ht="19.5" customHeight="1" x14ac:dyDescent="0.3">
      <c r="CH260" s="237"/>
      <c r="CI260" s="238"/>
      <c r="CJ260" s="238"/>
      <c r="CK260" s="238"/>
      <c r="CL260" s="238"/>
      <c r="CM260" s="238"/>
      <c r="CN260" s="238"/>
      <c r="CO260" s="238"/>
      <c r="CP260" s="238"/>
      <c r="CQ260" s="238"/>
      <c r="CR260" s="239"/>
      <c r="CS260" s="240"/>
      <c r="CU260" s="237"/>
      <c r="CV260" s="238"/>
      <c r="CW260" s="238"/>
      <c r="CX260" s="238"/>
      <c r="CY260" s="237"/>
      <c r="CZ260" s="237"/>
      <c r="DA260" s="237"/>
      <c r="DB260" s="237"/>
      <c r="DC260" s="237"/>
      <c r="DD260" s="237"/>
      <c r="DE260" s="239"/>
      <c r="DF260" s="240"/>
      <c r="DH260" s="237"/>
      <c r="DI260" s="238"/>
      <c r="DJ260" s="238"/>
      <c r="DK260" s="238"/>
      <c r="DL260" s="237"/>
      <c r="DM260" s="237"/>
      <c r="DN260" s="237"/>
      <c r="DO260" s="237"/>
      <c r="DP260" s="237"/>
      <c r="DQ260" s="237"/>
      <c r="DR260" s="239"/>
      <c r="DS260" s="240"/>
      <c r="DU260" s="237"/>
      <c r="DV260" s="238"/>
      <c r="DW260" s="238"/>
      <c r="DX260" s="238"/>
      <c r="DY260" s="237"/>
      <c r="DZ260" s="237"/>
      <c r="EA260" s="237"/>
      <c r="EB260" s="237"/>
      <c r="EC260" s="237"/>
      <c r="ED260" s="237"/>
      <c r="EE260" s="239"/>
      <c r="EF260" s="240"/>
      <c r="EH260" s="237"/>
      <c r="EI260" s="238"/>
      <c r="EJ260" s="238"/>
      <c r="EK260" s="238"/>
      <c r="EL260" s="238"/>
      <c r="EM260" s="238"/>
      <c r="EN260" s="238"/>
      <c r="EO260" s="238"/>
      <c r="EP260" s="238"/>
      <c r="EQ260" s="238"/>
      <c r="ER260" s="239"/>
      <c r="ES260" s="240"/>
      <c r="EU260" s="237"/>
      <c r="EV260" s="238"/>
      <c r="EW260" s="238"/>
      <c r="EX260" s="238"/>
      <c r="EY260" s="237"/>
      <c r="EZ260" s="237"/>
      <c r="FA260" s="237"/>
      <c r="FB260" s="237"/>
      <c r="FC260" s="237"/>
      <c r="FD260" s="237"/>
      <c r="FE260" s="239"/>
      <c r="FF260" s="240"/>
      <c r="FG260" s="240"/>
      <c r="FH260" s="240"/>
      <c r="FI260" s="240"/>
      <c r="FJ260" s="240"/>
      <c r="FK260" s="240"/>
      <c r="FL260" s="240"/>
      <c r="FM260" s="240"/>
      <c r="FN260" s="240"/>
    </row>
    <row r="261" spans="86:170" ht="19.5" customHeight="1" x14ac:dyDescent="0.3">
      <c r="CH261" s="237"/>
      <c r="CI261" s="238"/>
      <c r="CJ261" s="238"/>
      <c r="CK261" s="238"/>
      <c r="CL261" s="238"/>
      <c r="CM261" s="238"/>
      <c r="CN261" s="238"/>
      <c r="CO261" s="238"/>
      <c r="CP261" s="238"/>
      <c r="CQ261" s="238"/>
      <c r="CR261" s="239"/>
      <c r="CS261" s="240"/>
      <c r="CU261" s="237"/>
      <c r="CV261" s="238"/>
      <c r="CW261" s="238"/>
      <c r="CX261" s="238"/>
      <c r="CY261" s="237"/>
      <c r="CZ261" s="237"/>
      <c r="DA261" s="237"/>
      <c r="DB261" s="237"/>
      <c r="DC261" s="237"/>
      <c r="DD261" s="237"/>
      <c r="DE261" s="239"/>
      <c r="DF261" s="240"/>
      <c r="DH261" s="237"/>
      <c r="DI261" s="238"/>
      <c r="DJ261" s="238"/>
      <c r="DK261" s="238"/>
      <c r="DL261" s="237"/>
      <c r="DM261" s="237"/>
      <c r="DN261" s="237"/>
      <c r="DO261" s="237"/>
      <c r="DP261" s="237"/>
      <c r="DQ261" s="237"/>
      <c r="DR261" s="239"/>
      <c r="DS261" s="240"/>
      <c r="DU261" s="237"/>
      <c r="DV261" s="238"/>
      <c r="DW261" s="238"/>
      <c r="DX261" s="238"/>
      <c r="DY261" s="237"/>
      <c r="DZ261" s="237"/>
      <c r="EA261" s="237"/>
      <c r="EB261" s="237"/>
      <c r="EC261" s="237"/>
      <c r="ED261" s="237"/>
      <c r="EE261" s="239"/>
      <c r="EF261" s="240"/>
      <c r="EH261" s="237"/>
      <c r="EI261" s="238"/>
      <c r="EJ261" s="238"/>
      <c r="EK261" s="238"/>
      <c r="EL261" s="238"/>
      <c r="EM261" s="238"/>
      <c r="EN261" s="238"/>
      <c r="EO261" s="238"/>
      <c r="EP261" s="238"/>
      <c r="EQ261" s="238"/>
      <c r="ER261" s="239"/>
      <c r="ES261" s="240"/>
      <c r="EU261" s="237"/>
      <c r="EV261" s="238"/>
      <c r="EW261" s="238"/>
      <c r="EX261" s="238"/>
      <c r="EY261" s="237"/>
      <c r="EZ261" s="237"/>
      <c r="FA261" s="237"/>
      <c r="FB261" s="237"/>
      <c r="FC261" s="237"/>
      <c r="FD261" s="237"/>
      <c r="FE261" s="239"/>
      <c r="FF261" s="240"/>
      <c r="FG261" s="240"/>
      <c r="FH261" s="240"/>
      <c r="FI261" s="240"/>
      <c r="FJ261" s="240"/>
      <c r="FK261" s="240"/>
      <c r="FL261" s="240"/>
      <c r="FM261" s="240"/>
      <c r="FN261" s="240"/>
    </row>
    <row r="262" spans="86:170" ht="19.5" customHeight="1" x14ac:dyDescent="0.3">
      <c r="CH262" s="237"/>
      <c r="CI262" s="238"/>
      <c r="CJ262" s="238"/>
      <c r="CK262" s="238"/>
      <c r="CL262" s="238"/>
      <c r="CM262" s="238"/>
      <c r="CN262" s="238"/>
      <c r="CO262" s="238"/>
      <c r="CP262" s="238"/>
      <c r="CQ262" s="238"/>
      <c r="CR262" s="239"/>
      <c r="CS262" s="240"/>
      <c r="CU262" s="237"/>
      <c r="CV262" s="238"/>
      <c r="CW262" s="238"/>
      <c r="CX262" s="238"/>
      <c r="CY262" s="237"/>
      <c r="CZ262" s="237"/>
      <c r="DA262" s="237"/>
      <c r="DB262" s="237"/>
      <c r="DC262" s="237"/>
      <c r="DD262" s="237"/>
      <c r="DE262" s="239"/>
      <c r="DF262" s="240"/>
      <c r="DH262" s="237"/>
      <c r="DI262" s="238"/>
      <c r="DJ262" s="238"/>
      <c r="DK262" s="238"/>
      <c r="DL262" s="237"/>
      <c r="DM262" s="237"/>
      <c r="DN262" s="237"/>
      <c r="DO262" s="237"/>
      <c r="DP262" s="237"/>
      <c r="DQ262" s="237"/>
      <c r="DR262" s="239"/>
      <c r="DS262" s="240"/>
      <c r="DU262" s="237"/>
      <c r="DV262" s="238"/>
      <c r="DW262" s="238"/>
      <c r="DX262" s="238"/>
      <c r="DY262" s="237"/>
      <c r="DZ262" s="237"/>
      <c r="EA262" s="237"/>
      <c r="EB262" s="237"/>
      <c r="EC262" s="237"/>
      <c r="ED262" s="237"/>
      <c r="EE262" s="239"/>
      <c r="EF262" s="240"/>
      <c r="EH262" s="237"/>
      <c r="EI262" s="238"/>
      <c r="EJ262" s="238"/>
      <c r="EK262" s="238"/>
      <c r="EL262" s="238"/>
      <c r="EM262" s="238"/>
      <c r="EN262" s="238"/>
      <c r="EO262" s="238"/>
      <c r="EP262" s="238"/>
      <c r="EQ262" s="238"/>
      <c r="ER262" s="239"/>
      <c r="ES262" s="240"/>
      <c r="EU262" s="237"/>
      <c r="EV262" s="238"/>
      <c r="EW262" s="238"/>
      <c r="EX262" s="238"/>
      <c r="EY262" s="237"/>
      <c r="EZ262" s="237"/>
      <c r="FA262" s="237"/>
      <c r="FB262" s="237"/>
      <c r="FC262" s="237"/>
      <c r="FD262" s="237"/>
      <c r="FE262" s="239"/>
      <c r="FF262" s="240"/>
      <c r="FG262" s="240"/>
      <c r="FH262" s="240"/>
      <c r="FI262" s="240"/>
      <c r="FJ262" s="240"/>
      <c r="FK262" s="240"/>
      <c r="FL262" s="240"/>
      <c r="FM262" s="240"/>
      <c r="FN262" s="240"/>
    </row>
    <row r="263" spans="86:170" ht="19.5" customHeight="1" x14ac:dyDescent="0.3">
      <c r="CH263" s="237"/>
      <c r="CI263" s="238"/>
      <c r="CJ263" s="238"/>
      <c r="CK263" s="238"/>
      <c r="CL263" s="238"/>
      <c r="CM263" s="238"/>
      <c r="CN263" s="238"/>
      <c r="CO263" s="238"/>
      <c r="CP263" s="238"/>
      <c r="CQ263" s="238"/>
      <c r="CR263" s="239"/>
      <c r="CS263" s="240"/>
      <c r="CU263" s="237"/>
      <c r="CV263" s="238"/>
      <c r="CW263" s="238"/>
      <c r="CX263" s="238"/>
      <c r="CY263" s="237"/>
      <c r="CZ263" s="237"/>
      <c r="DA263" s="237"/>
      <c r="DB263" s="237"/>
      <c r="DC263" s="237"/>
      <c r="DD263" s="237"/>
      <c r="DE263" s="239"/>
      <c r="DF263" s="240"/>
      <c r="DH263" s="237"/>
      <c r="DI263" s="238"/>
      <c r="DJ263" s="238"/>
      <c r="DK263" s="238"/>
      <c r="DL263" s="237"/>
      <c r="DM263" s="237"/>
      <c r="DN263" s="237"/>
      <c r="DO263" s="237"/>
      <c r="DP263" s="237"/>
      <c r="DQ263" s="237"/>
      <c r="DR263" s="239"/>
      <c r="DS263" s="240"/>
      <c r="DU263" s="237"/>
      <c r="DV263" s="238"/>
      <c r="DW263" s="238"/>
      <c r="DX263" s="238"/>
      <c r="DY263" s="237"/>
      <c r="DZ263" s="237"/>
      <c r="EA263" s="237"/>
      <c r="EB263" s="237"/>
      <c r="EC263" s="237"/>
      <c r="ED263" s="237"/>
      <c r="EE263" s="239"/>
      <c r="EF263" s="240"/>
      <c r="EH263" s="237"/>
      <c r="EI263" s="238"/>
      <c r="EJ263" s="238"/>
      <c r="EK263" s="238"/>
      <c r="EL263" s="238"/>
      <c r="EM263" s="238"/>
      <c r="EN263" s="238"/>
      <c r="EO263" s="238"/>
      <c r="EP263" s="238"/>
      <c r="EQ263" s="238"/>
      <c r="ER263" s="239"/>
      <c r="ES263" s="240"/>
      <c r="EU263" s="237"/>
      <c r="EV263" s="238"/>
      <c r="EW263" s="238"/>
      <c r="EX263" s="238"/>
      <c r="EY263" s="237"/>
      <c r="EZ263" s="237"/>
      <c r="FA263" s="237"/>
      <c r="FB263" s="237"/>
      <c r="FC263" s="237"/>
      <c r="FD263" s="237"/>
      <c r="FE263" s="239"/>
      <c r="FF263" s="240"/>
      <c r="FG263" s="240"/>
      <c r="FH263" s="240"/>
      <c r="FI263" s="240"/>
      <c r="FJ263" s="240"/>
      <c r="FK263" s="240"/>
      <c r="FL263" s="240"/>
      <c r="FM263" s="240"/>
      <c r="FN263" s="240"/>
    </row>
    <row r="264" spans="86:170" ht="19.5" customHeight="1" x14ac:dyDescent="0.3">
      <c r="CH264" s="237"/>
      <c r="CI264" s="238"/>
      <c r="CJ264" s="238"/>
      <c r="CK264" s="238"/>
      <c r="CL264" s="238"/>
      <c r="CM264" s="238"/>
      <c r="CN264" s="238"/>
      <c r="CO264" s="238"/>
      <c r="CP264" s="238"/>
      <c r="CQ264" s="238"/>
      <c r="CR264" s="239"/>
      <c r="CS264" s="240"/>
      <c r="CU264" s="237"/>
      <c r="CV264" s="238"/>
      <c r="CW264" s="238"/>
      <c r="CX264" s="238"/>
      <c r="CY264" s="237"/>
      <c r="CZ264" s="237"/>
      <c r="DA264" s="237"/>
      <c r="DB264" s="237"/>
      <c r="DC264" s="237"/>
      <c r="DD264" s="237"/>
      <c r="DE264" s="239"/>
      <c r="DF264" s="240"/>
      <c r="DH264" s="237"/>
      <c r="DI264" s="238"/>
      <c r="DJ264" s="238"/>
      <c r="DK264" s="238"/>
      <c r="DL264" s="237"/>
      <c r="DM264" s="237"/>
      <c r="DN264" s="237"/>
      <c r="DO264" s="237"/>
      <c r="DP264" s="237"/>
      <c r="DQ264" s="237"/>
      <c r="DR264" s="239"/>
      <c r="DS264" s="240"/>
      <c r="DU264" s="237"/>
      <c r="DV264" s="238"/>
      <c r="DW264" s="238"/>
      <c r="DX264" s="238"/>
      <c r="DY264" s="237"/>
      <c r="DZ264" s="237"/>
      <c r="EA264" s="237"/>
      <c r="EB264" s="237"/>
      <c r="EC264" s="237"/>
      <c r="ED264" s="237"/>
      <c r="EE264" s="239"/>
      <c r="EF264" s="240"/>
      <c r="EH264" s="237"/>
      <c r="EI264" s="238"/>
      <c r="EJ264" s="238"/>
      <c r="EK264" s="238"/>
      <c r="EL264" s="238"/>
      <c r="EM264" s="238"/>
      <c r="EN264" s="238"/>
      <c r="EO264" s="238"/>
      <c r="EP264" s="238"/>
      <c r="EQ264" s="238"/>
      <c r="ER264" s="239"/>
      <c r="ES264" s="240"/>
      <c r="EU264" s="237"/>
      <c r="EV264" s="238"/>
      <c r="EW264" s="238"/>
      <c r="EX264" s="238"/>
      <c r="EY264" s="237"/>
      <c r="EZ264" s="237"/>
      <c r="FA264" s="237"/>
      <c r="FB264" s="237"/>
      <c r="FC264" s="237"/>
      <c r="FD264" s="237"/>
      <c r="FE264" s="239"/>
      <c r="FF264" s="240"/>
      <c r="FG264" s="240"/>
      <c r="FH264" s="240"/>
      <c r="FI264" s="240"/>
      <c r="FJ264" s="240"/>
      <c r="FK264" s="240"/>
      <c r="FL264" s="240"/>
      <c r="FM264" s="240"/>
      <c r="FN264" s="240"/>
    </row>
    <row r="265" spans="86:170" ht="19.5" customHeight="1" x14ac:dyDescent="0.3">
      <c r="CH265" s="237"/>
      <c r="CI265" s="238"/>
      <c r="CJ265" s="238"/>
      <c r="CK265" s="238"/>
      <c r="CL265" s="238"/>
      <c r="CM265" s="238"/>
      <c r="CN265" s="238"/>
      <c r="CO265" s="238"/>
      <c r="CP265" s="238"/>
      <c r="CQ265" s="238"/>
      <c r="CR265" s="239"/>
      <c r="CS265" s="240"/>
      <c r="CU265" s="237"/>
      <c r="CV265" s="238"/>
      <c r="CW265" s="238"/>
      <c r="CX265" s="238"/>
      <c r="CY265" s="237"/>
      <c r="CZ265" s="237"/>
      <c r="DA265" s="237"/>
      <c r="DB265" s="237"/>
      <c r="DC265" s="237"/>
      <c r="DD265" s="237"/>
      <c r="DE265" s="239"/>
      <c r="DF265" s="240"/>
      <c r="DH265" s="237"/>
      <c r="DI265" s="238"/>
      <c r="DJ265" s="238"/>
      <c r="DK265" s="238"/>
      <c r="DL265" s="237"/>
      <c r="DM265" s="237"/>
      <c r="DN265" s="237"/>
      <c r="DO265" s="237"/>
      <c r="DP265" s="237"/>
      <c r="DQ265" s="237"/>
      <c r="DR265" s="239"/>
      <c r="DS265" s="240"/>
      <c r="DU265" s="237"/>
      <c r="DV265" s="238"/>
      <c r="DW265" s="238"/>
      <c r="DX265" s="238"/>
      <c r="DY265" s="237"/>
      <c r="DZ265" s="237"/>
      <c r="EA265" s="237"/>
      <c r="EB265" s="237"/>
      <c r="EC265" s="237"/>
      <c r="ED265" s="237"/>
      <c r="EE265" s="239"/>
      <c r="EF265" s="240"/>
      <c r="EH265" s="237"/>
      <c r="EI265" s="238"/>
      <c r="EJ265" s="238"/>
      <c r="EK265" s="238"/>
      <c r="EL265" s="238"/>
      <c r="EM265" s="238"/>
      <c r="EN265" s="238"/>
      <c r="EO265" s="238"/>
      <c r="EP265" s="238"/>
      <c r="EQ265" s="238"/>
      <c r="ER265" s="239"/>
      <c r="ES265" s="240"/>
      <c r="EU265" s="237"/>
      <c r="EV265" s="238"/>
      <c r="EW265" s="238"/>
      <c r="EX265" s="238"/>
      <c r="EY265" s="237"/>
      <c r="EZ265" s="237"/>
      <c r="FA265" s="237"/>
      <c r="FB265" s="237"/>
      <c r="FC265" s="237"/>
      <c r="FD265" s="237"/>
      <c r="FE265" s="239"/>
      <c r="FF265" s="240"/>
      <c r="FG265" s="240"/>
      <c r="FH265" s="240"/>
      <c r="FI265" s="240"/>
      <c r="FJ265" s="240"/>
      <c r="FK265" s="240"/>
      <c r="FL265" s="240"/>
      <c r="FM265" s="240"/>
      <c r="FN265" s="240"/>
    </row>
    <row r="266" spans="86:170" ht="19.5" customHeight="1" x14ac:dyDescent="0.3">
      <c r="CH266" s="237"/>
      <c r="CI266" s="238"/>
      <c r="CJ266" s="238"/>
      <c r="CK266" s="238"/>
      <c r="CL266" s="238"/>
      <c r="CM266" s="238"/>
      <c r="CN266" s="238"/>
      <c r="CO266" s="238"/>
      <c r="CP266" s="238"/>
      <c r="CQ266" s="238"/>
      <c r="CR266" s="239"/>
      <c r="CS266" s="240"/>
      <c r="CU266" s="237"/>
      <c r="CV266" s="238"/>
      <c r="CW266" s="238"/>
      <c r="CX266" s="238"/>
      <c r="CY266" s="237"/>
      <c r="CZ266" s="237"/>
      <c r="DA266" s="237"/>
      <c r="DB266" s="237"/>
      <c r="DC266" s="237"/>
      <c r="DD266" s="237"/>
      <c r="DE266" s="239"/>
      <c r="DF266" s="240"/>
      <c r="DH266" s="237"/>
      <c r="DI266" s="238"/>
      <c r="DJ266" s="238"/>
      <c r="DK266" s="238"/>
      <c r="DL266" s="237"/>
      <c r="DM266" s="237"/>
      <c r="DN266" s="237"/>
      <c r="DO266" s="237"/>
      <c r="DP266" s="237"/>
      <c r="DQ266" s="237"/>
      <c r="DR266" s="239"/>
      <c r="DS266" s="240"/>
      <c r="DU266" s="237"/>
      <c r="DV266" s="238"/>
      <c r="DW266" s="238"/>
      <c r="DX266" s="238"/>
      <c r="DY266" s="237"/>
      <c r="DZ266" s="237"/>
      <c r="EA266" s="237"/>
      <c r="EB266" s="237"/>
      <c r="EC266" s="237"/>
      <c r="ED266" s="237"/>
      <c r="EE266" s="239"/>
      <c r="EF266" s="240"/>
      <c r="EH266" s="237"/>
      <c r="EI266" s="238"/>
      <c r="EJ266" s="238"/>
      <c r="EK266" s="238"/>
      <c r="EL266" s="238"/>
      <c r="EM266" s="238"/>
      <c r="EN266" s="238"/>
      <c r="EO266" s="238"/>
      <c r="EP266" s="238"/>
      <c r="EQ266" s="238"/>
      <c r="ER266" s="239"/>
      <c r="ES266" s="240"/>
      <c r="EU266" s="237"/>
      <c r="EV266" s="238"/>
      <c r="EW266" s="238"/>
      <c r="EX266" s="238"/>
      <c r="EY266" s="237"/>
      <c r="EZ266" s="237"/>
      <c r="FA266" s="237"/>
      <c r="FB266" s="237"/>
      <c r="FC266" s="237"/>
      <c r="FD266" s="237"/>
      <c r="FE266" s="239"/>
      <c r="FF266" s="240"/>
      <c r="FG266" s="240"/>
      <c r="FH266" s="240"/>
      <c r="FI266" s="240"/>
      <c r="FJ266" s="240"/>
      <c r="FK266" s="240"/>
      <c r="FL266" s="240"/>
      <c r="FM266" s="240"/>
      <c r="FN266" s="240"/>
    </row>
    <row r="267" spans="86:170" ht="19.5" customHeight="1" x14ac:dyDescent="0.3">
      <c r="CH267" s="237"/>
      <c r="CI267" s="238"/>
      <c r="CJ267" s="238"/>
      <c r="CK267" s="238"/>
      <c r="CL267" s="238"/>
      <c r="CM267" s="238"/>
      <c r="CN267" s="238"/>
      <c r="CO267" s="238"/>
      <c r="CP267" s="238"/>
      <c r="CQ267" s="238"/>
      <c r="CR267" s="239"/>
      <c r="CS267" s="240"/>
      <c r="CU267" s="237"/>
      <c r="CV267" s="238"/>
      <c r="CW267" s="238"/>
      <c r="CX267" s="238"/>
      <c r="CY267" s="237"/>
      <c r="CZ267" s="237"/>
      <c r="DA267" s="237"/>
      <c r="DB267" s="237"/>
      <c r="DC267" s="237"/>
      <c r="DD267" s="237"/>
      <c r="DE267" s="239"/>
      <c r="DF267" s="240"/>
      <c r="DH267" s="237"/>
      <c r="DI267" s="238"/>
      <c r="DJ267" s="238"/>
      <c r="DK267" s="238"/>
      <c r="DL267" s="237"/>
      <c r="DM267" s="237"/>
      <c r="DN267" s="237"/>
      <c r="DO267" s="237"/>
      <c r="DP267" s="237"/>
      <c r="DQ267" s="237"/>
      <c r="DR267" s="239"/>
      <c r="DS267" s="240"/>
      <c r="DU267" s="237"/>
      <c r="DV267" s="238"/>
      <c r="DW267" s="238"/>
      <c r="DX267" s="238"/>
      <c r="DY267" s="237"/>
      <c r="DZ267" s="237"/>
      <c r="EA267" s="237"/>
      <c r="EB267" s="237"/>
      <c r="EC267" s="237"/>
      <c r="ED267" s="237"/>
      <c r="EE267" s="239"/>
      <c r="EF267" s="240"/>
      <c r="EH267" s="237"/>
      <c r="EI267" s="238"/>
      <c r="EJ267" s="238"/>
      <c r="EK267" s="238"/>
      <c r="EL267" s="238"/>
      <c r="EM267" s="238"/>
      <c r="EN267" s="238"/>
      <c r="EO267" s="238"/>
      <c r="EP267" s="238"/>
      <c r="EQ267" s="238"/>
      <c r="ER267" s="239"/>
      <c r="ES267" s="240"/>
      <c r="EU267" s="237"/>
      <c r="EV267" s="238"/>
      <c r="EW267" s="238"/>
      <c r="EX267" s="238"/>
      <c r="EY267" s="237"/>
      <c r="EZ267" s="237"/>
      <c r="FA267" s="237"/>
      <c r="FB267" s="237"/>
      <c r="FC267" s="237"/>
      <c r="FD267" s="237"/>
      <c r="FE267" s="239"/>
      <c r="FF267" s="240"/>
      <c r="FG267" s="240"/>
      <c r="FH267" s="240"/>
      <c r="FI267" s="240"/>
      <c r="FJ267" s="240"/>
      <c r="FK267" s="240"/>
      <c r="FL267" s="240"/>
      <c r="FM267" s="240"/>
      <c r="FN267" s="240"/>
    </row>
    <row r="268" spans="86:170" ht="19.5" customHeight="1" x14ac:dyDescent="0.3">
      <c r="CH268" s="237"/>
      <c r="CI268" s="238"/>
      <c r="CJ268" s="238"/>
      <c r="CK268" s="238"/>
      <c r="CL268" s="238"/>
      <c r="CM268" s="238"/>
      <c r="CN268" s="238"/>
      <c r="CO268" s="238"/>
      <c r="CP268" s="238"/>
      <c r="CQ268" s="238"/>
      <c r="CR268" s="239"/>
      <c r="CS268" s="240"/>
      <c r="CU268" s="237"/>
      <c r="CV268" s="238"/>
      <c r="CW268" s="238"/>
      <c r="CX268" s="238"/>
      <c r="CY268" s="237"/>
      <c r="CZ268" s="237"/>
      <c r="DA268" s="237"/>
      <c r="DB268" s="237"/>
      <c r="DC268" s="237"/>
      <c r="DD268" s="237"/>
      <c r="DE268" s="239"/>
      <c r="DF268" s="240"/>
      <c r="DH268" s="237"/>
      <c r="DI268" s="238"/>
      <c r="DJ268" s="238"/>
      <c r="DK268" s="238"/>
      <c r="DL268" s="237"/>
      <c r="DM268" s="237"/>
      <c r="DN268" s="237"/>
      <c r="DO268" s="237"/>
      <c r="DP268" s="237"/>
      <c r="DQ268" s="237"/>
      <c r="DR268" s="239"/>
      <c r="DS268" s="240"/>
      <c r="DU268" s="237"/>
      <c r="DV268" s="238"/>
      <c r="DW268" s="238"/>
      <c r="DX268" s="238"/>
      <c r="DY268" s="237"/>
      <c r="DZ268" s="237"/>
      <c r="EA268" s="237"/>
      <c r="EB268" s="237"/>
      <c r="EC268" s="237"/>
      <c r="ED268" s="237"/>
      <c r="EE268" s="239"/>
      <c r="EF268" s="240"/>
      <c r="EH268" s="237"/>
      <c r="EI268" s="238"/>
      <c r="EJ268" s="238"/>
      <c r="EK268" s="238"/>
      <c r="EL268" s="238"/>
      <c r="EM268" s="238"/>
      <c r="EN268" s="238"/>
      <c r="EO268" s="238"/>
      <c r="EP268" s="238"/>
      <c r="EQ268" s="238"/>
      <c r="ER268" s="239"/>
      <c r="ES268" s="240"/>
      <c r="EU268" s="237"/>
      <c r="EV268" s="238"/>
      <c r="EW268" s="238"/>
      <c r="EX268" s="238"/>
      <c r="EY268" s="237"/>
      <c r="EZ268" s="237"/>
      <c r="FA268" s="237"/>
      <c r="FB268" s="237"/>
      <c r="FC268" s="237"/>
      <c r="FD268" s="237"/>
      <c r="FE268" s="239"/>
      <c r="FF268" s="240"/>
      <c r="FG268" s="240"/>
      <c r="FH268" s="240"/>
      <c r="FI268" s="240"/>
      <c r="FJ268" s="240"/>
      <c r="FK268" s="240"/>
      <c r="FL268" s="240"/>
      <c r="FM268" s="240"/>
      <c r="FN268" s="240"/>
    </row>
    <row r="269" spans="86:170" ht="19.5" customHeight="1" x14ac:dyDescent="0.3">
      <c r="CH269" s="237"/>
      <c r="CI269" s="238"/>
      <c r="CJ269" s="238"/>
      <c r="CK269" s="238"/>
      <c r="CL269" s="238"/>
      <c r="CM269" s="238"/>
      <c r="CN269" s="238"/>
      <c r="CO269" s="238"/>
      <c r="CP269" s="238"/>
      <c r="CQ269" s="238"/>
      <c r="CR269" s="239"/>
      <c r="CS269" s="240"/>
      <c r="CU269" s="237"/>
      <c r="CV269" s="238"/>
      <c r="CW269" s="238"/>
      <c r="CX269" s="238"/>
      <c r="CY269" s="237"/>
      <c r="CZ269" s="237"/>
      <c r="DA269" s="237"/>
      <c r="DB269" s="237"/>
      <c r="DC269" s="237"/>
      <c r="DD269" s="237"/>
      <c r="DE269" s="239"/>
      <c r="DF269" s="240"/>
      <c r="DH269" s="237"/>
      <c r="DI269" s="238"/>
      <c r="DJ269" s="238"/>
      <c r="DK269" s="238"/>
      <c r="DL269" s="237"/>
      <c r="DM269" s="237"/>
      <c r="DN269" s="237"/>
      <c r="DO269" s="237"/>
      <c r="DP269" s="237"/>
      <c r="DQ269" s="237"/>
      <c r="DR269" s="239"/>
      <c r="DS269" s="240"/>
      <c r="DU269" s="237"/>
      <c r="DV269" s="238"/>
      <c r="DW269" s="238"/>
      <c r="DX269" s="238"/>
      <c r="DY269" s="237"/>
      <c r="DZ269" s="237"/>
      <c r="EA269" s="237"/>
      <c r="EB269" s="237"/>
      <c r="EC269" s="237"/>
      <c r="ED269" s="237"/>
      <c r="EE269" s="239"/>
      <c r="EF269" s="240"/>
      <c r="EH269" s="237"/>
      <c r="EI269" s="238"/>
      <c r="EJ269" s="238"/>
      <c r="EK269" s="238"/>
      <c r="EL269" s="238"/>
      <c r="EM269" s="238"/>
      <c r="EN269" s="238"/>
      <c r="EO269" s="238"/>
      <c r="EP269" s="238"/>
      <c r="EQ269" s="238"/>
      <c r="ER269" s="239"/>
      <c r="ES269" s="240"/>
      <c r="EU269" s="237"/>
      <c r="EV269" s="238"/>
      <c r="EW269" s="238"/>
      <c r="EX269" s="238"/>
      <c r="EY269" s="237"/>
      <c r="EZ269" s="237"/>
      <c r="FA269" s="237"/>
      <c r="FB269" s="237"/>
      <c r="FC269" s="237"/>
      <c r="FD269" s="237"/>
      <c r="FE269" s="239"/>
      <c r="FF269" s="240"/>
      <c r="FG269" s="240"/>
      <c r="FH269" s="240"/>
      <c r="FI269" s="240"/>
      <c r="FJ269" s="240"/>
      <c r="FK269" s="240"/>
      <c r="FL269" s="240"/>
      <c r="FM269" s="240"/>
      <c r="FN269" s="240"/>
    </row>
    <row r="270" spans="86:170" ht="19.5" customHeight="1" x14ac:dyDescent="0.3">
      <c r="CH270" s="237"/>
      <c r="CI270" s="238"/>
      <c r="CJ270" s="238"/>
      <c r="CK270" s="238"/>
      <c r="CL270" s="238"/>
      <c r="CM270" s="238"/>
      <c r="CN270" s="238"/>
      <c r="CO270" s="238"/>
      <c r="CP270" s="238"/>
      <c r="CQ270" s="238"/>
      <c r="CR270" s="239"/>
      <c r="CS270" s="240"/>
      <c r="CU270" s="237"/>
      <c r="CV270" s="238"/>
      <c r="CW270" s="238"/>
      <c r="CX270" s="238"/>
      <c r="CY270" s="237"/>
      <c r="CZ270" s="237"/>
      <c r="DA270" s="237"/>
      <c r="DB270" s="237"/>
      <c r="DC270" s="237"/>
      <c r="DD270" s="237"/>
      <c r="DE270" s="239"/>
      <c r="DF270" s="240"/>
      <c r="DH270" s="237"/>
      <c r="DI270" s="238"/>
      <c r="DJ270" s="238"/>
      <c r="DK270" s="238"/>
      <c r="DL270" s="237"/>
      <c r="DM270" s="237"/>
      <c r="DN270" s="237"/>
      <c r="DO270" s="237"/>
      <c r="DP270" s="237"/>
      <c r="DQ270" s="237"/>
      <c r="DR270" s="239"/>
      <c r="DS270" s="240"/>
      <c r="DU270" s="237"/>
      <c r="DV270" s="238"/>
      <c r="DW270" s="238"/>
      <c r="DX270" s="238"/>
      <c r="DY270" s="237"/>
      <c r="DZ270" s="237"/>
      <c r="EA270" s="237"/>
      <c r="EB270" s="237"/>
      <c r="EC270" s="237"/>
      <c r="ED270" s="237"/>
      <c r="EE270" s="239"/>
      <c r="EF270" s="240"/>
      <c r="EH270" s="237"/>
      <c r="EI270" s="238"/>
      <c r="EJ270" s="238"/>
      <c r="EK270" s="238"/>
      <c r="EL270" s="238"/>
      <c r="EM270" s="238"/>
      <c r="EN270" s="238"/>
      <c r="EO270" s="238"/>
      <c r="EP270" s="238"/>
      <c r="EQ270" s="238"/>
      <c r="ER270" s="239"/>
      <c r="ES270" s="240"/>
      <c r="EU270" s="237"/>
      <c r="EV270" s="238"/>
      <c r="EW270" s="238"/>
      <c r="EX270" s="238"/>
      <c r="EY270" s="237"/>
      <c r="EZ270" s="237"/>
      <c r="FA270" s="237"/>
      <c r="FB270" s="237"/>
      <c r="FC270" s="237"/>
      <c r="FD270" s="237"/>
      <c r="FE270" s="239"/>
      <c r="FF270" s="240"/>
      <c r="FG270" s="240"/>
      <c r="FH270" s="240"/>
      <c r="FI270" s="240"/>
      <c r="FJ270" s="240"/>
      <c r="FK270" s="240"/>
      <c r="FL270" s="240"/>
      <c r="FM270" s="240"/>
      <c r="FN270" s="240"/>
    </row>
    <row r="271" spans="86:170" ht="19.5" customHeight="1" x14ac:dyDescent="0.3">
      <c r="CH271" s="237"/>
      <c r="CI271" s="238"/>
      <c r="CJ271" s="238"/>
      <c r="CK271" s="238"/>
      <c r="CL271" s="238"/>
      <c r="CM271" s="238"/>
      <c r="CN271" s="238"/>
      <c r="CO271" s="238"/>
      <c r="CP271" s="238"/>
      <c r="CQ271" s="238"/>
      <c r="CR271" s="239"/>
      <c r="CS271" s="240"/>
      <c r="CU271" s="237"/>
      <c r="CV271" s="238"/>
      <c r="CW271" s="238"/>
      <c r="CX271" s="238"/>
      <c r="CY271" s="237"/>
      <c r="CZ271" s="237"/>
      <c r="DA271" s="237"/>
      <c r="DB271" s="237"/>
      <c r="DC271" s="237"/>
      <c r="DD271" s="237"/>
      <c r="DE271" s="239"/>
      <c r="DF271" s="240"/>
      <c r="DH271" s="237"/>
      <c r="DI271" s="238"/>
      <c r="DJ271" s="238"/>
      <c r="DK271" s="238"/>
      <c r="DL271" s="237"/>
      <c r="DM271" s="237"/>
      <c r="DN271" s="237"/>
      <c r="DO271" s="237"/>
      <c r="DP271" s="237"/>
      <c r="DQ271" s="237"/>
      <c r="DR271" s="239"/>
      <c r="DS271" s="240"/>
      <c r="DU271" s="237"/>
      <c r="DV271" s="238"/>
      <c r="DW271" s="238"/>
      <c r="DX271" s="238"/>
      <c r="DY271" s="237"/>
      <c r="DZ271" s="237"/>
      <c r="EA271" s="237"/>
      <c r="EB271" s="237"/>
      <c r="EC271" s="237"/>
      <c r="ED271" s="237"/>
      <c r="EE271" s="239"/>
      <c r="EF271" s="240"/>
      <c r="EH271" s="237"/>
      <c r="EI271" s="238"/>
      <c r="EJ271" s="238"/>
      <c r="EK271" s="238"/>
      <c r="EL271" s="238"/>
      <c r="EM271" s="238"/>
      <c r="EN271" s="238"/>
      <c r="EO271" s="238"/>
      <c r="EP271" s="238"/>
      <c r="EQ271" s="238"/>
      <c r="ER271" s="239"/>
      <c r="ES271" s="240"/>
      <c r="EU271" s="237"/>
      <c r="EV271" s="238"/>
      <c r="EW271" s="238"/>
      <c r="EX271" s="238"/>
      <c r="EY271" s="237"/>
      <c r="EZ271" s="237"/>
      <c r="FA271" s="237"/>
      <c r="FB271" s="237"/>
      <c r="FC271" s="237"/>
      <c r="FD271" s="237"/>
      <c r="FE271" s="239"/>
      <c r="FF271" s="240"/>
      <c r="FG271" s="240"/>
      <c r="FH271" s="240"/>
      <c r="FI271" s="240"/>
      <c r="FJ271" s="240"/>
      <c r="FK271" s="240"/>
      <c r="FL271" s="240"/>
      <c r="FM271" s="240"/>
      <c r="FN271" s="240"/>
    </row>
    <row r="272" spans="86:170" ht="19.5" customHeight="1" x14ac:dyDescent="0.3">
      <c r="CH272" s="237"/>
      <c r="CI272" s="238"/>
      <c r="CJ272" s="238"/>
      <c r="CK272" s="238"/>
      <c r="CL272" s="238"/>
      <c r="CM272" s="238"/>
      <c r="CN272" s="238"/>
      <c r="CO272" s="238"/>
      <c r="CP272" s="238"/>
      <c r="CQ272" s="238"/>
      <c r="CR272" s="239"/>
      <c r="CS272" s="240"/>
      <c r="CU272" s="237"/>
      <c r="CV272" s="238"/>
      <c r="CW272" s="238"/>
      <c r="CX272" s="238"/>
      <c r="CY272" s="237"/>
      <c r="CZ272" s="237"/>
      <c r="DA272" s="237"/>
      <c r="DB272" s="237"/>
      <c r="DC272" s="237"/>
      <c r="DD272" s="237"/>
      <c r="DE272" s="239"/>
      <c r="DF272" s="240"/>
      <c r="DH272" s="237"/>
      <c r="DI272" s="238"/>
      <c r="DJ272" s="238"/>
      <c r="DK272" s="238"/>
      <c r="DL272" s="237"/>
      <c r="DM272" s="237"/>
      <c r="DN272" s="237"/>
      <c r="DO272" s="237"/>
      <c r="DP272" s="237"/>
      <c r="DQ272" s="237"/>
      <c r="DR272" s="239"/>
      <c r="DS272" s="240"/>
      <c r="DU272" s="237"/>
      <c r="DV272" s="238"/>
      <c r="DW272" s="238"/>
      <c r="DX272" s="238"/>
      <c r="DY272" s="237"/>
      <c r="DZ272" s="237"/>
      <c r="EA272" s="237"/>
      <c r="EB272" s="237"/>
      <c r="EC272" s="237"/>
      <c r="ED272" s="237"/>
      <c r="EE272" s="239"/>
      <c r="EF272" s="240"/>
      <c r="EH272" s="237"/>
      <c r="EI272" s="238"/>
      <c r="EJ272" s="238"/>
      <c r="EK272" s="238"/>
      <c r="EL272" s="238"/>
      <c r="EM272" s="238"/>
      <c r="EN272" s="238"/>
      <c r="EO272" s="238"/>
      <c r="EP272" s="238"/>
      <c r="EQ272" s="238"/>
      <c r="ER272" s="239"/>
      <c r="ES272" s="240"/>
      <c r="EU272" s="237"/>
      <c r="EV272" s="238"/>
      <c r="EW272" s="238"/>
      <c r="EX272" s="238"/>
      <c r="EY272" s="237"/>
      <c r="EZ272" s="237"/>
      <c r="FA272" s="237"/>
      <c r="FB272" s="237"/>
      <c r="FC272" s="237"/>
      <c r="FD272" s="237"/>
      <c r="FE272" s="239"/>
      <c r="FF272" s="240"/>
      <c r="FG272" s="240"/>
      <c r="FH272" s="240"/>
      <c r="FI272" s="240"/>
      <c r="FJ272" s="240"/>
      <c r="FK272" s="240"/>
      <c r="FL272" s="240"/>
      <c r="FM272" s="240"/>
      <c r="FN272" s="240"/>
    </row>
    <row r="273" spans="86:170" ht="19.5" customHeight="1" x14ac:dyDescent="0.3">
      <c r="CH273" s="237"/>
      <c r="CI273" s="238"/>
      <c r="CJ273" s="238"/>
      <c r="CK273" s="238"/>
      <c r="CL273" s="238"/>
      <c r="CM273" s="238"/>
      <c r="CN273" s="238"/>
      <c r="CO273" s="238"/>
      <c r="CP273" s="238"/>
      <c r="CQ273" s="238"/>
      <c r="CR273" s="239"/>
      <c r="CS273" s="240"/>
      <c r="CU273" s="237"/>
      <c r="CV273" s="238"/>
      <c r="CW273" s="238"/>
      <c r="CX273" s="238"/>
      <c r="CY273" s="237"/>
      <c r="CZ273" s="237"/>
      <c r="DA273" s="237"/>
      <c r="DB273" s="237"/>
      <c r="DC273" s="237"/>
      <c r="DD273" s="237"/>
      <c r="DE273" s="239"/>
      <c r="DF273" s="240"/>
      <c r="DH273" s="237"/>
      <c r="DI273" s="238"/>
      <c r="DJ273" s="238"/>
      <c r="DK273" s="238"/>
      <c r="DL273" s="237"/>
      <c r="DM273" s="237"/>
      <c r="DN273" s="237"/>
      <c r="DO273" s="237"/>
      <c r="DP273" s="237"/>
      <c r="DQ273" s="237"/>
      <c r="DR273" s="239"/>
      <c r="DS273" s="240"/>
      <c r="DU273" s="237"/>
      <c r="DV273" s="238"/>
      <c r="DW273" s="238"/>
      <c r="DX273" s="238"/>
      <c r="DY273" s="237"/>
      <c r="DZ273" s="237"/>
      <c r="EA273" s="237"/>
      <c r="EB273" s="237"/>
      <c r="EC273" s="237"/>
      <c r="ED273" s="237"/>
      <c r="EE273" s="239"/>
      <c r="EF273" s="240"/>
      <c r="EH273" s="237"/>
      <c r="EI273" s="238"/>
      <c r="EJ273" s="238"/>
      <c r="EK273" s="238"/>
      <c r="EL273" s="238"/>
      <c r="EM273" s="238"/>
      <c r="EN273" s="238"/>
      <c r="EO273" s="238"/>
      <c r="EP273" s="238"/>
      <c r="EQ273" s="238"/>
      <c r="ER273" s="239"/>
      <c r="ES273" s="240"/>
      <c r="EU273" s="237"/>
      <c r="EV273" s="238"/>
      <c r="EW273" s="238"/>
      <c r="EX273" s="238"/>
      <c r="EY273" s="237"/>
      <c r="EZ273" s="237"/>
      <c r="FA273" s="237"/>
      <c r="FB273" s="237"/>
      <c r="FC273" s="237"/>
      <c r="FD273" s="237"/>
      <c r="FE273" s="239"/>
      <c r="FF273" s="240"/>
      <c r="FG273" s="240"/>
      <c r="FH273" s="240"/>
      <c r="FI273" s="240"/>
      <c r="FJ273" s="240"/>
      <c r="FK273" s="240"/>
      <c r="FL273" s="240"/>
      <c r="FM273" s="240"/>
      <c r="FN273" s="240"/>
    </row>
    <row r="274" spans="86:170" ht="19.5" customHeight="1" x14ac:dyDescent="0.3">
      <c r="CH274" s="237"/>
      <c r="CI274" s="238"/>
      <c r="CJ274" s="238"/>
      <c r="CK274" s="238"/>
      <c r="CL274" s="238"/>
      <c r="CM274" s="238"/>
      <c r="CN274" s="238"/>
      <c r="CO274" s="238"/>
      <c r="CP274" s="238"/>
      <c r="CQ274" s="238"/>
      <c r="CR274" s="239"/>
      <c r="CS274" s="240"/>
      <c r="CU274" s="237"/>
      <c r="CV274" s="238"/>
      <c r="CW274" s="238"/>
      <c r="CX274" s="238"/>
      <c r="CY274" s="237"/>
      <c r="CZ274" s="237"/>
      <c r="DA274" s="237"/>
      <c r="DB274" s="237"/>
      <c r="DC274" s="237"/>
      <c r="DD274" s="237"/>
      <c r="DE274" s="239"/>
      <c r="DF274" s="240"/>
      <c r="DH274" s="237"/>
      <c r="DI274" s="238"/>
      <c r="DJ274" s="238"/>
      <c r="DK274" s="238"/>
      <c r="DL274" s="237"/>
      <c r="DM274" s="237"/>
      <c r="DN274" s="237"/>
      <c r="DO274" s="237"/>
      <c r="DP274" s="237"/>
      <c r="DQ274" s="237"/>
      <c r="DR274" s="239"/>
      <c r="DS274" s="240"/>
      <c r="DU274" s="237"/>
      <c r="DV274" s="238"/>
      <c r="DW274" s="238"/>
      <c r="DX274" s="238"/>
      <c r="DY274" s="237"/>
      <c r="DZ274" s="237"/>
      <c r="EA274" s="237"/>
      <c r="EB274" s="237"/>
      <c r="EC274" s="237"/>
      <c r="ED274" s="237"/>
      <c r="EE274" s="239"/>
      <c r="EF274" s="240"/>
      <c r="EH274" s="237"/>
      <c r="EI274" s="238"/>
      <c r="EJ274" s="238"/>
      <c r="EK274" s="238"/>
      <c r="EL274" s="238"/>
      <c r="EM274" s="238"/>
      <c r="EN274" s="238"/>
      <c r="EO274" s="238"/>
      <c r="EP274" s="238"/>
      <c r="EQ274" s="238"/>
      <c r="ER274" s="239"/>
      <c r="ES274" s="240"/>
      <c r="EU274" s="237"/>
      <c r="EV274" s="238"/>
      <c r="EW274" s="238"/>
      <c r="EX274" s="238"/>
      <c r="EY274" s="237"/>
      <c r="EZ274" s="237"/>
      <c r="FA274" s="237"/>
      <c r="FB274" s="237"/>
      <c r="FC274" s="237"/>
      <c r="FD274" s="237"/>
      <c r="FE274" s="239"/>
      <c r="FF274" s="240"/>
      <c r="FG274" s="240"/>
      <c r="FH274" s="240"/>
      <c r="FI274" s="240"/>
      <c r="FJ274" s="240"/>
      <c r="FK274" s="240"/>
      <c r="FL274" s="240"/>
      <c r="FM274" s="240"/>
      <c r="FN274" s="240"/>
    </row>
    <row r="275" spans="86:170" ht="19.5" customHeight="1" x14ac:dyDescent="0.3">
      <c r="CH275" s="237"/>
      <c r="CI275" s="238"/>
      <c r="CJ275" s="238"/>
      <c r="CK275" s="238"/>
      <c r="CL275" s="238"/>
      <c r="CM275" s="238"/>
      <c r="CN275" s="238"/>
      <c r="CO275" s="238"/>
      <c r="CP275" s="238"/>
      <c r="CQ275" s="238"/>
      <c r="CR275" s="239"/>
      <c r="CS275" s="240"/>
      <c r="CU275" s="237"/>
      <c r="CV275" s="238"/>
      <c r="CW275" s="238"/>
      <c r="CX275" s="238"/>
      <c r="CY275" s="237"/>
      <c r="CZ275" s="237"/>
      <c r="DA275" s="237"/>
      <c r="DB275" s="237"/>
      <c r="DC275" s="237"/>
      <c r="DD275" s="237"/>
      <c r="DE275" s="239"/>
      <c r="DF275" s="240"/>
      <c r="DH275" s="237"/>
      <c r="DI275" s="238"/>
      <c r="DJ275" s="238"/>
      <c r="DK275" s="238"/>
      <c r="DL275" s="237"/>
      <c r="DM275" s="237"/>
      <c r="DN275" s="237"/>
      <c r="DO275" s="237"/>
      <c r="DP275" s="237"/>
      <c r="DQ275" s="237"/>
      <c r="DR275" s="239"/>
      <c r="DS275" s="240"/>
      <c r="DU275" s="237"/>
      <c r="DV275" s="238"/>
      <c r="DW275" s="238"/>
      <c r="DX275" s="238"/>
      <c r="DY275" s="237"/>
      <c r="DZ275" s="237"/>
      <c r="EA275" s="237"/>
      <c r="EB275" s="237"/>
      <c r="EC275" s="237"/>
      <c r="ED275" s="237"/>
      <c r="EE275" s="239"/>
      <c r="EF275" s="240"/>
      <c r="EH275" s="237"/>
      <c r="EI275" s="238"/>
      <c r="EJ275" s="238"/>
      <c r="EK275" s="238"/>
      <c r="EL275" s="238"/>
      <c r="EM275" s="238"/>
      <c r="EN275" s="238"/>
      <c r="EO275" s="238"/>
      <c r="EP275" s="238"/>
      <c r="EQ275" s="238"/>
      <c r="ER275" s="239"/>
      <c r="ES275" s="240"/>
      <c r="EU275" s="237"/>
      <c r="EV275" s="238"/>
      <c r="EW275" s="238"/>
      <c r="EX275" s="238"/>
      <c r="EY275" s="237"/>
      <c r="EZ275" s="237"/>
      <c r="FA275" s="237"/>
      <c r="FB275" s="237"/>
      <c r="FC275" s="237"/>
      <c r="FD275" s="237"/>
      <c r="FE275" s="239"/>
      <c r="FF275" s="240"/>
      <c r="FG275" s="240"/>
      <c r="FH275" s="240"/>
      <c r="FI275" s="240"/>
      <c r="FJ275" s="240"/>
      <c r="FK275" s="240"/>
      <c r="FL275" s="240"/>
      <c r="FM275" s="240"/>
      <c r="FN275" s="240"/>
    </row>
    <row r="276" spans="86:170" ht="19.5" customHeight="1" x14ac:dyDescent="0.3">
      <c r="CH276" s="237"/>
      <c r="CI276" s="238"/>
      <c r="CJ276" s="238"/>
      <c r="CK276" s="238"/>
      <c r="CL276" s="238"/>
      <c r="CM276" s="238"/>
      <c r="CN276" s="238"/>
      <c r="CO276" s="238"/>
      <c r="CP276" s="238"/>
      <c r="CQ276" s="238"/>
      <c r="CR276" s="239"/>
      <c r="CS276" s="240"/>
      <c r="CU276" s="237"/>
      <c r="CV276" s="238"/>
      <c r="CW276" s="238"/>
      <c r="CX276" s="238"/>
      <c r="CY276" s="237"/>
      <c r="CZ276" s="237"/>
      <c r="DA276" s="237"/>
      <c r="DB276" s="237"/>
      <c r="DC276" s="237"/>
      <c r="DD276" s="237"/>
      <c r="DE276" s="239"/>
      <c r="DF276" s="240"/>
      <c r="DH276" s="237"/>
      <c r="DI276" s="238"/>
      <c r="DJ276" s="238"/>
      <c r="DK276" s="238"/>
      <c r="DL276" s="237"/>
      <c r="DM276" s="237"/>
      <c r="DN276" s="237"/>
      <c r="DO276" s="237"/>
      <c r="DP276" s="237"/>
      <c r="DQ276" s="237"/>
      <c r="DR276" s="239"/>
      <c r="DS276" s="240"/>
      <c r="DU276" s="237"/>
      <c r="DV276" s="238"/>
      <c r="DW276" s="238"/>
      <c r="DX276" s="238"/>
      <c r="DY276" s="237"/>
      <c r="DZ276" s="237"/>
      <c r="EA276" s="237"/>
      <c r="EB276" s="237"/>
      <c r="EC276" s="237"/>
      <c r="ED276" s="237"/>
      <c r="EE276" s="239"/>
      <c r="EF276" s="240"/>
      <c r="EH276" s="237"/>
      <c r="EI276" s="238"/>
      <c r="EJ276" s="238"/>
      <c r="EK276" s="238"/>
      <c r="EL276" s="238"/>
      <c r="EM276" s="238"/>
      <c r="EN276" s="238"/>
      <c r="EO276" s="238"/>
      <c r="EP276" s="238"/>
      <c r="EQ276" s="238"/>
      <c r="ER276" s="239"/>
      <c r="ES276" s="240"/>
      <c r="EU276" s="237"/>
      <c r="EV276" s="238"/>
      <c r="EW276" s="238"/>
      <c r="EX276" s="238"/>
      <c r="EY276" s="237"/>
      <c r="EZ276" s="237"/>
      <c r="FA276" s="237"/>
      <c r="FB276" s="237"/>
      <c r="FC276" s="237"/>
      <c r="FD276" s="237"/>
      <c r="FE276" s="239"/>
      <c r="FF276" s="240"/>
      <c r="FG276" s="240"/>
      <c r="FH276" s="240"/>
      <c r="FI276" s="240"/>
      <c r="FJ276" s="240"/>
      <c r="FK276" s="240"/>
      <c r="FL276" s="240"/>
      <c r="FM276" s="240"/>
      <c r="FN276" s="240"/>
    </row>
    <row r="277" spans="86:170" ht="19.5" customHeight="1" x14ac:dyDescent="0.3">
      <c r="CH277" s="237"/>
      <c r="CI277" s="238"/>
      <c r="CJ277" s="238"/>
      <c r="CK277" s="238"/>
      <c r="CL277" s="238"/>
      <c r="CM277" s="238"/>
      <c r="CN277" s="238"/>
      <c r="CO277" s="238"/>
      <c r="CP277" s="238"/>
      <c r="CQ277" s="238"/>
      <c r="CR277" s="239"/>
      <c r="CS277" s="240"/>
      <c r="CU277" s="237"/>
      <c r="CV277" s="238"/>
      <c r="CW277" s="238"/>
      <c r="CX277" s="238"/>
      <c r="CY277" s="237"/>
      <c r="CZ277" s="237"/>
      <c r="DA277" s="237"/>
      <c r="DB277" s="237"/>
      <c r="DC277" s="237"/>
      <c r="DD277" s="237"/>
      <c r="DE277" s="239"/>
      <c r="DF277" s="240"/>
      <c r="DH277" s="237"/>
      <c r="DI277" s="238"/>
      <c r="DJ277" s="238"/>
      <c r="DK277" s="238"/>
      <c r="DL277" s="237"/>
      <c r="DM277" s="237"/>
      <c r="DN277" s="237"/>
      <c r="DO277" s="237"/>
      <c r="DP277" s="237"/>
      <c r="DQ277" s="237"/>
      <c r="DR277" s="239"/>
      <c r="DS277" s="240"/>
      <c r="DU277" s="237"/>
      <c r="DV277" s="238"/>
      <c r="DW277" s="238"/>
      <c r="DX277" s="238"/>
      <c r="DY277" s="237"/>
      <c r="DZ277" s="237"/>
      <c r="EA277" s="237"/>
      <c r="EB277" s="237"/>
      <c r="EC277" s="237"/>
      <c r="ED277" s="237"/>
      <c r="EE277" s="239"/>
      <c r="EF277" s="240"/>
      <c r="EH277" s="237"/>
      <c r="EI277" s="238"/>
      <c r="EJ277" s="238"/>
      <c r="EK277" s="238"/>
      <c r="EL277" s="238"/>
      <c r="EM277" s="238"/>
      <c r="EN277" s="238"/>
      <c r="EO277" s="238"/>
      <c r="EP277" s="238"/>
      <c r="EQ277" s="238"/>
      <c r="ER277" s="239"/>
      <c r="ES277" s="240"/>
      <c r="EU277" s="237"/>
      <c r="EV277" s="238"/>
      <c r="EW277" s="238"/>
      <c r="EX277" s="238"/>
      <c r="EY277" s="237"/>
      <c r="EZ277" s="237"/>
      <c r="FA277" s="237"/>
      <c r="FB277" s="237"/>
      <c r="FC277" s="237"/>
      <c r="FD277" s="237"/>
      <c r="FE277" s="239"/>
      <c r="FF277" s="240"/>
      <c r="FG277" s="240"/>
      <c r="FH277" s="240"/>
      <c r="FI277" s="240"/>
      <c r="FJ277" s="240"/>
      <c r="FK277" s="240"/>
      <c r="FL277" s="240"/>
      <c r="FM277" s="240"/>
      <c r="FN277" s="240"/>
    </row>
    <row r="278" spans="86:170" ht="19.5" customHeight="1" x14ac:dyDescent="0.3">
      <c r="CH278" s="237"/>
      <c r="CI278" s="238"/>
      <c r="CJ278" s="238"/>
      <c r="CK278" s="238"/>
      <c r="CL278" s="238"/>
      <c r="CM278" s="238"/>
      <c r="CN278" s="238"/>
      <c r="CO278" s="238"/>
      <c r="CP278" s="238"/>
      <c r="CQ278" s="238"/>
      <c r="CR278" s="239"/>
      <c r="CS278" s="240"/>
      <c r="CU278" s="237"/>
      <c r="CV278" s="238"/>
      <c r="CW278" s="238"/>
      <c r="CX278" s="238"/>
      <c r="CY278" s="237"/>
      <c r="CZ278" s="237"/>
      <c r="DA278" s="237"/>
      <c r="DB278" s="237"/>
      <c r="DC278" s="237"/>
      <c r="DD278" s="237"/>
      <c r="DE278" s="239"/>
      <c r="DF278" s="240"/>
      <c r="DH278" s="237"/>
      <c r="DI278" s="238"/>
      <c r="DJ278" s="238"/>
      <c r="DK278" s="238"/>
      <c r="DL278" s="237"/>
      <c r="DM278" s="237"/>
      <c r="DN278" s="237"/>
      <c r="DO278" s="237"/>
      <c r="DP278" s="237"/>
      <c r="DQ278" s="237"/>
      <c r="DR278" s="239"/>
      <c r="DS278" s="240"/>
      <c r="DU278" s="237"/>
      <c r="DV278" s="238"/>
      <c r="DW278" s="238"/>
      <c r="DX278" s="238"/>
      <c r="DY278" s="237"/>
      <c r="DZ278" s="237"/>
      <c r="EA278" s="237"/>
      <c r="EB278" s="237"/>
      <c r="EC278" s="237"/>
      <c r="ED278" s="237"/>
      <c r="EE278" s="239"/>
      <c r="EF278" s="240"/>
      <c r="EH278" s="237"/>
      <c r="EI278" s="238"/>
      <c r="EJ278" s="238"/>
      <c r="EK278" s="238"/>
      <c r="EL278" s="238"/>
      <c r="EM278" s="238"/>
      <c r="EN278" s="238"/>
      <c r="EO278" s="238"/>
      <c r="EP278" s="238"/>
      <c r="EQ278" s="238"/>
      <c r="ER278" s="239"/>
      <c r="ES278" s="240"/>
      <c r="EU278" s="237"/>
      <c r="EV278" s="238"/>
      <c r="EW278" s="238"/>
      <c r="EX278" s="238"/>
      <c r="EY278" s="237"/>
      <c r="EZ278" s="237"/>
      <c r="FA278" s="237"/>
      <c r="FB278" s="237"/>
      <c r="FC278" s="237"/>
      <c r="FD278" s="237"/>
      <c r="FE278" s="239"/>
      <c r="FF278" s="240"/>
      <c r="FG278" s="240"/>
      <c r="FH278" s="240"/>
      <c r="FI278" s="240"/>
      <c r="FJ278" s="240"/>
      <c r="FK278" s="240"/>
      <c r="FL278" s="240"/>
      <c r="FM278" s="240"/>
      <c r="FN278" s="240"/>
    </row>
    <row r="279" spans="86:170" ht="19.5" customHeight="1" x14ac:dyDescent="0.3">
      <c r="CH279" s="237"/>
      <c r="CI279" s="238"/>
      <c r="CJ279" s="238"/>
      <c r="CK279" s="238"/>
      <c r="CL279" s="238"/>
      <c r="CM279" s="238"/>
      <c r="CN279" s="238"/>
      <c r="CO279" s="238"/>
      <c r="CP279" s="238"/>
      <c r="CQ279" s="238"/>
      <c r="CR279" s="239"/>
      <c r="CS279" s="240"/>
      <c r="CU279" s="237"/>
      <c r="CV279" s="238"/>
      <c r="CW279" s="238"/>
      <c r="CX279" s="238"/>
      <c r="CY279" s="237"/>
      <c r="CZ279" s="237"/>
      <c r="DA279" s="237"/>
      <c r="DB279" s="237"/>
      <c r="DC279" s="237"/>
      <c r="DD279" s="237"/>
      <c r="DE279" s="239"/>
      <c r="DF279" s="240"/>
      <c r="DH279" s="237"/>
      <c r="DI279" s="238"/>
      <c r="DJ279" s="238"/>
      <c r="DK279" s="238"/>
      <c r="DL279" s="237"/>
      <c r="DM279" s="237"/>
      <c r="DN279" s="237"/>
      <c r="DO279" s="237"/>
      <c r="DP279" s="237"/>
      <c r="DQ279" s="237"/>
      <c r="DR279" s="239"/>
      <c r="DS279" s="240"/>
      <c r="DU279" s="237"/>
      <c r="DV279" s="238"/>
      <c r="DW279" s="238"/>
      <c r="DX279" s="238"/>
      <c r="DY279" s="237"/>
      <c r="DZ279" s="237"/>
      <c r="EA279" s="237"/>
      <c r="EB279" s="237"/>
      <c r="EC279" s="237"/>
      <c r="ED279" s="237"/>
      <c r="EE279" s="239"/>
      <c r="EF279" s="240"/>
      <c r="EH279" s="237"/>
      <c r="EI279" s="238"/>
      <c r="EJ279" s="238"/>
      <c r="EK279" s="238"/>
      <c r="EL279" s="238"/>
      <c r="EM279" s="238"/>
      <c r="EN279" s="238"/>
      <c r="EO279" s="238"/>
      <c r="EP279" s="238"/>
      <c r="EQ279" s="238"/>
      <c r="ER279" s="239"/>
      <c r="ES279" s="240"/>
      <c r="EU279" s="237"/>
      <c r="EV279" s="238"/>
      <c r="EW279" s="238"/>
      <c r="EX279" s="238"/>
      <c r="EY279" s="237"/>
      <c r="EZ279" s="237"/>
      <c r="FA279" s="237"/>
      <c r="FB279" s="237"/>
      <c r="FC279" s="237"/>
      <c r="FD279" s="237"/>
      <c r="FE279" s="239"/>
      <c r="FF279" s="240"/>
      <c r="FG279" s="240"/>
      <c r="FH279" s="240"/>
      <c r="FI279" s="240"/>
      <c r="FJ279" s="240"/>
      <c r="FK279" s="240"/>
      <c r="FL279" s="240"/>
      <c r="FM279" s="240"/>
      <c r="FN279" s="240"/>
    </row>
    <row r="280" spans="86:170" ht="19.5" customHeight="1" x14ac:dyDescent="0.3">
      <c r="CH280" s="241"/>
      <c r="CI280" s="242"/>
      <c r="CJ280" s="242"/>
      <c r="CK280" s="242"/>
      <c r="CL280" s="242"/>
      <c r="CM280" s="242"/>
      <c r="CN280" s="242"/>
      <c r="CO280" s="242"/>
      <c r="CP280" s="242"/>
      <c r="CQ280" s="243"/>
      <c r="CR280" s="242"/>
      <c r="CS280" s="240"/>
      <c r="CU280" s="241"/>
      <c r="CV280" s="242"/>
      <c r="CW280" s="242"/>
      <c r="CX280" s="242"/>
      <c r="CY280" s="242"/>
      <c r="CZ280" s="242"/>
      <c r="DA280" s="242"/>
      <c r="DB280" s="242"/>
      <c r="DC280" s="242"/>
      <c r="DD280" s="243"/>
      <c r="DE280" s="242"/>
      <c r="DF280" s="240"/>
      <c r="DH280" s="240"/>
      <c r="DI280" s="240"/>
      <c r="DJ280" s="240"/>
      <c r="DK280" s="240"/>
      <c r="DL280" s="240"/>
      <c r="DM280" s="240"/>
      <c r="DN280" s="240"/>
      <c r="DO280" s="240"/>
      <c r="DP280" s="240"/>
      <c r="DQ280" s="240"/>
      <c r="DR280" s="240"/>
      <c r="DS280" s="240"/>
      <c r="DU280" s="240"/>
      <c r="DV280" s="240"/>
      <c r="DW280" s="240"/>
      <c r="DX280" s="240"/>
      <c r="DY280" s="240"/>
      <c r="DZ280" s="240"/>
      <c r="EA280" s="240"/>
      <c r="EB280" s="240"/>
      <c r="EC280" s="240"/>
      <c r="ED280" s="240"/>
      <c r="EE280" s="240"/>
      <c r="EF280" s="240"/>
      <c r="EH280" s="240"/>
      <c r="EI280" s="240"/>
      <c r="EJ280" s="240"/>
      <c r="EK280" s="240"/>
      <c r="EL280" s="240"/>
      <c r="EM280" s="240"/>
      <c r="EN280" s="240"/>
      <c r="EO280" s="240"/>
      <c r="EP280" s="240"/>
      <c r="EQ280" s="240"/>
      <c r="ER280" s="240"/>
      <c r="ES280" s="240"/>
      <c r="EU280" s="240"/>
      <c r="EV280" s="240"/>
      <c r="EW280" s="240"/>
      <c r="EX280" s="240"/>
      <c r="EY280" s="240"/>
      <c r="EZ280" s="240"/>
      <c r="FA280" s="240"/>
      <c r="FB280" s="240"/>
      <c r="FC280" s="240"/>
      <c r="FD280" s="240"/>
      <c r="FE280" s="240"/>
      <c r="FF280" s="240"/>
      <c r="FG280" s="240"/>
      <c r="FH280" s="240"/>
      <c r="FI280" s="240"/>
      <c r="FJ280" s="240"/>
      <c r="FK280" s="240"/>
      <c r="FL280" s="240"/>
      <c r="FM280" s="240"/>
      <c r="FN280" s="240"/>
    </row>
    <row r="281" spans="86:170" x14ac:dyDescent="0.3">
      <c r="CH281" s="241"/>
      <c r="CI281" s="242"/>
      <c r="CJ281" s="242"/>
      <c r="CK281" s="242"/>
      <c r="CL281" s="242"/>
      <c r="CM281" s="242"/>
      <c r="CN281" s="242"/>
      <c r="CO281" s="242"/>
      <c r="CP281" s="242"/>
      <c r="CQ281" s="243"/>
      <c r="CR281" s="242"/>
      <c r="CS281" s="240"/>
      <c r="CU281" s="241"/>
      <c r="CV281" s="242"/>
      <c r="CW281" s="242"/>
      <c r="CX281" s="242"/>
      <c r="CY281" s="242"/>
      <c r="CZ281" s="242"/>
      <c r="DA281" s="242"/>
      <c r="DB281" s="242"/>
      <c r="DC281" s="242"/>
      <c r="DD281" s="243"/>
      <c r="DE281" s="242"/>
      <c r="DF281" s="240"/>
      <c r="DH281" s="240"/>
      <c r="DI281" s="240"/>
      <c r="DJ281" s="240"/>
      <c r="DK281" s="240"/>
      <c r="DL281" s="240"/>
      <c r="DM281" s="240"/>
      <c r="DN281" s="240"/>
      <c r="DO281" s="240"/>
      <c r="DP281" s="240"/>
      <c r="DQ281" s="240"/>
      <c r="DR281" s="240"/>
      <c r="DS281" s="240"/>
      <c r="DU281" s="240"/>
      <c r="DV281" s="240"/>
      <c r="DW281" s="240"/>
      <c r="DX281" s="240"/>
      <c r="DY281" s="240"/>
      <c r="DZ281" s="240"/>
      <c r="EA281" s="240"/>
      <c r="EB281" s="240"/>
      <c r="EC281" s="240"/>
      <c r="ED281" s="240"/>
      <c r="EE281" s="240"/>
      <c r="EF281" s="240"/>
      <c r="EH281" s="240"/>
      <c r="EI281" s="240"/>
      <c r="EJ281" s="240"/>
      <c r="EK281" s="240"/>
      <c r="EL281" s="240"/>
      <c r="EM281" s="240"/>
      <c r="EN281" s="240"/>
      <c r="EO281" s="240"/>
      <c r="EP281" s="240"/>
      <c r="EQ281" s="240"/>
      <c r="ER281" s="240"/>
      <c r="ES281" s="240"/>
      <c r="EU281" s="240"/>
      <c r="EV281" s="240"/>
      <c r="EW281" s="240"/>
      <c r="EX281" s="240"/>
      <c r="EY281" s="240"/>
      <c r="EZ281" s="240"/>
      <c r="FA281" s="240"/>
      <c r="FB281" s="240"/>
      <c r="FC281" s="240"/>
      <c r="FD281" s="240"/>
      <c r="FE281" s="240"/>
      <c r="FF281" s="240"/>
      <c r="FG281" s="240"/>
      <c r="FH281" s="240"/>
      <c r="FI281" s="240"/>
      <c r="FJ281" s="240"/>
      <c r="FK281" s="240"/>
      <c r="FL281" s="240"/>
      <c r="FM281" s="240"/>
      <c r="FN281" s="240"/>
    </row>
    <row r="282" spans="86:170" x14ac:dyDescent="0.3">
      <c r="CH282" s="241"/>
      <c r="CI282" s="242"/>
      <c r="CJ282" s="242"/>
      <c r="CK282" s="242"/>
      <c r="CL282" s="242"/>
      <c r="CM282" s="242"/>
      <c r="CN282" s="242"/>
      <c r="CO282" s="242"/>
      <c r="CP282" s="242"/>
      <c r="CQ282" s="243"/>
      <c r="CR282" s="242"/>
      <c r="CS282" s="240"/>
      <c r="CU282" s="241"/>
      <c r="CV282" s="242"/>
      <c r="CW282" s="242"/>
      <c r="CX282" s="242"/>
      <c r="CY282" s="242"/>
      <c r="CZ282" s="242"/>
      <c r="DA282" s="242"/>
      <c r="DB282" s="242"/>
      <c r="DC282" s="242"/>
      <c r="DD282" s="243"/>
      <c r="DE282" s="242"/>
      <c r="DF282" s="240"/>
      <c r="DH282" s="240"/>
      <c r="DI282" s="240"/>
      <c r="DJ282" s="240"/>
      <c r="DK282" s="240"/>
      <c r="DL282" s="240"/>
      <c r="DM282" s="240"/>
      <c r="DN282" s="240"/>
      <c r="DO282" s="240"/>
      <c r="DP282" s="240"/>
      <c r="DQ282" s="240"/>
      <c r="DR282" s="240"/>
      <c r="DS282" s="240"/>
      <c r="DU282" s="240"/>
      <c r="DV282" s="240"/>
      <c r="DW282" s="240"/>
      <c r="DX282" s="240"/>
      <c r="DY282" s="240"/>
      <c r="DZ282" s="240"/>
      <c r="EA282" s="240"/>
      <c r="EB282" s="240"/>
      <c r="EC282" s="240"/>
      <c r="ED282" s="240"/>
      <c r="EE282" s="240"/>
      <c r="EF282" s="240"/>
      <c r="EH282" s="240"/>
      <c r="EI282" s="240"/>
      <c r="EJ282" s="240"/>
      <c r="EK282" s="240"/>
      <c r="EL282" s="240"/>
      <c r="EM282" s="240"/>
      <c r="EN282" s="240"/>
      <c r="EO282" s="240"/>
      <c r="EP282" s="240"/>
      <c r="EQ282" s="240"/>
      <c r="ER282" s="240"/>
      <c r="ES282" s="240"/>
      <c r="EU282" s="240"/>
      <c r="EV282" s="240"/>
      <c r="EW282" s="240"/>
      <c r="EX282" s="240"/>
      <c r="EY282" s="240"/>
      <c r="EZ282" s="240"/>
      <c r="FA282" s="240"/>
      <c r="FB282" s="240"/>
      <c r="FC282" s="240"/>
      <c r="FD282" s="240"/>
      <c r="FE282" s="240"/>
      <c r="FF282" s="240"/>
      <c r="FG282" s="240"/>
      <c r="FH282" s="240"/>
      <c r="FI282" s="240"/>
      <c r="FJ282" s="240"/>
      <c r="FK282" s="240"/>
      <c r="FL282" s="240"/>
      <c r="FM282" s="240"/>
      <c r="FN282" s="240"/>
    </row>
    <row r="283" spans="86:170" x14ac:dyDescent="0.3">
      <c r="CH283" s="241"/>
      <c r="CI283" s="242"/>
      <c r="CJ283" s="242"/>
      <c r="CK283" s="242"/>
      <c r="CL283" s="242"/>
      <c r="CM283" s="242"/>
      <c r="CN283" s="242"/>
      <c r="CO283" s="242"/>
      <c r="CP283" s="242"/>
      <c r="CQ283" s="243"/>
      <c r="CR283" s="242"/>
      <c r="CS283" s="240"/>
      <c r="CU283" s="241"/>
      <c r="CV283" s="242"/>
      <c r="CW283" s="242"/>
      <c r="CX283" s="242"/>
      <c r="CY283" s="242"/>
      <c r="CZ283" s="242"/>
      <c r="DA283" s="242"/>
      <c r="DB283" s="242"/>
      <c r="DC283" s="242"/>
      <c r="DD283" s="243"/>
      <c r="DE283" s="242"/>
      <c r="DF283" s="240"/>
      <c r="DH283" s="240"/>
      <c r="DI283" s="240"/>
      <c r="DJ283" s="240"/>
      <c r="DK283" s="240"/>
      <c r="DL283" s="240"/>
      <c r="DM283" s="240"/>
      <c r="DN283" s="240"/>
      <c r="DO283" s="240"/>
      <c r="DP283" s="240"/>
      <c r="DQ283" s="240"/>
      <c r="DR283" s="240"/>
      <c r="DS283" s="240"/>
      <c r="DU283" s="240"/>
      <c r="DV283" s="240"/>
      <c r="DW283" s="240"/>
      <c r="DX283" s="240"/>
      <c r="DY283" s="240"/>
      <c r="DZ283" s="240"/>
      <c r="EA283" s="240"/>
      <c r="EB283" s="240"/>
      <c r="EC283" s="240"/>
      <c r="ED283" s="240"/>
      <c r="EE283" s="240"/>
      <c r="EF283" s="240"/>
      <c r="EH283" s="240"/>
      <c r="EI283" s="240"/>
      <c r="EJ283" s="240"/>
      <c r="EK283" s="240"/>
      <c r="EL283" s="240"/>
      <c r="EM283" s="240"/>
      <c r="EN283" s="240"/>
      <c r="EO283" s="240"/>
      <c r="EP283" s="240"/>
      <c r="EQ283" s="240"/>
      <c r="ER283" s="240"/>
      <c r="ES283" s="240"/>
      <c r="EU283" s="240"/>
      <c r="EV283" s="240"/>
      <c r="EW283" s="240"/>
      <c r="EX283" s="240"/>
      <c r="EY283" s="240"/>
      <c r="EZ283" s="240"/>
      <c r="FA283" s="240"/>
      <c r="FB283" s="240"/>
      <c r="FC283" s="240"/>
      <c r="FD283" s="240"/>
      <c r="FE283" s="240"/>
      <c r="FF283" s="240"/>
      <c r="FG283" s="240"/>
      <c r="FH283" s="240"/>
      <c r="FI283" s="240"/>
      <c r="FJ283" s="240"/>
      <c r="FK283" s="240"/>
      <c r="FL283" s="240"/>
      <c r="FM283" s="240"/>
      <c r="FN283" s="240"/>
    </row>
    <row r="284" spans="86:170" x14ac:dyDescent="0.3">
      <c r="CH284" s="241"/>
      <c r="CI284" s="242"/>
      <c r="CJ284" s="242"/>
      <c r="CK284" s="242"/>
      <c r="CL284" s="242"/>
      <c r="CM284" s="242"/>
      <c r="CN284" s="242"/>
      <c r="CO284" s="242"/>
      <c r="CP284" s="242"/>
      <c r="CQ284" s="243"/>
      <c r="CR284" s="242"/>
      <c r="CS284" s="240"/>
      <c r="CU284" s="241"/>
      <c r="CV284" s="242"/>
      <c r="CW284" s="242"/>
      <c r="CX284" s="242"/>
      <c r="CY284" s="242"/>
      <c r="CZ284" s="242"/>
      <c r="DA284" s="242"/>
      <c r="DB284" s="242"/>
      <c r="DC284" s="242"/>
      <c r="DD284" s="243"/>
      <c r="DE284" s="242"/>
      <c r="DF284" s="240"/>
      <c r="DH284" s="240"/>
      <c r="DI284" s="240"/>
      <c r="DJ284" s="240"/>
      <c r="DK284" s="240"/>
      <c r="DL284" s="240"/>
      <c r="DM284" s="240"/>
      <c r="DN284" s="240"/>
      <c r="DO284" s="240"/>
      <c r="DP284" s="240"/>
      <c r="DQ284" s="240"/>
      <c r="DR284" s="240"/>
      <c r="DS284" s="240"/>
      <c r="DU284" s="240"/>
      <c r="DV284" s="240"/>
      <c r="DW284" s="240"/>
      <c r="DX284" s="240"/>
      <c r="DY284" s="240"/>
      <c r="DZ284" s="240"/>
      <c r="EA284" s="240"/>
      <c r="EB284" s="240"/>
      <c r="EC284" s="240"/>
      <c r="ED284" s="240"/>
      <c r="EE284" s="240"/>
      <c r="EF284" s="240"/>
      <c r="EH284" s="240"/>
      <c r="EI284" s="240"/>
      <c r="EJ284" s="240"/>
      <c r="EK284" s="240"/>
      <c r="EL284" s="240"/>
      <c r="EM284" s="240"/>
      <c r="EN284" s="240"/>
      <c r="EO284" s="240"/>
      <c r="EP284" s="240"/>
      <c r="EQ284" s="240"/>
      <c r="ER284" s="240"/>
      <c r="ES284" s="240"/>
      <c r="EU284" s="240"/>
      <c r="EV284" s="240"/>
      <c r="EW284" s="240"/>
      <c r="EX284" s="240"/>
      <c r="EY284" s="240"/>
      <c r="EZ284" s="240"/>
      <c r="FA284" s="240"/>
      <c r="FB284" s="240"/>
      <c r="FC284" s="240"/>
      <c r="FD284" s="240"/>
      <c r="FE284" s="240"/>
      <c r="FF284" s="240"/>
      <c r="FG284" s="240"/>
      <c r="FH284" s="240"/>
      <c r="FI284" s="240"/>
      <c r="FJ284" s="240"/>
      <c r="FK284" s="240"/>
      <c r="FL284" s="240"/>
      <c r="FM284" s="240"/>
      <c r="FN284" s="240"/>
    </row>
    <row r="285" spans="86:170" x14ac:dyDescent="0.3">
      <c r="CH285" s="241"/>
      <c r="CI285" s="242"/>
      <c r="CJ285" s="242"/>
      <c r="CK285" s="242"/>
      <c r="CL285" s="242"/>
      <c r="CM285" s="242"/>
      <c r="CN285" s="242"/>
      <c r="CO285" s="242"/>
      <c r="CP285" s="242"/>
      <c r="CQ285" s="243"/>
      <c r="CR285" s="242"/>
      <c r="CS285" s="240"/>
      <c r="CU285" s="241"/>
      <c r="CV285" s="242"/>
      <c r="CW285" s="242"/>
      <c r="CX285" s="242"/>
      <c r="CY285" s="242"/>
      <c r="CZ285" s="242"/>
      <c r="DA285" s="242"/>
      <c r="DB285" s="242"/>
      <c r="DC285" s="242"/>
      <c r="DD285" s="243"/>
      <c r="DE285" s="242"/>
      <c r="DF285" s="240"/>
      <c r="DH285" s="240"/>
      <c r="DI285" s="240"/>
      <c r="DJ285" s="240"/>
      <c r="DK285" s="240"/>
      <c r="DL285" s="240"/>
      <c r="DM285" s="240"/>
      <c r="DN285" s="240"/>
      <c r="DO285" s="240"/>
      <c r="DP285" s="240"/>
      <c r="DQ285" s="240"/>
      <c r="DR285" s="240"/>
      <c r="DS285" s="240"/>
      <c r="DU285" s="240"/>
      <c r="DV285" s="240"/>
      <c r="DW285" s="240"/>
      <c r="DX285" s="240"/>
      <c r="DY285" s="240"/>
      <c r="DZ285" s="240"/>
      <c r="EA285" s="240"/>
      <c r="EB285" s="240"/>
      <c r="EC285" s="240"/>
      <c r="ED285" s="240"/>
      <c r="EE285" s="240"/>
      <c r="EF285" s="240"/>
      <c r="EH285" s="240"/>
      <c r="EI285" s="240"/>
      <c r="EJ285" s="240"/>
      <c r="EK285" s="240"/>
      <c r="EL285" s="240"/>
      <c r="EM285" s="240"/>
      <c r="EN285" s="240"/>
      <c r="EO285" s="240"/>
      <c r="EP285" s="240"/>
      <c r="EQ285" s="240"/>
      <c r="ER285" s="240"/>
      <c r="ES285" s="240"/>
      <c r="EU285" s="240"/>
      <c r="EV285" s="240"/>
      <c r="EW285" s="240"/>
      <c r="EX285" s="240"/>
      <c r="EY285" s="240"/>
      <c r="EZ285" s="240"/>
      <c r="FA285" s="240"/>
      <c r="FB285" s="240"/>
      <c r="FC285" s="240"/>
      <c r="FD285" s="240"/>
      <c r="FE285" s="240"/>
      <c r="FF285" s="240"/>
      <c r="FG285" s="240"/>
      <c r="FH285" s="240"/>
      <c r="FI285" s="240"/>
      <c r="FJ285" s="240"/>
      <c r="FK285" s="240"/>
      <c r="FL285" s="240"/>
      <c r="FM285" s="240"/>
      <c r="FN285" s="240"/>
    </row>
    <row r="286" spans="86:170" x14ac:dyDescent="0.3">
      <c r="CH286" s="241"/>
      <c r="CI286" s="242"/>
      <c r="CJ286" s="242"/>
      <c r="CK286" s="242"/>
      <c r="CL286" s="242"/>
      <c r="CM286" s="242"/>
      <c r="CN286" s="242"/>
      <c r="CO286" s="242"/>
      <c r="CP286" s="242"/>
      <c r="CQ286" s="243"/>
      <c r="CR286" s="242"/>
      <c r="CS286" s="240"/>
      <c r="CU286" s="241"/>
      <c r="CV286" s="242"/>
      <c r="CW286" s="242"/>
      <c r="CX286" s="242"/>
      <c r="CY286" s="242"/>
      <c r="CZ286" s="242"/>
      <c r="DA286" s="242"/>
      <c r="DB286" s="242"/>
      <c r="DC286" s="242"/>
      <c r="DD286" s="243"/>
      <c r="DE286" s="242"/>
      <c r="DF286" s="240"/>
      <c r="DH286" s="240"/>
      <c r="DI286" s="240"/>
      <c r="DJ286" s="240"/>
      <c r="DK286" s="240"/>
      <c r="DL286" s="240"/>
      <c r="DM286" s="240"/>
      <c r="DN286" s="240"/>
      <c r="DO286" s="240"/>
      <c r="DP286" s="240"/>
      <c r="DQ286" s="240"/>
      <c r="DR286" s="240"/>
      <c r="DS286" s="240"/>
      <c r="DU286" s="240"/>
      <c r="DV286" s="240"/>
      <c r="DW286" s="240"/>
      <c r="DX286" s="240"/>
      <c r="DY286" s="240"/>
      <c r="DZ286" s="240"/>
      <c r="EA286" s="240"/>
      <c r="EB286" s="240"/>
      <c r="EC286" s="240"/>
      <c r="ED286" s="240"/>
      <c r="EE286" s="240"/>
      <c r="EF286" s="240"/>
      <c r="EH286" s="240"/>
      <c r="EI286" s="240"/>
      <c r="EJ286" s="240"/>
      <c r="EK286" s="240"/>
      <c r="EL286" s="240"/>
      <c r="EM286" s="240"/>
      <c r="EN286" s="240"/>
      <c r="EO286" s="240"/>
      <c r="EP286" s="240"/>
      <c r="EQ286" s="240"/>
      <c r="ER286" s="240"/>
      <c r="ES286" s="240"/>
      <c r="EU286" s="240"/>
      <c r="EV286" s="240"/>
      <c r="EW286" s="240"/>
      <c r="EX286" s="240"/>
      <c r="EY286" s="240"/>
      <c r="EZ286" s="240"/>
      <c r="FA286" s="240"/>
      <c r="FB286" s="240"/>
      <c r="FC286" s="240"/>
      <c r="FD286" s="240"/>
      <c r="FE286" s="240"/>
      <c r="FF286" s="240"/>
      <c r="FG286" s="240"/>
      <c r="FH286" s="240"/>
      <c r="FI286" s="240"/>
      <c r="FJ286" s="240"/>
      <c r="FK286" s="240"/>
      <c r="FL286" s="240"/>
      <c r="FM286" s="240"/>
      <c r="FN286" s="240"/>
    </row>
    <row r="287" spans="86:170" x14ac:dyDescent="0.3">
      <c r="CH287" s="241"/>
      <c r="CI287" s="242"/>
      <c r="CJ287" s="242"/>
      <c r="CK287" s="242"/>
      <c r="CL287" s="242"/>
      <c r="CM287" s="242"/>
      <c r="CN287" s="242"/>
      <c r="CO287" s="242"/>
      <c r="CP287" s="242"/>
      <c r="CQ287" s="243"/>
      <c r="CR287" s="242"/>
      <c r="CS287" s="240"/>
      <c r="CU287" s="241"/>
      <c r="CV287" s="242"/>
      <c r="CW287" s="242"/>
      <c r="CX287" s="242"/>
      <c r="CY287" s="242"/>
      <c r="CZ287" s="242"/>
      <c r="DA287" s="242"/>
      <c r="DB287" s="242"/>
      <c r="DC287" s="242"/>
      <c r="DD287" s="243"/>
      <c r="DE287" s="242"/>
      <c r="DF287" s="240"/>
      <c r="DH287" s="240"/>
      <c r="DI287" s="240"/>
      <c r="DJ287" s="240"/>
      <c r="DK287" s="240"/>
      <c r="DL287" s="240"/>
      <c r="DM287" s="240"/>
      <c r="DN287" s="240"/>
      <c r="DO287" s="240"/>
      <c r="DP287" s="240"/>
      <c r="DQ287" s="240"/>
      <c r="DR287" s="240"/>
      <c r="DS287" s="240"/>
      <c r="DU287" s="240"/>
      <c r="DV287" s="240"/>
      <c r="DW287" s="240"/>
      <c r="DX287" s="240"/>
      <c r="DY287" s="240"/>
      <c r="DZ287" s="240"/>
      <c r="EA287" s="240"/>
      <c r="EB287" s="240"/>
      <c r="EC287" s="240"/>
      <c r="ED287" s="240"/>
      <c r="EE287" s="240"/>
      <c r="EF287" s="240"/>
      <c r="EH287" s="240"/>
      <c r="EI287" s="240"/>
      <c r="EJ287" s="240"/>
      <c r="EK287" s="240"/>
      <c r="EL287" s="240"/>
      <c r="EM287" s="240"/>
      <c r="EN287" s="240"/>
      <c r="EO287" s="240"/>
      <c r="EP287" s="240"/>
      <c r="EQ287" s="240"/>
      <c r="ER287" s="240"/>
      <c r="ES287" s="240"/>
      <c r="EU287" s="240"/>
      <c r="EV287" s="240"/>
      <c r="EW287" s="240"/>
      <c r="EX287" s="240"/>
      <c r="EY287" s="240"/>
      <c r="EZ287" s="240"/>
      <c r="FA287" s="240"/>
      <c r="FB287" s="240"/>
      <c r="FC287" s="240"/>
      <c r="FD287" s="240"/>
      <c r="FE287" s="240"/>
      <c r="FF287" s="240"/>
      <c r="FG287" s="240"/>
      <c r="FH287" s="240"/>
      <c r="FI287" s="240"/>
      <c r="FJ287" s="240"/>
      <c r="FK287" s="240"/>
      <c r="FL287" s="240"/>
      <c r="FM287" s="240"/>
      <c r="FN287" s="240"/>
    </row>
    <row r="288" spans="86:170" x14ac:dyDescent="0.3">
      <c r="CH288" s="241"/>
      <c r="CI288" s="242"/>
      <c r="CJ288" s="242"/>
      <c r="CK288" s="242"/>
      <c r="CL288" s="242"/>
      <c r="CM288" s="242"/>
      <c r="CN288" s="242"/>
      <c r="CO288" s="242"/>
      <c r="CP288" s="242"/>
      <c r="CQ288" s="243"/>
      <c r="CR288" s="242"/>
      <c r="CS288" s="240"/>
      <c r="CU288" s="241"/>
      <c r="CV288" s="242"/>
      <c r="CW288" s="242"/>
      <c r="CX288" s="242"/>
      <c r="CY288" s="242"/>
      <c r="CZ288" s="242"/>
      <c r="DA288" s="242"/>
      <c r="DB288" s="242"/>
      <c r="DC288" s="242"/>
      <c r="DD288" s="243"/>
      <c r="DE288" s="242"/>
      <c r="DF288" s="240"/>
      <c r="DH288" s="240"/>
      <c r="DI288" s="240"/>
      <c r="DJ288" s="240"/>
      <c r="DK288" s="240"/>
      <c r="DL288" s="240"/>
      <c r="DM288" s="240"/>
      <c r="DN288" s="240"/>
      <c r="DO288" s="240"/>
      <c r="DP288" s="240"/>
      <c r="DQ288" s="240"/>
      <c r="DR288" s="240"/>
      <c r="DS288" s="240"/>
      <c r="DU288" s="240"/>
      <c r="DV288" s="240"/>
      <c r="DW288" s="240"/>
      <c r="DX288" s="240"/>
      <c r="DY288" s="240"/>
      <c r="DZ288" s="240"/>
      <c r="EA288" s="240"/>
      <c r="EB288" s="240"/>
      <c r="EC288" s="240"/>
      <c r="ED288" s="240"/>
      <c r="EE288" s="240"/>
      <c r="EF288" s="240"/>
      <c r="EH288" s="240"/>
      <c r="EI288" s="240"/>
      <c r="EJ288" s="240"/>
      <c r="EK288" s="240"/>
      <c r="EL288" s="240"/>
      <c r="EM288" s="240"/>
      <c r="EN288" s="240"/>
      <c r="EO288" s="240"/>
      <c r="EP288" s="240"/>
      <c r="EQ288" s="240"/>
      <c r="ER288" s="240"/>
      <c r="ES288" s="240"/>
      <c r="EU288" s="240"/>
      <c r="EV288" s="240"/>
      <c r="EW288" s="240"/>
      <c r="EX288" s="240"/>
      <c r="EY288" s="240"/>
      <c r="EZ288" s="240"/>
      <c r="FA288" s="240"/>
      <c r="FB288" s="240"/>
      <c r="FC288" s="240"/>
      <c r="FD288" s="240"/>
      <c r="FE288" s="240"/>
      <c r="FF288" s="240"/>
      <c r="FG288" s="240"/>
      <c r="FH288" s="240"/>
      <c r="FI288" s="240"/>
      <c r="FJ288" s="240"/>
      <c r="FK288" s="240"/>
      <c r="FL288" s="240"/>
      <c r="FM288" s="240"/>
      <c r="FN288" s="240"/>
    </row>
    <row r="289" spans="86:170" x14ac:dyDescent="0.3">
      <c r="CH289" s="241"/>
      <c r="CI289" s="242"/>
      <c r="CJ289" s="242"/>
      <c r="CK289" s="242"/>
      <c r="CL289" s="242"/>
      <c r="CM289" s="242"/>
      <c r="CN289" s="242"/>
      <c r="CO289" s="242"/>
      <c r="CP289" s="242"/>
      <c r="CQ289" s="243"/>
      <c r="CR289" s="242"/>
      <c r="CS289" s="240"/>
      <c r="CU289" s="241"/>
      <c r="CV289" s="242"/>
      <c r="CW289" s="242"/>
      <c r="CX289" s="242"/>
      <c r="CY289" s="242"/>
      <c r="CZ289" s="242"/>
      <c r="DA289" s="242"/>
      <c r="DB289" s="242"/>
      <c r="DC289" s="242"/>
      <c r="DD289" s="243"/>
      <c r="DE289" s="242"/>
      <c r="DF289" s="240"/>
      <c r="DH289" s="240"/>
      <c r="DI289" s="240"/>
      <c r="DJ289" s="240"/>
      <c r="DK289" s="240"/>
      <c r="DL289" s="240"/>
      <c r="DM289" s="240"/>
      <c r="DN289" s="240"/>
      <c r="DO289" s="240"/>
      <c r="DP289" s="240"/>
      <c r="DQ289" s="240"/>
      <c r="DR289" s="240"/>
      <c r="DS289" s="240"/>
      <c r="DU289" s="240"/>
      <c r="DV289" s="240"/>
      <c r="DW289" s="240"/>
      <c r="DX289" s="240"/>
      <c r="DY289" s="240"/>
      <c r="DZ289" s="240"/>
      <c r="EA289" s="240"/>
      <c r="EB289" s="240"/>
      <c r="EC289" s="240"/>
      <c r="ED289" s="240"/>
      <c r="EE289" s="240"/>
      <c r="EF289" s="240"/>
      <c r="EH289" s="240"/>
      <c r="EI289" s="240"/>
      <c r="EJ289" s="240"/>
      <c r="EK289" s="240"/>
      <c r="EL289" s="240"/>
      <c r="EM289" s="240"/>
      <c r="EN289" s="240"/>
      <c r="EO289" s="240"/>
      <c r="EP289" s="240"/>
      <c r="EQ289" s="240"/>
      <c r="ER289" s="240"/>
      <c r="ES289" s="240"/>
      <c r="EU289" s="240"/>
      <c r="EV289" s="240"/>
      <c r="EW289" s="240"/>
      <c r="EX289" s="240"/>
      <c r="EY289" s="240"/>
      <c r="EZ289" s="240"/>
      <c r="FA289" s="240"/>
      <c r="FB289" s="240"/>
      <c r="FC289" s="240"/>
      <c r="FD289" s="240"/>
      <c r="FE289" s="240"/>
      <c r="FF289" s="240"/>
      <c r="FG289" s="240"/>
      <c r="FH289" s="240"/>
      <c r="FI289" s="240"/>
      <c r="FJ289" s="240"/>
      <c r="FK289" s="240"/>
      <c r="FL289" s="240"/>
      <c r="FM289" s="240"/>
      <c r="FN289" s="240"/>
    </row>
    <row r="290" spans="86:170" x14ac:dyDescent="0.3">
      <c r="CH290" s="241"/>
      <c r="CI290" s="242"/>
      <c r="CJ290" s="242"/>
      <c r="CK290" s="242"/>
      <c r="CL290" s="242"/>
      <c r="CM290" s="242"/>
      <c r="CN290" s="242"/>
      <c r="CO290" s="242"/>
      <c r="CP290" s="242"/>
      <c r="CQ290" s="243"/>
      <c r="CR290" s="242"/>
      <c r="CS290" s="240"/>
      <c r="CU290" s="241"/>
      <c r="CV290" s="242"/>
      <c r="CW290" s="242"/>
      <c r="CX290" s="242"/>
      <c r="CY290" s="242"/>
      <c r="CZ290" s="242"/>
      <c r="DA290" s="242"/>
      <c r="DB290" s="242"/>
      <c r="DC290" s="242"/>
      <c r="DD290" s="243"/>
      <c r="DE290" s="242"/>
      <c r="DF290" s="240"/>
      <c r="DH290" s="240"/>
      <c r="DI290" s="240"/>
      <c r="DJ290" s="240"/>
      <c r="DK290" s="240"/>
      <c r="DL290" s="240"/>
      <c r="DM290" s="240"/>
      <c r="DN290" s="240"/>
      <c r="DO290" s="240"/>
      <c r="DP290" s="240"/>
      <c r="DQ290" s="240"/>
      <c r="DR290" s="240"/>
      <c r="DS290" s="240"/>
      <c r="DU290" s="240"/>
      <c r="DV290" s="240"/>
      <c r="DW290" s="240"/>
      <c r="DX290" s="240"/>
      <c r="DY290" s="240"/>
      <c r="DZ290" s="240"/>
      <c r="EA290" s="240"/>
      <c r="EB290" s="240"/>
      <c r="EC290" s="240"/>
      <c r="ED290" s="240"/>
      <c r="EE290" s="240"/>
      <c r="EF290" s="240"/>
      <c r="EH290" s="240"/>
      <c r="EI290" s="240"/>
      <c r="EJ290" s="240"/>
      <c r="EK290" s="240"/>
      <c r="EL290" s="240"/>
      <c r="EM290" s="240"/>
      <c r="EN290" s="240"/>
      <c r="EO290" s="240"/>
      <c r="EP290" s="240"/>
      <c r="EQ290" s="240"/>
      <c r="ER290" s="240"/>
      <c r="ES290" s="240"/>
      <c r="EU290" s="240"/>
      <c r="EV290" s="240"/>
      <c r="EW290" s="240"/>
      <c r="EX290" s="240"/>
      <c r="EY290" s="240"/>
      <c r="EZ290" s="240"/>
      <c r="FA290" s="240"/>
      <c r="FB290" s="240"/>
      <c r="FC290" s="240"/>
      <c r="FD290" s="240"/>
      <c r="FE290" s="240"/>
      <c r="FF290" s="240"/>
      <c r="FG290" s="240"/>
      <c r="FH290" s="240"/>
      <c r="FI290" s="240"/>
      <c r="FJ290" s="240"/>
      <c r="FK290" s="240"/>
      <c r="FL290" s="240"/>
      <c r="FM290" s="240"/>
      <c r="FN290" s="240"/>
    </row>
    <row r="291" spans="86:170" x14ac:dyDescent="0.3">
      <c r="CH291" s="241"/>
      <c r="CI291" s="242"/>
      <c r="CJ291" s="242"/>
      <c r="CK291" s="242"/>
      <c r="CL291" s="242"/>
      <c r="CM291" s="242"/>
      <c r="CN291" s="242"/>
      <c r="CO291" s="242"/>
      <c r="CP291" s="242"/>
      <c r="CQ291" s="243"/>
      <c r="CR291" s="242"/>
      <c r="CS291" s="240"/>
      <c r="CU291" s="241"/>
      <c r="CV291" s="242"/>
      <c r="CW291" s="242"/>
      <c r="CX291" s="242"/>
      <c r="CY291" s="242"/>
      <c r="CZ291" s="242"/>
      <c r="DA291" s="242"/>
      <c r="DB291" s="242"/>
      <c r="DC291" s="242"/>
      <c r="DD291" s="243"/>
      <c r="DE291" s="242"/>
      <c r="DF291" s="240"/>
      <c r="DH291" s="240"/>
      <c r="DI291" s="240"/>
      <c r="DJ291" s="240"/>
      <c r="DK291" s="240"/>
      <c r="DL291" s="240"/>
      <c r="DM291" s="240"/>
      <c r="DN291" s="240"/>
      <c r="DO291" s="240"/>
      <c r="DP291" s="240"/>
      <c r="DQ291" s="240"/>
      <c r="DR291" s="240"/>
      <c r="DS291" s="240"/>
      <c r="DU291" s="240"/>
      <c r="DV291" s="240"/>
      <c r="DW291" s="240"/>
      <c r="DX291" s="240"/>
      <c r="DY291" s="240"/>
      <c r="DZ291" s="240"/>
      <c r="EA291" s="240"/>
      <c r="EB291" s="240"/>
      <c r="EC291" s="240"/>
      <c r="ED291" s="240"/>
      <c r="EE291" s="240"/>
      <c r="EF291" s="240"/>
      <c r="EH291" s="240"/>
      <c r="EI291" s="240"/>
      <c r="EJ291" s="240"/>
      <c r="EK291" s="240"/>
      <c r="EL291" s="240"/>
      <c r="EM291" s="240"/>
      <c r="EN291" s="240"/>
      <c r="EO291" s="240"/>
      <c r="EP291" s="240"/>
      <c r="EQ291" s="240"/>
      <c r="ER291" s="240"/>
      <c r="ES291" s="240"/>
      <c r="EU291" s="240"/>
      <c r="EV291" s="240"/>
      <c r="EW291" s="240"/>
      <c r="EX291" s="240"/>
      <c r="EY291" s="240"/>
      <c r="EZ291" s="240"/>
      <c r="FA291" s="240"/>
      <c r="FB291" s="240"/>
      <c r="FC291" s="240"/>
      <c r="FD291" s="240"/>
      <c r="FE291" s="240"/>
      <c r="FF291" s="240"/>
      <c r="FG291" s="240"/>
      <c r="FH291" s="240"/>
      <c r="FI291" s="240"/>
      <c r="FJ291" s="240"/>
      <c r="FK291" s="240"/>
      <c r="FL291" s="240"/>
      <c r="FM291" s="240"/>
      <c r="FN291" s="240"/>
    </row>
    <row r="292" spans="86:170" x14ac:dyDescent="0.3">
      <c r="CH292" s="241"/>
      <c r="CI292" s="242"/>
      <c r="CJ292" s="242"/>
      <c r="CK292" s="242"/>
      <c r="CL292" s="242"/>
      <c r="CM292" s="242"/>
      <c r="CN292" s="242"/>
      <c r="CO292" s="242"/>
      <c r="CP292" s="242"/>
      <c r="CQ292" s="243"/>
      <c r="CR292" s="242"/>
      <c r="CS292" s="240"/>
      <c r="CU292" s="241"/>
      <c r="CV292" s="242"/>
      <c r="CW292" s="242"/>
      <c r="CX292" s="242"/>
      <c r="CY292" s="242"/>
      <c r="CZ292" s="242"/>
      <c r="DA292" s="242"/>
      <c r="DB292" s="242"/>
      <c r="DC292" s="242"/>
      <c r="DD292" s="243"/>
      <c r="DE292" s="242"/>
      <c r="DF292" s="240"/>
      <c r="DH292" s="240"/>
      <c r="DI292" s="240"/>
      <c r="DJ292" s="240"/>
      <c r="DK292" s="240"/>
      <c r="DL292" s="240"/>
      <c r="DM292" s="240"/>
      <c r="DN292" s="240"/>
      <c r="DO292" s="240"/>
      <c r="DP292" s="240"/>
      <c r="DQ292" s="240"/>
      <c r="DR292" s="240"/>
      <c r="DS292" s="240"/>
      <c r="DU292" s="240"/>
      <c r="DV292" s="240"/>
      <c r="DW292" s="240"/>
      <c r="DX292" s="240"/>
      <c r="DY292" s="240"/>
      <c r="DZ292" s="240"/>
      <c r="EA292" s="240"/>
      <c r="EB292" s="240"/>
      <c r="EC292" s="240"/>
      <c r="ED292" s="240"/>
      <c r="EE292" s="240"/>
      <c r="EF292" s="240"/>
      <c r="EH292" s="240"/>
      <c r="EI292" s="240"/>
      <c r="EJ292" s="240"/>
      <c r="EK292" s="240"/>
      <c r="EL292" s="240"/>
      <c r="EM292" s="240"/>
      <c r="EN292" s="240"/>
      <c r="EO292" s="240"/>
      <c r="EP292" s="240"/>
      <c r="EQ292" s="240"/>
      <c r="ER292" s="240"/>
      <c r="ES292" s="240"/>
      <c r="EU292" s="240"/>
      <c r="EV292" s="240"/>
      <c r="EW292" s="240"/>
      <c r="EX292" s="240"/>
      <c r="EY292" s="240"/>
      <c r="EZ292" s="240"/>
      <c r="FA292" s="240"/>
      <c r="FB292" s="240"/>
      <c r="FC292" s="240"/>
      <c r="FD292" s="240"/>
      <c r="FE292" s="240"/>
      <c r="FF292" s="240"/>
      <c r="FG292" s="240"/>
      <c r="FH292" s="240"/>
      <c r="FI292" s="240"/>
      <c r="FJ292" s="240"/>
      <c r="FK292" s="240"/>
      <c r="FL292" s="240"/>
      <c r="FM292" s="240"/>
      <c r="FN292" s="240"/>
    </row>
    <row r="293" spans="86:170" x14ac:dyDescent="0.3">
      <c r="CH293" s="241"/>
      <c r="CI293" s="242"/>
      <c r="CJ293" s="242"/>
      <c r="CK293" s="242"/>
      <c r="CL293" s="242"/>
      <c r="CM293" s="242"/>
      <c r="CN293" s="242"/>
      <c r="CO293" s="242"/>
      <c r="CP293" s="242"/>
      <c r="CQ293" s="243"/>
      <c r="CR293" s="242"/>
      <c r="CS293" s="240"/>
      <c r="CU293" s="241"/>
      <c r="CV293" s="242"/>
      <c r="CW293" s="242"/>
      <c r="CX293" s="242"/>
      <c r="CY293" s="242"/>
      <c r="CZ293" s="242"/>
      <c r="DA293" s="242"/>
      <c r="DB293" s="242"/>
      <c r="DC293" s="242"/>
      <c r="DD293" s="243"/>
      <c r="DE293" s="242"/>
      <c r="DF293" s="240"/>
      <c r="DH293" s="240"/>
      <c r="DI293" s="240"/>
      <c r="DJ293" s="240"/>
      <c r="DK293" s="240"/>
      <c r="DL293" s="240"/>
      <c r="DM293" s="240"/>
      <c r="DN293" s="240"/>
      <c r="DO293" s="240"/>
      <c r="DP293" s="240"/>
      <c r="DQ293" s="240"/>
      <c r="DR293" s="240"/>
      <c r="DS293" s="240"/>
      <c r="DU293" s="240"/>
      <c r="DV293" s="240"/>
      <c r="DW293" s="240"/>
      <c r="DX293" s="240"/>
      <c r="DY293" s="240"/>
      <c r="DZ293" s="240"/>
      <c r="EA293" s="240"/>
      <c r="EB293" s="240"/>
      <c r="EC293" s="240"/>
      <c r="ED293" s="240"/>
      <c r="EE293" s="240"/>
      <c r="EF293" s="240"/>
      <c r="EH293" s="240"/>
      <c r="EI293" s="240"/>
      <c r="EJ293" s="240"/>
      <c r="EK293" s="240"/>
      <c r="EL293" s="240"/>
      <c r="EM293" s="240"/>
      <c r="EN293" s="240"/>
      <c r="EO293" s="240"/>
      <c r="EP293" s="240"/>
      <c r="EQ293" s="240"/>
      <c r="ER293" s="240"/>
      <c r="ES293" s="240"/>
      <c r="EU293" s="240"/>
      <c r="EV293" s="240"/>
      <c r="EW293" s="240"/>
      <c r="EX293" s="240"/>
      <c r="EY293" s="240"/>
      <c r="EZ293" s="240"/>
      <c r="FA293" s="240"/>
      <c r="FB293" s="240"/>
      <c r="FC293" s="240"/>
      <c r="FD293" s="240"/>
      <c r="FE293" s="240"/>
      <c r="FF293" s="240"/>
      <c r="FG293" s="240"/>
      <c r="FH293" s="240"/>
      <c r="FI293" s="240"/>
      <c r="FJ293" s="240"/>
      <c r="FK293" s="240"/>
      <c r="FL293" s="240"/>
      <c r="FM293" s="240"/>
      <c r="FN293" s="240"/>
    </row>
    <row r="294" spans="86:170" x14ac:dyDescent="0.3">
      <c r="CH294" s="241"/>
      <c r="CI294" s="242"/>
      <c r="CJ294" s="242"/>
      <c r="CK294" s="242"/>
      <c r="CL294" s="242"/>
      <c r="CM294" s="242"/>
      <c r="CN294" s="242"/>
      <c r="CO294" s="242"/>
      <c r="CP294" s="242"/>
      <c r="CQ294" s="243"/>
      <c r="CR294" s="242"/>
      <c r="CS294" s="240"/>
      <c r="CU294" s="241"/>
      <c r="CV294" s="242"/>
      <c r="CW294" s="242"/>
      <c r="CX294" s="242"/>
      <c r="CY294" s="242"/>
      <c r="CZ294" s="242"/>
      <c r="DA294" s="242"/>
      <c r="DB294" s="242"/>
      <c r="DC294" s="242"/>
      <c r="DD294" s="243"/>
      <c r="DE294" s="242"/>
      <c r="DF294" s="240"/>
      <c r="DH294" s="240"/>
      <c r="DI294" s="240"/>
      <c r="DJ294" s="240"/>
      <c r="DK294" s="240"/>
      <c r="DL294" s="240"/>
      <c r="DM294" s="240"/>
      <c r="DN294" s="240"/>
      <c r="DO294" s="240"/>
      <c r="DP294" s="240"/>
      <c r="DQ294" s="240"/>
      <c r="DR294" s="240"/>
      <c r="DS294" s="240"/>
      <c r="DU294" s="240"/>
      <c r="DV294" s="240"/>
      <c r="DW294" s="240"/>
      <c r="DX294" s="240"/>
      <c r="DY294" s="240"/>
      <c r="DZ294" s="240"/>
      <c r="EA294" s="240"/>
      <c r="EB294" s="240"/>
      <c r="EC294" s="240"/>
      <c r="ED294" s="240"/>
      <c r="EE294" s="240"/>
      <c r="EF294" s="240"/>
      <c r="EH294" s="240"/>
      <c r="EI294" s="240"/>
      <c r="EJ294" s="240"/>
      <c r="EK294" s="240"/>
      <c r="EL294" s="240"/>
      <c r="EM294" s="240"/>
      <c r="EN294" s="240"/>
      <c r="EO294" s="240"/>
      <c r="EP294" s="240"/>
      <c r="EQ294" s="240"/>
      <c r="ER294" s="240"/>
      <c r="ES294" s="240"/>
      <c r="EU294" s="240"/>
      <c r="EV294" s="240"/>
      <c r="EW294" s="240"/>
      <c r="EX294" s="240"/>
      <c r="EY294" s="240"/>
      <c r="EZ294" s="240"/>
      <c r="FA294" s="240"/>
      <c r="FB294" s="240"/>
      <c r="FC294" s="240"/>
      <c r="FD294" s="240"/>
      <c r="FE294" s="240"/>
      <c r="FF294" s="240"/>
      <c r="FG294" s="240"/>
      <c r="FH294" s="240"/>
      <c r="FI294" s="240"/>
      <c r="FJ294" s="240"/>
      <c r="FK294" s="240"/>
      <c r="FL294" s="240"/>
      <c r="FM294" s="240"/>
      <c r="FN294" s="240"/>
    </row>
    <row r="295" spans="86:170" x14ac:dyDescent="0.3">
      <c r="CH295" s="241"/>
      <c r="CI295" s="242"/>
      <c r="CJ295" s="242"/>
      <c r="CK295" s="242"/>
      <c r="CL295" s="242"/>
      <c r="CM295" s="242"/>
      <c r="CN295" s="242"/>
      <c r="CO295" s="242"/>
      <c r="CP295" s="242"/>
      <c r="CQ295" s="243"/>
      <c r="CR295" s="242"/>
      <c r="CS295" s="240"/>
      <c r="CU295" s="241"/>
      <c r="CV295" s="242"/>
      <c r="CW295" s="242"/>
      <c r="CX295" s="242"/>
      <c r="CY295" s="242"/>
      <c r="CZ295" s="242"/>
      <c r="DA295" s="242"/>
      <c r="DB295" s="242"/>
      <c r="DC295" s="242"/>
      <c r="DD295" s="243"/>
      <c r="DE295" s="242"/>
      <c r="DF295" s="240"/>
      <c r="DH295" s="240"/>
      <c r="DI295" s="240"/>
      <c r="DJ295" s="240"/>
      <c r="DK295" s="240"/>
      <c r="DL295" s="240"/>
      <c r="DM295" s="240"/>
      <c r="DN295" s="240"/>
      <c r="DO295" s="240"/>
      <c r="DP295" s="240"/>
      <c r="DQ295" s="240"/>
      <c r="DR295" s="240"/>
      <c r="DS295" s="240"/>
      <c r="DU295" s="240"/>
      <c r="DV295" s="240"/>
      <c r="DW295" s="240"/>
      <c r="DX295" s="240"/>
      <c r="DY295" s="240"/>
      <c r="DZ295" s="240"/>
      <c r="EA295" s="240"/>
      <c r="EB295" s="240"/>
      <c r="EC295" s="240"/>
      <c r="ED295" s="240"/>
      <c r="EE295" s="240"/>
      <c r="EF295" s="240"/>
      <c r="EH295" s="240"/>
      <c r="EI295" s="240"/>
      <c r="EJ295" s="240"/>
      <c r="EK295" s="240"/>
      <c r="EL295" s="240"/>
      <c r="EM295" s="240"/>
      <c r="EN295" s="240"/>
      <c r="EO295" s="240"/>
      <c r="EP295" s="240"/>
      <c r="EQ295" s="240"/>
      <c r="ER295" s="240"/>
      <c r="ES295" s="240"/>
      <c r="EU295" s="240"/>
      <c r="EV295" s="240"/>
      <c r="EW295" s="240"/>
      <c r="EX295" s="240"/>
      <c r="EY295" s="240"/>
      <c r="EZ295" s="240"/>
      <c r="FA295" s="240"/>
      <c r="FB295" s="240"/>
      <c r="FC295" s="240"/>
      <c r="FD295" s="240"/>
      <c r="FE295" s="240"/>
      <c r="FF295" s="240"/>
      <c r="FG295" s="240"/>
      <c r="FH295" s="240"/>
      <c r="FI295" s="240"/>
      <c r="FJ295" s="240"/>
      <c r="FK295" s="240"/>
      <c r="FL295" s="240"/>
      <c r="FM295" s="240"/>
      <c r="FN295" s="240"/>
    </row>
    <row r="296" spans="86:170" x14ac:dyDescent="0.3">
      <c r="CH296" s="241"/>
      <c r="CI296" s="242"/>
      <c r="CJ296" s="242"/>
      <c r="CK296" s="242"/>
      <c r="CL296" s="242"/>
      <c r="CM296" s="242"/>
      <c r="CN296" s="242"/>
      <c r="CO296" s="242"/>
      <c r="CP296" s="242"/>
      <c r="CQ296" s="243"/>
      <c r="CR296" s="242"/>
      <c r="CS296" s="240"/>
      <c r="CU296" s="241"/>
      <c r="CV296" s="242"/>
      <c r="CW296" s="242"/>
      <c r="CX296" s="242"/>
      <c r="CY296" s="242"/>
      <c r="CZ296" s="242"/>
      <c r="DA296" s="242"/>
      <c r="DB296" s="242"/>
      <c r="DC296" s="242"/>
      <c r="DD296" s="243"/>
      <c r="DE296" s="242"/>
      <c r="DF296" s="240"/>
      <c r="DH296" s="240"/>
      <c r="DI296" s="240"/>
      <c r="DJ296" s="240"/>
      <c r="DK296" s="240"/>
      <c r="DL296" s="240"/>
      <c r="DM296" s="240"/>
      <c r="DN296" s="240"/>
      <c r="DO296" s="240"/>
      <c r="DP296" s="240"/>
      <c r="DQ296" s="240"/>
      <c r="DR296" s="240"/>
      <c r="DS296" s="240"/>
      <c r="DU296" s="240"/>
      <c r="DV296" s="240"/>
      <c r="DW296" s="240"/>
      <c r="DX296" s="240"/>
      <c r="DY296" s="240"/>
      <c r="DZ296" s="240"/>
      <c r="EA296" s="240"/>
      <c r="EB296" s="240"/>
      <c r="EC296" s="240"/>
      <c r="ED296" s="240"/>
      <c r="EE296" s="240"/>
      <c r="EF296" s="240"/>
      <c r="EH296" s="240"/>
      <c r="EI296" s="240"/>
      <c r="EJ296" s="240"/>
      <c r="EK296" s="240"/>
      <c r="EL296" s="240"/>
      <c r="EM296" s="240"/>
      <c r="EN296" s="240"/>
      <c r="EO296" s="240"/>
      <c r="EP296" s="240"/>
      <c r="EQ296" s="240"/>
      <c r="ER296" s="240"/>
      <c r="ES296" s="240"/>
      <c r="EU296" s="240"/>
      <c r="EV296" s="240"/>
      <c r="EW296" s="240"/>
      <c r="EX296" s="240"/>
      <c r="EY296" s="240"/>
      <c r="EZ296" s="240"/>
      <c r="FA296" s="240"/>
      <c r="FB296" s="240"/>
      <c r="FC296" s="240"/>
      <c r="FD296" s="240"/>
      <c r="FE296" s="240"/>
      <c r="FF296" s="240"/>
      <c r="FG296" s="240"/>
      <c r="FH296" s="240"/>
      <c r="FI296" s="240"/>
      <c r="FJ296" s="240"/>
      <c r="FK296" s="240"/>
      <c r="FL296" s="240"/>
      <c r="FM296" s="240"/>
      <c r="FN296" s="240"/>
    </row>
    <row r="297" spans="86:170" x14ac:dyDescent="0.3">
      <c r="CH297" s="241"/>
      <c r="CI297" s="242"/>
      <c r="CJ297" s="242"/>
      <c r="CK297" s="242"/>
      <c r="CL297" s="242"/>
      <c r="CM297" s="242"/>
      <c r="CN297" s="242"/>
      <c r="CO297" s="242"/>
      <c r="CP297" s="242"/>
      <c r="CQ297" s="243"/>
      <c r="CR297" s="242"/>
      <c r="CS297" s="240"/>
      <c r="CU297" s="241"/>
      <c r="CV297" s="242"/>
      <c r="CW297" s="242"/>
      <c r="CX297" s="242"/>
      <c r="CY297" s="242"/>
      <c r="CZ297" s="242"/>
      <c r="DA297" s="242"/>
      <c r="DB297" s="242"/>
      <c r="DC297" s="242"/>
      <c r="DD297" s="243"/>
      <c r="DE297" s="242"/>
      <c r="DF297" s="240"/>
      <c r="DH297" s="240"/>
      <c r="DI297" s="240"/>
      <c r="DJ297" s="240"/>
      <c r="DK297" s="240"/>
      <c r="DL297" s="240"/>
      <c r="DM297" s="240"/>
      <c r="DN297" s="240"/>
      <c r="DO297" s="240"/>
      <c r="DP297" s="240"/>
      <c r="DQ297" s="240"/>
      <c r="DR297" s="240"/>
      <c r="DS297" s="240"/>
      <c r="DU297" s="240"/>
      <c r="DV297" s="240"/>
      <c r="DW297" s="240"/>
      <c r="DX297" s="240"/>
      <c r="DY297" s="240"/>
      <c r="DZ297" s="240"/>
      <c r="EA297" s="240"/>
      <c r="EB297" s="240"/>
      <c r="EC297" s="240"/>
      <c r="ED297" s="240"/>
      <c r="EE297" s="240"/>
      <c r="EF297" s="240"/>
      <c r="EH297" s="240"/>
      <c r="EI297" s="240"/>
      <c r="EJ297" s="240"/>
      <c r="EK297" s="240"/>
      <c r="EL297" s="240"/>
      <c r="EM297" s="240"/>
      <c r="EN297" s="240"/>
      <c r="EO297" s="240"/>
      <c r="EP297" s="240"/>
      <c r="EQ297" s="240"/>
      <c r="ER297" s="240"/>
      <c r="ES297" s="240"/>
      <c r="EU297" s="240"/>
      <c r="EV297" s="240"/>
      <c r="EW297" s="240"/>
      <c r="EX297" s="240"/>
      <c r="EY297" s="240"/>
      <c r="EZ297" s="240"/>
      <c r="FA297" s="240"/>
      <c r="FB297" s="240"/>
      <c r="FC297" s="240"/>
      <c r="FD297" s="240"/>
      <c r="FE297" s="240"/>
      <c r="FF297" s="240"/>
      <c r="FG297" s="240"/>
      <c r="FH297" s="240"/>
      <c r="FI297" s="240"/>
      <c r="FJ297" s="240"/>
      <c r="FK297" s="240"/>
      <c r="FL297" s="240"/>
      <c r="FM297" s="240"/>
      <c r="FN297" s="240"/>
    </row>
    <row r="298" spans="86:170" x14ac:dyDescent="0.3">
      <c r="CH298" s="241"/>
      <c r="CI298" s="242"/>
      <c r="CJ298" s="242"/>
      <c r="CK298" s="242"/>
      <c r="CL298" s="242"/>
      <c r="CM298" s="242"/>
      <c r="CN298" s="242"/>
      <c r="CO298" s="242"/>
      <c r="CP298" s="242"/>
      <c r="CQ298" s="243"/>
      <c r="CR298" s="242"/>
      <c r="CS298" s="240"/>
      <c r="CU298" s="241"/>
      <c r="CV298" s="242"/>
      <c r="CW298" s="242"/>
      <c r="CX298" s="242"/>
      <c r="CY298" s="242"/>
      <c r="CZ298" s="242"/>
      <c r="DA298" s="242"/>
      <c r="DB298" s="242"/>
      <c r="DC298" s="242"/>
      <c r="DD298" s="243"/>
      <c r="DE298" s="242"/>
      <c r="DF298" s="240"/>
      <c r="DH298" s="240"/>
      <c r="DI298" s="240"/>
      <c r="DJ298" s="240"/>
      <c r="DK298" s="240"/>
      <c r="DL298" s="240"/>
      <c r="DM298" s="240"/>
      <c r="DN298" s="240"/>
      <c r="DO298" s="240"/>
      <c r="DP298" s="240"/>
      <c r="DQ298" s="240"/>
      <c r="DR298" s="240"/>
      <c r="DS298" s="240"/>
      <c r="DU298" s="240"/>
      <c r="DV298" s="240"/>
      <c r="DW298" s="240"/>
      <c r="DX298" s="240"/>
      <c r="DY298" s="240"/>
      <c r="DZ298" s="240"/>
      <c r="EA298" s="240"/>
      <c r="EB298" s="240"/>
      <c r="EC298" s="240"/>
      <c r="ED298" s="240"/>
      <c r="EE298" s="240"/>
      <c r="EF298" s="240"/>
      <c r="EH298" s="240"/>
      <c r="EI298" s="240"/>
      <c r="EJ298" s="240"/>
      <c r="EK298" s="240"/>
      <c r="EL298" s="240"/>
      <c r="EM298" s="240"/>
      <c r="EN298" s="240"/>
      <c r="EO298" s="240"/>
      <c r="EP298" s="240"/>
      <c r="EQ298" s="240"/>
      <c r="ER298" s="240"/>
      <c r="ES298" s="240"/>
      <c r="EU298" s="240"/>
      <c r="EV298" s="240"/>
      <c r="EW298" s="240"/>
      <c r="EX298" s="240"/>
      <c r="EY298" s="240"/>
      <c r="EZ298" s="240"/>
      <c r="FA298" s="240"/>
      <c r="FB298" s="240"/>
      <c r="FC298" s="240"/>
      <c r="FD298" s="240"/>
      <c r="FE298" s="240"/>
      <c r="FF298" s="240"/>
      <c r="FG298" s="240"/>
      <c r="FH298" s="240"/>
      <c r="FI298" s="240"/>
      <c r="FJ298" s="240"/>
      <c r="FK298" s="240"/>
      <c r="FL298" s="240"/>
      <c r="FM298" s="240"/>
      <c r="FN298" s="240"/>
    </row>
    <row r="299" spans="86:170" x14ac:dyDescent="0.3">
      <c r="CH299" s="241"/>
      <c r="CI299" s="242"/>
      <c r="CJ299" s="242"/>
      <c r="CK299" s="242"/>
      <c r="CL299" s="242"/>
      <c r="CM299" s="242"/>
      <c r="CN299" s="242"/>
      <c r="CO299" s="242"/>
      <c r="CP299" s="242"/>
      <c r="CQ299" s="243"/>
      <c r="CR299" s="242"/>
      <c r="CS299" s="240"/>
      <c r="CU299" s="241"/>
      <c r="CV299" s="242"/>
      <c r="CW299" s="242"/>
      <c r="CX299" s="242"/>
      <c r="CY299" s="242"/>
      <c r="CZ299" s="242"/>
      <c r="DA299" s="242"/>
      <c r="DB299" s="242"/>
      <c r="DC299" s="242"/>
      <c r="DD299" s="243"/>
      <c r="DE299" s="242"/>
      <c r="DF299" s="240"/>
      <c r="DH299" s="240"/>
      <c r="DI299" s="240"/>
      <c r="DJ299" s="240"/>
      <c r="DK299" s="240"/>
      <c r="DL299" s="240"/>
      <c r="DM299" s="240"/>
      <c r="DN299" s="240"/>
      <c r="DO299" s="240"/>
      <c r="DP299" s="240"/>
      <c r="DQ299" s="240"/>
      <c r="DR299" s="240"/>
      <c r="DS299" s="240"/>
      <c r="DU299" s="240"/>
      <c r="DV299" s="240"/>
      <c r="DW299" s="240"/>
      <c r="DX299" s="240"/>
      <c r="DY299" s="240"/>
      <c r="DZ299" s="240"/>
      <c r="EA299" s="240"/>
      <c r="EB299" s="240"/>
      <c r="EC299" s="240"/>
      <c r="ED299" s="240"/>
      <c r="EE299" s="240"/>
      <c r="EF299" s="240"/>
      <c r="EH299" s="240"/>
      <c r="EI299" s="240"/>
      <c r="EJ299" s="240"/>
      <c r="EK299" s="240"/>
      <c r="EL299" s="240"/>
      <c r="EM299" s="240"/>
      <c r="EN299" s="240"/>
      <c r="EO299" s="240"/>
      <c r="EP299" s="240"/>
      <c r="EQ299" s="240"/>
      <c r="ER299" s="240"/>
      <c r="ES299" s="240"/>
      <c r="EU299" s="240"/>
      <c r="EV299" s="240"/>
      <c r="EW299" s="240"/>
      <c r="EX299" s="240"/>
      <c r="EY299" s="240"/>
      <c r="EZ299" s="240"/>
      <c r="FA299" s="240"/>
      <c r="FB299" s="240"/>
      <c r="FC299" s="240"/>
      <c r="FD299" s="240"/>
      <c r="FE299" s="240"/>
      <c r="FF299" s="240"/>
      <c r="FG299" s="240"/>
      <c r="FH299" s="240"/>
      <c r="FI299" s="240"/>
      <c r="FJ299" s="240"/>
      <c r="FK299" s="240"/>
      <c r="FL299" s="240"/>
      <c r="FM299" s="240"/>
      <c r="FN299" s="240"/>
    </row>
    <row r="300" spans="86:170" x14ac:dyDescent="0.3">
      <c r="CH300" s="241"/>
      <c r="CI300" s="242"/>
      <c r="CJ300" s="242"/>
      <c r="CK300" s="242"/>
      <c r="CL300" s="242"/>
      <c r="CM300" s="242"/>
      <c r="CN300" s="242"/>
      <c r="CO300" s="242"/>
      <c r="CP300" s="242"/>
      <c r="CQ300" s="243"/>
      <c r="CR300" s="242"/>
      <c r="CS300" s="240"/>
      <c r="CU300" s="241"/>
      <c r="CV300" s="242"/>
      <c r="CW300" s="242"/>
      <c r="CX300" s="242"/>
      <c r="CY300" s="242"/>
      <c r="CZ300" s="242"/>
      <c r="DA300" s="242"/>
      <c r="DB300" s="242"/>
      <c r="DC300" s="242"/>
      <c r="DD300" s="243"/>
      <c r="DE300" s="242"/>
      <c r="DF300" s="240"/>
      <c r="DH300" s="240"/>
      <c r="DI300" s="240"/>
      <c r="DJ300" s="240"/>
      <c r="DK300" s="240"/>
      <c r="DL300" s="240"/>
      <c r="DM300" s="240"/>
      <c r="DN300" s="240"/>
      <c r="DO300" s="240"/>
      <c r="DP300" s="240"/>
      <c r="DQ300" s="240"/>
      <c r="DR300" s="240"/>
      <c r="DS300" s="240"/>
      <c r="DU300" s="240"/>
      <c r="DV300" s="240"/>
      <c r="DW300" s="240"/>
      <c r="DX300" s="240"/>
      <c r="DY300" s="240"/>
      <c r="DZ300" s="240"/>
      <c r="EA300" s="240"/>
      <c r="EB300" s="240"/>
      <c r="EC300" s="240"/>
      <c r="ED300" s="240"/>
      <c r="EE300" s="240"/>
      <c r="EF300" s="240"/>
      <c r="EH300" s="240"/>
      <c r="EI300" s="240"/>
      <c r="EJ300" s="240"/>
      <c r="EK300" s="240"/>
      <c r="EL300" s="240"/>
      <c r="EM300" s="240"/>
      <c r="EN300" s="240"/>
      <c r="EO300" s="240"/>
      <c r="EP300" s="240"/>
      <c r="EQ300" s="240"/>
      <c r="ER300" s="240"/>
      <c r="ES300" s="240"/>
      <c r="EU300" s="240"/>
      <c r="EV300" s="240"/>
      <c r="EW300" s="240"/>
      <c r="EX300" s="240"/>
      <c r="EY300" s="240"/>
      <c r="EZ300" s="240"/>
      <c r="FA300" s="240"/>
      <c r="FB300" s="240"/>
      <c r="FC300" s="240"/>
      <c r="FD300" s="240"/>
      <c r="FE300" s="240"/>
      <c r="FF300" s="240"/>
      <c r="FG300" s="240"/>
      <c r="FH300" s="240"/>
      <c r="FI300" s="240"/>
      <c r="FJ300" s="240"/>
      <c r="FK300" s="240"/>
      <c r="FL300" s="240"/>
      <c r="FM300" s="240"/>
      <c r="FN300" s="240"/>
    </row>
    <row r="301" spans="86:170" x14ac:dyDescent="0.3">
      <c r="CH301" s="241"/>
      <c r="CI301" s="242"/>
      <c r="CJ301" s="242"/>
      <c r="CK301" s="242"/>
      <c r="CL301" s="242"/>
      <c r="CM301" s="242"/>
      <c r="CN301" s="242"/>
      <c r="CO301" s="242"/>
      <c r="CP301" s="242"/>
      <c r="CQ301" s="243"/>
      <c r="CR301" s="242"/>
      <c r="CS301" s="240"/>
      <c r="CU301" s="241"/>
      <c r="CV301" s="242"/>
      <c r="CW301" s="242"/>
      <c r="CX301" s="242"/>
      <c r="CY301" s="242"/>
      <c r="CZ301" s="242"/>
      <c r="DA301" s="242"/>
      <c r="DB301" s="242"/>
      <c r="DC301" s="242"/>
      <c r="DD301" s="243"/>
      <c r="DE301" s="242"/>
      <c r="DF301" s="240"/>
      <c r="DH301" s="240"/>
      <c r="DI301" s="240"/>
      <c r="DJ301" s="240"/>
      <c r="DK301" s="240"/>
      <c r="DL301" s="240"/>
      <c r="DM301" s="240"/>
      <c r="DN301" s="240"/>
      <c r="DO301" s="240"/>
      <c r="DP301" s="240"/>
      <c r="DQ301" s="240"/>
      <c r="DR301" s="240"/>
      <c r="DS301" s="240"/>
      <c r="DU301" s="240"/>
      <c r="DV301" s="240"/>
      <c r="DW301" s="240"/>
      <c r="DX301" s="240"/>
      <c r="DY301" s="240"/>
      <c r="DZ301" s="240"/>
      <c r="EA301" s="240"/>
      <c r="EB301" s="240"/>
      <c r="EC301" s="240"/>
      <c r="ED301" s="240"/>
      <c r="EE301" s="240"/>
      <c r="EF301" s="240"/>
      <c r="EH301" s="240"/>
      <c r="EI301" s="240"/>
      <c r="EJ301" s="240"/>
      <c r="EK301" s="240"/>
      <c r="EL301" s="240"/>
      <c r="EM301" s="240"/>
      <c r="EN301" s="240"/>
      <c r="EO301" s="240"/>
      <c r="EP301" s="240"/>
      <c r="EQ301" s="240"/>
      <c r="ER301" s="240"/>
      <c r="ES301" s="240"/>
      <c r="EU301" s="240"/>
      <c r="EV301" s="240"/>
      <c r="EW301" s="240"/>
      <c r="EX301" s="240"/>
      <c r="EY301" s="240"/>
      <c r="EZ301" s="240"/>
      <c r="FA301" s="240"/>
      <c r="FB301" s="240"/>
      <c r="FC301" s="240"/>
      <c r="FD301" s="240"/>
      <c r="FE301" s="240"/>
      <c r="FF301" s="240"/>
      <c r="FG301" s="240"/>
      <c r="FH301" s="240"/>
      <c r="FI301" s="240"/>
      <c r="FJ301" s="240"/>
      <c r="FK301" s="240"/>
      <c r="FL301" s="240"/>
      <c r="FM301" s="240"/>
      <c r="FN301" s="240"/>
    </row>
    <row r="302" spans="86:170" x14ac:dyDescent="0.3">
      <c r="CH302" s="241"/>
      <c r="CI302" s="242"/>
      <c r="CJ302" s="242"/>
      <c r="CK302" s="242"/>
      <c r="CL302" s="242"/>
      <c r="CM302" s="242"/>
      <c r="CN302" s="242"/>
      <c r="CO302" s="242"/>
      <c r="CP302" s="242"/>
      <c r="CQ302" s="243"/>
      <c r="CR302" s="242"/>
      <c r="CS302" s="240"/>
      <c r="CU302" s="241"/>
      <c r="CV302" s="242"/>
      <c r="CW302" s="242"/>
      <c r="CX302" s="242"/>
      <c r="CY302" s="242"/>
      <c r="CZ302" s="242"/>
      <c r="DA302" s="242"/>
      <c r="DB302" s="242"/>
      <c r="DC302" s="242"/>
      <c r="DD302" s="243"/>
      <c r="DE302" s="242"/>
      <c r="DF302" s="240"/>
      <c r="DH302" s="240"/>
      <c r="DI302" s="240"/>
      <c r="DJ302" s="240"/>
      <c r="DK302" s="240"/>
      <c r="DL302" s="240"/>
      <c r="DM302" s="240"/>
      <c r="DN302" s="240"/>
      <c r="DO302" s="240"/>
      <c r="DP302" s="240"/>
      <c r="DQ302" s="240"/>
      <c r="DR302" s="240"/>
      <c r="DS302" s="240"/>
      <c r="DU302" s="240"/>
      <c r="DV302" s="240"/>
      <c r="DW302" s="240"/>
      <c r="DX302" s="240"/>
      <c r="DY302" s="240"/>
      <c r="DZ302" s="240"/>
      <c r="EA302" s="240"/>
      <c r="EB302" s="240"/>
      <c r="EC302" s="240"/>
      <c r="ED302" s="240"/>
      <c r="EE302" s="240"/>
      <c r="EF302" s="240"/>
      <c r="EH302" s="240"/>
      <c r="EI302" s="240"/>
      <c r="EJ302" s="240"/>
      <c r="EK302" s="240"/>
      <c r="EL302" s="240"/>
      <c r="EM302" s="240"/>
      <c r="EN302" s="240"/>
      <c r="EO302" s="240"/>
      <c r="EP302" s="240"/>
      <c r="EQ302" s="240"/>
      <c r="ER302" s="240"/>
      <c r="ES302" s="240"/>
      <c r="EU302" s="240"/>
      <c r="EV302" s="240"/>
      <c r="EW302" s="240"/>
      <c r="EX302" s="240"/>
      <c r="EY302" s="240"/>
      <c r="EZ302" s="240"/>
      <c r="FA302" s="240"/>
      <c r="FB302" s="240"/>
      <c r="FC302" s="240"/>
      <c r="FD302" s="240"/>
      <c r="FE302" s="240"/>
      <c r="FF302" s="240"/>
      <c r="FG302" s="240"/>
      <c r="FH302" s="240"/>
      <c r="FI302" s="240"/>
      <c r="FJ302" s="240"/>
      <c r="FK302" s="240"/>
      <c r="FL302" s="240"/>
      <c r="FM302" s="240"/>
      <c r="FN302" s="240"/>
    </row>
    <row r="303" spans="86:170" x14ac:dyDescent="0.3">
      <c r="CH303" s="241"/>
      <c r="CI303" s="242"/>
      <c r="CJ303" s="242"/>
      <c r="CK303" s="242"/>
      <c r="CL303" s="242"/>
      <c r="CM303" s="242"/>
      <c r="CN303" s="242"/>
      <c r="CO303" s="242"/>
      <c r="CP303" s="242"/>
      <c r="CQ303" s="243"/>
      <c r="CR303" s="242"/>
      <c r="CS303" s="240"/>
      <c r="CU303" s="241"/>
      <c r="CV303" s="242"/>
      <c r="CW303" s="242"/>
      <c r="CX303" s="242"/>
      <c r="CY303" s="242"/>
      <c r="CZ303" s="242"/>
      <c r="DA303" s="242"/>
      <c r="DB303" s="242"/>
      <c r="DC303" s="242"/>
      <c r="DD303" s="243"/>
      <c r="DE303" s="242"/>
      <c r="DF303" s="240"/>
      <c r="DH303" s="240"/>
      <c r="DI303" s="240"/>
      <c r="DJ303" s="240"/>
      <c r="DK303" s="240"/>
      <c r="DL303" s="240"/>
      <c r="DM303" s="240"/>
      <c r="DN303" s="240"/>
      <c r="DO303" s="240"/>
      <c r="DP303" s="240"/>
      <c r="DQ303" s="240"/>
      <c r="DR303" s="240"/>
      <c r="DS303" s="240"/>
      <c r="DU303" s="240"/>
      <c r="DV303" s="240"/>
      <c r="DW303" s="240"/>
      <c r="DX303" s="240"/>
      <c r="DY303" s="240"/>
      <c r="DZ303" s="240"/>
      <c r="EA303" s="240"/>
      <c r="EB303" s="240"/>
      <c r="EC303" s="240"/>
      <c r="ED303" s="240"/>
      <c r="EE303" s="240"/>
      <c r="EF303" s="240"/>
      <c r="EH303" s="240"/>
      <c r="EI303" s="240"/>
      <c r="EJ303" s="240"/>
      <c r="EK303" s="240"/>
      <c r="EL303" s="240"/>
      <c r="EM303" s="240"/>
      <c r="EN303" s="240"/>
      <c r="EO303" s="240"/>
      <c r="EP303" s="240"/>
      <c r="EQ303" s="240"/>
      <c r="ER303" s="240"/>
      <c r="ES303" s="240"/>
      <c r="EU303" s="240"/>
      <c r="EV303" s="240"/>
      <c r="EW303" s="240"/>
      <c r="EX303" s="240"/>
      <c r="EY303" s="240"/>
      <c r="EZ303" s="240"/>
      <c r="FA303" s="240"/>
      <c r="FB303" s="240"/>
      <c r="FC303" s="240"/>
      <c r="FD303" s="240"/>
      <c r="FE303" s="240"/>
      <c r="FF303" s="240"/>
      <c r="FG303" s="240"/>
      <c r="FH303" s="240"/>
      <c r="FI303" s="240"/>
      <c r="FJ303" s="240"/>
      <c r="FK303" s="240"/>
      <c r="FL303" s="240"/>
      <c r="FM303" s="240"/>
      <c r="FN303" s="240"/>
    </row>
    <row r="304" spans="86:170" x14ac:dyDescent="0.3">
      <c r="CH304" s="241"/>
      <c r="CI304" s="242"/>
      <c r="CJ304" s="242"/>
      <c r="CK304" s="242"/>
      <c r="CL304" s="242"/>
      <c r="CM304" s="242"/>
      <c r="CN304" s="242"/>
      <c r="CO304" s="242"/>
      <c r="CP304" s="242"/>
      <c r="CQ304" s="243"/>
      <c r="CR304" s="242"/>
      <c r="CS304" s="240"/>
      <c r="CU304" s="241"/>
      <c r="CV304" s="242"/>
      <c r="CW304" s="242"/>
      <c r="CX304" s="242"/>
      <c r="CY304" s="242"/>
      <c r="CZ304" s="242"/>
      <c r="DA304" s="242"/>
      <c r="DB304" s="242"/>
      <c r="DC304" s="242"/>
      <c r="DD304" s="243"/>
      <c r="DE304" s="242"/>
      <c r="DF304" s="240"/>
      <c r="DH304" s="240"/>
      <c r="DI304" s="240"/>
      <c r="DJ304" s="240"/>
      <c r="DK304" s="240"/>
      <c r="DL304" s="240"/>
      <c r="DM304" s="240"/>
      <c r="DN304" s="240"/>
      <c r="DO304" s="240"/>
      <c r="DP304" s="240"/>
      <c r="DQ304" s="240"/>
      <c r="DR304" s="240"/>
      <c r="DS304" s="240"/>
      <c r="DU304" s="240"/>
      <c r="DV304" s="240"/>
      <c r="DW304" s="240"/>
      <c r="DX304" s="240"/>
      <c r="DY304" s="240"/>
      <c r="DZ304" s="240"/>
      <c r="EA304" s="240"/>
      <c r="EB304" s="240"/>
      <c r="EC304" s="240"/>
      <c r="ED304" s="240"/>
      <c r="EE304" s="240"/>
      <c r="EF304" s="240"/>
      <c r="EH304" s="240"/>
      <c r="EI304" s="240"/>
      <c r="EJ304" s="240"/>
      <c r="EK304" s="240"/>
      <c r="EL304" s="240"/>
      <c r="EM304" s="240"/>
      <c r="EN304" s="240"/>
      <c r="EO304" s="240"/>
      <c r="EP304" s="240"/>
      <c r="EQ304" s="240"/>
      <c r="ER304" s="240"/>
      <c r="ES304" s="240"/>
      <c r="EU304" s="240"/>
      <c r="EV304" s="240"/>
      <c r="EW304" s="240"/>
      <c r="EX304" s="240"/>
      <c r="EY304" s="240"/>
      <c r="EZ304" s="240"/>
      <c r="FA304" s="240"/>
      <c r="FB304" s="240"/>
      <c r="FC304" s="240"/>
      <c r="FD304" s="240"/>
      <c r="FE304" s="240"/>
      <c r="FF304" s="240"/>
      <c r="FG304" s="240"/>
      <c r="FH304" s="240"/>
      <c r="FI304" s="240"/>
      <c r="FJ304" s="240"/>
      <c r="FK304" s="240"/>
      <c r="FL304" s="240"/>
      <c r="FM304" s="240"/>
      <c r="FN304" s="240"/>
    </row>
    <row r="305" spans="86:170" x14ac:dyDescent="0.3">
      <c r="CH305" s="241"/>
      <c r="CI305" s="242"/>
      <c r="CJ305" s="242"/>
      <c r="CK305" s="242"/>
      <c r="CL305" s="242"/>
      <c r="CM305" s="242"/>
      <c r="CN305" s="242"/>
      <c r="CO305" s="242"/>
      <c r="CP305" s="242"/>
      <c r="CQ305" s="243"/>
      <c r="CR305" s="242"/>
      <c r="CS305" s="240"/>
      <c r="CU305" s="241"/>
      <c r="CV305" s="242"/>
      <c r="CW305" s="242"/>
      <c r="CX305" s="242"/>
      <c r="CY305" s="242"/>
      <c r="CZ305" s="242"/>
      <c r="DA305" s="242"/>
      <c r="DB305" s="242"/>
      <c r="DC305" s="242"/>
      <c r="DD305" s="243"/>
      <c r="DE305" s="242"/>
      <c r="DF305" s="240"/>
      <c r="DH305" s="240"/>
      <c r="DI305" s="240"/>
      <c r="DJ305" s="240"/>
      <c r="DK305" s="240"/>
      <c r="DL305" s="240"/>
      <c r="DM305" s="240"/>
      <c r="DN305" s="240"/>
      <c r="DO305" s="240"/>
      <c r="DP305" s="240"/>
      <c r="DQ305" s="240"/>
      <c r="DR305" s="240"/>
      <c r="DS305" s="240"/>
      <c r="DU305" s="240"/>
      <c r="DV305" s="240"/>
      <c r="DW305" s="240"/>
      <c r="DX305" s="240"/>
      <c r="DY305" s="240"/>
      <c r="DZ305" s="240"/>
      <c r="EA305" s="240"/>
      <c r="EB305" s="240"/>
      <c r="EC305" s="240"/>
      <c r="ED305" s="240"/>
      <c r="EE305" s="240"/>
      <c r="EF305" s="240"/>
      <c r="EH305" s="240"/>
      <c r="EI305" s="240"/>
      <c r="EJ305" s="240"/>
      <c r="EK305" s="240"/>
      <c r="EL305" s="240"/>
      <c r="EM305" s="240"/>
      <c r="EN305" s="240"/>
      <c r="EO305" s="240"/>
      <c r="EP305" s="240"/>
      <c r="EQ305" s="240"/>
      <c r="ER305" s="240"/>
      <c r="ES305" s="240"/>
      <c r="EU305" s="240"/>
      <c r="EV305" s="240"/>
      <c r="EW305" s="240"/>
      <c r="EX305" s="240"/>
      <c r="EY305" s="240"/>
      <c r="EZ305" s="240"/>
      <c r="FA305" s="240"/>
      <c r="FB305" s="240"/>
      <c r="FC305" s="240"/>
      <c r="FD305" s="240"/>
      <c r="FE305" s="240"/>
      <c r="FF305" s="240"/>
      <c r="FG305" s="240"/>
      <c r="FH305" s="240"/>
      <c r="FI305" s="240"/>
      <c r="FJ305" s="240"/>
      <c r="FK305" s="240"/>
      <c r="FL305" s="240"/>
      <c r="FM305" s="240"/>
      <c r="FN305" s="240"/>
    </row>
    <row r="306" spans="86:170" x14ac:dyDescent="0.3">
      <c r="CH306" s="241"/>
      <c r="CI306" s="242"/>
      <c r="CJ306" s="242"/>
      <c r="CK306" s="242"/>
      <c r="CL306" s="242"/>
      <c r="CM306" s="242"/>
      <c r="CN306" s="242"/>
      <c r="CO306" s="242"/>
      <c r="CP306" s="242"/>
      <c r="CQ306" s="243"/>
      <c r="CR306" s="242"/>
      <c r="CS306" s="240"/>
      <c r="CU306" s="241"/>
      <c r="CV306" s="242"/>
      <c r="CW306" s="242"/>
      <c r="CX306" s="242"/>
      <c r="CY306" s="242"/>
      <c r="CZ306" s="242"/>
      <c r="DA306" s="242"/>
      <c r="DB306" s="242"/>
      <c r="DC306" s="242"/>
      <c r="DD306" s="243"/>
      <c r="DE306" s="242"/>
      <c r="DF306" s="240"/>
      <c r="DH306" s="240"/>
      <c r="DI306" s="240"/>
      <c r="DJ306" s="240"/>
      <c r="DK306" s="240"/>
      <c r="DL306" s="240"/>
      <c r="DM306" s="240"/>
      <c r="DN306" s="240"/>
      <c r="DO306" s="240"/>
      <c r="DP306" s="240"/>
      <c r="DQ306" s="240"/>
      <c r="DR306" s="240"/>
      <c r="DS306" s="240"/>
      <c r="DU306" s="240"/>
      <c r="DV306" s="240"/>
      <c r="DW306" s="240"/>
      <c r="DX306" s="240"/>
      <c r="DY306" s="240"/>
      <c r="DZ306" s="240"/>
      <c r="EA306" s="240"/>
      <c r="EB306" s="240"/>
      <c r="EC306" s="240"/>
      <c r="ED306" s="240"/>
      <c r="EE306" s="240"/>
      <c r="EF306" s="240"/>
      <c r="EH306" s="240"/>
      <c r="EI306" s="240"/>
      <c r="EJ306" s="240"/>
      <c r="EK306" s="240"/>
      <c r="EL306" s="240"/>
      <c r="EM306" s="240"/>
      <c r="EN306" s="240"/>
      <c r="EO306" s="240"/>
      <c r="EP306" s="240"/>
      <c r="EQ306" s="240"/>
      <c r="ER306" s="240"/>
      <c r="ES306" s="240"/>
      <c r="EU306" s="240"/>
      <c r="EV306" s="240"/>
      <c r="EW306" s="240"/>
      <c r="EX306" s="240"/>
      <c r="EY306" s="240"/>
      <c r="EZ306" s="240"/>
      <c r="FA306" s="240"/>
      <c r="FB306" s="240"/>
      <c r="FC306" s="240"/>
      <c r="FD306" s="240"/>
      <c r="FE306" s="240"/>
      <c r="FF306" s="240"/>
      <c r="FG306" s="240"/>
      <c r="FH306" s="240"/>
      <c r="FI306" s="240"/>
      <c r="FJ306" s="240"/>
      <c r="FK306" s="240"/>
      <c r="FL306" s="240"/>
      <c r="FM306" s="240"/>
      <c r="FN306" s="240"/>
    </row>
    <row r="307" spans="86:170" x14ac:dyDescent="0.3">
      <c r="CH307" s="241"/>
      <c r="CI307" s="242"/>
      <c r="CJ307" s="242"/>
      <c r="CK307" s="242"/>
      <c r="CL307" s="242"/>
      <c r="CM307" s="242"/>
      <c r="CN307" s="242"/>
      <c r="CO307" s="242"/>
      <c r="CP307" s="242"/>
      <c r="CQ307" s="243"/>
      <c r="CR307" s="242"/>
      <c r="CS307" s="240"/>
      <c r="CU307" s="241"/>
      <c r="CV307" s="242"/>
      <c r="CW307" s="242"/>
      <c r="CX307" s="242"/>
      <c r="CY307" s="242"/>
      <c r="CZ307" s="242"/>
      <c r="DA307" s="242"/>
      <c r="DB307" s="242"/>
      <c r="DC307" s="242"/>
      <c r="DD307" s="243"/>
      <c r="DE307" s="242"/>
      <c r="DF307" s="240"/>
      <c r="DH307" s="240"/>
      <c r="DI307" s="240"/>
      <c r="DJ307" s="240"/>
      <c r="DK307" s="240"/>
      <c r="DL307" s="240"/>
      <c r="DM307" s="240"/>
      <c r="DN307" s="240"/>
      <c r="DO307" s="240"/>
      <c r="DP307" s="240"/>
      <c r="DQ307" s="240"/>
      <c r="DR307" s="240"/>
      <c r="DS307" s="240"/>
      <c r="DU307" s="240"/>
      <c r="DV307" s="240"/>
      <c r="DW307" s="240"/>
      <c r="DX307" s="240"/>
      <c r="DY307" s="240"/>
      <c r="DZ307" s="240"/>
      <c r="EA307" s="240"/>
      <c r="EB307" s="240"/>
      <c r="EC307" s="240"/>
      <c r="ED307" s="240"/>
      <c r="EE307" s="240"/>
      <c r="EF307" s="240"/>
      <c r="EH307" s="240"/>
      <c r="EI307" s="240"/>
      <c r="EJ307" s="240"/>
      <c r="EK307" s="240"/>
      <c r="EL307" s="240"/>
      <c r="EM307" s="240"/>
      <c r="EN307" s="240"/>
      <c r="EO307" s="240"/>
      <c r="EP307" s="240"/>
      <c r="EQ307" s="240"/>
      <c r="ER307" s="240"/>
      <c r="ES307" s="240"/>
      <c r="EU307" s="240"/>
      <c r="EV307" s="240"/>
      <c r="EW307" s="240"/>
      <c r="EX307" s="240"/>
      <c r="EY307" s="240"/>
      <c r="EZ307" s="240"/>
      <c r="FA307" s="240"/>
      <c r="FB307" s="240"/>
      <c r="FC307" s="240"/>
      <c r="FD307" s="240"/>
      <c r="FE307" s="240"/>
      <c r="FF307" s="240"/>
      <c r="FG307" s="240"/>
      <c r="FH307" s="240"/>
      <c r="FI307" s="240"/>
      <c r="FJ307" s="240"/>
      <c r="FK307" s="240"/>
      <c r="FL307" s="240"/>
      <c r="FM307" s="240"/>
      <c r="FN307" s="240"/>
    </row>
    <row r="308" spans="86:170" x14ac:dyDescent="0.3">
      <c r="CH308" s="241"/>
      <c r="CI308" s="242"/>
      <c r="CJ308" s="242"/>
      <c r="CK308" s="242"/>
      <c r="CL308" s="242"/>
      <c r="CM308" s="242"/>
      <c r="CN308" s="242"/>
      <c r="CO308" s="242"/>
      <c r="CP308" s="242"/>
      <c r="CQ308" s="243"/>
      <c r="CR308" s="242"/>
      <c r="CS308" s="240"/>
      <c r="CU308" s="241"/>
      <c r="CV308" s="242"/>
      <c r="CW308" s="242"/>
      <c r="CX308" s="242"/>
      <c r="CY308" s="242"/>
      <c r="CZ308" s="242"/>
      <c r="DA308" s="242"/>
      <c r="DB308" s="242"/>
      <c r="DC308" s="242"/>
      <c r="DD308" s="243"/>
      <c r="DE308" s="242"/>
      <c r="DF308" s="240"/>
      <c r="DH308" s="240"/>
      <c r="DI308" s="240"/>
      <c r="DJ308" s="240"/>
      <c r="DK308" s="240"/>
      <c r="DL308" s="240"/>
      <c r="DM308" s="240"/>
      <c r="DN308" s="240"/>
      <c r="DO308" s="240"/>
      <c r="DP308" s="240"/>
      <c r="DQ308" s="240"/>
      <c r="DR308" s="240"/>
      <c r="DS308" s="240"/>
      <c r="DU308" s="240"/>
      <c r="DV308" s="240"/>
      <c r="DW308" s="240"/>
      <c r="DX308" s="240"/>
      <c r="DY308" s="240"/>
      <c r="DZ308" s="240"/>
      <c r="EA308" s="240"/>
      <c r="EB308" s="240"/>
      <c r="EC308" s="240"/>
      <c r="ED308" s="240"/>
      <c r="EE308" s="240"/>
      <c r="EF308" s="240"/>
      <c r="EH308" s="240"/>
      <c r="EI308" s="240"/>
      <c r="EJ308" s="240"/>
      <c r="EK308" s="240"/>
      <c r="EL308" s="240"/>
      <c r="EM308" s="240"/>
      <c r="EN308" s="240"/>
      <c r="EO308" s="240"/>
      <c r="EP308" s="240"/>
      <c r="EQ308" s="240"/>
      <c r="ER308" s="240"/>
      <c r="ES308" s="240"/>
      <c r="EU308" s="240"/>
      <c r="EV308" s="240"/>
      <c r="EW308" s="240"/>
      <c r="EX308" s="240"/>
      <c r="EY308" s="240"/>
      <c r="EZ308" s="240"/>
      <c r="FA308" s="240"/>
      <c r="FB308" s="240"/>
      <c r="FC308" s="240"/>
      <c r="FD308" s="240"/>
      <c r="FE308" s="240"/>
      <c r="FF308" s="240"/>
      <c r="FG308" s="240"/>
      <c r="FH308" s="240"/>
      <c r="FI308" s="240"/>
      <c r="FJ308" s="240"/>
      <c r="FK308" s="240"/>
      <c r="FL308" s="240"/>
      <c r="FM308" s="240"/>
      <c r="FN308" s="240"/>
    </row>
    <row r="309" spans="86:170" x14ac:dyDescent="0.3">
      <c r="CH309" s="241"/>
      <c r="CI309" s="242"/>
      <c r="CJ309" s="242"/>
      <c r="CK309" s="242"/>
      <c r="CL309" s="242"/>
      <c r="CM309" s="242"/>
      <c r="CN309" s="242"/>
      <c r="CO309" s="242"/>
      <c r="CP309" s="242"/>
      <c r="CQ309" s="243"/>
      <c r="CR309" s="242"/>
      <c r="CS309" s="240"/>
      <c r="CU309" s="241"/>
      <c r="CV309" s="242"/>
      <c r="CW309" s="242"/>
      <c r="CX309" s="242"/>
      <c r="CY309" s="242"/>
      <c r="CZ309" s="242"/>
      <c r="DA309" s="242"/>
      <c r="DB309" s="242"/>
      <c r="DC309" s="242"/>
      <c r="DD309" s="243"/>
      <c r="DE309" s="242"/>
      <c r="DF309" s="240"/>
      <c r="DH309" s="240"/>
      <c r="DI309" s="240"/>
      <c r="DJ309" s="240"/>
      <c r="DK309" s="240"/>
      <c r="DL309" s="240"/>
      <c r="DM309" s="240"/>
      <c r="DN309" s="240"/>
      <c r="DO309" s="240"/>
      <c r="DP309" s="240"/>
      <c r="DQ309" s="240"/>
      <c r="DR309" s="240"/>
      <c r="DS309" s="240"/>
      <c r="DU309" s="240"/>
      <c r="DV309" s="240"/>
      <c r="DW309" s="240"/>
      <c r="DX309" s="240"/>
      <c r="DY309" s="240"/>
      <c r="DZ309" s="240"/>
      <c r="EA309" s="240"/>
      <c r="EB309" s="240"/>
      <c r="EC309" s="240"/>
      <c r="ED309" s="240"/>
      <c r="EE309" s="240"/>
      <c r="EF309" s="240"/>
      <c r="EH309" s="240"/>
      <c r="EI309" s="240"/>
      <c r="EJ309" s="240"/>
      <c r="EK309" s="240"/>
      <c r="EL309" s="240"/>
      <c r="EM309" s="240"/>
      <c r="EN309" s="240"/>
      <c r="EO309" s="240"/>
      <c r="EP309" s="240"/>
      <c r="EQ309" s="240"/>
      <c r="ER309" s="240"/>
      <c r="ES309" s="240"/>
      <c r="EU309" s="240"/>
      <c r="EV309" s="240"/>
      <c r="EW309" s="240"/>
      <c r="EX309" s="240"/>
      <c r="EY309" s="240"/>
      <c r="EZ309" s="240"/>
      <c r="FA309" s="240"/>
      <c r="FB309" s="240"/>
      <c r="FC309" s="240"/>
      <c r="FD309" s="240"/>
      <c r="FE309" s="240"/>
      <c r="FF309" s="240"/>
      <c r="FG309" s="240"/>
      <c r="FH309" s="240"/>
      <c r="FI309" s="240"/>
      <c r="FJ309" s="240"/>
      <c r="FK309" s="240"/>
      <c r="FL309" s="240"/>
      <c r="FM309" s="240"/>
      <c r="FN309" s="240"/>
    </row>
    <row r="310" spans="86:170" x14ac:dyDescent="0.3">
      <c r="CH310" s="241"/>
      <c r="CI310" s="242"/>
      <c r="CJ310" s="242"/>
      <c r="CK310" s="242"/>
      <c r="CL310" s="242"/>
      <c r="CM310" s="242"/>
      <c r="CN310" s="242"/>
      <c r="CO310" s="242"/>
      <c r="CP310" s="242"/>
      <c r="CQ310" s="243"/>
      <c r="CR310" s="242"/>
      <c r="CS310" s="240"/>
      <c r="CU310" s="241"/>
      <c r="CV310" s="242"/>
      <c r="CW310" s="242"/>
      <c r="CX310" s="242"/>
      <c r="CY310" s="242"/>
      <c r="CZ310" s="242"/>
      <c r="DA310" s="242"/>
      <c r="DB310" s="242"/>
      <c r="DC310" s="242"/>
      <c r="DD310" s="243"/>
      <c r="DE310" s="242"/>
      <c r="DF310" s="240"/>
      <c r="DH310" s="240"/>
      <c r="DI310" s="240"/>
      <c r="DJ310" s="240"/>
      <c r="DK310" s="240"/>
      <c r="DL310" s="240"/>
      <c r="DM310" s="240"/>
      <c r="DN310" s="240"/>
      <c r="DO310" s="240"/>
      <c r="DP310" s="240"/>
      <c r="DQ310" s="240"/>
      <c r="DR310" s="240"/>
      <c r="DS310" s="240"/>
      <c r="DU310" s="240"/>
      <c r="DV310" s="240"/>
      <c r="DW310" s="240"/>
      <c r="DX310" s="240"/>
      <c r="DY310" s="240"/>
      <c r="DZ310" s="240"/>
      <c r="EA310" s="240"/>
      <c r="EB310" s="240"/>
      <c r="EC310" s="240"/>
      <c r="ED310" s="240"/>
      <c r="EE310" s="240"/>
      <c r="EF310" s="240"/>
      <c r="EH310" s="240"/>
      <c r="EI310" s="240"/>
      <c r="EJ310" s="240"/>
      <c r="EK310" s="240"/>
      <c r="EL310" s="240"/>
      <c r="EM310" s="240"/>
      <c r="EN310" s="240"/>
      <c r="EO310" s="240"/>
      <c r="EP310" s="240"/>
      <c r="EQ310" s="240"/>
      <c r="ER310" s="240"/>
      <c r="ES310" s="240"/>
      <c r="EU310" s="240"/>
      <c r="EV310" s="240"/>
      <c r="EW310" s="240"/>
      <c r="EX310" s="240"/>
      <c r="EY310" s="240"/>
      <c r="EZ310" s="240"/>
      <c r="FA310" s="240"/>
      <c r="FB310" s="240"/>
      <c r="FC310" s="240"/>
      <c r="FD310" s="240"/>
      <c r="FE310" s="240"/>
      <c r="FF310" s="240"/>
      <c r="FG310" s="240"/>
      <c r="FH310" s="240"/>
      <c r="FI310" s="240"/>
      <c r="FJ310" s="240"/>
      <c r="FK310" s="240"/>
      <c r="FL310" s="240"/>
      <c r="FM310" s="240"/>
      <c r="FN310" s="240"/>
    </row>
    <row r="311" spans="86:170" x14ac:dyDescent="0.3">
      <c r="CH311" s="241"/>
      <c r="CI311" s="242"/>
      <c r="CJ311" s="242"/>
      <c r="CK311" s="242"/>
      <c r="CL311" s="242"/>
      <c r="CM311" s="242"/>
      <c r="CN311" s="242"/>
      <c r="CO311" s="242"/>
      <c r="CP311" s="242"/>
      <c r="CQ311" s="243"/>
      <c r="CR311" s="242"/>
      <c r="CS311" s="240"/>
      <c r="CU311" s="241"/>
      <c r="CV311" s="242"/>
      <c r="CW311" s="242"/>
      <c r="CX311" s="242"/>
      <c r="CY311" s="242"/>
      <c r="CZ311" s="242"/>
      <c r="DA311" s="242"/>
      <c r="DB311" s="242"/>
      <c r="DC311" s="242"/>
      <c r="DD311" s="243"/>
      <c r="DE311" s="242"/>
      <c r="DF311" s="240"/>
      <c r="DH311" s="240"/>
      <c r="DI311" s="240"/>
      <c r="DJ311" s="240"/>
      <c r="DK311" s="240"/>
      <c r="DL311" s="240"/>
      <c r="DM311" s="240"/>
      <c r="DN311" s="240"/>
      <c r="DO311" s="240"/>
      <c r="DP311" s="240"/>
      <c r="DQ311" s="240"/>
      <c r="DR311" s="240"/>
      <c r="DS311" s="240"/>
      <c r="DU311" s="240"/>
      <c r="DV311" s="240"/>
      <c r="DW311" s="240"/>
      <c r="DX311" s="240"/>
      <c r="DY311" s="240"/>
      <c r="DZ311" s="240"/>
      <c r="EA311" s="240"/>
      <c r="EB311" s="240"/>
      <c r="EC311" s="240"/>
      <c r="ED311" s="240"/>
      <c r="EE311" s="240"/>
      <c r="EF311" s="240"/>
      <c r="EH311" s="240"/>
      <c r="EI311" s="240"/>
      <c r="EJ311" s="240"/>
      <c r="EK311" s="240"/>
      <c r="EL311" s="240"/>
      <c r="EM311" s="240"/>
      <c r="EN311" s="240"/>
      <c r="EO311" s="240"/>
      <c r="EP311" s="240"/>
      <c r="EQ311" s="240"/>
      <c r="ER311" s="240"/>
      <c r="ES311" s="240"/>
      <c r="EU311" s="240"/>
      <c r="EV311" s="240"/>
      <c r="EW311" s="240"/>
      <c r="EX311" s="240"/>
      <c r="EY311" s="240"/>
      <c r="EZ311" s="240"/>
      <c r="FA311" s="240"/>
      <c r="FB311" s="240"/>
      <c r="FC311" s="240"/>
      <c r="FD311" s="240"/>
      <c r="FE311" s="240"/>
      <c r="FF311" s="240"/>
      <c r="FG311" s="240"/>
      <c r="FH311" s="240"/>
      <c r="FI311" s="240"/>
      <c r="FJ311" s="240"/>
      <c r="FK311" s="240"/>
      <c r="FL311" s="240"/>
      <c r="FM311" s="240"/>
      <c r="FN311" s="240"/>
    </row>
    <row r="312" spans="86:170" x14ac:dyDescent="0.3">
      <c r="CH312" s="241"/>
      <c r="CI312" s="242"/>
      <c r="CJ312" s="242"/>
      <c r="CK312" s="242"/>
      <c r="CL312" s="242"/>
      <c r="CM312" s="242"/>
      <c r="CN312" s="242"/>
      <c r="CO312" s="242"/>
      <c r="CP312" s="242"/>
      <c r="CQ312" s="243"/>
      <c r="CR312" s="242"/>
      <c r="CS312" s="240"/>
      <c r="CU312" s="241"/>
      <c r="CV312" s="242"/>
      <c r="CW312" s="242"/>
      <c r="CX312" s="242"/>
      <c r="CY312" s="242"/>
      <c r="CZ312" s="242"/>
      <c r="DA312" s="242"/>
      <c r="DB312" s="242"/>
      <c r="DC312" s="242"/>
      <c r="DD312" s="243"/>
      <c r="DE312" s="242"/>
      <c r="DF312" s="240"/>
      <c r="DH312" s="240"/>
      <c r="DI312" s="240"/>
      <c r="DJ312" s="240"/>
      <c r="DK312" s="240"/>
      <c r="DL312" s="240"/>
      <c r="DM312" s="240"/>
      <c r="DN312" s="240"/>
      <c r="DO312" s="240"/>
      <c r="DP312" s="240"/>
      <c r="DQ312" s="240"/>
      <c r="DR312" s="240"/>
      <c r="DS312" s="240"/>
      <c r="DU312" s="240"/>
      <c r="DV312" s="240"/>
      <c r="DW312" s="240"/>
      <c r="DX312" s="240"/>
      <c r="DY312" s="240"/>
      <c r="DZ312" s="240"/>
      <c r="EA312" s="240"/>
      <c r="EB312" s="240"/>
      <c r="EC312" s="240"/>
      <c r="ED312" s="240"/>
      <c r="EE312" s="240"/>
      <c r="EF312" s="240"/>
      <c r="EH312" s="240"/>
      <c r="EI312" s="240"/>
      <c r="EJ312" s="240"/>
      <c r="EK312" s="240"/>
      <c r="EL312" s="240"/>
      <c r="EM312" s="240"/>
      <c r="EN312" s="240"/>
      <c r="EO312" s="240"/>
      <c r="EP312" s="240"/>
      <c r="EQ312" s="240"/>
      <c r="ER312" s="240"/>
      <c r="ES312" s="240"/>
      <c r="EU312" s="240"/>
      <c r="EV312" s="240"/>
      <c r="EW312" s="240"/>
      <c r="EX312" s="240"/>
      <c r="EY312" s="240"/>
      <c r="EZ312" s="240"/>
      <c r="FA312" s="240"/>
      <c r="FB312" s="240"/>
      <c r="FC312" s="240"/>
      <c r="FD312" s="240"/>
      <c r="FE312" s="240"/>
      <c r="FF312" s="240"/>
      <c r="FG312" s="240"/>
      <c r="FH312" s="240"/>
      <c r="FI312" s="240"/>
      <c r="FJ312" s="240"/>
      <c r="FK312" s="240"/>
      <c r="FL312" s="240"/>
      <c r="FM312" s="240"/>
      <c r="FN312" s="240"/>
    </row>
    <row r="313" spans="86:170" x14ac:dyDescent="0.3">
      <c r="CH313" s="241"/>
      <c r="CI313" s="242"/>
      <c r="CJ313" s="242"/>
      <c r="CK313" s="242"/>
      <c r="CL313" s="242"/>
      <c r="CM313" s="242"/>
      <c r="CN313" s="242"/>
      <c r="CO313" s="242"/>
      <c r="CP313" s="242"/>
      <c r="CQ313" s="243"/>
      <c r="CR313" s="242"/>
      <c r="CS313" s="240"/>
      <c r="CU313" s="241"/>
      <c r="CV313" s="242"/>
      <c r="CW313" s="242"/>
      <c r="CX313" s="242"/>
      <c r="CY313" s="242"/>
      <c r="CZ313" s="242"/>
      <c r="DA313" s="242"/>
      <c r="DB313" s="242"/>
      <c r="DC313" s="242"/>
      <c r="DD313" s="243"/>
      <c r="DE313" s="242"/>
      <c r="DF313" s="240"/>
      <c r="DH313" s="240"/>
      <c r="DI313" s="240"/>
      <c r="DJ313" s="240"/>
      <c r="DK313" s="240"/>
      <c r="DL313" s="240"/>
      <c r="DM313" s="240"/>
      <c r="DN313" s="240"/>
      <c r="DO313" s="240"/>
      <c r="DP313" s="240"/>
      <c r="DQ313" s="240"/>
      <c r="DR313" s="240"/>
      <c r="DS313" s="240"/>
      <c r="DU313" s="240"/>
      <c r="DV313" s="240"/>
      <c r="DW313" s="240"/>
      <c r="DX313" s="240"/>
      <c r="DY313" s="240"/>
      <c r="DZ313" s="240"/>
      <c r="EA313" s="240"/>
      <c r="EB313" s="240"/>
      <c r="EC313" s="240"/>
      <c r="ED313" s="240"/>
      <c r="EE313" s="240"/>
      <c r="EF313" s="240"/>
      <c r="EH313" s="240"/>
      <c r="EI313" s="240"/>
      <c r="EJ313" s="240"/>
      <c r="EK313" s="240"/>
      <c r="EL313" s="240"/>
      <c r="EM313" s="240"/>
      <c r="EN313" s="240"/>
      <c r="EO313" s="240"/>
      <c r="EP313" s="240"/>
      <c r="EQ313" s="240"/>
      <c r="ER313" s="240"/>
      <c r="ES313" s="240"/>
      <c r="EU313" s="240"/>
      <c r="EV313" s="240"/>
      <c r="EW313" s="240"/>
      <c r="EX313" s="240"/>
      <c r="EY313" s="240"/>
      <c r="EZ313" s="240"/>
      <c r="FA313" s="240"/>
      <c r="FB313" s="240"/>
      <c r="FC313" s="240"/>
      <c r="FD313" s="240"/>
      <c r="FE313" s="240"/>
      <c r="FF313" s="240"/>
      <c r="FG313" s="240"/>
      <c r="FH313" s="240"/>
      <c r="FI313" s="240"/>
      <c r="FJ313" s="240"/>
      <c r="FK313" s="240"/>
      <c r="FL313" s="240"/>
      <c r="FM313" s="240"/>
      <c r="FN313" s="240"/>
    </row>
    <row r="314" spans="86:170" x14ac:dyDescent="0.3">
      <c r="CH314" s="241"/>
      <c r="CI314" s="242"/>
      <c r="CJ314" s="242"/>
      <c r="CK314" s="242"/>
      <c r="CL314" s="242"/>
      <c r="CM314" s="242"/>
      <c r="CN314" s="242"/>
      <c r="CO314" s="242"/>
      <c r="CP314" s="242"/>
      <c r="CQ314" s="243"/>
      <c r="CR314" s="242"/>
      <c r="CS314" s="240"/>
      <c r="CU314" s="241"/>
      <c r="CV314" s="242"/>
      <c r="CW314" s="242"/>
      <c r="CX314" s="242"/>
      <c r="CY314" s="242"/>
      <c r="CZ314" s="242"/>
      <c r="DA314" s="242"/>
      <c r="DB314" s="242"/>
      <c r="DC314" s="242"/>
      <c r="DD314" s="243"/>
      <c r="DE314" s="242"/>
      <c r="DF314" s="240"/>
      <c r="DH314" s="240"/>
      <c r="DI314" s="240"/>
      <c r="DJ314" s="240"/>
      <c r="DK314" s="240"/>
      <c r="DL314" s="240"/>
      <c r="DM314" s="240"/>
      <c r="DN314" s="240"/>
      <c r="DO314" s="240"/>
      <c r="DP314" s="240"/>
      <c r="DQ314" s="240"/>
      <c r="DR314" s="240"/>
      <c r="DS314" s="240"/>
      <c r="DU314" s="240"/>
      <c r="DV314" s="240"/>
      <c r="DW314" s="240"/>
      <c r="DX314" s="240"/>
      <c r="DY314" s="240"/>
      <c r="DZ314" s="240"/>
      <c r="EA314" s="240"/>
      <c r="EB314" s="240"/>
      <c r="EC314" s="240"/>
      <c r="ED314" s="240"/>
      <c r="EE314" s="240"/>
      <c r="EF314" s="240"/>
      <c r="EH314" s="240"/>
      <c r="EI314" s="240"/>
      <c r="EJ314" s="240"/>
      <c r="EK314" s="240"/>
      <c r="EL314" s="240"/>
      <c r="EM314" s="240"/>
      <c r="EN314" s="240"/>
      <c r="EO314" s="240"/>
      <c r="EP314" s="240"/>
      <c r="EQ314" s="240"/>
      <c r="ER314" s="240"/>
      <c r="ES314" s="240"/>
      <c r="EU314" s="240"/>
      <c r="EV314" s="240"/>
      <c r="EW314" s="240"/>
      <c r="EX314" s="240"/>
      <c r="EY314" s="240"/>
      <c r="EZ314" s="240"/>
      <c r="FA314" s="240"/>
      <c r="FB314" s="240"/>
      <c r="FC314" s="240"/>
      <c r="FD314" s="240"/>
      <c r="FE314" s="240"/>
      <c r="FF314" s="240"/>
      <c r="FG314" s="240"/>
      <c r="FH314" s="240"/>
      <c r="FI314" s="240"/>
      <c r="FJ314" s="240"/>
      <c r="FK314" s="240"/>
      <c r="FL314" s="240"/>
      <c r="FM314" s="240"/>
      <c r="FN314" s="240"/>
    </row>
    <row r="315" spans="86:170" x14ac:dyDescent="0.3">
      <c r="CH315" s="241"/>
      <c r="CI315" s="242"/>
      <c r="CJ315" s="242"/>
      <c r="CK315" s="242"/>
      <c r="CL315" s="242"/>
      <c r="CM315" s="242"/>
      <c r="CN315" s="242"/>
      <c r="CO315" s="242"/>
      <c r="CP315" s="242"/>
      <c r="CQ315" s="243"/>
      <c r="CR315" s="242"/>
      <c r="CS315" s="240"/>
      <c r="CU315" s="241"/>
      <c r="CV315" s="242"/>
      <c r="CW315" s="242"/>
      <c r="CX315" s="242"/>
      <c r="CY315" s="242"/>
      <c r="CZ315" s="242"/>
      <c r="DA315" s="242"/>
      <c r="DB315" s="242"/>
      <c r="DC315" s="242"/>
      <c r="DD315" s="243"/>
      <c r="DE315" s="242"/>
      <c r="DF315" s="240"/>
      <c r="DH315" s="240"/>
      <c r="DI315" s="240"/>
      <c r="DJ315" s="240"/>
      <c r="DK315" s="240"/>
      <c r="DL315" s="240"/>
      <c r="DM315" s="240"/>
      <c r="DN315" s="240"/>
      <c r="DO315" s="240"/>
      <c r="DP315" s="240"/>
      <c r="DQ315" s="240"/>
      <c r="DR315" s="240"/>
      <c r="DS315" s="240"/>
      <c r="DU315" s="240"/>
      <c r="DV315" s="240"/>
      <c r="DW315" s="240"/>
      <c r="DX315" s="240"/>
      <c r="DY315" s="240"/>
      <c r="DZ315" s="240"/>
      <c r="EA315" s="240"/>
      <c r="EB315" s="240"/>
      <c r="EC315" s="240"/>
      <c r="ED315" s="240"/>
      <c r="EE315" s="240"/>
      <c r="EF315" s="240"/>
      <c r="EH315" s="240"/>
      <c r="EI315" s="240"/>
      <c r="EJ315" s="240"/>
      <c r="EK315" s="240"/>
      <c r="EL315" s="240"/>
      <c r="EM315" s="240"/>
      <c r="EN315" s="240"/>
      <c r="EO315" s="240"/>
      <c r="EP315" s="240"/>
      <c r="EQ315" s="240"/>
      <c r="ER315" s="240"/>
      <c r="ES315" s="240"/>
      <c r="EU315" s="240"/>
      <c r="EV315" s="240"/>
      <c r="EW315" s="240"/>
      <c r="EX315" s="240"/>
      <c r="EY315" s="240"/>
      <c r="EZ315" s="240"/>
      <c r="FA315" s="240"/>
      <c r="FB315" s="240"/>
      <c r="FC315" s="240"/>
      <c r="FD315" s="240"/>
      <c r="FE315" s="240"/>
      <c r="FF315" s="240"/>
      <c r="FG315" s="240"/>
      <c r="FH315" s="240"/>
      <c r="FI315" s="240"/>
      <c r="FJ315" s="240"/>
      <c r="FK315" s="240"/>
      <c r="FL315" s="240"/>
      <c r="FM315" s="240"/>
      <c r="FN315" s="240"/>
    </row>
    <row r="316" spans="86:170" x14ac:dyDescent="0.3">
      <c r="CH316" s="241"/>
      <c r="CI316" s="242"/>
      <c r="CJ316" s="242"/>
      <c r="CK316" s="242"/>
      <c r="CL316" s="242"/>
      <c r="CM316" s="242"/>
      <c r="CN316" s="242"/>
      <c r="CO316" s="242"/>
      <c r="CP316" s="242"/>
      <c r="CQ316" s="243"/>
      <c r="CR316" s="242"/>
      <c r="CS316" s="240"/>
      <c r="CU316" s="241"/>
      <c r="CV316" s="242"/>
      <c r="CW316" s="242"/>
      <c r="CX316" s="242"/>
      <c r="CY316" s="242"/>
      <c r="CZ316" s="242"/>
      <c r="DA316" s="242"/>
      <c r="DB316" s="242"/>
      <c r="DC316" s="242"/>
      <c r="DD316" s="243"/>
      <c r="DE316" s="242"/>
      <c r="DF316" s="240"/>
      <c r="DH316" s="240"/>
      <c r="DI316" s="240"/>
      <c r="DJ316" s="240"/>
      <c r="DK316" s="240"/>
      <c r="DL316" s="240"/>
      <c r="DM316" s="240"/>
      <c r="DN316" s="240"/>
      <c r="DO316" s="240"/>
      <c r="DP316" s="240"/>
      <c r="DQ316" s="240"/>
      <c r="DR316" s="240"/>
      <c r="DS316" s="240"/>
      <c r="DU316" s="240"/>
      <c r="DV316" s="240"/>
      <c r="DW316" s="240"/>
      <c r="DX316" s="240"/>
      <c r="DY316" s="240"/>
      <c r="DZ316" s="240"/>
      <c r="EA316" s="240"/>
      <c r="EB316" s="240"/>
      <c r="EC316" s="240"/>
      <c r="ED316" s="240"/>
      <c r="EE316" s="240"/>
      <c r="EF316" s="240"/>
      <c r="EH316" s="240"/>
      <c r="EI316" s="240"/>
      <c r="EJ316" s="240"/>
      <c r="EK316" s="240"/>
      <c r="EL316" s="240"/>
      <c r="EM316" s="240"/>
      <c r="EN316" s="240"/>
      <c r="EO316" s="240"/>
      <c r="EP316" s="240"/>
      <c r="EQ316" s="240"/>
      <c r="ER316" s="240"/>
      <c r="ES316" s="240"/>
      <c r="EU316" s="240"/>
      <c r="EV316" s="240"/>
      <c r="EW316" s="240"/>
      <c r="EX316" s="240"/>
      <c r="EY316" s="240"/>
      <c r="EZ316" s="240"/>
      <c r="FA316" s="240"/>
      <c r="FB316" s="240"/>
      <c r="FC316" s="240"/>
      <c r="FD316" s="240"/>
      <c r="FE316" s="240"/>
      <c r="FF316" s="240"/>
      <c r="FG316" s="240"/>
      <c r="FH316" s="240"/>
      <c r="FI316" s="240"/>
      <c r="FJ316" s="240"/>
      <c r="FK316" s="240"/>
      <c r="FL316" s="240"/>
      <c r="FM316" s="240"/>
      <c r="FN316" s="240"/>
    </row>
    <row r="317" spans="86:170" x14ac:dyDescent="0.3">
      <c r="CH317" s="241"/>
      <c r="CI317" s="242"/>
      <c r="CJ317" s="242"/>
      <c r="CK317" s="242"/>
      <c r="CL317" s="242"/>
      <c r="CM317" s="242"/>
      <c r="CN317" s="242"/>
      <c r="CO317" s="242"/>
      <c r="CP317" s="242"/>
      <c r="CQ317" s="243"/>
      <c r="CR317" s="242"/>
      <c r="CS317" s="240"/>
      <c r="CU317" s="241"/>
      <c r="CV317" s="242"/>
      <c r="CW317" s="242"/>
      <c r="CX317" s="242"/>
      <c r="CY317" s="242"/>
      <c r="CZ317" s="242"/>
      <c r="DA317" s="242"/>
      <c r="DB317" s="242"/>
      <c r="DC317" s="242"/>
      <c r="DD317" s="243"/>
      <c r="DE317" s="242"/>
      <c r="DF317" s="240"/>
      <c r="DH317" s="240"/>
      <c r="DI317" s="240"/>
      <c r="DJ317" s="240"/>
      <c r="DK317" s="240"/>
      <c r="DL317" s="240"/>
      <c r="DM317" s="240"/>
      <c r="DN317" s="240"/>
      <c r="DO317" s="240"/>
      <c r="DP317" s="240"/>
      <c r="DQ317" s="240"/>
      <c r="DR317" s="240"/>
      <c r="DS317" s="240"/>
      <c r="DU317" s="240"/>
      <c r="DV317" s="240"/>
      <c r="DW317" s="240"/>
      <c r="DX317" s="240"/>
      <c r="DY317" s="240"/>
      <c r="DZ317" s="240"/>
      <c r="EA317" s="240"/>
      <c r="EB317" s="240"/>
      <c r="EC317" s="240"/>
      <c r="ED317" s="240"/>
      <c r="EE317" s="240"/>
      <c r="EF317" s="240"/>
      <c r="EH317" s="240"/>
      <c r="EI317" s="240"/>
      <c r="EJ317" s="240"/>
      <c r="EK317" s="240"/>
      <c r="EL317" s="240"/>
      <c r="EM317" s="240"/>
      <c r="EN317" s="240"/>
      <c r="EO317" s="240"/>
      <c r="EP317" s="240"/>
      <c r="EQ317" s="240"/>
      <c r="ER317" s="240"/>
      <c r="ES317" s="240"/>
      <c r="EU317" s="240"/>
      <c r="EV317" s="240"/>
      <c r="EW317" s="240"/>
      <c r="EX317" s="240"/>
      <c r="EY317" s="240"/>
      <c r="EZ317" s="240"/>
      <c r="FA317" s="240"/>
      <c r="FB317" s="240"/>
      <c r="FC317" s="240"/>
      <c r="FD317" s="240"/>
      <c r="FE317" s="240"/>
      <c r="FF317" s="240"/>
      <c r="FG317" s="240"/>
      <c r="FH317" s="240"/>
      <c r="FI317" s="240"/>
      <c r="FJ317" s="240"/>
      <c r="FK317" s="240"/>
      <c r="FL317" s="240"/>
      <c r="FM317" s="240"/>
      <c r="FN317" s="240"/>
    </row>
    <row r="318" spans="86:170" x14ac:dyDescent="0.3">
      <c r="CH318" s="241"/>
      <c r="CI318" s="242"/>
      <c r="CJ318" s="242"/>
      <c r="CK318" s="242"/>
      <c r="CL318" s="242"/>
      <c r="CM318" s="242"/>
      <c r="CN318" s="242"/>
      <c r="CO318" s="242"/>
      <c r="CP318" s="242"/>
      <c r="CQ318" s="243"/>
      <c r="CR318" s="242"/>
      <c r="CS318" s="240"/>
      <c r="CU318" s="241"/>
      <c r="CV318" s="242"/>
      <c r="CW318" s="242"/>
      <c r="CX318" s="242"/>
      <c r="CY318" s="242"/>
      <c r="CZ318" s="242"/>
      <c r="DA318" s="242"/>
      <c r="DB318" s="242"/>
      <c r="DC318" s="242"/>
      <c r="DD318" s="243"/>
      <c r="DE318" s="242"/>
      <c r="DF318" s="240"/>
      <c r="DH318" s="240"/>
      <c r="DI318" s="240"/>
      <c r="DJ318" s="240"/>
      <c r="DK318" s="240"/>
      <c r="DL318" s="240"/>
      <c r="DM318" s="240"/>
      <c r="DN318" s="240"/>
      <c r="DO318" s="240"/>
      <c r="DP318" s="240"/>
      <c r="DQ318" s="240"/>
      <c r="DR318" s="240"/>
      <c r="DS318" s="240"/>
      <c r="DU318" s="240"/>
      <c r="DV318" s="240"/>
      <c r="DW318" s="240"/>
      <c r="DX318" s="240"/>
      <c r="DY318" s="240"/>
      <c r="DZ318" s="240"/>
      <c r="EA318" s="240"/>
      <c r="EB318" s="240"/>
      <c r="EC318" s="240"/>
      <c r="ED318" s="240"/>
      <c r="EE318" s="240"/>
      <c r="EF318" s="240"/>
      <c r="EH318" s="240"/>
      <c r="EI318" s="240"/>
      <c r="EJ318" s="240"/>
      <c r="EK318" s="240"/>
      <c r="EL318" s="240"/>
      <c r="EM318" s="240"/>
      <c r="EN318" s="240"/>
      <c r="EO318" s="240"/>
      <c r="EP318" s="240"/>
      <c r="EQ318" s="240"/>
      <c r="ER318" s="240"/>
      <c r="ES318" s="240"/>
      <c r="EU318" s="240"/>
      <c r="EV318" s="240"/>
      <c r="EW318" s="240"/>
      <c r="EX318" s="240"/>
      <c r="EY318" s="240"/>
      <c r="EZ318" s="240"/>
      <c r="FA318" s="240"/>
      <c r="FB318" s="240"/>
      <c r="FC318" s="240"/>
      <c r="FD318" s="240"/>
      <c r="FE318" s="240"/>
      <c r="FF318" s="240"/>
      <c r="FG318" s="240"/>
      <c r="FH318" s="240"/>
      <c r="FI318" s="240"/>
      <c r="FJ318" s="240"/>
      <c r="FK318" s="240"/>
      <c r="FL318" s="240"/>
      <c r="FM318" s="240"/>
      <c r="FN318" s="240"/>
    </row>
    <row r="319" spans="86:170" x14ac:dyDescent="0.3">
      <c r="CH319" s="241"/>
      <c r="CI319" s="242"/>
      <c r="CJ319" s="242"/>
      <c r="CK319" s="242"/>
      <c r="CL319" s="242"/>
      <c r="CM319" s="242"/>
      <c r="CN319" s="242"/>
      <c r="CO319" s="242"/>
      <c r="CP319" s="242"/>
      <c r="CQ319" s="243"/>
      <c r="CR319" s="242"/>
      <c r="CS319" s="240"/>
      <c r="CU319" s="241"/>
      <c r="CV319" s="242"/>
      <c r="CW319" s="242"/>
      <c r="CX319" s="242"/>
      <c r="CY319" s="242"/>
      <c r="CZ319" s="242"/>
      <c r="DA319" s="242"/>
      <c r="DB319" s="242"/>
      <c r="DC319" s="242"/>
      <c r="DD319" s="243"/>
      <c r="DE319" s="242"/>
      <c r="DF319" s="240"/>
      <c r="DH319" s="240"/>
      <c r="DI319" s="240"/>
      <c r="DJ319" s="240"/>
      <c r="DK319" s="240"/>
      <c r="DL319" s="240"/>
      <c r="DM319" s="240"/>
      <c r="DN319" s="240"/>
      <c r="DO319" s="240"/>
      <c r="DP319" s="240"/>
      <c r="DQ319" s="240"/>
      <c r="DR319" s="240"/>
      <c r="DS319" s="240"/>
      <c r="DU319" s="240"/>
      <c r="DV319" s="240"/>
      <c r="DW319" s="240"/>
      <c r="DX319" s="240"/>
      <c r="DY319" s="240"/>
      <c r="DZ319" s="240"/>
      <c r="EA319" s="240"/>
      <c r="EB319" s="240"/>
      <c r="EC319" s="240"/>
      <c r="ED319" s="240"/>
      <c r="EE319" s="240"/>
      <c r="EF319" s="240"/>
      <c r="EH319" s="240"/>
      <c r="EI319" s="240"/>
      <c r="EJ319" s="240"/>
      <c r="EK319" s="240"/>
      <c r="EL319" s="240"/>
      <c r="EM319" s="240"/>
      <c r="EN319" s="240"/>
      <c r="EO319" s="240"/>
      <c r="EP319" s="240"/>
      <c r="EQ319" s="240"/>
      <c r="ER319" s="240"/>
      <c r="ES319" s="240"/>
      <c r="EU319" s="240"/>
      <c r="EV319" s="240"/>
      <c r="EW319" s="240"/>
      <c r="EX319" s="240"/>
      <c r="EY319" s="240"/>
      <c r="EZ319" s="240"/>
      <c r="FA319" s="240"/>
      <c r="FB319" s="240"/>
      <c r="FC319" s="240"/>
      <c r="FD319" s="240"/>
      <c r="FE319" s="240"/>
      <c r="FF319" s="240"/>
      <c r="FG319" s="240"/>
      <c r="FH319" s="240"/>
      <c r="FI319" s="240"/>
      <c r="FJ319" s="240"/>
      <c r="FK319" s="240"/>
      <c r="FL319" s="240"/>
      <c r="FM319" s="240"/>
      <c r="FN319" s="240"/>
    </row>
    <row r="320" spans="86:170" x14ac:dyDescent="0.3">
      <c r="CH320" s="241"/>
      <c r="CI320" s="242"/>
      <c r="CJ320" s="242"/>
      <c r="CK320" s="242"/>
      <c r="CL320" s="242"/>
      <c r="CM320" s="242"/>
      <c r="CN320" s="242"/>
      <c r="CO320" s="242"/>
      <c r="CP320" s="242"/>
      <c r="CQ320" s="243"/>
      <c r="CR320" s="242"/>
      <c r="CS320" s="240"/>
      <c r="CU320" s="241"/>
      <c r="CV320" s="242"/>
      <c r="CW320" s="242"/>
      <c r="CX320" s="242"/>
      <c r="CY320" s="242"/>
      <c r="CZ320" s="242"/>
      <c r="DA320" s="242"/>
      <c r="DB320" s="242"/>
      <c r="DC320" s="242"/>
      <c r="DD320" s="243"/>
      <c r="DE320" s="242"/>
      <c r="DF320" s="240"/>
      <c r="DH320" s="240"/>
      <c r="DI320" s="240"/>
      <c r="DJ320" s="240"/>
      <c r="DK320" s="240"/>
      <c r="DL320" s="240"/>
      <c r="DM320" s="240"/>
      <c r="DN320" s="240"/>
      <c r="DO320" s="240"/>
      <c r="DP320" s="240"/>
      <c r="DQ320" s="240"/>
      <c r="DR320" s="240"/>
      <c r="DS320" s="240"/>
      <c r="DU320" s="240"/>
      <c r="DV320" s="240"/>
      <c r="DW320" s="240"/>
      <c r="DX320" s="240"/>
      <c r="DY320" s="240"/>
      <c r="DZ320" s="240"/>
      <c r="EA320" s="240"/>
      <c r="EB320" s="240"/>
      <c r="EC320" s="240"/>
      <c r="ED320" s="240"/>
      <c r="EE320" s="240"/>
      <c r="EF320" s="240"/>
      <c r="EH320" s="240"/>
      <c r="EI320" s="240"/>
      <c r="EJ320" s="240"/>
      <c r="EK320" s="240"/>
      <c r="EL320" s="240"/>
      <c r="EM320" s="240"/>
      <c r="EN320" s="240"/>
      <c r="EO320" s="240"/>
      <c r="EP320" s="240"/>
      <c r="EQ320" s="240"/>
      <c r="ER320" s="240"/>
      <c r="ES320" s="240"/>
      <c r="EU320" s="240"/>
      <c r="EV320" s="240"/>
      <c r="EW320" s="240"/>
      <c r="EX320" s="240"/>
      <c r="EY320" s="240"/>
      <c r="EZ320" s="240"/>
      <c r="FA320" s="240"/>
      <c r="FB320" s="240"/>
      <c r="FC320" s="240"/>
      <c r="FD320" s="240"/>
      <c r="FE320" s="240"/>
      <c r="FF320" s="240"/>
      <c r="FG320" s="240"/>
      <c r="FH320" s="240"/>
      <c r="FI320" s="240"/>
      <c r="FJ320" s="240"/>
      <c r="FK320" s="240"/>
      <c r="FL320" s="240"/>
      <c r="FM320" s="240"/>
      <c r="FN320" s="240"/>
    </row>
    <row r="321" spans="86:170" x14ac:dyDescent="0.3">
      <c r="CH321" s="241"/>
      <c r="CI321" s="242"/>
      <c r="CJ321" s="242"/>
      <c r="CK321" s="242"/>
      <c r="CL321" s="242"/>
      <c r="CM321" s="242"/>
      <c r="CN321" s="242"/>
      <c r="CO321" s="242"/>
      <c r="CP321" s="242"/>
      <c r="CQ321" s="243"/>
      <c r="CR321" s="242"/>
      <c r="CS321" s="240"/>
      <c r="CU321" s="241"/>
      <c r="CV321" s="242"/>
      <c r="CW321" s="242"/>
      <c r="CX321" s="242"/>
      <c r="CY321" s="242"/>
      <c r="CZ321" s="242"/>
      <c r="DA321" s="242"/>
      <c r="DB321" s="242"/>
      <c r="DC321" s="242"/>
      <c r="DD321" s="243"/>
      <c r="DE321" s="242"/>
      <c r="DF321" s="240"/>
      <c r="DH321" s="240"/>
      <c r="DI321" s="240"/>
      <c r="DJ321" s="240"/>
      <c r="DK321" s="240"/>
      <c r="DL321" s="240"/>
      <c r="DM321" s="240"/>
      <c r="DN321" s="240"/>
      <c r="DO321" s="240"/>
      <c r="DP321" s="240"/>
      <c r="DQ321" s="240"/>
      <c r="DR321" s="240"/>
      <c r="DS321" s="240"/>
      <c r="DU321" s="240"/>
      <c r="DV321" s="240"/>
      <c r="DW321" s="240"/>
      <c r="DX321" s="240"/>
      <c r="DY321" s="240"/>
      <c r="DZ321" s="240"/>
      <c r="EA321" s="240"/>
      <c r="EB321" s="240"/>
      <c r="EC321" s="240"/>
      <c r="ED321" s="240"/>
      <c r="EE321" s="240"/>
      <c r="EF321" s="240"/>
      <c r="EH321" s="240"/>
      <c r="EI321" s="240"/>
      <c r="EJ321" s="240"/>
      <c r="EK321" s="240"/>
      <c r="EL321" s="240"/>
      <c r="EM321" s="240"/>
      <c r="EN321" s="240"/>
      <c r="EO321" s="240"/>
      <c r="EP321" s="240"/>
      <c r="EQ321" s="240"/>
      <c r="ER321" s="240"/>
      <c r="ES321" s="240"/>
      <c r="EU321" s="240"/>
      <c r="EV321" s="240"/>
      <c r="EW321" s="240"/>
      <c r="EX321" s="240"/>
      <c r="EY321" s="240"/>
      <c r="EZ321" s="240"/>
      <c r="FA321" s="240"/>
      <c r="FB321" s="240"/>
      <c r="FC321" s="240"/>
      <c r="FD321" s="240"/>
      <c r="FE321" s="240"/>
      <c r="FF321" s="240"/>
      <c r="FG321" s="240"/>
      <c r="FH321" s="240"/>
      <c r="FI321" s="240"/>
      <c r="FJ321" s="240"/>
      <c r="FK321" s="240"/>
      <c r="FL321" s="240"/>
      <c r="FM321" s="240"/>
      <c r="FN321" s="240"/>
    </row>
    <row r="322" spans="86:170" x14ac:dyDescent="0.3">
      <c r="CH322" s="241"/>
      <c r="CI322" s="242"/>
      <c r="CJ322" s="242"/>
      <c r="CK322" s="242"/>
      <c r="CL322" s="242"/>
      <c r="CM322" s="242"/>
      <c r="CN322" s="242"/>
      <c r="CO322" s="242"/>
      <c r="CP322" s="242"/>
      <c r="CQ322" s="243"/>
      <c r="CR322" s="242"/>
      <c r="CS322" s="240"/>
      <c r="CU322" s="241"/>
      <c r="CV322" s="242"/>
      <c r="CW322" s="242"/>
      <c r="CX322" s="242"/>
      <c r="CY322" s="242"/>
      <c r="CZ322" s="242"/>
      <c r="DA322" s="242"/>
      <c r="DB322" s="242"/>
      <c r="DC322" s="242"/>
      <c r="DD322" s="243"/>
      <c r="DE322" s="242"/>
      <c r="DF322" s="240"/>
      <c r="DH322" s="240"/>
      <c r="DI322" s="240"/>
      <c r="DJ322" s="240"/>
      <c r="DK322" s="240"/>
      <c r="DL322" s="240"/>
      <c r="DM322" s="240"/>
      <c r="DN322" s="240"/>
      <c r="DO322" s="240"/>
      <c r="DP322" s="240"/>
      <c r="DQ322" s="240"/>
      <c r="DR322" s="240"/>
      <c r="DS322" s="240"/>
      <c r="DU322" s="240"/>
      <c r="DV322" s="240"/>
      <c r="DW322" s="240"/>
      <c r="DX322" s="240"/>
      <c r="DY322" s="240"/>
      <c r="DZ322" s="240"/>
      <c r="EA322" s="240"/>
      <c r="EB322" s="240"/>
      <c r="EC322" s="240"/>
      <c r="ED322" s="240"/>
      <c r="EE322" s="240"/>
      <c r="EF322" s="240"/>
      <c r="EH322" s="240"/>
      <c r="EI322" s="240"/>
      <c r="EJ322" s="240"/>
      <c r="EK322" s="240"/>
      <c r="EL322" s="240"/>
      <c r="EM322" s="240"/>
      <c r="EN322" s="240"/>
      <c r="EO322" s="240"/>
      <c r="EP322" s="240"/>
      <c r="EQ322" s="240"/>
      <c r="ER322" s="240"/>
      <c r="ES322" s="240"/>
      <c r="EU322" s="240"/>
      <c r="EV322" s="240"/>
      <c r="EW322" s="240"/>
      <c r="EX322" s="240"/>
      <c r="EY322" s="240"/>
      <c r="EZ322" s="240"/>
      <c r="FA322" s="240"/>
      <c r="FB322" s="240"/>
      <c r="FC322" s="240"/>
      <c r="FD322" s="240"/>
      <c r="FE322" s="240"/>
      <c r="FF322" s="240"/>
      <c r="FG322" s="240"/>
      <c r="FH322" s="240"/>
      <c r="FI322" s="240"/>
      <c r="FJ322" s="240"/>
      <c r="FK322" s="240"/>
      <c r="FL322" s="240"/>
      <c r="FM322" s="240"/>
      <c r="FN322" s="240"/>
    </row>
    <row r="323" spans="86:170" x14ac:dyDescent="0.3">
      <c r="CH323" s="241"/>
      <c r="CI323" s="242"/>
      <c r="CJ323" s="242"/>
      <c r="CK323" s="242"/>
      <c r="CL323" s="242"/>
      <c r="CM323" s="242"/>
      <c r="CN323" s="242"/>
      <c r="CO323" s="242"/>
      <c r="CP323" s="242"/>
      <c r="CQ323" s="243"/>
      <c r="CR323" s="242"/>
      <c r="CS323" s="240"/>
      <c r="CU323" s="241"/>
      <c r="CV323" s="242"/>
      <c r="CW323" s="242"/>
      <c r="CX323" s="242"/>
      <c r="CY323" s="242"/>
      <c r="CZ323" s="242"/>
      <c r="DA323" s="242"/>
      <c r="DB323" s="242"/>
      <c r="DC323" s="242"/>
      <c r="DD323" s="243"/>
      <c r="DE323" s="242"/>
      <c r="DF323" s="240"/>
      <c r="DH323" s="240"/>
      <c r="DI323" s="240"/>
      <c r="DJ323" s="240"/>
      <c r="DK323" s="240"/>
      <c r="DL323" s="240"/>
      <c r="DM323" s="240"/>
      <c r="DN323" s="240"/>
      <c r="DO323" s="240"/>
      <c r="DP323" s="240"/>
      <c r="DQ323" s="240"/>
      <c r="DR323" s="240"/>
      <c r="DS323" s="240"/>
      <c r="DU323" s="240"/>
      <c r="DV323" s="240"/>
      <c r="DW323" s="240"/>
      <c r="DX323" s="240"/>
      <c r="DY323" s="240"/>
      <c r="DZ323" s="240"/>
      <c r="EA323" s="240"/>
      <c r="EB323" s="240"/>
      <c r="EC323" s="240"/>
      <c r="ED323" s="240"/>
      <c r="EE323" s="240"/>
      <c r="EF323" s="240"/>
      <c r="EH323" s="240"/>
      <c r="EI323" s="240"/>
      <c r="EJ323" s="240"/>
      <c r="EK323" s="240"/>
      <c r="EL323" s="240"/>
      <c r="EM323" s="240"/>
      <c r="EN323" s="240"/>
      <c r="EO323" s="240"/>
      <c r="EP323" s="240"/>
      <c r="EQ323" s="240"/>
      <c r="ER323" s="240"/>
      <c r="ES323" s="240"/>
      <c r="EU323" s="240"/>
      <c r="EV323" s="240"/>
      <c r="EW323" s="240"/>
      <c r="EX323" s="240"/>
      <c r="EY323" s="240"/>
      <c r="EZ323" s="240"/>
      <c r="FA323" s="240"/>
      <c r="FB323" s="240"/>
      <c r="FC323" s="240"/>
      <c r="FD323" s="240"/>
      <c r="FE323" s="240"/>
      <c r="FF323" s="240"/>
      <c r="FG323" s="240"/>
      <c r="FH323" s="240"/>
      <c r="FI323" s="240"/>
      <c r="FJ323" s="240"/>
      <c r="FK323" s="240"/>
      <c r="FL323" s="240"/>
      <c r="FM323" s="240"/>
      <c r="FN323" s="240"/>
    </row>
    <row r="324" spans="86:170" x14ac:dyDescent="0.3">
      <c r="CH324" s="241"/>
      <c r="CI324" s="242"/>
      <c r="CJ324" s="242"/>
      <c r="CK324" s="242"/>
      <c r="CL324" s="242"/>
      <c r="CM324" s="242"/>
      <c r="CN324" s="242"/>
      <c r="CO324" s="242"/>
      <c r="CP324" s="242"/>
      <c r="CQ324" s="243"/>
      <c r="CR324" s="242"/>
      <c r="CS324" s="240"/>
      <c r="CU324" s="241"/>
      <c r="CV324" s="242"/>
      <c r="CW324" s="242"/>
      <c r="CX324" s="242"/>
      <c r="CY324" s="242"/>
      <c r="CZ324" s="242"/>
      <c r="DA324" s="242"/>
      <c r="DB324" s="242"/>
      <c r="DC324" s="242"/>
      <c r="DD324" s="243"/>
      <c r="DE324" s="242"/>
      <c r="DF324" s="240"/>
      <c r="DH324" s="240"/>
      <c r="DI324" s="240"/>
      <c r="DJ324" s="240"/>
      <c r="DK324" s="240"/>
      <c r="DL324" s="240"/>
      <c r="DM324" s="240"/>
      <c r="DN324" s="240"/>
      <c r="DO324" s="240"/>
      <c r="DP324" s="240"/>
      <c r="DQ324" s="240"/>
      <c r="DR324" s="240"/>
      <c r="DS324" s="240"/>
      <c r="DU324" s="240"/>
      <c r="DV324" s="240"/>
      <c r="DW324" s="240"/>
      <c r="DX324" s="240"/>
      <c r="DY324" s="240"/>
      <c r="DZ324" s="240"/>
      <c r="EA324" s="240"/>
      <c r="EB324" s="240"/>
      <c r="EC324" s="240"/>
      <c r="ED324" s="240"/>
      <c r="EE324" s="240"/>
      <c r="EF324" s="240"/>
      <c r="EH324" s="240"/>
      <c r="EI324" s="240"/>
      <c r="EJ324" s="240"/>
      <c r="EK324" s="240"/>
      <c r="EL324" s="240"/>
      <c r="EM324" s="240"/>
      <c r="EN324" s="240"/>
      <c r="EO324" s="240"/>
      <c r="EP324" s="240"/>
      <c r="EQ324" s="240"/>
      <c r="ER324" s="240"/>
      <c r="ES324" s="240"/>
      <c r="EU324" s="240"/>
      <c r="EV324" s="240"/>
      <c r="EW324" s="240"/>
      <c r="EX324" s="240"/>
      <c r="EY324" s="240"/>
      <c r="EZ324" s="240"/>
      <c r="FA324" s="240"/>
      <c r="FB324" s="240"/>
      <c r="FC324" s="240"/>
      <c r="FD324" s="240"/>
      <c r="FE324" s="240"/>
      <c r="FF324" s="240"/>
      <c r="FG324" s="240"/>
      <c r="FH324" s="240"/>
      <c r="FI324" s="240"/>
      <c r="FJ324" s="240"/>
      <c r="FK324" s="240"/>
      <c r="FL324" s="240"/>
      <c r="FM324" s="240"/>
      <c r="FN324" s="240"/>
    </row>
    <row r="325" spans="86:170" x14ac:dyDescent="0.3">
      <c r="CH325" s="241"/>
      <c r="CI325" s="242"/>
      <c r="CJ325" s="242"/>
      <c r="CK325" s="242"/>
      <c r="CL325" s="242"/>
      <c r="CM325" s="242"/>
      <c r="CN325" s="242"/>
      <c r="CO325" s="242"/>
      <c r="CP325" s="242"/>
      <c r="CQ325" s="243"/>
      <c r="CR325" s="242"/>
      <c r="CS325" s="240"/>
      <c r="CU325" s="241"/>
      <c r="CV325" s="242"/>
      <c r="CW325" s="242"/>
      <c r="CX325" s="242"/>
      <c r="CY325" s="242"/>
      <c r="CZ325" s="242"/>
      <c r="DA325" s="242"/>
      <c r="DB325" s="242"/>
      <c r="DC325" s="242"/>
      <c r="DD325" s="243"/>
      <c r="DE325" s="242"/>
      <c r="DF325" s="240"/>
      <c r="DH325" s="240"/>
      <c r="DI325" s="240"/>
      <c r="DJ325" s="240"/>
      <c r="DK325" s="240"/>
      <c r="DL325" s="240"/>
      <c r="DM325" s="240"/>
      <c r="DN325" s="240"/>
      <c r="DO325" s="240"/>
      <c r="DP325" s="240"/>
      <c r="DQ325" s="240"/>
      <c r="DR325" s="240"/>
      <c r="DS325" s="240"/>
      <c r="DU325" s="240"/>
      <c r="DV325" s="240"/>
      <c r="DW325" s="240"/>
      <c r="DX325" s="240"/>
      <c r="DY325" s="240"/>
      <c r="DZ325" s="240"/>
      <c r="EA325" s="240"/>
      <c r="EB325" s="240"/>
      <c r="EC325" s="240"/>
      <c r="ED325" s="240"/>
      <c r="EE325" s="240"/>
      <c r="EF325" s="240"/>
      <c r="EH325" s="240"/>
      <c r="EI325" s="240"/>
      <c r="EJ325" s="240"/>
      <c r="EK325" s="240"/>
      <c r="EL325" s="240"/>
      <c r="EM325" s="240"/>
      <c r="EN325" s="240"/>
      <c r="EO325" s="240"/>
      <c r="EP325" s="240"/>
      <c r="EQ325" s="240"/>
      <c r="ER325" s="240"/>
      <c r="ES325" s="240"/>
      <c r="EU325" s="240"/>
      <c r="EV325" s="240"/>
      <c r="EW325" s="240"/>
      <c r="EX325" s="240"/>
      <c r="EY325" s="240"/>
      <c r="EZ325" s="240"/>
      <c r="FA325" s="240"/>
      <c r="FB325" s="240"/>
      <c r="FC325" s="240"/>
      <c r="FD325" s="240"/>
      <c r="FE325" s="240"/>
      <c r="FF325" s="240"/>
      <c r="FG325" s="240"/>
      <c r="FH325" s="240"/>
      <c r="FI325" s="240"/>
      <c r="FJ325" s="240"/>
      <c r="FK325" s="240"/>
      <c r="FL325" s="240"/>
      <c r="FM325" s="240"/>
      <c r="FN325" s="240"/>
    </row>
    <row r="326" spans="86:170" x14ac:dyDescent="0.3">
      <c r="CH326" s="241"/>
      <c r="CI326" s="242"/>
      <c r="CJ326" s="242"/>
      <c r="CK326" s="242"/>
      <c r="CL326" s="242"/>
      <c r="CM326" s="242"/>
      <c r="CN326" s="242"/>
      <c r="CO326" s="242"/>
      <c r="CP326" s="242"/>
      <c r="CQ326" s="243"/>
      <c r="CR326" s="242"/>
      <c r="CS326" s="240"/>
      <c r="CU326" s="241"/>
      <c r="CV326" s="242"/>
      <c r="CW326" s="242"/>
      <c r="CX326" s="242"/>
      <c r="CY326" s="242"/>
      <c r="CZ326" s="242"/>
      <c r="DA326" s="242"/>
      <c r="DB326" s="242"/>
      <c r="DC326" s="242"/>
      <c r="DD326" s="243"/>
      <c r="DE326" s="242"/>
      <c r="DF326" s="240"/>
      <c r="DH326" s="240"/>
      <c r="DI326" s="240"/>
      <c r="DJ326" s="240"/>
      <c r="DK326" s="240"/>
      <c r="DL326" s="240"/>
      <c r="DM326" s="240"/>
      <c r="DN326" s="240"/>
      <c r="DO326" s="240"/>
      <c r="DP326" s="240"/>
      <c r="DQ326" s="240"/>
      <c r="DR326" s="240"/>
      <c r="DS326" s="240"/>
      <c r="DU326" s="240"/>
      <c r="DV326" s="240"/>
      <c r="DW326" s="240"/>
      <c r="DX326" s="240"/>
      <c r="DY326" s="240"/>
      <c r="DZ326" s="240"/>
      <c r="EA326" s="240"/>
      <c r="EB326" s="240"/>
      <c r="EC326" s="240"/>
      <c r="ED326" s="240"/>
      <c r="EE326" s="240"/>
      <c r="EF326" s="240"/>
      <c r="EH326" s="240"/>
      <c r="EI326" s="240"/>
      <c r="EJ326" s="240"/>
      <c r="EK326" s="240"/>
      <c r="EL326" s="240"/>
      <c r="EM326" s="240"/>
      <c r="EN326" s="240"/>
      <c r="EO326" s="240"/>
      <c r="EP326" s="240"/>
      <c r="EQ326" s="240"/>
      <c r="ER326" s="240"/>
      <c r="ES326" s="240"/>
      <c r="EU326" s="240"/>
      <c r="EV326" s="240"/>
      <c r="EW326" s="240"/>
      <c r="EX326" s="240"/>
      <c r="EY326" s="240"/>
      <c r="EZ326" s="240"/>
      <c r="FA326" s="240"/>
      <c r="FB326" s="240"/>
      <c r="FC326" s="240"/>
      <c r="FD326" s="240"/>
      <c r="FE326" s="240"/>
      <c r="FF326" s="240"/>
      <c r="FG326" s="240"/>
      <c r="FH326" s="240"/>
      <c r="FI326" s="240"/>
      <c r="FJ326" s="240"/>
      <c r="FK326" s="240"/>
      <c r="FL326" s="240"/>
      <c r="FM326" s="240"/>
      <c r="FN326" s="240"/>
    </row>
    <row r="327" spans="86:170" x14ac:dyDescent="0.3">
      <c r="CH327" s="241"/>
      <c r="CI327" s="242"/>
      <c r="CJ327" s="242"/>
      <c r="CK327" s="242"/>
      <c r="CL327" s="242"/>
      <c r="CM327" s="242"/>
      <c r="CN327" s="242"/>
      <c r="CO327" s="242"/>
      <c r="CP327" s="242"/>
      <c r="CQ327" s="243"/>
      <c r="CR327" s="242"/>
      <c r="CS327" s="240"/>
      <c r="CU327" s="241"/>
      <c r="CV327" s="242"/>
      <c r="CW327" s="242"/>
      <c r="CX327" s="242"/>
      <c r="CY327" s="242"/>
      <c r="CZ327" s="242"/>
      <c r="DA327" s="242"/>
      <c r="DB327" s="242"/>
      <c r="DC327" s="242"/>
      <c r="DD327" s="243"/>
      <c r="DE327" s="242"/>
      <c r="DF327" s="240"/>
      <c r="DH327" s="240"/>
      <c r="DI327" s="240"/>
      <c r="DJ327" s="240"/>
      <c r="DK327" s="240"/>
      <c r="DL327" s="240"/>
      <c r="DM327" s="240"/>
      <c r="DN327" s="240"/>
      <c r="DO327" s="240"/>
      <c r="DP327" s="240"/>
      <c r="DQ327" s="240"/>
      <c r="DR327" s="240"/>
      <c r="DS327" s="240"/>
      <c r="DU327" s="240"/>
      <c r="DV327" s="240"/>
      <c r="DW327" s="240"/>
      <c r="DX327" s="240"/>
      <c r="DY327" s="240"/>
      <c r="DZ327" s="240"/>
      <c r="EA327" s="240"/>
      <c r="EB327" s="240"/>
      <c r="EC327" s="240"/>
      <c r="ED327" s="240"/>
      <c r="EE327" s="240"/>
      <c r="EF327" s="240"/>
      <c r="EH327" s="240"/>
      <c r="EI327" s="240"/>
      <c r="EJ327" s="240"/>
      <c r="EK327" s="240"/>
      <c r="EL327" s="240"/>
      <c r="EM327" s="240"/>
      <c r="EN327" s="240"/>
      <c r="EO327" s="240"/>
      <c r="EP327" s="240"/>
      <c r="EQ327" s="240"/>
      <c r="ER327" s="240"/>
      <c r="ES327" s="240"/>
      <c r="EU327" s="240"/>
      <c r="EV327" s="240"/>
      <c r="EW327" s="240"/>
      <c r="EX327" s="240"/>
      <c r="EY327" s="240"/>
      <c r="EZ327" s="240"/>
      <c r="FA327" s="240"/>
      <c r="FB327" s="240"/>
      <c r="FC327" s="240"/>
      <c r="FD327" s="240"/>
      <c r="FE327" s="240"/>
      <c r="FF327" s="240"/>
      <c r="FG327" s="240"/>
      <c r="FH327" s="240"/>
      <c r="FI327" s="240"/>
      <c r="FJ327" s="240"/>
      <c r="FK327" s="240"/>
      <c r="FL327" s="240"/>
      <c r="FM327" s="240"/>
      <c r="FN327" s="240"/>
    </row>
    <row r="328" spans="86:170" x14ac:dyDescent="0.3">
      <c r="CH328" s="241"/>
      <c r="CI328" s="242"/>
      <c r="CJ328" s="242"/>
      <c r="CK328" s="242"/>
      <c r="CL328" s="242"/>
      <c r="CM328" s="242"/>
      <c r="CN328" s="242"/>
      <c r="CO328" s="242"/>
      <c r="CP328" s="242"/>
      <c r="CQ328" s="243"/>
      <c r="CR328" s="242"/>
      <c r="CS328" s="240"/>
      <c r="CU328" s="241"/>
      <c r="CV328" s="242"/>
      <c r="CW328" s="242"/>
      <c r="CX328" s="242"/>
      <c r="CY328" s="242"/>
      <c r="CZ328" s="242"/>
      <c r="DA328" s="242"/>
      <c r="DB328" s="242"/>
      <c r="DC328" s="242"/>
      <c r="DD328" s="243"/>
      <c r="DE328" s="242"/>
      <c r="DF328" s="240"/>
      <c r="DH328" s="240"/>
      <c r="DI328" s="240"/>
      <c r="DJ328" s="240"/>
      <c r="DK328" s="240"/>
      <c r="DL328" s="240"/>
      <c r="DM328" s="240"/>
      <c r="DN328" s="240"/>
      <c r="DO328" s="240"/>
      <c r="DP328" s="240"/>
      <c r="DQ328" s="240"/>
      <c r="DR328" s="240"/>
      <c r="DS328" s="240"/>
      <c r="DU328" s="240"/>
      <c r="DV328" s="240"/>
      <c r="DW328" s="240"/>
      <c r="DX328" s="240"/>
      <c r="DY328" s="240"/>
      <c r="DZ328" s="240"/>
      <c r="EA328" s="240"/>
      <c r="EB328" s="240"/>
      <c r="EC328" s="240"/>
      <c r="ED328" s="240"/>
      <c r="EE328" s="240"/>
      <c r="EF328" s="240"/>
      <c r="EH328" s="240"/>
      <c r="EI328" s="240"/>
      <c r="EJ328" s="240"/>
      <c r="EK328" s="240"/>
      <c r="EL328" s="240"/>
      <c r="EM328" s="240"/>
      <c r="EN328" s="240"/>
      <c r="EO328" s="240"/>
      <c r="EP328" s="240"/>
      <c r="EQ328" s="240"/>
      <c r="ER328" s="240"/>
      <c r="ES328" s="240"/>
      <c r="EU328" s="240"/>
      <c r="EV328" s="240"/>
      <c r="EW328" s="240"/>
      <c r="EX328" s="240"/>
      <c r="EY328" s="240"/>
      <c r="EZ328" s="240"/>
      <c r="FA328" s="240"/>
      <c r="FB328" s="240"/>
      <c r="FC328" s="240"/>
      <c r="FD328" s="240"/>
      <c r="FE328" s="240"/>
      <c r="FF328" s="240"/>
      <c r="FG328" s="240"/>
      <c r="FH328" s="240"/>
      <c r="FI328" s="240"/>
      <c r="FJ328" s="240"/>
      <c r="FK328" s="240"/>
      <c r="FL328" s="240"/>
      <c r="FM328" s="240"/>
      <c r="FN328" s="240"/>
    </row>
    <row r="329" spans="86:170" x14ac:dyDescent="0.3">
      <c r="CH329" s="241"/>
      <c r="CI329" s="242"/>
      <c r="CJ329" s="242"/>
      <c r="CK329" s="242"/>
      <c r="CL329" s="242"/>
      <c r="CM329" s="242"/>
      <c r="CN329" s="242"/>
      <c r="CO329" s="242"/>
      <c r="CP329" s="242"/>
      <c r="CQ329" s="243"/>
      <c r="CR329" s="242"/>
      <c r="CS329" s="240"/>
      <c r="CU329" s="241"/>
      <c r="CV329" s="242"/>
      <c r="CW329" s="242"/>
      <c r="CX329" s="242"/>
      <c r="CY329" s="242"/>
      <c r="CZ329" s="242"/>
      <c r="DA329" s="242"/>
      <c r="DB329" s="242"/>
      <c r="DC329" s="242"/>
      <c r="DD329" s="243"/>
      <c r="DE329" s="242"/>
      <c r="DF329" s="240"/>
      <c r="DH329" s="240"/>
      <c r="DI329" s="240"/>
      <c r="DJ329" s="240"/>
      <c r="DK329" s="240"/>
      <c r="DL329" s="240"/>
      <c r="DM329" s="240"/>
      <c r="DN329" s="240"/>
      <c r="DO329" s="240"/>
      <c r="DP329" s="240"/>
      <c r="DQ329" s="240"/>
      <c r="DR329" s="240"/>
      <c r="DS329" s="240"/>
      <c r="DU329" s="240"/>
      <c r="DV329" s="240"/>
      <c r="DW329" s="240"/>
      <c r="DX329" s="240"/>
      <c r="DY329" s="240"/>
      <c r="DZ329" s="240"/>
      <c r="EA329" s="240"/>
      <c r="EB329" s="240"/>
      <c r="EC329" s="240"/>
      <c r="ED329" s="240"/>
      <c r="EE329" s="240"/>
      <c r="EF329" s="240"/>
      <c r="EH329" s="240"/>
      <c r="EI329" s="240"/>
      <c r="EJ329" s="240"/>
      <c r="EK329" s="240"/>
      <c r="EL329" s="240"/>
      <c r="EM329" s="240"/>
      <c r="EN329" s="240"/>
      <c r="EO329" s="240"/>
      <c r="EP329" s="240"/>
      <c r="EQ329" s="240"/>
      <c r="ER329" s="240"/>
      <c r="ES329" s="240"/>
      <c r="EU329" s="240"/>
      <c r="EV329" s="240"/>
      <c r="EW329" s="240"/>
      <c r="EX329" s="240"/>
      <c r="EY329" s="240"/>
      <c r="EZ329" s="240"/>
      <c r="FA329" s="240"/>
      <c r="FB329" s="240"/>
      <c r="FC329" s="240"/>
      <c r="FD329" s="240"/>
      <c r="FE329" s="240"/>
      <c r="FF329" s="240"/>
      <c r="FG329" s="240"/>
      <c r="FH329" s="240"/>
      <c r="FI329" s="240"/>
      <c r="FJ329" s="240"/>
      <c r="FK329" s="240"/>
      <c r="FL329" s="240"/>
      <c r="FM329" s="240"/>
      <c r="FN329" s="240"/>
    </row>
    <row r="330" spans="86:170" x14ac:dyDescent="0.3">
      <c r="CH330" s="241"/>
      <c r="CI330" s="242"/>
      <c r="CJ330" s="242"/>
      <c r="CK330" s="242"/>
      <c r="CL330" s="242"/>
      <c r="CM330" s="242"/>
      <c r="CN330" s="242"/>
      <c r="CO330" s="242"/>
      <c r="CP330" s="242"/>
      <c r="CQ330" s="243"/>
      <c r="CR330" s="242"/>
      <c r="CS330" s="240"/>
      <c r="CU330" s="241"/>
      <c r="CV330" s="242"/>
      <c r="CW330" s="242"/>
      <c r="CX330" s="242"/>
      <c r="CY330" s="242"/>
      <c r="CZ330" s="242"/>
      <c r="DA330" s="242"/>
      <c r="DB330" s="242"/>
      <c r="DC330" s="242"/>
      <c r="DD330" s="243"/>
      <c r="DE330" s="242"/>
      <c r="DF330" s="240"/>
      <c r="DH330" s="240"/>
      <c r="DI330" s="240"/>
      <c r="DJ330" s="240"/>
      <c r="DK330" s="240"/>
      <c r="DL330" s="240"/>
      <c r="DM330" s="240"/>
      <c r="DN330" s="240"/>
      <c r="DO330" s="240"/>
      <c r="DP330" s="240"/>
      <c r="DQ330" s="240"/>
      <c r="DR330" s="240"/>
      <c r="DS330" s="240"/>
      <c r="DU330" s="240"/>
      <c r="DV330" s="240"/>
      <c r="DW330" s="240"/>
      <c r="DX330" s="240"/>
      <c r="DY330" s="240"/>
      <c r="DZ330" s="240"/>
      <c r="EA330" s="240"/>
      <c r="EB330" s="240"/>
      <c r="EC330" s="240"/>
      <c r="ED330" s="240"/>
      <c r="EE330" s="240"/>
      <c r="EF330" s="240"/>
      <c r="EH330" s="240"/>
      <c r="EI330" s="240"/>
      <c r="EJ330" s="240"/>
      <c r="EK330" s="240"/>
      <c r="EL330" s="240"/>
      <c r="EM330" s="240"/>
      <c r="EN330" s="240"/>
      <c r="EO330" s="240"/>
      <c r="EP330" s="240"/>
      <c r="EQ330" s="240"/>
      <c r="ER330" s="240"/>
      <c r="ES330" s="240"/>
      <c r="EU330" s="240"/>
      <c r="EV330" s="240"/>
      <c r="EW330" s="240"/>
      <c r="EX330" s="240"/>
      <c r="EY330" s="240"/>
      <c r="EZ330" s="240"/>
      <c r="FA330" s="240"/>
      <c r="FB330" s="240"/>
      <c r="FC330" s="240"/>
      <c r="FD330" s="240"/>
      <c r="FE330" s="240"/>
      <c r="FF330" s="240"/>
      <c r="FG330" s="240"/>
      <c r="FH330" s="240"/>
      <c r="FI330" s="240"/>
      <c r="FJ330" s="240"/>
      <c r="FK330" s="240"/>
      <c r="FL330" s="240"/>
      <c r="FM330" s="240"/>
      <c r="FN330" s="240"/>
    </row>
    <row r="331" spans="86:170" x14ac:dyDescent="0.3">
      <c r="CH331" s="241"/>
      <c r="CI331" s="242"/>
      <c r="CJ331" s="242"/>
      <c r="CK331" s="242"/>
      <c r="CL331" s="242"/>
      <c r="CM331" s="242"/>
      <c r="CN331" s="242"/>
      <c r="CO331" s="242"/>
      <c r="CP331" s="242"/>
      <c r="CQ331" s="243"/>
      <c r="CR331" s="242"/>
      <c r="CS331" s="240"/>
      <c r="CU331" s="241"/>
      <c r="CV331" s="242"/>
      <c r="CW331" s="242"/>
      <c r="CX331" s="242"/>
      <c r="CY331" s="242"/>
      <c r="CZ331" s="242"/>
      <c r="DA331" s="242"/>
      <c r="DB331" s="242"/>
      <c r="DC331" s="242"/>
      <c r="DD331" s="243"/>
      <c r="DE331" s="242"/>
      <c r="DF331" s="240"/>
      <c r="DH331" s="240"/>
      <c r="DI331" s="240"/>
      <c r="DJ331" s="240"/>
      <c r="DK331" s="240"/>
      <c r="DL331" s="240"/>
      <c r="DM331" s="240"/>
      <c r="DN331" s="240"/>
      <c r="DO331" s="240"/>
      <c r="DP331" s="240"/>
      <c r="DQ331" s="240"/>
      <c r="DR331" s="240"/>
      <c r="DS331" s="240"/>
      <c r="DU331" s="240"/>
      <c r="DV331" s="240"/>
      <c r="DW331" s="240"/>
      <c r="DX331" s="240"/>
      <c r="DY331" s="240"/>
      <c r="DZ331" s="240"/>
      <c r="EA331" s="240"/>
      <c r="EB331" s="240"/>
      <c r="EC331" s="240"/>
      <c r="ED331" s="240"/>
      <c r="EE331" s="240"/>
      <c r="EF331" s="240"/>
      <c r="EH331" s="240"/>
      <c r="EI331" s="240"/>
      <c r="EJ331" s="240"/>
      <c r="EK331" s="240"/>
      <c r="EL331" s="240"/>
      <c r="EM331" s="240"/>
      <c r="EN331" s="240"/>
      <c r="EO331" s="240"/>
      <c r="EP331" s="240"/>
      <c r="EQ331" s="240"/>
      <c r="ER331" s="240"/>
      <c r="ES331" s="240"/>
      <c r="EU331" s="240"/>
      <c r="EV331" s="240"/>
      <c r="EW331" s="240"/>
      <c r="EX331" s="240"/>
      <c r="EY331" s="240"/>
      <c r="EZ331" s="240"/>
      <c r="FA331" s="240"/>
      <c r="FB331" s="240"/>
      <c r="FC331" s="240"/>
      <c r="FD331" s="240"/>
      <c r="FE331" s="240"/>
      <c r="FF331" s="240"/>
      <c r="FG331" s="240"/>
      <c r="FH331" s="240"/>
      <c r="FI331" s="240"/>
      <c r="FJ331" s="240"/>
      <c r="FK331" s="240"/>
      <c r="FL331" s="240"/>
      <c r="FM331" s="240"/>
      <c r="FN331" s="240"/>
    </row>
    <row r="332" spans="86:170" x14ac:dyDescent="0.3">
      <c r="CH332" s="241"/>
      <c r="CI332" s="242"/>
      <c r="CJ332" s="242"/>
      <c r="CK332" s="242"/>
      <c r="CL332" s="242"/>
      <c r="CM332" s="242"/>
      <c r="CN332" s="242"/>
      <c r="CO332" s="242"/>
      <c r="CP332" s="242"/>
      <c r="CQ332" s="243"/>
      <c r="CR332" s="242"/>
      <c r="CS332" s="240"/>
      <c r="CU332" s="241"/>
      <c r="CV332" s="242"/>
      <c r="CW332" s="242"/>
      <c r="CX332" s="242"/>
      <c r="CY332" s="242"/>
      <c r="CZ332" s="242"/>
      <c r="DA332" s="242"/>
      <c r="DB332" s="242"/>
      <c r="DC332" s="242"/>
      <c r="DD332" s="243"/>
      <c r="DE332" s="242"/>
      <c r="DF332" s="240"/>
      <c r="DH332" s="240"/>
      <c r="DI332" s="240"/>
      <c r="DJ332" s="240"/>
      <c r="DK332" s="240"/>
      <c r="DL332" s="240"/>
      <c r="DM332" s="240"/>
      <c r="DN332" s="240"/>
      <c r="DO332" s="240"/>
      <c r="DP332" s="240"/>
      <c r="DQ332" s="240"/>
      <c r="DR332" s="240"/>
      <c r="DS332" s="240"/>
      <c r="DU332" s="240"/>
      <c r="DV332" s="240"/>
      <c r="DW332" s="240"/>
      <c r="DX332" s="240"/>
      <c r="DY332" s="240"/>
      <c r="DZ332" s="240"/>
      <c r="EA332" s="240"/>
      <c r="EB332" s="240"/>
      <c r="EC332" s="240"/>
      <c r="ED332" s="240"/>
      <c r="EE332" s="240"/>
      <c r="EF332" s="240"/>
      <c r="EH332" s="240"/>
      <c r="EI332" s="240"/>
      <c r="EJ332" s="240"/>
      <c r="EK332" s="240"/>
      <c r="EL332" s="240"/>
      <c r="EM332" s="240"/>
      <c r="EN332" s="240"/>
      <c r="EO332" s="240"/>
      <c r="EP332" s="240"/>
      <c r="EQ332" s="240"/>
      <c r="ER332" s="240"/>
      <c r="ES332" s="240"/>
      <c r="EU332" s="240"/>
      <c r="EV332" s="240"/>
      <c r="EW332" s="240"/>
      <c r="EX332" s="240"/>
      <c r="EY332" s="240"/>
      <c r="EZ332" s="240"/>
      <c r="FA332" s="240"/>
      <c r="FB332" s="240"/>
      <c r="FC332" s="240"/>
      <c r="FD332" s="240"/>
      <c r="FE332" s="240"/>
      <c r="FF332" s="240"/>
      <c r="FG332" s="240"/>
      <c r="FH332" s="240"/>
      <c r="FI332" s="240"/>
      <c r="FJ332" s="240"/>
      <c r="FK332" s="240"/>
      <c r="FL332" s="240"/>
      <c r="FM332" s="240"/>
      <c r="FN332" s="240"/>
    </row>
    <row r="333" spans="86:170" x14ac:dyDescent="0.3">
      <c r="CH333" s="241"/>
      <c r="CI333" s="242"/>
      <c r="CJ333" s="242"/>
      <c r="CK333" s="242"/>
      <c r="CL333" s="242"/>
      <c r="CM333" s="242"/>
      <c r="CN333" s="242"/>
      <c r="CO333" s="242"/>
      <c r="CP333" s="242"/>
      <c r="CQ333" s="243"/>
      <c r="CR333" s="242"/>
      <c r="CS333" s="240"/>
      <c r="CU333" s="241"/>
      <c r="CV333" s="242"/>
      <c r="CW333" s="242"/>
      <c r="CX333" s="242"/>
      <c r="CY333" s="242"/>
      <c r="CZ333" s="242"/>
      <c r="DA333" s="242"/>
      <c r="DB333" s="242"/>
      <c r="DC333" s="242"/>
      <c r="DD333" s="243"/>
      <c r="DE333" s="242"/>
      <c r="DF333" s="240"/>
      <c r="DH333" s="240"/>
      <c r="DI333" s="240"/>
      <c r="DJ333" s="240"/>
      <c r="DK333" s="240"/>
      <c r="DL333" s="240"/>
      <c r="DM333" s="240"/>
      <c r="DN333" s="240"/>
      <c r="DO333" s="240"/>
      <c r="DP333" s="240"/>
      <c r="DQ333" s="240"/>
      <c r="DR333" s="240"/>
      <c r="DS333" s="240"/>
      <c r="DU333" s="240"/>
      <c r="DV333" s="240"/>
      <c r="DW333" s="240"/>
      <c r="DX333" s="240"/>
      <c r="DY333" s="240"/>
      <c r="DZ333" s="240"/>
      <c r="EA333" s="240"/>
      <c r="EB333" s="240"/>
      <c r="EC333" s="240"/>
      <c r="ED333" s="240"/>
      <c r="EE333" s="240"/>
      <c r="EF333" s="240"/>
      <c r="EH333" s="240"/>
      <c r="EI333" s="240"/>
      <c r="EJ333" s="240"/>
      <c r="EK333" s="240"/>
      <c r="EL333" s="240"/>
      <c r="EM333" s="240"/>
      <c r="EN333" s="240"/>
      <c r="EO333" s="240"/>
      <c r="EP333" s="240"/>
      <c r="EQ333" s="240"/>
      <c r="ER333" s="240"/>
      <c r="ES333" s="240"/>
      <c r="EU333" s="240"/>
      <c r="EV333" s="240"/>
      <c r="EW333" s="240"/>
      <c r="EX333" s="240"/>
      <c r="EY333" s="240"/>
      <c r="EZ333" s="240"/>
      <c r="FA333" s="240"/>
      <c r="FB333" s="240"/>
      <c r="FC333" s="240"/>
      <c r="FD333" s="240"/>
      <c r="FE333" s="240"/>
      <c r="FF333" s="240"/>
      <c r="FG333" s="240"/>
      <c r="FH333" s="240"/>
      <c r="FI333" s="240"/>
      <c r="FJ333" s="240"/>
      <c r="FK333" s="240"/>
      <c r="FL333" s="240"/>
      <c r="FM333" s="240"/>
      <c r="FN333" s="240"/>
    </row>
    <row r="334" spans="86:170" x14ac:dyDescent="0.3">
      <c r="CH334" s="241"/>
      <c r="CI334" s="242"/>
      <c r="CJ334" s="242"/>
      <c r="CK334" s="242"/>
      <c r="CL334" s="242"/>
      <c r="CM334" s="242"/>
      <c r="CN334" s="242"/>
      <c r="CO334" s="242"/>
      <c r="CP334" s="242"/>
      <c r="CQ334" s="243"/>
      <c r="CR334" s="242"/>
      <c r="CS334" s="240"/>
      <c r="CU334" s="241"/>
      <c r="CV334" s="242"/>
      <c r="CW334" s="242"/>
      <c r="CX334" s="242"/>
      <c r="CY334" s="242"/>
      <c r="CZ334" s="242"/>
      <c r="DA334" s="242"/>
      <c r="DB334" s="242"/>
      <c r="DC334" s="242"/>
      <c r="DD334" s="243"/>
      <c r="DE334" s="242"/>
      <c r="DF334" s="240"/>
      <c r="DH334" s="240"/>
      <c r="DI334" s="240"/>
      <c r="DJ334" s="240"/>
      <c r="DK334" s="240"/>
      <c r="DL334" s="240"/>
      <c r="DM334" s="240"/>
      <c r="DN334" s="240"/>
      <c r="DO334" s="240"/>
      <c r="DP334" s="240"/>
      <c r="DQ334" s="240"/>
      <c r="DR334" s="240"/>
      <c r="DS334" s="240"/>
      <c r="DU334" s="240"/>
      <c r="DV334" s="240"/>
      <c r="DW334" s="240"/>
      <c r="DX334" s="240"/>
      <c r="DY334" s="240"/>
      <c r="DZ334" s="240"/>
      <c r="EA334" s="240"/>
      <c r="EB334" s="240"/>
      <c r="EC334" s="240"/>
      <c r="ED334" s="240"/>
      <c r="EE334" s="240"/>
      <c r="EF334" s="240"/>
      <c r="EH334" s="240"/>
      <c r="EI334" s="240"/>
      <c r="EJ334" s="240"/>
      <c r="EK334" s="240"/>
      <c r="EL334" s="240"/>
      <c r="EM334" s="240"/>
      <c r="EN334" s="240"/>
      <c r="EO334" s="240"/>
      <c r="EP334" s="240"/>
      <c r="EQ334" s="240"/>
      <c r="ER334" s="240"/>
      <c r="ES334" s="240"/>
      <c r="EU334" s="240"/>
      <c r="EV334" s="240"/>
      <c r="EW334" s="240"/>
      <c r="EX334" s="240"/>
      <c r="EY334" s="240"/>
      <c r="EZ334" s="240"/>
      <c r="FA334" s="240"/>
      <c r="FB334" s="240"/>
      <c r="FC334" s="240"/>
      <c r="FD334" s="240"/>
      <c r="FE334" s="240"/>
      <c r="FF334" s="240"/>
      <c r="FG334" s="240"/>
      <c r="FH334" s="240"/>
      <c r="FI334" s="240"/>
      <c r="FJ334" s="240"/>
      <c r="FK334" s="240"/>
      <c r="FL334" s="240"/>
      <c r="FM334" s="240"/>
      <c r="FN334" s="240"/>
    </row>
    <row r="335" spans="86:170" x14ac:dyDescent="0.3">
      <c r="CH335" s="241"/>
      <c r="CI335" s="242"/>
      <c r="CJ335" s="242"/>
      <c r="CK335" s="242"/>
      <c r="CL335" s="242"/>
      <c r="CM335" s="242"/>
      <c r="CN335" s="242"/>
      <c r="CO335" s="242"/>
      <c r="CP335" s="242"/>
      <c r="CQ335" s="243"/>
      <c r="CR335" s="242"/>
      <c r="CS335" s="240"/>
      <c r="CU335" s="241"/>
      <c r="CV335" s="242"/>
      <c r="CW335" s="242"/>
      <c r="CX335" s="242"/>
      <c r="CY335" s="242"/>
      <c r="CZ335" s="242"/>
      <c r="DA335" s="242"/>
      <c r="DB335" s="242"/>
      <c r="DC335" s="242"/>
      <c r="DD335" s="243"/>
      <c r="DE335" s="242"/>
      <c r="DF335" s="240"/>
      <c r="DH335" s="240"/>
      <c r="DI335" s="240"/>
      <c r="DJ335" s="240"/>
      <c r="DK335" s="240"/>
      <c r="DL335" s="240"/>
      <c r="DM335" s="240"/>
      <c r="DN335" s="240"/>
      <c r="DO335" s="240"/>
      <c r="DP335" s="240"/>
      <c r="DQ335" s="240"/>
      <c r="DR335" s="240"/>
      <c r="DS335" s="240"/>
      <c r="DU335" s="240"/>
      <c r="DV335" s="240"/>
      <c r="DW335" s="240"/>
      <c r="DX335" s="240"/>
      <c r="DY335" s="240"/>
      <c r="DZ335" s="240"/>
      <c r="EA335" s="240"/>
      <c r="EB335" s="240"/>
      <c r="EC335" s="240"/>
      <c r="ED335" s="240"/>
      <c r="EE335" s="240"/>
      <c r="EF335" s="240"/>
      <c r="EH335" s="240"/>
      <c r="EI335" s="240"/>
      <c r="EJ335" s="240"/>
      <c r="EK335" s="240"/>
      <c r="EL335" s="240"/>
      <c r="EM335" s="240"/>
      <c r="EN335" s="240"/>
      <c r="EO335" s="240"/>
      <c r="EP335" s="240"/>
      <c r="EQ335" s="240"/>
      <c r="ER335" s="240"/>
      <c r="ES335" s="240"/>
      <c r="EU335" s="240"/>
      <c r="EV335" s="240"/>
      <c r="EW335" s="240"/>
      <c r="EX335" s="240"/>
      <c r="EY335" s="240"/>
      <c r="EZ335" s="240"/>
      <c r="FA335" s="240"/>
      <c r="FB335" s="240"/>
      <c r="FC335" s="240"/>
      <c r="FD335" s="240"/>
      <c r="FE335" s="240"/>
      <c r="FF335" s="240"/>
      <c r="FG335" s="240"/>
      <c r="FH335" s="240"/>
      <c r="FI335" s="240"/>
      <c r="FJ335" s="240"/>
      <c r="FK335" s="240"/>
      <c r="FL335" s="240"/>
      <c r="FM335" s="240"/>
      <c r="FN335" s="240"/>
    </row>
    <row r="336" spans="86:170" x14ac:dyDescent="0.3">
      <c r="CH336" s="241"/>
      <c r="CI336" s="242"/>
      <c r="CJ336" s="242"/>
      <c r="CK336" s="242"/>
      <c r="CL336" s="242"/>
      <c r="CM336" s="242"/>
      <c r="CN336" s="242"/>
      <c r="CO336" s="242"/>
      <c r="CP336" s="242"/>
      <c r="CQ336" s="243"/>
      <c r="CR336" s="242"/>
      <c r="CS336" s="240"/>
      <c r="CU336" s="241"/>
      <c r="CV336" s="242"/>
      <c r="CW336" s="242"/>
      <c r="CX336" s="242"/>
      <c r="CY336" s="242"/>
      <c r="CZ336" s="242"/>
      <c r="DA336" s="242"/>
      <c r="DB336" s="242"/>
      <c r="DC336" s="242"/>
      <c r="DD336" s="243"/>
      <c r="DE336" s="242"/>
      <c r="DF336" s="240"/>
      <c r="DH336" s="240"/>
      <c r="DI336" s="240"/>
      <c r="DJ336" s="240"/>
      <c r="DK336" s="240"/>
      <c r="DL336" s="240"/>
      <c r="DM336" s="240"/>
      <c r="DN336" s="240"/>
      <c r="DO336" s="240"/>
      <c r="DP336" s="240"/>
      <c r="DQ336" s="240"/>
      <c r="DR336" s="240"/>
      <c r="DS336" s="240"/>
      <c r="DU336" s="240"/>
      <c r="DV336" s="240"/>
      <c r="DW336" s="240"/>
      <c r="DX336" s="240"/>
      <c r="DY336" s="240"/>
      <c r="DZ336" s="240"/>
      <c r="EA336" s="240"/>
      <c r="EB336" s="240"/>
      <c r="EC336" s="240"/>
      <c r="ED336" s="240"/>
      <c r="EE336" s="240"/>
      <c r="EF336" s="240"/>
      <c r="EH336" s="240"/>
      <c r="EI336" s="240"/>
      <c r="EJ336" s="240"/>
      <c r="EK336" s="240"/>
      <c r="EL336" s="240"/>
      <c r="EM336" s="240"/>
      <c r="EN336" s="240"/>
      <c r="EO336" s="240"/>
      <c r="EP336" s="240"/>
      <c r="EQ336" s="240"/>
      <c r="ER336" s="240"/>
      <c r="ES336" s="240"/>
      <c r="EU336" s="240"/>
      <c r="EV336" s="240"/>
      <c r="EW336" s="240"/>
      <c r="EX336" s="240"/>
      <c r="EY336" s="240"/>
      <c r="EZ336" s="240"/>
      <c r="FA336" s="240"/>
      <c r="FB336" s="240"/>
      <c r="FC336" s="240"/>
      <c r="FD336" s="240"/>
      <c r="FE336" s="240"/>
      <c r="FF336" s="240"/>
      <c r="FG336" s="240"/>
      <c r="FH336" s="240"/>
      <c r="FI336" s="240"/>
      <c r="FJ336" s="240"/>
      <c r="FK336" s="240"/>
      <c r="FL336" s="240"/>
      <c r="FM336" s="240"/>
      <c r="FN336" s="240"/>
    </row>
    <row r="337" spans="86:170" x14ac:dyDescent="0.3">
      <c r="CH337" s="241"/>
      <c r="CI337" s="242"/>
      <c r="CJ337" s="242"/>
      <c r="CK337" s="242"/>
      <c r="CL337" s="242"/>
      <c r="CM337" s="242"/>
      <c r="CN337" s="242"/>
      <c r="CO337" s="242"/>
      <c r="CP337" s="242"/>
      <c r="CQ337" s="243"/>
      <c r="CR337" s="242"/>
      <c r="CS337" s="240"/>
      <c r="CU337" s="241"/>
      <c r="CV337" s="242"/>
      <c r="CW337" s="242"/>
      <c r="CX337" s="242"/>
      <c r="CY337" s="242"/>
      <c r="CZ337" s="242"/>
      <c r="DA337" s="242"/>
      <c r="DB337" s="242"/>
      <c r="DC337" s="242"/>
      <c r="DD337" s="243"/>
      <c r="DE337" s="242"/>
      <c r="DF337" s="240"/>
      <c r="DH337" s="240"/>
      <c r="DI337" s="240"/>
      <c r="DJ337" s="240"/>
      <c r="DK337" s="240"/>
      <c r="DL337" s="240"/>
      <c r="DM337" s="240"/>
      <c r="DN337" s="240"/>
      <c r="DO337" s="240"/>
      <c r="DP337" s="240"/>
      <c r="DQ337" s="240"/>
      <c r="DR337" s="240"/>
      <c r="DS337" s="240"/>
      <c r="DU337" s="240"/>
      <c r="DV337" s="240"/>
      <c r="DW337" s="240"/>
      <c r="DX337" s="240"/>
      <c r="DY337" s="240"/>
      <c r="DZ337" s="240"/>
      <c r="EA337" s="240"/>
      <c r="EB337" s="240"/>
      <c r="EC337" s="240"/>
      <c r="ED337" s="240"/>
      <c r="EE337" s="240"/>
      <c r="EF337" s="240"/>
      <c r="EH337" s="240"/>
      <c r="EI337" s="240"/>
      <c r="EJ337" s="240"/>
      <c r="EK337" s="240"/>
      <c r="EL337" s="240"/>
      <c r="EM337" s="240"/>
      <c r="EN337" s="240"/>
      <c r="EO337" s="240"/>
      <c r="EP337" s="240"/>
      <c r="EQ337" s="240"/>
      <c r="ER337" s="240"/>
      <c r="ES337" s="240"/>
      <c r="EU337" s="240"/>
      <c r="EV337" s="240"/>
      <c r="EW337" s="240"/>
      <c r="EX337" s="240"/>
      <c r="EY337" s="240"/>
      <c r="EZ337" s="240"/>
      <c r="FA337" s="240"/>
      <c r="FB337" s="240"/>
      <c r="FC337" s="240"/>
      <c r="FD337" s="240"/>
      <c r="FE337" s="240"/>
      <c r="FF337" s="240"/>
      <c r="FG337" s="240"/>
      <c r="FH337" s="240"/>
      <c r="FI337" s="240"/>
      <c r="FJ337" s="240"/>
      <c r="FK337" s="240"/>
      <c r="FL337" s="240"/>
      <c r="FM337" s="240"/>
      <c r="FN337" s="240"/>
    </row>
    <row r="338" spans="86:170" x14ac:dyDescent="0.3">
      <c r="CH338" s="241"/>
      <c r="CI338" s="242"/>
      <c r="CJ338" s="242"/>
      <c r="CK338" s="242"/>
      <c r="CL338" s="242"/>
      <c r="CM338" s="242"/>
      <c r="CN338" s="242"/>
      <c r="CO338" s="242"/>
      <c r="CP338" s="242"/>
      <c r="CQ338" s="243"/>
      <c r="CR338" s="242"/>
      <c r="CS338" s="240"/>
      <c r="CU338" s="241"/>
      <c r="CV338" s="242"/>
      <c r="CW338" s="242"/>
      <c r="CX338" s="242"/>
      <c r="CY338" s="242"/>
      <c r="CZ338" s="242"/>
      <c r="DA338" s="242"/>
      <c r="DB338" s="242"/>
      <c r="DC338" s="242"/>
      <c r="DD338" s="243"/>
      <c r="DE338" s="242"/>
      <c r="DF338" s="240"/>
      <c r="DH338" s="240"/>
      <c r="DI338" s="240"/>
      <c r="DJ338" s="240"/>
      <c r="DK338" s="240"/>
      <c r="DL338" s="240"/>
      <c r="DM338" s="240"/>
      <c r="DN338" s="240"/>
      <c r="DO338" s="240"/>
      <c r="DP338" s="240"/>
      <c r="DQ338" s="240"/>
      <c r="DR338" s="240"/>
      <c r="DS338" s="240"/>
      <c r="DU338" s="240"/>
      <c r="DV338" s="240"/>
      <c r="DW338" s="240"/>
      <c r="DX338" s="240"/>
      <c r="DY338" s="240"/>
      <c r="DZ338" s="240"/>
      <c r="EA338" s="240"/>
      <c r="EB338" s="240"/>
      <c r="EC338" s="240"/>
      <c r="ED338" s="240"/>
      <c r="EE338" s="240"/>
      <c r="EF338" s="240"/>
      <c r="EH338" s="240"/>
      <c r="EI338" s="240"/>
      <c r="EJ338" s="240"/>
      <c r="EK338" s="240"/>
      <c r="EL338" s="240"/>
      <c r="EM338" s="240"/>
      <c r="EN338" s="240"/>
      <c r="EO338" s="240"/>
      <c r="EP338" s="240"/>
      <c r="EQ338" s="240"/>
      <c r="ER338" s="240"/>
      <c r="ES338" s="240"/>
      <c r="EU338" s="240"/>
      <c r="EV338" s="240"/>
      <c r="EW338" s="240"/>
      <c r="EX338" s="240"/>
      <c r="EY338" s="240"/>
      <c r="EZ338" s="240"/>
      <c r="FA338" s="240"/>
      <c r="FB338" s="240"/>
      <c r="FC338" s="240"/>
      <c r="FD338" s="240"/>
      <c r="FE338" s="240"/>
      <c r="FF338" s="240"/>
      <c r="FG338" s="240"/>
      <c r="FH338" s="240"/>
      <c r="FI338" s="240"/>
      <c r="FJ338" s="240"/>
      <c r="FK338" s="240"/>
      <c r="FL338" s="240"/>
      <c r="FM338" s="240"/>
      <c r="FN338" s="240"/>
    </row>
    <row r="339" spans="86:170" x14ac:dyDescent="0.3">
      <c r="CH339" s="241"/>
      <c r="CI339" s="242"/>
      <c r="CJ339" s="242"/>
      <c r="CK339" s="242"/>
      <c r="CL339" s="242"/>
      <c r="CM339" s="242"/>
      <c r="CN339" s="242"/>
      <c r="CO339" s="242"/>
      <c r="CP339" s="242"/>
      <c r="CQ339" s="243"/>
      <c r="CR339" s="242"/>
      <c r="CS339" s="240"/>
      <c r="CU339" s="241"/>
      <c r="CV339" s="242"/>
      <c r="CW339" s="242"/>
      <c r="CX339" s="242"/>
      <c r="CY339" s="242"/>
      <c r="CZ339" s="242"/>
      <c r="DA339" s="242"/>
      <c r="DB339" s="242"/>
      <c r="DC339" s="242"/>
      <c r="DD339" s="243"/>
      <c r="DE339" s="242"/>
      <c r="DF339" s="240"/>
      <c r="DH339" s="240"/>
      <c r="DI339" s="240"/>
      <c r="DJ339" s="240"/>
      <c r="DK339" s="240"/>
      <c r="DL339" s="240"/>
      <c r="DM339" s="240"/>
      <c r="DN339" s="240"/>
      <c r="DO339" s="240"/>
      <c r="DP339" s="240"/>
      <c r="DQ339" s="240"/>
      <c r="DR339" s="240"/>
      <c r="DS339" s="240"/>
      <c r="DU339" s="240"/>
      <c r="DV339" s="240"/>
      <c r="DW339" s="240"/>
      <c r="DX339" s="240"/>
      <c r="DY339" s="240"/>
      <c r="DZ339" s="240"/>
      <c r="EA339" s="240"/>
      <c r="EB339" s="240"/>
      <c r="EC339" s="240"/>
      <c r="ED339" s="240"/>
      <c r="EE339" s="240"/>
      <c r="EF339" s="240"/>
      <c r="EH339" s="240"/>
      <c r="EI339" s="240"/>
      <c r="EJ339" s="240"/>
      <c r="EK339" s="240"/>
      <c r="EL339" s="240"/>
      <c r="EM339" s="240"/>
      <c r="EN339" s="240"/>
      <c r="EO339" s="240"/>
      <c r="EP339" s="240"/>
      <c r="EQ339" s="240"/>
      <c r="ER339" s="240"/>
      <c r="ES339" s="240"/>
      <c r="EU339" s="240"/>
      <c r="EV339" s="240"/>
      <c r="EW339" s="240"/>
      <c r="EX339" s="240"/>
      <c r="EY339" s="240"/>
      <c r="EZ339" s="240"/>
      <c r="FA339" s="240"/>
      <c r="FB339" s="240"/>
      <c r="FC339" s="240"/>
      <c r="FD339" s="240"/>
      <c r="FE339" s="240"/>
      <c r="FF339" s="240"/>
      <c r="FG339" s="240"/>
      <c r="FH339" s="240"/>
      <c r="FI339" s="240"/>
      <c r="FJ339" s="240"/>
      <c r="FK339" s="240"/>
      <c r="FL339" s="240"/>
      <c r="FM339" s="240"/>
      <c r="FN339" s="240"/>
    </row>
    <row r="340" spans="86:170" x14ac:dyDescent="0.3">
      <c r="CH340" s="241"/>
      <c r="CI340" s="242"/>
      <c r="CJ340" s="242"/>
      <c r="CK340" s="242"/>
      <c r="CL340" s="242"/>
      <c r="CM340" s="242"/>
      <c r="CN340" s="242"/>
      <c r="CO340" s="242"/>
      <c r="CP340" s="242"/>
      <c r="CQ340" s="243"/>
      <c r="CR340" s="242"/>
      <c r="CS340" s="240"/>
      <c r="CU340" s="241"/>
      <c r="CV340" s="242"/>
      <c r="CW340" s="242"/>
      <c r="CX340" s="242"/>
      <c r="CY340" s="242"/>
      <c r="CZ340" s="242"/>
      <c r="DA340" s="242"/>
      <c r="DB340" s="242"/>
      <c r="DC340" s="242"/>
      <c r="DD340" s="243"/>
      <c r="DE340" s="242"/>
      <c r="DF340" s="240"/>
      <c r="DH340" s="240"/>
      <c r="DI340" s="240"/>
      <c r="DJ340" s="240"/>
      <c r="DK340" s="240"/>
      <c r="DL340" s="240"/>
      <c r="DM340" s="240"/>
      <c r="DN340" s="240"/>
      <c r="DO340" s="240"/>
      <c r="DP340" s="240"/>
      <c r="DQ340" s="240"/>
      <c r="DR340" s="240"/>
      <c r="DS340" s="240"/>
      <c r="DU340" s="240"/>
      <c r="DV340" s="240"/>
      <c r="DW340" s="240"/>
      <c r="DX340" s="240"/>
      <c r="DY340" s="240"/>
      <c r="DZ340" s="240"/>
      <c r="EA340" s="240"/>
      <c r="EB340" s="240"/>
      <c r="EC340" s="240"/>
      <c r="ED340" s="240"/>
      <c r="EE340" s="240"/>
      <c r="EF340" s="240"/>
      <c r="EH340" s="240"/>
      <c r="EI340" s="240"/>
      <c r="EJ340" s="240"/>
      <c r="EK340" s="240"/>
      <c r="EL340" s="240"/>
      <c r="EM340" s="240"/>
      <c r="EN340" s="240"/>
      <c r="EO340" s="240"/>
      <c r="EP340" s="240"/>
      <c r="EQ340" s="240"/>
      <c r="ER340" s="240"/>
      <c r="ES340" s="240"/>
      <c r="EU340" s="240"/>
      <c r="EV340" s="240"/>
      <c r="EW340" s="240"/>
      <c r="EX340" s="240"/>
      <c r="EY340" s="240"/>
      <c r="EZ340" s="240"/>
      <c r="FA340" s="240"/>
      <c r="FB340" s="240"/>
      <c r="FC340" s="240"/>
      <c r="FD340" s="240"/>
      <c r="FE340" s="240"/>
      <c r="FF340" s="240"/>
      <c r="FG340" s="240"/>
      <c r="FH340" s="240"/>
      <c r="FI340" s="240"/>
      <c r="FJ340" s="240"/>
      <c r="FK340" s="240"/>
      <c r="FL340" s="240"/>
      <c r="FM340" s="240"/>
      <c r="FN340" s="240"/>
    </row>
    <row r="341" spans="86:170" x14ac:dyDescent="0.3">
      <c r="CH341" s="241"/>
      <c r="CI341" s="242"/>
      <c r="CJ341" s="242"/>
      <c r="CK341" s="242"/>
      <c r="CL341" s="242"/>
      <c r="CM341" s="242"/>
      <c r="CN341" s="242"/>
      <c r="CO341" s="242"/>
      <c r="CP341" s="242"/>
      <c r="CQ341" s="243"/>
      <c r="CR341" s="242"/>
      <c r="CS341" s="240"/>
      <c r="CU341" s="241"/>
      <c r="CV341" s="242"/>
      <c r="CW341" s="242"/>
      <c r="CX341" s="242"/>
      <c r="CY341" s="242"/>
      <c r="CZ341" s="242"/>
      <c r="DA341" s="242"/>
      <c r="DB341" s="242"/>
      <c r="DC341" s="242"/>
      <c r="DD341" s="243"/>
      <c r="DE341" s="242"/>
      <c r="DF341" s="240"/>
      <c r="DH341" s="240"/>
      <c r="DI341" s="240"/>
      <c r="DJ341" s="240"/>
      <c r="DK341" s="240"/>
      <c r="DL341" s="240"/>
      <c r="DM341" s="240"/>
      <c r="DN341" s="240"/>
      <c r="DO341" s="240"/>
      <c r="DP341" s="240"/>
      <c r="DQ341" s="240"/>
      <c r="DR341" s="240"/>
      <c r="DS341" s="240"/>
      <c r="DU341" s="240"/>
      <c r="DV341" s="240"/>
      <c r="DW341" s="240"/>
      <c r="DX341" s="240"/>
      <c r="DY341" s="240"/>
      <c r="DZ341" s="240"/>
      <c r="EA341" s="240"/>
      <c r="EB341" s="240"/>
      <c r="EC341" s="240"/>
      <c r="ED341" s="240"/>
      <c r="EE341" s="240"/>
      <c r="EF341" s="240"/>
      <c r="EH341" s="240"/>
      <c r="EI341" s="240"/>
      <c r="EJ341" s="240"/>
      <c r="EK341" s="240"/>
      <c r="EL341" s="240"/>
      <c r="EM341" s="240"/>
      <c r="EN341" s="240"/>
      <c r="EO341" s="240"/>
      <c r="EP341" s="240"/>
      <c r="EQ341" s="240"/>
      <c r="ER341" s="240"/>
      <c r="ES341" s="240"/>
      <c r="EU341" s="240"/>
      <c r="EV341" s="240"/>
      <c r="EW341" s="240"/>
      <c r="EX341" s="240"/>
      <c r="EY341" s="240"/>
      <c r="EZ341" s="240"/>
      <c r="FA341" s="240"/>
      <c r="FB341" s="240"/>
      <c r="FC341" s="240"/>
      <c r="FD341" s="240"/>
      <c r="FE341" s="240"/>
      <c r="FF341" s="240"/>
      <c r="FG341" s="240"/>
      <c r="FH341" s="240"/>
      <c r="FI341" s="240"/>
      <c r="FJ341" s="240"/>
      <c r="FK341" s="240"/>
      <c r="FL341" s="240"/>
      <c r="FM341" s="240"/>
      <c r="FN341" s="240"/>
    </row>
    <row r="342" spans="86:170" x14ac:dyDescent="0.3">
      <c r="CH342" s="241"/>
      <c r="CI342" s="242"/>
      <c r="CJ342" s="242"/>
      <c r="CK342" s="242"/>
      <c r="CL342" s="242"/>
      <c r="CM342" s="242"/>
      <c r="CN342" s="242"/>
      <c r="CO342" s="242"/>
      <c r="CP342" s="242"/>
      <c r="CQ342" s="243"/>
      <c r="CR342" s="242"/>
      <c r="CS342" s="240"/>
      <c r="CU342" s="241"/>
      <c r="CV342" s="242"/>
      <c r="CW342" s="242"/>
      <c r="CX342" s="242"/>
      <c r="CY342" s="242"/>
      <c r="CZ342" s="242"/>
      <c r="DA342" s="242"/>
      <c r="DB342" s="242"/>
      <c r="DC342" s="242"/>
      <c r="DD342" s="243"/>
      <c r="DE342" s="242"/>
      <c r="DF342" s="240"/>
      <c r="DH342" s="240"/>
      <c r="DI342" s="240"/>
      <c r="DJ342" s="240"/>
      <c r="DK342" s="240"/>
      <c r="DL342" s="240"/>
      <c r="DM342" s="240"/>
      <c r="DN342" s="240"/>
      <c r="DO342" s="240"/>
      <c r="DP342" s="240"/>
      <c r="DQ342" s="240"/>
      <c r="DR342" s="240"/>
      <c r="DS342" s="240"/>
      <c r="DU342" s="240"/>
      <c r="DV342" s="240"/>
      <c r="DW342" s="240"/>
      <c r="DX342" s="240"/>
      <c r="DY342" s="240"/>
      <c r="DZ342" s="240"/>
      <c r="EA342" s="240"/>
      <c r="EB342" s="240"/>
      <c r="EC342" s="240"/>
      <c r="ED342" s="240"/>
      <c r="EE342" s="240"/>
      <c r="EF342" s="240"/>
      <c r="EH342" s="240"/>
      <c r="EI342" s="240"/>
      <c r="EJ342" s="240"/>
      <c r="EK342" s="240"/>
      <c r="EL342" s="240"/>
      <c r="EM342" s="240"/>
      <c r="EN342" s="240"/>
      <c r="EO342" s="240"/>
      <c r="EP342" s="240"/>
      <c r="EQ342" s="240"/>
      <c r="ER342" s="240"/>
      <c r="ES342" s="240"/>
      <c r="EU342" s="240"/>
      <c r="EV342" s="240"/>
      <c r="EW342" s="240"/>
      <c r="EX342" s="240"/>
      <c r="EY342" s="240"/>
      <c r="EZ342" s="240"/>
      <c r="FA342" s="240"/>
      <c r="FB342" s="240"/>
      <c r="FC342" s="240"/>
      <c r="FD342" s="240"/>
      <c r="FE342" s="240"/>
      <c r="FF342" s="240"/>
      <c r="FG342" s="240"/>
      <c r="FH342" s="240"/>
      <c r="FI342" s="240"/>
      <c r="FJ342" s="240"/>
      <c r="FK342" s="240"/>
      <c r="FL342" s="240"/>
      <c r="FM342" s="240"/>
      <c r="FN342" s="240"/>
    </row>
    <row r="343" spans="86:170" x14ac:dyDescent="0.3">
      <c r="CH343" s="241"/>
      <c r="CI343" s="242"/>
      <c r="CJ343" s="242"/>
      <c r="CK343" s="242"/>
      <c r="CL343" s="242"/>
      <c r="CM343" s="242"/>
      <c r="CN343" s="242"/>
      <c r="CO343" s="242"/>
      <c r="CP343" s="242"/>
      <c r="CQ343" s="243"/>
      <c r="CR343" s="242"/>
      <c r="CS343" s="240"/>
      <c r="CU343" s="241"/>
      <c r="CV343" s="242"/>
      <c r="CW343" s="242"/>
      <c r="CX343" s="242"/>
      <c r="CY343" s="242"/>
      <c r="CZ343" s="242"/>
      <c r="DA343" s="242"/>
      <c r="DB343" s="242"/>
      <c r="DC343" s="242"/>
      <c r="DD343" s="243"/>
      <c r="DE343" s="242"/>
      <c r="DF343" s="240"/>
      <c r="DH343" s="240"/>
      <c r="DI343" s="240"/>
      <c r="DJ343" s="240"/>
      <c r="DK343" s="240"/>
      <c r="DL343" s="240"/>
      <c r="DM343" s="240"/>
      <c r="DN343" s="240"/>
      <c r="DO343" s="240"/>
      <c r="DP343" s="240"/>
      <c r="DQ343" s="240"/>
      <c r="DR343" s="240"/>
      <c r="DS343" s="240"/>
      <c r="DU343" s="240"/>
      <c r="DV343" s="240"/>
      <c r="DW343" s="240"/>
      <c r="DX343" s="240"/>
      <c r="DY343" s="240"/>
      <c r="DZ343" s="240"/>
      <c r="EA343" s="240"/>
      <c r="EB343" s="240"/>
      <c r="EC343" s="240"/>
      <c r="ED343" s="240"/>
      <c r="EE343" s="240"/>
      <c r="EF343" s="240"/>
      <c r="EH343" s="240"/>
      <c r="EI343" s="240"/>
      <c r="EJ343" s="240"/>
      <c r="EK343" s="240"/>
      <c r="EL343" s="240"/>
      <c r="EM343" s="240"/>
      <c r="EN343" s="240"/>
      <c r="EO343" s="240"/>
      <c r="EP343" s="240"/>
      <c r="EQ343" s="240"/>
      <c r="ER343" s="240"/>
      <c r="ES343" s="240"/>
      <c r="EU343" s="240"/>
      <c r="EV343" s="240"/>
      <c r="EW343" s="240"/>
      <c r="EX343" s="240"/>
      <c r="EY343" s="240"/>
      <c r="EZ343" s="240"/>
      <c r="FA343" s="240"/>
      <c r="FB343" s="240"/>
      <c r="FC343" s="240"/>
      <c r="FD343" s="240"/>
      <c r="FE343" s="240"/>
      <c r="FF343" s="240"/>
      <c r="FG343" s="240"/>
      <c r="FH343" s="240"/>
      <c r="FI343" s="240"/>
      <c r="FJ343" s="240"/>
      <c r="FK343" s="240"/>
      <c r="FL343" s="240"/>
      <c r="FM343" s="240"/>
      <c r="FN343" s="240"/>
    </row>
    <row r="344" spans="86:170" x14ac:dyDescent="0.3">
      <c r="CH344" s="241"/>
      <c r="CI344" s="242"/>
      <c r="CJ344" s="242"/>
      <c r="CK344" s="242"/>
      <c r="CL344" s="242"/>
      <c r="CM344" s="242"/>
      <c r="CN344" s="242"/>
      <c r="CO344" s="242"/>
      <c r="CP344" s="242"/>
      <c r="CQ344" s="243"/>
      <c r="CR344" s="242"/>
      <c r="CS344" s="240"/>
      <c r="CU344" s="241"/>
      <c r="CV344" s="242"/>
      <c r="CW344" s="242"/>
      <c r="CX344" s="242"/>
      <c r="CY344" s="242"/>
      <c r="CZ344" s="242"/>
      <c r="DA344" s="242"/>
      <c r="DB344" s="242"/>
      <c r="DC344" s="242"/>
      <c r="DD344" s="243"/>
      <c r="DE344" s="242"/>
      <c r="DF344" s="240"/>
      <c r="DH344" s="240"/>
      <c r="DI344" s="240"/>
      <c r="DJ344" s="240"/>
      <c r="DK344" s="240"/>
      <c r="DL344" s="240"/>
      <c r="DM344" s="240"/>
      <c r="DN344" s="240"/>
      <c r="DO344" s="240"/>
      <c r="DP344" s="240"/>
      <c r="DQ344" s="240"/>
      <c r="DR344" s="240"/>
      <c r="DS344" s="240"/>
      <c r="DU344" s="240"/>
      <c r="DV344" s="240"/>
      <c r="DW344" s="240"/>
      <c r="DX344" s="240"/>
      <c r="DY344" s="240"/>
      <c r="DZ344" s="240"/>
      <c r="EA344" s="240"/>
      <c r="EB344" s="240"/>
      <c r="EC344" s="240"/>
      <c r="ED344" s="240"/>
      <c r="EE344" s="240"/>
      <c r="EF344" s="240"/>
      <c r="EH344" s="240"/>
      <c r="EI344" s="240"/>
      <c r="EJ344" s="240"/>
      <c r="EK344" s="240"/>
      <c r="EL344" s="240"/>
      <c r="EM344" s="240"/>
      <c r="EN344" s="240"/>
      <c r="EO344" s="240"/>
      <c r="EP344" s="240"/>
      <c r="EQ344" s="240"/>
      <c r="ER344" s="240"/>
      <c r="ES344" s="240"/>
      <c r="EU344" s="240"/>
      <c r="EV344" s="240"/>
      <c r="EW344" s="240"/>
      <c r="EX344" s="240"/>
      <c r="EY344" s="240"/>
      <c r="EZ344" s="240"/>
      <c r="FA344" s="240"/>
      <c r="FB344" s="240"/>
      <c r="FC344" s="240"/>
      <c r="FD344" s="240"/>
      <c r="FE344" s="240"/>
      <c r="FF344" s="240"/>
      <c r="FG344" s="240"/>
      <c r="FH344" s="240"/>
      <c r="FI344" s="240"/>
      <c r="FJ344" s="240"/>
      <c r="FK344" s="240"/>
      <c r="FL344" s="240"/>
      <c r="FM344" s="240"/>
      <c r="FN344" s="240"/>
    </row>
    <row r="345" spans="86:170" x14ac:dyDescent="0.3">
      <c r="CH345" s="241"/>
      <c r="CI345" s="242"/>
      <c r="CJ345" s="242"/>
      <c r="CK345" s="242"/>
      <c r="CL345" s="242"/>
      <c r="CM345" s="242"/>
      <c r="CN345" s="242"/>
      <c r="CO345" s="242"/>
      <c r="CP345" s="242"/>
      <c r="CQ345" s="243"/>
      <c r="CR345" s="242"/>
      <c r="CS345" s="240"/>
      <c r="CU345" s="241"/>
      <c r="CV345" s="242"/>
      <c r="CW345" s="242"/>
      <c r="CX345" s="242"/>
      <c r="CY345" s="242"/>
      <c r="CZ345" s="242"/>
      <c r="DA345" s="242"/>
      <c r="DB345" s="242"/>
      <c r="DC345" s="242"/>
      <c r="DD345" s="243"/>
      <c r="DE345" s="242"/>
      <c r="DF345" s="240"/>
      <c r="DH345" s="240"/>
      <c r="DI345" s="240"/>
      <c r="DJ345" s="240"/>
      <c r="DK345" s="240"/>
      <c r="DL345" s="240"/>
      <c r="DM345" s="240"/>
      <c r="DN345" s="240"/>
      <c r="DO345" s="240"/>
      <c r="DP345" s="240"/>
      <c r="DQ345" s="240"/>
      <c r="DR345" s="240"/>
      <c r="DS345" s="240"/>
      <c r="DU345" s="240"/>
      <c r="DV345" s="240"/>
      <c r="DW345" s="240"/>
      <c r="DX345" s="240"/>
      <c r="DY345" s="240"/>
      <c r="DZ345" s="240"/>
      <c r="EA345" s="240"/>
      <c r="EB345" s="240"/>
      <c r="EC345" s="240"/>
      <c r="ED345" s="240"/>
      <c r="EE345" s="240"/>
      <c r="EF345" s="240"/>
      <c r="EH345" s="240"/>
      <c r="EI345" s="240"/>
      <c r="EJ345" s="240"/>
      <c r="EK345" s="240"/>
      <c r="EL345" s="240"/>
      <c r="EM345" s="240"/>
      <c r="EN345" s="240"/>
      <c r="EO345" s="240"/>
      <c r="EP345" s="240"/>
      <c r="EQ345" s="240"/>
      <c r="ER345" s="240"/>
      <c r="ES345" s="240"/>
      <c r="EU345" s="240"/>
      <c r="EV345" s="240"/>
      <c r="EW345" s="240"/>
      <c r="EX345" s="240"/>
      <c r="EY345" s="240"/>
      <c r="EZ345" s="240"/>
      <c r="FA345" s="240"/>
      <c r="FB345" s="240"/>
      <c r="FC345" s="240"/>
      <c r="FD345" s="240"/>
      <c r="FE345" s="240"/>
      <c r="FF345" s="240"/>
      <c r="FG345" s="240"/>
      <c r="FH345" s="240"/>
      <c r="FI345" s="240"/>
      <c r="FJ345" s="240"/>
      <c r="FK345" s="240"/>
      <c r="FL345" s="240"/>
      <c r="FM345" s="240"/>
      <c r="FN345" s="240"/>
    </row>
    <row r="346" spans="86:170" x14ac:dyDescent="0.3">
      <c r="CH346" s="241"/>
      <c r="CI346" s="242"/>
      <c r="CJ346" s="242"/>
      <c r="CK346" s="242"/>
      <c r="CL346" s="242"/>
      <c r="CM346" s="242"/>
      <c r="CN346" s="242"/>
      <c r="CO346" s="242"/>
      <c r="CP346" s="242"/>
      <c r="CQ346" s="243"/>
      <c r="CR346" s="242"/>
      <c r="CS346" s="240"/>
      <c r="CU346" s="241"/>
      <c r="CV346" s="242"/>
      <c r="CW346" s="242"/>
      <c r="CX346" s="242"/>
      <c r="CY346" s="242"/>
      <c r="CZ346" s="242"/>
      <c r="DA346" s="242"/>
      <c r="DB346" s="242"/>
      <c r="DC346" s="242"/>
      <c r="DD346" s="243"/>
      <c r="DE346" s="242"/>
      <c r="DF346" s="240"/>
      <c r="DH346" s="240"/>
      <c r="DI346" s="240"/>
      <c r="DJ346" s="240"/>
      <c r="DK346" s="240"/>
      <c r="DL346" s="240"/>
      <c r="DM346" s="240"/>
      <c r="DN346" s="240"/>
      <c r="DO346" s="240"/>
      <c r="DP346" s="240"/>
      <c r="DQ346" s="240"/>
      <c r="DR346" s="240"/>
      <c r="DS346" s="240"/>
      <c r="DU346" s="240"/>
      <c r="DV346" s="240"/>
      <c r="DW346" s="240"/>
      <c r="DX346" s="240"/>
      <c r="DY346" s="240"/>
      <c r="DZ346" s="240"/>
      <c r="EA346" s="240"/>
      <c r="EB346" s="240"/>
      <c r="EC346" s="240"/>
      <c r="ED346" s="240"/>
      <c r="EE346" s="240"/>
      <c r="EF346" s="240"/>
      <c r="EH346" s="240"/>
      <c r="EI346" s="240"/>
      <c r="EJ346" s="240"/>
      <c r="EK346" s="240"/>
      <c r="EL346" s="240"/>
      <c r="EM346" s="240"/>
      <c r="EN346" s="240"/>
      <c r="EO346" s="240"/>
      <c r="EP346" s="240"/>
      <c r="EQ346" s="240"/>
      <c r="ER346" s="240"/>
      <c r="ES346" s="240"/>
      <c r="EU346" s="240"/>
      <c r="EV346" s="240"/>
      <c r="EW346" s="240"/>
      <c r="EX346" s="240"/>
      <c r="EY346" s="240"/>
      <c r="EZ346" s="240"/>
      <c r="FA346" s="240"/>
      <c r="FB346" s="240"/>
      <c r="FC346" s="240"/>
      <c r="FD346" s="240"/>
      <c r="FE346" s="240"/>
      <c r="FF346" s="240"/>
      <c r="FG346" s="240"/>
      <c r="FH346" s="240"/>
      <c r="FI346" s="240"/>
      <c r="FJ346" s="240"/>
      <c r="FK346" s="240"/>
      <c r="FL346" s="240"/>
      <c r="FM346" s="240"/>
      <c r="FN346" s="240"/>
    </row>
    <row r="347" spans="86:170" x14ac:dyDescent="0.3">
      <c r="CH347" s="241"/>
      <c r="CI347" s="242"/>
      <c r="CJ347" s="242"/>
      <c r="CK347" s="242"/>
      <c r="CL347" s="242"/>
      <c r="CM347" s="242"/>
      <c r="CN347" s="242"/>
      <c r="CO347" s="242"/>
      <c r="CP347" s="242"/>
      <c r="CQ347" s="243"/>
      <c r="CR347" s="242"/>
      <c r="CS347" s="240"/>
      <c r="CU347" s="241"/>
      <c r="CV347" s="242"/>
      <c r="CW347" s="242"/>
      <c r="CX347" s="242"/>
      <c r="CY347" s="242"/>
      <c r="CZ347" s="242"/>
      <c r="DA347" s="242"/>
      <c r="DB347" s="242"/>
      <c r="DC347" s="242"/>
      <c r="DD347" s="243"/>
      <c r="DE347" s="242"/>
      <c r="DF347" s="240"/>
      <c r="DH347" s="240"/>
      <c r="DI347" s="240"/>
      <c r="DJ347" s="240"/>
      <c r="DK347" s="240"/>
      <c r="DL347" s="240"/>
      <c r="DM347" s="240"/>
      <c r="DN347" s="240"/>
      <c r="DO347" s="240"/>
      <c r="DP347" s="240"/>
      <c r="DQ347" s="240"/>
      <c r="DR347" s="240"/>
      <c r="DS347" s="240"/>
      <c r="DU347" s="240"/>
      <c r="DV347" s="240"/>
      <c r="DW347" s="240"/>
      <c r="DX347" s="240"/>
      <c r="DY347" s="240"/>
      <c r="DZ347" s="240"/>
      <c r="EA347" s="240"/>
      <c r="EB347" s="240"/>
      <c r="EC347" s="240"/>
      <c r="ED347" s="240"/>
      <c r="EE347" s="240"/>
      <c r="EF347" s="240"/>
      <c r="EH347" s="240"/>
      <c r="EI347" s="240"/>
      <c r="EJ347" s="240"/>
      <c r="EK347" s="240"/>
      <c r="EL347" s="240"/>
      <c r="EM347" s="240"/>
      <c r="EN347" s="240"/>
      <c r="EO347" s="240"/>
      <c r="EP347" s="240"/>
      <c r="EQ347" s="240"/>
      <c r="ER347" s="240"/>
      <c r="ES347" s="240"/>
      <c r="EU347" s="240"/>
      <c r="EV347" s="240"/>
      <c r="EW347" s="240"/>
      <c r="EX347" s="240"/>
      <c r="EY347" s="240"/>
      <c r="EZ347" s="240"/>
      <c r="FA347" s="240"/>
      <c r="FB347" s="240"/>
      <c r="FC347" s="240"/>
      <c r="FD347" s="240"/>
      <c r="FE347" s="240"/>
      <c r="FF347" s="240"/>
      <c r="FG347" s="240"/>
      <c r="FH347" s="240"/>
      <c r="FI347" s="240"/>
      <c r="FJ347" s="240"/>
      <c r="FK347" s="240"/>
      <c r="FL347" s="240"/>
      <c r="FM347" s="240"/>
      <c r="FN347" s="240"/>
    </row>
    <row r="348" spans="86:170" x14ac:dyDescent="0.3">
      <c r="CH348" s="241"/>
      <c r="CI348" s="242"/>
      <c r="CJ348" s="242"/>
      <c r="CK348" s="242"/>
      <c r="CL348" s="242"/>
      <c r="CM348" s="242"/>
      <c r="CN348" s="242"/>
      <c r="CO348" s="242"/>
      <c r="CP348" s="242"/>
      <c r="CQ348" s="243"/>
      <c r="CR348" s="242"/>
      <c r="CS348" s="240"/>
      <c r="CU348" s="241"/>
      <c r="CV348" s="242"/>
      <c r="CW348" s="242"/>
      <c r="CX348" s="242"/>
      <c r="CY348" s="242"/>
      <c r="CZ348" s="242"/>
      <c r="DA348" s="242"/>
      <c r="DB348" s="242"/>
      <c r="DC348" s="242"/>
      <c r="DD348" s="243"/>
      <c r="DE348" s="242"/>
      <c r="DF348" s="240"/>
      <c r="DH348" s="240"/>
      <c r="DI348" s="240"/>
      <c r="DJ348" s="240"/>
      <c r="DK348" s="240"/>
      <c r="DL348" s="240"/>
      <c r="DM348" s="240"/>
      <c r="DN348" s="240"/>
      <c r="DO348" s="240"/>
      <c r="DP348" s="240"/>
      <c r="DQ348" s="240"/>
      <c r="DR348" s="240"/>
      <c r="DS348" s="240"/>
      <c r="DU348" s="240"/>
      <c r="DV348" s="240"/>
      <c r="DW348" s="240"/>
      <c r="DX348" s="240"/>
      <c r="DY348" s="240"/>
      <c r="DZ348" s="240"/>
      <c r="EA348" s="240"/>
      <c r="EB348" s="240"/>
      <c r="EC348" s="240"/>
      <c r="ED348" s="240"/>
      <c r="EE348" s="240"/>
      <c r="EF348" s="240"/>
      <c r="EH348" s="240"/>
      <c r="EI348" s="240"/>
      <c r="EJ348" s="240"/>
      <c r="EK348" s="240"/>
      <c r="EL348" s="240"/>
      <c r="EM348" s="240"/>
      <c r="EN348" s="240"/>
      <c r="EO348" s="240"/>
      <c r="EP348" s="240"/>
      <c r="EQ348" s="240"/>
      <c r="ER348" s="240"/>
      <c r="ES348" s="240"/>
      <c r="EU348" s="240"/>
      <c r="EV348" s="240"/>
      <c r="EW348" s="240"/>
      <c r="EX348" s="240"/>
      <c r="EY348" s="240"/>
      <c r="EZ348" s="240"/>
      <c r="FA348" s="240"/>
      <c r="FB348" s="240"/>
      <c r="FC348" s="240"/>
      <c r="FD348" s="240"/>
      <c r="FE348" s="240"/>
      <c r="FF348" s="240"/>
      <c r="FG348" s="240"/>
      <c r="FH348" s="240"/>
      <c r="FI348" s="240"/>
      <c r="FJ348" s="240"/>
      <c r="FK348" s="240"/>
      <c r="FL348" s="240"/>
      <c r="FM348" s="240"/>
      <c r="FN348" s="240"/>
    </row>
    <row r="349" spans="86:170" x14ac:dyDescent="0.3">
      <c r="CH349" s="241"/>
      <c r="CI349" s="242"/>
      <c r="CJ349" s="242"/>
      <c r="CK349" s="242"/>
      <c r="CL349" s="242"/>
      <c r="CM349" s="242"/>
      <c r="CN349" s="242"/>
      <c r="CO349" s="242"/>
      <c r="CP349" s="242"/>
      <c r="CQ349" s="243"/>
      <c r="CR349" s="242"/>
      <c r="CS349" s="240"/>
      <c r="CU349" s="241"/>
      <c r="CV349" s="242"/>
      <c r="CW349" s="242"/>
      <c r="CX349" s="242"/>
      <c r="CY349" s="242"/>
      <c r="CZ349" s="242"/>
      <c r="DA349" s="242"/>
      <c r="DB349" s="242"/>
      <c r="DC349" s="242"/>
      <c r="DD349" s="243"/>
      <c r="DE349" s="242"/>
      <c r="DF349" s="240"/>
      <c r="DH349" s="240"/>
      <c r="DI349" s="240"/>
      <c r="DJ349" s="240"/>
      <c r="DK349" s="240"/>
      <c r="DL349" s="240"/>
      <c r="DM349" s="240"/>
      <c r="DN349" s="240"/>
      <c r="DO349" s="240"/>
      <c r="DP349" s="240"/>
      <c r="DQ349" s="240"/>
      <c r="DR349" s="240"/>
      <c r="DS349" s="240"/>
      <c r="DU349" s="240"/>
      <c r="DV349" s="240"/>
      <c r="DW349" s="240"/>
      <c r="DX349" s="240"/>
      <c r="DY349" s="240"/>
      <c r="DZ349" s="240"/>
      <c r="EA349" s="240"/>
      <c r="EB349" s="240"/>
      <c r="EC349" s="240"/>
      <c r="ED349" s="240"/>
      <c r="EE349" s="240"/>
      <c r="EF349" s="240"/>
      <c r="EH349" s="240"/>
      <c r="EI349" s="240"/>
      <c r="EJ349" s="240"/>
      <c r="EK349" s="240"/>
      <c r="EL349" s="240"/>
      <c r="EM349" s="240"/>
      <c r="EN349" s="240"/>
      <c r="EO349" s="240"/>
      <c r="EP349" s="240"/>
      <c r="EQ349" s="240"/>
      <c r="ER349" s="240"/>
      <c r="ES349" s="240"/>
      <c r="EU349" s="240"/>
      <c r="EV349" s="240"/>
      <c r="EW349" s="240"/>
      <c r="EX349" s="240"/>
      <c r="EY349" s="240"/>
      <c r="EZ349" s="240"/>
      <c r="FA349" s="240"/>
      <c r="FB349" s="240"/>
      <c r="FC349" s="240"/>
      <c r="FD349" s="240"/>
      <c r="FE349" s="240"/>
      <c r="FF349" s="240"/>
      <c r="FG349" s="240"/>
      <c r="FH349" s="240"/>
      <c r="FI349" s="240"/>
      <c r="FJ349" s="240"/>
      <c r="FK349" s="240"/>
      <c r="FL349" s="240"/>
      <c r="FM349" s="240"/>
      <c r="FN349" s="240"/>
    </row>
    <row r="350" spans="86:170" x14ac:dyDescent="0.3">
      <c r="CH350" s="241"/>
      <c r="CI350" s="242"/>
      <c r="CJ350" s="242"/>
      <c r="CK350" s="242"/>
      <c r="CL350" s="242"/>
      <c r="CM350" s="242"/>
      <c r="CN350" s="242"/>
      <c r="CO350" s="242"/>
      <c r="CP350" s="242"/>
      <c r="CQ350" s="243"/>
      <c r="CR350" s="242"/>
      <c r="CS350" s="240"/>
      <c r="CU350" s="241"/>
      <c r="CV350" s="242"/>
      <c r="CW350" s="242"/>
      <c r="CX350" s="242"/>
      <c r="CY350" s="242"/>
      <c r="CZ350" s="242"/>
      <c r="DA350" s="242"/>
      <c r="DB350" s="242"/>
      <c r="DC350" s="242"/>
      <c r="DD350" s="243"/>
      <c r="DE350" s="242"/>
      <c r="DF350" s="240"/>
      <c r="DH350" s="240"/>
      <c r="DI350" s="240"/>
      <c r="DJ350" s="240"/>
      <c r="DK350" s="240"/>
      <c r="DL350" s="240"/>
      <c r="DM350" s="240"/>
      <c r="DN350" s="240"/>
      <c r="DO350" s="240"/>
      <c r="DP350" s="240"/>
      <c r="DQ350" s="240"/>
      <c r="DR350" s="240"/>
      <c r="DS350" s="240"/>
      <c r="DU350" s="240"/>
      <c r="DV350" s="240"/>
      <c r="DW350" s="240"/>
      <c r="DX350" s="240"/>
      <c r="DY350" s="240"/>
      <c r="DZ350" s="240"/>
      <c r="EA350" s="240"/>
      <c r="EB350" s="240"/>
      <c r="EC350" s="240"/>
      <c r="ED350" s="240"/>
      <c r="EE350" s="240"/>
      <c r="EF350" s="240"/>
      <c r="EH350" s="240"/>
      <c r="EI350" s="240"/>
      <c r="EJ350" s="240"/>
      <c r="EK350" s="240"/>
      <c r="EL350" s="240"/>
      <c r="EM350" s="240"/>
      <c r="EN350" s="240"/>
      <c r="EO350" s="240"/>
      <c r="EP350" s="240"/>
      <c r="EQ350" s="240"/>
      <c r="ER350" s="240"/>
      <c r="ES350" s="240"/>
      <c r="EU350" s="240"/>
      <c r="EV350" s="240"/>
      <c r="EW350" s="240"/>
      <c r="EX350" s="240"/>
      <c r="EY350" s="240"/>
      <c r="EZ350" s="240"/>
      <c r="FA350" s="240"/>
      <c r="FB350" s="240"/>
      <c r="FC350" s="240"/>
      <c r="FD350" s="240"/>
      <c r="FE350" s="240"/>
      <c r="FF350" s="240"/>
      <c r="FG350" s="240"/>
      <c r="FH350" s="240"/>
      <c r="FI350" s="240"/>
      <c r="FJ350" s="240"/>
      <c r="FK350" s="240"/>
      <c r="FL350" s="240"/>
      <c r="FM350" s="240"/>
      <c r="FN350" s="240"/>
    </row>
    <row r="351" spans="86:170" x14ac:dyDescent="0.3">
      <c r="CH351" s="241"/>
      <c r="CI351" s="242"/>
      <c r="CJ351" s="242"/>
      <c r="CK351" s="242"/>
      <c r="CL351" s="242"/>
      <c r="CM351" s="242"/>
      <c r="CN351" s="242"/>
      <c r="CO351" s="242"/>
      <c r="CP351" s="242"/>
      <c r="CQ351" s="243"/>
      <c r="CR351" s="242"/>
      <c r="CS351" s="240"/>
      <c r="CU351" s="241"/>
      <c r="CV351" s="242"/>
      <c r="CW351" s="242"/>
      <c r="CX351" s="242"/>
      <c r="CY351" s="242"/>
      <c r="CZ351" s="242"/>
      <c r="DA351" s="242"/>
      <c r="DB351" s="242"/>
      <c r="DC351" s="242"/>
      <c r="DD351" s="243"/>
      <c r="DE351" s="242"/>
      <c r="DF351" s="240"/>
      <c r="DH351" s="240"/>
      <c r="DI351" s="240"/>
      <c r="DJ351" s="240"/>
      <c r="DK351" s="240"/>
      <c r="DL351" s="240"/>
      <c r="DM351" s="240"/>
      <c r="DN351" s="240"/>
      <c r="DO351" s="240"/>
      <c r="DP351" s="240"/>
      <c r="DQ351" s="240"/>
      <c r="DR351" s="240"/>
      <c r="DS351" s="240"/>
      <c r="DU351" s="240"/>
      <c r="DV351" s="240"/>
      <c r="DW351" s="240"/>
      <c r="DX351" s="240"/>
      <c r="DY351" s="240"/>
      <c r="DZ351" s="240"/>
      <c r="EA351" s="240"/>
      <c r="EB351" s="240"/>
      <c r="EC351" s="240"/>
      <c r="ED351" s="240"/>
      <c r="EE351" s="240"/>
      <c r="EF351" s="240"/>
      <c r="EH351" s="240"/>
      <c r="EI351" s="240"/>
      <c r="EJ351" s="240"/>
      <c r="EK351" s="240"/>
      <c r="EL351" s="240"/>
      <c r="EM351" s="240"/>
      <c r="EN351" s="240"/>
      <c r="EO351" s="240"/>
      <c r="EP351" s="240"/>
      <c r="EQ351" s="240"/>
      <c r="ER351" s="240"/>
      <c r="ES351" s="240"/>
      <c r="EU351" s="240"/>
      <c r="EV351" s="240"/>
      <c r="EW351" s="240"/>
      <c r="EX351" s="240"/>
      <c r="EY351" s="240"/>
      <c r="EZ351" s="240"/>
      <c r="FA351" s="240"/>
      <c r="FB351" s="240"/>
      <c r="FC351" s="240"/>
      <c r="FD351" s="240"/>
      <c r="FE351" s="240"/>
      <c r="FF351" s="240"/>
      <c r="FG351" s="240"/>
      <c r="FH351" s="240"/>
      <c r="FI351" s="240"/>
      <c r="FJ351" s="240"/>
      <c r="FK351" s="240"/>
      <c r="FL351" s="240"/>
      <c r="FM351" s="240"/>
      <c r="FN351" s="240"/>
    </row>
    <row r="352" spans="86:170" x14ac:dyDescent="0.3">
      <c r="CH352" s="241"/>
      <c r="CI352" s="242"/>
      <c r="CJ352" s="242"/>
      <c r="CK352" s="242"/>
      <c r="CL352" s="242"/>
      <c r="CM352" s="242"/>
      <c r="CN352" s="242"/>
      <c r="CO352" s="242"/>
      <c r="CP352" s="242"/>
      <c r="CQ352" s="243"/>
      <c r="CR352" s="242"/>
      <c r="CS352" s="240"/>
      <c r="CU352" s="241"/>
      <c r="CV352" s="242"/>
      <c r="CW352" s="242"/>
      <c r="CX352" s="242"/>
      <c r="CY352" s="242"/>
      <c r="CZ352" s="242"/>
      <c r="DA352" s="242"/>
      <c r="DB352" s="242"/>
      <c r="DC352" s="242"/>
      <c r="DD352" s="243"/>
      <c r="DE352" s="242"/>
      <c r="DF352" s="240"/>
      <c r="DH352" s="240"/>
      <c r="DI352" s="240"/>
      <c r="DJ352" s="240"/>
      <c r="DK352" s="240"/>
      <c r="DL352" s="240"/>
      <c r="DM352" s="240"/>
      <c r="DN352" s="240"/>
      <c r="DO352" s="240"/>
      <c r="DP352" s="240"/>
      <c r="DQ352" s="240"/>
      <c r="DR352" s="240"/>
      <c r="DS352" s="240"/>
      <c r="DU352" s="240"/>
      <c r="DV352" s="240"/>
      <c r="DW352" s="240"/>
      <c r="DX352" s="240"/>
      <c r="DY352" s="240"/>
      <c r="DZ352" s="240"/>
      <c r="EA352" s="240"/>
      <c r="EB352" s="240"/>
      <c r="EC352" s="240"/>
      <c r="ED352" s="240"/>
      <c r="EE352" s="240"/>
      <c r="EF352" s="240"/>
      <c r="EH352" s="240"/>
      <c r="EI352" s="240"/>
      <c r="EJ352" s="240"/>
      <c r="EK352" s="240"/>
      <c r="EL352" s="240"/>
      <c r="EM352" s="240"/>
      <c r="EN352" s="240"/>
      <c r="EO352" s="240"/>
      <c r="EP352" s="240"/>
      <c r="EQ352" s="240"/>
      <c r="ER352" s="240"/>
      <c r="ES352" s="240"/>
      <c r="EU352" s="240"/>
      <c r="EV352" s="240"/>
      <c r="EW352" s="240"/>
      <c r="EX352" s="240"/>
      <c r="EY352" s="240"/>
      <c r="EZ352" s="240"/>
      <c r="FA352" s="240"/>
      <c r="FB352" s="240"/>
      <c r="FC352" s="240"/>
      <c r="FD352" s="240"/>
      <c r="FE352" s="240"/>
      <c r="FF352" s="240"/>
      <c r="FG352" s="240"/>
      <c r="FH352" s="240"/>
      <c r="FI352" s="240"/>
      <c r="FJ352" s="240"/>
      <c r="FK352" s="240"/>
      <c r="FL352" s="240"/>
      <c r="FM352" s="240"/>
      <c r="FN352" s="240"/>
    </row>
    <row r="353" spans="86:170" x14ac:dyDescent="0.3">
      <c r="CH353" s="241"/>
      <c r="CI353" s="242"/>
      <c r="CJ353" s="242"/>
      <c r="CK353" s="242"/>
      <c r="CL353" s="242"/>
      <c r="CM353" s="242"/>
      <c r="CN353" s="242"/>
      <c r="CO353" s="242"/>
      <c r="CP353" s="242"/>
      <c r="CQ353" s="243"/>
      <c r="CR353" s="242"/>
      <c r="CS353" s="240"/>
      <c r="CU353" s="241"/>
      <c r="CV353" s="242"/>
      <c r="CW353" s="242"/>
      <c r="CX353" s="242"/>
      <c r="CY353" s="242"/>
      <c r="CZ353" s="242"/>
      <c r="DA353" s="242"/>
      <c r="DB353" s="242"/>
      <c r="DC353" s="242"/>
      <c r="DD353" s="243"/>
      <c r="DE353" s="242"/>
      <c r="DF353" s="240"/>
      <c r="DH353" s="240"/>
      <c r="DI353" s="240"/>
      <c r="DJ353" s="240"/>
      <c r="DK353" s="240"/>
      <c r="DL353" s="240"/>
      <c r="DM353" s="240"/>
      <c r="DN353" s="240"/>
      <c r="DO353" s="240"/>
      <c r="DP353" s="240"/>
      <c r="DQ353" s="240"/>
      <c r="DR353" s="240"/>
      <c r="DS353" s="240"/>
      <c r="DU353" s="240"/>
      <c r="DV353" s="240"/>
      <c r="DW353" s="240"/>
      <c r="DX353" s="240"/>
      <c r="DY353" s="240"/>
      <c r="DZ353" s="240"/>
      <c r="EA353" s="240"/>
      <c r="EB353" s="240"/>
      <c r="EC353" s="240"/>
      <c r="ED353" s="240"/>
      <c r="EE353" s="240"/>
      <c r="EF353" s="240"/>
      <c r="EH353" s="240"/>
      <c r="EI353" s="240"/>
      <c r="EJ353" s="240"/>
      <c r="EK353" s="240"/>
      <c r="EL353" s="240"/>
      <c r="EM353" s="240"/>
      <c r="EN353" s="240"/>
      <c r="EO353" s="240"/>
      <c r="EP353" s="240"/>
      <c r="EQ353" s="240"/>
      <c r="ER353" s="240"/>
      <c r="ES353" s="240"/>
      <c r="EU353" s="240"/>
      <c r="EV353" s="240"/>
      <c r="EW353" s="240"/>
      <c r="EX353" s="240"/>
      <c r="EY353" s="240"/>
      <c r="EZ353" s="240"/>
      <c r="FA353" s="240"/>
      <c r="FB353" s="240"/>
      <c r="FC353" s="240"/>
      <c r="FD353" s="240"/>
      <c r="FE353" s="240"/>
      <c r="FF353" s="240"/>
      <c r="FG353" s="240"/>
      <c r="FH353" s="240"/>
      <c r="FI353" s="240"/>
      <c r="FJ353" s="240"/>
      <c r="FK353" s="240"/>
      <c r="FL353" s="240"/>
      <c r="FM353" s="240"/>
      <c r="FN353" s="240"/>
    </row>
    <row r="354" spans="86:170" x14ac:dyDescent="0.3">
      <c r="CH354" s="241"/>
      <c r="CI354" s="242"/>
      <c r="CJ354" s="242"/>
      <c r="CK354" s="242"/>
      <c r="CL354" s="242"/>
      <c r="CM354" s="242"/>
      <c r="CN354" s="242"/>
      <c r="CO354" s="242"/>
      <c r="CP354" s="242"/>
      <c r="CQ354" s="243"/>
      <c r="CR354" s="242"/>
      <c r="CS354" s="240"/>
      <c r="CU354" s="241"/>
      <c r="CV354" s="242"/>
      <c r="CW354" s="242"/>
      <c r="CX354" s="242"/>
      <c r="CY354" s="242"/>
      <c r="CZ354" s="242"/>
      <c r="DA354" s="242"/>
      <c r="DB354" s="242"/>
      <c r="DC354" s="242"/>
      <c r="DD354" s="243"/>
      <c r="DE354" s="242"/>
      <c r="DF354" s="240"/>
      <c r="DH354" s="240"/>
      <c r="DI354" s="240"/>
      <c r="DJ354" s="240"/>
      <c r="DK354" s="240"/>
      <c r="DL354" s="240"/>
      <c r="DM354" s="240"/>
      <c r="DN354" s="240"/>
      <c r="DO354" s="240"/>
      <c r="DP354" s="240"/>
      <c r="DQ354" s="240"/>
      <c r="DR354" s="240"/>
      <c r="DS354" s="240"/>
      <c r="DU354" s="240"/>
      <c r="DV354" s="240"/>
      <c r="DW354" s="240"/>
      <c r="DX354" s="240"/>
      <c r="DY354" s="240"/>
      <c r="DZ354" s="240"/>
      <c r="EA354" s="240"/>
      <c r="EB354" s="240"/>
      <c r="EC354" s="240"/>
      <c r="ED354" s="240"/>
      <c r="EE354" s="240"/>
      <c r="EF354" s="240"/>
      <c r="EH354" s="240"/>
      <c r="EI354" s="240"/>
      <c r="EJ354" s="240"/>
      <c r="EK354" s="240"/>
      <c r="EL354" s="240"/>
      <c r="EM354" s="240"/>
      <c r="EN354" s="240"/>
      <c r="EO354" s="240"/>
      <c r="EP354" s="240"/>
      <c r="EQ354" s="240"/>
      <c r="ER354" s="240"/>
      <c r="ES354" s="240"/>
      <c r="EU354" s="240"/>
      <c r="EV354" s="240"/>
      <c r="EW354" s="240"/>
      <c r="EX354" s="240"/>
      <c r="EY354" s="240"/>
      <c r="EZ354" s="240"/>
      <c r="FA354" s="240"/>
      <c r="FB354" s="240"/>
      <c r="FC354" s="240"/>
      <c r="FD354" s="240"/>
      <c r="FE354" s="240"/>
      <c r="FF354" s="240"/>
      <c r="FG354" s="240"/>
      <c r="FH354" s="240"/>
      <c r="FI354" s="240"/>
      <c r="FJ354" s="240"/>
      <c r="FK354" s="240"/>
      <c r="FL354" s="240"/>
      <c r="FM354" s="240"/>
      <c r="FN354" s="240"/>
    </row>
    <row r="355" spans="86:170" x14ac:dyDescent="0.3">
      <c r="CH355" s="241"/>
      <c r="CI355" s="242"/>
      <c r="CJ355" s="242"/>
      <c r="CK355" s="242"/>
      <c r="CL355" s="242"/>
      <c r="CM355" s="242"/>
      <c r="CN355" s="242"/>
      <c r="CO355" s="242"/>
      <c r="CP355" s="242"/>
      <c r="CQ355" s="243"/>
      <c r="CR355" s="242"/>
      <c r="CS355" s="240"/>
      <c r="CU355" s="241"/>
      <c r="CV355" s="242"/>
      <c r="CW355" s="242"/>
      <c r="CX355" s="242"/>
      <c r="CY355" s="242"/>
      <c r="CZ355" s="242"/>
      <c r="DA355" s="242"/>
      <c r="DB355" s="242"/>
      <c r="DC355" s="242"/>
      <c r="DD355" s="243"/>
      <c r="DE355" s="242"/>
      <c r="DF355" s="240"/>
      <c r="DH355" s="240"/>
      <c r="DI355" s="240"/>
      <c r="DJ355" s="240"/>
      <c r="DK355" s="240"/>
      <c r="DL355" s="240"/>
      <c r="DM355" s="240"/>
      <c r="DN355" s="240"/>
      <c r="DO355" s="240"/>
      <c r="DP355" s="240"/>
      <c r="DQ355" s="240"/>
      <c r="DR355" s="240"/>
      <c r="DS355" s="240"/>
      <c r="DU355" s="240"/>
      <c r="DV355" s="240"/>
      <c r="DW355" s="240"/>
      <c r="DX355" s="240"/>
      <c r="DY355" s="240"/>
      <c r="DZ355" s="240"/>
      <c r="EA355" s="240"/>
      <c r="EB355" s="240"/>
      <c r="EC355" s="240"/>
      <c r="ED355" s="240"/>
      <c r="EE355" s="240"/>
      <c r="EF355" s="240"/>
      <c r="EH355" s="240"/>
      <c r="EI355" s="240"/>
      <c r="EJ355" s="240"/>
      <c r="EK355" s="240"/>
      <c r="EL355" s="240"/>
      <c r="EM355" s="240"/>
      <c r="EN355" s="240"/>
      <c r="EO355" s="240"/>
      <c r="EP355" s="240"/>
      <c r="EQ355" s="240"/>
      <c r="ER355" s="240"/>
      <c r="ES355" s="240"/>
      <c r="EU355" s="240"/>
      <c r="EV355" s="240"/>
      <c r="EW355" s="240"/>
      <c r="EX355" s="240"/>
      <c r="EY355" s="240"/>
      <c r="EZ355" s="240"/>
      <c r="FA355" s="240"/>
      <c r="FB355" s="240"/>
      <c r="FC355" s="240"/>
      <c r="FD355" s="240"/>
      <c r="FE355" s="240"/>
      <c r="FF355" s="240"/>
      <c r="FG355" s="240"/>
      <c r="FH355" s="240"/>
      <c r="FI355" s="240"/>
      <c r="FJ355" s="240"/>
      <c r="FK355" s="240"/>
      <c r="FL355" s="240"/>
      <c r="FM355" s="240"/>
      <c r="FN355" s="240"/>
    </row>
    <row r="356" spans="86:170" x14ac:dyDescent="0.3">
      <c r="CH356" s="241"/>
      <c r="CI356" s="242"/>
      <c r="CJ356" s="242"/>
      <c r="CK356" s="242"/>
      <c r="CL356" s="242"/>
      <c r="CM356" s="242"/>
      <c r="CN356" s="242"/>
      <c r="CO356" s="242"/>
      <c r="CP356" s="242"/>
      <c r="CQ356" s="243"/>
      <c r="CR356" s="242"/>
      <c r="CS356" s="240"/>
      <c r="CU356" s="241"/>
      <c r="CV356" s="242"/>
      <c r="CW356" s="242"/>
      <c r="CX356" s="242"/>
      <c r="CY356" s="242"/>
      <c r="CZ356" s="242"/>
      <c r="DA356" s="242"/>
      <c r="DB356" s="242"/>
      <c r="DC356" s="242"/>
      <c r="DD356" s="243"/>
      <c r="DE356" s="242"/>
      <c r="DF356" s="240"/>
      <c r="DH356" s="240"/>
      <c r="DI356" s="240"/>
      <c r="DJ356" s="240"/>
      <c r="DK356" s="240"/>
      <c r="DL356" s="240"/>
      <c r="DM356" s="240"/>
      <c r="DN356" s="240"/>
      <c r="DO356" s="240"/>
      <c r="DP356" s="240"/>
      <c r="DQ356" s="240"/>
      <c r="DR356" s="240"/>
      <c r="DS356" s="240"/>
      <c r="DU356" s="240"/>
      <c r="DV356" s="240"/>
      <c r="DW356" s="240"/>
      <c r="DX356" s="240"/>
      <c r="DY356" s="240"/>
      <c r="DZ356" s="240"/>
      <c r="EA356" s="240"/>
      <c r="EB356" s="240"/>
      <c r="EC356" s="240"/>
      <c r="ED356" s="240"/>
      <c r="EE356" s="240"/>
      <c r="EF356" s="240"/>
      <c r="EH356" s="240"/>
      <c r="EI356" s="240"/>
      <c r="EJ356" s="240"/>
      <c r="EK356" s="240"/>
      <c r="EL356" s="240"/>
      <c r="EM356" s="240"/>
      <c r="EN356" s="240"/>
      <c r="EO356" s="240"/>
      <c r="EP356" s="240"/>
      <c r="EQ356" s="240"/>
      <c r="ER356" s="240"/>
      <c r="ES356" s="240"/>
      <c r="EU356" s="240"/>
      <c r="EV356" s="240"/>
      <c r="EW356" s="240"/>
      <c r="EX356" s="240"/>
      <c r="EY356" s="240"/>
      <c r="EZ356" s="240"/>
      <c r="FA356" s="240"/>
      <c r="FB356" s="240"/>
      <c r="FC356" s="240"/>
      <c r="FD356" s="240"/>
      <c r="FE356" s="240"/>
      <c r="FF356" s="240"/>
      <c r="FG356" s="240"/>
      <c r="FH356" s="240"/>
      <c r="FI356" s="240"/>
      <c r="FJ356" s="240"/>
      <c r="FK356" s="240"/>
      <c r="FL356" s="240"/>
      <c r="FM356" s="240"/>
      <c r="FN356" s="240"/>
    </row>
    <row r="357" spans="86:170" x14ac:dyDescent="0.3">
      <c r="CH357" s="241"/>
      <c r="CI357" s="242"/>
      <c r="CJ357" s="242"/>
      <c r="CK357" s="242"/>
      <c r="CL357" s="242"/>
      <c r="CM357" s="242"/>
      <c r="CN357" s="242"/>
      <c r="CO357" s="242"/>
      <c r="CP357" s="242"/>
      <c r="CQ357" s="243"/>
      <c r="CR357" s="242"/>
      <c r="CS357" s="240"/>
      <c r="CU357" s="241"/>
      <c r="CV357" s="242"/>
      <c r="CW357" s="242"/>
      <c r="CX357" s="242"/>
      <c r="CY357" s="242"/>
      <c r="CZ357" s="242"/>
      <c r="DA357" s="242"/>
      <c r="DB357" s="242"/>
      <c r="DC357" s="242"/>
      <c r="DD357" s="243"/>
      <c r="DE357" s="242"/>
      <c r="DF357" s="240"/>
      <c r="DH357" s="240"/>
      <c r="DI357" s="240"/>
      <c r="DJ357" s="240"/>
      <c r="DK357" s="240"/>
      <c r="DL357" s="240"/>
      <c r="DM357" s="240"/>
      <c r="DN357" s="240"/>
      <c r="DO357" s="240"/>
      <c r="DP357" s="240"/>
      <c r="DQ357" s="240"/>
      <c r="DR357" s="240"/>
      <c r="DS357" s="240"/>
      <c r="DU357" s="240"/>
      <c r="DV357" s="240"/>
      <c r="DW357" s="240"/>
      <c r="DX357" s="240"/>
      <c r="DY357" s="240"/>
      <c r="DZ357" s="240"/>
      <c r="EA357" s="240"/>
      <c r="EB357" s="240"/>
      <c r="EC357" s="240"/>
      <c r="ED357" s="240"/>
      <c r="EE357" s="240"/>
      <c r="EF357" s="240"/>
      <c r="EH357" s="240"/>
      <c r="EI357" s="240"/>
      <c r="EJ357" s="240"/>
      <c r="EK357" s="240"/>
      <c r="EL357" s="240"/>
      <c r="EM357" s="240"/>
      <c r="EN357" s="240"/>
      <c r="EO357" s="240"/>
      <c r="EP357" s="240"/>
      <c r="EQ357" s="240"/>
      <c r="ER357" s="240"/>
      <c r="ES357" s="240"/>
      <c r="EU357" s="240"/>
      <c r="EV357" s="240"/>
      <c r="EW357" s="240"/>
      <c r="EX357" s="240"/>
      <c r="EY357" s="240"/>
      <c r="EZ357" s="240"/>
      <c r="FA357" s="240"/>
      <c r="FB357" s="240"/>
      <c r="FC357" s="240"/>
      <c r="FD357" s="240"/>
      <c r="FE357" s="240"/>
      <c r="FF357" s="240"/>
      <c r="FG357" s="240"/>
      <c r="FH357" s="240"/>
      <c r="FI357" s="240"/>
      <c r="FJ357" s="240"/>
      <c r="FK357" s="240"/>
      <c r="FL357" s="240"/>
      <c r="FM357" s="240"/>
      <c r="FN357" s="240"/>
    </row>
    <row r="358" spans="86:170" x14ac:dyDescent="0.3">
      <c r="CH358" s="241"/>
      <c r="CI358" s="242"/>
      <c r="CJ358" s="242"/>
      <c r="CK358" s="242"/>
      <c r="CL358" s="242"/>
      <c r="CM358" s="242"/>
      <c r="CN358" s="242"/>
      <c r="CO358" s="242"/>
      <c r="CP358" s="242"/>
      <c r="CQ358" s="243"/>
      <c r="CR358" s="242"/>
      <c r="CS358" s="240"/>
      <c r="CU358" s="241"/>
      <c r="CV358" s="242"/>
      <c r="CW358" s="242"/>
      <c r="CX358" s="242"/>
      <c r="CY358" s="242"/>
      <c r="CZ358" s="242"/>
      <c r="DA358" s="242"/>
      <c r="DB358" s="242"/>
      <c r="DC358" s="242"/>
      <c r="DD358" s="243"/>
      <c r="DE358" s="242"/>
      <c r="DF358" s="240"/>
      <c r="DH358" s="240"/>
      <c r="DI358" s="240"/>
      <c r="DJ358" s="240"/>
      <c r="DK358" s="240"/>
      <c r="DL358" s="240"/>
      <c r="DM358" s="240"/>
      <c r="DN358" s="240"/>
      <c r="DO358" s="240"/>
      <c r="DP358" s="240"/>
      <c r="DQ358" s="240"/>
      <c r="DR358" s="240"/>
      <c r="DS358" s="240"/>
      <c r="DU358" s="240"/>
      <c r="DV358" s="240"/>
      <c r="DW358" s="240"/>
      <c r="DX358" s="240"/>
      <c r="DY358" s="240"/>
      <c r="DZ358" s="240"/>
      <c r="EA358" s="240"/>
      <c r="EB358" s="240"/>
      <c r="EC358" s="240"/>
      <c r="ED358" s="240"/>
      <c r="EE358" s="240"/>
      <c r="EF358" s="240"/>
      <c r="EH358" s="240"/>
      <c r="EI358" s="240"/>
      <c r="EJ358" s="240"/>
      <c r="EK358" s="240"/>
      <c r="EL358" s="240"/>
      <c r="EM358" s="240"/>
      <c r="EN358" s="240"/>
      <c r="EO358" s="240"/>
      <c r="EP358" s="240"/>
      <c r="EQ358" s="240"/>
      <c r="ER358" s="240"/>
      <c r="ES358" s="240"/>
      <c r="EU358" s="240"/>
      <c r="EV358" s="240"/>
      <c r="EW358" s="240"/>
      <c r="EX358" s="240"/>
      <c r="EY358" s="240"/>
      <c r="EZ358" s="240"/>
      <c r="FA358" s="240"/>
      <c r="FB358" s="240"/>
      <c r="FC358" s="240"/>
      <c r="FD358" s="240"/>
      <c r="FE358" s="240"/>
      <c r="FF358" s="240"/>
      <c r="FG358" s="240"/>
      <c r="FH358" s="240"/>
      <c r="FI358" s="240"/>
      <c r="FJ358" s="240"/>
      <c r="FK358" s="240"/>
      <c r="FL358" s="240"/>
      <c r="FM358" s="240"/>
      <c r="FN358" s="240"/>
    </row>
    <row r="359" spans="86:170" x14ac:dyDescent="0.3">
      <c r="CH359" s="241"/>
      <c r="CI359" s="242"/>
      <c r="CJ359" s="242"/>
      <c r="CK359" s="242"/>
      <c r="CL359" s="242"/>
      <c r="CM359" s="242"/>
      <c r="CN359" s="242"/>
      <c r="CO359" s="242"/>
      <c r="CP359" s="242"/>
      <c r="CQ359" s="243"/>
      <c r="CR359" s="242"/>
      <c r="CS359" s="240"/>
      <c r="CU359" s="241"/>
      <c r="CV359" s="242"/>
      <c r="CW359" s="242"/>
      <c r="CX359" s="242"/>
      <c r="CY359" s="242"/>
      <c r="CZ359" s="242"/>
      <c r="DA359" s="242"/>
      <c r="DB359" s="242"/>
      <c r="DC359" s="242"/>
      <c r="DD359" s="243"/>
      <c r="DE359" s="242"/>
      <c r="DF359" s="240"/>
      <c r="DH359" s="240"/>
      <c r="DI359" s="240"/>
      <c r="DJ359" s="240"/>
      <c r="DK359" s="240"/>
      <c r="DL359" s="240"/>
      <c r="DM359" s="240"/>
      <c r="DN359" s="240"/>
      <c r="DO359" s="240"/>
      <c r="DP359" s="240"/>
      <c r="DQ359" s="240"/>
      <c r="DR359" s="240"/>
      <c r="DS359" s="240"/>
      <c r="DU359" s="240"/>
      <c r="DV359" s="240"/>
      <c r="DW359" s="240"/>
      <c r="DX359" s="240"/>
      <c r="DY359" s="240"/>
      <c r="DZ359" s="240"/>
      <c r="EA359" s="240"/>
      <c r="EB359" s="240"/>
      <c r="EC359" s="240"/>
      <c r="ED359" s="240"/>
      <c r="EE359" s="240"/>
      <c r="EF359" s="240"/>
      <c r="EH359" s="240"/>
      <c r="EI359" s="240"/>
      <c r="EJ359" s="240"/>
      <c r="EK359" s="240"/>
      <c r="EL359" s="240"/>
      <c r="EM359" s="240"/>
      <c r="EN359" s="240"/>
      <c r="EO359" s="240"/>
      <c r="EP359" s="240"/>
      <c r="EQ359" s="240"/>
      <c r="ER359" s="240"/>
      <c r="ES359" s="240"/>
      <c r="EU359" s="240"/>
      <c r="EV359" s="240"/>
      <c r="EW359" s="240"/>
      <c r="EX359" s="240"/>
      <c r="EY359" s="240"/>
      <c r="EZ359" s="240"/>
      <c r="FA359" s="240"/>
      <c r="FB359" s="240"/>
      <c r="FC359" s="240"/>
      <c r="FD359" s="240"/>
      <c r="FE359" s="240"/>
      <c r="FF359" s="240"/>
      <c r="FG359" s="240"/>
      <c r="FH359" s="240"/>
      <c r="FI359" s="240"/>
      <c r="FJ359" s="240"/>
      <c r="FK359" s="240"/>
      <c r="FL359" s="240"/>
      <c r="FM359" s="240"/>
      <c r="FN359" s="240"/>
    </row>
    <row r="360" spans="86:170" x14ac:dyDescent="0.3">
      <c r="CH360" s="241"/>
      <c r="CI360" s="242"/>
      <c r="CJ360" s="242"/>
      <c r="CK360" s="242"/>
      <c r="CL360" s="242"/>
      <c r="CM360" s="242"/>
      <c r="CN360" s="242"/>
      <c r="CO360" s="242"/>
      <c r="CP360" s="242"/>
      <c r="CQ360" s="243"/>
      <c r="CR360" s="242"/>
      <c r="CS360" s="240"/>
      <c r="CU360" s="241"/>
      <c r="CV360" s="242"/>
      <c r="CW360" s="242"/>
      <c r="CX360" s="242"/>
      <c r="CY360" s="242"/>
      <c r="CZ360" s="242"/>
      <c r="DA360" s="242"/>
      <c r="DB360" s="242"/>
      <c r="DC360" s="242"/>
      <c r="DD360" s="243"/>
      <c r="DE360" s="242"/>
      <c r="DF360" s="240"/>
      <c r="DH360" s="240"/>
      <c r="DI360" s="240"/>
      <c r="DJ360" s="240"/>
      <c r="DK360" s="240"/>
      <c r="DL360" s="240"/>
      <c r="DM360" s="240"/>
      <c r="DN360" s="240"/>
      <c r="DO360" s="240"/>
      <c r="DP360" s="240"/>
      <c r="DQ360" s="240"/>
      <c r="DR360" s="240"/>
      <c r="DS360" s="240"/>
      <c r="DU360" s="240"/>
      <c r="DV360" s="240"/>
      <c r="DW360" s="240"/>
      <c r="DX360" s="240"/>
      <c r="DY360" s="240"/>
      <c r="DZ360" s="240"/>
      <c r="EA360" s="240"/>
      <c r="EB360" s="240"/>
      <c r="EC360" s="240"/>
      <c r="ED360" s="240"/>
      <c r="EE360" s="240"/>
      <c r="EF360" s="240"/>
      <c r="EH360" s="240"/>
      <c r="EI360" s="240"/>
      <c r="EJ360" s="240"/>
      <c r="EK360" s="240"/>
      <c r="EL360" s="240"/>
      <c r="EM360" s="240"/>
      <c r="EN360" s="240"/>
      <c r="EO360" s="240"/>
      <c r="EP360" s="240"/>
      <c r="EQ360" s="240"/>
      <c r="ER360" s="240"/>
      <c r="ES360" s="240"/>
      <c r="EU360" s="240"/>
      <c r="EV360" s="240"/>
      <c r="EW360" s="240"/>
      <c r="EX360" s="240"/>
      <c r="EY360" s="240"/>
      <c r="EZ360" s="240"/>
      <c r="FA360" s="240"/>
      <c r="FB360" s="240"/>
      <c r="FC360" s="240"/>
      <c r="FD360" s="240"/>
      <c r="FE360" s="240"/>
      <c r="FF360" s="240"/>
      <c r="FG360" s="240"/>
      <c r="FH360" s="240"/>
      <c r="FI360" s="240"/>
      <c r="FJ360" s="240"/>
      <c r="FK360" s="240"/>
      <c r="FL360" s="240"/>
      <c r="FM360" s="240"/>
      <c r="FN360" s="240"/>
    </row>
    <row r="361" spans="86:170" x14ac:dyDescent="0.3">
      <c r="CH361" s="241"/>
      <c r="CI361" s="242"/>
      <c r="CJ361" s="242"/>
      <c r="CK361" s="242"/>
      <c r="CL361" s="242"/>
      <c r="CM361" s="242"/>
      <c r="CN361" s="242"/>
      <c r="CO361" s="242"/>
      <c r="CP361" s="242"/>
      <c r="CQ361" s="243"/>
      <c r="CR361" s="242"/>
      <c r="CS361" s="240"/>
      <c r="CU361" s="241"/>
      <c r="CV361" s="242"/>
      <c r="CW361" s="242"/>
      <c r="CX361" s="242"/>
      <c r="CY361" s="242"/>
      <c r="CZ361" s="242"/>
      <c r="DA361" s="242"/>
      <c r="DB361" s="242"/>
      <c r="DC361" s="242"/>
      <c r="DD361" s="243"/>
      <c r="DE361" s="242"/>
      <c r="DF361" s="240"/>
      <c r="DH361" s="240"/>
      <c r="DI361" s="240"/>
      <c r="DJ361" s="240"/>
      <c r="DK361" s="240"/>
      <c r="DL361" s="240"/>
      <c r="DM361" s="240"/>
      <c r="DN361" s="240"/>
      <c r="DO361" s="240"/>
      <c r="DP361" s="240"/>
      <c r="DQ361" s="240"/>
      <c r="DR361" s="240"/>
      <c r="DS361" s="240"/>
      <c r="DU361" s="240"/>
      <c r="DV361" s="240"/>
      <c r="DW361" s="240"/>
      <c r="DX361" s="240"/>
      <c r="DY361" s="240"/>
      <c r="DZ361" s="240"/>
      <c r="EA361" s="240"/>
      <c r="EB361" s="240"/>
      <c r="EC361" s="240"/>
      <c r="ED361" s="240"/>
      <c r="EE361" s="240"/>
      <c r="EF361" s="240"/>
      <c r="EH361" s="240"/>
      <c r="EI361" s="240"/>
      <c r="EJ361" s="240"/>
      <c r="EK361" s="240"/>
      <c r="EL361" s="240"/>
      <c r="EM361" s="240"/>
      <c r="EN361" s="240"/>
      <c r="EO361" s="240"/>
      <c r="EP361" s="240"/>
      <c r="EQ361" s="240"/>
      <c r="ER361" s="240"/>
      <c r="ES361" s="240"/>
      <c r="EU361" s="240"/>
      <c r="EV361" s="240"/>
      <c r="EW361" s="240"/>
      <c r="EX361" s="240"/>
      <c r="EY361" s="240"/>
      <c r="EZ361" s="240"/>
      <c r="FA361" s="240"/>
      <c r="FB361" s="240"/>
      <c r="FC361" s="240"/>
      <c r="FD361" s="240"/>
      <c r="FE361" s="240"/>
      <c r="FF361" s="240"/>
      <c r="FG361" s="240"/>
      <c r="FH361" s="240"/>
      <c r="FI361" s="240"/>
      <c r="FJ361" s="240"/>
      <c r="FK361" s="240"/>
      <c r="FL361" s="240"/>
      <c r="FM361" s="240"/>
      <c r="FN361" s="240"/>
    </row>
    <row r="362" spans="86:170" x14ac:dyDescent="0.3">
      <c r="CH362" s="241"/>
      <c r="CI362" s="242"/>
      <c r="CJ362" s="242"/>
      <c r="CK362" s="242"/>
      <c r="CL362" s="242"/>
      <c r="CM362" s="242"/>
      <c r="CN362" s="242"/>
      <c r="CO362" s="242"/>
      <c r="CP362" s="242"/>
      <c r="CQ362" s="243"/>
      <c r="CR362" s="242"/>
      <c r="CS362" s="240"/>
      <c r="CU362" s="241"/>
      <c r="CV362" s="242"/>
      <c r="CW362" s="242"/>
      <c r="CX362" s="242"/>
      <c r="CY362" s="242"/>
      <c r="CZ362" s="242"/>
      <c r="DA362" s="242"/>
      <c r="DB362" s="242"/>
      <c r="DC362" s="242"/>
      <c r="DD362" s="243"/>
      <c r="DE362" s="242"/>
      <c r="DF362" s="240"/>
      <c r="DH362" s="240"/>
      <c r="DI362" s="240"/>
      <c r="DJ362" s="240"/>
      <c r="DK362" s="240"/>
      <c r="DL362" s="240"/>
      <c r="DM362" s="240"/>
      <c r="DN362" s="240"/>
      <c r="DO362" s="240"/>
      <c r="DP362" s="240"/>
      <c r="DQ362" s="240"/>
      <c r="DR362" s="240"/>
      <c r="DS362" s="240"/>
      <c r="DU362" s="240"/>
      <c r="DV362" s="240"/>
      <c r="DW362" s="240"/>
      <c r="DX362" s="240"/>
      <c r="DY362" s="240"/>
      <c r="DZ362" s="240"/>
      <c r="EA362" s="240"/>
      <c r="EB362" s="240"/>
      <c r="EC362" s="240"/>
      <c r="ED362" s="240"/>
      <c r="EE362" s="240"/>
      <c r="EF362" s="240"/>
      <c r="EH362" s="240"/>
      <c r="EI362" s="240"/>
      <c r="EJ362" s="240"/>
      <c r="EK362" s="240"/>
      <c r="EL362" s="240"/>
      <c r="EM362" s="240"/>
      <c r="EN362" s="240"/>
      <c r="EO362" s="240"/>
      <c r="EP362" s="240"/>
      <c r="EQ362" s="240"/>
      <c r="ER362" s="240"/>
      <c r="ES362" s="240"/>
      <c r="EU362" s="240"/>
      <c r="EV362" s="240"/>
      <c r="EW362" s="240"/>
      <c r="EX362" s="240"/>
      <c r="EY362" s="240"/>
      <c r="EZ362" s="240"/>
      <c r="FA362" s="240"/>
      <c r="FB362" s="240"/>
      <c r="FC362" s="240"/>
      <c r="FD362" s="240"/>
      <c r="FE362" s="240"/>
      <c r="FF362" s="240"/>
      <c r="FG362" s="240"/>
      <c r="FH362" s="240"/>
      <c r="FI362" s="240"/>
      <c r="FJ362" s="240"/>
      <c r="FK362" s="240"/>
      <c r="FL362" s="240"/>
      <c r="FM362" s="240"/>
      <c r="FN362" s="240"/>
    </row>
    <row r="363" spans="86:170" x14ac:dyDescent="0.3">
      <c r="CH363" s="241"/>
      <c r="CI363" s="242"/>
      <c r="CJ363" s="242"/>
      <c r="CK363" s="242"/>
      <c r="CL363" s="242"/>
      <c r="CM363" s="242"/>
      <c r="CN363" s="242"/>
      <c r="CO363" s="242"/>
      <c r="CP363" s="242"/>
      <c r="CQ363" s="243"/>
      <c r="CR363" s="242"/>
      <c r="CS363" s="240"/>
      <c r="CU363" s="241"/>
      <c r="CV363" s="242"/>
      <c r="CW363" s="242"/>
      <c r="CX363" s="242"/>
      <c r="CY363" s="242"/>
      <c r="CZ363" s="242"/>
      <c r="DA363" s="242"/>
      <c r="DB363" s="242"/>
      <c r="DC363" s="242"/>
      <c r="DD363" s="243"/>
      <c r="DE363" s="242"/>
      <c r="DF363" s="240"/>
      <c r="DH363" s="240"/>
      <c r="DI363" s="240"/>
      <c r="DJ363" s="240"/>
      <c r="DK363" s="240"/>
      <c r="DL363" s="240"/>
      <c r="DM363" s="240"/>
      <c r="DN363" s="240"/>
      <c r="DO363" s="240"/>
      <c r="DP363" s="240"/>
      <c r="DQ363" s="240"/>
      <c r="DR363" s="240"/>
      <c r="DS363" s="240"/>
      <c r="DU363" s="240"/>
      <c r="DV363" s="240"/>
      <c r="DW363" s="240"/>
      <c r="DX363" s="240"/>
      <c r="DY363" s="240"/>
      <c r="DZ363" s="240"/>
      <c r="EA363" s="240"/>
      <c r="EB363" s="240"/>
      <c r="EC363" s="240"/>
      <c r="ED363" s="240"/>
      <c r="EE363" s="240"/>
      <c r="EF363" s="240"/>
      <c r="EH363" s="240"/>
      <c r="EI363" s="240"/>
      <c r="EJ363" s="240"/>
      <c r="EK363" s="240"/>
      <c r="EL363" s="240"/>
      <c r="EM363" s="240"/>
      <c r="EN363" s="240"/>
      <c r="EO363" s="240"/>
      <c r="EP363" s="240"/>
      <c r="EQ363" s="240"/>
      <c r="ER363" s="240"/>
      <c r="ES363" s="240"/>
      <c r="EU363" s="240"/>
      <c r="EV363" s="240"/>
      <c r="EW363" s="240"/>
      <c r="EX363" s="240"/>
      <c r="EY363" s="240"/>
      <c r="EZ363" s="240"/>
      <c r="FA363" s="240"/>
      <c r="FB363" s="240"/>
      <c r="FC363" s="240"/>
      <c r="FD363" s="240"/>
      <c r="FE363" s="240"/>
      <c r="FF363" s="240"/>
      <c r="FG363" s="240"/>
      <c r="FH363" s="240"/>
      <c r="FI363" s="240"/>
      <c r="FJ363" s="240"/>
      <c r="FK363" s="240"/>
      <c r="FL363" s="240"/>
      <c r="FM363" s="240"/>
      <c r="FN363" s="240"/>
    </row>
    <row r="364" spans="86:170" x14ac:dyDescent="0.3">
      <c r="CH364" s="241"/>
      <c r="CI364" s="242"/>
      <c r="CJ364" s="242"/>
      <c r="CK364" s="242"/>
      <c r="CL364" s="242"/>
      <c r="CM364" s="242"/>
      <c r="CN364" s="242"/>
      <c r="CO364" s="242"/>
      <c r="CP364" s="242"/>
      <c r="CQ364" s="243"/>
      <c r="CR364" s="242"/>
      <c r="CS364" s="240"/>
      <c r="CU364" s="241"/>
      <c r="CV364" s="242"/>
      <c r="CW364" s="242"/>
      <c r="CX364" s="242"/>
      <c r="CY364" s="242"/>
      <c r="CZ364" s="242"/>
      <c r="DA364" s="242"/>
      <c r="DB364" s="242"/>
      <c r="DC364" s="242"/>
      <c r="DD364" s="243"/>
      <c r="DE364" s="242"/>
      <c r="DF364" s="240"/>
      <c r="DH364" s="240"/>
      <c r="DI364" s="240"/>
      <c r="DJ364" s="240"/>
      <c r="DK364" s="240"/>
      <c r="DL364" s="240"/>
      <c r="DM364" s="240"/>
      <c r="DN364" s="240"/>
      <c r="DO364" s="240"/>
      <c r="DP364" s="240"/>
      <c r="DQ364" s="240"/>
      <c r="DR364" s="240"/>
      <c r="DS364" s="240"/>
      <c r="DU364" s="240"/>
      <c r="DV364" s="240"/>
      <c r="DW364" s="240"/>
      <c r="DX364" s="240"/>
      <c r="DY364" s="240"/>
      <c r="DZ364" s="240"/>
      <c r="EA364" s="240"/>
      <c r="EB364" s="240"/>
      <c r="EC364" s="240"/>
      <c r="ED364" s="240"/>
      <c r="EE364" s="240"/>
      <c r="EF364" s="240"/>
      <c r="EH364" s="240"/>
      <c r="EI364" s="240"/>
      <c r="EJ364" s="240"/>
      <c r="EK364" s="240"/>
      <c r="EL364" s="240"/>
      <c r="EM364" s="240"/>
      <c r="EN364" s="240"/>
      <c r="EO364" s="240"/>
      <c r="EP364" s="240"/>
      <c r="EQ364" s="240"/>
      <c r="ER364" s="240"/>
      <c r="ES364" s="240"/>
      <c r="EU364" s="240"/>
      <c r="EV364" s="240"/>
      <c r="EW364" s="240"/>
      <c r="EX364" s="240"/>
      <c r="EY364" s="240"/>
      <c r="EZ364" s="240"/>
      <c r="FA364" s="240"/>
      <c r="FB364" s="240"/>
      <c r="FC364" s="240"/>
      <c r="FD364" s="240"/>
      <c r="FE364" s="240"/>
      <c r="FF364" s="240"/>
      <c r="FG364" s="240"/>
      <c r="FH364" s="240"/>
      <c r="FI364" s="240"/>
      <c r="FJ364" s="240"/>
      <c r="FK364" s="240"/>
      <c r="FL364" s="240"/>
      <c r="FM364" s="240"/>
      <c r="FN364" s="240"/>
    </row>
    <row r="365" spans="86:170" x14ac:dyDescent="0.3">
      <c r="CH365" s="241"/>
      <c r="CI365" s="242"/>
      <c r="CJ365" s="242"/>
      <c r="CK365" s="242"/>
      <c r="CL365" s="242"/>
      <c r="CM365" s="242"/>
      <c r="CN365" s="242"/>
      <c r="CO365" s="242"/>
      <c r="CP365" s="242"/>
      <c r="CQ365" s="243"/>
      <c r="CR365" s="242"/>
      <c r="CS365" s="240"/>
      <c r="CU365" s="241"/>
      <c r="CV365" s="242"/>
      <c r="CW365" s="242"/>
      <c r="CX365" s="242"/>
      <c r="CY365" s="242"/>
      <c r="CZ365" s="242"/>
      <c r="DA365" s="242"/>
      <c r="DB365" s="242"/>
      <c r="DC365" s="242"/>
      <c r="DD365" s="243"/>
      <c r="DE365" s="242"/>
      <c r="DF365" s="240"/>
      <c r="DH365" s="240"/>
      <c r="DI365" s="240"/>
      <c r="DJ365" s="240"/>
      <c r="DK365" s="240"/>
      <c r="DL365" s="240"/>
      <c r="DM365" s="240"/>
      <c r="DN365" s="240"/>
      <c r="DO365" s="240"/>
      <c r="DP365" s="240"/>
      <c r="DQ365" s="240"/>
      <c r="DR365" s="240"/>
      <c r="DS365" s="240"/>
      <c r="DU365" s="240"/>
      <c r="DV365" s="240"/>
      <c r="DW365" s="240"/>
      <c r="DX365" s="240"/>
      <c r="DY365" s="240"/>
      <c r="DZ365" s="240"/>
      <c r="EA365" s="240"/>
      <c r="EB365" s="240"/>
      <c r="EC365" s="240"/>
      <c r="ED365" s="240"/>
      <c r="EE365" s="240"/>
      <c r="EF365" s="240"/>
      <c r="EH365" s="240"/>
      <c r="EI365" s="240"/>
      <c r="EJ365" s="240"/>
      <c r="EK365" s="240"/>
      <c r="EL365" s="240"/>
      <c r="EM365" s="240"/>
      <c r="EN365" s="240"/>
      <c r="EO365" s="240"/>
      <c r="EP365" s="240"/>
      <c r="EQ365" s="240"/>
      <c r="ER365" s="240"/>
      <c r="ES365" s="240"/>
      <c r="EU365" s="240"/>
      <c r="EV365" s="240"/>
      <c r="EW365" s="240"/>
      <c r="EX365" s="240"/>
      <c r="EY365" s="240"/>
      <c r="EZ365" s="240"/>
      <c r="FA365" s="240"/>
      <c r="FB365" s="240"/>
      <c r="FC365" s="240"/>
      <c r="FD365" s="240"/>
      <c r="FE365" s="240"/>
      <c r="FF365" s="240"/>
      <c r="FG365" s="240"/>
      <c r="FH365" s="240"/>
      <c r="FI365" s="240"/>
      <c r="FJ365" s="240"/>
      <c r="FK365" s="240"/>
      <c r="FL365" s="240"/>
      <c r="FM365" s="240"/>
      <c r="FN365" s="240"/>
    </row>
    <row r="366" spans="86:170" x14ac:dyDescent="0.3">
      <c r="CH366" s="241"/>
      <c r="CI366" s="242"/>
      <c r="CJ366" s="242"/>
      <c r="CK366" s="242"/>
      <c r="CL366" s="242"/>
      <c r="CM366" s="242"/>
      <c r="CN366" s="242"/>
      <c r="CO366" s="242"/>
      <c r="CP366" s="242"/>
      <c r="CQ366" s="243"/>
      <c r="CR366" s="242"/>
      <c r="CS366" s="240"/>
      <c r="CU366" s="241"/>
      <c r="CV366" s="242"/>
      <c r="CW366" s="242"/>
      <c r="CX366" s="242"/>
      <c r="CY366" s="242"/>
      <c r="CZ366" s="242"/>
      <c r="DA366" s="242"/>
      <c r="DB366" s="242"/>
      <c r="DC366" s="242"/>
      <c r="DD366" s="243"/>
      <c r="DE366" s="242"/>
      <c r="DF366" s="240"/>
      <c r="DH366" s="240"/>
      <c r="DI366" s="240"/>
      <c r="DJ366" s="240"/>
      <c r="DK366" s="240"/>
      <c r="DL366" s="240"/>
      <c r="DM366" s="240"/>
      <c r="DN366" s="240"/>
      <c r="DO366" s="240"/>
      <c r="DP366" s="240"/>
      <c r="DQ366" s="240"/>
      <c r="DR366" s="240"/>
      <c r="DS366" s="240"/>
      <c r="DU366" s="240"/>
      <c r="DV366" s="240"/>
      <c r="DW366" s="240"/>
      <c r="DX366" s="240"/>
      <c r="DY366" s="240"/>
      <c r="DZ366" s="240"/>
      <c r="EA366" s="240"/>
      <c r="EB366" s="240"/>
      <c r="EC366" s="240"/>
      <c r="ED366" s="240"/>
      <c r="EE366" s="240"/>
      <c r="EF366" s="240"/>
      <c r="EH366" s="240"/>
      <c r="EI366" s="240"/>
      <c r="EJ366" s="240"/>
      <c r="EK366" s="240"/>
      <c r="EL366" s="240"/>
      <c r="EM366" s="240"/>
      <c r="EN366" s="240"/>
      <c r="EO366" s="240"/>
      <c r="EP366" s="240"/>
      <c r="EQ366" s="240"/>
      <c r="ER366" s="240"/>
      <c r="ES366" s="240"/>
      <c r="EU366" s="240"/>
      <c r="EV366" s="240"/>
      <c r="EW366" s="240"/>
      <c r="EX366" s="240"/>
      <c r="EY366" s="240"/>
      <c r="EZ366" s="240"/>
      <c r="FA366" s="240"/>
      <c r="FB366" s="240"/>
      <c r="FC366" s="240"/>
      <c r="FD366" s="240"/>
      <c r="FE366" s="240"/>
      <c r="FF366" s="240"/>
      <c r="FG366" s="240"/>
      <c r="FH366" s="240"/>
      <c r="FI366" s="240"/>
      <c r="FJ366" s="240"/>
      <c r="FK366" s="240"/>
      <c r="FL366" s="240"/>
      <c r="FM366" s="240"/>
      <c r="FN366" s="240"/>
    </row>
    <row r="367" spans="86:170" x14ac:dyDescent="0.3">
      <c r="CH367" s="241"/>
      <c r="CI367" s="242"/>
      <c r="CJ367" s="242"/>
      <c r="CK367" s="242"/>
      <c r="CL367" s="242"/>
      <c r="CM367" s="242"/>
      <c r="CN367" s="242"/>
      <c r="CO367" s="242"/>
      <c r="CP367" s="242"/>
      <c r="CQ367" s="243"/>
      <c r="CR367" s="242"/>
      <c r="CS367" s="240"/>
      <c r="CU367" s="241"/>
      <c r="CV367" s="242"/>
      <c r="CW367" s="242"/>
      <c r="CX367" s="242"/>
      <c r="CY367" s="242"/>
      <c r="CZ367" s="242"/>
      <c r="DA367" s="242"/>
      <c r="DB367" s="242"/>
      <c r="DC367" s="242"/>
      <c r="DD367" s="243"/>
      <c r="DE367" s="242"/>
      <c r="DF367" s="240"/>
      <c r="DH367" s="240"/>
      <c r="DI367" s="240"/>
      <c r="DJ367" s="240"/>
      <c r="DK367" s="240"/>
      <c r="DL367" s="240"/>
      <c r="DM367" s="240"/>
      <c r="DN367" s="240"/>
      <c r="DO367" s="240"/>
      <c r="DP367" s="240"/>
      <c r="DQ367" s="240"/>
      <c r="DR367" s="240"/>
      <c r="DS367" s="240"/>
      <c r="DU367" s="240"/>
      <c r="DV367" s="240"/>
      <c r="DW367" s="240"/>
      <c r="DX367" s="240"/>
      <c r="DY367" s="240"/>
      <c r="DZ367" s="240"/>
      <c r="EA367" s="240"/>
      <c r="EB367" s="240"/>
      <c r="EC367" s="240"/>
      <c r="ED367" s="240"/>
      <c r="EE367" s="240"/>
      <c r="EF367" s="240"/>
      <c r="EH367" s="240"/>
      <c r="EI367" s="240"/>
      <c r="EJ367" s="240"/>
      <c r="EK367" s="240"/>
      <c r="EL367" s="240"/>
      <c r="EM367" s="240"/>
      <c r="EN367" s="240"/>
      <c r="EO367" s="240"/>
      <c r="EP367" s="240"/>
      <c r="EQ367" s="240"/>
      <c r="ER367" s="240"/>
      <c r="ES367" s="240"/>
      <c r="EU367" s="240"/>
      <c r="EV367" s="240"/>
      <c r="EW367" s="240"/>
      <c r="EX367" s="240"/>
      <c r="EY367" s="240"/>
      <c r="EZ367" s="240"/>
      <c r="FA367" s="240"/>
      <c r="FB367" s="240"/>
      <c r="FC367" s="240"/>
      <c r="FD367" s="240"/>
      <c r="FE367" s="240"/>
      <c r="FF367" s="240"/>
      <c r="FG367" s="240"/>
      <c r="FH367" s="240"/>
      <c r="FI367" s="240"/>
      <c r="FJ367" s="240"/>
      <c r="FK367" s="240"/>
      <c r="FL367" s="240"/>
      <c r="FM367" s="240"/>
      <c r="FN367" s="240"/>
    </row>
    <row r="368" spans="86:170" x14ac:dyDescent="0.3">
      <c r="CH368" s="241"/>
      <c r="CI368" s="242"/>
      <c r="CJ368" s="242"/>
      <c r="CK368" s="242"/>
      <c r="CL368" s="242"/>
      <c r="CM368" s="242"/>
      <c r="CN368" s="242"/>
      <c r="CO368" s="242"/>
      <c r="CP368" s="242"/>
      <c r="CQ368" s="243"/>
      <c r="CR368" s="242"/>
      <c r="CS368" s="240"/>
      <c r="CU368" s="241"/>
      <c r="CV368" s="242"/>
      <c r="CW368" s="242"/>
      <c r="CX368" s="242"/>
      <c r="CY368" s="242"/>
      <c r="CZ368" s="242"/>
      <c r="DA368" s="242"/>
      <c r="DB368" s="242"/>
      <c r="DC368" s="242"/>
      <c r="DD368" s="243"/>
      <c r="DE368" s="242"/>
      <c r="DF368" s="240"/>
      <c r="DH368" s="240"/>
      <c r="DI368" s="240"/>
      <c r="DJ368" s="240"/>
      <c r="DK368" s="240"/>
      <c r="DL368" s="240"/>
      <c r="DM368" s="240"/>
      <c r="DN368" s="240"/>
      <c r="DO368" s="240"/>
      <c r="DP368" s="240"/>
      <c r="DQ368" s="240"/>
      <c r="DR368" s="240"/>
      <c r="DS368" s="240"/>
      <c r="DU368" s="240"/>
      <c r="DV368" s="240"/>
      <c r="DW368" s="240"/>
      <c r="DX368" s="240"/>
      <c r="DY368" s="240"/>
      <c r="DZ368" s="240"/>
      <c r="EA368" s="240"/>
      <c r="EB368" s="240"/>
      <c r="EC368" s="240"/>
      <c r="ED368" s="240"/>
      <c r="EE368" s="240"/>
      <c r="EF368" s="240"/>
      <c r="EH368" s="240"/>
      <c r="EI368" s="240"/>
      <c r="EJ368" s="240"/>
      <c r="EK368" s="240"/>
      <c r="EL368" s="240"/>
      <c r="EM368" s="240"/>
      <c r="EN368" s="240"/>
      <c r="EO368" s="240"/>
      <c r="EP368" s="240"/>
      <c r="EQ368" s="240"/>
      <c r="ER368" s="240"/>
      <c r="ES368" s="240"/>
      <c r="EU368" s="240"/>
      <c r="EV368" s="240"/>
      <c r="EW368" s="240"/>
      <c r="EX368" s="240"/>
      <c r="EY368" s="240"/>
      <c r="EZ368" s="240"/>
      <c r="FA368" s="240"/>
      <c r="FB368" s="240"/>
      <c r="FC368" s="240"/>
      <c r="FD368" s="240"/>
      <c r="FE368" s="240"/>
      <c r="FF368" s="240"/>
      <c r="FG368" s="240"/>
      <c r="FH368" s="240"/>
      <c r="FI368" s="240"/>
      <c r="FJ368" s="240"/>
      <c r="FK368" s="240"/>
      <c r="FL368" s="240"/>
      <c r="FM368" s="240"/>
      <c r="FN368" s="240"/>
    </row>
    <row r="369" spans="86:170" x14ac:dyDescent="0.3">
      <c r="CH369" s="241"/>
      <c r="CI369" s="242"/>
      <c r="CJ369" s="242"/>
      <c r="CK369" s="242"/>
      <c r="CL369" s="242"/>
      <c r="CM369" s="242"/>
      <c r="CN369" s="242"/>
      <c r="CO369" s="242"/>
      <c r="CP369" s="242"/>
      <c r="CQ369" s="243"/>
      <c r="CR369" s="242"/>
      <c r="CS369" s="240"/>
      <c r="CU369" s="241"/>
      <c r="CV369" s="242"/>
      <c r="CW369" s="242"/>
      <c r="CX369" s="242"/>
      <c r="CY369" s="242"/>
      <c r="CZ369" s="242"/>
      <c r="DA369" s="242"/>
      <c r="DB369" s="242"/>
      <c r="DC369" s="242"/>
      <c r="DD369" s="243"/>
      <c r="DE369" s="242"/>
      <c r="DF369" s="240"/>
      <c r="DH369" s="240"/>
      <c r="DI369" s="240"/>
      <c r="DJ369" s="240"/>
      <c r="DK369" s="240"/>
      <c r="DL369" s="240"/>
      <c r="DM369" s="240"/>
      <c r="DN369" s="240"/>
      <c r="DO369" s="240"/>
      <c r="DP369" s="240"/>
      <c r="DQ369" s="240"/>
      <c r="DR369" s="240"/>
      <c r="DS369" s="240"/>
      <c r="DU369" s="240"/>
      <c r="DV369" s="240"/>
      <c r="DW369" s="240"/>
      <c r="DX369" s="240"/>
      <c r="DY369" s="240"/>
      <c r="DZ369" s="240"/>
      <c r="EA369" s="240"/>
      <c r="EB369" s="240"/>
      <c r="EC369" s="240"/>
      <c r="ED369" s="240"/>
      <c r="EE369" s="240"/>
      <c r="EF369" s="240"/>
      <c r="EH369" s="240"/>
      <c r="EI369" s="240"/>
      <c r="EJ369" s="240"/>
      <c r="EK369" s="240"/>
      <c r="EL369" s="240"/>
      <c r="EM369" s="240"/>
      <c r="EN369" s="240"/>
      <c r="EO369" s="240"/>
      <c r="EP369" s="240"/>
      <c r="EQ369" s="240"/>
      <c r="ER369" s="240"/>
      <c r="ES369" s="240"/>
      <c r="EU369" s="240"/>
      <c r="EV369" s="240"/>
      <c r="EW369" s="240"/>
      <c r="EX369" s="240"/>
      <c r="EY369" s="240"/>
      <c r="EZ369" s="240"/>
      <c r="FA369" s="240"/>
      <c r="FB369" s="240"/>
      <c r="FC369" s="240"/>
      <c r="FD369" s="240"/>
      <c r="FE369" s="240"/>
      <c r="FF369" s="240"/>
      <c r="FG369" s="240"/>
      <c r="FH369" s="240"/>
      <c r="FI369" s="240"/>
      <c r="FJ369" s="240"/>
      <c r="FK369" s="240"/>
      <c r="FL369" s="240"/>
      <c r="FM369" s="240"/>
      <c r="FN369" s="240"/>
    </row>
    <row r="370" spans="86:170" x14ac:dyDescent="0.3">
      <c r="CH370" s="241"/>
      <c r="CI370" s="242"/>
      <c r="CJ370" s="242"/>
      <c r="CK370" s="242"/>
      <c r="CL370" s="242"/>
      <c r="CM370" s="242"/>
      <c r="CN370" s="242"/>
      <c r="CO370" s="242"/>
      <c r="CP370" s="242"/>
      <c r="CQ370" s="243"/>
      <c r="CR370" s="242"/>
      <c r="CS370" s="240"/>
      <c r="CU370" s="241"/>
      <c r="CV370" s="242"/>
      <c r="CW370" s="242"/>
      <c r="CX370" s="242"/>
      <c r="CY370" s="242"/>
      <c r="CZ370" s="242"/>
      <c r="DA370" s="242"/>
      <c r="DB370" s="242"/>
      <c r="DC370" s="242"/>
      <c r="DD370" s="243"/>
      <c r="DE370" s="242"/>
      <c r="DF370" s="240"/>
      <c r="DH370" s="240"/>
      <c r="DI370" s="240"/>
      <c r="DJ370" s="240"/>
      <c r="DK370" s="240"/>
      <c r="DL370" s="240"/>
      <c r="DM370" s="240"/>
      <c r="DN370" s="240"/>
      <c r="DO370" s="240"/>
      <c r="DP370" s="240"/>
      <c r="DQ370" s="240"/>
      <c r="DR370" s="240"/>
      <c r="DS370" s="240"/>
      <c r="DU370" s="240"/>
      <c r="DV370" s="240"/>
      <c r="DW370" s="240"/>
      <c r="DX370" s="240"/>
      <c r="DY370" s="240"/>
      <c r="DZ370" s="240"/>
      <c r="EA370" s="240"/>
      <c r="EB370" s="240"/>
      <c r="EC370" s="240"/>
      <c r="ED370" s="240"/>
      <c r="EE370" s="240"/>
      <c r="EF370" s="240"/>
      <c r="EH370" s="240"/>
      <c r="EI370" s="240"/>
      <c r="EJ370" s="240"/>
      <c r="EK370" s="240"/>
      <c r="EL370" s="240"/>
      <c r="EM370" s="240"/>
      <c r="EN370" s="240"/>
      <c r="EO370" s="240"/>
      <c r="EP370" s="240"/>
      <c r="EQ370" s="240"/>
      <c r="ER370" s="240"/>
      <c r="ES370" s="240"/>
      <c r="EU370" s="240"/>
      <c r="EV370" s="240"/>
      <c r="EW370" s="240"/>
      <c r="EX370" s="240"/>
      <c r="EY370" s="240"/>
      <c r="EZ370" s="240"/>
      <c r="FA370" s="240"/>
      <c r="FB370" s="240"/>
      <c r="FC370" s="240"/>
      <c r="FD370" s="240"/>
      <c r="FE370" s="240"/>
      <c r="FF370" s="240"/>
      <c r="FG370" s="240"/>
      <c r="FH370" s="240"/>
      <c r="FI370" s="240"/>
      <c r="FJ370" s="240"/>
      <c r="FK370" s="240"/>
      <c r="FL370" s="240"/>
      <c r="FM370" s="240"/>
      <c r="FN370" s="240"/>
    </row>
    <row r="371" spans="86:170" x14ac:dyDescent="0.3">
      <c r="CH371" s="241"/>
      <c r="CI371" s="242"/>
      <c r="CJ371" s="242"/>
      <c r="CK371" s="242"/>
      <c r="CL371" s="242"/>
      <c r="CM371" s="242"/>
      <c r="CN371" s="242"/>
      <c r="CO371" s="242"/>
      <c r="CP371" s="242"/>
      <c r="CQ371" s="243"/>
      <c r="CR371" s="242"/>
      <c r="CS371" s="240"/>
      <c r="CU371" s="241"/>
      <c r="CV371" s="242"/>
      <c r="CW371" s="242"/>
      <c r="CX371" s="242"/>
      <c r="CY371" s="242"/>
      <c r="CZ371" s="242"/>
      <c r="DA371" s="242"/>
      <c r="DB371" s="242"/>
      <c r="DC371" s="242"/>
      <c r="DD371" s="243"/>
      <c r="DE371" s="242"/>
      <c r="DF371" s="240"/>
      <c r="DH371" s="240"/>
      <c r="DI371" s="240"/>
      <c r="DJ371" s="240"/>
      <c r="DK371" s="240"/>
      <c r="DL371" s="240"/>
      <c r="DM371" s="240"/>
      <c r="DN371" s="240"/>
      <c r="DO371" s="240"/>
      <c r="DP371" s="240"/>
      <c r="DQ371" s="240"/>
      <c r="DR371" s="240"/>
      <c r="DS371" s="240"/>
      <c r="DU371" s="240"/>
      <c r="DV371" s="240"/>
      <c r="DW371" s="240"/>
      <c r="DX371" s="240"/>
      <c r="DY371" s="240"/>
      <c r="DZ371" s="240"/>
      <c r="EA371" s="240"/>
      <c r="EB371" s="240"/>
      <c r="EC371" s="240"/>
      <c r="ED371" s="240"/>
      <c r="EE371" s="240"/>
      <c r="EF371" s="240"/>
      <c r="EH371" s="240"/>
      <c r="EI371" s="240"/>
      <c r="EJ371" s="240"/>
      <c r="EK371" s="240"/>
      <c r="EL371" s="240"/>
      <c r="EM371" s="240"/>
      <c r="EN371" s="240"/>
      <c r="EO371" s="240"/>
      <c r="EP371" s="240"/>
      <c r="EQ371" s="240"/>
      <c r="ER371" s="240"/>
      <c r="ES371" s="240"/>
      <c r="EU371" s="240"/>
      <c r="EV371" s="240"/>
      <c r="EW371" s="240"/>
      <c r="EX371" s="240"/>
      <c r="EY371" s="240"/>
      <c r="EZ371" s="240"/>
      <c r="FA371" s="240"/>
      <c r="FB371" s="240"/>
      <c r="FC371" s="240"/>
      <c r="FD371" s="240"/>
      <c r="FE371" s="240"/>
      <c r="FF371" s="240"/>
      <c r="FG371" s="240"/>
      <c r="FH371" s="240"/>
      <c r="FI371" s="240"/>
      <c r="FJ371" s="240"/>
      <c r="FK371" s="240"/>
      <c r="FL371" s="240"/>
      <c r="FM371" s="240"/>
      <c r="FN371" s="240"/>
    </row>
    <row r="372" spans="86:170" x14ac:dyDescent="0.3">
      <c r="CH372" s="241"/>
      <c r="CI372" s="242"/>
      <c r="CJ372" s="242"/>
      <c r="CK372" s="242"/>
      <c r="CL372" s="242"/>
      <c r="CM372" s="242"/>
      <c r="CN372" s="242"/>
      <c r="CO372" s="242"/>
      <c r="CP372" s="242"/>
      <c r="CQ372" s="243"/>
      <c r="CR372" s="242"/>
      <c r="CS372" s="240"/>
      <c r="CU372" s="241"/>
      <c r="CV372" s="242"/>
      <c r="CW372" s="242"/>
      <c r="CX372" s="242"/>
      <c r="CY372" s="242"/>
      <c r="CZ372" s="242"/>
      <c r="DA372" s="242"/>
      <c r="DB372" s="242"/>
      <c r="DC372" s="242"/>
      <c r="DD372" s="243"/>
      <c r="DE372" s="242"/>
      <c r="DF372" s="240"/>
      <c r="DH372" s="240"/>
      <c r="DI372" s="240"/>
      <c r="DJ372" s="240"/>
      <c r="DK372" s="240"/>
      <c r="DL372" s="240"/>
      <c r="DM372" s="240"/>
      <c r="DN372" s="240"/>
      <c r="DO372" s="240"/>
      <c r="DP372" s="240"/>
      <c r="DQ372" s="240"/>
      <c r="DR372" s="240"/>
      <c r="DS372" s="240"/>
      <c r="DU372" s="240"/>
      <c r="DV372" s="240"/>
      <c r="DW372" s="240"/>
      <c r="DX372" s="240"/>
      <c r="DY372" s="240"/>
      <c r="DZ372" s="240"/>
      <c r="EA372" s="240"/>
      <c r="EB372" s="240"/>
      <c r="EC372" s="240"/>
      <c r="ED372" s="240"/>
      <c r="EE372" s="240"/>
      <c r="EF372" s="240"/>
      <c r="EH372" s="240"/>
      <c r="EI372" s="240"/>
      <c r="EJ372" s="240"/>
      <c r="EK372" s="240"/>
      <c r="EL372" s="240"/>
      <c r="EM372" s="240"/>
      <c r="EN372" s="240"/>
      <c r="EO372" s="240"/>
      <c r="EP372" s="240"/>
      <c r="EQ372" s="240"/>
      <c r="ER372" s="240"/>
      <c r="ES372" s="240"/>
      <c r="EU372" s="240"/>
      <c r="EV372" s="240"/>
      <c r="EW372" s="240"/>
      <c r="EX372" s="240"/>
      <c r="EY372" s="240"/>
      <c r="EZ372" s="240"/>
      <c r="FA372" s="240"/>
      <c r="FB372" s="240"/>
      <c r="FC372" s="240"/>
      <c r="FD372" s="240"/>
      <c r="FE372" s="240"/>
      <c r="FF372" s="240"/>
      <c r="FG372" s="240"/>
      <c r="FH372" s="240"/>
      <c r="FI372" s="240"/>
      <c r="FJ372" s="240"/>
      <c r="FK372" s="240"/>
      <c r="FL372" s="240"/>
      <c r="FM372" s="240"/>
      <c r="FN372" s="240"/>
    </row>
    <row r="373" spans="86:170" x14ac:dyDescent="0.3">
      <c r="CH373" s="241"/>
      <c r="CI373" s="242"/>
      <c r="CJ373" s="242"/>
      <c r="CK373" s="242"/>
      <c r="CL373" s="242"/>
      <c r="CM373" s="242"/>
      <c r="CN373" s="242"/>
      <c r="CO373" s="242"/>
      <c r="CP373" s="242"/>
      <c r="CQ373" s="243"/>
      <c r="CR373" s="242"/>
      <c r="CS373" s="240"/>
      <c r="CU373" s="241"/>
      <c r="CV373" s="242"/>
      <c r="CW373" s="242"/>
      <c r="CX373" s="242"/>
      <c r="CY373" s="242"/>
      <c r="CZ373" s="242"/>
      <c r="DA373" s="242"/>
      <c r="DB373" s="242"/>
      <c r="DC373" s="242"/>
      <c r="DD373" s="243"/>
      <c r="DE373" s="242"/>
      <c r="DF373" s="240"/>
      <c r="DH373" s="240"/>
      <c r="DI373" s="240"/>
      <c r="DJ373" s="240"/>
      <c r="DK373" s="240"/>
      <c r="DL373" s="240"/>
      <c r="DM373" s="240"/>
      <c r="DN373" s="240"/>
      <c r="DO373" s="240"/>
      <c r="DP373" s="240"/>
      <c r="DQ373" s="240"/>
      <c r="DR373" s="240"/>
      <c r="DS373" s="240"/>
      <c r="DU373" s="240"/>
      <c r="DV373" s="240"/>
      <c r="DW373" s="240"/>
      <c r="DX373" s="240"/>
      <c r="DY373" s="240"/>
      <c r="DZ373" s="240"/>
      <c r="EA373" s="240"/>
      <c r="EB373" s="240"/>
      <c r="EC373" s="240"/>
      <c r="ED373" s="240"/>
      <c r="EE373" s="240"/>
      <c r="EF373" s="240"/>
      <c r="EH373" s="240"/>
      <c r="EI373" s="240"/>
      <c r="EJ373" s="240"/>
      <c r="EK373" s="240"/>
      <c r="EL373" s="240"/>
      <c r="EM373" s="240"/>
      <c r="EN373" s="240"/>
      <c r="EO373" s="240"/>
      <c r="EP373" s="240"/>
      <c r="EQ373" s="240"/>
      <c r="ER373" s="240"/>
      <c r="ES373" s="240"/>
      <c r="EU373" s="240"/>
      <c r="EV373" s="240"/>
      <c r="EW373" s="240"/>
      <c r="EX373" s="240"/>
      <c r="EY373" s="240"/>
      <c r="EZ373" s="240"/>
      <c r="FA373" s="240"/>
      <c r="FB373" s="240"/>
      <c r="FC373" s="240"/>
      <c r="FD373" s="240"/>
      <c r="FE373" s="240"/>
      <c r="FF373" s="240"/>
      <c r="FG373" s="240"/>
      <c r="FH373" s="240"/>
      <c r="FI373" s="240"/>
      <c r="FJ373" s="240"/>
      <c r="FK373" s="240"/>
      <c r="FL373" s="240"/>
      <c r="FM373" s="240"/>
      <c r="FN373" s="240"/>
    </row>
    <row r="374" spans="86:170" x14ac:dyDescent="0.3">
      <c r="CH374" s="241"/>
      <c r="CI374" s="242"/>
      <c r="CJ374" s="242"/>
      <c r="CK374" s="242"/>
      <c r="CL374" s="242"/>
      <c r="CM374" s="242"/>
      <c r="CN374" s="242"/>
      <c r="CO374" s="242"/>
      <c r="CP374" s="242"/>
      <c r="CQ374" s="243"/>
      <c r="CR374" s="242"/>
      <c r="CS374" s="240"/>
      <c r="CU374" s="241"/>
      <c r="CV374" s="242"/>
      <c r="CW374" s="242"/>
      <c r="CX374" s="242"/>
      <c r="CY374" s="242"/>
      <c r="CZ374" s="242"/>
      <c r="DA374" s="242"/>
      <c r="DB374" s="242"/>
      <c r="DC374" s="242"/>
      <c r="DD374" s="243"/>
      <c r="DE374" s="242"/>
      <c r="DF374" s="240"/>
      <c r="DH374" s="240"/>
      <c r="DI374" s="240"/>
      <c r="DJ374" s="240"/>
      <c r="DK374" s="240"/>
      <c r="DL374" s="240"/>
      <c r="DM374" s="240"/>
      <c r="DN374" s="240"/>
      <c r="DO374" s="240"/>
      <c r="DP374" s="240"/>
      <c r="DQ374" s="240"/>
      <c r="DR374" s="240"/>
      <c r="DS374" s="240"/>
      <c r="DU374" s="240"/>
      <c r="DV374" s="240"/>
      <c r="DW374" s="240"/>
      <c r="DX374" s="240"/>
      <c r="DY374" s="240"/>
      <c r="DZ374" s="240"/>
      <c r="EA374" s="240"/>
      <c r="EB374" s="240"/>
      <c r="EC374" s="240"/>
      <c r="ED374" s="240"/>
      <c r="EE374" s="240"/>
      <c r="EF374" s="240"/>
      <c r="EH374" s="240"/>
      <c r="EI374" s="240"/>
      <c r="EJ374" s="240"/>
      <c r="EK374" s="240"/>
      <c r="EL374" s="240"/>
      <c r="EM374" s="240"/>
      <c r="EN374" s="240"/>
      <c r="EO374" s="240"/>
      <c r="EP374" s="240"/>
      <c r="EQ374" s="240"/>
      <c r="ER374" s="240"/>
      <c r="ES374" s="240"/>
      <c r="EU374" s="240"/>
      <c r="EV374" s="240"/>
      <c r="EW374" s="240"/>
      <c r="EX374" s="240"/>
      <c r="EY374" s="240"/>
      <c r="EZ374" s="240"/>
      <c r="FA374" s="240"/>
      <c r="FB374" s="240"/>
      <c r="FC374" s="240"/>
      <c r="FD374" s="240"/>
      <c r="FE374" s="240"/>
      <c r="FF374" s="240"/>
      <c r="FG374" s="240"/>
      <c r="FH374" s="240"/>
      <c r="FI374" s="240"/>
      <c r="FJ374" s="240"/>
      <c r="FK374" s="240"/>
      <c r="FL374" s="240"/>
      <c r="FM374" s="240"/>
      <c r="FN374" s="240"/>
    </row>
    <row r="375" spans="86:170" x14ac:dyDescent="0.3">
      <c r="CH375" s="241"/>
      <c r="CI375" s="242"/>
      <c r="CJ375" s="242"/>
      <c r="CK375" s="242"/>
      <c r="CL375" s="242"/>
      <c r="CM375" s="242"/>
      <c r="CN375" s="242"/>
      <c r="CO375" s="242"/>
      <c r="CP375" s="242"/>
      <c r="CQ375" s="243"/>
      <c r="CR375" s="242"/>
      <c r="CS375" s="240"/>
      <c r="CU375" s="241"/>
      <c r="CV375" s="242"/>
      <c r="CW375" s="242"/>
      <c r="CX375" s="242"/>
      <c r="CY375" s="242"/>
      <c r="CZ375" s="242"/>
      <c r="DA375" s="242"/>
      <c r="DB375" s="242"/>
      <c r="DC375" s="242"/>
      <c r="DD375" s="243"/>
      <c r="DE375" s="242"/>
      <c r="DF375" s="240"/>
      <c r="DH375" s="240"/>
      <c r="DI375" s="240"/>
      <c r="DJ375" s="240"/>
      <c r="DK375" s="240"/>
      <c r="DL375" s="240"/>
      <c r="DM375" s="240"/>
      <c r="DN375" s="240"/>
      <c r="DO375" s="240"/>
      <c r="DP375" s="240"/>
      <c r="DQ375" s="240"/>
      <c r="DR375" s="240"/>
      <c r="DS375" s="240"/>
      <c r="DU375" s="240"/>
      <c r="DV375" s="240"/>
      <c r="DW375" s="240"/>
      <c r="DX375" s="240"/>
      <c r="DY375" s="240"/>
      <c r="DZ375" s="240"/>
      <c r="EA375" s="240"/>
      <c r="EB375" s="240"/>
      <c r="EC375" s="240"/>
      <c r="ED375" s="240"/>
      <c r="EE375" s="240"/>
      <c r="EF375" s="240"/>
      <c r="EH375" s="240"/>
      <c r="EI375" s="240"/>
      <c r="EJ375" s="240"/>
      <c r="EK375" s="240"/>
      <c r="EL375" s="240"/>
      <c r="EM375" s="240"/>
      <c r="EN375" s="240"/>
      <c r="EO375" s="240"/>
      <c r="EP375" s="240"/>
      <c r="EQ375" s="240"/>
      <c r="ER375" s="240"/>
      <c r="ES375" s="240"/>
      <c r="EU375" s="240"/>
      <c r="EV375" s="240"/>
      <c r="EW375" s="240"/>
      <c r="EX375" s="240"/>
      <c r="EY375" s="240"/>
      <c r="EZ375" s="240"/>
      <c r="FA375" s="240"/>
      <c r="FB375" s="240"/>
      <c r="FC375" s="240"/>
      <c r="FD375" s="240"/>
      <c r="FE375" s="240"/>
      <c r="FF375" s="240"/>
      <c r="FG375" s="240"/>
      <c r="FH375" s="240"/>
      <c r="FI375" s="240"/>
      <c r="FJ375" s="240"/>
      <c r="FK375" s="240"/>
      <c r="FL375" s="240"/>
      <c r="FM375" s="240"/>
      <c r="FN375" s="240"/>
    </row>
    <row r="376" spans="86:170" x14ac:dyDescent="0.3">
      <c r="CH376" s="241"/>
      <c r="CI376" s="242"/>
      <c r="CJ376" s="242"/>
      <c r="CK376" s="242"/>
      <c r="CL376" s="242"/>
      <c r="CM376" s="242"/>
      <c r="CN376" s="242"/>
      <c r="CO376" s="242"/>
      <c r="CP376" s="242"/>
      <c r="CQ376" s="243"/>
      <c r="CR376" s="242"/>
      <c r="CS376" s="240"/>
      <c r="CU376" s="241"/>
      <c r="CV376" s="242"/>
      <c r="CW376" s="242"/>
      <c r="CX376" s="242"/>
      <c r="CY376" s="242"/>
      <c r="CZ376" s="242"/>
      <c r="DA376" s="242"/>
      <c r="DB376" s="242"/>
      <c r="DC376" s="242"/>
      <c r="DD376" s="243"/>
      <c r="DE376" s="242"/>
      <c r="DF376" s="240"/>
      <c r="DH376" s="240"/>
      <c r="DI376" s="240"/>
      <c r="DJ376" s="240"/>
      <c r="DK376" s="240"/>
      <c r="DL376" s="240"/>
      <c r="DM376" s="240"/>
      <c r="DN376" s="240"/>
      <c r="DO376" s="240"/>
      <c r="DP376" s="240"/>
      <c r="DQ376" s="240"/>
      <c r="DR376" s="240"/>
      <c r="DS376" s="240"/>
      <c r="DU376" s="240"/>
      <c r="DV376" s="240"/>
      <c r="DW376" s="240"/>
      <c r="DX376" s="240"/>
      <c r="DY376" s="240"/>
      <c r="DZ376" s="240"/>
      <c r="EA376" s="240"/>
      <c r="EB376" s="240"/>
      <c r="EC376" s="240"/>
      <c r="ED376" s="240"/>
      <c r="EE376" s="240"/>
      <c r="EF376" s="240"/>
      <c r="EH376" s="240"/>
      <c r="EI376" s="240"/>
      <c r="EJ376" s="240"/>
      <c r="EK376" s="240"/>
      <c r="EL376" s="240"/>
      <c r="EM376" s="240"/>
      <c r="EN376" s="240"/>
      <c r="EO376" s="240"/>
      <c r="EP376" s="240"/>
      <c r="EQ376" s="240"/>
      <c r="ER376" s="240"/>
      <c r="ES376" s="240"/>
      <c r="EU376" s="240"/>
      <c r="EV376" s="240"/>
      <c r="EW376" s="240"/>
      <c r="EX376" s="240"/>
      <c r="EY376" s="240"/>
      <c r="EZ376" s="240"/>
      <c r="FA376" s="240"/>
      <c r="FB376" s="240"/>
      <c r="FC376" s="240"/>
      <c r="FD376" s="240"/>
      <c r="FE376" s="240"/>
      <c r="FF376" s="240"/>
      <c r="FG376" s="240"/>
      <c r="FH376" s="240"/>
      <c r="FI376" s="240"/>
      <c r="FJ376" s="240"/>
      <c r="FK376" s="240"/>
      <c r="FL376" s="240"/>
      <c r="FM376" s="240"/>
      <c r="FN376" s="240"/>
    </row>
    <row r="377" spans="86:170" x14ac:dyDescent="0.3">
      <c r="CH377" s="241"/>
      <c r="CI377" s="242"/>
      <c r="CJ377" s="242"/>
      <c r="CK377" s="242"/>
      <c r="CL377" s="242"/>
      <c r="CM377" s="242"/>
      <c r="CN377" s="242"/>
      <c r="CO377" s="242"/>
      <c r="CP377" s="242"/>
      <c r="CQ377" s="243"/>
      <c r="CR377" s="242"/>
      <c r="CS377" s="240"/>
      <c r="CU377" s="241"/>
      <c r="CV377" s="242"/>
      <c r="CW377" s="242"/>
      <c r="CX377" s="242"/>
      <c r="CY377" s="242"/>
      <c r="CZ377" s="242"/>
      <c r="DA377" s="242"/>
      <c r="DB377" s="242"/>
      <c r="DC377" s="242"/>
      <c r="DD377" s="243"/>
      <c r="DE377" s="242"/>
      <c r="DF377" s="240"/>
      <c r="DH377" s="240"/>
      <c r="DI377" s="240"/>
      <c r="DJ377" s="240"/>
      <c r="DK377" s="240"/>
      <c r="DL377" s="240"/>
      <c r="DM377" s="240"/>
      <c r="DN377" s="240"/>
      <c r="DO377" s="240"/>
      <c r="DP377" s="240"/>
      <c r="DQ377" s="240"/>
      <c r="DR377" s="240"/>
      <c r="DS377" s="240"/>
      <c r="DU377" s="240"/>
      <c r="DV377" s="240"/>
      <c r="DW377" s="240"/>
      <c r="DX377" s="240"/>
      <c r="DY377" s="240"/>
      <c r="DZ377" s="240"/>
      <c r="EA377" s="240"/>
      <c r="EB377" s="240"/>
      <c r="EC377" s="240"/>
      <c r="ED377" s="240"/>
      <c r="EE377" s="240"/>
      <c r="EF377" s="240"/>
      <c r="EH377" s="240"/>
      <c r="EI377" s="240"/>
      <c r="EJ377" s="240"/>
      <c r="EK377" s="240"/>
      <c r="EL377" s="240"/>
      <c r="EM377" s="240"/>
      <c r="EN377" s="240"/>
      <c r="EO377" s="240"/>
      <c r="EP377" s="240"/>
      <c r="EQ377" s="240"/>
      <c r="ER377" s="240"/>
      <c r="ES377" s="240"/>
      <c r="EU377" s="240"/>
      <c r="EV377" s="240"/>
      <c r="EW377" s="240"/>
      <c r="EX377" s="240"/>
      <c r="EY377" s="240"/>
      <c r="EZ377" s="240"/>
      <c r="FA377" s="240"/>
      <c r="FB377" s="240"/>
      <c r="FC377" s="240"/>
      <c r="FD377" s="240"/>
      <c r="FE377" s="240"/>
      <c r="FF377" s="240"/>
      <c r="FG377" s="240"/>
      <c r="FH377" s="240"/>
      <c r="FI377" s="240"/>
      <c r="FJ377" s="240"/>
      <c r="FK377" s="240"/>
      <c r="FL377" s="240"/>
      <c r="FM377" s="240"/>
      <c r="FN377" s="240"/>
    </row>
    <row r="378" spans="86:170" x14ac:dyDescent="0.3">
      <c r="CH378" s="241"/>
      <c r="CI378" s="242"/>
      <c r="CJ378" s="242"/>
      <c r="CK378" s="242"/>
      <c r="CL378" s="242"/>
      <c r="CM378" s="242"/>
      <c r="CN378" s="242"/>
      <c r="CO378" s="242"/>
      <c r="CP378" s="242"/>
      <c r="CQ378" s="243"/>
      <c r="CR378" s="242"/>
      <c r="CS378" s="240"/>
      <c r="CU378" s="241"/>
      <c r="CV378" s="242"/>
      <c r="CW378" s="242"/>
      <c r="CX378" s="242"/>
      <c r="CY378" s="242"/>
      <c r="CZ378" s="242"/>
      <c r="DA378" s="242"/>
      <c r="DB378" s="242"/>
      <c r="DC378" s="242"/>
      <c r="DD378" s="243"/>
      <c r="DE378" s="242"/>
      <c r="DF378" s="240"/>
      <c r="DH378" s="240"/>
      <c r="DI378" s="240"/>
      <c r="DJ378" s="240"/>
      <c r="DK378" s="240"/>
      <c r="DL378" s="240"/>
      <c r="DM378" s="240"/>
      <c r="DN378" s="240"/>
      <c r="DO378" s="240"/>
      <c r="DP378" s="240"/>
      <c r="DQ378" s="240"/>
      <c r="DR378" s="240"/>
      <c r="DS378" s="240"/>
      <c r="DU378" s="240"/>
      <c r="DV378" s="240"/>
      <c r="DW378" s="240"/>
      <c r="DX378" s="240"/>
      <c r="DY378" s="240"/>
      <c r="DZ378" s="240"/>
      <c r="EA378" s="240"/>
      <c r="EB378" s="240"/>
      <c r="EC378" s="240"/>
      <c r="ED378" s="240"/>
      <c r="EE378" s="240"/>
      <c r="EF378" s="240"/>
      <c r="EH378" s="240"/>
      <c r="EI378" s="240"/>
      <c r="EJ378" s="240"/>
      <c r="EK378" s="240"/>
      <c r="EL378" s="240"/>
      <c r="EM378" s="240"/>
      <c r="EN378" s="240"/>
      <c r="EO378" s="240"/>
      <c r="EP378" s="240"/>
      <c r="EQ378" s="240"/>
      <c r="ER378" s="240"/>
      <c r="ES378" s="240"/>
      <c r="EU378" s="240"/>
      <c r="EV378" s="240"/>
      <c r="EW378" s="240"/>
      <c r="EX378" s="240"/>
      <c r="EY378" s="240"/>
      <c r="EZ378" s="240"/>
      <c r="FA378" s="240"/>
      <c r="FB378" s="240"/>
      <c r="FC378" s="240"/>
      <c r="FD378" s="240"/>
      <c r="FE378" s="240"/>
      <c r="FF378" s="240"/>
      <c r="FG378" s="240"/>
      <c r="FH378" s="240"/>
      <c r="FI378" s="240"/>
      <c r="FJ378" s="240"/>
      <c r="FK378" s="240"/>
      <c r="FL378" s="240"/>
      <c r="FM378" s="240"/>
      <c r="FN378" s="240"/>
    </row>
    <row r="379" spans="86:170" x14ac:dyDescent="0.3">
      <c r="CH379" s="241"/>
      <c r="CI379" s="242"/>
      <c r="CJ379" s="242"/>
      <c r="CK379" s="242"/>
      <c r="CL379" s="242"/>
      <c r="CM379" s="242"/>
      <c r="CN379" s="242"/>
      <c r="CO379" s="242"/>
      <c r="CP379" s="242"/>
      <c r="CQ379" s="243"/>
      <c r="CR379" s="242"/>
      <c r="CS379" s="240"/>
      <c r="CU379" s="241"/>
      <c r="CV379" s="242"/>
      <c r="CW379" s="242"/>
      <c r="CX379" s="242"/>
      <c r="CY379" s="242"/>
      <c r="CZ379" s="242"/>
      <c r="DA379" s="242"/>
      <c r="DB379" s="242"/>
      <c r="DC379" s="242"/>
      <c r="DD379" s="243"/>
      <c r="DE379" s="242"/>
      <c r="DF379" s="240"/>
      <c r="DH379" s="240"/>
      <c r="DI379" s="240"/>
      <c r="DJ379" s="240"/>
      <c r="DK379" s="240"/>
      <c r="DL379" s="240"/>
      <c r="DM379" s="240"/>
      <c r="DN379" s="240"/>
      <c r="DO379" s="240"/>
      <c r="DP379" s="240"/>
      <c r="DQ379" s="240"/>
      <c r="DR379" s="240"/>
      <c r="DS379" s="240"/>
      <c r="DU379" s="240"/>
      <c r="DV379" s="240"/>
      <c r="DW379" s="240"/>
      <c r="DX379" s="240"/>
      <c r="DY379" s="240"/>
      <c r="DZ379" s="240"/>
      <c r="EA379" s="240"/>
      <c r="EB379" s="240"/>
      <c r="EC379" s="240"/>
      <c r="ED379" s="240"/>
      <c r="EE379" s="240"/>
      <c r="EF379" s="240"/>
      <c r="EH379" s="240"/>
      <c r="EI379" s="240"/>
      <c r="EJ379" s="240"/>
      <c r="EK379" s="240"/>
      <c r="EL379" s="240"/>
      <c r="EM379" s="240"/>
      <c r="EN379" s="240"/>
      <c r="EO379" s="240"/>
      <c r="EP379" s="240"/>
      <c r="EQ379" s="240"/>
      <c r="ER379" s="240"/>
      <c r="ES379" s="240"/>
      <c r="EU379" s="240"/>
      <c r="EV379" s="240"/>
      <c r="EW379" s="240"/>
      <c r="EX379" s="240"/>
      <c r="EY379" s="240"/>
      <c r="EZ379" s="240"/>
      <c r="FA379" s="240"/>
      <c r="FB379" s="240"/>
      <c r="FC379" s="240"/>
      <c r="FD379" s="240"/>
      <c r="FE379" s="240"/>
      <c r="FF379" s="240"/>
      <c r="FG379" s="240"/>
      <c r="FH379" s="240"/>
      <c r="FI379" s="240"/>
      <c r="FJ379" s="240"/>
      <c r="FK379" s="240"/>
      <c r="FL379" s="240"/>
      <c r="FM379" s="240"/>
      <c r="FN379" s="240"/>
    </row>
    <row r="380" spans="86:170" x14ac:dyDescent="0.3">
      <c r="CH380" s="241"/>
      <c r="CI380" s="242"/>
      <c r="CJ380" s="242"/>
      <c r="CK380" s="242"/>
      <c r="CL380" s="242"/>
      <c r="CM380" s="242"/>
      <c r="CN380" s="242"/>
      <c r="CO380" s="242"/>
      <c r="CP380" s="242"/>
      <c r="CQ380" s="243"/>
      <c r="CR380" s="242"/>
      <c r="CS380" s="240"/>
      <c r="CU380" s="241"/>
      <c r="CV380" s="242"/>
      <c r="CW380" s="242"/>
      <c r="CX380" s="242"/>
      <c r="CY380" s="242"/>
      <c r="CZ380" s="242"/>
      <c r="DA380" s="242"/>
      <c r="DB380" s="242"/>
      <c r="DC380" s="242"/>
      <c r="DD380" s="243"/>
      <c r="DE380" s="242"/>
      <c r="DF380" s="240"/>
      <c r="DH380" s="240"/>
      <c r="DI380" s="240"/>
      <c r="DJ380" s="240"/>
      <c r="DK380" s="240"/>
      <c r="DL380" s="240"/>
      <c r="DM380" s="240"/>
      <c r="DN380" s="240"/>
      <c r="DO380" s="240"/>
      <c r="DP380" s="240"/>
      <c r="DQ380" s="240"/>
      <c r="DR380" s="240"/>
      <c r="DS380" s="240"/>
      <c r="DU380" s="240"/>
      <c r="DV380" s="240"/>
      <c r="DW380" s="240"/>
      <c r="DX380" s="240"/>
      <c r="DY380" s="240"/>
      <c r="DZ380" s="240"/>
      <c r="EA380" s="240"/>
      <c r="EB380" s="240"/>
      <c r="EC380" s="240"/>
      <c r="ED380" s="240"/>
      <c r="EE380" s="240"/>
      <c r="EF380" s="240"/>
      <c r="EH380" s="240"/>
      <c r="EI380" s="240"/>
      <c r="EJ380" s="240"/>
      <c r="EK380" s="240"/>
      <c r="EL380" s="240"/>
      <c r="EM380" s="240"/>
      <c r="EN380" s="240"/>
      <c r="EO380" s="240"/>
      <c r="EP380" s="240"/>
      <c r="EQ380" s="240"/>
      <c r="ER380" s="240"/>
      <c r="ES380" s="240"/>
      <c r="EU380" s="240"/>
      <c r="EV380" s="240"/>
      <c r="EW380" s="240"/>
      <c r="EX380" s="240"/>
      <c r="EY380" s="240"/>
      <c r="EZ380" s="240"/>
      <c r="FA380" s="240"/>
      <c r="FB380" s="240"/>
      <c r="FC380" s="240"/>
      <c r="FD380" s="240"/>
      <c r="FE380" s="240"/>
      <c r="FF380" s="240"/>
      <c r="FG380" s="240"/>
      <c r="FH380" s="240"/>
      <c r="FI380" s="240"/>
      <c r="FJ380" s="240"/>
      <c r="FK380" s="240"/>
      <c r="FL380" s="240"/>
      <c r="FM380" s="240"/>
      <c r="FN380" s="240"/>
    </row>
    <row r="381" spans="86:170" x14ac:dyDescent="0.3">
      <c r="CH381" s="241"/>
      <c r="CI381" s="242"/>
      <c r="CJ381" s="242"/>
      <c r="CK381" s="242"/>
      <c r="CL381" s="242"/>
      <c r="CM381" s="242"/>
      <c r="CN381" s="242"/>
      <c r="CO381" s="242"/>
      <c r="CP381" s="242"/>
      <c r="CQ381" s="243"/>
      <c r="CR381" s="242"/>
      <c r="CS381" s="240"/>
      <c r="CU381" s="241"/>
      <c r="CV381" s="242"/>
      <c r="CW381" s="242"/>
      <c r="CX381" s="242"/>
      <c r="CY381" s="242"/>
      <c r="CZ381" s="242"/>
      <c r="DA381" s="242"/>
      <c r="DB381" s="242"/>
      <c r="DC381" s="242"/>
      <c r="DD381" s="243"/>
      <c r="DE381" s="242"/>
      <c r="DF381" s="240"/>
      <c r="DH381" s="240"/>
      <c r="DI381" s="240"/>
      <c r="DJ381" s="240"/>
      <c r="DK381" s="240"/>
      <c r="DL381" s="240"/>
      <c r="DM381" s="240"/>
      <c r="DN381" s="240"/>
      <c r="DO381" s="240"/>
      <c r="DP381" s="240"/>
      <c r="DQ381" s="240"/>
      <c r="DR381" s="240"/>
      <c r="DS381" s="240"/>
      <c r="DU381" s="240"/>
      <c r="DV381" s="240"/>
      <c r="DW381" s="240"/>
      <c r="DX381" s="240"/>
      <c r="DY381" s="240"/>
      <c r="DZ381" s="240"/>
      <c r="EA381" s="240"/>
      <c r="EB381" s="240"/>
      <c r="EC381" s="240"/>
      <c r="ED381" s="240"/>
      <c r="EE381" s="240"/>
      <c r="EF381" s="240"/>
      <c r="EH381" s="240"/>
      <c r="EI381" s="240"/>
      <c r="EJ381" s="240"/>
      <c r="EK381" s="240"/>
      <c r="EL381" s="240"/>
      <c r="EM381" s="240"/>
      <c r="EN381" s="240"/>
      <c r="EO381" s="240"/>
      <c r="EP381" s="240"/>
      <c r="EQ381" s="240"/>
      <c r="ER381" s="240"/>
      <c r="ES381" s="240"/>
      <c r="EU381" s="240"/>
      <c r="EV381" s="240"/>
      <c r="EW381" s="240"/>
      <c r="EX381" s="240"/>
      <c r="EY381" s="240"/>
      <c r="EZ381" s="240"/>
      <c r="FA381" s="240"/>
      <c r="FB381" s="240"/>
      <c r="FC381" s="240"/>
      <c r="FD381" s="240"/>
      <c r="FE381" s="240"/>
      <c r="FF381" s="240"/>
      <c r="FG381" s="240"/>
      <c r="FH381" s="240"/>
      <c r="FI381" s="240"/>
      <c r="FJ381" s="240"/>
      <c r="FK381" s="240"/>
      <c r="FL381" s="240"/>
      <c r="FM381" s="240"/>
      <c r="FN381" s="240"/>
    </row>
    <row r="382" spans="86:170" x14ac:dyDescent="0.3">
      <c r="CH382" s="241"/>
      <c r="CI382" s="242"/>
      <c r="CJ382" s="242"/>
      <c r="CK382" s="242"/>
      <c r="CL382" s="242"/>
      <c r="CM382" s="242"/>
      <c r="CN382" s="242"/>
      <c r="CO382" s="242"/>
      <c r="CP382" s="242"/>
      <c r="CQ382" s="243"/>
      <c r="CR382" s="242"/>
      <c r="CS382" s="240"/>
      <c r="CU382" s="241"/>
      <c r="CV382" s="242"/>
      <c r="CW382" s="242"/>
      <c r="CX382" s="242"/>
      <c r="CY382" s="242"/>
      <c r="CZ382" s="242"/>
      <c r="DA382" s="242"/>
      <c r="DB382" s="242"/>
      <c r="DC382" s="242"/>
      <c r="DD382" s="243"/>
      <c r="DE382" s="242"/>
      <c r="DF382" s="240"/>
      <c r="DH382" s="240"/>
      <c r="DI382" s="240"/>
      <c r="DJ382" s="240"/>
      <c r="DK382" s="240"/>
      <c r="DL382" s="240"/>
      <c r="DM382" s="240"/>
      <c r="DN382" s="240"/>
      <c r="DO382" s="240"/>
      <c r="DP382" s="240"/>
      <c r="DQ382" s="240"/>
      <c r="DR382" s="240"/>
      <c r="DS382" s="240"/>
      <c r="DU382" s="240"/>
      <c r="DV382" s="240"/>
      <c r="DW382" s="240"/>
      <c r="DX382" s="240"/>
      <c r="DY382" s="240"/>
      <c r="DZ382" s="240"/>
      <c r="EA382" s="240"/>
      <c r="EB382" s="240"/>
      <c r="EC382" s="240"/>
      <c r="ED382" s="240"/>
      <c r="EE382" s="240"/>
      <c r="EF382" s="240"/>
      <c r="EH382" s="240"/>
      <c r="EI382" s="240"/>
      <c r="EJ382" s="240"/>
      <c r="EK382" s="240"/>
      <c r="EL382" s="240"/>
      <c r="EM382" s="240"/>
      <c r="EN382" s="240"/>
      <c r="EO382" s="240"/>
      <c r="EP382" s="240"/>
      <c r="EQ382" s="240"/>
      <c r="ER382" s="240"/>
      <c r="ES382" s="240"/>
      <c r="EU382" s="240"/>
      <c r="EV382" s="240"/>
      <c r="EW382" s="240"/>
      <c r="EX382" s="240"/>
      <c r="EY382" s="240"/>
      <c r="EZ382" s="240"/>
      <c r="FA382" s="240"/>
      <c r="FB382" s="240"/>
      <c r="FC382" s="240"/>
      <c r="FD382" s="240"/>
      <c r="FE382" s="240"/>
      <c r="FF382" s="240"/>
      <c r="FG382" s="240"/>
      <c r="FH382" s="240"/>
      <c r="FI382" s="240"/>
      <c r="FJ382" s="240"/>
      <c r="FK382" s="240"/>
      <c r="FL382" s="240"/>
      <c r="FM382" s="240"/>
      <c r="FN382" s="240"/>
    </row>
    <row r="383" spans="86:170" x14ac:dyDescent="0.3">
      <c r="CH383" s="241"/>
      <c r="CI383" s="242"/>
      <c r="CJ383" s="242"/>
      <c r="CK383" s="242"/>
      <c r="CL383" s="242"/>
      <c r="CM383" s="242"/>
      <c r="CN383" s="242"/>
      <c r="CO383" s="242"/>
      <c r="CP383" s="242"/>
      <c r="CQ383" s="243"/>
      <c r="CR383" s="242"/>
      <c r="CS383" s="240"/>
      <c r="CU383" s="241"/>
      <c r="CV383" s="242"/>
      <c r="CW383" s="242"/>
      <c r="CX383" s="242"/>
      <c r="CY383" s="242"/>
      <c r="CZ383" s="242"/>
      <c r="DA383" s="242"/>
      <c r="DB383" s="242"/>
      <c r="DC383" s="242"/>
      <c r="DD383" s="243"/>
      <c r="DE383" s="242"/>
      <c r="DF383" s="240"/>
      <c r="DH383" s="240"/>
      <c r="DI383" s="240"/>
      <c r="DJ383" s="240"/>
      <c r="DK383" s="240"/>
      <c r="DL383" s="240"/>
      <c r="DM383" s="240"/>
      <c r="DN383" s="240"/>
      <c r="DO383" s="240"/>
      <c r="DP383" s="240"/>
      <c r="DQ383" s="240"/>
      <c r="DR383" s="240"/>
      <c r="DS383" s="240"/>
      <c r="DU383" s="240"/>
      <c r="DV383" s="240"/>
      <c r="DW383" s="240"/>
      <c r="DX383" s="240"/>
      <c r="DY383" s="240"/>
      <c r="DZ383" s="240"/>
      <c r="EA383" s="240"/>
      <c r="EB383" s="240"/>
      <c r="EC383" s="240"/>
      <c r="ED383" s="240"/>
      <c r="EE383" s="240"/>
      <c r="EF383" s="240"/>
      <c r="EH383" s="240"/>
      <c r="EI383" s="240"/>
      <c r="EJ383" s="240"/>
      <c r="EK383" s="240"/>
      <c r="EL383" s="240"/>
      <c r="EM383" s="240"/>
      <c r="EN383" s="240"/>
      <c r="EO383" s="240"/>
      <c r="EP383" s="240"/>
      <c r="EQ383" s="240"/>
      <c r="ER383" s="240"/>
      <c r="ES383" s="240"/>
      <c r="EU383" s="240"/>
      <c r="EV383" s="240"/>
      <c r="EW383" s="240"/>
      <c r="EX383" s="240"/>
      <c r="EY383" s="240"/>
      <c r="EZ383" s="240"/>
      <c r="FA383" s="240"/>
      <c r="FB383" s="240"/>
      <c r="FC383" s="240"/>
      <c r="FD383" s="240"/>
      <c r="FE383" s="240"/>
      <c r="FF383" s="240"/>
      <c r="FG383" s="240"/>
      <c r="FH383" s="240"/>
      <c r="FI383" s="240"/>
      <c r="FJ383" s="240"/>
      <c r="FK383" s="240"/>
      <c r="FL383" s="240"/>
      <c r="FM383" s="240"/>
      <c r="FN383" s="240"/>
    </row>
    <row r="384" spans="86:170" x14ac:dyDescent="0.3">
      <c r="CH384" s="241"/>
      <c r="CI384" s="242"/>
      <c r="CJ384" s="242"/>
      <c r="CK384" s="242"/>
      <c r="CL384" s="242"/>
      <c r="CM384" s="242"/>
      <c r="CN384" s="242"/>
      <c r="CO384" s="242"/>
      <c r="CP384" s="242"/>
      <c r="CQ384" s="243"/>
      <c r="CR384" s="242"/>
      <c r="CS384" s="240"/>
      <c r="CU384" s="241"/>
      <c r="CV384" s="242"/>
      <c r="CW384" s="242"/>
      <c r="CX384" s="242"/>
      <c r="CY384" s="242"/>
      <c r="CZ384" s="242"/>
      <c r="DA384" s="242"/>
      <c r="DB384" s="242"/>
      <c r="DC384" s="242"/>
      <c r="DD384" s="243"/>
      <c r="DE384" s="242"/>
      <c r="DF384" s="240"/>
      <c r="DH384" s="240"/>
      <c r="DI384" s="240"/>
      <c r="DJ384" s="240"/>
      <c r="DK384" s="240"/>
      <c r="DL384" s="240"/>
      <c r="DM384" s="240"/>
      <c r="DN384" s="240"/>
      <c r="DO384" s="240"/>
      <c r="DP384" s="240"/>
      <c r="DQ384" s="240"/>
      <c r="DR384" s="240"/>
      <c r="DS384" s="240"/>
      <c r="DU384" s="240"/>
      <c r="DV384" s="240"/>
      <c r="DW384" s="240"/>
      <c r="DX384" s="240"/>
      <c r="DY384" s="240"/>
      <c r="DZ384" s="240"/>
      <c r="EA384" s="240"/>
      <c r="EB384" s="240"/>
      <c r="EC384" s="240"/>
      <c r="ED384" s="240"/>
      <c r="EE384" s="240"/>
      <c r="EF384" s="240"/>
      <c r="EH384" s="240"/>
      <c r="EI384" s="240"/>
      <c r="EJ384" s="240"/>
      <c r="EK384" s="240"/>
      <c r="EL384" s="240"/>
      <c r="EM384" s="240"/>
      <c r="EN384" s="240"/>
      <c r="EO384" s="240"/>
      <c r="EP384" s="240"/>
      <c r="EQ384" s="240"/>
      <c r="ER384" s="240"/>
      <c r="ES384" s="240"/>
      <c r="EU384" s="240"/>
      <c r="EV384" s="240"/>
      <c r="EW384" s="240"/>
      <c r="EX384" s="240"/>
      <c r="EY384" s="240"/>
      <c r="EZ384" s="240"/>
      <c r="FA384" s="240"/>
      <c r="FB384" s="240"/>
      <c r="FC384" s="240"/>
      <c r="FD384" s="240"/>
      <c r="FE384" s="240"/>
      <c r="FF384" s="240"/>
      <c r="FG384" s="240"/>
      <c r="FH384" s="240"/>
      <c r="FI384" s="240"/>
      <c r="FJ384" s="240"/>
      <c r="FK384" s="240"/>
      <c r="FL384" s="240"/>
      <c r="FM384" s="240"/>
      <c r="FN384" s="240"/>
    </row>
    <row r="385" spans="86:170" x14ac:dyDescent="0.3">
      <c r="CH385" s="241"/>
      <c r="CI385" s="242"/>
      <c r="CJ385" s="242"/>
      <c r="CK385" s="242"/>
      <c r="CL385" s="242"/>
      <c r="CM385" s="242"/>
      <c r="CN385" s="242"/>
      <c r="CO385" s="242"/>
      <c r="CP385" s="242"/>
      <c r="CQ385" s="243"/>
      <c r="CR385" s="242"/>
      <c r="CS385" s="240"/>
      <c r="CU385" s="241"/>
      <c r="CV385" s="242"/>
      <c r="CW385" s="242"/>
      <c r="CX385" s="242"/>
      <c r="CY385" s="242"/>
      <c r="CZ385" s="242"/>
      <c r="DA385" s="242"/>
      <c r="DB385" s="242"/>
      <c r="DC385" s="242"/>
      <c r="DD385" s="243"/>
      <c r="DE385" s="242"/>
      <c r="DF385" s="240"/>
      <c r="DH385" s="240"/>
      <c r="DI385" s="240"/>
      <c r="DJ385" s="240"/>
      <c r="DK385" s="240"/>
      <c r="DL385" s="240"/>
      <c r="DM385" s="240"/>
      <c r="DN385" s="240"/>
      <c r="DO385" s="240"/>
      <c r="DP385" s="240"/>
      <c r="DQ385" s="240"/>
      <c r="DR385" s="240"/>
      <c r="DS385" s="240"/>
      <c r="DU385" s="240"/>
      <c r="DV385" s="240"/>
      <c r="DW385" s="240"/>
      <c r="DX385" s="240"/>
      <c r="DY385" s="240"/>
      <c r="DZ385" s="240"/>
      <c r="EA385" s="240"/>
      <c r="EB385" s="240"/>
      <c r="EC385" s="240"/>
      <c r="ED385" s="240"/>
      <c r="EE385" s="240"/>
      <c r="EF385" s="240"/>
      <c r="EH385" s="240"/>
      <c r="EI385" s="240"/>
      <c r="EJ385" s="240"/>
      <c r="EK385" s="240"/>
      <c r="EL385" s="240"/>
      <c r="EM385" s="240"/>
      <c r="EN385" s="240"/>
      <c r="EO385" s="240"/>
      <c r="EP385" s="240"/>
      <c r="EQ385" s="240"/>
      <c r="ER385" s="240"/>
      <c r="ES385" s="240"/>
      <c r="EU385" s="240"/>
      <c r="EV385" s="240"/>
      <c r="EW385" s="240"/>
      <c r="EX385" s="240"/>
      <c r="EY385" s="240"/>
      <c r="EZ385" s="240"/>
      <c r="FA385" s="240"/>
      <c r="FB385" s="240"/>
      <c r="FC385" s="240"/>
      <c r="FD385" s="240"/>
      <c r="FE385" s="240"/>
      <c r="FF385" s="240"/>
      <c r="FG385" s="240"/>
      <c r="FH385" s="240"/>
      <c r="FI385" s="240"/>
      <c r="FJ385" s="240"/>
      <c r="FK385" s="240"/>
      <c r="FL385" s="240"/>
      <c r="FM385" s="240"/>
      <c r="FN385" s="240"/>
    </row>
    <row r="386" spans="86:170" x14ac:dyDescent="0.3">
      <c r="CH386" s="241"/>
      <c r="CI386" s="242"/>
      <c r="CJ386" s="242"/>
      <c r="CK386" s="242"/>
      <c r="CL386" s="242"/>
      <c r="CM386" s="242"/>
      <c r="CN386" s="242"/>
      <c r="CO386" s="242"/>
      <c r="CP386" s="242"/>
      <c r="CQ386" s="243"/>
      <c r="CR386" s="242"/>
      <c r="CS386" s="240"/>
      <c r="CU386" s="241"/>
      <c r="CV386" s="242"/>
      <c r="CW386" s="242"/>
      <c r="CX386" s="242"/>
      <c r="CY386" s="242"/>
      <c r="CZ386" s="242"/>
      <c r="DA386" s="242"/>
      <c r="DB386" s="242"/>
      <c r="DC386" s="242"/>
      <c r="DD386" s="243"/>
      <c r="DE386" s="242"/>
      <c r="DF386" s="240"/>
      <c r="DH386" s="240"/>
      <c r="DI386" s="240"/>
      <c r="DJ386" s="240"/>
      <c r="DK386" s="240"/>
      <c r="DL386" s="240"/>
      <c r="DM386" s="240"/>
      <c r="DN386" s="240"/>
      <c r="DO386" s="240"/>
      <c r="DP386" s="240"/>
      <c r="DQ386" s="240"/>
      <c r="DR386" s="240"/>
      <c r="DS386" s="240"/>
      <c r="DU386" s="240"/>
      <c r="DV386" s="240"/>
      <c r="DW386" s="240"/>
      <c r="DX386" s="240"/>
      <c r="DY386" s="240"/>
      <c r="DZ386" s="240"/>
      <c r="EA386" s="240"/>
      <c r="EB386" s="240"/>
      <c r="EC386" s="240"/>
      <c r="ED386" s="240"/>
      <c r="EE386" s="240"/>
      <c r="EF386" s="240"/>
      <c r="EH386" s="240"/>
      <c r="EI386" s="240"/>
      <c r="EJ386" s="240"/>
      <c r="EK386" s="240"/>
      <c r="EL386" s="240"/>
      <c r="EM386" s="240"/>
      <c r="EN386" s="240"/>
      <c r="EO386" s="240"/>
      <c r="EP386" s="240"/>
      <c r="EQ386" s="240"/>
      <c r="ER386" s="240"/>
      <c r="ES386" s="240"/>
      <c r="EU386" s="240"/>
      <c r="EV386" s="240"/>
      <c r="EW386" s="240"/>
      <c r="EX386" s="240"/>
      <c r="EY386" s="240"/>
      <c r="EZ386" s="240"/>
      <c r="FA386" s="240"/>
      <c r="FB386" s="240"/>
      <c r="FC386" s="240"/>
      <c r="FD386" s="240"/>
      <c r="FE386" s="240"/>
      <c r="FF386" s="240"/>
      <c r="FG386" s="240"/>
      <c r="FH386" s="240"/>
      <c r="FI386" s="240"/>
      <c r="FJ386" s="240"/>
      <c r="FK386" s="240"/>
      <c r="FL386" s="240"/>
      <c r="FM386" s="240"/>
      <c r="FN386" s="240"/>
    </row>
    <row r="387" spans="86:170" x14ac:dyDescent="0.3">
      <c r="CH387" s="241"/>
      <c r="CI387" s="242"/>
      <c r="CJ387" s="242"/>
      <c r="CK387" s="242"/>
      <c r="CL387" s="242"/>
      <c r="CM387" s="242"/>
      <c r="CN387" s="242"/>
      <c r="CO387" s="242"/>
      <c r="CP387" s="242"/>
      <c r="CQ387" s="243"/>
      <c r="CR387" s="242"/>
      <c r="CS387" s="240"/>
      <c r="CU387" s="241"/>
      <c r="CV387" s="242"/>
      <c r="CW387" s="242"/>
      <c r="CX387" s="242"/>
      <c r="CY387" s="242"/>
      <c r="CZ387" s="242"/>
      <c r="DA387" s="242"/>
      <c r="DB387" s="242"/>
      <c r="DC387" s="242"/>
      <c r="DD387" s="243"/>
      <c r="DE387" s="242"/>
      <c r="DF387" s="240"/>
      <c r="DH387" s="240"/>
      <c r="DI387" s="240"/>
      <c r="DJ387" s="240"/>
      <c r="DK387" s="240"/>
      <c r="DL387" s="240"/>
      <c r="DM387" s="240"/>
      <c r="DN387" s="240"/>
      <c r="DO387" s="240"/>
      <c r="DP387" s="240"/>
      <c r="DQ387" s="240"/>
      <c r="DR387" s="240"/>
      <c r="DS387" s="240"/>
      <c r="DU387" s="240"/>
      <c r="DV387" s="240"/>
      <c r="DW387" s="240"/>
      <c r="DX387" s="240"/>
      <c r="DY387" s="240"/>
      <c r="DZ387" s="240"/>
      <c r="EA387" s="240"/>
      <c r="EB387" s="240"/>
      <c r="EC387" s="240"/>
      <c r="ED387" s="240"/>
      <c r="EE387" s="240"/>
      <c r="EF387" s="240"/>
      <c r="EH387" s="240"/>
      <c r="EI387" s="240"/>
      <c r="EJ387" s="240"/>
      <c r="EK387" s="240"/>
      <c r="EL387" s="240"/>
      <c r="EM387" s="240"/>
      <c r="EN387" s="240"/>
      <c r="EO387" s="240"/>
      <c r="EP387" s="240"/>
      <c r="EQ387" s="240"/>
      <c r="ER387" s="240"/>
      <c r="ES387" s="240"/>
      <c r="EU387" s="240"/>
      <c r="EV387" s="240"/>
      <c r="EW387" s="240"/>
      <c r="EX387" s="240"/>
      <c r="EY387" s="240"/>
      <c r="EZ387" s="240"/>
      <c r="FA387" s="240"/>
      <c r="FB387" s="240"/>
      <c r="FC387" s="240"/>
      <c r="FD387" s="240"/>
      <c r="FE387" s="240"/>
      <c r="FF387" s="240"/>
      <c r="FG387" s="240"/>
      <c r="FH387" s="240"/>
      <c r="FI387" s="240"/>
      <c r="FJ387" s="240"/>
      <c r="FK387" s="240"/>
      <c r="FL387" s="240"/>
      <c r="FM387" s="240"/>
      <c r="FN387" s="240"/>
    </row>
    <row r="388" spans="86:170" x14ac:dyDescent="0.3">
      <c r="CH388" s="241"/>
      <c r="CI388" s="242"/>
      <c r="CJ388" s="242"/>
      <c r="CK388" s="242"/>
      <c r="CL388" s="242"/>
      <c r="CM388" s="242"/>
      <c r="CN388" s="242"/>
      <c r="CO388" s="242"/>
      <c r="CP388" s="242"/>
      <c r="CQ388" s="243"/>
      <c r="CR388" s="242"/>
      <c r="CS388" s="240"/>
      <c r="CU388" s="241"/>
      <c r="CV388" s="242"/>
      <c r="CW388" s="242"/>
      <c r="CX388" s="242"/>
      <c r="CY388" s="242"/>
      <c r="CZ388" s="242"/>
      <c r="DA388" s="242"/>
      <c r="DB388" s="242"/>
      <c r="DC388" s="242"/>
      <c r="DD388" s="243"/>
      <c r="DE388" s="242"/>
      <c r="DF388" s="240"/>
      <c r="DH388" s="240"/>
      <c r="DI388" s="240"/>
      <c r="DJ388" s="240"/>
      <c r="DK388" s="240"/>
      <c r="DL388" s="240"/>
      <c r="DM388" s="240"/>
      <c r="DN388" s="240"/>
      <c r="DO388" s="240"/>
      <c r="DP388" s="240"/>
      <c r="DQ388" s="240"/>
      <c r="DR388" s="240"/>
      <c r="DS388" s="240"/>
      <c r="DU388" s="240"/>
      <c r="DV388" s="240"/>
      <c r="DW388" s="240"/>
      <c r="DX388" s="240"/>
      <c r="DY388" s="240"/>
      <c r="DZ388" s="240"/>
      <c r="EA388" s="240"/>
      <c r="EB388" s="240"/>
      <c r="EC388" s="240"/>
      <c r="ED388" s="240"/>
      <c r="EE388" s="240"/>
      <c r="EF388" s="240"/>
      <c r="EH388" s="240"/>
      <c r="EI388" s="240"/>
      <c r="EJ388" s="240"/>
      <c r="EK388" s="240"/>
      <c r="EL388" s="240"/>
      <c r="EM388" s="240"/>
      <c r="EN388" s="240"/>
      <c r="EO388" s="240"/>
      <c r="EP388" s="240"/>
      <c r="EQ388" s="240"/>
      <c r="ER388" s="240"/>
      <c r="ES388" s="240"/>
      <c r="EU388" s="240"/>
      <c r="EV388" s="240"/>
      <c r="EW388" s="240"/>
      <c r="EX388" s="240"/>
      <c r="EY388" s="240"/>
      <c r="EZ388" s="240"/>
      <c r="FA388" s="240"/>
      <c r="FB388" s="240"/>
      <c r="FC388" s="240"/>
      <c r="FD388" s="240"/>
      <c r="FE388" s="240"/>
      <c r="FF388" s="240"/>
      <c r="FG388" s="240"/>
      <c r="FH388" s="240"/>
      <c r="FI388" s="240"/>
      <c r="FJ388" s="240"/>
      <c r="FK388" s="240"/>
      <c r="FL388" s="240"/>
      <c r="FM388" s="240"/>
      <c r="FN388" s="240"/>
    </row>
    <row r="389" spans="86:170" x14ac:dyDescent="0.3">
      <c r="CH389" s="241"/>
      <c r="CI389" s="242"/>
      <c r="CJ389" s="242"/>
      <c r="CK389" s="242"/>
      <c r="CL389" s="242"/>
      <c r="CM389" s="242"/>
      <c r="CN389" s="242"/>
      <c r="CO389" s="242"/>
      <c r="CP389" s="242"/>
      <c r="CQ389" s="243"/>
      <c r="CR389" s="242"/>
      <c r="CS389" s="240"/>
      <c r="CU389" s="241"/>
      <c r="CV389" s="242"/>
      <c r="CW389" s="242"/>
      <c r="CX389" s="242"/>
      <c r="CY389" s="242"/>
      <c r="CZ389" s="242"/>
      <c r="DA389" s="242"/>
      <c r="DB389" s="242"/>
      <c r="DC389" s="242"/>
      <c r="DD389" s="243"/>
      <c r="DE389" s="242"/>
      <c r="DF389" s="240"/>
      <c r="DH389" s="240"/>
      <c r="DI389" s="240"/>
      <c r="DJ389" s="240"/>
      <c r="DK389" s="240"/>
      <c r="DL389" s="240"/>
      <c r="DM389" s="240"/>
      <c r="DN389" s="240"/>
      <c r="DO389" s="240"/>
      <c r="DP389" s="240"/>
      <c r="DQ389" s="240"/>
      <c r="DR389" s="240"/>
      <c r="DS389" s="240"/>
      <c r="DU389" s="240"/>
      <c r="DV389" s="240"/>
      <c r="DW389" s="240"/>
      <c r="DX389" s="240"/>
      <c r="DY389" s="240"/>
      <c r="DZ389" s="240"/>
      <c r="EA389" s="240"/>
      <c r="EB389" s="240"/>
      <c r="EC389" s="240"/>
      <c r="ED389" s="240"/>
      <c r="EE389" s="240"/>
      <c r="EF389" s="240"/>
      <c r="EH389" s="240"/>
      <c r="EI389" s="240"/>
      <c r="EJ389" s="240"/>
      <c r="EK389" s="240"/>
      <c r="EL389" s="240"/>
      <c r="EM389" s="240"/>
      <c r="EN389" s="240"/>
      <c r="EO389" s="240"/>
      <c r="EP389" s="240"/>
      <c r="EQ389" s="240"/>
      <c r="ER389" s="240"/>
      <c r="ES389" s="240"/>
      <c r="EU389" s="240"/>
      <c r="EV389" s="240"/>
      <c r="EW389" s="240"/>
      <c r="EX389" s="240"/>
      <c r="EY389" s="240"/>
      <c r="EZ389" s="240"/>
      <c r="FA389" s="240"/>
      <c r="FB389" s="240"/>
      <c r="FC389" s="240"/>
      <c r="FD389" s="240"/>
      <c r="FE389" s="240"/>
      <c r="FF389" s="240"/>
      <c r="FG389" s="240"/>
      <c r="FH389" s="240"/>
      <c r="FI389" s="240"/>
      <c r="FJ389" s="240"/>
      <c r="FK389" s="240"/>
      <c r="FL389" s="240"/>
      <c r="FM389" s="240"/>
      <c r="FN389" s="240"/>
    </row>
    <row r="390" spans="86:170" x14ac:dyDescent="0.3">
      <c r="CH390" s="241"/>
      <c r="CI390" s="242"/>
      <c r="CJ390" s="242"/>
      <c r="CK390" s="242"/>
      <c r="CL390" s="242"/>
      <c r="CM390" s="242"/>
      <c r="CN390" s="242"/>
      <c r="CO390" s="242"/>
      <c r="CP390" s="242"/>
      <c r="CQ390" s="243"/>
      <c r="CR390" s="242"/>
      <c r="CS390" s="240"/>
      <c r="CU390" s="241"/>
      <c r="CV390" s="242"/>
      <c r="CW390" s="242"/>
      <c r="CX390" s="242"/>
      <c r="CY390" s="242"/>
      <c r="CZ390" s="242"/>
      <c r="DA390" s="242"/>
      <c r="DB390" s="242"/>
      <c r="DC390" s="242"/>
      <c r="DD390" s="243"/>
      <c r="DE390" s="242"/>
      <c r="DF390" s="240"/>
      <c r="DH390" s="240"/>
      <c r="DI390" s="240"/>
      <c r="DJ390" s="240"/>
      <c r="DK390" s="240"/>
      <c r="DL390" s="240"/>
      <c r="DM390" s="240"/>
      <c r="DN390" s="240"/>
      <c r="DO390" s="240"/>
      <c r="DP390" s="240"/>
      <c r="DQ390" s="240"/>
      <c r="DR390" s="240"/>
      <c r="DS390" s="240"/>
      <c r="DU390" s="240"/>
      <c r="DV390" s="240"/>
      <c r="DW390" s="240"/>
      <c r="DX390" s="240"/>
      <c r="DY390" s="240"/>
      <c r="DZ390" s="240"/>
      <c r="EA390" s="240"/>
      <c r="EB390" s="240"/>
      <c r="EC390" s="240"/>
      <c r="ED390" s="240"/>
      <c r="EE390" s="240"/>
      <c r="EF390" s="240"/>
      <c r="EH390" s="240"/>
      <c r="EI390" s="240"/>
      <c r="EJ390" s="240"/>
      <c r="EK390" s="240"/>
      <c r="EL390" s="240"/>
      <c r="EM390" s="240"/>
      <c r="EN390" s="240"/>
      <c r="EO390" s="240"/>
      <c r="EP390" s="240"/>
      <c r="EQ390" s="240"/>
      <c r="ER390" s="240"/>
      <c r="ES390" s="240"/>
      <c r="EU390" s="240"/>
      <c r="EV390" s="240"/>
      <c r="EW390" s="240"/>
      <c r="EX390" s="240"/>
      <c r="EY390" s="240"/>
      <c r="EZ390" s="240"/>
      <c r="FA390" s="240"/>
      <c r="FB390" s="240"/>
      <c r="FC390" s="240"/>
      <c r="FD390" s="240"/>
      <c r="FE390" s="240"/>
      <c r="FF390" s="240"/>
      <c r="FG390" s="240"/>
      <c r="FH390" s="240"/>
      <c r="FI390" s="240"/>
      <c r="FJ390" s="240"/>
      <c r="FK390" s="240"/>
      <c r="FL390" s="240"/>
      <c r="FM390" s="240"/>
      <c r="FN390" s="240"/>
    </row>
    <row r="391" spans="86:170" x14ac:dyDescent="0.3">
      <c r="CH391" s="241"/>
      <c r="CI391" s="242"/>
      <c r="CJ391" s="242"/>
      <c r="CK391" s="242"/>
      <c r="CL391" s="242"/>
      <c r="CM391" s="242"/>
      <c r="CN391" s="242"/>
      <c r="CO391" s="242"/>
      <c r="CP391" s="242"/>
      <c r="CQ391" s="243"/>
      <c r="CR391" s="242"/>
      <c r="CS391" s="240"/>
      <c r="CU391" s="241"/>
      <c r="CV391" s="242"/>
      <c r="CW391" s="242"/>
      <c r="CX391" s="242"/>
      <c r="CY391" s="242"/>
      <c r="CZ391" s="242"/>
      <c r="DA391" s="242"/>
      <c r="DB391" s="242"/>
      <c r="DC391" s="242"/>
      <c r="DD391" s="243"/>
      <c r="DE391" s="242"/>
      <c r="DF391" s="240"/>
      <c r="DH391" s="240"/>
      <c r="DI391" s="240"/>
      <c r="DJ391" s="240"/>
      <c r="DK391" s="240"/>
      <c r="DL391" s="240"/>
      <c r="DM391" s="240"/>
      <c r="DN391" s="240"/>
      <c r="DO391" s="240"/>
      <c r="DP391" s="240"/>
      <c r="DQ391" s="240"/>
      <c r="DR391" s="240"/>
      <c r="DS391" s="240"/>
      <c r="DU391" s="240"/>
      <c r="DV391" s="240"/>
      <c r="DW391" s="240"/>
      <c r="DX391" s="240"/>
      <c r="DY391" s="240"/>
      <c r="DZ391" s="240"/>
      <c r="EA391" s="240"/>
      <c r="EB391" s="240"/>
      <c r="EC391" s="240"/>
      <c r="ED391" s="240"/>
      <c r="EE391" s="240"/>
      <c r="EF391" s="240"/>
      <c r="EH391" s="240"/>
      <c r="EI391" s="240"/>
      <c r="EJ391" s="240"/>
      <c r="EK391" s="240"/>
      <c r="EL391" s="240"/>
      <c r="EM391" s="240"/>
      <c r="EN391" s="240"/>
      <c r="EO391" s="240"/>
      <c r="EP391" s="240"/>
      <c r="EQ391" s="240"/>
      <c r="ER391" s="240"/>
      <c r="ES391" s="240"/>
      <c r="EU391" s="240"/>
      <c r="EV391" s="240"/>
      <c r="EW391" s="240"/>
      <c r="EX391" s="240"/>
      <c r="EY391" s="240"/>
      <c r="EZ391" s="240"/>
      <c r="FA391" s="240"/>
      <c r="FB391" s="240"/>
      <c r="FC391" s="240"/>
      <c r="FD391" s="240"/>
      <c r="FE391" s="240"/>
      <c r="FF391" s="240"/>
      <c r="FG391" s="240"/>
      <c r="FH391" s="240"/>
      <c r="FI391" s="240"/>
      <c r="FJ391" s="240"/>
      <c r="FK391" s="240"/>
      <c r="FL391" s="240"/>
      <c r="FM391" s="240"/>
      <c r="FN391" s="240"/>
    </row>
  </sheetData>
  <sheetProtection algorithmName="SHA-512" hashValue="5HOL3GFjwC0zJFGRBPsEZUwAgQgJYKwtRSGBapXOLRgqA+Ki/qwC7ywN6ne+Sq7Ea4QUhAX6k1c9LZlYKxk+RQ==" saltValue="7XzOp0porPtp0Njx49cs4A==" spinCount="100000" sheet="1" objects="1" scenarios="1" selectLockedCells="1" autoFilter="0"/>
  <mergeCells count="161">
    <mergeCell ref="H11:H12"/>
    <mergeCell ref="T11:T12"/>
    <mergeCell ref="AR11:AR12"/>
    <mergeCell ref="BP11:BP12"/>
    <mergeCell ref="AF11:AF12"/>
    <mergeCell ref="BD11:BD12"/>
    <mergeCell ref="BN79:BN80"/>
    <mergeCell ref="BO79:BO80"/>
    <mergeCell ref="BQ79:BQ80"/>
    <mergeCell ref="BB77:BG78"/>
    <mergeCell ref="J79:J80"/>
    <mergeCell ref="K79:K80"/>
    <mergeCell ref="O79:O80"/>
    <mergeCell ref="P79:P80"/>
    <mergeCell ref="R79:R80"/>
    <mergeCell ref="S79:S80"/>
    <mergeCell ref="BN77:BS78"/>
    <mergeCell ref="BO73:BP74"/>
    <mergeCell ref="D75:H75"/>
    <mergeCell ref="P75:T75"/>
    <mergeCell ref="AB75:AF75"/>
    <mergeCell ref="AN75:AR75"/>
    <mergeCell ref="AZ75:BD75"/>
    <mergeCell ref="BL75:BP75"/>
    <mergeCell ref="BR79:BR80"/>
    <mergeCell ref="BS79:BS80"/>
    <mergeCell ref="BE79:BE80"/>
    <mergeCell ref="BF79:BF80"/>
    <mergeCell ref="BG79:BG80"/>
    <mergeCell ref="BK79:BK80"/>
    <mergeCell ref="BL79:BL80"/>
    <mergeCell ref="AB79:AB80"/>
    <mergeCell ref="AT79:AT80"/>
    <mergeCell ref="AU79:AU80"/>
    <mergeCell ref="AY79:AY80"/>
    <mergeCell ref="AZ79:AZ80"/>
    <mergeCell ref="BB79:BB80"/>
    <mergeCell ref="BC79:BC80"/>
    <mergeCell ref="AM79:AM80"/>
    <mergeCell ref="AN79:AN80"/>
    <mergeCell ref="AP79:AP80"/>
    <mergeCell ref="AQ79:AQ80"/>
    <mergeCell ref="AS79:AS80"/>
    <mergeCell ref="AI79:AI80"/>
    <mergeCell ref="C79:C80"/>
    <mergeCell ref="D79:D80"/>
    <mergeCell ref="F79:F80"/>
    <mergeCell ref="G79:G80"/>
    <mergeCell ref="I79:I80"/>
    <mergeCell ref="AD79:AD80"/>
    <mergeCell ref="AE79:AE80"/>
    <mergeCell ref="AG79:AG80"/>
    <mergeCell ref="AH79:AH80"/>
    <mergeCell ref="U79:U80"/>
    <mergeCell ref="V79:V80"/>
    <mergeCell ref="W79:W80"/>
    <mergeCell ref="AA79:AA80"/>
    <mergeCell ref="C78:D78"/>
    <mergeCell ref="O78:P78"/>
    <mergeCell ref="AA78:AB78"/>
    <mergeCell ref="AM78:AN78"/>
    <mergeCell ref="AY78:AZ78"/>
    <mergeCell ref="BK78:BL78"/>
    <mergeCell ref="F77:K78"/>
    <mergeCell ref="R77:W78"/>
    <mergeCell ref="AD77:AI78"/>
    <mergeCell ref="AP77:AU78"/>
    <mergeCell ref="A70:L72"/>
    <mergeCell ref="M70:X72"/>
    <mergeCell ref="Y70:AJ72"/>
    <mergeCell ref="AK70:AV72"/>
    <mergeCell ref="BI70:BT72"/>
    <mergeCell ref="D73:F74"/>
    <mergeCell ref="G73:H74"/>
    <mergeCell ref="P73:R74"/>
    <mergeCell ref="S73:T74"/>
    <mergeCell ref="AB73:AD74"/>
    <mergeCell ref="AE73:AF74"/>
    <mergeCell ref="AN73:AP74"/>
    <mergeCell ref="AQ73:AR74"/>
    <mergeCell ref="AZ73:BB74"/>
    <mergeCell ref="BC73:BD74"/>
    <mergeCell ref="BL73:BN74"/>
    <mergeCell ref="BN11:BN12"/>
    <mergeCell ref="BO11:BO12"/>
    <mergeCell ref="BQ11:BQ12"/>
    <mergeCell ref="BR11:BR12"/>
    <mergeCell ref="BS11:BS12"/>
    <mergeCell ref="BE11:BE12"/>
    <mergeCell ref="BF11:BF12"/>
    <mergeCell ref="BG11:BG12"/>
    <mergeCell ref="BK11:BK12"/>
    <mergeCell ref="BL11:BL12"/>
    <mergeCell ref="BM11:BM12"/>
    <mergeCell ref="AY11:AY12"/>
    <mergeCell ref="AZ11:AZ12"/>
    <mergeCell ref="BA11:BA12"/>
    <mergeCell ref="BB11:BB12"/>
    <mergeCell ref="BC11:BC12"/>
    <mergeCell ref="AP11:AP12"/>
    <mergeCell ref="AQ11:AQ12"/>
    <mergeCell ref="AS11:AS12"/>
    <mergeCell ref="AT11:AT12"/>
    <mergeCell ref="AU11:AU12"/>
    <mergeCell ref="AG11:AG12"/>
    <mergeCell ref="AH11:AH12"/>
    <mergeCell ref="AI11:AI12"/>
    <mergeCell ref="AM11:AM12"/>
    <mergeCell ref="AN11:AN12"/>
    <mergeCell ref="AO11:AO12"/>
    <mergeCell ref="AA11:AA12"/>
    <mergeCell ref="AB11:AB12"/>
    <mergeCell ref="AC11:AC12"/>
    <mergeCell ref="AD11:AD12"/>
    <mergeCell ref="AE11:AE12"/>
    <mergeCell ref="R11:R12"/>
    <mergeCell ref="S11:S12"/>
    <mergeCell ref="U11:U12"/>
    <mergeCell ref="V11:V12"/>
    <mergeCell ref="W11:W12"/>
    <mergeCell ref="I11:I12"/>
    <mergeCell ref="J11:J12"/>
    <mergeCell ref="K11:K12"/>
    <mergeCell ref="O11:O12"/>
    <mergeCell ref="P11:P12"/>
    <mergeCell ref="Q11:Q12"/>
    <mergeCell ref="C3:K3"/>
    <mergeCell ref="O3:W3"/>
    <mergeCell ref="AA3:AI3"/>
    <mergeCell ref="AM3:AU3"/>
    <mergeCell ref="AY3:BG3"/>
    <mergeCell ref="BK3:BS3"/>
    <mergeCell ref="DU10:EE11"/>
    <mergeCell ref="EH10:ER11"/>
    <mergeCell ref="EU10:FE11"/>
    <mergeCell ref="C9:K10"/>
    <mergeCell ref="O9:W10"/>
    <mergeCell ref="AA9:AI10"/>
    <mergeCell ref="AM9:AU10"/>
    <mergeCell ref="AY9:BG10"/>
    <mergeCell ref="BK9:BS10"/>
    <mergeCell ref="C11:C12"/>
    <mergeCell ref="D11:D12"/>
    <mergeCell ref="E11:E12"/>
    <mergeCell ref="F11:F12"/>
    <mergeCell ref="G11:G12"/>
    <mergeCell ref="CH10:CR11"/>
    <mergeCell ref="CU10:DE11"/>
    <mergeCell ref="DH10:DR11"/>
    <mergeCell ref="F8:K8"/>
    <mergeCell ref="R8:W8"/>
    <mergeCell ref="AD8:AI8"/>
    <mergeCell ref="AP8:AU8"/>
    <mergeCell ref="BB8:BG8"/>
    <mergeCell ref="BN8:BS8"/>
    <mergeCell ref="C5:K6"/>
    <mergeCell ref="O5:W6"/>
    <mergeCell ref="AA5:AI6"/>
    <mergeCell ref="AM5:AU6"/>
    <mergeCell ref="AY5:BG6"/>
    <mergeCell ref="BK5:BS6"/>
  </mergeCells>
  <conditionalFormatting sqref="EH144:ER279 DH144:DR279 CH144:CR279 DU144:DX279 CU144:DE279 CY17:CY64 EE14:EE279 DE14:DE64 EV14:EX279 FE14:FE279 CV14:CX64 CV65:CY143 DV14:DX143 DA65:DE143 DA17:DD64 CI14:CR143 DI14:DR143 EI14:ER143">
    <cfRule type="cellIs" dxfId="37" priority="1" operator="equal">
      <formula>0</formula>
    </cfRule>
  </conditionalFormatting>
  <hyperlinks>
    <hyperlink ref="A5" location="Índice!A1" display="Índice!A1" xr:uid="{00000000-0004-0000-0800-000000000000}"/>
  </hyperlinks>
  <printOptions horizontalCentered="1"/>
  <pageMargins left="0" right="0" top="0" bottom="0" header="0.31496062992125984" footer="0.31496062992125984"/>
  <pageSetup paperSize="9" scale="66" orientation="landscape" r:id="rId1"/>
  <colBreaks count="5" manualBreakCount="5">
    <brk id="12" min="1" max="58" man="1"/>
    <brk id="24" min="1" max="58" man="1"/>
    <brk id="36" min="1" max="58" man="1"/>
    <brk id="48" min="1" max="58" man="1"/>
    <brk id="60" min="1" max="5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X290"/>
  <sheetViews>
    <sheetView zoomScale="55" zoomScaleNormal="55" workbookViewId="0">
      <pane xSplit="6" ySplit="6" topLeftCell="R7" activePane="bottomRight" state="frozen"/>
      <selection pane="topRight" activeCell="G1" sqref="G1"/>
      <selection pane="bottomLeft" activeCell="A6" sqref="A6"/>
      <selection pane="bottomRight" activeCell="AS4" sqref="AS4"/>
    </sheetView>
  </sheetViews>
  <sheetFormatPr defaultColWidth="11.5546875" defaultRowHeight="27" x14ac:dyDescent="0.45"/>
  <cols>
    <col min="1" max="1" width="11.5546875" style="128"/>
    <col min="2" max="2" width="26.6640625" style="128" bestFit="1" customWidth="1"/>
    <col min="3" max="3" width="31.88671875" style="162" customWidth="1"/>
    <col min="4" max="5" width="11.33203125" style="123" customWidth="1"/>
    <col min="6" max="6" width="17" style="123" customWidth="1"/>
    <col min="7" max="7" width="11.33203125" style="123" customWidth="1"/>
    <col min="8" max="8" width="7.6640625" style="123" bestFit="1" customWidth="1"/>
    <col min="9" max="9" width="8.6640625" style="128" bestFit="1" customWidth="1"/>
    <col min="10" max="14" width="25.44140625" style="128" customWidth="1"/>
    <col min="15" max="27" width="20.6640625" style="128" customWidth="1"/>
    <col min="28" max="28" width="20.6640625" style="123" customWidth="1"/>
    <col min="29" max="31" width="20.6640625" style="128" customWidth="1"/>
    <col min="32" max="33" width="15.5546875" style="128" customWidth="1"/>
    <col min="34" max="34" width="15.88671875" style="128" bestFit="1" customWidth="1"/>
    <col min="35" max="35" width="8.5546875" style="128" hidden="1" customWidth="1"/>
    <col min="36" max="36" width="8.5546875" style="128" customWidth="1"/>
    <col min="37" max="37" width="23.33203125" style="128" customWidth="1"/>
    <col min="38" max="38" width="23.5546875" style="128" customWidth="1"/>
    <col min="39" max="39" width="16.5546875" style="128" customWidth="1"/>
    <col min="40" max="40" width="36.88671875" style="128" customWidth="1"/>
    <col min="41" max="41" width="29" style="163" bestFit="1" customWidth="1"/>
    <col min="42" max="43" width="23.33203125" style="163" customWidth="1"/>
    <col min="44" max="44" width="3" style="128" bestFit="1" customWidth="1"/>
    <col min="45" max="49" width="10" style="128" customWidth="1"/>
    <col min="50" max="50" width="10" style="163" customWidth="1"/>
    <col min="51" max="55" width="10" style="128" customWidth="1"/>
    <col min="56" max="56" width="25.88671875" style="128" customWidth="1"/>
    <col min="57" max="16384" width="11.5546875" style="128"/>
  </cols>
  <sheetData>
    <row r="1" spans="1:76" ht="34.5" customHeight="1" x14ac:dyDescent="0.45">
      <c r="B1" s="131" t="s">
        <v>0</v>
      </c>
      <c r="C1" s="754" t="e">
        <f>'ordem de passagem'!#REF!</f>
        <v>#REF!</v>
      </c>
      <c r="D1" s="754"/>
      <c r="E1" s="754"/>
      <c r="F1" s="754"/>
      <c r="G1" s="754"/>
      <c r="H1" s="754"/>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405"/>
      <c r="AK1" s="405"/>
      <c r="AL1" s="405"/>
    </row>
    <row r="2" spans="1:76" ht="34.5" customHeight="1" x14ac:dyDescent="0.45">
      <c r="C2" s="754"/>
      <c r="D2" s="754"/>
      <c r="E2" s="754"/>
      <c r="F2" s="754"/>
      <c r="G2" s="754"/>
      <c r="H2" s="754"/>
      <c r="I2" s="75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405"/>
      <c r="AK2" s="405"/>
      <c r="AL2" s="405"/>
    </row>
    <row r="3" spans="1:76" ht="34.5" customHeight="1" x14ac:dyDescent="0.3">
      <c r="AO3" s="128"/>
      <c r="AP3" s="128"/>
      <c r="AQ3" s="128"/>
      <c r="AX3" s="128"/>
    </row>
    <row r="4" spans="1:76" s="166" customFormat="1" ht="34.5" customHeight="1" x14ac:dyDescent="0.3">
      <c r="B4" s="164" t="s">
        <v>2</v>
      </c>
      <c r="C4" s="409" t="s">
        <v>5</v>
      </c>
      <c r="D4" s="409"/>
      <c r="E4" s="409"/>
      <c r="F4" s="409"/>
      <c r="G4" s="409"/>
      <c r="H4" s="409" t="s">
        <v>7</v>
      </c>
      <c r="I4" s="409" t="s">
        <v>26</v>
      </c>
      <c r="J4" s="409" t="s">
        <v>14</v>
      </c>
      <c r="K4" s="409" t="s">
        <v>15</v>
      </c>
      <c r="L4" s="409" t="s">
        <v>16</v>
      </c>
      <c r="M4" s="409" t="s">
        <v>77</v>
      </c>
      <c r="N4" s="557"/>
      <c r="O4" s="564" t="s">
        <v>14</v>
      </c>
      <c r="P4" s="565"/>
      <c r="Q4" s="565"/>
      <c r="R4" s="566"/>
      <c r="S4" s="558"/>
      <c r="T4" s="755" t="s">
        <v>15</v>
      </c>
      <c r="U4" s="756"/>
      <c r="V4" s="757"/>
      <c r="W4" s="558"/>
      <c r="X4" s="755" t="s">
        <v>16</v>
      </c>
      <c r="Y4" s="756"/>
      <c r="Z4" s="757"/>
      <c r="AA4" s="562"/>
      <c r="AB4" s="758" t="s">
        <v>77</v>
      </c>
      <c r="AC4" s="758"/>
      <c r="AD4" s="758"/>
      <c r="AE4" s="559" t="s">
        <v>248</v>
      </c>
      <c r="AF4" s="362" t="s">
        <v>69</v>
      </c>
      <c r="AG4" s="362" t="s">
        <v>70</v>
      </c>
      <c r="AH4" s="363" t="s">
        <v>18</v>
      </c>
      <c r="AI4" s="165" t="s">
        <v>34</v>
      </c>
      <c r="AJ4" s="380"/>
      <c r="AK4" s="380"/>
      <c r="AL4" s="380"/>
      <c r="AS4" s="167">
        <f>COUNTIF(AS7:AS123,0)</f>
        <v>0</v>
      </c>
      <c r="AT4" s="168">
        <f>COUNTIF(AT7:AT123,1)</f>
        <v>0</v>
      </c>
      <c r="AU4" s="166" t="s">
        <v>40</v>
      </c>
      <c r="AV4" s="166" t="s">
        <v>39</v>
      </c>
      <c r="AW4" s="166" t="s">
        <v>78</v>
      </c>
      <c r="AX4" s="166" t="s">
        <v>79</v>
      </c>
      <c r="AY4" s="166" t="s">
        <v>80</v>
      </c>
      <c r="AZ4" s="166" t="s">
        <v>81</v>
      </c>
      <c r="BA4" s="166" t="s">
        <v>82</v>
      </c>
      <c r="BB4" s="166" t="s">
        <v>83</v>
      </c>
    </row>
    <row r="5" spans="1:76" s="166" customFormat="1" ht="34.5" customHeight="1" x14ac:dyDescent="0.3">
      <c r="B5" s="369"/>
      <c r="C5" s="408"/>
      <c r="D5" s="408"/>
      <c r="E5" s="408"/>
      <c r="F5" s="408"/>
      <c r="G5" s="408"/>
      <c r="H5" s="408"/>
      <c r="I5" s="408"/>
      <c r="J5" s="409" t="s">
        <v>76</v>
      </c>
      <c r="K5" s="409" t="s">
        <v>76</v>
      </c>
      <c r="L5" s="409" t="s">
        <v>76</v>
      </c>
      <c r="M5" s="409" t="s">
        <v>125</v>
      </c>
      <c r="N5" s="557" t="s">
        <v>252</v>
      </c>
      <c r="O5" s="406" t="s">
        <v>125</v>
      </c>
      <c r="P5" s="407"/>
      <c r="Q5" s="407" t="s">
        <v>126</v>
      </c>
      <c r="R5" s="408" t="s">
        <v>75</v>
      </c>
      <c r="S5" s="558" t="s">
        <v>252</v>
      </c>
      <c r="T5" s="406" t="s">
        <v>125</v>
      </c>
      <c r="U5" s="407" t="s">
        <v>126</v>
      </c>
      <c r="V5" s="407" t="s">
        <v>75</v>
      </c>
      <c r="W5" s="558"/>
      <c r="X5" s="406" t="s">
        <v>125</v>
      </c>
      <c r="Y5" s="407" t="s">
        <v>126</v>
      </c>
      <c r="Z5" s="408" t="s">
        <v>75</v>
      </c>
      <c r="AA5" s="562" t="s">
        <v>252</v>
      </c>
      <c r="AB5" s="409" t="s">
        <v>125</v>
      </c>
      <c r="AC5" s="409" t="s">
        <v>126</v>
      </c>
      <c r="AD5" s="409" t="s">
        <v>75</v>
      </c>
      <c r="AE5" s="559"/>
      <c r="AF5" s="362"/>
      <c r="AG5" s="362"/>
      <c r="AH5" s="363"/>
      <c r="AI5" s="165"/>
      <c r="AJ5" s="380"/>
      <c r="AK5" s="380" t="s">
        <v>72</v>
      </c>
      <c r="AL5" s="380" t="s">
        <v>22</v>
      </c>
      <c r="AM5" s="166" t="s">
        <v>21</v>
      </c>
      <c r="AS5" s="167"/>
      <c r="AT5" s="168"/>
    </row>
    <row r="6" spans="1:76" s="167" customFormat="1" ht="6.75" customHeight="1" x14ac:dyDescent="0.3">
      <c r="B6" s="169"/>
      <c r="C6" s="170"/>
      <c r="D6" s="170"/>
      <c r="E6" s="170"/>
      <c r="F6" s="170"/>
      <c r="G6" s="170"/>
      <c r="H6" s="170"/>
      <c r="I6" s="170"/>
      <c r="J6" s="171"/>
      <c r="K6" s="171"/>
      <c r="L6" s="171"/>
      <c r="M6" s="171"/>
      <c r="N6" s="171"/>
      <c r="O6" s="171"/>
      <c r="P6" s="171"/>
      <c r="Q6" s="171"/>
      <c r="R6" s="171"/>
      <c r="S6" s="171"/>
      <c r="T6" s="171"/>
      <c r="U6" s="171"/>
      <c r="V6" s="171"/>
      <c r="W6" s="171"/>
      <c r="X6" s="171"/>
      <c r="Y6" s="171"/>
      <c r="Z6" s="171"/>
      <c r="AA6" s="381"/>
      <c r="AC6" s="383"/>
      <c r="AD6" s="383"/>
      <c r="AE6" s="383"/>
      <c r="AF6" s="171"/>
      <c r="AG6" s="171"/>
      <c r="AH6" s="172"/>
      <c r="AI6" s="171"/>
      <c r="AJ6" s="381"/>
      <c r="AK6" s="381"/>
      <c r="AL6" s="381"/>
      <c r="AR6" s="173"/>
      <c r="AU6" s="173"/>
    </row>
    <row r="7" spans="1:76" s="176" customFormat="1" ht="27" customHeight="1" x14ac:dyDescent="0.3">
      <c r="A7" s="174">
        <f>'ordem de passagem'!B10</f>
        <v>0</v>
      </c>
      <c r="B7" s="174">
        <f>'ordem de passagem'!C10</f>
        <v>0</v>
      </c>
      <c r="C7" s="174">
        <f>'ordem de passagem'!D10</f>
        <v>0</v>
      </c>
      <c r="D7" s="174">
        <f>'ordem de passagem'!E10</f>
        <v>0</v>
      </c>
      <c r="E7" s="174">
        <f>'ordem de passagem'!G10</f>
        <v>0</v>
      </c>
      <c r="F7" s="174" t="str">
        <f t="shared" ref="F7:F8" si="0">IF(OR(E7="pct",E7="mini",E7="pctM"),"mini","")</f>
        <v/>
      </c>
      <c r="G7" s="174" t="str">
        <f>IF(OR(E7="pct",E7="tapete",E7="pctt"),"tapete","")</f>
        <v/>
      </c>
      <c r="H7" s="174">
        <f>'ordem de passagem'!F10</f>
        <v>0</v>
      </c>
      <c r="I7" s="174">
        <f>'ordem de passagem'!H10</f>
        <v>0</v>
      </c>
      <c r="J7" s="175">
        <f>IF('mini - salto 1'!AD14="",0,'mini - salto 1'!AD14)</f>
        <v>0</v>
      </c>
      <c r="K7" s="175">
        <f>IF('mini - salto 2'!AD14="",0,'mini - salto 2'!AD14)</f>
        <v>0</v>
      </c>
      <c r="L7" s="175">
        <f>IF('mini - salto 3'!AD14="",0,'mini - salto 3'!AD14)</f>
        <v>0</v>
      </c>
      <c r="M7" s="175">
        <f>IF(tapete!X14="",0,tapete!X14)</f>
        <v>0</v>
      </c>
      <c r="N7" s="175">
        <f>J7+Q7-R7</f>
        <v>0</v>
      </c>
      <c r="O7" s="175">
        <f>J7-R7</f>
        <v>0</v>
      </c>
      <c r="P7" s="175"/>
      <c r="Q7" s="175">
        <f>IF('mini - salto 1'!S14="",0,'mini - salto 1'!S14)</f>
        <v>0</v>
      </c>
      <c r="R7" s="175">
        <f>IF('mini - salto 1'!AA14="",0,'mini - salto 1'!AA14)</f>
        <v>0</v>
      </c>
      <c r="S7" s="175">
        <f>K7+U7-V7</f>
        <v>0</v>
      </c>
      <c r="T7" s="175">
        <f t="shared" ref="T7:T38" si="1">K7-V7</f>
        <v>0</v>
      </c>
      <c r="U7" s="371">
        <f>IF('mini - salto 2'!S14="",0,'mini - salto 2'!S14)</f>
        <v>0</v>
      </c>
      <c r="V7" s="175">
        <f>IF('mini - salto 2'!AA14="",0,'mini - salto 2'!AA14)</f>
        <v>0</v>
      </c>
      <c r="W7" s="175">
        <f>L7+Y7-Z7</f>
        <v>0</v>
      </c>
      <c r="X7" s="175">
        <f t="shared" ref="X7:X38" si="2">L7-Z7</f>
        <v>0</v>
      </c>
      <c r="Y7" s="175">
        <f>IF('mini - salto 3'!S14="",0,'mini - salto 3'!S14)</f>
        <v>0</v>
      </c>
      <c r="Z7" s="175">
        <f>IF('mini - salto 3'!AA14="",0,'mini - salto 3'!AA14)</f>
        <v>0</v>
      </c>
      <c r="AA7" s="573">
        <f>M7+AC7-AD7</f>
        <v>0</v>
      </c>
      <c r="AB7" s="384">
        <f t="shared" ref="AB7:AB38" si="3">M7-AD7</f>
        <v>0</v>
      </c>
      <c r="AC7" s="175">
        <f>IF(tapete!S14="",0,tapete!S14)</f>
        <v>0</v>
      </c>
      <c r="AD7" s="175">
        <f>IF(tapete!T14="",0,tapete!T14)</f>
        <v>0</v>
      </c>
      <c r="AE7" s="175" t="str">
        <f>IFERROR((IF(B7=0,"",IF(OR(E7="pct",E7="pctn",E7="pctt",E7="pctm"),('mini - salto 1'!AF14+'mini - salto 2'!AF14+'mini - salto 3'!AF14)/3+Z7+R7+V7,""))),0)</f>
        <v/>
      </c>
      <c r="AF7" s="386" t="str">
        <f t="shared" ref="AF7:AF27" si="4">IFERROR((IF(B7=0,"",IF(OR(E7="pct",E7="pctn",E7="pctt",E7="pctm"),AE7+M7+AK7,""))),0)</f>
        <v/>
      </c>
      <c r="AG7" s="386" t="str">
        <f t="shared" ref="AG7:AG38" si="5">IFERROR((IF(B7=0,"",IF(F7="mini",(J7+K7+L7)+AM7,""))),0)</f>
        <v/>
      </c>
      <c r="AH7" s="387" t="str">
        <f t="shared" ref="AH7:AH38" si="6">IFERROR((IF(B7=0,"",IF(G7="tapete",(M7+AL7),""))),0)</f>
        <v/>
      </c>
      <c r="AI7" s="126" t="str">
        <f t="shared" ref="AI7:AI70" si="7">IFERROR(RANK(AH7,AH:AH,0),"")</f>
        <v/>
      </c>
      <c r="AJ7" s="382"/>
      <c r="AK7" s="382">
        <f t="shared" ref="AK7:AK38" si="8">(O7+T7+X7+AB7)*0.00001+(X7+AB7)*0.000001+(T7+AB7)*0.0000001+(O7+AB7)*0.00000001+A7*0.000000001</f>
        <v>0</v>
      </c>
      <c r="AL7" s="385">
        <f t="shared" ref="AL7:AL38" si="9">IFERROR((AB7*0.00001-AC7*0.0001+A7*0.0000000001),"")</f>
        <v>0</v>
      </c>
      <c r="AM7" s="176">
        <f>(O7+T7+X7)*0.00001+X7*0.000001+T7*0.0000001+O7*0.000000001+A7*0.0000001</f>
        <v>0</v>
      </c>
      <c r="AN7" s="753" t="s">
        <v>84</v>
      </c>
      <c r="AO7" s="753" t="s">
        <v>85</v>
      </c>
      <c r="AS7" s="177">
        <f t="shared" ref="AS7:AS70" si="10">COUNTBLANK(AI7)</f>
        <v>1</v>
      </c>
      <c r="AT7" s="177">
        <f>COUNTIF(AS7,0)</f>
        <v>0</v>
      </c>
      <c r="AU7" s="177">
        <f t="shared" ref="AU7:AU38" si="11">IF(AND(AT7=1,H7="MAS"),1,0)</f>
        <v>0</v>
      </c>
      <c r="AV7" s="177">
        <f t="shared" ref="AV7:AV38" si="12">IF(AND(AT7=1,H7="FEM"),1,0)</f>
        <v>0</v>
      </c>
      <c r="AW7" s="178">
        <f t="shared" ref="AW7:AW70" si="13">IF(AND($I7=1,$H7="mas"),1,0)</f>
        <v>0</v>
      </c>
      <c r="AX7" s="178">
        <f t="shared" ref="AX7:AX70" si="14">IF(AND($I7=1,$H7="fem"),1,0)</f>
        <v>0</v>
      </c>
      <c r="AY7" s="178">
        <f>IF(AND($I7=2,$H7="mas"),1,0)</f>
        <v>0</v>
      </c>
      <c r="AZ7" s="178">
        <f t="shared" ref="AZ7:AZ70" si="15">IF(AND($I7=2,$H7="fem"),1,0)</f>
        <v>0</v>
      </c>
      <c r="BA7" s="178">
        <f t="shared" ref="BA7:BA70" si="16">IF(AND($I7=3,$H7="mas"),1,0)</f>
        <v>0</v>
      </c>
      <c r="BB7" s="178">
        <f t="shared" ref="BB7:BB70" si="17">IF(AND($I7=3,$H7="fem"),1,0)</f>
        <v>0</v>
      </c>
    </row>
    <row r="8" spans="1:76" ht="27" customHeight="1" x14ac:dyDescent="0.3">
      <c r="A8" s="174">
        <f>'ordem de passagem'!B11</f>
        <v>0</v>
      </c>
      <c r="B8" s="174">
        <f>'ordem de passagem'!C11</f>
        <v>0</v>
      </c>
      <c r="C8" s="174">
        <f>'ordem de passagem'!D11</f>
        <v>0</v>
      </c>
      <c r="D8" s="174">
        <f>'ordem de passagem'!E11</f>
        <v>0</v>
      </c>
      <c r="E8" s="174">
        <f>'ordem de passagem'!G11</f>
        <v>0</v>
      </c>
      <c r="F8" s="174" t="str">
        <f t="shared" si="0"/>
        <v/>
      </c>
      <c r="G8" s="174" t="str">
        <f t="shared" ref="G8:G71" si="18">IF(OR(E8="pct",E8="tapete",E8="pctt"),"tapete","")</f>
        <v/>
      </c>
      <c r="H8" s="174">
        <f>'ordem de passagem'!F11</f>
        <v>0</v>
      </c>
      <c r="I8" s="174">
        <f>'ordem de passagem'!H11</f>
        <v>0</v>
      </c>
      <c r="J8" s="175">
        <f>IF('mini - salto 1'!AD15="",0,'mini - salto 1'!AD15)</f>
        <v>0</v>
      </c>
      <c r="K8" s="175">
        <f>IF('mini - salto 2'!AD15="",0,'mini - salto 2'!AD15)</f>
        <v>0</v>
      </c>
      <c r="L8" s="175">
        <f>IF('mini - salto 3'!AD15="",0,'mini - salto 3'!AD15)</f>
        <v>0</v>
      </c>
      <c r="M8" s="175">
        <f>IF(tapete!X15="",0,tapete!X15)</f>
        <v>0</v>
      </c>
      <c r="N8" s="175">
        <f>J8+Q8-R8</f>
        <v>0</v>
      </c>
      <c r="O8" s="175">
        <f t="shared" ref="O8:O64" si="19">J8-R8</f>
        <v>0</v>
      </c>
      <c r="P8" s="175"/>
      <c r="Q8" s="175">
        <f>IF('mini - salto 1'!S15="",0,'mini - salto 1'!S15)</f>
        <v>0</v>
      </c>
      <c r="R8" s="175">
        <f>IF('mini - salto 1'!AA15="",0,'mini - salto 1'!AA15)</f>
        <v>0</v>
      </c>
      <c r="S8" s="175">
        <f t="shared" ref="S8:S71" si="20">K8+U8-V8</f>
        <v>0</v>
      </c>
      <c r="T8" s="175">
        <f t="shared" si="1"/>
        <v>0</v>
      </c>
      <c r="U8" s="371">
        <f>IF('mini - salto 2'!S15="",0,'mini - salto 2'!S15)</f>
        <v>0</v>
      </c>
      <c r="V8" s="175">
        <f>IF('mini - salto 2'!AA15="",0,'mini - salto 2'!AA15)</f>
        <v>0</v>
      </c>
      <c r="W8" s="175">
        <f t="shared" ref="W8:W71" si="21">L8+Y8-Z8</f>
        <v>0</v>
      </c>
      <c r="X8" s="175">
        <f t="shared" si="2"/>
        <v>0</v>
      </c>
      <c r="Y8" s="175">
        <f>IF('mini - salto 3'!S15="",0,'mini - salto 3'!S15)</f>
        <v>0</v>
      </c>
      <c r="Z8" s="175">
        <f>IF('mini - salto 3'!AA15="",0,'mini - salto 3'!AA15)</f>
        <v>0</v>
      </c>
      <c r="AA8" s="573">
        <f t="shared" ref="AA8:AA71" si="22">M8+AC8-AD8</f>
        <v>0</v>
      </c>
      <c r="AB8" s="384">
        <f t="shared" si="3"/>
        <v>0</v>
      </c>
      <c r="AC8" s="175">
        <f>IF(tapete!S15="",0,tapete!S15)</f>
        <v>0</v>
      </c>
      <c r="AD8" s="175">
        <f>IF(tapete!T15="",0,tapete!T15)</f>
        <v>0</v>
      </c>
      <c r="AE8" s="175" t="str">
        <f>IFERROR((IF(B8=0,"",IF(OR(E8="pct",E8="pctn",E8="pctt",E8="pctm"),('mini - salto 1'!AF15+'mini - salto 2'!AF15+'mini - salto 3'!AF15)/3+Z8+R8+V8,""))),0)</f>
        <v/>
      </c>
      <c r="AF8" s="386" t="str">
        <f t="shared" si="4"/>
        <v/>
      </c>
      <c r="AG8" s="386" t="str">
        <f t="shared" si="5"/>
        <v/>
      </c>
      <c r="AH8" s="387" t="str">
        <f t="shared" si="6"/>
        <v/>
      </c>
      <c r="AI8" s="126" t="str">
        <f t="shared" si="7"/>
        <v/>
      </c>
      <c r="AJ8" s="382"/>
      <c r="AK8" s="382">
        <f t="shared" si="8"/>
        <v>0</v>
      </c>
      <c r="AL8" s="385">
        <f t="shared" si="9"/>
        <v>0</v>
      </c>
      <c r="AM8" s="176">
        <f t="shared" ref="AM8:AM71" si="23">(O8+T8+X8)*0.00001+X8*0.000001+T8*0.0000001+O8*0.000000001+A8*0.0000001</f>
        <v>0</v>
      </c>
      <c r="AN8" s="753"/>
      <c r="AO8" s="753"/>
      <c r="AP8" s="128"/>
      <c r="AQ8" s="128"/>
      <c r="AS8" s="177">
        <f t="shared" si="10"/>
        <v>1</v>
      </c>
      <c r="AT8" s="177">
        <f t="shared" ref="AT8:AT72" si="24">COUNTIF(AS8,0)</f>
        <v>0</v>
      </c>
      <c r="AU8" s="177">
        <f t="shared" si="11"/>
        <v>0</v>
      </c>
      <c r="AV8" s="177">
        <f t="shared" si="12"/>
        <v>0</v>
      </c>
      <c r="AW8" s="178">
        <f t="shared" si="13"/>
        <v>0</v>
      </c>
      <c r="AX8" s="178">
        <f t="shared" si="14"/>
        <v>0</v>
      </c>
      <c r="AY8" s="178">
        <f t="shared" ref="AY8:AY70" si="25">IF(AND($I8=2,$H8="mas"),1,0)</f>
        <v>0</v>
      </c>
      <c r="AZ8" s="178">
        <f t="shared" si="15"/>
        <v>0</v>
      </c>
      <c r="BA8" s="178">
        <f t="shared" si="16"/>
        <v>0</v>
      </c>
      <c r="BB8" s="178">
        <f t="shared" si="17"/>
        <v>0</v>
      </c>
    </row>
    <row r="9" spans="1:76" ht="27" customHeight="1" x14ac:dyDescent="0.9">
      <c r="A9" s="174">
        <f>'ordem de passagem'!B12</f>
        <v>0</v>
      </c>
      <c r="B9" s="174">
        <f>'ordem de passagem'!C12</f>
        <v>0</v>
      </c>
      <c r="C9" s="174">
        <f>'ordem de passagem'!D12</f>
        <v>0</v>
      </c>
      <c r="D9" s="174">
        <f>'ordem de passagem'!E12</f>
        <v>0</v>
      </c>
      <c r="E9" s="174">
        <f>'ordem de passagem'!G12</f>
        <v>0</v>
      </c>
      <c r="F9" s="174" t="str">
        <f>IF(OR(E9="pct",E9="mini",E9="pctM"),"mini","")</f>
        <v/>
      </c>
      <c r="G9" s="174" t="str">
        <f t="shared" si="18"/>
        <v/>
      </c>
      <c r="H9" s="174">
        <f>'ordem de passagem'!F12</f>
        <v>0</v>
      </c>
      <c r="I9" s="174">
        <f>'ordem de passagem'!H12</f>
        <v>0</v>
      </c>
      <c r="J9" s="175">
        <f>IF('mini - salto 1'!AD16="",0,'mini - salto 1'!AD16)</f>
        <v>0</v>
      </c>
      <c r="K9" s="175">
        <f>IF('mini - salto 2'!AD16="",0,'mini - salto 2'!AD16)</f>
        <v>0</v>
      </c>
      <c r="L9" s="175">
        <f>IF('mini - salto 3'!AD16="",0,'mini - salto 3'!AD16)</f>
        <v>0</v>
      </c>
      <c r="M9" s="175">
        <f>IF(tapete!X16="",0,tapete!X16)</f>
        <v>0</v>
      </c>
      <c r="N9" s="175">
        <f t="shared" ref="N9:N52" si="26">J9+Q9-R9</f>
        <v>0</v>
      </c>
      <c r="O9" s="175">
        <f t="shared" si="19"/>
        <v>0</v>
      </c>
      <c r="P9" s="175"/>
      <c r="Q9" s="175">
        <f>IF('mini - salto 1'!S16="",0,'mini - salto 1'!S16)</f>
        <v>0</v>
      </c>
      <c r="R9" s="175">
        <f>IF('mini - salto 1'!AA16="",0,'mini - salto 1'!AA16)</f>
        <v>0</v>
      </c>
      <c r="S9" s="175">
        <f t="shared" si="20"/>
        <v>0</v>
      </c>
      <c r="T9" s="175">
        <f t="shared" si="1"/>
        <v>0</v>
      </c>
      <c r="U9" s="371">
        <f>IF('mini - salto 2'!S16="",0,'mini - salto 2'!S16)</f>
        <v>0</v>
      </c>
      <c r="V9" s="175">
        <f>IF('mini - salto 2'!AA16="",0,'mini - salto 2'!AA16)</f>
        <v>0</v>
      </c>
      <c r="W9" s="175">
        <f t="shared" si="21"/>
        <v>0</v>
      </c>
      <c r="X9" s="175">
        <f t="shared" si="2"/>
        <v>0</v>
      </c>
      <c r="Y9" s="175">
        <f>IF('mini - salto 3'!S16="",0,'mini - salto 3'!S16)</f>
        <v>0</v>
      </c>
      <c r="Z9" s="175">
        <f>IF('mini - salto 3'!AA16="",0,'mini - salto 3'!AA16)</f>
        <v>0</v>
      </c>
      <c r="AA9" s="573">
        <f t="shared" si="22"/>
        <v>0</v>
      </c>
      <c r="AB9" s="384">
        <f t="shared" si="3"/>
        <v>0</v>
      </c>
      <c r="AC9" s="175">
        <f>IF(tapete!S16="",0,tapete!S16)</f>
        <v>0</v>
      </c>
      <c r="AD9" s="175">
        <f>IF(tapete!T16="",0,tapete!T16)</f>
        <v>0</v>
      </c>
      <c r="AE9" s="175" t="str">
        <f>IFERROR((IF(B9=0,"",IF(OR(E9="pct",E9="pctn",E9="pctt",E9="pctm"),('mini - salto 1'!AF16+'mini - salto 2'!AF16+'mini - salto 3'!AF16)/3+Z9+R9+V9,""))),0)</f>
        <v/>
      </c>
      <c r="AF9" s="386" t="str">
        <f t="shared" si="4"/>
        <v/>
      </c>
      <c r="AG9" s="386" t="str">
        <f t="shared" si="5"/>
        <v/>
      </c>
      <c r="AH9" s="387" t="str">
        <f t="shared" si="6"/>
        <v/>
      </c>
      <c r="AI9" s="126" t="str">
        <f t="shared" si="7"/>
        <v/>
      </c>
      <c r="AJ9" s="382"/>
      <c r="AK9" s="382">
        <f t="shared" si="8"/>
        <v>0</v>
      </c>
      <c r="AL9" s="385">
        <f t="shared" si="9"/>
        <v>0</v>
      </c>
      <c r="AM9" s="176">
        <f t="shared" si="23"/>
        <v>0</v>
      </c>
      <c r="AN9" s="179">
        <f>SUM(AT7:AT123)</f>
        <v>0</v>
      </c>
      <c r="AO9" s="179">
        <f>SUM(AU7:AU123)</f>
        <v>0</v>
      </c>
      <c r="AP9" s="128"/>
      <c r="AQ9" s="128"/>
      <c r="AS9" s="177">
        <f t="shared" si="10"/>
        <v>1</v>
      </c>
      <c r="AT9" s="177">
        <f t="shared" si="24"/>
        <v>0</v>
      </c>
      <c r="AU9" s="177">
        <f t="shared" si="11"/>
        <v>0</v>
      </c>
      <c r="AV9" s="177">
        <f t="shared" si="12"/>
        <v>0</v>
      </c>
      <c r="AW9" s="178">
        <f t="shared" si="13"/>
        <v>0</v>
      </c>
      <c r="AX9" s="178">
        <f t="shared" si="14"/>
        <v>0</v>
      </c>
      <c r="AY9" s="178">
        <f t="shared" si="25"/>
        <v>0</v>
      </c>
      <c r="AZ9" s="178">
        <f t="shared" si="15"/>
        <v>0</v>
      </c>
      <c r="BA9" s="178">
        <f t="shared" si="16"/>
        <v>0</v>
      </c>
      <c r="BB9" s="178">
        <f t="shared" si="17"/>
        <v>0</v>
      </c>
    </row>
    <row r="10" spans="1:76" ht="27" customHeight="1" x14ac:dyDescent="0.3">
      <c r="A10" s="174">
        <f>'ordem de passagem'!B13</f>
        <v>0</v>
      </c>
      <c r="B10" s="174">
        <f>'ordem de passagem'!C13</f>
        <v>0</v>
      </c>
      <c r="C10" s="174">
        <f>'ordem de passagem'!D13</f>
        <v>0</v>
      </c>
      <c r="D10" s="174">
        <f>'ordem de passagem'!E13</f>
        <v>0</v>
      </c>
      <c r="E10" s="174">
        <f>'ordem de passagem'!G13</f>
        <v>0</v>
      </c>
      <c r="F10" s="174" t="str">
        <f t="shared" ref="F10:F73" si="27">IF(OR(E10="pct",E10="mini",E10="pctM"),"mini","")</f>
        <v/>
      </c>
      <c r="G10" s="174" t="str">
        <f t="shared" si="18"/>
        <v/>
      </c>
      <c r="H10" s="174">
        <f>'ordem de passagem'!F13</f>
        <v>0</v>
      </c>
      <c r="I10" s="174">
        <f>'ordem de passagem'!H13</f>
        <v>0</v>
      </c>
      <c r="J10" s="175">
        <f>IF('mini - salto 1'!AD17="",0,'mini - salto 1'!AD17)</f>
        <v>0</v>
      </c>
      <c r="K10" s="175">
        <f>IF('mini - salto 2'!AD17="",0,'mini - salto 2'!AD17)</f>
        <v>0</v>
      </c>
      <c r="L10" s="175">
        <f>IF('mini - salto 3'!AD17="",0,'mini - salto 3'!AD17)</f>
        <v>0</v>
      </c>
      <c r="M10" s="175">
        <f>IF(tapete!X17="",0,tapete!X17)</f>
        <v>0</v>
      </c>
      <c r="N10" s="175">
        <f t="shared" si="26"/>
        <v>0</v>
      </c>
      <c r="O10" s="175">
        <f t="shared" si="19"/>
        <v>0</v>
      </c>
      <c r="P10" s="175"/>
      <c r="Q10" s="175">
        <f>IF('mini - salto 1'!S17="",0,'mini - salto 1'!S17)</f>
        <v>0</v>
      </c>
      <c r="R10" s="175">
        <f>IF('mini - salto 1'!AA17="",0,'mini - salto 1'!AA17)</f>
        <v>0</v>
      </c>
      <c r="S10" s="175">
        <f t="shared" si="20"/>
        <v>0</v>
      </c>
      <c r="T10" s="175">
        <f t="shared" si="1"/>
        <v>0</v>
      </c>
      <c r="U10" s="371">
        <f>IF('mini - salto 2'!S17="",0,'mini - salto 2'!S17)</f>
        <v>0</v>
      </c>
      <c r="V10" s="175">
        <f>IF('mini - salto 2'!AA17="",0,'mini - salto 2'!AA17)</f>
        <v>0</v>
      </c>
      <c r="W10" s="175">
        <f t="shared" si="21"/>
        <v>0</v>
      </c>
      <c r="X10" s="175">
        <f t="shared" si="2"/>
        <v>0</v>
      </c>
      <c r="Y10" s="175">
        <f>IF('mini - salto 3'!S17="",0,'mini - salto 3'!S17)</f>
        <v>0</v>
      </c>
      <c r="Z10" s="175">
        <f>IF('mini - salto 3'!AA17="",0,'mini - salto 3'!AA17)</f>
        <v>0</v>
      </c>
      <c r="AA10" s="573">
        <f t="shared" si="22"/>
        <v>0</v>
      </c>
      <c r="AB10" s="384">
        <f t="shared" si="3"/>
        <v>0</v>
      </c>
      <c r="AC10" s="175">
        <f>IF(tapete!S17="",0,tapete!S17)</f>
        <v>0</v>
      </c>
      <c r="AD10" s="175">
        <f>IF(tapete!T17="",0,tapete!T17)</f>
        <v>0</v>
      </c>
      <c r="AE10" s="175" t="str">
        <f>IFERROR((IF(B10=0,"",IF(OR(E10="pct",E10="pctn",E10="pctt",E10="pctm"),('mini - salto 1'!AF17+'mini - salto 2'!AF17+'mini - salto 3'!AF17)/3+Z10+R10+V10,""))),0)</f>
        <v/>
      </c>
      <c r="AF10" s="386" t="str">
        <f t="shared" si="4"/>
        <v/>
      </c>
      <c r="AG10" s="386" t="str">
        <f t="shared" si="5"/>
        <v/>
      </c>
      <c r="AH10" s="387" t="str">
        <f t="shared" si="6"/>
        <v/>
      </c>
      <c r="AI10" s="126" t="str">
        <f t="shared" si="7"/>
        <v/>
      </c>
      <c r="AJ10" s="382"/>
      <c r="AK10" s="382">
        <f t="shared" si="8"/>
        <v>0</v>
      </c>
      <c r="AL10" s="385">
        <f t="shared" si="9"/>
        <v>0</v>
      </c>
      <c r="AM10" s="176">
        <f t="shared" si="23"/>
        <v>0</v>
      </c>
      <c r="AN10" s="355"/>
      <c r="AO10" s="128"/>
      <c r="AP10" s="128"/>
      <c r="AQ10" s="128"/>
      <c r="AS10" s="177">
        <f t="shared" si="10"/>
        <v>1</v>
      </c>
      <c r="AT10" s="177">
        <f t="shared" si="24"/>
        <v>0</v>
      </c>
      <c r="AU10" s="177">
        <f t="shared" si="11"/>
        <v>0</v>
      </c>
      <c r="AV10" s="177">
        <f t="shared" si="12"/>
        <v>0</v>
      </c>
      <c r="AW10" s="178">
        <f t="shared" si="13"/>
        <v>0</v>
      </c>
      <c r="AX10" s="178">
        <f t="shared" si="14"/>
        <v>0</v>
      </c>
      <c r="AY10" s="178">
        <f t="shared" si="25"/>
        <v>0</v>
      </c>
      <c r="AZ10" s="178">
        <f t="shared" si="15"/>
        <v>0</v>
      </c>
      <c r="BA10" s="178">
        <f t="shared" si="16"/>
        <v>0</v>
      </c>
      <c r="BB10" s="178">
        <f t="shared" si="17"/>
        <v>0</v>
      </c>
    </row>
    <row r="11" spans="1:76" ht="27" customHeight="1" x14ac:dyDescent="0.3">
      <c r="A11" s="174">
        <f>'ordem de passagem'!B14</f>
        <v>0</v>
      </c>
      <c r="B11" s="174">
        <f>'ordem de passagem'!C14</f>
        <v>0</v>
      </c>
      <c r="C11" s="174">
        <f>'ordem de passagem'!D14</f>
        <v>0</v>
      </c>
      <c r="D11" s="174">
        <f>'ordem de passagem'!E14</f>
        <v>0</v>
      </c>
      <c r="E11" s="174">
        <f>'ordem de passagem'!G14</f>
        <v>0</v>
      </c>
      <c r="F11" s="174" t="str">
        <f t="shared" si="27"/>
        <v/>
      </c>
      <c r="G11" s="174" t="str">
        <f t="shared" si="18"/>
        <v/>
      </c>
      <c r="H11" s="174">
        <f>'ordem de passagem'!F14</f>
        <v>0</v>
      </c>
      <c r="I11" s="174">
        <f>'ordem de passagem'!H14</f>
        <v>0</v>
      </c>
      <c r="J11" s="175">
        <f>IF('mini - salto 1'!AD18="",0,'mini - salto 1'!AD18)</f>
        <v>0</v>
      </c>
      <c r="K11" s="175">
        <f>IF('mini - salto 2'!AD18="",0,'mini - salto 2'!AD18)</f>
        <v>0</v>
      </c>
      <c r="L11" s="175">
        <f>IF('mini - salto 3'!AD18="",0,'mini - salto 3'!AD18)</f>
        <v>0</v>
      </c>
      <c r="M11" s="175">
        <f>IF(tapete!X18="",0,tapete!X18)</f>
        <v>0</v>
      </c>
      <c r="N11" s="175">
        <f t="shared" si="26"/>
        <v>0</v>
      </c>
      <c r="O11" s="175">
        <f t="shared" si="19"/>
        <v>0</v>
      </c>
      <c r="P11" s="175"/>
      <c r="Q11" s="175">
        <f>IF('mini - salto 1'!S18="",0,'mini - salto 1'!S18)</f>
        <v>0</v>
      </c>
      <c r="R11" s="175">
        <f>IF('mini - salto 1'!AA18="",0,'mini - salto 1'!AA18)</f>
        <v>0</v>
      </c>
      <c r="S11" s="175">
        <f t="shared" si="20"/>
        <v>0</v>
      </c>
      <c r="T11" s="175">
        <f t="shared" si="1"/>
        <v>0</v>
      </c>
      <c r="U11" s="371">
        <f>IF('mini - salto 2'!S18="",0,'mini - salto 2'!S18)</f>
        <v>0</v>
      </c>
      <c r="V11" s="175">
        <f>IF('mini - salto 2'!AA18="",0,'mini - salto 2'!AA18)</f>
        <v>0</v>
      </c>
      <c r="W11" s="175">
        <f t="shared" si="21"/>
        <v>0</v>
      </c>
      <c r="X11" s="175">
        <f t="shared" si="2"/>
        <v>0</v>
      </c>
      <c r="Y11" s="175">
        <f>IF('mini - salto 3'!S18="",0,'mini - salto 3'!S18)</f>
        <v>0</v>
      </c>
      <c r="Z11" s="175">
        <f>IF('mini - salto 3'!AA18="",0,'mini - salto 3'!AA18)</f>
        <v>0</v>
      </c>
      <c r="AA11" s="573">
        <f t="shared" si="22"/>
        <v>0</v>
      </c>
      <c r="AB11" s="384">
        <f t="shared" si="3"/>
        <v>0</v>
      </c>
      <c r="AC11" s="175">
        <f>IF(tapete!S18="",0,tapete!S18)</f>
        <v>0</v>
      </c>
      <c r="AD11" s="175">
        <f>IF(tapete!T18="",0,tapete!T18)</f>
        <v>0</v>
      </c>
      <c r="AE11" s="175" t="str">
        <f>IFERROR((IF(B11=0,"",IF(OR(E11="pct",E11="pctn",E11="pctt",E11="pctm"),('mini - salto 1'!AF18+'mini - salto 2'!AF18+'mini - salto 3'!AF18)/3+Z11+R11+V11,""))),0)</f>
        <v/>
      </c>
      <c r="AF11" s="386" t="str">
        <f t="shared" si="4"/>
        <v/>
      </c>
      <c r="AG11" s="386" t="str">
        <f t="shared" si="5"/>
        <v/>
      </c>
      <c r="AH11" s="387" t="str">
        <f t="shared" si="6"/>
        <v/>
      </c>
      <c r="AI11" s="126" t="str">
        <f t="shared" si="7"/>
        <v/>
      </c>
      <c r="AJ11" s="382"/>
      <c r="AK11" s="382">
        <f t="shared" si="8"/>
        <v>0</v>
      </c>
      <c r="AL11" s="385">
        <f t="shared" si="9"/>
        <v>0</v>
      </c>
      <c r="AM11" s="176">
        <f t="shared" si="23"/>
        <v>0</v>
      </c>
      <c r="AO11" s="128"/>
      <c r="AP11" s="128"/>
      <c r="AQ11" s="128"/>
      <c r="AS11" s="177">
        <f t="shared" si="10"/>
        <v>1</v>
      </c>
      <c r="AT11" s="177">
        <f t="shared" si="24"/>
        <v>0</v>
      </c>
      <c r="AU11" s="177">
        <f t="shared" si="11"/>
        <v>0</v>
      </c>
      <c r="AV11" s="177">
        <f t="shared" si="12"/>
        <v>0</v>
      </c>
      <c r="AW11" s="178">
        <f t="shared" si="13"/>
        <v>0</v>
      </c>
      <c r="AX11" s="178">
        <f t="shared" si="14"/>
        <v>0</v>
      </c>
      <c r="AY11" s="178">
        <f t="shared" si="25"/>
        <v>0</v>
      </c>
      <c r="AZ11" s="178">
        <f t="shared" si="15"/>
        <v>0</v>
      </c>
      <c r="BA11" s="178">
        <f t="shared" si="16"/>
        <v>0</v>
      </c>
      <c r="BB11" s="178">
        <f t="shared" si="17"/>
        <v>0</v>
      </c>
    </row>
    <row r="12" spans="1:76" ht="27" customHeight="1" x14ac:dyDescent="0.3">
      <c r="A12" s="174">
        <f>'ordem de passagem'!B15</f>
        <v>0</v>
      </c>
      <c r="B12" s="174">
        <f>'ordem de passagem'!C15</f>
        <v>0</v>
      </c>
      <c r="C12" s="174">
        <f>'ordem de passagem'!D15</f>
        <v>0</v>
      </c>
      <c r="D12" s="174">
        <f>'ordem de passagem'!E15</f>
        <v>0</v>
      </c>
      <c r="E12" s="174">
        <f>'ordem de passagem'!G15</f>
        <v>0</v>
      </c>
      <c r="F12" s="174" t="str">
        <f t="shared" si="27"/>
        <v/>
      </c>
      <c r="G12" s="174" t="str">
        <f t="shared" si="18"/>
        <v/>
      </c>
      <c r="H12" s="174">
        <f>'ordem de passagem'!F15</f>
        <v>0</v>
      </c>
      <c r="I12" s="174">
        <f>'ordem de passagem'!H15</f>
        <v>0</v>
      </c>
      <c r="J12" s="175">
        <f>IF('mini - salto 1'!AD19="",0,'mini - salto 1'!AD19)</f>
        <v>0</v>
      </c>
      <c r="K12" s="175">
        <f>IF('mini - salto 2'!AD19="",0,'mini - salto 2'!AD19)</f>
        <v>0</v>
      </c>
      <c r="L12" s="175">
        <f>IF('mini - salto 3'!AD19="",0,'mini - salto 3'!AD19)</f>
        <v>0</v>
      </c>
      <c r="M12" s="175">
        <f>IF(tapete!X19="",0,tapete!X19)</f>
        <v>0</v>
      </c>
      <c r="N12" s="175">
        <f t="shared" si="26"/>
        <v>0</v>
      </c>
      <c r="O12" s="175">
        <f t="shared" si="19"/>
        <v>0</v>
      </c>
      <c r="P12" s="175"/>
      <c r="Q12" s="175">
        <f>IF('mini - salto 1'!S19="",0,'mini - salto 1'!S19)</f>
        <v>0</v>
      </c>
      <c r="R12" s="175">
        <f>IF('mini - salto 1'!AA19="",0,'mini - salto 1'!AA19)</f>
        <v>0</v>
      </c>
      <c r="S12" s="175">
        <f t="shared" si="20"/>
        <v>0</v>
      </c>
      <c r="T12" s="175">
        <f t="shared" si="1"/>
        <v>0</v>
      </c>
      <c r="U12" s="371">
        <f>IF('mini - salto 2'!S19="",0,'mini - salto 2'!S19)</f>
        <v>0</v>
      </c>
      <c r="V12" s="175">
        <f>IF('mini - salto 2'!AA19="",0,'mini - salto 2'!AA19)</f>
        <v>0</v>
      </c>
      <c r="W12" s="175">
        <f t="shared" si="21"/>
        <v>0</v>
      </c>
      <c r="X12" s="175">
        <f t="shared" si="2"/>
        <v>0</v>
      </c>
      <c r="Y12" s="175">
        <f>IF('mini - salto 3'!S19="",0,'mini - salto 3'!S19)</f>
        <v>0</v>
      </c>
      <c r="Z12" s="175">
        <f>IF('mini - salto 3'!AA19="",0,'mini - salto 3'!AA19)</f>
        <v>0</v>
      </c>
      <c r="AA12" s="573">
        <f t="shared" si="22"/>
        <v>0</v>
      </c>
      <c r="AB12" s="384">
        <f t="shared" si="3"/>
        <v>0</v>
      </c>
      <c r="AC12" s="175">
        <f>IF(tapete!S19="",0,tapete!S19)</f>
        <v>0</v>
      </c>
      <c r="AD12" s="175">
        <f>IF(tapete!T19="",0,tapete!T19)</f>
        <v>0</v>
      </c>
      <c r="AE12" s="175" t="str">
        <f>IFERROR((IF(B12=0,"",IF(OR(E12="pct",E12="pctn",E12="pctt",E12="pctm"),('mini - salto 1'!AF19+'mini - salto 2'!AF19+'mini - salto 3'!AF19)/3+Z12+R12+V12,""))),0)</f>
        <v/>
      </c>
      <c r="AF12" s="386" t="str">
        <f t="shared" si="4"/>
        <v/>
      </c>
      <c r="AG12" s="386" t="str">
        <f t="shared" si="5"/>
        <v/>
      </c>
      <c r="AH12" s="387" t="str">
        <f t="shared" si="6"/>
        <v/>
      </c>
      <c r="AI12" s="126" t="str">
        <f t="shared" si="7"/>
        <v/>
      </c>
      <c r="AJ12" s="382"/>
      <c r="AK12" s="382">
        <f t="shared" si="8"/>
        <v>0</v>
      </c>
      <c r="AL12" s="385">
        <f t="shared" si="9"/>
        <v>0</v>
      </c>
      <c r="AM12" s="176">
        <f t="shared" si="23"/>
        <v>0</v>
      </c>
      <c r="AO12" s="128"/>
      <c r="AP12" s="128"/>
      <c r="AQ12" s="128"/>
      <c r="AS12" s="177">
        <f t="shared" si="10"/>
        <v>1</v>
      </c>
      <c r="AT12" s="177">
        <f t="shared" si="24"/>
        <v>0</v>
      </c>
      <c r="AU12" s="177">
        <f t="shared" si="11"/>
        <v>0</v>
      </c>
      <c r="AV12" s="177">
        <f t="shared" si="12"/>
        <v>0</v>
      </c>
      <c r="AW12" s="178">
        <f t="shared" si="13"/>
        <v>0</v>
      </c>
      <c r="AX12" s="178">
        <f t="shared" si="14"/>
        <v>0</v>
      </c>
      <c r="AY12" s="178">
        <f t="shared" si="25"/>
        <v>0</v>
      </c>
      <c r="AZ12" s="178">
        <f t="shared" si="15"/>
        <v>0</v>
      </c>
      <c r="BA12" s="178">
        <f t="shared" si="16"/>
        <v>0</v>
      </c>
      <c r="BB12" s="178">
        <f t="shared" si="17"/>
        <v>0</v>
      </c>
    </row>
    <row r="13" spans="1:76" ht="27" customHeight="1" x14ac:dyDescent="0.3">
      <c r="A13" s="174">
        <f>'ordem de passagem'!B16</f>
        <v>0</v>
      </c>
      <c r="B13" s="174">
        <f>'ordem de passagem'!C16</f>
        <v>0</v>
      </c>
      <c r="C13" s="174">
        <f>'ordem de passagem'!D16</f>
        <v>0</v>
      </c>
      <c r="D13" s="174">
        <f>'ordem de passagem'!E16</f>
        <v>0</v>
      </c>
      <c r="E13" s="174">
        <f>'ordem de passagem'!G16</f>
        <v>0</v>
      </c>
      <c r="F13" s="174" t="str">
        <f t="shared" si="27"/>
        <v/>
      </c>
      <c r="G13" s="174" t="str">
        <f t="shared" si="18"/>
        <v/>
      </c>
      <c r="H13" s="174">
        <f>'ordem de passagem'!F16</f>
        <v>0</v>
      </c>
      <c r="I13" s="174">
        <f>'ordem de passagem'!H16</f>
        <v>0</v>
      </c>
      <c r="J13" s="175">
        <f>IF('mini - salto 1'!AD20="",0,'mini - salto 1'!AD20)</f>
        <v>0</v>
      </c>
      <c r="K13" s="175">
        <f>IF('mini - salto 2'!AD20="",0,'mini - salto 2'!AD20)</f>
        <v>0</v>
      </c>
      <c r="L13" s="175">
        <f>IF('mini - salto 3'!AD20="",0,'mini - salto 3'!AD20)</f>
        <v>0</v>
      </c>
      <c r="M13" s="175">
        <f>IF(tapete!X20="",0,tapete!X20)</f>
        <v>0</v>
      </c>
      <c r="N13" s="175">
        <f t="shared" si="26"/>
        <v>0</v>
      </c>
      <c r="O13" s="175">
        <f t="shared" si="19"/>
        <v>0</v>
      </c>
      <c r="P13" s="175"/>
      <c r="Q13" s="175">
        <f>IF('mini - salto 1'!S20="",0,'mini - salto 1'!S20)</f>
        <v>0</v>
      </c>
      <c r="R13" s="175">
        <f>IF('mini - salto 1'!AA20="",0,'mini - salto 1'!AA20)</f>
        <v>0</v>
      </c>
      <c r="S13" s="175">
        <f t="shared" si="20"/>
        <v>0</v>
      </c>
      <c r="T13" s="175">
        <f t="shared" si="1"/>
        <v>0</v>
      </c>
      <c r="U13" s="371">
        <f>IF('mini - salto 2'!S20="",0,'mini - salto 2'!S20)</f>
        <v>0</v>
      </c>
      <c r="V13" s="175">
        <f>IF('mini - salto 2'!AA20="",0,'mini - salto 2'!AA20)</f>
        <v>0</v>
      </c>
      <c r="W13" s="175">
        <f t="shared" si="21"/>
        <v>0</v>
      </c>
      <c r="X13" s="175">
        <f t="shared" si="2"/>
        <v>0</v>
      </c>
      <c r="Y13" s="175">
        <f>IF('mini - salto 3'!S20="",0,'mini - salto 3'!S20)</f>
        <v>0</v>
      </c>
      <c r="Z13" s="175">
        <f>IF('mini - salto 3'!AA20="",0,'mini - salto 3'!AA20)</f>
        <v>0</v>
      </c>
      <c r="AA13" s="573">
        <f t="shared" si="22"/>
        <v>0</v>
      </c>
      <c r="AB13" s="384">
        <f t="shared" si="3"/>
        <v>0</v>
      </c>
      <c r="AC13" s="175">
        <f>IF(tapete!S20="",0,tapete!S20)</f>
        <v>0</v>
      </c>
      <c r="AD13" s="175">
        <f>IF(tapete!T20="",0,tapete!T20)</f>
        <v>0</v>
      </c>
      <c r="AE13" s="175" t="str">
        <f>IFERROR((IF(B13=0,"",IF(OR(E13="pct",E13="pctn",E13="pctt",E13="pctm"),('mini - salto 1'!AF20+'mini - salto 2'!AF20+'mini - salto 3'!AF20)/3+Z13+R13+V13,""))),0)</f>
        <v/>
      </c>
      <c r="AF13" s="386" t="str">
        <f t="shared" si="4"/>
        <v/>
      </c>
      <c r="AG13" s="386" t="str">
        <f t="shared" si="5"/>
        <v/>
      </c>
      <c r="AH13" s="387" t="str">
        <f t="shared" si="6"/>
        <v/>
      </c>
      <c r="AI13" s="126" t="str">
        <f t="shared" si="7"/>
        <v/>
      </c>
      <c r="AJ13" s="382"/>
      <c r="AK13" s="382">
        <f t="shared" si="8"/>
        <v>0</v>
      </c>
      <c r="AL13" s="385">
        <f t="shared" si="9"/>
        <v>0</v>
      </c>
      <c r="AM13" s="176">
        <f t="shared" si="23"/>
        <v>0</v>
      </c>
      <c r="AO13" s="128"/>
      <c r="AP13" s="128"/>
      <c r="AQ13" s="128"/>
      <c r="AS13" s="177">
        <f t="shared" si="10"/>
        <v>1</v>
      </c>
      <c r="AT13" s="177">
        <f t="shared" si="24"/>
        <v>0</v>
      </c>
      <c r="AU13" s="177">
        <f t="shared" si="11"/>
        <v>0</v>
      </c>
      <c r="AV13" s="177">
        <f t="shared" si="12"/>
        <v>0</v>
      </c>
      <c r="AW13" s="178">
        <f t="shared" si="13"/>
        <v>0</v>
      </c>
      <c r="AX13" s="178">
        <f t="shared" si="14"/>
        <v>0</v>
      </c>
      <c r="AY13" s="178">
        <f t="shared" si="25"/>
        <v>0</v>
      </c>
      <c r="AZ13" s="178">
        <f t="shared" si="15"/>
        <v>0</v>
      </c>
      <c r="BA13" s="178">
        <f t="shared" si="16"/>
        <v>0</v>
      </c>
      <c r="BB13" s="178">
        <f t="shared" si="17"/>
        <v>0</v>
      </c>
    </row>
    <row r="14" spans="1:76" ht="27" customHeight="1" x14ac:dyDescent="0.3">
      <c r="A14" s="174">
        <f>'ordem de passagem'!B17</f>
        <v>0</v>
      </c>
      <c r="B14" s="174">
        <f>'ordem de passagem'!C17</f>
        <v>0</v>
      </c>
      <c r="C14" s="174">
        <f>'ordem de passagem'!D17</f>
        <v>0</v>
      </c>
      <c r="D14" s="174">
        <f>'ordem de passagem'!E17</f>
        <v>0</v>
      </c>
      <c r="E14" s="174">
        <f>'ordem de passagem'!G17</f>
        <v>0</v>
      </c>
      <c r="F14" s="174" t="str">
        <f t="shared" si="27"/>
        <v/>
      </c>
      <c r="G14" s="174" t="str">
        <f t="shared" si="18"/>
        <v/>
      </c>
      <c r="H14" s="174">
        <f>'ordem de passagem'!F17</f>
        <v>0</v>
      </c>
      <c r="I14" s="174">
        <f>'ordem de passagem'!H17</f>
        <v>0</v>
      </c>
      <c r="J14" s="175">
        <f>IF('mini - salto 1'!AD21="",0,'mini - salto 1'!AD21)</f>
        <v>0</v>
      </c>
      <c r="K14" s="175">
        <f>IF('mini - salto 2'!AD21="",0,'mini - salto 2'!AD21)</f>
        <v>0</v>
      </c>
      <c r="L14" s="175">
        <f>IF('mini - salto 3'!AD21="",0,'mini - salto 3'!AD21)</f>
        <v>0</v>
      </c>
      <c r="M14" s="175">
        <f>IF(tapete!X21="",0,tapete!X21)</f>
        <v>0</v>
      </c>
      <c r="N14" s="175">
        <f t="shared" si="26"/>
        <v>0</v>
      </c>
      <c r="O14" s="175">
        <f t="shared" si="19"/>
        <v>0</v>
      </c>
      <c r="P14" s="175"/>
      <c r="Q14" s="175">
        <f>IF('mini - salto 1'!S21="",0,'mini - salto 1'!S21)</f>
        <v>0</v>
      </c>
      <c r="R14" s="175">
        <f>IF('mini - salto 1'!AA21="",0,'mini - salto 1'!AA21)</f>
        <v>0</v>
      </c>
      <c r="S14" s="175">
        <f t="shared" si="20"/>
        <v>0</v>
      </c>
      <c r="T14" s="175">
        <f t="shared" si="1"/>
        <v>0</v>
      </c>
      <c r="U14" s="371">
        <f>IF('mini - salto 2'!S21="",0,'mini - salto 2'!S21)</f>
        <v>0</v>
      </c>
      <c r="V14" s="175">
        <f>IF('mini - salto 2'!AA21="",0,'mini - salto 2'!AA21)</f>
        <v>0</v>
      </c>
      <c r="W14" s="175">
        <f t="shared" si="21"/>
        <v>0</v>
      </c>
      <c r="X14" s="175">
        <f t="shared" si="2"/>
        <v>0</v>
      </c>
      <c r="Y14" s="175">
        <f>IF('mini - salto 3'!S21="",0,'mini - salto 3'!S21)</f>
        <v>0</v>
      </c>
      <c r="Z14" s="175">
        <f>IF('mini - salto 3'!AA21="",0,'mini - salto 3'!AA21)</f>
        <v>0</v>
      </c>
      <c r="AA14" s="573">
        <f t="shared" si="22"/>
        <v>0</v>
      </c>
      <c r="AB14" s="384">
        <f t="shared" si="3"/>
        <v>0</v>
      </c>
      <c r="AC14" s="175">
        <f>IF(tapete!S21="",0,tapete!S21)</f>
        <v>0</v>
      </c>
      <c r="AD14" s="175">
        <f>IF(tapete!T21="",0,tapete!T21)</f>
        <v>0</v>
      </c>
      <c r="AE14" s="175" t="str">
        <f>IFERROR((IF(B14=0,"",IF(OR(E14="pct",E14="pctn",E14="pctt",E14="pctm"),('mini - salto 1'!AF21+'mini - salto 2'!AF21+'mini - salto 3'!AF21)/3+Z14+R14+V14,""))),0)</f>
        <v/>
      </c>
      <c r="AF14" s="386" t="str">
        <f t="shared" si="4"/>
        <v/>
      </c>
      <c r="AG14" s="386" t="str">
        <f t="shared" si="5"/>
        <v/>
      </c>
      <c r="AH14" s="387" t="str">
        <f t="shared" si="6"/>
        <v/>
      </c>
      <c r="AI14" s="126" t="str">
        <f t="shared" si="7"/>
        <v/>
      </c>
      <c r="AJ14" s="382"/>
      <c r="AK14" s="382">
        <f t="shared" si="8"/>
        <v>0</v>
      </c>
      <c r="AL14" s="385">
        <f t="shared" si="9"/>
        <v>0</v>
      </c>
      <c r="AM14" s="176">
        <f t="shared" si="23"/>
        <v>0</v>
      </c>
      <c r="AN14" s="128" t="b">
        <f>IF(E7="pct",AH7,IF(E7="mini",AH7))</f>
        <v>0</v>
      </c>
      <c r="AO14" s="128"/>
      <c r="AP14" s="128"/>
      <c r="AQ14" s="128"/>
      <c r="AS14" s="177">
        <f t="shared" si="10"/>
        <v>1</v>
      </c>
      <c r="AT14" s="177">
        <f t="shared" si="24"/>
        <v>0</v>
      </c>
      <c r="AU14" s="177">
        <f t="shared" si="11"/>
        <v>0</v>
      </c>
      <c r="AV14" s="177">
        <f t="shared" si="12"/>
        <v>0</v>
      </c>
      <c r="AW14" s="178">
        <f t="shared" si="13"/>
        <v>0</v>
      </c>
      <c r="AX14" s="178">
        <f t="shared" si="14"/>
        <v>0</v>
      </c>
      <c r="AY14" s="178">
        <f t="shared" si="25"/>
        <v>0</v>
      </c>
      <c r="AZ14" s="178">
        <f t="shared" si="15"/>
        <v>0</v>
      </c>
      <c r="BA14" s="178">
        <f t="shared" si="16"/>
        <v>0</v>
      </c>
      <c r="BB14" s="178">
        <f t="shared" si="17"/>
        <v>0</v>
      </c>
      <c r="BX14" s="128" t="str">
        <f>IFERROR(IF($BX$7="tapete",(INDEX('Classificação geral'!AC7:AC280,MATCH($AZ$2,tapete!$A$14:$A$135,0))),""),"")</f>
        <v/>
      </c>
    </row>
    <row r="15" spans="1:76" ht="27" customHeight="1" x14ac:dyDescent="0.3">
      <c r="A15" s="174">
        <f>'ordem de passagem'!B18</f>
        <v>0</v>
      </c>
      <c r="B15" s="174">
        <f>'ordem de passagem'!C18</f>
        <v>0</v>
      </c>
      <c r="C15" s="174">
        <f>'ordem de passagem'!D18</f>
        <v>0</v>
      </c>
      <c r="D15" s="174">
        <f>'ordem de passagem'!E18</f>
        <v>0</v>
      </c>
      <c r="E15" s="174">
        <f>'ordem de passagem'!G18</f>
        <v>0</v>
      </c>
      <c r="F15" s="174" t="str">
        <f t="shared" si="27"/>
        <v/>
      </c>
      <c r="G15" s="174" t="str">
        <f t="shared" si="18"/>
        <v/>
      </c>
      <c r="H15" s="174">
        <f>'ordem de passagem'!F18</f>
        <v>0</v>
      </c>
      <c r="I15" s="174">
        <f>'ordem de passagem'!H18</f>
        <v>0</v>
      </c>
      <c r="J15" s="175">
        <f>IF('mini - salto 1'!AD22="",0,'mini - salto 1'!AD22)</f>
        <v>0</v>
      </c>
      <c r="K15" s="175">
        <f>IF('mini - salto 2'!AD22="",0,'mini - salto 2'!AD22)</f>
        <v>0</v>
      </c>
      <c r="L15" s="175">
        <f>IF('mini - salto 3'!AD22="",0,'mini - salto 3'!AD22)</f>
        <v>0</v>
      </c>
      <c r="M15" s="175">
        <f>IF(tapete!X22="",0,tapete!X22)</f>
        <v>0</v>
      </c>
      <c r="N15" s="175">
        <f t="shared" si="26"/>
        <v>0</v>
      </c>
      <c r="O15" s="175">
        <f t="shared" si="19"/>
        <v>0</v>
      </c>
      <c r="P15" s="175"/>
      <c r="Q15" s="175">
        <f>IF('mini - salto 1'!S22="",0,'mini - salto 1'!S22)</f>
        <v>0</v>
      </c>
      <c r="R15" s="175">
        <f>IF('mini - salto 1'!AA22="",0,'mini - salto 1'!AA22)</f>
        <v>0</v>
      </c>
      <c r="S15" s="175">
        <f t="shared" si="20"/>
        <v>0</v>
      </c>
      <c r="T15" s="175">
        <f t="shared" si="1"/>
        <v>0</v>
      </c>
      <c r="U15" s="371">
        <f>IF('mini - salto 2'!S22="",0,'mini - salto 2'!S22)</f>
        <v>0</v>
      </c>
      <c r="V15" s="175">
        <f>IF('mini - salto 2'!AA22="",0,'mini - salto 2'!AA22)</f>
        <v>0</v>
      </c>
      <c r="W15" s="175">
        <f t="shared" si="21"/>
        <v>0</v>
      </c>
      <c r="X15" s="175">
        <f t="shared" si="2"/>
        <v>0</v>
      </c>
      <c r="Y15" s="175">
        <f>IF('mini - salto 3'!S22="",0,'mini - salto 3'!S22)</f>
        <v>0</v>
      </c>
      <c r="Z15" s="175">
        <f>IF('mini - salto 3'!AA22="",0,'mini - salto 3'!AA22)</f>
        <v>0</v>
      </c>
      <c r="AA15" s="573">
        <f t="shared" si="22"/>
        <v>0</v>
      </c>
      <c r="AB15" s="384">
        <f t="shared" si="3"/>
        <v>0</v>
      </c>
      <c r="AC15" s="175">
        <f>IF(tapete!S22="",0,tapete!S22)</f>
        <v>0</v>
      </c>
      <c r="AD15" s="175">
        <f>IF(tapete!T22="",0,tapete!T22)</f>
        <v>0</v>
      </c>
      <c r="AE15" s="175" t="str">
        <f>IFERROR((IF(B15=0,"",IF(OR(E15="pct",E15="pctn",E15="pctt",E15="pctm"),('mini - salto 1'!AF22+'mini - salto 2'!AF22+'mini - salto 3'!AF22)/3+Z15+R15+V15,""))),0)</f>
        <v/>
      </c>
      <c r="AF15" s="386" t="str">
        <f t="shared" si="4"/>
        <v/>
      </c>
      <c r="AG15" s="386" t="str">
        <f t="shared" si="5"/>
        <v/>
      </c>
      <c r="AH15" s="387" t="str">
        <f t="shared" si="6"/>
        <v/>
      </c>
      <c r="AI15" s="126" t="str">
        <f t="shared" si="7"/>
        <v/>
      </c>
      <c r="AJ15" s="382"/>
      <c r="AK15" s="382">
        <f t="shared" si="8"/>
        <v>0</v>
      </c>
      <c r="AL15" s="385">
        <f t="shared" si="9"/>
        <v>0</v>
      </c>
      <c r="AM15" s="176">
        <f t="shared" si="23"/>
        <v>0</v>
      </c>
      <c r="AN15" s="128">
        <v>2.9</v>
      </c>
      <c r="AO15" s="128">
        <v>6</v>
      </c>
      <c r="AP15" s="128">
        <v>9</v>
      </c>
      <c r="AQ15" s="128">
        <f>AVERAGE(AN15:AP15)</f>
        <v>5.9666666666666659</v>
      </c>
      <c r="AS15" s="177">
        <f t="shared" si="10"/>
        <v>1</v>
      </c>
      <c r="AT15" s="177">
        <f t="shared" si="24"/>
        <v>0</v>
      </c>
      <c r="AU15" s="177">
        <f t="shared" si="11"/>
        <v>0</v>
      </c>
      <c r="AV15" s="177">
        <f t="shared" si="12"/>
        <v>0</v>
      </c>
      <c r="AW15" s="178">
        <f t="shared" si="13"/>
        <v>0</v>
      </c>
      <c r="AX15" s="178">
        <f t="shared" si="14"/>
        <v>0</v>
      </c>
      <c r="AY15" s="178">
        <f t="shared" si="25"/>
        <v>0</v>
      </c>
      <c r="AZ15" s="178">
        <f t="shared" si="15"/>
        <v>0</v>
      </c>
      <c r="BA15" s="178">
        <f t="shared" si="16"/>
        <v>0</v>
      </c>
      <c r="BB15" s="178">
        <f t="shared" si="17"/>
        <v>0</v>
      </c>
    </row>
    <row r="16" spans="1:76" ht="27" customHeight="1" x14ac:dyDescent="0.3">
      <c r="A16" s="174">
        <f>'ordem de passagem'!B19</f>
        <v>0</v>
      </c>
      <c r="B16" s="174">
        <f>'ordem de passagem'!C19</f>
        <v>0</v>
      </c>
      <c r="C16" s="174">
        <f>'ordem de passagem'!D19</f>
        <v>0</v>
      </c>
      <c r="D16" s="174">
        <f>'ordem de passagem'!E19</f>
        <v>0</v>
      </c>
      <c r="E16" s="174">
        <f>'ordem de passagem'!G19</f>
        <v>0</v>
      </c>
      <c r="F16" s="174" t="str">
        <f t="shared" si="27"/>
        <v/>
      </c>
      <c r="G16" s="174" t="str">
        <f t="shared" si="18"/>
        <v/>
      </c>
      <c r="H16" s="174">
        <f>'ordem de passagem'!F19</f>
        <v>0</v>
      </c>
      <c r="I16" s="174">
        <f>'ordem de passagem'!H19</f>
        <v>0</v>
      </c>
      <c r="J16" s="175">
        <f>IF('mini - salto 1'!AD23="",0,'mini - salto 1'!AD23)</f>
        <v>0</v>
      </c>
      <c r="K16" s="175">
        <f>IF('mini - salto 2'!AD23="",0,'mini - salto 2'!AD23)</f>
        <v>0</v>
      </c>
      <c r="L16" s="175">
        <f>IF('mini - salto 3'!AD23="",0,'mini - salto 3'!AD23)</f>
        <v>0</v>
      </c>
      <c r="M16" s="175">
        <f>IF(tapete!X23="",0,tapete!X23)</f>
        <v>0</v>
      </c>
      <c r="N16" s="175">
        <f t="shared" si="26"/>
        <v>0</v>
      </c>
      <c r="O16" s="175">
        <f t="shared" si="19"/>
        <v>0</v>
      </c>
      <c r="P16" s="175"/>
      <c r="Q16" s="175">
        <f>IF('mini - salto 1'!S23="",0,'mini - salto 1'!S23)</f>
        <v>0</v>
      </c>
      <c r="R16" s="175">
        <f>IF('mini - salto 1'!AA23="",0,'mini - salto 1'!AA23)</f>
        <v>0</v>
      </c>
      <c r="S16" s="175">
        <f t="shared" si="20"/>
        <v>0</v>
      </c>
      <c r="T16" s="175">
        <f t="shared" si="1"/>
        <v>0</v>
      </c>
      <c r="U16" s="371">
        <f>IF('mini - salto 2'!S23="",0,'mini - salto 2'!S23)</f>
        <v>0</v>
      </c>
      <c r="V16" s="175">
        <f>IF('mini - salto 2'!AA23="",0,'mini - salto 2'!AA23)</f>
        <v>0</v>
      </c>
      <c r="W16" s="175">
        <f t="shared" si="21"/>
        <v>0</v>
      </c>
      <c r="X16" s="175">
        <f t="shared" si="2"/>
        <v>0</v>
      </c>
      <c r="Y16" s="175">
        <f>IF('mini - salto 3'!S23="",0,'mini - salto 3'!S23)</f>
        <v>0</v>
      </c>
      <c r="Z16" s="175">
        <f>IF('mini - salto 3'!AA23="",0,'mini - salto 3'!AA23)</f>
        <v>0</v>
      </c>
      <c r="AA16" s="573">
        <f t="shared" si="22"/>
        <v>0</v>
      </c>
      <c r="AB16" s="384">
        <f t="shared" si="3"/>
        <v>0</v>
      </c>
      <c r="AC16" s="175">
        <f>IF(tapete!S23="",0,tapete!S23)</f>
        <v>0</v>
      </c>
      <c r="AD16" s="175">
        <f>IF(tapete!T23="",0,tapete!T23)</f>
        <v>0</v>
      </c>
      <c r="AE16" s="175" t="str">
        <f>IFERROR((IF(B16=0,"",IF(OR(E16="pct",E16="pctn",E16="pctt",E16="pctm"),('mini - salto 1'!AF23+'mini - salto 2'!AF23+'mini - salto 3'!AF23)/3+Z16+R16+V16,""))),0)</f>
        <v/>
      </c>
      <c r="AF16" s="386" t="str">
        <f t="shared" si="4"/>
        <v/>
      </c>
      <c r="AG16" s="386" t="str">
        <f t="shared" si="5"/>
        <v/>
      </c>
      <c r="AH16" s="387" t="str">
        <f t="shared" si="6"/>
        <v/>
      </c>
      <c r="AI16" s="126" t="str">
        <f t="shared" si="7"/>
        <v/>
      </c>
      <c r="AJ16" s="382"/>
      <c r="AK16" s="382">
        <f t="shared" si="8"/>
        <v>0</v>
      </c>
      <c r="AL16" s="385">
        <f t="shared" si="9"/>
        <v>0</v>
      </c>
      <c r="AM16" s="176">
        <f t="shared" si="23"/>
        <v>0</v>
      </c>
      <c r="AO16" s="128"/>
      <c r="AP16" s="128"/>
      <c r="AQ16" s="128">
        <v>3</v>
      </c>
      <c r="AS16" s="177">
        <f t="shared" si="10"/>
        <v>1</v>
      </c>
      <c r="AT16" s="177">
        <f t="shared" si="24"/>
        <v>0</v>
      </c>
      <c r="AU16" s="177">
        <f t="shared" si="11"/>
        <v>0</v>
      </c>
      <c r="AV16" s="177">
        <f t="shared" si="12"/>
        <v>0</v>
      </c>
      <c r="AW16" s="178">
        <f t="shared" si="13"/>
        <v>0</v>
      </c>
      <c r="AX16" s="178">
        <f t="shared" si="14"/>
        <v>0</v>
      </c>
      <c r="AY16" s="178">
        <f t="shared" si="25"/>
        <v>0</v>
      </c>
      <c r="AZ16" s="178">
        <f t="shared" si="15"/>
        <v>0</v>
      </c>
      <c r="BA16" s="178">
        <f t="shared" si="16"/>
        <v>0</v>
      </c>
      <c r="BB16" s="178">
        <f t="shared" si="17"/>
        <v>0</v>
      </c>
    </row>
    <row r="17" spans="1:54" ht="27" customHeight="1" x14ac:dyDescent="0.3">
      <c r="A17" s="174">
        <f>'ordem de passagem'!B20</f>
        <v>0</v>
      </c>
      <c r="B17" s="174">
        <f>'ordem de passagem'!C20</f>
        <v>0</v>
      </c>
      <c r="C17" s="174">
        <f>'ordem de passagem'!D20</f>
        <v>0</v>
      </c>
      <c r="D17" s="174">
        <f>'ordem de passagem'!E20</f>
        <v>0</v>
      </c>
      <c r="E17" s="174">
        <f>'ordem de passagem'!G20</f>
        <v>0</v>
      </c>
      <c r="F17" s="174" t="str">
        <f t="shared" si="27"/>
        <v/>
      </c>
      <c r="G17" s="174" t="str">
        <f t="shared" si="18"/>
        <v/>
      </c>
      <c r="H17" s="174">
        <f>'ordem de passagem'!F20</f>
        <v>0</v>
      </c>
      <c r="I17" s="174">
        <f>'ordem de passagem'!H20</f>
        <v>0</v>
      </c>
      <c r="J17" s="175">
        <f>IF('mini - salto 1'!AD24="",0,'mini - salto 1'!AD24)</f>
        <v>0</v>
      </c>
      <c r="K17" s="175">
        <f>IF('mini - salto 2'!AD24="",0,'mini - salto 2'!AD24)</f>
        <v>0</v>
      </c>
      <c r="L17" s="175">
        <f>IF('mini - salto 3'!AD24="",0,'mini - salto 3'!AD24)</f>
        <v>0</v>
      </c>
      <c r="M17" s="175">
        <f>IF(tapete!X24="",0,tapete!X24)</f>
        <v>0</v>
      </c>
      <c r="N17" s="175">
        <f t="shared" si="26"/>
        <v>0</v>
      </c>
      <c r="O17" s="175">
        <f t="shared" si="19"/>
        <v>0</v>
      </c>
      <c r="P17" s="175"/>
      <c r="Q17" s="175">
        <f>IF('mini - salto 1'!S24="",0,'mini - salto 1'!S24)</f>
        <v>0</v>
      </c>
      <c r="R17" s="175">
        <f>IF('mini - salto 1'!AA24="",0,'mini - salto 1'!AA24)</f>
        <v>0</v>
      </c>
      <c r="S17" s="175">
        <f t="shared" si="20"/>
        <v>0</v>
      </c>
      <c r="T17" s="175">
        <f t="shared" si="1"/>
        <v>0</v>
      </c>
      <c r="U17" s="371">
        <f>IF('mini - salto 2'!S24="",0,'mini - salto 2'!S24)</f>
        <v>0</v>
      </c>
      <c r="V17" s="175">
        <f>IF('mini - salto 2'!AA24="",0,'mini - salto 2'!AA24)</f>
        <v>0</v>
      </c>
      <c r="W17" s="175">
        <f t="shared" si="21"/>
        <v>0</v>
      </c>
      <c r="X17" s="175">
        <f t="shared" si="2"/>
        <v>0</v>
      </c>
      <c r="Y17" s="175">
        <f>IF('mini - salto 3'!S24="",0,'mini - salto 3'!S24)</f>
        <v>0</v>
      </c>
      <c r="Z17" s="175">
        <f>IF('mini - salto 3'!AA24="",0,'mini - salto 3'!AA24)</f>
        <v>0</v>
      </c>
      <c r="AA17" s="573">
        <f t="shared" si="22"/>
        <v>0</v>
      </c>
      <c r="AB17" s="384">
        <f t="shared" si="3"/>
        <v>0</v>
      </c>
      <c r="AC17" s="175">
        <f>IF(tapete!S24="",0,tapete!S24)</f>
        <v>0</v>
      </c>
      <c r="AD17" s="175">
        <f>IF(tapete!T24="",0,tapete!T24)</f>
        <v>0</v>
      </c>
      <c r="AE17" s="175" t="str">
        <f>IFERROR((IF(B17=0,"",IF(OR(E17="pct",E17="pctn",E17="pctt",E17="pctm"),('mini - salto 1'!AF24+'mini - salto 2'!AF24+'mini - salto 3'!AF24)/3+Z17+R17+V17,""))),0)</f>
        <v/>
      </c>
      <c r="AF17" s="386" t="str">
        <f t="shared" si="4"/>
        <v/>
      </c>
      <c r="AG17" s="386" t="str">
        <f t="shared" si="5"/>
        <v/>
      </c>
      <c r="AH17" s="387" t="str">
        <f t="shared" si="6"/>
        <v/>
      </c>
      <c r="AI17" s="126" t="str">
        <f t="shared" si="7"/>
        <v/>
      </c>
      <c r="AJ17" s="382"/>
      <c r="AK17" s="382">
        <f t="shared" si="8"/>
        <v>0</v>
      </c>
      <c r="AL17" s="385">
        <f t="shared" si="9"/>
        <v>0</v>
      </c>
      <c r="AM17" s="176">
        <f t="shared" si="23"/>
        <v>0</v>
      </c>
      <c r="AO17" s="128"/>
      <c r="AP17" s="128"/>
      <c r="AQ17" s="372">
        <f>SUM(AQ15:AQ16)</f>
        <v>8.966666666666665</v>
      </c>
      <c r="AS17" s="177">
        <f t="shared" si="10"/>
        <v>1</v>
      </c>
      <c r="AT17" s="177">
        <f t="shared" si="24"/>
        <v>0</v>
      </c>
      <c r="AU17" s="177">
        <f t="shared" si="11"/>
        <v>0</v>
      </c>
      <c r="AV17" s="177">
        <f t="shared" si="12"/>
        <v>0</v>
      </c>
      <c r="AW17" s="178">
        <f t="shared" si="13"/>
        <v>0</v>
      </c>
      <c r="AX17" s="178">
        <f t="shared" si="14"/>
        <v>0</v>
      </c>
      <c r="AY17" s="178">
        <f t="shared" si="25"/>
        <v>0</v>
      </c>
      <c r="AZ17" s="178">
        <f t="shared" si="15"/>
        <v>0</v>
      </c>
      <c r="BA17" s="178">
        <f t="shared" si="16"/>
        <v>0</v>
      </c>
      <c r="BB17" s="178">
        <f t="shared" si="17"/>
        <v>0</v>
      </c>
    </row>
    <row r="18" spans="1:54" ht="27" customHeight="1" x14ac:dyDescent="0.3">
      <c r="A18" s="174">
        <f>'ordem de passagem'!B21</f>
        <v>0</v>
      </c>
      <c r="B18" s="174">
        <f>'ordem de passagem'!C21</f>
        <v>0</v>
      </c>
      <c r="C18" s="174">
        <f>'ordem de passagem'!D21</f>
        <v>0</v>
      </c>
      <c r="D18" s="174">
        <f>'ordem de passagem'!E21</f>
        <v>0</v>
      </c>
      <c r="E18" s="174">
        <f>'ordem de passagem'!G21</f>
        <v>0</v>
      </c>
      <c r="F18" s="174" t="str">
        <f t="shared" si="27"/>
        <v/>
      </c>
      <c r="G18" s="174" t="str">
        <f t="shared" si="18"/>
        <v/>
      </c>
      <c r="H18" s="174">
        <f>'ordem de passagem'!F21</f>
        <v>0</v>
      </c>
      <c r="I18" s="174">
        <f>'ordem de passagem'!H21</f>
        <v>0</v>
      </c>
      <c r="J18" s="175">
        <f>IF('mini - salto 1'!AD25="",0,'mini - salto 1'!AD25)</f>
        <v>0</v>
      </c>
      <c r="K18" s="175">
        <f>IF('mini - salto 2'!AD25="",0,'mini - salto 2'!AD25)</f>
        <v>0</v>
      </c>
      <c r="L18" s="175">
        <f>IF('mini - salto 3'!AD25="",0,'mini - salto 3'!AD25)</f>
        <v>0</v>
      </c>
      <c r="M18" s="175">
        <f>IF(tapete!X25="",0,tapete!X25)</f>
        <v>0</v>
      </c>
      <c r="N18" s="175">
        <f t="shared" si="26"/>
        <v>0</v>
      </c>
      <c r="O18" s="175">
        <f t="shared" si="19"/>
        <v>0</v>
      </c>
      <c r="P18" s="175"/>
      <c r="Q18" s="175">
        <f>IF('mini - salto 1'!S25="",0,'mini - salto 1'!S25)</f>
        <v>0</v>
      </c>
      <c r="R18" s="175">
        <f>IF('mini - salto 1'!AA25="",0,'mini - salto 1'!AA25)</f>
        <v>0</v>
      </c>
      <c r="S18" s="175">
        <f t="shared" si="20"/>
        <v>0</v>
      </c>
      <c r="T18" s="175">
        <f t="shared" si="1"/>
        <v>0</v>
      </c>
      <c r="U18" s="371">
        <f>IF('mini - salto 2'!S25="",0,'mini - salto 2'!S25)</f>
        <v>0</v>
      </c>
      <c r="V18" s="175">
        <f>IF('mini - salto 2'!AA25="",0,'mini - salto 2'!AA25)</f>
        <v>0</v>
      </c>
      <c r="W18" s="175">
        <f t="shared" si="21"/>
        <v>0</v>
      </c>
      <c r="X18" s="175">
        <f t="shared" si="2"/>
        <v>0</v>
      </c>
      <c r="Y18" s="175">
        <f>IF('mini - salto 3'!S25="",0,'mini - salto 3'!S25)</f>
        <v>0</v>
      </c>
      <c r="Z18" s="175">
        <f>IF('mini - salto 3'!AA25="",0,'mini - salto 3'!AA25)</f>
        <v>0</v>
      </c>
      <c r="AA18" s="573">
        <f t="shared" si="22"/>
        <v>0</v>
      </c>
      <c r="AB18" s="384">
        <f t="shared" si="3"/>
        <v>0</v>
      </c>
      <c r="AC18" s="175">
        <f>IF(tapete!S25="",0,tapete!S25)</f>
        <v>0</v>
      </c>
      <c r="AD18" s="175">
        <f>IF(tapete!T25="",0,tapete!T25)</f>
        <v>0</v>
      </c>
      <c r="AE18" s="175" t="str">
        <f>IFERROR((IF(B18=0,"",IF(OR(E18="pct",E18="pctn",E18="pctt",E18="pctm"),('mini - salto 1'!AF25+'mini - salto 2'!AF25+'mini - salto 3'!AF25)/3+Z18+R18+V18,""))),0)</f>
        <v/>
      </c>
      <c r="AF18" s="386" t="str">
        <f t="shared" si="4"/>
        <v/>
      </c>
      <c r="AG18" s="386" t="str">
        <f t="shared" si="5"/>
        <v/>
      </c>
      <c r="AH18" s="387" t="str">
        <f t="shared" si="6"/>
        <v/>
      </c>
      <c r="AI18" s="126" t="str">
        <f t="shared" si="7"/>
        <v/>
      </c>
      <c r="AJ18" s="382"/>
      <c r="AK18" s="382">
        <f t="shared" si="8"/>
        <v>0</v>
      </c>
      <c r="AL18" s="385">
        <f t="shared" si="9"/>
        <v>0</v>
      </c>
      <c r="AM18" s="176">
        <f t="shared" si="23"/>
        <v>0</v>
      </c>
      <c r="AO18" s="128"/>
      <c r="AP18" s="128"/>
      <c r="AQ18" s="128"/>
      <c r="AS18" s="177">
        <f t="shared" si="10"/>
        <v>1</v>
      </c>
      <c r="AT18" s="177">
        <f t="shared" si="24"/>
        <v>0</v>
      </c>
      <c r="AU18" s="177">
        <f t="shared" si="11"/>
        <v>0</v>
      </c>
      <c r="AV18" s="177">
        <f t="shared" si="12"/>
        <v>0</v>
      </c>
      <c r="AW18" s="178">
        <f t="shared" si="13"/>
        <v>0</v>
      </c>
      <c r="AX18" s="178">
        <f t="shared" si="14"/>
        <v>0</v>
      </c>
      <c r="AY18" s="178">
        <f t="shared" si="25"/>
        <v>0</v>
      </c>
      <c r="AZ18" s="178">
        <f t="shared" si="15"/>
        <v>0</v>
      </c>
      <c r="BA18" s="178">
        <f t="shared" si="16"/>
        <v>0</v>
      </c>
      <c r="BB18" s="178">
        <f t="shared" si="17"/>
        <v>0</v>
      </c>
    </row>
    <row r="19" spans="1:54" ht="27" customHeight="1" x14ac:dyDescent="0.3">
      <c r="A19" s="174">
        <f>'ordem de passagem'!B22</f>
        <v>0</v>
      </c>
      <c r="B19" s="174">
        <f>'ordem de passagem'!C22</f>
        <v>0</v>
      </c>
      <c r="C19" s="174">
        <f>'ordem de passagem'!D22</f>
        <v>0</v>
      </c>
      <c r="D19" s="174">
        <f>'ordem de passagem'!E22</f>
        <v>0</v>
      </c>
      <c r="E19" s="174">
        <f>'ordem de passagem'!G22</f>
        <v>0</v>
      </c>
      <c r="F19" s="174" t="str">
        <f t="shared" si="27"/>
        <v/>
      </c>
      <c r="G19" s="174" t="str">
        <f t="shared" si="18"/>
        <v/>
      </c>
      <c r="H19" s="174">
        <f>'ordem de passagem'!F22</f>
        <v>0</v>
      </c>
      <c r="I19" s="174">
        <f>'ordem de passagem'!H22</f>
        <v>0</v>
      </c>
      <c r="J19" s="175">
        <f>IF('mini - salto 1'!AD26="",0,'mini - salto 1'!AD26)</f>
        <v>0</v>
      </c>
      <c r="K19" s="175">
        <f>IF('mini - salto 2'!AD26="",0,'mini - salto 2'!AD26)</f>
        <v>0</v>
      </c>
      <c r="L19" s="175">
        <f>IF('mini - salto 3'!AD26="",0,'mini - salto 3'!AD26)</f>
        <v>0</v>
      </c>
      <c r="M19" s="175">
        <f>IF(tapete!X26="",0,tapete!X26)</f>
        <v>0</v>
      </c>
      <c r="N19" s="175">
        <f t="shared" si="26"/>
        <v>0</v>
      </c>
      <c r="O19" s="175">
        <f t="shared" si="19"/>
        <v>0</v>
      </c>
      <c r="P19" s="175"/>
      <c r="Q19" s="175">
        <f>IF('mini - salto 1'!S26="",0,'mini - salto 1'!S26)</f>
        <v>0</v>
      </c>
      <c r="R19" s="175">
        <f>IF('mini - salto 1'!AA26="",0,'mini - salto 1'!AA26)</f>
        <v>0</v>
      </c>
      <c r="S19" s="175">
        <f t="shared" si="20"/>
        <v>0</v>
      </c>
      <c r="T19" s="175">
        <f t="shared" si="1"/>
        <v>0</v>
      </c>
      <c r="U19" s="371">
        <f>IF('mini - salto 2'!S26="",0,'mini - salto 2'!S26)</f>
        <v>0</v>
      </c>
      <c r="V19" s="175">
        <f>IF('mini - salto 2'!AA26="",0,'mini - salto 2'!AA26)</f>
        <v>0</v>
      </c>
      <c r="W19" s="175">
        <f t="shared" si="21"/>
        <v>0</v>
      </c>
      <c r="X19" s="175">
        <f t="shared" si="2"/>
        <v>0</v>
      </c>
      <c r="Y19" s="175">
        <f>IF('mini - salto 3'!S26="",0,'mini - salto 3'!S26)</f>
        <v>0</v>
      </c>
      <c r="Z19" s="175">
        <f>IF('mini - salto 3'!AA26="",0,'mini - salto 3'!AA26)</f>
        <v>0</v>
      </c>
      <c r="AA19" s="573">
        <f t="shared" si="22"/>
        <v>0</v>
      </c>
      <c r="AB19" s="384">
        <f t="shared" si="3"/>
        <v>0</v>
      </c>
      <c r="AC19" s="175">
        <f>IF(tapete!S26="",0,tapete!S26)</f>
        <v>0</v>
      </c>
      <c r="AD19" s="175">
        <f>IF(tapete!T26="",0,tapete!T26)</f>
        <v>0</v>
      </c>
      <c r="AE19" s="175" t="str">
        <f>IFERROR((IF(B19=0,"",IF(OR(E19="pct",E19="pctn",E19="pctt",E19="pctm"),('mini - salto 1'!AF26+'mini - salto 2'!AF26+'mini - salto 3'!AF26)/3+Z19+R19+V19,""))),0)</f>
        <v/>
      </c>
      <c r="AF19" s="386" t="str">
        <f t="shared" si="4"/>
        <v/>
      </c>
      <c r="AG19" s="386" t="str">
        <f t="shared" si="5"/>
        <v/>
      </c>
      <c r="AH19" s="387" t="str">
        <f t="shared" si="6"/>
        <v/>
      </c>
      <c r="AI19" s="126" t="str">
        <f t="shared" si="7"/>
        <v/>
      </c>
      <c r="AJ19" s="382"/>
      <c r="AK19" s="382">
        <f t="shared" si="8"/>
        <v>0</v>
      </c>
      <c r="AL19" s="385">
        <f t="shared" si="9"/>
        <v>0</v>
      </c>
      <c r="AM19" s="176">
        <f t="shared" si="23"/>
        <v>0</v>
      </c>
      <c r="AO19" s="128"/>
      <c r="AP19" s="128"/>
      <c r="AQ19" s="128"/>
      <c r="AS19" s="177">
        <f t="shared" si="10"/>
        <v>1</v>
      </c>
      <c r="AT19" s="177">
        <f t="shared" si="24"/>
        <v>0</v>
      </c>
      <c r="AU19" s="177">
        <f t="shared" si="11"/>
        <v>0</v>
      </c>
      <c r="AV19" s="177">
        <f t="shared" si="12"/>
        <v>0</v>
      </c>
      <c r="AW19" s="178">
        <f t="shared" si="13"/>
        <v>0</v>
      </c>
      <c r="AX19" s="178">
        <f t="shared" si="14"/>
        <v>0</v>
      </c>
      <c r="AY19" s="178">
        <f t="shared" si="25"/>
        <v>0</v>
      </c>
      <c r="AZ19" s="178">
        <f t="shared" si="15"/>
        <v>0</v>
      </c>
      <c r="BA19" s="178">
        <f t="shared" si="16"/>
        <v>0</v>
      </c>
      <c r="BB19" s="178">
        <f t="shared" si="17"/>
        <v>0</v>
      </c>
    </row>
    <row r="20" spans="1:54" ht="27" customHeight="1" x14ac:dyDescent="0.3">
      <c r="A20" s="174">
        <f>'ordem de passagem'!B23</f>
        <v>0</v>
      </c>
      <c r="B20" s="174">
        <f>'ordem de passagem'!C23</f>
        <v>0</v>
      </c>
      <c r="C20" s="174">
        <f>'ordem de passagem'!D23</f>
        <v>0</v>
      </c>
      <c r="D20" s="174">
        <f>'ordem de passagem'!E23</f>
        <v>0</v>
      </c>
      <c r="E20" s="174">
        <f>'ordem de passagem'!G23</f>
        <v>0</v>
      </c>
      <c r="F20" s="174" t="str">
        <f t="shared" si="27"/>
        <v/>
      </c>
      <c r="G20" s="174" t="str">
        <f t="shared" si="18"/>
        <v/>
      </c>
      <c r="H20" s="174">
        <f>'ordem de passagem'!F23</f>
        <v>0</v>
      </c>
      <c r="I20" s="174">
        <f>'ordem de passagem'!H23</f>
        <v>0</v>
      </c>
      <c r="J20" s="175">
        <f>IF('mini - salto 1'!AD27="",0,'mini - salto 1'!AD27)</f>
        <v>0</v>
      </c>
      <c r="K20" s="175">
        <f>IF('mini - salto 2'!AD27="",0,'mini - salto 2'!AD27)</f>
        <v>0</v>
      </c>
      <c r="L20" s="175">
        <f>IF('mini - salto 3'!AD27="",0,'mini - salto 3'!AD27)</f>
        <v>0</v>
      </c>
      <c r="M20" s="175">
        <f>IF(tapete!X27="",0,tapete!X27)</f>
        <v>0</v>
      </c>
      <c r="N20" s="175">
        <f t="shared" si="26"/>
        <v>0</v>
      </c>
      <c r="O20" s="175">
        <f t="shared" si="19"/>
        <v>0</v>
      </c>
      <c r="P20" s="175"/>
      <c r="Q20" s="175">
        <f>IF('mini - salto 1'!S27="",0,'mini - salto 1'!S27)</f>
        <v>0</v>
      </c>
      <c r="R20" s="175">
        <f>IF('mini - salto 1'!AA27="",0,'mini - salto 1'!AA27)</f>
        <v>0</v>
      </c>
      <c r="S20" s="175">
        <f t="shared" si="20"/>
        <v>0</v>
      </c>
      <c r="T20" s="175">
        <f t="shared" si="1"/>
        <v>0</v>
      </c>
      <c r="U20" s="371">
        <f>IF('mini - salto 2'!S27="",0,'mini - salto 2'!S27)</f>
        <v>0</v>
      </c>
      <c r="V20" s="175">
        <f>IF('mini - salto 2'!AA27="",0,'mini - salto 2'!AA27)</f>
        <v>0</v>
      </c>
      <c r="W20" s="175">
        <f t="shared" si="21"/>
        <v>0</v>
      </c>
      <c r="X20" s="175">
        <f t="shared" si="2"/>
        <v>0</v>
      </c>
      <c r="Y20" s="175">
        <f>IF('mini - salto 3'!S27="",0,'mini - salto 3'!S27)</f>
        <v>0</v>
      </c>
      <c r="Z20" s="175">
        <f>IF('mini - salto 3'!AA27="",0,'mini - salto 3'!AA27)</f>
        <v>0</v>
      </c>
      <c r="AA20" s="573">
        <f t="shared" si="22"/>
        <v>0</v>
      </c>
      <c r="AB20" s="384">
        <f t="shared" si="3"/>
        <v>0</v>
      </c>
      <c r="AC20" s="175">
        <f>IF(tapete!S27="",0,tapete!S27)</f>
        <v>0</v>
      </c>
      <c r="AD20" s="175">
        <f>IF(tapete!T27="",0,tapete!T27)</f>
        <v>0</v>
      </c>
      <c r="AE20" s="175" t="str">
        <f>IFERROR((IF(B20=0,"",IF(OR(E20="pct",E20="pctn",E20="pctt",E20="pctm"),('mini - salto 1'!AF27+'mini - salto 2'!AF27+'mini - salto 3'!AF27)/3+Z20+R20+V20,""))),0)</f>
        <v/>
      </c>
      <c r="AF20" s="386" t="str">
        <f t="shared" si="4"/>
        <v/>
      </c>
      <c r="AG20" s="386" t="str">
        <f t="shared" si="5"/>
        <v/>
      </c>
      <c r="AH20" s="387" t="str">
        <f t="shared" si="6"/>
        <v/>
      </c>
      <c r="AI20" s="126" t="str">
        <f t="shared" si="7"/>
        <v/>
      </c>
      <c r="AJ20" s="382"/>
      <c r="AK20" s="382">
        <f t="shared" si="8"/>
        <v>0</v>
      </c>
      <c r="AL20" s="385">
        <f t="shared" si="9"/>
        <v>0</v>
      </c>
      <c r="AM20" s="176">
        <f t="shared" si="23"/>
        <v>0</v>
      </c>
      <c r="AO20" s="128"/>
      <c r="AP20" s="128"/>
      <c r="AQ20" s="128"/>
      <c r="AS20" s="177">
        <f t="shared" si="10"/>
        <v>1</v>
      </c>
      <c r="AT20" s="177">
        <f t="shared" si="24"/>
        <v>0</v>
      </c>
      <c r="AU20" s="177">
        <f t="shared" si="11"/>
        <v>0</v>
      </c>
      <c r="AV20" s="177">
        <f t="shared" si="12"/>
        <v>0</v>
      </c>
      <c r="AW20" s="178">
        <f t="shared" si="13"/>
        <v>0</v>
      </c>
      <c r="AX20" s="178">
        <f t="shared" si="14"/>
        <v>0</v>
      </c>
      <c r="AY20" s="178">
        <f t="shared" si="25"/>
        <v>0</v>
      </c>
      <c r="AZ20" s="178">
        <f t="shared" si="15"/>
        <v>0</v>
      </c>
      <c r="BA20" s="178">
        <f t="shared" si="16"/>
        <v>0</v>
      </c>
      <c r="BB20" s="178">
        <f t="shared" si="17"/>
        <v>0</v>
      </c>
    </row>
    <row r="21" spans="1:54" ht="27" customHeight="1" x14ac:dyDescent="0.3">
      <c r="A21" s="174">
        <f>'ordem de passagem'!B24</f>
        <v>0</v>
      </c>
      <c r="B21" s="174">
        <f>'ordem de passagem'!C24</f>
        <v>0</v>
      </c>
      <c r="C21" s="174">
        <f>'ordem de passagem'!D24</f>
        <v>0</v>
      </c>
      <c r="D21" s="174">
        <f>'ordem de passagem'!E24</f>
        <v>0</v>
      </c>
      <c r="E21" s="174">
        <f>'ordem de passagem'!G24</f>
        <v>0</v>
      </c>
      <c r="F21" s="174" t="str">
        <f t="shared" si="27"/>
        <v/>
      </c>
      <c r="G21" s="174" t="str">
        <f t="shared" si="18"/>
        <v/>
      </c>
      <c r="H21" s="174">
        <f>'ordem de passagem'!F24</f>
        <v>0</v>
      </c>
      <c r="I21" s="174">
        <f>'ordem de passagem'!H24</f>
        <v>0</v>
      </c>
      <c r="J21" s="175">
        <f>IF('mini - salto 1'!AD28="",0,'mini - salto 1'!AD28)</f>
        <v>0</v>
      </c>
      <c r="K21" s="175">
        <f>IF('mini - salto 2'!AD28="",0,'mini - salto 2'!AD28)</f>
        <v>0</v>
      </c>
      <c r="L21" s="175">
        <f>IF('mini - salto 3'!AD28="",0,'mini - salto 3'!AD28)</f>
        <v>0</v>
      </c>
      <c r="M21" s="175">
        <f>IF(tapete!X28="",0,tapete!X28)</f>
        <v>0</v>
      </c>
      <c r="N21" s="175">
        <f t="shared" si="26"/>
        <v>0</v>
      </c>
      <c r="O21" s="175">
        <f t="shared" si="19"/>
        <v>0</v>
      </c>
      <c r="P21" s="175"/>
      <c r="Q21" s="175">
        <f>IF('mini - salto 1'!S28="",0,'mini - salto 1'!S28)</f>
        <v>0</v>
      </c>
      <c r="R21" s="175">
        <f>IF('mini - salto 1'!AA28="",0,'mini - salto 1'!AA28)</f>
        <v>0</v>
      </c>
      <c r="S21" s="175">
        <f t="shared" si="20"/>
        <v>0</v>
      </c>
      <c r="T21" s="175">
        <f t="shared" si="1"/>
        <v>0</v>
      </c>
      <c r="U21" s="371">
        <f>IF('mini - salto 2'!S28="",0,'mini - salto 2'!S28)</f>
        <v>0</v>
      </c>
      <c r="V21" s="175">
        <f>IF('mini - salto 2'!AA28="",0,'mini - salto 2'!AA28)</f>
        <v>0</v>
      </c>
      <c r="W21" s="175">
        <f t="shared" si="21"/>
        <v>0</v>
      </c>
      <c r="X21" s="175">
        <f t="shared" si="2"/>
        <v>0</v>
      </c>
      <c r="Y21" s="175">
        <f>IF('mini - salto 3'!S28="",0,'mini - salto 3'!S28)</f>
        <v>0</v>
      </c>
      <c r="Z21" s="175">
        <f>IF('mini - salto 3'!AA28="",0,'mini - salto 3'!AA28)</f>
        <v>0</v>
      </c>
      <c r="AA21" s="573">
        <f t="shared" si="22"/>
        <v>0</v>
      </c>
      <c r="AB21" s="384">
        <f t="shared" si="3"/>
        <v>0</v>
      </c>
      <c r="AC21" s="175">
        <f>IF(tapete!S28="",0,tapete!S28)</f>
        <v>0</v>
      </c>
      <c r="AD21" s="175">
        <f>IF(tapete!T28="",0,tapete!T28)</f>
        <v>0</v>
      </c>
      <c r="AE21" s="175" t="str">
        <f>IFERROR((IF(B21=0,"",IF(OR(E21="pct",E21="pctn",E21="pctt",E21="pctm"),('mini - salto 1'!AF28+'mini - salto 2'!AF28+'mini - salto 3'!AF28)/3+Z21+R21+V21,""))),0)</f>
        <v/>
      </c>
      <c r="AF21" s="386" t="str">
        <f t="shared" si="4"/>
        <v/>
      </c>
      <c r="AG21" s="386" t="str">
        <f t="shared" si="5"/>
        <v/>
      </c>
      <c r="AH21" s="387" t="str">
        <f t="shared" si="6"/>
        <v/>
      </c>
      <c r="AI21" s="126" t="str">
        <f t="shared" si="7"/>
        <v/>
      </c>
      <c r="AJ21" s="382"/>
      <c r="AK21" s="382">
        <f t="shared" si="8"/>
        <v>0</v>
      </c>
      <c r="AL21" s="385">
        <f t="shared" si="9"/>
        <v>0</v>
      </c>
      <c r="AM21" s="176">
        <f t="shared" si="23"/>
        <v>0</v>
      </c>
      <c r="AO21" s="128"/>
      <c r="AP21" s="128"/>
      <c r="AQ21" s="128"/>
      <c r="AS21" s="177">
        <f t="shared" si="10"/>
        <v>1</v>
      </c>
      <c r="AT21" s="177">
        <f t="shared" si="24"/>
        <v>0</v>
      </c>
      <c r="AU21" s="177">
        <f t="shared" si="11"/>
        <v>0</v>
      </c>
      <c r="AV21" s="177">
        <f t="shared" si="12"/>
        <v>0</v>
      </c>
      <c r="AW21" s="178">
        <f t="shared" si="13"/>
        <v>0</v>
      </c>
      <c r="AX21" s="178">
        <f t="shared" si="14"/>
        <v>0</v>
      </c>
      <c r="AY21" s="178">
        <f t="shared" si="25"/>
        <v>0</v>
      </c>
      <c r="AZ21" s="178">
        <f t="shared" si="15"/>
        <v>0</v>
      </c>
      <c r="BA21" s="178">
        <f t="shared" si="16"/>
        <v>0</v>
      </c>
      <c r="BB21" s="178">
        <f t="shared" si="17"/>
        <v>0</v>
      </c>
    </row>
    <row r="22" spans="1:54" ht="27" customHeight="1" x14ac:dyDescent="0.3">
      <c r="A22" s="174">
        <f>'ordem de passagem'!B25</f>
        <v>0</v>
      </c>
      <c r="B22" s="174">
        <f>'ordem de passagem'!C25</f>
        <v>0</v>
      </c>
      <c r="C22" s="174">
        <f>'ordem de passagem'!D25</f>
        <v>0</v>
      </c>
      <c r="D22" s="174">
        <f>'ordem de passagem'!E25</f>
        <v>0</v>
      </c>
      <c r="E22" s="174">
        <f>'ordem de passagem'!G25</f>
        <v>0</v>
      </c>
      <c r="F22" s="174" t="str">
        <f t="shared" si="27"/>
        <v/>
      </c>
      <c r="G22" s="174" t="str">
        <f t="shared" si="18"/>
        <v/>
      </c>
      <c r="H22" s="174">
        <f>'ordem de passagem'!F25</f>
        <v>0</v>
      </c>
      <c r="I22" s="174">
        <f>'ordem de passagem'!H25</f>
        <v>0</v>
      </c>
      <c r="J22" s="175">
        <f>IF('mini - salto 1'!AD29="",0,'mini - salto 1'!AD29)</f>
        <v>0</v>
      </c>
      <c r="K22" s="175">
        <f>IF('mini - salto 2'!AD29="",0,'mini - salto 2'!AD29)</f>
        <v>0</v>
      </c>
      <c r="L22" s="175">
        <f>IF('mini - salto 3'!AD29="",0,'mini - salto 3'!AD29)</f>
        <v>0</v>
      </c>
      <c r="M22" s="175">
        <f>IF(tapete!X29="",0,tapete!X29)</f>
        <v>0</v>
      </c>
      <c r="N22" s="175">
        <f t="shared" si="26"/>
        <v>0</v>
      </c>
      <c r="O22" s="175">
        <f t="shared" si="19"/>
        <v>0</v>
      </c>
      <c r="P22" s="175"/>
      <c r="Q22" s="175">
        <f>IF('mini - salto 1'!S29="",0,'mini - salto 1'!S29)</f>
        <v>0</v>
      </c>
      <c r="R22" s="175">
        <f>IF('mini - salto 1'!AA29="",0,'mini - salto 1'!AA29)</f>
        <v>0</v>
      </c>
      <c r="S22" s="175">
        <f t="shared" si="20"/>
        <v>0</v>
      </c>
      <c r="T22" s="175">
        <f t="shared" si="1"/>
        <v>0</v>
      </c>
      <c r="U22" s="371">
        <f>IF('mini - salto 2'!S29="",0,'mini - salto 2'!S29)</f>
        <v>0</v>
      </c>
      <c r="V22" s="175">
        <f>IF('mini - salto 2'!AA29="",0,'mini - salto 2'!AA29)</f>
        <v>0</v>
      </c>
      <c r="W22" s="175">
        <f t="shared" si="21"/>
        <v>0</v>
      </c>
      <c r="X22" s="175">
        <f t="shared" si="2"/>
        <v>0</v>
      </c>
      <c r="Y22" s="175">
        <f>IF('mini - salto 3'!S29="",0,'mini - salto 3'!S29)</f>
        <v>0</v>
      </c>
      <c r="Z22" s="175">
        <f>IF('mini - salto 3'!AA29="",0,'mini - salto 3'!AA29)</f>
        <v>0</v>
      </c>
      <c r="AA22" s="573">
        <f t="shared" si="22"/>
        <v>0</v>
      </c>
      <c r="AB22" s="384">
        <f t="shared" si="3"/>
        <v>0</v>
      </c>
      <c r="AC22" s="175">
        <f>IF(tapete!S29="",0,tapete!S29)</f>
        <v>0</v>
      </c>
      <c r="AD22" s="175">
        <f>IF(tapete!T29="",0,tapete!T29)</f>
        <v>0</v>
      </c>
      <c r="AE22" s="175" t="str">
        <f>IFERROR((IF(B22=0,"",IF(OR(E22="pct",E22="pctn",E22="pctt",E22="pctm"),('mini - salto 1'!AF29+'mini - salto 2'!AF29+'mini - salto 3'!AF29)/3+Z22+R22+V22,""))),0)</f>
        <v/>
      </c>
      <c r="AF22" s="386" t="str">
        <f t="shared" si="4"/>
        <v/>
      </c>
      <c r="AG22" s="386" t="str">
        <f t="shared" si="5"/>
        <v/>
      </c>
      <c r="AH22" s="387" t="str">
        <f t="shared" si="6"/>
        <v/>
      </c>
      <c r="AI22" s="126" t="str">
        <f t="shared" si="7"/>
        <v/>
      </c>
      <c r="AJ22" s="382"/>
      <c r="AK22" s="382">
        <f t="shared" si="8"/>
        <v>0</v>
      </c>
      <c r="AL22" s="385">
        <f t="shared" si="9"/>
        <v>0</v>
      </c>
      <c r="AM22" s="176">
        <f t="shared" si="23"/>
        <v>0</v>
      </c>
      <c r="AO22" s="128"/>
      <c r="AP22" s="128"/>
      <c r="AQ22" s="128"/>
      <c r="AS22" s="177">
        <f t="shared" si="10"/>
        <v>1</v>
      </c>
      <c r="AT22" s="177">
        <f t="shared" si="24"/>
        <v>0</v>
      </c>
      <c r="AU22" s="177">
        <f t="shared" si="11"/>
        <v>0</v>
      </c>
      <c r="AV22" s="177">
        <f t="shared" si="12"/>
        <v>0</v>
      </c>
      <c r="AW22" s="178">
        <f t="shared" si="13"/>
        <v>0</v>
      </c>
      <c r="AX22" s="178">
        <f t="shared" si="14"/>
        <v>0</v>
      </c>
      <c r="AY22" s="178">
        <f t="shared" si="25"/>
        <v>0</v>
      </c>
      <c r="AZ22" s="178">
        <f t="shared" si="15"/>
        <v>0</v>
      </c>
      <c r="BA22" s="178">
        <f t="shared" si="16"/>
        <v>0</v>
      </c>
      <c r="BB22" s="178">
        <f t="shared" si="17"/>
        <v>0</v>
      </c>
    </row>
    <row r="23" spans="1:54" ht="27" customHeight="1" x14ac:dyDescent="0.3">
      <c r="A23" s="174">
        <f>'ordem de passagem'!B26</f>
        <v>0</v>
      </c>
      <c r="B23" s="174">
        <f>'ordem de passagem'!C26</f>
        <v>0</v>
      </c>
      <c r="C23" s="174">
        <f>'ordem de passagem'!D26</f>
        <v>0</v>
      </c>
      <c r="D23" s="174">
        <f>'ordem de passagem'!E26</f>
        <v>0</v>
      </c>
      <c r="E23" s="174">
        <f>'ordem de passagem'!G26</f>
        <v>0</v>
      </c>
      <c r="F23" s="174" t="str">
        <f t="shared" si="27"/>
        <v/>
      </c>
      <c r="G23" s="174" t="str">
        <f t="shared" si="18"/>
        <v/>
      </c>
      <c r="H23" s="174">
        <f>'ordem de passagem'!F26</f>
        <v>0</v>
      </c>
      <c r="I23" s="174">
        <f>'ordem de passagem'!H26</f>
        <v>0</v>
      </c>
      <c r="J23" s="175">
        <f>IF('mini - salto 1'!AD30="",0,'mini - salto 1'!AD30)</f>
        <v>0</v>
      </c>
      <c r="K23" s="175">
        <f>IF('mini - salto 2'!AD30="",0,'mini - salto 2'!AD30)</f>
        <v>0</v>
      </c>
      <c r="L23" s="175">
        <f>IF('mini - salto 3'!AD30="",0,'mini - salto 3'!AD30)</f>
        <v>0</v>
      </c>
      <c r="M23" s="175">
        <f>IF(tapete!X30="",0,tapete!X30)</f>
        <v>0</v>
      </c>
      <c r="N23" s="175">
        <f t="shared" si="26"/>
        <v>0</v>
      </c>
      <c r="O23" s="175">
        <f t="shared" si="19"/>
        <v>0</v>
      </c>
      <c r="P23" s="175"/>
      <c r="Q23" s="175">
        <f>IF('mini - salto 1'!S30="",0,'mini - salto 1'!S30)</f>
        <v>0</v>
      </c>
      <c r="R23" s="175">
        <f>IF('mini - salto 1'!AA30="",0,'mini - salto 1'!AA30)</f>
        <v>0</v>
      </c>
      <c r="S23" s="175">
        <f t="shared" si="20"/>
        <v>0</v>
      </c>
      <c r="T23" s="175">
        <f t="shared" si="1"/>
        <v>0</v>
      </c>
      <c r="U23" s="371">
        <f>IF('mini - salto 2'!S30="",0,'mini - salto 2'!S30)</f>
        <v>0</v>
      </c>
      <c r="V23" s="175">
        <f>IF('mini - salto 2'!AA30="",0,'mini - salto 2'!AA30)</f>
        <v>0</v>
      </c>
      <c r="W23" s="175">
        <f t="shared" si="21"/>
        <v>0</v>
      </c>
      <c r="X23" s="175">
        <f t="shared" si="2"/>
        <v>0</v>
      </c>
      <c r="Y23" s="175">
        <f>IF('mini - salto 3'!S30="",0,'mini - salto 3'!S30)</f>
        <v>0</v>
      </c>
      <c r="Z23" s="175">
        <f>IF('mini - salto 3'!AA30="",0,'mini - salto 3'!AA30)</f>
        <v>0</v>
      </c>
      <c r="AA23" s="573">
        <f t="shared" si="22"/>
        <v>0</v>
      </c>
      <c r="AB23" s="384">
        <f t="shared" si="3"/>
        <v>0</v>
      </c>
      <c r="AC23" s="175">
        <f>IF(tapete!S30="",0,tapete!S30)</f>
        <v>0</v>
      </c>
      <c r="AD23" s="175">
        <f>IF(tapete!T30="",0,tapete!T30)</f>
        <v>0</v>
      </c>
      <c r="AE23" s="175" t="str">
        <f>IFERROR((IF(B23=0,"",IF(OR(E23="pct",E23="pctn",E23="pctt",E23="pctm"),('mini - salto 1'!AF30+'mini - salto 2'!AF30+'mini - salto 3'!AF30)/3+Z23+R23+V23,""))),0)</f>
        <v/>
      </c>
      <c r="AF23" s="386" t="str">
        <f t="shared" si="4"/>
        <v/>
      </c>
      <c r="AG23" s="386" t="str">
        <f t="shared" si="5"/>
        <v/>
      </c>
      <c r="AH23" s="387" t="str">
        <f t="shared" si="6"/>
        <v/>
      </c>
      <c r="AI23" s="126" t="str">
        <f t="shared" si="7"/>
        <v/>
      </c>
      <c r="AJ23" s="382"/>
      <c r="AK23" s="382">
        <f t="shared" si="8"/>
        <v>0</v>
      </c>
      <c r="AL23" s="385">
        <f t="shared" si="9"/>
        <v>0</v>
      </c>
      <c r="AM23" s="176">
        <f t="shared" si="23"/>
        <v>0</v>
      </c>
      <c r="AO23" s="128"/>
      <c r="AP23" s="128"/>
      <c r="AQ23" s="128"/>
      <c r="AS23" s="177">
        <f t="shared" si="10"/>
        <v>1</v>
      </c>
      <c r="AT23" s="177">
        <f t="shared" si="24"/>
        <v>0</v>
      </c>
      <c r="AU23" s="177">
        <f t="shared" si="11"/>
        <v>0</v>
      </c>
      <c r="AV23" s="177">
        <f t="shared" si="12"/>
        <v>0</v>
      </c>
      <c r="AW23" s="178">
        <f t="shared" si="13"/>
        <v>0</v>
      </c>
      <c r="AX23" s="178">
        <f t="shared" si="14"/>
        <v>0</v>
      </c>
      <c r="AY23" s="178">
        <f t="shared" si="25"/>
        <v>0</v>
      </c>
      <c r="AZ23" s="178">
        <f t="shared" si="15"/>
        <v>0</v>
      </c>
      <c r="BA23" s="178">
        <f t="shared" si="16"/>
        <v>0</v>
      </c>
      <c r="BB23" s="178">
        <f t="shared" si="17"/>
        <v>0</v>
      </c>
    </row>
    <row r="24" spans="1:54" ht="27" customHeight="1" x14ac:dyDescent="0.3">
      <c r="A24" s="174">
        <f>'ordem de passagem'!B27</f>
        <v>0</v>
      </c>
      <c r="B24" s="174">
        <f>'ordem de passagem'!C27</f>
        <v>0</v>
      </c>
      <c r="C24" s="174">
        <f>'ordem de passagem'!D27</f>
        <v>0</v>
      </c>
      <c r="D24" s="174">
        <f>'ordem de passagem'!E27</f>
        <v>0</v>
      </c>
      <c r="E24" s="174">
        <f>'ordem de passagem'!G27</f>
        <v>0</v>
      </c>
      <c r="F24" s="174" t="str">
        <f t="shared" si="27"/>
        <v/>
      </c>
      <c r="G24" s="174" t="str">
        <f t="shared" si="18"/>
        <v/>
      </c>
      <c r="H24" s="174">
        <f>'ordem de passagem'!F27</f>
        <v>0</v>
      </c>
      <c r="I24" s="174">
        <f>'ordem de passagem'!H27</f>
        <v>0</v>
      </c>
      <c r="J24" s="175">
        <f>IF('mini - salto 1'!AD31="",0,'mini - salto 1'!AD31)</f>
        <v>0</v>
      </c>
      <c r="K24" s="175">
        <f>IF('mini - salto 2'!AD31="",0,'mini - salto 2'!AD31)</f>
        <v>0</v>
      </c>
      <c r="L24" s="175">
        <f>IF('mini - salto 3'!AD31="",0,'mini - salto 3'!AD31)</f>
        <v>0</v>
      </c>
      <c r="M24" s="175">
        <f>IF(tapete!X31="",0,tapete!X31)</f>
        <v>0</v>
      </c>
      <c r="N24" s="175">
        <f t="shared" si="26"/>
        <v>0</v>
      </c>
      <c r="O24" s="175">
        <f t="shared" si="19"/>
        <v>0</v>
      </c>
      <c r="P24" s="175"/>
      <c r="Q24" s="175">
        <f>IF('mini - salto 1'!S31="",0,'mini - salto 1'!S31)</f>
        <v>0</v>
      </c>
      <c r="R24" s="175">
        <f>IF('mini - salto 1'!AA31="",0,'mini - salto 1'!AA31)</f>
        <v>0</v>
      </c>
      <c r="S24" s="175">
        <f t="shared" si="20"/>
        <v>0</v>
      </c>
      <c r="T24" s="175">
        <f t="shared" si="1"/>
        <v>0</v>
      </c>
      <c r="U24" s="371">
        <f>IF('mini - salto 2'!S31="",0,'mini - salto 2'!S31)</f>
        <v>0</v>
      </c>
      <c r="V24" s="175">
        <f>IF('mini - salto 2'!AA31="",0,'mini - salto 2'!AA31)</f>
        <v>0</v>
      </c>
      <c r="W24" s="175">
        <f t="shared" si="21"/>
        <v>0</v>
      </c>
      <c r="X24" s="175">
        <f t="shared" si="2"/>
        <v>0</v>
      </c>
      <c r="Y24" s="175">
        <f>IF('mini - salto 3'!S31="",0,'mini - salto 3'!S31)</f>
        <v>0</v>
      </c>
      <c r="Z24" s="175">
        <f>IF('mini - salto 3'!AA31="",0,'mini - salto 3'!AA31)</f>
        <v>0</v>
      </c>
      <c r="AA24" s="573">
        <f t="shared" si="22"/>
        <v>0</v>
      </c>
      <c r="AB24" s="384">
        <f t="shared" si="3"/>
        <v>0</v>
      </c>
      <c r="AC24" s="175">
        <f>IF(tapete!S31="",0,tapete!S31)</f>
        <v>0</v>
      </c>
      <c r="AD24" s="175">
        <f>IF(tapete!T31="",0,tapete!T31)</f>
        <v>0</v>
      </c>
      <c r="AE24" s="175" t="str">
        <f>IFERROR((IF(B24=0,"",IF(OR(E24="pct",E24="pctn",E24="pctt",E24="pctm"),('mini - salto 1'!AF31+'mini - salto 2'!AF31+'mini - salto 3'!AF31)/3+Z24+R24+V24,""))),0)</f>
        <v/>
      </c>
      <c r="AF24" s="386" t="str">
        <f t="shared" si="4"/>
        <v/>
      </c>
      <c r="AG24" s="386" t="str">
        <f t="shared" si="5"/>
        <v/>
      </c>
      <c r="AH24" s="387" t="str">
        <f t="shared" si="6"/>
        <v/>
      </c>
      <c r="AI24" s="126" t="str">
        <f t="shared" si="7"/>
        <v/>
      </c>
      <c r="AJ24" s="382"/>
      <c r="AK24" s="382">
        <f t="shared" si="8"/>
        <v>0</v>
      </c>
      <c r="AL24" s="385">
        <f t="shared" si="9"/>
        <v>0</v>
      </c>
      <c r="AM24" s="176">
        <f t="shared" si="23"/>
        <v>0</v>
      </c>
      <c r="AO24" s="128"/>
      <c r="AP24" s="128"/>
      <c r="AQ24" s="128"/>
      <c r="AS24" s="177">
        <f t="shared" si="10"/>
        <v>1</v>
      </c>
      <c r="AT24" s="177">
        <f t="shared" si="24"/>
        <v>0</v>
      </c>
      <c r="AU24" s="177">
        <f t="shared" si="11"/>
        <v>0</v>
      </c>
      <c r="AV24" s="177">
        <f t="shared" si="12"/>
        <v>0</v>
      </c>
      <c r="AW24" s="178">
        <f t="shared" si="13"/>
        <v>0</v>
      </c>
      <c r="AX24" s="178">
        <f t="shared" si="14"/>
        <v>0</v>
      </c>
      <c r="AY24" s="178">
        <f t="shared" si="25"/>
        <v>0</v>
      </c>
      <c r="AZ24" s="178">
        <f t="shared" si="15"/>
        <v>0</v>
      </c>
      <c r="BA24" s="178">
        <f t="shared" si="16"/>
        <v>0</v>
      </c>
      <c r="BB24" s="178">
        <f t="shared" si="17"/>
        <v>0</v>
      </c>
    </row>
    <row r="25" spans="1:54" ht="27" customHeight="1" x14ac:dyDescent="0.3">
      <c r="A25" s="174">
        <f>'ordem de passagem'!B28</f>
        <v>0</v>
      </c>
      <c r="B25" s="174">
        <f>'ordem de passagem'!C28</f>
        <v>0</v>
      </c>
      <c r="C25" s="174">
        <f>'ordem de passagem'!D28</f>
        <v>0</v>
      </c>
      <c r="D25" s="174">
        <f>'ordem de passagem'!E28</f>
        <v>0</v>
      </c>
      <c r="E25" s="174">
        <f>'ordem de passagem'!G28</f>
        <v>0</v>
      </c>
      <c r="F25" s="174" t="str">
        <f t="shared" si="27"/>
        <v/>
      </c>
      <c r="G25" s="174" t="str">
        <f t="shared" si="18"/>
        <v/>
      </c>
      <c r="H25" s="174">
        <f>'ordem de passagem'!F28</f>
        <v>0</v>
      </c>
      <c r="I25" s="174">
        <f>'ordem de passagem'!H28</f>
        <v>0</v>
      </c>
      <c r="J25" s="175">
        <f>IF('mini - salto 1'!AD32="",0,'mini - salto 1'!AD32)</f>
        <v>0</v>
      </c>
      <c r="K25" s="175">
        <f>IF('mini - salto 2'!AD32="",0,'mini - salto 2'!AD32)</f>
        <v>0</v>
      </c>
      <c r="L25" s="175">
        <f>IF('mini - salto 3'!AD32="",0,'mini - salto 3'!AD32)</f>
        <v>0</v>
      </c>
      <c r="M25" s="175">
        <f>IF(tapete!X32="",0,tapete!X32)</f>
        <v>0</v>
      </c>
      <c r="N25" s="175">
        <f t="shared" si="26"/>
        <v>0</v>
      </c>
      <c r="O25" s="175">
        <f t="shared" si="19"/>
        <v>0</v>
      </c>
      <c r="P25" s="175"/>
      <c r="Q25" s="175">
        <f>IF('mini - salto 1'!S32="",0,'mini - salto 1'!S32)</f>
        <v>0</v>
      </c>
      <c r="R25" s="175">
        <f>IF('mini - salto 1'!AA32="",0,'mini - salto 1'!AA32)</f>
        <v>0</v>
      </c>
      <c r="S25" s="175">
        <f t="shared" si="20"/>
        <v>0</v>
      </c>
      <c r="T25" s="175">
        <f t="shared" si="1"/>
        <v>0</v>
      </c>
      <c r="U25" s="371">
        <f>IF('mini - salto 2'!S32="",0,'mini - salto 2'!S32)</f>
        <v>0</v>
      </c>
      <c r="V25" s="175">
        <f>IF('mini - salto 2'!AA32="",0,'mini - salto 2'!AA32)</f>
        <v>0</v>
      </c>
      <c r="W25" s="175">
        <f t="shared" si="21"/>
        <v>0</v>
      </c>
      <c r="X25" s="175">
        <f t="shared" si="2"/>
        <v>0</v>
      </c>
      <c r="Y25" s="175">
        <f>IF('mini - salto 3'!S32="",0,'mini - salto 3'!S32)</f>
        <v>0</v>
      </c>
      <c r="Z25" s="175">
        <f>IF('mini - salto 3'!AA32="",0,'mini - salto 3'!AA32)</f>
        <v>0</v>
      </c>
      <c r="AA25" s="573">
        <f t="shared" si="22"/>
        <v>0</v>
      </c>
      <c r="AB25" s="384">
        <f t="shared" si="3"/>
        <v>0</v>
      </c>
      <c r="AC25" s="175">
        <f>IF(tapete!S32="",0,tapete!S32)</f>
        <v>0</v>
      </c>
      <c r="AD25" s="175">
        <f>IF(tapete!T32="",0,tapete!T32)</f>
        <v>0</v>
      </c>
      <c r="AE25" s="175" t="str">
        <f>IFERROR((IF(B25=0,"",IF(OR(E25="pct",E25="pctn",E25="pctt",E25="pctm"),('mini - salto 1'!AF32+'mini - salto 2'!AF32+'mini - salto 3'!AF32)/3+Z25+R25+V25,""))),0)</f>
        <v/>
      </c>
      <c r="AF25" s="386" t="str">
        <f t="shared" si="4"/>
        <v/>
      </c>
      <c r="AG25" s="386" t="str">
        <f t="shared" si="5"/>
        <v/>
      </c>
      <c r="AH25" s="387" t="str">
        <f t="shared" si="6"/>
        <v/>
      </c>
      <c r="AI25" s="126" t="str">
        <f t="shared" si="7"/>
        <v/>
      </c>
      <c r="AJ25" s="382"/>
      <c r="AK25" s="382">
        <f t="shared" si="8"/>
        <v>0</v>
      </c>
      <c r="AL25" s="385">
        <f t="shared" si="9"/>
        <v>0</v>
      </c>
      <c r="AM25" s="176">
        <f t="shared" si="23"/>
        <v>0</v>
      </c>
      <c r="AO25" s="128"/>
      <c r="AP25" s="128"/>
      <c r="AQ25" s="128"/>
      <c r="AS25" s="177">
        <f t="shared" si="10"/>
        <v>1</v>
      </c>
      <c r="AT25" s="177">
        <f t="shared" si="24"/>
        <v>0</v>
      </c>
      <c r="AU25" s="177">
        <f t="shared" si="11"/>
        <v>0</v>
      </c>
      <c r="AV25" s="177">
        <f t="shared" si="12"/>
        <v>0</v>
      </c>
      <c r="AW25" s="178">
        <f t="shared" si="13"/>
        <v>0</v>
      </c>
      <c r="AX25" s="178">
        <f t="shared" si="14"/>
        <v>0</v>
      </c>
      <c r="AY25" s="178">
        <f t="shared" si="25"/>
        <v>0</v>
      </c>
      <c r="AZ25" s="178">
        <f t="shared" si="15"/>
        <v>0</v>
      </c>
      <c r="BA25" s="178">
        <f t="shared" si="16"/>
        <v>0</v>
      </c>
      <c r="BB25" s="178">
        <f t="shared" si="17"/>
        <v>0</v>
      </c>
    </row>
    <row r="26" spans="1:54" ht="27" customHeight="1" x14ac:dyDescent="0.3">
      <c r="A26" s="174">
        <f>'ordem de passagem'!B29</f>
        <v>0</v>
      </c>
      <c r="B26" s="174">
        <f>'ordem de passagem'!C29</f>
        <v>0</v>
      </c>
      <c r="C26" s="174">
        <f>'ordem de passagem'!D29</f>
        <v>0</v>
      </c>
      <c r="D26" s="174">
        <f>'ordem de passagem'!E29</f>
        <v>0</v>
      </c>
      <c r="E26" s="174">
        <f>'ordem de passagem'!G29</f>
        <v>0</v>
      </c>
      <c r="F26" s="174" t="str">
        <f t="shared" si="27"/>
        <v/>
      </c>
      <c r="G26" s="174" t="str">
        <f t="shared" si="18"/>
        <v/>
      </c>
      <c r="H26" s="174">
        <f>'ordem de passagem'!F29</f>
        <v>0</v>
      </c>
      <c r="I26" s="174">
        <f>'ordem de passagem'!H29</f>
        <v>0</v>
      </c>
      <c r="J26" s="175">
        <f>IF('mini - salto 1'!AD33="",0,'mini - salto 1'!AD33)</f>
        <v>0</v>
      </c>
      <c r="K26" s="175">
        <f>IF('mini - salto 2'!AD33="",0,'mini - salto 2'!AD33)</f>
        <v>0</v>
      </c>
      <c r="L26" s="175">
        <f>IF('mini - salto 3'!AD33="",0,'mini - salto 3'!AD33)</f>
        <v>0</v>
      </c>
      <c r="M26" s="175">
        <f>IF(tapete!X33="",0,tapete!X33)</f>
        <v>0</v>
      </c>
      <c r="N26" s="175">
        <f t="shared" si="26"/>
        <v>0</v>
      </c>
      <c r="O26" s="175">
        <f t="shared" si="19"/>
        <v>0</v>
      </c>
      <c r="P26" s="175"/>
      <c r="Q26" s="175">
        <f>IF('mini - salto 1'!S33="",0,'mini - salto 1'!S33)</f>
        <v>0</v>
      </c>
      <c r="R26" s="175">
        <f>IF('mini - salto 1'!AA33="",0,'mini - salto 1'!AA33)</f>
        <v>0</v>
      </c>
      <c r="S26" s="175">
        <f t="shared" si="20"/>
        <v>0</v>
      </c>
      <c r="T26" s="175">
        <f t="shared" si="1"/>
        <v>0</v>
      </c>
      <c r="U26" s="371">
        <f>IF('mini - salto 2'!S33="",0,'mini - salto 2'!S33)</f>
        <v>0</v>
      </c>
      <c r="V26" s="175">
        <f>IF('mini - salto 2'!AA33="",0,'mini - salto 2'!AA33)</f>
        <v>0</v>
      </c>
      <c r="W26" s="175">
        <f t="shared" si="21"/>
        <v>0</v>
      </c>
      <c r="X26" s="175">
        <f t="shared" si="2"/>
        <v>0</v>
      </c>
      <c r="Y26" s="175">
        <f>IF('mini - salto 3'!S33="",0,'mini - salto 3'!S33)</f>
        <v>0</v>
      </c>
      <c r="Z26" s="175">
        <f>IF('mini - salto 3'!AA33="",0,'mini - salto 3'!AA33)</f>
        <v>0</v>
      </c>
      <c r="AA26" s="573">
        <f t="shared" si="22"/>
        <v>0</v>
      </c>
      <c r="AB26" s="384">
        <f t="shared" si="3"/>
        <v>0</v>
      </c>
      <c r="AC26" s="175">
        <f>IF(tapete!S33="",0,tapete!S33)</f>
        <v>0</v>
      </c>
      <c r="AD26" s="175">
        <f>IF(tapete!T33="",0,tapete!T33)</f>
        <v>0</v>
      </c>
      <c r="AE26" s="175" t="str">
        <f>IFERROR((IF(B26=0,"",IF(OR(E26="pct",E26="pctn",E26="pctt",E26="pctm"),('mini - salto 1'!AF33+'mini - salto 2'!AF33+'mini - salto 3'!AF33)/3+Z26+R26+V26,""))),0)</f>
        <v/>
      </c>
      <c r="AF26" s="386" t="str">
        <f t="shared" si="4"/>
        <v/>
      </c>
      <c r="AG26" s="386" t="str">
        <f t="shared" si="5"/>
        <v/>
      </c>
      <c r="AH26" s="387" t="str">
        <f t="shared" si="6"/>
        <v/>
      </c>
      <c r="AI26" s="126" t="str">
        <f t="shared" si="7"/>
        <v/>
      </c>
      <c r="AJ26" s="382"/>
      <c r="AK26" s="382">
        <f t="shared" si="8"/>
        <v>0</v>
      </c>
      <c r="AL26" s="385">
        <f t="shared" si="9"/>
        <v>0</v>
      </c>
      <c r="AM26" s="176">
        <f t="shared" si="23"/>
        <v>0</v>
      </c>
      <c r="AO26" s="128"/>
      <c r="AP26" s="128"/>
      <c r="AQ26" s="128"/>
      <c r="AS26" s="177">
        <f t="shared" si="10"/>
        <v>1</v>
      </c>
      <c r="AT26" s="177">
        <f t="shared" si="24"/>
        <v>0</v>
      </c>
      <c r="AU26" s="177">
        <f t="shared" si="11"/>
        <v>0</v>
      </c>
      <c r="AV26" s="177">
        <f t="shared" si="12"/>
        <v>0</v>
      </c>
      <c r="AW26" s="178">
        <f t="shared" si="13"/>
        <v>0</v>
      </c>
      <c r="AX26" s="178">
        <f t="shared" si="14"/>
        <v>0</v>
      </c>
      <c r="AY26" s="178">
        <f t="shared" si="25"/>
        <v>0</v>
      </c>
      <c r="AZ26" s="178">
        <f t="shared" si="15"/>
        <v>0</v>
      </c>
      <c r="BA26" s="178">
        <f t="shared" si="16"/>
        <v>0</v>
      </c>
      <c r="BB26" s="178">
        <f t="shared" si="17"/>
        <v>0</v>
      </c>
    </row>
    <row r="27" spans="1:54" ht="27" customHeight="1" x14ac:dyDescent="0.3">
      <c r="A27" s="174">
        <f>'ordem de passagem'!B30</f>
        <v>0</v>
      </c>
      <c r="B27" s="174">
        <f>'ordem de passagem'!C30</f>
        <v>0</v>
      </c>
      <c r="C27" s="174">
        <f>'ordem de passagem'!D30</f>
        <v>0</v>
      </c>
      <c r="D27" s="174">
        <f>'ordem de passagem'!E30</f>
        <v>0</v>
      </c>
      <c r="E27" s="174">
        <f>'ordem de passagem'!G30</f>
        <v>0</v>
      </c>
      <c r="F27" s="174" t="str">
        <f t="shared" si="27"/>
        <v/>
      </c>
      <c r="G27" s="174" t="str">
        <f t="shared" si="18"/>
        <v/>
      </c>
      <c r="H27" s="174">
        <f>'ordem de passagem'!F30</f>
        <v>0</v>
      </c>
      <c r="I27" s="174">
        <f>'ordem de passagem'!H30</f>
        <v>0</v>
      </c>
      <c r="J27" s="175">
        <f>IF('mini - salto 1'!AD34="",0,'mini - salto 1'!AD34)</f>
        <v>0</v>
      </c>
      <c r="K27" s="175">
        <f>IF('mini - salto 2'!AD34="",0,'mini - salto 2'!AD34)</f>
        <v>0</v>
      </c>
      <c r="L27" s="175">
        <f>IF('mini - salto 3'!AD34="",0,'mini - salto 3'!AD34)</f>
        <v>0</v>
      </c>
      <c r="M27" s="175">
        <f>IF(tapete!X34="",0,tapete!X34)</f>
        <v>0</v>
      </c>
      <c r="N27" s="175">
        <f t="shared" si="26"/>
        <v>0</v>
      </c>
      <c r="O27" s="175">
        <f t="shared" si="19"/>
        <v>0</v>
      </c>
      <c r="P27" s="175"/>
      <c r="Q27" s="175">
        <f>IF('mini - salto 1'!S34="",0,'mini - salto 1'!S34)</f>
        <v>0</v>
      </c>
      <c r="R27" s="175">
        <f>IF('mini - salto 1'!AA34="",0,'mini - salto 1'!AA34)</f>
        <v>0</v>
      </c>
      <c r="S27" s="175">
        <f t="shared" si="20"/>
        <v>0</v>
      </c>
      <c r="T27" s="175">
        <f t="shared" si="1"/>
        <v>0</v>
      </c>
      <c r="U27" s="371">
        <f>IF('mini - salto 2'!S34="",0,'mini - salto 2'!S34)</f>
        <v>0</v>
      </c>
      <c r="V27" s="175">
        <f>IF('mini - salto 2'!AA34="",0,'mini - salto 2'!AA34)</f>
        <v>0</v>
      </c>
      <c r="W27" s="175">
        <f t="shared" si="21"/>
        <v>0</v>
      </c>
      <c r="X27" s="175">
        <f t="shared" si="2"/>
        <v>0</v>
      </c>
      <c r="Y27" s="175">
        <f>IF('mini - salto 3'!S34="",0,'mini - salto 3'!S34)</f>
        <v>0</v>
      </c>
      <c r="Z27" s="175">
        <f>IF('mini - salto 3'!AA34="",0,'mini - salto 3'!AA34)</f>
        <v>0</v>
      </c>
      <c r="AA27" s="573">
        <f t="shared" si="22"/>
        <v>0</v>
      </c>
      <c r="AB27" s="384">
        <f t="shared" si="3"/>
        <v>0</v>
      </c>
      <c r="AC27" s="175">
        <f>IF(tapete!S34="",0,tapete!S34)</f>
        <v>0</v>
      </c>
      <c r="AD27" s="175">
        <f>IF(tapete!T34="",0,tapete!T34)</f>
        <v>0</v>
      </c>
      <c r="AE27" s="175" t="str">
        <f>IFERROR((IF(B27=0,"",IF(OR(E27="pct",E27="pctn",E27="pctt",E27="pctm"),('mini - salto 1'!AF34+'mini - salto 2'!AF34+'mini - salto 3'!AF34)/3+Z27+R27+V27,""))),0)</f>
        <v/>
      </c>
      <c r="AF27" s="386" t="str">
        <f t="shared" si="4"/>
        <v/>
      </c>
      <c r="AG27" s="386" t="str">
        <f t="shared" si="5"/>
        <v/>
      </c>
      <c r="AH27" s="387" t="str">
        <f t="shared" si="6"/>
        <v/>
      </c>
      <c r="AI27" s="126" t="str">
        <f t="shared" si="7"/>
        <v/>
      </c>
      <c r="AJ27" s="382"/>
      <c r="AK27" s="382">
        <f t="shared" si="8"/>
        <v>0</v>
      </c>
      <c r="AL27" s="385">
        <f t="shared" si="9"/>
        <v>0</v>
      </c>
      <c r="AM27" s="176">
        <f t="shared" si="23"/>
        <v>0</v>
      </c>
      <c r="AO27" s="128"/>
      <c r="AP27" s="128"/>
      <c r="AQ27" s="128"/>
      <c r="AS27" s="177">
        <f t="shared" si="10"/>
        <v>1</v>
      </c>
      <c r="AT27" s="177">
        <f t="shared" si="24"/>
        <v>0</v>
      </c>
      <c r="AU27" s="177">
        <f t="shared" si="11"/>
        <v>0</v>
      </c>
      <c r="AV27" s="177">
        <f t="shared" si="12"/>
        <v>0</v>
      </c>
      <c r="AW27" s="178">
        <f t="shared" si="13"/>
        <v>0</v>
      </c>
      <c r="AX27" s="178">
        <f t="shared" si="14"/>
        <v>0</v>
      </c>
      <c r="AY27" s="178">
        <f t="shared" si="25"/>
        <v>0</v>
      </c>
      <c r="AZ27" s="178">
        <f t="shared" si="15"/>
        <v>0</v>
      </c>
      <c r="BA27" s="178">
        <f t="shared" si="16"/>
        <v>0</v>
      </c>
      <c r="BB27" s="178">
        <f t="shared" si="17"/>
        <v>0</v>
      </c>
    </row>
    <row r="28" spans="1:54" ht="27" customHeight="1" x14ac:dyDescent="0.3">
      <c r="A28" s="174">
        <f>'ordem de passagem'!B31</f>
        <v>0</v>
      </c>
      <c r="B28" s="174">
        <f>'ordem de passagem'!C31</f>
        <v>0</v>
      </c>
      <c r="C28" s="174">
        <f>'ordem de passagem'!D31</f>
        <v>0</v>
      </c>
      <c r="D28" s="174">
        <f>'ordem de passagem'!E31</f>
        <v>0</v>
      </c>
      <c r="E28" s="174">
        <f>'ordem de passagem'!G31</f>
        <v>0</v>
      </c>
      <c r="F28" s="174" t="str">
        <f t="shared" si="27"/>
        <v/>
      </c>
      <c r="G28" s="174" t="str">
        <f t="shared" si="18"/>
        <v/>
      </c>
      <c r="H28" s="174">
        <f>'ordem de passagem'!F31</f>
        <v>0</v>
      </c>
      <c r="I28" s="174">
        <f>'ordem de passagem'!H31</f>
        <v>0</v>
      </c>
      <c r="J28" s="175">
        <f>IF('mini - salto 1'!AD35="",0,'mini - salto 1'!AD35)</f>
        <v>0</v>
      </c>
      <c r="K28" s="175">
        <f>IF('mini - salto 2'!AD35="",0,'mini - salto 2'!AD35)</f>
        <v>0</v>
      </c>
      <c r="L28" s="175">
        <f>IF('mini - salto 3'!AD35="",0,'mini - salto 3'!AD35)</f>
        <v>0</v>
      </c>
      <c r="M28" s="175">
        <f>IF(tapete!X35="",0,tapete!X35)</f>
        <v>0</v>
      </c>
      <c r="N28" s="175">
        <f t="shared" si="26"/>
        <v>0</v>
      </c>
      <c r="O28" s="175">
        <f t="shared" si="19"/>
        <v>0</v>
      </c>
      <c r="P28" s="175"/>
      <c r="Q28" s="175">
        <f>IF('mini - salto 1'!S35="",0,'mini - salto 1'!S35)</f>
        <v>0</v>
      </c>
      <c r="R28" s="175">
        <f>IF('mini - salto 1'!AA35="",0,'mini - salto 1'!AA35)</f>
        <v>0</v>
      </c>
      <c r="S28" s="175">
        <f t="shared" si="20"/>
        <v>0</v>
      </c>
      <c r="T28" s="175">
        <f t="shared" si="1"/>
        <v>0</v>
      </c>
      <c r="U28" s="371">
        <f>IF('mini - salto 2'!S35="",0,'mini - salto 2'!S35)</f>
        <v>0</v>
      </c>
      <c r="V28" s="175">
        <f>IF('mini - salto 2'!AA35="",0,'mini - salto 2'!AA35)</f>
        <v>0</v>
      </c>
      <c r="W28" s="175">
        <f t="shared" si="21"/>
        <v>0</v>
      </c>
      <c r="X28" s="175">
        <f t="shared" si="2"/>
        <v>0</v>
      </c>
      <c r="Y28" s="175">
        <f>IF('mini - salto 3'!S35="",0,'mini - salto 3'!S35)</f>
        <v>0</v>
      </c>
      <c r="Z28" s="175">
        <f>IF('mini - salto 3'!AA35="",0,'mini - salto 3'!AA35)</f>
        <v>0</v>
      </c>
      <c r="AA28" s="573">
        <f t="shared" si="22"/>
        <v>0</v>
      </c>
      <c r="AB28" s="384">
        <f t="shared" si="3"/>
        <v>0</v>
      </c>
      <c r="AC28" s="175">
        <f>IF(tapete!S35="",0,tapete!S35)</f>
        <v>0</v>
      </c>
      <c r="AD28" s="175">
        <f>IF(tapete!T35="",0,tapete!T35)</f>
        <v>0</v>
      </c>
      <c r="AE28" s="175" t="str">
        <f>IFERROR((IF(B28=0,"",IF(OR(E28="pct",E28="pctn",E28="pctt",E28="pctm"),('mini - salto 1'!AF35+'mini - salto 2'!AF35+'mini - salto 3'!AF35)/3+Z28+R28+V28,""))),0)</f>
        <v/>
      </c>
      <c r="AF28" s="386" t="str">
        <f>IFERROR((IF(B28=0,"",IF(OR(E28="pct",E28="pctn",E28="pctt",E28="pctm"),AE28+M28+AK28,""))),0)</f>
        <v/>
      </c>
      <c r="AG28" s="386" t="str">
        <f t="shared" si="5"/>
        <v/>
      </c>
      <c r="AH28" s="387" t="str">
        <f t="shared" si="6"/>
        <v/>
      </c>
      <c r="AI28" s="126" t="str">
        <f t="shared" si="7"/>
        <v/>
      </c>
      <c r="AJ28" s="382"/>
      <c r="AK28" s="382">
        <f t="shared" si="8"/>
        <v>0</v>
      </c>
      <c r="AL28" s="385">
        <f t="shared" si="9"/>
        <v>0</v>
      </c>
      <c r="AM28" s="176">
        <f t="shared" si="23"/>
        <v>0</v>
      </c>
      <c r="AO28" s="128"/>
      <c r="AP28" s="128"/>
      <c r="AQ28" s="128"/>
      <c r="AS28" s="177">
        <f t="shared" si="10"/>
        <v>1</v>
      </c>
      <c r="AT28" s="177">
        <f t="shared" si="24"/>
        <v>0</v>
      </c>
      <c r="AU28" s="177">
        <f t="shared" si="11"/>
        <v>0</v>
      </c>
      <c r="AV28" s="177">
        <f t="shared" si="12"/>
        <v>0</v>
      </c>
      <c r="AW28" s="178">
        <f t="shared" si="13"/>
        <v>0</v>
      </c>
      <c r="AX28" s="178">
        <f t="shared" si="14"/>
        <v>0</v>
      </c>
      <c r="AY28" s="178">
        <f t="shared" si="25"/>
        <v>0</v>
      </c>
      <c r="AZ28" s="178">
        <f t="shared" si="15"/>
        <v>0</v>
      </c>
      <c r="BA28" s="178">
        <f t="shared" si="16"/>
        <v>0</v>
      </c>
      <c r="BB28" s="178">
        <f t="shared" si="17"/>
        <v>0</v>
      </c>
    </row>
    <row r="29" spans="1:54" ht="27" customHeight="1" x14ac:dyDescent="0.3">
      <c r="A29" s="174">
        <f>'ordem de passagem'!B32</f>
        <v>0</v>
      </c>
      <c r="B29" s="174">
        <f>'ordem de passagem'!C32</f>
        <v>0</v>
      </c>
      <c r="C29" s="174">
        <f>'ordem de passagem'!D32</f>
        <v>0</v>
      </c>
      <c r="D29" s="174">
        <f>'ordem de passagem'!E32</f>
        <v>0</v>
      </c>
      <c r="E29" s="174">
        <f>'ordem de passagem'!G32</f>
        <v>0</v>
      </c>
      <c r="F29" s="174" t="str">
        <f t="shared" si="27"/>
        <v/>
      </c>
      <c r="G29" s="174" t="str">
        <f t="shared" si="18"/>
        <v/>
      </c>
      <c r="H29" s="174">
        <f>'ordem de passagem'!F32</f>
        <v>0</v>
      </c>
      <c r="I29" s="174">
        <f>'ordem de passagem'!H32</f>
        <v>0</v>
      </c>
      <c r="J29" s="175">
        <f>IF('mini - salto 1'!AD36="",0,'mini - salto 1'!AD36)</f>
        <v>0</v>
      </c>
      <c r="K29" s="175">
        <f>IF('mini - salto 2'!AD36="",0,'mini - salto 2'!AD36)</f>
        <v>0</v>
      </c>
      <c r="L29" s="175">
        <f>IF('mini - salto 3'!AD36="",0,'mini - salto 3'!AD36)</f>
        <v>0</v>
      </c>
      <c r="M29" s="175">
        <f>IF(tapete!X36="",0,tapete!X36)</f>
        <v>0</v>
      </c>
      <c r="N29" s="175">
        <f t="shared" si="26"/>
        <v>0</v>
      </c>
      <c r="O29" s="175">
        <f t="shared" si="19"/>
        <v>0</v>
      </c>
      <c r="P29" s="175"/>
      <c r="Q29" s="175">
        <f>IF('mini - salto 1'!S36="",0,'mini - salto 1'!S36)</f>
        <v>0</v>
      </c>
      <c r="R29" s="175">
        <f>IF('mini - salto 1'!AA36="",0,'mini - salto 1'!AA36)</f>
        <v>0</v>
      </c>
      <c r="S29" s="175">
        <f t="shared" si="20"/>
        <v>0</v>
      </c>
      <c r="T29" s="175">
        <f t="shared" si="1"/>
        <v>0</v>
      </c>
      <c r="U29" s="371">
        <f>IF('mini - salto 2'!S36="",0,'mini - salto 2'!S36)</f>
        <v>0</v>
      </c>
      <c r="V29" s="175">
        <f>IF('mini - salto 2'!AA36="",0,'mini - salto 2'!AA36)</f>
        <v>0</v>
      </c>
      <c r="W29" s="175">
        <f t="shared" si="21"/>
        <v>0</v>
      </c>
      <c r="X29" s="175">
        <f t="shared" si="2"/>
        <v>0</v>
      </c>
      <c r="Y29" s="175">
        <f>IF('mini - salto 3'!S36="",0,'mini - salto 3'!S36)</f>
        <v>0</v>
      </c>
      <c r="Z29" s="175">
        <f>IF('mini - salto 3'!AA36="",0,'mini - salto 3'!AA36)</f>
        <v>0</v>
      </c>
      <c r="AA29" s="573">
        <f t="shared" si="22"/>
        <v>0</v>
      </c>
      <c r="AB29" s="384">
        <f t="shared" si="3"/>
        <v>0</v>
      </c>
      <c r="AC29" s="175">
        <f>IF(tapete!S36="",0,tapete!S36)</f>
        <v>0</v>
      </c>
      <c r="AD29" s="175">
        <f>IF(tapete!T36="",0,tapete!T36)</f>
        <v>0</v>
      </c>
      <c r="AE29" s="175" t="str">
        <f>IFERROR((IF(B29=0,"",IF(OR(E29="pct",E29="pctn",E29="pctt",E29="pctm"),('mini - salto 1'!AF36+'mini - salto 2'!AF36+'mini - salto 3'!AF36)/3+Z29+R29+V29,""))),0)</f>
        <v/>
      </c>
      <c r="AF29" s="386" t="str">
        <f t="shared" ref="AF29:AF92" si="28">IFERROR((IF(B29=0,"",IF(OR(E29="pct",E29="pctn",E29="pctt",E29="pctm"),AE29+M29+AK29,""))),0)</f>
        <v/>
      </c>
      <c r="AG29" s="386" t="str">
        <f t="shared" si="5"/>
        <v/>
      </c>
      <c r="AH29" s="387" t="str">
        <f t="shared" si="6"/>
        <v/>
      </c>
      <c r="AI29" s="126" t="str">
        <f t="shared" si="7"/>
        <v/>
      </c>
      <c r="AJ29" s="382"/>
      <c r="AK29" s="382">
        <f t="shared" si="8"/>
        <v>0</v>
      </c>
      <c r="AL29" s="385">
        <f t="shared" si="9"/>
        <v>0</v>
      </c>
      <c r="AM29" s="176">
        <f t="shared" si="23"/>
        <v>0</v>
      </c>
      <c r="AO29" s="128"/>
      <c r="AP29" s="128"/>
      <c r="AQ29" s="128"/>
      <c r="AS29" s="177">
        <f t="shared" si="10"/>
        <v>1</v>
      </c>
      <c r="AT29" s="177">
        <f t="shared" si="24"/>
        <v>0</v>
      </c>
      <c r="AU29" s="177">
        <f t="shared" si="11"/>
        <v>0</v>
      </c>
      <c r="AV29" s="177">
        <f t="shared" si="12"/>
        <v>0</v>
      </c>
      <c r="AW29" s="178">
        <f t="shared" si="13"/>
        <v>0</v>
      </c>
      <c r="AX29" s="178">
        <f t="shared" si="14"/>
        <v>0</v>
      </c>
      <c r="AY29" s="178">
        <f t="shared" si="25"/>
        <v>0</v>
      </c>
      <c r="AZ29" s="178">
        <f t="shared" si="15"/>
        <v>0</v>
      </c>
      <c r="BA29" s="178">
        <f t="shared" si="16"/>
        <v>0</v>
      </c>
      <c r="BB29" s="178">
        <f t="shared" si="17"/>
        <v>0</v>
      </c>
    </row>
    <row r="30" spans="1:54" ht="27" customHeight="1" x14ac:dyDescent="0.3">
      <c r="A30" s="174">
        <f>'ordem de passagem'!B33</f>
        <v>0</v>
      </c>
      <c r="B30" s="174">
        <f>'ordem de passagem'!C33</f>
        <v>0</v>
      </c>
      <c r="C30" s="174">
        <f>'ordem de passagem'!D33</f>
        <v>0</v>
      </c>
      <c r="D30" s="174">
        <f>'ordem de passagem'!E33</f>
        <v>0</v>
      </c>
      <c r="E30" s="174">
        <f>'ordem de passagem'!G33</f>
        <v>0</v>
      </c>
      <c r="F30" s="174" t="str">
        <f t="shared" si="27"/>
        <v/>
      </c>
      <c r="G30" s="174" t="str">
        <f t="shared" si="18"/>
        <v/>
      </c>
      <c r="H30" s="174">
        <f>'ordem de passagem'!F33</f>
        <v>0</v>
      </c>
      <c r="I30" s="174">
        <f>'ordem de passagem'!H33</f>
        <v>0</v>
      </c>
      <c r="J30" s="175">
        <f>IF('mini - salto 1'!AD37="",0,'mini - salto 1'!AD37)</f>
        <v>0</v>
      </c>
      <c r="K30" s="175">
        <f>IF('mini - salto 2'!AD37="",0,'mini - salto 2'!AD37)</f>
        <v>0</v>
      </c>
      <c r="L30" s="175">
        <f>IF('mini - salto 3'!AD37="",0,'mini - salto 3'!AD37)</f>
        <v>0</v>
      </c>
      <c r="M30" s="175">
        <f>IF(tapete!X37="",0,tapete!X37)</f>
        <v>0</v>
      </c>
      <c r="N30" s="175">
        <f t="shared" si="26"/>
        <v>0</v>
      </c>
      <c r="O30" s="175">
        <f t="shared" si="19"/>
        <v>0</v>
      </c>
      <c r="P30" s="175"/>
      <c r="Q30" s="175">
        <f>IF('mini - salto 1'!S37="",0,'mini - salto 1'!S37)</f>
        <v>0</v>
      </c>
      <c r="R30" s="175">
        <f>IF('mini - salto 1'!AA37="",0,'mini - salto 1'!AA37)</f>
        <v>0</v>
      </c>
      <c r="S30" s="175">
        <f t="shared" si="20"/>
        <v>0</v>
      </c>
      <c r="T30" s="175">
        <f t="shared" si="1"/>
        <v>0</v>
      </c>
      <c r="U30" s="371">
        <f>IF('mini - salto 2'!S37="",0,'mini - salto 2'!S37)</f>
        <v>0</v>
      </c>
      <c r="V30" s="175">
        <f>IF('mini - salto 2'!AA37="",0,'mini - salto 2'!AA37)</f>
        <v>0</v>
      </c>
      <c r="W30" s="175">
        <f t="shared" si="21"/>
        <v>0</v>
      </c>
      <c r="X30" s="175">
        <f t="shared" si="2"/>
        <v>0</v>
      </c>
      <c r="Y30" s="175">
        <f>IF('mini - salto 3'!S37="",0,'mini - salto 3'!S37)</f>
        <v>0</v>
      </c>
      <c r="Z30" s="175">
        <f>IF('mini - salto 3'!AA37="",0,'mini - salto 3'!AA37)</f>
        <v>0</v>
      </c>
      <c r="AA30" s="573">
        <f t="shared" si="22"/>
        <v>0</v>
      </c>
      <c r="AB30" s="384">
        <f t="shared" si="3"/>
        <v>0</v>
      </c>
      <c r="AC30" s="175">
        <f>IF(tapete!S37="",0,tapete!S37)</f>
        <v>0</v>
      </c>
      <c r="AD30" s="175">
        <f>IF(tapete!T37="",0,tapete!T37)</f>
        <v>0</v>
      </c>
      <c r="AE30" s="175" t="str">
        <f>IFERROR((IF(B30=0,"",IF(OR(E30="pct",E30="pctn",E30="pctt",E30="pctm"),('mini - salto 1'!AF37+'mini - salto 2'!AF37+'mini - salto 3'!AF37)/3+Z30+R30+V30,""))),0)</f>
        <v/>
      </c>
      <c r="AF30" s="386" t="str">
        <f t="shared" si="28"/>
        <v/>
      </c>
      <c r="AG30" s="386" t="str">
        <f t="shared" si="5"/>
        <v/>
      </c>
      <c r="AH30" s="387" t="str">
        <f t="shared" si="6"/>
        <v/>
      </c>
      <c r="AI30" s="126" t="str">
        <f t="shared" si="7"/>
        <v/>
      </c>
      <c r="AJ30" s="382"/>
      <c r="AK30" s="382">
        <f t="shared" si="8"/>
        <v>0</v>
      </c>
      <c r="AL30" s="385">
        <f t="shared" si="9"/>
        <v>0</v>
      </c>
      <c r="AM30" s="176">
        <f t="shared" si="23"/>
        <v>0</v>
      </c>
      <c r="AO30" s="128"/>
      <c r="AP30" s="128"/>
      <c r="AQ30" s="128"/>
      <c r="AS30" s="177">
        <f t="shared" si="10"/>
        <v>1</v>
      </c>
      <c r="AT30" s="177">
        <f t="shared" si="24"/>
        <v>0</v>
      </c>
      <c r="AU30" s="177">
        <f t="shared" si="11"/>
        <v>0</v>
      </c>
      <c r="AV30" s="177">
        <f t="shared" si="12"/>
        <v>0</v>
      </c>
      <c r="AW30" s="178">
        <f t="shared" si="13"/>
        <v>0</v>
      </c>
      <c r="AX30" s="178">
        <f t="shared" si="14"/>
        <v>0</v>
      </c>
      <c r="AY30" s="178">
        <f t="shared" si="25"/>
        <v>0</v>
      </c>
      <c r="AZ30" s="178">
        <f t="shared" si="15"/>
        <v>0</v>
      </c>
      <c r="BA30" s="178">
        <f t="shared" si="16"/>
        <v>0</v>
      </c>
      <c r="BB30" s="178">
        <f t="shared" si="17"/>
        <v>0</v>
      </c>
    </row>
    <row r="31" spans="1:54" ht="27" customHeight="1" x14ac:dyDescent="0.3">
      <c r="A31" s="174">
        <f>'ordem de passagem'!B34</f>
        <v>0</v>
      </c>
      <c r="B31" s="174">
        <f>'ordem de passagem'!C34</f>
        <v>0</v>
      </c>
      <c r="C31" s="174">
        <f>'ordem de passagem'!D34</f>
        <v>0</v>
      </c>
      <c r="D31" s="174">
        <f>'ordem de passagem'!E34</f>
        <v>0</v>
      </c>
      <c r="E31" s="174">
        <f>'ordem de passagem'!G34</f>
        <v>0</v>
      </c>
      <c r="F31" s="174" t="str">
        <f t="shared" si="27"/>
        <v/>
      </c>
      <c r="G31" s="174" t="str">
        <f t="shared" si="18"/>
        <v/>
      </c>
      <c r="H31" s="174">
        <f>'ordem de passagem'!F34</f>
        <v>0</v>
      </c>
      <c r="I31" s="174">
        <f>'ordem de passagem'!H34</f>
        <v>0</v>
      </c>
      <c r="J31" s="175">
        <f>IF('mini - salto 1'!AD38="",0,'mini - salto 1'!AD38)</f>
        <v>0</v>
      </c>
      <c r="K31" s="175">
        <f>IF('mini - salto 2'!AD38="",0,'mini - salto 2'!AD38)</f>
        <v>0</v>
      </c>
      <c r="L31" s="175">
        <f>IF('mini - salto 3'!AD38="",0,'mini - salto 3'!AD38)</f>
        <v>0</v>
      </c>
      <c r="M31" s="175">
        <f>IF(tapete!X38="",0,tapete!X38)</f>
        <v>0</v>
      </c>
      <c r="N31" s="175">
        <f t="shared" si="26"/>
        <v>0</v>
      </c>
      <c r="O31" s="175">
        <f t="shared" si="19"/>
        <v>0</v>
      </c>
      <c r="P31" s="175"/>
      <c r="Q31" s="175">
        <f>IF('mini - salto 1'!S38="",0,'mini - salto 1'!S38)</f>
        <v>0</v>
      </c>
      <c r="R31" s="175">
        <f>IF('mini - salto 1'!AA38="",0,'mini - salto 1'!AA38)</f>
        <v>0</v>
      </c>
      <c r="S31" s="175">
        <f t="shared" si="20"/>
        <v>0</v>
      </c>
      <c r="T31" s="175">
        <f t="shared" si="1"/>
        <v>0</v>
      </c>
      <c r="U31" s="371">
        <f>IF('mini - salto 2'!S38="",0,'mini - salto 2'!S38)</f>
        <v>0</v>
      </c>
      <c r="V31" s="175">
        <f>IF('mini - salto 2'!AA38="",0,'mini - salto 2'!AA38)</f>
        <v>0</v>
      </c>
      <c r="W31" s="175">
        <f t="shared" si="21"/>
        <v>0</v>
      </c>
      <c r="X31" s="175">
        <f t="shared" si="2"/>
        <v>0</v>
      </c>
      <c r="Y31" s="175">
        <f>IF('mini - salto 3'!S38="",0,'mini - salto 3'!S38)</f>
        <v>0</v>
      </c>
      <c r="Z31" s="175">
        <f>IF('mini - salto 3'!AA38="",0,'mini - salto 3'!AA38)</f>
        <v>0</v>
      </c>
      <c r="AA31" s="573">
        <f t="shared" si="22"/>
        <v>0</v>
      </c>
      <c r="AB31" s="384">
        <f t="shared" si="3"/>
        <v>0</v>
      </c>
      <c r="AC31" s="175">
        <f>IF(tapete!S38="",0,tapete!S38)</f>
        <v>0</v>
      </c>
      <c r="AD31" s="175">
        <f>IF(tapete!T38="",0,tapete!T38)</f>
        <v>0</v>
      </c>
      <c r="AE31" s="175" t="str">
        <f>IFERROR((IF(B31=0,"",IF(OR(E31="pct",E31="pctn",E31="pctt",E31="pctm"),('mini - salto 1'!AF38+'mini - salto 2'!AF38+'mini - salto 3'!AF38)/3+Z31+R31+V31,""))),0)</f>
        <v/>
      </c>
      <c r="AF31" s="386" t="str">
        <f t="shared" si="28"/>
        <v/>
      </c>
      <c r="AG31" s="386" t="str">
        <f t="shared" si="5"/>
        <v/>
      </c>
      <c r="AH31" s="387" t="str">
        <f t="shared" si="6"/>
        <v/>
      </c>
      <c r="AI31" s="126" t="str">
        <f t="shared" si="7"/>
        <v/>
      </c>
      <c r="AJ31" s="382"/>
      <c r="AK31" s="382">
        <f t="shared" si="8"/>
        <v>0</v>
      </c>
      <c r="AL31" s="385">
        <f t="shared" si="9"/>
        <v>0</v>
      </c>
      <c r="AM31" s="176">
        <f t="shared" si="23"/>
        <v>0</v>
      </c>
      <c r="AO31" s="128"/>
      <c r="AP31" s="128"/>
      <c r="AQ31" s="128"/>
      <c r="AS31" s="177">
        <f t="shared" si="10"/>
        <v>1</v>
      </c>
      <c r="AT31" s="177">
        <f t="shared" si="24"/>
        <v>0</v>
      </c>
      <c r="AU31" s="177">
        <f t="shared" si="11"/>
        <v>0</v>
      </c>
      <c r="AV31" s="177">
        <f t="shared" si="12"/>
        <v>0</v>
      </c>
      <c r="AW31" s="178">
        <f t="shared" si="13"/>
        <v>0</v>
      </c>
      <c r="AX31" s="178">
        <f t="shared" si="14"/>
        <v>0</v>
      </c>
      <c r="AY31" s="178">
        <f t="shared" si="25"/>
        <v>0</v>
      </c>
      <c r="AZ31" s="178">
        <f t="shared" si="15"/>
        <v>0</v>
      </c>
      <c r="BA31" s="178">
        <f t="shared" si="16"/>
        <v>0</v>
      </c>
      <c r="BB31" s="178">
        <f t="shared" si="17"/>
        <v>0</v>
      </c>
    </row>
    <row r="32" spans="1:54" ht="27" customHeight="1" x14ac:dyDescent="0.3">
      <c r="A32" s="174">
        <f>'ordem de passagem'!B35</f>
        <v>0</v>
      </c>
      <c r="B32" s="174">
        <f>'ordem de passagem'!C35</f>
        <v>0</v>
      </c>
      <c r="C32" s="174">
        <f>'ordem de passagem'!D35</f>
        <v>0</v>
      </c>
      <c r="D32" s="174">
        <f>'ordem de passagem'!E35</f>
        <v>0</v>
      </c>
      <c r="E32" s="174">
        <f>'ordem de passagem'!G35</f>
        <v>0</v>
      </c>
      <c r="F32" s="174" t="str">
        <f t="shared" si="27"/>
        <v/>
      </c>
      <c r="G32" s="174" t="str">
        <f t="shared" si="18"/>
        <v/>
      </c>
      <c r="H32" s="174">
        <f>'ordem de passagem'!F35</f>
        <v>0</v>
      </c>
      <c r="I32" s="174">
        <f>'ordem de passagem'!H35</f>
        <v>0</v>
      </c>
      <c r="J32" s="175">
        <f>IF('mini - salto 1'!AD39="",0,'mini - salto 1'!AD39)</f>
        <v>0</v>
      </c>
      <c r="K32" s="175">
        <f>IF('mini - salto 2'!AD39="",0,'mini - salto 2'!AD39)</f>
        <v>0</v>
      </c>
      <c r="L32" s="175">
        <f>IF('mini - salto 3'!AD39="",0,'mini - salto 3'!AD39)</f>
        <v>0</v>
      </c>
      <c r="M32" s="175">
        <f>IF(tapete!X39="",0,tapete!X39)</f>
        <v>0</v>
      </c>
      <c r="N32" s="175">
        <f t="shared" si="26"/>
        <v>0</v>
      </c>
      <c r="O32" s="175">
        <f t="shared" si="19"/>
        <v>0</v>
      </c>
      <c r="P32" s="175"/>
      <c r="Q32" s="175">
        <f>IF('mini - salto 1'!S39="",0,'mini - salto 1'!S39)</f>
        <v>0</v>
      </c>
      <c r="R32" s="175">
        <f>IF('mini - salto 1'!AA39="",0,'mini - salto 1'!AA39)</f>
        <v>0</v>
      </c>
      <c r="S32" s="175">
        <f t="shared" si="20"/>
        <v>0</v>
      </c>
      <c r="T32" s="175">
        <f t="shared" si="1"/>
        <v>0</v>
      </c>
      <c r="U32" s="371">
        <f>IF('mini - salto 2'!S39="",0,'mini - salto 2'!S39)</f>
        <v>0</v>
      </c>
      <c r="V32" s="175">
        <f>IF('mini - salto 2'!AA39="",0,'mini - salto 2'!AA39)</f>
        <v>0</v>
      </c>
      <c r="W32" s="175">
        <f t="shared" si="21"/>
        <v>0</v>
      </c>
      <c r="X32" s="175">
        <f t="shared" si="2"/>
        <v>0</v>
      </c>
      <c r="Y32" s="175">
        <f>IF('mini - salto 3'!S39="",0,'mini - salto 3'!S39)</f>
        <v>0</v>
      </c>
      <c r="Z32" s="175">
        <f>IF('mini - salto 3'!AA39="",0,'mini - salto 3'!AA39)</f>
        <v>0</v>
      </c>
      <c r="AA32" s="573">
        <f t="shared" si="22"/>
        <v>0</v>
      </c>
      <c r="AB32" s="384">
        <f t="shared" si="3"/>
        <v>0</v>
      </c>
      <c r="AC32" s="175">
        <f>IF(tapete!S39="",0,tapete!S39)</f>
        <v>0</v>
      </c>
      <c r="AD32" s="175">
        <f>IF(tapete!T39="",0,tapete!T39)</f>
        <v>0</v>
      </c>
      <c r="AE32" s="175" t="str">
        <f>IFERROR((IF(B32=0,"",IF(OR(E32="pct",E32="pctn",E32="pctt",E32="pctm"),('mini - salto 1'!AF39+'mini - salto 2'!AF39+'mini - salto 3'!AF39)/3+Z32+R32+V32,""))),0)</f>
        <v/>
      </c>
      <c r="AF32" s="386" t="str">
        <f t="shared" si="28"/>
        <v/>
      </c>
      <c r="AG32" s="386" t="str">
        <f t="shared" si="5"/>
        <v/>
      </c>
      <c r="AH32" s="387" t="str">
        <f t="shared" si="6"/>
        <v/>
      </c>
      <c r="AI32" s="126" t="str">
        <f t="shared" si="7"/>
        <v/>
      </c>
      <c r="AJ32" s="382"/>
      <c r="AK32" s="382">
        <f t="shared" si="8"/>
        <v>0</v>
      </c>
      <c r="AL32" s="385">
        <f t="shared" si="9"/>
        <v>0</v>
      </c>
      <c r="AM32" s="176">
        <f t="shared" si="23"/>
        <v>0</v>
      </c>
      <c r="AO32" s="128"/>
      <c r="AP32" s="128"/>
      <c r="AQ32" s="128"/>
      <c r="AS32" s="177">
        <f t="shared" si="10"/>
        <v>1</v>
      </c>
      <c r="AT32" s="177">
        <f t="shared" si="24"/>
        <v>0</v>
      </c>
      <c r="AU32" s="177">
        <f t="shared" si="11"/>
        <v>0</v>
      </c>
      <c r="AV32" s="177">
        <f t="shared" si="12"/>
        <v>0</v>
      </c>
      <c r="AW32" s="178">
        <f t="shared" si="13"/>
        <v>0</v>
      </c>
      <c r="AX32" s="178">
        <f t="shared" si="14"/>
        <v>0</v>
      </c>
      <c r="AY32" s="178">
        <f t="shared" si="25"/>
        <v>0</v>
      </c>
      <c r="AZ32" s="178">
        <f t="shared" si="15"/>
        <v>0</v>
      </c>
      <c r="BA32" s="178">
        <f t="shared" si="16"/>
        <v>0</v>
      </c>
      <c r="BB32" s="178">
        <f t="shared" si="17"/>
        <v>0</v>
      </c>
    </row>
    <row r="33" spans="1:54" ht="27" customHeight="1" x14ac:dyDescent="0.3">
      <c r="A33" s="174">
        <f>'ordem de passagem'!B36</f>
        <v>0</v>
      </c>
      <c r="B33" s="174">
        <f>'ordem de passagem'!C36</f>
        <v>0</v>
      </c>
      <c r="C33" s="174">
        <f>'ordem de passagem'!D36</f>
        <v>0</v>
      </c>
      <c r="D33" s="174">
        <f>'ordem de passagem'!E36</f>
        <v>0</v>
      </c>
      <c r="E33" s="174">
        <f>'ordem de passagem'!G36</f>
        <v>0</v>
      </c>
      <c r="F33" s="174" t="str">
        <f t="shared" si="27"/>
        <v/>
      </c>
      <c r="G33" s="174" t="str">
        <f t="shared" si="18"/>
        <v/>
      </c>
      <c r="H33" s="174">
        <f>'ordem de passagem'!F36</f>
        <v>0</v>
      </c>
      <c r="I33" s="174">
        <f>'ordem de passagem'!H36</f>
        <v>0</v>
      </c>
      <c r="J33" s="175">
        <f>IF('mini - salto 1'!AD40="",0,'mini - salto 1'!AD40)</f>
        <v>0</v>
      </c>
      <c r="K33" s="175">
        <f>IF('mini - salto 2'!AD40="",0,'mini - salto 2'!AD40)</f>
        <v>0</v>
      </c>
      <c r="L33" s="175">
        <f>IF('mini - salto 3'!AD40="",0,'mini - salto 3'!AD40)</f>
        <v>0</v>
      </c>
      <c r="M33" s="175">
        <f>IF(tapete!X40="",0,tapete!X40)</f>
        <v>0</v>
      </c>
      <c r="N33" s="175">
        <f t="shared" si="26"/>
        <v>0</v>
      </c>
      <c r="O33" s="175">
        <f t="shared" si="19"/>
        <v>0</v>
      </c>
      <c r="P33" s="175"/>
      <c r="Q33" s="175">
        <f>IF('mini - salto 1'!S40="",0,'mini - salto 1'!S40)</f>
        <v>0</v>
      </c>
      <c r="R33" s="175">
        <f>IF('mini - salto 1'!AA40="",0,'mini - salto 1'!AA40)</f>
        <v>0</v>
      </c>
      <c r="S33" s="175">
        <f t="shared" si="20"/>
        <v>0</v>
      </c>
      <c r="T33" s="175">
        <f t="shared" si="1"/>
        <v>0</v>
      </c>
      <c r="U33" s="371">
        <f>IF('mini - salto 2'!S40="",0,'mini - salto 2'!S40)</f>
        <v>0</v>
      </c>
      <c r="V33" s="175">
        <f>IF('mini - salto 2'!AA40="",0,'mini - salto 2'!AA40)</f>
        <v>0</v>
      </c>
      <c r="W33" s="175">
        <f t="shared" si="21"/>
        <v>0</v>
      </c>
      <c r="X33" s="175">
        <f t="shared" si="2"/>
        <v>0</v>
      </c>
      <c r="Y33" s="175">
        <f>IF('mini - salto 3'!S40="",0,'mini - salto 3'!S40)</f>
        <v>0</v>
      </c>
      <c r="Z33" s="175">
        <f>IF('mini - salto 3'!AA40="",0,'mini - salto 3'!AA40)</f>
        <v>0</v>
      </c>
      <c r="AA33" s="573">
        <f t="shared" si="22"/>
        <v>0</v>
      </c>
      <c r="AB33" s="384">
        <f t="shared" si="3"/>
        <v>0</v>
      </c>
      <c r="AC33" s="175">
        <f>IF(tapete!S40="",0,tapete!S40)</f>
        <v>0</v>
      </c>
      <c r="AD33" s="175">
        <f>IF(tapete!T40="",0,tapete!T40)</f>
        <v>0</v>
      </c>
      <c r="AE33" s="175" t="str">
        <f>IFERROR((IF(B33=0,"",IF(OR(E33="pct",E33="pctn",E33="pctt",E33="pctm"),('mini - salto 1'!AF40+'mini - salto 2'!AF40+'mini - salto 3'!AF40)/3+Z33+R33+V33,""))),0)</f>
        <v/>
      </c>
      <c r="AF33" s="386" t="str">
        <f t="shared" si="28"/>
        <v/>
      </c>
      <c r="AG33" s="386" t="str">
        <f t="shared" si="5"/>
        <v/>
      </c>
      <c r="AH33" s="387" t="str">
        <f t="shared" si="6"/>
        <v/>
      </c>
      <c r="AI33" s="126" t="str">
        <f t="shared" si="7"/>
        <v/>
      </c>
      <c r="AJ33" s="382"/>
      <c r="AK33" s="382">
        <f t="shared" si="8"/>
        <v>0</v>
      </c>
      <c r="AL33" s="385">
        <f t="shared" si="9"/>
        <v>0</v>
      </c>
      <c r="AM33" s="176">
        <f t="shared" si="23"/>
        <v>0</v>
      </c>
      <c r="AO33" s="128"/>
      <c r="AP33" s="128"/>
      <c r="AQ33" s="128"/>
      <c r="AS33" s="177">
        <f t="shared" si="10"/>
        <v>1</v>
      </c>
      <c r="AT33" s="177">
        <f t="shared" si="24"/>
        <v>0</v>
      </c>
      <c r="AU33" s="177">
        <f t="shared" si="11"/>
        <v>0</v>
      </c>
      <c r="AV33" s="177">
        <f t="shared" si="12"/>
        <v>0</v>
      </c>
      <c r="AW33" s="178">
        <f t="shared" si="13"/>
        <v>0</v>
      </c>
      <c r="AX33" s="178">
        <f t="shared" si="14"/>
        <v>0</v>
      </c>
      <c r="AY33" s="178">
        <f t="shared" si="25"/>
        <v>0</v>
      </c>
      <c r="AZ33" s="178">
        <f t="shared" si="15"/>
        <v>0</v>
      </c>
      <c r="BA33" s="178">
        <f t="shared" si="16"/>
        <v>0</v>
      </c>
      <c r="BB33" s="178">
        <f t="shared" si="17"/>
        <v>0</v>
      </c>
    </row>
    <row r="34" spans="1:54" ht="27" customHeight="1" x14ac:dyDescent="0.3">
      <c r="A34" s="174">
        <f>'ordem de passagem'!B37</f>
        <v>0</v>
      </c>
      <c r="B34" s="174">
        <f>'ordem de passagem'!C37</f>
        <v>0</v>
      </c>
      <c r="C34" s="174">
        <f>'ordem de passagem'!D37</f>
        <v>0</v>
      </c>
      <c r="D34" s="174">
        <f>'ordem de passagem'!E37</f>
        <v>0</v>
      </c>
      <c r="E34" s="174">
        <f>'ordem de passagem'!G37</f>
        <v>0</v>
      </c>
      <c r="F34" s="174" t="str">
        <f t="shared" si="27"/>
        <v/>
      </c>
      <c r="G34" s="174" t="str">
        <f t="shared" si="18"/>
        <v/>
      </c>
      <c r="H34" s="174">
        <f>'ordem de passagem'!F37</f>
        <v>0</v>
      </c>
      <c r="I34" s="174">
        <f>'ordem de passagem'!H37</f>
        <v>0</v>
      </c>
      <c r="J34" s="175">
        <f>IF('mini - salto 1'!AD41="",0,'mini - salto 1'!AD41)</f>
        <v>0</v>
      </c>
      <c r="K34" s="175">
        <f>IF('mini - salto 2'!AD41="",0,'mini - salto 2'!AD41)</f>
        <v>0</v>
      </c>
      <c r="L34" s="175">
        <f>IF('mini - salto 3'!AD41="",0,'mini - salto 3'!AD41)</f>
        <v>0</v>
      </c>
      <c r="M34" s="175">
        <f>IF(tapete!X41="",0,tapete!X41)</f>
        <v>0</v>
      </c>
      <c r="N34" s="175">
        <f t="shared" si="26"/>
        <v>0</v>
      </c>
      <c r="O34" s="175">
        <f t="shared" si="19"/>
        <v>0</v>
      </c>
      <c r="P34" s="175"/>
      <c r="Q34" s="175">
        <f>IF('mini - salto 1'!S41="",0,'mini - salto 1'!S41)</f>
        <v>0</v>
      </c>
      <c r="R34" s="175">
        <f>IF('mini - salto 1'!AA41="",0,'mini - salto 1'!AA41)</f>
        <v>0</v>
      </c>
      <c r="S34" s="175">
        <f t="shared" si="20"/>
        <v>0</v>
      </c>
      <c r="T34" s="175">
        <f t="shared" si="1"/>
        <v>0</v>
      </c>
      <c r="U34" s="371">
        <f>IF('mini - salto 2'!S41="",0,'mini - salto 2'!S41)</f>
        <v>0</v>
      </c>
      <c r="V34" s="175">
        <f>IF('mini - salto 2'!AA41="",0,'mini - salto 2'!AA41)</f>
        <v>0</v>
      </c>
      <c r="W34" s="175">
        <f t="shared" si="21"/>
        <v>0</v>
      </c>
      <c r="X34" s="175">
        <f t="shared" si="2"/>
        <v>0</v>
      </c>
      <c r="Y34" s="175">
        <f>IF('mini - salto 3'!S41="",0,'mini - salto 3'!S41)</f>
        <v>0</v>
      </c>
      <c r="Z34" s="175">
        <f>IF('mini - salto 3'!AA41="",0,'mini - salto 3'!AA41)</f>
        <v>0</v>
      </c>
      <c r="AA34" s="573">
        <f t="shared" si="22"/>
        <v>0</v>
      </c>
      <c r="AB34" s="384">
        <f t="shared" si="3"/>
        <v>0</v>
      </c>
      <c r="AC34" s="175">
        <f>IF(tapete!S41="",0,tapete!S41)</f>
        <v>0</v>
      </c>
      <c r="AD34" s="175">
        <f>IF(tapete!T41="",0,tapete!T41)</f>
        <v>0</v>
      </c>
      <c r="AE34" s="175" t="str">
        <f>IFERROR((IF(B34=0,"",IF(OR(E34="pct",E34="pctn",E34="pctt",E34="pctm"),('mini - salto 1'!AF41+'mini - salto 2'!AF41+'mini - salto 3'!AF41)/3+Z34+R34+V34,""))),0)</f>
        <v/>
      </c>
      <c r="AF34" s="386" t="str">
        <f t="shared" si="28"/>
        <v/>
      </c>
      <c r="AG34" s="386" t="str">
        <f t="shared" si="5"/>
        <v/>
      </c>
      <c r="AH34" s="387" t="str">
        <f t="shared" si="6"/>
        <v/>
      </c>
      <c r="AI34" s="126" t="str">
        <f t="shared" si="7"/>
        <v/>
      </c>
      <c r="AJ34" s="382"/>
      <c r="AK34" s="382">
        <f t="shared" si="8"/>
        <v>0</v>
      </c>
      <c r="AL34" s="385">
        <f t="shared" si="9"/>
        <v>0</v>
      </c>
      <c r="AM34" s="176">
        <f t="shared" si="23"/>
        <v>0</v>
      </c>
      <c r="AO34" s="128"/>
      <c r="AP34" s="128"/>
      <c r="AQ34" s="128"/>
      <c r="AS34" s="177">
        <f t="shared" si="10"/>
        <v>1</v>
      </c>
      <c r="AT34" s="177">
        <f t="shared" si="24"/>
        <v>0</v>
      </c>
      <c r="AU34" s="177">
        <f t="shared" si="11"/>
        <v>0</v>
      </c>
      <c r="AV34" s="177">
        <f t="shared" si="12"/>
        <v>0</v>
      </c>
      <c r="AW34" s="178">
        <f t="shared" si="13"/>
        <v>0</v>
      </c>
      <c r="AX34" s="178">
        <f t="shared" si="14"/>
        <v>0</v>
      </c>
      <c r="AY34" s="178">
        <f t="shared" si="25"/>
        <v>0</v>
      </c>
      <c r="AZ34" s="178">
        <f t="shared" si="15"/>
        <v>0</v>
      </c>
      <c r="BA34" s="178">
        <f t="shared" si="16"/>
        <v>0</v>
      </c>
      <c r="BB34" s="178">
        <f t="shared" si="17"/>
        <v>0</v>
      </c>
    </row>
    <row r="35" spans="1:54" ht="27" customHeight="1" x14ac:dyDescent="0.3">
      <c r="A35" s="174">
        <f>'ordem de passagem'!B38</f>
        <v>0</v>
      </c>
      <c r="B35" s="174">
        <f>'ordem de passagem'!C38</f>
        <v>0</v>
      </c>
      <c r="C35" s="174">
        <f>'ordem de passagem'!D38</f>
        <v>0</v>
      </c>
      <c r="D35" s="174">
        <f>'ordem de passagem'!E38</f>
        <v>0</v>
      </c>
      <c r="E35" s="174">
        <f>'ordem de passagem'!G38</f>
        <v>0</v>
      </c>
      <c r="F35" s="174" t="str">
        <f t="shared" si="27"/>
        <v/>
      </c>
      <c r="G35" s="174" t="str">
        <f t="shared" si="18"/>
        <v/>
      </c>
      <c r="H35" s="174">
        <f>'ordem de passagem'!F38</f>
        <v>0</v>
      </c>
      <c r="I35" s="174">
        <f>'ordem de passagem'!H38</f>
        <v>0</v>
      </c>
      <c r="J35" s="175">
        <f>IF('mini - salto 1'!AD42="",0,'mini - salto 1'!AD42)</f>
        <v>0</v>
      </c>
      <c r="K35" s="175">
        <f>IF('mini - salto 2'!AD42="",0,'mini - salto 2'!AD42)</f>
        <v>0</v>
      </c>
      <c r="L35" s="175">
        <f>IF('mini - salto 3'!AD42="",0,'mini - salto 3'!AD42)</f>
        <v>0</v>
      </c>
      <c r="M35" s="175">
        <f>IF(tapete!X42="",0,tapete!X42)</f>
        <v>0</v>
      </c>
      <c r="N35" s="175">
        <f t="shared" si="26"/>
        <v>0</v>
      </c>
      <c r="O35" s="175">
        <f t="shared" si="19"/>
        <v>0</v>
      </c>
      <c r="P35" s="175"/>
      <c r="Q35" s="175">
        <f>IF('mini - salto 1'!S42="",0,'mini - salto 1'!S42)</f>
        <v>0</v>
      </c>
      <c r="R35" s="175">
        <f>IF('mini - salto 1'!AA42="",0,'mini - salto 1'!AA42)</f>
        <v>0</v>
      </c>
      <c r="S35" s="175">
        <f t="shared" si="20"/>
        <v>0</v>
      </c>
      <c r="T35" s="175">
        <f t="shared" si="1"/>
        <v>0</v>
      </c>
      <c r="U35" s="371">
        <f>IF('mini - salto 2'!S42="",0,'mini - salto 2'!S42)</f>
        <v>0</v>
      </c>
      <c r="V35" s="175">
        <f>IF('mini - salto 2'!AA42="",0,'mini - salto 2'!AA42)</f>
        <v>0</v>
      </c>
      <c r="W35" s="175">
        <f t="shared" si="21"/>
        <v>0</v>
      </c>
      <c r="X35" s="175">
        <f t="shared" si="2"/>
        <v>0</v>
      </c>
      <c r="Y35" s="175">
        <f>IF('mini - salto 3'!S42="",0,'mini - salto 3'!S42)</f>
        <v>0</v>
      </c>
      <c r="Z35" s="175">
        <f>IF('mini - salto 3'!AA42="",0,'mini - salto 3'!AA42)</f>
        <v>0</v>
      </c>
      <c r="AA35" s="573">
        <f t="shared" si="22"/>
        <v>0</v>
      </c>
      <c r="AB35" s="384">
        <f t="shared" si="3"/>
        <v>0</v>
      </c>
      <c r="AC35" s="175">
        <f>IF(tapete!S42="",0,tapete!S42)</f>
        <v>0</v>
      </c>
      <c r="AD35" s="175">
        <f>IF(tapete!T42="",0,tapete!T42)</f>
        <v>0</v>
      </c>
      <c r="AE35" s="175" t="str">
        <f>IFERROR((IF(B35=0,"",IF(OR(E35="pct",E35="pctn",E35="pctt",E35="pctm"),('mini - salto 1'!AF42+'mini - salto 2'!AF42+'mini - salto 3'!AF42)/3+Z35+R35+V35,""))),0)</f>
        <v/>
      </c>
      <c r="AF35" s="386" t="str">
        <f t="shared" si="28"/>
        <v/>
      </c>
      <c r="AG35" s="386" t="str">
        <f t="shared" si="5"/>
        <v/>
      </c>
      <c r="AH35" s="387" t="str">
        <f t="shared" si="6"/>
        <v/>
      </c>
      <c r="AI35" s="126" t="str">
        <f t="shared" si="7"/>
        <v/>
      </c>
      <c r="AJ35" s="382"/>
      <c r="AK35" s="382">
        <f t="shared" si="8"/>
        <v>0</v>
      </c>
      <c r="AL35" s="385">
        <f t="shared" si="9"/>
        <v>0</v>
      </c>
      <c r="AM35" s="176">
        <f t="shared" si="23"/>
        <v>0</v>
      </c>
      <c r="AO35" s="128"/>
      <c r="AP35" s="128"/>
      <c r="AQ35" s="128"/>
      <c r="AS35" s="177">
        <f t="shared" si="10"/>
        <v>1</v>
      </c>
      <c r="AT35" s="177">
        <f t="shared" si="24"/>
        <v>0</v>
      </c>
      <c r="AU35" s="177">
        <f t="shared" si="11"/>
        <v>0</v>
      </c>
      <c r="AV35" s="177">
        <f t="shared" si="12"/>
        <v>0</v>
      </c>
      <c r="AW35" s="178">
        <f t="shared" si="13"/>
        <v>0</v>
      </c>
      <c r="AX35" s="178">
        <f t="shared" si="14"/>
        <v>0</v>
      </c>
      <c r="AY35" s="178">
        <f t="shared" si="25"/>
        <v>0</v>
      </c>
      <c r="AZ35" s="178">
        <f t="shared" si="15"/>
        <v>0</v>
      </c>
      <c r="BA35" s="178">
        <f t="shared" si="16"/>
        <v>0</v>
      </c>
      <c r="BB35" s="178">
        <f t="shared" si="17"/>
        <v>0</v>
      </c>
    </row>
    <row r="36" spans="1:54" ht="27" customHeight="1" x14ac:dyDescent="0.3">
      <c r="A36" s="174">
        <f>'ordem de passagem'!B39</f>
        <v>0</v>
      </c>
      <c r="B36" s="174">
        <f>'ordem de passagem'!C39</f>
        <v>0</v>
      </c>
      <c r="C36" s="174">
        <f>'ordem de passagem'!D39</f>
        <v>0</v>
      </c>
      <c r="D36" s="174">
        <f>'ordem de passagem'!E39</f>
        <v>0</v>
      </c>
      <c r="E36" s="174">
        <f>'ordem de passagem'!G39</f>
        <v>0</v>
      </c>
      <c r="F36" s="174" t="str">
        <f t="shared" si="27"/>
        <v/>
      </c>
      <c r="G36" s="174" t="str">
        <f t="shared" si="18"/>
        <v/>
      </c>
      <c r="H36" s="174">
        <f>'ordem de passagem'!F39</f>
        <v>0</v>
      </c>
      <c r="I36" s="174">
        <f>'ordem de passagem'!H39</f>
        <v>0</v>
      </c>
      <c r="J36" s="175">
        <f>IF('mini - salto 1'!AD43="",0,'mini - salto 1'!AD43)</f>
        <v>0</v>
      </c>
      <c r="K36" s="175">
        <f>IF('mini - salto 2'!AD43="",0,'mini - salto 2'!AD43)</f>
        <v>0</v>
      </c>
      <c r="L36" s="175">
        <f>IF('mini - salto 3'!AD43="",0,'mini - salto 3'!AD43)</f>
        <v>0</v>
      </c>
      <c r="M36" s="175">
        <f>IF(tapete!X43="",0,tapete!X43)</f>
        <v>0</v>
      </c>
      <c r="N36" s="175">
        <f t="shared" si="26"/>
        <v>0</v>
      </c>
      <c r="O36" s="175">
        <f t="shared" si="19"/>
        <v>0</v>
      </c>
      <c r="P36" s="175"/>
      <c r="Q36" s="175">
        <f>IF('mini - salto 1'!S43="",0,'mini - salto 1'!S43)</f>
        <v>0</v>
      </c>
      <c r="R36" s="175">
        <f>IF('mini - salto 1'!AA43="",0,'mini - salto 1'!AA43)</f>
        <v>0</v>
      </c>
      <c r="S36" s="175">
        <f t="shared" si="20"/>
        <v>0</v>
      </c>
      <c r="T36" s="175">
        <f t="shared" si="1"/>
        <v>0</v>
      </c>
      <c r="U36" s="371">
        <f>IF('mini - salto 2'!S43="",0,'mini - salto 2'!S43)</f>
        <v>0</v>
      </c>
      <c r="V36" s="175">
        <f>IF('mini - salto 2'!AA43="",0,'mini - salto 2'!AA43)</f>
        <v>0</v>
      </c>
      <c r="W36" s="175">
        <f t="shared" si="21"/>
        <v>0</v>
      </c>
      <c r="X36" s="175">
        <f t="shared" si="2"/>
        <v>0</v>
      </c>
      <c r="Y36" s="175">
        <f>IF('mini - salto 3'!S43="",0,'mini - salto 3'!S43)</f>
        <v>0</v>
      </c>
      <c r="Z36" s="175">
        <f>IF('mini - salto 3'!AA43="",0,'mini - salto 3'!AA43)</f>
        <v>0</v>
      </c>
      <c r="AA36" s="573">
        <f t="shared" si="22"/>
        <v>0</v>
      </c>
      <c r="AB36" s="384">
        <f t="shared" si="3"/>
        <v>0</v>
      </c>
      <c r="AC36" s="175">
        <f>IF(tapete!S43="",0,tapete!S43)</f>
        <v>0</v>
      </c>
      <c r="AD36" s="175">
        <f>IF(tapete!T43="",0,tapete!T43)</f>
        <v>0</v>
      </c>
      <c r="AE36" s="175" t="str">
        <f>IFERROR((IF(B36=0,"",IF(OR(E36="pct",E36="pctn",E36="pctt",E36="pctm"),('mini - salto 1'!AF43+'mini - salto 2'!AF43+'mini - salto 3'!AF43)/3+Z36+R36+V36,""))),0)</f>
        <v/>
      </c>
      <c r="AF36" s="386" t="str">
        <f t="shared" si="28"/>
        <v/>
      </c>
      <c r="AG36" s="386" t="str">
        <f t="shared" si="5"/>
        <v/>
      </c>
      <c r="AH36" s="387" t="str">
        <f t="shared" si="6"/>
        <v/>
      </c>
      <c r="AI36" s="126" t="str">
        <f t="shared" si="7"/>
        <v/>
      </c>
      <c r="AJ36" s="382"/>
      <c r="AK36" s="382">
        <f t="shared" si="8"/>
        <v>0</v>
      </c>
      <c r="AL36" s="385">
        <f t="shared" si="9"/>
        <v>0</v>
      </c>
      <c r="AM36" s="176">
        <f t="shared" si="23"/>
        <v>0</v>
      </c>
      <c r="AO36" s="128"/>
      <c r="AP36" s="128"/>
      <c r="AQ36" s="128"/>
      <c r="AS36" s="177">
        <f t="shared" si="10"/>
        <v>1</v>
      </c>
      <c r="AT36" s="177">
        <f t="shared" si="24"/>
        <v>0</v>
      </c>
      <c r="AU36" s="177">
        <f t="shared" si="11"/>
        <v>0</v>
      </c>
      <c r="AV36" s="177">
        <f t="shared" si="12"/>
        <v>0</v>
      </c>
      <c r="AW36" s="178">
        <f t="shared" si="13"/>
        <v>0</v>
      </c>
      <c r="AX36" s="178">
        <f t="shared" si="14"/>
        <v>0</v>
      </c>
      <c r="AY36" s="178">
        <f t="shared" si="25"/>
        <v>0</v>
      </c>
      <c r="AZ36" s="178">
        <f t="shared" si="15"/>
        <v>0</v>
      </c>
      <c r="BA36" s="178">
        <f t="shared" si="16"/>
        <v>0</v>
      </c>
      <c r="BB36" s="178">
        <f t="shared" si="17"/>
        <v>0</v>
      </c>
    </row>
    <row r="37" spans="1:54" ht="27" customHeight="1" x14ac:dyDescent="0.3">
      <c r="A37" s="174">
        <f>'ordem de passagem'!B40</f>
        <v>0</v>
      </c>
      <c r="B37" s="174">
        <f>'ordem de passagem'!C40</f>
        <v>0</v>
      </c>
      <c r="C37" s="174">
        <f>'ordem de passagem'!D40</f>
        <v>0</v>
      </c>
      <c r="D37" s="174">
        <f>'ordem de passagem'!E40</f>
        <v>0</v>
      </c>
      <c r="E37" s="174">
        <f>'ordem de passagem'!G40</f>
        <v>0</v>
      </c>
      <c r="F37" s="174" t="str">
        <f t="shared" si="27"/>
        <v/>
      </c>
      <c r="G37" s="174" t="str">
        <f t="shared" si="18"/>
        <v/>
      </c>
      <c r="H37" s="174">
        <f>'ordem de passagem'!F40</f>
        <v>0</v>
      </c>
      <c r="I37" s="174">
        <f>'ordem de passagem'!H40</f>
        <v>0</v>
      </c>
      <c r="J37" s="175">
        <f>IF('mini - salto 1'!AD44="",0,'mini - salto 1'!AD44)</f>
        <v>0</v>
      </c>
      <c r="K37" s="175">
        <f>IF('mini - salto 2'!AD44="",0,'mini - salto 2'!AD44)</f>
        <v>0</v>
      </c>
      <c r="L37" s="175">
        <f>IF('mini - salto 3'!AD44="",0,'mini - salto 3'!AD44)</f>
        <v>0</v>
      </c>
      <c r="M37" s="175">
        <f>IF(tapete!X44="",0,tapete!X44)</f>
        <v>0</v>
      </c>
      <c r="N37" s="175">
        <f t="shared" si="26"/>
        <v>0</v>
      </c>
      <c r="O37" s="175">
        <f t="shared" si="19"/>
        <v>0</v>
      </c>
      <c r="P37" s="175"/>
      <c r="Q37" s="175">
        <f>IF('mini - salto 1'!S44="",0,'mini - salto 1'!S44)</f>
        <v>0</v>
      </c>
      <c r="R37" s="175">
        <f>IF('mini - salto 1'!AA44="",0,'mini - salto 1'!AA44)</f>
        <v>0</v>
      </c>
      <c r="S37" s="175">
        <f t="shared" si="20"/>
        <v>0</v>
      </c>
      <c r="T37" s="175">
        <f t="shared" si="1"/>
        <v>0</v>
      </c>
      <c r="U37" s="371">
        <f>IF('mini - salto 2'!S44="",0,'mini - salto 2'!S44)</f>
        <v>0</v>
      </c>
      <c r="V37" s="175">
        <f>IF('mini - salto 2'!AA44="",0,'mini - salto 2'!AA44)</f>
        <v>0</v>
      </c>
      <c r="W37" s="175">
        <f t="shared" si="21"/>
        <v>0</v>
      </c>
      <c r="X37" s="175">
        <f t="shared" si="2"/>
        <v>0</v>
      </c>
      <c r="Y37" s="175">
        <f>IF('mini - salto 3'!S44="",0,'mini - salto 3'!S44)</f>
        <v>0</v>
      </c>
      <c r="Z37" s="175">
        <f>IF('mini - salto 3'!AA44="",0,'mini - salto 3'!AA44)</f>
        <v>0</v>
      </c>
      <c r="AA37" s="573">
        <f t="shared" si="22"/>
        <v>0</v>
      </c>
      <c r="AB37" s="384">
        <f t="shared" si="3"/>
        <v>0</v>
      </c>
      <c r="AC37" s="175">
        <f>IF(tapete!S44="",0,tapete!S44)</f>
        <v>0</v>
      </c>
      <c r="AD37" s="175">
        <f>IF(tapete!T44="",0,tapete!T44)</f>
        <v>0</v>
      </c>
      <c r="AE37" s="175" t="str">
        <f>IFERROR((IF(B37=0,"",IF(OR(E37="pct",E37="pctn",E37="pctt",E37="pctm"),('mini - salto 1'!AF44+'mini - salto 2'!AF44+'mini - salto 3'!AF44)/3+Z37+R37+V37,""))),0)</f>
        <v/>
      </c>
      <c r="AF37" s="386" t="str">
        <f t="shared" si="28"/>
        <v/>
      </c>
      <c r="AG37" s="386" t="str">
        <f t="shared" si="5"/>
        <v/>
      </c>
      <c r="AH37" s="387" t="str">
        <f t="shared" si="6"/>
        <v/>
      </c>
      <c r="AI37" s="126" t="str">
        <f t="shared" si="7"/>
        <v/>
      </c>
      <c r="AJ37" s="382"/>
      <c r="AK37" s="382">
        <f t="shared" si="8"/>
        <v>0</v>
      </c>
      <c r="AL37" s="385">
        <f t="shared" si="9"/>
        <v>0</v>
      </c>
      <c r="AM37" s="176">
        <f t="shared" si="23"/>
        <v>0</v>
      </c>
      <c r="AO37" s="128"/>
      <c r="AP37" s="128"/>
      <c r="AQ37" s="128"/>
      <c r="AS37" s="177">
        <f t="shared" si="10"/>
        <v>1</v>
      </c>
      <c r="AT37" s="177">
        <f t="shared" si="24"/>
        <v>0</v>
      </c>
      <c r="AU37" s="177">
        <f t="shared" si="11"/>
        <v>0</v>
      </c>
      <c r="AV37" s="177">
        <f t="shared" si="12"/>
        <v>0</v>
      </c>
      <c r="AW37" s="178">
        <f t="shared" si="13"/>
        <v>0</v>
      </c>
      <c r="AX37" s="178">
        <f t="shared" si="14"/>
        <v>0</v>
      </c>
      <c r="AY37" s="178">
        <f t="shared" si="25"/>
        <v>0</v>
      </c>
      <c r="AZ37" s="178">
        <f t="shared" si="15"/>
        <v>0</v>
      </c>
      <c r="BA37" s="178">
        <f t="shared" si="16"/>
        <v>0</v>
      </c>
      <c r="BB37" s="178">
        <f t="shared" si="17"/>
        <v>0</v>
      </c>
    </row>
    <row r="38" spans="1:54" ht="27" customHeight="1" x14ac:dyDescent="0.3">
      <c r="A38" s="174">
        <f>'ordem de passagem'!B41</f>
        <v>0</v>
      </c>
      <c r="B38" s="174">
        <f>'ordem de passagem'!C41</f>
        <v>0</v>
      </c>
      <c r="C38" s="174">
        <f>'ordem de passagem'!D41</f>
        <v>0</v>
      </c>
      <c r="D38" s="174">
        <f>'ordem de passagem'!E41</f>
        <v>0</v>
      </c>
      <c r="E38" s="174">
        <f>'ordem de passagem'!G41</f>
        <v>0</v>
      </c>
      <c r="F38" s="174" t="str">
        <f t="shared" si="27"/>
        <v/>
      </c>
      <c r="G38" s="174" t="str">
        <f t="shared" si="18"/>
        <v/>
      </c>
      <c r="H38" s="174">
        <f>'ordem de passagem'!F41</f>
        <v>0</v>
      </c>
      <c r="I38" s="174">
        <f>'ordem de passagem'!H41</f>
        <v>0</v>
      </c>
      <c r="J38" s="175">
        <f>IF('mini - salto 1'!AD45="",0,'mini - salto 1'!AD45)</f>
        <v>0</v>
      </c>
      <c r="K38" s="175">
        <f>IF('mini - salto 2'!AD45="",0,'mini - salto 2'!AD45)</f>
        <v>0</v>
      </c>
      <c r="L38" s="175">
        <f>IF('mini - salto 3'!AD45="",0,'mini - salto 3'!AD45)</f>
        <v>0</v>
      </c>
      <c r="M38" s="175">
        <f>IF(tapete!X45="",0,tapete!X45)</f>
        <v>0</v>
      </c>
      <c r="N38" s="175">
        <f t="shared" si="26"/>
        <v>0</v>
      </c>
      <c r="O38" s="175">
        <f t="shared" si="19"/>
        <v>0</v>
      </c>
      <c r="P38" s="175"/>
      <c r="Q38" s="175">
        <f>IF('mini - salto 1'!S45="",0,'mini - salto 1'!S45)</f>
        <v>0</v>
      </c>
      <c r="R38" s="175">
        <f>IF('mini - salto 1'!AA45="",0,'mini - salto 1'!AA45)</f>
        <v>0</v>
      </c>
      <c r="S38" s="175">
        <f t="shared" si="20"/>
        <v>0</v>
      </c>
      <c r="T38" s="175">
        <f t="shared" si="1"/>
        <v>0</v>
      </c>
      <c r="U38" s="371">
        <f>IF('mini - salto 2'!S45="",0,'mini - salto 2'!S45)</f>
        <v>0</v>
      </c>
      <c r="V38" s="175">
        <f>IF('mini - salto 2'!AA45="",0,'mini - salto 2'!AA45)</f>
        <v>0</v>
      </c>
      <c r="W38" s="175">
        <f t="shared" si="21"/>
        <v>0</v>
      </c>
      <c r="X38" s="175">
        <f t="shared" si="2"/>
        <v>0</v>
      </c>
      <c r="Y38" s="175">
        <f>IF('mini - salto 3'!S45="",0,'mini - salto 3'!S45)</f>
        <v>0</v>
      </c>
      <c r="Z38" s="175">
        <f>IF('mini - salto 3'!AA45="",0,'mini - salto 3'!AA45)</f>
        <v>0</v>
      </c>
      <c r="AA38" s="573">
        <f t="shared" si="22"/>
        <v>0</v>
      </c>
      <c r="AB38" s="384">
        <f t="shared" si="3"/>
        <v>0</v>
      </c>
      <c r="AC38" s="175">
        <f>IF(tapete!S45="",0,tapete!S45)</f>
        <v>0</v>
      </c>
      <c r="AD38" s="175">
        <f>IF(tapete!T45="",0,tapete!T45)</f>
        <v>0</v>
      </c>
      <c r="AE38" s="175" t="str">
        <f>IFERROR((IF(B38=0,"",IF(OR(E38="pct",E38="pctn",E38="pctt",E38="pctm"),('mini - salto 1'!AF45+'mini - salto 2'!AF45+'mini - salto 3'!AF45)/3+Z38+R38+V38,""))),0)</f>
        <v/>
      </c>
      <c r="AF38" s="386" t="str">
        <f t="shared" si="28"/>
        <v/>
      </c>
      <c r="AG38" s="386" t="str">
        <f t="shared" si="5"/>
        <v/>
      </c>
      <c r="AH38" s="387" t="str">
        <f t="shared" si="6"/>
        <v/>
      </c>
      <c r="AI38" s="126" t="str">
        <f t="shared" si="7"/>
        <v/>
      </c>
      <c r="AJ38" s="382"/>
      <c r="AK38" s="382">
        <f t="shared" si="8"/>
        <v>0</v>
      </c>
      <c r="AL38" s="385">
        <f t="shared" si="9"/>
        <v>0</v>
      </c>
      <c r="AM38" s="176">
        <f t="shared" si="23"/>
        <v>0</v>
      </c>
      <c r="AO38" s="128"/>
      <c r="AP38" s="128"/>
      <c r="AQ38" s="128"/>
      <c r="AS38" s="177">
        <f t="shared" si="10"/>
        <v>1</v>
      </c>
      <c r="AT38" s="177">
        <f t="shared" si="24"/>
        <v>0</v>
      </c>
      <c r="AU38" s="177">
        <f t="shared" si="11"/>
        <v>0</v>
      </c>
      <c r="AV38" s="177">
        <f t="shared" si="12"/>
        <v>0</v>
      </c>
      <c r="AW38" s="178">
        <f t="shared" si="13"/>
        <v>0</v>
      </c>
      <c r="AX38" s="178">
        <f t="shared" si="14"/>
        <v>0</v>
      </c>
      <c r="AY38" s="178">
        <f t="shared" si="25"/>
        <v>0</v>
      </c>
      <c r="AZ38" s="178">
        <f t="shared" si="15"/>
        <v>0</v>
      </c>
      <c r="BA38" s="178">
        <f t="shared" si="16"/>
        <v>0</v>
      </c>
      <c r="BB38" s="178">
        <f t="shared" si="17"/>
        <v>0</v>
      </c>
    </row>
    <row r="39" spans="1:54" ht="27" customHeight="1" x14ac:dyDescent="0.3">
      <c r="A39" s="174">
        <f>'ordem de passagem'!B42</f>
        <v>0</v>
      </c>
      <c r="B39" s="174">
        <f>'ordem de passagem'!C42</f>
        <v>0</v>
      </c>
      <c r="C39" s="174">
        <f>'ordem de passagem'!D42</f>
        <v>0</v>
      </c>
      <c r="D39" s="174">
        <f>'ordem de passagem'!E42</f>
        <v>0</v>
      </c>
      <c r="E39" s="174">
        <f>'ordem de passagem'!G42</f>
        <v>0</v>
      </c>
      <c r="F39" s="174" t="str">
        <f t="shared" si="27"/>
        <v/>
      </c>
      <c r="G39" s="174" t="str">
        <f t="shared" si="18"/>
        <v/>
      </c>
      <c r="H39" s="174">
        <f>'ordem de passagem'!F42</f>
        <v>0</v>
      </c>
      <c r="I39" s="174">
        <f>'ordem de passagem'!H42</f>
        <v>0</v>
      </c>
      <c r="J39" s="175">
        <f>IF('mini - salto 1'!AD46="",0,'mini - salto 1'!AD46)</f>
        <v>0</v>
      </c>
      <c r="K39" s="175">
        <f>IF('mini - salto 2'!AD46="",0,'mini - salto 2'!AD46)</f>
        <v>0</v>
      </c>
      <c r="L39" s="175">
        <f>IF('mini - salto 3'!AD46="",0,'mini - salto 3'!AD46)</f>
        <v>0</v>
      </c>
      <c r="M39" s="175">
        <f>IF(tapete!X46="",0,tapete!X46)</f>
        <v>0</v>
      </c>
      <c r="N39" s="175">
        <f t="shared" si="26"/>
        <v>0</v>
      </c>
      <c r="O39" s="175">
        <f t="shared" si="19"/>
        <v>0</v>
      </c>
      <c r="P39" s="175"/>
      <c r="Q39" s="175">
        <f>IF('mini - salto 1'!S46="",0,'mini - salto 1'!S46)</f>
        <v>0</v>
      </c>
      <c r="R39" s="175">
        <f>IF('mini - salto 1'!AA46="",0,'mini - salto 1'!AA46)</f>
        <v>0</v>
      </c>
      <c r="S39" s="175">
        <f t="shared" si="20"/>
        <v>0</v>
      </c>
      <c r="T39" s="175">
        <f t="shared" ref="T39:T70" si="29">K39-V39</f>
        <v>0</v>
      </c>
      <c r="U39" s="371">
        <f>IF('mini - salto 2'!S46="",0,'mini - salto 2'!S46)</f>
        <v>0</v>
      </c>
      <c r="V39" s="175">
        <f>IF('mini - salto 2'!AA46="",0,'mini - salto 2'!AA46)</f>
        <v>0</v>
      </c>
      <c r="W39" s="175">
        <f t="shared" si="21"/>
        <v>0</v>
      </c>
      <c r="X39" s="175">
        <f t="shared" ref="X39:X70" si="30">L39-Z39</f>
        <v>0</v>
      </c>
      <c r="Y39" s="175">
        <f>IF('mini - salto 3'!S46="",0,'mini - salto 3'!S46)</f>
        <v>0</v>
      </c>
      <c r="Z39" s="175">
        <f>IF('mini - salto 3'!AA46="",0,'mini - salto 3'!AA46)</f>
        <v>0</v>
      </c>
      <c r="AA39" s="573">
        <f t="shared" si="22"/>
        <v>0</v>
      </c>
      <c r="AB39" s="384">
        <f t="shared" ref="AB39:AB70" si="31">M39-AD39</f>
        <v>0</v>
      </c>
      <c r="AC39" s="175">
        <f>IF(tapete!S46="",0,tapete!S46)</f>
        <v>0</v>
      </c>
      <c r="AD39" s="175">
        <f>IF(tapete!T46="",0,tapete!T46)</f>
        <v>0</v>
      </c>
      <c r="AE39" s="175" t="str">
        <f>IFERROR((IF(B39=0,"",IF(OR(E39="pct",E39="pctn",E39="pctt",E39="pctm"),('mini - salto 1'!AF46+'mini - salto 2'!AF46+'mini - salto 3'!AF46)/3+Z39+R39+V39,""))),0)</f>
        <v/>
      </c>
      <c r="AF39" s="386" t="str">
        <f t="shared" si="28"/>
        <v/>
      </c>
      <c r="AG39" s="386" t="str">
        <f t="shared" ref="AG39:AG70" si="32">IFERROR((IF(B39=0,"",IF(F39="mini",(J39+K39+L39)+AM39,""))),0)</f>
        <v/>
      </c>
      <c r="AH39" s="387" t="str">
        <f t="shared" ref="AH39:AH70" si="33">IFERROR((IF(B39=0,"",IF(G39="tapete",(M39+AL39),""))),0)</f>
        <v/>
      </c>
      <c r="AI39" s="126" t="str">
        <f t="shared" si="7"/>
        <v/>
      </c>
      <c r="AJ39" s="382"/>
      <c r="AK39" s="382">
        <f t="shared" ref="AK39:AK70" si="34">(O39+T39+X39+AB39)*0.00001+(X39+AB39)*0.000001+(T39+AB39)*0.0000001+(O39+AB39)*0.00000001+A39*0.000000001</f>
        <v>0</v>
      </c>
      <c r="AL39" s="385">
        <f t="shared" ref="AL39:AL70" si="35">IFERROR((AB39*0.00001-AC39*0.0001+A39*0.0000000001),"")</f>
        <v>0</v>
      </c>
      <c r="AM39" s="176">
        <f t="shared" si="23"/>
        <v>0</v>
      </c>
      <c r="AO39" s="128"/>
      <c r="AP39" s="128"/>
      <c r="AQ39" s="128"/>
      <c r="AS39" s="177">
        <f t="shared" si="10"/>
        <v>1</v>
      </c>
      <c r="AT39" s="177">
        <f t="shared" si="24"/>
        <v>0</v>
      </c>
      <c r="AU39" s="177">
        <f t="shared" ref="AU39:AU70" si="36">IF(AND(AT39=1,H39="MAS"),1,0)</f>
        <v>0</v>
      </c>
      <c r="AV39" s="177">
        <f t="shared" ref="AV39:AV70" si="37">IF(AND(AT39=1,H39="FEM"),1,0)</f>
        <v>0</v>
      </c>
      <c r="AW39" s="178">
        <f t="shared" si="13"/>
        <v>0</v>
      </c>
      <c r="AX39" s="178">
        <f t="shared" si="14"/>
        <v>0</v>
      </c>
      <c r="AY39" s="178">
        <f t="shared" si="25"/>
        <v>0</v>
      </c>
      <c r="AZ39" s="178">
        <f t="shared" si="15"/>
        <v>0</v>
      </c>
      <c r="BA39" s="178">
        <f t="shared" si="16"/>
        <v>0</v>
      </c>
      <c r="BB39" s="178">
        <f t="shared" si="17"/>
        <v>0</v>
      </c>
    </row>
    <row r="40" spans="1:54" ht="27" customHeight="1" x14ac:dyDescent="0.3">
      <c r="A40" s="174">
        <f>'ordem de passagem'!B43</f>
        <v>0</v>
      </c>
      <c r="B40" s="174">
        <f>'ordem de passagem'!C43</f>
        <v>0</v>
      </c>
      <c r="C40" s="174">
        <f>'ordem de passagem'!D43</f>
        <v>0</v>
      </c>
      <c r="D40" s="174">
        <f>'ordem de passagem'!E43</f>
        <v>0</v>
      </c>
      <c r="E40" s="174">
        <f>'ordem de passagem'!G43</f>
        <v>0</v>
      </c>
      <c r="F40" s="174" t="str">
        <f t="shared" si="27"/>
        <v/>
      </c>
      <c r="G40" s="174" t="str">
        <f t="shared" si="18"/>
        <v/>
      </c>
      <c r="H40" s="174">
        <f>'ordem de passagem'!F43</f>
        <v>0</v>
      </c>
      <c r="I40" s="174">
        <f>'ordem de passagem'!H43</f>
        <v>0</v>
      </c>
      <c r="J40" s="175">
        <f>IF('mini - salto 1'!AD47="",0,'mini - salto 1'!AD47)</f>
        <v>0</v>
      </c>
      <c r="K40" s="175">
        <f>IF('mini - salto 2'!AD47="",0,'mini - salto 2'!AD47)</f>
        <v>0</v>
      </c>
      <c r="L40" s="175">
        <f>IF('mini - salto 3'!AD47="",0,'mini - salto 3'!AD47)</f>
        <v>0</v>
      </c>
      <c r="M40" s="175">
        <f>IF(tapete!X47="",0,tapete!X47)</f>
        <v>0</v>
      </c>
      <c r="N40" s="175">
        <f t="shared" si="26"/>
        <v>0</v>
      </c>
      <c r="O40" s="175">
        <f t="shared" si="19"/>
        <v>0</v>
      </c>
      <c r="P40" s="175"/>
      <c r="Q40" s="175">
        <f>IF('mini - salto 1'!S47="",0,'mini - salto 1'!S47)</f>
        <v>0</v>
      </c>
      <c r="R40" s="175">
        <f>IF('mini - salto 1'!AA47="",0,'mini - salto 1'!AA47)</f>
        <v>0</v>
      </c>
      <c r="S40" s="175">
        <f t="shared" si="20"/>
        <v>0</v>
      </c>
      <c r="T40" s="175">
        <f t="shared" si="29"/>
        <v>0</v>
      </c>
      <c r="U40" s="371">
        <f>IF('mini - salto 2'!S47="",0,'mini - salto 2'!S47)</f>
        <v>0</v>
      </c>
      <c r="V40" s="175">
        <f>IF('mini - salto 2'!AA47="",0,'mini - salto 2'!AA47)</f>
        <v>0</v>
      </c>
      <c r="W40" s="175">
        <f t="shared" si="21"/>
        <v>0</v>
      </c>
      <c r="X40" s="175">
        <f t="shared" si="30"/>
        <v>0</v>
      </c>
      <c r="Y40" s="175">
        <f>IF('mini - salto 3'!S47="",0,'mini - salto 3'!S47)</f>
        <v>0</v>
      </c>
      <c r="Z40" s="175">
        <f>IF('mini - salto 3'!AA47="",0,'mini - salto 3'!AA47)</f>
        <v>0</v>
      </c>
      <c r="AA40" s="573">
        <f t="shared" si="22"/>
        <v>0</v>
      </c>
      <c r="AB40" s="384">
        <f t="shared" si="31"/>
        <v>0</v>
      </c>
      <c r="AC40" s="175">
        <f>IF(tapete!S47="",0,tapete!S47)</f>
        <v>0</v>
      </c>
      <c r="AD40" s="175">
        <f>IF(tapete!T47="",0,tapete!T47)</f>
        <v>0</v>
      </c>
      <c r="AE40" s="175" t="str">
        <f>IFERROR((IF(B40=0,"",IF(OR(E40="pct",E40="pctn",E40="pctt",E40="pctm"),('mini - salto 1'!AF47+'mini - salto 2'!AF47+'mini - salto 3'!AF47)/3+Z40+R40+V40,""))),0)</f>
        <v/>
      </c>
      <c r="AF40" s="386" t="str">
        <f t="shared" si="28"/>
        <v/>
      </c>
      <c r="AG40" s="386" t="str">
        <f t="shared" si="32"/>
        <v/>
      </c>
      <c r="AH40" s="387" t="str">
        <f t="shared" si="33"/>
        <v/>
      </c>
      <c r="AI40" s="126" t="str">
        <f t="shared" si="7"/>
        <v/>
      </c>
      <c r="AJ40" s="382"/>
      <c r="AK40" s="382">
        <f t="shared" si="34"/>
        <v>0</v>
      </c>
      <c r="AL40" s="385">
        <f t="shared" si="35"/>
        <v>0</v>
      </c>
      <c r="AM40" s="176">
        <f t="shared" si="23"/>
        <v>0</v>
      </c>
      <c r="AO40" s="128"/>
      <c r="AP40" s="128"/>
      <c r="AQ40" s="128"/>
      <c r="AS40" s="177">
        <f t="shared" si="10"/>
        <v>1</v>
      </c>
      <c r="AT40" s="177">
        <f t="shared" si="24"/>
        <v>0</v>
      </c>
      <c r="AU40" s="177">
        <f t="shared" si="36"/>
        <v>0</v>
      </c>
      <c r="AV40" s="177">
        <f t="shared" si="37"/>
        <v>0</v>
      </c>
      <c r="AW40" s="178">
        <f t="shared" si="13"/>
        <v>0</v>
      </c>
      <c r="AX40" s="178">
        <f t="shared" si="14"/>
        <v>0</v>
      </c>
      <c r="AY40" s="178">
        <f t="shared" si="25"/>
        <v>0</v>
      </c>
      <c r="AZ40" s="178">
        <f t="shared" si="15"/>
        <v>0</v>
      </c>
      <c r="BA40" s="178">
        <f t="shared" si="16"/>
        <v>0</v>
      </c>
      <c r="BB40" s="178">
        <f t="shared" si="17"/>
        <v>0</v>
      </c>
    </row>
    <row r="41" spans="1:54" ht="27" customHeight="1" x14ac:dyDescent="0.3">
      <c r="A41" s="174">
        <f>'ordem de passagem'!B44</f>
        <v>0</v>
      </c>
      <c r="B41" s="174">
        <f>'ordem de passagem'!C44</f>
        <v>0</v>
      </c>
      <c r="C41" s="174">
        <f>'ordem de passagem'!D44</f>
        <v>0</v>
      </c>
      <c r="D41" s="174">
        <f>'ordem de passagem'!E44</f>
        <v>0</v>
      </c>
      <c r="E41" s="174">
        <f>'ordem de passagem'!G44</f>
        <v>0</v>
      </c>
      <c r="F41" s="174" t="str">
        <f t="shared" si="27"/>
        <v/>
      </c>
      <c r="G41" s="174" t="str">
        <f t="shared" si="18"/>
        <v/>
      </c>
      <c r="H41" s="174">
        <f>'ordem de passagem'!F44</f>
        <v>0</v>
      </c>
      <c r="I41" s="174">
        <f>'ordem de passagem'!H44</f>
        <v>0</v>
      </c>
      <c r="J41" s="175">
        <f>IF('mini - salto 1'!AD48="",0,'mini - salto 1'!AD48)</f>
        <v>0</v>
      </c>
      <c r="K41" s="175">
        <f>IF('mini - salto 2'!AD48="",0,'mini - salto 2'!AD48)</f>
        <v>0</v>
      </c>
      <c r="L41" s="175">
        <f>IF('mini - salto 3'!AD48="",0,'mini - salto 3'!AD48)</f>
        <v>0</v>
      </c>
      <c r="M41" s="175">
        <f>IF(tapete!X48="",0,tapete!X48)</f>
        <v>0</v>
      </c>
      <c r="N41" s="175">
        <f t="shared" si="26"/>
        <v>0</v>
      </c>
      <c r="O41" s="175">
        <f t="shared" si="19"/>
        <v>0</v>
      </c>
      <c r="P41" s="175"/>
      <c r="Q41" s="175">
        <f>IF('mini - salto 1'!S48="",0,'mini - salto 1'!S48)</f>
        <v>0</v>
      </c>
      <c r="R41" s="175">
        <f>IF('mini - salto 1'!AA48="",0,'mini - salto 1'!AA48)</f>
        <v>0</v>
      </c>
      <c r="S41" s="175">
        <f t="shared" si="20"/>
        <v>0</v>
      </c>
      <c r="T41" s="175">
        <f t="shared" si="29"/>
        <v>0</v>
      </c>
      <c r="U41" s="371">
        <f>IF('mini - salto 2'!S48="",0,'mini - salto 2'!S48)</f>
        <v>0</v>
      </c>
      <c r="V41" s="175">
        <f>IF('mini - salto 2'!AA48="",0,'mini - salto 2'!AA48)</f>
        <v>0</v>
      </c>
      <c r="W41" s="175">
        <f t="shared" si="21"/>
        <v>0</v>
      </c>
      <c r="X41" s="175">
        <f t="shared" si="30"/>
        <v>0</v>
      </c>
      <c r="Y41" s="175">
        <f>IF('mini - salto 3'!S48="",0,'mini - salto 3'!S48)</f>
        <v>0</v>
      </c>
      <c r="Z41" s="175">
        <f>IF('mini - salto 3'!AA48="",0,'mini - salto 3'!AA48)</f>
        <v>0</v>
      </c>
      <c r="AA41" s="573">
        <f t="shared" si="22"/>
        <v>0</v>
      </c>
      <c r="AB41" s="384">
        <f t="shared" si="31"/>
        <v>0</v>
      </c>
      <c r="AC41" s="175">
        <f>IF(tapete!S48="",0,tapete!S48)</f>
        <v>0</v>
      </c>
      <c r="AD41" s="175">
        <f>IF(tapete!T48="",0,tapete!T48)</f>
        <v>0</v>
      </c>
      <c r="AE41" s="175" t="str">
        <f>IFERROR((IF(B41=0,"",IF(OR(E41="pct",E41="pctn",E41="pctt",E41="pctm"),('mini - salto 1'!AF48+'mini - salto 2'!AF48+'mini - salto 3'!AF48)/3+Z41+R41+V41,""))),0)</f>
        <v/>
      </c>
      <c r="AF41" s="386" t="str">
        <f t="shared" si="28"/>
        <v/>
      </c>
      <c r="AG41" s="386" t="str">
        <f t="shared" si="32"/>
        <v/>
      </c>
      <c r="AH41" s="387" t="str">
        <f t="shared" si="33"/>
        <v/>
      </c>
      <c r="AI41" s="126" t="str">
        <f t="shared" si="7"/>
        <v/>
      </c>
      <c r="AJ41" s="382"/>
      <c r="AK41" s="382">
        <f t="shared" si="34"/>
        <v>0</v>
      </c>
      <c r="AL41" s="385">
        <f t="shared" si="35"/>
        <v>0</v>
      </c>
      <c r="AM41" s="176">
        <f t="shared" si="23"/>
        <v>0</v>
      </c>
      <c r="AO41" s="128"/>
      <c r="AP41" s="128"/>
      <c r="AQ41" s="128"/>
      <c r="AS41" s="177">
        <f t="shared" si="10"/>
        <v>1</v>
      </c>
      <c r="AT41" s="177">
        <f t="shared" si="24"/>
        <v>0</v>
      </c>
      <c r="AU41" s="177">
        <f t="shared" si="36"/>
        <v>0</v>
      </c>
      <c r="AV41" s="177">
        <f t="shared" si="37"/>
        <v>0</v>
      </c>
      <c r="AW41" s="178">
        <f t="shared" si="13"/>
        <v>0</v>
      </c>
      <c r="AX41" s="178">
        <f t="shared" si="14"/>
        <v>0</v>
      </c>
      <c r="AY41" s="178">
        <f t="shared" si="25"/>
        <v>0</v>
      </c>
      <c r="AZ41" s="178">
        <f t="shared" si="15"/>
        <v>0</v>
      </c>
      <c r="BA41" s="178">
        <f t="shared" si="16"/>
        <v>0</v>
      </c>
      <c r="BB41" s="178">
        <f t="shared" si="17"/>
        <v>0</v>
      </c>
    </row>
    <row r="42" spans="1:54" ht="27" customHeight="1" x14ac:dyDescent="0.3">
      <c r="A42" s="174">
        <f>'ordem de passagem'!B45</f>
        <v>0</v>
      </c>
      <c r="B42" s="174">
        <f>'ordem de passagem'!C45</f>
        <v>0</v>
      </c>
      <c r="C42" s="174">
        <f>'ordem de passagem'!D45</f>
        <v>0</v>
      </c>
      <c r="D42" s="174">
        <f>'ordem de passagem'!E45</f>
        <v>0</v>
      </c>
      <c r="E42" s="174">
        <f>'ordem de passagem'!G45</f>
        <v>0</v>
      </c>
      <c r="F42" s="174" t="str">
        <f t="shared" si="27"/>
        <v/>
      </c>
      <c r="G42" s="174" t="str">
        <f t="shared" si="18"/>
        <v/>
      </c>
      <c r="H42" s="174">
        <f>'ordem de passagem'!F45</f>
        <v>0</v>
      </c>
      <c r="I42" s="174">
        <f>'ordem de passagem'!H45</f>
        <v>0</v>
      </c>
      <c r="J42" s="175">
        <f>IF('mini - salto 1'!AD49="",0,'mini - salto 1'!AD49)</f>
        <v>0</v>
      </c>
      <c r="K42" s="175">
        <f>IF('mini - salto 2'!AD49="",0,'mini - salto 2'!AD49)</f>
        <v>0</v>
      </c>
      <c r="L42" s="175">
        <f>IF('mini - salto 3'!AD49="",0,'mini - salto 3'!AD49)</f>
        <v>0</v>
      </c>
      <c r="M42" s="175">
        <f>IF(tapete!X49="",0,tapete!X49)</f>
        <v>0</v>
      </c>
      <c r="N42" s="175">
        <f t="shared" si="26"/>
        <v>0</v>
      </c>
      <c r="O42" s="175">
        <f t="shared" si="19"/>
        <v>0</v>
      </c>
      <c r="P42" s="175"/>
      <c r="Q42" s="175">
        <f>IF('mini - salto 1'!S49="",0,'mini - salto 1'!S49)</f>
        <v>0</v>
      </c>
      <c r="R42" s="175">
        <f>IF('mini - salto 1'!AA49="",0,'mini - salto 1'!AA49)</f>
        <v>0</v>
      </c>
      <c r="S42" s="175">
        <f t="shared" si="20"/>
        <v>0</v>
      </c>
      <c r="T42" s="175">
        <f t="shared" si="29"/>
        <v>0</v>
      </c>
      <c r="U42" s="371">
        <f>IF('mini - salto 2'!S49="",0,'mini - salto 2'!S49)</f>
        <v>0</v>
      </c>
      <c r="V42" s="175">
        <f>IF('mini - salto 2'!AA49="",0,'mini - salto 2'!AA49)</f>
        <v>0</v>
      </c>
      <c r="W42" s="175">
        <f t="shared" si="21"/>
        <v>0</v>
      </c>
      <c r="X42" s="175">
        <f t="shared" si="30"/>
        <v>0</v>
      </c>
      <c r="Y42" s="175">
        <f>IF('mini - salto 3'!S49="",0,'mini - salto 3'!S49)</f>
        <v>0</v>
      </c>
      <c r="Z42" s="175">
        <f>IF('mini - salto 3'!AA49="",0,'mini - salto 3'!AA49)</f>
        <v>0</v>
      </c>
      <c r="AA42" s="573">
        <f t="shared" si="22"/>
        <v>0</v>
      </c>
      <c r="AB42" s="384">
        <f t="shared" si="31"/>
        <v>0</v>
      </c>
      <c r="AC42" s="175">
        <f>IF(tapete!S49="",0,tapete!S49)</f>
        <v>0</v>
      </c>
      <c r="AD42" s="175">
        <f>IF(tapete!T49="",0,tapete!T49)</f>
        <v>0</v>
      </c>
      <c r="AE42" s="175" t="str">
        <f>IFERROR((IF(B42=0,"",IF(OR(E42="pct",E42="pctn",E42="pctt",E42="pctm"),('mini - salto 1'!AF49+'mini - salto 2'!AF49+'mini - salto 3'!AF49)/3+Z42+R42+V42,""))),0)</f>
        <v/>
      </c>
      <c r="AF42" s="386" t="str">
        <f t="shared" si="28"/>
        <v/>
      </c>
      <c r="AG42" s="386" t="str">
        <f t="shared" si="32"/>
        <v/>
      </c>
      <c r="AH42" s="387" t="str">
        <f t="shared" si="33"/>
        <v/>
      </c>
      <c r="AI42" s="126" t="str">
        <f t="shared" si="7"/>
        <v/>
      </c>
      <c r="AJ42" s="382"/>
      <c r="AK42" s="382">
        <f t="shared" si="34"/>
        <v>0</v>
      </c>
      <c r="AL42" s="385">
        <f t="shared" si="35"/>
        <v>0</v>
      </c>
      <c r="AM42" s="176">
        <f t="shared" si="23"/>
        <v>0</v>
      </c>
      <c r="AO42" s="128"/>
      <c r="AP42" s="128"/>
      <c r="AQ42" s="128"/>
      <c r="AS42" s="177">
        <f t="shared" si="10"/>
        <v>1</v>
      </c>
      <c r="AT42" s="177">
        <f t="shared" si="24"/>
        <v>0</v>
      </c>
      <c r="AU42" s="177">
        <f t="shared" si="36"/>
        <v>0</v>
      </c>
      <c r="AV42" s="177">
        <f t="shared" si="37"/>
        <v>0</v>
      </c>
      <c r="AW42" s="178">
        <f t="shared" si="13"/>
        <v>0</v>
      </c>
      <c r="AX42" s="178">
        <f t="shared" si="14"/>
        <v>0</v>
      </c>
      <c r="AY42" s="178">
        <f t="shared" si="25"/>
        <v>0</v>
      </c>
      <c r="AZ42" s="178">
        <f t="shared" si="15"/>
        <v>0</v>
      </c>
      <c r="BA42" s="178">
        <f t="shared" si="16"/>
        <v>0</v>
      </c>
      <c r="BB42" s="178">
        <f t="shared" si="17"/>
        <v>0</v>
      </c>
    </row>
    <row r="43" spans="1:54" ht="27" customHeight="1" x14ac:dyDescent="0.3">
      <c r="A43" s="174">
        <f>'ordem de passagem'!B46</f>
        <v>0</v>
      </c>
      <c r="B43" s="174">
        <f>'ordem de passagem'!C46</f>
        <v>0</v>
      </c>
      <c r="C43" s="174">
        <f>'ordem de passagem'!D46</f>
        <v>0</v>
      </c>
      <c r="D43" s="174">
        <f>'ordem de passagem'!E46</f>
        <v>0</v>
      </c>
      <c r="E43" s="174">
        <f>'ordem de passagem'!G46</f>
        <v>0</v>
      </c>
      <c r="F43" s="174" t="str">
        <f t="shared" si="27"/>
        <v/>
      </c>
      <c r="G43" s="174" t="str">
        <f t="shared" si="18"/>
        <v/>
      </c>
      <c r="H43" s="174">
        <f>'ordem de passagem'!F46</f>
        <v>0</v>
      </c>
      <c r="I43" s="174">
        <f>'ordem de passagem'!H46</f>
        <v>0</v>
      </c>
      <c r="J43" s="175">
        <f>IF('mini - salto 1'!AD50="",0,'mini - salto 1'!AD50)</f>
        <v>0</v>
      </c>
      <c r="K43" s="175">
        <f>IF('mini - salto 2'!AD50="",0,'mini - salto 2'!AD50)</f>
        <v>0</v>
      </c>
      <c r="L43" s="175">
        <f>IF('mini - salto 3'!AD50="",0,'mini - salto 3'!AD50)</f>
        <v>0</v>
      </c>
      <c r="M43" s="175">
        <f>IF(tapete!X50="",0,tapete!X50)</f>
        <v>0</v>
      </c>
      <c r="N43" s="175">
        <f t="shared" si="26"/>
        <v>0</v>
      </c>
      <c r="O43" s="175">
        <f t="shared" si="19"/>
        <v>0</v>
      </c>
      <c r="P43" s="175"/>
      <c r="Q43" s="175">
        <f>IF('mini - salto 1'!S50="",0,'mini - salto 1'!S50)</f>
        <v>0</v>
      </c>
      <c r="R43" s="175">
        <f>IF('mini - salto 1'!AA50="",0,'mini - salto 1'!AA50)</f>
        <v>0</v>
      </c>
      <c r="S43" s="175">
        <f t="shared" si="20"/>
        <v>0</v>
      </c>
      <c r="T43" s="175">
        <f t="shared" si="29"/>
        <v>0</v>
      </c>
      <c r="U43" s="371">
        <f>IF('mini - salto 2'!S50="",0,'mini - salto 2'!S50)</f>
        <v>0</v>
      </c>
      <c r="V43" s="175">
        <f>IF('mini - salto 2'!AA50="",0,'mini - salto 2'!AA50)</f>
        <v>0</v>
      </c>
      <c r="W43" s="175">
        <f t="shared" si="21"/>
        <v>0</v>
      </c>
      <c r="X43" s="175">
        <f t="shared" si="30"/>
        <v>0</v>
      </c>
      <c r="Y43" s="175">
        <f>IF('mini - salto 3'!S50="",0,'mini - salto 3'!S50)</f>
        <v>0</v>
      </c>
      <c r="Z43" s="175">
        <f>IF('mini - salto 3'!AA50="",0,'mini - salto 3'!AA50)</f>
        <v>0</v>
      </c>
      <c r="AA43" s="573">
        <f t="shared" si="22"/>
        <v>0</v>
      </c>
      <c r="AB43" s="384">
        <f t="shared" si="31"/>
        <v>0</v>
      </c>
      <c r="AC43" s="175">
        <f>IF(tapete!S50="",0,tapete!S50)</f>
        <v>0</v>
      </c>
      <c r="AD43" s="175">
        <f>IF(tapete!T50="",0,tapete!T50)</f>
        <v>0</v>
      </c>
      <c r="AE43" s="175" t="str">
        <f>IFERROR((IF(B43=0,"",IF(OR(E43="pct",E43="pctn",E43="pctt",E43="pctm"),('mini - salto 1'!AF50+'mini - salto 2'!AF50+'mini - salto 3'!AF50)/3+Z43+R43+V43,""))),0)</f>
        <v/>
      </c>
      <c r="AF43" s="386" t="str">
        <f t="shared" si="28"/>
        <v/>
      </c>
      <c r="AG43" s="386" t="str">
        <f t="shared" si="32"/>
        <v/>
      </c>
      <c r="AH43" s="387" t="str">
        <f t="shared" si="33"/>
        <v/>
      </c>
      <c r="AI43" s="126" t="str">
        <f t="shared" si="7"/>
        <v/>
      </c>
      <c r="AJ43" s="382"/>
      <c r="AK43" s="382">
        <f t="shared" si="34"/>
        <v>0</v>
      </c>
      <c r="AL43" s="385">
        <f t="shared" si="35"/>
        <v>0</v>
      </c>
      <c r="AM43" s="176">
        <f t="shared" si="23"/>
        <v>0</v>
      </c>
      <c r="AO43" s="128"/>
      <c r="AP43" s="128"/>
      <c r="AQ43" s="128"/>
      <c r="AS43" s="177">
        <f t="shared" si="10"/>
        <v>1</v>
      </c>
      <c r="AT43" s="177">
        <f t="shared" si="24"/>
        <v>0</v>
      </c>
      <c r="AU43" s="177">
        <f t="shared" si="36"/>
        <v>0</v>
      </c>
      <c r="AV43" s="177">
        <f t="shared" si="37"/>
        <v>0</v>
      </c>
      <c r="AW43" s="178">
        <f t="shared" si="13"/>
        <v>0</v>
      </c>
      <c r="AX43" s="178">
        <f t="shared" si="14"/>
        <v>0</v>
      </c>
      <c r="AY43" s="178">
        <f t="shared" si="25"/>
        <v>0</v>
      </c>
      <c r="AZ43" s="178">
        <f t="shared" si="15"/>
        <v>0</v>
      </c>
      <c r="BA43" s="178">
        <f t="shared" si="16"/>
        <v>0</v>
      </c>
      <c r="BB43" s="178">
        <f t="shared" si="17"/>
        <v>0</v>
      </c>
    </row>
    <row r="44" spans="1:54" ht="27" customHeight="1" x14ac:dyDescent="0.3">
      <c r="A44" s="174">
        <f>'ordem de passagem'!B47</f>
        <v>0</v>
      </c>
      <c r="B44" s="174">
        <f>'ordem de passagem'!C47</f>
        <v>0</v>
      </c>
      <c r="C44" s="174">
        <f>'ordem de passagem'!D47</f>
        <v>0</v>
      </c>
      <c r="D44" s="174">
        <f>'ordem de passagem'!E47</f>
        <v>0</v>
      </c>
      <c r="E44" s="174">
        <f>'ordem de passagem'!G47</f>
        <v>0</v>
      </c>
      <c r="F44" s="174" t="str">
        <f t="shared" si="27"/>
        <v/>
      </c>
      <c r="G44" s="174" t="str">
        <f t="shared" si="18"/>
        <v/>
      </c>
      <c r="H44" s="174">
        <f>'ordem de passagem'!F47</f>
        <v>0</v>
      </c>
      <c r="I44" s="174">
        <f>'ordem de passagem'!H47</f>
        <v>0</v>
      </c>
      <c r="J44" s="175">
        <f>IF('mini - salto 1'!AD51="",0,'mini - salto 1'!AD51)</f>
        <v>0</v>
      </c>
      <c r="K44" s="175">
        <f>IF('mini - salto 2'!AD51="",0,'mini - salto 2'!AD51)</f>
        <v>0</v>
      </c>
      <c r="L44" s="175">
        <f>IF('mini - salto 3'!AD51="",0,'mini - salto 3'!AD51)</f>
        <v>0</v>
      </c>
      <c r="M44" s="175">
        <f>IF(tapete!X51="",0,tapete!X51)</f>
        <v>0</v>
      </c>
      <c r="N44" s="175">
        <f t="shared" si="26"/>
        <v>0</v>
      </c>
      <c r="O44" s="175">
        <f t="shared" si="19"/>
        <v>0</v>
      </c>
      <c r="P44" s="175"/>
      <c r="Q44" s="175">
        <f>IF('mini - salto 1'!S51="",0,'mini - salto 1'!S51)</f>
        <v>0</v>
      </c>
      <c r="R44" s="175">
        <f>IF('mini - salto 1'!AA51="",0,'mini - salto 1'!AA51)</f>
        <v>0</v>
      </c>
      <c r="S44" s="175">
        <f t="shared" si="20"/>
        <v>0</v>
      </c>
      <c r="T44" s="175">
        <f t="shared" si="29"/>
        <v>0</v>
      </c>
      <c r="U44" s="371">
        <f>IF('mini - salto 2'!S51="",0,'mini - salto 2'!S51)</f>
        <v>0</v>
      </c>
      <c r="V44" s="175">
        <f>IF('mini - salto 2'!AA51="",0,'mini - salto 2'!AA51)</f>
        <v>0</v>
      </c>
      <c r="W44" s="175">
        <f>L44+Y44-Z44</f>
        <v>0</v>
      </c>
      <c r="X44" s="175">
        <f t="shared" si="30"/>
        <v>0</v>
      </c>
      <c r="Y44" s="175">
        <f>IF('mini - salto 3'!S51="",0,'mini - salto 3'!S51)</f>
        <v>0</v>
      </c>
      <c r="Z44" s="175">
        <f>IF('mini - salto 3'!AA51="",0,'mini - salto 3'!AA51)</f>
        <v>0</v>
      </c>
      <c r="AA44" s="573">
        <f t="shared" si="22"/>
        <v>0</v>
      </c>
      <c r="AB44" s="384">
        <f t="shared" si="31"/>
        <v>0</v>
      </c>
      <c r="AC44" s="175">
        <f>IF(tapete!S51="",0,tapete!S51)</f>
        <v>0</v>
      </c>
      <c r="AD44" s="175">
        <f>IF(tapete!T51="",0,tapete!T51)</f>
        <v>0</v>
      </c>
      <c r="AE44" s="175" t="str">
        <f>IFERROR((IF(B44=0,"",IF(OR(E44="pct",E44="pctn",E44="pctt",E44="pctm"),('mini - salto 1'!AF51+'mini - salto 2'!AF51+'mini - salto 3'!AF51)/3+Z44+R44+V44,""))),0)</f>
        <v/>
      </c>
      <c r="AF44" s="386" t="str">
        <f t="shared" si="28"/>
        <v/>
      </c>
      <c r="AG44" s="386" t="str">
        <f t="shared" si="32"/>
        <v/>
      </c>
      <c r="AH44" s="387" t="str">
        <f t="shared" si="33"/>
        <v/>
      </c>
      <c r="AI44" s="126" t="str">
        <f t="shared" si="7"/>
        <v/>
      </c>
      <c r="AJ44" s="382"/>
      <c r="AK44" s="382">
        <f t="shared" si="34"/>
        <v>0</v>
      </c>
      <c r="AL44" s="385">
        <f t="shared" si="35"/>
        <v>0</v>
      </c>
      <c r="AM44" s="176">
        <f t="shared" si="23"/>
        <v>0</v>
      </c>
      <c r="AO44" s="128"/>
      <c r="AP44" s="128"/>
      <c r="AQ44" s="128"/>
      <c r="AS44" s="177">
        <f t="shared" si="10"/>
        <v>1</v>
      </c>
      <c r="AT44" s="177">
        <f t="shared" si="24"/>
        <v>0</v>
      </c>
      <c r="AU44" s="177">
        <f t="shared" si="36"/>
        <v>0</v>
      </c>
      <c r="AV44" s="177">
        <f t="shared" si="37"/>
        <v>0</v>
      </c>
      <c r="AW44" s="178">
        <f t="shared" si="13"/>
        <v>0</v>
      </c>
      <c r="AX44" s="178">
        <f t="shared" si="14"/>
        <v>0</v>
      </c>
      <c r="AY44" s="178">
        <f t="shared" si="25"/>
        <v>0</v>
      </c>
      <c r="AZ44" s="178">
        <f t="shared" si="15"/>
        <v>0</v>
      </c>
      <c r="BA44" s="178">
        <f t="shared" si="16"/>
        <v>0</v>
      </c>
      <c r="BB44" s="178">
        <f t="shared" si="17"/>
        <v>0</v>
      </c>
    </row>
    <row r="45" spans="1:54" ht="27" customHeight="1" x14ac:dyDescent="0.3">
      <c r="A45" s="174">
        <f>'ordem de passagem'!B48</f>
        <v>0</v>
      </c>
      <c r="B45" s="174">
        <f>'ordem de passagem'!C48</f>
        <v>0</v>
      </c>
      <c r="C45" s="174">
        <f>'ordem de passagem'!D48</f>
        <v>0</v>
      </c>
      <c r="D45" s="174">
        <f>'ordem de passagem'!E48</f>
        <v>0</v>
      </c>
      <c r="E45" s="174">
        <f>'ordem de passagem'!G48</f>
        <v>0</v>
      </c>
      <c r="F45" s="174" t="str">
        <f t="shared" si="27"/>
        <v/>
      </c>
      <c r="G45" s="174" t="str">
        <f t="shared" si="18"/>
        <v/>
      </c>
      <c r="H45" s="174">
        <f>'ordem de passagem'!F48</f>
        <v>0</v>
      </c>
      <c r="I45" s="174">
        <f>'ordem de passagem'!H48</f>
        <v>0</v>
      </c>
      <c r="J45" s="175">
        <f>IF('mini - salto 1'!AD52="",0,'mini - salto 1'!AD52)</f>
        <v>0</v>
      </c>
      <c r="K45" s="175">
        <f>IF('mini - salto 2'!AD52="",0,'mini - salto 2'!AD52)</f>
        <v>0</v>
      </c>
      <c r="L45" s="175">
        <f>IF('mini - salto 3'!AD52="",0,'mini - salto 3'!AD52)</f>
        <v>0</v>
      </c>
      <c r="M45" s="175">
        <f>IF(tapete!X52="",0,tapete!X52)</f>
        <v>0</v>
      </c>
      <c r="N45" s="175">
        <f t="shared" si="26"/>
        <v>0</v>
      </c>
      <c r="O45" s="175">
        <f t="shared" si="19"/>
        <v>0</v>
      </c>
      <c r="P45" s="175"/>
      <c r="Q45" s="175">
        <f>IF('mini - salto 1'!S52="",0,'mini - salto 1'!S52)</f>
        <v>0</v>
      </c>
      <c r="R45" s="175">
        <f>IF('mini - salto 1'!AA52="",0,'mini - salto 1'!AA52)</f>
        <v>0</v>
      </c>
      <c r="S45" s="175">
        <f t="shared" si="20"/>
        <v>0</v>
      </c>
      <c r="T45" s="175">
        <f t="shared" si="29"/>
        <v>0</v>
      </c>
      <c r="U45" s="371">
        <f>IF('mini - salto 2'!S52="",0,'mini - salto 2'!S52)</f>
        <v>0</v>
      </c>
      <c r="V45" s="175">
        <f>IF('mini - salto 2'!AA52="",0,'mini - salto 2'!AA52)</f>
        <v>0</v>
      </c>
      <c r="W45" s="175">
        <f t="shared" si="21"/>
        <v>0</v>
      </c>
      <c r="X45" s="175">
        <f t="shared" si="30"/>
        <v>0</v>
      </c>
      <c r="Y45" s="175">
        <f>IF('mini - salto 3'!S52="",0,'mini - salto 3'!S52)</f>
        <v>0</v>
      </c>
      <c r="Z45" s="175">
        <f>IF('mini - salto 3'!AA52="",0,'mini - salto 3'!AA52)</f>
        <v>0</v>
      </c>
      <c r="AA45" s="573">
        <f t="shared" si="22"/>
        <v>0</v>
      </c>
      <c r="AB45" s="384">
        <f t="shared" si="31"/>
        <v>0</v>
      </c>
      <c r="AC45" s="175">
        <f>IF(tapete!S52="",0,tapete!S52)</f>
        <v>0</v>
      </c>
      <c r="AD45" s="175">
        <f>IF(tapete!T52="",0,tapete!T52)</f>
        <v>0</v>
      </c>
      <c r="AE45" s="175" t="str">
        <f>IFERROR((IF(B45=0,"",IF(OR(E45="pct",E45="pctn",E45="pctt",E45="pctm"),('mini - salto 1'!AF52+'mini - salto 2'!AF52+'mini - salto 3'!AF52)/3+Z45+R45+V45,""))),0)</f>
        <v/>
      </c>
      <c r="AF45" s="386" t="str">
        <f t="shared" si="28"/>
        <v/>
      </c>
      <c r="AG45" s="386" t="str">
        <f t="shared" si="32"/>
        <v/>
      </c>
      <c r="AH45" s="387" t="str">
        <f t="shared" si="33"/>
        <v/>
      </c>
      <c r="AI45" s="126" t="str">
        <f t="shared" si="7"/>
        <v/>
      </c>
      <c r="AJ45" s="382"/>
      <c r="AK45" s="382">
        <f t="shared" si="34"/>
        <v>0</v>
      </c>
      <c r="AL45" s="385">
        <f t="shared" si="35"/>
        <v>0</v>
      </c>
      <c r="AM45" s="176">
        <f t="shared" si="23"/>
        <v>0</v>
      </c>
      <c r="AO45" s="128"/>
      <c r="AP45" s="128"/>
      <c r="AQ45" s="128"/>
      <c r="AS45" s="177">
        <f t="shared" si="10"/>
        <v>1</v>
      </c>
      <c r="AT45" s="177">
        <f t="shared" si="24"/>
        <v>0</v>
      </c>
      <c r="AU45" s="177">
        <f t="shared" si="36"/>
        <v>0</v>
      </c>
      <c r="AV45" s="177">
        <f t="shared" si="37"/>
        <v>0</v>
      </c>
      <c r="AW45" s="178">
        <f t="shared" si="13"/>
        <v>0</v>
      </c>
      <c r="AX45" s="178">
        <f t="shared" si="14"/>
        <v>0</v>
      </c>
      <c r="AY45" s="178">
        <f t="shared" si="25"/>
        <v>0</v>
      </c>
      <c r="AZ45" s="178">
        <f t="shared" si="15"/>
        <v>0</v>
      </c>
      <c r="BA45" s="178">
        <f t="shared" si="16"/>
        <v>0</v>
      </c>
      <c r="BB45" s="178">
        <f t="shared" si="17"/>
        <v>0</v>
      </c>
    </row>
    <row r="46" spans="1:54" ht="27" customHeight="1" x14ac:dyDescent="0.3">
      <c r="A46" s="174">
        <f>'ordem de passagem'!B49</f>
        <v>0</v>
      </c>
      <c r="B46" s="174">
        <f>'ordem de passagem'!C49</f>
        <v>0</v>
      </c>
      <c r="C46" s="174">
        <f>'ordem de passagem'!D49</f>
        <v>0</v>
      </c>
      <c r="D46" s="174">
        <f>'ordem de passagem'!E49</f>
        <v>0</v>
      </c>
      <c r="E46" s="174">
        <f>'ordem de passagem'!G49</f>
        <v>0</v>
      </c>
      <c r="F46" s="174" t="str">
        <f t="shared" si="27"/>
        <v/>
      </c>
      <c r="G46" s="174" t="str">
        <f t="shared" si="18"/>
        <v/>
      </c>
      <c r="H46" s="174">
        <f>'ordem de passagem'!F49</f>
        <v>0</v>
      </c>
      <c r="I46" s="174">
        <f>'ordem de passagem'!H49</f>
        <v>0</v>
      </c>
      <c r="J46" s="175">
        <f>IF('mini - salto 1'!AD53="",0,'mini - salto 1'!AD53)</f>
        <v>0</v>
      </c>
      <c r="K46" s="175">
        <f>IF('mini - salto 2'!AD53="",0,'mini - salto 2'!AD53)</f>
        <v>0</v>
      </c>
      <c r="L46" s="175">
        <f>IF('mini - salto 3'!AD53="",0,'mini - salto 3'!AD53)</f>
        <v>0</v>
      </c>
      <c r="M46" s="175">
        <f>IF(tapete!X53="",0,tapete!X53)</f>
        <v>0</v>
      </c>
      <c r="N46" s="175">
        <f t="shared" si="26"/>
        <v>0</v>
      </c>
      <c r="O46" s="175">
        <f t="shared" si="19"/>
        <v>0</v>
      </c>
      <c r="P46" s="175"/>
      <c r="Q46" s="175">
        <f>IF('mini - salto 1'!S53="",0,'mini - salto 1'!S53)</f>
        <v>0</v>
      </c>
      <c r="R46" s="175">
        <f>IF('mini - salto 1'!AA53="",0,'mini - salto 1'!AA53)</f>
        <v>0</v>
      </c>
      <c r="S46" s="175">
        <f t="shared" si="20"/>
        <v>0</v>
      </c>
      <c r="T46" s="175">
        <f t="shared" si="29"/>
        <v>0</v>
      </c>
      <c r="U46" s="371">
        <f>IF('mini - salto 2'!S53="",0,'mini - salto 2'!S53)</f>
        <v>0</v>
      </c>
      <c r="V46" s="175">
        <f>IF('mini - salto 2'!AA53="",0,'mini - salto 2'!AA53)</f>
        <v>0</v>
      </c>
      <c r="W46" s="175">
        <f t="shared" si="21"/>
        <v>0</v>
      </c>
      <c r="X46" s="175">
        <f t="shared" si="30"/>
        <v>0</v>
      </c>
      <c r="Y46" s="175">
        <f>IF('mini - salto 3'!S53="",0,'mini - salto 3'!S53)</f>
        <v>0</v>
      </c>
      <c r="Z46" s="175">
        <f>IF('mini - salto 3'!AA53="",0,'mini - salto 3'!AA53)</f>
        <v>0</v>
      </c>
      <c r="AA46" s="573">
        <f t="shared" si="22"/>
        <v>0</v>
      </c>
      <c r="AB46" s="384">
        <f t="shared" si="31"/>
        <v>0</v>
      </c>
      <c r="AC46" s="175">
        <f>IF(tapete!S53="",0,tapete!S53)</f>
        <v>0</v>
      </c>
      <c r="AD46" s="175">
        <f>IF(tapete!T53="",0,tapete!T53)</f>
        <v>0</v>
      </c>
      <c r="AE46" s="175" t="str">
        <f>IFERROR((IF(B46=0,"",IF(OR(E46="pct",E46="pctn",E46="pctt",E46="pctm"),('mini - salto 1'!AF53+'mini - salto 2'!AF53+'mini - salto 3'!AF53)/3+Z46+R46+V46,""))),0)</f>
        <v/>
      </c>
      <c r="AF46" s="386" t="str">
        <f t="shared" si="28"/>
        <v/>
      </c>
      <c r="AG46" s="386" t="str">
        <f t="shared" si="32"/>
        <v/>
      </c>
      <c r="AH46" s="387" t="str">
        <f t="shared" si="33"/>
        <v/>
      </c>
      <c r="AI46" s="126" t="str">
        <f t="shared" si="7"/>
        <v/>
      </c>
      <c r="AJ46" s="382"/>
      <c r="AK46" s="382">
        <f t="shared" si="34"/>
        <v>0</v>
      </c>
      <c r="AL46" s="385">
        <f t="shared" si="35"/>
        <v>0</v>
      </c>
      <c r="AM46" s="176">
        <f t="shared" si="23"/>
        <v>0</v>
      </c>
      <c r="AO46" s="128"/>
      <c r="AP46" s="128"/>
      <c r="AQ46" s="128"/>
      <c r="AS46" s="177">
        <f t="shared" si="10"/>
        <v>1</v>
      </c>
      <c r="AT46" s="177">
        <f t="shared" si="24"/>
        <v>0</v>
      </c>
      <c r="AU46" s="177">
        <f t="shared" si="36"/>
        <v>0</v>
      </c>
      <c r="AV46" s="177">
        <f t="shared" si="37"/>
        <v>0</v>
      </c>
      <c r="AW46" s="178">
        <f t="shared" si="13"/>
        <v>0</v>
      </c>
      <c r="AX46" s="178">
        <f t="shared" si="14"/>
        <v>0</v>
      </c>
      <c r="AY46" s="178">
        <f t="shared" si="25"/>
        <v>0</v>
      </c>
      <c r="AZ46" s="178">
        <f t="shared" si="15"/>
        <v>0</v>
      </c>
      <c r="BA46" s="178">
        <f t="shared" si="16"/>
        <v>0</v>
      </c>
      <c r="BB46" s="178">
        <f t="shared" si="17"/>
        <v>0</v>
      </c>
    </row>
    <row r="47" spans="1:54" ht="27" customHeight="1" x14ac:dyDescent="0.3">
      <c r="A47" s="174">
        <f>'ordem de passagem'!B50</f>
        <v>0</v>
      </c>
      <c r="B47" s="174">
        <f>'ordem de passagem'!C50</f>
        <v>0</v>
      </c>
      <c r="C47" s="174">
        <f>'ordem de passagem'!D50</f>
        <v>0</v>
      </c>
      <c r="D47" s="174">
        <f>'ordem de passagem'!E50</f>
        <v>0</v>
      </c>
      <c r="E47" s="174">
        <f>'ordem de passagem'!G50</f>
        <v>0</v>
      </c>
      <c r="F47" s="174" t="str">
        <f t="shared" si="27"/>
        <v/>
      </c>
      <c r="G47" s="174" t="str">
        <f t="shared" si="18"/>
        <v/>
      </c>
      <c r="H47" s="174">
        <f>'ordem de passagem'!F50</f>
        <v>0</v>
      </c>
      <c r="I47" s="174">
        <f>'ordem de passagem'!H50</f>
        <v>0</v>
      </c>
      <c r="J47" s="175">
        <f>IF('mini - salto 1'!AD54="",0,'mini - salto 1'!AD54)</f>
        <v>0</v>
      </c>
      <c r="K47" s="175">
        <f>IF('mini - salto 2'!AD54="",0,'mini - salto 2'!AD54)</f>
        <v>0</v>
      </c>
      <c r="L47" s="175">
        <f>IF('mini - salto 3'!AD54="",0,'mini - salto 3'!AD54)</f>
        <v>0</v>
      </c>
      <c r="M47" s="175">
        <f>IF(tapete!X54="",0,tapete!X54)</f>
        <v>0</v>
      </c>
      <c r="N47" s="175">
        <f t="shared" si="26"/>
        <v>0</v>
      </c>
      <c r="O47" s="175">
        <f t="shared" si="19"/>
        <v>0</v>
      </c>
      <c r="P47" s="175"/>
      <c r="Q47" s="175">
        <f>IF('mini - salto 1'!S54="",0,'mini - salto 1'!S54)</f>
        <v>0</v>
      </c>
      <c r="R47" s="175">
        <f>IF('mini - salto 1'!AA54="",0,'mini - salto 1'!AA54)</f>
        <v>0</v>
      </c>
      <c r="S47" s="175">
        <f t="shared" si="20"/>
        <v>0</v>
      </c>
      <c r="T47" s="175">
        <f t="shared" si="29"/>
        <v>0</v>
      </c>
      <c r="U47" s="371">
        <f>IF('mini - salto 2'!S54="",0,'mini - salto 2'!S54)</f>
        <v>0</v>
      </c>
      <c r="V47" s="175">
        <f>IF('mini - salto 2'!AA54="",0,'mini - salto 2'!AA54)</f>
        <v>0</v>
      </c>
      <c r="W47" s="175">
        <f t="shared" si="21"/>
        <v>0</v>
      </c>
      <c r="X47" s="175">
        <f t="shared" si="30"/>
        <v>0</v>
      </c>
      <c r="Y47" s="175">
        <f>IF('mini - salto 3'!S54="",0,'mini - salto 3'!S54)</f>
        <v>0</v>
      </c>
      <c r="Z47" s="175">
        <f>IF('mini - salto 3'!AA54="",0,'mini - salto 3'!AA54)</f>
        <v>0</v>
      </c>
      <c r="AA47" s="573">
        <f t="shared" si="22"/>
        <v>0</v>
      </c>
      <c r="AB47" s="384">
        <f t="shared" si="31"/>
        <v>0</v>
      </c>
      <c r="AC47" s="175">
        <f>IF(tapete!S54="",0,tapete!S54)</f>
        <v>0</v>
      </c>
      <c r="AD47" s="175">
        <f>IF(tapete!T54="",0,tapete!T54)</f>
        <v>0</v>
      </c>
      <c r="AE47" s="175" t="str">
        <f>IFERROR((IF(B47=0,"",IF(OR(E47="pct",E47="pctn",E47="pctt",E47="pctm"),('mini - salto 1'!AF54+'mini - salto 2'!AF54+'mini - salto 3'!AF54)/3+Z47+R47+V47,""))),0)</f>
        <v/>
      </c>
      <c r="AF47" s="386" t="str">
        <f t="shared" si="28"/>
        <v/>
      </c>
      <c r="AG47" s="386" t="str">
        <f t="shared" si="32"/>
        <v/>
      </c>
      <c r="AH47" s="387" t="str">
        <f t="shared" si="33"/>
        <v/>
      </c>
      <c r="AI47" s="126" t="str">
        <f t="shared" si="7"/>
        <v/>
      </c>
      <c r="AJ47" s="382"/>
      <c r="AK47" s="382">
        <f t="shared" si="34"/>
        <v>0</v>
      </c>
      <c r="AL47" s="385">
        <f t="shared" si="35"/>
        <v>0</v>
      </c>
      <c r="AM47" s="176">
        <f t="shared" si="23"/>
        <v>0</v>
      </c>
      <c r="AO47" s="128"/>
      <c r="AP47" s="128"/>
      <c r="AQ47" s="128"/>
      <c r="AS47" s="177">
        <f t="shared" si="10"/>
        <v>1</v>
      </c>
      <c r="AT47" s="177">
        <f t="shared" si="24"/>
        <v>0</v>
      </c>
      <c r="AU47" s="177">
        <f t="shared" si="36"/>
        <v>0</v>
      </c>
      <c r="AV47" s="177">
        <f t="shared" si="37"/>
        <v>0</v>
      </c>
      <c r="AW47" s="178">
        <f t="shared" si="13"/>
        <v>0</v>
      </c>
      <c r="AX47" s="178">
        <f t="shared" si="14"/>
        <v>0</v>
      </c>
      <c r="AY47" s="178">
        <f t="shared" si="25"/>
        <v>0</v>
      </c>
      <c r="AZ47" s="178">
        <f t="shared" si="15"/>
        <v>0</v>
      </c>
      <c r="BA47" s="178">
        <f t="shared" si="16"/>
        <v>0</v>
      </c>
      <c r="BB47" s="178">
        <f t="shared" si="17"/>
        <v>0</v>
      </c>
    </row>
    <row r="48" spans="1:54" ht="27" customHeight="1" x14ac:dyDescent="0.3">
      <c r="A48" s="174">
        <f>'ordem de passagem'!B51</f>
        <v>0</v>
      </c>
      <c r="B48" s="174">
        <f>'ordem de passagem'!C51</f>
        <v>0</v>
      </c>
      <c r="C48" s="174">
        <f>'ordem de passagem'!D51</f>
        <v>0</v>
      </c>
      <c r="D48" s="174">
        <f>'ordem de passagem'!E51</f>
        <v>0</v>
      </c>
      <c r="E48" s="174">
        <f>'ordem de passagem'!G51</f>
        <v>0</v>
      </c>
      <c r="F48" s="174" t="str">
        <f t="shared" si="27"/>
        <v/>
      </c>
      <c r="G48" s="174" t="str">
        <f t="shared" si="18"/>
        <v/>
      </c>
      <c r="H48" s="174">
        <f>'ordem de passagem'!F51</f>
        <v>0</v>
      </c>
      <c r="I48" s="174">
        <f>'ordem de passagem'!H51</f>
        <v>0</v>
      </c>
      <c r="J48" s="175">
        <f>IF('mini - salto 1'!AD55="",0,'mini - salto 1'!AD55)</f>
        <v>0</v>
      </c>
      <c r="K48" s="175">
        <f>IF('mini - salto 2'!AD55="",0,'mini - salto 2'!AD55)</f>
        <v>0</v>
      </c>
      <c r="L48" s="175">
        <f>IF('mini - salto 3'!AD55="",0,'mini - salto 3'!AD55)</f>
        <v>0</v>
      </c>
      <c r="M48" s="175">
        <f>IF(tapete!X55="",0,tapete!X55)</f>
        <v>0</v>
      </c>
      <c r="N48" s="175">
        <f t="shared" si="26"/>
        <v>0</v>
      </c>
      <c r="O48" s="175">
        <f t="shared" si="19"/>
        <v>0</v>
      </c>
      <c r="P48" s="175"/>
      <c r="Q48" s="175">
        <f>IF('mini - salto 1'!S55="",0,'mini - salto 1'!S55)</f>
        <v>0</v>
      </c>
      <c r="R48" s="175">
        <f>IF('mini - salto 1'!AA55="",0,'mini - salto 1'!AA55)</f>
        <v>0</v>
      </c>
      <c r="S48" s="175">
        <f t="shared" si="20"/>
        <v>0</v>
      </c>
      <c r="T48" s="175">
        <f t="shared" si="29"/>
        <v>0</v>
      </c>
      <c r="U48" s="371">
        <f>IF('mini - salto 2'!S55="",0,'mini - salto 2'!S55)</f>
        <v>0</v>
      </c>
      <c r="V48" s="175">
        <f>IF('mini - salto 2'!AA55="",0,'mini - salto 2'!AA55)</f>
        <v>0</v>
      </c>
      <c r="W48" s="175">
        <f t="shared" si="21"/>
        <v>0</v>
      </c>
      <c r="X48" s="175">
        <f t="shared" si="30"/>
        <v>0</v>
      </c>
      <c r="Y48" s="175">
        <f>IF('mini - salto 3'!S55="",0,'mini - salto 3'!S55)</f>
        <v>0</v>
      </c>
      <c r="Z48" s="175">
        <f>IF('mini - salto 3'!AA55="",0,'mini - salto 3'!AA55)</f>
        <v>0</v>
      </c>
      <c r="AA48" s="573">
        <f t="shared" si="22"/>
        <v>0</v>
      </c>
      <c r="AB48" s="384">
        <f t="shared" si="31"/>
        <v>0</v>
      </c>
      <c r="AC48" s="175">
        <f>IF(tapete!S55="",0,tapete!S55)</f>
        <v>0</v>
      </c>
      <c r="AD48" s="175">
        <f>IF(tapete!T55="",0,tapete!T55)</f>
        <v>0</v>
      </c>
      <c r="AE48" s="175" t="str">
        <f>IFERROR((IF(B48=0,"",IF(OR(E48="pct",E48="pctn",E48="pctt",E48="pctm"),('mini - salto 1'!AF55+'mini - salto 2'!AF55+'mini - salto 3'!AF55)/3+Z48+R48+V48,""))),0)</f>
        <v/>
      </c>
      <c r="AF48" s="386" t="str">
        <f t="shared" si="28"/>
        <v/>
      </c>
      <c r="AG48" s="386" t="str">
        <f t="shared" si="32"/>
        <v/>
      </c>
      <c r="AH48" s="387" t="str">
        <f t="shared" si="33"/>
        <v/>
      </c>
      <c r="AI48" s="126" t="str">
        <f t="shared" si="7"/>
        <v/>
      </c>
      <c r="AJ48" s="382"/>
      <c r="AK48" s="382">
        <f t="shared" si="34"/>
        <v>0</v>
      </c>
      <c r="AL48" s="385">
        <f t="shared" si="35"/>
        <v>0</v>
      </c>
      <c r="AM48" s="176">
        <f t="shared" si="23"/>
        <v>0</v>
      </c>
      <c r="AO48" s="128"/>
      <c r="AP48" s="128"/>
      <c r="AQ48" s="128"/>
      <c r="AS48" s="177">
        <f t="shared" si="10"/>
        <v>1</v>
      </c>
      <c r="AT48" s="177">
        <f t="shared" si="24"/>
        <v>0</v>
      </c>
      <c r="AU48" s="177">
        <f t="shared" si="36"/>
        <v>0</v>
      </c>
      <c r="AV48" s="177">
        <f t="shared" si="37"/>
        <v>0</v>
      </c>
      <c r="AW48" s="178">
        <f t="shared" si="13"/>
        <v>0</v>
      </c>
      <c r="AX48" s="178">
        <f t="shared" si="14"/>
        <v>0</v>
      </c>
      <c r="AY48" s="178">
        <f t="shared" si="25"/>
        <v>0</v>
      </c>
      <c r="AZ48" s="178">
        <f t="shared" si="15"/>
        <v>0</v>
      </c>
      <c r="BA48" s="178">
        <f t="shared" si="16"/>
        <v>0</v>
      </c>
      <c r="BB48" s="178">
        <f t="shared" si="17"/>
        <v>0</v>
      </c>
    </row>
    <row r="49" spans="1:54" ht="27" customHeight="1" x14ac:dyDescent="0.3">
      <c r="A49" s="174">
        <f>'ordem de passagem'!B52</f>
        <v>0</v>
      </c>
      <c r="B49" s="174">
        <f>'ordem de passagem'!C52</f>
        <v>0</v>
      </c>
      <c r="C49" s="174">
        <f>'ordem de passagem'!D52</f>
        <v>0</v>
      </c>
      <c r="D49" s="174">
        <f>'ordem de passagem'!E52</f>
        <v>0</v>
      </c>
      <c r="E49" s="174">
        <f>'ordem de passagem'!G52</f>
        <v>0</v>
      </c>
      <c r="F49" s="174" t="str">
        <f t="shared" si="27"/>
        <v/>
      </c>
      <c r="G49" s="174" t="str">
        <f t="shared" si="18"/>
        <v/>
      </c>
      <c r="H49" s="174">
        <f>'ordem de passagem'!F52</f>
        <v>0</v>
      </c>
      <c r="I49" s="174">
        <f>'ordem de passagem'!H52</f>
        <v>0</v>
      </c>
      <c r="J49" s="175">
        <f>IF('mini - salto 1'!AD56="",0,'mini - salto 1'!AD56)</f>
        <v>0</v>
      </c>
      <c r="K49" s="175">
        <f>IF('mini - salto 2'!AD56="",0,'mini - salto 2'!AD56)</f>
        <v>0</v>
      </c>
      <c r="L49" s="175">
        <f>IF('mini - salto 3'!AD56="",0,'mini - salto 3'!AD56)</f>
        <v>0</v>
      </c>
      <c r="M49" s="175">
        <f>IF(tapete!X56="",0,tapete!X56)</f>
        <v>0</v>
      </c>
      <c r="N49" s="175">
        <f t="shared" si="26"/>
        <v>0</v>
      </c>
      <c r="O49" s="175">
        <f t="shared" si="19"/>
        <v>0</v>
      </c>
      <c r="P49" s="175"/>
      <c r="Q49" s="175">
        <f>IF('mini - salto 1'!S56="",0,'mini - salto 1'!S56)</f>
        <v>0</v>
      </c>
      <c r="R49" s="175">
        <f>IF('mini - salto 1'!AA56="",0,'mini - salto 1'!AA56)</f>
        <v>0</v>
      </c>
      <c r="S49" s="175">
        <f t="shared" si="20"/>
        <v>0</v>
      </c>
      <c r="T49" s="175">
        <f t="shared" si="29"/>
        <v>0</v>
      </c>
      <c r="U49" s="371">
        <f>IF('mini - salto 2'!S56="",0,'mini - salto 2'!S56)</f>
        <v>0</v>
      </c>
      <c r="V49" s="175">
        <f>IF('mini - salto 2'!AA56="",0,'mini - salto 2'!AA56)</f>
        <v>0</v>
      </c>
      <c r="W49" s="175">
        <f t="shared" si="21"/>
        <v>0</v>
      </c>
      <c r="X49" s="175">
        <f t="shared" si="30"/>
        <v>0</v>
      </c>
      <c r="Y49" s="175">
        <f>IF('mini - salto 3'!S56="",0,'mini - salto 3'!S56)</f>
        <v>0</v>
      </c>
      <c r="Z49" s="175">
        <f>IF('mini - salto 3'!AA56="",0,'mini - salto 3'!AA56)</f>
        <v>0</v>
      </c>
      <c r="AA49" s="573">
        <f t="shared" si="22"/>
        <v>0</v>
      </c>
      <c r="AB49" s="384">
        <f t="shared" si="31"/>
        <v>0</v>
      </c>
      <c r="AC49" s="175">
        <f>IF(tapete!S56="",0,tapete!S56)</f>
        <v>0</v>
      </c>
      <c r="AD49" s="175">
        <f>IF(tapete!T56="",0,tapete!T56)</f>
        <v>0</v>
      </c>
      <c r="AE49" s="175" t="str">
        <f>IFERROR((IF(B49=0,"",IF(OR(E49="pct",E49="pctn",E49="pctt",E49="pctm"),('mini - salto 1'!AF56+'mini - salto 2'!AF56+'mini - salto 3'!AF56)/3+Z49+R49+V49,""))),0)</f>
        <v/>
      </c>
      <c r="AF49" s="386" t="str">
        <f t="shared" si="28"/>
        <v/>
      </c>
      <c r="AG49" s="386" t="str">
        <f t="shared" si="32"/>
        <v/>
      </c>
      <c r="AH49" s="387" t="str">
        <f t="shared" si="33"/>
        <v/>
      </c>
      <c r="AI49" s="126" t="str">
        <f t="shared" si="7"/>
        <v/>
      </c>
      <c r="AJ49" s="382"/>
      <c r="AK49" s="382">
        <f t="shared" si="34"/>
        <v>0</v>
      </c>
      <c r="AL49" s="385">
        <f t="shared" si="35"/>
        <v>0</v>
      </c>
      <c r="AM49" s="176">
        <f t="shared" si="23"/>
        <v>0</v>
      </c>
      <c r="AO49" s="128"/>
      <c r="AP49" s="128"/>
      <c r="AQ49" s="128"/>
      <c r="AS49" s="177">
        <f t="shared" si="10"/>
        <v>1</v>
      </c>
      <c r="AT49" s="177">
        <f t="shared" si="24"/>
        <v>0</v>
      </c>
      <c r="AU49" s="177">
        <f t="shared" si="36"/>
        <v>0</v>
      </c>
      <c r="AV49" s="177">
        <f t="shared" si="37"/>
        <v>0</v>
      </c>
      <c r="AW49" s="178">
        <f t="shared" si="13"/>
        <v>0</v>
      </c>
      <c r="AX49" s="178">
        <f t="shared" si="14"/>
        <v>0</v>
      </c>
      <c r="AY49" s="178">
        <f t="shared" si="25"/>
        <v>0</v>
      </c>
      <c r="AZ49" s="178">
        <f t="shared" si="15"/>
        <v>0</v>
      </c>
      <c r="BA49" s="178">
        <f t="shared" si="16"/>
        <v>0</v>
      </c>
      <c r="BB49" s="178">
        <f t="shared" si="17"/>
        <v>0</v>
      </c>
    </row>
    <row r="50" spans="1:54" ht="27" customHeight="1" x14ac:dyDescent="0.3">
      <c r="A50" s="174">
        <f>'ordem de passagem'!B53</f>
        <v>0</v>
      </c>
      <c r="B50" s="174">
        <f>'ordem de passagem'!C53</f>
        <v>0</v>
      </c>
      <c r="C50" s="174">
        <f>'ordem de passagem'!D53</f>
        <v>0</v>
      </c>
      <c r="D50" s="174">
        <f>'ordem de passagem'!E53</f>
        <v>0</v>
      </c>
      <c r="E50" s="174">
        <f>'ordem de passagem'!G53</f>
        <v>0</v>
      </c>
      <c r="F50" s="174" t="str">
        <f t="shared" si="27"/>
        <v/>
      </c>
      <c r="G50" s="174" t="str">
        <f t="shared" si="18"/>
        <v/>
      </c>
      <c r="H50" s="174">
        <f>'ordem de passagem'!F53</f>
        <v>0</v>
      </c>
      <c r="I50" s="174">
        <f>'ordem de passagem'!H53</f>
        <v>0</v>
      </c>
      <c r="J50" s="175">
        <f>IF('mini - salto 1'!AD57="",0,'mini - salto 1'!AD57)</f>
        <v>0</v>
      </c>
      <c r="K50" s="175">
        <f>IF('mini - salto 2'!AD57="",0,'mini - salto 2'!AD57)</f>
        <v>0</v>
      </c>
      <c r="L50" s="175">
        <f>IF('mini - salto 3'!AD57="",0,'mini - salto 3'!AD57)</f>
        <v>0</v>
      </c>
      <c r="M50" s="175">
        <f>IF(tapete!X57="",0,tapete!X57)</f>
        <v>0</v>
      </c>
      <c r="N50" s="175">
        <f t="shared" si="26"/>
        <v>0</v>
      </c>
      <c r="O50" s="175">
        <f t="shared" si="19"/>
        <v>0</v>
      </c>
      <c r="P50" s="175"/>
      <c r="Q50" s="175">
        <f>IF('mini - salto 1'!S57="",0,'mini - salto 1'!S57)</f>
        <v>0</v>
      </c>
      <c r="R50" s="175">
        <f>IF('mini - salto 1'!AA57="",0,'mini - salto 1'!AA57)</f>
        <v>0</v>
      </c>
      <c r="S50" s="175">
        <f t="shared" si="20"/>
        <v>0</v>
      </c>
      <c r="T50" s="175">
        <f t="shared" si="29"/>
        <v>0</v>
      </c>
      <c r="U50" s="371">
        <f>IF('mini - salto 2'!S57="",0,'mini - salto 2'!S57)</f>
        <v>0</v>
      </c>
      <c r="V50" s="175">
        <f>IF('mini - salto 2'!AA57="",0,'mini - salto 2'!AA57)</f>
        <v>0</v>
      </c>
      <c r="W50" s="175">
        <f t="shared" si="21"/>
        <v>0</v>
      </c>
      <c r="X50" s="175">
        <f t="shared" si="30"/>
        <v>0</v>
      </c>
      <c r="Y50" s="175">
        <f>IF('mini - salto 3'!S57="",0,'mini - salto 3'!S57)</f>
        <v>0</v>
      </c>
      <c r="Z50" s="175">
        <f>IF('mini - salto 3'!AA57="",0,'mini - salto 3'!AA57)</f>
        <v>0</v>
      </c>
      <c r="AA50" s="573">
        <f t="shared" si="22"/>
        <v>0</v>
      </c>
      <c r="AB50" s="384">
        <f t="shared" si="31"/>
        <v>0</v>
      </c>
      <c r="AC50" s="175">
        <f>IF(tapete!S57="",0,tapete!S57)</f>
        <v>0</v>
      </c>
      <c r="AD50" s="175">
        <f>IF(tapete!T57="",0,tapete!T57)</f>
        <v>0</v>
      </c>
      <c r="AE50" s="175" t="str">
        <f>IFERROR((IF(B50=0,"",IF(OR(E50="pct",E50="pctn",E50="pctt",E50="pctm"),('mini - salto 1'!AF57+'mini - salto 2'!AF57+'mini - salto 3'!AF57)/3+Z50+R50+V50,""))),0)</f>
        <v/>
      </c>
      <c r="AF50" s="386" t="str">
        <f t="shared" si="28"/>
        <v/>
      </c>
      <c r="AG50" s="386" t="str">
        <f t="shared" si="32"/>
        <v/>
      </c>
      <c r="AH50" s="387" t="str">
        <f t="shared" si="33"/>
        <v/>
      </c>
      <c r="AI50" s="126" t="str">
        <f t="shared" si="7"/>
        <v/>
      </c>
      <c r="AJ50" s="382"/>
      <c r="AK50" s="382">
        <f t="shared" si="34"/>
        <v>0</v>
      </c>
      <c r="AL50" s="385">
        <f t="shared" si="35"/>
        <v>0</v>
      </c>
      <c r="AM50" s="176">
        <f t="shared" si="23"/>
        <v>0</v>
      </c>
      <c r="AO50" s="128"/>
      <c r="AP50" s="128"/>
      <c r="AQ50" s="128"/>
      <c r="AS50" s="177">
        <f t="shared" si="10"/>
        <v>1</v>
      </c>
      <c r="AT50" s="177">
        <f t="shared" si="24"/>
        <v>0</v>
      </c>
      <c r="AU50" s="177">
        <f t="shared" si="36"/>
        <v>0</v>
      </c>
      <c r="AV50" s="177">
        <f t="shared" si="37"/>
        <v>0</v>
      </c>
      <c r="AW50" s="178">
        <f t="shared" si="13"/>
        <v>0</v>
      </c>
      <c r="AX50" s="178">
        <f t="shared" si="14"/>
        <v>0</v>
      </c>
      <c r="AY50" s="178">
        <f t="shared" si="25"/>
        <v>0</v>
      </c>
      <c r="AZ50" s="178">
        <f t="shared" si="15"/>
        <v>0</v>
      </c>
      <c r="BA50" s="178">
        <f t="shared" si="16"/>
        <v>0</v>
      </c>
      <c r="BB50" s="178">
        <f t="shared" si="17"/>
        <v>0</v>
      </c>
    </row>
    <row r="51" spans="1:54" ht="27" customHeight="1" x14ac:dyDescent="0.3">
      <c r="A51" s="174">
        <f>'ordem de passagem'!B54</f>
        <v>0</v>
      </c>
      <c r="B51" s="174">
        <f>'ordem de passagem'!C54</f>
        <v>0</v>
      </c>
      <c r="C51" s="174">
        <f>'ordem de passagem'!D54</f>
        <v>0</v>
      </c>
      <c r="D51" s="174">
        <f>'ordem de passagem'!E54</f>
        <v>0</v>
      </c>
      <c r="E51" s="174">
        <f>'ordem de passagem'!G54</f>
        <v>0</v>
      </c>
      <c r="F51" s="174" t="str">
        <f t="shared" si="27"/>
        <v/>
      </c>
      <c r="G51" s="174" t="str">
        <f t="shared" si="18"/>
        <v/>
      </c>
      <c r="H51" s="174">
        <f>'ordem de passagem'!F54</f>
        <v>0</v>
      </c>
      <c r="I51" s="174">
        <f>'ordem de passagem'!H54</f>
        <v>0</v>
      </c>
      <c r="J51" s="175">
        <f>IF('mini - salto 1'!AD58="",0,'mini - salto 1'!AD58)</f>
        <v>0</v>
      </c>
      <c r="K51" s="175">
        <f>IF('mini - salto 2'!AD58="",0,'mini - salto 2'!AD58)</f>
        <v>0</v>
      </c>
      <c r="L51" s="175">
        <f>IF('mini - salto 3'!AD58="",0,'mini - salto 3'!AD58)</f>
        <v>0</v>
      </c>
      <c r="M51" s="175">
        <f>IF(tapete!X58="",0,tapete!X58)</f>
        <v>0</v>
      </c>
      <c r="N51" s="175">
        <f t="shared" si="26"/>
        <v>0</v>
      </c>
      <c r="O51" s="175">
        <f t="shared" si="19"/>
        <v>0</v>
      </c>
      <c r="P51" s="175"/>
      <c r="Q51" s="175">
        <f>IF('mini - salto 1'!S58="",0,'mini - salto 1'!S58)</f>
        <v>0</v>
      </c>
      <c r="R51" s="175">
        <f>IF('mini - salto 1'!AA58="",0,'mini - salto 1'!AA58)</f>
        <v>0</v>
      </c>
      <c r="S51" s="175">
        <f t="shared" si="20"/>
        <v>0</v>
      </c>
      <c r="T51" s="175">
        <f t="shared" si="29"/>
        <v>0</v>
      </c>
      <c r="U51" s="371">
        <f>IF('mini - salto 2'!S58="",0,'mini - salto 2'!S58)</f>
        <v>0</v>
      </c>
      <c r="V51" s="175">
        <f>IF('mini - salto 2'!AA58="",0,'mini - salto 2'!AA58)</f>
        <v>0</v>
      </c>
      <c r="W51" s="175">
        <f t="shared" si="21"/>
        <v>0</v>
      </c>
      <c r="X51" s="175">
        <f t="shared" si="30"/>
        <v>0</v>
      </c>
      <c r="Y51" s="175">
        <f>IF('mini - salto 3'!S58="",0,'mini - salto 3'!S58)</f>
        <v>0</v>
      </c>
      <c r="Z51" s="175">
        <f>IF('mini - salto 3'!AA58="",0,'mini - salto 3'!AA58)</f>
        <v>0</v>
      </c>
      <c r="AA51" s="573">
        <f t="shared" si="22"/>
        <v>0</v>
      </c>
      <c r="AB51" s="384">
        <f t="shared" si="31"/>
        <v>0</v>
      </c>
      <c r="AC51" s="175">
        <f>IF(tapete!S58="",0,tapete!S58)</f>
        <v>0</v>
      </c>
      <c r="AD51" s="175">
        <f>IF(tapete!T58="",0,tapete!T58)</f>
        <v>0</v>
      </c>
      <c r="AE51" s="175" t="str">
        <f>IFERROR((IF(B51=0,"",IF(OR(E51="pct",E51="pctn",E51="pctt",E51="pctm"),('mini - salto 1'!AF58+'mini - salto 2'!AF58+'mini - salto 3'!AF58)/3+Z51+R51+V51,""))),0)</f>
        <v/>
      </c>
      <c r="AF51" s="386" t="str">
        <f t="shared" si="28"/>
        <v/>
      </c>
      <c r="AG51" s="386" t="str">
        <f t="shared" si="32"/>
        <v/>
      </c>
      <c r="AH51" s="387" t="str">
        <f t="shared" si="33"/>
        <v/>
      </c>
      <c r="AI51" s="126" t="str">
        <f t="shared" si="7"/>
        <v/>
      </c>
      <c r="AJ51" s="382"/>
      <c r="AK51" s="382">
        <f t="shared" si="34"/>
        <v>0</v>
      </c>
      <c r="AL51" s="385">
        <f t="shared" si="35"/>
        <v>0</v>
      </c>
      <c r="AM51" s="176">
        <f t="shared" si="23"/>
        <v>0</v>
      </c>
      <c r="AO51" s="128"/>
      <c r="AP51" s="128"/>
      <c r="AQ51" s="128"/>
      <c r="AS51" s="177">
        <f t="shared" si="10"/>
        <v>1</v>
      </c>
      <c r="AT51" s="177">
        <f t="shared" si="24"/>
        <v>0</v>
      </c>
      <c r="AU51" s="177">
        <f t="shared" si="36"/>
        <v>0</v>
      </c>
      <c r="AV51" s="177">
        <f t="shared" si="37"/>
        <v>0</v>
      </c>
      <c r="AW51" s="178">
        <f t="shared" si="13"/>
        <v>0</v>
      </c>
      <c r="AX51" s="178">
        <f t="shared" si="14"/>
        <v>0</v>
      </c>
      <c r="AY51" s="178">
        <f t="shared" si="25"/>
        <v>0</v>
      </c>
      <c r="AZ51" s="178">
        <f t="shared" si="15"/>
        <v>0</v>
      </c>
      <c r="BA51" s="178">
        <f t="shared" si="16"/>
        <v>0</v>
      </c>
      <c r="BB51" s="178">
        <f t="shared" si="17"/>
        <v>0</v>
      </c>
    </row>
    <row r="52" spans="1:54" ht="27" customHeight="1" x14ac:dyDescent="0.3">
      <c r="A52" s="174">
        <f>'ordem de passagem'!B55</f>
        <v>0</v>
      </c>
      <c r="B52" s="174">
        <f>'ordem de passagem'!C55</f>
        <v>0</v>
      </c>
      <c r="C52" s="174">
        <f>'ordem de passagem'!D55</f>
        <v>0</v>
      </c>
      <c r="D52" s="174">
        <f>'ordem de passagem'!E55</f>
        <v>0</v>
      </c>
      <c r="E52" s="174">
        <f>'ordem de passagem'!G55</f>
        <v>0</v>
      </c>
      <c r="F52" s="174" t="str">
        <f t="shared" si="27"/>
        <v/>
      </c>
      <c r="G52" s="174" t="str">
        <f t="shared" si="18"/>
        <v/>
      </c>
      <c r="H52" s="174">
        <f>'ordem de passagem'!F55</f>
        <v>0</v>
      </c>
      <c r="I52" s="174">
        <f>'ordem de passagem'!H55</f>
        <v>0</v>
      </c>
      <c r="J52" s="175">
        <f>IF('mini - salto 1'!AD59="",0,'mini - salto 1'!AD59)</f>
        <v>0</v>
      </c>
      <c r="K52" s="175">
        <f>IF('mini - salto 2'!AD59="",0,'mini - salto 2'!AD59)</f>
        <v>0</v>
      </c>
      <c r="L52" s="175">
        <f>IF('mini - salto 3'!AD59="",0,'mini - salto 3'!AD59)</f>
        <v>0</v>
      </c>
      <c r="M52" s="175">
        <f>IF(tapete!X59="",0,tapete!X59)</f>
        <v>0</v>
      </c>
      <c r="N52" s="175">
        <f t="shared" si="26"/>
        <v>0</v>
      </c>
      <c r="O52" s="175">
        <f t="shared" si="19"/>
        <v>0</v>
      </c>
      <c r="P52" s="175"/>
      <c r="Q52" s="175">
        <f>IF('mini - salto 1'!S59="",0,'mini - salto 1'!S59)</f>
        <v>0</v>
      </c>
      <c r="R52" s="175">
        <f>IF('mini - salto 1'!AA59="",0,'mini - salto 1'!AA59)</f>
        <v>0</v>
      </c>
      <c r="S52" s="175">
        <f t="shared" si="20"/>
        <v>0</v>
      </c>
      <c r="T52" s="175">
        <f t="shared" si="29"/>
        <v>0</v>
      </c>
      <c r="U52" s="371">
        <f>IF('mini - salto 2'!S59="",0,'mini - salto 2'!S59)</f>
        <v>0</v>
      </c>
      <c r="V52" s="175">
        <f>IF('mini - salto 2'!AA59="",0,'mini - salto 2'!AA59)</f>
        <v>0</v>
      </c>
      <c r="W52" s="175">
        <f t="shared" si="21"/>
        <v>0</v>
      </c>
      <c r="X52" s="175">
        <f t="shared" si="30"/>
        <v>0</v>
      </c>
      <c r="Y52" s="175">
        <f>IF('mini - salto 3'!S59="",0,'mini - salto 3'!S59)</f>
        <v>0</v>
      </c>
      <c r="Z52" s="175">
        <f>IF('mini - salto 3'!AA59="",0,'mini - salto 3'!AA59)</f>
        <v>0</v>
      </c>
      <c r="AA52" s="573">
        <f t="shared" si="22"/>
        <v>0</v>
      </c>
      <c r="AB52" s="384">
        <f t="shared" si="31"/>
        <v>0</v>
      </c>
      <c r="AC52" s="175">
        <f>IF(tapete!S59="",0,tapete!S59)</f>
        <v>0</v>
      </c>
      <c r="AD52" s="175">
        <f>IF(tapete!T59="",0,tapete!T59)</f>
        <v>0</v>
      </c>
      <c r="AE52" s="175" t="str">
        <f>IFERROR((IF(B52=0,"",IF(OR(E52="pct",E52="pctn",E52="pctt",E52="pctm"),('mini - salto 1'!AF59+'mini - salto 2'!AF59+'mini - salto 3'!AF59)/3+Z52+R52+V52,""))),0)</f>
        <v/>
      </c>
      <c r="AF52" s="386" t="str">
        <f t="shared" si="28"/>
        <v/>
      </c>
      <c r="AG52" s="386" t="str">
        <f t="shared" si="32"/>
        <v/>
      </c>
      <c r="AH52" s="387" t="str">
        <f t="shared" si="33"/>
        <v/>
      </c>
      <c r="AI52" s="126" t="str">
        <f t="shared" si="7"/>
        <v/>
      </c>
      <c r="AJ52" s="382"/>
      <c r="AK52" s="382">
        <f t="shared" si="34"/>
        <v>0</v>
      </c>
      <c r="AL52" s="385">
        <f t="shared" si="35"/>
        <v>0</v>
      </c>
      <c r="AM52" s="176">
        <f t="shared" si="23"/>
        <v>0</v>
      </c>
      <c r="AO52" s="128"/>
      <c r="AP52" s="128"/>
      <c r="AQ52" s="128"/>
      <c r="AS52" s="177">
        <f t="shared" si="10"/>
        <v>1</v>
      </c>
      <c r="AT52" s="177">
        <f t="shared" si="24"/>
        <v>0</v>
      </c>
      <c r="AU52" s="177">
        <f t="shared" si="36"/>
        <v>0</v>
      </c>
      <c r="AV52" s="177">
        <f t="shared" si="37"/>
        <v>0</v>
      </c>
      <c r="AW52" s="178">
        <f t="shared" si="13"/>
        <v>0</v>
      </c>
      <c r="AX52" s="178">
        <f t="shared" si="14"/>
        <v>0</v>
      </c>
      <c r="AY52" s="178">
        <f t="shared" si="25"/>
        <v>0</v>
      </c>
      <c r="AZ52" s="178">
        <f t="shared" si="15"/>
        <v>0</v>
      </c>
      <c r="BA52" s="178">
        <f t="shared" si="16"/>
        <v>0</v>
      </c>
      <c r="BB52" s="178">
        <f t="shared" si="17"/>
        <v>0</v>
      </c>
    </row>
    <row r="53" spans="1:54" ht="27" customHeight="1" x14ac:dyDescent="0.3">
      <c r="A53" s="174">
        <f>'ordem de passagem'!B56</f>
        <v>0</v>
      </c>
      <c r="B53" s="174">
        <f>'ordem de passagem'!C56</f>
        <v>0</v>
      </c>
      <c r="C53" s="174">
        <f>'ordem de passagem'!D56</f>
        <v>0</v>
      </c>
      <c r="D53" s="174">
        <f>'ordem de passagem'!E56</f>
        <v>0</v>
      </c>
      <c r="E53" s="174">
        <f>'ordem de passagem'!G56</f>
        <v>0</v>
      </c>
      <c r="F53" s="174" t="str">
        <f t="shared" si="27"/>
        <v/>
      </c>
      <c r="G53" s="174" t="str">
        <f t="shared" si="18"/>
        <v/>
      </c>
      <c r="H53" s="174">
        <f>'ordem de passagem'!F56</f>
        <v>0</v>
      </c>
      <c r="I53" s="174">
        <f>'ordem de passagem'!H56</f>
        <v>0</v>
      </c>
      <c r="J53" s="175">
        <f>IF('mini - salto 1'!AD60="",0,'mini - salto 1'!AD60)</f>
        <v>0</v>
      </c>
      <c r="K53" s="175">
        <f>IF('mini - salto 2'!AD60="",0,'mini - salto 2'!AD60)</f>
        <v>0</v>
      </c>
      <c r="L53" s="175">
        <f>IF('mini - salto 3'!AD60="",0,'mini - salto 3'!AD60)</f>
        <v>0</v>
      </c>
      <c r="M53" s="175">
        <f>IF(tapete!X60="",0,tapete!X60)</f>
        <v>0</v>
      </c>
      <c r="N53" s="175">
        <f>J53+Q53-R53</f>
        <v>0</v>
      </c>
      <c r="O53" s="175">
        <f t="shared" si="19"/>
        <v>0</v>
      </c>
      <c r="P53" s="175"/>
      <c r="Q53" s="175">
        <f>IF('mini - salto 1'!S60="",0,'mini - salto 1'!S60)</f>
        <v>0</v>
      </c>
      <c r="R53" s="175">
        <f>IF('mini - salto 1'!AA60="",0,'mini - salto 1'!AA60)</f>
        <v>0</v>
      </c>
      <c r="S53" s="175">
        <f t="shared" si="20"/>
        <v>0</v>
      </c>
      <c r="T53" s="175">
        <f t="shared" si="29"/>
        <v>0</v>
      </c>
      <c r="U53" s="371">
        <f>IF('mini - salto 2'!S60="",0,'mini - salto 2'!S60)</f>
        <v>0</v>
      </c>
      <c r="V53" s="175">
        <f>IF('mini - salto 2'!AA60="",0,'mini - salto 2'!AA60)</f>
        <v>0</v>
      </c>
      <c r="W53" s="175">
        <f t="shared" si="21"/>
        <v>0</v>
      </c>
      <c r="X53" s="175">
        <f t="shared" si="30"/>
        <v>0</v>
      </c>
      <c r="Y53" s="175">
        <f>IF('mini - salto 3'!S60="",0,'mini - salto 3'!S60)</f>
        <v>0</v>
      </c>
      <c r="Z53" s="175">
        <f>IF('mini - salto 3'!AA60="",0,'mini - salto 3'!AA60)</f>
        <v>0</v>
      </c>
      <c r="AA53" s="573">
        <f t="shared" si="22"/>
        <v>0</v>
      </c>
      <c r="AB53" s="384">
        <f t="shared" si="31"/>
        <v>0</v>
      </c>
      <c r="AC53" s="175">
        <f>IF(tapete!S60="",0,tapete!S60)</f>
        <v>0</v>
      </c>
      <c r="AD53" s="175">
        <f>IF(tapete!T60="",0,tapete!T60)</f>
        <v>0</v>
      </c>
      <c r="AE53" s="175" t="str">
        <f>IFERROR((IF(B53=0,"",IF(OR(E53="pct",E53="pctn",E53="pctt",E53="pctm"),('mini - salto 1'!AF60+'mini - salto 2'!AF60+'mini - salto 3'!AF60)/3+Z53+R53+V53,""))),0)</f>
        <v/>
      </c>
      <c r="AF53" s="386" t="str">
        <f t="shared" si="28"/>
        <v/>
      </c>
      <c r="AG53" s="386" t="str">
        <f t="shared" si="32"/>
        <v/>
      </c>
      <c r="AH53" s="387" t="str">
        <f t="shared" si="33"/>
        <v/>
      </c>
      <c r="AI53" s="126" t="str">
        <f t="shared" si="7"/>
        <v/>
      </c>
      <c r="AJ53" s="382"/>
      <c r="AK53" s="382">
        <f t="shared" si="34"/>
        <v>0</v>
      </c>
      <c r="AL53" s="385">
        <f t="shared" si="35"/>
        <v>0</v>
      </c>
      <c r="AM53" s="176">
        <f t="shared" si="23"/>
        <v>0</v>
      </c>
      <c r="AO53" s="128"/>
      <c r="AP53" s="128"/>
      <c r="AQ53" s="128"/>
      <c r="AS53" s="177">
        <f t="shared" si="10"/>
        <v>1</v>
      </c>
      <c r="AT53" s="177">
        <f t="shared" si="24"/>
        <v>0</v>
      </c>
      <c r="AU53" s="177">
        <f t="shared" si="36"/>
        <v>0</v>
      </c>
      <c r="AV53" s="177">
        <f t="shared" si="37"/>
        <v>0</v>
      </c>
      <c r="AW53" s="178">
        <f t="shared" si="13"/>
        <v>0</v>
      </c>
      <c r="AX53" s="178">
        <f t="shared" si="14"/>
        <v>0</v>
      </c>
      <c r="AY53" s="178">
        <f t="shared" si="25"/>
        <v>0</v>
      </c>
      <c r="AZ53" s="178">
        <f t="shared" si="15"/>
        <v>0</v>
      </c>
      <c r="BA53" s="178">
        <f t="shared" si="16"/>
        <v>0</v>
      </c>
      <c r="BB53" s="178">
        <f t="shared" si="17"/>
        <v>0</v>
      </c>
    </row>
    <row r="54" spans="1:54" ht="27" customHeight="1" x14ac:dyDescent="0.3">
      <c r="A54" s="174">
        <f>'ordem de passagem'!B57</f>
        <v>0</v>
      </c>
      <c r="B54" s="174">
        <f>'ordem de passagem'!C57</f>
        <v>0</v>
      </c>
      <c r="C54" s="174">
        <f>'ordem de passagem'!D57</f>
        <v>0</v>
      </c>
      <c r="D54" s="174">
        <f>'ordem de passagem'!E57</f>
        <v>0</v>
      </c>
      <c r="E54" s="174">
        <f>'ordem de passagem'!G57</f>
        <v>0</v>
      </c>
      <c r="F54" s="174" t="str">
        <f t="shared" si="27"/>
        <v/>
      </c>
      <c r="G54" s="174" t="str">
        <f t="shared" si="18"/>
        <v/>
      </c>
      <c r="H54" s="174">
        <f>'ordem de passagem'!F57</f>
        <v>0</v>
      </c>
      <c r="I54" s="174">
        <f>'ordem de passagem'!H57</f>
        <v>0</v>
      </c>
      <c r="J54" s="175">
        <f>IF('mini - salto 1'!AD61="",0,'mini - salto 1'!AD61)</f>
        <v>0</v>
      </c>
      <c r="K54" s="175">
        <f>IF('mini - salto 2'!AD61="",0,'mini - salto 2'!AD61)</f>
        <v>0</v>
      </c>
      <c r="L54" s="175">
        <f>IF('mini - salto 3'!AD61="",0,'mini - salto 3'!AD61)</f>
        <v>0</v>
      </c>
      <c r="M54" s="175">
        <f>IF(tapete!X61="",0,tapete!X61)</f>
        <v>0</v>
      </c>
      <c r="N54" s="175">
        <f>J54+Q54-R54</f>
        <v>0</v>
      </c>
      <c r="O54" s="175">
        <f t="shared" si="19"/>
        <v>0</v>
      </c>
      <c r="P54" s="175"/>
      <c r="Q54" s="175">
        <f>IF('mini - salto 1'!S61="",0,'mini - salto 1'!S61)</f>
        <v>0</v>
      </c>
      <c r="R54" s="175">
        <f>IF('mini - salto 1'!AA61="",0,'mini - salto 1'!AA61)</f>
        <v>0</v>
      </c>
      <c r="S54" s="175">
        <f t="shared" si="20"/>
        <v>0</v>
      </c>
      <c r="T54" s="175">
        <f t="shared" si="29"/>
        <v>0</v>
      </c>
      <c r="U54" s="371">
        <f>IF('mini - salto 2'!S61="",0,'mini - salto 2'!S61)</f>
        <v>0</v>
      </c>
      <c r="V54" s="175">
        <f>IF('mini - salto 2'!AA61="",0,'mini - salto 2'!AA61)</f>
        <v>0</v>
      </c>
      <c r="W54" s="175">
        <f t="shared" si="21"/>
        <v>0</v>
      </c>
      <c r="X54" s="175">
        <f t="shared" si="30"/>
        <v>0</v>
      </c>
      <c r="Y54" s="175">
        <f>IF('mini - salto 3'!S61="",0,'mini - salto 3'!S61)</f>
        <v>0</v>
      </c>
      <c r="Z54" s="175">
        <f>IF('mini - salto 3'!AA61="",0,'mini - salto 3'!AA61)</f>
        <v>0</v>
      </c>
      <c r="AA54" s="573">
        <f t="shared" si="22"/>
        <v>0</v>
      </c>
      <c r="AB54" s="384">
        <f t="shared" si="31"/>
        <v>0</v>
      </c>
      <c r="AC54" s="175">
        <f>IF(tapete!S61="",0,tapete!S61)</f>
        <v>0</v>
      </c>
      <c r="AD54" s="175">
        <f>IF(tapete!T61="",0,tapete!T61)</f>
        <v>0</v>
      </c>
      <c r="AE54" s="175" t="str">
        <f>IFERROR((IF(B54=0,"",IF(OR(E54="pct",E54="pctn",E54="pctt",E54="pctm"),('mini - salto 1'!AF61+'mini - salto 2'!AF61+'mini - salto 3'!AF61)/3+Z54+R54+V54,""))),0)</f>
        <v/>
      </c>
      <c r="AF54" s="386" t="str">
        <f>IFERROR((IF(B54=0,"",IF(OR(E54="pct",E54="pctn",E54="pctt",E54="pctm"),AE54+M54+AK54,""))),0)</f>
        <v/>
      </c>
      <c r="AG54" s="386" t="str">
        <f t="shared" si="32"/>
        <v/>
      </c>
      <c r="AH54" s="387" t="str">
        <f t="shared" si="33"/>
        <v/>
      </c>
      <c r="AI54" s="126" t="str">
        <f t="shared" si="7"/>
        <v/>
      </c>
      <c r="AJ54" s="382"/>
      <c r="AK54" s="382">
        <f t="shared" si="34"/>
        <v>0</v>
      </c>
      <c r="AL54" s="385">
        <f t="shared" si="35"/>
        <v>0</v>
      </c>
      <c r="AM54" s="176">
        <f t="shared" si="23"/>
        <v>0</v>
      </c>
      <c r="AN54" s="372">
        <f>('mini - salto 1'!AF61+'mini - salto 2'!AF61+'mini - salto 3'!AF61)/3</f>
        <v>0</v>
      </c>
      <c r="AO54" s="128"/>
      <c r="AP54" s="128"/>
      <c r="AQ54" s="128"/>
      <c r="AS54" s="177">
        <f t="shared" si="10"/>
        <v>1</v>
      </c>
      <c r="AT54" s="177">
        <f t="shared" si="24"/>
        <v>0</v>
      </c>
      <c r="AU54" s="177">
        <f t="shared" si="36"/>
        <v>0</v>
      </c>
      <c r="AV54" s="177">
        <f t="shared" si="37"/>
        <v>0</v>
      </c>
      <c r="AW54" s="178">
        <f t="shared" si="13"/>
        <v>0</v>
      </c>
      <c r="AX54" s="178">
        <f t="shared" si="14"/>
        <v>0</v>
      </c>
      <c r="AY54" s="178">
        <f t="shared" si="25"/>
        <v>0</v>
      </c>
      <c r="AZ54" s="178">
        <f t="shared" si="15"/>
        <v>0</v>
      </c>
      <c r="BA54" s="178">
        <f t="shared" si="16"/>
        <v>0</v>
      </c>
      <c r="BB54" s="178">
        <f t="shared" si="17"/>
        <v>0</v>
      </c>
    </row>
    <row r="55" spans="1:54" ht="27" customHeight="1" x14ac:dyDescent="0.3">
      <c r="A55" s="174">
        <f>'ordem de passagem'!B58</f>
        <v>0</v>
      </c>
      <c r="B55" s="174">
        <f>'ordem de passagem'!C58</f>
        <v>0</v>
      </c>
      <c r="C55" s="174">
        <f>'ordem de passagem'!D58</f>
        <v>0</v>
      </c>
      <c r="D55" s="174">
        <f>'ordem de passagem'!E58</f>
        <v>0</v>
      </c>
      <c r="E55" s="174">
        <f>'ordem de passagem'!G58</f>
        <v>0</v>
      </c>
      <c r="F55" s="174" t="str">
        <f t="shared" si="27"/>
        <v/>
      </c>
      <c r="G55" s="174" t="str">
        <f t="shared" si="18"/>
        <v/>
      </c>
      <c r="H55" s="174">
        <f>'ordem de passagem'!F58</f>
        <v>0</v>
      </c>
      <c r="I55" s="174">
        <f>'ordem de passagem'!H58</f>
        <v>0</v>
      </c>
      <c r="J55" s="175">
        <f>IF('mini - salto 1'!AD62="",0,'mini - salto 1'!AD62)</f>
        <v>0</v>
      </c>
      <c r="K55" s="175">
        <f>IF('mini - salto 2'!AD62="",0,'mini - salto 2'!AD62)</f>
        <v>0</v>
      </c>
      <c r="L55" s="175">
        <f>IF('mini - salto 3'!AD62="",0,'mini - salto 3'!AD62)</f>
        <v>0</v>
      </c>
      <c r="M55" s="175">
        <f>IF(tapete!X62="",0,tapete!X62)</f>
        <v>0</v>
      </c>
      <c r="N55" s="175">
        <f t="shared" ref="N55:N118" si="38">J55+Q55-R55</f>
        <v>0</v>
      </c>
      <c r="O55" s="175">
        <f t="shared" si="19"/>
        <v>0</v>
      </c>
      <c r="P55" s="175"/>
      <c r="Q55" s="175">
        <f>IF('mini - salto 1'!S62="",0,'mini - salto 1'!S62)</f>
        <v>0</v>
      </c>
      <c r="R55" s="175">
        <f>IF('mini - salto 1'!AA62="",0,'mini - salto 1'!AA62)</f>
        <v>0</v>
      </c>
      <c r="S55" s="175">
        <f t="shared" si="20"/>
        <v>0</v>
      </c>
      <c r="T55" s="175">
        <f t="shared" si="29"/>
        <v>0</v>
      </c>
      <c r="U55" s="371">
        <f>IF('mini - salto 2'!S62="",0,'mini - salto 2'!S62)</f>
        <v>0</v>
      </c>
      <c r="V55" s="175">
        <f>IF('mini - salto 2'!AA62="",0,'mini - salto 2'!AA62)</f>
        <v>0</v>
      </c>
      <c r="W55" s="175">
        <f t="shared" si="21"/>
        <v>0</v>
      </c>
      <c r="X55" s="175">
        <f t="shared" si="30"/>
        <v>0</v>
      </c>
      <c r="Y55" s="175">
        <f>IF('mini - salto 3'!S62="",0,'mini - salto 3'!S62)</f>
        <v>0</v>
      </c>
      <c r="Z55" s="175">
        <f>IF('mini - salto 3'!AA62="",0,'mini - salto 3'!AA62)</f>
        <v>0</v>
      </c>
      <c r="AA55" s="573">
        <f t="shared" si="22"/>
        <v>0</v>
      </c>
      <c r="AB55" s="384">
        <f t="shared" si="31"/>
        <v>0</v>
      </c>
      <c r="AC55" s="175">
        <f>IF(tapete!S62="",0,tapete!S62)</f>
        <v>0</v>
      </c>
      <c r="AD55" s="175">
        <f>IF(tapete!T62="",0,tapete!T62)</f>
        <v>0</v>
      </c>
      <c r="AE55" s="175" t="str">
        <f>IFERROR((IF(B55=0,"",IF(OR(E55="pct",E55="pctn",E55="pctt",E55="pctm"),('mini - salto 1'!AF62+'mini - salto 2'!AF62+'mini - salto 3'!AF62)/3+Z55+R55+V55,""))),0)</f>
        <v/>
      </c>
      <c r="AF55" s="386" t="str">
        <f t="shared" si="28"/>
        <v/>
      </c>
      <c r="AG55" s="386" t="str">
        <f t="shared" si="32"/>
        <v/>
      </c>
      <c r="AH55" s="387" t="str">
        <f t="shared" si="33"/>
        <v/>
      </c>
      <c r="AI55" s="126" t="str">
        <f t="shared" si="7"/>
        <v/>
      </c>
      <c r="AJ55" s="382"/>
      <c r="AK55" s="382">
        <f t="shared" si="34"/>
        <v>0</v>
      </c>
      <c r="AL55" s="385">
        <f t="shared" si="35"/>
        <v>0</v>
      </c>
      <c r="AM55" s="176">
        <f t="shared" si="23"/>
        <v>0</v>
      </c>
      <c r="AO55" s="128"/>
      <c r="AP55" s="128"/>
      <c r="AQ55" s="128"/>
      <c r="AS55" s="177">
        <f t="shared" si="10"/>
        <v>1</v>
      </c>
      <c r="AT55" s="177">
        <f t="shared" si="24"/>
        <v>0</v>
      </c>
      <c r="AU55" s="177">
        <f t="shared" si="36"/>
        <v>0</v>
      </c>
      <c r="AV55" s="177">
        <f t="shared" si="37"/>
        <v>0</v>
      </c>
      <c r="AW55" s="178">
        <f t="shared" si="13"/>
        <v>0</v>
      </c>
      <c r="AX55" s="178">
        <f t="shared" si="14"/>
        <v>0</v>
      </c>
      <c r="AY55" s="178">
        <f t="shared" si="25"/>
        <v>0</v>
      </c>
      <c r="AZ55" s="178">
        <f t="shared" si="15"/>
        <v>0</v>
      </c>
      <c r="BA55" s="178">
        <f t="shared" si="16"/>
        <v>0</v>
      </c>
      <c r="BB55" s="178">
        <f t="shared" si="17"/>
        <v>0</v>
      </c>
    </row>
    <row r="56" spans="1:54" ht="27" customHeight="1" x14ac:dyDescent="0.3">
      <c r="A56" s="174">
        <f>'ordem de passagem'!B59</f>
        <v>0</v>
      </c>
      <c r="B56" s="174">
        <f>'ordem de passagem'!C59</f>
        <v>0</v>
      </c>
      <c r="C56" s="174">
        <f>'ordem de passagem'!D59</f>
        <v>0</v>
      </c>
      <c r="D56" s="174">
        <f>'ordem de passagem'!E59</f>
        <v>0</v>
      </c>
      <c r="E56" s="174">
        <f>'ordem de passagem'!G59</f>
        <v>0</v>
      </c>
      <c r="F56" s="174" t="str">
        <f t="shared" si="27"/>
        <v/>
      </c>
      <c r="G56" s="174" t="str">
        <f t="shared" si="18"/>
        <v/>
      </c>
      <c r="H56" s="174">
        <f>'ordem de passagem'!F59</f>
        <v>0</v>
      </c>
      <c r="I56" s="174">
        <f>'ordem de passagem'!H59</f>
        <v>0</v>
      </c>
      <c r="J56" s="175">
        <f>IF('mini - salto 1'!AD63="",0,'mini - salto 1'!AD63)</f>
        <v>0</v>
      </c>
      <c r="K56" s="175">
        <f>IF('mini - salto 2'!AD63="",0,'mini - salto 2'!AD63)</f>
        <v>0</v>
      </c>
      <c r="L56" s="175">
        <f>IF('mini - salto 3'!AD63="",0,'mini - salto 3'!AD63)</f>
        <v>0</v>
      </c>
      <c r="M56" s="175">
        <f>IF(tapete!X63="",0,tapete!X63)</f>
        <v>0</v>
      </c>
      <c r="N56" s="175">
        <f t="shared" si="38"/>
        <v>0</v>
      </c>
      <c r="O56" s="175">
        <f t="shared" si="19"/>
        <v>0</v>
      </c>
      <c r="P56" s="175"/>
      <c r="Q56" s="175">
        <f>IF('mini - salto 1'!S63="",0,'mini - salto 1'!S63)</f>
        <v>0</v>
      </c>
      <c r="R56" s="175">
        <f>IF('mini - salto 1'!AA63="",0,'mini - salto 1'!AA63)</f>
        <v>0</v>
      </c>
      <c r="S56" s="175">
        <f t="shared" si="20"/>
        <v>0</v>
      </c>
      <c r="T56" s="175">
        <f t="shared" si="29"/>
        <v>0</v>
      </c>
      <c r="U56" s="371">
        <f>IF('mini - salto 2'!S63="",0,'mini - salto 2'!S63)</f>
        <v>0</v>
      </c>
      <c r="V56" s="175">
        <f>IF('mini - salto 2'!AA63="",0,'mini - salto 2'!AA63)</f>
        <v>0</v>
      </c>
      <c r="W56" s="175">
        <f t="shared" si="21"/>
        <v>0</v>
      </c>
      <c r="X56" s="175">
        <f t="shared" si="30"/>
        <v>0</v>
      </c>
      <c r="Y56" s="175">
        <f>IF('mini - salto 3'!S63="",0,'mini - salto 3'!S63)</f>
        <v>0</v>
      </c>
      <c r="Z56" s="175">
        <f>IF('mini - salto 3'!AA63="",0,'mini - salto 3'!AA63)</f>
        <v>0</v>
      </c>
      <c r="AA56" s="573">
        <f t="shared" si="22"/>
        <v>0</v>
      </c>
      <c r="AB56" s="384">
        <f t="shared" si="31"/>
        <v>0</v>
      </c>
      <c r="AC56" s="175">
        <f>IF(tapete!S63="",0,tapete!S63)</f>
        <v>0</v>
      </c>
      <c r="AD56" s="175">
        <f>IF(tapete!T63="",0,tapete!T63)</f>
        <v>0</v>
      </c>
      <c r="AE56" s="175" t="str">
        <f>IFERROR((IF(B56=0,"",IF(OR(E56="pct",E56="pctn",E56="pctt",E56="pctm"),('mini - salto 1'!AF63+'mini - salto 2'!AF63+'mini - salto 3'!AF63)/3+Z56+R56+V56,""))),0)</f>
        <v/>
      </c>
      <c r="AF56" s="386" t="str">
        <f t="shared" si="28"/>
        <v/>
      </c>
      <c r="AG56" s="386" t="str">
        <f t="shared" si="32"/>
        <v/>
      </c>
      <c r="AH56" s="387" t="str">
        <f t="shared" si="33"/>
        <v/>
      </c>
      <c r="AI56" s="126" t="str">
        <f t="shared" si="7"/>
        <v/>
      </c>
      <c r="AJ56" s="382"/>
      <c r="AK56" s="382">
        <f t="shared" si="34"/>
        <v>0</v>
      </c>
      <c r="AL56" s="385">
        <f t="shared" si="35"/>
        <v>0</v>
      </c>
      <c r="AM56" s="176">
        <f t="shared" si="23"/>
        <v>0</v>
      </c>
      <c r="AO56" s="128"/>
      <c r="AP56" s="128"/>
      <c r="AQ56" s="128"/>
      <c r="AS56" s="177">
        <f t="shared" si="10"/>
        <v>1</v>
      </c>
      <c r="AT56" s="177">
        <f t="shared" si="24"/>
        <v>0</v>
      </c>
      <c r="AU56" s="177">
        <f t="shared" si="36"/>
        <v>0</v>
      </c>
      <c r="AV56" s="177">
        <f t="shared" si="37"/>
        <v>0</v>
      </c>
      <c r="AW56" s="178">
        <f t="shared" si="13"/>
        <v>0</v>
      </c>
      <c r="AX56" s="178">
        <f t="shared" si="14"/>
        <v>0</v>
      </c>
      <c r="AY56" s="178">
        <f t="shared" si="25"/>
        <v>0</v>
      </c>
      <c r="AZ56" s="178">
        <f t="shared" si="15"/>
        <v>0</v>
      </c>
      <c r="BA56" s="178">
        <f t="shared" si="16"/>
        <v>0</v>
      </c>
      <c r="BB56" s="178">
        <f t="shared" si="17"/>
        <v>0</v>
      </c>
    </row>
    <row r="57" spans="1:54" ht="27" customHeight="1" x14ac:dyDescent="0.3">
      <c r="A57" s="174">
        <f>'ordem de passagem'!B60</f>
        <v>0</v>
      </c>
      <c r="B57" s="174">
        <f>'ordem de passagem'!C60</f>
        <v>0</v>
      </c>
      <c r="C57" s="174">
        <f>'ordem de passagem'!D60</f>
        <v>0</v>
      </c>
      <c r="D57" s="174">
        <f>'ordem de passagem'!E60</f>
        <v>0</v>
      </c>
      <c r="E57" s="174">
        <f>'ordem de passagem'!G60</f>
        <v>0</v>
      </c>
      <c r="F57" s="174" t="str">
        <f t="shared" si="27"/>
        <v/>
      </c>
      <c r="G57" s="174" t="str">
        <f t="shared" si="18"/>
        <v/>
      </c>
      <c r="H57" s="174">
        <f>'ordem de passagem'!F60</f>
        <v>0</v>
      </c>
      <c r="I57" s="174">
        <f>'ordem de passagem'!H60</f>
        <v>0</v>
      </c>
      <c r="J57" s="175">
        <f>IF('mini - salto 1'!AD64="",0,'mini - salto 1'!AD64)</f>
        <v>0</v>
      </c>
      <c r="K57" s="175">
        <f>IF('mini - salto 2'!AD64="",0,'mini - salto 2'!AD64)</f>
        <v>0</v>
      </c>
      <c r="L57" s="175">
        <f>IF('mini - salto 3'!AD64="",0,'mini - salto 3'!AD64)</f>
        <v>0</v>
      </c>
      <c r="M57" s="175">
        <f>IF(tapete!X64="",0,tapete!X64)</f>
        <v>0</v>
      </c>
      <c r="N57" s="175">
        <f t="shared" si="38"/>
        <v>0</v>
      </c>
      <c r="O57" s="175">
        <f t="shared" si="19"/>
        <v>0</v>
      </c>
      <c r="P57" s="175"/>
      <c r="Q57" s="175">
        <f>IF('mini - salto 1'!S64="",0,'mini - salto 1'!S64)</f>
        <v>0</v>
      </c>
      <c r="R57" s="175">
        <f>IF('mini - salto 1'!AA64="",0,'mini - salto 1'!AA64)</f>
        <v>0</v>
      </c>
      <c r="S57" s="175">
        <f t="shared" si="20"/>
        <v>0</v>
      </c>
      <c r="T57" s="175">
        <f t="shared" si="29"/>
        <v>0</v>
      </c>
      <c r="U57" s="371">
        <f>IF('mini - salto 2'!S64="",0,'mini - salto 2'!S64)</f>
        <v>0</v>
      </c>
      <c r="V57" s="175">
        <f>IF('mini - salto 2'!AA64="",0,'mini - salto 2'!AA64)</f>
        <v>0</v>
      </c>
      <c r="W57" s="175">
        <f t="shared" si="21"/>
        <v>0</v>
      </c>
      <c r="X57" s="175">
        <f t="shared" si="30"/>
        <v>0</v>
      </c>
      <c r="Y57" s="175">
        <f>IF('mini - salto 3'!S64="",0,'mini - salto 3'!S64)</f>
        <v>0</v>
      </c>
      <c r="Z57" s="175">
        <f>IF('mini - salto 3'!AA64="",0,'mini - salto 3'!AA64)</f>
        <v>0</v>
      </c>
      <c r="AA57" s="573">
        <f t="shared" si="22"/>
        <v>0</v>
      </c>
      <c r="AB57" s="384">
        <f t="shared" si="31"/>
        <v>0</v>
      </c>
      <c r="AC57" s="175">
        <f>IF(tapete!S64="",0,tapete!S64)</f>
        <v>0</v>
      </c>
      <c r="AD57" s="175">
        <f>IF(tapete!T64="",0,tapete!T64)</f>
        <v>0</v>
      </c>
      <c r="AE57" s="175" t="str">
        <f>IFERROR((IF(B57=0,"",IF(OR(E57="pct",E57="pctn",E57="pctt",E57="pctm"),('mini - salto 1'!AF64+'mini - salto 2'!AF64+'mini - salto 3'!AF64)/3+Z57+R57+V57,""))),0)</f>
        <v/>
      </c>
      <c r="AF57" s="386" t="str">
        <f t="shared" si="28"/>
        <v/>
      </c>
      <c r="AG57" s="386" t="str">
        <f t="shared" si="32"/>
        <v/>
      </c>
      <c r="AH57" s="387" t="str">
        <f t="shared" si="33"/>
        <v/>
      </c>
      <c r="AI57" s="126" t="str">
        <f t="shared" si="7"/>
        <v/>
      </c>
      <c r="AJ57" s="382"/>
      <c r="AK57" s="382">
        <f t="shared" si="34"/>
        <v>0</v>
      </c>
      <c r="AL57" s="385">
        <f t="shared" si="35"/>
        <v>0</v>
      </c>
      <c r="AM57" s="176">
        <f t="shared" si="23"/>
        <v>0</v>
      </c>
      <c r="AO57" s="128"/>
      <c r="AP57" s="128"/>
      <c r="AQ57" s="128"/>
      <c r="AS57" s="177">
        <f t="shared" si="10"/>
        <v>1</v>
      </c>
      <c r="AT57" s="177">
        <f t="shared" si="24"/>
        <v>0</v>
      </c>
      <c r="AU57" s="177">
        <f t="shared" si="36"/>
        <v>0</v>
      </c>
      <c r="AV57" s="177">
        <f t="shared" si="37"/>
        <v>0</v>
      </c>
      <c r="AW57" s="178">
        <f t="shared" si="13"/>
        <v>0</v>
      </c>
      <c r="AX57" s="178">
        <f t="shared" si="14"/>
        <v>0</v>
      </c>
      <c r="AY57" s="178">
        <f t="shared" si="25"/>
        <v>0</v>
      </c>
      <c r="AZ57" s="178">
        <f t="shared" si="15"/>
        <v>0</v>
      </c>
      <c r="BA57" s="178">
        <f t="shared" si="16"/>
        <v>0</v>
      </c>
      <c r="BB57" s="178">
        <f t="shared" si="17"/>
        <v>0</v>
      </c>
    </row>
    <row r="58" spans="1:54" ht="27" customHeight="1" x14ac:dyDescent="0.3">
      <c r="A58" s="174">
        <f>'ordem de passagem'!B61</f>
        <v>0</v>
      </c>
      <c r="B58" s="174">
        <f>'ordem de passagem'!C61</f>
        <v>0</v>
      </c>
      <c r="C58" s="174">
        <f>'ordem de passagem'!D61</f>
        <v>0</v>
      </c>
      <c r="D58" s="174">
        <f>'ordem de passagem'!E61</f>
        <v>0</v>
      </c>
      <c r="E58" s="174">
        <f>'ordem de passagem'!G61</f>
        <v>0</v>
      </c>
      <c r="F58" s="174" t="str">
        <f t="shared" si="27"/>
        <v/>
      </c>
      <c r="G58" s="174" t="str">
        <f t="shared" si="18"/>
        <v/>
      </c>
      <c r="H58" s="174">
        <f>'ordem de passagem'!F61</f>
        <v>0</v>
      </c>
      <c r="I58" s="174">
        <f>'ordem de passagem'!H61</f>
        <v>0</v>
      </c>
      <c r="J58" s="175">
        <f>IF('mini - salto 1'!AD65="",0,'mini - salto 1'!AD65)</f>
        <v>0</v>
      </c>
      <c r="K58" s="175">
        <f>IF('mini - salto 2'!AD65="",0,'mini - salto 2'!AD65)</f>
        <v>0</v>
      </c>
      <c r="L58" s="175">
        <f>IF('mini - salto 3'!AD65="",0,'mini - salto 3'!AD65)</f>
        <v>0</v>
      </c>
      <c r="M58" s="175">
        <f>IF(tapete!X65="",0,tapete!X65)</f>
        <v>0</v>
      </c>
      <c r="N58" s="175">
        <f t="shared" si="38"/>
        <v>0</v>
      </c>
      <c r="O58" s="175">
        <f t="shared" si="19"/>
        <v>0</v>
      </c>
      <c r="P58" s="175"/>
      <c r="Q58" s="175">
        <f>IF('mini - salto 1'!S65="",0,'mini - salto 1'!S65)</f>
        <v>0</v>
      </c>
      <c r="R58" s="175">
        <f>IF('mini - salto 1'!AA65="",0,'mini - salto 1'!AA65)</f>
        <v>0</v>
      </c>
      <c r="S58" s="175">
        <f t="shared" si="20"/>
        <v>0</v>
      </c>
      <c r="T58" s="175">
        <f t="shared" si="29"/>
        <v>0</v>
      </c>
      <c r="U58" s="371">
        <f>IF('mini - salto 2'!S65="",0,'mini - salto 2'!S65)</f>
        <v>0</v>
      </c>
      <c r="V58" s="175">
        <f>IF('mini - salto 2'!AA65="",0,'mini - salto 2'!AA65)</f>
        <v>0</v>
      </c>
      <c r="W58" s="175">
        <f t="shared" si="21"/>
        <v>0</v>
      </c>
      <c r="X58" s="175">
        <f t="shared" si="30"/>
        <v>0</v>
      </c>
      <c r="Y58" s="175">
        <f>IF('mini - salto 3'!S65="",0,'mini - salto 3'!S65)</f>
        <v>0</v>
      </c>
      <c r="Z58" s="175">
        <f>IF('mini - salto 3'!AA65="",0,'mini - salto 3'!AA65)</f>
        <v>0</v>
      </c>
      <c r="AA58" s="573">
        <f t="shared" si="22"/>
        <v>0</v>
      </c>
      <c r="AB58" s="384">
        <f t="shared" si="31"/>
        <v>0</v>
      </c>
      <c r="AC58" s="175">
        <f>IF(tapete!S65="",0,tapete!S65)</f>
        <v>0</v>
      </c>
      <c r="AD58" s="175">
        <f>IF(tapete!T65="",0,tapete!T65)</f>
        <v>0</v>
      </c>
      <c r="AE58" s="175" t="str">
        <f>IFERROR((IF(B58=0,"",IF(OR(E58="pct",E58="pctn",E58="pctt",E58="pctm"),('mini - salto 1'!AF65+'mini - salto 2'!AF65+'mini - salto 3'!AF65)/3+Z58+R58+V58,""))),0)</f>
        <v/>
      </c>
      <c r="AF58" s="386" t="str">
        <f t="shared" si="28"/>
        <v/>
      </c>
      <c r="AG58" s="386" t="str">
        <f t="shared" si="32"/>
        <v/>
      </c>
      <c r="AH58" s="387" t="str">
        <f t="shared" si="33"/>
        <v/>
      </c>
      <c r="AI58" s="126" t="str">
        <f t="shared" si="7"/>
        <v/>
      </c>
      <c r="AJ58" s="382"/>
      <c r="AK58" s="382">
        <f t="shared" si="34"/>
        <v>0</v>
      </c>
      <c r="AL58" s="385">
        <f t="shared" si="35"/>
        <v>0</v>
      </c>
      <c r="AM58" s="176">
        <f t="shared" si="23"/>
        <v>0</v>
      </c>
      <c r="AO58" s="128"/>
      <c r="AP58" s="128"/>
      <c r="AQ58" s="128"/>
      <c r="AS58" s="177">
        <f t="shared" si="10"/>
        <v>1</v>
      </c>
      <c r="AT58" s="177">
        <f t="shared" si="24"/>
        <v>0</v>
      </c>
      <c r="AU58" s="177">
        <f t="shared" si="36"/>
        <v>0</v>
      </c>
      <c r="AV58" s="177">
        <f t="shared" si="37"/>
        <v>0</v>
      </c>
      <c r="AW58" s="178">
        <f t="shared" si="13"/>
        <v>0</v>
      </c>
      <c r="AX58" s="178">
        <f t="shared" si="14"/>
        <v>0</v>
      </c>
      <c r="AY58" s="178">
        <f t="shared" si="25"/>
        <v>0</v>
      </c>
      <c r="AZ58" s="178">
        <f t="shared" si="15"/>
        <v>0</v>
      </c>
      <c r="BA58" s="178">
        <f t="shared" si="16"/>
        <v>0</v>
      </c>
      <c r="BB58" s="178">
        <f t="shared" si="17"/>
        <v>0</v>
      </c>
    </row>
    <row r="59" spans="1:54" ht="27" customHeight="1" x14ac:dyDescent="0.3">
      <c r="A59" s="174">
        <f>'ordem de passagem'!B62</f>
        <v>0</v>
      </c>
      <c r="B59" s="174">
        <f>'ordem de passagem'!C62</f>
        <v>0</v>
      </c>
      <c r="C59" s="174">
        <f>'ordem de passagem'!D62</f>
        <v>0</v>
      </c>
      <c r="D59" s="174">
        <f>'ordem de passagem'!E62</f>
        <v>0</v>
      </c>
      <c r="E59" s="174">
        <f>'ordem de passagem'!G62</f>
        <v>0</v>
      </c>
      <c r="F59" s="174" t="str">
        <f t="shared" si="27"/>
        <v/>
      </c>
      <c r="G59" s="174" t="str">
        <f t="shared" si="18"/>
        <v/>
      </c>
      <c r="H59" s="174">
        <f>'ordem de passagem'!F62</f>
        <v>0</v>
      </c>
      <c r="I59" s="174">
        <f>'ordem de passagem'!H62</f>
        <v>0</v>
      </c>
      <c r="J59" s="175">
        <f>IF('mini - salto 1'!AD66="",0,'mini - salto 1'!AD66)</f>
        <v>0</v>
      </c>
      <c r="K59" s="175">
        <f>IF('mini - salto 2'!AD66="",0,'mini - salto 2'!AD66)</f>
        <v>0</v>
      </c>
      <c r="L59" s="175">
        <f>IF('mini - salto 3'!AD66="",0,'mini - salto 3'!AD66)</f>
        <v>0</v>
      </c>
      <c r="M59" s="175">
        <f>IF(tapete!X66="",0,tapete!X66)</f>
        <v>0</v>
      </c>
      <c r="N59" s="175">
        <f t="shared" si="38"/>
        <v>0</v>
      </c>
      <c r="O59" s="175">
        <f t="shared" si="19"/>
        <v>0</v>
      </c>
      <c r="P59" s="175"/>
      <c r="Q59" s="175">
        <f>IF('mini - salto 1'!S66="",0,'mini - salto 1'!S66)</f>
        <v>0</v>
      </c>
      <c r="R59" s="175">
        <f>IF('mini - salto 1'!AA66="",0,'mini - salto 1'!AA66)</f>
        <v>0</v>
      </c>
      <c r="S59" s="175">
        <f t="shared" si="20"/>
        <v>0</v>
      </c>
      <c r="T59" s="175">
        <f t="shared" si="29"/>
        <v>0</v>
      </c>
      <c r="U59" s="371">
        <f>IF('mini - salto 2'!S66="",0,'mini - salto 2'!S66)</f>
        <v>0</v>
      </c>
      <c r="V59" s="175">
        <f>IF('mini - salto 2'!AA66="",0,'mini - salto 2'!AA66)</f>
        <v>0</v>
      </c>
      <c r="W59" s="175">
        <f t="shared" si="21"/>
        <v>0</v>
      </c>
      <c r="X59" s="175">
        <f t="shared" si="30"/>
        <v>0</v>
      </c>
      <c r="Y59" s="175">
        <f>IF('mini - salto 3'!S66="",0,'mini - salto 3'!S66)</f>
        <v>0</v>
      </c>
      <c r="Z59" s="175">
        <f>IF('mini - salto 3'!AA66="",0,'mini - salto 3'!AA66)</f>
        <v>0</v>
      </c>
      <c r="AA59" s="573">
        <f t="shared" si="22"/>
        <v>0</v>
      </c>
      <c r="AB59" s="384">
        <f t="shared" si="31"/>
        <v>0</v>
      </c>
      <c r="AC59" s="175">
        <f>IF(tapete!S66="",0,tapete!S66)</f>
        <v>0</v>
      </c>
      <c r="AD59" s="175">
        <f>IF(tapete!T66="",0,tapete!T66)</f>
        <v>0</v>
      </c>
      <c r="AE59" s="175" t="str">
        <f>IFERROR((IF(B59=0,"",IF(OR(E59="pct",E59="pctn",E59="pctt",E59="pctm"),('mini - salto 1'!AF66+'mini - salto 2'!AF66+'mini - salto 3'!AF66)/3+Z59+R59+V59,""))),0)</f>
        <v/>
      </c>
      <c r="AF59" s="386" t="str">
        <f t="shared" si="28"/>
        <v/>
      </c>
      <c r="AG59" s="386" t="str">
        <f t="shared" si="32"/>
        <v/>
      </c>
      <c r="AH59" s="387" t="str">
        <f t="shared" si="33"/>
        <v/>
      </c>
      <c r="AI59" s="126" t="str">
        <f t="shared" si="7"/>
        <v/>
      </c>
      <c r="AJ59" s="382"/>
      <c r="AK59" s="382">
        <f t="shared" si="34"/>
        <v>0</v>
      </c>
      <c r="AL59" s="385">
        <f t="shared" si="35"/>
        <v>0</v>
      </c>
      <c r="AM59" s="176">
        <f t="shared" si="23"/>
        <v>0</v>
      </c>
      <c r="AO59" s="128"/>
      <c r="AP59" s="128"/>
      <c r="AQ59" s="128"/>
      <c r="AS59" s="177">
        <f t="shared" si="10"/>
        <v>1</v>
      </c>
      <c r="AT59" s="177">
        <f t="shared" si="24"/>
        <v>0</v>
      </c>
      <c r="AU59" s="177">
        <f t="shared" si="36"/>
        <v>0</v>
      </c>
      <c r="AV59" s="177">
        <f t="shared" si="37"/>
        <v>0</v>
      </c>
      <c r="AW59" s="178">
        <f t="shared" si="13"/>
        <v>0</v>
      </c>
      <c r="AX59" s="178">
        <f t="shared" si="14"/>
        <v>0</v>
      </c>
      <c r="AY59" s="178">
        <f t="shared" si="25"/>
        <v>0</v>
      </c>
      <c r="AZ59" s="178">
        <f t="shared" si="15"/>
        <v>0</v>
      </c>
      <c r="BA59" s="178">
        <f t="shared" si="16"/>
        <v>0</v>
      </c>
      <c r="BB59" s="178">
        <f t="shared" si="17"/>
        <v>0</v>
      </c>
    </row>
    <row r="60" spans="1:54" ht="27" customHeight="1" x14ac:dyDescent="0.3">
      <c r="A60" s="174">
        <f>'ordem de passagem'!B63</f>
        <v>0</v>
      </c>
      <c r="B60" s="174">
        <f>'ordem de passagem'!C63</f>
        <v>0</v>
      </c>
      <c r="C60" s="174">
        <f>'ordem de passagem'!D63</f>
        <v>0</v>
      </c>
      <c r="D60" s="174">
        <f>'ordem de passagem'!E63</f>
        <v>0</v>
      </c>
      <c r="E60" s="174">
        <f>'ordem de passagem'!G63</f>
        <v>0</v>
      </c>
      <c r="F60" s="174" t="str">
        <f t="shared" si="27"/>
        <v/>
      </c>
      <c r="G60" s="174" t="str">
        <f t="shared" si="18"/>
        <v/>
      </c>
      <c r="H60" s="174">
        <f>'ordem de passagem'!F63</f>
        <v>0</v>
      </c>
      <c r="I60" s="174">
        <f>'ordem de passagem'!H63</f>
        <v>0</v>
      </c>
      <c r="J60" s="175">
        <f>IF('mini - salto 1'!AD67="",0,'mini - salto 1'!AD67)</f>
        <v>0</v>
      </c>
      <c r="K60" s="175">
        <f>IF('mini - salto 2'!AD67="",0,'mini - salto 2'!AD67)</f>
        <v>0</v>
      </c>
      <c r="L60" s="175">
        <f>IF('mini - salto 3'!AD67="",0,'mini - salto 3'!AD67)</f>
        <v>0</v>
      </c>
      <c r="M60" s="175">
        <f>IF(tapete!X67="",0,tapete!X67)</f>
        <v>0</v>
      </c>
      <c r="N60" s="175">
        <f t="shared" si="38"/>
        <v>0</v>
      </c>
      <c r="O60" s="175">
        <f t="shared" si="19"/>
        <v>0</v>
      </c>
      <c r="P60" s="175"/>
      <c r="Q60" s="175">
        <f>IF('mini - salto 1'!S67="",0,'mini - salto 1'!S67)</f>
        <v>0</v>
      </c>
      <c r="R60" s="175">
        <f>IF('mini - salto 1'!AA67="",0,'mini - salto 1'!AA67)</f>
        <v>0</v>
      </c>
      <c r="S60" s="175">
        <f t="shared" si="20"/>
        <v>0</v>
      </c>
      <c r="T60" s="175">
        <f t="shared" si="29"/>
        <v>0</v>
      </c>
      <c r="U60" s="371">
        <f>IF('mini - salto 2'!S67="",0,'mini - salto 2'!S67)</f>
        <v>0</v>
      </c>
      <c r="V60" s="175">
        <f>IF('mini - salto 2'!AA67="",0,'mini - salto 2'!AA67)</f>
        <v>0</v>
      </c>
      <c r="W60" s="175">
        <f t="shared" si="21"/>
        <v>0</v>
      </c>
      <c r="X60" s="175">
        <f t="shared" si="30"/>
        <v>0</v>
      </c>
      <c r="Y60" s="175">
        <f>IF('mini - salto 3'!S67="",0,'mini - salto 3'!S67)</f>
        <v>0</v>
      </c>
      <c r="Z60" s="175">
        <f>IF('mini - salto 3'!AA67="",0,'mini - salto 3'!AA67)</f>
        <v>0</v>
      </c>
      <c r="AA60" s="573">
        <f t="shared" si="22"/>
        <v>0</v>
      </c>
      <c r="AB60" s="384">
        <f t="shared" si="31"/>
        <v>0</v>
      </c>
      <c r="AC60" s="175">
        <f>IF(tapete!S67="",0,tapete!S67)</f>
        <v>0</v>
      </c>
      <c r="AD60" s="175">
        <f>IF(tapete!T67="",0,tapete!T67)</f>
        <v>0</v>
      </c>
      <c r="AE60" s="175" t="str">
        <f>IFERROR((IF(B60=0,"",IF(OR(E60="pct",E60="pctn",E60="pctt",E60="pctm"),('mini - salto 1'!AF67+'mini - salto 2'!AF67+'mini - salto 3'!AF67)/3+Z60+R60+V60,""))),0)</f>
        <v/>
      </c>
      <c r="AF60" s="386" t="str">
        <f t="shared" si="28"/>
        <v/>
      </c>
      <c r="AG60" s="386" t="str">
        <f t="shared" si="32"/>
        <v/>
      </c>
      <c r="AH60" s="387" t="str">
        <f t="shared" si="33"/>
        <v/>
      </c>
      <c r="AI60" s="126" t="str">
        <f t="shared" si="7"/>
        <v/>
      </c>
      <c r="AJ60" s="382"/>
      <c r="AK60" s="382">
        <f t="shared" si="34"/>
        <v>0</v>
      </c>
      <c r="AL60" s="385">
        <f t="shared" si="35"/>
        <v>0</v>
      </c>
      <c r="AM60" s="176">
        <f t="shared" si="23"/>
        <v>0</v>
      </c>
      <c r="AO60" s="128"/>
      <c r="AP60" s="128"/>
      <c r="AQ60" s="128"/>
      <c r="AS60" s="177">
        <f t="shared" si="10"/>
        <v>1</v>
      </c>
      <c r="AT60" s="177">
        <f t="shared" si="24"/>
        <v>0</v>
      </c>
      <c r="AU60" s="177">
        <f t="shared" si="36"/>
        <v>0</v>
      </c>
      <c r="AV60" s="177">
        <f t="shared" si="37"/>
        <v>0</v>
      </c>
      <c r="AW60" s="178">
        <f t="shared" si="13"/>
        <v>0</v>
      </c>
      <c r="AX60" s="178">
        <f t="shared" si="14"/>
        <v>0</v>
      </c>
      <c r="AY60" s="178">
        <f t="shared" si="25"/>
        <v>0</v>
      </c>
      <c r="AZ60" s="178">
        <f t="shared" si="15"/>
        <v>0</v>
      </c>
      <c r="BA60" s="178">
        <f t="shared" si="16"/>
        <v>0</v>
      </c>
      <c r="BB60" s="178">
        <f t="shared" si="17"/>
        <v>0</v>
      </c>
    </row>
    <row r="61" spans="1:54" ht="27" customHeight="1" x14ac:dyDescent="0.3">
      <c r="A61" s="174">
        <f>'ordem de passagem'!B64</f>
        <v>0</v>
      </c>
      <c r="B61" s="174">
        <f>'ordem de passagem'!C64</f>
        <v>0</v>
      </c>
      <c r="C61" s="174">
        <f>'ordem de passagem'!D64</f>
        <v>0</v>
      </c>
      <c r="D61" s="174">
        <f>'ordem de passagem'!E64</f>
        <v>0</v>
      </c>
      <c r="E61" s="174">
        <f>'ordem de passagem'!G64</f>
        <v>0</v>
      </c>
      <c r="F61" s="174" t="str">
        <f t="shared" si="27"/>
        <v/>
      </c>
      <c r="G61" s="174" t="str">
        <f t="shared" si="18"/>
        <v/>
      </c>
      <c r="H61" s="174">
        <f>'ordem de passagem'!F64</f>
        <v>0</v>
      </c>
      <c r="I61" s="174">
        <f>'ordem de passagem'!H64</f>
        <v>0</v>
      </c>
      <c r="J61" s="175">
        <f>IF('mini - salto 1'!AD68="",0,'mini - salto 1'!AD68)</f>
        <v>0</v>
      </c>
      <c r="K61" s="175">
        <f>IF('mini - salto 2'!AD68="",0,'mini - salto 2'!AD68)</f>
        <v>0</v>
      </c>
      <c r="L61" s="175">
        <f>IF('mini - salto 3'!AD68="",0,'mini - salto 3'!AD68)</f>
        <v>0</v>
      </c>
      <c r="M61" s="175">
        <f>IF(tapete!X68="",0,tapete!X68)</f>
        <v>0</v>
      </c>
      <c r="N61" s="175">
        <f t="shared" si="38"/>
        <v>0</v>
      </c>
      <c r="O61" s="175">
        <f t="shared" si="19"/>
        <v>0</v>
      </c>
      <c r="P61" s="175"/>
      <c r="Q61" s="175">
        <f>IF('mini - salto 1'!S68="",0,'mini - salto 1'!S68)</f>
        <v>0</v>
      </c>
      <c r="R61" s="175">
        <f>IF('mini - salto 1'!AA68="",0,'mini - salto 1'!AA68)</f>
        <v>0</v>
      </c>
      <c r="S61" s="175">
        <f t="shared" si="20"/>
        <v>0</v>
      </c>
      <c r="T61" s="175">
        <f t="shared" si="29"/>
        <v>0</v>
      </c>
      <c r="U61" s="371">
        <f>IF('mini - salto 2'!S68="",0,'mini - salto 2'!S68)</f>
        <v>0</v>
      </c>
      <c r="V61" s="175">
        <f>IF('mini - salto 2'!AA68="",0,'mini - salto 2'!AA68)</f>
        <v>0</v>
      </c>
      <c r="W61" s="175">
        <f t="shared" si="21"/>
        <v>0</v>
      </c>
      <c r="X61" s="175">
        <f t="shared" si="30"/>
        <v>0</v>
      </c>
      <c r="Y61" s="175">
        <f>IF('mini - salto 3'!S68="",0,'mini - salto 3'!S68)</f>
        <v>0</v>
      </c>
      <c r="Z61" s="175">
        <f>IF('mini - salto 3'!AA68="",0,'mini - salto 3'!AA68)</f>
        <v>0</v>
      </c>
      <c r="AA61" s="573">
        <f t="shared" si="22"/>
        <v>0</v>
      </c>
      <c r="AB61" s="384">
        <f t="shared" si="31"/>
        <v>0</v>
      </c>
      <c r="AC61" s="175">
        <f>IF(tapete!S68="",0,tapete!S68)</f>
        <v>0</v>
      </c>
      <c r="AD61" s="175">
        <f>IF(tapete!T68="",0,tapete!T68)</f>
        <v>0</v>
      </c>
      <c r="AE61" s="175" t="str">
        <f>IFERROR((IF(B61=0,"",IF(OR(E61="pct",E61="pctn",E61="pctt",E61="pctm"),('mini - salto 1'!AF68+'mini - salto 2'!AF68+'mini - salto 3'!AF68)/3+Z61+R61+V61,""))),0)</f>
        <v/>
      </c>
      <c r="AF61" s="386" t="str">
        <f t="shared" si="28"/>
        <v/>
      </c>
      <c r="AG61" s="386" t="str">
        <f t="shared" si="32"/>
        <v/>
      </c>
      <c r="AH61" s="387" t="str">
        <f t="shared" si="33"/>
        <v/>
      </c>
      <c r="AI61" s="126" t="str">
        <f t="shared" si="7"/>
        <v/>
      </c>
      <c r="AJ61" s="382"/>
      <c r="AK61" s="382">
        <f t="shared" si="34"/>
        <v>0</v>
      </c>
      <c r="AL61" s="385">
        <f t="shared" si="35"/>
        <v>0</v>
      </c>
      <c r="AM61" s="176">
        <f t="shared" si="23"/>
        <v>0</v>
      </c>
      <c r="AO61" s="128"/>
      <c r="AP61" s="128"/>
      <c r="AQ61" s="128"/>
      <c r="AS61" s="177">
        <f t="shared" si="10"/>
        <v>1</v>
      </c>
      <c r="AT61" s="177">
        <f t="shared" si="24"/>
        <v>0</v>
      </c>
      <c r="AU61" s="177">
        <f t="shared" si="36"/>
        <v>0</v>
      </c>
      <c r="AV61" s="177">
        <f t="shared" si="37"/>
        <v>0</v>
      </c>
      <c r="AW61" s="178">
        <f t="shared" si="13"/>
        <v>0</v>
      </c>
      <c r="AX61" s="178">
        <f t="shared" si="14"/>
        <v>0</v>
      </c>
      <c r="AY61" s="178">
        <f t="shared" si="25"/>
        <v>0</v>
      </c>
      <c r="AZ61" s="178">
        <f t="shared" si="15"/>
        <v>0</v>
      </c>
      <c r="BA61" s="178">
        <f t="shared" si="16"/>
        <v>0</v>
      </c>
      <c r="BB61" s="178">
        <f t="shared" si="17"/>
        <v>0</v>
      </c>
    </row>
    <row r="62" spans="1:54" ht="27" customHeight="1" x14ac:dyDescent="0.3">
      <c r="A62" s="174">
        <f>'ordem de passagem'!B65</f>
        <v>0</v>
      </c>
      <c r="B62" s="174">
        <f>'ordem de passagem'!C65</f>
        <v>0</v>
      </c>
      <c r="C62" s="174">
        <f>'ordem de passagem'!D65</f>
        <v>0</v>
      </c>
      <c r="D62" s="174">
        <f>'ordem de passagem'!E65</f>
        <v>0</v>
      </c>
      <c r="E62" s="174">
        <f>'ordem de passagem'!G65</f>
        <v>0</v>
      </c>
      <c r="F62" s="174" t="str">
        <f t="shared" si="27"/>
        <v/>
      </c>
      <c r="G62" s="174" t="str">
        <f t="shared" si="18"/>
        <v/>
      </c>
      <c r="H62" s="174">
        <f>'ordem de passagem'!F65</f>
        <v>0</v>
      </c>
      <c r="I62" s="174">
        <f>'ordem de passagem'!H65</f>
        <v>0</v>
      </c>
      <c r="J62" s="175">
        <f>IF('mini - salto 1'!AD69="",0,'mini - salto 1'!AD69)</f>
        <v>0</v>
      </c>
      <c r="K62" s="175">
        <f>IF('mini - salto 2'!AD69="",0,'mini - salto 2'!AD69)</f>
        <v>0</v>
      </c>
      <c r="L62" s="175">
        <f>IF('mini - salto 3'!AD69="",0,'mini - salto 3'!AD69)</f>
        <v>0</v>
      </c>
      <c r="M62" s="175">
        <f>IF(tapete!X69="",0,tapete!X69)</f>
        <v>0</v>
      </c>
      <c r="N62" s="175">
        <f t="shared" si="38"/>
        <v>0</v>
      </c>
      <c r="O62" s="175">
        <f t="shared" si="19"/>
        <v>0</v>
      </c>
      <c r="P62" s="175"/>
      <c r="Q62" s="175">
        <f>IF('mini - salto 1'!S69="",0,'mini - salto 1'!S69)</f>
        <v>0</v>
      </c>
      <c r="R62" s="175">
        <f>IF('mini - salto 1'!AA69="",0,'mini - salto 1'!AA69)</f>
        <v>0</v>
      </c>
      <c r="S62" s="175">
        <f t="shared" si="20"/>
        <v>0</v>
      </c>
      <c r="T62" s="175">
        <f t="shared" si="29"/>
        <v>0</v>
      </c>
      <c r="U62" s="371">
        <f>IF('mini - salto 2'!S69="",0,'mini - salto 2'!S69)</f>
        <v>0</v>
      </c>
      <c r="V62" s="175">
        <f>IF('mini - salto 2'!AA69="",0,'mini - salto 2'!AA69)</f>
        <v>0</v>
      </c>
      <c r="W62" s="175">
        <f t="shared" si="21"/>
        <v>0</v>
      </c>
      <c r="X62" s="175">
        <f t="shared" si="30"/>
        <v>0</v>
      </c>
      <c r="Y62" s="175">
        <f>IF('mini - salto 3'!S69="",0,'mini - salto 3'!S69)</f>
        <v>0</v>
      </c>
      <c r="Z62" s="175">
        <f>IF('mini - salto 3'!AA69="",0,'mini - salto 3'!AA69)</f>
        <v>0</v>
      </c>
      <c r="AA62" s="573">
        <f t="shared" si="22"/>
        <v>0</v>
      </c>
      <c r="AB62" s="384">
        <f t="shared" si="31"/>
        <v>0</v>
      </c>
      <c r="AC62" s="175">
        <f>IF(tapete!S69="",0,tapete!S69)</f>
        <v>0</v>
      </c>
      <c r="AD62" s="175">
        <f>IF(tapete!T69="",0,tapete!T69)</f>
        <v>0</v>
      </c>
      <c r="AE62" s="175" t="str">
        <f>IFERROR((IF(B62=0,"",IF(OR(E62="pct",E62="pctn",E62="pctt",E62="pctm"),('mini - salto 1'!AF69+'mini - salto 2'!AF69+'mini - salto 3'!AF69)/3+Z62+R62+V62,""))),0)</f>
        <v/>
      </c>
      <c r="AF62" s="386" t="str">
        <f t="shared" si="28"/>
        <v/>
      </c>
      <c r="AG62" s="386" t="str">
        <f t="shared" si="32"/>
        <v/>
      </c>
      <c r="AH62" s="387" t="str">
        <f t="shared" si="33"/>
        <v/>
      </c>
      <c r="AI62" s="126" t="str">
        <f t="shared" si="7"/>
        <v/>
      </c>
      <c r="AJ62" s="382"/>
      <c r="AK62" s="382">
        <f t="shared" si="34"/>
        <v>0</v>
      </c>
      <c r="AL62" s="385">
        <f t="shared" si="35"/>
        <v>0</v>
      </c>
      <c r="AM62" s="176">
        <f t="shared" si="23"/>
        <v>0</v>
      </c>
      <c r="AO62" s="128"/>
      <c r="AP62" s="128"/>
      <c r="AQ62" s="128"/>
      <c r="AS62" s="177">
        <f t="shared" si="10"/>
        <v>1</v>
      </c>
      <c r="AT62" s="177">
        <f t="shared" si="24"/>
        <v>0</v>
      </c>
      <c r="AU62" s="177">
        <f t="shared" si="36"/>
        <v>0</v>
      </c>
      <c r="AV62" s="177">
        <f t="shared" si="37"/>
        <v>0</v>
      </c>
      <c r="AW62" s="178">
        <f t="shared" si="13"/>
        <v>0</v>
      </c>
      <c r="AX62" s="178">
        <f t="shared" si="14"/>
        <v>0</v>
      </c>
      <c r="AY62" s="178">
        <f t="shared" si="25"/>
        <v>0</v>
      </c>
      <c r="AZ62" s="178">
        <f t="shared" si="15"/>
        <v>0</v>
      </c>
      <c r="BA62" s="178">
        <f t="shared" si="16"/>
        <v>0</v>
      </c>
      <c r="BB62" s="178">
        <f t="shared" si="17"/>
        <v>0</v>
      </c>
    </row>
    <row r="63" spans="1:54" ht="27" customHeight="1" x14ac:dyDescent="0.3">
      <c r="A63" s="174">
        <f>'ordem de passagem'!B66</f>
        <v>0</v>
      </c>
      <c r="B63" s="174">
        <f>'ordem de passagem'!C66</f>
        <v>0</v>
      </c>
      <c r="C63" s="174">
        <f>'ordem de passagem'!D66</f>
        <v>0</v>
      </c>
      <c r="D63" s="174">
        <f>'ordem de passagem'!E66</f>
        <v>0</v>
      </c>
      <c r="E63" s="174">
        <f>'ordem de passagem'!G66</f>
        <v>0</v>
      </c>
      <c r="F63" s="174" t="str">
        <f t="shared" si="27"/>
        <v/>
      </c>
      <c r="G63" s="174" t="str">
        <f t="shared" si="18"/>
        <v/>
      </c>
      <c r="H63" s="174">
        <f>'ordem de passagem'!F66</f>
        <v>0</v>
      </c>
      <c r="I63" s="174">
        <f>'ordem de passagem'!H66</f>
        <v>0</v>
      </c>
      <c r="J63" s="175">
        <f>IF('mini - salto 1'!AD70="",0,'mini - salto 1'!AD70)</f>
        <v>0</v>
      </c>
      <c r="K63" s="175">
        <f>IF('mini - salto 2'!AD70="",0,'mini - salto 2'!AD70)</f>
        <v>0</v>
      </c>
      <c r="L63" s="175">
        <f>IF('mini - salto 3'!AD70="",0,'mini - salto 3'!AD70)</f>
        <v>0</v>
      </c>
      <c r="M63" s="175">
        <f>IF(tapete!X70="",0,tapete!X70)</f>
        <v>0</v>
      </c>
      <c r="N63" s="175">
        <f t="shared" si="38"/>
        <v>0</v>
      </c>
      <c r="O63" s="175">
        <f t="shared" si="19"/>
        <v>0</v>
      </c>
      <c r="P63" s="175"/>
      <c r="Q63" s="175">
        <f>IF('mini - salto 1'!S70="",0,'mini - salto 1'!S70)</f>
        <v>0</v>
      </c>
      <c r="R63" s="175">
        <f>IF('mini - salto 1'!AA70="",0,'mini - salto 1'!AA70)</f>
        <v>0</v>
      </c>
      <c r="S63" s="175">
        <f t="shared" si="20"/>
        <v>0</v>
      </c>
      <c r="T63" s="175">
        <f t="shared" si="29"/>
        <v>0</v>
      </c>
      <c r="U63" s="371">
        <f>IF('mini - salto 2'!S70="",0,'mini - salto 2'!S70)</f>
        <v>0</v>
      </c>
      <c r="V63" s="175">
        <f>IF('mini - salto 2'!AA70="",0,'mini - salto 2'!AA70)</f>
        <v>0</v>
      </c>
      <c r="W63" s="175">
        <f t="shared" si="21"/>
        <v>0</v>
      </c>
      <c r="X63" s="175">
        <f t="shared" si="30"/>
        <v>0</v>
      </c>
      <c r="Y63" s="175">
        <f>IF('mini - salto 3'!S70="",0,'mini - salto 3'!S70)</f>
        <v>0</v>
      </c>
      <c r="Z63" s="175">
        <f>IF('mini - salto 3'!AA70="",0,'mini - salto 3'!AA70)</f>
        <v>0</v>
      </c>
      <c r="AA63" s="573">
        <f t="shared" si="22"/>
        <v>0</v>
      </c>
      <c r="AB63" s="384">
        <f t="shared" si="31"/>
        <v>0</v>
      </c>
      <c r="AC63" s="175">
        <f>IF(tapete!S70="",0,tapete!S70)</f>
        <v>0</v>
      </c>
      <c r="AD63" s="175">
        <f>IF(tapete!T70="",0,tapete!T70)</f>
        <v>0</v>
      </c>
      <c r="AE63" s="175" t="str">
        <f>IFERROR((IF(B63=0,"",IF(OR(E63="pct",E63="pctn",E63="pctt",E63="pctm"),('mini - salto 1'!AF70+'mini - salto 2'!AF70+'mini - salto 3'!AF70)/3+Z63+R63+V63,""))),0)</f>
        <v/>
      </c>
      <c r="AF63" s="386" t="str">
        <f t="shared" si="28"/>
        <v/>
      </c>
      <c r="AG63" s="386" t="str">
        <f t="shared" si="32"/>
        <v/>
      </c>
      <c r="AH63" s="387" t="str">
        <f t="shared" si="33"/>
        <v/>
      </c>
      <c r="AI63" s="126" t="str">
        <f t="shared" si="7"/>
        <v/>
      </c>
      <c r="AJ63" s="382"/>
      <c r="AK63" s="382">
        <f t="shared" si="34"/>
        <v>0</v>
      </c>
      <c r="AL63" s="385">
        <f t="shared" si="35"/>
        <v>0</v>
      </c>
      <c r="AM63" s="176">
        <f t="shared" si="23"/>
        <v>0</v>
      </c>
      <c r="AO63" s="128"/>
      <c r="AP63" s="128"/>
      <c r="AQ63" s="128"/>
      <c r="AS63" s="177">
        <f t="shared" si="10"/>
        <v>1</v>
      </c>
      <c r="AT63" s="177">
        <f t="shared" si="24"/>
        <v>0</v>
      </c>
      <c r="AU63" s="177">
        <f t="shared" si="36"/>
        <v>0</v>
      </c>
      <c r="AV63" s="177">
        <f t="shared" si="37"/>
        <v>0</v>
      </c>
      <c r="AW63" s="178">
        <f t="shared" si="13"/>
        <v>0</v>
      </c>
      <c r="AX63" s="178">
        <f t="shared" si="14"/>
        <v>0</v>
      </c>
      <c r="AY63" s="178">
        <f t="shared" si="25"/>
        <v>0</v>
      </c>
      <c r="AZ63" s="178">
        <f t="shared" si="15"/>
        <v>0</v>
      </c>
      <c r="BA63" s="178">
        <f t="shared" si="16"/>
        <v>0</v>
      </c>
      <c r="BB63" s="178">
        <f t="shared" si="17"/>
        <v>0</v>
      </c>
    </row>
    <row r="64" spans="1:54" ht="27" customHeight="1" x14ac:dyDescent="0.3">
      <c r="A64" s="174">
        <f>'ordem de passagem'!B67</f>
        <v>0</v>
      </c>
      <c r="B64" s="174">
        <f>'ordem de passagem'!C67</f>
        <v>0</v>
      </c>
      <c r="C64" s="174">
        <f>'ordem de passagem'!D67</f>
        <v>0</v>
      </c>
      <c r="D64" s="174">
        <f>'ordem de passagem'!E67</f>
        <v>0</v>
      </c>
      <c r="E64" s="174">
        <f>'ordem de passagem'!G67</f>
        <v>0</v>
      </c>
      <c r="F64" s="174" t="str">
        <f t="shared" si="27"/>
        <v/>
      </c>
      <c r="G64" s="174" t="str">
        <f t="shared" si="18"/>
        <v/>
      </c>
      <c r="H64" s="174">
        <f>'ordem de passagem'!F67</f>
        <v>0</v>
      </c>
      <c r="I64" s="174">
        <f>'ordem de passagem'!H67</f>
        <v>0</v>
      </c>
      <c r="J64" s="175">
        <f>IF('mini - salto 1'!AD71="",0,'mini - salto 1'!AD71)</f>
        <v>0</v>
      </c>
      <c r="K64" s="175">
        <f>IF('mini - salto 2'!AD71="",0,'mini - salto 2'!AD71)</f>
        <v>0</v>
      </c>
      <c r="L64" s="175">
        <f>IF('mini - salto 3'!AD71="",0,'mini - salto 3'!AD71)</f>
        <v>0</v>
      </c>
      <c r="M64" s="175">
        <f>IF(tapete!X71="",0,tapete!X71)</f>
        <v>0</v>
      </c>
      <c r="N64" s="175">
        <f t="shared" si="38"/>
        <v>0</v>
      </c>
      <c r="O64" s="175">
        <f t="shared" si="19"/>
        <v>0</v>
      </c>
      <c r="P64" s="175"/>
      <c r="Q64" s="175">
        <f>IF('mini - salto 1'!S71="",0,'mini - salto 1'!S71)</f>
        <v>0</v>
      </c>
      <c r="R64" s="175">
        <f>IF('mini - salto 1'!AA71="",0,'mini - salto 1'!AA71)</f>
        <v>0</v>
      </c>
      <c r="S64" s="175">
        <f t="shared" si="20"/>
        <v>0</v>
      </c>
      <c r="T64" s="175">
        <f t="shared" si="29"/>
        <v>0</v>
      </c>
      <c r="U64" s="371">
        <f>IF('mini - salto 2'!S71="",0,'mini - salto 2'!S71)</f>
        <v>0</v>
      </c>
      <c r="V64" s="175">
        <f>IF('mini - salto 2'!AA71="",0,'mini - salto 2'!AA71)</f>
        <v>0</v>
      </c>
      <c r="W64" s="175">
        <f t="shared" si="21"/>
        <v>0</v>
      </c>
      <c r="X64" s="175">
        <f t="shared" si="30"/>
        <v>0</v>
      </c>
      <c r="Y64" s="175">
        <f>IF('mini - salto 3'!S71="",0,'mini - salto 3'!S71)</f>
        <v>0</v>
      </c>
      <c r="Z64" s="175">
        <f>IF('mini - salto 3'!AA71="",0,'mini - salto 3'!AA71)</f>
        <v>0</v>
      </c>
      <c r="AA64" s="573">
        <f t="shared" si="22"/>
        <v>0</v>
      </c>
      <c r="AB64" s="384">
        <f t="shared" si="31"/>
        <v>0</v>
      </c>
      <c r="AC64" s="175">
        <f>IF(tapete!S71="",0,tapete!S71)</f>
        <v>0</v>
      </c>
      <c r="AD64" s="175">
        <f>IF(tapete!T71="",0,tapete!T71)</f>
        <v>0</v>
      </c>
      <c r="AE64" s="175" t="str">
        <f>IFERROR((IF(B64=0,"",IF(OR(E64="pct",E64="pctn",E64="pctt",E64="pctm"),('mini - salto 1'!AF71+'mini - salto 2'!AF71+'mini - salto 3'!AF71)/3+Z64+R64+V64,""))),0)</f>
        <v/>
      </c>
      <c r="AF64" s="386" t="str">
        <f t="shared" si="28"/>
        <v/>
      </c>
      <c r="AG64" s="386" t="str">
        <f t="shared" si="32"/>
        <v/>
      </c>
      <c r="AH64" s="387" t="str">
        <f t="shared" si="33"/>
        <v/>
      </c>
      <c r="AI64" s="126" t="str">
        <f t="shared" si="7"/>
        <v/>
      </c>
      <c r="AJ64" s="382"/>
      <c r="AK64" s="382">
        <f t="shared" si="34"/>
        <v>0</v>
      </c>
      <c r="AL64" s="385">
        <f t="shared" si="35"/>
        <v>0</v>
      </c>
      <c r="AM64" s="176">
        <f t="shared" si="23"/>
        <v>0</v>
      </c>
      <c r="AO64" s="128"/>
      <c r="AP64" s="128"/>
      <c r="AQ64" s="128"/>
      <c r="AS64" s="177">
        <f t="shared" si="10"/>
        <v>1</v>
      </c>
      <c r="AT64" s="177">
        <f t="shared" si="24"/>
        <v>0</v>
      </c>
      <c r="AU64" s="177">
        <f t="shared" si="36"/>
        <v>0</v>
      </c>
      <c r="AV64" s="177">
        <f t="shared" si="37"/>
        <v>0</v>
      </c>
      <c r="AW64" s="178">
        <f t="shared" si="13"/>
        <v>0</v>
      </c>
      <c r="AX64" s="178">
        <f t="shared" si="14"/>
        <v>0</v>
      </c>
      <c r="AY64" s="178">
        <f t="shared" si="25"/>
        <v>0</v>
      </c>
      <c r="AZ64" s="178">
        <f t="shared" si="15"/>
        <v>0</v>
      </c>
      <c r="BA64" s="178">
        <f t="shared" si="16"/>
        <v>0</v>
      </c>
      <c r="BB64" s="178">
        <f t="shared" si="17"/>
        <v>0</v>
      </c>
    </row>
    <row r="65" spans="1:54" ht="27" customHeight="1" x14ac:dyDescent="0.3">
      <c r="A65" s="174">
        <f>'ordem de passagem'!B68</f>
        <v>0</v>
      </c>
      <c r="B65" s="174">
        <f>'ordem de passagem'!C68</f>
        <v>0</v>
      </c>
      <c r="C65" s="174">
        <f>'ordem de passagem'!D68</f>
        <v>0</v>
      </c>
      <c r="D65" s="174">
        <f>'ordem de passagem'!E68</f>
        <v>0</v>
      </c>
      <c r="E65" s="174">
        <f>'ordem de passagem'!G68</f>
        <v>0</v>
      </c>
      <c r="F65" s="174" t="str">
        <f t="shared" si="27"/>
        <v/>
      </c>
      <c r="G65" s="174" t="str">
        <f t="shared" si="18"/>
        <v/>
      </c>
      <c r="H65" s="370">
        <f>'ordem de passagem'!F68</f>
        <v>0</v>
      </c>
      <c r="I65" s="370">
        <f>'ordem de passagem'!H68</f>
        <v>0</v>
      </c>
      <c r="J65" s="371">
        <f>IF('mini - salto 1'!AD72="",0,'mini - salto 1'!AD72)</f>
        <v>0</v>
      </c>
      <c r="K65" s="175">
        <f>IF('mini - salto 2'!AD72="",0,'mini - salto 2'!AD72)</f>
        <v>0</v>
      </c>
      <c r="L65" s="175">
        <f>IF('mini - salto 3'!AD72="",0,'mini - salto 3'!AD72)</f>
        <v>0</v>
      </c>
      <c r="M65" s="175">
        <f>IF(tapete!X72="",0,tapete!X72)</f>
        <v>0</v>
      </c>
      <c r="N65" s="175">
        <f t="shared" si="38"/>
        <v>0</v>
      </c>
      <c r="O65" s="175">
        <f>J65-R65</f>
        <v>0</v>
      </c>
      <c r="P65" s="371">
        <f>O65-Q65-R65</f>
        <v>0</v>
      </c>
      <c r="Q65" s="371">
        <f>IF('mini - salto 1'!S72="",0,'mini - salto 1'!S72)</f>
        <v>0</v>
      </c>
      <c r="R65" s="371">
        <f>IF('mini - salto 1'!AA72="",0,'mini - salto 1'!AA72)</f>
        <v>0</v>
      </c>
      <c r="S65" s="175">
        <f t="shared" si="20"/>
        <v>0</v>
      </c>
      <c r="T65" s="175">
        <f t="shared" si="29"/>
        <v>0</v>
      </c>
      <c r="U65" s="371">
        <f>IF('mini - salto 2'!S72="",0,'mini - salto 2'!S72)</f>
        <v>0</v>
      </c>
      <c r="V65" s="371">
        <f>IF('mini - salto 2'!AA72="",0,'mini - salto 2'!AA72)</f>
        <v>0</v>
      </c>
      <c r="W65" s="175">
        <f t="shared" si="21"/>
        <v>0</v>
      </c>
      <c r="X65" s="175">
        <f t="shared" si="30"/>
        <v>0</v>
      </c>
      <c r="Y65" s="175">
        <f>IF('mini - salto 3'!S72="",0,'mini - salto 3'!S72)</f>
        <v>0</v>
      </c>
      <c r="Z65" s="175">
        <f>IF('mini - salto 3'!AA72="",0,'mini - salto 3'!AA72)</f>
        <v>0</v>
      </c>
      <c r="AA65" s="573">
        <f t="shared" si="22"/>
        <v>0</v>
      </c>
      <c r="AB65" s="384">
        <f t="shared" si="31"/>
        <v>0</v>
      </c>
      <c r="AC65" s="175">
        <f>IF(tapete!S72="",0,tapete!S72)</f>
        <v>0</v>
      </c>
      <c r="AD65" s="175">
        <f>IF(tapete!T72="",0,tapete!T72)</f>
        <v>0</v>
      </c>
      <c r="AE65" s="175" t="str">
        <f>IFERROR((IF(B65=0,"",IF(OR(E65="pct",E65="pctn",E65="pctt",E65="pctm"),('mini - salto 1'!AF72+'mini - salto 2'!AF72+'mini - salto 3'!AF72)/3+Z65+R65+V65,""))),0)</f>
        <v/>
      </c>
      <c r="AF65" s="386" t="str">
        <f t="shared" si="28"/>
        <v/>
      </c>
      <c r="AG65" s="386" t="str">
        <f t="shared" si="32"/>
        <v/>
      </c>
      <c r="AH65" s="387" t="str">
        <f t="shared" si="33"/>
        <v/>
      </c>
      <c r="AI65" s="126" t="str">
        <f t="shared" si="7"/>
        <v/>
      </c>
      <c r="AJ65" s="382"/>
      <c r="AK65" s="382">
        <f t="shared" si="34"/>
        <v>0</v>
      </c>
      <c r="AL65" s="385">
        <f t="shared" si="35"/>
        <v>0</v>
      </c>
      <c r="AM65" s="176">
        <f t="shared" si="23"/>
        <v>0</v>
      </c>
      <c r="AO65" s="128"/>
      <c r="AP65" s="128"/>
      <c r="AQ65" s="128"/>
      <c r="AS65" s="177">
        <f t="shared" si="10"/>
        <v>1</v>
      </c>
      <c r="AT65" s="177">
        <f t="shared" si="24"/>
        <v>0</v>
      </c>
      <c r="AU65" s="177">
        <f t="shared" si="36"/>
        <v>0</v>
      </c>
      <c r="AV65" s="177">
        <f t="shared" si="37"/>
        <v>0</v>
      </c>
      <c r="AW65" s="178">
        <f t="shared" si="13"/>
        <v>0</v>
      </c>
      <c r="AX65" s="178">
        <f t="shared" si="14"/>
        <v>0</v>
      </c>
      <c r="AY65" s="178">
        <f t="shared" si="25"/>
        <v>0</v>
      </c>
      <c r="AZ65" s="178">
        <f t="shared" si="15"/>
        <v>0</v>
      </c>
      <c r="BA65" s="178">
        <f t="shared" si="16"/>
        <v>0</v>
      </c>
      <c r="BB65" s="178">
        <f t="shared" si="17"/>
        <v>0</v>
      </c>
    </row>
    <row r="66" spans="1:54" ht="27" customHeight="1" x14ac:dyDescent="0.3">
      <c r="A66" s="174">
        <f>'ordem de passagem'!B69</f>
        <v>0</v>
      </c>
      <c r="B66" s="174">
        <f>'ordem de passagem'!C69</f>
        <v>0</v>
      </c>
      <c r="C66" s="174">
        <f>'ordem de passagem'!D69</f>
        <v>0</v>
      </c>
      <c r="D66" s="174">
        <f>'ordem de passagem'!E69</f>
        <v>0</v>
      </c>
      <c r="E66" s="174">
        <f>'ordem de passagem'!G69</f>
        <v>0</v>
      </c>
      <c r="F66" s="174" t="str">
        <f t="shared" si="27"/>
        <v/>
      </c>
      <c r="G66" s="174" t="str">
        <f t="shared" si="18"/>
        <v/>
      </c>
      <c r="H66" s="174">
        <f>'ordem de passagem'!F69</f>
        <v>0</v>
      </c>
      <c r="I66" s="174">
        <f>'ordem de passagem'!H69</f>
        <v>0</v>
      </c>
      <c r="J66" s="175">
        <f>IF('mini - salto 1'!AD73="",0,'mini - salto 1'!AD73)</f>
        <v>0</v>
      </c>
      <c r="K66" s="175">
        <f>IF('mini - salto 2'!AD73="",0,'mini - salto 2'!AD73)</f>
        <v>0</v>
      </c>
      <c r="L66" s="175">
        <f>IF('mini - salto 3'!AD73="",0,'mini - salto 3'!AD73)</f>
        <v>0</v>
      </c>
      <c r="M66" s="175">
        <f>IF(tapete!X73="",0,tapete!X73)</f>
        <v>0</v>
      </c>
      <c r="N66" s="175">
        <f t="shared" si="38"/>
        <v>0</v>
      </c>
      <c r="O66" s="175">
        <f t="shared" ref="O66:O129" si="39">J66-R66</f>
        <v>0</v>
      </c>
      <c r="P66" s="175"/>
      <c r="Q66" s="175">
        <f>IF('mini - salto 1'!S73="",0,'mini - salto 1'!S73)</f>
        <v>0</v>
      </c>
      <c r="R66" s="175">
        <f>IF('mini - salto 1'!AA73="",0,'mini - salto 1'!AA73)</f>
        <v>0</v>
      </c>
      <c r="S66" s="175">
        <f t="shared" si="20"/>
        <v>0</v>
      </c>
      <c r="T66" s="175">
        <f t="shared" si="29"/>
        <v>0</v>
      </c>
      <c r="U66" s="371">
        <f>IF('mini - salto 2'!S73="",0,'mini - salto 2'!S73)</f>
        <v>0</v>
      </c>
      <c r="V66" s="175">
        <f>IF('mini - salto 2'!AA73="",0,'mini - salto 2'!AA73)</f>
        <v>0</v>
      </c>
      <c r="W66" s="175">
        <f t="shared" si="21"/>
        <v>0</v>
      </c>
      <c r="X66" s="175">
        <f t="shared" si="30"/>
        <v>0</v>
      </c>
      <c r="Y66" s="175">
        <f>IF('mini - salto 3'!S73="",0,'mini - salto 3'!S73)</f>
        <v>0</v>
      </c>
      <c r="Z66" s="175">
        <f>IF('mini - salto 3'!AA73="",0,'mini - salto 3'!AA73)</f>
        <v>0</v>
      </c>
      <c r="AA66" s="573">
        <f t="shared" si="22"/>
        <v>0</v>
      </c>
      <c r="AB66" s="384">
        <f t="shared" si="31"/>
        <v>0</v>
      </c>
      <c r="AC66" s="175">
        <f>IF(tapete!S73="",0,tapete!S73)</f>
        <v>0</v>
      </c>
      <c r="AD66" s="175">
        <f>IF(tapete!T73="",0,tapete!T73)</f>
        <v>0</v>
      </c>
      <c r="AE66" s="175" t="str">
        <f>IFERROR((IF(B66=0,"",IF(OR(E66="pct",E66="pctn",E66="pctt",E66="pctm"),('mini - salto 1'!AF73+'mini - salto 2'!AF73+'mini - salto 3'!AF73)/3+Z66+R66+V66,""))),0)</f>
        <v/>
      </c>
      <c r="AF66" s="386" t="str">
        <f t="shared" si="28"/>
        <v/>
      </c>
      <c r="AG66" s="386" t="str">
        <f t="shared" si="32"/>
        <v/>
      </c>
      <c r="AH66" s="387" t="str">
        <f t="shared" si="33"/>
        <v/>
      </c>
      <c r="AI66" s="126" t="str">
        <f t="shared" si="7"/>
        <v/>
      </c>
      <c r="AJ66" s="382"/>
      <c r="AK66" s="382">
        <f t="shared" si="34"/>
        <v>0</v>
      </c>
      <c r="AL66" s="385">
        <f t="shared" si="35"/>
        <v>0</v>
      </c>
      <c r="AM66" s="176">
        <f t="shared" si="23"/>
        <v>0</v>
      </c>
      <c r="AO66" s="128"/>
      <c r="AP66" s="128"/>
      <c r="AQ66" s="128"/>
      <c r="AS66" s="177">
        <f t="shared" si="10"/>
        <v>1</v>
      </c>
      <c r="AT66" s="177">
        <f t="shared" si="24"/>
        <v>0</v>
      </c>
      <c r="AU66" s="177">
        <f t="shared" si="36"/>
        <v>0</v>
      </c>
      <c r="AV66" s="177">
        <f t="shared" si="37"/>
        <v>0</v>
      </c>
      <c r="AW66" s="178">
        <f t="shared" si="13"/>
        <v>0</v>
      </c>
      <c r="AX66" s="178">
        <f t="shared" si="14"/>
        <v>0</v>
      </c>
      <c r="AY66" s="178">
        <f t="shared" si="25"/>
        <v>0</v>
      </c>
      <c r="AZ66" s="178">
        <f t="shared" si="15"/>
        <v>0</v>
      </c>
      <c r="BA66" s="178">
        <f t="shared" si="16"/>
        <v>0</v>
      </c>
      <c r="BB66" s="178">
        <f t="shared" si="17"/>
        <v>0</v>
      </c>
    </row>
    <row r="67" spans="1:54" ht="27" customHeight="1" x14ac:dyDescent="0.3">
      <c r="A67" s="174">
        <f>'ordem de passagem'!B70</f>
        <v>0</v>
      </c>
      <c r="B67" s="174">
        <f>'ordem de passagem'!C70</f>
        <v>0</v>
      </c>
      <c r="C67" s="174">
        <f>'ordem de passagem'!D70</f>
        <v>0</v>
      </c>
      <c r="D67" s="174">
        <f>'ordem de passagem'!E70</f>
        <v>0</v>
      </c>
      <c r="E67" s="174">
        <f>'ordem de passagem'!G70</f>
        <v>0</v>
      </c>
      <c r="F67" s="174" t="str">
        <f t="shared" si="27"/>
        <v/>
      </c>
      <c r="G67" s="174" t="str">
        <f t="shared" si="18"/>
        <v/>
      </c>
      <c r="H67" s="174">
        <f>'ordem de passagem'!F70</f>
        <v>0</v>
      </c>
      <c r="I67" s="174">
        <f>'ordem de passagem'!H70</f>
        <v>0</v>
      </c>
      <c r="J67" s="175">
        <f>IF('mini - salto 1'!AD74="",0,'mini - salto 1'!AD74)</f>
        <v>0</v>
      </c>
      <c r="K67" s="175">
        <f>IF('mini - salto 2'!AD74="",0,'mini - salto 2'!AD74)</f>
        <v>0</v>
      </c>
      <c r="L67" s="175">
        <f>IF('mini - salto 3'!AD74="",0,'mini - salto 3'!AD74)</f>
        <v>0</v>
      </c>
      <c r="M67" s="175">
        <f>IF(tapete!X74="",0,tapete!X74)</f>
        <v>0</v>
      </c>
      <c r="N67" s="175">
        <f t="shared" si="38"/>
        <v>0</v>
      </c>
      <c r="O67" s="175">
        <f t="shared" si="39"/>
        <v>0</v>
      </c>
      <c r="P67" s="175"/>
      <c r="Q67" s="175">
        <f>IF('mini - salto 1'!S74="",0,'mini - salto 1'!S74)</f>
        <v>0</v>
      </c>
      <c r="R67" s="175">
        <f>IF('mini - salto 1'!AA74="",0,'mini - salto 1'!AA74)</f>
        <v>0</v>
      </c>
      <c r="S67" s="175">
        <f t="shared" si="20"/>
        <v>0</v>
      </c>
      <c r="T67" s="175">
        <f t="shared" si="29"/>
        <v>0</v>
      </c>
      <c r="U67" s="371">
        <f>IF('mini - salto 2'!S74="",0,'mini - salto 2'!S74)</f>
        <v>0</v>
      </c>
      <c r="V67" s="175">
        <f>IF('mini - salto 2'!AA74="",0,'mini - salto 2'!AA74)</f>
        <v>0</v>
      </c>
      <c r="W67" s="175">
        <f t="shared" si="21"/>
        <v>0</v>
      </c>
      <c r="X67" s="175">
        <f t="shared" si="30"/>
        <v>0</v>
      </c>
      <c r="Y67" s="175">
        <f>IF('mini - salto 3'!S74="",0,'mini - salto 3'!S74)</f>
        <v>0</v>
      </c>
      <c r="Z67" s="175">
        <f>IF('mini - salto 3'!AA74="",0,'mini - salto 3'!AA74)</f>
        <v>0</v>
      </c>
      <c r="AA67" s="573">
        <f t="shared" si="22"/>
        <v>0</v>
      </c>
      <c r="AB67" s="384">
        <f t="shared" si="31"/>
        <v>0</v>
      </c>
      <c r="AC67" s="175">
        <f>IF(tapete!S74="",0,tapete!S74)</f>
        <v>0</v>
      </c>
      <c r="AD67" s="175">
        <f>IF(tapete!T74="",0,tapete!T74)</f>
        <v>0</v>
      </c>
      <c r="AE67" s="175" t="str">
        <f>IFERROR((IF(B67=0,"",IF(OR(E67="pct",E67="pctn",E67="pctt",E67="pctm"),('mini - salto 1'!AF74+'mini - salto 2'!AF74+'mini - salto 3'!AF74)/3+Z67+R67+V67,""))),0)</f>
        <v/>
      </c>
      <c r="AF67" s="386" t="str">
        <f t="shared" si="28"/>
        <v/>
      </c>
      <c r="AG67" s="386" t="str">
        <f t="shared" si="32"/>
        <v/>
      </c>
      <c r="AH67" s="387" t="str">
        <f t="shared" si="33"/>
        <v/>
      </c>
      <c r="AI67" s="126" t="str">
        <f t="shared" si="7"/>
        <v/>
      </c>
      <c r="AJ67" s="382"/>
      <c r="AK67" s="382">
        <f t="shared" si="34"/>
        <v>0</v>
      </c>
      <c r="AL67" s="385">
        <f t="shared" si="35"/>
        <v>0</v>
      </c>
      <c r="AM67" s="176">
        <f t="shared" si="23"/>
        <v>0</v>
      </c>
      <c r="AO67" s="128"/>
      <c r="AP67" s="128"/>
      <c r="AQ67" s="128"/>
      <c r="AS67" s="177">
        <f t="shared" si="10"/>
        <v>1</v>
      </c>
      <c r="AT67" s="177">
        <f t="shared" si="24"/>
        <v>0</v>
      </c>
      <c r="AU67" s="177">
        <f t="shared" si="36"/>
        <v>0</v>
      </c>
      <c r="AV67" s="177">
        <f t="shared" si="37"/>
        <v>0</v>
      </c>
      <c r="AW67" s="178">
        <f t="shared" si="13"/>
        <v>0</v>
      </c>
      <c r="AX67" s="178">
        <f t="shared" si="14"/>
        <v>0</v>
      </c>
      <c r="AY67" s="178">
        <f t="shared" si="25"/>
        <v>0</v>
      </c>
      <c r="AZ67" s="178">
        <f t="shared" si="15"/>
        <v>0</v>
      </c>
      <c r="BA67" s="178">
        <f t="shared" si="16"/>
        <v>0</v>
      </c>
      <c r="BB67" s="178">
        <f t="shared" si="17"/>
        <v>0</v>
      </c>
    </row>
    <row r="68" spans="1:54" ht="27" customHeight="1" x14ac:dyDescent="0.3">
      <c r="A68" s="174">
        <f>'ordem de passagem'!B71</f>
        <v>0</v>
      </c>
      <c r="B68" s="174">
        <f>'ordem de passagem'!C71</f>
        <v>0</v>
      </c>
      <c r="C68" s="174">
        <f>'ordem de passagem'!D71</f>
        <v>0</v>
      </c>
      <c r="D68" s="174">
        <f>'ordem de passagem'!E71</f>
        <v>0</v>
      </c>
      <c r="E68" s="174">
        <f>'ordem de passagem'!G71</f>
        <v>0</v>
      </c>
      <c r="F68" s="174" t="str">
        <f t="shared" si="27"/>
        <v/>
      </c>
      <c r="G68" s="174" t="str">
        <f t="shared" si="18"/>
        <v/>
      </c>
      <c r="H68" s="174">
        <f>'ordem de passagem'!F71</f>
        <v>0</v>
      </c>
      <c r="I68" s="174">
        <f>'ordem de passagem'!H71</f>
        <v>0</v>
      </c>
      <c r="J68" s="175">
        <f>IF('mini - salto 1'!AD75="",0,'mini - salto 1'!AD75)</f>
        <v>0</v>
      </c>
      <c r="K68" s="175">
        <f>IF('mini - salto 2'!AD75="",0,'mini - salto 2'!AD75)</f>
        <v>0</v>
      </c>
      <c r="L68" s="175">
        <f>IF('mini - salto 3'!AD75="",0,'mini - salto 3'!AD75)</f>
        <v>0</v>
      </c>
      <c r="M68" s="175">
        <f>IF(tapete!X75="",0,tapete!X75)</f>
        <v>0</v>
      </c>
      <c r="N68" s="175">
        <f t="shared" si="38"/>
        <v>0</v>
      </c>
      <c r="O68" s="175">
        <f t="shared" si="39"/>
        <v>0</v>
      </c>
      <c r="P68" s="175"/>
      <c r="Q68" s="175">
        <f>IF('mini - salto 1'!S75="",0,'mini - salto 1'!S75)</f>
        <v>0</v>
      </c>
      <c r="R68" s="175">
        <f>IF('mini - salto 1'!AA75="",0,'mini - salto 1'!AA75)</f>
        <v>0</v>
      </c>
      <c r="S68" s="175">
        <f t="shared" si="20"/>
        <v>0</v>
      </c>
      <c r="T68" s="175">
        <f t="shared" si="29"/>
        <v>0</v>
      </c>
      <c r="U68" s="371">
        <f>IF('mini - salto 2'!S75="",0,'mini - salto 2'!S75)</f>
        <v>0</v>
      </c>
      <c r="V68" s="175">
        <f>IF('mini - salto 2'!AA75="",0,'mini - salto 2'!AA75)</f>
        <v>0</v>
      </c>
      <c r="W68" s="175">
        <f t="shared" si="21"/>
        <v>0</v>
      </c>
      <c r="X68" s="175">
        <f t="shared" si="30"/>
        <v>0</v>
      </c>
      <c r="Y68" s="175">
        <f>IF('mini - salto 3'!S75="",0,'mini - salto 3'!S75)</f>
        <v>0</v>
      </c>
      <c r="Z68" s="175">
        <f>IF('mini - salto 3'!AA75="",0,'mini - salto 3'!AA75)</f>
        <v>0</v>
      </c>
      <c r="AA68" s="573">
        <f t="shared" si="22"/>
        <v>0</v>
      </c>
      <c r="AB68" s="384">
        <f t="shared" si="31"/>
        <v>0</v>
      </c>
      <c r="AC68" s="175">
        <f>IF(tapete!S75="",0,tapete!S75)</f>
        <v>0</v>
      </c>
      <c r="AD68" s="175">
        <f>IF(tapete!T75="",0,tapete!T75)</f>
        <v>0</v>
      </c>
      <c r="AE68" s="175" t="str">
        <f>IFERROR((IF(B68=0,"",IF(OR(E68="pct",E68="pctn",E68="pctt",E68="pctm"),('mini - salto 1'!AF75+'mini - salto 2'!AF75+'mini - salto 3'!AF75)/3+Z68+R68+V68,""))),0)</f>
        <v/>
      </c>
      <c r="AF68" s="386" t="str">
        <f t="shared" si="28"/>
        <v/>
      </c>
      <c r="AG68" s="386" t="str">
        <f t="shared" si="32"/>
        <v/>
      </c>
      <c r="AH68" s="387" t="str">
        <f t="shared" si="33"/>
        <v/>
      </c>
      <c r="AI68" s="126" t="str">
        <f t="shared" si="7"/>
        <v/>
      </c>
      <c r="AJ68" s="382"/>
      <c r="AK68" s="382">
        <f t="shared" si="34"/>
        <v>0</v>
      </c>
      <c r="AL68" s="385">
        <f t="shared" si="35"/>
        <v>0</v>
      </c>
      <c r="AM68" s="176">
        <f t="shared" si="23"/>
        <v>0</v>
      </c>
      <c r="AO68" s="128"/>
      <c r="AP68" s="128"/>
      <c r="AQ68" s="128"/>
      <c r="AS68" s="177">
        <f t="shared" si="10"/>
        <v>1</v>
      </c>
      <c r="AT68" s="177">
        <f t="shared" si="24"/>
        <v>0</v>
      </c>
      <c r="AU68" s="177">
        <f t="shared" si="36"/>
        <v>0</v>
      </c>
      <c r="AV68" s="177">
        <f t="shared" si="37"/>
        <v>0</v>
      </c>
      <c r="AW68" s="178">
        <f t="shared" si="13"/>
        <v>0</v>
      </c>
      <c r="AX68" s="178">
        <f t="shared" si="14"/>
        <v>0</v>
      </c>
      <c r="AY68" s="178">
        <f t="shared" si="25"/>
        <v>0</v>
      </c>
      <c r="AZ68" s="178">
        <f t="shared" si="15"/>
        <v>0</v>
      </c>
      <c r="BA68" s="178">
        <f t="shared" si="16"/>
        <v>0</v>
      </c>
      <c r="BB68" s="178">
        <f t="shared" si="17"/>
        <v>0</v>
      </c>
    </row>
    <row r="69" spans="1:54" ht="27" customHeight="1" x14ac:dyDescent="0.3">
      <c r="A69" s="174">
        <f>'ordem de passagem'!B72</f>
        <v>0</v>
      </c>
      <c r="B69" s="174">
        <f>'ordem de passagem'!C72</f>
        <v>0</v>
      </c>
      <c r="C69" s="174">
        <f>'ordem de passagem'!D72</f>
        <v>0</v>
      </c>
      <c r="D69" s="174">
        <f>'ordem de passagem'!E72</f>
        <v>0</v>
      </c>
      <c r="E69" s="174">
        <f>'ordem de passagem'!G72</f>
        <v>0</v>
      </c>
      <c r="F69" s="174" t="str">
        <f t="shared" si="27"/>
        <v/>
      </c>
      <c r="G69" s="174" t="str">
        <f t="shared" si="18"/>
        <v/>
      </c>
      <c r="H69" s="174">
        <f>'ordem de passagem'!F72</f>
        <v>0</v>
      </c>
      <c r="I69" s="174">
        <f>'ordem de passagem'!H72</f>
        <v>0</v>
      </c>
      <c r="J69" s="175">
        <f>IF('mini - salto 1'!AD76="",0,'mini - salto 1'!AD76)</f>
        <v>0</v>
      </c>
      <c r="K69" s="175">
        <f>IF('mini - salto 2'!AD76="",0,'mini - salto 2'!AD76)</f>
        <v>0</v>
      </c>
      <c r="L69" s="175">
        <f>IF('mini - salto 3'!AD76="",0,'mini - salto 3'!AD76)</f>
        <v>0</v>
      </c>
      <c r="M69" s="175">
        <f>IF(tapete!X76="",0,tapete!X76)</f>
        <v>0</v>
      </c>
      <c r="N69" s="175">
        <f t="shared" si="38"/>
        <v>0</v>
      </c>
      <c r="O69" s="175">
        <f t="shared" si="39"/>
        <v>0</v>
      </c>
      <c r="P69" s="175"/>
      <c r="Q69" s="175">
        <f>IF('mini - salto 1'!S76="",0,'mini - salto 1'!S76)</f>
        <v>0</v>
      </c>
      <c r="R69" s="175">
        <f>IF('mini - salto 1'!AA76="",0,'mini - salto 1'!AA76)</f>
        <v>0</v>
      </c>
      <c r="S69" s="175">
        <f t="shared" si="20"/>
        <v>0</v>
      </c>
      <c r="T69" s="175">
        <f t="shared" si="29"/>
        <v>0</v>
      </c>
      <c r="U69" s="371">
        <f>IF('mini - salto 2'!S76="",0,'mini - salto 2'!S76)</f>
        <v>0</v>
      </c>
      <c r="V69" s="175">
        <f>IF('mini - salto 2'!AA76="",0,'mini - salto 2'!AA76)</f>
        <v>0</v>
      </c>
      <c r="W69" s="175">
        <f t="shared" si="21"/>
        <v>0</v>
      </c>
      <c r="X69" s="175">
        <f t="shared" si="30"/>
        <v>0</v>
      </c>
      <c r="Y69" s="175">
        <f>IF('mini - salto 3'!S76="",0,'mini - salto 3'!S76)</f>
        <v>0</v>
      </c>
      <c r="Z69" s="175">
        <f>IF('mini - salto 3'!AA76="",0,'mini - salto 3'!AA76)</f>
        <v>0</v>
      </c>
      <c r="AA69" s="573">
        <f t="shared" si="22"/>
        <v>0</v>
      </c>
      <c r="AB69" s="384">
        <f t="shared" si="31"/>
        <v>0</v>
      </c>
      <c r="AC69" s="175">
        <f>IF(tapete!S76="",0,tapete!S76)</f>
        <v>0</v>
      </c>
      <c r="AD69" s="175">
        <f>IF(tapete!T76="",0,tapete!T76)</f>
        <v>0</v>
      </c>
      <c r="AE69" s="175" t="str">
        <f>IFERROR((IF(B69=0,"",IF(OR(E69="pct",E69="pctn",E69="pctt",E69="pctm"),('mini - salto 1'!AF76+'mini - salto 2'!AF76+'mini - salto 3'!AF76)/3+Z69+R69+V69,""))),0)</f>
        <v/>
      </c>
      <c r="AF69" s="386" t="str">
        <f t="shared" si="28"/>
        <v/>
      </c>
      <c r="AG69" s="386" t="str">
        <f t="shared" si="32"/>
        <v/>
      </c>
      <c r="AH69" s="387" t="str">
        <f t="shared" si="33"/>
        <v/>
      </c>
      <c r="AI69" s="126" t="str">
        <f t="shared" si="7"/>
        <v/>
      </c>
      <c r="AJ69" s="382"/>
      <c r="AK69" s="382">
        <f t="shared" si="34"/>
        <v>0</v>
      </c>
      <c r="AL69" s="385">
        <f t="shared" si="35"/>
        <v>0</v>
      </c>
      <c r="AM69" s="176">
        <f t="shared" si="23"/>
        <v>0</v>
      </c>
      <c r="AO69" s="128"/>
      <c r="AP69" s="128"/>
      <c r="AQ69" s="128"/>
      <c r="AS69" s="177">
        <f t="shared" si="10"/>
        <v>1</v>
      </c>
      <c r="AT69" s="177">
        <f t="shared" si="24"/>
        <v>0</v>
      </c>
      <c r="AU69" s="177">
        <f t="shared" si="36"/>
        <v>0</v>
      </c>
      <c r="AV69" s="177">
        <f t="shared" si="37"/>
        <v>0</v>
      </c>
      <c r="AW69" s="178">
        <f t="shared" si="13"/>
        <v>0</v>
      </c>
      <c r="AX69" s="178">
        <f t="shared" si="14"/>
        <v>0</v>
      </c>
      <c r="AY69" s="178">
        <f t="shared" si="25"/>
        <v>0</v>
      </c>
      <c r="AZ69" s="178">
        <f t="shared" si="15"/>
        <v>0</v>
      </c>
      <c r="BA69" s="178">
        <f t="shared" si="16"/>
        <v>0</v>
      </c>
      <c r="BB69" s="178">
        <f t="shared" si="17"/>
        <v>0</v>
      </c>
    </row>
    <row r="70" spans="1:54" ht="27" customHeight="1" x14ac:dyDescent="0.3">
      <c r="A70" s="174">
        <f>'ordem de passagem'!B73</f>
        <v>0</v>
      </c>
      <c r="B70" s="174">
        <f>'ordem de passagem'!C73</f>
        <v>0</v>
      </c>
      <c r="C70" s="174">
        <f>'ordem de passagem'!D73</f>
        <v>0</v>
      </c>
      <c r="D70" s="174">
        <f>'ordem de passagem'!E73</f>
        <v>0</v>
      </c>
      <c r="E70" s="174">
        <f>'ordem de passagem'!G73</f>
        <v>0</v>
      </c>
      <c r="F70" s="174" t="str">
        <f t="shared" si="27"/>
        <v/>
      </c>
      <c r="G70" s="174" t="str">
        <f t="shared" si="18"/>
        <v/>
      </c>
      <c r="H70" s="174">
        <f>'ordem de passagem'!F73</f>
        <v>0</v>
      </c>
      <c r="I70" s="174">
        <f>'ordem de passagem'!H73</f>
        <v>0</v>
      </c>
      <c r="J70" s="175">
        <f>IF('mini - salto 1'!AD77="",0,'mini - salto 1'!AD77)</f>
        <v>0</v>
      </c>
      <c r="K70" s="175">
        <f>IF('mini - salto 2'!AD77="",0,'mini - salto 2'!AD77)</f>
        <v>0</v>
      </c>
      <c r="L70" s="175">
        <f>IF('mini - salto 3'!AD77="",0,'mini - salto 3'!AD77)</f>
        <v>0</v>
      </c>
      <c r="M70" s="175">
        <f>IF(tapete!X77="",0,tapete!X77)</f>
        <v>0</v>
      </c>
      <c r="N70" s="175">
        <f t="shared" si="38"/>
        <v>0</v>
      </c>
      <c r="O70" s="175">
        <f t="shared" si="39"/>
        <v>0</v>
      </c>
      <c r="P70" s="175"/>
      <c r="Q70" s="175">
        <f>IF('mini - salto 1'!S77="",0,'mini - salto 1'!S77)</f>
        <v>0</v>
      </c>
      <c r="R70" s="175">
        <f>IF('mini - salto 1'!AA77="",0,'mini - salto 1'!AA77)</f>
        <v>0</v>
      </c>
      <c r="S70" s="175">
        <f t="shared" si="20"/>
        <v>0</v>
      </c>
      <c r="T70" s="175">
        <f t="shared" si="29"/>
        <v>0</v>
      </c>
      <c r="U70" s="371">
        <f>IF('mini - salto 2'!S77="",0,'mini - salto 2'!S77)</f>
        <v>0</v>
      </c>
      <c r="V70" s="175">
        <f>IF('mini - salto 2'!AA77="",0,'mini - salto 2'!AA77)</f>
        <v>0</v>
      </c>
      <c r="W70" s="175">
        <f t="shared" si="21"/>
        <v>0</v>
      </c>
      <c r="X70" s="175">
        <f t="shared" si="30"/>
        <v>0</v>
      </c>
      <c r="Y70" s="175">
        <f>IF('mini - salto 3'!S77="",0,'mini - salto 3'!S77)</f>
        <v>0</v>
      </c>
      <c r="Z70" s="175">
        <f>IF('mini - salto 3'!AA77="",0,'mini - salto 3'!AA77)</f>
        <v>0</v>
      </c>
      <c r="AA70" s="573">
        <f t="shared" si="22"/>
        <v>0</v>
      </c>
      <c r="AB70" s="384">
        <f t="shared" si="31"/>
        <v>0</v>
      </c>
      <c r="AC70" s="175">
        <f>IF(tapete!S77="",0,tapete!S77)</f>
        <v>0</v>
      </c>
      <c r="AD70" s="175">
        <f>IF(tapete!T77="",0,tapete!T77)</f>
        <v>0</v>
      </c>
      <c r="AE70" s="175" t="str">
        <f>IFERROR((IF(B70=0,"",IF(OR(E70="pct",E70="pctn",E70="pctt",E70="pctm"),('mini - salto 1'!AF77+'mini - salto 2'!AF77+'mini - salto 3'!AF77)/3+Z70+R70+V70,""))),0)</f>
        <v/>
      </c>
      <c r="AF70" s="386" t="str">
        <f t="shared" si="28"/>
        <v/>
      </c>
      <c r="AG70" s="386" t="str">
        <f t="shared" si="32"/>
        <v/>
      </c>
      <c r="AH70" s="387" t="str">
        <f t="shared" si="33"/>
        <v/>
      </c>
      <c r="AI70" s="126" t="str">
        <f t="shared" si="7"/>
        <v/>
      </c>
      <c r="AJ70" s="382"/>
      <c r="AK70" s="382">
        <f t="shared" si="34"/>
        <v>0</v>
      </c>
      <c r="AL70" s="385">
        <f t="shared" si="35"/>
        <v>0</v>
      </c>
      <c r="AM70" s="176">
        <f t="shared" si="23"/>
        <v>0</v>
      </c>
      <c r="AO70" s="128"/>
      <c r="AP70" s="128"/>
      <c r="AQ70" s="128"/>
      <c r="AS70" s="177">
        <f t="shared" si="10"/>
        <v>1</v>
      </c>
      <c r="AT70" s="177">
        <f t="shared" si="24"/>
        <v>0</v>
      </c>
      <c r="AU70" s="177">
        <f t="shared" si="36"/>
        <v>0</v>
      </c>
      <c r="AV70" s="177">
        <f t="shared" si="37"/>
        <v>0</v>
      </c>
      <c r="AW70" s="178">
        <f t="shared" si="13"/>
        <v>0</v>
      </c>
      <c r="AX70" s="178">
        <f t="shared" si="14"/>
        <v>0</v>
      </c>
      <c r="AY70" s="178">
        <f t="shared" si="25"/>
        <v>0</v>
      </c>
      <c r="AZ70" s="178">
        <f t="shared" si="15"/>
        <v>0</v>
      </c>
      <c r="BA70" s="178">
        <f t="shared" si="16"/>
        <v>0</v>
      </c>
      <c r="BB70" s="178">
        <f t="shared" si="17"/>
        <v>0</v>
      </c>
    </row>
    <row r="71" spans="1:54" ht="27" customHeight="1" x14ac:dyDescent="0.3">
      <c r="A71" s="174">
        <f>'ordem de passagem'!B74</f>
        <v>0</v>
      </c>
      <c r="B71" s="174">
        <f>'ordem de passagem'!C74</f>
        <v>0</v>
      </c>
      <c r="C71" s="174">
        <f>'ordem de passagem'!D74</f>
        <v>0</v>
      </c>
      <c r="D71" s="174">
        <f>'ordem de passagem'!E74</f>
        <v>0</v>
      </c>
      <c r="E71" s="174">
        <f>'ordem de passagem'!G74</f>
        <v>0</v>
      </c>
      <c r="F71" s="174" t="str">
        <f t="shared" si="27"/>
        <v/>
      </c>
      <c r="G71" s="174" t="str">
        <f t="shared" si="18"/>
        <v/>
      </c>
      <c r="H71" s="174">
        <f>'ordem de passagem'!F74</f>
        <v>0</v>
      </c>
      <c r="I71" s="174">
        <f>'ordem de passagem'!H74</f>
        <v>0</v>
      </c>
      <c r="J71" s="175">
        <f>IF('mini - salto 1'!AD78="",0,'mini - salto 1'!AD78)</f>
        <v>0</v>
      </c>
      <c r="K71" s="175">
        <f>IF('mini - salto 2'!AD78="",0,'mini - salto 2'!AD78)</f>
        <v>0</v>
      </c>
      <c r="L71" s="175">
        <f>IF('mini - salto 3'!AD78="",0,'mini - salto 3'!AD78)</f>
        <v>0</v>
      </c>
      <c r="M71" s="175">
        <f>IF(tapete!X78="",0,tapete!X78)</f>
        <v>0</v>
      </c>
      <c r="N71" s="175">
        <f t="shared" si="38"/>
        <v>0</v>
      </c>
      <c r="O71" s="175">
        <f t="shared" si="39"/>
        <v>0</v>
      </c>
      <c r="P71" s="175"/>
      <c r="Q71" s="175">
        <f>IF('mini - salto 1'!S78="",0,'mini - salto 1'!S78)</f>
        <v>0</v>
      </c>
      <c r="R71" s="175">
        <f>IF('mini - salto 1'!AA78="",0,'mini - salto 1'!AA78)</f>
        <v>0</v>
      </c>
      <c r="S71" s="175">
        <f t="shared" si="20"/>
        <v>0</v>
      </c>
      <c r="T71" s="175">
        <f t="shared" ref="T71:T102" si="40">K71-V71</f>
        <v>0</v>
      </c>
      <c r="U71" s="371">
        <f>IF('mini - salto 2'!S78="",0,'mini - salto 2'!S78)</f>
        <v>0</v>
      </c>
      <c r="V71" s="175">
        <f>IF('mini - salto 2'!AA78="",0,'mini - salto 2'!AA78)</f>
        <v>0</v>
      </c>
      <c r="W71" s="175">
        <f t="shared" si="21"/>
        <v>0</v>
      </c>
      <c r="X71" s="175">
        <f t="shared" ref="X71:X102" si="41">L71-Z71</f>
        <v>0</v>
      </c>
      <c r="Y71" s="175">
        <f>IF('mini - salto 3'!S78="",0,'mini - salto 3'!S78)</f>
        <v>0</v>
      </c>
      <c r="Z71" s="175">
        <f>IF('mini - salto 3'!AA78="",0,'mini - salto 3'!AA78)</f>
        <v>0</v>
      </c>
      <c r="AA71" s="573">
        <f t="shared" si="22"/>
        <v>0</v>
      </c>
      <c r="AB71" s="384">
        <f t="shared" ref="AB71:AB102" si="42">M71-AD71</f>
        <v>0</v>
      </c>
      <c r="AC71" s="175">
        <f>IF(tapete!S78="",0,tapete!S78)</f>
        <v>0</v>
      </c>
      <c r="AD71" s="175">
        <f>IF(tapete!T78="",0,tapete!T78)</f>
        <v>0</v>
      </c>
      <c r="AE71" s="175" t="str">
        <f>IFERROR((IF(B71=0,"",IF(OR(E71="pct",E71="pctn",E71="pctt",E71="pctm"),('mini - salto 1'!AF78+'mini - salto 2'!AF78+'mini - salto 3'!AF78)/3+Z71+R71+V71,""))),0)</f>
        <v/>
      </c>
      <c r="AF71" s="386" t="str">
        <f t="shared" si="28"/>
        <v/>
      </c>
      <c r="AG71" s="386" t="str">
        <f t="shared" ref="AG71:AG102" si="43">IFERROR((IF(B71=0,"",IF(F71="mini",(J71+K71+L71)+AM71,""))),0)</f>
        <v/>
      </c>
      <c r="AH71" s="387" t="str">
        <f t="shared" ref="AH71:AH102" si="44">IFERROR((IF(B71=0,"",IF(G71="tapete",(M71+AL71),""))),0)</f>
        <v/>
      </c>
      <c r="AI71" s="126" t="str">
        <f t="shared" ref="AI71:AI123" si="45">IFERROR(RANK(AH71,AH:AH,0),"")</f>
        <v/>
      </c>
      <c r="AJ71" s="382"/>
      <c r="AK71" s="382">
        <f t="shared" ref="AK71:AK102" si="46">(O71+T71+X71+AB71)*0.00001+(X71+AB71)*0.000001+(T71+AB71)*0.0000001+(O71+AB71)*0.00000001+A71*0.000000001</f>
        <v>0</v>
      </c>
      <c r="AL71" s="385">
        <f t="shared" ref="AL71:AL102" si="47">IFERROR((AB71*0.00001-AC71*0.0001+A71*0.0000000001),"")</f>
        <v>0</v>
      </c>
      <c r="AM71" s="176">
        <f t="shared" si="23"/>
        <v>0</v>
      </c>
      <c r="AO71" s="128"/>
      <c r="AP71" s="128"/>
      <c r="AQ71" s="128"/>
      <c r="AS71" s="177">
        <f t="shared" ref="AS71:AS123" si="48">COUNTBLANK(AI71)</f>
        <v>1</v>
      </c>
      <c r="AT71" s="177">
        <f t="shared" si="24"/>
        <v>0</v>
      </c>
      <c r="AU71" s="177">
        <f t="shared" ref="AU71:AU102" si="49">IF(AND(AT71=1,H71="MAS"),1,0)</f>
        <v>0</v>
      </c>
      <c r="AV71" s="177">
        <f t="shared" ref="AV71:AV102" si="50">IF(AND(AT71=1,H71="FEM"),1,0)</f>
        <v>0</v>
      </c>
      <c r="AW71" s="178">
        <f t="shared" ref="AW71:AW123" si="51">IF(AND($I71=1,$H71="mas"),1,0)</f>
        <v>0</v>
      </c>
      <c r="AX71" s="178">
        <f t="shared" ref="AX71:AX123" si="52">IF(AND($I71=1,$H71="fem"),1,0)</f>
        <v>0</v>
      </c>
      <c r="AY71" s="178">
        <f t="shared" ref="AY71:AY123" si="53">IF(AND($I71=2,$H71="mas"),1,0)</f>
        <v>0</v>
      </c>
      <c r="AZ71" s="178">
        <f t="shared" ref="AZ71:AZ123" si="54">IF(AND($I71=2,$H71="fem"),1,0)</f>
        <v>0</v>
      </c>
      <c r="BA71" s="178">
        <f t="shared" ref="BA71:BA123" si="55">IF(AND($I71=3,$H71="mas"),1,0)</f>
        <v>0</v>
      </c>
      <c r="BB71" s="178">
        <f t="shared" ref="BB71:BB123" si="56">IF(AND($I71=3,$H71="fem"),1,0)</f>
        <v>0</v>
      </c>
    </row>
    <row r="72" spans="1:54" ht="27" customHeight="1" x14ac:dyDescent="0.3">
      <c r="A72" s="174">
        <f>'ordem de passagem'!B75</f>
        <v>0</v>
      </c>
      <c r="B72" s="174">
        <f>'ordem de passagem'!C75</f>
        <v>0</v>
      </c>
      <c r="C72" s="174">
        <f>'ordem de passagem'!D75</f>
        <v>0</v>
      </c>
      <c r="D72" s="174">
        <f>'ordem de passagem'!E75</f>
        <v>0</v>
      </c>
      <c r="E72" s="174">
        <f>'ordem de passagem'!G75</f>
        <v>0</v>
      </c>
      <c r="F72" s="174" t="str">
        <f t="shared" si="27"/>
        <v/>
      </c>
      <c r="G72" s="174" t="str">
        <f t="shared" ref="G72:G135" si="57">IF(OR(E72="pct",E72="tapete",E72="pctt"),"tapete","")</f>
        <v/>
      </c>
      <c r="H72" s="174">
        <f>'ordem de passagem'!F75</f>
        <v>0</v>
      </c>
      <c r="I72" s="174">
        <f>'ordem de passagem'!H75</f>
        <v>0</v>
      </c>
      <c r="J72" s="175">
        <f>IF('mini - salto 1'!AD79="",0,'mini - salto 1'!AD79)</f>
        <v>0</v>
      </c>
      <c r="K72" s="175">
        <f>IF('mini - salto 2'!AD79="",0,'mini - salto 2'!AD79)</f>
        <v>0</v>
      </c>
      <c r="L72" s="175">
        <f>IF('mini - salto 3'!AD79="",0,'mini - salto 3'!AD79)</f>
        <v>0</v>
      </c>
      <c r="M72" s="175">
        <f>IF(tapete!X79="",0,tapete!X79)</f>
        <v>0</v>
      </c>
      <c r="N72" s="175">
        <f t="shared" si="38"/>
        <v>0</v>
      </c>
      <c r="O72" s="175">
        <f t="shared" si="39"/>
        <v>0</v>
      </c>
      <c r="P72" s="175"/>
      <c r="Q72" s="175">
        <f>IF('mini - salto 1'!S79="",0,'mini - salto 1'!S79)</f>
        <v>0</v>
      </c>
      <c r="R72" s="175">
        <f>IF('mini - salto 1'!AA79="",0,'mini - salto 1'!AA79)</f>
        <v>0</v>
      </c>
      <c r="S72" s="175">
        <f t="shared" ref="S72:S135" si="58">K72+U72-V72</f>
        <v>0</v>
      </c>
      <c r="T72" s="175">
        <f t="shared" si="40"/>
        <v>0</v>
      </c>
      <c r="U72" s="371">
        <f>IF('mini - salto 2'!S79="",0,'mini - salto 2'!S79)</f>
        <v>0</v>
      </c>
      <c r="V72" s="175">
        <f>IF('mini - salto 2'!AA79="",0,'mini - salto 2'!AA79)</f>
        <v>0</v>
      </c>
      <c r="W72" s="175">
        <f t="shared" ref="W72:W135" si="59">L72+Y72-Z72</f>
        <v>0</v>
      </c>
      <c r="X72" s="175">
        <f t="shared" si="41"/>
        <v>0</v>
      </c>
      <c r="Y72" s="175">
        <f>IF('mini - salto 3'!S79="",0,'mini - salto 3'!S79)</f>
        <v>0</v>
      </c>
      <c r="Z72" s="175">
        <f>IF('mini - salto 3'!AA79="",0,'mini - salto 3'!AA79)</f>
        <v>0</v>
      </c>
      <c r="AA72" s="573">
        <f t="shared" ref="AA72:AA135" si="60">M72+AC72-AD72</f>
        <v>0</v>
      </c>
      <c r="AB72" s="384">
        <f t="shared" si="42"/>
        <v>0</v>
      </c>
      <c r="AC72" s="175">
        <f>IF(tapete!S79="",0,tapete!S79)</f>
        <v>0</v>
      </c>
      <c r="AD72" s="175">
        <f>IF(tapete!T79="",0,tapete!T79)</f>
        <v>0</v>
      </c>
      <c r="AE72" s="175" t="str">
        <f>IFERROR((IF(B72=0,"",IF(OR(E72="pct",E72="pctn",E72="pctt",E72="pctm"),('mini - salto 1'!AF79+'mini - salto 2'!AF79+'mini - salto 3'!AF79)/3+Z72+R72+V72,""))),0)</f>
        <v/>
      </c>
      <c r="AF72" s="386" t="str">
        <f t="shared" si="28"/>
        <v/>
      </c>
      <c r="AG72" s="386" t="str">
        <f t="shared" si="43"/>
        <v/>
      </c>
      <c r="AH72" s="387" t="str">
        <f t="shared" si="44"/>
        <v/>
      </c>
      <c r="AI72" s="126" t="str">
        <f t="shared" si="45"/>
        <v/>
      </c>
      <c r="AJ72" s="382"/>
      <c r="AK72" s="382">
        <f t="shared" si="46"/>
        <v>0</v>
      </c>
      <c r="AL72" s="385">
        <f t="shared" si="47"/>
        <v>0</v>
      </c>
      <c r="AM72" s="176">
        <f t="shared" ref="AM72:AM135" si="61">(O72+T72+X72)*0.00001+X72*0.000001+T72*0.0000001+O72*0.000000001+A72*0.0000001</f>
        <v>0</v>
      </c>
      <c r="AO72" s="128"/>
      <c r="AP72" s="128"/>
      <c r="AQ72" s="128"/>
      <c r="AS72" s="177">
        <f t="shared" si="48"/>
        <v>1</v>
      </c>
      <c r="AT72" s="177">
        <f t="shared" si="24"/>
        <v>0</v>
      </c>
      <c r="AU72" s="177">
        <f t="shared" si="49"/>
        <v>0</v>
      </c>
      <c r="AV72" s="177">
        <f t="shared" si="50"/>
        <v>0</v>
      </c>
      <c r="AW72" s="178">
        <f t="shared" si="51"/>
        <v>0</v>
      </c>
      <c r="AX72" s="178">
        <f t="shared" si="52"/>
        <v>0</v>
      </c>
      <c r="AY72" s="178">
        <f t="shared" si="53"/>
        <v>0</v>
      </c>
      <c r="AZ72" s="178">
        <f t="shared" si="54"/>
        <v>0</v>
      </c>
      <c r="BA72" s="178">
        <f t="shared" si="55"/>
        <v>0</v>
      </c>
      <c r="BB72" s="178">
        <f t="shared" si="56"/>
        <v>0</v>
      </c>
    </row>
    <row r="73" spans="1:54" ht="27" customHeight="1" x14ac:dyDescent="0.3">
      <c r="A73" s="174">
        <f>'ordem de passagem'!B76</f>
        <v>0</v>
      </c>
      <c r="B73" s="174">
        <f>'ordem de passagem'!C76</f>
        <v>0</v>
      </c>
      <c r="C73" s="174">
        <f>'ordem de passagem'!D76</f>
        <v>0</v>
      </c>
      <c r="D73" s="174">
        <f>'ordem de passagem'!E76</f>
        <v>0</v>
      </c>
      <c r="E73" s="174">
        <f>'ordem de passagem'!G76</f>
        <v>0</v>
      </c>
      <c r="F73" s="174" t="str">
        <f t="shared" si="27"/>
        <v/>
      </c>
      <c r="G73" s="174" t="str">
        <f t="shared" si="57"/>
        <v/>
      </c>
      <c r="H73" s="174">
        <f>'ordem de passagem'!F76</f>
        <v>0</v>
      </c>
      <c r="I73" s="174">
        <f>'ordem de passagem'!H76</f>
        <v>0</v>
      </c>
      <c r="J73" s="175">
        <f>IF('mini - salto 1'!AD80="",0,'mini - salto 1'!AD80)</f>
        <v>0</v>
      </c>
      <c r="K73" s="175">
        <f>IF('mini - salto 2'!AD80="",0,'mini - salto 2'!AD80)</f>
        <v>0</v>
      </c>
      <c r="L73" s="175">
        <f>IF('mini - salto 3'!AD80="",0,'mini - salto 3'!AD80)</f>
        <v>0</v>
      </c>
      <c r="M73" s="175">
        <f>IF(tapete!X80="",0,tapete!X80)</f>
        <v>0</v>
      </c>
      <c r="N73" s="175">
        <f t="shared" si="38"/>
        <v>0</v>
      </c>
      <c r="O73" s="175">
        <f t="shared" si="39"/>
        <v>0</v>
      </c>
      <c r="P73" s="175"/>
      <c r="Q73" s="175">
        <f>IF('mini - salto 1'!S80="",0,'mini - salto 1'!S80)</f>
        <v>0</v>
      </c>
      <c r="R73" s="175">
        <f>IF('mini - salto 1'!AA80="",0,'mini - salto 1'!AA80)</f>
        <v>0</v>
      </c>
      <c r="S73" s="175">
        <f t="shared" si="58"/>
        <v>0</v>
      </c>
      <c r="T73" s="175">
        <f t="shared" si="40"/>
        <v>0</v>
      </c>
      <c r="U73" s="371">
        <f>IF('mini - salto 2'!S80="",0,'mini - salto 2'!S80)</f>
        <v>0</v>
      </c>
      <c r="V73" s="175">
        <f>IF('mini - salto 2'!AA80="",0,'mini - salto 2'!AA80)</f>
        <v>0</v>
      </c>
      <c r="W73" s="175">
        <f t="shared" si="59"/>
        <v>0</v>
      </c>
      <c r="X73" s="175">
        <f t="shared" si="41"/>
        <v>0</v>
      </c>
      <c r="Y73" s="175">
        <f>IF('mini - salto 3'!S80="",0,'mini - salto 3'!S80)</f>
        <v>0</v>
      </c>
      <c r="Z73" s="175">
        <f>IF('mini - salto 3'!AA80="",0,'mini - salto 3'!AA80)</f>
        <v>0</v>
      </c>
      <c r="AA73" s="573">
        <f t="shared" si="60"/>
        <v>0</v>
      </c>
      <c r="AB73" s="384">
        <f t="shared" si="42"/>
        <v>0</v>
      </c>
      <c r="AC73" s="175">
        <f>IF(tapete!S80="",0,tapete!S80)</f>
        <v>0</v>
      </c>
      <c r="AD73" s="175">
        <f>IF(tapete!T80="",0,tapete!T80)</f>
        <v>0</v>
      </c>
      <c r="AE73" s="175" t="str">
        <f>IFERROR((IF(B73=0,"",IF(OR(E73="pct",E73="pctn",E73="pctt",E73="pctm"),('mini - salto 1'!AF80+'mini - salto 2'!AF80+'mini - salto 3'!AF80)/3+Z73+R73+V73,""))),0)</f>
        <v/>
      </c>
      <c r="AF73" s="386" t="str">
        <f t="shared" si="28"/>
        <v/>
      </c>
      <c r="AG73" s="386" t="str">
        <f t="shared" si="43"/>
        <v/>
      </c>
      <c r="AH73" s="387" t="str">
        <f t="shared" si="44"/>
        <v/>
      </c>
      <c r="AI73" s="126" t="str">
        <f t="shared" si="45"/>
        <v/>
      </c>
      <c r="AJ73" s="382"/>
      <c r="AK73" s="382">
        <f t="shared" si="46"/>
        <v>0</v>
      </c>
      <c r="AL73" s="385">
        <f t="shared" si="47"/>
        <v>0</v>
      </c>
      <c r="AM73" s="176">
        <f t="shared" si="61"/>
        <v>0</v>
      </c>
      <c r="AO73" s="128"/>
      <c r="AP73" s="128"/>
      <c r="AQ73" s="128"/>
      <c r="AS73" s="177">
        <f t="shared" si="48"/>
        <v>1</v>
      </c>
      <c r="AT73" s="177">
        <f t="shared" ref="AT73:AT123" si="62">COUNTIF(AS73,0)</f>
        <v>0</v>
      </c>
      <c r="AU73" s="177">
        <f t="shared" si="49"/>
        <v>0</v>
      </c>
      <c r="AV73" s="177">
        <f t="shared" si="50"/>
        <v>0</v>
      </c>
      <c r="AW73" s="178">
        <f t="shared" si="51"/>
        <v>0</v>
      </c>
      <c r="AX73" s="178">
        <f t="shared" si="52"/>
        <v>0</v>
      </c>
      <c r="AY73" s="178">
        <f t="shared" si="53"/>
        <v>0</v>
      </c>
      <c r="AZ73" s="178">
        <f t="shared" si="54"/>
        <v>0</v>
      </c>
      <c r="BA73" s="178">
        <f t="shared" si="55"/>
        <v>0</v>
      </c>
      <c r="BB73" s="178">
        <f t="shared" si="56"/>
        <v>0</v>
      </c>
    </row>
    <row r="74" spans="1:54" ht="27" customHeight="1" x14ac:dyDescent="0.3">
      <c r="A74" s="174">
        <f>'ordem de passagem'!B77</f>
        <v>0</v>
      </c>
      <c r="B74" s="174">
        <f>'ordem de passagem'!C77</f>
        <v>0</v>
      </c>
      <c r="C74" s="174">
        <f>'ordem de passagem'!D77</f>
        <v>0</v>
      </c>
      <c r="D74" s="174">
        <f>'ordem de passagem'!E77</f>
        <v>0</v>
      </c>
      <c r="E74" s="174">
        <f>'ordem de passagem'!G77</f>
        <v>0</v>
      </c>
      <c r="F74" s="174" t="str">
        <f t="shared" ref="F74:F137" si="63">IF(OR(E74="pct",E74="mini",E74="pctM"),"mini","")</f>
        <v/>
      </c>
      <c r="G74" s="174" t="str">
        <f t="shared" si="57"/>
        <v/>
      </c>
      <c r="H74" s="174">
        <f>'ordem de passagem'!F77</f>
        <v>0</v>
      </c>
      <c r="I74" s="174">
        <f>'ordem de passagem'!H77</f>
        <v>0</v>
      </c>
      <c r="J74" s="175">
        <f>IF('mini - salto 1'!AD81="",0,'mini - salto 1'!AD81)</f>
        <v>0</v>
      </c>
      <c r="K74" s="175">
        <f>IF('mini - salto 2'!AD81="",0,'mini - salto 2'!AD81)</f>
        <v>0</v>
      </c>
      <c r="L74" s="175">
        <f>IF('mini - salto 3'!AD81="",0,'mini - salto 3'!AD81)</f>
        <v>0</v>
      </c>
      <c r="M74" s="175">
        <f>IF(tapete!X81="",0,tapete!X81)</f>
        <v>0</v>
      </c>
      <c r="N74" s="175">
        <f t="shared" si="38"/>
        <v>0</v>
      </c>
      <c r="O74" s="175">
        <f t="shared" si="39"/>
        <v>0</v>
      </c>
      <c r="P74" s="175"/>
      <c r="Q74" s="175">
        <f>IF('mini - salto 1'!S81="",0,'mini - salto 1'!S81)</f>
        <v>0</v>
      </c>
      <c r="R74" s="175">
        <f>IF('mini - salto 1'!AA81="",0,'mini - salto 1'!AA81)</f>
        <v>0</v>
      </c>
      <c r="S74" s="175">
        <f t="shared" si="58"/>
        <v>0</v>
      </c>
      <c r="T74" s="175">
        <f t="shared" si="40"/>
        <v>0</v>
      </c>
      <c r="U74" s="371">
        <f>IF('mini - salto 2'!S81="",0,'mini - salto 2'!S81)</f>
        <v>0</v>
      </c>
      <c r="V74" s="175">
        <f>IF('mini - salto 2'!AA81="",0,'mini - salto 2'!AA81)</f>
        <v>0</v>
      </c>
      <c r="W74" s="175">
        <f t="shared" si="59"/>
        <v>0</v>
      </c>
      <c r="X74" s="175">
        <f t="shared" si="41"/>
        <v>0</v>
      </c>
      <c r="Y74" s="175">
        <f>IF('mini - salto 3'!S81="",0,'mini - salto 3'!S81)</f>
        <v>0</v>
      </c>
      <c r="Z74" s="175">
        <f>IF('mini - salto 3'!AA81="",0,'mini - salto 3'!AA81)</f>
        <v>0</v>
      </c>
      <c r="AA74" s="573">
        <f t="shared" si="60"/>
        <v>0</v>
      </c>
      <c r="AB74" s="384">
        <f t="shared" si="42"/>
        <v>0</v>
      </c>
      <c r="AC74" s="175">
        <f>IF(tapete!S81="",0,tapete!S81)</f>
        <v>0</v>
      </c>
      <c r="AD74" s="175">
        <f>IF(tapete!T81="",0,tapete!T81)</f>
        <v>0</v>
      </c>
      <c r="AE74" s="175" t="str">
        <f>IFERROR((IF(B74=0,"",IF(OR(E74="pct",E74="pctn",E74="pctt",E74="pctm"),('mini - salto 1'!AF81+'mini - salto 2'!AF81+'mini - salto 3'!AF81)/3+Z74+R74+V74,""))),0)</f>
        <v/>
      </c>
      <c r="AF74" s="386" t="str">
        <f t="shared" si="28"/>
        <v/>
      </c>
      <c r="AG74" s="386" t="str">
        <f t="shared" si="43"/>
        <v/>
      </c>
      <c r="AH74" s="387" t="str">
        <f t="shared" si="44"/>
        <v/>
      </c>
      <c r="AI74" s="126" t="str">
        <f t="shared" si="45"/>
        <v/>
      </c>
      <c r="AJ74" s="382"/>
      <c r="AK74" s="382">
        <f t="shared" si="46"/>
        <v>0</v>
      </c>
      <c r="AL74" s="385">
        <f t="shared" si="47"/>
        <v>0</v>
      </c>
      <c r="AM74" s="176">
        <f t="shared" si="61"/>
        <v>0</v>
      </c>
      <c r="AO74" s="128"/>
      <c r="AP74" s="128"/>
      <c r="AQ74" s="128"/>
      <c r="AS74" s="177">
        <f t="shared" si="48"/>
        <v>1</v>
      </c>
      <c r="AT74" s="177">
        <f t="shared" si="62"/>
        <v>0</v>
      </c>
      <c r="AU74" s="177">
        <f t="shared" si="49"/>
        <v>0</v>
      </c>
      <c r="AV74" s="177">
        <f t="shared" si="50"/>
        <v>0</v>
      </c>
      <c r="AW74" s="178">
        <f t="shared" si="51"/>
        <v>0</v>
      </c>
      <c r="AX74" s="178">
        <f t="shared" si="52"/>
        <v>0</v>
      </c>
      <c r="AY74" s="178">
        <f t="shared" si="53"/>
        <v>0</v>
      </c>
      <c r="AZ74" s="178">
        <f t="shared" si="54"/>
        <v>0</v>
      </c>
      <c r="BA74" s="178">
        <f t="shared" si="55"/>
        <v>0</v>
      </c>
      <c r="BB74" s="178">
        <f t="shared" si="56"/>
        <v>0</v>
      </c>
    </row>
    <row r="75" spans="1:54" ht="27" customHeight="1" x14ac:dyDescent="0.3">
      <c r="A75" s="174">
        <f>'ordem de passagem'!B78</f>
        <v>0</v>
      </c>
      <c r="B75" s="174">
        <f>'ordem de passagem'!C78</f>
        <v>0</v>
      </c>
      <c r="C75" s="174">
        <f>'ordem de passagem'!D78</f>
        <v>0</v>
      </c>
      <c r="D75" s="174">
        <f>'ordem de passagem'!E78</f>
        <v>0</v>
      </c>
      <c r="E75" s="174">
        <f>'ordem de passagem'!G78</f>
        <v>0</v>
      </c>
      <c r="F75" s="174" t="str">
        <f t="shared" si="63"/>
        <v/>
      </c>
      <c r="G75" s="174" t="str">
        <f t="shared" si="57"/>
        <v/>
      </c>
      <c r="H75" s="174">
        <f>'ordem de passagem'!F78</f>
        <v>0</v>
      </c>
      <c r="I75" s="174">
        <f>'ordem de passagem'!H78</f>
        <v>0</v>
      </c>
      <c r="J75" s="175">
        <f>IF('mini - salto 1'!AD82="",0,'mini - salto 1'!AD82)</f>
        <v>0</v>
      </c>
      <c r="K75" s="175">
        <f>IF('mini - salto 2'!AD82="",0,'mini - salto 2'!AD82)</f>
        <v>0</v>
      </c>
      <c r="L75" s="175">
        <f>IF('mini - salto 3'!AD82="",0,'mini - salto 3'!AD82)</f>
        <v>0</v>
      </c>
      <c r="M75" s="175">
        <f>IF(tapete!X82="",0,tapete!X82)</f>
        <v>0</v>
      </c>
      <c r="N75" s="175">
        <f t="shared" si="38"/>
        <v>0</v>
      </c>
      <c r="O75" s="175">
        <f t="shared" si="39"/>
        <v>0</v>
      </c>
      <c r="P75" s="175"/>
      <c r="Q75" s="175">
        <f>IF('mini - salto 1'!S82="",0,'mini - salto 1'!S82)</f>
        <v>0</v>
      </c>
      <c r="R75" s="175">
        <f>IF('mini - salto 1'!AA82="",0,'mini - salto 1'!AA82)</f>
        <v>0</v>
      </c>
      <c r="S75" s="175">
        <f t="shared" si="58"/>
        <v>0</v>
      </c>
      <c r="T75" s="175">
        <f t="shared" si="40"/>
        <v>0</v>
      </c>
      <c r="U75" s="371">
        <f>IF('mini - salto 2'!S82="",0,'mini - salto 2'!S82)</f>
        <v>0</v>
      </c>
      <c r="V75" s="175">
        <f>IF('mini - salto 2'!AA82="",0,'mini - salto 2'!AA82)</f>
        <v>0</v>
      </c>
      <c r="W75" s="175">
        <f t="shared" si="59"/>
        <v>0</v>
      </c>
      <c r="X75" s="175">
        <f t="shared" si="41"/>
        <v>0</v>
      </c>
      <c r="Y75" s="175">
        <f>IF('mini - salto 3'!S82="",0,'mini - salto 3'!S82)</f>
        <v>0</v>
      </c>
      <c r="Z75" s="175">
        <f>IF('mini - salto 3'!AA82="",0,'mini - salto 3'!AA82)</f>
        <v>0</v>
      </c>
      <c r="AA75" s="573">
        <f t="shared" si="60"/>
        <v>0</v>
      </c>
      <c r="AB75" s="384">
        <f t="shared" si="42"/>
        <v>0</v>
      </c>
      <c r="AC75" s="175">
        <f>IF(tapete!S82="",0,tapete!S82)</f>
        <v>0</v>
      </c>
      <c r="AD75" s="175">
        <f>IF(tapete!T82="",0,tapete!T82)</f>
        <v>0</v>
      </c>
      <c r="AE75" s="175" t="str">
        <f>IFERROR((IF(B75=0,"",IF(OR(E75="pct",E75="pctn",E75="pctt",E75="pctm"),('mini - salto 1'!AF82+'mini - salto 2'!AF82+'mini - salto 3'!AF82)/3+Z75+R75+V75,""))),0)</f>
        <v/>
      </c>
      <c r="AF75" s="386" t="str">
        <f t="shared" si="28"/>
        <v/>
      </c>
      <c r="AG75" s="386" t="str">
        <f t="shared" si="43"/>
        <v/>
      </c>
      <c r="AH75" s="387" t="str">
        <f t="shared" si="44"/>
        <v/>
      </c>
      <c r="AI75" s="126" t="str">
        <f t="shared" si="45"/>
        <v/>
      </c>
      <c r="AJ75" s="382"/>
      <c r="AK75" s="382">
        <f t="shared" si="46"/>
        <v>0</v>
      </c>
      <c r="AL75" s="385">
        <f t="shared" si="47"/>
        <v>0</v>
      </c>
      <c r="AM75" s="176">
        <f t="shared" si="61"/>
        <v>0</v>
      </c>
      <c r="AO75" s="128"/>
      <c r="AP75" s="128"/>
      <c r="AQ75" s="128"/>
      <c r="AS75" s="177">
        <f t="shared" si="48"/>
        <v>1</v>
      </c>
      <c r="AT75" s="177">
        <f t="shared" si="62"/>
        <v>0</v>
      </c>
      <c r="AU75" s="177">
        <f t="shared" si="49"/>
        <v>0</v>
      </c>
      <c r="AV75" s="177">
        <f t="shared" si="50"/>
        <v>0</v>
      </c>
      <c r="AW75" s="178">
        <f t="shared" si="51"/>
        <v>0</v>
      </c>
      <c r="AX75" s="178">
        <f t="shared" si="52"/>
        <v>0</v>
      </c>
      <c r="AY75" s="178">
        <f t="shared" si="53"/>
        <v>0</v>
      </c>
      <c r="AZ75" s="178">
        <f t="shared" si="54"/>
        <v>0</v>
      </c>
      <c r="BA75" s="178">
        <f t="shared" si="55"/>
        <v>0</v>
      </c>
      <c r="BB75" s="178">
        <f t="shared" si="56"/>
        <v>0</v>
      </c>
    </row>
    <row r="76" spans="1:54" ht="27" customHeight="1" x14ac:dyDescent="0.3">
      <c r="A76" s="174">
        <f>'ordem de passagem'!B79</f>
        <v>0</v>
      </c>
      <c r="B76" s="174">
        <f>'ordem de passagem'!C79</f>
        <v>0</v>
      </c>
      <c r="C76" s="174">
        <f>'ordem de passagem'!D79</f>
        <v>0</v>
      </c>
      <c r="D76" s="174">
        <f>'ordem de passagem'!E79</f>
        <v>0</v>
      </c>
      <c r="E76" s="174">
        <f>'ordem de passagem'!G79</f>
        <v>0</v>
      </c>
      <c r="F76" s="174" t="str">
        <f t="shared" si="63"/>
        <v/>
      </c>
      <c r="G76" s="174" t="str">
        <f t="shared" si="57"/>
        <v/>
      </c>
      <c r="H76" s="174">
        <f>'ordem de passagem'!F79</f>
        <v>0</v>
      </c>
      <c r="I76" s="174">
        <f>'ordem de passagem'!H79</f>
        <v>0</v>
      </c>
      <c r="J76" s="175">
        <f>IF('mini - salto 1'!AD83="",0,'mini - salto 1'!AD83)</f>
        <v>0</v>
      </c>
      <c r="K76" s="175">
        <f>IF('mini - salto 2'!AD83="",0,'mini - salto 2'!AD83)</f>
        <v>0</v>
      </c>
      <c r="L76" s="175">
        <f>IF('mini - salto 3'!AD83="",0,'mini - salto 3'!AD83)</f>
        <v>0</v>
      </c>
      <c r="M76" s="175">
        <f>IF(tapete!X83="",0,tapete!X83)</f>
        <v>0</v>
      </c>
      <c r="N76" s="175">
        <f t="shared" si="38"/>
        <v>0</v>
      </c>
      <c r="O76" s="175">
        <f t="shared" si="39"/>
        <v>0</v>
      </c>
      <c r="P76" s="175"/>
      <c r="Q76" s="175">
        <f>IF('mini - salto 1'!S83="",0,'mini - salto 1'!S83)</f>
        <v>0</v>
      </c>
      <c r="R76" s="175">
        <f>IF('mini - salto 1'!AA83="",0,'mini - salto 1'!AA83)</f>
        <v>0</v>
      </c>
      <c r="S76" s="175">
        <f t="shared" si="58"/>
        <v>0</v>
      </c>
      <c r="T76" s="175">
        <f t="shared" si="40"/>
        <v>0</v>
      </c>
      <c r="U76" s="371">
        <f>IF('mini - salto 2'!S83="",0,'mini - salto 2'!S83)</f>
        <v>0</v>
      </c>
      <c r="V76" s="175">
        <f>IF('mini - salto 2'!AA83="",0,'mini - salto 2'!AA83)</f>
        <v>0</v>
      </c>
      <c r="W76" s="175">
        <f t="shared" si="59"/>
        <v>0</v>
      </c>
      <c r="X76" s="175">
        <f t="shared" si="41"/>
        <v>0</v>
      </c>
      <c r="Y76" s="175">
        <f>IF('mini - salto 3'!S83="",0,'mini - salto 3'!S83)</f>
        <v>0</v>
      </c>
      <c r="Z76" s="175">
        <f>IF('mini - salto 3'!AA83="",0,'mini - salto 3'!AA83)</f>
        <v>0</v>
      </c>
      <c r="AA76" s="573">
        <f t="shared" si="60"/>
        <v>0</v>
      </c>
      <c r="AB76" s="384">
        <f t="shared" si="42"/>
        <v>0</v>
      </c>
      <c r="AC76" s="175">
        <f>IF(tapete!S83="",0,tapete!S83)</f>
        <v>0</v>
      </c>
      <c r="AD76" s="175">
        <f>IF(tapete!T83="",0,tapete!T83)</f>
        <v>0</v>
      </c>
      <c r="AE76" s="175" t="str">
        <f>IFERROR((IF(B76=0,"",IF(OR(E76="pct",E76="pctn",E76="pctt",E76="pctm"),('mini - salto 1'!AF83+'mini - salto 2'!AF83+'mini - salto 3'!AF83)/3+Z76+R76+V76,""))),0)</f>
        <v/>
      </c>
      <c r="AF76" s="386" t="str">
        <f t="shared" si="28"/>
        <v/>
      </c>
      <c r="AG76" s="386" t="str">
        <f t="shared" si="43"/>
        <v/>
      </c>
      <c r="AH76" s="387" t="str">
        <f t="shared" si="44"/>
        <v/>
      </c>
      <c r="AI76" s="126" t="str">
        <f t="shared" si="45"/>
        <v/>
      </c>
      <c r="AJ76" s="382"/>
      <c r="AK76" s="382">
        <f t="shared" si="46"/>
        <v>0</v>
      </c>
      <c r="AL76" s="385">
        <f t="shared" si="47"/>
        <v>0</v>
      </c>
      <c r="AM76" s="176">
        <f t="shared" si="61"/>
        <v>0</v>
      </c>
      <c r="AO76" s="128"/>
      <c r="AP76" s="128"/>
      <c r="AQ76" s="128"/>
      <c r="AS76" s="177">
        <f t="shared" si="48"/>
        <v>1</v>
      </c>
      <c r="AT76" s="177">
        <f t="shared" si="62"/>
        <v>0</v>
      </c>
      <c r="AU76" s="177">
        <f t="shared" si="49"/>
        <v>0</v>
      </c>
      <c r="AV76" s="177">
        <f t="shared" si="50"/>
        <v>0</v>
      </c>
      <c r="AW76" s="178">
        <f t="shared" si="51"/>
        <v>0</v>
      </c>
      <c r="AX76" s="178">
        <f t="shared" si="52"/>
        <v>0</v>
      </c>
      <c r="AY76" s="178">
        <f t="shared" si="53"/>
        <v>0</v>
      </c>
      <c r="AZ76" s="178">
        <f t="shared" si="54"/>
        <v>0</v>
      </c>
      <c r="BA76" s="178">
        <f t="shared" si="55"/>
        <v>0</v>
      </c>
      <c r="BB76" s="178">
        <f t="shared" si="56"/>
        <v>0</v>
      </c>
    </row>
    <row r="77" spans="1:54" ht="27" customHeight="1" x14ac:dyDescent="0.3">
      <c r="A77" s="174">
        <f>'ordem de passagem'!B80</f>
        <v>0</v>
      </c>
      <c r="B77" s="174">
        <f>'ordem de passagem'!C80</f>
        <v>0</v>
      </c>
      <c r="C77" s="174">
        <f>'ordem de passagem'!D80</f>
        <v>0</v>
      </c>
      <c r="D77" s="174">
        <f>'ordem de passagem'!E80</f>
        <v>0</v>
      </c>
      <c r="E77" s="174">
        <f>'ordem de passagem'!G80</f>
        <v>0</v>
      </c>
      <c r="F77" s="174" t="str">
        <f t="shared" si="63"/>
        <v/>
      </c>
      <c r="G77" s="174" t="str">
        <f t="shared" si="57"/>
        <v/>
      </c>
      <c r="H77" s="174">
        <f>'ordem de passagem'!F80</f>
        <v>0</v>
      </c>
      <c r="I77" s="174">
        <f>'ordem de passagem'!H80</f>
        <v>0</v>
      </c>
      <c r="J77" s="175">
        <f>IF('mini - salto 1'!AD84="",0,'mini - salto 1'!AD84)</f>
        <v>0</v>
      </c>
      <c r="K77" s="175">
        <f>IF('mini - salto 2'!AD84="",0,'mini - salto 2'!AD84)</f>
        <v>0</v>
      </c>
      <c r="L77" s="175">
        <f>IF('mini - salto 3'!AD84="",0,'mini - salto 3'!AD84)</f>
        <v>0</v>
      </c>
      <c r="M77" s="175">
        <f>IF(tapete!X84="",0,tapete!X84)</f>
        <v>0</v>
      </c>
      <c r="N77" s="175">
        <f t="shared" si="38"/>
        <v>0</v>
      </c>
      <c r="O77" s="175">
        <f t="shared" si="39"/>
        <v>0</v>
      </c>
      <c r="P77" s="175"/>
      <c r="Q77" s="175">
        <f>IF('mini - salto 1'!S84="",0,'mini - salto 1'!S84)</f>
        <v>0</v>
      </c>
      <c r="R77" s="175">
        <f>IF('mini - salto 1'!AA84="",0,'mini - salto 1'!AA84)</f>
        <v>0</v>
      </c>
      <c r="S77" s="175">
        <f t="shared" si="58"/>
        <v>0</v>
      </c>
      <c r="T77" s="175">
        <f t="shared" si="40"/>
        <v>0</v>
      </c>
      <c r="U77" s="371">
        <f>IF('mini - salto 2'!S84="",0,'mini - salto 2'!S84)</f>
        <v>0</v>
      </c>
      <c r="V77" s="175">
        <f>IF('mini - salto 2'!AA84="",0,'mini - salto 2'!AA84)</f>
        <v>0</v>
      </c>
      <c r="W77" s="175">
        <f t="shared" si="59"/>
        <v>0</v>
      </c>
      <c r="X77" s="175">
        <f t="shared" si="41"/>
        <v>0</v>
      </c>
      <c r="Y77" s="175">
        <f>IF('mini - salto 3'!S84="",0,'mini - salto 3'!S84)</f>
        <v>0</v>
      </c>
      <c r="Z77" s="175">
        <f>IF('mini - salto 3'!AA84="",0,'mini - salto 3'!AA84)</f>
        <v>0</v>
      </c>
      <c r="AA77" s="573">
        <f t="shared" si="60"/>
        <v>0</v>
      </c>
      <c r="AB77" s="384">
        <f t="shared" si="42"/>
        <v>0</v>
      </c>
      <c r="AC77" s="175">
        <f>IF(tapete!S84="",0,tapete!S84)</f>
        <v>0</v>
      </c>
      <c r="AD77" s="175">
        <f>IF(tapete!T84="",0,tapete!T84)</f>
        <v>0</v>
      </c>
      <c r="AE77" s="175" t="str">
        <f>IFERROR((IF(B77=0,"",IF(OR(E77="pct",E77="pctn",E77="pctt",E77="pctm"),('mini - salto 1'!AF84+'mini - salto 2'!AF84+'mini - salto 3'!AF84)/3+Z77+R77+V77,""))),0)</f>
        <v/>
      </c>
      <c r="AF77" s="386" t="str">
        <f t="shared" si="28"/>
        <v/>
      </c>
      <c r="AG77" s="386" t="str">
        <f t="shared" si="43"/>
        <v/>
      </c>
      <c r="AH77" s="387" t="str">
        <f t="shared" si="44"/>
        <v/>
      </c>
      <c r="AI77" s="126" t="str">
        <f t="shared" si="45"/>
        <v/>
      </c>
      <c r="AJ77" s="382"/>
      <c r="AK77" s="382">
        <f t="shared" si="46"/>
        <v>0</v>
      </c>
      <c r="AL77" s="385">
        <f t="shared" si="47"/>
        <v>0</v>
      </c>
      <c r="AM77" s="176">
        <f t="shared" si="61"/>
        <v>0</v>
      </c>
      <c r="AO77" s="128"/>
      <c r="AP77" s="128"/>
      <c r="AQ77" s="128"/>
      <c r="AS77" s="177">
        <f t="shared" si="48"/>
        <v>1</v>
      </c>
      <c r="AT77" s="177">
        <f t="shared" si="62"/>
        <v>0</v>
      </c>
      <c r="AU77" s="177">
        <f t="shared" si="49"/>
        <v>0</v>
      </c>
      <c r="AV77" s="177">
        <f t="shared" si="50"/>
        <v>0</v>
      </c>
      <c r="AW77" s="178">
        <f t="shared" si="51"/>
        <v>0</v>
      </c>
      <c r="AX77" s="178">
        <f t="shared" si="52"/>
        <v>0</v>
      </c>
      <c r="AY77" s="178">
        <f t="shared" si="53"/>
        <v>0</v>
      </c>
      <c r="AZ77" s="178">
        <f t="shared" si="54"/>
        <v>0</v>
      </c>
      <c r="BA77" s="178">
        <f t="shared" si="55"/>
        <v>0</v>
      </c>
      <c r="BB77" s="178">
        <f t="shared" si="56"/>
        <v>0</v>
      </c>
    </row>
    <row r="78" spans="1:54" ht="27" customHeight="1" x14ac:dyDescent="0.3">
      <c r="A78" s="174">
        <f>'ordem de passagem'!B81</f>
        <v>0</v>
      </c>
      <c r="B78" s="174">
        <f>'ordem de passagem'!C81</f>
        <v>0</v>
      </c>
      <c r="C78" s="174">
        <f>'ordem de passagem'!D81</f>
        <v>0</v>
      </c>
      <c r="D78" s="174">
        <f>'ordem de passagem'!E81</f>
        <v>0</v>
      </c>
      <c r="E78" s="174">
        <f>'ordem de passagem'!G81</f>
        <v>0</v>
      </c>
      <c r="F78" s="174" t="str">
        <f t="shared" si="63"/>
        <v/>
      </c>
      <c r="G78" s="174" t="str">
        <f t="shared" si="57"/>
        <v/>
      </c>
      <c r="H78" s="174">
        <f>'ordem de passagem'!F81</f>
        <v>0</v>
      </c>
      <c r="I78" s="174">
        <f>'ordem de passagem'!H81</f>
        <v>0</v>
      </c>
      <c r="J78" s="175">
        <f>IF('mini - salto 1'!AD85="",0,'mini - salto 1'!AD85)</f>
        <v>0</v>
      </c>
      <c r="K78" s="175">
        <f>IF('mini - salto 2'!AD85="",0,'mini - salto 2'!AD85)</f>
        <v>0</v>
      </c>
      <c r="L78" s="175">
        <f>IF('mini - salto 3'!AD85="",0,'mini - salto 3'!AD85)</f>
        <v>0</v>
      </c>
      <c r="M78" s="175">
        <f>IF(tapete!X85="",0,tapete!X85)</f>
        <v>0</v>
      </c>
      <c r="N78" s="175">
        <f t="shared" si="38"/>
        <v>0</v>
      </c>
      <c r="O78" s="175">
        <f t="shared" si="39"/>
        <v>0</v>
      </c>
      <c r="P78" s="175"/>
      <c r="Q78" s="175">
        <f>IF('mini - salto 1'!S85="",0,'mini - salto 1'!S85)</f>
        <v>0</v>
      </c>
      <c r="R78" s="175">
        <f>IF('mini - salto 1'!AA85="",0,'mini - salto 1'!AA85)</f>
        <v>0</v>
      </c>
      <c r="S78" s="175">
        <f t="shared" si="58"/>
        <v>0</v>
      </c>
      <c r="T78" s="175">
        <f t="shared" si="40"/>
        <v>0</v>
      </c>
      <c r="U78" s="371">
        <f>IF('mini - salto 2'!S85="",0,'mini - salto 2'!S85)</f>
        <v>0</v>
      </c>
      <c r="V78" s="175">
        <f>IF('mini - salto 2'!AA85="",0,'mini - salto 2'!AA85)</f>
        <v>0</v>
      </c>
      <c r="W78" s="175">
        <f t="shared" si="59"/>
        <v>0</v>
      </c>
      <c r="X78" s="175">
        <f t="shared" si="41"/>
        <v>0</v>
      </c>
      <c r="Y78" s="175">
        <f>IF('mini - salto 3'!S85="",0,'mini - salto 3'!S85)</f>
        <v>0</v>
      </c>
      <c r="Z78" s="175">
        <f>IF('mini - salto 3'!AA85="",0,'mini - salto 3'!AA85)</f>
        <v>0</v>
      </c>
      <c r="AA78" s="573">
        <f t="shared" si="60"/>
        <v>0</v>
      </c>
      <c r="AB78" s="384">
        <f t="shared" si="42"/>
        <v>0</v>
      </c>
      <c r="AC78" s="175">
        <f>IF(tapete!S85="",0,tapete!S85)</f>
        <v>0</v>
      </c>
      <c r="AD78" s="175">
        <f>IF(tapete!T85="",0,tapete!T85)</f>
        <v>0</v>
      </c>
      <c r="AE78" s="175" t="str">
        <f>IFERROR((IF(B78=0,"",IF(OR(E78="pct",E78="pctn",E78="pctt",E78="pctm"),('mini - salto 1'!AF85+'mini - salto 2'!AF85+'mini - salto 3'!AF85)/3+Z78+R78+V78,""))),0)</f>
        <v/>
      </c>
      <c r="AF78" s="386" t="str">
        <f t="shared" si="28"/>
        <v/>
      </c>
      <c r="AG78" s="386" t="str">
        <f t="shared" si="43"/>
        <v/>
      </c>
      <c r="AH78" s="387" t="str">
        <f t="shared" si="44"/>
        <v/>
      </c>
      <c r="AI78" s="126" t="str">
        <f t="shared" si="45"/>
        <v/>
      </c>
      <c r="AJ78" s="382"/>
      <c r="AK78" s="382">
        <f t="shared" si="46"/>
        <v>0</v>
      </c>
      <c r="AL78" s="385">
        <f t="shared" si="47"/>
        <v>0</v>
      </c>
      <c r="AM78" s="176">
        <f t="shared" si="61"/>
        <v>0</v>
      </c>
      <c r="AO78" s="128"/>
      <c r="AP78" s="128"/>
      <c r="AQ78" s="128"/>
      <c r="AS78" s="177">
        <f t="shared" si="48"/>
        <v>1</v>
      </c>
      <c r="AT78" s="177">
        <f t="shared" si="62"/>
        <v>0</v>
      </c>
      <c r="AU78" s="177">
        <f t="shared" si="49"/>
        <v>0</v>
      </c>
      <c r="AV78" s="177">
        <f t="shared" si="50"/>
        <v>0</v>
      </c>
      <c r="AW78" s="178">
        <f t="shared" si="51"/>
        <v>0</v>
      </c>
      <c r="AX78" s="178">
        <f t="shared" si="52"/>
        <v>0</v>
      </c>
      <c r="AY78" s="178">
        <f t="shared" si="53"/>
        <v>0</v>
      </c>
      <c r="AZ78" s="178">
        <f t="shared" si="54"/>
        <v>0</v>
      </c>
      <c r="BA78" s="178">
        <f t="shared" si="55"/>
        <v>0</v>
      </c>
      <c r="BB78" s="178">
        <f t="shared" si="56"/>
        <v>0</v>
      </c>
    </row>
    <row r="79" spans="1:54" ht="27" customHeight="1" x14ac:dyDescent="0.3">
      <c r="A79" s="174">
        <f>'ordem de passagem'!B82</f>
        <v>0</v>
      </c>
      <c r="B79" s="174">
        <f>'ordem de passagem'!C82</f>
        <v>0</v>
      </c>
      <c r="C79" s="174">
        <f>'ordem de passagem'!D82</f>
        <v>0</v>
      </c>
      <c r="D79" s="174">
        <f>'ordem de passagem'!E82</f>
        <v>0</v>
      </c>
      <c r="E79" s="174">
        <f>'ordem de passagem'!G82</f>
        <v>0</v>
      </c>
      <c r="F79" s="174" t="str">
        <f t="shared" si="63"/>
        <v/>
      </c>
      <c r="G79" s="174" t="str">
        <f t="shared" si="57"/>
        <v/>
      </c>
      <c r="H79" s="174">
        <f>'ordem de passagem'!F82</f>
        <v>0</v>
      </c>
      <c r="I79" s="174">
        <f>'ordem de passagem'!H82</f>
        <v>0</v>
      </c>
      <c r="J79" s="175">
        <f>IF('mini - salto 1'!AD86="",0,'mini - salto 1'!AD86)</f>
        <v>0</v>
      </c>
      <c r="K79" s="175">
        <f>IF('mini - salto 2'!AD86="",0,'mini - salto 2'!AD86)</f>
        <v>0</v>
      </c>
      <c r="L79" s="175">
        <f>IF('mini - salto 3'!AD86="",0,'mini - salto 3'!AD86)</f>
        <v>0</v>
      </c>
      <c r="M79" s="175">
        <f>IF(tapete!X86="",0,tapete!X86)</f>
        <v>0</v>
      </c>
      <c r="N79" s="175">
        <f t="shared" si="38"/>
        <v>0</v>
      </c>
      <c r="O79" s="175">
        <f t="shared" si="39"/>
        <v>0</v>
      </c>
      <c r="P79" s="175"/>
      <c r="Q79" s="175">
        <f>IF('mini - salto 1'!S86="",0,'mini - salto 1'!S86)</f>
        <v>0</v>
      </c>
      <c r="R79" s="175">
        <f>IF('mini - salto 1'!AA86="",0,'mini - salto 1'!AA86)</f>
        <v>0</v>
      </c>
      <c r="S79" s="175">
        <f t="shared" si="58"/>
        <v>0</v>
      </c>
      <c r="T79" s="175">
        <f t="shared" si="40"/>
        <v>0</v>
      </c>
      <c r="U79" s="371">
        <f>IF('mini - salto 2'!S86="",0,'mini - salto 2'!S86)</f>
        <v>0</v>
      </c>
      <c r="V79" s="175">
        <f>IF('mini - salto 2'!AA86="",0,'mini - salto 2'!AA86)</f>
        <v>0</v>
      </c>
      <c r="W79" s="175">
        <f t="shared" si="59"/>
        <v>0</v>
      </c>
      <c r="X79" s="175">
        <f t="shared" si="41"/>
        <v>0</v>
      </c>
      <c r="Y79" s="175">
        <f>IF('mini - salto 3'!S86="",0,'mini - salto 3'!S86)</f>
        <v>0</v>
      </c>
      <c r="Z79" s="175">
        <f>IF('mini - salto 3'!AA86="",0,'mini - salto 3'!AA86)</f>
        <v>0</v>
      </c>
      <c r="AA79" s="573">
        <f t="shared" si="60"/>
        <v>0</v>
      </c>
      <c r="AB79" s="384">
        <f t="shared" si="42"/>
        <v>0</v>
      </c>
      <c r="AC79" s="175">
        <f>IF(tapete!S86="",0,tapete!S86)</f>
        <v>0</v>
      </c>
      <c r="AD79" s="175">
        <f>IF(tapete!T86="",0,tapete!T86)</f>
        <v>0</v>
      </c>
      <c r="AE79" s="175" t="str">
        <f>IFERROR((IF(B79=0,"",IF(OR(E79="pct",E79="pctn",E79="pctt",E79="pctm"),('mini - salto 1'!AF86+'mini - salto 2'!AF86+'mini - salto 3'!AF86)/3+Z79+R79+V79,""))),0)</f>
        <v/>
      </c>
      <c r="AF79" s="386" t="str">
        <f t="shared" si="28"/>
        <v/>
      </c>
      <c r="AG79" s="386" t="str">
        <f t="shared" si="43"/>
        <v/>
      </c>
      <c r="AH79" s="387" t="str">
        <f t="shared" si="44"/>
        <v/>
      </c>
      <c r="AI79" s="126" t="str">
        <f t="shared" si="45"/>
        <v/>
      </c>
      <c r="AJ79" s="382"/>
      <c r="AK79" s="382">
        <f t="shared" si="46"/>
        <v>0</v>
      </c>
      <c r="AL79" s="385">
        <f t="shared" si="47"/>
        <v>0</v>
      </c>
      <c r="AM79" s="176">
        <f t="shared" si="61"/>
        <v>0</v>
      </c>
      <c r="AO79" s="128"/>
      <c r="AP79" s="128"/>
      <c r="AQ79" s="128"/>
      <c r="AS79" s="177">
        <f t="shared" si="48"/>
        <v>1</v>
      </c>
      <c r="AT79" s="177">
        <f t="shared" si="62"/>
        <v>0</v>
      </c>
      <c r="AU79" s="177">
        <f t="shared" si="49"/>
        <v>0</v>
      </c>
      <c r="AV79" s="177">
        <f t="shared" si="50"/>
        <v>0</v>
      </c>
      <c r="AW79" s="178">
        <f t="shared" si="51"/>
        <v>0</v>
      </c>
      <c r="AX79" s="178">
        <f t="shared" si="52"/>
        <v>0</v>
      </c>
      <c r="AY79" s="178">
        <f t="shared" si="53"/>
        <v>0</v>
      </c>
      <c r="AZ79" s="178">
        <f t="shared" si="54"/>
        <v>0</v>
      </c>
      <c r="BA79" s="178">
        <f t="shared" si="55"/>
        <v>0</v>
      </c>
      <c r="BB79" s="178">
        <f t="shared" si="56"/>
        <v>0</v>
      </c>
    </row>
    <row r="80" spans="1:54" ht="27" customHeight="1" x14ac:dyDescent="0.3">
      <c r="A80" s="174">
        <f>'ordem de passagem'!B83</f>
        <v>0</v>
      </c>
      <c r="B80" s="174">
        <f>'ordem de passagem'!C83</f>
        <v>0</v>
      </c>
      <c r="C80" s="174">
        <f>'ordem de passagem'!D83</f>
        <v>0</v>
      </c>
      <c r="D80" s="174">
        <f>'ordem de passagem'!E83</f>
        <v>0</v>
      </c>
      <c r="E80" s="174">
        <f>'ordem de passagem'!G83</f>
        <v>0</v>
      </c>
      <c r="F80" s="174" t="str">
        <f t="shared" si="63"/>
        <v/>
      </c>
      <c r="G80" s="174" t="str">
        <f t="shared" si="57"/>
        <v/>
      </c>
      <c r="H80" s="174">
        <f>'ordem de passagem'!F83</f>
        <v>0</v>
      </c>
      <c r="I80" s="174">
        <f>'ordem de passagem'!H83</f>
        <v>0</v>
      </c>
      <c r="J80" s="175">
        <f>IF('mini - salto 1'!AD87="",0,'mini - salto 1'!AD87)</f>
        <v>0</v>
      </c>
      <c r="K80" s="175">
        <f>IF('mini - salto 2'!AD87="",0,'mini - salto 2'!AD87)</f>
        <v>0</v>
      </c>
      <c r="L80" s="175">
        <f>IF('mini - salto 3'!AD87="",0,'mini - salto 3'!AD87)</f>
        <v>0</v>
      </c>
      <c r="M80" s="175">
        <f>IF(tapete!X87="",0,tapete!X87)</f>
        <v>0</v>
      </c>
      <c r="N80" s="175">
        <f t="shared" si="38"/>
        <v>0</v>
      </c>
      <c r="O80" s="175">
        <f t="shared" si="39"/>
        <v>0</v>
      </c>
      <c r="P80" s="175"/>
      <c r="Q80" s="175">
        <f>IF('mini - salto 1'!S87="",0,'mini - salto 1'!S87)</f>
        <v>0</v>
      </c>
      <c r="R80" s="175">
        <f>IF('mini - salto 1'!AA87="",0,'mini - salto 1'!AA87)</f>
        <v>0</v>
      </c>
      <c r="S80" s="175">
        <f t="shared" si="58"/>
        <v>0</v>
      </c>
      <c r="T80" s="175">
        <f t="shared" si="40"/>
        <v>0</v>
      </c>
      <c r="U80" s="371">
        <f>IF('mini - salto 2'!S87="",0,'mini - salto 2'!S87)</f>
        <v>0</v>
      </c>
      <c r="V80" s="175">
        <f>IF('mini - salto 2'!AA87="",0,'mini - salto 2'!AA87)</f>
        <v>0</v>
      </c>
      <c r="W80" s="175">
        <f t="shared" si="59"/>
        <v>0</v>
      </c>
      <c r="X80" s="175">
        <f t="shared" si="41"/>
        <v>0</v>
      </c>
      <c r="Y80" s="175">
        <f>IF('mini - salto 3'!S87="",0,'mini - salto 3'!S87)</f>
        <v>0</v>
      </c>
      <c r="Z80" s="175">
        <f>IF('mini - salto 3'!AA87="",0,'mini - salto 3'!AA87)</f>
        <v>0</v>
      </c>
      <c r="AA80" s="573">
        <f t="shared" si="60"/>
        <v>0</v>
      </c>
      <c r="AB80" s="384">
        <f t="shared" si="42"/>
        <v>0</v>
      </c>
      <c r="AC80" s="175">
        <f>IF(tapete!S87="",0,tapete!S87)</f>
        <v>0</v>
      </c>
      <c r="AD80" s="175">
        <f>IF(tapete!T87="",0,tapete!T87)</f>
        <v>0</v>
      </c>
      <c r="AE80" s="175" t="str">
        <f>IFERROR((IF(B80=0,"",IF(OR(E80="pct",E80="pctn",E80="pctt",E80="pctm"),('mini - salto 1'!AF87+'mini - salto 2'!AF87+'mini - salto 3'!AF87)/3+Z80+R80+V80,""))),0)</f>
        <v/>
      </c>
      <c r="AF80" s="386" t="str">
        <f t="shared" si="28"/>
        <v/>
      </c>
      <c r="AG80" s="386" t="str">
        <f t="shared" si="43"/>
        <v/>
      </c>
      <c r="AH80" s="387" t="str">
        <f t="shared" si="44"/>
        <v/>
      </c>
      <c r="AI80" s="126" t="str">
        <f t="shared" si="45"/>
        <v/>
      </c>
      <c r="AJ80" s="382"/>
      <c r="AK80" s="382">
        <f t="shared" si="46"/>
        <v>0</v>
      </c>
      <c r="AL80" s="385">
        <f t="shared" si="47"/>
        <v>0</v>
      </c>
      <c r="AM80" s="176">
        <f t="shared" si="61"/>
        <v>0</v>
      </c>
      <c r="AO80" s="128"/>
      <c r="AP80" s="128"/>
      <c r="AQ80" s="128"/>
      <c r="AS80" s="177">
        <f t="shared" si="48"/>
        <v>1</v>
      </c>
      <c r="AT80" s="177">
        <f t="shared" si="62"/>
        <v>0</v>
      </c>
      <c r="AU80" s="177">
        <f t="shared" si="49"/>
        <v>0</v>
      </c>
      <c r="AV80" s="177">
        <f t="shared" si="50"/>
        <v>0</v>
      </c>
      <c r="AW80" s="178">
        <f t="shared" si="51"/>
        <v>0</v>
      </c>
      <c r="AX80" s="178">
        <f t="shared" si="52"/>
        <v>0</v>
      </c>
      <c r="AY80" s="178">
        <f t="shared" si="53"/>
        <v>0</v>
      </c>
      <c r="AZ80" s="178">
        <f t="shared" si="54"/>
        <v>0</v>
      </c>
      <c r="BA80" s="178">
        <f t="shared" si="55"/>
        <v>0</v>
      </c>
      <c r="BB80" s="178">
        <f t="shared" si="56"/>
        <v>0</v>
      </c>
    </row>
    <row r="81" spans="1:54" ht="27" customHeight="1" x14ac:dyDescent="0.3">
      <c r="A81" s="174">
        <f>'ordem de passagem'!B84</f>
        <v>0</v>
      </c>
      <c r="B81" s="174">
        <f>'ordem de passagem'!C84</f>
        <v>0</v>
      </c>
      <c r="C81" s="174">
        <f>'ordem de passagem'!D84</f>
        <v>0</v>
      </c>
      <c r="D81" s="174">
        <f>'ordem de passagem'!E84</f>
        <v>0</v>
      </c>
      <c r="E81" s="174">
        <f>'ordem de passagem'!G84</f>
        <v>0</v>
      </c>
      <c r="F81" s="174" t="str">
        <f t="shared" si="63"/>
        <v/>
      </c>
      <c r="G81" s="174" t="str">
        <f t="shared" si="57"/>
        <v/>
      </c>
      <c r="H81" s="174">
        <f>'ordem de passagem'!F84</f>
        <v>0</v>
      </c>
      <c r="I81" s="174">
        <f>'ordem de passagem'!H84</f>
        <v>0</v>
      </c>
      <c r="J81" s="175">
        <f>IF('mini - salto 1'!AD88="",0,'mini - salto 1'!AD88)</f>
        <v>0</v>
      </c>
      <c r="K81" s="175">
        <f>IF('mini - salto 2'!AD88="",0,'mini - salto 2'!AD88)</f>
        <v>0</v>
      </c>
      <c r="L81" s="175">
        <f>IF('mini - salto 3'!AD88="",0,'mini - salto 3'!AD88)</f>
        <v>0</v>
      </c>
      <c r="M81" s="175">
        <f>IF(tapete!X88="",0,tapete!X88)</f>
        <v>0</v>
      </c>
      <c r="N81" s="175">
        <f t="shared" si="38"/>
        <v>0</v>
      </c>
      <c r="O81" s="175">
        <f t="shared" si="39"/>
        <v>0</v>
      </c>
      <c r="P81" s="175"/>
      <c r="Q81" s="175">
        <f>IF('mini - salto 1'!S88="",0,'mini - salto 1'!S88)</f>
        <v>0</v>
      </c>
      <c r="R81" s="175">
        <f>IF('mini - salto 1'!AA88="",0,'mini - salto 1'!AA88)</f>
        <v>0</v>
      </c>
      <c r="S81" s="175">
        <f t="shared" si="58"/>
        <v>0</v>
      </c>
      <c r="T81" s="175">
        <f t="shared" si="40"/>
        <v>0</v>
      </c>
      <c r="U81" s="371">
        <f>IF('mini - salto 2'!S88="",0,'mini - salto 2'!S88)</f>
        <v>0</v>
      </c>
      <c r="V81" s="175">
        <f>IF('mini - salto 2'!AA88="",0,'mini - salto 2'!AA88)</f>
        <v>0</v>
      </c>
      <c r="W81" s="175">
        <f t="shared" si="59"/>
        <v>0</v>
      </c>
      <c r="X81" s="175">
        <f t="shared" si="41"/>
        <v>0</v>
      </c>
      <c r="Y81" s="175">
        <f>IF('mini - salto 3'!S88="",0,'mini - salto 3'!S88)</f>
        <v>0</v>
      </c>
      <c r="Z81" s="175">
        <f>IF('mini - salto 3'!AA88="",0,'mini - salto 3'!AA88)</f>
        <v>0</v>
      </c>
      <c r="AA81" s="573">
        <f t="shared" si="60"/>
        <v>0</v>
      </c>
      <c r="AB81" s="384">
        <f t="shared" si="42"/>
        <v>0</v>
      </c>
      <c r="AC81" s="175">
        <f>IF(tapete!S88="",0,tapete!S88)</f>
        <v>0</v>
      </c>
      <c r="AD81" s="175">
        <f>IF(tapete!T88="",0,tapete!T88)</f>
        <v>0</v>
      </c>
      <c r="AE81" s="175" t="str">
        <f>IFERROR((IF(B81=0,"",IF(OR(E81="pct",E81="pctn",E81="pctt",E81="pctm"),('mini - salto 1'!AF88+'mini - salto 2'!AF88+'mini - salto 3'!AF88)/3+Z81+R81+V81,""))),0)</f>
        <v/>
      </c>
      <c r="AF81" s="386" t="str">
        <f t="shared" si="28"/>
        <v/>
      </c>
      <c r="AG81" s="386" t="str">
        <f t="shared" si="43"/>
        <v/>
      </c>
      <c r="AH81" s="387" t="str">
        <f t="shared" si="44"/>
        <v/>
      </c>
      <c r="AI81" s="126" t="str">
        <f t="shared" si="45"/>
        <v/>
      </c>
      <c r="AJ81" s="382"/>
      <c r="AK81" s="382">
        <f t="shared" si="46"/>
        <v>0</v>
      </c>
      <c r="AL81" s="385">
        <f t="shared" si="47"/>
        <v>0</v>
      </c>
      <c r="AM81" s="176">
        <f t="shared" si="61"/>
        <v>0</v>
      </c>
      <c r="AO81" s="128"/>
      <c r="AP81" s="128"/>
      <c r="AQ81" s="128"/>
      <c r="AS81" s="177">
        <f t="shared" si="48"/>
        <v>1</v>
      </c>
      <c r="AT81" s="177">
        <f t="shared" si="62"/>
        <v>0</v>
      </c>
      <c r="AU81" s="177">
        <f t="shared" si="49"/>
        <v>0</v>
      </c>
      <c r="AV81" s="177">
        <f t="shared" si="50"/>
        <v>0</v>
      </c>
      <c r="AW81" s="178">
        <f t="shared" si="51"/>
        <v>0</v>
      </c>
      <c r="AX81" s="178">
        <f t="shared" si="52"/>
        <v>0</v>
      </c>
      <c r="AY81" s="178">
        <f t="shared" si="53"/>
        <v>0</v>
      </c>
      <c r="AZ81" s="178">
        <f t="shared" si="54"/>
        <v>0</v>
      </c>
      <c r="BA81" s="178">
        <f t="shared" si="55"/>
        <v>0</v>
      </c>
      <c r="BB81" s="178">
        <f t="shared" si="56"/>
        <v>0</v>
      </c>
    </row>
    <row r="82" spans="1:54" ht="27" customHeight="1" x14ac:dyDescent="0.3">
      <c r="A82" s="174">
        <f>'ordem de passagem'!B85</f>
        <v>0</v>
      </c>
      <c r="B82" s="174">
        <f>'ordem de passagem'!C85</f>
        <v>0</v>
      </c>
      <c r="C82" s="174">
        <f>'ordem de passagem'!D85</f>
        <v>0</v>
      </c>
      <c r="D82" s="174">
        <f>'ordem de passagem'!E85</f>
        <v>0</v>
      </c>
      <c r="E82" s="174">
        <f>'ordem de passagem'!G85</f>
        <v>0</v>
      </c>
      <c r="F82" s="174" t="str">
        <f t="shared" si="63"/>
        <v/>
      </c>
      <c r="G82" s="174" t="str">
        <f t="shared" si="57"/>
        <v/>
      </c>
      <c r="H82" s="174">
        <f>'ordem de passagem'!F85</f>
        <v>0</v>
      </c>
      <c r="I82" s="174">
        <f>'ordem de passagem'!H85</f>
        <v>0</v>
      </c>
      <c r="J82" s="175">
        <f>IF('mini - salto 1'!AD89="",0,'mini - salto 1'!AD89)</f>
        <v>0</v>
      </c>
      <c r="K82" s="175">
        <f>IF('mini - salto 2'!AD89="",0,'mini - salto 2'!AD89)</f>
        <v>0</v>
      </c>
      <c r="L82" s="175">
        <f>IF('mini - salto 3'!AD89="",0,'mini - salto 3'!AD89)</f>
        <v>0</v>
      </c>
      <c r="M82" s="175">
        <f>IF(tapete!X89="",0,tapete!X89)</f>
        <v>0</v>
      </c>
      <c r="N82" s="175">
        <f t="shared" si="38"/>
        <v>0</v>
      </c>
      <c r="O82" s="175">
        <f t="shared" si="39"/>
        <v>0</v>
      </c>
      <c r="P82" s="175"/>
      <c r="Q82" s="175">
        <f>IF('mini - salto 1'!S89="",0,'mini - salto 1'!S89)</f>
        <v>0</v>
      </c>
      <c r="R82" s="175">
        <f>IF('mini - salto 1'!AA89="",0,'mini - salto 1'!AA89)</f>
        <v>0</v>
      </c>
      <c r="S82" s="175">
        <f t="shared" si="58"/>
        <v>0</v>
      </c>
      <c r="T82" s="175">
        <f t="shared" si="40"/>
        <v>0</v>
      </c>
      <c r="U82" s="371">
        <f>IF('mini - salto 2'!S89="",0,'mini - salto 2'!S89)</f>
        <v>0</v>
      </c>
      <c r="V82" s="175">
        <f>IF('mini - salto 2'!AA89="",0,'mini - salto 2'!AA89)</f>
        <v>0</v>
      </c>
      <c r="W82" s="175">
        <f t="shared" si="59"/>
        <v>0</v>
      </c>
      <c r="X82" s="175">
        <f t="shared" si="41"/>
        <v>0</v>
      </c>
      <c r="Y82" s="175">
        <f>IF('mini - salto 3'!S89="",0,'mini - salto 3'!S89)</f>
        <v>0</v>
      </c>
      <c r="Z82" s="175">
        <f>IF('mini - salto 3'!AA89="",0,'mini - salto 3'!AA89)</f>
        <v>0</v>
      </c>
      <c r="AA82" s="573">
        <f t="shared" si="60"/>
        <v>0</v>
      </c>
      <c r="AB82" s="384">
        <f t="shared" si="42"/>
        <v>0</v>
      </c>
      <c r="AC82" s="175">
        <f>IF(tapete!S89="",0,tapete!S89)</f>
        <v>0</v>
      </c>
      <c r="AD82" s="175">
        <f>IF(tapete!T89="",0,tapete!T89)</f>
        <v>0</v>
      </c>
      <c r="AE82" s="175" t="str">
        <f>IFERROR((IF(B82=0,"",IF(OR(E82="pct",E82="pctn",E82="pctt",E82="pctm"),('mini - salto 1'!AF89+'mini - salto 2'!AF89+'mini - salto 3'!AF89)/3+Z82+R82+V82,""))),0)</f>
        <v/>
      </c>
      <c r="AF82" s="386" t="str">
        <f t="shared" si="28"/>
        <v/>
      </c>
      <c r="AG82" s="386" t="str">
        <f t="shared" si="43"/>
        <v/>
      </c>
      <c r="AH82" s="387" t="str">
        <f t="shared" si="44"/>
        <v/>
      </c>
      <c r="AI82" s="126" t="str">
        <f t="shared" si="45"/>
        <v/>
      </c>
      <c r="AJ82" s="382"/>
      <c r="AK82" s="382">
        <f t="shared" si="46"/>
        <v>0</v>
      </c>
      <c r="AL82" s="385">
        <f t="shared" si="47"/>
        <v>0</v>
      </c>
      <c r="AM82" s="176">
        <f t="shared" si="61"/>
        <v>0</v>
      </c>
      <c r="AO82" s="128"/>
      <c r="AP82" s="128"/>
      <c r="AQ82" s="128"/>
      <c r="AS82" s="177">
        <f t="shared" si="48"/>
        <v>1</v>
      </c>
      <c r="AT82" s="177">
        <f t="shared" si="62"/>
        <v>0</v>
      </c>
      <c r="AU82" s="177">
        <f t="shared" si="49"/>
        <v>0</v>
      </c>
      <c r="AV82" s="177">
        <f t="shared" si="50"/>
        <v>0</v>
      </c>
      <c r="AW82" s="178">
        <f t="shared" si="51"/>
        <v>0</v>
      </c>
      <c r="AX82" s="178">
        <f t="shared" si="52"/>
        <v>0</v>
      </c>
      <c r="AY82" s="178">
        <f t="shared" si="53"/>
        <v>0</v>
      </c>
      <c r="AZ82" s="178">
        <f t="shared" si="54"/>
        <v>0</v>
      </c>
      <c r="BA82" s="178">
        <f t="shared" si="55"/>
        <v>0</v>
      </c>
      <c r="BB82" s="178">
        <f t="shared" si="56"/>
        <v>0</v>
      </c>
    </row>
    <row r="83" spans="1:54" ht="27" customHeight="1" x14ac:dyDescent="0.3">
      <c r="A83" s="174">
        <f>'ordem de passagem'!B86</f>
        <v>0</v>
      </c>
      <c r="B83" s="174">
        <f>'ordem de passagem'!C86</f>
        <v>0</v>
      </c>
      <c r="C83" s="174">
        <f>'ordem de passagem'!D86</f>
        <v>0</v>
      </c>
      <c r="D83" s="174">
        <f>'ordem de passagem'!E86</f>
        <v>0</v>
      </c>
      <c r="E83" s="174">
        <f>'ordem de passagem'!G86</f>
        <v>0</v>
      </c>
      <c r="F83" s="174" t="str">
        <f t="shared" si="63"/>
        <v/>
      </c>
      <c r="G83" s="174" t="str">
        <f t="shared" si="57"/>
        <v/>
      </c>
      <c r="H83" s="174">
        <f>'ordem de passagem'!F86</f>
        <v>0</v>
      </c>
      <c r="I83" s="174">
        <f>'ordem de passagem'!H86</f>
        <v>0</v>
      </c>
      <c r="J83" s="175">
        <f>IF('mini - salto 1'!AD90="",0,'mini - salto 1'!AD90)</f>
        <v>0</v>
      </c>
      <c r="K83" s="175">
        <f>IF('mini - salto 2'!AD90="",0,'mini - salto 2'!AD90)</f>
        <v>0</v>
      </c>
      <c r="L83" s="175">
        <f>IF('mini - salto 3'!AD90="",0,'mini - salto 3'!AD90)</f>
        <v>0</v>
      </c>
      <c r="M83" s="175">
        <f>IF(tapete!X90="",0,tapete!X90)</f>
        <v>0</v>
      </c>
      <c r="N83" s="175">
        <f t="shared" si="38"/>
        <v>0</v>
      </c>
      <c r="O83" s="175">
        <f t="shared" si="39"/>
        <v>0</v>
      </c>
      <c r="P83" s="175"/>
      <c r="Q83" s="175">
        <f>IF('mini - salto 1'!S90="",0,'mini - salto 1'!S90)</f>
        <v>0</v>
      </c>
      <c r="R83" s="175">
        <f>IF('mini - salto 1'!AA90="",0,'mini - salto 1'!AA90)</f>
        <v>0</v>
      </c>
      <c r="S83" s="175">
        <f t="shared" si="58"/>
        <v>0</v>
      </c>
      <c r="T83" s="175">
        <f t="shared" si="40"/>
        <v>0</v>
      </c>
      <c r="U83" s="371">
        <f>IF('mini - salto 2'!S90="",0,'mini - salto 2'!S90)</f>
        <v>0</v>
      </c>
      <c r="V83" s="175">
        <f>IF('mini - salto 2'!AA90="",0,'mini - salto 2'!AA90)</f>
        <v>0</v>
      </c>
      <c r="W83" s="175">
        <f t="shared" si="59"/>
        <v>0</v>
      </c>
      <c r="X83" s="175">
        <f t="shared" si="41"/>
        <v>0</v>
      </c>
      <c r="Y83" s="175">
        <f>IF('mini - salto 3'!S90="",0,'mini - salto 3'!S90)</f>
        <v>0</v>
      </c>
      <c r="Z83" s="175">
        <f>IF('mini - salto 3'!AA90="",0,'mini - salto 3'!AA90)</f>
        <v>0</v>
      </c>
      <c r="AA83" s="573">
        <f t="shared" si="60"/>
        <v>0</v>
      </c>
      <c r="AB83" s="384">
        <f t="shared" si="42"/>
        <v>0</v>
      </c>
      <c r="AC83" s="175">
        <f>IF(tapete!S90="",0,tapete!S90)</f>
        <v>0</v>
      </c>
      <c r="AD83" s="175">
        <f>IF(tapete!T90="",0,tapete!T90)</f>
        <v>0</v>
      </c>
      <c r="AE83" s="175" t="str">
        <f>IFERROR((IF(B83=0,"",IF(OR(E83="pct",E83="pctn",E83="pctt",E83="pctm"),('mini - salto 1'!AF90+'mini - salto 2'!AF90+'mini - salto 3'!AF90)/3+Z83+R83+V83,""))),0)</f>
        <v/>
      </c>
      <c r="AF83" s="386" t="str">
        <f t="shared" si="28"/>
        <v/>
      </c>
      <c r="AG83" s="386" t="str">
        <f t="shared" si="43"/>
        <v/>
      </c>
      <c r="AH83" s="387" t="str">
        <f t="shared" si="44"/>
        <v/>
      </c>
      <c r="AI83" s="126" t="str">
        <f t="shared" si="45"/>
        <v/>
      </c>
      <c r="AJ83" s="382"/>
      <c r="AK83" s="382">
        <f t="shared" si="46"/>
        <v>0</v>
      </c>
      <c r="AL83" s="385">
        <f t="shared" si="47"/>
        <v>0</v>
      </c>
      <c r="AM83" s="176">
        <f t="shared" si="61"/>
        <v>0</v>
      </c>
      <c r="AO83" s="128"/>
      <c r="AP83" s="128"/>
      <c r="AQ83" s="128"/>
      <c r="AS83" s="177">
        <f t="shared" si="48"/>
        <v>1</v>
      </c>
      <c r="AT83" s="177">
        <f t="shared" si="62"/>
        <v>0</v>
      </c>
      <c r="AU83" s="177">
        <f t="shared" si="49"/>
        <v>0</v>
      </c>
      <c r="AV83" s="177">
        <f t="shared" si="50"/>
        <v>0</v>
      </c>
      <c r="AW83" s="178">
        <f t="shared" si="51"/>
        <v>0</v>
      </c>
      <c r="AX83" s="178">
        <f t="shared" si="52"/>
        <v>0</v>
      </c>
      <c r="AY83" s="178">
        <f t="shared" si="53"/>
        <v>0</v>
      </c>
      <c r="AZ83" s="178">
        <f t="shared" si="54"/>
        <v>0</v>
      </c>
      <c r="BA83" s="178">
        <f t="shared" si="55"/>
        <v>0</v>
      </c>
      <c r="BB83" s="178">
        <f t="shared" si="56"/>
        <v>0</v>
      </c>
    </row>
    <row r="84" spans="1:54" ht="27" customHeight="1" x14ac:dyDescent="0.3">
      <c r="A84" s="174">
        <f>'ordem de passagem'!B87</f>
        <v>0</v>
      </c>
      <c r="B84" s="174">
        <f>'ordem de passagem'!C87</f>
        <v>0</v>
      </c>
      <c r="C84" s="174">
        <f>'ordem de passagem'!D87</f>
        <v>0</v>
      </c>
      <c r="D84" s="174">
        <f>'ordem de passagem'!E87</f>
        <v>0</v>
      </c>
      <c r="E84" s="174">
        <f>'ordem de passagem'!G87</f>
        <v>0</v>
      </c>
      <c r="F84" s="174" t="str">
        <f t="shared" si="63"/>
        <v/>
      </c>
      <c r="G84" s="174" t="str">
        <f t="shared" si="57"/>
        <v/>
      </c>
      <c r="H84" s="174">
        <f>'ordem de passagem'!F87</f>
        <v>0</v>
      </c>
      <c r="I84" s="174">
        <f>'ordem de passagem'!H87</f>
        <v>0</v>
      </c>
      <c r="J84" s="175">
        <f>IF('mini - salto 1'!AD91="",0,'mini - salto 1'!AD91)</f>
        <v>0</v>
      </c>
      <c r="K84" s="175">
        <f>IF('mini - salto 2'!AD91="",0,'mini - salto 2'!AD91)</f>
        <v>0</v>
      </c>
      <c r="L84" s="175">
        <f>IF('mini - salto 3'!AD91="",0,'mini - salto 3'!AD91)</f>
        <v>0</v>
      </c>
      <c r="M84" s="175">
        <f>IF(tapete!X91="",0,tapete!X91)</f>
        <v>0</v>
      </c>
      <c r="N84" s="175">
        <f t="shared" si="38"/>
        <v>0</v>
      </c>
      <c r="O84" s="175">
        <f t="shared" si="39"/>
        <v>0</v>
      </c>
      <c r="P84" s="175"/>
      <c r="Q84" s="175">
        <f>IF('mini - salto 1'!S91="",0,'mini - salto 1'!S91)</f>
        <v>0</v>
      </c>
      <c r="R84" s="175">
        <f>IF('mini - salto 1'!AA91="",0,'mini - salto 1'!AA91)</f>
        <v>0</v>
      </c>
      <c r="S84" s="175">
        <f t="shared" si="58"/>
        <v>0</v>
      </c>
      <c r="T84" s="175">
        <f t="shared" si="40"/>
        <v>0</v>
      </c>
      <c r="U84" s="371">
        <f>IF('mini - salto 2'!S91="",0,'mini - salto 2'!S91)</f>
        <v>0</v>
      </c>
      <c r="V84" s="175">
        <f>IF('mini - salto 2'!AA91="",0,'mini - salto 2'!AA91)</f>
        <v>0</v>
      </c>
      <c r="W84" s="175">
        <f t="shared" si="59"/>
        <v>0</v>
      </c>
      <c r="X84" s="175">
        <f t="shared" si="41"/>
        <v>0</v>
      </c>
      <c r="Y84" s="175">
        <f>IF('mini - salto 3'!S91="",0,'mini - salto 3'!S91)</f>
        <v>0</v>
      </c>
      <c r="Z84" s="175">
        <f>IF('mini - salto 3'!AA91="",0,'mini - salto 3'!AA91)</f>
        <v>0</v>
      </c>
      <c r="AA84" s="573">
        <f t="shared" si="60"/>
        <v>0</v>
      </c>
      <c r="AB84" s="384">
        <f t="shared" si="42"/>
        <v>0</v>
      </c>
      <c r="AC84" s="175">
        <f>IF(tapete!S91="",0,tapete!S91)</f>
        <v>0</v>
      </c>
      <c r="AD84" s="175">
        <f>IF(tapete!T91="",0,tapete!T91)</f>
        <v>0</v>
      </c>
      <c r="AE84" s="175" t="str">
        <f>IFERROR((IF(B84=0,"",IF(OR(E84="pct",E84="pctn",E84="pctt",E84="pctm"),('mini - salto 1'!AF91+'mini - salto 2'!AF91+'mini - salto 3'!AF91)/3+Z84+R84+V84,""))),0)</f>
        <v/>
      </c>
      <c r="AF84" s="386" t="str">
        <f t="shared" si="28"/>
        <v/>
      </c>
      <c r="AG84" s="386" t="str">
        <f t="shared" si="43"/>
        <v/>
      </c>
      <c r="AH84" s="387" t="str">
        <f t="shared" si="44"/>
        <v/>
      </c>
      <c r="AI84" s="126" t="str">
        <f t="shared" si="45"/>
        <v/>
      </c>
      <c r="AJ84" s="382"/>
      <c r="AK84" s="382">
        <f t="shared" si="46"/>
        <v>0</v>
      </c>
      <c r="AL84" s="385">
        <f t="shared" si="47"/>
        <v>0</v>
      </c>
      <c r="AM84" s="176">
        <f t="shared" si="61"/>
        <v>0</v>
      </c>
      <c r="AO84" s="128"/>
      <c r="AP84" s="128"/>
      <c r="AQ84" s="128"/>
      <c r="AS84" s="177">
        <f t="shared" si="48"/>
        <v>1</v>
      </c>
      <c r="AT84" s="177">
        <f t="shared" si="62"/>
        <v>0</v>
      </c>
      <c r="AU84" s="177">
        <f t="shared" si="49"/>
        <v>0</v>
      </c>
      <c r="AV84" s="177">
        <f t="shared" si="50"/>
        <v>0</v>
      </c>
      <c r="AW84" s="178">
        <f t="shared" si="51"/>
        <v>0</v>
      </c>
      <c r="AX84" s="178">
        <f t="shared" si="52"/>
        <v>0</v>
      </c>
      <c r="AY84" s="178">
        <f t="shared" si="53"/>
        <v>0</v>
      </c>
      <c r="AZ84" s="178">
        <f t="shared" si="54"/>
        <v>0</v>
      </c>
      <c r="BA84" s="178">
        <f t="shared" si="55"/>
        <v>0</v>
      </c>
      <c r="BB84" s="178">
        <f t="shared" si="56"/>
        <v>0</v>
      </c>
    </row>
    <row r="85" spans="1:54" ht="27" customHeight="1" x14ac:dyDescent="0.3">
      <c r="A85" s="174">
        <f>'ordem de passagem'!B88</f>
        <v>0</v>
      </c>
      <c r="B85" s="174">
        <f>'ordem de passagem'!C88</f>
        <v>0</v>
      </c>
      <c r="C85" s="174">
        <f>'ordem de passagem'!D88</f>
        <v>0</v>
      </c>
      <c r="D85" s="174">
        <f>'ordem de passagem'!E88</f>
        <v>0</v>
      </c>
      <c r="E85" s="174">
        <f>'ordem de passagem'!G88</f>
        <v>0</v>
      </c>
      <c r="F85" s="174" t="str">
        <f t="shared" si="63"/>
        <v/>
      </c>
      <c r="G85" s="174" t="str">
        <f t="shared" si="57"/>
        <v/>
      </c>
      <c r="H85" s="174">
        <f>'ordem de passagem'!F88</f>
        <v>0</v>
      </c>
      <c r="I85" s="174">
        <f>'ordem de passagem'!H88</f>
        <v>0</v>
      </c>
      <c r="J85" s="175">
        <f>IF('mini - salto 1'!AD92="",0,'mini - salto 1'!AD92)</f>
        <v>0</v>
      </c>
      <c r="K85" s="175">
        <f>IF('mini - salto 2'!AD92="",0,'mini - salto 2'!AD92)</f>
        <v>0</v>
      </c>
      <c r="L85" s="175">
        <f>IF('mini - salto 3'!AD92="",0,'mini - salto 3'!AD92)</f>
        <v>0</v>
      </c>
      <c r="M85" s="175">
        <f>IF(tapete!X92="",0,tapete!X92)</f>
        <v>0</v>
      </c>
      <c r="N85" s="175">
        <f t="shared" si="38"/>
        <v>0</v>
      </c>
      <c r="O85" s="175">
        <f t="shared" si="39"/>
        <v>0</v>
      </c>
      <c r="P85" s="175"/>
      <c r="Q85" s="175">
        <f>IF('mini - salto 1'!S92="",0,'mini - salto 1'!S92)</f>
        <v>0</v>
      </c>
      <c r="R85" s="175">
        <f>IF('mini - salto 1'!AA92="",0,'mini - salto 1'!AA92)</f>
        <v>0</v>
      </c>
      <c r="S85" s="175">
        <f t="shared" si="58"/>
        <v>0</v>
      </c>
      <c r="T85" s="175">
        <f t="shared" si="40"/>
        <v>0</v>
      </c>
      <c r="U85" s="371">
        <f>IF('mini - salto 2'!S92="",0,'mini - salto 2'!S92)</f>
        <v>0</v>
      </c>
      <c r="V85" s="175">
        <f>IF('mini - salto 2'!AA92="",0,'mini - salto 2'!AA92)</f>
        <v>0</v>
      </c>
      <c r="W85" s="175">
        <f t="shared" si="59"/>
        <v>0</v>
      </c>
      <c r="X85" s="175">
        <f t="shared" si="41"/>
        <v>0</v>
      </c>
      <c r="Y85" s="175">
        <f>IF('mini - salto 3'!S92="",0,'mini - salto 3'!S92)</f>
        <v>0</v>
      </c>
      <c r="Z85" s="175">
        <f>IF('mini - salto 3'!AA92="",0,'mini - salto 3'!AA92)</f>
        <v>0</v>
      </c>
      <c r="AA85" s="573">
        <f t="shared" si="60"/>
        <v>0</v>
      </c>
      <c r="AB85" s="384">
        <f t="shared" si="42"/>
        <v>0</v>
      </c>
      <c r="AC85" s="175">
        <f>IF(tapete!S92="",0,tapete!S92)</f>
        <v>0</v>
      </c>
      <c r="AD85" s="175">
        <f>IF(tapete!T92="",0,tapete!T92)</f>
        <v>0</v>
      </c>
      <c r="AE85" s="175" t="str">
        <f>IFERROR((IF(B85=0,"",IF(OR(E85="pct",E85="pctn",E85="pctt",E85="pctm"),('mini - salto 1'!AF92+'mini - salto 2'!AF92+'mini - salto 3'!AF92)/3+Z85+R85+V85,""))),0)</f>
        <v/>
      </c>
      <c r="AF85" s="386" t="str">
        <f t="shared" si="28"/>
        <v/>
      </c>
      <c r="AG85" s="386" t="str">
        <f t="shared" si="43"/>
        <v/>
      </c>
      <c r="AH85" s="387" t="str">
        <f t="shared" si="44"/>
        <v/>
      </c>
      <c r="AI85" s="126" t="str">
        <f t="shared" si="45"/>
        <v/>
      </c>
      <c r="AJ85" s="382"/>
      <c r="AK85" s="382">
        <f t="shared" si="46"/>
        <v>0</v>
      </c>
      <c r="AL85" s="385">
        <f t="shared" si="47"/>
        <v>0</v>
      </c>
      <c r="AM85" s="176">
        <f t="shared" si="61"/>
        <v>0</v>
      </c>
      <c r="AO85" s="128"/>
      <c r="AP85" s="128"/>
      <c r="AQ85" s="128"/>
      <c r="AS85" s="177">
        <f t="shared" si="48"/>
        <v>1</v>
      </c>
      <c r="AT85" s="177">
        <f t="shared" si="62"/>
        <v>0</v>
      </c>
      <c r="AU85" s="177">
        <f t="shared" si="49"/>
        <v>0</v>
      </c>
      <c r="AV85" s="177">
        <f t="shared" si="50"/>
        <v>0</v>
      </c>
      <c r="AW85" s="178">
        <f t="shared" si="51"/>
        <v>0</v>
      </c>
      <c r="AX85" s="178">
        <f t="shared" si="52"/>
        <v>0</v>
      </c>
      <c r="AY85" s="178">
        <f t="shared" si="53"/>
        <v>0</v>
      </c>
      <c r="AZ85" s="178">
        <f t="shared" si="54"/>
        <v>0</v>
      </c>
      <c r="BA85" s="178">
        <f t="shared" si="55"/>
        <v>0</v>
      </c>
      <c r="BB85" s="178">
        <f t="shared" si="56"/>
        <v>0</v>
      </c>
    </row>
    <row r="86" spans="1:54" ht="27" customHeight="1" x14ac:dyDescent="0.3">
      <c r="A86" s="174">
        <f>'ordem de passagem'!B89</f>
        <v>0</v>
      </c>
      <c r="B86" s="174">
        <f>'ordem de passagem'!C89</f>
        <v>0</v>
      </c>
      <c r="C86" s="174">
        <f>'ordem de passagem'!D89</f>
        <v>0</v>
      </c>
      <c r="D86" s="174">
        <f>'ordem de passagem'!E89</f>
        <v>0</v>
      </c>
      <c r="E86" s="174">
        <f>'ordem de passagem'!G89</f>
        <v>0</v>
      </c>
      <c r="F86" s="174" t="str">
        <f t="shared" si="63"/>
        <v/>
      </c>
      <c r="G86" s="174" t="str">
        <f t="shared" si="57"/>
        <v/>
      </c>
      <c r="H86" s="174">
        <f>'ordem de passagem'!F89</f>
        <v>0</v>
      </c>
      <c r="I86" s="174">
        <f>'ordem de passagem'!H89</f>
        <v>0</v>
      </c>
      <c r="J86" s="175">
        <f>IF('mini - salto 1'!AD93="",0,'mini - salto 1'!AD93)</f>
        <v>0</v>
      </c>
      <c r="K86" s="175">
        <f>IF('mini - salto 2'!AD93="",0,'mini - salto 2'!AD93)</f>
        <v>0</v>
      </c>
      <c r="L86" s="175">
        <f>IF('mini - salto 3'!AD93="",0,'mini - salto 3'!AD93)</f>
        <v>0</v>
      </c>
      <c r="M86" s="175">
        <f>IF(tapete!X93="",0,tapete!X93)</f>
        <v>0</v>
      </c>
      <c r="N86" s="175">
        <f t="shared" si="38"/>
        <v>0</v>
      </c>
      <c r="O86" s="175">
        <f t="shared" si="39"/>
        <v>0</v>
      </c>
      <c r="P86" s="175"/>
      <c r="Q86" s="175">
        <f>IF('mini - salto 1'!S93="",0,'mini - salto 1'!S93)</f>
        <v>0</v>
      </c>
      <c r="R86" s="175">
        <f>IF('mini - salto 1'!AA93="",0,'mini - salto 1'!AA93)</f>
        <v>0</v>
      </c>
      <c r="S86" s="175">
        <f t="shared" si="58"/>
        <v>0</v>
      </c>
      <c r="T86" s="175">
        <f t="shared" si="40"/>
        <v>0</v>
      </c>
      <c r="U86" s="371">
        <f>IF('mini - salto 2'!S93="",0,'mini - salto 2'!S93)</f>
        <v>0</v>
      </c>
      <c r="V86" s="175">
        <f>IF('mini - salto 2'!AA93="",0,'mini - salto 2'!AA93)</f>
        <v>0</v>
      </c>
      <c r="W86" s="175">
        <f t="shared" si="59"/>
        <v>0</v>
      </c>
      <c r="X86" s="175">
        <f t="shared" si="41"/>
        <v>0</v>
      </c>
      <c r="Y86" s="175">
        <f>IF('mini - salto 3'!S93="",0,'mini - salto 3'!S93)</f>
        <v>0</v>
      </c>
      <c r="Z86" s="175">
        <f>IF('mini - salto 3'!AA93="",0,'mini - salto 3'!AA93)</f>
        <v>0</v>
      </c>
      <c r="AA86" s="573">
        <f t="shared" si="60"/>
        <v>0</v>
      </c>
      <c r="AB86" s="384">
        <f t="shared" si="42"/>
        <v>0</v>
      </c>
      <c r="AC86" s="175">
        <f>IF(tapete!S93="",0,tapete!S93)</f>
        <v>0</v>
      </c>
      <c r="AD86" s="175">
        <f>IF(tapete!T93="",0,tapete!T93)</f>
        <v>0</v>
      </c>
      <c r="AE86" s="175" t="str">
        <f>IFERROR((IF(B86=0,"",IF(OR(E86="pct",E86="pctn",E86="pctt",E86="pctm"),('mini - salto 1'!AF93+'mini - salto 2'!AF93+'mini - salto 3'!AF93)/3+Z86+R86+V86,""))),0)</f>
        <v/>
      </c>
      <c r="AF86" s="386" t="str">
        <f t="shared" si="28"/>
        <v/>
      </c>
      <c r="AG86" s="386" t="str">
        <f t="shared" si="43"/>
        <v/>
      </c>
      <c r="AH86" s="387" t="str">
        <f t="shared" si="44"/>
        <v/>
      </c>
      <c r="AI86" s="126" t="str">
        <f t="shared" si="45"/>
        <v/>
      </c>
      <c r="AJ86" s="382"/>
      <c r="AK86" s="382">
        <f t="shared" si="46"/>
        <v>0</v>
      </c>
      <c r="AL86" s="385">
        <f t="shared" si="47"/>
        <v>0</v>
      </c>
      <c r="AM86" s="176">
        <f t="shared" si="61"/>
        <v>0</v>
      </c>
      <c r="AO86" s="128"/>
      <c r="AP86" s="128"/>
      <c r="AQ86" s="128"/>
      <c r="AS86" s="177">
        <f t="shared" si="48"/>
        <v>1</v>
      </c>
      <c r="AT86" s="177">
        <f t="shared" si="62"/>
        <v>0</v>
      </c>
      <c r="AU86" s="177">
        <f t="shared" si="49"/>
        <v>0</v>
      </c>
      <c r="AV86" s="177">
        <f t="shared" si="50"/>
        <v>0</v>
      </c>
      <c r="AW86" s="178">
        <f t="shared" si="51"/>
        <v>0</v>
      </c>
      <c r="AX86" s="178">
        <f t="shared" si="52"/>
        <v>0</v>
      </c>
      <c r="AY86" s="178">
        <f t="shared" si="53"/>
        <v>0</v>
      </c>
      <c r="AZ86" s="178">
        <f t="shared" si="54"/>
        <v>0</v>
      </c>
      <c r="BA86" s="178">
        <f t="shared" si="55"/>
        <v>0</v>
      </c>
      <c r="BB86" s="178">
        <f t="shared" si="56"/>
        <v>0</v>
      </c>
    </row>
    <row r="87" spans="1:54" ht="27" customHeight="1" x14ac:dyDescent="0.3">
      <c r="A87" s="174">
        <f>'ordem de passagem'!B90</f>
        <v>0</v>
      </c>
      <c r="B87" s="174">
        <f>'ordem de passagem'!C90</f>
        <v>0</v>
      </c>
      <c r="C87" s="174">
        <f>'ordem de passagem'!D90</f>
        <v>0</v>
      </c>
      <c r="D87" s="174">
        <f>'ordem de passagem'!E90</f>
        <v>0</v>
      </c>
      <c r="E87" s="174">
        <f>'ordem de passagem'!G90</f>
        <v>0</v>
      </c>
      <c r="F87" s="174" t="str">
        <f t="shared" si="63"/>
        <v/>
      </c>
      <c r="G87" s="174" t="str">
        <f t="shared" si="57"/>
        <v/>
      </c>
      <c r="H87" s="174">
        <f>'ordem de passagem'!F90</f>
        <v>0</v>
      </c>
      <c r="I87" s="174">
        <f>'ordem de passagem'!H90</f>
        <v>0</v>
      </c>
      <c r="J87" s="175">
        <f>IF('mini - salto 1'!AD94="",0,'mini - salto 1'!AD94)</f>
        <v>0</v>
      </c>
      <c r="K87" s="175">
        <f>IF('mini - salto 2'!AD94="",0,'mini - salto 2'!AD94)</f>
        <v>0</v>
      </c>
      <c r="L87" s="175">
        <f>IF('mini - salto 3'!AD94="",0,'mini - salto 3'!AD94)</f>
        <v>0</v>
      </c>
      <c r="M87" s="175">
        <f>IF(tapete!X94="",0,tapete!X94)</f>
        <v>0</v>
      </c>
      <c r="N87" s="175">
        <f t="shared" si="38"/>
        <v>0</v>
      </c>
      <c r="O87" s="175">
        <f t="shared" si="39"/>
        <v>0</v>
      </c>
      <c r="P87" s="175"/>
      <c r="Q87" s="175">
        <f>IF('mini - salto 1'!S94="",0,'mini - salto 1'!S94)</f>
        <v>0</v>
      </c>
      <c r="R87" s="175">
        <f>IF('mini - salto 1'!AA94="",0,'mini - salto 1'!AA94)</f>
        <v>0</v>
      </c>
      <c r="S87" s="175">
        <f t="shared" si="58"/>
        <v>0</v>
      </c>
      <c r="T87" s="175">
        <f t="shared" si="40"/>
        <v>0</v>
      </c>
      <c r="U87" s="371">
        <f>IF('mini - salto 2'!S94="",0,'mini - salto 2'!S94)</f>
        <v>0</v>
      </c>
      <c r="V87" s="175">
        <f>IF('mini - salto 2'!AA94="",0,'mini - salto 2'!AA94)</f>
        <v>0</v>
      </c>
      <c r="W87" s="175">
        <f t="shared" si="59"/>
        <v>0</v>
      </c>
      <c r="X87" s="175">
        <f t="shared" si="41"/>
        <v>0</v>
      </c>
      <c r="Y87" s="175">
        <f>IF('mini - salto 3'!S94="",0,'mini - salto 3'!S94)</f>
        <v>0</v>
      </c>
      <c r="Z87" s="175">
        <f>IF('mini - salto 3'!AA94="",0,'mini - salto 3'!AA94)</f>
        <v>0</v>
      </c>
      <c r="AA87" s="573">
        <f t="shared" si="60"/>
        <v>0</v>
      </c>
      <c r="AB87" s="384">
        <f t="shared" si="42"/>
        <v>0</v>
      </c>
      <c r="AC87" s="175">
        <f>IF(tapete!S94="",0,tapete!S94)</f>
        <v>0</v>
      </c>
      <c r="AD87" s="175">
        <f>IF(tapete!T94="",0,tapete!T94)</f>
        <v>0</v>
      </c>
      <c r="AE87" s="175" t="str">
        <f>IFERROR((IF(B87=0,"",IF(OR(E87="pct",E87="pctn",E87="pctt",E87="pctm"),('mini - salto 1'!AF94+'mini - salto 2'!AF94+'mini - salto 3'!AF94)/3+Z87+R87+V87,""))),0)</f>
        <v/>
      </c>
      <c r="AF87" s="386" t="str">
        <f t="shared" si="28"/>
        <v/>
      </c>
      <c r="AG87" s="386" t="str">
        <f t="shared" si="43"/>
        <v/>
      </c>
      <c r="AH87" s="387" t="str">
        <f t="shared" si="44"/>
        <v/>
      </c>
      <c r="AI87" s="126" t="str">
        <f t="shared" si="45"/>
        <v/>
      </c>
      <c r="AJ87" s="382"/>
      <c r="AK87" s="382">
        <f t="shared" si="46"/>
        <v>0</v>
      </c>
      <c r="AL87" s="385">
        <f t="shared" si="47"/>
        <v>0</v>
      </c>
      <c r="AM87" s="176">
        <f t="shared" si="61"/>
        <v>0</v>
      </c>
      <c r="AO87" s="128"/>
      <c r="AP87" s="128"/>
      <c r="AQ87" s="128"/>
      <c r="AS87" s="177">
        <f t="shared" si="48"/>
        <v>1</v>
      </c>
      <c r="AT87" s="177">
        <f t="shared" si="62"/>
        <v>0</v>
      </c>
      <c r="AU87" s="177">
        <f t="shared" si="49"/>
        <v>0</v>
      </c>
      <c r="AV87" s="177">
        <f t="shared" si="50"/>
        <v>0</v>
      </c>
      <c r="AW87" s="178">
        <f t="shared" si="51"/>
        <v>0</v>
      </c>
      <c r="AX87" s="178">
        <f t="shared" si="52"/>
        <v>0</v>
      </c>
      <c r="AY87" s="178">
        <f t="shared" si="53"/>
        <v>0</v>
      </c>
      <c r="AZ87" s="178">
        <f t="shared" si="54"/>
        <v>0</v>
      </c>
      <c r="BA87" s="178">
        <f t="shared" si="55"/>
        <v>0</v>
      </c>
      <c r="BB87" s="178">
        <f t="shared" si="56"/>
        <v>0</v>
      </c>
    </row>
    <row r="88" spans="1:54" ht="27" customHeight="1" x14ac:dyDescent="0.3">
      <c r="A88" s="174">
        <f>'ordem de passagem'!B91</f>
        <v>0</v>
      </c>
      <c r="B88" s="174">
        <f>'ordem de passagem'!C91</f>
        <v>0</v>
      </c>
      <c r="C88" s="174">
        <f>'ordem de passagem'!D91</f>
        <v>0</v>
      </c>
      <c r="D88" s="174">
        <f>'ordem de passagem'!E91</f>
        <v>0</v>
      </c>
      <c r="E88" s="174">
        <f>'ordem de passagem'!G91</f>
        <v>0</v>
      </c>
      <c r="F88" s="174" t="str">
        <f t="shared" si="63"/>
        <v/>
      </c>
      <c r="G88" s="174" t="str">
        <f t="shared" si="57"/>
        <v/>
      </c>
      <c r="H88" s="174">
        <f>'ordem de passagem'!F91</f>
        <v>0</v>
      </c>
      <c r="I88" s="174">
        <f>'ordem de passagem'!H91</f>
        <v>0</v>
      </c>
      <c r="J88" s="175">
        <f>IF('mini - salto 1'!AD95="",0,'mini - salto 1'!AD95)</f>
        <v>0</v>
      </c>
      <c r="K88" s="175">
        <f>IF('mini - salto 2'!AD95="",0,'mini - salto 2'!AD95)</f>
        <v>0</v>
      </c>
      <c r="L88" s="175">
        <f>IF('mini - salto 3'!AD95="",0,'mini - salto 3'!AD95)</f>
        <v>0</v>
      </c>
      <c r="M88" s="175">
        <f>IF(tapete!X95="",0,tapete!X95)</f>
        <v>0</v>
      </c>
      <c r="N88" s="175">
        <f t="shared" si="38"/>
        <v>0</v>
      </c>
      <c r="O88" s="175">
        <f t="shared" si="39"/>
        <v>0</v>
      </c>
      <c r="P88" s="175"/>
      <c r="Q88" s="175">
        <f>IF('mini - salto 1'!S95="",0,'mini - salto 1'!S95)</f>
        <v>0</v>
      </c>
      <c r="R88" s="175">
        <f>IF('mini - salto 1'!AA95="",0,'mini - salto 1'!AA95)</f>
        <v>0</v>
      </c>
      <c r="S88" s="175">
        <f t="shared" si="58"/>
        <v>0</v>
      </c>
      <c r="T88" s="175">
        <f t="shared" si="40"/>
        <v>0</v>
      </c>
      <c r="U88" s="371">
        <f>IF('mini - salto 2'!S95="",0,'mini - salto 2'!S95)</f>
        <v>0</v>
      </c>
      <c r="V88" s="175">
        <f>IF('mini - salto 2'!AA95="",0,'mini - salto 2'!AA95)</f>
        <v>0</v>
      </c>
      <c r="W88" s="175">
        <f t="shared" si="59"/>
        <v>0</v>
      </c>
      <c r="X88" s="175">
        <f t="shared" si="41"/>
        <v>0</v>
      </c>
      <c r="Y88" s="175">
        <f>IF('mini - salto 3'!S95="",0,'mini - salto 3'!S95)</f>
        <v>0</v>
      </c>
      <c r="Z88" s="175">
        <f>IF('mini - salto 3'!AA95="",0,'mini - salto 3'!AA95)</f>
        <v>0</v>
      </c>
      <c r="AA88" s="573">
        <f t="shared" si="60"/>
        <v>0</v>
      </c>
      <c r="AB88" s="384">
        <f t="shared" si="42"/>
        <v>0</v>
      </c>
      <c r="AC88" s="175">
        <f>IF(tapete!S95="",0,tapete!S95)</f>
        <v>0</v>
      </c>
      <c r="AD88" s="175">
        <f>IF(tapete!T95="",0,tapete!T95)</f>
        <v>0</v>
      </c>
      <c r="AE88" s="175" t="str">
        <f>IFERROR((IF(B88=0,"",IF(OR(E88="pct",E88="pctn",E88="pctt",E88="pctm"),('mini - salto 1'!AF95+'mini - salto 2'!AF95+'mini - salto 3'!AF95)/3+Z88+R88+V88,""))),0)</f>
        <v/>
      </c>
      <c r="AF88" s="386" t="str">
        <f t="shared" si="28"/>
        <v/>
      </c>
      <c r="AG88" s="386" t="str">
        <f t="shared" si="43"/>
        <v/>
      </c>
      <c r="AH88" s="387" t="str">
        <f t="shared" si="44"/>
        <v/>
      </c>
      <c r="AI88" s="126" t="str">
        <f t="shared" si="45"/>
        <v/>
      </c>
      <c r="AJ88" s="382"/>
      <c r="AK88" s="382">
        <f t="shared" si="46"/>
        <v>0</v>
      </c>
      <c r="AL88" s="385">
        <f t="shared" si="47"/>
        <v>0</v>
      </c>
      <c r="AM88" s="176">
        <f t="shared" si="61"/>
        <v>0</v>
      </c>
      <c r="AO88" s="128"/>
      <c r="AP88" s="128"/>
      <c r="AQ88" s="128"/>
      <c r="AS88" s="177">
        <f t="shared" si="48"/>
        <v>1</v>
      </c>
      <c r="AT88" s="177">
        <f t="shared" si="62"/>
        <v>0</v>
      </c>
      <c r="AU88" s="177">
        <f t="shared" si="49"/>
        <v>0</v>
      </c>
      <c r="AV88" s="177">
        <f t="shared" si="50"/>
        <v>0</v>
      </c>
      <c r="AW88" s="178">
        <f t="shared" si="51"/>
        <v>0</v>
      </c>
      <c r="AX88" s="178">
        <f t="shared" si="52"/>
        <v>0</v>
      </c>
      <c r="AY88" s="178">
        <f t="shared" si="53"/>
        <v>0</v>
      </c>
      <c r="AZ88" s="178">
        <f t="shared" si="54"/>
        <v>0</v>
      </c>
      <c r="BA88" s="178">
        <f t="shared" si="55"/>
        <v>0</v>
      </c>
      <c r="BB88" s="178">
        <f t="shared" si="56"/>
        <v>0</v>
      </c>
    </row>
    <row r="89" spans="1:54" ht="27" customHeight="1" x14ac:dyDescent="0.3">
      <c r="A89" s="174">
        <f>'ordem de passagem'!B92</f>
        <v>0</v>
      </c>
      <c r="B89" s="174">
        <f>'ordem de passagem'!C92</f>
        <v>0</v>
      </c>
      <c r="C89" s="174">
        <f>'ordem de passagem'!D92</f>
        <v>0</v>
      </c>
      <c r="D89" s="174">
        <f>'ordem de passagem'!E92</f>
        <v>0</v>
      </c>
      <c r="E89" s="174">
        <f>'ordem de passagem'!G92</f>
        <v>0</v>
      </c>
      <c r="F89" s="174" t="str">
        <f t="shared" si="63"/>
        <v/>
      </c>
      <c r="G89" s="174" t="str">
        <f t="shared" si="57"/>
        <v/>
      </c>
      <c r="H89" s="174">
        <f>'ordem de passagem'!F92</f>
        <v>0</v>
      </c>
      <c r="I89" s="174">
        <f>'ordem de passagem'!H92</f>
        <v>0</v>
      </c>
      <c r="J89" s="175">
        <f>IF('mini - salto 1'!AD96="",0,'mini - salto 1'!AD96)</f>
        <v>0</v>
      </c>
      <c r="K89" s="175">
        <f>IF('mini - salto 2'!AD96="",0,'mini - salto 2'!AD96)</f>
        <v>0</v>
      </c>
      <c r="L89" s="175">
        <f>IF('mini - salto 3'!AD96="",0,'mini - salto 3'!AD96)</f>
        <v>0</v>
      </c>
      <c r="M89" s="175">
        <f>IF(tapete!X96="",0,tapete!X96)</f>
        <v>0</v>
      </c>
      <c r="N89" s="175">
        <f t="shared" si="38"/>
        <v>0</v>
      </c>
      <c r="O89" s="175">
        <f t="shared" si="39"/>
        <v>0</v>
      </c>
      <c r="P89" s="175"/>
      <c r="Q89" s="175">
        <f>IF('mini - salto 1'!S96="",0,'mini - salto 1'!S96)</f>
        <v>0</v>
      </c>
      <c r="R89" s="175">
        <f>IF('mini - salto 1'!AA96="",0,'mini - salto 1'!AA96)</f>
        <v>0</v>
      </c>
      <c r="S89" s="175">
        <f t="shared" si="58"/>
        <v>0</v>
      </c>
      <c r="T89" s="175">
        <f t="shared" si="40"/>
        <v>0</v>
      </c>
      <c r="U89" s="371">
        <f>IF('mini - salto 2'!S96="",0,'mini - salto 2'!S96)</f>
        <v>0</v>
      </c>
      <c r="V89" s="175">
        <f>IF('mini - salto 2'!AA96="",0,'mini - salto 2'!AA96)</f>
        <v>0</v>
      </c>
      <c r="W89" s="175">
        <f t="shared" si="59"/>
        <v>0</v>
      </c>
      <c r="X89" s="175">
        <f t="shared" si="41"/>
        <v>0</v>
      </c>
      <c r="Y89" s="175">
        <f>IF('mini - salto 3'!S96="",0,'mini - salto 3'!S96)</f>
        <v>0</v>
      </c>
      <c r="Z89" s="175">
        <f>IF('mini - salto 3'!AA96="",0,'mini - salto 3'!AA96)</f>
        <v>0</v>
      </c>
      <c r="AA89" s="573">
        <f t="shared" si="60"/>
        <v>0</v>
      </c>
      <c r="AB89" s="384">
        <f t="shared" si="42"/>
        <v>0</v>
      </c>
      <c r="AC89" s="175">
        <f>IF(tapete!S96="",0,tapete!S96)</f>
        <v>0</v>
      </c>
      <c r="AD89" s="175">
        <f>IF(tapete!T96="",0,tapete!T96)</f>
        <v>0</v>
      </c>
      <c r="AE89" s="175" t="str">
        <f>IFERROR((IF(B89=0,"",IF(OR(E89="pct",E89="pctn",E89="pctt",E89="pctm"),('mini - salto 1'!AF96+'mini - salto 2'!AF96+'mini - salto 3'!AF96)/3+Z89+R89+V89,""))),0)</f>
        <v/>
      </c>
      <c r="AF89" s="386" t="str">
        <f t="shared" si="28"/>
        <v/>
      </c>
      <c r="AG89" s="386" t="str">
        <f t="shared" si="43"/>
        <v/>
      </c>
      <c r="AH89" s="387" t="str">
        <f t="shared" si="44"/>
        <v/>
      </c>
      <c r="AI89" s="126" t="str">
        <f t="shared" si="45"/>
        <v/>
      </c>
      <c r="AJ89" s="382"/>
      <c r="AK89" s="382">
        <f t="shared" si="46"/>
        <v>0</v>
      </c>
      <c r="AL89" s="385">
        <f t="shared" si="47"/>
        <v>0</v>
      </c>
      <c r="AM89" s="176">
        <f t="shared" si="61"/>
        <v>0</v>
      </c>
      <c r="AO89" s="128"/>
      <c r="AP89" s="128"/>
      <c r="AQ89" s="128"/>
      <c r="AS89" s="177">
        <f t="shared" si="48"/>
        <v>1</v>
      </c>
      <c r="AT89" s="177">
        <f t="shared" si="62"/>
        <v>0</v>
      </c>
      <c r="AU89" s="177">
        <f t="shared" si="49"/>
        <v>0</v>
      </c>
      <c r="AV89" s="177">
        <f t="shared" si="50"/>
        <v>0</v>
      </c>
      <c r="AW89" s="178">
        <f t="shared" si="51"/>
        <v>0</v>
      </c>
      <c r="AX89" s="178">
        <f t="shared" si="52"/>
        <v>0</v>
      </c>
      <c r="AY89" s="178">
        <f t="shared" si="53"/>
        <v>0</v>
      </c>
      <c r="AZ89" s="178">
        <f t="shared" si="54"/>
        <v>0</v>
      </c>
      <c r="BA89" s="178">
        <f t="shared" si="55"/>
        <v>0</v>
      </c>
      <c r="BB89" s="178">
        <f t="shared" si="56"/>
        <v>0</v>
      </c>
    </row>
    <row r="90" spans="1:54" ht="27" customHeight="1" x14ac:dyDescent="0.3">
      <c r="A90" s="174">
        <f>'ordem de passagem'!B93</f>
        <v>0</v>
      </c>
      <c r="B90" s="174">
        <f>'ordem de passagem'!C93</f>
        <v>0</v>
      </c>
      <c r="C90" s="174">
        <f>'ordem de passagem'!D93</f>
        <v>0</v>
      </c>
      <c r="D90" s="174">
        <f>'ordem de passagem'!E93</f>
        <v>0</v>
      </c>
      <c r="E90" s="174">
        <f>'ordem de passagem'!G93</f>
        <v>0</v>
      </c>
      <c r="F90" s="174" t="str">
        <f t="shared" si="63"/>
        <v/>
      </c>
      <c r="G90" s="174" t="str">
        <f t="shared" si="57"/>
        <v/>
      </c>
      <c r="H90" s="174">
        <f>'ordem de passagem'!F93</f>
        <v>0</v>
      </c>
      <c r="I90" s="174">
        <f>'ordem de passagem'!H93</f>
        <v>0</v>
      </c>
      <c r="J90" s="175">
        <f>IF('mini - salto 1'!AD97="",0,'mini - salto 1'!AD97)</f>
        <v>0</v>
      </c>
      <c r="K90" s="175">
        <f>IF('mini - salto 2'!AD97="",0,'mini - salto 2'!AD97)</f>
        <v>0</v>
      </c>
      <c r="L90" s="175">
        <f>IF('mini - salto 3'!AD97="",0,'mini - salto 3'!AD97)</f>
        <v>0</v>
      </c>
      <c r="M90" s="175">
        <f>IF(tapete!X97="",0,tapete!X97)</f>
        <v>0</v>
      </c>
      <c r="N90" s="175">
        <f t="shared" si="38"/>
        <v>0</v>
      </c>
      <c r="O90" s="175">
        <f t="shared" si="39"/>
        <v>0</v>
      </c>
      <c r="P90" s="175"/>
      <c r="Q90" s="175">
        <f>IF('mini - salto 1'!S97="",0,'mini - salto 1'!S97)</f>
        <v>0</v>
      </c>
      <c r="R90" s="175">
        <f>IF('mini - salto 1'!AA97="",0,'mini - salto 1'!AA97)</f>
        <v>0</v>
      </c>
      <c r="S90" s="175">
        <f t="shared" si="58"/>
        <v>0</v>
      </c>
      <c r="T90" s="175">
        <f t="shared" si="40"/>
        <v>0</v>
      </c>
      <c r="U90" s="371">
        <f>IF('mini - salto 2'!S97="",0,'mini - salto 2'!S97)</f>
        <v>0</v>
      </c>
      <c r="V90" s="175">
        <f>IF('mini - salto 2'!AA97="",0,'mini - salto 2'!AA97)</f>
        <v>0</v>
      </c>
      <c r="W90" s="175">
        <f t="shared" si="59"/>
        <v>0</v>
      </c>
      <c r="X90" s="175">
        <f t="shared" si="41"/>
        <v>0</v>
      </c>
      <c r="Y90" s="175">
        <f>IF('mini - salto 3'!S97="",0,'mini - salto 3'!S97)</f>
        <v>0</v>
      </c>
      <c r="Z90" s="175">
        <f>IF('mini - salto 3'!AA97="",0,'mini - salto 3'!AA97)</f>
        <v>0</v>
      </c>
      <c r="AA90" s="573">
        <f t="shared" si="60"/>
        <v>0</v>
      </c>
      <c r="AB90" s="384">
        <f t="shared" si="42"/>
        <v>0</v>
      </c>
      <c r="AC90" s="175">
        <f>IF(tapete!S97="",0,tapete!S97)</f>
        <v>0</v>
      </c>
      <c r="AD90" s="175">
        <f>IF(tapete!T97="",0,tapete!T97)</f>
        <v>0</v>
      </c>
      <c r="AE90" s="175" t="str">
        <f>IFERROR((IF(B90=0,"",IF(OR(E90="pct",E90="pctn",E90="pctt",E90="pctm"),('mini - salto 1'!AF97+'mini - salto 2'!AF97+'mini - salto 3'!AF97)/3+Z90+R90+V90,""))),0)</f>
        <v/>
      </c>
      <c r="AF90" s="386" t="str">
        <f t="shared" si="28"/>
        <v/>
      </c>
      <c r="AG90" s="386" t="str">
        <f t="shared" si="43"/>
        <v/>
      </c>
      <c r="AH90" s="387" t="str">
        <f t="shared" si="44"/>
        <v/>
      </c>
      <c r="AI90" s="126" t="str">
        <f t="shared" si="45"/>
        <v/>
      </c>
      <c r="AJ90" s="382"/>
      <c r="AK90" s="382">
        <f t="shared" si="46"/>
        <v>0</v>
      </c>
      <c r="AL90" s="385">
        <f t="shared" si="47"/>
        <v>0</v>
      </c>
      <c r="AM90" s="176">
        <f t="shared" si="61"/>
        <v>0</v>
      </c>
      <c r="AO90" s="128"/>
      <c r="AP90" s="128"/>
      <c r="AQ90" s="128"/>
      <c r="AS90" s="177">
        <f t="shared" si="48"/>
        <v>1</v>
      </c>
      <c r="AT90" s="177">
        <f t="shared" si="62"/>
        <v>0</v>
      </c>
      <c r="AU90" s="177">
        <f t="shared" si="49"/>
        <v>0</v>
      </c>
      <c r="AV90" s="177">
        <f t="shared" si="50"/>
        <v>0</v>
      </c>
      <c r="AW90" s="178">
        <f t="shared" si="51"/>
        <v>0</v>
      </c>
      <c r="AX90" s="178">
        <f t="shared" si="52"/>
        <v>0</v>
      </c>
      <c r="AY90" s="178">
        <f t="shared" si="53"/>
        <v>0</v>
      </c>
      <c r="AZ90" s="178">
        <f t="shared" si="54"/>
        <v>0</v>
      </c>
      <c r="BA90" s="178">
        <f t="shared" si="55"/>
        <v>0</v>
      </c>
      <c r="BB90" s="178">
        <f t="shared" si="56"/>
        <v>0</v>
      </c>
    </row>
    <row r="91" spans="1:54" ht="27" customHeight="1" x14ac:dyDescent="0.3">
      <c r="A91" s="174">
        <f>'ordem de passagem'!B94</f>
        <v>0</v>
      </c>
      <c r="B91" s="174">
        <f>'ordem de passagem'!C94</f>
        <v>0</v>
      </c>
      <c r="C91" s="174">
        <f>'ordem de passagem'!D94</f>
        <v>0</v>
      </c>
      <c r="D91" s="174">
        <f>'ordem de passagem'!E94</f>
        <v>0</v>
      </c>
      <c r="E91" s="174">
        <f>'ordem de passagem'!G94</f>
        <v>0</v>
      </c>
      <c r="F91" s="174" t="str">
        <f t="shared" si="63"/>
        <v/>
      </c>
      <c r="G91" s="174" t="str">
        <f t="shared" si="57"/>
        <v/>
      </c>
      <c r="H91" s="174">
        <f>'ordem de passagem'!F94</f>
        <v>0</v>
      </c>
      <c r="I91" s="174">
        <f>'ordem de passagem'!H94</f>
        <v>0</v>
      </c>
      <c r="J91" s="175">
        <f>IF('mini - salto 1'!AD98="",0,'mini - salto 1'!AD98)</f>
        <v>0</v>
      </c>
      <c r="K91" s="175">
        <f>IF('mini - salto 2'!AD98="",0,'mini - salto 2'!AD98)</f>
        <v>0</v>
      </c>
      <c r="L91" s="175">
        <f>IF('mini - salto 3'!AD98="",0,'mini - salto 3'!AD98)</f>
        <v>0</v>
      </c>
      <c r="M91" s="175">
        <f>IF(tapete!X98="",0,tapete!X98)</f>
        <v>0</v>
      </c>
      <c r="N91" s="175">
        <f t="shared" si="38"/>
        <v>0</v>
      </c>
      <c r="O91" s="175">
        <f t="shared" si="39"/>
        <v>0</v>
      </c>
      <c r="P91" s="175"/>
      <c r="Q91" s="175">
        <f>IF('mini - salto 1'!S98="",0,'mini - salto 1'!S98)</f>
        <v>0</v>
      </c>
      <c r="R91" s="175">
        <f>IF('mini - salto 1'!AA98="",0,'mini - salto 1'!AA98)</f>
        <v>0</v>
      </c>
      <c r="S91" s="175">
        <f t="shared" si="58"/>
        <v>0</v>
      </c>
      <c r="T91" s="175">
        <f t="shared" si="40"/>
        <v>0</v>
      </c>
      <c r="U91" s="371">
        <f>IF('mini - salto 2'!S98="",0,'mini - salto 2'!S98)</f>
        <v>0</v>
      </c>
      <c r="V91" s="175">
        <f>IF('mini - salto 2'!AA98="",0,'mini - salto 2'!AA98)</f>
        <v>0</v>
      </c>
      <c r="W91" s="175">
        <f t="shared" si="59"/>
        <v>0</v>
      </c>
      <c r="X91" s="175">
        <f t="shared" si="41"/>
        <v>0</v>
      </c>
      <c r="Y91" s="175">
        <f>IF('mini - salto 3'!S98="",0,'mini - salto 3'!S98)</f>
        <v>0</v>
      </c>
      <c r="Z91" s="175">
        <f>IF('mini - salto 3'!AA98="",0,'mini - salto 3'!AA98)</f>
        <v>0</v>
      </c>
      <c r="AA91" s="573">
        <f t="shared" si="60"/>
        <v>0</v>
      </c>
      <c r="AB91" s="384">
        <f t="shared" si="42"/>
        <v>0</v>
      </c>
      <c r="AC91" s="175">
        <f>IF(tapete!S98="",0,tapete!S98)</f>
        <v>0</v>
      </c>
      <c r="AD91" s="175">
        <f>IF(tapete!T98="",0,tapete!T98)</f>
        <v>0</v>
      </c>
      <c r="AE91" s="175" t="str">
        <f>IFERROR((IF(B91=0,"",IF(OR(E91="pct",E91="pctn",E91="pctt",E91="pctm"),('mini - salto 1'!AF98+'mini - salto 2'!AF98+'mini - salto 3'!AF98)/3+Z91+R91+V91,""))),0)</f>
        <v/>
      </c>
      <c r="AF91" s="386" t="str">
        <f t="shared" si="28"/>
        <v/>
      </c>
      <c r="AG91" s="386" t="str">
        <f t="shared" si="43"/>
        <v/>
      </c>
      <c r="AH91" s="387" t="str">
        <f t="shared" si="44"/>
        <v/>
      </c>
      <c r="AI91" s="126" t="str">
        <f t="shared" si="45"/>
        <v/>
      </c>
      <c r="AJ91" s="382"/>
      <c r="AK91" s="382">
        <f t="shared" si="46"/>
        <v>0</v>
      </c>
      <c r="AL91" s="385">
        <f t="shared" si="47"/>
        <v>0</v>
      </c>
      <c r="AM91" s="176">
        <f t="shared" si="61"/>
        <v>0</v>
      </c>
      <c r="AO91" s="128"/>
      <c r="AP91" s="128"/>
      <c r="AQ91" s="128"/>
      <c r="AS91" s="177">
        <f t="shared" si="48"/>
        <v>1</v>
      </c>
      <c r="AT91" s="177">
        <f t="shared" si="62"/>
        <v>0</v>
      </c>
      <c r="AU91" s="177">
        <f t="shared" si="49"/>
        <v>0</v>
      </c>
      <c r="AV91" s="177">
        <f t="shared" si="50"/>
        <v>0</v>
      </c>
      <c r="AW91" s="178">
        <f t="shared" si="51"/>
        <v>0</v>
      </c>
      <c r="AX91" s="178">
        <f t="shared" si="52"/>
        <v>0</v>
      </c>
      <c r="AY91" s="178">
        <f t="shared" si="53"/>
        <v>0</v>
      </c>
      <c r="AZ91" s="178">
        <f t="shared" si="54"/>
        <v>0</v>
      </c>
      <c r="BA91" s="178">
        <f t="shared" si="55"/>
        <v>0</v>
      </c>
      <c r="BB91" s="178">
        <f t="shared" si="56"/>
        <v>0</v>
      </c>
    </row>
    <row r="92" spans="1:54" ht="27" customHeight="1" x14ac:dyDescent="0.3">
      <c r="A92" s="174">
        <f>'ordem de passagem'!B95</f>
        <v>0</v>
      </c>
      <c r="B92" s="174">
        <f>'ordem de passagem'!C95</f>
        <v>0</v>
      </c>
      <c r="C92" s="174">
        <f>'ordem de passagem'!D95</f>
        <v>0</v>
      </c>
      <c r="D92" s="174">
        <f>'ordem de passagem'!E95</f>
        <v>0</v>
      </c>
      <c r="E92" s="174">
        <f>'ordem de passagem'!G95</f>
        <v>0</v>
      </c>
      <c r="F92" s="174" t="str">
        <f t="shared" si="63"/>
        <v/>
      </c>
      <c r="G92" s="174" t="str">
        <f t="shared" si="57"/>
        <v/>
      </c>
      <c r="H92" s="174">
        <f>'ordem de passagem'!F95</f>
        <v>0</v>
      </c>
      <c r="I92" s="174">
        <f>'ordem de passagem'!H95</f>
        <v>0</v>
      </c>
      <c r="J92" s="175">
        <f>IF('mini - salto 1'!AD99="",0,'mini - salto 1'!AD99)</f>
        <v>0</v>
      </c>
      <c r="K92" s="175">
        <f>IF('mini - salto 2'!AD99="",0,'mini - salto 2'!AD99)</f>
        <v>0</v>
      </c>
      <c r="L92" s="175">
        <f>IF('mini - salto 3'!AD99="",0,'mini - salto 3'!AD99)</f>
        <v>0</v>
      </c>
      <c r="M92" s="175">
        <f>IF(tapete!X99="",0,tapete!X99)</f>
        <v>0</v>
      </c>
      <c r="N92" s="175">
        <f t="shared" si="38"/>
        <v>0</v>
      </c>
      <c r="O92" s="175">
        <f t="shared" si="39"/>
        <v>0</v>
      </c>
      <c r="P92" s="175"/>
      <c r="Q92" s="175">
        <f>IF('mini - salto 1'!S99="",0,'mini - salto 1'!S99)</f>
        <v>0</v>
      </c>
      <c r="R92" s="175">
        <f>IF('mini - salto 1'!AA99="",0,'mini - salto 1'!AA99)</f>
        <v>0</v>
      </c>
      <c r="S92" s="175">
        <f t="shared" si="58"/>
        <v>0</v>
      </c>
      <c r="T92" s="175">
        <f t="shared" si="40"/>
        <v>0</v>
      </c>
      <c r="U92" s="371">
        <f>IF('mini - salto 2'!S99="",0,'mini - salto 2'!S99)</f>
        <v>0</v>
      </c>
      <c r="V92" s="175">
        <f>IF('mini - salto 2'!AA99="",0,'mini - salto 2'!AA99)</f>
        <v>0</v>
      </c>
      <c r="W92" s="175">
        <f t="shared" si="59"/>
        <v>0</v>
      </c>
      <c r="X92" s="175">
        <f t="shared" si="41"/>
        <v>0</v>
      </c>
      <c r="Y92" s="175">
        <f>IF('mini - salto 3'!S99="",0,'mini - salto 3'!S99)</f>
        <v>0</v>
      </c>
      <c r="Z92" s="175">
        <f>IF('mini - salto 3'!AA99="",0,'mini - salto 3'!AA99)</f>
        <v>0</v>
      </c>
      <c r="AA92" s="573">
        <f t="shared" si="60"/>
        <v>0</v>
      </c>
      <c r="AB92" s="384">
        <f t="shared" si="42"/>
        <v>0</v>
      </c>
      <c r="AC92" s="175">
        <f>IF(tapete!S99="",0,tapete!S99)</f>
        <v>0</v>
      </c>
      <c r="AD92" s="175">
        <f>IF(tapete!T99="",0,tapete!T99)</f>
        <v>0</v>
      </c>
      <c r="AE92" s="175" t="str">
        <f>IFERROR((IF(B92=0,"",IF(OR(E92="pct",E92="pctn",E92="pctt",E92="pctm"),('mini - salto 1'!AF99+'mini - salto 2'!AF99+'mini - salto 3'!AF99)/3+Z92+R92+V92,""))),0)</f>
        <v/>
      </c>
      <c r="AF92" s="386" t="str">
        <f t="shared" si="28"/>
        <v/>
      </c>
      <c r="AG92" s="386" t="str">
        <f t="shared" si="43"/>
        <v/>
      </c>
      <c r="AH92" s="387" t="str">
        <f t="shared" si="44"/>
        <v/>
      </c>
      <c r="AI92" s="126" t="str">
        <f t="shared" si="45"/>
        <v/>
      </c>
      <c r="AJ92" s="382"/>
      <c r="AK92" s="382">
        <f t="shared" si="46"/>
        <v>0</v>
      </c>
      <c r="AL92" s="385">
        <f t="shared" si="47"/>
        <v>0</v>
      </c>
      <c r="AM92" s="176">
        <f t="shared" si="61"/>
        <v>0</v>
      </c>
      <c r="AO92" s="128"/>
      <c r="AP92" s="128"/>
      <c r="AQ92" s="128"/>
      <c r="AS92" s="177">
        <f t="shared" si="48"/>
        <v>1</v>
      </c>
      <c r="AT92" s="177">
        <f t="shared" si="62"/>
        <v>0</v>
      </c>
      <c r="AU92" s="177">
        <f t="shared" si="49"/>
        <v>0</v>
      </c>
      <c r="AV92" s="177">
        <f t="shared" si="50"/>
        <v>0</v>
      </c>
      <c r="AW92" s="178">
        <f t="shared" si="51"/>
        <v>0</v>
      </c>
      <c r="AX92" s="178">
        <f t="shared" si="52"/>
        <v>0</v>
      </c>
      <c r="AY92" s="178">
        <f t="shared" si="53"/>
        <v>0</v>
      </c>
      <c r="AZ92" s="178">
        <f t="shared" si="54"/>
        <v>0</v>
      </c>
      <c r="BA92" s="178">
        <f t="shared" si="55"/>
        <v>0</v>
      </c>
      <c r="BB92" s="178">
        <f t="shared" si="56"/>
        <v>0</v>
      </c>
    </row>
    <row r="93" spans="1:54" ht="27" customHeight="1" x14ac:dyDescent="0.3">
      <c r="A93" s="174">
        <f>'ordem de passagem'!B96</f>
        <v>0</v>
      </c>
      <c r="B93" s="174">
        <f>'ordem de passagem'!C96</f>
        <v>0</v>
      </c>
      <c r="C93" s="174">
        <f>'ordem de passagem'!D96</f>
        <v>0</v>
      </c>
      <c r="D93" s="174">
        <f>'ordem de passagem'!E96</f>
        <v>0</v>
      </c>
      <c r="E93" s="174">
        <f>'ordem de passagem'!G96</f>
        <v>0</v>
      </c>
      <c r="F93" s="174" t="str">
        <f t="shared" si="63"/>
        <v/>
      </c>
      <c r="G93" s="174" t="str">
        <f t="shared" si="57"/>
        <v/>
      </c>
      <c r="H93" s="174">
        <f>'ordem de passagem'!F96</f>
        <v>0</v>
      </c>
      <c r="I93" s="174">
        <f>'ordem de passagem'!H96</f>
        <v>0</v>
      </c>
      <c r="J93" s="175">
        <f>IF('mini - salto 1'!AD100="",0,'mini - salto 1'!AD100)</f>
        <v>0</v>
      </c>
      <c r="K93" s="175">
        <f>IF('mini - salto 2'!AD100="",0,'mini - salto 2'!AD100)</f>
        <v>0</v>
      </c>
      <c r="L93" s="175">
        <f>IF('mini - salto 3'!AD100="",0,'mini - salto 3'!AD100)</f>
        <v>0</v>
      </c>
      <c r="M93" s="175">
        <f>IF(tapete!X100="",0,tapete!X100)</f>
        <v>0</v>
      </c>
      <c r="N93" s="175">
        <f t="shared" si="38"/>
        <v>0</v>
      </c>
      <c r="O93" s="175">
        <f t="shared" si="39"/>
        <v>0</v>
      </c>
      <c r="P93" s="175"/>
      <c r="Q93" s="175">
        <f>IF('mini - salto 1'!S100="",0,'mini - salto 1'!S100)</f>
        <v>0</v>
      </c>
      <c r="R93" s="175">
        <f>IF('mini - salto 1'!AA100="",0,'mini - salto 1'!AA100)</f>
        <v>0</v>
      </c>
      <c r="S93" s="175">
        <f t="shared" si="58"/>
        <v>0</v>
      </c>
      <c r="T93" s="175">
        <f t="shared" si="40"/>
        <v>0</v>
      </c>
      <c r="U93" s="371">
        <f>IF('mini - salto 2'!S100="",0,'mini - salto 2'!S100)</f>
        <v>0</v>
      </c>
      <c r="V93" s="175">
        <f>IF('mini - salto 2'!AA100="",0,'mini - salto 2'!AA100)</f>
        <v>0</v>
      </c>
      <c r="W93" s="175">
        <f t="shared" si="59"/>
        <v>0</v>
      </c>
      <c r="X93" s="175">
        <f t="shared" si="41"/>
        <v>0</v>
      </c>
      <c r="Y93" s="175">
        <f>IF('mini - salto 3'!S100="",0,'mini - salto 3'!S100)</f>
        <v>0</v>
      </c>
      <c r="Z93" s="175">
        <f>IF('mini - salto 3'!AA100="",0,'mini - salto 3'!AA100)</f>
        <v>0</v>
      </c>
      <c r="AA93" s="573">
        <f t="shared" si="60"/>
        <v>0</v>
      </c>
      <c r="AB93" s="384">
        <f t="shared" si="42"/>
        <v>0</v>
      </c>
      <c r="AC93" s="175">
        <f>IF(tapete!S100="",0,tapete!S100)</f>
        <v>0</v>
      </c>
      <c r="AD93" s="175">
        <f>IF(tapete!T100="",0,tapete!T100)</f>
        <v>0</v>
      </c>
      <c r="AE93" s="175" t="str">
        <f>IFERROR((IF(B93=0,"",IF(OR(E93="pct",E93="pctn",E93="pctt",E93="pctm"),('mini - salto 1'!AF100+'mini - salto 2'!AF100+'mini - salto 3'!AF100)/3+Z93+R93+V93,""))),0)</f>
        <v/>
      </c>
      <c r="AF93" s="386" t="str">
        <f t="shared" ref="AF93:AF156" si="64">IFERROR((IF(B93=0,"",IF(OR(E93="pct",E93="pctn",E93="pctt",E93="pctm"),AE93+M93+AK93,""))),0)</f>
        <v/>
      </c>
      <c r="AG93" s="386" t="str">
        <f t="shared" si="43"/>
        <v/>
      </c>
      <c r="AH93" s="387" t="str">
        <f t="shared" si="44"/>
        <v/>
      </c>
      <c r="AI93" s="126" t="str">
        <f t="shared" si="45"/>
        <v/>
      </c>
      <c r="AJ93" s="382"/>
      <c r="AK93" s="382">
        <f t="shared" si="46"/>
        <v>0</v>
      </c>
      <c r="AL93" s="385">
        <f t="shared" si="47"/>
        <v>0</v>
      </c>
      <c r="AM93" s="176">
        <f t="shared" si="61"/>
        <v>0</v>
      </c>
      <c r="AO93" s="128"/>
      <c r="AP93" s="128"/>
      <c r="AQ93" s="128"/>
      <c r="AS93" s="177">
        <f t="shared" si="48"/>
        <v>1</v>
      </c>
      <c r="AT93" s="177">
        <f t="shared" si="62"/>
        <v>0</v>
      </c>
      <c r="AU93" s="177">
        <f t="shared" si="49"/>
        <v>0</v>
      </c>
      <c r="AV93" s="177">
        <f t="shared" si="50"/>
        <v>0</v>
      </c>
      <c r="AW93" s="178">
        <f t="shared" si="51"/>
        <v>0</v>
      </c>
      <c r="AX93" s="178">
        <f t="shared" si="52"/>
        <v>0</v>
      </c>
      <c r="AY93" s="178">
        <f t="shared" si="53"/>
        <v>0</v>
      </c>
      <c r="AZ93" s="178">
        <f t="shared" si="54"/>
        <v>0</v>
      </c>
      <c r="BA93" s="178">
        <f t="shared" si="55"/>
        <v>0</v>
      </c>
      <c r="BB93" s="178">
        <f t="shared" si="56"/>
        <v>0</v>
      </c>
    </row>
    <row r="94" spans="1:54" ht="27" customHeight="1" x14ac:dyDescent="0.3">
      <c r="A94" s="174">
        <f>'ordem de passagem'!B97</f>
        <v>0</v>
      </c>
      <c r="B94" s="174">
        <f>'ordem de passagem'!C97</f>
        <v>0</v>
      </c>
      <c r="C94" s="174">
        <f>'ordem de passagem'!D97</f>
        <v>0</v>
      </c>
      <c r="D94" s="174">
        <f>'ordem de passagem'!E97</f>
        <v>0</v>
      </c>
      <c r="E94" s="174">
        <f>'ordem de passagem'!G97</f>
        <v>0</v>
      </c>
      <c r="F94" s="174" t="str">
        <f t="shared" si="63"/>
        <v/>
      </c>
      <c r="G94" s="174" t="str">
        <f t="shared" si="57"/>
        <v/>
      </c>
      <c r="H94" s="174">
        <f>'ordem de passagem'!F97</f>
        <v>0</v>
      </c>
      <c r="I94" s="174">
        <f>'ordem de passagem'!H97</f>
        <v>0</v>
      </c>
      <c r="J94" s="175">
        <f>IF('mini - salto 1'!AD101="",0,'mini - salto 1'!AD101)</f>
        <v>0</v>
      </c>
      <c r="K94" s="175">
        <f>IF('mini - salto 2'!AD101="",0,'mini - salto 2'!AD101)</f>
        <v>0</v>
      </c>
      <c r="L94" s="175">
        <f>IF('mini - salto 3'!AD101="",0,'mini - salto 3'!AD101)</f>
        <v>0</v>
      </c>
      <c r="M94" s="175">
        <f>IF(tapete!X101="",0,tapete!X101)</f>
        <v>0</v>
      </c>
      <c r="N94" s="175">
        <f t="shared" si="38"/>
        <v>0</v>
      </c>
      <c r="O94" s="175">
        <f t="shared" si="39"/>
        <v>0</v>
      </c>
      <c r="P94" s="175"/>
      <c r="Q94" s="175">
        <f>IF('mini - salto 1'!S101="",0,'mini - salto 1'!S101)</f>
        <v>0</v>
      </c>
      <c r="R94" s="175">
        <f>IF('mini - salto 1'!AA101="",0,'mini - salto 1'!AA101)</f>
        <v>0</v>
      </c>
      <c r="S94" s="175">
        <f t="shared" si="58"/>
        <v>0</v>
      </c>
      <c r="T94" s="175">
        <f t="shared" si="40"/>
        <v>0</v>
      </c>
      <c r="U94" s="371">
        <f>IF('mini - salto 2'!S101="",0,'mini - salto 2'!S101)</f>
        <v>0</v>
      </c>
      <c r="V94" s="175">
        <f>IF('mini - salto 2'!AA101="",0,'mini - salto 2'!AA101)</f>
        <v>0</v>
      </c>
      <c r="W94" s="175">
        <f t="shared" si="59"/>
        <v>0</v>
      </c>
      <c r="X94" s="175">
        <f t="shared" si="41"/>
        <v>0</v>
      </c>
      <c r="Y94" s="175">
        <f>IF('mini - salto 3'!S101="",0,'mini - salto 3'!S101)</f>
        <v>0</v>
      </c>
      <c r="Z94" s="175">
        <f>IF('mini - salto 3'!AA101="",0,'mini - salto 3'!AA101)</f>
        <v>0</v>
      </c>
      <c r="AA94" s="573">
        <f t="shared" si="60"/>
        <v>0</v>
      </c>
      <c r="AB94" s="384">
        <f t="shared" si="42"/>
        <v>0</v>
      </c>
      <c r="AC94" s="175">
        <f>IF(tapete!S101="",0,tapete!S101)</f>
        <v>0</v>
      </c>
      <c r="AD94" s="175">
        <f>IF(tapete!T101="",0,tapete!T101)</f>
        <v>0</v>
      </c>
      <c r="AE94" s="175" t="str">
        <f>IFERROR((IF(B94=0,"",IF(OR(E94="pct",E94="pctn",E94="pctt",E94="pctm"),('mini - salto 1'!AF101+'mini - salto 2'!AF101+'mini - salto 3'!AF101)/3+Z94+R94+V94,""))),0)</f>
        <v/>
      </c>
      <c r="AF94" s="386" t="str">
        <f t="shared" si="64"/>
        <v/>
      </c>
      <c r="AG94" s="386" t="str">
        <f t="shared" si="43"/>
        <v/>
      </c>
      <c r="AH94" s="387" t="str">
        <f t="shared" si="44"/>
        <v/>
      </c>
      <c r="AI94" s="126" t="str">
        <f t="shared" si="45"/>
        <v/>
      </c>
      <c r="AJ94" s="382"/>
      <c r="AK94" s="382">
        <f t="shared" si="46"/>
        <v>0</v>
      </c>
      <c r="AL94" s="385">
        <f t="shared" si="47"/>
        <v>0</v>
      </c>
      <c r="AM94" s="176">
        <f t="shared" si="61"/>
        <v>0</v>
      </c>
      <c r="AO94" s="128"/>
      <c r="AP94" s="128"/>
      <c r="AQ94" s="128"/>
      <c r="AS94" s="177">
        <f t="shared" si="48"/>
        <v>1</v>
      </c>
      <c r="AT94" s="177">
        <f t="shared" si="62"/>
        <v>0</v>
      </c>
      <c r="AU94" s="177">
        <f t="shared" si="49"/>
        <v>0</v>
      </c>
      <c r="AV94" s="177">
        <f t="shared" si="50"/>
        <v>0</v>
      </c>
      <c r="AW94" s="178">
        <f t="shared" si="51"/>
        <v>0</v>
      </c>
      <c r="AX94" s="178">
        <f t="shared" si="52"/>
        <v>0</v>
      </c>
      <c r="AY94" s="178">
        <f t="shared" si="53"/>
        <v>0</v>
      </c>
      <c r="AZ94" s="178">
        <f t="shared" si="54"/>
        <v>0</v>
      </c>
      <c r="BA94" s="178">
        <f t="shared" si="55"/>
        <v>0</v>
      </c>
      <c r="BB94" s="178">
        <f t="shared" si="56"/>
        <v>0</v>
      </c>
    </row>
    <row r="95" spans="1:54" ht="27" customHeight="1" x14ac:dyDescent="0.3">
      <c r="A95" s="174">
        <f>'ordem de passagem'!B98</f>
        <v>0</v>
      </c>
      <c r="B95" s="174">
        <f>'ordem de passagem'!C98</f>
        <v>0</v>
      </c>
      <c r="C95" s="174">
        <f>'ordem de passagem'!D98</f>
        <v>0</v>
      </c>
      <c r="D95" s="174">
        <f>'ordem de passagem'!E98</f>
        <v>0</v>
      </c>
      <c r="E95" s="174">
        <f>'ordem de passagem'!G98</f>
        <v>0</v>
      </c>
      <c r="F95" s="174" t="str">
        <f t="shared" si="63"/>
        <v/>
      </c>
      <c r="G95" s="174" t="str">
        <f t="shared" si="57"/>
        <v/>
      </c>
      <c r="H95" s="174">
        <f>'ordem de passagem'!F98</f>
        <v>0</v>
      </c>
      <c r="I95" s="174">
        <f>'ordem de passagem'!H98</f>
        <v>0</v>
      </c>
      <c r="J95" s="175">
        <f>IF('mini - salto 1'!AD102="",0,'mini - salto 1'!AD102)</f>
        <v>0</v>
      </c>
      <c r="K95" s="175">
        <f>IF('mini - salto 2'!AD102="",0,'mini - salto 2'!AD102)</f>
        <v>0</v>
      </c>
      <c r="L95" s="175">
        <f>IF('mini - salto 3'!AD102="",0,'mini - salto 3'!AD102)</f>
        <v>0</v>
      </c>
      <c r="M95" s="175">
        <f>IF(tapete!X102="",0,tapete!X102)</f>
        <v>0</v>
      </c>
      <c r="N95" s="175">
        <f t="shared" si="38"/>
        <v>0</v>
      </c>
      <c r="O95" s="175">
        <f t="shared" si="39"/>
        <v>0</v>
      </c>
      <c r="P95" s="175"/>
      <c r="Q95" s="175">
        <f>IF('mini - salto 1'!S102="",0,'mini - salto 1'!S102)</f>
        <v>0</v>
      </c>
      <c r="R95" s="175">
        <f>IF('mini - salto 1'!AA102="",0,'mini - salto 1'!AA102)</f>
        <v>0</v>
      </c>
      <c r="S95" s="175">
        <f t="shared" si="58"/>
        <v>0</v>
      </c>
      <c r="T95" s="175">
        <f t="shared" si="40"/>
        <v>0</v>
      </c>
      <c r="U95" s="371">
        <f>IF('mini - salto 2'!S102="",0,'mini - salto 2'!S102)</f>
        <v>0</v>
      </c>
      <c r="V95" s="175">
        <f>IF('mini - salto 2'!AA102="",0,'mini - salto 2'!AA102)</f>
        <v>0</v>
      </c>
      <c r="W95" s="175">
        <f t="shared" si="59"/>
        <v>0</v>
      </c>
      <c r="X95" s="175">
        <f t="shared" si="41"/>
        <v>0</v>
      </c>
      <c r="Y95" s="175">
        <f>IF('mini - salto 3'!S102="",0,'mini - salto 3'!S102)</f>
        <v>0</v>
      </c>
      <c r="Z95" s="175">
        <f>IF('mini - salto 3'!AA102="",0,'mini - salto 3'!AA102)</f>
        <v>0</v>
      </c>
      <c r="AA95" s="573">
        <f t="shared" si="60"/>
        <v>0</v>
      </c>
      <c r="AB95" s="384">
        <f t="shared" si="42"/>
        <v>0</v>
      </c>
      <c r="AC95" s="175">
        <f>IF(tapete!S102="",0,tapete!S102)</f>
        <v>0</v>
      </c>
      <c r="AD95" s="175">
        <f>IF(tapete!T102="",0,tapete!T102)</f>
        <v>0</v>
      </c>
      <c r="AE95" s="175" t="str">
        <f>IFERROR((IF(B95=0,"",IF(OR(E95="pct",E95="pctn",E95="pctt",E95="pctm"),('mini - salto 1'!AF102+'mini - salto 2'!AF102+'mini - salto 3'!AF102)/3+Z95+R95+V95,""))),0)</f>
        <v/>
      </c>
      <c r="AF95" s="386" t="str">
        <f t="shared" si="64"/>
        <v/>
      </c>
      <c r="AG95" s="386" t="str">
        <f t="shared" si="43"/>
        <v/>
      </c>
      <c r="AH95" s="387" t="str">
        <f t="shared" si="44"/>
        <v/>
      </c>
      <c r="AI95" s="126" t="str">
        <f t="shared" si="45"/>
        <v/>
      </c>
      <c r="AJ95" s="382"/>
      <c r="AK95" s="382">
        <f t="shared" si="46"/>
        <v>0</v>
      </c>
      <c r="AL95" s="385">
        <f t="shared" si="47"/>
        <v>0</v>
      </c>
      <c r="AM95" s="176">
        <f t="shared" si="61"/>
        <v>0</v>
      </c>
      <c r="AO95" s="128"/>
      <c r="AP95" s="128"/>
      <c r="AQ95" s="128"/>
      <c r="AS95" s="177">
        <f t="shared" si="48"/>
        <v>1</v>
      </c>
      <c r="AT95" s="177">
        <f t="shared" si="62"/>
        <v>0</v>
      </c>
      <c r="AU95" s="177">
        <f t="shared" si="49"/>
        <v>0</v>
      </c>
      <c r="AV95" s="177">
        <f t="shared" si="50"/>
        <v>0</v>
      </c>
      <c r="AW95" s="178">
        <f t="shared" si="51"/>
        <v>0</v>
      </c>
      <c r="AX95" s="178">
        <f t="shared" si="52"/>
        <v>0</v>
      </c>
      <c r="AY95" s="178">
        <f t="shared" si="53"/>
        <v>0</v>
      </c>
      <c r="AZ95" s="178">
        <f t="shared" si="54"/>
        <v>0</v>
      </c>
      <c r="BA95" s="178">
        <f t="shared" si="55"/>
        <v>0</v>
      </c>
      <c r="BB95" s="178">
        <f t="shared" si="56"/>
        <v>0</v>
      </c>
    </row>
    <row r="96" spans="1:54" ht="27" customHeight="1" x14ac:dyDescent="0.3">
      <c r="A96" s="174">
        <f>'ordem de passagem'!B99</f>
        <v>0</v>
      </c>
      <c r="B96" s="174">
        <f>'ordem de passagem'!C99</f>
        <v>0</v>
      </c>
      <c r="C96" s="174">
        <f>'ordem de passagem'!D99</f>
        <v>0</v>
      </c>
      <c r="D96" s="174">
        <f>'ordem de passagem'!E99</f>
        <v>0</v>
      </c>
      <c r="E96" s="174">
        <f>'ordem de passagem'!G99</f>
        <v>0</v>
      </c>
      <c r="F96" s="174" t="str">
        <f t="shared" si="63"/>
        <v/>
      </c>
      <c r="G96" s="174" t="str">
        <f t="shared" si="57"/>
        <v/>
      </c>
      <c r="H96" s="174">
        <f>'ordem de passagem'!F99</f>
        <v>0</v>
      </c>
      <c r="I96" s="174">
        <f>'ordem de passagem'!H99</f>
        <v>0</v>
      </c>
      <c r="J96" s="175">
        <f>IF('mini - salto 1'!AD103="",0,'mini - salto 1'!AD103)</f>
        <v>0</v>
      </c>
      <c r="K96" s="175">
        <f>IF('mini - salto 2'!AD103="",0,'mini - salto 2'!AD103)</f>
        <v>0</v>
      </c>
      <c r="L96" s="175">
        <f>IF('mini - salto 3'!AD103="",0,'mini - salto 3'!AD103)</f>
        <v>0</v>
      </c>
      <c r="M96" s="175">
        <f>IF(tapete!X103="",0,tapete!X103)</f>
        <v>0</v>
      </c>
      <c r="N96" s="175">
        <f t="shared" si="38"/>
        <v>0</v>
      </c>
      <c r="O96" s="175">
        <f t="shared" si="39"/>
        <v>0</v>
      </c>
      <c r="P96" s="175"/>
      <c r="Q96" s="175">
        <f>IF('mini - salto 1'!S103="",0,'mini - salto 1'!S103)</f>
        <v>0</v>
      </c>
      <c r="R96" s="175">
        <f>IF('mini - salto 1'!AA103="",0,'mini - salto 1'!AA103)</f>
        <v>0</v>
      </c>
      <c r="S96" s="175">
        <f t="shared" si="58"/>
        <v>0</v>
      </c>
      <c r="T96" s="175">
        <f t="shared" si="40"/>
        <v>0</v>
      </c>
      <c r="U96" s="371">
        <f>IF('mini - salto 2'!S103="",0,'mini - salto 2'!S103)</f>
        <v>0</v>
      </c>
      <c r="V96" s="175">
        <f>IF('mini - salto 2'!AA103="",0,'mini - salto 2'!AA103)</f>
        <v>0</v>
      </c>
      <c r="W96" s="175">
        <f t="shared" si="59"/>
        <v>0</v>
      </c>
      <c r="X96" s="175">
        <f t="shared" si="41"/>
        <v>0</v>
      </c>
      <c r="Y96" s="175">
        <f>IF('mini - salto 3'!S103="",0,'mini - salto 3'!S103)</f>
        <v>0</v>
      </c>
      <c r="Z96" s="175">
        <f>IF('mini - salto 3'!AA103="",0,'mini - salto 3'!AA103)</f>
        <v>0</v>
      </c>
      <c r="AA96" s="573">
        <f t="shared" si="60"/>
        <v>0</v>
      </c>
      <c r="AB96" s="384">
        <f t="shared" si="42"/>
        <v>0</v>
      </c>
      <c r="AC96" s="175">
        <f>IF(tapete!S103="",0,tapete!S103)</f>
        <v>0</v>
      </c>
      <c r="AD96" s="175">
        <f>IF(tapete!T103="",0,tapete!T103)</f>
        <v>0</v>
      </c>
      <c r="AE96" s="175" t="str">
        <f>IFERROR((IF(B96=0,"",IF(OR(E96="pct",E96="pctn",E96="pctt",E96="pctm"),('mini - salto 1'!AF103+'mini - salto 2'!AF103+'mini - salto 3'!AF103)/3+Z96+R96+V96,""))),0)</f>
        <v/>
      </c>
      <c r="AF96" s="386" t="str">
        <f t="shared" si="64"/>
        <v/>
      </c>
      <c r="AG96" s="386" t="str">
        <f t="shared" si="43"/>
        <v/>
      </c>
      <c r="AH96" s="387" t="str">
        <f t="shared" si="44"/>
        <v/>
      </c>
      <c r="AI96" s="126" t="str">
        <f t="shared" si="45"/>
        <v/>
      </c>
      <c r="AJ96" s="382"/>
      <c r="AK96" s="382">
        <f t="shared" si="46"/>
        <v>0</v>
      </c>
      <c r="AL96" s="385">
        <f t="shared" si="47"/>
        <v>0</v>
      </c>
      <c r="AM96" s="176">
        <f t="shared" si="61"/>
        <v>0</v>
      </c>
      <c r="AO96" s="128"/>
      <c r="AP96" s="128"/>
      <c r="AQ96" s="128"/>
      <c r="AS96" s="177">
        <f t="shared" si="48"/>
        <v>1</v>
      </c>
      <c r="AT96" s="177">
        <f t="shared" si="62"/>
        <v>0</v>
      </c>
      <c r="AU96" s="177">
        <f t="shared" si="49"/>
        <v>0</v>
      </c>
      <c r="AV96" s="177">
        <f t="shared" si="50"/>
        <v>0</v>
      </c>
      <c r="AW96" s="178">
        <f t="shared" si="51"/>
        <v>0</v>
      </c>
      <c r="AX96" s="178">
        <f t="shared" si="52"/>
        <v>0</v>
      </c>
      <c r="AY96" s="178">
        <f t="shared" si="53"/>
        <v>0</v>
      </c>
      <c r="AZ96" s="178">
        <f t="shared" si="54"/>
        <v>0</v>
      </c>
      <c r="BA96" s="178">
        <f t="shared" si="55"/>
        <v>0</v>
      </c>
      <c r="BB96" s="178">
        <f t="shared" si="56"/>
        <v>0</v>
      </c>
    </row>
    <row r="97" spans="1:57" ht="27" customHeight="1" x14ac:dyDescent="0.3">
      <c r="A97" s="174">
        <f>'ordem de passagem'!B100</f>
        <v>0</v>
      </c>
      <c r="B97" s="174">
        <f>'ordem de passagem'!C100</f>
        <v>0</v>
      </c>
      <c r="C97" s="174">
        <f>'ordem de passagem'!D100</f>
        <v>0</v>
      </c>
      <c r="D97" s="174">
        <f>'ordem de passagem'!E100</f>
        <v>0</v>
      </c>
      <c r="E97" s="174">
        <f>'ordem de passagem'!G100</f>
        <v>0</v>
      </c>
      <c r="F97" s="174" t="str">
        <f t="shared" si="63"/>
        <v/>
      </c>
      <c r="G97" s="174" t="str">
        <f t="shared" si="57"/>
        <v/>
      </c>
      <c r="H97" s="174">
        <f>'ordem de passagem'!F100</f>
        <v>0</v>
      </c>
      <c r="I97" s="174">
        <f>'ordem de passagem'!H100</f>
        <v>0</v>
      </c>
      <c r="J97" s="175">
        <f>IF('mini - salto 1'!AD104="",0,'mini - salto 1'!AD104)</f>
        <v>0</v>
      </c>
      <c r="K97" s="175">
        <f>IF('mini - salto 2'!AD104="",0,'mini - salto 2'!AD104)</f>
        <v>0</v>
      </c>
      <c r="L97" s="175">
        <f>IF('mini - salto 3'!AD104="",0,'mini - salto 3'!AD104)</f>
        <v>0</v>
      </c>
      <c r="M97" s="175">
        <f>IF(tapete!X104="",0,tapete!X104)</f>
        <v>0</v>
      </c>
      <c r="N97" s="175">
        <f t="shared" si="38"/>
        <v>0</v>
      </c>
      <c r="O97" s="175">
        <f t="shared" si="39"/>
        <v>0</v>
      </c>
      <c r="P97" s="175"/>
      <c r="Q97" s="175">
        <f>IF('mini - salto 1'!S104="",0,'mini - salto 1'!S104)</f>
        <v>0</v>
      </c>
      <c r="R97" s="175">
        <f>IF('mini - salto 1'!AA104="",0,'mini - salto 1'!AA104)</f>
        <v>0</v>
      </c>
      <c r="S97" s="175">
        <f t="shared" si="58"/>
        <v>0</v>
      </c>
      <c r="T97" s="175">
        <f t="shared" si="40"/>
        <v>0</v>
      </c>
      <c r="U97" s="371">
        <f>IF('mini - salto 2'!S104="",0,'mini - salto 2'!S104)</f>
        <v>0</v>
      </c>
      <c r="V97" s="175">
        <f>IF('mini - salto 2'!AA104="",0,'mini - salto 2'!AA104)</f>
        <v>0</v>
      </c>
      <c r="W97" s="175">
        <f t="shared" si="59"/>
        <v>0</v>
      </c>
      <c r="X97" s="175">
        <f t="shared" si="41"/>
        <v>0</v>
      </c>
      <c r="Y97" s="175">
        <f>IF('mini - salto 3'!S104="",0,'mini - salto 3'!S104)</f>
        <v>0</v>
      </c>
      <c r="Z97" s="175">
        <f>IF('mini - salto 3'!AA104="",0,'mini - salto 3'!AA104)</f>
        <v>0</v>
      </c>
      <c r="AA97" s="573">
        <f t="shared" si="60"/>
        <v>0</v>
      </c>
      <c r="AB97" s="384">
        <f t="shared" si="42"/>
        <v>0</v>
      </c>
      <c r="AC97" s="175">
        <f>IF(tapete!S104="",0,tapete!S104)</f>
        <v>0</v>
      </c>
      <c r="AD97" s="175">
        <f>IF(tapete!T104="",0,tapete!T104)</f>
        <v>0</v>
      </c>
      <c r="AE97" s="175" t="str">
        <f>IFERROR((IF(B97=0,"",IF(OR(E97="pct",E97="pctn",E97="pctt",E97="pctm"),('mini - salto 1'!AF104+'mini - salto 2'!AF104+'mini - salto 3'!AF104)/3+Z97+R97+V97,""))),0)</f>
        <v/>
      </c>
      <c r="AF97" s="386" t="str">
        <f t="shared" si="64"/>
        <v/>
      </c>
      <c r="AG97" s="386" t="str">
        <f t="shared" si="43"/>
        <v/>
      </c>
      <c r="AH97" s="387" t="str">
        <f t="shared" si="44"/>
        <v/>
      </c>
      <c r="AI97" s="126" t="str">
        <f t="shared" si="45"/>
        <v/>
      </c>
      <c r="AJ97" s="382"/>
      <c r="AK97" s="382">
        <f t="shared" si="46"/>
        <v>0</v>
      </c>
      <c r="AL97" s="385">
        <f t="shared" si="47"/>
        <v>0</v>
      </c>
      <c r="AM97" s="176">
        <f t="shared" si="61"/>
        <v>0</v>
      </c>
      <c r="AO97" s="128"/>
      <c r="AP97" s="128"/>
      <c r="AQ97" s="128"/>
      <c r="AS97" s="177">
        <f t="shared" si="48"/>
        <v>1</v>
      </c>
      <c r="AT97" s="177">
        <f t="shared" si="62"/>
        <v>0</v>
      </c>
      <c r="AU97" s="177">
        <f t="shared" si="49"/>
        <v>0</v>
      </c>
      <c r="AV97" s="177">
        <f t="shared" si="50"/>
        <v>0</v>
      </c>
      <c r="AW97" s="178">
        <f t="shared" si="51"/>
        <v>0</v>
      </c>
      <c r="AX97" s="178">
        <f t="shared" si="52"/>
        <v>0</v>
      </c>
      <c r="AY97" s="178">
        <f t="shared" si="53"/>
        <v>0</v>
      </c>
      <c r="AZ97" s="178">
        <f t="shared" si="54"/>
        <v>0</v>
      </c>
      <c r="BA97" s="178">
        <f t="shared" si="55"/>
        <v>0</v>
      </c>
      <c r="BB97" s="178">
        <f t="shared" si="56"/>
        <v>0</v>
      </c>
    </row>
    <row r="98" spans="1:57" ht="27" customHeight="1" x14ac:dyDescent="0.3">
      <c r="A98" s="174">
        <f>'ordem de passagem'!B101</f>
        <v>0</v>
      </c>
      <c r="B98" s="174">
        <f>'ordem de passagem'!C101</f>
        <v>0</v>
      </c>
      <c r="C98" s="174">
        <f>'ordem de passagem'!D101</f>
        <v>0</v>
      </c>
      <c r="D98" s="174">
        <f>'ordem de passagem'!E101</f>
        <v>0</v>
      </c>
      <c r="E98" s="174">
        <f>'ordem de passagem'!G101</f>
        <v>0</v>
      </c>
      <c r="F98" s="174" t="str">
        <f t="shared" si="63"/>
        <v/>
      </c>
      <c r="G98" s="174" t="str">
        <f t="shared" si="57"/>
        <v/>
      </c>
      <c r="H98" s="174">
        <f>'ordem de passagem'!F101</f>
        <v>0</v>
      </c>
      <c r="I98" s="174">
        <f>'ordem de passagem'!H101</f>
        <v>0</v>
      </c>
      <c r="J98" s="175">
        <f>IF('mini - salto 1'!AD105="",0,'mini - salto 1'!AD105)</f>
        <v>0</v>
      </c>
      <c r="K98" s="175">
        <f>IF('mini - salto 2'!AD105="",0,'mini - salto 2'!AD105)</f>
        <v>0</v>
      </c>
      <c r="L98" s="175">
        <f>IF('mini - salto 3'!AD105="",0,'mini - salto 3'!AD105)</f>
        <v>0</v>
      </c>
      <c r="M98" s="175">
        <f>IF(tapete!X105="",0,tapete!X105)</f>
        <v>0</v>
      </c>
      <c r="N98" s="175">
        <f t="shared" si="38"/>
        <v>0</v>
      </c>
      <c r="O98" s="175">
        <f t="shared" si="39"/>
        <v>0</v>
      </c>
      <c r="P98" s="175"/>
      <c r="Q98" s="175">
        <f>IF('mini - salto 1'!S105="",0,'mini - salto 1'!S105)</f>
        <v>0</v>
      </c>
      <c r="R98" s="175">
        <f>IF('mini - salto 1'!AA105="",0,'mini - salto 1'!AA105)</f>
        <v>0</v>
      </c>
      <c r="S98" s="175">
        <f t="shared" si="58"/>
        <v>0</v>
      </c>
      <c r="T98" s="175">
        <f t="shared" si="40"/>
        <v>0</v>
      </c>
      <c r="U98" s="371">
        <f>IF('mini - salto 2'!S105="",0,'mini - salto 2'!S105)</f>
        <v>0</v>
      </c>
      <c r="V98" s="175">
        <f>IF('mini - salto 2'!AA105="",0,'mini - salto 2'!AA105)</f>
        <v>0</v>
      </c>
      <c r="W98" s="175">
        <f t="shared" si="59"/>
        <v>0</v>
      </c>
      <c r="X98" s="175">
        <f t="shared" si="41"/>
        <v>0</v>
      </c>
      <c r="Y98" s="175">
        <f>IF('mini - salto 3'!S105="",0,'mini - salto 3'!S105)</f>
        <v>0</v>
      </c>
      <c r="Z98" s="175">
        <f>IF('mini - salto 3'!AA105="",0,'mini - salto 3'!AA105)</f>
        <v>0</v>
      </c>
      <c r="AA98" s="573">
        <f t="shared" si="60"/>
        <v>0</v>
      </c>
      <c r="AB98" s="384">
        <f t="shared" si="42"/>
        <v>0</v>
      </c>
      <c r="AC98" s="175">
        <f>IF(tapete!S105="",0,tapete!S105)</f>
        <v>0</v>
      </c>
      <c r="AD98" s="175">
        <f>IF(tapete!T105="",0,tapete!T105)</f>
        <v>0</v>
      </c>
      <c r="AE98" s="175" t="str">
        <f>IFERROR((IF(B98=0,"",IF(OR(E98="pct",E98="pctn",E98="pctt",E98="pctm"),('mini - salto 1'!AF105+'mini - salto 2'!AF105+'mini - salto 3'!AF105)/3+Z98+R98+V98,""))),0)</f>
        <v/>
      </c>
      <c r="AF98" s="386" t="str">
        <f t="shared" si="64"/>
        <v/>
      </c>
      <c r="AG98" s="386" t="str">
        <f t="shared" si="43"/>
        <v/>
      </c>
      <c r="AH98" s="387" t="str">
        <f t="shared" si="44"/>
        <v/>
      </c>
      <c r="AI98" s="126" t="str">
        <f t="shared" si="45"/>
        <v/>
      </c>
      <c r="AJ98" s="382"/>
      <c r="AK98" s="382">
        <f t="shared" si="46"/>
        <v>0</v>
      </c>
      <c r="AL98" s="385">
        <f t="shared" si="47"/>
        <v>0</v>
      </c>
      <c r="AM98" s="176">
        <f t="shared" si="61"/>
        <v>0</v>
      </c>
      <c r="AO98" s="128"/>
      <c r="AP98" s="128"/>
      <c r="AQ98" s="128"/>
      <c r="AS98" s="177">
        <f t="shared" si="48"/>
        <v>1</v>
      </c>
      <c r="AT98" s="177">
        <f t="shared" si="62"/>
        <v>0</v>
      </c>
      <c r="AU98" s="177">
        <f t="shared" si="49"/>
        <v>0</v>
      </c>
      <c r="AV98" s="177">
        <f t="shared" si="50"/>
        <v>0</v>
      </c>
      <c r="AW98" s="178">
        <f t="shared" si="51"/>
        <v>0</v>
      </c>
      <c r="AX98" s="178">
        <f t="shared" si="52"/>
        <v>0</v>
      </c>
      <c r="AY98" s="178">
        <f t="shared" si="53"/>
        <v>0</v>
      </c>
      <c r="AZ98" s="178">
        <f t="shared" si="54"/>
        <v>0</v>
      </c>
      <c r="BA98" s="178">
        <f t="shared" si="55"/>
        <v>0</v>
      </c>
      <c r="BB98" s="178">
        <f t="shared" si="56"/>
        <v>0</v>
      </c>
    </row>
    <row r="99" spans="1:57" ht="27" customHeight="1" x14ac:dyDescent="0.3">
      <c r="A99" s="174">
        <f>'ordem de passagem'!B102</f>
        <v>0</v>
      </c>
      <c r="B99" s="174">
        <f>'ordem de passagem'!C102</f>
        <v>0</v>
      </c>
      <c r="C99" s="174">
        <f>'ordem de passagem'!D102</f>
        <v>0</v>
      </c>
      <c r="D99" s="174">
        <f>'ordem de passagem'!E102</f>
        <v>0</v>
      </c>
      <c r="E99" s="174">
        <f>'ordem de passagem'!G102</f>
        <v>0</v>
      </c>
      <c r="F99" s="174" t="str">
        <f t="shared" si="63"/>
        <v/>
      </c>
      <c r="G99" s="174" t="str">
        <f t="shared" si="57"/>
        <v/>
      </c>
      <c r="H99" s="174">
        <f>'ordem de passagem'!F102</f>
        <v>0</v>
      </c>
      <c r="I99" s="174">
        <f>'ordem de passagem'!H102</f>
        <v>0</v>
      </c>
      <c r="J99" s="175">
        <f>IF('mini - salto 1'!AD106="",0,'mini - salto 1'!AD106)</f>
        <v>0</v>
      </c>
      <c r="K99" s="175">
        <f>IF('mini - salto 2'!AD106="",0,'mini - salto 2'!AD106)</f>
        <v>0</v>
      </c>
      <c r="L99" s="175">
        <f>IF('mini - salto 3'!AD106="",0,'mini - salto 3'!AD106)</f>
        <v>0</v>
      </c>
      <c r="M99" s="175">
        <f>IF(tapete!X106="",0,tapete!X106)</f>
        <v>0</v>
      </c>
      <c r="N99" s="175">
        <f t="shared" si="38"/>
        <v>0</v>
      </c>
      <c r="O99" s="175">
        <f t="shared" si="39"/>
        <v>0</v>
      </c>
      <c r="P99" s="175"/>
      <c r="Q99" s="175">
        <f>IF('mini - salto 1'!S106="",0,'mini - salto 1'!S106)</f>
        <v>0</v>
      </c>
      <c r="R99" s="175">
        <f>IF('mini - salto 1'!AA106="",0,'mini - salto 1'!AA106)</f>
        <v>0</v>
      </c>
      <c r="S99" s="175">
        <f t="shared" si="58"/>
        <v>0</v>
      </c>
      <c r="T99" s="175">
        <f t="shared" si="40"/>
        <v>0</v>
      </c>
      <c r="U99" s="371">
        <f>IF('mini - salto 2'!S106="",0,'mini - salto 2'!S106)</f>
        <v>0</v>
      </c>
      <c r="V99" s="175">
        <f>IF('mini - salto 2'!AA106="",0,'mini - salto 2'!AA106)</f>
        <v>0</v>
      </c>
      <c r="W99" s="175">
        <f t="shared" si="59"/>
        <v>0</v>
      </c>
      <c r="X99" s="175">
        <f t="shared" si="41"/>
        <v>0</v>
      </c>
      <c r="Y99" s="175">
        <f>IF('mini - salto 3'!S106="",0,'mini - salto 3'!S106)</f>
        <v>0</v>
      </c>
      <c r="Z99" s="175">
        <f>IF('mini - salto 3'!AA106="",0,'mini - salto 3'!AA106)</f>
        <v>0</v>
      </c>
      <c r="AA99" s="573">
        <f t="shared" si="60"/>
        <v>0</v>
      </c>
      <c r="AB99" s="384">
        <f t="shared" si="42"/>
        <v>0</v>
      </c>
      <c r="AC99" s="175">
        <f>IF(tapete!S106="",0,tapete!S106)</f>
        <v>0</v>
      </c>
      <c r="AD99" s="175">
        <f>IF(tapete!T106="",0,tapete!T106)</f>
        <v>0</v>
      </c>
      <c r="AE99" s="175" t="str">
        <f>IFERROR((IF(B99=0,"",IF(OR(E99="pct",E99="pctn",E99="pctt",E99="pctm"),('mini - salto 1'!AF106+'mini - salto 2'!AF106+'mini - salto 3'!AF106)/3+Z99+R99+V99,""))),0)</f>
        <v/>
      </c>
      <c r="AF99" s="386" t="str">
        <f t="shared" si="64"/>
        <v/>
      </c>
      <c r="AG99" s="386" t="str">
        <f t="shared" si="43"/>
        <v/>
      </c>
      <c r="AH99" s="387" t="str">
        <f t="shared" si="44"/>
        <v/>
      </c>
      <c r="AI99" s="126" t="str">
        <f t="shared" si="45"/>
        <v/>
      </c>
      <c r="AJ99" s="382"/>
      <c r="AK99" s="382">
        <f t="shared" si="46"/>
        <v>0</v>
      </c>
      <c r="AL99" s="385">
        <f t="shared" si="47"/>
        <v>0</v>
      </c>
      <c r="AM99" s="176">
        <f t="shared" si="61"/>
        <v>0</v>
      </c>
      <c r="AO99" s="128"/>
      <c r="AP99" s="128"/>
      <c r="AQ99" s="128"/>
      <c r="AS99" s="177">
        <f t="shared" si="48"/>
        <v>1</v>
      </c>
      <c r="AT99" s="177">
        <f t="shared" si="62"/>
        <v>0</v>
      </c>
      <c r="AU99" s="177">
        <f t="shared" si="49"/>
        <v>0</v>
      </c>
      <c r="AV99" s="177">
        <f t="shared" si="50"/>
        <v>0</v>
      </c>
      <c r="AW99" s="178">
        <f t="shared" si="51"/>
        <v>0</v>
      </c>
      <c r="AX99" s="178">
        <f t="shared" si="52"/>
        <v>0</v>
      </c>
      <c r="AY99" s="178">
        <f t="shared" si="53"/>
        <v>0</v>
      </c>
      <c r="AZ99" s="178">
        <f t="shared" si="54"/>
        <v>0</v>
      </c>
      <c r="BA99" s="178">
        <f t="shared" si="55"/>
        <v>0</v>
      </c>
      <c r="BB99" s="178">
        <f t="shared" si="56"/>
        <v>0</v>
      </c>
    </row>
    <row r="100" spans="1:57" ht="27" customHeight="1" x14ac:dyDescent="0.3">
      <c r="A100" s="174">
        <f>'ordem de passagem'!B103</f>
        <v>0</v>
      </c>
      <c r="B100" s="174">
        <f>'ordem de passagem'!C103</f>
        <v>0</v>
      </c>
      <c r="C100" s="174">
        <f>'ordem de passagem'!D103</f>
        <v>0</v>
      </c>
      <c r="D100" s="174">
        <f>'ordem de passagem'!E103</f>
        <v>0</v>
      </c>
      <c r="E100" s="174">
        <f>'ordem de passagem'!G103</f>
        <v>0</v>
      </c>
      <c r="F100" s="174" t="str">
        <f t="shared" si="63"/>
        <v/>
      </c>
      <c r="G100" s="174" t="str">
        <f t="shared" si="57"/>
        <v/>
      </c>
      <c r="H100" s="174">
        <f>'ordem de passagem'!F103</f>
        <v>0</v>
      </c>
      <c r="I100" s="174">
        <f>'ordem de passagem'!H103</f>
        <v>0</v>
      </c>
      <c r="J100" s="175">
        <f>IF('mini - salto 1'!AD107="",0,'mini - salto 1'!AD107)</f>
        <v>0</v>
      </c>
      <c r="K100" s="175">
        <f>IF('mini - salto 2'!AD107="",0,'mini - salto 2'!AD107)</f>
        <v>0</v>
      </c>
      <c r="L100" s="175">
        <f>IF('mini - salto 3'!AD107="",0,'mini - salto 3'!AD107)</f>
        <v>0</v>
      </c>
      <c r="M100" s="175">
        <f>IF(tapete!X107="",0,tapete!X107)</f>
        <v>0</v>
      </c>
      <c r="N100" s="175">
        <f t="shared" si="38"/>
        <v>0</v>
      </c>
      <c r="O100" s="175">
        <f t="shared" si="39"/>
        <v>0</v>
      </c>
      <c r="P100" s="175"/>
      <c r="Q100" s="175">
        <f>IF('mini - salto 1'!S107="",0,'mini - salto 1'!S107)</f>
        <v>0</v>
      </c>
      <c r="R100" s="175">
        <f>IF('mini - salto 1'!AA107="",0,'mini - salto 1'!AA107)</f>
        <v>0</v>
      </c>
      <c r="S100" s="175">
        <f t="shared" si="58"/>
        <v>0</v>
      </c>
      <c r="T100" s="175">
        <f t="shared" si="40"/>
        <v>0</v>
      </c>
      <c r="U100" s="371">
        <f>IF('mini - salto 2'!S107="",0,'mini - salto 2'!S107)</f>
        <v>0</v>
      </c>
      <c r="V100" s="175">
        <f>IF('mini - salto 2'!AA107="",0,'mini - salto 2'!AA107)</f>
        <v>0</v>
      </c>
      <c r="W100" s="175">
        <f t="shared" si="59"/>
        <v>0</v>
      </c>
      <c r="X100" s="175">
        <f t="shared" si="41"/>
        <v>0</v>
      </c>
      <c r="Y100" s="175">
        <f>IF('mini - salto 3'!S107="",0,'mini - salto 3'!S107)</f>
        <v>0</v>
      </c>
      <c r="Z100" s="175">
        <f>IF('mini - salto 3'!AA107="",0,'mini - salto 3'!AA107)</f>
        <v>0</v>
      </c>
      <c r="AA100" s="573">
        <f t="shared" si="60"/>
        <v>0</v>
      </c>
      <c r="AB100" s="384">
        <f t="shared" si="42"/>
        <v>0</v>
      </c>
      <c r="AC100" s="175">
        <f>IF(tapete!S107="",0,tapete!S107)</f>
        <v>0</v>
      </c>
      <c r="AD100" s="175">
        <f>IF(tapete!T107="",0,tapete!T107)</f>
        <v>0</v>
      </c>
      <c r="AE100" s="175" t="str">
        <f>IFERROR((IF(B100=0,"",IF(OR(E100="pct",E100="pctn",E100="pctt",E100="pctm"),('mini - salto 1'!AF107+'mini - salto 2'!AF107+'mini - salto 3'!AF107)/3+Z100+R100+V100,""))),0)</f>
        <v/>
      </c>
      <c r="AF100" s="386" t="str">
        <f t="shared" si="64"/>
        <v/>
      </c>
      <c r="AG100" s="386" t="str">
        <f t="shared" si="43"/>
        <v/>
      </c>
      <c r="AH100" s="387" t="str">
        <f t="shared" si="44"/>
        <v/>
      </c>
      <c r="AI100" s="126" t="str">
        <f t="shared" si="45"/>
        <v/>
      </c>
      <c r="AJ100" s="382"/>
      <c r="AK100" s="382">
        <f t="shared" si="46"/>
        <v>0</v>
      </c>
      <c r="AL100" s="385">
        <f t="shared" si="47"/>
        <v>0</v>
      </c>
      <c r="AM100" s="176">
        <f t="shared" si="61"/>
        <v>0</v>
      </c>
      <c r="AO100" s="128"/>
      <c r="AP100" s="128"/>
      <c r="AQ100" s="128"/>
      <c r="AS100" s="177">
        <f t="shared" si="48"/>
        <v>1</v>
      </c>
      <c r="AT100" s="177">
        <f t="shared" si="62"/>
        <v>0</v>
      </c>
      <c r="AU100" s="177">
        <f t="shared" si="49"/>
        <v>0</v>
      </c>
      <c r="AV100" s="177">
        <f t="shared" si="50"/>
        <v>0</v>
      </c>
      <c r="AW100" s="178">
        <f t="shared" si="51"/>
        <v>0</v>
      </c>
      <c r="AX100" s="178">
        <f t="shared" si="52"/>
        <v>0</v>
      </c>
      <c r="AY100" s="178">
        <f t="shared" si="53"/>
        <v>0</v>
      </c>
      <c r="AZ100" s="178">
        <f t="shared" si="54"/>
        <v>0</v>
      </c>
      <c r="BA100" s="178">
        <f t="shared" si="55"/>
        <v>0</v>
      </c>
      <c r="BB100" s="178">
        <f t="shared" si="56"/>
        <v>0</v>
      </c>
    </row>
    <row r="101" spans="1:57" ht="27" customHeight="1" x14ac:dyDescent="0.3">
      <c r="A101" s="174">
        <f>'ordem de passagem'!B104</f>
        <v>0</v>
      </c>
      <c r="B101" s="174">
        <f>'ordem de passagem'!C104</f>
        <v>0</v>
      </c>
      <c r="C101" s="174">
        <f>'ordem de passagem'!D104</f>
        <v>0</v>
      </c>
      <c r="D101" s="174">
        <f>'ordem de passagem'!E104</f>
        <v>0</v>
      </c>
      <c r="E101" s="174">
        <f>'ordem de passagem'!G104</f>
        <v>0</v>
      </c>
      <c r="F101" s="174" t="str">
        <f t="shared" si="63"/>
        <v/>
      </c>
      <c r="G101" s="174" t="str">
        <f t="shared" si="57"/>
        <v/>
      </c>
      <c r="H101" s="174">
        <f>'ordem de passagem'!F104</f>
        <v>0</v>
      </c>
      <c r="I101" s="174">
        <f>'ordem de passagem'!H104</f>
        <v>0</v>
      </c>
      <c r="J101" s="175">
        <f>IF('mini - salto 1'!AD108="",0,'mini - salto 1'!AD108)</f>
        <v>0</v>
      </c>
      <c r="K101" s="175">
        <f>IF('mini - salto 2'!AD108="",0,'mini - salto 2'!AD108)</f>
        <v>0</v>
      </c>
      <c r="L101" s="175">
        <f>IF('mini - salto 3'!AD108="",0,'mini - salto 3'!AD108)</f>
        <v>0</v>
      </c>
      <c r="M101" s="175">
        <f>IF(tapete!X108="",0,tapete!X108)</f>
        <v>0</v>
      </c>
      <c r="N101" s="175">
        <f t="shared" si="38"/>
        <v>0</v>
      </c>
      <c r="O101" s="175">
        <f t="shared" si="39"/>
        <v>0</v>
      </c>
      <c r="P101" s="175"/>
      <c r="Q101" s="175">
        <f>IF('mini - salto 1'!S108="",0,'mini - salto 1'!S108)</f>
        <v>0</v>
      </c>
      <c r="R101" s="175">
        <f>IF('mini - salto 1'!AA108="",0,'mini - salto 1'!AA108)</f>
        <v>0</v>
      </c>
      <c r="S101" s="175">
        <f t="shared" si="58"/>
        <v>0</v>
      </c>
      <c r="T101" s="175">
        <f t="shared" si="40"/>
        <v>0</v>
      </c>
      <c r="U101" s="371">
        <f>IF('mini - salto 2'!S108="",0,'mini - salto 2'!S108)</f>
        <v>0</v>
      </c>
      <c r="V101" s="175">
        <f>IF('mini - salto 2'!AA108="",0,'mini - salto 2'!AA108)</f>
        <v>0</v>
      </c>
      <c r="W101" s="175">
        <f t="shared" si="59"/>
        <v>0</v>
      </c>
      <c r="X101" s="175">
        <f t="shared" si="41"/>
        <v>0</v>
      </c>
      <c r="Y101" s="175">
        <f>IF('mini - salto 3'!S108="",0,'mini - salto 3'!S108)</f>
        <v>0</v>
      </c>
      <c r="Z101" s="175">
        <f>IF('mini - salto 3'!AA108="",0,'mini - salto 3'!AA108)</f>
        <v>0</v>
      </c>
      <c r="AA101" s="573">
        <f t="shared" si="60"/>
        <v>0</v>
      </c>
      <c r="AB101" s="384">
        <f t="shared" si="42"/>
        <v>0</v>
      </c>
      <c r="AC101" s="175">
        <f>IF(tapete!S108="",0,tapete!S108)</f>
        <v>0</v>
      </c>
      <c r="AD101" s="175">
        <f>IF(tapete!T108="",0,tapete!T108)</f>
        <v>0</v>
      </c>
      <c r="AE101" s="175" t="str">
        <f>IFERROR((IF(B101=0,"",IF(OR(E101="pct",E101="pctn",E101="pctt",E101="pctm"),('mini - salto 1'!AF108+'mini - salto 2'!AF108+'mini - salto 3'!AF108)/3+Z101+R101+V101,""))),0)</f>
        <v/>
      </c>
      <c r="AF101" s="386" t="str">
        <f t="shared" si="64"/>
        <v/>
      </c>
      <c r="AG101" s="386" t="str">
        <f t="shared" si="43"/>
        <v/>
      </c>
      <c r="AH101" s="387" t="str">
        <f t="shared" si="44"/>
        <v/>
      </c>
      <c r="AI101" s="126" t="str">
        <f t="shared" si="45"/>
        <v/>
      </c>
      <c r="AJ101" s="382"/>
      <c r="AK101" s="382">
        <f t="shared" si="46"/>
        <v>0</v>
      </c>
      <c r="AL101" s="385">
        <f t="shared" si="47"/>
        <v>0</v>
      </c>
      <c r="AM101" s="176">
        <f t="shared" si="61"/>
        <v>0</v>
      </c>
      <c r="AO101" s="128"/>
      <c r="AP101" s="128"/>
      <c r="AQ101" s="128"/>
      <c r="AS101" s="177">
        <f t="shared" si="48"/>
        <v>1</v>
      </c>
      <c r="AT101" s="177">
        <f t="shared" si="62"/>
        <v>0</v>
      </c>
      <c r="AU101" s="177">
        <f t="shared" si="49"/>
        <v>0</v>
      </c>
      <c r="AV101" s="177">
        <f t="shared" si="50"/>
        <v>0</v>
      </c>
      <c r="AW101" s="178">
        <f t="shared" si="51"/>
        <v>0</v>
      </c>
      <c r="AX101" s="178">
        <f t="shared" si="52"/>
        <v>0</v>
      </c>
      <c r="AY101" s="178">
        <f t="shared" si="53"/>
        <v>0</v>
      </c>
      <c r="AZ101" s="178">
        <f t="shared" si="54"/>
        <v>0</v>
      </c>
      <c r="BA101" s="178">
        <f t="shared" si="55"/>
        <v>0</v>
      </c>
      <c r="BB101" s="178">
        <f t="shared" si="56"/>
        <v>0</v>
      </c>
    </row>
    <row r="102" spans="1:57" ht="27" customHeight="1" x14ac:dyDescent="0.3">
      <c r="A102" s="174">
        <f>'ordem de passagem'!B105</f>
        <v>0</v>
      </c>
      <c r="B102" s="174">
        <f>'ordem de passagem'!C105</f>
        <v>0</v>
      </c>
      <c r="C102" s="174">
        <f>'ordem de passagem'!D105</f>
        <v>0</v>
      </c>
      <c r="D102" s="174">
        <f>'ordem de passagem'!E105</f>
        <v>0</v>
      </c>
      <c r="E102" s="174">
        <f>'ordem de passagem'!G105</f>
        <v>0</v>
      </c>
      <c r="F102" s="174" t="str">
        <f t="shared" si="63"/>
        <v/>
      </c>
      <c r="G102" s="174" t="str">
        <f t="shared" si="57"/>
        <v/>
      </c>
      <c r="H102" s="174">
        <f>'ordem de passagem'!F105</f>
        <v>0</v>
      </c>
      <c r="I102" s="174">
        <f>'ordem de passagem'!H105</f>
        <v>0</v>
      </c>
      <c r="J102" s="175">
        <f>IF('mini - salto 1'!AD109="",0,'mini - salto 1'!AD109)</f>
        <v>0</v>
      </c>
      <c r="K102" s="175">
        <f>IF('mini - salto 2'!AD109="",0,'mini - salto 2'!AD109)</f>
        <v>0</v>
      </c>
      <c r="L102" s="175">
        <f>IF('mini - salto 3'!AD109="",0,'mini - salto 3'!AD109)</f>
        <v>0</v>
      </c>
      <c r="M102" s="175">
        <f>IF(tapete!X109="",0,tapete!X109)</f>
        <v>0</v>
      </c>
      <c r="N102" s="175">
        <f t="shared" si="38"/>
        <v>0</v>
      </c>
      <c r="O102" s="175">
        <f t="shared" si="39"/>
        <v>0</v>
      </c>
      <c r="P102" s="175"/>
      <c r="Q102" s="175">
        <f>IF('mini - salto 1'!S109="",0,'mini - salto 1'!S109)</f>
        <v>0</v>
      </c>
      <c r="R102" s="175">
        <f>IF('mini - salto 1'!AA109="",0,'mini - salto 1'!AA109)</f>
        <v>0</v>
      </c>
      <c r="S102" s="175">
        <f t="shared" si="58"/>
        <v>0</v>
      </c>
      <c r="T102" s="175">
        <f t="shared" si="40"/>
        <v>0</v>
      </c>
      <c r="U102" s="371">
        <f>IF('mini - salto 2'!S109="",0,'mini - salto 2'!S109)</f>
        <v>0</v>
      </c>
      <c r="V102" s="175">
        <f>IF('mini - salto 2'!AA109="",0,'mini - salto 2'!AA109)</f>
        <v>0</v>
      </c>
      <c r="W102" s="175">
        <f t="shared" si="59"/>
        <v>0</v>
      </c>
      <c r="X102" s="175">
        <f t="shared" si="41"/>
        <v>0</v>
      </c>
      <c r="Y102" s="175">
        <f>IF('mini - salto 3'!S109="",0,'mini - salto 3'!S109)</f>
        <v>0</v>
      </c>
      <c r="Z102" s="175">
        <f>IF('mini - salto 3'!AA109="",0,'mini - salto 3'!AA109)</f>
        <v>0</v>
      </c>
      <c r="AA102" s="573">
        <f t="shared" si="60"/>
        <v>0</v>
      </c>
      <c r="AB102" s="384">
        <f t="shared" si="42"/>
        <v>0</v>
      </c>
      <c r="AC102" s="175">
        <f>IF(tapete!S109="",0,tapete!S109)</f>
        <v>0</v>
      </c>
      <c r="AD102" s="175">
        <f>IF(tapete!T109="",0,tapete!T109)</f>
        <v>0</v>
      </c>
      <c r="AE102" s="175" t="str">
        <f>IFERROR((IF(B102=0,"",IF(OR(E102="pct",E102="pctn",E102="pctt",E102="pctm"),('mini - salto 1'!AF109+'mini - salto 2'!AF109+'mini - salto 3'!AF109)/3+Z102+R102+V102,""))),0)</f>
        <v/>
      </c>
      <c r="AF102" s="386" t="str">
        <f t="shared" si="64"/>
        <v/>
      </c>
      <c r="AG102" s="386" t="str">
        <f t="shared" si="43"/>
        <v/>
      </c>
      <c r="AH102" s="387" t="str">
        <f t="shared" si="44"/>
        <v/>
      </c>
      <c r="AI102" s="126" t="str">
        <f t="shared" si="45"/>
        <v/>
      </c>
      <c r="AJ102" s="382"/>
      <c r="AK102" s="382">
        <f t="shared" si="46"/>
        <v>0</v>
      </c>
      <c r="AL102" s="385">
        <f t="shared" si="47"/>
        <v>0</v>
      </c>
      <c r="AM102" s="176">
        <f t="shared" si="61"/>
        <v>0</v>
      </c>
      <c r="AO102" s="128"/>
      <c r="AP102" s="128"/>
      <c r="AQ102" s="128"/>
      <c r="AS102" s="177">
        <f t="shared" si="48"/>
        <v>1</v>
      </c>
      <c r="AT102" s="177">
        <f t="shared" si="62"/>
        <v>0</v>
      </c>
      <c r="AU102" s="177">
        <f t="shared" si="49"/>
        <v>0</v>
      </c>
      <c r="AV102" s="177">
        <f t="shared" si="50"/>
        <v>0</v>
      </c>
      <c r="AW102" s="178">
        <f t="shared" si="51"/>
        <v>0</v>
      </c>
      <c r="AX102" s="178">
        <f t="shared" si="52"/>
        <v>0</v>
      </c>
      <c r="AY102" s="178">
        <f t="shared" si="53"/>
        <v>0</v>
      </c>
      <c r="AZ102" s="178">
        <f t="shared" si="54"/>
        <v>0</v>
      </c>
      <c r="BA102" s="178">
        <f t="shared" si="55"/>
        <v>0</v>
      </c>
      <c r="BB102" s="178">
        <f t="shared" si="56"/>
        <v>0</v>
      </c>
    </row>
    <row r="103" spans="1:57" ht="27" customHeight="1" x14ac:dyDescent="0.3">
      <c r="A103" s="174">
        <f>'ordem de passagem'!B106</f>
        <v>0</v>
      </c>
      <c r="B103" s="174">
        <f>'ordem de passagem'!C106</f>
        <v>0</v>
      </c>
      <c r="C103" s="174">
        <f>'ordem de passagem'!D106</f>
        <v>0</v>
      </c>
      <c r="D103" s="174">
        <f>'ordem de passagem'!E106</f>
        <v>0</v>
      </c>
      <c r="E103" s="174">
        <f>'ordem de passagem'!G106</f>
        <v>0</v>
      </c>
      <c r="F103" s="174" t="str">
        <f t="shared" si="63"/>
        <v/>
      </c>
      <c r="G103" s="174" t="str">
        <f t="shared" si="57"/>
        <v/>
      </c>
      <c r="H103" s="174">
        <f>'ordem de passagem'!F106</f>
        <v>0</v>
      </c>
      <c r="I103" s="174">
        <f>'ordem de passagem'!H106</f>
        <v>0</v>
      </c>
      <c r="J103" s="175">
        <f>IF('mini - salto 1'!AD110="",0,'mini - salto 1'!AD110)</f>
        <v>0</v>
      </c>
      <c r="K103" s="175">
        <f>IF('mini - salto 2'!AD110="",0,'mini - salto 2'!AD110)</f>
        <v>0</v>
      </c>
      <c r="L103" s="175">
        <f>IF('mini - salto 3'!AD110="",0,'mini - salto 3'!AD110)</f>
        <v>0</v>
      </c>
      <c r="M103" s="175">
        <f>IF(tapete!X110="",0,tapete!X110)</f>
        <v>0</v>
      </c>
      <c r="N103" s="175">
        <f t="shared" si="38"/>
        <v>0</v>
      </c>
      <c r="O103" s="175">
        <f t="shared" si="39"/>
        <v>0</v>
      </c>
      <c r="P103" s="175"/>
      <c r="Q103" s="175">
        <f>IF('mini - salto 1'!S110="",0,'mini - salto 1'!S110)</f>
        <v>0</v>
      </c>
      <c r="R103" s="175">
        <f>IF('mini - salto 1'!AA110="",0,'mini - salto 1'!AA110)</f>
        <v>0</v>
      </c>
      <c r="S103" s="175">
        <f t="shared" si="58"/>
        <v>0</v>
      </c>
      <c r="T103" s="175">
        <f t="shared" ref="T103:T134" si="65">K103-V103</f>
        <v>0</v>
      </c>
      <c r="U103" s="371">
        <f>IF('mini - salto 2'!S110="",0,'mini - salto 2'!S110)</f>
        <v>0</v>
      </c>
      <c r="V103" s="175">
        <f>IF('mini - salto 2'!AA110="",0,'mini - salto 2'!AA110)</f>
        <v>0</v>
      </c>
      <c r="W103" s="175">
        <f t="shared" si="59"/>
        <v>0</v>
      </c>
      <c r="X103" s="175">
        <f t="shared" ref="X103:X134" si="66">L103-Z103</f>
        <v>0</v>
      </c>
      <c r="Y103" s="175">
        <f>IF('mini - salto 3'!S110="",0,'mini - salto 3'!S110)</f>
        <v>0</v>
      </c>
      <c r="Z103" s="175">
        <f>IF('mini - salto 3'!AA110="",0,'mini - salto 3'!AA110)</f>
        <v>0</v>
      </c>
      <c r="AA103" s="573">
        <f t="shared" si="60"/>
        <v>0</v>
      </c>
      <c r="AB103" s="384">
        <f t="shared" ref="AB103:AB134" si="67">M103-AD103</f>
        <v>0</v>
      </c>
      <c r="AC103" s="175">
        <f>IF(tapete!S110="",0,tapete!S110)</f>
        <v>0</v>
      </c>
      <c r="AD103" s="175">
        <f>IF(tapete!T110="",0,tapete!T110)</f>
        <v>0</v>
      </c>
      <c r="AE103" s="175" t="str">
        <f>IFERROR((IF(B103=0,"",IF(OR(E103="pct",E103="pctn",E103="pctt",E103="pctm"),('mini - salto 1'!AF110+'mini - salto 2'!AF110+'mini - salto 3'!AF110)/3+Z103+R103+V103,""))),0)</f>
        <v/>
      </c>
      <c r="AF103" s="386" t="str">
        <f t="shared" si="64"/>
        <v/>
      </c>
      <c r="AG103" s="386" t="str">
        <f t="shared" ref="AG103:AG134" si="68">IFERROR((IF(B103=0,"",IF(F103="mini",(J103+K103+L103)+AM103,""))),0)</f>
        <v/>
      </c>
      <c r="AH103" s="387" t="str">
        <f t="shared" ref="AH103:AH134" si="69">IFERROR((IF(B103=0,"",IF(G103="tapete",(M103+AL103),""))),0)</f>
        <v/>
      </c>
      <c r="AI103" s="126" t="str">
        <f t="shared" si="45"/>
        <v/>
      </c>
      <c r="AJ103" s="382"/>
      <c r="AK103" s="382">
        <f t="shared" ref="AK103:AK134" si="70">(O103+T103+X103+AB103)*0.00001+(X103+AB103)*0.000001+(T103+AB103)*0.0000001+(O103+AB103)*0.00000001+A103*0.000000001</f>
        <v>0</v>
      </c>
      <c r="AL103" s="385">
        <f t="shared" ref="AL103:AL134" si="71">IFERROR((AB103*0.00001-AC103*0.0001+A103*0.0000000001),"")</f>
        <v>0</v>
      </c>
      <c r="AM103" s="176">
        <f t="shared" si="61"/>
        <v>0</v>
      </c>
      <c r="AO103" s="128"/>
      <c r="AP103" s="128"/>
      <c r="AQ103" s="128"/>
      <c r="AS103" s="177">
        <f t="shared" si="48"/>
        <v>1</v>
      </c>
      <c r="AT103" s="177">
        <f t="shared" si="62"/>
        <v>0</v>
      </c>
      <c r="AU103" s="177">
        <f t="shared" ref="AU103:AU123" si="72">IF(AND(AT103=1,H103="MAS"),1,0)</f>
        <v>0</v>
      </c>
      <c r="AV103" s="177">
        <f t="shared" ref="AV103:AV123" si="73">IF(AND(AT103=1,H103="FEM"),1,0)</f>
        <v>0</v>
      </c>
      <c r="AW103" s="178">
        <f t="shared" si="51"/>
        <v>0</v>
      </c>
      <c r="AX103" s="178">
        <f t="shared" si="52"/>
        <v>0</v>
      </c>
      <c r="AY103" s="178">
        <f t="shared" si="53"/>
        <v>0</v>
      </c>
      <c r="AZ103" s="178">
        <f t="shared" si="54"/>
        <v>0</v>
      </c>
      <c r="BA103" s="178">
        <f t="shared" si="55"/>
        <v>0</v>
      </c>
      <c r="BB103" s="178">
        <f t="shared" si="56"/>
        <v>0</v>
      </c>
    </row>
    <row r="104" spans="1:57" ht="27" customHeight="1" x14ac:dyDescent="0.3">
      <c r="A104" s="174">
        <f>'ordem de passagem'!B107</f>
        <v>0</v>
      </c>
      <c r="B104" s="174">
        <f>'ordem de passagem'!C107</f>
        <v>0</v>
      </c>
      <c r="C104" s="174">
        <f>'ordem de passagem'!D107</f>
        <v>0</v>
      </c>
      <c r="D104" s="174">
        <f>'ordem de passagem'!E107</f>
        <v>0</v>
      </c>
      <c r="E104" s="174">
        <f>'ordem de passagem'!G107</f>
        <v>0</v>
      </c>
      <c r="F104" s="174" t="str">
        <f t="shared" si="63"/>
        <v/>
      </c>
      <c r="G104" s="174" t="str">
        <f t="shared" si="57"/>
        <v/>
      </c>
      <c r="H104" s="174">
        <f>'ordem de passagem'!F107</f>
        <v>0</v>
      </c>
      <c r="I104" s="174">
        <f>'ordem de passagem'!H107</f>
        <v>0</v>
      </c>
      <c r="J104" s="175">
        <f>IF('mini - salto 1'!AD111="",0,'mini - salto 1'!AD111)</f>
        <v>0</v>
      </c>
      <c r="K104" s="175">
        <f>IF('mini - salto 2'!AD111="",0,'mini - salto 2'!AD111)</f>
        <v>0</v>
      </c>
      <c r="L104" s="175">
        <f>IF('mini - salto 3'!AD111="",0,'mini - salto 3'!AD111)</f>
        <v>0</v>
      </c>
      <c r="M104" s="175">
        <f>IF(tapete!X111="",0,tapete!X111)</f>
        <v>0</v>
      </c>
      <c r="N104" s="175">
        <f t="shared" si="38"/>
        <v>0</v>
      </c>
      <c r="O104" s="175">
        <f t="shared" si="39"/>
        <v>0</v>
      </c>
      <c r="P104" s="175"/>
      <c r="Q104" s="175">
        <f>IF('mini - salto 1'!S111="",0,'mini - salto 1'!S111)</f>
        <v>0</v>
      </c>
      <c r="R104" s="175">
        <f>IF('mini - salto 1'!AA111="",0,'mini - salto 1'!AA111)</f>
        <v>0</v>
      </c>
      <c r="S104" s="175">
        <f t="shared" si="58"/>
        <v>0</v>
      </c>
      <c r="T104" s="175">
        <f t="shared" si="65"/>
        <v>0</v>
      </c>
      <c r="U104" s="371">
        <f>IF('mini - salto 2'!S111="",0,'mini - salto 2'!S111)</f>
        <v>0</v>
      </c>
      <c r="V104" s="175">
        <f>IF('mini - salto 2'!AA111="",0,'mini - salto 2'!AA111)</f>
        <v>0</v>
      </c>
      <c r="W104" s="175">
        <f t="shared" si="59"/>
        <v>0</v>
      </c>
      <c r="X104" s="175">
        <f t="shared" si="66"/>
        <v>0</v>
      </c>
      <c r="Y104" s="175">
        <f>IF('mini - salto 3'!S111="",0,'mini - salto 3'!S111)</f>
        <v>0</v>
      </c>
      <c r="Z104" s="175">
        <f>IF('mini - salto 3'!AA111="",0,'mini - salto 3'!AA111)</f>
        <v>0</v>
      </c>
      <c r="AA104" s="573">
        <f t="shared" si="60"/>
        <v>0</v>
      </c>
      <c r="AB104" s="384">
        <f t="shared" si="67"/>
        <v>0</v>
      </c>
      <c r="AC104" s="175">
        <f>IF(tapete!S111="",0,tapete!S111)</f>
        <v>0</v>
      </c>
      <c r="AD104" s="175">
        <f>IF(tapete!T111="",0,tapete!T111)</f>
        <v>0</v>
      </c>
      <c r="AE104" s="175" t="str">
        <f>IFERROR((IF(B104=0,"",IF(OR(E104="pct",E104="pctn",E104="pctt",E104="pctm"),('mini - salto 1'!AF111+'mini - salto 2'!AF111+'mini - salto 3'!AF111)/3+Z104+R104+V104,""))),0)</f>
        <v/>
      </c>
      <c r="AF104" s="386" t="str">
        <f t="shared" si="64"/>
        <v/>
      </c>
      <c r="AG104" s="386" t="str">
        <f t="shared" si="68"/>
        <v/>
      </c>
      <c r="AH104" s="387" t="str">
        <f t="shared" si="69"/>
        <v/>
      </c>
      <c r="AI104" s="126" t="str">
        <f t="shared" si="45"/>
        <v/>
      </c>
      <c r="AJ104" s="382"/>
      <c r="AK104" s="382">
        <f t="shared" si="70"/>
        <v>0</v>
      </c>
      <c r="AL104" s="385">
        <f t="shared" si="71"/>
        <v>0</v>
      </c>
      <c r="AM104" s="176">
        <f t="shared" si="61"/>
        <v>0</v>
      </c>
      <c r="AO104" s="128"/>
      <c r="AP104" s="128"/>
      <c r="AQ104" s="128"/>
      <c r="AS104" s="177">
        <f t="shared" si="48"/>
        <v>1</v>
      </c>
      <c r="AT104" s="177">
        <f t="shared" si="62"/>
        <v>0</v>
      </c>
      <c r="AU104" s="177">
        <f t="shared" si="72"/>
        <v>0</v>
      </c>
      <c r="AV104" s="177">
        <f t="shared" si="73"/>
        <v>0</v>
      </c>
      <c r="AW104" s="178">
        <f t="shared" si="51"/>
        <v>0</v>
      </c>
      <c r="AX104" s="178">
        <f t="shared" si="52"/>
        <v>0</v>
      </c>
      <c r="AY104" s="178">
        <f t="shared" si="53"/>
        <v>0</v>
      </c>
      <c r="AZ104" s="178">
        <f t="shared" si="54"/>
        <v>0</v>
      </c>
      <c r="BA104" s="178">
        <f t="shared" si="55"/>
        <v>0</v>
      </c>
      <c r="BB104" s="178">
        <f t="shared" si="56"/>
        <v>0</v>
      </c>
    </row>
    <row r="105" spans="1:57" ht="27" customHeight="1" x14ac:dyDescent="0.3">
      <c r="A105" s="174">
        <f>'ordem de passagem'!B108</f>
        <v>0</v>
      </c>
      <c r="B105" s="174">
        <f>'ordem de passagem'!C108</f>
        <v>0</v>
      </c>
      <c r="C105" s="174">
        <f>'ordem de passagem'!D108</f>
        <v>0</v>
      </c>
      <c r="D105" s="174">
        <f>'ordem de passagem'!E108</f>
        <v>0</v>
      </c>
      <c r="E105" s="174">
        <f>'ordem de passagem'!G108</f>
        <v>0</v>
      </c>
      <c r="F105" s="174" t="str">
        <f t="shared" si="63"/>
        <v/>
      </c>
      <c r="G105" s="174" t="str">
        <f t="shared" si="57"/>
        <v/>
      </c>
      <c r="H105" s="174">
        <f>'ordem de passagem'!F108</f>
        <v>0</v>
      </c>
      <c r="I105" s="174">
        <f>'ordem de passagem'!H108</f>
        <v>0</v>
      </c>
      <c r="J105" s="175">
        <f>IF('mini - salto 1'!AD112="",0,'mini - salto 1'!AD112)</f>
        <v>0</v>
      </c>
      <c r="K105" s="175">
        <f>IF('mini - salto 2'!AD112="",0,'mini - salto 2'!AD112)</f>
        <v>0</v>
      </c>
      <c r="L105" s="175">
        <f>IF('mini - salto 3'!AD112="",0,'mini - salto 3'!AD112)</f>
        <v>0</v>
      </c>
      <c r="M105" s="175">
        <f>IF(tapete!X112="",0,tapete!X112)</f>
        <v>0</v>
      </c>
      <c r="N105" s="175">
        <f t="shared" si="38"/>
        <v>0</v>
      </c>
      <c r="O105" s="175">
        <f t="shared" si="39"/>
        <v>0</v>
      </c>
      <c r="P105" s="175"/>
      <c r="Q105" s="175">
        <f>IF('mini - salto 1'!S112="",0,'mini - salto 1'!S112)</f>
        <v>0</v>
      </c>
      <c r="R105" s="175">
        <f>IF('mini - salto 1'!AA112="",0,'mini - salto 1'!AA112)</f>
        <v>0</v>
      </c>
      <c r="S105" s="175">
        <f t="shared" si="58"/>
        <v>0</v>
      </c>
      <c r="T105" s="175">
        <f t="shared" si="65"/>
        <v>0</v>
      </c>
      <c r="U105" s="371">
        <f>IF('mini - salto 2'!S112="",0,'mini - salto 2'!S112)</f>
        <v>0</v>
      </c>
      <c r="V105" s="175">
        <f>IF('mini - salto 2'!AA112="",0,'mini - salto 2'!AA112)</f>
        <v>0</v>
      </c>
      <c r="W105" s="175">
        <f t="shared" si="59"/>
        <v>0</v>
      </c>
      <c r="X105" s="175">
        <f t="shared" si="66"/>
        <v>0</v>
      </c>
      <c r="Y105" s="175">
        <f>IF('mini - salto 3'!S112="",0,'mini - salto 3'!S112)</f>
        <v>0</v>
      </c>
      <c r="Z105" s="175">
        <f>IF('mini - salto 3'!AA112="",0,'mini - salto 3'!AA112)</f>
        <v>0</v>
      </c>
      <c r="AA105" s="573">
        <f t="shared" si="60"/>
        <v>0</v>
      </c>
      <c r="AB105" s="384">
        <f t="shared" si="67"/>
        <v>0</v>
      </c>
      <c r="AC105" s="175">
        <f>IF(tapete!S112="",0,tapete!S112)</f>
        <v>0</v>
      </c>
      <c r="AD105" s="175">
        <f>IF(tapete!T112="",0,tapete!T112)</f>
        <v>0</v>
      </c>
      <c r="AE105" s="175" t="str">
        <f>IFERROR((IF(B105=0,"",IF(OR(E105="pct",E105="pctn",E105="pctt",E105="pctm"),('mini - salto 1'!AF112+'mini - salto 2'!AF112+'mini - salto 3'!AF112)/3+Z105+R105+V105,""))),0)</f>
        <v/>
      </c>
      <c r="AF105" s="386" t="str">
        <f t="shared" si="64"/>
        <v/>
      </c>
      <c r="AG105" s="386" t="str">
        <f t="shared" si="68"/>
        <v/>
      </c>
      <c r="AH105" s="387" t="str">
        <f t="shared" si="69"/>
        <v/>
      </c>
      <c r="AI105" s="126" t="str">
        <f t="shared" si="45"/>
        <v/>
      </c>
      <c r="AJ105" s="382"/>
      <c r="AK105" s="382">
        <f t="shared" si="70"/>
        <v>0</v>
      </c>
      <c r="AL105" s="385">
        <f t="shared" si="71"/>
        <v>0</v>
      </c>
      <c r="AM105" s="176">
        <f t="shared" si="61"/>
        <v>0</v>
      </c>
      <c r="AO105" s="128"/>
      <c r="AP105" s="128"/>
      <c r="AQ105" s="128"/>
      <c r="AS105" s="177">
        <f t="shared" si="48"/>
        <v>1</v>
      </c>
      <c r="AT105" s="177">
        <f t="shared" si="62"/>
        <v>0</v>
      </c>
      <c r="AU105" s="177">
        <f t="shared" si="72"/>
        <v>0</v>
      </c>
      <c r="AV105" s="177">
        <f t="shared" si="73"/>
        <v>0</v>
      </c>
      <c r="AW105" s="178">
        <f t="shared" si="51"/>
        <v>0</v>
      </c>
      <c r="AX105" s="178">
        <f t="shared" si="52"/>
        <v>0</v>
      </c>
      <c r="AY105" s="178">
        <f t="shared" si="53"/>
        <v>0</v>
      </c>
      <c r="AZ105" s="178">
        <f t="shared" si="54"/>
        <v>0</v>
      </c>
      <c r="BA105" s="178">
        <f t="shared" si="55"/>
        <v>0</v>
      </c>
      <c r="BB105" s="178">
        <f t="shared" si="56"/>
        <v>0</v>
      </c>
    </row>
    <row r="106" spans="1:57" ht="27" customHeight="1" x14ac:dyDescent="0.3">
      <c r="A106" s="174">
        <f>'ordem de passagem'!B109</f>
        <v>0</v>
      </c>
      <c r="B106" s="174">
        <f>'ordem de passagem'!C109</f>
        <v>0</v>
      </c>
      <c r="C106" s="174">
        <f>'ordem de passagem'!D109</f>
        <v>0</v>
      </c>
      <c r="D106" s="174">
        <f>'ordem de passagem'!E109</f>
        <v>0</v>
      </c>
      <c r="E106" s="174">
        <f>'ordem de passagem'!G109</f>
        <v>0</v>
      </c>
      <c r="F106" s="174" t="str">
        <f t="shared" si="63"/>
        <v/>
      </c>
      <c r="G106" s="174" t="str">
        <f t="shared" si="57"/>
        <v/>
      </c>
      <c r="H106" s="174">
        <f>'ordem de passagem'!F109</f>
        <v>0</v>
      </c>
      <c r="I106" s="174">
        <f>'ordem de passagem'!H109</f>
        <v>0</v>
      </c>
      <c r="J106" s="175">
        <f>IF('mini - salto 1'!AD113="",0,'mini - salto 1'!AD113)</f>
        <v>0</v>
      </c>
      <c r="K106" s="175">
        <f>IF('mini - salto 2'!AD113="",0,'mini - salto 2'!AD113)</f>
        <v>0</v>
      </c>
      <c r="L106" s="175">
        <f>IF('mini - salto 3'!AD113="",0,'mini - salto 3'!AD113)</f>
        <v>0</v>
      </c>
      <c r="M106" s="175">
        <f>IF(tapete!X113="",0,tapete!X113)</f>
        <v>0</v>
      </c>
      <c r="N106" s="175">
        <f t="shared" si="38"/>
        <v>0</v>
      </c>
      <c r="O106" s="175">
        <f t="shared" si="39"/>
        <v>0</v>
      </c>
      <c r="P106" s="175"/>
      <c r="Q106" s="175">
        <f>IF('mini - salto 1'!S113="",0,'mini - salto 1'!S113)</f>
        <v>0</v>
      </c>
      <c r="R106" s="175">
        <f>IF('mini - salto 1'!AA113="",0,'mini - salto 1'!AA113)</f>
        <v>0</v>
      </c>
      <c r="S106" s="175">
        <f t="shared" si="58"/>
        <v>0</v>
      </c>
      <c r="T106" s="175">
        <f t="shared" si="65"/>
        <v>0</v>
      </c>
      <c r="U106" s="371">
        <f>IF('mini - salto 2'!S113="",0,'mini - salto 2'!S113)</f>
        <v>0</v>
      </c>
      <c r="V106" s="175">
        <f>IF('mini - salto 2'!AA113="",0,'mini - salto 2'!AA113)</f>
        <v>0</v>
      </c>
      <c r="W106" s="175">
        <f t="shared" si="59"/>
        <v>0</v>
      </c>
      <c r="X106" s="175">
        <f t="shared" si="66"/>
        <v>0</v>
      </c>
      <c r="Y106" s="175">
        <f>IF('mini - salto 3'!S113="",0,'mini - salto 3'!S113)</f>
        <v>0</v>
      </c>
      <c r="Z106" s="175">
        <f>IF('mini - salto 3'!AA113="",0,'mini - salto 3'!AA113)</f>
        <v>0</v>
      </c>
      <c r="AA106" s="573">
        <f t="shared" si="60"/>
        <v>0</v>
      </c>
      <c r="AB106" s="384">
        <f t="shared" si="67"/>
        <v>0</v>
      </c>
      <c r="AC106" s="175">
        <f>IF(tapete!S113="",0,tapete!S113)</f>
        <v>0</v>
      </c>
      <c r="AD106" s="175">
        <f>IF(tapete!T113="",0,tapete!T113)</f>
        <v>0</v>
      </c>
      <c r="AE106" s="175" t="str">
        <f>IFERROR((IF(B106=0,"",IF(OR(E106="pct",E106="pctn",E106="pctt",E106="pctm"),('mini - salto 1'!AF113+'mini - salto 2'!AF113+'mini - salto 3'!AF113)/3+Z106+R106+V106,""))),0)</f>
        <v/>
      </c>
      <c r="AF106" s="386" t="str">
        <f t="shared" si="64"/>
        <v/>
      </c>
      <c r="AG106" s="386" t="str">
        <f t="shared" si="68"/>
        <v/>
      </c>
      <c r="AH106" s="387" t="str">
        <f t="shared" si="69"/>
        <v/>
      </c>
      <c r="AI106" s="126" t="str">
        <f t="shared" si="45"/>
        <v/>
      </c>
      <c r="AJ106" s="382"/>
      <c r="AK106" s="382">
        <f t="shared" si="70"/>
        <v>0</v>
      </c>
      <c r="AL106" s="385">
        <f t="shared" si="71"/>
        <v>0</v>
      </c>
      <c r="AM106" s="176">
        <f t="shared" si="61"/>
        <v>0</v>
      </c>
      <c r="AO106" s="128"/>
      <c r="AP106" s="128"/>
      <c r="AQ106" s="128"/>
      <c r="AS106" s="177">
        <f t="shared" si="48"/>
        <v>1</v>
      </c>
      <c r="AT106" s="177">
        <f t="shared" si="62"/>
        <v>0</v>
      </c>
      <c r="AU106" s="177">
        <f t="shared" si="72"/>
        <v>0</v>
      </c>
      <c r="AV106" s="177">
        <f t="shared" si="73"/>
        <v>0</v>
      </c>
      <c r="AW106" s="178">
        <f t="shared" si="51"/>
        <v>0</v>
      </c>
      <c r="AX106" s="178">
        <f t="shared" si="52"/>
        <v>0</v>
      </c>
      <c r="AY106" s="178">
        <f t="shared" si="53"/>
        <v>0</v>
      </c>
      <c r="AZ106" s="178">
        <f t="shared" si="54"/>
        <v>0</v>
      </c>
      <c r="BA106" s="178">
        <f t="shared" si="55"/>
        <v>0</v>
      </c>
      <c r="BB106" s="178">
        <f t="shared" si="56"/>
        <v>0</v>
      </c>
    </row>
    <row r="107" spans="1:57" ht="27" customHeight="1" x14ac:dyDescent="0.3">
      <c r="A107" s="174">
        <f>'ordem de passagem'!B110</f>
        <v>0</v>
      </c>
      <c r="B107" s="174">
        <f>'ordem de passagem'!C110</f>
        <v>0</v>
      </c>
      <c r="C107" s="174">
        <f>'ordem de passagem'!D110</f>
        <v>0</v>
      </c>
      <c r="D107" s="174">
        <f>'ordem de passagem'!E110</f>
        <v>0</v>
      </c>
      <c r="E107" s="174">
        <f>'ordem de passagem'!G110</f>
        <v>0</v>
      </c>
      <c r="F107" s="174" t="str">
        <f t="shared" si="63"/>
        <v/>
      </c>
      <c r="G107" s="174" t="str">
        <f t="shared" si="57"/>
        <v/>
      </c>
      <c r="H107" s="174">
        <f>'ordem de passagem'!F110</f>
        <v>0</v>
      </c>
      <c r="I107" s="174">
        <f>'ordem de passagem'!H110</f>
        <v>0</v>
      </c>
      <c r="J107" s="175">
        <f>IF('mini - salto 1'!AD114="",0,'mini - salto 1'!AD114)</f>
        <v>0</v>
      </c>
      <c r="K107" s="175">
        <f>IF('mini - salto 2'!AD114="",0,'mini - salto 2'!AD114)</f>
        <v>0</v>
      </c>
      <c r="L107" s="175">
        <f>IF('mini - salto 3'!AD114="",0,'mini - salto 3'!AD114)</f>
        <v>0</v>
      </c>
      <c r="M107" s="175">
        <f>IF(tapete!X114="",0,tapete!X114)</f>
        <v>0</v>
      </c>
      <c r="N107" s="175">
        <f t="shared" si="38"/>
        <v>0</v>
      </c>
      <c r="O107" s="175">
        <f t="shared" si="39"/>
        <v>0</v>
      </c>
      <c r="P107" s="175"/>
      <c r="Q107" s="175">
        <f>IF('mini - salto 1'!S114="",0,'mini - salto 1'!S114)</f>
        <v>0</v>
      </c>
      <c r="R107" s="175">
        <f>IF('mini - salto 1'!AA114="",0,'mini - salto 1'!AA114)</f>
        <v>0</v>
      </c>
      <c r="S107" s="175">
        <f t="shared" si="58"/>
        <v>0</v>
      </c>
      <c r="T107" s="175">
        <f t="shared" si="65"/>
        <v>0</v>
      </c>
      <c r="U107" s="371">
        <f>IF('mini - salto 2'!S114="",0,'mini - salto 2'!S114)</f>
        <v>0</v>
      </c>
      <c r="V107" s="175">
        <f>IF('mini - salto 2'!AA114="",0,'mini - salto 2'!AA114)</f>
        <v>0</v>
      </c>
      <c r="W107" s="175">
        <f t="shared" si="59"/>
        <v>0</v>
      </c>
      <c r="X107" s="175">
        <f t="shared" si="66"/>
        <v>0</v>
      </c>
      <c r="Y107" s="175">
        <f>IF('mini - salto 3'!S114="",0,'mini - salto 3'!S114)</f>
        <v>0</v>
      </c>
      <c r="Z107" s="175">
        <f>IF('mini - salto 3'!AA114="",0,'mini - salto 3'!AA114)</f>
        <v>0</v>
      </c>
      <c r="AA107" s="573">
        <f t="shared" si="60"/>
        <v>0</v>
      </c>
      <c r="AB107" s="384">
        <f t="shared" si="67"/>
        <v>0</v>
      </c>
      <c r="AC107" s="175">
        <f>IF(tapete!S114="",0,tapete!S114)</f>
        <v>0</v>
      </c>
      <c r="AD107" s="175">
        <f>IF(tapete!T114="",0,tapete!T114)</f>
        <v>0</v>
      </c>
      <c r="AE107" s="175" t="str">
        <f>IFERROR((IF(B107=0,"",IF(OR(E107="pct",E107="pctn",E107="pctt",E107="pctm"),('mini - salto 1'!AF114+'mini - salto 2'!AF114+'mini - salto 3'!AF114)/3+Z107+R107+V107,""))),0)</f>
        <v/>
      </c>
      <c r="AF107" s="386" t="str">
        <f t="shared" si="64"/>
        <v/>
      </c>
      <c r="AG107" s="386" t="str">
        <f t="shared" si="68"/>
        <v/>
      </c>
      <c r="AH107" s="387" t="str">
        <f t="shared" si="69"/>
        <v/>
      </c>
      <c r="AI107" s="126" t="str">
        <f t="shared" si="45"/>
        <v/>
      </c>
      <c r="AJ107" s="382"/>
      <c r="AK107" s="382">
        <f t="shared" si="70"/>
        <v>0</v>
      </c>
      <c r="AL107" s="385">
        <f t="shared" si="71"/>
        <v>0</v>
      </c>
      <c r="AM107" s="176">
        <f t="shared" si="61"/>
        <v>0</v>
      </c>
      <c r="AO107" s="128"/>
      <c r="AP107" s="128"/>
      <c r="AQ107" s="128"/>
      <c r="AS107" s="177">
        <f t="shared" si="48"/>
        <v>1</v>
      </c>
      <c r="AT107" s="177">
        <f t="shared" si="62"/>
        <v>0</v>
      </c>
      <c r="AU107" s="177">
        <f t="shared" si="72"/>
        <v>0</v>
      </c>
      <c r="AV107" s="177">
        <f t="shared" si="73"/>
        <v>0</v>
      </c>
      <c r="AW107" s="178">
        <f t="shared" si="51"/>
        <v>0</v>
      </c>
      <c r="AX107" s="178">
        <f t="shared" si="52"/>
        <v>0</v>
      </c>
      <c r="AY107" s="178">
        <f t="shared" si="53"/>
        <v>0</v>
      </c>
      <c r="AZ107" s="178">
        <f t="shared" si="54"/>
        <v>0</v>
      </c>
      <c r="BA107" s="178">
        <f t="shared" si="55"/>
        <v>0</v>
      </c>
      <c r="BB107" s="178">
        <f t="shared" si="56"/>
        <v>0</v>
      </c>
      <c r="BD107" s="174" t="s">
        <v>86</v>
      </c>
    </row>
    <row r="108" spans="1:57" ht="27" customHeight="1" x14ac:dyDescent="0.3">
      <c r="A108" s="174">
        <f>'ordem de passagem'!B111</f>
        <v>0</v>
      </c>
      <c r="B108" s="174">
        <f>'ordem de passagem'!C111</f>
        <v>0</v>
      </c>
      <c r="C108" s="174">
        <f>'ordem de passagem'!D111</f>
        <v>0</v>
      </c>
      <c r="D108" s="174">
        <f>'ordem de passagem'!E111</f>
        <v>0</v>
      </c>
      <c r="E108" s="174">
        <f>'ordem de passagem'!G111</f>
        <v>0</v>
      </c>
      <c r="F108" s="174" t="str">
        <f t="shared" si="63"/>
        <v/>
      </c>
      <c r="G108" s="174" t="str">
        <f t="shared" si="57"/>
        <v/>
      </c>
      <c r="H108" s="174">
        <f>'ordem de passagem'!F111</f>
        <v>0</v>
      </c>
      <c r="I108" s="174">
        <f>'ordem de passagem'!H111</f>
        <v>0</v>
      </c>
      <c r="J108" s="175">
        <f>IF('mini - salto 1'!AD115="",0,'mini - salto 1'!AD115)</f>
        <v>0</v>
      </c>
      <c r="K108" s="175">
        <f>IF('mini - salto 2'!AD115="",0,'mini - salto 2'!AD115)</f>
        <v>0</v>
      </c>
      <c r="L108" s="175">
        <f>IF('mini - salto 3'!AD115="",0,'mini - salto 3'!AD115)</f>
        <v>0</v>
      </c>
      <c r="M108" s="175">
        <f>IF(tapete!X115="",0,tapete!X115)</f>
        <v>0</v>
      </c>
      <c r="N108" s="175">
        <f t="shared" si="38"/>
        <v>0</v>
      </c>
      <c r="O108" s="175">
        <f t="shared" si="39"/>
        <v>0</v>
      </c>
      <c r="P108" s="175"/>
      <c r="Q108" s="175">
        <f>IF('mini - salto 1'!S115="",0,'mini - salto 1'!S115)</f>
        <v>0</v>
      </c>
      <c r="R108" s="175">
        <f>IF('mini - salto 1'!AA115="",0,'mini - salto 1'!AA115)</f>
        <v>0</v>
      </c>
      <c r="S108" s="175">
        <f t="shared" si="58"/>
        <v>0</v>
      </c>
      <c r="T108" s="175">
        <f t="shared" si="65"/>
        <v>0</v>
      </c>
      <c r="U108" s="371">
        <f>IF('mini - salto 2'!S115="",0,'mini - salto 2'!S115)</f>
        <v>0</v>
      </c>
      <c r="V108" s="175">
        <f>IF('mini - salto 2'!AA115="",0,'mini - salto 2'!AA115)</f>
        <v>0</v>
      </c>
      <c r="W108" s="175">
        <f t="shared" si="59"/>
        <v>0</v>
      </c>
      <c r="X108" s="175">
        <f t="shared" si="66"/>
        <v>0</v>
      </c>
      <c r="Y108" s="175">
        <f>IF('mini - salto 3'!S115="",0,'mini - salto 3'!S115)</f>
        <v>0</v>
      </c>
      <c r="Z108" s="175">
        <f>IF('mini - salto 3'!AA115="",0,'mini - salto 3'!AA115)</f>
        <v>0</v>
      </c>
      <c r="AA108" s="573">
        <f t="shared" si="60"/>
        <v>0</v>
      </c>
      <c r="AB108" s="384">
        <f t="shared" si="67"/>
        <v>0</v>
      </c>
      <c r="AC108" s="175">
        <f>IF(tapete!S115="",0,tapete!S115)</f>
        <v>0</v>
      </c>
      <c r="AD108" s="175">
        <f>IF(tapete!T115="",0,tapete!T115)</f>
        <v>0</v>
      </c>
      <c r="AE108" s="175" t="str">
        <f>IFERROR((IF(B108=0,"",IF(OR(E108="pct",E108="pctn",E108="pctt",E108="pctm"),('mini - salto 1'!AF115+'mini - salto 2'!AF115+'mini - salto 3'!AF115)/3+Z108+R108+V108,""))),0)</f>
        <v/>
      </c>
      <c r="AF108" s="386" t="str">
        <f t="shared" si="64"/>
        <v/>
      </c>
      <c r="AG108" s="386" t="str">
        <f t="shared" si="68"/>
        <v/>
      </c>
      <c r="AH108" s="387" t="str">
        <f t="shared" si="69"/>
        <v/>
      </c>
      <c r="AI108" s="126" t="str">
        <f t="shared" si="45"/>
        <v/>
      </c>
      <c r="AJ108" s="382"/>
      <c r="AK108" s="382">
        <f t="shared" si="70"/>
        <v>0</v>
      </c>
      <c r="AL108" s="385">
        <f t="shared" si="71"/>
        <v>0</v>
      </c>
      <c r="AM108" s="176">
        <f t="shared" si="61"/>
        <v>0</v>
      </c>
      <c r="AO108" s="128"/>
      <c r="AP108" s="128"/>
      <c r="AQ108" s="128"/>
      <c r="AS108" s="177">
        <f t="shared" si="48"/>
        <v>1</v>
      </c>
      <c r="AT108" s="177">
        <f t="shared" si="62"/>
        <v>0</v>
      </c>
      <c r="AU108" s="177">
        <f t="shared" si="72"/>
        <v>0</v>
      </c>
      <c r="AV108" s="177">
        <f t="shared" si="73"/>
        <v>0</v>
      </c>
      <c r="AW108" s="178">
        <f t="shared" si="51"/>
        <v>0</v>
      </c>
      <c r="AX108" s="178">
        <f t="shared" si="52"/>
        <v>0</v>
      </c>
      <c r="AY108" s="178">
        <f t="shared" si="53"/>
        <v>0</v>
      </c>
      <c r="AZ108" s="178">
        <f t="shared" si="54"/>
        <v>0</v>
      </c>
      <c r="BA108" s="178">
        <f t="shared" si="55"/>
        <v>0</v>
      </c>
      <c r="BB108" s="178">
        <f t="shared" si="56"/>
        <v>0</v>
      </c>
    </row>
    <row r="109" spans="1:57" ht="27" customHeight="1" x14ac:dyDescent="0.3">
      <c r="A109" s="174">
        <f>'ordem de passagem'!B112</f>
        <v>0</v>
      </c>
      <c r="B109" s="174">
        <f>'ordem de passagem'!C112</f>
        <v>0</v>
      </c>
      <c r="C109" s="174">
        <f>'ordem de passagem'!D112</f>
        <v>0</v>
      </c>
      <c r="D109" s="174">
        <f>'ordem de passagem'!E112</f>
        <v>0</v>
      </c>
      <c r="E109" s="174">
        <f>'ordem de passagem'!G112</f>
        <v>0</v>
      </c>
      <c r="F109" s="174" t="str">
        <f t="shared" si="63"/>
        <v/>
      </c>
      <c r="G109" s="174" t="str">
        <f t="shared" si="57"/>
        <v/>
      </c>
      <c r="H109" s="174">
        <f>'ordem de passagem'!F112</f>
        <v>0</v>
      </c>
      <c r="I109" s="174">
        <f>'ordem de passagem'!H112</f>
        <v>0</v>
      </c>
      <c r="J109" s="175">
        <f>IF('mini - salto 1'!AD116="",0,'mini - salto 1'!AD116)</f>
        <v>0</v>
      </c>
      <c r="K109" s="175">
        <f>IF('mini - salto 2'!AD116="",0,'mini - salto 2'!AD116)</f>
        <v>0</v>
      </c>
      <c r="L109" s="175">
        <f>IF('mini - salto 3'!AD116="",0,'mini - salto 3'!AD116)</f>
        <v>0</v>
      </c>
      <c r="M109" s="175">
        <f>IF(tapete!X116="",0,tapete!X116)</f>
        <v>0</v>
      </c>
      <c r="N109" s="175">
        <f t="shared" si="38"/>
        <v>0</v>
      </c>
      <c r="O109" s="175">
        <f t="shared" si="39"/>
        <v>0</v>
      </c>
      <c r="P109" s="175"/>
      <c r="Q109" s="175">
        <f>IF('mini - salto 1'!S116="",0,'mini - salto 1'!S116)</f>
        <v>0</v>
      </c>
      <c r="R109" s="175">
        <f>IF('mini - salto 1'!AA116="",0,'mini - salto 1'!AA116)</f>
        <v>0</v>
      </c>
      <c r="S109" s="175">
        <f t="shared" si="58"/>
        <v>0</v>
      </c>
      <c r="T109" s="175">
        <f t="shared" si="65"/>
        <v>0</v>
      </c>
      <c r="U109" s="371">
        <f>IF('mini - salto 2'!S116="",0,'mini - salto 2'!S116)</f>
        <v>0</v>
      </c>
      <c r="V109" s="175">
        <f>IF('mini - salto 2'!AA116="",0,'mini - salto 2'!AA116)</f>
        <v>0</v>
      </c>
      <c r="W109" s="175">
        <f t="shared" si="59"/>
        <v>0</v>
      </c>
      <c r="X109" s="175">
        <f t="shared" si="66"/>
        <v>0</v>
      </c>
      <c r="Y109" s="175">
        <f>IF('mini - salto 3'!S116="",0,'mini - salto 3'!S116)</f>
        <v>0</v>
      </c>
      <c r="Z109" s="175">
        <f>IF('mini - salto 3'!AA116="",0,'mini - salto 3'!AA116)</f>
        <v>0</v>
      </c>
      <c r="AA109" s="573">
        <f t="shared" si="60"/>
        <v>0</v>
      </c>
      <c r="AB109" s="384">
        <f t="shared" si="67"/>
        <v>0</v>
      </c>
      <c r="AC109" s="175">
        <f>IF(tapete!S116="",0,tapete!S116)</f>
        <v>0</v>
      </c>
      <c r="AD109" s="175">
        <f>IF(tapete!T116="",0,tapete!T116)</f>
        <v>0</v>
      </c>
      <c r="AE109" s="175" t="str">
        <f>IFERROR((IF(B109=0,"",IF(OR(E109="pct",E109="pctn",E109="pctt",E109="pctm"),('mini - salto 1'!AF116+'mini - salto 2'!AF116+'mini - salto 3'!AF116)/3+Z109+R109+V109,""))),0)</f>
        <v/>
      </c>
      <c r="AF109" s="386" t="str">
        <f t="shared" si="64"/>
        <v/>
      </c>
      <c r="AG109" s="386" t="str">
        <f t="shared" si="68"/>
        <v/>
      </c>
      <c r="AH109" s="387" t="str">
        <f t="shared" si="69"/>
        <v/>
      </c>
      <c r="AI109" s="126" t="str">
        <f t="shared" si="45"/>
        <v/>
      </c>
      <c r="AJ109" s="382"/>
      <c r="AK109" s="382">
        <f t="shared" si="70"/>
        <v>0</v>
      </c>
      <c r="AL109" s="385">
        <f t="shared" si="71"/>
        <v>0</v>
      </c>
      <c r="AM109" s="176">
        <f t="shared" si="61"/>
        <v>0</v>
      </c>
      <c r="AO109" s="128"/>
      <c r="AP109" s="128"/>
      <c r="AQ109" s="128"/>
      <c r="AS109" s="177">
        <f t="shared" si="48"/>
        <v>1</v>
      </c>
      <c r="AT109" s="177">
        <f t="shared" si="62"/>
        <v>0</v>
      </c>
      <c r="AU109" s="177">
        <f t="shared" si="72"/>
        <v>0</v>
      </c>
      <c r="AV109" s="177">
        <f t="shared" si="73"/>
        <v>0</v>
      </c>
      <c r="AW109" s="178">
        <f t="shared" si="51"/>
        <v>0</v>
      </c>
      <c r="AX109" s="178">
        <f t="shared" si="52"/>
        <v>0</v>
      </c>
      <c r="AY109" s="178">
        <f t="shared" si="53"/>
        <v>0</v>
      </c>
      <c r="AZ109" s="178">
        <f t="shared" si="54"/>
        <v>0</v>
      </c>
      <c r="BA109" s="178">
        <f t="shared" si="55"/>
        <v>0</v>
      </c>
      <c r="BB109" s="178">
        <f t="shared" si="56"/>
        <v>0</v>
      </c>
    </row>
    <row r="110" spans="1:57" ht="27" customHeight="1" x14ac:dyDescent="0.3">
      <c r="A110" s="174">
        <f>'ordem de passagem'!B113</f>
        <v>0</v>
      </c>
      <c r="B110" s="174">
        <f>'ordem de passagem'!C113</f>
        <v>0</v>
      </c>
      <c r="C110" s="174">
        <f>'ordem de passagem'!D113</f>
        <v>0</v>
      </c>
      <c r="D110" s="174">
        <f>'ordem de passagem'!E113</f>
        <v>0</v>
      </c>
      <c r="E110" s="174">
        <f>'ordem de passagem'!G113</f>
        <v>0</v>
      </c>
      <c r="F110" s="174" t="str">
        <f t="shared" si="63"/>
        <v/>
      </c>
      <c r="G110" s="174" t="str">
        <f t="shared" si="57"/>
        <v/>
      </c>
      <c r="H110" s="174">
        <f>'ordem de passagem'!F113</f>
        <v>0</v>
      </c>
      <c r="I110" s="174">
        <f>'ordem de passagem'!H113</f>
        <v>0</v>
      </c>
      <c r="J110" s="175">
        <f>IF('mini - salto 1'!AD117="",0,'mini - salto 1'!AD117)</f>
        <v>0</v>
      </c>
      <c r="K110" s="175">
        <f>IF('mini - salto 2'!AD117="",0,'mini - salto 2'!AD117)</f>
        <v>0</v>
      </c>
      <c r="L110" s="175">
        <f>IF('mini - salto 3'!AD117="",0,'mini - salto 3'!AD117)</f>
        <v>0</v>
      </c>
      <c r="M110" s="175">
        <f>IF(tapete!X117="",0,tapete!X117)</f>
        <v>0</v>
      </c>
      <c r="N110" s="175">
        <f t="shared" si="38"/>
        <v>0</v>
      </c>
      <c r="O110" s="175">
        <f t="shared" si="39"/>
        <v>0</v>
      </c>
      <c r="P110" s="175"/>
      <c r="Q110" s="175">
        <f>IF('mini - salto 1'!S117="",0,'mini - salto 1'!S117)</f>
        <v>0</v>
      </c>
      <c r="R110" s="175">
        <f>IF('mini - salto 1'!AA117="",0,'mini - salto 1'!AA117)</f>
        <v>0</v>
      </c>
      <c r="S110" s="175">
        <f t="shared" si="58"/>
        <v>0</v>
      </c>
      <c r="T110" s="175">
        <f t="shared" si="65"/>
        <v>0</v>
      </c>
      <c r="U110" s="371">
        <f>IF('mini - salto 2'!S117="",0,'mini - salto 2'!S117)</f>
        <v>0</v>
      </c>
      <c r="V110" s="175">
        <f>IF('mini - salto 2'!AA117="",0,'mini - salto 2'!AA117)</f>
        <v>0</v>
      </c>
      <c r="W110" s="175">
        <f t="shared" si="59"/>
        <v>0</v>
      </c>
      <c r="X110" s="175">
        <f t="shared" si="66"/>
        <v>0</v>
      </c>
      <c r="Y110" s="175">
        <f>IF('mini - salto 3'!S117="",0,'mini - salto 3'!S117)</f>
        <v>0</v>
      </c>
      <c r="Z110" s="175">
        <f>IF('mini - salto 3'!AA117="",0,'mini - salto 3'!AA117)</f>
        <v>0</v>
      </c>
      <c r="AA110" s="573">
        <f t="shared" si="60"/>
        <v>0</v>
      </c>
      <c r="AB110" s="384">
        <f t="shared" si="67"/>
        <v>0</v>
      </c>
      <c r="AC110" s="175">
        <f>IF(tapete!S117="",0,tapete!S117)</f>
        <v>0</v>
      </c>
      <c r="AD110" s="175">
        <f>IF(tapete!T117="",0,tapete!T117)</f>
        <v>0</v>
      </c>
      <c r="AE110" s="175" t="str">
        <f>IFERROR((IF(B110=0,"",IF(OR(E110="pct",E110="pctn",E110="pctt",E110="pctm"),('mini - salto 1'!AF117+'mini - salto 2'!AF117+'mini - salto 3'!AF117)/3+Z110+R110+V110,""))),0)</f>
        <v/>
      </c>
      <c r="AF110" s="386" t="str">
        <f t="shared" si="64"/>
        <v/>
      </c>
      <c r="AG110" s="386" t="str">
        <f t="shared" si="68"/>
        <v/>
      </c>
      <c r="AH110" s="387" t="str">
        <f t="shared" si="69"/>
        <v/>
      </c>
      <c r="AI110" s="126" t="str">
        <f t="shared" si="45"/>
        <v/>
      </c>
      <c r="AJ110" s="382"/>
      <c r="AK110" s="382">
        <f t="shared" si="70"/>
        <v>0</v>
      </c>
      <c r="AL110" s="385">
        <f t="shared" si="71"/>
        <v>0</v>
      </c>
      <c r="AM110" s="176">
        <f t="shared" si="61"/>
        <v>0</v>
      </c>
      <c r="AO110" s="128"/>
      <c r="AP110" s="128"/>
      <c r="AQ110" s="128"/>
      <c r="AS110" s="177">
        <f t="shared" si="48"/>
        <v>1</v>
      </c>
      <c r="AT110" s="177">
        <f t="shared" si="62"/>
        <v>0</v>
      </c>
      <c r="AU110" s="177">
        <f t="shared" si="72"/>
        <v>0</v>
      </c>
      <c r="AV110" s="177">
        <f t="shared" si="73"/>
        <v>0</v>
      </c>
      <c r="AW110" s="178">
        <f t="shared" si="51"/>
        <v>0</v>
      </c>
      <c r="AX110" s="178">
        <f t="shared" si="52"/>
        <v>0</v>
      </c>
      <c r="AY110" s="178">
        <f t="shared" si="53"/>
        <v>0</v>
      </c>
      <c r="AZ110" s="178">
        <f t="shared" si="54"/>
        <v>0</v>
      </c>
      <c r="BA110" s="178">
        <f t="shared" si="55"/>
        <v>0</v>
      </c>
      <c r="BB110" s="178">
        <f t="shared" si="56"/>
        <v>0</v>
      </c>
    </row>
    <row r="111" spans="1:57" ht="27" customHeight="1" x14ac:dyDescent="0.3">
      <c r="A111" s="174">
        <f>'ordem de passagem'!B114</f>
        <v>0</v>
      </c>
      <c r="B111" s="174">
        <f>'ordem de passagem'!C114</f>
        <v>0</v>
      </c>
      <c r="C111" s="174">
        <f>'ordem de passagem'!D114</f>
        <v>0</v>
      </c>
      <c r="D111" s="174">
        <f>'ordem de passagem'!E114</f>
        <v>0</v>
      </c>
      <c r="E111" s="174">
        <f>'ordem de passagem'!G114</f>
        <v>0</v>
      </c>
      <c r="F111" s="174" t="str">
        <f t="shared" si="63"/>
        <v/>
      </c>
      <c r="G111" s="174" t="str">
        <f t="shared" si="57"/>
        <v/>
      </c>
      <c r="H111" s="174">
        <f>'ordem de passagem'!F114</f>
        <v>0</v>
      </c>
      <c r="I111" s="174">
        <f>'ordem de passagem'!H114</f>
        <v>0</v>
      </c>
      <c r="J111" s="175">
        <f>IF('mini - salto 1'!AD118="",0,'mini - salto 1'!AD118)</f>
        <v>0</v>
      </c>
      <c r="K111" s="175">
        <f>IF('mini - salto 2'!AD118="",0,'mini - salto 2'!AD118)</f>
        <v>0</v>
      </c>
      <c r="L111" s="175">
        <f>IF('mini - salto 3'!AD118="",0,'mini - salto 3'!AD118)</f>
        <v>0</v>
      </c>
      <c r="M111" s="175">
        <f>IF(tapete!X118="",0,tapete!X118)</f>
        <v>0</v>
      </c>
      <c r="N111" s="175">
        <f t="shared" si="38"/>
        <v>0</v>
      </c>
      <c r="O111" s="175">
        <f t="shared" si="39"/>
        <v>0</v>
      </c>
      <c r="P111" s="175"/>
      <c r="Q111" s="175">
        <f>IF('mini - salto 1'!S118="",0,'mini - salto 1'!S118)</f>
        <v>0</v>
      </c>
      <c r="R111" s="175">
        <f>IF('mini - salto 1'!AA118="",0,'mini - salto 1'!AA118)</f>
        <v>0</v>
      </c>
      <c r="S111" s="175">
        <f t="shared" si="58"/>
        <v>0</v>
      </c>
      <c r="T111" s="175">
        <f t="shared" si="65"/>
        <v>0</v>
      </c>
      <c r="U111" s="371">
        <f>IF('mini - salto 2'!S118="",0,'mini - salto 2'!S118)</f>
        <v>0</v>
      </c>
      <c r="V111" s="175">
        <f>IF('mini - salto 2'!AA118="",0,'mini - salto 2'!AA118)</f>
        <v>0</v>
      </c>
      <c r="W111" s="175">
        <f t="shared" si="59"/>
        <v>0</v>
      </c>
      <c r="X111" s="175">
        <f t="shared" si="66"/>
        <v>0</v>
      </c>
      <c r="Y111" s="175">
        <f>IF('mini - salto 3'!S118="",0,'mini - salto 3'!S118)</f>
        <v>0</v>
      </c>
      <c r="Z111" s="175">
        <f>IF('mini - salto 3'!AA118="",0,'mini - salto 3'!AA118)</f>
        <v>0</v>
      </c>
      <c r="AA111" s="573">
        <f t="shared" si="60"/>
        <v>0</v>
      </c>
      <c r="AB111" s="384">
        <f t="shared" si="67"/>
        <v>0</v>
      </c>
      <c r="AC111" s="175">
        <f>IF(tapete!S118="",0,tapete!S118)</f>
        <v>0</v>
      </c>
      <c r="AD111" s="175">
        <f>IF(tapete!T118="",0,tapete!T118)</f>
        <v>0</v>
      </c>
      <c r="AE111" s="175" t="str">
        <f>IFERROR((IF(B111=0,"",IF(OR(E111="pct",E111="pctn",E111="pctt",E111="pctm"),('mini - salto 1'!AF118+'mini - salto 2'!AF118+'mini - salto 3'!AF118)/3+Z111+R111+V111,""))),0)</f>
        <v/>
      </c>
      <c r="AF111" s="386" t="str">
        <f t="shared" si="64"/>
        <v/>
      </c>
      <c r="AG111" s="386" t="str">
        <f t="shared" si="68"/>
        <v/>
      </c>
      <c r="AH111" s="387" t="str">
        <f t="shared" si="69"/>
        <v/>
      </c>
      <c r="AI111" s="126" t="str">
        <f t="shared" si="45"/>
        <v/>
      </c>
      <c r="AJ111" s="382"/>
      <c r="AK111" s="382">
        <f t="shared" si="70"/>
        <v>0</v>
      </c>
      <c r="AL111" s="385">
        <f t="shared" si="71"/>
        <v>0</v>
      </c>
      <c r="AM111" s="176">
        <f t="shared" si="61"/>
        <v>0</v>
      </c>
      <c r="AO111" s="128"/>
      <c r="AP111" s="128"/>
      <c r="AQ111" s="128"/>
      <c r="AS111" s="177">
        <f t="shared" si="48"/>
        <v>1</v>
      </c>
      <c r="AT111" s="177">
        <f t="shared" si="62"/>
        <v>0</v>
      </c>
      <c r="AU111" s="177">
        <f t="shared" si="72"/>
        <v>0</v>
      </c>
      <c r="AV111" s="177">
        <f t="shared" si="73"/>
        <v>0</v>
      </c>
      <c r="AW111" s="178">
        <f t="shared" si="51"/>
        <v>0</v>
      </c>
      <c r="AX111" s="178">
        <f t="shared" si="52"/>
        <v>0</v>
      </c>
      <c r="AY111" s="178">
        <f t="shared" si="53"/>
        <v>0</v>
      </c>
      <c r="AZ111" s="178">
        <f t="shared" si="54"/>
        <v>0</v>
      </c>
      <c r="BA111" s="178">
        <f t="shared" si="55"/>
        <v>0</v>
      </c>
      <c r="BB111" s="178">
        <f t="shared" si="56"/>
        <v>0</v>
      </c>
      <c r="BD111" s="174" t="s">
        <v>87</v>
      </c>
      <c r="BE111" s="174" t="s">
        <v>88</v>
      </c>
    </row>
    <row r="112" spans="1:57" ht="27" customHeight="1" x14ac:dyDescent="0.3">
      <c r="A112" s="174">
        <f>'ordem de passagem'!B115</f>
        <v>0</v>
      </c>
      <c r="B112" s="174">
        <f>'ordem de passagem'!C115</f>
        <v>0</v>
      </c>
      <c r="C112" s="174">
        <f>'ordem de passagem'!D115</f>
        <v>0</v>
      </c>
      <c r="D112" s="174">
        <f>'ordem de passagem'!E115</f>
        <v>0</v>
      </c>
      <c r="E112" s="174">
        <f>'ordem de passagem'!G115</f>
        <v>0</v>
      </c>
      <c r="F112" s="174" t="str">
        <f t="shared" si="63"/>
        <v/>
      </c>
      <c r="G112" s="174" t="str">
        <f t="shared" si="57"/>
        <v/>
      </c>
      <c r="H112" s="174">
        <f>'ordem de passagem'!F115</f>
        <v>0</v>
      </c>
      <c r="I112" s="174">
        <f>'ordem de passagem'!H115</f>
        <v>0</v>
      </c>
      <c r="J112" s="175">
        <f>IF('mini - salto 1'!AD119="",0,'mini - salto 1'!AD119)</f>
        <v>0</v>
      </c>
      <c r="K112" s="175">
        <f>IF('mini - salto 2'!AD119="",0,'mini - salto 2'!AD119)</f>
        <v>0</v>
      </c>
      <c r="L112" s="175">
        <f>IF('mini - salto 3'!AD119="",0,'mini - salto 3'!AD119)</f>
        <v>0</v>
      </c>
      <c r="M112" s="175">
        <f>IF(tapete!X119="",0,tapete!X119)</f>
        <v>0</v>
      </c>
      <c r="N112" s="175">
        <f t="shared" si="38"/>
        <v>0</v>
      </c>
      <c r="O112" s="175">
        <f t="shared" si="39"/>
        <v>0</v>
      </c>
      <c r="P112" s="175"/>
      <c r="Q112" s="175">
        <f>IF('mini - salto 1'!S119="",0,'mini - salto 1'!S119)</f>
        <v>0</v>
      </c>
      <c r="R112" s="175">
        <f>IF('mini - salto 1'!AA119="",0,'mini - salto 1'!AA119)</f>
        <v>0</v>
      </c>
      <c r="S112" s="175">
        <f t="shared" si="58"/>
        <v>0</v>
      </c>
      <c r="T112" s="175">
        <f t="shared" si="65"/>
        <v>0</v>
      </c>
      <c r="U112" s="371">
        <f>IF('mini - salto 2'!S119="",0,'mini - salto 2'!S119)</f>
        <v>0</v>
      </c>
      <c r="V112" s="175">
        <f>IF('mini - salto 2'!AA119="",0,'mini - salto 2'!AA119)</f>
        <v>0</v>
      </c>
      <c r="W112" s="175">
        <f t="shared" si="59"/>
        <v>0</v>
      </c>
      <c r="X112" s="175">
        <f t="shared" si="66"/>
        <v>0</v>
      </c>
      <c r="Y112" s="175">
        <f>IF('mini - salto 3'!S119="",0,'mini - salto 3'!S119)</f>
        <v>0</v>
      </c>
      <c r="Z112" s="175">
        <f>IF('mini - salto 3'!AA119="",0,'mini - salto 3'!AA119)</f>
        <v>0</v>
      </c>
      <c r="AA112" s="573">
        <f t="shared" si="60"/>
        <v>0</v>
      </c>
      <c r="AB112" s="384">
        <f t="shared" si="67"/>
        <v>0</v>
      </c>
      <c r="AC112" s="175">
        <f>IF(tapete!S119="",0,tapete!S119)</f>
        <v>0</v>
      </c>
      <c r="AD112" s="175">
        <f>IF(tapete!T119="",0,tapete!T119)</f>
        <v>0</v>
      </c>
      <c r="AE112" s="175" t="str">
        <f>IFERROR((IF(B112=0,"",IF(OR(E112="pct",E112="pctn",E112="pctt",E112="pctm"),('mini - salto 1'!AF119+'mini - salto 2'!AF119+'mini - salto 3'!AF119)/3+Z112+R112+V112,""))),0)</f>
        <v/>
      </c>
      <c r="AF112" s="386" t="str">
        <f t="shared" si="64"/>
        <v/>
      </c>
      <c r="AG112" s="386" t="str">
        <f t="shared" si="68"/>
        <v/>
      </c>
      <c r="AH112" s="387" t="str">
        <f t="shared" si="69"/>
        <v/>
      </c>
      <c r="AI112" s="126" t="str">
        <f t="shared" si="45"/>
        <v/>
      </c>
      <c r="AJ112" s="382"/>
      <c r="AK112" s="382">
        <f t="shared" si="70"/>
        <v>0</v>
      </c>
      <c r="AL112" s="385">
        <f t="shared" si="71"/>
        <v>0</v>
      </c>
      <c r="AM112" s="176">
        <f t="shared" si="61"/>
        <v>0</v>
      </c>
      <c r="AO112" s="128"/>
      <c r="AP112" s="128"/>
      <c r="AQ112" s="128"/>
      <c r="AS112" s="177">
        <f>COUNTBLANK(AI112)</f>
        <v>1</v>
      </c>
      <c r="AT112" s="177">
        <f t="shared" si="62"/>
        <v>0</v>
      </c>
      <c r="AU112" s="177">
        <f t="shared" si="72"/>
        <v>0</v>
      </c>
      <c r="AV112" s="177">
        <f t="shared" si="73"/>
        <v>0</v>
      </c>
      <c r="AW112" s="178">
        <f t="shared" si="51"/>
        <v>0</v>
      </c>
      <c r="AX112" s="178">
        <f t="shared" si="52"/>
        <v>0</v>
      </c>
      <c r="AY112" s="178">
        <f t="shared" si="53"/>
        <v>0</v>
      </c>
      <c r="AZ112" s="178">
        <f t="shared" si="54"/>
        <v>0</v>
      </c>
      <c r="BA112" s="178">
        <f t="shared" si="55"/>
        <v>0</v>
      </c>
      <c r="BB112" s="178">
        <f t="shared" si="56"/>
        <v>0</v>
      </c>
      <c r="BD112" s="174" t="s">
        <v>89</v>
      </c>
      <c r="BE112" s="174" t="s">
        <v>88</v>
      </c>
    </row>
    <row r="113" spans="1:56" ht="27" customHeight="1" x14ac:dyDescent="0.3">
      <c r="A113" s="174">
        <f>'ordem de passagem'!B116</f>
        <v>0</v>
      </c>
      <c r="B113" s="174">
        <f>'ordem de passagem'!C116</f>
        <v>0</v>
      </c>
      <c r="C113" s="174">
        <f>'ordem de passagem'!D116</f>
        <v>0</v>
      </c>
      <c r="D113" s="174">
        <f>'ordem de passagem'!E116</f>
        <v>0</v>
      </c>
      <c r="E113" s="174">
        <f>'ordem de passagem'!G116</f>
        <v>0</v>
      </c>
      <c r="F113" s="174" t="str">
        <f t="shared" si="63"/>
        <v/>
      </c>
      <c r="G113" s="174" t="str">
        <f t="shared" si="57"/>
        <v/>
      </c>
      <c r="H113" s="174">
        <f>'ordem de passagem'!F116</f>
        <v>0</v>
      </c>
      <c r="I113" s="174">
        <f>'ordem de passagem'!H116</f>
        <v>0</v>
      </c>
      <c r="J113" s="175">
        <f>IF('mini - salto 1'!AD120="",0,'mini - salto 1'!AD120)</f>
        <v>0</v>
      </c>
      <c r="K113" s="175">
        <f>IF('mini - salto 2'!AD120="",0,'mini - salto 2'!AD120)</f>
        <v>0</v>
      </c>
      <c r="L113" s="175">
        <f>IF('mini - salto 3'!AD120="",0,'mini - salto 3'!AD120)</f>
        <v>0</v>
      </c>
      <c r="M113" s="175">
        <f>IF(tapete!X120="",0,tapete!X120)</f>
        <v>0</v>
      </c>
      <c r="N113" s="175">
        <f t="shared" si="38"/>
        <v>0</v>
      </c>
      <c r="O113" s="175">
        <f t="shared" si="39"/>
        <v>0</v>
      </c>
      <c r="P113" s="175"/>
      <c r="Q113" s="175">
        <f>IF('mini - salto 1'!S120="",0,'mini - salto 1'!S120)</f>
        <v>0</v>
      </c>
      <c r="R113" s="175">
        <f>IF('mini - salto 1'!AA120="",0,'mini - salto 1'!AA120)</f>
        <v>0</v>
      </c>
      <c r="S113" s="175">
        <f t="shared" si="58"/>
        <v>0</v>
      </c>
      <c r="T113" s="175">
        <f t="shared" si="65"/>
        <v>0</v>
      </c>
      <c r="U113" s="371">
        <f>IF('mini - salto 2'!S120="",0,'mini - salto 2'!S120)</f>
        <v>0</v>
      </c>
      <c r="V113" s="175">
        <f>IF('mini - salto 2'!AA120="",0,'mini - salto 2'!AA120)</f>
        <v>0</v>
      </c>
      <c r="W113" s="175">
        <f t="shared" si="59"/>
        <v>0</v>
      </c>
      <c r="X113" s="175">
        <f t="shared" si="66"/>
        <v>0</v>
      </c>
      <c r="Y113" s="175">
        <f>IF('mini - salto 3'!S120="",0,'mini - salto 3'!S120)</f>
        <v>0</v>
      </c>
      <c r="Z113" s="175">
        <f>IF('mini - salto 3'!AA120="",0,'mini - salto 3'!AA120)</f>
        <v>0</v>
      </c>
      <c r="AA113" s="573">
        <f t="shared" si="60"/>
        <v>0</v>
      </c>
      <c r="AB113" s="384">
        <f t="shared" si="67"/>
        <v>0</v>
      </c>
      <c r="AC113" s="175">
        <f>IF(tapete!S120="",0,tapete!S120)</f>
        <v>0</v>
      </c>
      <c r="AD113" s="175">
        <f>IF(tapete!T120="",0,tapete!T120)</f>
        <v>0</v>
      </c>
      <c r="AE113" s="175" t="str">
        <f>IFERROR((IF(B113=0,"",IF(OR(E113="pct",E113="pctn",E113="pctt",E113="pctm"),('mini - salto 1'!AF120+'mini - salto 2'!AF120+'mini - salto 3'!AF120)/3+Z113+R113+V113,""))),0)</f>
        <v/>
      </c>
      <c r="AF113" s="386" t="str">
        <f t="shared" si="64"/>
        <v/>
      </c>
      <c r="AG113" s="386" t="str">
        <f t="shared" si="68"/>
        <v/>
      </c>
      <c r="AH113" s="387" t="str">
        <f t="shared" si="69"/>
        <v/>
      </c>
      <c r="AI113" s="126" t="str">
        <f t="shared" si="45"/>
        <v/>
      </c>
      <c r="AJ113" s="382"/>
      <c r="AK113" s="382">
        <f t="shared" si="70"/>
        <v>0</v>
      </c>
      <c r="AL113" s="385">
        <f t="shared" si="71"/>
        <v>0</v>
      </c>
      <c r="AM113" s="176">
        <f t="shared" si="61"/>
        <v>0</v>
      </c>
      <c r="AO113" s="128"/>
      <c r="AP113" s="128"/>
      <c r="AQ113" s="128"/>
      <c r="AS113" s="177">
        <f t="shared" si="48"/>
        <v>1</v>
      </c>
      <c r="AT113" s="177">
        <f t="shared" si="62"/>
        <v>0</v>
      </c>
      <c r="AU113" s="177">
        <f t="shared" si="72"/>
        <v>0</v>
      </c>
      <c r="AV113" s="177">
        <f t="shared" si="73"/>
        <v>0</v>
      </c>
      <c r="AW113" s="178">
        <f t="shared" si="51"/>
        <v>0</v>
      </c>
      <c r="AX113" s="178">
        <f t="shared" si="52"/>
        <v>0</v>
      </c>
      <c r="AY113" s="178">
        <f t="shared" si="53"/>
        <v>0</v>
      </c>
      <c r="AZ113" s="178">
        <f t="shared" si="54"/>
        <v>0</v>
      </c>
      <c r="BA113" s="178">
        <f t="shared" si="55"/>
        <v>0</v>
      </c>
      <c r="BB113" s="178">
        <f t="shared" si="56"/>
        <v>0</v>
      </c>
      <c r="BD113" s="174" t="s">
        <v>90</v>
      </c>
    </row>
    <row r="114" spans="1:56" ht="27" customHeight="1" x14ac:dyDescent="0.3">
      <c r="A114" s="174">
        <f>'ordem de passagem'!B117</f>
        <v>0</v>
      </c>
      <c r="B114" s="174">
        <f>'ordem de passagem'!C117</f>
        <v>0</v>
      </c>
      <c r="C114" s="174">
        <f>'ordem de passagem'!D117</f>
        <v>0</v>
      </c>
      <c r="D114" s="174">
        <f>'ordem de passagem'!E117</f>
        <v>0</v>
      </c>
      <c r="E114" s="174">
        <f>'ordem de passagem'!G117</f>
        <v>0</v>
      </c>
      <c r="F114" s="174" t="str">
        <f t="shared" si="63"/>
        <v/>
      </c>
      <c r="G114" s="174" t="str">
        <f t="shared" si="57"/>
        <v/>
      </c>
      <c r="H114" s="174">
        <f>'ordem de passagem'!F117</f>
        <v>0</v>
      </c>
      <c r="I114" s="174">
        <f>'ordem de passagem'!H117</f>
        <v>0</v>
      </c>
      <c r="J114" s="175">
        <f>IF('mini - salto 1'!AD121="",0,'mini - salto 1'!AD121)</f>
        <v>0</v>
      </c>
      <c r="K114" s="175">
        <f>IF('mini - salto 2'!AD121="",0,'mini - salto 2'!AD121)</f>
        <v>0</v>
      </c>
      <c r="L114" s="175">
        <f>IF('mini - salto 3'!AD121="",0,'mini - salto 3'!AD121)</f>
        <v>0</v>
      </c>
      <c r="M114" s="175">
        <f>IF(tapete!X121="",0,tapete!X121)</f>
        <v>0</v>
      </c>
      <c r="N114" s="175">
        <f t="shared" si="38"/>
        <v>0</v>
      </c>
      <c r="O114" s="175">
        <f t="shared" si="39"/>
        <v>0</v>
      </c>
      <c r="P114" s="175"/>
      <c r="Q114" s="175">
        <f>IF('mini - salto 1'!S121="",0,'mini - salto 1'!S121)</f>
        <v>0</v>
      </c>
      <c r="R114" s="175">
        <f>IF('mini - salto 1'!AA121="",0,'mini - salto 1'!AA121)</f>
        <v>0</v>
      </c>
      <c r="S114" s="175">
        <f t="shared" si="58"/>
        <v>0</v>
      </c>
      <c r="T114" s="175">
        <f t="shared" si="65"/>
        <v>0</v>
      </c>
      <c r="U114" s="371">
        <f>IF('mini - salto 2'!S121="",0,'mini - salto 2'!S121)</f>
        <v>0</v>
      </c>
      <c r="V114" s="175">
        <f>IF('mini - salto 2'!AA121="",0,'mini - salto 2'!AA121)</f>
        <v>0</v>
      </c>
      <c r="W114" s="175">
        <f t="shared" si="59"/>
        <v>0</v>
      </c>
      <c r="X114" s="175">
        <f t="shared" si="66"/>
        <v>0</v>
      </c>
      <c r="Y114" s="175">
        <f>IF('mini - salto 3'!S121="",0,'mini - salto 3'!S121)</f>
        <v>0</v>
      </c>
      <c r="Z114" s="175">
        <f>IF('mini - salto 3'!AA121="",0,'mini - salto 3'!AA121)</f>
        <v>0</v>
      </c>
      <c r="AA114" s="573">
        <f t="shared" si="60"/>
        <v>0</v>
      </c>
      <c r="AB114" s="384">
        <f t="shared" si="67"/>
        <v>0</v>
      </c>
      <c r="AC114" s="175">
        <f>IF(tapete!S121="",0,tapete!S121)</f>
        <v>0</v>
      </c>
      <c r="AD114" s="175">
        <f>IF(tapete!T121="",0,tapete!T121)</f>
        <v>0</v>
      </c>
      <c r="AE114" s="175" t="str">
        <f>IFERROR((IF(B114=0,"",IF(OR(E114="pct",E114="pctn",E114="pctt",E114="pctm"),('mini - salto 1'!AF121+'mini - salto 2'!AF121+'mini - salto 3'!AF121)/3+Z114+R114+V114,""))),0)</f>
        <v/>
      </c>
      <c r="AF114" s="386" t="str">
        <f t="shared" si="64"/>
        <v/>
      </c>
      <c r="AG114" s="386" t="str">
        <f t="shared" si="68"/>
        <v/>
      </c>
      <c r="AH114" s="387" t="str">
        <f t="shared" si="69"/>
        <v/>
      </c>
      <c r="AI114" s="126" t="str">
        <f t="shared" si="45"/>
        <v/>
      </c>
      <c r="AJ114" s="382"/>
      <c r="AK114" s="382">
        <f t="shared" si="70"/>
        <v>0</v>
      </c>
      <c r="AL114" s="385">
        <f t="shared" si="71"/>
        <v>0</v>
      </c>
      <c r="AM114" s="176">
        <f t="shared" si="61"/>
        <v>0</v>
      </c>
      <c r="AO114" s="128"/>
      <c r="AP114" s="128"/>
      <c r="AQ114" s="128"/>
      <c r="AS114" s="177">
        <f t="shared" si="48"/>
        <v>1</v>
      </c>
      <c r="AT114" s="177">
        <f t="shared" si="62"/>
        <v>0</v>
      </c>
      <c r="AU114" s="177">
        <f t="shared" si="72"/>
        <v>0</v>
      </c>
      <c r="AV114" s="177">
        <f t="shared" si="73"/>
        <v>0</v>
      </c>
      <c r="AW114" s="178">
        <f t="shared" si="51"/>
        <v>0</v>
      </c>
      <c r="AX114" s="178">
        <f t="shared" si="52"/>
        <v>0</v>
      </c>
      <c r="AY114" s="178">
        <f t="shared" si="53"/>
        <v>0</v>
      </c>
      <c r="AZ114" s="178">
        <f t="shared" si="54"/>
        <v>0</v>
      </c>
      <c r="BA114" s="178">
        <f t="shared" si="55"/>
        <v>0</v>
      </c>
      <c r="BB114" s="178">
        <f t="shared" si="56"/>
        <v>0</v>
      </c>
      <c r="BD114" s="174" t="s">
        <v>91</v>
      </c>
    </row>
    <row r="115" spans="1:56" ht="27" customHeight="1" x14ac:dyDescent="0.3">
      <c r="A115" s="174">
        <f>'ordem de passagem'!B118</f>
        <v>0</v>
      </c>
      <c r="B115" s="174">
        <f>'ordem de passagem'!C118</f>
        <v>0</v>
      </c>
      <c r="C115" s="174">
        <f>'ordem de passagem'!D118</f>
        <v>0</v>
      </c>
      <c r="D115" s="174">
        <f>'ordem de passagem'!E118</f>
        <v>0</v>
      </c>
      <c r="E115" s="174">
        <f>'ordem de passagem'!G118</f>
        <v>0</v>
      </c>
      <c r="F115" s="174" t="str">
        <f t="shared" si="63"/>
        <v/>
      </c>
      <c r="G115" s="174" t="str">
        <f t="shared" si="57"/>
        <v/>
      </c>
      <c r="H115" s="174">
        <f>'ordem de passagem'!F118</f>
        <v>0</v>
      </c>
      <c r="I115" s="174">
        <f>'ordem de passagem'!H118</f>
        <v>0</v>
      </c>
      <c r="J115" s="175">
        <f>IF('mini - salto 1'!AD122="",0,'mini - salto 1'!AD122)</f>
        <v>0</v>
      </c>
      <c r="K115" s="175">
        <f>IF('mini - salto 2'!AD122="",0,'mini - salto 2'!AD122)</f>
        <v>0</v>
      </c>
      <c r="L115" s="175">
        <f>IF('mini - salto 3'!AD122="",0,'mini - salto 3'!AD122)</f>
        <v>0</v>
      </c>
      <c r="M115" s="175">
        <f>IF(tapete!X122="",0,tapete!X122)</f>
        <v>0</v>
      </c>
      <c r="N115" s="175">
        <f t="shared" si="38"/>
        <v>0</v>
      </c>
      <c r="O115" s="175">
        <f t="shared" si="39"/>
        <v>0</v>
      </c>
      <c r="P115" s="175"/>
      <c r="Q115" s="175">
        <f>IF('mini - salto 1'!S122="",0,'mini - salto 1'!S122)</f>
        <v>0</v>
      </c>
      <c r="R115" s="175">
        <f>IF('mini - salto 1'!AA122="",0,'mini - salto 1'!AA122)</f>
        <v>0</v>
      </c>
      <c r="S115" s="175">
        <f t="shared" si="58"/>
        <v>0</v>
      </c>
      <c r="T115" s="175">
        <f t="shared" si="65"/>
        <v>0</v>
      </c>
      <c r="U115" s="371">
        <f>IF('mini - salto 2'!S122="",0,'mini - salto 2'!S122)</f>
        <v>0</v>
      </c>
      <c r="V115" s="175">
        <f>IF('mini - salto 2'!AA122="",0,'mini - salto 2'!AA122)</f>
        <v>0</v>
      </c>
      <c r="W115" s="175">
        <f t="shared" si="59"/>
        <v>0</v>
      </c>
      <c r="X115" s="175">
        <f t="shared" si="66"/>
        <v>0</v>
      </c>
      <c r="Y115" s="175">
        <f>IF('mini - salto 3'!S122="",0,'mini - salto 3'!S122)</f>
        <v>0</v>
      </c>
      <c r="Z115" s="175">
        <f>IF('mini - salto 3'!AA122="",0,'mini - salto 3'!AA122)</f>
        <v>0</v>
      </c>
      <c r="AA115" s="573">
        <f t="shared" si="60"/>
        <v>0</v>
      </c>
      <c r="AB115" s="384">
        <f t="shared" si="67"/>
        <v>0</v>
      </c>
      <c r="AC115" s="175">
        <f>IF(tapete!S122="",0,tapete!S122)</f>
        <v>0</v>
      </c>
      <c r="AD115" s="175">
        <f>IF(tapete!T122="",0,tapete!T122)</f>
        <v>0</v>
      </c>
      <c r="AE115" s="175" t="str">
        <f>IFERROR((IF(B115=0,"",IF(OR(E115="pct",E115="pctn",E115="pctt",E115="pctm"),('mini - salto 1'!AF122+'mini - salto 2'!AF122+'mini - salto 3'!AF122)/3+Z115+R115+V115,""))),0)</f>
        <v/>
      </c>
      <c r="AF115" s="386" t="str">
        <f t="shared" si="64"/>
        <v/>
      </c>
      <c r="AG115" s="386" t="str">
        <f t="shared" si="68"/>
        <v/>
      </c>
      <c r="AH115" s="387" t="str">
        <f t="shared" si="69"/>
        <v/>
      </c>
      <c r="AI115" s="126" t="str">
        <f t="shared" si="45"/>
        <v/>
      </c>
      <c r="AJ115" s="382"/>
      <c r="AK115" s="382">
        <f t="shared" si="70"/>
        <v>0</v>
      </c>
      <c r="AL115" s="385">
        <f t="shared" si="71"/>
        <v>0</v>
      </c>
      <c r="AM115" s="176">
        <f t="shared" si="61"/>
        <v>0</v>
      </c>
      <c r="AO115" s="128"/>
      <c r="AP115" s="128"/>
      <c r="AQ115" s="128"/>
      <c r="AS115" s="177">
        <f t="shared" si="48"/>
        <v>1</v>
      </c>
      <c r="AT115" s="177">
        <f t="shared" si="62"/>
        <v>0</v>
      </c>
      <c r="AU115" s="177">
        <f t="shared" si="72"/>
        <v>0</v>
      </c>
      <c r="AV115" s="177">
        <f t="shared" si="73"/>
        <v>0</v>
      </c>
      <c r="AW115" s="178">
        <f t="shared" si="51"/>
        <v>0</v>
      </c>
      <c r="AX115" s="178">
        <f t="shared" si="52"/>
        <v>0</v>
      </c>
      <c r="AY115" s="178">
        <f t="shared" si="53"/>
        <v>0</v>
      </c>
      <c r="AZ115" s="178">
        <f t="shared" si="54"/>
        <v>0</v>
      </c>
      <c r="BA115" s="178">
        <f t="shared" si="55"/>
        <v>0</v>
      </c>
      <c r="BB115" s="178">
        <f t="shared" si="56"/>
        <v>0</v>
      </c>
      <c r="BD115" s="174" t="s">
        <v>92</v>
      </c>
    </row>
    <row r="116" spans="1:56" ht="27" customHeight="1" x14ac:dyDescent="0.3">
      <c r="A116" s="174">
        <f>'ordem de passagem'!B119</f>
        <v>0</v>
      </c>
      <c r="B116" s="174">
        <f>'ordem de passagem'!C119</f>
        <v>0</v>
      </c>
      <c r="C116" s="174">
        <f>'ordem de passagem'!D119</f>
        <v>0</v>
      </c>
      <c r="D116" s="174">
        <f>'ordem de passagem'!E119</f>
        <v>0</v>
      </c>
      <c r="E116" s="174">
        <f>'ordem de passagem'!G119</f>
        <v>0</v>
      </c>
      <c r="F116" s="174" t="str">
        <f t="shared" si="63"/>
        <v/>
      </c>
      <c r="G116" s="174" t="str">
        <f t="shared" si="57"/>
        <v/>
      </c>
      <c r="H116" s="174">
        <f>'ordem de passagem'!F119</f>
        <v>0</v>
      </c>
      <c r="I116" s="174">
        <f>'ordem de passagem'!H119</f>
        <v>0</v>
      </c>
      <c r="J116" s="175">
        <f>IF('mini - salto 1'!AD123="",0,'mini - salto 1'!AD123)</f>
        <v>0</v>
      </c>
      <c r="K116" s="175">
        <f>IF('mini - salto 2'!AD123="",0,'mini - salto 2'!AD123)</f>
        <v>0</v>
      </c>
      <c r="L116" s="175">
        <f>IF('mini - salto 3'!AD123="",0,'mini - salto 3'!AD123)</f>
        <v>0</v>
      </c>
      <c r="M116" s="175">
        <f>IF(tapete!X123="",0,tapete!X123)</f>
        <v>0</v>
      </c>
      <c r="N116" s="175">
        <f t="shared" si="38"/>
        <v>0</v>
      </c>
      <c r="O116" s="175">
        <f t="shared" si="39"/>
        <v>0</v>
      </c>
      <c r="P116" s="175"/>
      <c r="Q116" s="175">
        <f>IF('mini - salto 1'!S123="",0,'mini - salto 1'!S123)</f>
        <v>0</v>
      </c>
      <c r="R116" s="175">
        <f>IF('mini - salto 1'!AA123="",0,'mini - salto 1'!AA123)</f>
        <v>0</v>
      </c>
      <c r="S116" s="175">
        <f t="shared" si="58"/>
        <v>0</v>
      </c>
      <c r="T116" s="175">
        <f t="shared" si="65"/>
        <v>0</v>
      </c>
      <c r="U116" s="371">
        <f>IF('mini - salto 2'!S123="",0,'mini - salto 2'!S123)</f>
        <v>0</v>
      </c>
      <c r="V116" s="175">
        <f>IF('mini - salto 2'!AA123="",0,'mini - salto 2'!AA123)</f>
        <v>0</v>
      </c>
      <c r="W116" s="175">
        <f t="shared" si="59"/>
        <v>0</v>
      </c>
      <c r="X116" s="175">
        <f t="shared" si="66"/>
        <v>0</v>
      </c>
      <c r="Y116" s="175">
        <f>IF('mini - salto 3'!S123="",0,'mini - salto 3'!S123)</f>
        <v>0</v>
      </c>
      <c r="Z116" s="175">
        <f>IF('mini - salto 3'!AA123="",0,'mini - salto 3'!AA123)</f>
        <v>0</v>
      </c>
      <c r="AA116" s="573">
        <f t="shared" si="60"/>
        <v>0</v>
      </c>
      <c r="AB116" s="384">
        <f t="shared" si="67"/>
        <v>0</v>
      </c>
      <c r="AC116" s="175">
        <f>IF(tapete!S123="",0,tapete!S123)</f>
        <v>0</v>
      </c>
      <c r="AD116" s="175">
        <f>IF(tapete!T123="",0,tapete!T123)</f>
        <v>0</v>
      </c>
      <c r="AE116" s="175" t="str">
        <f>IFERROR((IF(B116=0,"",IF(OR(E116="pct",E116="pctn",E116="pctt",E116="pctm"),('mini - salto 1'!AF123+'mini - salto 2'!AF123+'mini - salto 3'!AF123)/3+Z116+R116+V116,""))),0)</f>
        <v/>
      </c>
      <c r="AF116" s="386" t="str">
        <f t="shared" si="64"/>
        <v/>
      </c>
      <c r="AG116" s="386" t="str">
        <f t="shared" si="68"/>
        <v/>
      </c>
      <c r="AH116" s="387" t="str">
        <f t="shared" si="69"/>
        <v/>
      </c>
      <c r="AI116" s="126" t="str">
        <f t="shared" si="45"/>
        <v/>
      </c>
      <c r="AJ116" s="382"/>
      <c r="AK116" s="382">
        <f t="shared" si="70"/>
        <v>0</v>
      </c>
      <c r="AL116" s="385">
        <f t="shared" si="71"/>
        <v>0</v>
      </c>
      <c r="AM116" s="176">
        <f t="shared" si="61"/>
        <v>0</v>
      </c>
      <c r="AO116" s="128"/>
      <c r="AP116" s="128"/>
      <c r="AQ116" s="128"/>
      <c r="AS116" s="177">
        <f t="shared" si="48"/>
        <v>1</v>
      </c>
      <c r="AT116" s="177">
        <f t="shared" si="62"/>
        <v>0</v>
      </c>
      <c r="AU116" s="177">
        <f t="shared" si="72"/>
        <v>0</v>
      </c>
      <c r="AV116" s="177">
        <f t="shared" si="73"/>
        <v>0</v>
      </c>
      <c r="AW116" s="178">
        <f t="shared" si="51"/>
        <v>0</v>
      </c>
      <c r="AX116" s="178">
        <f t="shared" si="52"/>
        <v>0</v>
      </c>
      <c r="AY116" s="178">
        <f t="shared" si="53"/>
        <v>0</v>
      </c>
      <c r="AZ116" s="178">
        <f t="shared" si="54"/>
        <v>0</v>
      </c>
      <c r="BA116" s="178">
        <f t="shared" si="55"/>
        <v>0</v>
      </c>
      <c r="BB116" s="178">
        <f t="shared" si="56"/>
        <v>0</v>
      </c>
      <c r="BD116" s="174" t="s">
        <v>93</v>
      </c>
    </row>
    <row r="117" spans="1:56" ht="27" customHeight="1" x14ac:dyDescent="0.3">
      <c r="A117" s="174">
        <f>'ordem de passagem'!B120</f>
        <v>0</v>
      </c>
      <c r="B117" s="174">
        <f>'ordem de passagem'!C120</f>
        <v>0</v>
      </c>
      <c r="C117" s="174">
        <f>'ordem de passagem'!D120</f>
        <v>0</v>
      </c>
      <c r="D117" s="174">
        <f>'ordem de passagem'!E120</f>
        <v>0</v>
      </c>
      <c r="E117" s="174">
        <f>'ordem de passagem'!G120</f>
        <v>0</v>
      </c>
      <c r="F117" s="174" t="str">
        <f t="shared" si="63"/>
        <v/>
      </c>
      <c r="G117" s="174" t="str">
        <f t="shared" si="57"/>
        <v/>
      </c>
      <c r="H117" s="174">
        <f>'ordem de passagem'!F120</f>
        <v>0</v>
      </c>
      <c r="I117" s="174">
        <f>'ordem de passagem'!H120</f>
        <v>0</v>
      </c>
      <c r="J117" s="175">
        <f>IF('mini - salto 1'!AD124="",0,'mini - salto 1'!AD124)</f>
        <v>0</v>
      </c>
      <c r="K117" s="175">
        <f>IF('mini - salto 2'!AD124="",0,'mini - salto 2'!AD124)</f>
        <v>0</v>
      </c>
      <c r="L117" s="175">
        <f>IF('mini - salto 3'!AD124="",0,'mini - salto 3'!AD124)</f>
        <v>0</v>
      </c>
      <c r="M117" s="175">
        <f>IF(tapete!X124="",0,tapete!X124)</f>
        <v>0</v>
      </c>
      <c r="N117" s="175">
        <f t="shared" si="38"/>
        <v>0</v>
      </c>
      <c r="O117" s="175">
        <f t="shared" si="39"/>
        <v>0</v>
      </c>
      <c r="P117" s="175"/>
      <c r="Q117" s="175">
        <f>IF('mini - salto 1'!S124="",0,'mini - salto 1'!S124)</f>
        <v>0</v>
      </c>
      <c r="R117" s="175">
        <f>IF('mini - salto 1'!AA124="",0,'mini - salto 1'!AA124)</f>
        <v>0</v>
      </c>
      <c r="S117" s="175">
        <f t="shared" si="58"/>
        <v>0</v>
      </c>
      <c r="T117" s="175">
        <f t="shared" si="65"/>
        <v>0</v>
      </c>
      <c r="U117" s="371">
        <f>IF('mini - salto 2'!S124="",0,'mini - salto 2'!S124)</f>
        <v>0</v>
      </c>
      <c r="V117" s="175">
        <f>IF('mini - salto 2'!AA124="",0,'mini - salto 2'!AA124)</f>
        <v>0</v>
      </c>
      <c r="W117" s="175">
        <f t="shared" si="59"/>
        <v>0</v>
      </c>
      <c r="X117" s="175">
        <f t="shared" si="66"/>
        <v>0</v>
      </c>
      <c r="Y117" s="175">
        <f>IF('mini - salto 3'!S124="",0,'mini - salto 3'!S124)</f>
        <v>0</v>
      </c>
      <c r="Z117" s="175">
        <f>IF('mini - salto 3'!AA124="",0,'mini - salto 3'!AA124)</f>
        <v>0</v>
      </c>
      <c r="AA117" s="573">
        <f t="shared" si="60"/>
        <v>0</v>
      </c>
      <c r="AB117" s="384">
        <f t="shared" si="67"/>
        <v>0</v>
      </c>
      <c r="AC117" s="175">
        <f>IF(tapete!S124="",0,tapete!S124)</f>
        <v>0</v>
      </c>
      <c r="AD117" s="175">
        <f>IF(tapete!T124="",0,tapete!T124)</f>
        <v>0</v>
      </c>
      <c r="AE117" s="175" t="str">
        <f>IFERROR((IF(B117=0,"",IF(OR(E117="pct",E117="pctn",E117="pctt",E117="pctm"),('mini - salto 1'!AF124+'mini - salto 2'!AF124+'mini - salto 3'!AF124)/3+Z117+R117+V117,""))),0)</f>
        <v/>
      </c>
      <c r="AF117" s="386" t="str">
        <f t="shared" si="64"/>
        <v/>
      </c>
      <c r="AG117" s="386" t="str">
        <f t="shared" si="68"/>
        <v/>
      </c>
      <c r="AH117" s="387" t="str">
        <f t="shared" si="69"/>
        <v/>
      </c>
      <c r="AI117" s="126" t="str">
        <f t="shared" si="45"/>
        <v/>
      </c>
      <c r="AJ117" s="382"/>
      <c r="AK117" s="382">
        <f t="shared" si="70"/>
        <v>0</v>
      </c>
      <c r="AL117" s="385">
        <f t="shared" si="71"/>
        <v>0</v>
      </c>
      <c r="AM117" s="176">
        <f t="shared" si="61"/>
        <v>0</v>
      </c>
      <c r="AO117" s="128"/>
      <c r="AP117" s="128"/>
      <c r="AQ117" s="128"/>
      <c r="AS117" s="177">
        <f t="shared" si="48"/>
        <v>1</v>
      </c>
      <c r="AT117" s="177">
        <f t="shared" si="62"/>
        <v>0</v>
      </c>
      <c r="AU117" s="177">
        <f t="shared" si="72"/>
        <v>0</v>
      </c>
      <c r="AV117" s="177">
        <f t="shared" si="73"/>
        <v>0</v>
      </c>
      <c r="AW117" s="178">
        <f t="shared" si="51"/>
        <v>0</v>
      </c>
      <c r="AX117" s="178">
        <f t="shared" si="52"/>
        <v>0</v>
      </c>
      <c r="AY117" s="178">
        <f t="shared" si="53"/>
        <v>0</v>
      </c>
      <c r="AZ117" s="178">
        <f t="shared" si="54"/>
        <v>0</v>
      </c>
      <c r="BA117" s="178">
        <f t="shared" si="55"/>
        <v>0</v>
      </c>
      <c r="BB117" s="178">
        <f t="shared" si="56"/>
        <v>0</v>
      </c>
      <c r="BD117" s="174" t="s">
        <v>94</v>
      </c>
    </row>
    <row r="118" spans="1:56" ht="27" customHeight="1" x14ac:dyDescent="0.3">
      <c r="A118" s="174">
        <f>'ordem de passagem'!B121</f>
        <v>0</v>
      </c>
      <c r="B118" s="174">
        <f>'ordem de passagem'!C121</f>
        <v>0</v>
      </c>
      <c r="C118" s="174">
        <f>'ordem de passagem'!D121</f>
        <v>0</v>
      </c>
      <c r="D118" s="174">
        <f>'ordem de passagem'!E121</f>
        <v>0</v>
      </c>
      <c r="E118" s="174">
        <f>'ordem de passagem'!G121</f>
        <v>0</v>
      </c>
      <c r="F118" s="174" t="str">
        <f t="shared" si="63"/>
        <v/>
      </c>
      <c r="G118" s="174" t="str">
        <f t="shared" si="57"/>
        <v/>
      </c>
      <c r="H118" s="174">
        <f>'ordem de passagem'!F121</f>
        <v>0</v>
      </c>
      <c r="I118" s="174">
        <f>'ordem de passagem'!H121</f>
        <v>0</v>
      </c>
      <c r="J118" s="175">
        <f>IF('mini - salto 1'!AD125="",0,'mini - salto 1'!AD125)</f>
        <v>0</v>
      </c>
      <c r="K118" s="175">
        <f>IF('mini - salto 2'!AD125="",0,'mini - salto 2'!AD125)</f>
        <v>0</v>
      </c>
      <c r="L118" s="175">
        <f>IF('mini - salto 3'!AD125="",0,'mini - salto 3'!AD125)</f>
        <v>0</v>
      </c>
      <c r="M118" s="175">
        <f>IF(tapete!X125="",0,tapete!X125)</f>
        <v>0</v>
      </c>
      <c r="N118" s="175">
        <f t="shared" si="38"/>
        <v>0</v>
      </c>
      <c r="O118" s="175">
        <f t="shared" si="39"/>
        <v>0</v>
      </c>
      <c r="P118" s="175"/>
      <c r="Q118" s="175">
        <f>IF('mini - salto 1'!S125="",0,'mini - salto 1'!S125)</f>
        <v>0</v>
      </c>
      <c r="R118" s="175">
        <f>IF('mini - salto 1'!AA125="",0,'mini - salto 1'!AA125)</f>
        <v>0</v>
      </c>
      <c r="S118" s="175">
        <f t="shared" si="58"/>
        <v>0</v>
      </c>
      <c r="T118" s="175">
        <f t="shared" si="65"/>
        <v>0</v>
      </c>
      <c r="U118" s="371">
        <f>IF('mini - salto 2'!S125="",0,'mini - salto 2'!S125)</f>
        <v>0</v>
      </c>
      <c r="V118" s="175">
        <f>IF('mini - salto 2'!AA125="",0,'mini - salto 2'!AA125)</f>
        <v>0</v>
      </c>
      <c r="W118" s="175">
        <f t="shared" si="59"/>
        <v>0</v>
      </c>
      <c r="X118" s="175">
        <f t="shared" si="66"/>
        <v>0</v>
      </c>
      <c r="Y118" s="175">
        <f>IF('mini - salto 3'!S125="",0,'mini - salto 3'!S125)</f>
        <v>0</v>
      </c>
      <c r="Z118" s="175">
        <f>IF('mini - salto 3'!AA125="",0,'mini - salto 3'!AA125)</f>
        <v>0</v>
      </c>
      <c r="AA118" s="573">
        <f t="shared" si="60"/>
        <v>0</v>
      </c>
      <c r="AB118" s="384">
        <f t="shared" si="67"/>
        <v>0</v>
      </c>
      <c r="AC118" s="175">
        <f>IF(tapete!S125="",0,tapete!S125)</f>
        <v>0</v>
      </c>
      <c r="AD118" s="175">
        <f>IF(tapete!T125="",0,tapete!T125)</f>
        <v>0</v>
      </c>
      <c r="AE118" s="175" t="str">
        <f>IFERROR((IF(B118=0,"",IF(OR(E118="pct",E118="pctn",E118="pctt",E118="pctm"),('mini - salto 1'!AF125+'mini - salto 2'!AF125+'mini - salto 3'!AF125)/3+Z118+R118+V118,""))),0)</f>
        <v/>
      </c>
      <c r="AF118" s="386" t="str">
        <f t="shared" si="64"/>
        <v/>
      </c>
      <c r="AG118" s="386" t="str">
        <f t="shared" si="68"/>
        <v/>
      </c>
      <c r="AH118" s="387" t="str">
        <f t="shared" si="69"/>
        <v/>
      </c>
      <c r="AI118" s="126" t="str">
        <f t="shared" si="45"/>
        <v/>
      </c>
      <c r="AJ118" s="382"/>
      <c r="AK118" s="382">
        <f t="shared" si="70"/>
        <v>0</v>
      </c>
      <c r="AL118" s="385">
        <f t="shared" si="71"/>
        <v>0</v>
      </c>
      <c r="AM118" s="176">
        <f t="shared" si="61"/>
        <v>0</v>
      </c>
      <c r="AO118" s="128"/>
      <c r="AP118" s="128"/>
      <c r="AQ118" s="128"/>
      <c r="AS118" s="177">
        <f t="shared" si="48"/>
        <v>1</v>
      </c>
      <c r="AT118" s="177">
        <f t="shared" si="62"/>
        <v>0</v>
      </c>
      <c r="AU118" s="177">
        <f t="shared" si="72"/>
        <v>0</v>
      </c>
      <c r="AV118" s="177">
        <f t="shared" si="73"/>
        <v>0</v>
      </c>
      <c r="AW118" s="178">
        <f t="shared" si="51"/>
        <v>0</v>
      </c>
      <c r="AX118" s="178">
        <f t="shared" si="52"/>
        <v>0</v>
      </c>
      <c r="AY118" s="178">
        <f t="shared" si="53"/>
        <v>0</v>
      </c>
      <c r="AZ118" s="178">
        <f t="shared" si="54"/>
        <v>0</v>
      </c>
      <c r="BA118" s="178">
        <f t="shared" si="55"/>
        <v>0</v>
      </c>
      <c r="BB118" s="178">
        <f t="shared" si="56"/>
        <v>0</v>
      </c>
      <c r="BD118" s="314" t="s">
        <v>95</v>
      </c>
    </row>
    <row r="119" spans="1:56" ht="27" customHeight="1" x14ac:dyDescent="0.3">
      <c r="A119" s="174">
        <f>'ordem de passagem'!B122</f>
        <v>0</v>
      </c>
      <c r="B119" s="174">
        <f>'ordem de passagem'!C122</f>
        <v>0</v>
      </c>
      <c r="C119" s="174">
        <f>'ordem de passagem'!D122</f>
        <v>0</v>
      </c>
      <c r="D119" s="174">
        <f>'ordem de passagem'!E122</f>
        <v>0</v>
      </c>
      <c r="E119" s="174">
        <f>'ordem de passagem'!G122</f>
        <v>0</v>
      </c>
      <c r="F119" s="174" t="str">
        <f t="shared" si="63"/>
        <v/>
      </c>
      <c r="G119" s="174" t="str">
        <f t="shared" si="57"/>
        <v/>
      </c>
      <c r="H119" s="174">
        <f>'ordem de passagem'!F122</f>
        <v>0</v>
      </c>
      <c r="I119" s="174">
        <f>'ordem de passagem'!H122</f>
        <v>0</v>
      </c>
      <c r="J119" s="175">
        <f>IF('mini - salto 1'!AD126="",0,'mini - salto 1'!AD126)</f>
        <v>0</v>
      </c>
      <c r="K119" s="175">
        <f>IF('mini - salto 2'!AD126="",0,'mini - salto 2'!AD126)</f>
        <v>0</v>
      </c>
      <c r="L119" s="175">
        <f>IF('mini - salto 3'!AD126="",0,'mini - salto 3'!AD126)</f>
        <v>0</v>
      </c>
      <c r="M119" s="175">
        <f>IF(tapete!X126="",0,tapete!X126)</f>
        <v>0</v>
      </c>
      <c r="N119" s="175">
        <f t="shared" ref="N119:N160" si="74">J119+Q119-R119</f>
        <v>0</v>
      </c>
      <c r="O119" s="175">
        <f t="shared" si="39"/>
        <v>0</v>
      </c>
      <c r="P119" s="175"/>
      <c r="Q119" s="175">
        <f>IF('mini - salto 1'!S126="",0,'mini - salto 1'!S126)</f>
        <v>0</v>
      </c>
      <c r="R119" s="175">
        <f>IF('mini - salto 1'!AA126="",0,'mini - salto 1'!AA126)</f>
        <v>0</v>
      </c>
      <c r="S119" s="175">
        <f t="shared" si="58"/>
        <v>0</v>
      </c>
      <c r="T119" s="175">
        <f t="shared" si="65"/>
        <v>0</v>
      </c>
      <c r="U119" s="371">
        <f>IF('mini - salto 2'!S126="",0,'mini - salto 2'!S126)</f>
        <v>0</v>
      </c>
      <c r="V119" s="175">
        <f>IF('mini - salto 2'!AA126="",0,'mini - salto 2'!AA126)</f>
        <v>0</v>
      </c>
      <c r="W119" s="175">
        <f t="shared" si="59"/>
        <v>0</v>
      </c>
      <c r="X119" s="175">
        <f t="shared" si="66"/>
        <v>0</v>
      </c>
      <c r="Y119" s="175">
        <f>IF('mini - salto 3'!S126="",0,'mini - salto 3'!S126)</f>
        <v>0</v>
      </c>
      <c r="Z119" s="175">
        <f>IF('mini - salto 3'!AA126="",0,'mini - salto 3'!AA126)</f>
        <v>0</v>
      </c>
      <c r="AA119" s="573">
        <f t="shared" si="60"/>
        <v>0</v>
      </c>
      <c r="AB119" s="384">
        <f t="shared" si="67"/>
        <v>0</v>
      </c>
      <c r="AC119" s="175">
        <f>IF(tapete!S126="",0,tapete!S126)</f>
        <v>0</v>
      </c>
      <c r="AD119" s="175">
        <f>IF(tapete!T126="",0,tapete!T126)</f>
        <v>0</v>
      </c>
      <c r="AE119" s="175" t="str">
        <f>IFERROR((IF(B119=0,"",IF(OR(E119="pct",E119="pctn",E119="pctt",E119="pctm"),('mini - salto 1'!AF126+'mini - salto 2'!AF126+'mini - salto 3'!AF126)/3+Z119+R119+V119,""))),0)</f>
        <v/>
      </c>
      <c r="AF119" s="386" t="str">
        <f t="shared" si="64"/>
        <v/>
      </c>
      <c r="AG119" s="386" t="str">
        <f t="shared" si="68"/>
        <v/>
      </c>
      <c r="AH119" s="387" t="str">
        <f t="shared" si="69"/>
        <v/>
      </c>
      <c r="AI119" s="126" t="str">
        <f t="shared" si="45"/>
        <v/>
      </c>
      <c r="AJ119" s="382"/>
      <c r="AK119" s="382">
        <f t="shared" si="70"/>
        <v>0</v>
      </c>
      <c r="AL119" s="385">
        <f t="shared" si="71"/>
        <v>0</v>
      </c>
      <c r="AM119" s="176">
        <f t="shared" si="61"/>
        <v>0</v>
      </c>
      <c r="AO119" s="128"/>
      <c r="AP119" s="128"/>
      <c r="AQ119" s="128"/>
      <c r="AS119" s="177">
        <f t="shared" si="48"/>
        <v>1</v>
      </c>
      <c r="AT119" s="177">
        <f t="shared" si="62"/>
        <v>0</v>
      </c>
      <c r="AU119" s="177">
        <f t="shared" si="72"/>
        <v>0</v>
      </c>
      <c r="AV119" s="177">
        <f t="shared" si="73"/>
        <v>0</v>
      </c>
      <c r="AW119" s="178">
        <f t="shared" si="51"/>
        <v>0</v>
      </c>
      <c r="AX119" s="178">
        <f t="shared" si="52"/>
        <v>0</v>
      </c>
      <c r="AY119" s="178">
        <f t="shared" si="53"/>
        <v>0</v>
      </c>
      <c r="AZ119" s="178">
        <f t="shared" si="54"/>
        <v>0</v>
      </c>
      <c r="BA119" s="178">
        <f t="shared" si="55"/>
        <v>0</v>
      </c>
      <c r="BB119" s="178">
        <f t="shared" si="56"/>
        <v>0</v>
      </c>
    </row>
    <row r="120" spans="1:56" ht="27" customHeight="1" x14ac:dyDescent="0.3">
      <c r="A120" s="174">
        <f>'ordem de passagem'!B123</f>
        <v>0</v>
      </c>
      <c r="B120" s="174">
        <f>'ordem de passagem'!C123</f>
        <v>0</v>
      </c>
      <c r="C120" s="174">
        <f>'ordem de passagem'!D123</f>
        <v>0</v>
      </c>
      <c r="D120" s="174">
        <f>'ordem de passagem'!E123</f>
        <v>0</v>
      </c>
      <c r="E120" s="174">
        <f>'ordem de passagem'!G123</f>
        <v>0</v>
      </c>
      <c r="F120" s="174" t="str">
        <f t="shared" si="63"/>
        <v/>
      </c>
      <c r="G120" s="174" t="str">
        <f t="shared" si="57"/>
        <v/>
      </c>
      <c r="H120" s="174">
        <f>'ordem de passagem'!F123</f>
        <v>0</v>
      </c>
      <c r="I120" s="174">
        <f>'ordem de passagem'!H123</f>
        <v>0</v>
      </c>
      <c r="J120" s="175">
        <f>IF('mini - salto 1'!AD127="",0,'mini - salto 1'!AD127)</f>
        <v>0</v>
      </c>
      <c r="K120" s="175">
        <f>IF('mini - salto 2'!AD127="",0,'mini - salto 2'!AD127)</f>
        <v>0</v>
      </c>
      <c r="L120" s="175">
        <f>IF('mini - salto 3'!AD127="",0,'mini - salto 3'!AD127)</f>
        <v>0</v>
      </c>
      <c r="M120" s="175">
        <f>IF(tapete!X127="",0,tapete!X127)</f>
        <v>0</v>
      </c>
      <c r="N120" s="175">
        <f t="shared" si="74"/>
        <v>0</v>
      </c>
      <c r="O120" s="175">
        <f t="shared" si="39"/>
        <v>0</v>
      </c>
      <c r="P120" s="175"/>
      <c r="Q120" s="175">
        <f>IF('mini - salto 1'!S127="",0,'mini - salto 1'!S127)</f>
        <v>0</v>
      </c>
      <c r="R120" s="175">
        <f>IF('mini - salto 1'!AA127="",0,'mini - salto 1'!AA127)</f>
        <v>0</v>
      </c>
      <c r="S120" s="175">
        <f t="shared" si="58"/>
        <v>0</v>
      </c>
      <c r="T120" s="175">
        <f t="shared" si="65"/>
        <v>0</v>
      </c>
      <c r="U120" s="371">
        <f>IF('mini - salto 2'!S127="",0,'mini - salto 2'!S127)</f>
        <v>0</v>
      </c>
      <c r="V120" s="175">
        <f>IF('mini - salto 2'!AA127="",0,'mini - salto 2'!AA127)</f>
        <v>0</v>
      </c>
      <c r="W120" s="175">
        <f t="shared" si="59"/>
        <v>0</v>
      </c>
      <c r="X120" s="175">
        <f t="shared" si="66"/>
        <v>0</v>
      </c>
      <c r="Y120" s="175">
        <f>IF('mini - salto 3'!S127="",0,'mini - salto 3'!S127)</f>
        <v>0</v>
      </c>
      <c r="Z120" s="175">
        <f>IF('mini - salto 3'!AA127="",0,'mini - salto 3'!AA127)</f>
        <v>0</v>
      </c>
      <c r="AA120" s="573">
        <f t="shared" si="60"/>
        <v>0</v>
      </c>
      <c r="AB120" s="384">
        <f t="shared" si="67"/>
        <v>0</v>
      </c>
      <c r="AC120" s="175">
        <f>IF(tapete!S127="",0,tapete!S127)</f>
        <v>0</v>
      </c>
      <c r="AD120" s="175">
        <f>IF(tapete!T127="",0,tapete!T127)</f>
        <v>0</v>
      </c>
      <c r="AE120" s="175" t="str">
        <f>IFERROR((IF(B120=0,"",IF(OR(E120="pct",E120="pctn",E120="pctt",E120="pctm"),('mini - salto 1'!AF127+'mini - salto 2'!AF127+'mini - salto 3'!AF127)/3+Z120+R120+V120,""))),0)</f>
        <v/>
      </c>
      <c r="AF120" s="386" t="str">
        <f t="shared" si="64"/>
        <v/>
      </c>
      <c r="AG120" s="386" t="str">
        <f t="shared" si="68"/>
        <v/>
      </c>
      <c r="AH120" s="387" t="str">
        <f t="shared" si="69"/>
        <v/>
      </c>
      <c r="AI120" s="126" t="str">
        <f t="shared" si="45"/>
        <v/>
      </c>
      <c r="AJ120" s="382"/>
      <c r="AK120" s="382">
        <f t="shared" si="70"/>
        <v>0</v>
      </c>
      <c r="AL120" s="385">
        <f t="shared" si="71"/>
        <v>0</v>
      </c>
      <c r="AM120" s="176">
        <f t="shared" si="61"/>
        <v>0</v>
      </c>
      <c r="AO120" s="128"/>
      <c r="AP120" s="128"/>
      <c r="AQ120" s="128"/>
      <c r="AS120" s="177">
        <f t="shared" si="48"/>
        <v>1</v>
      </c>
      <c r="AT120" s="177">
        <f t="shared" si="62"/>
        <v>0</v>
      </c>
      <c r="AU120" s="177">
        <f t="shared" si="72"/>
        <v>0</v>
      </c>
      <c r="AV120" s="177">
        <f t="shared" si="73"/>
        <v>0</v>
      </c>
      <c r="AW120" s="178">
        <f t="shared" si="51"/>
        <v>0</v>
      </c>
      <c r="AX120" s="178">
        <f t="shared" si="52"/>
        <v>0</v>
      </c>
      <c r="AY120" s="178">
        <f t="shared" si="53"/>
        <v>0</v>
      </c>
      <c r="AZ120" s="178">
        <f t="shared" si="54"/>
        <v>0</v>
      </c>
      <c r="BA120" s="178">
        <f t="shared" si="55"/>
        <v>0</v>
      </c>
      <c r="BB120" s="178">
        <f t="shared" si="56"/>
        <v>0</v>
      </c>
    </row>
    <row r="121" spans="1:56" ht="27" customHeight="1" x14ac:dyDescent="0.3">
      <c r="A121" s="174">
        <f>'ordem de passagem'!B124</f>
        <v>0</v>
      </c>
      <c r="B121" s="174">
        <f>'ordem de passagem'!C124</f>
        <v>0</v>
      </c>
      <c r="C121" s="174">
        <f>'ordem de passagem'!D124</f>
        <v>0</v>
      </c>
      <c r="D121" s="174">
        <f>'ordem de passagem'!E124</f>
        <v>0</v>
      </c>
      <c r="E121" s="174">
        <f>'ordem de passagem'!G124</f>
        <v>0</v>
      </c>
      <c r="F121" s="174" t="str">
        <f t="shared" si="63"/>
        <v/>
      </c>
      <c r="G121" s="174" t="str">
        <f t="shared" si="57"/>
        <v/>
      </c>
      <c r="H121" s="174">
        <f>'ordem de passagem'!F124</f>
        <v>0</v>
      </c>
      <c r="I121" s="174">
        <f>'ordem de passagem'!H124</f>
        <v>0</v>
      </c>
      <c r="J121" s="175">
        <f>IF('mini - salto 1'!AD128="",0,'mini - salto 1'!AD128)</f>
        <v>0</v>
      </c>
      <c r="K121" s="175">
        <f>IF('mini - salto 2'!AD128="",0,'mini - salto 2'!AD128)</f>
        <v>0</v>
      </c>
      <c r="L121" s="175">
        <f>IF('mini - salto 3'!AD128="",0,'mini - salto 3'!AD128)</f>
        <v>0</v>
      </c>
      <c r="M121" s="175">
        <f>IF(tapete!X128="",0,tapete!X128)</f>
        <v>0</v>
      </c>
      <c r="N121" s="175">
        <f t="shared" si="74"/>
        <v>0</v>
      </c>
      <c r="O121" s="175">
        <f t="shared" si="39"/>
        <v>0</v>
      </c>
      <c r="P121" s="175"/>
      <c r="Q121" s="175">
        <f>IF('mini - salto 1'!S128="",0,'mini - salto 1'!S128)</f>
        <v>0</v>
      </c>
      <c r="R121" s="175">
        <f>IF('mini - salto 1'!AA128="",0,'mini - salto 1'!AA128)</f>
        <v>0</v>
      </c>
      <c r="S121" s="175">
        <f t="shared" si="58"/>
        <v>0</v>
      </c>
      <c r="T121" s="175">
        <f t="shared" si="65"/>
        <v>0</v>
      </c>
      <c r="U121" s="371">
        <f>IF('mini - salto 2'!S128="",0,'mini - salto 2'!S128)</f>
        <v>0</v>
      </c>
      <c r="V121" s="175">
        <f>IF('mini - salto 2'!AA128="",0,'mini - salto 2'!AA128)</f>
        <v>0</v>
      </c>
      <c r="W121" s="175">
        <f t="shared" si="59"/>
        <v>0</v>
      </c>
      <c r="X121" s="175">
        <f t="shared" si="66"/>
        <v>0</v>
      </c>
      <c r="Y121" s="175">
        <f>IF('mini - salto 3'!S128="",0,'mini - salto 3'!S128)</f>
        <v>0</v>
      </c>
      <c r="Z121" s="175">
        <f>IF('mini - salto 3'!AA128="",0,'mini - salto 3'!AA128)</f>
        <v>0</v>
      </c>
      <c r="AA121" s="573">
        <f t="shared" si="60"/>
        <v>0</v>
      </c>
      <c r="AB121" s="384">
        <f t="shared" si="67"/>
        <v>0</v>
      </c>
      <c r="AC121" s="175">
        <f>IF(tapete!S128="",0,tapete!S128)</f>
        <v>0</v>
      </c>
      <c r="AD121" s="175">
        <f>IF(tapete!T128="",0,tapete!T128)</f>
        <v>0</v>
      </c>
      <c r="AE121" s="175" t="str">
        <f>IFERROR((IF(B121=0,"",IF(OR(E121="pct",E121="pctn",E121="pctt",E121="pctm"),('mini - salto 1'!AF128+'mini - salto 2'!AF128+'mini - salto 3'!AF128)/3+Z121+R121+V121,""))),0)</f>
        <v/>
      </c>
      <c r="AF121" s="386" t="str">
        <f t="shared" si="64"/>
        <v/>
      </c>
      <c r="AG121" s="386" t="str">
        <f t="shared" si="68"/>
        <v/>
      </c>
      <c r="AH121" s="387" t="str">
        <f t="shared" si="69"/>
        <v/>
      </c>
      <c r="AI121" s="126" t="str">
        <f t="shared" si="45"/>
        <v/>
      </c>
      <c r="AJ121" s="382"/>
      <c r="AK121" s="382">
        <f t="shared" si="70"/>
        <v>0</v>
      </c>
      <c r="AL121" s="385">
        <f t="shared" si="71"/>
        <v>0</v>
      </c>
      <c r="AM121" s="176">
        <f t="shared" si="61"/>
        <v>0</v>
      </c>
      <c r="AO121" s="128"/>
      <c r="AP121" s="128"/>
      <c r="AQ121" s="128"/>
      <c r="AS121" s="177">
        <f t="shared" si="48"/>
        <v>1</v>
      </c>
      <c r="AT121" s="177">
        <f t="shared" si="62"/>
        <v>0</v>
      </c>
      <c r="AU121" s="177">
        <f t="shared" si="72"/>
        <v>0</v>
      </c>
      <c r="AV121" s="177">
        <f t="shared" si="73"/>
        <v>0</v>
      </c>
      <c r="AW121" s="178">
        <f t="shared" si="51"/>
        <v>0</v>
      </c>
      <c r="AX121" s="178">
        <f t="shared" si="52"/>
        <v>0</v>
      </c>
      <c r="AY121" s="178">
        <f t="shared" si="53"/>
        <v>0</v>
      </c>
      <c r="AZ121" s="178">
        <f t="shared" si="54"/>
        <v>0</v>
      </c>
      <c r="BA121" s="178">
        <f t="shared" si="55"/>
        <v>0</v>
      </c>
      <c r="BB121" s="178">
        <f t="shared" si="56"/>
        <v>0</v>
      </c>
    </row>
    <row r="122" spans="1:56" ht="27" customHeight="1" x14ac:dyDescent="0.3">
      <c r="A122" s="174">
        <f>'ordem de passagem'!B125</f>
        <v>0</v>
      </c>
      <c r="B122" s="174">
        <f>'ordem de passagem'!C125</f>
        <v>0</v>
      </c>
      <c r="C122" s="174">
        <f>'ordem de passagem'!D125</f>
        <v>0</v>
      </c>
      <c r="D122" s="174">
        <f>'ordem de passagem'!E125</f>
        <v>0</v>
      </c>
      <c r="E122" s="174">
        <f>'ordem de passagem'!G125</f>
        <v>0</v>
      </c>
      <c r="F122" s="174" t="str">
        <f t="shared" si="63"/>
        <v/>
      </c>
      <c r="G122" s="174" t="str">
        <f t="shared" si="57"/>
        <v/>
      </c>
      <c r="H122" s="174">
        <f>'ordem de passagem'!F125</f>
        <v>0</v>
      </c>
      <c r="I122" s="174">
        <f>'ordem de passagem'!H125</f>
        <v>0</v>
      </c>
      <c r="J122" s="175">
        <f>IF('mini - salto 1'!AD129="",0,'mini - salto 1'!AD129)</f>
        <v>0</v>
      </c>
      <c r="K122" s="175">
        <f>IF('mini - salto 2'!AD129="",0,'mini - salto 2'!AD129)</f>
        <v>0</v>
      </c>
      <c r="L122" s="175">
        <f>IF('mini - salto 3'!AD129="",0,'mini - salto 3'!AD129)</f>
        <v>0</v>
      </c>
      <c r="M122" s="175">
        <f>IF(tapete!X129="",0,tapete!X129)</f>
        <v>0</v>
      </c>
      <c r="N122" s="175">
        <f t="shared" si="74"/>
        <v>0</v>
      </c>
      <c r="O122" s="175">
        <f t="shared" si="39"/>
        <v>0</v>
      </c>
      <c r="P122" s="175"/>
      <c r="Q122" s="175">
        <f>IF('mini - salto 1'!S129="",0,'mini - salto 1'!S129)</f>
        <v>0</v>
      </c>
      <c r="R122" s="175">
        <f>IF('mini - salto 1'!AA129="",0,'mini - salto 1'!AA129)</f>
        <v>0</v>
      </c>
      <c r="S122" s="175">
        <f t="shared" si="58"/>
        <v>0</v>
      </c>
      <c r="T122" s="175">
        <f t="shared" si="65"/>
        <v>0</v>
      </c>
      <c r="U122" s="371">
        <f>IF('mini - salto 2'!S129="",0,'mini - salto 2'!S129)</f>
        <v>0</v>
      </c>
      <c r="V122" s="175">
        <f>IF('mini - salto 2'!AA129="",0,'mini - salto 2'!AA129)</f>
        <v>0</v>
      </c>
      <c r="W122" s="175">
        <f t="shared" si="59"/>
        <v>0</v>
      </c>
      <c r="X122" s="175">
        <f t="shared" si="66"/>
        <v>0</v>
      </c>
      <c r="Y122" s="175">
        <f>IF('mini - salto 3'!S129="",0,'mini - salto 3'!S129)</f>
        <v>0</v>
      </c>
      <c r="Z122" s="175">
        <f>IF('mini - salto 3'!AA129="",0,'mini - salto 3'!AA129)</f>
        <v>0</v>
      </c>
      <c r="AA122" s="573">
        <f t="shared" si="60"/>
        <v>0</v>
      </c>
      <c r="AB122" s="384">
        <f t="shared" si="67"/>
        <v>0</v>
      </c>
      <c r="AC122" s="175">
        <f>IF(tapete!S129="",0,tapete!S129)</f>
        <v>0</v>
      </c>
      <c r="AD122" s="175">
        <f>IF(tapete!T129="",0,tapete!T129)</f>
        <v>0</v>
      </c>
      <c r="AE122" s="175" t="str">
        <f>IFERROR((IF(B122=0,"",IF(OR(E122="pct",E122="pctn",E122="pctt",E122="pctm"),('mini - salto 1'!AF129+'mini - salto 2'!AF129+'mini - salto 3'!AF129)/3+Z122+R122+V122,""))),0)</f>
        <v/>
      </c>
      <c r="AF122" s="386" t="str">
        <f t="shared" si="64"/>
        <v/>
      </c>
      <c r="AG122" s="386" t="str">
        <f t="shared" si="68"/>
        <v/>
      </c>
      <c r="AH122" s="387" t="str">
        <f t="shared" si="69"/>
        <v/>
      </c>
      <c r="AI122" s="126" t="str">
        <f t="shared" si="45"/>
        <v/>
      </c>
      <c r="AJ122" s="382"/>
      <c r="AK122" s="382">
        <f t="shared" si="70"/>
        <v>0</v>
      </c>
      <c r="AL122" s="385">
        <f t="shared" si="71"/>
        <v>0</v>
      </c>
      <c r="AM122" s="176">
        <f t="shared" si="61"/>
        <v>0</v>
      </c>
      <c r="AO122" s="128"/>
      <c r="AP122" s="128"/>
      <c r="AQ122" s="128"/>
      <c r="AS122" s="177">
        <f t="shared" si="48"/>
        <v>1</v>
      </c>
      <c r="AT122" s="177">
        <f t="shared" si="62"/>
        <v>0</v>
      </c>
      <c r="AU122" s="177">
        <f t="shared" si="72"/>
        <v>0</v>
      </c>
      <c r="AV122" s="177">
        <f t="shared" si="73"/>
        <v>0</v>
      </c>
      <c r="AW122" s="178">
        <f t="shared" si="51"/>
        <v>0</v>
      </c>
      <c r="AX122" s="178">
        <f t="shared" si="52"/>
        <v>0</v>
      </c>
      <c r="AY122" s="178">
        <f t="shared" si="53"/>
        <v>0</v>
      </c>
      <c r="AZ122" s="178">
        <f t="shared" si="54"/>
        <v>0</v>
      </c>
      <c r="BA122" s="178">
        <f t="shared" si="55"/>
        <v>0</v>
      </c>
      <c r="BB122" s="178">
        <f t="shared" si="56"/>
        <v>0</v>
      </c>
    </row>
    <row r="123" spans="1:56" ht="27" customHeight="1" x14ac:dyDescent="0.3">
      <c r="A123" s="174">
        <f>'ordem de passagem'!B126</f>
        <v>0</v>
      </c>
      <c r="B123" s="174">
        <f>'ordem de passagem'!C126</f>
        <v>0</v>
      </c>
      <c r="C123" s="174">
        <f>'ordem de passagem'!D126</f>
        <v>0</v>
      </c>
      <c r="D123" s="174">
        <f>'ordem de passagem'!E126</f>
        <v>0</v>
      </c>
      <c r="E123" s="174">
        <f>'ordem de passagem'!G126</f>
        <v>0</v>
      </c>
      <c r="F123" s="174" t="str">
        <f t="shared" si="63"/>
        <v/>
      </c>
      <c r="G123" s="174" t="str">
        <f t="shared" si="57"/>
        <v/>
      </c>
      <c r="H123" s="174">
        <f>'ordem de passagem'!F126</f>
        <v>0</v>
      </c>
      <c r="I123" s="174">
        <f>'ordem de passagem'!H126</f>
        <v>0</v>
      </c>
      <c r="J123" s="175">
        <f>IF('mini - salto 1'!AD130="",0,'mini - salto 1'!AD130)</f>
        <v>0</v>
      </c>
      <c r="K123" s="175">
        <f>IF('mini - salto 2'!AD130="",0,'mini - salto 2'!AD130)</f>
        <v>0</v>
      </c>
      <c r="L123" s="175">
        <f>IF('mini - salto 3'!AD130="",0,'mini - salto 3'!AD130)</f>
        <v>0</v>
      </c>
      <c r="M123" s="175">
        <f>IF(tapete!X130="",0,tapete!X130)</f>
        <v>0</v>
      </c>
      <c r="N123" s="175">
        <f t="shared" si="74"/>
        <v>0</v>
      </c>
      <c r="O123" s="175">
        <f t="shared" si="39"/>
        <v>0</v>
      </c>
      <c r="P123" s="175"/>
      <c r="Q123" s="175">
        <f>IF('mini - salto 1'!S130="",0,'mini - salto 1'!S130)</f>
        <v>0</v>
      </c>
      <c r="R123" s="175">
        <f>IF('mini - salto 1'!AA130="",0,'mini - salto 1'!AA130)</f>
        <v>0</v>
      </c>
      <c r="S123" s="175">
        <f t="shared" si="58"/>
        <v>0</v>
      </c>
      <c r="T123" s="175">
        <f t="shared" si="65"/>
        <v>0</v>
      </c>
      <c r="U123" s="371">
        <f>IF('mini - salto 2'!S130="",0,'mini - salto 2'!S130)</f>
        <v>0</v>
      </c>
      <c r="V123" s="175">
        <f>IF('mini - salto 2'!AA130="",0,'mini - salto 2'!AA130)</f>
        <v>0</v>
      </c>
      <c r="W123" s="175">
        <f t="shared" si="59"/>
        <v>0</v>
      </c>
      <c r="X123" s="175">
        <f t="shared" si="66"/>
        <v>0</v>
      </c>
      <c r="Y123" s="175">
        <f>IF('mini - salto 3'!S130="",0,'mini - salto 3'!S130)</f>
        <v>0</v>
      </c>
      <c r="Z123" s="175">
        <f>IF('mini - salto 3'!AA130="",0,'mini - salto 3'!AA130)</f>
        <v>0</v>
      </c>
      <c r="AA123" s="573">
        <f t="shared" si="60"/>
        <v>0</v>
      </c>
      <c r="AB123" s="384">
        <f t="shared" si="67"/>
        <v>0</v>
      </c>
      <c r="AC123" s="175">
        <f>IF(tapete!S130="",0,tapete!S130)</f>
        <v>0</v>
      </c>
      <c r="AD123" s="175">
        <f>IF(tapete!T130="",0,tapete!T130)</f>
        <v>0</v>
      </c>
      <c r="AE123" s="175" t="str">
        <f>IFERROR((IF(B123=0,"",IF(OR(E123="pct",E123="pctn",E123="pctt",E123="pctm"),('mini - salto 1'!AF130+'mini - salto 2'!AF130+'mini - salto 3'!AF130)/3+Z123+R123+V123,""))),0)</f>
        <v/>
      </c>
      <c r="AF123" s="386" t="str">
        <f t="shared" si="64"/>
        <v/>
      </c>
      <c r="AG123" s="386" t="str">
        <f t="shared" si="68"/>
        <v/>
      </c>
      <c r="AH123" s="387" t="str">
        <f t="shared" si="69"/>
        <v/>
      </c>
      <c r="AI123" s="126" t="str">
        <f t="shared" si="45"/>
        <v/>
      </c>
      <c r="AJ123" s="382"/>
      <c r="AK123" s="382">
        <f t="shared" si="70"/>
        <v>0</v>
      </c>
      <c r="AL123" s="385">
        <f t="shared" si="71"/>
        <v>0</v>
      </c>
      <c r="AM123" s="176">
        <f t="shared" si="61"/>
        <v>0</v>
      </c>
      <c r="AO123" s="128"/>
      <c r="AP123" s="128"/>
      <c r="AQ123" s="128"/>
      <c r="AS123" s="177">
        <f t="shared" si="48"/>
        <v>1</v>
      </c>
      <c r="AT123" s="177">
        <f t="shared" si="62"/>
        <v>0</v>
      </c>
      <c r="AU123" s="177">
        <f t="shared" si="72"/>
        <v>0</v>
      </c>
      <c r="AV123" s="177">
        <f t="shared" si="73"/>
        <v>0</v>
      </c>
      <c r="AW123" s="178">
        <f t="shared" si="51"/>
        <v>0</v>
      </c>
      <c r="AX123" s="178">
        <f t="shared" si="52"/>
        <v>0</v>
      </c>
      <c r="AY123" s="178">
        <f t="shared" si="53"/>
        <v>0</v>
      </c>
      <c r="AZ123" s="178">
        <f t="shared" si="54"/>
        <v>0</v>
      </c>
      <c r="BA123" s="178">
        <f t="shared" si="55"/>
        <v>0</v>
      </c>
      <c r="BB123" s="178">
        <f t="shared" si="56"/>
        <v>0</v>
      </c>
    </row>
    <row r="124" spans="1:56" ht="27" customHeight="1" x14ac:dyDescent="0.3">
      <c r="A124" s="174">
        <f>'ordem de passagem'!B127</f>
        <v>0</v>
      </c>
      <c r="B124" s="174">
        <f>'ordem de passagem'!C127</f>
        <v>0</v>
      </c>
      <c r="C124" s="174">
        <f>'ordem de passagem'!D127</f>
        <v>0</v>
      </c>
      <c r="D124" s="174">
        <f>'ordem de passagem'!E127</f>
        <v>0</v>
      </c>
      <c r="E124" s="174">
        <f>'ordem de passagem'!G127</f>
        <v>0</v>
      </c>
      <c r="F124" s="174" t="str">
        <f t="shared" si="63"/>
        <v/>
      </c>
      <c r="G124" s="174" t="str">
        <f t="shared" si="57"/>
        <v/>
      </c>
      <c r="H124" s="174">
        <f>'ordem de passagem'!F127</f>
        <v>0</v>
      </c>
      <c r="I124" s="174">
        <f>'ordem de passagem'!H127</f>
        <v>0</v>
      </c>
      <c r="J124" s="175">
        <f>IF('mini - salto 1'!AD131="",0,'mini - salto 1'!AD131)</f>
        <v>0</v>
      </c>
      <c r="K124" s="175">
        <f>IF('mini - salto 2'!AD131="",0,'mini - salto 2'!AD131)</f>
        <v>0</v>
      </c>
      <c r="L124" s="175">
        <f>IF('mini - salto 3'!AD131="",0,'mini - salto 3'!AD131)</f>
        <v>0</v>
      </c>
      <c r="M124" s="175">
        <f>IF(tapete!X131="",0,tapete!X131)</f>
        <v>0</v>
      </c>
      <c r="N124" s="175">
        <f t="shared" si="74"/>
        <v>0</v>
      </c>
      <c r="O124" s="175">
        <f t="shared" si="39"/>
        <v>0</v>
      </c>
      <c r="P124" s="175"/>
      <c r="Q124" s="175">
        <f>IF('mini - salto 1'!S131="",0,'mini - salto 1'!S131)</f>
        <v>0</v>
      </c>
      <c r="R124" s="175">
        <f>IF('mini - salto 1'!AA131="",0,'mini - salto 1'!AA131)</f>
        <v>0</v>
      </c>
      <c r="S124" s="175">
        <f t="shared" si="58"/>
        <v>0</v>
      </c>
      <c r="T124" s="175">
        <f t="shared" si="65"/>
        <v>0</v>
      </c>
      <c r="U124" s="371">
        <f>IF('mini - salto 2'!S131="",0,'mini - salto 2'!S131)</f>
        <v>0</v>
      </c>
      <c r="V124" s="175">
        <f>IF('mini - salto 2'!AA131="",0,'mini - salto 2'!AA131)</f>
        <v>0</v>
      </c>
      <c r="W124" s="175">
        <f t="shared" si="59"/>
        <v>0</v>
      </c>
      <c r="X124" s="175">
        <f t="shared" si="66"/>
        <v>0</v>
      </c>
      <c r="Y124" s="175">
        <f>IF('mini - salto 3'!S131="",0,'mini - salto 3'!S131)</f>
        <v>0</v>
      </c>
      <c r="Z124" s="175">
        <f>IF('mini - salto 3'!AA131="",0,'mini - salto 3'!AA131)</f>
        <v>0</v>
      </c>
      <c r="AA124" s="573">
        <f t="shared" si="60"/>
        <v>0</v>
      </c>
      <c r="AB124" s="384">
        <f t="shared" si="67"/>
        <v>0</v>
      </c>
      <c r="AC124" s="175">
        <f>IF(tapete!S131="",0,tapete!S131)</f>
        <v>0</v>
      </c>
      <c r="AD124" s="175">
        <f>IF(tapete!T131="",0,tapete!T131)</f>
        <v>0</v>
      </c>
      <c r="AE124" s="175" t="str">
        <f>IFERROR((IF(B124=0,"",IF(OR(E124="pct",E124="pctn",E124="pctt",E124="pctm"),('mini - salto 1'!AF131+'mini - salto 2'!AF131+'mini - salto 3'!AF131)/3+Z124+R124+V124,""))),0)</f>
        <v/>
      </c>
      <c r="AF124" s="386" t="str">
        <f t="shared" si="64"/>
        <v/>
      </c>
      <c r="AG124" s="386" t="str">
        <f t="shared" si="68"/>
        <v/>
      </c>
      <c r="AH124" s="387" t="str">
        <f t="shared" si="69"/>
        <v/>
      </c>
      <c r="AK124" s="382">
        <f t="shared" si="70"/>
        <v>0</v>
      </c>
      <c r="AL124" s="385">
        <f t="shared" si="71"/>
        <v>0</v>
      </c>
      <c r="AM124" s="176">
        <f t="shared" si="61"/>
        <v>0</v>
      </c>
      <c r="AO124" s="128"/>
      <c r="AP124" s="128"/>
      <c r="AQ124" s="128"/>
      <c r="AS124" s="177"/>
      <c r="AT124" s="177"/>
      <c r="AU124" s="177"/>
      <c r="AV124" s="177"/>
      <c r="AW124" s="178"/>
      <c r="AX124" s="178"/>
      <c r="AY124" s="178"/>
      <c r="AZ124" s="178"/>
      <c r="BA124" s="178"/>
      <c r="BB124" s="178"/>
    </row>
    <row r="125" spans="1:56" ht="27" customHeight="1" x14ac:dyDescent="0.3">
      <c r="A125" s="174">
        <f>'ordem de passagem'!B128</f>
        <v>0</v>
      </c>
      <c r="B125" s="174">
        <f>'ordem de passagem'!C128</f>
        <v>0</v>
      </c>
      <c r="C125" s="174">
        <f>'ordem de passagem'!D128</f>
        <v>0</v>
      </c>
      <c r="D125" s="174">
        <f>'ordem de passagem'!E128</f>
        <v>0</v>
      </c>
      <c r="E125" s="174">
        <f>'ordem de passagem'!G128</f>
        <v>0</v>
      </c>
      <c r="F125" s="174" t="str">
        <f t="shared" si="63"/>
        <v/>
      </c>
      <c r="G125" s="174" t="str">
        <f t="shared" si="57"/>
        <v/>
      </c>
      <c r="H125" s="174">
        <f>'ordem de passagem'!F128</f>
        <v>0</v>
      </c>
      <c r="I125" s="174">
        <f>'ordem de passagem'!H128</f>
        <v>0</v>
      </c>
      <c r="J125" s="175">
        <f>IF('mini - salto 1'!AD132="",0,'mini - salto 1'!AD132)</f>
        <v>0</v>
      </c>
      <c r="K125" s="175">
        <f>IF('mini - salto 2'!AD132="",0,'mini - salto 2'!AD132)</f>
        <v>0</v>
      </c>
      <c r="L125" s="175">
        <f>IF('mini - salto 3'!AD132="",0,'mini - salto 3'!AD132)</f>
        <v>0</v>
      </c>
      <c r="M125" s="175">
        <f>IF(tapete!X132="",0,tapete!X132)</f>
        <v>0</v>
      </c>
      <c r="N125" s="175">
        <f t="shared" si="74"/>
        <v>0</v>
      </c>
      <c r="O125" s="175">
        <f t="shared" si="39"/>
        <v>0</v>
      </c>
      <c r="P125" s="175"/>
      <c r="Q125" s="175">
        <f>IF('mini - salto 1'!S132="",0,'mini - salto 1'!S132)</f>
        <v>0</v>
      </c>
      <c r="R125" s="175">
        <f>IF('mini - salto 1'!AA132="",0,'mini - salto 1'!AA132)</f>
        <v>0</v>
      </c>
      <c r="S125" s="175">
        <f t="shared" si="58"/>
        <v>0</v>
      </c>
      <c r="T125" s="175">
        <f t="shared" si="65"/>
        <v>0</v>
      </c>
      <c r="U125" s="371">
        <f>IF('mini - salto 2'!S132="",0,'mini - salto 2'!S132)</f>
        <v>0</v>
      </c>
      <c r="V125" s="175">
        <f>IF('mini - salto 2'!AA132="",0,'mini - salto 2'!AA132)</f>
        <v>0</v>
      </c>
      <c r="W125" s="175">
        <f t="shared" si="59"/>
        <v>0</v>
      </c>
      <c r="X125" s="175">
        <f t="shared" si="66"/>
        <v>0</v>
      </c>
      <c r="Y125" s="175">
        <f>IF('mini - salto 3'!S132="",0,'mini - salto 3'!S132)</f>
        <v>0</v>
      </c>
      <c r="Z125" s="175">
        <f>IF('mini - salto 3'!AA132="",0,'mini - salto 3'!AA132)</f>
        <v>0</v>
      </c>
      <c r="AA125" s="573">
        <f t="shared" si="60"/>
        <v>0</v>
      </c>
      <c r="AB125" s="384">
        <f t="shared" si="67"/>
        <v>0</v>
      </c>
      <c r="AC125" s="175">
        <f>IF(tapete!S132="",0,tapete!S132)</f>
        <v>0</v>
      </c>
      <c r="AD125" s="175">
        <f>IF(tapete!T132="",0,tapete!T132)</f>
        <v>0</v>
      </c>
      <c r="AE125" s="175" t="str">
        <f>IFERROR((IF(B125=0,"",IF(OR(E125="pct",E125="pctn",E125="pctt",E125="pctm"),('mini - salto 1'!AF132+'mini - salto 2'!AF132+'mini - salto 3'!AF132)/3+Z125+R125+V125,""))),0)</f>
        <v/>
      </c>
      <c r="AF125" s="386" t="str">
        <f t="shared" si="64"/>
        <v/>
      </c>
      <c r="AG125" s="386" t="str">
        <f t="shared" si="68"/>
        <v/>
      </c>
      <c r="AH125" s="387" t="str">
        <f t="shared" si="69"/>
        <v/>
      </c>
      <c r="AK125" s="382">
        <f t="shared" si="70"/>
        <v>0</v>
      </c>
      <c r="AL125" s="385">
        <f t="shared" si="71"/>
        <v>0</v>
      </c>
      <c r="AM125" s="176">
        <f t="shared" si="61"/>
        <v>0</v>
      </c>
      <c r="AO125" s="128"/>
      <c r="AP125" s="128"/>
      <c r="AQ125" s="128"/>
      <c r="AS125" s="177"/>
      <c r="AT125" s="177"/>
      <c r="AU125" s="177"/>
      <c r="AV125" s="177"/>
      <c r="AW125" s="178"/>
      <c r="AX125" s="178"/>
      <c r="AY125" s="178"/>
      <c r="AZ125" s="178"/>
      <c r="BA125" s="178"/>
      <c r="BB125" s="178"/>
    </row>
    <row r="126" spans="1:56" ht="27" customHeight="1" x14ac:dyDescent="0.3">
      <c r="A126" s="174">
        <f>'ordem de passagem'!B129</f>
        <v>0</v>
      </c>
      <c r="B126" s="174">
        <f>'ordem de passagem'!C129</f>
        <v>0</v>
      </c>
      <c r="C126" s="174">
        <f>'ordem de passagem'!D129</f>
        <v>0</v>
      </c>
      <c r="D126" s="174">
        <f>'ordem de passagem'!E129</f>
        <v>0</v>
      </c>
      <c r="E126" s="174">
        <f>'ordem de passagem'!G129</f>
        <v>0</v>
      </c>
      <c r="F126" s="174" t="str">
        <f t="shared" si="63"/>
        <v/>
      </c>
      <c r="G126" s="174" t="str">
        <f t="shared" si="57"/>
        <v/>
      </c>
      <c r="H126" s="174">
        <f>'ordem de passagem'!F129</f>
        <v>0</v>
      </c>
      <c r="I126" s="174">
        <f>'ordem de passagem'!H129</f>
        <v>0</v>
      </c>
      <c r="J126" s="175">
        <f>IF('mini - salto 1'!AD133="",0,'mini - salto 1'!AD133)</f>
        <v>0</v>
      </c>
      <c r="K126" s="175">
        <f>IF('mini - salto 2'!AD133="",0,'mini - salto 2'!AD133)</f>
        <v>0</v>
      </c>
      <c r="L126" s="175">
        <f>IF('mini - salto 3'!AD133="",0,'mini - salto 3'!AD133)</f>
        <v>0</v>
      </c>
      <c r="M126" s="175">
        <f>IF(tapete!X133="",0,tapete!X133)</f>
        <v>0</v>
      </c>
      <c r="N126" s="175">
        <f t="shared" si="74"/>
        <v>0</v>
      </c>
      <c r="O126" s="175">
        <f t="shared" si="39"/>
        <v>0</v>
      </c>
      <c r="P126" s="175"/>
      <c r="Q126" s="175">
        <f>IF('mini - salto 1'!S133="",0,'mini - salto 1'!S133)</f>
        <v>0</v>
      </c>
      <c r="R126" s="175">
        <f>IF('mini - salto 1'!AA133="",0,'mini - salto 1'!AA133)</f>
        <v>0</v>
      </c>
      <c r="S126" s="175">
        <f t="shared" si="58"/>
        <v>0</v>
      </c>
      <c r="T126" s="175">
        <f t="shared" si="65"/>
        <v>0</v>
      </c>
      <c r="U126" s="371">
        <f>IF('mini - salto 2'!S133="",0,'mini - salto 2'!S133)</f>
        <v>0</v>
      </c>
      <c r="V126" s="175">
        <f>IF('mini - salto 2'!AA133="",0,'mini - salto 2'!AA133)</f>
        <v>0</v>
      </c>
      <c r="W126" s="175">
        <f t="shared" si="59"/>
        <v>0</v>
      </c>
      <c r="X126" s="175">
        <f t="shared" si="66"/>
        <v>0</v>
      </c>
      <c r="Y126" s="175">
        <f>IF('mini - salto 3'!S133="",0,'mini - salto 3'!S133)</f>
        <v>0</v>
      </c>
      <c r="Z126" s="175">
        <f>IF('mini - salto 3'!AA133="",0,'mini - salto 3'!AA133)</f>
        <v>0</v>
      </c>
      <c r="AA126" s="573">
        <f t="shared" si="60"/>
        <v>0</v>
      </c>
      <c r="AB126" s="384">
        <f t="shared" si="67"/>
        <v>0</v>
      </c>
      <c r="AC126" s="175">
        <f>IF(tapete!S133="",0,tapete!S133)</f>
        <v>0</v>
      </c>
      <c r="AD126" s="175">
        <f>IF(tapete!T133="",0,tapete!T133)</f>
        <v>0</v>
      </c>
      <c r="AE126" s="175" t="str">
        <f>IFERROR((IF(B126=0,"",IF(OR(E126="pct",E126="pctn",E126="pctt",E126="pctm"),('mini - salto 1'!AF133+'mini - salto 2'!AF133+'mini - salto 3'!AF133)/3+Z126+R126+V126,""))),0)</f>
        <v/>
      </c>
      <c r="AF126" s="386" t="str">
        <f t="shared" si="64"/>
        <v/>
      </c>
      <c r="AG126" s="386" t="str">
        <f t="shared" si="68"/>
        <v/>
      </c>
      <c r="AH126" s="387" t="str">
        <f t="shared" si="69"/>
        <v/>
      </c>
      <c r="AK126" s="382">
        <f t="shared" si="70"/>
        <v>0</v>
      </c>
      <c r="AL126" s="385">
        <f t="shared" si="71"/>
        <v>0</v>
      </c>
      <c r="AM126" s="176">
        <f t="shared" si="61"/>
        <v>0</v>
      </c>
      <c r="AO126" s="128"/>
      <c r="AP126" s="128"/>
      <c r="AQ126" s="128"/>
      <c r="AS126" s="177"/>
      <c r="AT126" s="177"/>
      <c r="AU126" s="177"/>
      <c r="AV126" s="177"/>
      <c r="AW126" s="178"/>
      <c r="AX126" s="178"/>
      <c r="AY126" s="178"/>
      <c r="AZ126" s="178"/>
      <c r="BA126" s="178"/>
      <c r="BB126" s="178"/>
    </row>
    <row r="127" spans="1:56" ht="27" customHeight="1" x14ac:dyDescent="0.3">
      <c r="A127" s="174">
        <f>'ordem de passagem'!B130</f>
        <v>0</v>
      </c>
      <c r="B127" s="174">
        <f>'ordem de passagem'!C130</f>
        <v>0</v>
      </c>
      <c r="C127" s="174">
        <f>'ordem de passagem'!D130</f>
        <v>0</v>
      </c>
      <c r="D127" s="174">
        <f>'ordem de passagem'!E130</f>
        <v>0</v>
      </c>
      <c r="E127" s="174">
        <f>'ordem de passagem'!G130</f>
        <v>0</v>
      </c>
      <c r="F127" s="174" t="str">
        <f t="shared" si="63"/>
        <v/>
      </c>
      <c r="G127" s="174" t="str">
        <f t="shared" si="57"/>
        <v/>
      </c>
      <c r="H127" s="174">
        <f>'ordem de passagem'!F130</f>
        <v>0</v>
      </c>
      <c r="I127" s="174">
        <f>'ordem de passagem'!H130</f>
        <v>0</v>
      </c>
      <c r="J127" s="175">
        <f>IF('mini - salto 1'!AD134="",0,'mini - salto 1'!AD134)</f>
        <v>0</v>
      </c>
      <c r="K127" s="175">
        <f>IF('mini - salto 2'!AD134="",0,'mini - salto 2'!AD134)</f>
        <v>0</v>
      </c>
      <c r="L127" s="175">
        <f>IF('mini - salto 3'!AD134="",0,'mini - salto 3'!AD134)</f>
        <v>0</v>
      </c>
      <c r="M127" s="175">
        <f>IF(tapete!X134="",0,tapete!X134)</f>
        <v>0</v>
      </c>
      <c r="N127" s="175">
        <f t="shared" si="74"/>
        <v>0</v>
      </c>
      <c r="O127" s="175">
        <f t="shared" si="39"/>
        <v>0</v>
      </c>
      <c r="P127" s="175"/>
      <c r="Q127" s="175">
        <f>IF('mini - salto 1'!S134="",0,'mini - salto 1'!S134)</f>
        <v>0</v>
      </c>
      <c r="R127" s="175">
        <f>IF('mini - salto 1'!AA134="",0,'mini - salto 1'!AA134)</f>
        <v>0</v>
      </c>
      <c r="S127" s="175">
        <f t="shared" si="58"/>
        <v>0</v>
      </c>
      <c r="T127" s="175">
        <f t="shared" si="65"/>
        <v>0</v>
      </c>
      <c r="U127" s="371">
        <f>IF('mini - salto 2'!S134="",0,'mini - salto 2'!S134)</f>
        <v>0</v>
      </c>
      <c r="V127" s="175">
        <f>IF('mini - salto 2'!AA134="",0,'mini - salto 2'!AA134)</f>
        <v>0</v>
      </c>
      <c r="W127" s="175">
        <f t="shared" si="59"/>
        <v>0</v>
      </c>
      <c r="X127" s="175">
        <f t="shared" si="66"/>
        <v>0</v>
      </c>
      <c r="Y127" s="175">
        <f>IF('mini - salto 3'!S134="",0,'mini - salto 3'!S134)</f>
        <v>0</v>
      </c>
      <c r="Z127" s="175">
        <f>IF('mini - salto 3'!AA134="",0,'mini - salto 3'!AA134)</f>
        <v>0</v>
      </c>
      <c r="AA127" s="573">
        <f t="shared" si="60"/>
        <v>0</v>
      </c>
      <c r="AB127" s="384">
        <f t="shared" si="67"/>
        <v>0</v>
      </c>
      <c r="AC127" s="175">
        <f>IF(tapete!S134="",0,tapete!S134)</f>
        <v>0</v>
      </c>
      <c r="AD127" s="175">
        <f>IF(tapete!T134="",0,tapete!T134)</f>
        <v>0</v>
      </c>
      <c r="AE127" s="175" t="str">
        <f>IFERROR((IF(B127=0,"",IF(OR(E127="pct",E127="pctn",E127="pctt",E127="pctm"),('mini - salto 1'!AF134+'mini - salto 2'!AF134+'mini - salto 3'!AF134)/3+Z127+R127+V127,""))),0)</f>
        <v/>
      </c>
      <c r="AF127" s="386" t="str">
        <f t="shared" si="64"/>
        <v/>
      </c>
      <c r="AG127" s="386" t="str">
        <f t="shared" si="68"/>
        <v/>
      </c>
      <c r="AH127" s="387" t="str">
        <f t="shared" si="69"/>
        <v/>
      </c>
      <c r="AK127" s="382">
        <f t="shared" si="70"/>
        <v>0</v>
      </c>
      <c r="AL127" s="385">
        <f t="shared" si="71"/>
        <v>0</v>
      </c>
      <c r="AM127" s="176">
        <f t="shared" si="61"/>
        <v>0</v>
      </c>
      <c r="AO127" s="128"/>
      <c r="AP127" s="128"/>
      <c r="AQ127" s="128"/>
      <c r="AS127" s="177"/>
      <c r="AT127" s="177"/>
      <c r="AU127" s="177"/>
      <c r="AV127" s="177"/>
      <c r="AW127" s="178"/>
      <c r="AX127" s="178"/>
      <c r="AY127" s="178"/>
      <c r="AZ127" s="178"/>
      <c r="BA127" s="178"/>
      <c r="BB127" s="178"/>
    </row>
    <row r="128" spans="1:56" ht="27" customHeight="1" x14ac:dyDescent="0.3">
      <c r="A128" s="174">
        <f>'ordem de passagem'!B131</f>
        <v>0</v>
      </c>
      <c r="B128" s="174">
        <f>'ordem de passagem'!C131</f>
        <v>0</v>
      </c>
      <c r="C128" s="174">
        <f>'ordem de passagem'!D131</f>
        <v>0</v>
      </c>
      <c r="D128" s="174">
        <f>'ordem de passagem'!E131</f>
        <v>0</v>
      </c>
      <c r="E128" s="174">
        <f>'ordem de passagem'!G131</f>
        <v>0</v>
      </c>
      <c r="F128" s="174" t="str">
        <f t="shared" si="63"/>
        <v/>
      </c>
      <c r="G128" s="174" t="str">
        <f t="shared" si="57"/>
        <v/>
      </c>
      <c r="H128" s="174">
        <f>'ordem de passagem'!F131</f>
        <v>0</v>
      </c>
      <c r="I128" s="174">
        <f>'ordem de passagem'!H131</f>
        <v>0</v>
      </c>
      <c r="J128" s="175">
        <f>IF('mini - salto 1'!AD135="",0,'mini - salto 1'!AD135)</f>
        <v>0</v>
      </c>
      <c r="K128" s="175">
        <f>IF('mini - salto 2'!AD135="",0,'mini - salto 2'!AD135)</f>
        <v>0</v>
      </c>
      <c r="L128" s="175">
        <f>IF('mini - salto 3'!AD135="",0,'mini - salto 3'!AD135)</f>
        <v>0</v>
      </c>
      <c r="M128" s="175">
        <f>IF(tapete!X135="",0,tapete!X135)</f>
        <v>0</v>
      </c>
      <c r="N128" s="175">
        <f t="shared" si="74"/>
        <v>0</v>
      </c>
      <c r="O128" s="175">
        <f t="shared" si="39"/>
        <v>0</v>
      </c>
      <c r="P128" s="175"/>
      <c r="Q128" s="175">
        <f>IF('mini - salto 1'!S135="",0,'mini - salto 1'!S135)</f>
        <v>0</v>
      </c>
      <c r="R128" s="175">
        <f>IF('mini - salto 1'!AA135="",0,'mini - salto 1'!AA135)</f>
        <v>0</v>
      </c>
      <c r="S128" s="175">
        <f t="shared" si="58"/>
        <v>0</v>
      </c>
      <c r="T128" s="175">
        <f t="shared" si="65"/>
        <v>0</v>
      </c>
      <c r="U128" s="371">
        <f>IF('mini - salto 2'!S135="",0,'mini - salto 2'!S135)</f>
        <v>0</v>
      </c>
      <c r="V128" s="175">
        <f>IF('mini - salto 2'!AA135="",0,'mini - salto 2'!AA135)</f>
        <v>0</v>
      </c>
      <c r="W128" s="175">
        <f t="shared" si="59"/>
        <v>0</v>
      </c>
      <c r="X128" s="175">
        <f t="shared" si="66"/>
        <v>0</v>
      </c>
      <c r="Y128" s="175">
        <f>IF('mini - salto 3'!S135="",0,'mini - salto 3'!S135)</f>
        <v>0</v>
      </c>
      <c r="Z128" s="175">
        <f>IF('mini - salto 3'!AA135="",0,'mini - salto 3'!AA135)</f>
        <v>0</v>
      </c>
      <c r="AA128" s="573">
        <f t="shared" si="60"/>
        <v>0</v>
      </c>
      <c r="AB128" s="384">
        <f t="shared" si="67"/>
        <v>0</v>
      </c>
      <c r="AC128" s="175">
        <f>IF(tapete!S135="",0,tapete!S135)</f>
        <v>0</v>
      </c>
      <c r="AD128" s="175">
        <f>IF(tapete!T135="",0,tapete!T135)</f>
        <v>0</v>
      </c>
      <c r="AE128" s="175" t="str">
        <f>IFERROR((IF(B128=0,"",IF(OR(E128="pct",E128="pctn",E128="pctt",E128="pctm"),('mini - salto 1'!AF135+'mini - salto 2'!AF135+'mini - salto 3'!AF135)/3+Z128+R128+V128,""))),0)</f>
        <v/>
      </c>
      <c r="AF128" s="386" t="str">
        <f t="shared" si="64"/>
        <v/>
      </c>
      <c r="AG128" s="386" t="str">
        <f t="shared" si="68"/>
        <v/>
      </c>
      <c r="AH128" s="387" t="str">
        <f t="shared" si="69"/>
        <v/>
      </c>
      <c r="AK128" s="382">
        <f t="shared" si="70"/>
        <v>0</v>
      </c>
      <c r="AL128" s="385">
        <f t="shared" si="71"/>
        <v>0</v>
      </c>
      <c r="AM128" s="176">
        <f t="shared" si="61"/>
        <v>0</v>
      </c>
      <c r="AO128" s="128"/>
      <c r="AP128" s="128"/>
      <c r="AQ128" s="128"/>
      <c r="AS128" s="177"/>
      <c r="AT128" s="177"/>
      <c r="AU128" s="177"/>
      <c r="AV128" s="177"/>
      <c r="AW128" s="178"/>
      <c r="AX128" s="178"/>
      <c r="AY128" s="178"/>
      <c r="AZ128" s="178"/>
      <c r="BA128" s="178"/>
      <c r="BB128" s="178"/>
    </row>
    <row r="129" spans="1:54" ht="27" customHeight="1" x14ac:dyDescent="0.3">
      <c r="A129" s="174">
        <f>'ordem de passagem'!B132</f>
        <v>0</v>
      </c>
      <c r="B129" s="174">
        <f>'ordem de passagem'!C132</f>
        <v>0</v>
      </c>
      <c r="C129" s="174">
        <f>'ordem de passagem'!D132</f>
        <v>0</v>
      </c>
      <c r="D129" s="174">
        <f>'ordem de passagem'!E132</f>
        <v>0</v>
      </c>
      <c r="E129" s="174">
        <f>'ordem de passagem'!G132</f>
        <v>0</v>
      </c>
      <c r="F129" s="174" t="str">
        <f t="shared" si="63"/>
        <v/>
      </c>
      <c r="G129" s="174" t="str">
        <f t="shared" si="57"/>
        <v/>
      </c>
      <c r="H129" s="174">
        <f>'ordem de passagem'!F132</f>
        <v>0</v>
      </c>
      <c r="I129" s="174">
        <f>'ordem de passagem'!H132</f>
        <v>0</v>
      </c>
      <c r="J129" s="175">
        <f>IF('mini - salto 1'!AD136="",0,'mini - salto 1'!AD136)</f>
        <v>0</v>
      </c>
      <c r="K129" s="175">
        <f>IF('mini - salto 2'!AD136="",0,'mini - salto 2'!AD136)</f>
        <v>0</v>
      </c>
      <c r="L129" s="175">
        <f>IF('mini - salto 3'!AD136="",0,'mini - salto 3'!AD136)</f>
        <v>0</v>
      </c>
      <c r="M129" s="175">
        <f>IF(tapete!X136="",0,tapete!X136)</f>
        <v>0</v>
      </c>
      <c r="N129" s="175">
        <f t="shared" si="74"/>
        <v>0</v>
      </c>
      <c r="O129" s="175">
        <f t="shared" si="39"/>
        <v>0</v>
      </c>
      <c r="P129" s="175"/>
      <c r="Q129" s="175">
        <f>IF('mini - salto 1'!S136="",0,'mini - salto 1'!S136)</f>
        <v>0</v>
      </c>
      <c r="R129" s="175">
        <f>IF('mini - salto 1'!AA136="",0,'mini - salto 1'!AA136)</f>
        <v>0</v>
      </c>
      <c r="S129" s="175">
        <f t="shared" si="58"/>
        <v>0</v>
      </c>
      <c r="T129" s="175">
        <f t="shared" si="65"/>
        <v>0</v>
      </c>
      <c r="U129" s="371">
        <f>IF('mini - salto 2'!S136="",0,'mini - salto 2'!S136)</f>
        <v>0</v>
      </c>
      <c r="V129" s="175">
        <f>IF('mini - salto 2'!AA136="",0,'mini - salto 2'!AA136)</f>
        <v>0</v>
      </c>
      <c r="W129" s="175">
        <f t="shared" si="59"/>
        <v>0</v>
      </c>
      <c r="X129" s="175">
        <f t="shared" si="66"/>
        <v>0</v>
      </c>
      <c r="Y129" s="175">
        <f>IF('mini - salto 3'!S136="",0,'mini - salto 3'!S136)</f>
        <v>0</v>
      </c>
      <c r="Z129" s="175">
        <f>IF('mini - salto 3'!AA136="",0,'mini - salto 3'!AA136)</f>
        <v>0</v>
      </c>
      <c r="AA129" s="573">
        <f t="shared" si="60"/>
        <v>0</v>
      </c>
      <c r="AB129" s="384">
        <f t="shared" si="67"/>
        <v>0</v>
      </c>
      <c r="AC129" s="175">
        <f>IF(tapete!S136="",0,tapete!S136)</f>
        <v>0</v>
      </c>
      <c r="AD129" s="175">
        <f>IF(tapete!T136="",0,tapete!T136)</f>
        <v>0</v>
      </c>
      <c r="AE129" s="175" t="str">
        <f>IFERROR((IF(B129=0,"",IF(OR(E129="pct",E129="pctn",E129="pctt",E129="pctm"),('mini - salto 1'!AF136+'mini - salto 2'!AF136+'mini - salto 3'!AF136)/3+Z129+R129+V129,""))),0)</f>
        <v/>
      </c>
      <c r="AF129" s="386" t="str">
        <f t="shared" si="64"/>
        <v/>
      </c>
      <c r="AG129" s="386" t="str">
        <f t="shared" si="68"/>
        <v/>
      </c>
      <c r="AH129" s="387" t="str">
        <f t="shared" si="69"/>
        <v/>
      </c>
      <c r="AK129" s="382">
        <f t="shared" si="70"/>
        <v>0</v>
      </c>
      <c r="AL129" s="385">
        <f t="shared" si="71"/>
        <v>0</v>
      </c>
      <c r="AM129" s="176">
        <f t="shared" si="61"/>
        <v>0</v>
      </c>
      <c r="AO129" s="128"/>
      <c r="AP129" s="128"/>
      <c r="AQ129" s="128"/>
      <c r="AS129" s="177"/>
      <c r="AT129" s="177"/>
      <c r="AU129" s="177"/>
      <c r="AV129" s="177"/>
      <c r="AW129" s="178"/>
      <c r="AX129" s="178"/>
      <c r="AY129" s="178"/>
      <c r="AZ129" s="178"/>
      <c r="BA129" s="178"/>
      <c r="BB129" s="178"/>
    </row>
    <row r="130" spans="1:54" ht="27" customHeight="1" x14ac:dyDescent="0.3">
      <c r="A130" s="174">
        <f>'ordem de passagem'!B133</f>
        <v>0</v>
      </c>
      <c r="B130" s="174">
        <f>'ordem de passagem'!C133</f>
        <v>0</v>
      </c>
      <c r="C130" s="174">
        <f>'ordem de passagem'!D133</f>
        <v>0</v>
      </c>
      <c r="D130" s="174">
        <f>'ordem de passagem'!E133</f>
        <v>0</v>
      </c>
      <c r="E130" s="174">
        <f>'ordem de passagem'!G133</f>
        <v>0</v>
      </c>
      <c r="F130" s="174" t="str">
        <f t="shared" si="63"/>
        <v/>
      </c>
      <c r="G130" s="174" t="str">
        <f t="shared" si="57"/>
        <v/>
      </c>
      <c r="H130" s="174">
        <f>'ordem de passagem'!F133</f>
        <v>0</v>
      </c>
      <c r="I130" s="174">
        <f>'ordem de passagem'!H133</f>
        <v>0</v>
      </c>
      <c r="J130" s="175">
        <f>IF('mini - salto 1'!AD137="",0,'mini - salto 1'!AD137)</f>
        <v>0</v>
      </c>
      <c r="K130" s="175">
        <f>IF('mini - salto 2'!AD137="",0,'mini - salto 2'!AD137)</f>
        <v>0</v>
      </c>
      <c r="L130" s="175">
        <f>IF('mini - salto 3'!AD137="",0,'mini - salto 3'!AD137)</f>
        <v>0</v>
      </c>
      <c r="M130" s="175">
        <f>IF(tapete!X137="",0,tapete!X137)</f>
        <v>0</v>
      </c>
      <c r="N130" s="175">
        <f t="shared" si="74"/>
        <v>0</v>
      </c>
      <c r="O130" s="175">
        <f t="shared" ref="O130:O160" si="75">J130-R130</f>
        <v>0</v>
      </c>
      <c r="P130" s="175"/>
      <c r="Q130" s="175">
        <f>IF('mini - salto 1'!S137="",0,'mini - salto 1'!S137)</f>
        <v>0</v>
      </c>
      <c r="R130" s="175">
        <f>IF('mini - salto 1'!AA137="",0,'mini - salto 1'!AA137)</f>
        <v>0</v>
      </c>
      <c r="S130" s="175">
        <f t="shared" si="58"/>
        <v>0</v>
      </c>
      <c r="T130" s="175">
        <f t="shared" si="65"/>
        <v>0</v>
      </c>
      <c r="U130" s="371">
        <f>IF('mini - salto 2'!S137="",0,'mini - salto 2'!S137)</f>
        <v>0</v>
      </c>
      <c r="V130" s="175">
        <f>IF('mini - salto 2'!AA137="",0,'mini - salto 2'!AA137)</f>
        <v>0</v>
      </c>
      <c r="W130" s="175">
        <f t="shared" si="59"/>
        <v>0</v>
      </c>
      <c r="X130" s="175">
        <f t="shared" si="66"/>
        <v>0</v>
      </c>
      <c r="Y130" s="175">
        <f>IF('mini - salto 3'!S137="",0,'mini - salto 3'!S137)</f>
        <v>0</v>
      </c>
      <c r="Z130" s="175">
        <f>IF('mini - salto 3'!AA137="",0,'mini - salto 3'!AA137)</f>
        <v>0</v>
      </c>
      <c r="AA130" s="573">
        <f t="shared" si="60"/>
        <v>0</v>
      </c>
      <c r="AB130" s="384">
        <f t="shared" si="67"/>
        <v>0</v>
      </c>
      <c r="AC130" s="175">
        <f>IF(tapete!S137="",0,tapete!S137)</f>
        <v>0</v>
      </c>
      <c r="AD130" s="175">
        <f>IF(tapete!T137="",0,tapete!T137)</f>
        <v>0</v>
      </c>
      <c r="AE130" s="175" t="str">
        <f>IFERROR((IF(B130=0,"",IF(OR(E130="pct",E130="pctn",E130="pctt",E130="pctm"),('mini - salto 1'!AF137+'mini - salto 2'!AF137+'mini - salto 3'!AF137)/3+Z130+R130+V130,""))),0)</f>
        <v/>
      </c>
      <c r="AF130" s="386" t="str">
        <f t="shared" si="64"/>
        <v/>
      </c>
      <c r="AG130" s="386" t="str">
        <f t="shared" si="68"/>
        <v/>
      </c>
      <c r="AH130" s="387" t="str">
        <f t="shared" si="69"/>
        <v/>
      </c>
      <c r="AK130" s="382">
        <f t="shared" si="70"/>
        <v>0</v>
      </c>
      <c r="AL130" s="385">
        <f t="shared" si="71"/>
        <v>0</v>
      </c>
      <c r="AM130" s="176">
        <f t="shared" si="61"/>
        <v>0</v>
      </c>
      <c r="AO130" s="128"/>
      <c r="AP130" s="128"/>
      <c r="AQ130" s="128"/>
      <c r="AS130" s="177"/>
      <c r="AT130" s="177"/>
      <c r="AU130" s="177"/>
      <c r="AV130" s="177"/>
      <c r="AW130" s="178"/>
      <c r="AX130" s="178"/>
      <c r="AY130" s="178"/>
      <c r="AZ130" s="178"/>
      <c r="BA130" s="178"/>
      <c r="BB130" s="178"/>
    </row>
    <row r="131" spans="1:54" ht="27" customHeight="1" x14ac:dyDescent="0.3">
      <c r="A131" s="174">
        <f>'ordem de passagem'!B134</f>
        <v>0</v>
      </c>
      <c r="B131" s="174">
        <f>'ordem de passagem'!C134</f>
        <v>0</v>
      </c>
      <c r="C131" s="174">
        <f>'ordem de passagem'!D134</f>
        <v>0</v>
      </c>
      <c r="D131" s="174">
        <f>'ordem de passagem'!E134</f>
        <v>0</v>
      </c>
      <c r="E131" s="174">
        <f>'ordem de passagem'!G134</f>
        <v>0</v>
      </c>
      <c r="F131" s="174" t="str">
        <f t="shared" si="63"/>
        <v/>
      </c>
      <c r="G131" s="174" t="str">
        <f t="shared" si="57"/>
        <v/>
      </c>
      <c r="H131" s="174">
        <f>'ordem de passagem'!F134</f>
        <v>0</v>
      </c>
      <c r="I131" s="174">
        <f>'ordem de passagem'!H134</f>
        <v>0</v>
      </c>
      <c r="J131" s="175">
        <f>IF('mini - salto 1'!AD138="",0,'mini - salto 1'!AD138)</f>
        <v>0</v>
      </c>
      <c r="K131" s="175">
        <f>IF('mini - salto 2'!AD138="",0,'mini - salto 2'!AD138)</f>
        <v>0</v>
      </c>
      <c r="L131" s="175">
        <f>IF('mini - salto 3'!AD138="",0,'mini - salto 3'!AD138)</f>
        <v>0</v>
      </c>
      <c r="M131" s="175">
        <f>IF(tapete!X138="",0,tapete!X138)</f>
        <v>0</v>
      </c>
      <c r="N131" s="175">
        <f t="shared" si="74"/>
        <v>0</v>
      </c>
      <c r="O131" s="175">
        <f t="shared" si="75"/>
        <v>0</v>
      </c>
      <c r="P131" s="175"/>
      <c r="Q131" s="175">
        <f>IF('mini - salto 1'!S138="",0,'mini - salto 1'!S138)</f>
        <v>0</v>
      </c>
      <c r="R131" s="175">
        <f>IF('mini - salto 1'!AA138="",0,'mini - salto 1'!AA138)</f>
        <v>0</v>
      </c>
      <c r="S131" s="175">
        <f t="shared" si="58"/>
        <v>0</v>
      </c>
      <c r="T131" s="175">
        <f t="shared" si="65"/>
        <v>0</v>
      </c>
      <c r="U131" s="371">
        <f>IF('mini - salto 2'!S138="",0,'mini - salto 2'!S138)</f>
        <v>0</v>
      </c>
      <c r="V131" s="175">
        <f>IF('mini - salto 2'!AA138="",0,'mini - salto 2'!AA138)</f>
        <v>0</v>
      </c>
      <c r="W131" s="175">
        <f t="shared" si="59"/>
        <v>0</v>
      </c>
      <c r="X131" s="175">
        <f t="shared" si="66"/>
        <v>0</v>
      </c>
      <c r="Y131" s="175">
        <f>IF('mini - salto 3'!S138="",0,'mini - salto 3'!S138)</f>
        <v>0</v>
      </c>
      <c r="Z131" s="175">
        <f>IF('mini - salto 3'!AA138="",0,'mini - salto 3'!AA138)</f>
        <v>0</v>
      </c>
      <c r="AA131" s="573">
        <f t="shared" si="60"/>
        <v>0</v>
      </c>
      <c r="AB131" s="384">
        <f t="shared" si="67"/>
        <v>0</v>
      </c>
      <c r="AC131" s="175">
        <f>IF(tapete!S138="",0,tapete!S138)</f>
        <v>0</v>
      </c>
      <c r="AD131" s="175">
        <f>IF(tapete!T138="",0,tapete!T138)</f>
        <v>0</v>
      </c>
      <c r="AE131" s="175" t="str">
        <f>IFERROR((IF(B131=0,"",IF(OR(E131="pct",E131="pctn",E131="pctt",E131="pctm"),('mini - salto 1'!AF138+'mini - salto 2'!AF138+'mini - salto 3'!AF138)/3+Z131+R131+V131,""))),0)</f>
        <v/>
      </c>
      <c r="AF131" s="386" t="str">
        <f t="shared" si="64"/>
        <v/>
      </c>
      <c r="AG131" s="386" t="str">
        <f t="shared" si="68"/>
        <v/>
      </c>
      <c r="AH131" s="387" t="str">
        <f t="shared" si="69"/>
        <v/>
      </c>
      <c r="AK131" s="382">
        <f t="shared" si="70"/>
        <v>0</v>
      </c>
      <c r="AL131" s="385">
        <f t="shared" si="71"/>
        <v>0</v>
      </c>
      <c r="AM131" s="176">
        <f t="shared" si="61"/>
        <v>0</v>
      </c>
      <c r="AO131" s="128"/>
      <c r="AP131" s="128"/>
      <c r="AQ131" s="128"/>
      <c r="AS131" s="177"/>
      <c r="AT131" s="177"/>
      <c r="AU131" s="177"/>
      <c r="AV131" s="177"/>
      <c r="AW131" s="178"/>
      <c r="AX131" s="178"/>
      <c r="AY131" s="178"/>
      <c r="AZ131" s="178"/>
      <c r="BA131" s="178"/>
      <c r="BB131" s="178"/>
    </row>
    <row r="132" spans="1:54" ht="27" customHeight="1" x14ac:dyDescent="0.3">
      <c r="A132" s="174">
        <f>'ordem de passagem'!B135</f>
        <v>0</v>
      </c>
      <c r="B132" s="174">
        <f>'ordem de passagem'!C135</f>
        <v>0</v>
      </c>
      <c r="C132" s="174">
        <f>'ordem de passagem'!D135</f>
        <v>0</v>
      </c>
      <c r="D132" s="174">
        <f>'ordem de passagem'!E135</f>
        <v>0</v>
      </c>
      <c r="E132" s="174">
        <f>'ordem de passagem'!G135</f>
        <v>0</v>
      </c>
      <c r="F132" s="174" t="str">
        <f t="shared" si="63"/>
        <v/>
      </c>
      <c r="G132" s="174" t="str">
        <f t="shared" si="57"/>
        <v/>
      </c>
      <c r="H132" s="174">
        <f>'ordem de passagem'!F135</f>
        <v>0</v>
      </c>
      <c r="I132" s="174">
        <f>'ordem de passagem'!H135</f>
        <v>0</v>
      </c>
      <c r="J132" s="175">
        <f>IF('mini - salto 1'!AD139="",0,'mini - salto 1'!AD139)</f>
        <v>0</v>
      </c>
      <c r="K132" s="175">
        <f>IF('mini - salto 2'!AD139="",0,'mini - salto 2'!AD139)</f>
        <v>0</v>
      </c>
      <c r="L132" s="175">
        <f>IF('mini - salto 3'!AD139="",0,'mini - salto 3'!AD139)</f>
        <v>0</v>
      </c>
      <c r="M132" s="175">
        <f>IF(tapete!X139="",0,tapete!X139)</f>
        <v>0</v>
      </c>
      <c r="N132" s="175">
        <f t="shared" si="74"/>
        <v>0</v>
      </c>
      <c r="O132" s="175">
        <f t="shared" si="75"/>
        <v>0</v>
      </c>
      <c r="P132" s="175"/>
      <c r="Q132" s="175">
        <f>IF('mini - salto 1'!S139="",0,'mini - salto 1'!S139)</f>
        <v>0</v>
      </c>
      <c r="R132" s="175">
        <f>IF('mini - salto 1'!AA139="",0,'mini - salto 1'!AA139)</f>
        <v>0</v>
      </c>
      <c r="S132" s="175">
        <f t="shared" si="58"/>
        <v>0</v>
      </c>
      <c r="T132" s="175">
        <f t="shared" si="65"/>
        <v>0</v>
      </c>
      <c r="U132" s="371">
        <f>IF('mini - salto 2'!S139="",0,'mini - salto 2'!S139)</f>
        <v>0</v>
      </c>
      <c r="V132" s="175">
        <f>IF('mini - salto 2'!AA139="",0,'mini - salto 2'!AA139)</f>
        <v>0</v>
      </c>
      <c r="W132" s="175">
        <f t="shared" si="59"/>
        <v>0</v>
      </c>
      <c r="X132" s="175">
        <f t="shared" si="66"/>
        <v>0</v>
      </c>
      <c r="Y132" s="175">
        <f>IF('mini - salto 3'!S139="",0,'mini - salto 3'!S139)</f>
        <v>0</v>
      </c>
      <c r="Z132" s="175">
        <f>IF('mini - salto 3'!AA139="",0,'mini - salto 3'!AA139)</f>
        <v>0</v>
      </c>
      <c r="AA132" s="573">
        <f t="shared" si="60"/>
        <v>0</v>
      </c>
      <c r="AB132" s="384">
        <f t="shared" si="67"/>
        <v>0</v>
      </c>
      <c r="AC132" s="175">
        <f>IF(tapete!S139="",0,tapete!S139)</f>
        <v>0</v>
      </c>
      <c r="AD132" s="175">
        <f>IF(tapete!T139="",0,tapete!T139)</f>
        <v>0</v>
      </c>
      <c r="AE132" s="175" t="str">
        <f>IFERROR((IF(B132=0,"",IF(OR(E132="pct",E132="pctn",E132="pctt",E132="pctm"),('mini - salto 1'!AF139+'mini - salto 2'!AF139+'mini - salto 3'!AF139)/3+Z132+R132+V132,""))),0)</f>
        <v/>
      </c>
      <c r="AF132" s="386" t="str">
        <f t="shared" si="64"/>
        <v/>
      </c>
      <c r="AG132" s="386" t="str">
        <f t="shared" si="68"/>
        <v/>
      </c>
      <c r="AH132" s="387" t="str">
        <f t="shared" si="69"/>
        <v/>
      </c>
      <c r="AK132" s="382">
        <f t="shared" si="70"/>
        <v>0</v>
      </c>
      <c r="AL132" s="385">
        <f t="shared" si="71"/>
        <v>0</v>
      </c>
      <c r="AM132" s="176">
        <f t="shared" si="61"/>
        <v>0</v>
      </c>
      <c r="AO132" s="128"/>
      <c r="AP132" s="128"/>
      <c r="AQ132" s="128"/>
      <c r="AS132" s="177"/>
      <c r="AT132" s="177"/>
      <c r="AU132" s="177"/>
      <c r="AV132" s="177"/>
      <c r="AW132" s="178"/>
      <c r="AX132" s="178"/>
      <c r="AY132" s="178"/>
      <c r="AZ132" s="178"/>
      <c r="BA132" s="178"/>
      <c r="BB132" s="178"/>
    </row>
    <row r="133" spans="1:54" ht="27" customHeight="1" x14ac:dyDescent="0.3">
      <c r="A133" s="174">
        <f>'ordem de passagem'!B136</f>
        <v>0</v>
      </c>
      <c r="B133" s="174">
        <f>'ordem de passagem'!C136</f>
        <v>0</v>
      </c>
      <c r="C133" s="174">
        <f>'ordem de passagem'!D136</f>
        <v>0</v>
      </c>
      <c r="D133" s="174">
        <f>'ordem de passagem'!E136</f>
        <v>0</v>
      </c>
      <c r="E133" s="174">
        <f>'ordem de passagem'!G136</f>
        <v>0</v>
      </c>
      <c r="F133" s="174" t="str">
        <f t="shared" si="63"/>
        <v/>
      </c>
      <c r="G133" s="174" t="str">
        <f t="shared" si="57"/>
        <v/>
      </c>
      <c r="H133" s="174">
        <f>'ordem de passagem'!F136</f>
        <v>0</v>
      </c>
      <c r="I133" s="174">
        <f>'ordem de passagem'!H136</f>
        <v>0</v>
      </c>
      <c r="J133" s="175">
        <f>IF('mini - salto 1'!AD140="",0,'mini - salto 1'!AD140)</f>
        <v>0</v>
      </c>
      <c r="K133" s="175">
        <f>IF('mini - salto 2'!AD140="",0,'mini - salto 2'!AD140)</f>
        <v>0</v>
      </c>
      <c r="L133" s="175">
        <f>IF('mini - salto 3'!AD140="",0,'mini - salto 3'!AD140)</f>
        <v>0</v>
      </c>
      <c r="M133" s="175">
        <f>IF(tapete!X140="",0,tapete!X140)</f>
        <v>0</v>
      </c>
      <c r="N133" s="175">
        <f t="shared" si="74"/>
        <v>0</v>
      </c>
      <c r="O133" s="175">
        <f t="shared" si="75"/>
        <v>0</v>
      </c>
      <c r="P133" s="175"/>
      <c r="Q133" s="175">
        <f>IF('mini - salto 1'!S140="",0,'mini - salto 1'!S140)</f>
        <v>0</v>
      </c>
      <c r="R133" s="175">
        <f>IF('mini - salto 1'!AA140="",0,'mini - salto 1'!AA140)</f>
        <v>0</v>
      </c>
      <c r="S133" s="175">
        <f t="shared" si="58"/>
        <v>0</v>
      </c>
      <c r="T133" s="175">
        <f t="shared" si="65"/>
        <v>0</v>
      </c>
      <c r="U133" s="371">
        <f>IF('mini - salto 2'!S140="",0,'mini - salto 2'!S140)</f>
        <v>0</v>
      </c>
      <c r="V133" s="175">
        <f>IF('mini - salto 2'!AA140="",0,'mini - salto 2'!AA140)</f>
        <v>0</v>
      </c>
      <c r="W133" s="175">
        <f t="shared" si="59"/>
        <v>0</v>
      </c>
      <c r="X133" s="175">
        <f t="shared" si="66"/>
        <v>0</v>
      </c>
      <c r="Y133" s="175">
        <f>IF('mini - salto 3'!S140="",0,'mini - salto 3'!S140)</f>
        <v>0</v>
      </c>
      <c r="Z133" s="175">
        <f>IF('mini - salto 3'!AA140="",0,'mini - salto 3'!AA140)</f>
        <v>0</v>
      </c>
      <c r="AA133" s="573">
        <f t="shared" si="60"/>
        <v>0</v>
      </c>
      <c r="AB133" s="384">
        <f t="shared" si="67"/>
        <v>0</v>
      </c>
      <c r="AC133" s="175">
        <f>IF(tapete!S140="",0,tapete!S140)</f>
        <v>0</v>
      </c>
      <c r="AD133" s="175">
        <f>IF(tapete!T140="",0,tapete!T140)</f>
        <v>0</v>
      </c>
      <c r="AE133" s="175" t="str">
        <f>IFERROR((IF(B133=0,"",IF(OR(E133="pct",E133="pctn",E133="pctt",E133="pctm"),('mini - salto 1'!AF140+'mini - salto 2'!AF140+'mini - salto 3'!AF140)/3+Z133+R133+V133,""))),0)</f>
        <v/>
      </c>
      <c r="AF133" s="386" t="str">
        <f t="shared" si="64"/>
        <v/>
      </c>
      <c r="AG133" s="386" t="str">
        <f t="shared" si="68"/>
        <v/>
      </c>
      <c r="AH133" s="387" t="str">
        <f t="shared" si="69"/>
        <v/>
      </c>
      <c r="AK133" s="382">
        <f t="shared" si="70"/>
        <v>0</v>
      </c>
      <c r="AL133" s="385">
        <f t="shared" si="71"/>
        <v>0</v>
      </c>
      <c r="AM133" s="176">
        <f t="shared" si="61"/>
        <v>0</v>
      </c>
      <c r="AO133" s="128"/>
      <c r="AP133" s="128"/>
      <c r="AQ133" s="128"/>
      <c r="AS133" s="177"/>
      <c r="AT133" s="177"/>
      <c r="AU133" s="177"/>
      <c r="AV133" s="177"/>
      <c r="AW133" s="178"/>
      <c r="AX133" s="178"/>
      <c r="AY133" s="178"/>
      <c r="AZ133" s="178"/>
      <c r="BA133" s="178"/>
      <c r="BB133" s="178"/>
    </row>
    <row r="134" spans="1:54" ht="27" customHeight="1" x14ac:dyDescent="0.3">
      <c r="A134" s="174">
        <f>'ordem de passagem'!B137</f>
        <v>0</v>
      </c>
      <c r="B134" s="174">
        <f>'ordem de passagem'!C137</f>
        <v>0</v>
      </c>
      <c r="C134" s="174">
        <f>'ordem de passagem'!D137</f>
        <v>0</v>
      </c>
      <c r="D134" s="174">
        <f>'ordem de passagem'!E137</f>
        <v>0</v>
      </c>
      <c r="E134" s="174">
        <f>'ordem de passagem'!G137</f>
        <v>0</v>
      </c>
      <c r="F134" s="174" t="str">
        <f t="shared" si="63"/>
        <v/>
      </c>
      <c r="G134" s="174" t="str">
        <f t="shared" si="57"/>
        <v/>
      </c>
      <c r="H134" s="174">
        <f>'ordem de passagem'!F137</f>
        <v>0</v>
      </c>
      <c r="I134" s="174">
        <f>'ordem de passagem'!H137</f>
        <v>0</v>
      </c>
      <c r="J134" s="175">
        <f>IF('mini - salto 1'!AD141="",0,'mini - salto 1'!AD141)</f>
        <v>0</v>
      </c>
      <c r="K134" s="175">
        <f>IF('mini - salto 2'!AD141="",0,'mini - salto 2'!AD141)</f>
        <v>0</v>
      </c>
      <c r="L134" s="175">
        <f>IF('mini - salto 3'!AD141="",0,'mini - salto 3'!AD141)</f>
        <v>0</v>
      </c>
      <c r="M134" s="175">
        <f>IF(tapete!X141="",0,tapete!X141)</f>
        <v>0</v>
      </c>
      <c r="N134" s="175">
        <f t="shared" si="74"/>
        <v>0</v>
      </c>
      <c r="O134" s="175">
        <f t="shared" si="75"/>
        <v>0</v>
      </c>
      <c r="P134" s="175"/>
      <c r="Q134" s="175">
        <f>IF('mini - salto 1'!S141="",0,'mini - salto 1'!S141)</f>
        <v>0</v>
      </c>
      <c r="R134" s="175">
        <f>IF('mini - salto 1'!AA141="",0,'mini - salto 1'!AA141)</f>
        <v>0</v>
      </c>
      <c r="S134" s="175">
        <f t="shared" si="58"/>
        <v>0</v>
      </c>
      <c r="T134" s="175">
        <f t="shared" si="65"/>
        <v>0</v>
      </c>
      <c r="U134" s="371">
        <f>IF('mini - salto 2'!S141="",0,'mini - salto 2'!S141)</f>
        <v>0</v>
      </c>
      <c r="V134" s="175">
        <f>IF('mini - salto 2'!AA141="",0,'mini - salto 2'!AA141)</f>
        <v>0</v>
      </c>
      <c r="W134" s="175">
        <f t="shared" si="59"/>
        <v>0</v>
      </c>
      <c r="X134" s="175">
        <f t="shared" si="66"/>
        <v>0</v>
      </c>
      <c r="Y134" s="175">
        <f>IF('mini - salto 3'!S141="",0,'mini - salto 3'!S141)</f>
        <v>0</v>
      </c>
      <c r="Z134" s="175">
        <f>IF('mini - salto 3'!AA141="",0,'mini - salto 3'!AA141)</f>
        <v>0</v>
      </c>
      <c r="AA134" s="573">
        <f t="shared" si="60"/>
        <v>0</v>
      </c>
      <c r="AB134" s="384">
        <f t="shared" si="67"/>
        <v>0</v>
      </c>
      <c r="AC134" s="175">
        <f>IF(tapete!S141="",0,tapete!S141)</f>
        <v>0</v>
      </c>
      <c r="AD134" s="175">
        <f>IF(tapete!T141="",0,tapete!T141)</f>
        <v>0</v>
      </c>
      <c r="AE134" s="175" t="str">
        <f>IFERROR((IF(B134=0,"",IF(OR(E134="pct",E134="pctn",E134="pctt",E134="pctm"),('mini - salto 1'!AF141+'mini - salto 2'!AF141+'mini - salto 3'!AF141)/3+Z134+R134+V134,""))),0)</f>
        <v/>
      </c>
      <c r="AF134" s="386" t="str">
        <f t="shared" si="64"/>
        <v/>
      </c>
      <c r="AG134" s="386" t="str">
        <f t="shared" si="68"/>
        <v/>
      </c>
      <c r="AH134" s="387" t="str">
        <f t="shared" si="69"/>
        <v/>
      </c>
      <c r="AK134" s="382">
        <f t="shared" si="70"/>
        <v>0</v>
      </c>
      <c r="AL134" s="385">
        <f t="shared" si="71"/>
        <v>0</v>
      </c>
      <c r="AM134" s="176">
        <f t="shared" si="61"/>
        <v>0</v>
      </c>
      <c r="AO134" s="128"/>
      <c r="AP134" s="128"/>
      <c r="AQ134" s="128"/>
      <c r="AS134" s="177"/>
      <c r="AT134" s="177"/>
      <c r="AU134" s="177"/>
      <c r="AV134" s="177"/>
      <c r="AW134" s="178"/>
      <c r="AX134" s="178"/>
      <c r="AY134" s="178"/>
      <c r="AZ134" s="178"/>
      <c r="BA134" s="178"/>
      <c r="BB134" s="178"/>
    </row>
    <row r="135" spans="1:54" ht="27" customHeight="1" x14ac:dyDescent="0.3">
      <c r="A135" s="174">
        <f>'ordem de passagem'!B138</f>
        <v>0</v>
      </c>
      <c r="B135" s="174">
        <f>'ordem de passagem'!C138</f>
        <v>0</v>
      </c>
      <c r="C135" s="174">
        <f>'ordem de passagem'!D138</f>
        <v>0</v>
      </c>
      <c r="D135" s="174">
        <f>'ordem de passagem'!E138</f>
        <v>0</v>
      </c>
      <c r="E135" s="174">
        <f>'ordem de passagem'!G138</f>
        <v>0</v>
      </c>
      <c r="F135" s="174" t="str">
        <f t="shared" si="63"/>
        <v/>
      </c>
      <c r="G135" s="174" t="str">
        <f t="shared" si="57"/>
        <v/>
      </c>
      <c r="H135" s="174">
        <f>'ordem de passagem'!F138</f>
        <v>0</v>
      </c>
      <c r="I135" s="174">
        <f>'ordem de passagem'!H138</f>
        <v>0</v>
      </c>
      <c r="J135" s="175" t="e">
        <f>IF('mini - salto 1'!#REF!="",0,'mini - salto 1'!#REF!)</f>
        <v>#REF!</v>
      </c>
      <c r="K135" s="175" t="e">
        <f>IF('mini - salto 2'!#REF!="",0,'mini - salto 2'!#REF!)</f>
        <v>#REF!</v>
      </c>
      <c r="L135" s="175" t="e">
        <f>IF('mini - salto 3'!#REF!="",0,'mini - salto 3'!#REF!)</f>
        <v>#REF!</v>
      </c>
      <c r="M135" s="175" t="e">
        <f>IF(tapete!#REF!="",0,tapete!#REF!)</f>
        <v>#REF!</v>
      </c>
      <c r="N135" s="175" t="e">
        <f t="shared" si="74"/>
        <v>#REF!</v>
      </c>
      <c r="O135" s="175" t="e">
        <f t="shared" si="75"/>
        <v>#REF!</v>
      </c>
      <c r="P135" s="175"/>
      <c r="Q135" s="175" t="e">
        <f>IF('mini - salto 1'!#REF!="",0,'mini - salto 1'!#REF!)</f>
        <v>#REF!</v>
      </c>
      <c r="R135" s="175" t="e">
        <f>IF('mini - salto 1'!#REF!="",0,'mini - salto 1'!#REF!)</f>
        <v>#REF!</v>
      </c>
      <c r="S135" s="175" t="e">
        <f t="shared" si="58"/>
        <v>#REF!</v>
      </c>
      <c r="T135" s="175" t="e">
        <f t="shared" ref="T135:T160" si="76">K135-V135</f>
        <v>#REF!</v>
      </c>
      <c r="U135" s="371" t="e">
        <f>IF('mini - salto 2'!#REF!="",0,'mini - salto 2'!#REF!)</f>
        <v>#REF!</v>
      </c>
      <c r="V135" s="175" t="e">
        <f>IF('mini - salto 2'!#REF!="",0,'mini - salto 2'!#REF!)</f>
        <v>#REF!</v>
      </c>
      <c r="W135" s="175" t="e">
        <f t="shared" si="59"/>
        <v>#REF!</v>
      </c>
      <c r="X135" s="175" t="e">
        <f t="shared" ref="X135:X160" si="77">L135-Z135</f>
        <v>#REF!</v>
      </c>
      <c r="Y135" s="175" t="e">
        <f>IF('mini - salto 3'!#REF!="",0,'mini - salto 3'!#REF!)</f>
        <v>#REF!</v>
      </c>
      <c r="Z135" s="175" t="e">
        <f>IF('mini - salto 3'!#REF!="",0,'mini - salto 3'!#REF!)</f>
        <v>#REF!</v>
      </c>
      <c r="AA135" s="573" t="e">
        <f t="shared" si="60"/>
        <v>#REF!</v>
      </c>
      <c r="AB135" s="384" t="e">
        <f t="shared" ref="AB135:AB160" si="78">M135-AD135</f>
        <v>#REF!</v>
      </c>
      <c r="AC135" s="175">
        <f>IF(tapete!S142="",0,tapete!S142)</f>
        <v>0</v>
      </c>
      <c r="AD135" s="175" t="e">
        <f>IF(tapete!#REF!="",0,tapete!#REF!)</f>
        <v>#REF!</v>
      </c>
      <c r="AE135" s="175" t="str">
        <f>IFERROR((IF(B135=0,"",IF(OR(E135="pct",E135="pctn",E135="pctt",E135="pctm"),('mini - salto 1'!AF142+'mini - salto 2'!AF142+'mini - salto 3'!AF142)/3+Z135+R135+V135,""))),0)</f>
        <v/>
      </c>
      <c r="AF135" s="386" t="str">
        <f t="shared" si="64"/>
        <v/>
      </c>
      <c r="AG135" s="386" t="str">
        <f t="shared" ref="AG135:AG160" si="79">IFERROR((IF(B135=0,"",IF(F135="mini",(J135+K135+L135)+AM135,""))),0)</f>
        <v/>
      </c>
      <c r="AH135" s="387" t="str">
        <f t="shared" ref="AH135:AH160" si="80">IFERROR((IF(B135=0,"",IF(G135="tapete",(M135+AL135),""))),0)</f>
        <v/>
      </c>
      <c r="AK135" s="382" t="e">
        <f t="shared" ref="AK135:AK160" si="81">(O135+T135+X135+AB135)*0.00001+(X135+AB135)*0.000001+(T135+AB135)*0.0000001+(O135+AB135)*0.00000001+A135*0.000000001</f>
        <v>#REF!</v>
      </c>
      <c r="AL135" s="385" t="str">
        <f t="shared" ref="AL135:AL160" si="82">IFERROR((AB135*0.00001-AC135*0.0001+A135*0.0000000001),"")</f>
        <v/>
      </c>
      <c r="AM135" s="176" t="e">
        <f t="shared" si="61"/>
        <v>#REF!</v>
      </c>
      <c r="AO135" s="128"/>
      <c r="AP135" s="128"/>
      <c r="AQ135" s="128"/>
      <c r="AS135" s="177"/>
      <c r="AT135" s="177"/>
      <c r="AU135" s="177"/>
      <c r="AV135" s="177"/>
      <c r="AW135" s="178"/>
      <c r="AX135" s="178"/>
      <c r="AY135" s="178"/>
      <c r="AZ135" s="178"/>
      <c r="BA135" s="178"/>
      <c r="BB135" s="178"/>
    </row>
    <row r="136" spans="1:54" ht="27" customHeight="1" x14ac:dyDescent="0.3">
      <c r="A136" s="174">
        <f>'ordem de passagem'!B139</f>
        <v>0</v>
      </c>
      <c r="B136" s="174">
        <f>'ordem de passagem'!C139</f>
        <v>0</v>
      </c>
      <c r="C136" s="174">
        <f>'ordem de passagem'!D139</f>
        <v>0</v>
      </c>
      <c r="D136" s="174">
        <f>'ordem de passagem'!E139</f>
        <v>0</v>
      </c>
      <c r="E136" s="174">
        <f>'ordem de passagem'!G139</f>
        <v>0</v>
      </c>
      <c r="F136" s="174" t="str">
        <f t="shared" si="63"/>
        <v/>
      </c>
      <c r="G136" s="174" t="str">
        <f t="shared" ref="G136:G160" si="83">IF(OR(E136="pct",E136="tapete",E136="pctt"),"tapete","")</f>
        <v/>
      </c>
      <c r="H136" s="174">
        <f>'ordem de passagem'!F139</f>
        <v>0</v>
      </c>
      <c r="I136" s="174">
        <f>'ordem de passagem'!H139</f>
        <v>0</v>
      </c>
      <c r="J136" s="175" t="e">
        <f>IF('mini - salto 1'!#REF!="",0,'mini - salto 1'!#REF!)</f>
        <v>#REF!</v>
      </c>
      <c r="K136" s="175" t="e">
        <f>IF('mini - salto 2'!#REF!="",0,'mini - salto 2'!#REF!)</f>
        <v>#REF!</v>
      </c>
      <c r="L136" s="175" t="e">
        <f>IF('mini - salto 3'!#REF!="",0,'mini - salto 3'!#REF!)</f>
        <v>#REF!</v>
      </c>
      <c r="M136" s="175" t="e">
        <f>IF(tapete!#REF!="",0,tapete!#REF!)</f>
        <v>#REF!</v>
      </c>
      <c r="N136" s="175" t="e">
        <f t="shared" si="74"/>
        <v>#REF!</v>
      </c>
      <c r="O136" s="175" t="e">
        <f t="shared" si="75"/>
        <v>#REF!</v>
      </c>
      <c r="P136" s="175"/>
      <c r="Q136" s="175" t="e">
        <f>IF('mini - salto 1'!#REF!="",0,'mini - salto 1'!#REF!)</f>
        <v>#REF!</v>
      </c>
      <c r="R136" s="175" t="e">
        <f>IF('mini - salto 1'!#REF!="",0,'mini - salto 1'!#REF!)</f>
        <v>#REF!</v>
      </c>
      <c r="S136" s="175" t="e">
        <f t="shared" ref="S136:S160" si="84">K136+U136-V136</f>
        <v>#REF!</v>
      </c>
      <c r="T136" s="175" t="e">
        <f t="shared" si="76"/>
        <v>#REF!</v>
      </c>
      <c r="U136" s="371" t="e">
        <f>IF('mini - salto 2'!#REF!="",0,'mini - salto 2'!#REF!)</f>
        <v>#REF!</v>
      </c>
      <c r="V136" s="175" t="e">
        <f>IF('mini - salto 2'!#REF!="",0,'mini - salto 2'!#REF!)</f>
        <v>#REF!</v>
      </c>
      <c r="W136" s="175" t="e">
        <f t="shared" ref="W136:W160" si="85">L136+Y136-Z136</f>
        <v>#REF!</v>
      </c>
      <c r="X136" s="175" t="e">
        <f t="shared" si="77"/>
        <v>#REF!</v>
      </c>
      <c r="Y136" s="175" t="e">
        <f>IF('mini - salto 3'!#REF!="",0,'mini - salto 3'!#REF!)</f>
        <v>#REF!</v>
      </c>
      <c r="Z136" s="175" t="e">
        <f>IF('mini - salto 3'!#REF!="",0,'mini - salto 3'!#REF!)</f>
        <v>#REF!</v>
      </c>
      <c r="AA136" s="573" t="e">
        <f t="shared" ref="AA136:AA160" si="86">M136+AC136-AD136</f>
        <v>#REF!</v>
      </c>
      <c r="AB136" s="384" t="e">
        <f t="shared" si="78"/>
        <v>#REF!</v>
      </c>
      <c r="AC136" s="175">
        <f>IF(tapete!S143="",0,tapete!S143)</f>
        <v>0</v>
      </c>
      <c r="AD136" s="175" t="e">
        <f>IF(tapete!#REF!="",0,tapete!#REF!)</f>
        <v>#REF!</v>
      </c>
      <c r="AE136" s="175" t="str">
        <f>IFERROR((IF(B136=0,"",IF(OR(E136="pct",E136="pctn",E136="pctt",E136="pctm"),('mini - salto 1'!AF143+'mini - salto 2'!AF143+'mini - salto 3'!AF143)/3+Z136+R136+V136,""))),0)</f>
        <v/>
      </c>
      <c r="AF136" s="386" t="str">
        <f t="shared" si="64"/>
        <v/>
      </c>
      <c r="AG136" s="386" t="str">
        <f t="shared" si="79"/>
        <v/>
      </c>
      <c r="AH136" s="387" t="str">
        <f t="shared" si="80"/>
        <v/>
      </c>
      <c r="AK136" s="382" t="e">
        <f t="shared" si="81"/>
        <v>#REF!</v>
      </c>
      <c r="AL136" s="385" t="str">
        <f t="shared" si="82"/>
        <v/>
      </c>
      <c r="AM136" s="176" t="e">
        <f t="shared" ref="AM136:AM160" si="87">(O136+T136+X136)*0.00001+X136*0.000001+T136*0.0000001+O136*0.000000001+A136*0.0000001</f>
        <v>#REF!</v>
      </c>
      <c r="AO136" s="128"/>
      <c r="AP136" s="128"/>
      <c r="AQ136" s="128"/>
      <c r="AS136" s="177"/>
      <c r="AT136" s="177"/>
      <c r="AU136" s="177"/>
      <c r="AV136" s="177"/>
      <c r="AW136" s="178"/>
      <c r="AX136" s="178"/>
      <c r="AY136" s="178"/>
      <c r="AZ136" s="178"/>
      <c r="BA136" s="178"/>
      <c r="BB136" s="178"/>
    </row>
    <row r="137" spans="1:54" ht="27" customHeight="1" x14ac:dyDescent="0.3">
      <c r="A137" s="174">
        <f>'ordem de passagem'!B140</f>
        <v>0</v>
      </c>
      <c r="B137" s="174">
        <f>'ordem de passagem'!C140</f>
        <v>0</v>
      </c>
      <c r="C137" s="174">
        <f>'ordem de passagem'!D140</f>
        <v>0</v>
      </c>
      <c r="D137" s="174">
        <f>'ordem de passagem'!E140</f>
        <v>0</v>
      </c>
      <c r="E137" s="174">
        <f>'ordem de passagem'!G140</f>
        <v>0</v>
      </c>
      <c r="F137" s="174" t="str">
        <f t="shared" si="63"/>
        <v/>
      </c>
      <c r="G137" s="174" t="str">
        <f t="shared" si="83"/>
        <v/>
      </c>
      <c r="H137" s="174">
        <f>'ordem de passagem'!F140</f>
        <v>0</v>
      </c>
      <c r="I137" s="174">
        <f>'ordem de passagem'!H140</f>
        <v>0</v>
      </c>
      <c r="J137" s="175" t="e">
        <f>IF('mini - salto 1'!#REF!="",0,'mini - salto 1'!#REF!)</f>
        <v>#REF!</v>
      </c>
      <c r="K137" s="175" t="e">
        <f>IF('mini - salto 2'!#REF!="",0,'mini - salto 2'!#REF!)</f>
        <v>#REF!</v>
      </c>
      <c r="L137" s="175" t="e">
        <f>IF('mini - salto 3'!#REF!="",0,'mini - salto 3'!#REF!)</f>
        <v>#REF!</v>
      </c>
      <c r="M137" s="175" t="e">
        <f>IF(tapete!#REF!="",0,tapete!#REF!)</f>
        <v>#REF!</v>
      </c>
      <c r="N137" s="175" t="e">
        <f t="shared" si="74"/>
        <v>#REF!</v>
      </c>
      <c r="O137" s="175" t="e">
        <f t="shared" si="75"/>
        <v>#REF!</v>
      </c>
      <c r="P137" s="175"/>
      <c r="Q137" s="175" t="e">
        <f>IF('mini - salto 1'!#REF!="",0,'mini - salto 1'!#REF!)</f>
        <v>#REF!</v>
      </c>
      <c r="R137" s="175" t="e">
        <f>IF('mini - salto 1'!#REF!="",0,'mini - salto 1'!#REF!)</f>
        <v>#REF!</v>
      </c>
      <c r="S137" s="175" t="e">
        <f t="shared" si="84"/>
        <v>#REF!</v>
      </c>
      <c r="T137" s="175" t="e">
        <f t="shared" si="76"/>
        <v>#REF!</v>
      </c>
      <c r="U137" s="371" t="e">
        <f>IF('mini - salto 2'!#REF!="",0,'mini - salto 2'!#REF!)</f>
        <v>#REF!</v>
      </c>
      <c r="V137" s="175" t="e">
        <f>IF('mini - salto 2'!#REF!="",0,'mini - salto 2'!#REF!)</f>
        <v>#REF!</v>
      </c>
      <c r="W137" s="175" t="e">
        <f t="shared" si="85"/>
        <v>#REF!</v>
      </c>
      <c r="X137" s="175" t="e">
        <f t="shared" si="77"/>
        <v>#REF!</v>
      </c>
      <c r="Y137" s="175" t="e">
        <f>IF('mini - salto 3'!#REF!="",0,'mini - salto 3'!#REF!)</f>
        <v>#REF!</v>
      </c>
      <c r="Z137" s="175" t="e">
        <f>IF('mini - salto 3'!#REF!="",0,'mini - salto 3'!#REF!)</f>
        <v>#REF!</v>
      </c>
      <c r="AA137" s="573" t="e">
        <f t="shared" si="86"/>
        <v>#REF!</v>
      </c>
      <c r="AB137" s="384" t="e">
        <f t="shared" si="78"/>
        <v>#REF!</v>
      </c>
      <c r="AC137" s="175">
        <f>IF(tapete!S144="",0,tapete!S144)</f>
        <v>0</v>
      </c>
      <c r="AD137" s="175" t="e">
        <f>IF(tapete!#REF!="",0,tapete!#REF!)</f>
        <v>#REF!</v>
      </c>
      <c r="AE137" s="175" t="str">
        <f>IFERROR((IF(B137=0,"",IF(OR(E137="pct",E137="pctn",E137="pctt",E137="pctm"),('mini - salto 1'!AF144+'mini - salto 2'!AF144+'mini - salto 3'!AF144)/3+Z137+R137+V137,""))),0)</f>
        <v/>
      </c>
      <c r="AF137" s="386" t="str">
        <f t="shared" si="64"/>
        <v/>
      </c>
      <c r="AG137" s="386" t="str">
        <f t="shared" si="79"/>
        <v/>
      </c>
      <c r="AH137" s="387" t="str">
        <f t="shared" si="80"/>
        <v/>
      </c>
      <c r="AK137" s="382" t="e">
        <f t="shared" si="81"/>
        <v>#REF!</v>
      </c>
      <c r="AL137" s="385" t="str">
        <f t="shared" si="82"/>
        <v/>
      </c>
      <c r="AM137" s="176" t="e">
        <f t="shared" si="87"/>
        <v>#REF!</v>
      </c>
      <c r="AO137" s="128"/>
      <c r="AP137" s="128"/>
      <c r="AQ137" s="128"/>
      <c r="AS137" s="177"/>
      <c r="AT137" s="177"/>
      <c r="AU137" s="177"/>
      <c r="AV137" s="177"/>
      <c r="AW137" s="178"/>
      <c r="AX137" s="178"/>
      <c r="AY137" s="178"/>
      <c r="AZ137" s="178"/>
      <c r="BA137" s="178"/>
      <c r="BB137" s="178"/>
    </row>
    <row r="138" spans="1:54" ht="27" customHeight="1" x14ac:dyDescent="0.3">
      <c r="A138" s="174">
        <f>'ordem de passagem'!B141</f>
        <v>0</v>
      </c>
      <c r="B138" s="174">
        <f>'ordem de passagem'!C141</f>
        <v>0</v>
      </c>
      <c r="C138" s="174">
        <f>'ordem de passagem'!D141</f>
        <v>0</v>
      </c>
      <c r="D138" s="174">
        <f>'ordem de passagem'!E141</f>
        <v>0</v>
      </c>
      <c r="E138" s="174">
        <f>'ordem de passagem'!G141</f>
        <v>0</v>
      </c>
      <c r="F138" s="174" t="str">
        <f t="shared" ref="F138:F160" si="88">IF(OR(E138="pct",E138="mini",E138="pctM"),"mini","")</f>
        <v/>
      </c>
      <c r="G138" s="174" t="str">
        <f t="shared" si="83"/>
        <v/>
      </c>
      <c r="H138" s="174">
        <f>'ordem de passagem'!F141</f>
        <v>0</v>
      </c>
      <c r="I138" s="174">
        <f>'ordem de passagem'!H141</f>
        <v>0</v>
      </c>
      <c r="J138" s="175" t="e">
        <f>IF('mini - salto 1'!#REF!="",0,'mini - salto 1'!#REF!)</f>
        <v>#REF!</v>
      </c>
      <c r="K138" s="175" t="e">
        <f>IF('mini - salto 2'!#REF!="",0,'mini - salto 2'!#REF!)</f>
        <v>#REF!</v>
      </c>
      <c r="L138" s="175" t="e">
        <f>IF('mini - salto 3'!#REF!="",0,'mini - salto 3'!#REF!)</f>
        <v>#REF!</v>
      </c>
      <c r="M138" s="175" t="e">
        <f>IF(tapete!#REF!="",0,tapete!#REF!)</f>
        <v>#REF!</v>
      </c>
      <c r="N138" s="175" t="e">
        <f t="shared" si="74"/>
        <v>#REF!</v>
      </c>
      <c r="O138" s="175" t="e">
        <f t="shared" si="75"/>
        <v>#REF!</v>
      </c>
      <c r="P138" s="175"/>
      <c r="Q138" s="175" t="e">
        <f>IF('mini - salto 1'!#REF!="",0,'mini - salto 1'!#REF!)</f>
        <v>#REF!</v>
      </c>
      <c r="R138" s="175" t="e">
        <f>IF('mini - salto 1'!#REF!="",0,'mini - salto 1'!#REF!)</f>
        <v>#REF!</v>
      </c>
      <c r="S138" s="175" t="e">
        <f t="shared" si="84"/>
        <v>#REF!</v>
      </c>
      <c r="T138" s="175" t="e">
        <f t="shared" si="76"/>
        <v>#REF!</v>
      </c>
      <c r="U138" s="371" t="e">
        <f>IF('mini - salto 2'!#REF!="",0,'mini - salto 2'!#REF!)</f>
        <v>#REF!</v>
      </c>
      <c r="V138" s="175" t="e">
        <f>IF('mini - salto 2'!#REF!="",0,'mini - salto 2'!#REF!)</f>
        <v>#REF!</v>
      </c>
      <c r="W138" s="175" t="e">
        <f t="shared" si="85"/>
        <v>#REF!</v>
      </c>
      <c r="X138" s="175" t="e">
        <f t="shared" si="77"/>
        <v>#REF!</v>
      </c>
      <c r="Y138" s="175" t="e">
        <f>IF('mini - salto 3'!#REF!="",0,'mini - salto 3'!#REF!)</f>
        <v>#REF!</v>
      </c>
      <c r="Z138" s="175" t="e">
        <f>IF('mini - salto 3'!#REF!="",0,'mini - salto 3'!#REF!)</f>
        <v>#REF!</v>
      </c>
      <c r="AA138" s="573" t="e">
        <f t="shared" si="86"/>
        <v>#REF!</v>
      </c>
      <c r="AB138" s="384" t="e">
        <f t="shared" si="78"/>
        <v>#REF!</v>
      </c>
      <c r="AC138" s="175">
        <f>IF(tapete!S145="",0,tapete!S145)</f>
        <v>0</v>
      </c>
      <c r="AD138" s="175" t="e">
        <f>IF(tapete!#REF!="",0,tapete!#REF!)</f>
        <v>#REF!</v>
      </c>
      <c r="AE138" s="175" t="str">
        <f>IFERROR((IF(B138=0,"",IF(OR(E138="pct",E138="pctn",E138="pctt",E138="pctm"),('mini - salto 1'!AF145+'mini - salto 2'!AF145+'mini - salto 3'!AF145)/3+Z138+R138+V138,""))),0)</f>
        <v/>
      </c>
      <c r="AF138" s="386" t="str">
        <f t="shared" si="64"/>
        <v/>
      </c>
      <c r="AG138" s="386" t="str">
        <f t="shared" si="79"/>
        <v/>
      </c>
      <c r="AH138" s="387" t="str">
        <f t="shared" si="80"/>
        <v/>
      </c>
      <c r="AK138" s="382" t="e">
        <f t="shared" si="81"/>
        <v>#REF!</v>
      </c>
      <c r="AL138" s="385" t="str">
        <f t="shared" si="82"/>
        <v/>
      </c>
      <c r="AM138" s="176" t="e">
        <f t="shared" si="87"/>
        <v>#REF!</v>
      </c>
      <c r="AO138" s="128"/>
      <c r="AP138" s="128"/>
      <c r="AQ138" s="128"/>
      <c r="AS138" s="177"/>
      <c r="AT138" s="177"/>
      <c r="AU138" s="177"/>
      <c r="AV138" s="177"/>
      <c r="AW138" s="178"/>
      <c r="AX138" s="178"/>
      <c r="AY138" s="178"/>
      <c r="AZ138" s="178"/>
      <c r="BA138" s="178"/>
      <c r="BB138" s="178"/>
    </row>
    <row r="139" spans="1:54" ht="27" customHeight="1" x14ac:dyDescent="0.3">
      <c r="A139" s="174">
        <f>'ordem de passagem'!B142</f>
        <v>0</v>
      </c>
      <c r="B139" s="174">
        <f>'ordem de passagem'!C142</f>
        <v>0</v>
      </c>
      <c r="C139" s="174">
        <f>'ordem de passagem'!D142</f>
        <v>0</v>
      </c>
      <c r="D139" s="174">
        <f>'ordem de passagem'!E142</f>
        <v>0</v>
      </c>
      <c r="E139" s="174">
        <f>'ordem de passagem'!G142</f>
        <v>0</v>
      </c>
      <c r="F139" s="174" t="str">
        <f t="shared" si="88"/>
        <v/>
      </c>
      <c r="G139" s="174" t="str">
        <f t="shared" si="83"/>
        <v/>
      </c>
      <c r="H139" s="174">
        <f>'ordem de passagem'!F142</f>
        <v>0</v>
      </c>
      <c r="I139" s="174">
        <f>'ordem de passagem'!H142</f>
        <v>0</v>
      </c>
      <c r="J139" s="175" t="e">
        <f>IF('mini - salto 1'!#REF!="",0,'mini - salto 1'!#REF!)</f>
        <v>#REF!</v>
      </c>
      <c r="K139" s="175" t="e">
        <f>IF('mini - salto 2'!#REF!="",0,'mini - salto 2'!#REF!)</f>
        <v>#REF!</v>
      </c>
      <c r="L139" s="175" t="e">
        <f>IF('mini - salto 3'!#REF!="",0,'mini - salto 3'!#REF!)</f>
        <v>#REF!</v>
      </c>
      <c r="M139" s="175" t="e">
        <f>IF(tapete!#REF!="",0,tapete!#REF!)</f>
        <v>#REF!</v>
      </c>
      <c r="N139" s="175" t="e">
        <f t="shared" si="74"/>
        <v>#REF!</v>
      </c>
      <c r="O139" s="175" t="e">
        <f t="shared" si="75"/>
        <v>#REF!</v>
      </c>
      <c r="P139" s="175"/>
      <c r="Q139" s="175" t="e">
        <f>IF('mini - salto 1'!#REF!="",0,'mini - salto 1'!#REF!)</f>
        <v>#REF!</v>
      </c>
      <c r="R139" s="175" t="e">
        <f>IF('mini - salto 1'!#REF!="",0,'mini - salto 1'!#REF!)</f>
        <v>#REF!</v>
      </c>
      <c r="S139" s="175" t="e">
        <f t="shared" si="84"/>
        <v>#REF!</v>
      </c>
      <c r="T139" s="175" t="e">
        <f t="shared" si="76"/>
        <v>#REF!</v>
      </c>
      <c r="U139" s="371" t="e">
        <f>IF('mini - salto 2'!#REF!="",0,'mini - salto 2'!#REF!)</f>
        <v>#REF!</v>
      </c>
      <c r="V139" s="175" t="e">
        <f>IF('mini - salto 2'!#REF!="",0,'mini - salto 2'!#REF!)</f>
        <v>#REF!</v>
      </c>
      <c r="W139" s="175" t="e">
        <f t="shared" si="85"/>
        <v>#REF!</v>
      </c>
      <c r="X139" s="175" t="e">
        <f t="shared" si="77"/>
        <v>#REF!</v>
      </c>
      <c r="Y139" s="175" t="e">
        <f>IF('mini - salto 3'!#REF!="",0,'mini - salto 3'!#REF!)</f>
        <v>#REF!</v>
      </c>
      <c r="Z139" s="175" t="e">
        <f>IF('mini - salto 3'!#REF!="",0,'mini - salto 3'!#REF!)</f>
        <v>#REF!</v>
      </c>
      <c r="AA139" s="573" t="e">
        <f t="shared" si="86"/>
        <v>#REF!</v>
      </c>
      <c r="AB139" s="384" t="e">
        <f t="shared" si="78"/>
        <v>#REF!</v>
      </c>
      <c r="AC139" s="175">
        <f>IF(tapete!S146="",0,tapete!S146)</f>
        <v>0</v>
      </c>
      <c r="AD139" s="175" t="e">
        <f>IF(tapete!#REF!="",0,tapete!#REF!)</f>
        <v>#REF!</v>
      </c>
      <c r="AE139" s="175" t="str">
        <f>IFERROR((IF(B139=0,"",IF(OR(E139="pct",E139="pctn",E139="pctt",E139="pctm"),('mini - salto 1'!AF146+'mini - salto 2'!AF146+'mini - salto 3'!AF146)/3+Z139+R139+V139,""))),0)</f>
        <v/>
      </c>
      <c r="AF139" s="386" t="str">
        <f t="shared" si="64"/>
        <v/>
      </c>
      <c r="AG139" s="386" t="str">
        <f t="shared" si="79"/>
        <v/>
      </c>
      <c r="AH139" s="387" t="str">
        <f t="shared" si="80"/>
        <v/>
      </c>
      <c r="AK139" s="382" t="e">
        <f t="shared" si="81"/>
        <v>#REF!</v>
      </c>
      <c r="AL139" s="385" t="str">
        <f t="shared" si="82"/>
        <v/>
      </c>
      <c r="AM139" s="176" t="e">
        <f t="shared" si="87"/>
        <v>#REF!</v>
      </c>
      <c r="AO139" s="128"/>
      <c r="AP139" s="128"/>
      <c r="AQ139" s="128"/>
      <c r="AS139" s="177"/>
      <c r="AT139" s="177"/>
      <c r="AU139" s="177"/>
      <c r="AV139" s="177"/>
      <c r="AW139" s="178"/>
      <c r="AX139" s="178"/>
      <c r="AY139" s="178"/>
      <c r="AZ139" s="178"/>
      <c r="BA139" s="178"/>
      <c r="BB139" s="178"/>
    </row>
    <row r="140" spans="1:54" ht="27" customHeight="1" x14ac:dyDescent="0.3">
      <c r="A140" s="174">
        <f>'ordem de passagem'!B143</f>
        <v>0</v>
      </c>
      <c r="B140" s="174">
        <f>'ordem de passagem'!C143</f>
        <v>0</v>
      </c>
      <c r="C140" s="174">
        <f>'ordem de passagem'!D143</f>
        <v>0</v>
      </c>
      <c r="D140" s="174">
        <f>'ordem de passagem'!E143</f>
        <v>0</v>
      </c>
      <c r="E140" s="174">
        <f>'ordem de passagem'!G143</f>
        <v>0</v>
      </c>
      <c r="F140" s="174" t="str">
        <f t="shared" si="88"/>
        <v/>
      </c>
      <c r="G140" s="174" t="str">
        <f t="shared" si="83"/>
        <v/>
      </c>
      <c r="H140" s="174">
        <f>'ordem de passagem'!F143</f>
        <v>0</v>
      </c>
      <c r="I140" s="174">
        <f>'ordem de passagem'!H143</f>
        <v>0</v>
      </c>
      <c r="J140" s="175" t="e">
        <f>IF('mini - salto 1'!#REF!="",0,'mini - salto 1'!#REF!)</f>
        <v>#REF!</v>
      </c>
      <c r="K140" s="175" t="e">
        <f>IF('mini - salto 2'!#REF!="",0,'mini - salto 2'!#REF!)</f>
        <v>#REF!</v>
      </c>
      <c r="L140" s="175" t="e">
        <f>IF('mini - salto 3'!#REF!="",0,'mini - salto 3'!#REF!)</f>
        <v>#REF!</v>
      </c>
      <c r="M140" s="175" t="e">
        <f>IF(tapete!#REF!="",0,tapete!#REF!)</f>
        <v>#REF!</v>
      </c>
      <c r="N140" s="175" t="e">
        <f t="shared" si="74"/>
        <v>#REF!</v>
      </c>
      <c r="O140" s="175" t="e">
        <f t="shared" si="75"/>
        <v>#REF!</v>
      </c>
      <c r="P140" s="175"/>
      <c r="Q140" s="175" t="e">
        <f>IF('mini - salto 1'!#REF!="",0,'mini - salto 1'!#REF!)</f>
        <v>#REF!</v>
      </c>
      <c r="R140" s="175" t="e">
        <f>IF('mini - salto 1'!#REF!="",0,'mini - salto 1'!#REF!)</f>
        <v>#REF!</v>
      </c>
      <c r="S140" s="175" t="e">
        <f t="shared" si="84"/>
        <v>#REF!</v>
      </c>
      <c r="T140" s="175" t="e">
        <f t="shared" si="76"/>
        <v>#REF!</v>
      </c>
      <c r="U140" s="371" t="e">
        <f>IF('mini - salto 2'!#REF!="",0,'mini - salto 2'!#REF!)</f>
        <v>#REF!</v>
      </c>
      <c r="V140" s="175" t="e">
        <f>IF('mini - salto 2'!#REF!="",0,'mini - salto 2'!#REF!)</f>
        <v>#REF!</v>
      </c>
      <c r="W140" s="175" t="e">
        <f t="shared" si="85"/>
        <v>#REF!</v>
      </c>
      <c r="X140" s="175" t="e">
        <f t="shared" si="77"/>
        <v>#REF!</v>
      </c>
      <c r="Y140" s="175" t="e">
        <f>IF('mini - salto 3'!#REF!="",0,'mini - salto 3'!#REF!)</f>
        <v>#REF!</v>
      </c>
      <c r="Z140" s="175" t="e">
        <f>IF('mini - salto 3'!#REF!="",0,'mini - salto 3'!#REF!)</f>
        <v>#REF!</v>
      </c>
      <c r="AA140" s="573" t="e">
        <f t="shared" si="86"/>
        <v>#REF!</v>
      </c>
      <c r="AB140" s="384" t="e">
        <f t="shared" si="78"/>
        <v>#REF!</v>
      </c>
      <c r="AC140" s="175">
        <f>IF(tapete!S147="",0,tapete!S147)</f>
        <v>0</v>
      </c>
      <c r="AD140" s="175" t="e">
        <f>IF(tapete!#REF!="",0,tapete!#REF!)</f>
        <v>#REF!</v>
      </c>
      <c r="AE140" s="175" t="str">
        <f>IFERROR((IF(B140=0,"",IF(OR(E140="pct",E140="pctn",E140="pctt",E140="pctm"),('mini - salto 1'!AF147+'mini - salto 2'!AF147+'mini - salto 3'!AF147)/3+Z140+R140+V140,""))),0)</f>
        <v/>
      </c>
      <c r="AF140" s="386" t="str">
        <f t="shared" si="64"/>
        <v/>
      </c>
      <c r="AG140" s="386" t="str">
        <f t="shared" si="79"/>
        <v/>
      </c>
      <c r="AH140" s="387" t="str">
        <f t="shared" si="80"/>
        <v/>
      </c>
      <c r="AK140" s="382" t="e">
        <f t="shared" si="81"/>
        <v>#REF!</v>
      </c>
      <c r="AL140" s="385" t="str">
        <f t="shared" si="82"/>
        <v/>
      </c>
      <c r="AM140" s="176" t="e">
        <f t="shared" si="87"/>
        <v>#REF!</v>
      </c>
      <c r="AO140" s="128"/>
      <c r="AP140" s="128"/>
      <c r="AQ140" s="128"/>
      <c r="AS140" s="177"/>
      <c r="AT140" s="177"/>
      <c r="AU140" s="177"/>
      <c r="AV140" s="177"/>
      <c r="AW140" s="178"/>
      <c r="AX140" s="178"/>
      <c r="AY140" s="178"/>
      <c r="AZ140" s="178"/>
      <c r="BA140" s="178"/>
      <c r="BB140" s="178"/>
    </row>
    <row r="141" spans="1:54" ht="27" customHeight="1" x14ac:dyDescent="0.3">
      <c r="A141" s="174">
        <f>'ordem de passagem'!B144</f>
        <v>0</v>
      </c>
      <c r="B141" s="174">
        <f>'ordem de passagem'!C144</f>
        <v>0</v>
      </c>
      <c r="C141" s="174">
        <f>'ordem de passagem'!D144</f>
        <v>0</v>
      </c>
      <c r="D141" s="174">
        <f>'ordem de passagem'!E144</f>
        <v>0</v>
      </c>
      <c r="E141" s="174">
        <f>'ordem de passagem'!G144</f>
        <v>0</v>
      </c>
      <c r="F141" s="174" t="str">
        <f t="shared" si="88"/>
        <v/>
      </c>
      <c r="G141" s="174" t="str">
        <f t="shared" si="83"/>
        <v/>
      </c>
      <c r="H141" s="174">
        <f>'ordem de passagem'!F144</f>
        <v>0</v>
      </c>
      <c r="I141" s="174">
        <f>'ordem de passagem'!H144</f>
        <v>0</v>
      </c>
      <c r="J141" s="175">
        <f>IF('mini - salto 1'!AD142="",0,'mini - salto 1'!AD142)</f>
        <v>0</v>
      </c>
      <c r="K141" s="175" t="e">
        <f>IF('mini - salto 2'!#REF!="",0,'mini - salto 2'!#REF!)</f>
        <v>#REF!</v>
      </c>
      <c r="L141" s="175">
        <f>IF('mini - salto 3'!AD142="",0,'mini - salto 3'!AD142)</f>
        <v>0</v>
      </c>
      <c r="M141" s="175">
        <f>IF(tapete!X142="",0,tapete!X142)</f>
        <v>0</v>
      </c>
      <c r="N141" s="175">
        <f t="shared" si="74"/>
        <v>0</v>
      </c>
      <c r="O141" s="175">
        <f t="shared" si="75"/>
        <v>0</v>
      </c>
      <c r="P141" s="175"/>
      <c r="Q141" s="175">
        <f>IF('mini - salto 1'!S142="",0,'mini - salto 1'!S142)</f>
        <v>0</v>
      </c>
      <c r="R141" s="175">
        <f>IF('mini - salto 1'!AA142="",0,'mini - salto 1'!AA142)</f>
        <v>0</v>
      </c>
      <c r="S141" s="175" t="e">
        <f t="shared" si="84"/>
        <v>#REF!</v>
      </c>
      <c r="T141" s="175" t="e">
        <f t="shared" si="76"/>
        <v>#REF!</v>
      </c>
      <c r="U141" s="371" t="e">
        <f>IF('mini - salto 2'!#REF!="",0,'mini - salto 2'!#REF!)</f>
        <v>#REF!</v>
      </c>
      <c r="V141" s="175" t="e">
        <f>IF('mini - salto 2'!#REF!="",0,'mini - salto 2'!#REF!)</f>
        <v>#REF!</v>
      </c>
      <c r="W141" s="175">
        <f t="shared" si="85"/>
        <v>0</v>
      </c>
      <c r="X141" s="175">
        <f t="shared" si="77"/>
        <v>0</v>
      </c>
      <c r="Y141" s="175">
        <f>IF('mini - salto 3'!S142="",0,'mini - salto 3'!S142)</f>
        <v>0</v>
      </c>
      <c r="Z141" s="175">
        <f>IF('mini - salto 3'!AA142="",0,'mini - salto 3'!AA142)</f>
        <v>0</v>
      </c>
      <c r="AA141" s="573">
        <f t="shared" si="86"/>
        <v>0</v>
      </c>
      <c r="AB141" s="384">
        <f t="shared" si="78"/>
        <v>0</v>
      </c>
      <c r="AC141" s="175">
        <f>IF(tapete!S148="",0,tapete!S148)</f>
        <v>0</v>
      </c>
      <c r="AD141" s="175">
        <f>IF(tapete!T142="",0,tapete!T142)</f>
        <v>0</v>
      </c>
      <c r="AE141" s="175" t="str">
        <f>IFERROR((IF(B141=0,"",IF(OR(E141="pct",E141="pctn",E141="pctt",E141="pctm"),('mini - salto 1'!AF148+'mini - salto 2'!AF148+'mini - salto 3'!AF148)/3+Z141+R141+V141,""))),0)</f>
        <v/>
      </c>
      <c r="AF141" s="386" t="str">
        <f t="shared" si="64"/>
        <v/>
      </c>
      <c r="AG141" s="386" t="str">
        <f t="shared" si="79"/>
        <v/>
      </c>
      <c r="AH141" s="387" t="str">
        <f t="shared" si="80"/>
        <v/>
      </c>
      <c r="AK141" s="382" t="e">
        <f t="shared" si="81"/>
        <v>#REF!</v>
      </c>
      <c r="AL141" s="385">
        <f t="shared" si="82"/>
        <v>0</v>
      </c>
      <c r="AM141" s="176" t="e">
        <f t="shared" si="87"/>
        <v>#REF!</v>
      </c>
      <c r="AO141" s="128"/>
      <c r="AP141" s="128"/>
      <c r="AQ141" s="128"/>
      <c r="AS141" s="177"/>
      <c r="AT141" s="177"/>
      <c r="AU141" s="177"/>
      <c r="AV141" s="177"/>
      <c r="AW141" s="178"/>
      <c r="AX141" s="178"/>
      <c r="AY141" s="178"/>
      <c r="AZ141" s="178"/>
      <c r="BA141" s="178"/>
      <c r="BB141" s="178"/>
    </row>
    <row r="142" spans="1:54" ht="27" customHeight="1" x14ac:dyDescent="0.3">
      <c r="A142" s="174">
        <f>'ordem de passagem'!B145</f>
        <v>0</v>
      </c>
      <c r="B142" s="174">
        <f>'ordem de passagem'!C145</f>
        <v>0</v>
      </c>
      <c r="C142" s="174">
        <f>'ordem de passagem'!D145</f>
        <v>0</v>
      </c>
      <c r="D142" s="174">
        <f>'ordem de passagem'!E145</f>
        <v>0</v>
      </c>
      <c r="E142" s="174">
        <f>'ordem de passagem'!G145</f>
        <v>0</v>
      </c>
      <c r="F142" s="174" t="str">
        <f t="shared" si="88"/>
        <v/>
      </c>
      <c r="G142" s="174" t="str">
        <f t="shared" si="83"/>
        <v/>
      </c>
      <c r="H142" s="174">
        <f>'ordem de passagem'!F145</f>
        <v>0</v>
      </c>
      <c r="I142" s="174">
        <f>'ordem de passagem'!H145</f>
        <v>0</v>
      </c>
      <c r="J142" s="175">
        <f>IF('mini - salto 1'!AD143="",0,'mini - salto 1'!AD143)</f>
        <v>0</v>
      </c>
      <c r="K142" s="175">
        <f>IF('mini - salto 2'!AD142="",0,'mini - salto 2'!AD142)</f>
        <v>0</v>
      </c>
      <c r="L142" s="175">
        <f>IF('mini - salto 3'!AD143="",0,'mini - salto 3'!AD143)</f>
        <v>0</v>
      </c>
      <c r="M142" s="175">
        <f>IF(tapete!X143="",0,tapete!X143)</f>
        <v>0</v>
      </c>
      <c r="N142" s="175">
        <f t="shared" si="74"/>
        <v>0</v>
      </c>
      <c r="O142" s="175">
        <f t="shared" si="75"/>
        <v>0</v>
      </c>
      <c r="P142" s="175"/>
      <c r="Q142" s="175">
        <f>IF('mini - salto 1'!S143="",0,'mini - salto 1'!S143)</f>
        <v>0</v>
      </c>
      <c r="R142" s="175">
        <f>IF('mini - salto 1'!AA143="",0,'mini - salto 1'!AA143)</f>
        <v>0</v>
      </c>
      <c r="S142" s="175">
        <f t="shared" si="84"/>
        <v>0</v>
      </c>
      <c r="T142" s="175">
        <f t="shared" si="76"/>
        <v>0</v>
      </c>
      <c r="U142" s="371">
        <f>IF('mini - salto 2'!S142="",0,'mini - salto 2'!S142)</f>
        <v>0</v>
      </c>
      <c r="V142" s="175">
        <f>IF('mini - salto 2'!AA142="",0,'mini - salto 2'!AA142)</f>
        <v>0</v>
      </c>
      <c r="W142" s="175">
        <f t="shared" si="85"/>
        <v>0</v>
      </c>
      <c r="X142" s="175">
        <f t="shared" si="77"/>
        <v>0</v>
      </c>
      <c r="Y142" s="175">
        <f>IF('mini - salto 3'!S143="",0,'mini - salto 3'!S143)</f>
        <v>0</v>
      </c>
      <c r="Z142" s="175">
        <f>IF('mini - salto 3'!AA143="",0,'mini - salto 3'!AA143)</f>
        <v>0</v>
      </c>
      <c r="AA142" s="573">
        <f t="shared" si="86"/>
        <v>0</v>
      </c>
      <c r="AB142" s="384">
        <f t="shared" si="78"/>
        <v>0</v>
      </c>
      <c r="AC142" s="175">
        <f>IF(tapete!S149="",0,tapete!S149)</f>
        <v>0</v>
      </c>
      <c r="AD142" s="175">
        <f>IF(tapete!T143="",0,tapete!T143)</f>
        <v>0</v>
      </c>
      <c r="AE142" s="175" t="str">
        <f>IFERROR((IF(B142=0,"",IF(OR(E142="pct",E142="pctn",E142="pctt",E142="pctm"),('mini - salto 1'!AF149+'mini - salto 2'!AF149+'mini - salto 3'!AF149)/3+Z142+R142+V142,""))),0)</f>
        <v/>
      </c>
      <c r="AF142" s="386" t="str">
        <f t="shared" si="64"/>
        <v/>
      </c>
      <c r="AG142" s="386" t="str">
        <f t="shared" si="79"/>
        <v/>
      </c>
      <c r="AH142" s="387" t="str">
        <f t="shared" si="80"/>
        <v/>
      </c>
      <c r="AK142" s="382">
        <f t="shared" si="81"/>
        <v>0</v>
      </c>
      <c r="AL142" s="385">
        <f t="shared" si="82"/>
        <v>0</v>
      </c>
      <c r="AM142" s="176">
        <f t="shared" si="87"/>
        <v>0</v>
      </c>
      <c r="AO142" s="128"/>
      <c r="AP142" s="128"/>
      <c r="AQ142" s="128"/>
      <c r="AS142" s="177"/>
      <c r="AT142" s="177"/>
      <c r="AU142" s="177"/>
      <c r="AV142" s="177"/>
      <c r="AW142" s="178"/>
      <c r="AX142" s="178"/>
      <c r="AY142" s="178"/>
      <c r="AZ142" s="178"/>
      <c r="BA142" s="178"/>
      <c r="BB142" s="178"/>
    </row>
    <row r="143" spans="1:54" ht="27" customHeight="1" x14ac:dyDescent="0.3">
      <c r="A143" s="174">
        <f>'ordem de passagem'!B146</f>
        <v>0</v>
      </c>
      <c r="B143" s="174">
        <f>'ordem de passagem'!C146</f>
        <v>0</v>
      </c>
      <c r="C143" s="174">
        <f>'ordem de passagem'!D146</f>
        <v>0</v>
      </c>
      <c r="D143" s="174">
        <f>'ordem de passagem'!E146</f>
        <v>0</v>
      </c>
      <c r="E143" s="174">
        <f>'ordem de passagem'!G146</f>
        <v>0</v>
      </c>
      <c r="F143" s="174" t="str">
        <f t="shared" si="88"/>
        <v/>
      </c>
      <c r="G143" s="174" t="str">
        <f t="shared" si="83"/>
        <v/>
      </c>
      <c r="H143" s="174">
        <f>'ordem de passagem'!F146</f>
        <v>0</v>
      </c>
      <c r="I143" s="174">
        <f>'ordem de passagem'!H146</f>
        <v>0</v>
      </c>
      <c r="J143" s="175">
        <f>IF('mini - salto 1'!AD144="",0,'mini - salto 1'!AD144)</f>
        <v>0</v>
      </c>
      <c r="K143" s="175">
        <f>IF('mini - salto 2'!AD143="",0,'mini - salto 2'!AD143)</f>
        <v>0</v>
      </c>
      <c r="L143" s="175">
        <f>IF('mini - salto 3'!AD144="",0,'mini - salto 3'!AD144)</f>
        <v>0</v>
      </c>
      <c r="M143" s="175">
        <f>IF(tapete!X144="",0,tapete!X144)</f>
        <v>0</v>
      </c>
      <c r="N143" s="175">
        <f t="shared" si="74"/>
        <v>0</v>
      </c>
      <c r="O143" s="175">
        <f t="shared" si="75"/>
        <v>0</v>
      </c>
      <c r="P143" s="175"/>
      <c r="Q143" s="175">
        <f>IF('mini - salto 1'!S144="",0,'mini - salto 1'!S144)</f>
        <v>0</v>
      </c>
      <c r="R143" s="175">
        <f>IF('mini - salto 1'!AA144="",0,'mini - salto 1'!AA144)</f>
        <v>0</v>
      </c>
      <c r="S143" s="175">
        <f t="shared" si="84"/>
        <v>0</v>
      </c>
      <c r="T143" s="175">
        <f t="shared" si="76"/>
        <v>0</v>
      </c>
      <c r="U143" s="371">
        <f>IF('mini - salto 2'!S143="",0,'mini - salto 2'!S143)</f>
        <v>0</v>
      </c>
      <c r="V143" s="175">
        <f>IF('mini - salto 2'!AA143="",0,'mini - salto 2'!AA143)</f>
        <v>0</v>
      </c>
      <c r="W143" s="175">
        <f t="shared" si="85"/>
        <v>0</v>
      </c>
      <c r="X143" s="175">
        <f t="shared" si="77"/>
        <v>0</v>
      </c>
      <c r="Y143" s="175">
        <f>IF('mini - salto 3'!S144="",0,'mini - salto 3'!S144)</f>
        <v>0</v>
      </c>
      <c r="Z143" s="175">
        <f>IF('mini - salto 3'!AA144="",0,'mini - salto 3'!AA144)</f>
        <v>0</v>
      </c>
      <c r="AA143" s="573">
        <f t="shared" si="86"/>
        <v>0</v>
      </c>
      <c r="AB143" s="384">
        <f t="shared" si="78"/>
        <v>0</v>
      </c>
      <c r="AC143" s="175">
        <f>IF(tapete!S150="",0,tapete!S150)</f>
        <v>0</v>
      </c>
      <c r="AD143" s="175">
        <f>IF(tapete!T144="",0,tapete!T144)</f>
        <v>0</v>
      </c>
      <c r="AE143" s="175" t="str">
        <f>IFERROR((IF(B143=0,"",IF(OR(E143="pct",E143="pctn",E143="pctt",E143="pctm"),('mini - salto 1'!AF150+'mini - salto 2'!AF150+'mini - salto 3'!AF150)/3+Z143+R143+V143,""))),0)</f>
        <v/>
      </c>
      <c r="AF143" s="386" t="str">
        <f t="shared" si="64"/>
        <v/>
      </c>
      <c r="AG143" s="386" t="str">
        <f t="shared" si="79"/>
        <v/>
      </c>
      <c r="AH143" s="387" t="str">
        <f t="shared" si="80"/>
        <v/>
      </c>
      <c r="AK143" s="382">
        <f t="shared" si="81"/>
        <v>0</v>
      </c>
      <c r="AL143" s="385">
        <f t="shared" si="82"/>
        <v>0</v>
      </c>
      <c r="AM143" s="176">
        <f t="shared" si="87"/>
        <v>0</v>
      </c>
      <c r="AO143" s="128"/>
      <c r="AP143" s="128"/>
      <c r="AQ143" s="128"/>
      <c r="AS143" s="177"/>
      <c r="AT143" s="177"/>
      <c r="AU143" s="177"/>
      <c r="AV143" s="177"/>
      <c r="AW143" s="178"/>
      <c r="AX143" s="178"/>
      <c r="AY143" s="178"/>
      <c r="AZ143" s="178"/>
      <c r="BA143" s="178"/>
      <c r="BB143" s="178"/>
    </row>
    <row r="144" spans="1:54" ht="27" customHeight="1" x14ac:dyDescent="0.3">
      <c r="A144" s="174">
        <f>'ordem de passagem'!B147</f>
        <v>0</v>
      </c>
      <c r="B144" s="174">
        <f>'ordem de passagem'!C147</f>
        <v>0</v>
      </c>
      <c r="C144" s="174">
        <f>'ordem de passagem'!D147</f>
        <v>0</v>
      </c>
      <c r="D144" s="174">
        <f>'ordem de passagem'!E147</f>
        <v>0</v>
      </c>
      <c r="E144" s="174">
        <f>'ordem de passagem'!G147</f>
        <v>0</v>
      </c>
      <c r="F144" s="174" t="str">
        <f t="shared" si="88"/>
        <v/>
      </c>
      <c r="G144" s="174" t="str">
        <f t="shared" si="83"/>
        <v/>
      </c>
      <c r="H144" s="174">
        <f>'ordem de passagem'!F147</f>
        <v>0</v>
      </c>
      <c r="I144" s="174">
        <f>'ordem de passagem'!H147</f>
        <v>0</v>
      </c>
      <c r="J144" s="175">
        <f>IF('mini - salto 1'!AD145="",0,'mini - salto 1'!AD145)</f>
        <v>0</v>
      </c>
      <c r="K144" s="175">
        <f>IF('mini - salto 2'!AD144="",0,'mini - salto 2'!AD144)</f>
        <v>0</v>
      </c>
      <c r="L144" s="175">
        <f>IF('mini - salto 3'!AD145="",0,'mini - salto 3'!AD145)</f>
        <v>0</v>
      </c>
      <c r="M144" s="175">
        <f>IF(tapete!X145="",0,tapete!X145)</f>
        <v>0</v>
      </c>
      <c r="N144" s="175">
        <f t="shared" si="74"/>
        <v>0</v>
      </c>
      <c r="O144" s="175">
        <f t="shared" si="75"/>
        <v>0</v>
      </c>
      <c r="P144" s="175"/>
      <c r="Q144" s="175">
        <f>IF('mini - salto 1'!S145="",0,'mini - salto 1'!S145)</f>
        <v>0</v>
      </c>
      <c r="R144" s="175">
        <f>IF('mini - salto 1'!AA145="",0,'mini - salto 1'!AA145)</f>
        <v>0</v>
      </c>
      <c r="S144" s="175">
        <f t="shared" si="84"/>
        <v>0</v>
      </c>
      <c r="T144" s="175">
        <f t="shared" si="76"/>
        <v>0</v>
      </c>
      <c r="U144" s="371">
        <f>IF('mini - salto 2'!S144="",0,'mini - salto 2'!S144)</f>
        <v>0</v>
      </c>
      <c r="V144" s="175">
        <f>IF('mini - salto 2'!AA144="",0,'mini - salto 2'!AA144)</f>
        <v>0</v>
      </c>
      <c r="W144" s="175">
        <f t="shared" si="85"/>
        <v>0</v>
      </c>
      <c r="X144" s="175">
        <f t="shared" si="77"/>
        <v>0</v>
      </c>
      <c r="Y144" s="175">
        <f>IF('mini - salto 3'!S145="",0,'mini - salto 3'!S145)</f>
        <v>0</v>
      </c>
      <c r="Z144" s="175">
        <f>IF('mini - salto 3'!AA145="",0,'mini - salto 3'!AA145)</f>
        <v>0</v>
      </c>
      <c r="AA144" s="573">
        <f t="shared" si="86"/>
        <v>0</v>
      </c>
      <c r="AB144" s="384">
        <f t="shared" si="78"/>
        <v>0</v>
      </c>
      <c r="AC144" s="175">
        <f>IF(tapete!S151="",0,tapete!S151)</f>
        <v>0</v>
      </c>
      <c r="AD144" s="175">
        <f>IF(tapete!T145="",0,tapete!T145)</f>
        <v>0</v>
      </c>
      <c r="AE144" s="175" t="str">
        <f>IFERROR((IF(B144=0,"",IF(OR(E144="pct",E144="pctn",E144="pctt",E144="pctm"),('mini - salto 1'!AF151+'mini - salto 2'!AF151+'mini - salto 3'!AF151)/3+Z144+R144+V144,""))),0)</f>
        <v/>
      </c>
      <c r="AF144" s="386" t="str">
        <f t="shared" si="64"/>
        <v/>
      </c>
      <c r="AG144" s="386" t="str">
        <f t="shared" si="79"/>
        <v/>
      </c>
      <c r="AH144" s="387" t="str">
        <f t="shared" si="80"/>
        <v/>
      </c>
      <c r="AK144" s="382">
        <f t="shared" si="81"/>
        <v>0</v>
      </c>
      <c r="AL144" s="385">
        <f t="shared" si="82"/>
        <v>0</v>
      </c>
      <c r="AM144" s="176">
        <f t="shared" si="87"/>
        <v>0</v>
      </c>
      <c r="AO144" s="128"/>
      <c r="AP144" s="128"/>
      <c r="AQ144" s="128"/>
      <c r="AS144" s="177"/>
      <c r="AT144" s="177"/>
      <c r="AU144" s="177"/>
      <c r="AV144" s="177"/>
      <c r="AW144" s="178"/>
      <c r="AX144" s="178"/>
      <c r="AY144" s="178"/>
      <c r="AZ144" s="178"/>
      <c r="BA144" s="178"/>
      <c r="BB144" s="178"/>
    </row>
    <row r="145" spans="1:54" ht="27" customHeight="1" x14ac:dyDescent="0.3">
      <c r="A145" s="174">
        <f>'ordem de passagem'!B148</f>
        <v>0</v>
      </c>
      <c r="B145" s="174">
        <f>'ordem de passagem'!C148</f>
        <v>0</v>
      </c>
      <c r="C145" s="174">
        <f>'ordem de passagem'!D148</f>
        <v>0</v>
      </c>
      <c r="D145" s="174">
        <f>'ordem de passagem'!E148</f>
        <v>0</v>
      </c>
      <c r="E145" s="174">
        <f>'ordem de passagem'!G148</f>
        <v>0</v>
      </c>
      <c r="F145" s="174" t="str">
        <f t="shared" si="88"/>
        <v/>
      </c>
      <c r="G145" s="174" t="str">
        <f t="shared" si="83"/>
        <v/>
      </c>
      <c r="H145" s="174">
        <f>'ordem de passagem'!F148</f>
        <v>0</v>
      </c>
      <c r="I145" s="174">
        <f>'ordem de passagem'!H148</f>
        <v>0</v>
      </c>
      <c r="J145" s="175">
        <f>IF('mini - salto 1'!AD146="",0,'mini - salto 1'!AD146)</f>
        <v>0</v>
      </c>
      <c r="K145" s="175">
        <f>IF('mini - salto 2'!AD145="",0,'mini - salto 2'!AD145)</f>
        <v>0</v>
      </c>
      <c r="L145" s="175">
        <f>IF('mini - salto 3'!AD146="",0,'mini - salto 3'!AD146)</f>
        <v>0</v>
      </c>
      <c r="M145" s="175">
        <f>IF(tapete!X146="",0,tapete!X146)</f>
        <v>0</v>
      </c>
      <c r="N145" s="175">
        <f t="shared" si="74"/>
        <v>0</v>
      </c>
      <c r="O145" s="175">
        <f t="shared" si="75"/>
        <v>0</v>
      </c>
      <c r="P145" s="175"/>
      <c r="Q145" s="175">
        <f>IF('mini - salto 1'!S146="",0,'mini - salto 1'!S146)</f>
        <v>0</v>
      </c>
      <c r="R145" s="175">
        <f>IF('mini - salto 1'!AA146="",0,'mini - salto 1'!AA146)</f>
        <v>0</v>
      </c>
      <c r="S145" s="175">
        <f t="shared" si="84"/>
        <v>0</v>
      </c>
      <c r="T145" s="175">
        <f t="shared" si="76"/>
        <v>0</v>
      </c>
      <c r="U145" s="371">
        <f>IF('mini - salto 2'!S145="",0,'mini - salto 2'!S145)</f>
        <v>0</v>
      </c>
      <c r="V145" s="175">
        <f>IF('mini - salto 2'!AA145="",0,'mini - salto 2'!AA145)</f>
        <v>0</v>
      </c>
      <c r="W145" s="175">
        <f t="shared" si="85"/>
        <v>0</v>
      </c>
      <c r="X145" s="175">
        <f t="shared" si="77"/>
        <v>0</v>
      </c>
      <c r="Y145" s="175">
        <f>IF('mini - salto 3'!S146="",0,'mini - salto 3'!S146)</f>
        <v>0</v>
      </c>
      <c r="Z145" s="175">
        <f>IF('mini - salto 3'!AA146="",0,'mini - salto 3'!AA146)</f>
        <v>0</v>
      </c>
      <c r="AA145" s="573">
        <f t="shared" si="86"/>
        <v>0</v>
      </c>
      <c r="AB145" s="384">
        <f t="shared" si="78"/>
        <v>0</v>
      </c>
      <c r="AC145" s="175">
        <f>IF(tapete!S152="",0,tapete!S152)</f>
        <v>0</v>
      </c>
      <c r="AD145" s="175">
        <f>IF(tapete!T146="",0,tapete!T146)</f>
        <v>0</v>
      </c>
      <c r="AE145" s="175" t="str">
        <f>IFERROR((IF(B145=0,"",IF(OR(E145="pct",E145="pctn",E145="pctt",E145="pctm"),('mini - salto 1'!AF152+'mini - salto 2'!AF152+'mini - salto 3'!AF152)/3+Z145+R145+V145,""))),0)</f>
        <v/>
      </c>
      <c r="AF145" s="386" t="str">
        <f t="shared" si="64"/>
        <v/>
      </c>
      <c r="AG145" s="386" t="str">
        <f t="shared" si="79"/>
        <v/>
      </c>
      <c r="AH145" s="387" t="str">
        <f t="shared" si="80"/>
        <v/>
      </c>
      <c r="AK145" s="382">
        <f t="shared" si="81"/>
        <v>0</v>
      </c>
      <c r="AL145" s="385">
        <f t="shared" si="82"/>
        <v>0</v>
      </c>
      <c r="AM145" s="176">
        <f t="shared" si="87"/>
        <v>0</v>
      </c>
      <c r="AO145" s="128"/>
      <c r="AP145" s="128"/>
      <c r="AQ145" s="128"/>
      <c r="AS145" s="177"/>
      <c r="AT145" s="177"/>
      <c r="AU145" s="177"/>
      <c r="AV145" s="177"/>
      <c r="AW145" s="178"/>
      <c r="AX145" s="178"/>
      <c r="AY145" s="178"/>
      <c r="AZ145" s="178"/>
      <c r="BA145" s="178"/>
      <c r="BB145" s="178"/>
    </row>
    <row r="146" spans="1:54" ht="27" customHeight="1" x14ac:dyDescent="0.3">
      <c r="A146" s="174">
        <f>'ordem de passagem'!B149</f>
        <v>0</v>
      </c>
      <c r="B146" s="174">
        <f>'ordem de passagem'!C149</f>
        <v>0</v>
      </c>
      <c r="C146" s="174">
        <f>'ordem de passagem'!D149</f>
        <v>0</v>
      </c>
      <c r="D146" s="174">
        <f>'ordem de passagem'!E149</f>
        <v>0</v>
      </c>
      <c r="E146" s="174">
        <f>'ordem de passagem'!G149</f>
        <v>0</v>
      </c>
      <c r="F146" s="174" t="str">
        <f t="shared" si="88"/>
        <v/>
      </c>
      <c r="G146" s="174" t="str">
        <f t="shared" si="83"/>
        <v/>
      </c>
      <c r="H146" s="174">
        <f>'ordem de passagem'!F149</f>
        <v>0</v>
      </c>
      <c r="I146" s="174">
        <f>'ordem de passagem'!H149</f>
        <v>0</v>
      </c>
      <c r="J146" s="175">
        <f>IF('mini - salto 1'!AD147="",0,'mini - salto 1'!AD147)</f>
        <v>0</v>
      </c>
      <c r="K146" s="175">
        <f>IF('mini - salto 2'!AD146="",0,'mini - salto 2'!AD146)</f>
        <v>0</v>
      </c>
      <c r="L146" s="175">
        <f>IF('mini - salto 3'!AD147="",0,'mini - salto 3'!AD147)</f>
        <v>0</v>
      </c>
      <c r="M146" s="175">
        <f>IF(tapete!X147="",0,tapete!X147)</f>
        <v>0</v>
      </c>
      <c r="N146" s="175">
        <f t="shared" si="74"/>
        <v>0</v>
      </c>
      <c r="O146" s="175">
        <f t="shared" si="75"/>
        <v>0</v>
      </c>
      <c r="P146" s="175"/>
      <c r="Q146" s="175">
        <f>IF('mini - salto 1'!S147="",0,'mini - salto 1'!S147)</f>
        <v>0</v>
      </c>
      <c r="R146" s="175">
        <f>IF('mini - salto 1'!AA147="",0,'mini - salto 1'!AA147)</f>
        <v>0</v>
      </c>
      <c r="S146" s="175">
        <f t="shared" si="84"/>
        <v>0</v>
      </c>
      <c r="T146" s="175">
        <f t="shared" si="76"/>
        <v>0</v>
      </c>
      <c r="U146" s="371">
        <f>IF('mini - salto 2'!S146="",0,'mini - salto 2'!S146)</f>
        <v>0</v>
      </c>
      <c r="V146" s="175">
        <f>IF('mini - salto 2'!AA146="",0,'mini - salto 2'!AA146)</f>
        <v>0</v>
      </c>
      <c r="W146" s="175">
        <f t="shared" si="85"/>
        <v>0</v>
      </c>
      <c r="X146" s="175">
        <f t="shared" si="77"/>
        <v>0</v>
      </c>
      <c r="Y146" s="175">
        <f>IF('mini - salto 3'!S147="",0,'mini - salto 3'!S147)</f>
        <v>0</v>
      </c>
      <c r="Z146" s="175">
        <f>IF('mini - salto 3'!AA147="",0,'mini - salto 3'!AA147)</f>
        <v>0</v>
      </c>
      <c r="AA146" s="573">
        <f t="shared" si="86"/>
        <v>0</v>
      </c>
      <c r="AB146" s="384">
        <f t="shared" si="78"/>
        <v>0</v>
      </c>
      <c r="AC146" s="175">
        <f>IF(tapete!S153="",0,tapete!S153)</f>
        <v>0</v>
      </c>
      <c r="AD146" s="175">
        <f>IF(tapete!T147="",0,tapete!T147)</f>
        <v>0</v>
      </c>
      <c r="AE146" s="175" t="str">
        <f>IFERROR((IF(B146=0,"",IF(OR(E146="pct",E146="pctn",E146="pctt",E146="pctm"),('mini - salto 1'!AF153+'mini - salto 2'!AF153+'mini - salto 3'!AF153)/3+Z146+R146+V146,""))),0)</f>
        <v/>
      </c>
      <c r="AF146" s="386" t="str">
        <f t="shared" si="64"/>
        <v/>
      </c>
      <c r="AG146" s="386" t="str">
        <f t="shared" si="79"/>
        <v/>
      </c>
      <c r="AH146" s="387" t="str">
        <f t="shared" si="80"/>
        <v/>
      </c>
      <c r="AK146" s="382">
        <f t="shared" si="81"/>
        <v>0</v>
      </c>
      <c r="AL146" s="385">
        <f t="shared" si="82"/>
        <v>0</v>
      </c>
      <c r="AM146" s="176">
        <f t="shared" si="87"/>
        <v>0</v>
      </c>
      <c r="AO146" s="128"/>
      <c r="AP146" s="128"/>
      <c r="AQ146" s="128"/>
      <c r="AS146" s="177"/>
      <c r="AT146" s="177"/>
      <c r="AU146" s="177"/>
      <c r="AV146" s="177"/>
      <c r="AW146" s="178"/>
      <c r="AX146" s="178"/>
      <c r="AY146" s="178"/>
      <c r="AZ146" s="178"/>
      <c r="BA146" s="178"/>
      <c r="BB146" s="178"/>
    </row>
    <row r="147" spans="1:54" ht="27" customHeight="1" x14ac:dyDescent="0.3">
      <c r="A147" s="174">
        <f>'ordem de passagem'!B150</f>
        <v>0</v>
      </c>
      <c r="B147" s="174">
        <f>'ordem de passagem'!C150</f>
        <v>0</v>
      </c>
      <c r="C147" s="174">
        <f>'ordem de passagem'!D150</f>
        <v>0</v>
      </c>
      <c r="D147" s="174">
        <f>'ordem de passagem'!E150</f>
        <v>0</v>
      </c>
      <c r="E147" s="174">
        <f>'ordem de passagem'!G150</f>
        <v>0</v>
      </c>
      <c r="F147" s="174" t="str">
        <f t="shared" si="88"/>
        <v/>
      </c>
      <c r="G147" s="174" t="str">
        <f t="shared" si="83"/>
        <v/>
      </c>
      <c r="H147" s="174">
        <f>'ordem de passagem'!F150</f>
        <v>0</v>
      </c>
      <c r="I147" s="174">
        <f>'ordem de passagem'!H150</f>
        <v>0</v>
      </c>
      <c r="J147" s="175">
        <f>IF('mini - salto 1'!AD148="",0,'mini - salto 1'!AD148)</f>
        <v>0</v>
      </c>
      <c r="K147" s="175">
        <f>IF('mini - salto 2'!AD147="",0,'mini - salto 2'!AD147)</f>
        <v>0</v>
      </c>
      <c r="L147" s="175">
        <f>IF('mini - salto 3'!AD148="",0,'mini - salto 3'!AD148)</f>
        <v>0</v>
      </c>
      <c r="M147" s="175">
        <f>IF(tapete!X148="",0,tapete!X148)</f>
        <v>0</v>
      </c>
      <c r="N147" s="175">
        <f t="shared" si="74"/>
        <v>0</v>
      </c>
      <c r="O147" s="175">
        <f t="shared" si="75"/>
        <v>0</v>
      </c>
      <c r="P147" s="175"/>
      <c r="Q147" s="175">
        <f>IF('mini - salto 1'!S148="",0,'mini - salto 1'!S148)</f>
        <v>0</v>
      </c>
      <c r="R147" s="175">
        <f>IF('mini - salto 1'!AA148="",0,'mini - salto 1'!AA148)</f>
        <v>0</v>
      </c>
      <c r="S147" s="175">
        <f t="shared" si="84"/>
        <v>0</v>
      </c>
      <c r="T147" s="175">
        <f t="shared" si="76"/>
        <v>0</v>
      </c>
      <c r="U147" s="371">
        <f>IF('mini - salto 2'!S147="",0,'mini - salto 2'!S147)</f>
        <v>0</v>
      </c>
      <c r="V147" s="175">
        <f>IF('mini - salto 2'!AA147="",0,'mini - salto 2'!AA147)</f>
        <v>0</v>
      </c>
      <c r="W147" s="175">
        <f t="shared" si="85"/>
        <v>0</v>
      </c>
      <c r="X147" s="175">
        <f t="shared" si="77"/>
        <v>0</v>
      </c>
      <c r="Y147" s="175">
        <f>IF('mini - salto 3'!S148="",0,'mini - salto 3'!S148)</f>
        <v>0</v>
      </c>
      <c r="Z147" s="175">
        <f>IF('mini - salto 3'!AA148="",0,'mini - salto 3'!AA148)</f>
        <v>0</v>
      </c>
      <c r="AA147" s="573">
        <f t="shared" si="86"/>
        <v>0</v>
      </c>
      <c r="AB147" s="384">
        <f t="shared" si="78"/>
        <v>0</v>
      </c>
      <c r="AC147" s="175">
        <f>IF(tapete!S154="",0,tapete!S154)</f>
        <v>0</v>
      </c>
      <c r="AD147" s="175">
        <f>IF(tapete!T148="",0,tapete!T148)</f>
        <v>0</v>
      </c>
      <c r="AE147" s="175" t="str">
        <f>IFERROR((IF(B147=0,"",IF(OR(E147="pct",E147="pctn",E147="pctt",E147="pctm"),('mini - salto 1'!AF154+'mini - salto 2'!AF154+'mini - salto 3'!AF154)/3+Z147+R147+V147,""))),0)</f>
        <v/>
      </c>
      <c r="AF147" s="386" t="str">
        <f t="shared" si="64"/>
        <v/>
      </c>
      <c r="AG147" s="386" t="str">
        <f t="shared" si="79"/>
        <v/>
      </c>
      <c r="AH147" s="387" t="str">
        <f t="shared" si="80"/>
        <v/>
      </c>
      <c r="AK147" s="382">
        <f t="shared" si="81"/>
        <v>0</v>
      </c>
      <c r="AL147" s="385">
        <f t="shared" si="82"/>
        <v>0</v>
      </c>
      <c r="AM147" s="176">
        <f t="shared" si="87"/>
        <v>0</v>
      </c>
      <c r="AO147" s="128"/>
      <c r="AP147" s="128"/>
      <c r="AQ147" s="128"/>
      <c r="AS147" s="177"/>
      <c r="AT147" s="177"/>
      <c r="AU147" s="177"/>
      <c r="AV147" s="177"/>
      <c r="AW147" s="178"/>
      <c r="AX147" s="178"/>
      <c r="AY147" s="178"/>
      <c r="AZ147" s="178"/>
      <c r="BA147" s="178"/>
      <c r="BB147" s="178"/>
    </row>
    <row r="148" spans="1:54" ht="27" customHeight="1" x14ac:dyDescent="0.3">
      <c r="A148" s="174">
        <f>'ordem de passagem'!B151</f>
        <v>0</v>
      </c>
      <c r="B148" s="174">
        <f>'ordem de passagem'!C151</f>
        <v>0</v>
      </c>
      <c r="C148" s="174">
        <f>'ordem de passagem'!D151</f>
        <v>0</v>
      </c>
      <c r="D148" s="174">
        <f>'ordem de passagem'!E151</f>
        <v>0</v>
      </c>
      <c r="E148" s="174">
        <f>'ordem de passagem'!G151</f>
        <v>0</v>
      </c>
      <c r="F148" s="174" t="str">
        <f t="shared" si="88"/>
        <v/>
      </c>
      <c r="G148" s="174" t="str">
        <f t="shared" si="83"/>
        <v/>
      </c>
      <c r="H148" s="174">
        <f>'ordem de passagem'!F151</f>
        <v>0</v>
      </c>
      <c r="I148" s="174">
        <f>'ordem de passagem'!H151</f>
        <v>0</v>
      </c>
      <c r="J148" s="175">
        <f>IF('mini - salto 1'!AD149="",0,'mini - salto 1'!AD149)</f>
        <v>0</v>
      </c>
      <c r="K148" s="175">
        <f>IF('mini - salto 2'!AD148="",0,'mini - salto 2'!AD148)</f>
        <v>0</v>
      </c>
      <c r="L148" s="175">
        <f>IF('mini - salto 3'!AD149="",0,'mini - salto 3'!AD149)</f>
        <v>0</v>
      </c>
      <c r="M148" s="175">
        <f>IF(tapete!X149="",0,tapete!X149)</f>
        <v>0</v>
      </c>
      <c r="N148" s="175">
        <f t="shared" si="74"/>
        <v>0</v>
      </c>
      <c r="O148" s="175">
        <f t="shared" si="75"/>
        <v>0</v>
      </c>
      <c r="P148" s="175"/>
      <c r="Q148" s="175">
        <f>IF('mini - salto 1'!S149="",0,'mini - salto 1'!S149)</f>
        <v>0</v>
      </c>
      <c r="R148" s="175">
        <f>IF('mini - salto 1'!AA149="",0,'mini - salto 1'!AA149)</f>
        <v>0</v>
      </c>
      <c r="S148" s="175">
        <f t="shared" si="84"/>
        <v>0</v>
      </c>
      <c r="T148" s="175">
        <f t="shared" si="76"/>
        <v>0</v>
      </c>
      <c r="U148" s="371">
        <f>IF('mini - salto 2'!S148="",0,'mini - salto 2'!S148)</f>
        <v>0</v>
      </c>
      <c r="V148" s="175">
        <f>IF('mini - salto 2'!AA148="",0,'mini - salto 2'!AA148)</f>
        <v>0</v>
      </c>
      <c r="W148" s="175">
        <f t="shared" si="85"/>
        <v>0</v>
      </c>
      <c r="X148" s="175">
        <f t="shared" si="77"/>
        <v>0</v>
      </c>
      <c r="Y148" s="175">
        <f>IF('mini - salto 3'!S149="",0,'mini - salto 3'!S149)</f>
        <v>0</v>
      </c>
      <c r="Z148" s="175">
        <f>IF('mini - salto 3'!AA149="",0,'mini - salto 3'!AA149)</f>
        <v>0</v>
      </c>
      <c r="AA148" s="573">
        <f t="shared" si="86"/>
        <v>0</v>
      </c>
      <c r="AB148" s="384">
        <f t="shared" si="78"/>
        <v>0</v>
      </c>
      <c r="AC148" s="175">
        <f>IF(tapete!S155="",0,tapete!S155)</f>
        <v>0</v>
      </c>
      <c r="AD148" s="175">
        <f>IF(tapete!T149="",0,tapete!T149)</f>
        <v>0</v>
      </c>
      <c r="AE148" s="175" t="str">
        <f>IFERROR((IF(B148=0,"",IF(OR(E148="pct",E148="pctn",E148="pctt",E148="pctm"),('mini - salto 1'!AF155+'mini - salto 2'!AF155+'mini - salto 3'!AF155)/3+Z148+R148+V148,""))),0)</f>
        <v/>
      </c>
      <c r="AF148" s="386" t="str">
        <f t="shared" si="64"/>
        <v/>
      </c>
      <c r="AG148" s="386" t="str">
        <f t="shared" si="79"/>
        <v/>
      </c>
      <c r="AH148" s="387" t="str">
        <f t="shared" si="80"/>
        <v/>
      </c>
      <c r="AK148" s="382">
        <f t="shared" si="81"/>
        <v>0</v>
      </c>
      <c r="AL148" s="385">
        <f t="shared" si="82"/>
        <v>0</v>
      </c>
      <c r="AM148" s="176">
        <f t="shared" si="87"/>
        <v>0</v>
      </c>
      <c r="AO148" s="128"/>
      <c r="AP148" s="128"/>
      <c r="AQ148" s="128"/>
      <c r="AS148" s="177"/>
      <c r="AT148" s="177"/>
      <c r="AU148" s="177"/>
      <c r="AV148" s="177"/>
      <c r="AW148" s="178"/>
      <c r="AX148" s="178"/>
      <c r="AY148" s="178"/>
      <c r="AZ148" s="178"/>
      <c r="BA148" s="178"/>
      <c r="BB148" s="178"/>
    </row>
    <row r="149" spans="1:54" ht="27" customHeight="1" x14ac:dyDescent="0.3">
      <c r="A149" s="174">
        <f>'ordem de passagem'!B152</f>
        <v>0</v>
      </c>
      <c r="B149" s="174">
        <f>'ordem de passagem'!C152</f>
        <v>0</v>
      </c>
      <c r="C149" s="174">
        <f>'ordem de passagem'!D152</f>
        <v>0</v>
      </c>
      <c r="D149" s="174">
        <f>'ordem de passagem'!E152</f>
        <v>0</v>
      </c>
      <c r="E149" s="174">
        <f>'ordem de passagem'!G152</f>
        <v>0</v>
      </c>
      <c r="F149" s="174" t="str">
        <f t="shared" si="88"/>
        <v/>
      </c>
      <c r="G149" s="174" t="str">
        <f t="shared" si="83"/>
        <v/>
      </c>
      <c r="H149" s="174">
        <f>'ordem de passagem'!F152</f>
        <v>0</v>
      </c>
      <c r="I149" s="174">
        <f>'ordem de passagem'!H152</f>
        <v>0</v>
      </c>
      <c r="J149" s="175">
        <f>IF('mini - salto 1'!AD150="",0,'mini - salto 1'!AD150)</f>
        <v>0</v>
      </c>
      <c r="K149" s="175">
        <f>IF('mini - salto 2'!AD149="",0,'mini - salto 2'!AD149)</f>
        <v>0</v>
      </c>
      <c r="L149" s="175">
        <f>IF('mini - salto 3'!AD150="",0,'mini - salto 3'!AD150)</f>
        <v>0</v>
      </c>
      <c r="M149" s="175">
        <f>IF(tapete!X150="",0,tapete!X150)</f>
        <v>0</v>
      </c>
      <c r="N149" s="175">
        <f t="shared" si="74"/>
        <v>0</v>
      </c>
      <c r="O149" s="175">
        <f t="shared" si="75"/>
        <v>0</v>
      </c>
      <c r="P149" s="175"/>
      <c r="Q149" s="175">
        <f>IF('mini - salto 1'!S150="",0,'mini - salto 1'!S150)</f>
        <v>0</v>
      </c>
      <c r="R149" s="175">
        <f>IF('mini - salto 1'!AA150="",0,'mini - salto 1'!AA150)</f>
        <v>0</v>
      </c>
      <c r="S149" s="175">
        <f t="shared" si="84"/>
        <v>0</v>
      </c>
      <c r="T149" s="175">
        <f t="shared" si="76"/>
        <v>0</v>
      </c>
      <c r="U149" s="371">
        <f>IF('mini - salto 2'!S149="",0,'mini - salto 2'!S149)</f>
        <v>0</v>
      </c>
      <c r="V149" s="175">
        <f>IF('mini - salto 2'!AA149="",0,'mini - salto 2'!AA149)</f>
        <v>0</v>
      </c>
      <c r="W149" s="175">
        <f t="shared" si="85"/>
        <v>0</v>
      </c>
      <c r="X149" s="175">
        <f t="shared" si="77"/>
        <v>0</v>
      </c>
      <c r="Y149" s="175">
        <f>IF('mini - salto 3'!S150="",0,'mini - salto 3'!S150)</f>
        <v>0</v>
      </c>
      <c r="Z149" s="175">
        <f>IF('mini - salto 3'!AA150="",0,'mini - salto 3'!AA150)</f>
        <v>0</v>
      </c>
      <c r="AA149" s="573">
        <f t="shared" si="86"/>
        <v>0</v>
      </c>
      <c r="AB149" s="384">
        <f t="shared" si="78"/>
        <v>0</v>
      </c>
      <c r="AC149" s="175">
        <f>IF(tapete!S156="",0,tapete!S156)</f>
        <v>0</v>
      </c>
      <c r="AD149" s="175">
        <f>IF(tapete!T150="",0,tapete!T150)</f>
        <v>0</v>
      </c>
      <c r="AE149" s="175" t="str">
        <f>IFERROR((IF(B149=0,"",IF(OR(E149="pct",E149="pctn",E149="pctt",E149="pctm"),('mini - salto 1'!AF156+'mini - salto 2'!AF156+'mini - salto 3'!AF156)/3+Z149+R149+V149,""))),0)</f>
        <v/>
      </c>
      <c r="AF149" s="386" t="str">
        <f t="shared" si="64"/>
        <v/>
      </c>
      <c r="AG149" s="386" t="str">
        <f t="shared" si="79"/>
        <v/>
      </c>
      <c r="AH149" s="387" t="str">
        <f t="shared" si="80"/>
        <v/>
      </c>
      <c r="AK149" s="382">
        <f t="shared" si="81"/>
        <v>0</v>
      </c>
      <c r="AL149" s="385">
        <f t="shared" si="82"/>
        <v>0</v>
      </c>
      <c r="AM149" s="176">
        <f t="shared" si="87"/>
        <v>0</v>
      </c>
      <c r="AO149" s="128"/>
      <c r="AP149" s="128"/>
      <c r="AQ149" s="128"/>
      <c r="AS149" s="177"/>
      <c r="AT149" s="177"/>
      <c r="AU149" s="177"/>
      <c r="AV149" s="177"/>
      <c r="AW149" s="178"/>
      <c r="AX149" s="178"/>
      <c r="AY149" s="178"/>
      <c r="AZ149" s="178"/>
      <c r="BA149" s="178"/>
      <c r="BB149" s="178"/>
    </row>
    <row r="150" spans="1:54" ht="27" customHeight="1" x14ac:dyDescent="0.3">
      <c r="A150" s="174">
        <f>'ordem de passagem'!B153</f>
        <v>0</v>
      </c>
      <c r="B150" s="174">
        <f>'ordem de passagem'!C153</f>
        <v>0</v>
      </c>
      <c r="C150" s="174">
        <f>'ordem de passagem'!D153</f>
        <v>0</v>
      </c>
      <c r="D150" s="174">
        <f>'ordem de passagem'!E153</f>
        <v>0</v>
      </c>
      <c r="E150" s="174">
        <f>'ordem de passagem'!G153</f>
        <v>0</v>
      </c>
      <c r="F150" s="174" t="str">
        <f t="shared" si="88"/>
        <v/>
      </c>
      <c r="G150" s="174" t="str">
        <f t="shared" si="83"/>
        <v/>
      </c>
      <c r="H150" s="174">
        <f>'ordem de passagem'!F153</f>
        <v>0</v>
      </c>
      <c r="I150" s="174">
        <f>'ordem de passagem'!H153</f>
        <v>0</v>
      </c>
      <c r="J150" s="175">
        <f>IF('mini - salto 1'!AD151="",0,'mini - salto 1'!AD151)</f>
        <v>0</v>
      </c>
      <c r="K150" s="175">
        <f>IF('mini - salto 2'!AD150="",0,'mini - salto 2'!AD150)</f>
        <v>0</v>
      </c>
      <c r="L150" s="175">
        <f>IF('mini - salto 3'!AD151="",0,'mini - salto 3'!AD151)</f>
        <v>0</v>
      </c>
      <c r="M150" s="175">
        <f>IF(tapete!X151="",0,tapete!X151)</f>
        <v>0</v>
      </c>
      <c r="N150" s="175">
        <f t="shared" si="74"/>
        <v>0</v>
      </c>
      <c r="O150" s="175">
        <f t="shared" si="75"/>
        <v>0</v>
      </c>
      <c r="P150" s="175"/>
      <c r="Q150" s="175">
        <f>IF('mini - salto 1'!S151="",0,'mini - salto 1'!S151)</f>
        <v>0</v>
      </c>
      <c r="R150" s="175">
        <f>IF('mini - salto 1'!AA151="",0,'mini - salto 1'!AA151)</f>
        <v>0</v>
      </c>
      <c r="S150" s="175">
        <f t="shared" si="84"/>
        <v>0</v>
      </c>
      <c r="T150" s="175">
        <f t="shared" si="76"/>
        <v>0</v>
      </c>
      <c r="U150" s="371">
        <f>IF('mini - salto 2'!S150="",0,'mini - salto 2'!S150)</f>
        <v>0</v>
      </c>
      <c r="V150" s="175">
        <f>IF('mini - salto 2'!AA150="",0,'mini - salto 2'!AA150)</f>
        <v>0</v>
      </c>
      <c r="W150" s="175">
        <f t="shared" si="85"/>
        <v>0</v>
      </c>
      <c r="X150" s="175">
        <f t="shared" si="77"/>
        <v>0</v>
      </c>
      <c r="Y150" s="175">
        <f>IF('mini - salto 3'!S151="",0,'mini - salto 3'!S151)</f>
        <v>0</v>
      </c>
      <c r="Z150" s="175">
        <f>IF('mini - salto 3'!AA151="",0,'mini - salto 3'!AA151)</f>
        <v>0</v>
      </c>
      <c r="AA150" s="573">
        <f t="shared" si="86"/>
        <v>0</v>
      </c>
      <c r="AB150" s="384">
        <f t="shared" si="78"/>
        <v>0</v>
      </c>
      <c r="AC150" s="175">
        <f>IF(tapete!S157="",0,tapete!S157)</f>
        <v>0</v>
      </c>
      <c r="AD150" s="175">
        <f>IF(tapete!T151="",0,tapete!T151)</f>
        <v>0</v>
      </c>
      <c r="AE150" s="175" t="str">
        <f>IFERROR((IF(B150=0,"",IF(OR(E150="pct",E150="pctn",E150="pctt",E150="pctm"),('mini - salto 1'!AF157+'mini - salto 2'!AF157+'mini - salto 3'!AF157)/3+Z150+R150+V150,""))),0)</f>
        <v/>
      </c>
      <c r="AF150" s="386" t="str">
        <f t="shared" si="64"/>
        <v/>
      </c>
      <c r="AG150" s="386" t="str">
        <f t="shared" si="79"/>
        <v/>
      </c>
      <c r="AH150" s="387" t="str">
        <f t="shared" si="80"/>
        <v/>
      </c>
      <c r="AK150" s="382">
        <f t="shared" si="81"/>
        <v>0</v>
      </c>
      <c r="AL150" s="385">
        <f t="shared" si="82"/>
        <v>0</v>
      </c>
      <c r="AM150" s="176">
        <f t="shared" si="87"/>
        <v>0</v>
      </c>
      <c r="AO150" s="128"/>
      <c r="AP150" s="128"/>
      <c r="AQ150" s="128"/>
      <c r="AS150" s="177"/>
      <c r="AT150" s="177"/>
      <c r="AU150" s="177"/>
      <c r="AV150" s="177"/>
      <c r="AW150" s="178"/>
      <c r="AX150" s="178"/>
      <c r="AY150" s="178"/>
      <c r="AZ150" s="178"/>
      <c r="BA150" s="178"/>
      <c r="BB150" s="178"/>
    </row>
    <row r="151" spans="1:54" ht="27" customHeight="1" x14ac:dyDescent="0.3">
      <c r="A151" s="174">
        <f>'ordem de passagem'!B154</f>
        <v>0</v>
      </c>
      <c r="B151" s="174">
        <f>'ordem de passagem'!C154</f>
        <v>0</v>
      </c>
      <c r="C151" s="174">
        <f>'ordem de passagem'!D154</f>
        <v>0</v>
      </c>
      <c r="D151" s="174">
        <f>'ordem de passagem'!E154</f>
        <v>0</v>
      </c>
      <c r="E151" s="174">
        <f>'ordem de passagem'!G154</f>
        <v>0</v>
      </c>
      <c r="F151" s="174" t="str">
        <f t="shared" si="88"/>
        <v/>
      </c>
      <c r="G151" s="174" t="str">
        <f t="shared" si="83"/>
        <v/>
      </c>
      <c r="H151" s="174">
        <f>'ordem de passagem'!F154</f>
        <v>0</v>
      </c>
      <c r="I151" s="174">
        <f>'ordem de passagem'!H154</f>
        <v>0</v>
      </c>
      <c r="J151" s="175">
        <f>IF('mini - salto 1'!AD152="",0,'mini - salto 1'!AD152)</f>
        <v>0</v>
      </c>
      <c r="K151" s="175">
        <f>IF('mini - salto 2'!AD151="",0,'mini - salto 2'!AD151)</f>
        <v>0</v>
      </c>
      <c r="L151" s="175">
        <f>IF('mini - salto 3'!AD152="",0,'mini - salto 3'!AD152)</f>
        <v>0</v>
      </c>
      <c r="M151" s="175">
        <f>IF(tapete!X152="",0,tapete!X152)</f>
        <v>0</v>
      </c>
      <c r="N151" s="175">
        <f t="shared" si="74"/>
        <v>0</v>
      </c>
      <c r="O151" s="175">
        <f t="shared" si="75"/>
        <v>0</v>
      </c>
      <c r="P151" s="175"/>
      <c r="Q151" s="175">
        <f>IF('mini - salto 1'!S152="",0,'mini - salto 1'!S152)</f>
        <v>0</v>
      </c>
      <c r="R151" s="175">
        <f>IF('mini - salto 1'!AA152="",0,'mini - salto 1'!AA152)</f>
        <v>0</v>
      </c>
      <c r="S151" s="175">
        <f t="shared" si="84"/>
        <v>0</v>
      </c>
      <c r="T151" s="175">
        <f t="shared" si="76"/>
        <v>0</v>
      </c>
      <c r="U151" s="371">
        <f>IF('mini - salto 2'!S151="",0,'mini - salto 2'!S151)</f>
        <v>0</v>
      </c>
      <c r="V151" s="175">
        <f>IF('mini - salto 2'!AA151="",0,'mini - salto 2'!AA151)</f>
        <v>0</v>
      </c>
      <c r="W151" s="175">
        <f t="shared" si="85"/>
        <v>0</v>
      </c>
      <c r="X151" s="175">
        <f t="shared" si="77"/>
        <v>0</v>
      </c>
      <c r="Y151" s="175">
        <f>IF('mini - salto 3'!S152="",0,'mini - salto 3'!S152)</f>
        <v>0</v>
      </c>
      <c r="Z151" s="175">
        <f>IF('mini - salto 3'!AA152="",0,'mini - salto 3'!AA152)</f>
        <v>0</v>
      </c>
      <c r="AA151" s="573">
        <f t="shared" si="86"/>
        <v>0</v>
      </c>
      <c r="AB151" s="384">
        <f t="shared" si="78"/>
        <v>0</v>
      </c>
      <c r="AC151" s="175">
        <f>IF(tapete!S158="",0,tapete!S158)</f>
        <v>0</v>
      </c>
      <c r="AD151" s="175">
        <f>IF(tapete!T152="",0,tapete!T152)</f>
        <v>0</v>
      </c>
      <c r="AE151" s="175" t="str">
        <f>IFERROR((IF(B151=0,"",IF(OR(E151="pct",E151="pctn",E151="pctt",E151="pctm"),('mini - salto 1'!AF158+'mini - salto 2'!AF158+'mini - salto 3'!AF158)/3+Z151+R151+V151,""))),0)</f>
        <v/>
      </c>
      <c r="AF151" s="386" t="str">
        <f t="shared" si="64"/>
        <v/>
      </c>
      <c r="AG151" s="386" t="str">
        <f t="shared" si="79"/>
        <v/>
      </c>
      <c r="AH151" s="387" t="str">
        <f t="shared" si="80"/>
        <v/>
      </c>
      <c r="AK151" s="382">
        <f t="shared" si="81"/>
        <v>0</v>
      </c>
      <c r="AL151" s="385">
        <f t="shared" si="82"/>
        <v>0</v>
      </c>
      <c r="AM151" s="176">
        <f t="shared" si="87"/>
        <v>0</v>
      </c>
      <c r="AO151" s="128"/>
      <c r="AP151" s="128"/>
      <c r="AQ151" s="128"/>
      <c r="AS151" s="177"/>
      <c r="AT151" s="177"/>
      <c r="AU151" s="177"/>
      <c r="AV151" s="177"/>
      <c r="AW151" s="178"/>
      <c r="AX151" s="178"/>
      <c r="AY151" s="178"/>
      <c r="AZ151" s="178"/>
      <c r="BA151" s="178"/>
      <c r="BB151" s="178"/>
    </row>
    <row r="152" spans="1:54" ht="27" customHeight="1" x14ac:dyDescent="0.3">
      <c r="A152" s="174">
        <f>'ordem de passagem'!B155</f>
        <v>0</v>
      </c>
      <c r="B152" s="174">
        <f>'ordem de passagem'!C155</f>
        <v>0</v>
      </c>
      <c r="C152" s="174">
        <f>'ordem de passagem'!D155</f>
        <v>0</v>
      </c>
      <c r="D152" s="174">
        <f>'ordem de passagem'!E155</f>
        <v>0</v>
      </c>
      <c r="E152" s="174">
        <f>'ordem de passagem'!G155</f>
        <v>0</v>
      </c>
      <c r="F152" s="174" t="str">
        <f t="shared" si="88"/>
        <v/>
      </c>
      <c r="G152" s="174" t="str">
        <f t="shared" si="83"/>
        <v/>
      </c>
      <c r="H152" s="174">
        <f>'ordem de passagem'!F155</f>
        <v>0</v>
      </c>
      <c r="I152" s="174">
        <f>'ordem de passagem'!H155</f>
        <v>0</v>
      </c>
      <c r="J152" s="175">
        <f>IF('mini - salto 1'!AD153="",0,'mini - salto 1'!AD153)</f>
        <v>0</v>
      </c>
      <c r="K152" s="175">
        <f>IF('mini - salto 2'!AD152="",0,'mini - salto 2'!AD152)</f>
        <v>0</v>
      </c>
      <c r="L152" s="175">
        <f>IF('mini - salto 3'!AD153="",0,'mini - salto 3'!AD153)</f>
        <v>0</v>
      </c>
      <c r="M152" s="175">
        <f>IF(tapete!X153="",0,tapete!X153)</f>
        <v>0</v>
      </c>
      <c r="N152" s="175">
        <f t="shared" si="74"/>
        <v>0</v>
      </c>
      <c r="O152" s="175">
        <f t="shared" si="75"/>
        <v>0</v>
      </c>
      <c r="P152" s="175"/>
      <c r="Q152" s="175">
        <f>IF('mini - salto 1'!S153="",0,'mini - salto 1'!S153)</f>
        <v>0</v>
      </c>
      <c r="R152" s="175">
        <f>IF('mini - salto 1'!AA153="",0,'mini - salto 1'!AA153)</f>
        <v>0</v>
      </c>
      <c r="S152" s="175">
        <f t="shared" si="84"/>
        <v>0</v>
      </c>
      <c r="T152" s="175">
        <f t="shared" si="76"/>
        <v>0</v>
      </c>
      <c r="U152" s="371">
        <f>IF('mini - salto 2'!S152="",0,'mini - salto 2'!S152)</f>
        <v>0</v>
      </c>
      <c r="V152" s="175">
        <f>IF('mini - salto 2'!AA152="",0,'mini - salto 2'!AA152)</f>
        <v>0</v>
      </c>
      <c r="W152" s="175">
        <f t="shared" si="85"/>
        <v>0</v>
      </c>
      <c r="X152" s="175">
        <f t="shared" si="77"/>
        <v>0</v>
      </c>
      <c r="Y152" s="175">
        <f>IF('mini - salto 3'!S153="",0,'mini - salto 3'!S153)</f>
        <v>0</v>
      </c>
      <c r="Z152" s="175">
        <f>IF('mini - salto 3'!AA153="",0,'mini - salto 3'!AA153)</f>
        <v>0</v>
      </c>
      <c r="AA152" s="573">
        <f t="shared" si="86"/>
        <v>0</v>
      </c>
      <c r="AB152" s="384">
        <f t="shared" si="78"/>
        <v>0</v>
      </c>
      <c r="AC152" s="175">
        <f>IF(tapete!S159="",0,tapete!S159)</f>
        <v>0</v>
      </c>
      <c r="AD152" s="175">
        <f>IF(tapete!T153="",0,tapete!T153)</f>
        <v>0</v>
      </c>
      <c r="AE152" s="175" t="str">
        <f>IFERROR((IF(B152=0,"",IF(OR(E152="pct",E152="pctn",E152="pctt",E152="pctm"),('mini - salto 1'!AF159+'mini - salto 2'!AF159+'mini - salto 3'!AF159)/3+Z152+R152+V152,""))),0)</f>
        <v/>
      </c>
      <c r="AF152" s="386" t="str">
        <f t="shared" si="64"/>
        <v/>
      </c>
      <c r="AG152" s="386" t="str">
        <f t="shared" si="79"/>
        <v/>
      </c>
      <c r="AH152" s="387" t="str">
        <f t="shared" si="80"/>
        <v/>
      </c>
      <c r="AK152" s="382">
        <f t="shared" si="81"/>
        <v>0</v>
      </c>
      <c r="AL152" s="385">
        <f t="shared" si="82"/>
        <v>0</v>
      </c>
      <c r="AM152" s="176">
        <f t="shared" si="87"/>
        <v>0</v>
      </c>
      <c r="AO152" s="128"/>
      <c r="AP152" s="128"/>
      <c r="AQ152" s="128"/>
      <c r="AS152" s="177"/>
      <c r="AT152" s="177"/>
      <c r="AU152" s="177"/>
      <c r="AV152" s="177"/>
      <c r="AW152" s="178"/>
      <c r="AX152" s="178"/>
      <c r="AY152" s="178"/>
      <c r="AZ152" s="178"/>
      <c r="BA152" s="178"/>
      <c r="BB152" s="178"/>
    </row>
    <row r="153" spans="1:54" ht="27" customHeight="1" x14ac:dyDescent="0.3">
      <c r="A153" s="174">
        <f>'ordem de passagem'!B156</f>
        <v>0</v>
      </c>
      <c r="B153" s="174">
        <f>'ordem de passagem'!C156</f>
        <v>0</v>
      </c>
      <c r="C153" s="174">
        <f>'ordem de passagem'!D156</f>
        <v>0</v>
      </c>
      <c r="D153" s="174">
        <f>'ordem de passagem'!E156</f>
        <v>0</v>
      </c>
      <c r="E153" s="174">
        <f>'ordem de passagem'!G156</f>
        <v>0</v>
      </c>
      <c r="F153" s="174" t="str">
        <f t="shared" si="88"/>
        <v/>
      </c>
      <c r="G153" s="174" t="str">
        <f t="shared" si="83"/>
        <v/>
      </c>
      <c r="H153" s="174">
        <f>'ordem de passagem'!F156</f>
        <v>0</v>
      </c>
      <c r="I153" s="174">
        <f>'ordem de passagem'!H156</f>
        <v>0</v>
      </c>
      <c r="J153" s="175">
        <f>IF('mini - salto 1'!AD154="",0,'mini - salto 1'!AD154)</f>
        <v>0</v>
      </c>
      <c r="K153" s="175">
        <f>IF('mini - salto 2'!AD153="",0,'mini - salto 2'!AD153)</f>
        <v>0</v>
      </c>
      <c r="L153" s="175">
        <f>IF('mini - salto 3'!AD154="",0,'mini - salto 3'!AD154)</f>
        <v>0</v>
      </c>
      <c r="M153" s="175">
        <f>IF(tapete!X154="",0,tapete!X154)</f>
        <v>0</v>
      </c>
      <c r="N153" s="175">
        <f t="shared" si="74"/>
        <v>0</v>
      </c>
      <c r="O153" s="175">
        <f t="shared" si="75"/>
        <v>0</v>
      </c>
      <c r="P153" s="175"/>
      <c r="Q153" s="175">
        <f>IF('mini - salto 1'!S154="",0,'mini - salto 1'!S154)</f>
        <v>0</v>
      </c>
      <c r="R153" s="175">
        <f>IF('mini - salto 1'!AA154="",0,'mini - salto 1'!AA154)</f>
        <v>0</v>
      </c>
      <c r="S153" s="175">
        <f t="shared" si="84"/>
        <v>0</v>
      </c>
      <c r="T153" s="175">
        <f t="shared" si="76"/>
        <v>0</v>
      </c>
      <c r="U153" s="371">
        <f>IF('mini - salto 2'!S153="",0,'mini - salto 2'!S153)</f>
        <v>0</v>
      </c>
      <c r="V153" s="175">
        <f>IF('mini - salto 2'!AA153="",0,'mini - salto 2'!AA153)</f>
        <v>0</v>
      </c>
      <c r="W153" s="175">
        <f t="shared" si="85"/>
        <v>0</v>
      </c>
      <c r="X153" s="175">
        <f t="shared" si="77"/>
        <v>0</v>
      </c>
      <c r="Y153" s="175">
        <f>IF('mini - salto 3'!S154="",0,'mini - salto 3'!S154)</f>
        <v>0</v>
      </c>
      <c r="Z153" s="175">
        <f>IF('mini - salto 3'!AA154="",0,'mini - salto 3'!AA154)</f>
        <v>0</v>
      </c>
      <c r="AA153" s="573">
        <f t="shared" si="86"/>
        <v>0</v>
      </c>
      <c r="AB153" s="384">
        <f t="shared" si="78"/>
        <v>0</v>
      </c>
      <c r="AC153" s="175">
        <f>IF(tapete!S160="",0,tapete!S160)</f>
        <v>0</v>
      </c>
      <c r="AD153" s="175">
        <f>IF(tapete!T154="",0,tapete!T154)</f>
        <v>0</v>
      </c>
      <c r="AE153" s="175" t="str">
        <f>IFERROR((IF(B153=0,"",IF(OR(E153="pct",E153="pctn",E153="pctt",E153="pctm"),('mini - salto 1'!AF160+'mini - salto 2'!AF160+'mini - salto 3'!AF160)/3+Z153+R153+V153,""))),0)</f>
        <v/>
      </c>
      <c r="AF153" s="386" t="str">
        <f t="shared" si="64"/>
        <v/>
      </c>
      <c r="AG153" s="386" t="str">
        <f t="shared" si="79"/>
        <v/>
      </c>
      <c r="AH153" s="387" t="str">
        <f t="shared" si="80"/>
        <v/>
      </c>
      <c r="AK153" s="382">
        <f t="shared" si="81"/>
        <v>0</v>
      </c>
      <c r="AL153" s="385">
        <f t="shared" si="82"/>
        <v>0</v>
      </c>
      <c r="AM153" s="176">
        <f t="shared" si="87"/>
        <v>0</v>
      </c>
      <c r="AO153" s="128"/>
      <c r="AP153" s="128"/>
      <c r="AQ153" s="128"/>
      <c r="AS153" s="177"/>
      <c r="AT153" s="177"/>
      <c r="AU153" s="177"/>
      <c r="AV153" s="177"/>
      <c r="AW153" s="178"/>
      <c r="AX153" s="178"/>
      <c r="AY153" s="178"/>
      <c r="AZ153" s="178"/>
      <c r="BA153" s="178"/>
      <c r="BB153" s="178"/>
    </row>
    <row r="154" spans="1:54" ht="27" customHeight="1" x14ac:dyDescent="0.3">
      <c r="A154" s="174">
        <f>'ordem de passagem'!B157</f>
        <v>0</v>
      </c>
      <c r="B154" s="174">
        <f>'ordem de passagem'!C157</f>
        <v>0</v>
      </c>
      <c r="C154" s="174">
        <f>'ordem de passagem'!D157</f>
        <v>0</v>
      </c>
      <c r="D154" s="174">
        <f>'ordem de passagem'!E157</f>
        <v>0</v>
      </c>
      <c r="E154" s="174">
        <f>'ordem de passagem'!G157</f>
        <v>0</v>
      </c>
      <c r="F154" s="174" t="str">
        <f t="shared" si="88"/>
        <v/>
      </c>
      <c r="G154" s="174" t="str">
        <f t="shared" si="83"/>
        <v/>
      </c>
      <c r="H154" s="174">
        <f>'ordem de passagem'!F157</f>
        <v>0</v>
      </c>
      <c r="I154" s="174">
        <f>'ordem de passagem'!H157</f>
        <v>0</v>
      </c>
      <c r="J154" s="175">
        <f>IF('mini - salto 1'!AD155="",0,'mini - salto 1'!AD155)</f>
        <v>0</v>
      </c>
      <c r="K154" s="175">
        <f>IF('mini - salto 2'!AD154="",0,'mini - salto 2'!AD154)</f>
        <v>0</v>
      </c>
      <c r="L154" s="175">
        <f>IF('mini - salto 3'!AD155="",0,'mini - salto 3'!AD155)</f>
        <v>0</v>
      </c>
      <c r="M154" s="175">
        <f>IF(tapete!X155="",0,tapete!X155)</f>
        <v>0</v>
      </c>
      <c r="N154" s="175">
        <f t="shared" si="74"/>
        <v>0</v>
      </c>
      <c r="O154" s="175">
        <f t="shared" si="75"/>
        <v>0</v>
      </c>
      <c r="P154" s="175"/>
      <c r="Q154" s="175">
        <f>IF('mini - salto 1'!S155="",0,'mini - salto 1'!S155)</f>
        <v>0</v>
      </c>
      <c r="R154" s="175">
        <f>IF('mini - salto 1'!AA155="",0,'mini - salto 1'!AA155)</f>
        <v>0</v>
      </c>
      <c r="S154" s="175">
        <f t="shared" si="84"/>
        <v>0</v>
      </c>
      <c r="T154" s="175">
        <f t="shared" si="76"/>
        <v>0</v>
      </c>
      <c r="U154" s="371">
        <f>IF('mini - salto 2'!S154="",0,'mini - salto 2'!S154)</f>
        <v>0</v>
      </c>
      <c r="V154" s="175">
        <f>IF('mini - salto 2'!AA154="",0,'mini - salto 2'!AA154)</f>
        <v>0</v>
      </c>
      <c r="W154" s="175">
        <f t="shared" si="85"/>
        <v>0</v>
      </c>
      <c r="X154" s="175">
        <f t="shared" si="77"/>
        <v>0</v>
      </c>
      <c r="Y154" s="175">
        <f>IF('mini - salto 3'!S155="",0,'mini - salto 3'!S155)</f>
        <v>0</v>
      </c>
      <c r="Z154" s="175">
        <f>IF('mini - salto 3'!AA155="",0,'mini - salto 3'!AA155)</f>
        <v>0</v>
      </c>
      <c r="AA154" s="573">
        <f t="shared" si="86"/>
        <v>0</v>
      </c>
      <c r="AB154" s="384">
        <f t="shared" si="78"/>
        <v>0</v>
      </c>
      <c r="AC154" s="175">
        <f>IF(tapete!S161="",0,tapete!S161)</f>
        <v>0</v>
      </c>
      <c r="AD154" s="175">
        <f>IF(tapete!T155="",0,tapete!T155)</f>
        <v>0</v>
      </c>
      <c r="AE154" s="175" t="str">
        <f>IFERROR((IF(B154=0,"",IF(OR(E154="pct",E154="pctn",E154="pctt",E154="pctm"),('mini - salto 1'!AF161+'mini - salto 2'!AF161+'mini - salto 3'!AF161)/3+Z154+R154+V154,""))),0)</f>
        <v/>
      </c>
      <c r="AF154" s="386" t="str">
        <f t="shared" si="64"/>
        <v/>
      </c>
      <c r="AG154" s="386" t="str">
        <f t="shared" si="79"/>
        <v/>
      </c>
      <c r="AH154" s="387" t="str">
        <f t="shared" si="80"/>
        <v/>
      </c>
      <c r="AK154" s="382">
        <f t="shared" si="81"/>
        <v>0</v>
      </c>
      <c r="AL154" s="385">
        <f t="shared" si="82"/>
        <v>0</v>
      </c>
      <c r="AM154" s="176">
        <f t="shared" si="87"/>
        <v>0</v>
      </c>
      <c r="AO154" s="128"/>
      <c r="AP154" s="128"/>
      <c r="AQ154" s="128"/>
      <c r="AS154" s="177"/>
      <c r="AT154" s="177"/>
      <c r="AU154" s="177"/>
      <c r="AV154" s="177"/>
      <c r="AW154" s="178"/>
      <c r="AX154" s="178"/>
      <c r="AY154" s="178"/>
      <c r="AZ154" s="178"/>
      <c r="BA154" s="178"/>
      <c r="BB154" s="178"/>
    </row>
    <row r="155" spans="1:54" ht="27" customHeight="1" x14ac:dyDescent="0.3">
      <c r="A155" s="174">
        <f>'ordem de passagem'!B158</f>
        <v>0</v>
      </c>
      <c r="B155" s="174">
        <f>'ordem de passagem'!C158</f>
        <v>0</v>
      </c>
      <c r="C155" s="174">
        <f>'ordem de passagem'!D158</f>
        <v>0</v>
      </c>
      <c r="D155" s="174">
        <f>'ordem de passagem'!E158</f>
        <v>0</v>
      </c>
      <c r="E155" s="174">
        <f>'ordem de passagem'!G158</f>
        <v>0</v>
      </c>
      <c r="F155" s="174" t="str">
        <f t="shared" si="88"/>
        <v/>
      </c>
      <c r="G155" s="174" t="str">
        <f t="shared" si="83"/>
        <v/>
      </c>
      <c r="H155" s="174">
        <f>'ordem de passagem'!F158</f>
        <v>0</v>
      </c>
      <c r="I155" s="174">
        <f>'ordem de passagem'!H158</f>
        <v>0</v>
      </c>
      <c r="J155" s="175">
        <f>IF('mini - salto 1'!AD156="",0,'mini - salto 1'!AD156)</f>
        <v>0</v>
      </c>
      <c r="K155" s="175">
        <f>IF('mini - salto 2'!AD155="",0,'mini - salto 2'!AD155)</f>
        <v>0</v>
      </c>
      <c r="L155" s="175">
        <f>IF('mini - salto 3'!AD156="",0,'mini - salto 3'!AD156)</f>
        <v>0</v>
      </c>
      <c r="M155" s="175">
        <f>IF(tapete!X156="",0,tapete!X156)</f>
        <v>0</v>
      </c>
      <c r="N155" s="175">
        <f t="shared" si="74"/>
        <v>0</v>
      </c>
      <c r="O155" s="175">
        <f t="shared" si="75"/>
        <v>0</v>
      </c>
      <c r="P155" s="175"/>
      <c r="Q155" s="175">
        <f>IF('mini - salto 1'!S156="",0,'mini - salto 1'!S156)</f>
        <v>0</v>
      </c>
      <c r="R155" s="175">
        <f>IF('mini - salto 1'!AA156="",0,'mini - salto 1'!AA156)</f>
        <v>0</v>
      </c>
      <c r="S155" s="175">
        <f t="shared" si="84"/>
        <v>0</v>
      </c>
      <c r="T155" s="175">
        <f t="shared" si="76"/>
        <v>0</v>
      </c>
      <c r="U155" s="371">
        <f>IF('mini - salto 2'!S155="",0,'mini - salto 2'!S155)</f>
        <v>0</v>
      </c>
      <c r="V155" s="175">
        <f>IF('mini - salto 2'!AA155="",0,'mini - salto 2'!AA155)</f>
        <v>0</v>
      </c>
      <c r="W155" s="175">
        <f t="shared" si="85"/>
        <v>0</v>
      </c>
      <c r="X155" s="175">
        <f t="shared" si="77"/>
        <v>0</v>
      </c>
      <c r="Y155" s="175">
        <f>IF('mini - salto 3'!S156="",0,'mini - salto 3'!S156)</f>
        <v>0</v>
      </c>
      <c r="Z155" s="175">
        <f>IF('mini - salto 3'!AA156="",0,'mini - salto 3'!AA156)</f>
        <v>0</v>
      </c>
      <c r="AA155" s="573">
        <f t="shared" si="86"/>
        <v>0</v>
      </c>
      <c r="AB155" s="384">
        <f t="shared" si="78"/>
        <v>0</v>
      </c>
      <c r="AC155" s="175">
        <f>IF(tapete!S162="",0,tapete!S162)</f>
        <v>0</v>
      </c>
      <c r="AD155" s="175">
        <f>IF(tapete!T156="",0,tapete!T156)</f>
        <v>0</v>
      </c>
      <c r="AE155" s="175" t="str">
        <f>IFERROR((IF(B155=0,"",IF(OR(E155="pct",E155="pctn",E155="pctt",E155="pctm"),('mini - salto 1'!AF162+'mini - salto 2'!AF162+'mini - salto 3'!AF162)/3+Z155+R155+V155,""))),0)</f>
        <v/>
      </c>
      <c r="AF155" s="386" t="str">
        <f t="shared" si="64"/>
        <v/>
      </c>
      <c r="AG155" s="386" t="str">
        <f t="shared" si="79"/>
        <v/>
      </c>
      <c r="AH155" s="387" t="str">
        <f t="shared" si="80"/>
        <v/>
      </c>
      <c r="AK155" s="382">
        <f t="shared" si="81"/>
        <v>0</v>
      </c>
      <c r="AL155" s="385">
        <f t="shared" si="82"/>
        <v>0</v>
      </c>
      <c r="AM155" s="176">
        <f t="shared" si="87"/>
        <v>0</v>
      </c>
      <c r="AO155" s="128"/>
      <c r="AP155" s="128"/>
      <c r="AQ155" s="128"/>
      <c r="AS155" s="177"/>
      <c r="AT155" s="177"/>
      <c r="AU155" s="177"/>
      <c r="AV155" s="177"/>
      <c r="AW155" s="178"/>
      <c r="AX155" s="178"/>
      <c r="AY155" s="178"/>
      <c r="AZ155" s="178"/>
      <c r="BA155" s="178"/>
      <c r="BB155" s="178"/>
    </row>
    <row r="156" spans="1:54" ht="27" customHeight="1" x14ac:dyDescent="0.3">
      <c r="A156" s="174">
        <f>'ordem de passagem'!B159</f>
        <v>0</v>
      </c>
      <c r="B156" s="174">
        <f>'ordem de passagem'!C159</f>
        <v>0</v>
      </c>
      <c r="C156" s="174">
        <f>'ordem de passagem'!D159</f>
        <v>0</v>
      </c>
      <c r="D156" s="174">
        <f>'ordem de passagem'!E159</f>
        <v>0</v>
      </c>
      <c r="E156" s="174">
        <f>'ordem de passagem'!G159</f>
        <v>0</v>
      </c>
      <c r="F156" s="174" t="str">
        <f t="shared" si="88"/>
        <v/>
      </c>
      <c r="G156" s="174" t="str">
        <f t="shared" si="83"/>
        <v/>
      </c>
      <c r="H156" s="174">
        <f>'ordem de passagem'!F159</f>
        <v>0</v>
      </c>
      <c r="I156" s="174">
        <f>'ordem de passagem'!H159</f>
        <v>0</v>
      </c>
      <c r="J156" s="175">
        <f>IF('mini - salto 1'!AD157="",0,'mini - salto 1'!AD157)</f>
        <v>0</v>
      </c>
      <c r="K156" s="175">
        <f>IF('mini - salto 2'!AD156="",0,'mini - salto 2'!AD156)</f>
        <v>0</v>
      </c>
      <c r="L156" s="175">
        <f>IF('mini - salto 3'!AD157="",0,'mini - salto 3'!AD157)</f>
        <v>0</v>
      </c>
      <c r="M156" s="175">
        <f>IF(tapete!X157="",0,tapete!X157)</f>
        <v>0</v>
      </c>
      <c r="N156" s="175">
        <f t="shared" si="74"/>
        <v>0</v>
      </c>
      <c r="O156" s="175">
        <f t="shared" si="75"/>
        <v>0</v>
      </c>
      <c r="P156" s="175"/>
      <c r="Q156" s="175">
        <f>IF('mini - salto 1'!S157="",0,'mini - salto 1'!S157)</f>
        <v>0</v>
      </c>
      <c r="R156" s="175">
        <f>IF('mini - salto 1'!AA157="",0,'mini - salto 1'!AA157)</f>
        <v>0</v>
      </c>
      <c r="S156" s="175">
        <f t="shared" si="84"/>
        <v>0</v>
      </c>
      <c r="T156" s="175">
        <f t="shared" si="76"/>
        <v>0</v>
      </c>
      <c r="U156" s="371">
        <f>IF('mini - salto 2'!S156="",0,'mini - salto 2'!S156)</f>
        <v>0</v>
      </c>
      <c r="V156" s="175">
        <f>IF('mini - salto 2'!AA156="",0,'mini - salto 2'!AA156)</f>
        <v>0</v>
      </c>
      <c r="W156" s="175">
        <f t="shared" si="85"/>
        <v>0</v>
      </c>
      <c r="X156" s="175">
        <f t="shared" si="77"/>
        <v>0</v>
      </c>
      <c r="Y156" s="175">
        <f>IF('mini - salto 3'!S157="",0,'mini - salto 3'!S157)</f>
        <v>0</v>
      </c>
      <c r="Z156" s="175">
        <f>IF('mini - salto 3'!AA157="",0,'mini - salto 3'!AA157)</f>
        <v>0</v>
      </c>
      <c r="AA156" s="573">
        <f t="shared" si="86"/>
        <v>0</v>
      </c>
      <c r="AB156" s="384">
        <f t="shared" si="78"/>
        <v>0</v>
      </c>
      <c r="AC156" s="175">
        <f>IF(tapete!S163="",0,tapete!S163)</f>
        <v>0</v>
      </c>
      <c r="AD156" s="175">
        <f>IF(tapete!T157="",0,tapete!T157)</f>
        <v>0</v>
      </c>
      <c r="AE156" s="175" t="str">
        <f>IFERROR((IF(B156=0,"",IF(OR(E156="pct",E156="pctn",E156="pctt",E156="pctm"),('mini - salto 1'!AF163+'mini - salto 2'!AF163+'mini - salto 3'!AF163)/3+Z156+R156+V156,""))),0)</f>
        <v/>
      </c>
      <c r="AF156" s="386" t="str">
        <f t="shared" si="64"/>
        <v/>
      </c>
      <c r="AG156" s="386" t="str">
        <f t="shared" si="79"/>
        <v/>
      </c>
      <c r="AH156" s="387" t="str">
        <f t="shared" si="80"/>
        <v/>
      </c>
      <c r="AK156" s="382">
        <f t="shared" si="81"/>
        <v>0</v>
      </c>
      <c r="AL156" s="385">
        <f t="shared" si="82"/>
        <v>0</v>
      </c>
      <c r="AM156" s="176">
        <f t="shared" si="87"/>
        <v>0</v>
      </c>
      <c r="AO156" s="128"/>
      <c r="AP156" s="128"/>
      <c r="AQ156" s="128"/>
      <c r="AS156" s="177"/>
      <c r="AT156" s="177"/>
      <c r="AU156" s="177"/>
      <c r="AV156" s="177"/>
      <c r="AW156" s="178"/>
      <c r="AX156" s="178"/>
      <c r="AY156" s="178"/>
      <c r="AZ156" s="178"/>
      <c r="BA156" s="178"/>
      <c r="BB156" s="178"/>
    </row>
    <row r="157" spans="1:54" ht="27" customHeight="1" x14ac:dyDescent="0.3">
      <c r="A157" s="174">
        <f>'ordem de passagem'!B160</f>
        <v>0</v>
      </c>
      <c r="B157" s="174">
        <f>'ordem de passagem'!C160</f>
        <v>0</v>
      </c>
      <c r="C157" s="174">
        <f>'ordem de passagem'!D160</f>
        <v>0</v>
      </c>
      <c r="D157" s="174">
        <f>'ordem de passagem'!E160</f>
        <v>0</v>
      </c>
      <c r="E157" s="174">
        <f>'ordem de passagem'!G160</f>
        <v>0</v>
      </c>
      <c r="F157" s="174" t="str">
        <f t="shared" si="88"/>
        <v/>
      </c>
      <c r="G157" s="174" t="str">
        <f t="shared" si="83"/>
        <v/>
      </c>
      <c r="H157" s="174">
        <f>'ordem de passagem'!F160</f>
        <v>0</v>
      </c>
      <c r="I157" s="174">
        <f>'ordem de passagem'!H160</f>
        <v>0</v>
      </c>
      <c r="J157" s="175">
        <f>IF('mini - salto 1'!AD158="",0,'mini - salto 1'!AD158)</f>
        <v>0</v>
      </c>
      <c r="K157" s="175">
        <f>IF('mini - salto 2'!AD157="",0,'mini - salto 2'!AD157)</f>
        <v>0</v>
      </c>
      <c r="L157" s="175">
        <f>IF('mini - salto 3'!AD158="",0,'mini - salto 3'!AD158)</f>
        <v>0</v>
      </c>
      <c r="M157" s="175">
        <f>IF(tapete!X158="",0,tapete!X158)</f>
        <v>0</v>
      </c>
      <c r="N157" s="175">
        <f t="shared" si="74"/>
        <v>0</v>
      </c>
      <c r="O157" s="175">
        <f t="shared" si="75"/>
        <v>0</v>
      </c>
      <c r="P157" s="175"/>
      <c r="Q157" s="175">
        <f>IF('mini - salto 1'!S158="",0,'mini - salto 1'!S158)</f>
        <v>0</v>
      </c>
      <c r="R157" s="175">
        <f>IF('mini - salto 1'!AA158="",0,'mini - salto 1'!AA158)</f>
        <v>0</v>
      </c>
      <c r="S157" s="175">
        <f t="shared" si="84"/>
        <v>0</v>
      </c>
      <c r="T157" s="175">
        <f t="shared" si="76"/>
        <v>0</v>
      </c>
      <c r="U157" s="371">
        <f>IF('mini - salto 2'!S157="",0,'mini - salto 2'!S157)</f>
        <v>0</v>
      </c>
      <c r="V157" s="175">
        <f>IF('mini - salto 2'!AA157="",0,'mini - salto 2'!AA157)</f>
        <v>0</v>
      </c>
      <c r="W157" s="175">
        <f t="shared" si="85"/>
        <v>0</v>
      </c>
      <c r="X157" s="175">
        <f t="shared" si="77"/>
        <v>0</v>
      </c>
      <c r="Y157" s="175">
        <f>IF('mini - salto 3'!S158="",0,'mini - salto 3'!S158)</f>
        <v>0</v>
      </c>
      <c r="Z157" s="175">
        <f>IF('mini - salto 3'!AA158="",0,'mini - salto 3'!AA158)</f>
        <v>0</v>
      </c>
      <c r="AA157" s="573">
        <f t="shared" si="86"/>
        <v>0</v>
      </c>
      <c r="AB157" s="384">
        <f t="shared" si="78"/>
        <v>0</v>
      </c>
      <c r="AC157" s="175">
        <f>IF(tapete!S164="",0,tapete!S164)</f>
        <v>0</v>
      </c>
      <c r="AD157" s="175">
        <f>IF(tapete!T158="",0,tapete!T158)</f>
        <v>0</v>
      </c>
      <c r="AE157" s="175" t="str">
        <f>IFERROR((IF(B157=0,"",IF(OR(E157="pct",E157="pctn",E157="pctt",E157="pctm"),('mini - salto 1'!AF164+'mini - salto 2'!AF164+'mini - salto 3'!AF164)/3+Z157+R157+V157,""))),0)</f>
        <v/>
      </c>
      <c r="AF157" s="386" t="str">
        <f t="shared" ref="AF157:AF160" si="89">IFERROR((IF(B157=0,"",IF(OR(E157="pct",E157="pctn",E157="pctt",E157="pctm"),AE157+M157+AK157,""))),0)</f>
        <v/>
      </c>
      <c r="AG157" s="386" t="str">
        <f t="shared" si="79"/>
        <v/>
      </c>
      <c r="AH157" s="387" t="str">
        <f t="shared" si="80"/>
        <v/>
      </c>
      <c r="AK157" s="382">
        <f t="shared" si="81"/>
        <v>0</v>
      </c>
      <c r="AL157" s="385">
        <f t="shared" si="82"/>
        <v>0</v>
      </c>
      <c r="AM157" s="176">
        <f t="shared" si="87"/>
        <v>0</v>
      </c>
      <c r="AO157" s="128"/>
      <c r="AP157" s="128"/>
      <c r="AQ157" s="128"/>
      <c r="AS157" s="177"/>
      <c r="AT157" s="177"/>
      <c r="AU157" s="177"/>
      <c r="AV157" s="177"/>
      <c r="AW157" s="178"/>
      <c r="AX157" s="178"/>
      <c r="AY157" s="178"/>
      <c r="AZ157" s="178"/>
      <c r="BA157" s="178"/>
      <c r="BB157" s="178"/>
    </row>
    <row r="158" spans="1:54" ht="27" customHeight="1" x14ac:dyDescent="0.3">
      <c r="A158" s="174">
        <f>'ordem de passagem'!B161</f>
        <v>0</v>
      </c>
      <c r="B158" s="174">
        <f>'ordem de passagem'!C161</f>
        <v>0</v>
      </c>
      <c r="C158" s="174">
        <f>'ordem de passagem'!D161</f>
        <v>0</v>
      </c>
      <c r="D158" s="174">
        <f>'ordem de passagem'!E161</f>
        <v>0</v>
      </c>
      <c r="E158" s="174">
        <f>'ordem de passagem'!G161</f>
        <v>0</v>
      </c>
      <c r="F158" s="174" t="str">
        <f t="shared" si="88"/>
        <v/>
      </c>
      <c r="G158" s="174" t="str">
        <f t="shared" si="83"/>
        <v/>
      </c>
      <c r="H158" s="174">
        <f>'ordem de passagem'!F161</f>
        <v>0</v>
      </c>
      <c r="I158" s="174">
        <f>'ordem de passagem'!H161</f>
        <v>0</v>
      </c>
      <c r="J158" s="175">
        <f>IF('mini - salto 1'!AD159="",0,'mini - salto 1'!AD159)</f>
        <v>0</v>
      </c>
      <c r="K158" s="175">
        <f>IF('mini - salto 2'!AD158="",0,'mini - salto 2'!AD158)</f>
        <v>0</v>
      </c>
      <c r="L158" s="175">
        <f>IF('mini - salto 3'!AD159="",0,'mini - salto 3'!AD159)</f>
        <v>0</v>
      </c>
      <c r="M158" s="175">
        <f>IF(tapete!X159="",0,tapete!X159)</f>
        <v>0</v>
      </c>
      <c r="N158" s="175">
        <f t="shared" si="74"/>
        <v>0</v>
      </c>
      <c r="O158" s="175">
        <f t="shared" si="75"/>
        <v>0</v>
      </c>
      <c r="P158" s="175"/>
      <c r="Q158" s="175">
        <f>IF('mini - salto 1'!S159="",0,'mini - salto 1'!S159)</f>
        <v>0</v>
      </c>
      <c r="R158" s="175">
        <f>IF('mini - salto 1'!AA159="",0,'mini - salto 1'!AA159)</f>
        <v>0</v>
      </c>
      <c r="S158" s="175">
        <f t="shared" si="84"/>
        <v>0</v>
      </c>
      <c r="T158" s="175">
        <f t="shared" si="76"/>
        <v>0</v>
      </c>
      <c r="U158" s="371">
        <f>IF('mini - salto 2'!S158="",0,'mini - salto 2'!S158)</f>
        <v>0</v>
      </c>
      <c r="V158" s="175">
        <f>IF('mini - salto 2'!AA158="",0,'mini - salto 2'!AA158)</f>
        <v>0</v>
      </c>
      <c r="W158" s="175">
        <f t="shared" si="85"/>
        <v>0</v>
      </c>
      <c r="X158" s="175">
        <f t="shared" si="77"/>
        <v>0</v>
      </c>
      <c r="Y158" s="175">
        <f>IF('mini - salto 3'!S159="",0,'mini - salto 3'!S159)</f>
        <v>0</v>
      </c>
      <c r="Z158" s="175">
        <f>IF('mini - salto 3'!AA159="",0,'mini - salto 3'!AA159)</f>
        <v>0</v>
      </c>
      <c r="AA158" s="573">
        <f t="shared" si="86"/>
        <v>0</v>
      </c>
      <c r="AB158" s="384">
        <f t="shared" si="78"/>
        <v>0</v>
      </c>
      <c r="AC158" s="175">
        <f>IF(tapete!S165="",0,tapete!S165)</f>
        <v>0</v>
      </c>
      <c r="AD158" s="175">
        <f>IF(tapete!T159="",0,tapete!T159)</f>
        <v>0</v>
      </c>
      <c r="AE158" s="175" t="str">
        <f>IFERROR((IF(B158=0,"",IF(OR(E158="pct",E158="pctn",E158="pctt",E158="pctm"),('mini - salto 1'!AF165+'mini - salto 2'!AF165+'mini - salto 3'!AF165)/3+Z158+R158+V158,""))),0)</f>
        <v/>
      </c>
      <c r="AF158" s="386" t="str">
        <f t="shared" si="89"/>
        <v/>
      </c>
      <c r="AG158" s="386" t="str">
        <f t="shared" si="79"/>
        <v/>
      </c>
      <c r="AH158" s="387" t="str">
        <f t="shared" si="80"/>
        <v/>
      </c>
      <c r="AK158" s="382">
        <f t="shared" si="81"/>
        <v>0</v>
      </c>
      <c r="AL158" s="385">
        <f t="shared" si="82"/>
        <v>0</v>
      </c>
      <c r="AM158" s="176">
        <f t="shared" si="87"/>
        <v>0</v>
      </c>
      <c r="AO158" s="128"/>
      <c r="AP158" s="128"/>
      <c r="AQ158" s="128"/>
      <c r="AS158" s="177"/>
      <c r="AT158" s="177"/>
      <c r="AU158" s="177"/>
      <c r="AV158" s="177"/>
      <c r="AW158" s="178"/>
      <c r="AX158" s="178"/>
      <c r="AY158" s="178"/>
      <c r="AZ158" s="178"/>
      <c r="BA158" s="178"/>
      <c r="BB158" s="178"/>
    </row>
    <row r="159" spans="1:54" ht="27" customHeight="1" x14ac:dyDescent="0.3">
      <c r="A159" s="174">
        <f>'ordem de passagem'!B162</f>
        <v>0</v>
      </c>
      <c r="B159" s="174">
        <f>'ordem de passagem'!C162</f>
        <v>0</v>
      </c>
      <c r="C159" s="174">
        <f>'ordem de passagem'!D162</f>
        <v>0</v>
      </c>
      <c r="D159" s="174">
        <f>'ordem de passagem'!E162</f>
        <v>0</v>
      </c>
      <c r="E159" s="174">
        <f>'ordem de passagem'!G162</f>
        <v>0</v>
      </c>
      <c r="F159" s="174" t="str">
        <f t="shared" si="88"/>
        <v/>
      </c>
      <c r="G159" s="174" t="str">
        <f t="shared" si="83"/>
        <v/>
      </c>
      <c r="H159" s="174">
        <f>'ordem de passagem'!F162</f>
        <v>0</v>
      </c>
      <c r="I159" s="174">
        <f>'ordem de passagem'!H162</f>
        <v>0</v>
      </c>
      <c r="J159" s="175">
        <f>IF('mini - salto 1'!AD160="",0,'mini - salto 1'!AD160)</f>
        <v>0</v>
      </c>
      <c r="K159" s="175">
        <f>IF('mini - salto 2'!AD159="",0,'mini - salto 2'!AD159)</f>
        <v>0</v>
      </c>
      <c r="L159" s="175">
        <f>IF('mini - salto 3'!AD160="",0,'mini - salto 3'!AD160)</f>
        <v>0</v>
      </c>
      <c r="M159" s="175">
        <f>IF(tapete!X160="",0,tapete!X160)</f>
        <v>0</v>
      </c>
      <c r="N159" s="175">
        <f t="shared" si="74"/>
        <v>0</v>
      </c>
      <c r="O159" s="175">
        <f t="shared" si="75"/>
        <v>0</v>
      </c>
      <c r="P159" s="175"/>
      <c r="Q159" s="175">
        <f>IF('mini - salto 1'!S160="",0,'mini - salto 1'!S160)</f>
        <v>0</v>
      </c>
      <c r="R159" s="175">
        <f>IF('mini - salto 1'!AA160="",0,'mini - salto 1'!AA160)</f>
        <v>0</v>
      </c>
      <c r="S159" s="175">
        <f t="shared" si="84"/>
        <v>0</v>
      </c>
      <c r="T159" s="175">
        <f t="shared" si="76"/>
        <v>0</v>
      </c>
      <c r="U159" s="371">
        <f>IF('mini - salto 2'!S159="",0,'mini - salto 2'!S159)</f>
        <v>0</v>
      </c>
      <c r="V159" s="175">
        <f>IF('mini - salto 2'!AA159="",0,'mini - salto 2'!AA159)</f>
        <v>0</v>
      </c>
      <c r="W159" s="175">
        <f t="shared" si="85"/>
        <v>0</v>
      </c>
      <c r="X159" s="175">
        <f t="shared" si="77"/>
        <v>0</v>
      </c>
      <c r="Y159" s="175">
        <f>IF('mini - salto 3'!S160="",0,'mini - salto 3'!S160)</f>
        <v>0</v>
      </c>
      <c r="Z159" s="175">
        <f>IF('mini - salto 3'!AA160="",0,'mini - salto 3'!AA160)</f>
        <v>0</v>
      </c>
      <c r="AA159" s="573">
        <f t="shared" si="86"/>
        <v>0</v>
      </c>
      <c r="AB159" s="384">
        <f t="shared" si="78"/>
        <v>0</v>
      </c>
      <c r="AC159" s="175">
        <f>IF(tapete!S166="",0,tapete!S166)</f>
        <v>0</v>
      </c>
      <c r="AD159" s="175">
        <f>IF(tapete!T160="",0,tapete!T160)</f>
        <v>0</v>
      </c>
      <c r="AE159" s="175" t="str">
        <f>IFERROR((IF(B159=0,"",IF(OR(E159="pct",E159="pctn",E159="pctt",E159="pctm"),('mini - salto 1'!AF166+'mini - salto 2'!AF166+'mini - salto 3'!AF166)/3+Z159+R159+V159,""))),0)</f>
        <v/>
      </c>
      <c r="AF159" s="386" t="str">
        <f t="shared" si="89"/>
        <v/>
      </c>
      <c r="AG159" s="386" t="str">
        <f t="shared" si="79"/>
        <v/>
      </c>
      <c r="AH159" s="387" t="str">
        <f t="shared" si="80"/>
        <v/>
      </c>
      <c r="AK159" s="382">
        <f t="shared" si="81"/>
        <v>0</v>
      </c>
      <c r="AL159" s="385">
        <f t="shared" si="82"/>
        <v>0</v>
      </c>
      <c r="AM159" s="176">
        <f t="shared" si="87"/>
        <v>0</v>
      </c>
      <c r="AO159" s="128"/>
      <c r="AP159" s="128"/>
      <c r="AQ159" s="128"/>
      <c r="AS159" s="177"/>
      <c r="AT159" s="177"/>
      <c r="AU159" s="177"/>
      <c r="AV159" s="177"/>
      <c r="AW159" s="178"/>
      <c r="AX159" s="178"/>
      <c r="AY159" s="178"/>
      <c r="AZ159" s="178"/>
      <c r="BA159" s="178"/>
      <c r="BB159" s="178"/>
    </row>
    <row r="160" spans="1:54" ht="27" customHeight="1" x14ac:dyDescent="0.3">
      <c r="A160" s="174" t="str">
        <f>'ordem de passagem'!B163</f>
        <v/>
      </c>
      <c r="B160" s="174" t="str">
        <f>'ordem de passagem'!C163</f>
        <v/>
      </c>
      <c r="C160" s="174" t="str">
        <f>'ordem de passagem'!D163</f>
        <v/>
      </c>
      <c r="D160" s="174" t="str">
        <f>'ordem de passagem'!E163</f>
        <v/>
      </c>
      <c r="E160" s="174" t="str">
        <f>'ordem de passagem'!G163</f>
        <v/>
      </c>
      <c r="F160" s="174" t="str">
        <f t="shared" si="88"/>
        <v/>
      </c>
      <c r="G160" s="174" t="str">
        <f t="shared" si="83"/>
        <v/>
      </c>
      <c r="H160" s="174" t="str">
        <f>'ordem de passagem'!F163</f>
        <v/>
      </c>
      <c r="I160" s="174" t="str">
        <f>'ordem de passagem'!H163</f>
        <v/>
      </c>
      <c r="J160" s="175">
        <f>IF('mini - salto 1'!AD161="",0,'mini - salto 1'!AD161)</f>
        <v>0</v>
      </c>
      <c r="K160" s="175">
        <f>IF('mini - salto 2'!AD160="",0,'mini - salto 2'!AD160)</f>
        <v>0</v>
      </c>
      <c r="L160" s="175">
        <f>IF('mini - salto 3'!AD161="",0,'mini - salto 3'!AD161)</f>
        <v>0</v>
      </c>
      <c r="M160" s="175">
        <f>IF(tapete!X161="",0,tapete!X161)</f>
        <v>0</v>
      </c>
      <c r="N160" s="175">
        <f t="shared" si="74"/>
        <v>0</v>
      </c>
      <c r="O160" s="175">
        <f t="shared" si="75"/>
        <v>0</v>
      </c>
      <c r="P160" s="175"/>
      <c r="Q160" s="175">
        <f>IF('mini - salto 1'!S161="",0,'mini - salto 1'!S161)</f>
        <v>0</v>
      </c>
      <c r="R160" s="175">
        <f>IF('mini - salto 1'!AA161="",0,'mini - salto 1'!AA161)</f>
        <v>0</v>
      </c>
      <c r="S160" s="175">
        <f t="shared" si="84"/>
        <v>0</v>
      </c>
      <c r="T160" s="175">
        <f t="shared" si="76"/>
        <v>0</v>
      </c>
      <c r="U160" s="371">
        <f>IF('mini - salto 2'!S160="",0,'mini - salto 2'!S160)</f>
        <v>0</v>
      </c>
      <c r="V160" s="175">
        <f>IF('mini - salto 2'!AA160="",0,'mini - salto 2'!AA160)</f>
        <v>0</v>
      </c>
      <c r="W160" s="175">
        <f t="shared" si="85"/>
        <v>0</v>
      </c>
      <c r="X160" s="175">
        <f t="shared" si="77"/>
        <v>0</v>
      </c>
      <c r="Y160" s="175">
        <f>IF('mini - salto 3'!S161="",0,'mini - salto 3'!S161)</f>
        <v>0</v>
      </c>
      <c r="Z160" s="175">
        <f>IF('mini - salto 3'!AA161="",0,'mini - salto 3'!AA161)</f>
        <v>0</v>
      </c>
      <c r="AA160" s="573">
        <f t="shared" si="86"/>
        <v>0</v>
      </c>
      <c r="AB160" s="384">
        <f t="shared" si="78"/>
        <v>0</v>
      </c>
      <c r="AC160" s="175">
        <f>IF(tapete!S167="",0,tapete!S167)</f>
        <v>0</v>
      </c>
      <c r="AD160" s="175">
        <f>IF(tapete!T161="",0,tapete!T161)</f>
        <v>0</v>
      </c>
      <c r="AE160" s="175" t="str">
        <f>IFERROR((IF(B160=0,"",IF(OR(E160="pct",E160="pctn",E160="pctt",E160="pctm"),('mini - salto 1'!AF167+'mini - salto 2'!AF167+'mini - salto 3'!AF167)/3+Z160+R160+V160,""))),0)</f>
        <v/>
      </c>
      <c r="AF160" s="386" t="str">
        <f t="shared" si="89"/>
        <v/>
      </c>
      <c r="AG160" s="386" t="str">
        <f t="shared" si="79"/>
        <v/>
      </c>
      <c r="AH160" s="387" t="str">
        <f t="shared" si="80"/>
        <v/>
      </c>
      <c r="AK160" s="382" t="e">
        <f t="shared" si="81"/>
        <v>#VALUE!</v>
      </c>
      <c r="AL160" s="385" t="str">
        <f t="shared" si="82"/>
        <v/>
      </c>
      <c r="AM160" s="176" t="e">
        <f t="shared" si="87"/>
        <v>#VALUE!</v>
      </c>
      <c r="AO160" s="128"/>
      <c r="AP160" s="128"/>
      <c r="AQ160" s="128"/>
      <c r="AS160" s="177"/>
      <c r="AT160" s="177"/>
      <c r="AU160" s="177"/>
      <c r="AV160" s="177"/>
      <c r="AW160" s="178"/>
      <c r="AX160" s="178"/>
      <c r="AY160" s="178"/>
      <c r="AZ160" s="178"/>
      <c r="BA160" s="178"/>
      <c r="BB160" s="178"/>
    </row>
    <row r="161" spans="9:54" ht="27" customHeight="1" x14ac:dyDescent="0.3">
      <c r="I161" s="123"/>
      <c r="J161" s="123"/>
      <c r="K161" s="123"/>
      <c r="L161" s="123"/>
      <c r="M161" s="123"/>
      <c r="N161" s="123"/>
      <c r="O161" s="123"/>
      <c r="P161" s="123"/>
      <c r="Q161" s="123"/>
      <c r="R161" s="123"/>
      <c r="S161" s="123"/>
      <c r="T161" s="123"/>
      <c r="U161" s="123"/>
      <c r="V161" s="123"/>
      <c r="W161" s="123"/>
      <c r="X161" s="123"/>
      <c r="Y161" s="123"/>
      <c r="Z161" s="123"/>
      <c r="AA161" s="123"/>
      <c r="AC161" s="123"/>
      <c r="AD161" s="123"/>
      <c r="AE161" s="123"/>
      <c r="AF161" s="123"/>
      <c r="AG161" s="123"/>
      <c r="AH161" s="123"/>
      <c r="AI161" s="123"/>
      <c r="AJ161" s="123"/>
      <c r="AK161" s="123"/>
      <c r="AL161" s="123"/>
      <c r="AO161" s="128"/>
      <c r="AP161" s="128"/>
      <c r="AQ161" s="128"/>
      <c r="AS161" s="177"/>
      <c r="AT161" s="177"/>
      <c r="AU161" s="177"/>
      <c r="AV161" s="177"/>
      <c r="AW161" s="178"/>
      <c r="AX161" s="178"/>
      <c r="AY161" s="178"/>
      <c r="AZ161" s="178"/>
      <c r="BA161" s="178"/>
      <c r="BB161" s="178"/>
    </row>
    <row r="162" spans="9:54" ht="27" customHeight="1" x14ac:dyDescent="0.3">
      <c r="I162" s="123"/>
      <c r="J162" s="123"/>
      <c r="K162" s="123"/>
      <c r="L162" s="123"/>
      <c r="M162" s="123"/>
      <c r="N162" s="123"/>
      <c r="O162" s="123"/>
      <c r="P162" s="123"/>
      <c r="Q162" s="123"/>
      <c r="R162" s="123"/>
      <c r="S162" s="123"/>
      <c r="T162" s="123"/>
      <c r="U162" s="123"/>
      <c r="V162" s="123"/>
      <c r="W162" s="123"/>
      <c r="X162" s="123"/>
      <c r="Y162" s="123"/>
      <c r="Z162" s="123"/>
      <c r="AA162" s="123"/>
      <c r="AC162" s="123"/>
      <c r="AD162" s="123"/>
      <c r="AE162" s="123"/>
      <c r="AF162" s="123"/>
      <c r="AG162" s="123"/>
      <c r="AH162" s="123"/>
      <c r="AI162" s="123"/>
      <c r="AJ162" s="123"/>
      <c r="AK162" s="123"/>
      <c r="AL162" s="123"/>
      <c r="AO162" s="128"/>
      <c r="AP162" s="128"/>
      <c r="AQ162" s="128"/>
      <c r="AS162" s="177"/>
      <c r="AT162" s="177"/>
      <c r="AU162" s="177"/>
      <c r="AV162" s="177"/>
      <c r="AW162" s="178"/>
      <c r="AX162" s="178"/>
      <c r="AY162" s="178"/>
      <c r="AZ162" s="178"/>
      <c r="BA162" s="178"/>
      <c r="BB162" s="178"/>
    </row>
    <row r="163" spans="9:54" ht="27" customHeight="1" x14ac:dyDescent="0.3">
      <c r="I163" s="123"/>
      <c r="J163" s="123"/>
      <c r="K163" s="123"/>
      <c r="L163" s="123"/>
      <c r="M163" s="123"/>
      <c r="N163" s="123"/>
      <c r="O163" s="123"/>
      <c r="P163" s="123"/>
      <c r="Q163" s="123"/>
      <c r="R163" s="123"/>
      <c r="S163" s="123"/>
      <c r="T163" s="123"/>
      <c r="U163" s="123"/>
      <c r="V163" s="123"/>
      <c r="W163" s="123"/>
      <c r="X163" s="123"/>
      <c r="Y163" s="123"/>
      <c r="Z163" s="123"/>
      <c r="AA163" s="123"/>
      <c r="AC163" s="123"/>
      <c r="AD163" s="123"/>
      <c r="AE163" s="123"/>
      <c r="AF163" s="123"/>
      <c r="AG163" s="123"/>
      <c r="AH163" s="123"/>
      <c r="AI163" s="123"/>
      <c r="AJ163" s="123"/>
      <c r="AK163" s="123"/>
      <c r="AL163" s="123"/>
      <c r="AO163" s="128"/>
      <c r="AP163" s="128"/>
      <c r="AQ163" s="128"/>
      <c r="AS163" s="177"/>
      <c r="AT163" s="177"/>
      <c r="AU163" s="177"/>
      <c r="AV163" s="177"/>
      <c r="AW163" s="178"/>
      <c r="AX163" s="178"/>
      <c r="AY163" s="178"/>
      <c r="AZ163" s="178"/>
      <c r="BA163" s="178"/>
      <c r="BB163" s="178"/>
    </row>
    <row r="164" spans="9:54" ht="27" customHeight="1" x14ac:dyDescent="0.3">
      <c r="I164" s="123"/>
      <c r="J164" s="123"/>
      <c r="K164" s="123"/>
      <c r="L164" s="123"/>
      <c r="M164" s="123"/>
      <c r="N164" s="123"/>
      <c r="O164" s="123"/>
      <c r="P164" s="123"/>
      <c r="Q164" s="123"/>
      <c r="R164" s="123"/>
      <c r="S164" s="123"/>
      <c r="T164" s="123"/>
      <c r="U164" s="123"/>
      <c r="V164" s="123"/>
      <c r="W164" s="123"/>
      <c r="X164" s="123"/>
      <c r="Y164" s="123"/>
      <c r="Z164" s="123"/>
      <c r="AA164" s="123"/>
      <c r="AC164" s="123"/>
      <c r="AD164" s="123"/>
      <c r="AE164" s="123"/>
      <c r="AF164" s="123"/>
      <c r="AG164" s="123"/>
      <c r="AH164" s="123"/>
      <c r="AI164" s="123"/>
      <c r="AJ164" s="123"/>
      <c r="AK164" s="123"/>
      <c r="AL164" s="123"/>
      <c r="AO164" s="128"/>
      <c r="AP164" s="128"/>
      <c r="AQ164" s="128"/>
      <c r="AS164" s="177"/>
      <c r="AT164" s="177"/>
      <c r="AU164" s="177"/>
      <c r="AV164" s="177"/>
      <c r="AW164" s="178"/>
      <c r="AX164" s="178"/>
      <c r="AY164" s="178"/>
      <c r="AZ164" s="178"/>
      <c r="BA164" s="178"/>
      <c r="BB164" s="178"/>
    </row>
    <row r="165" spans="9:54" ht="27" customHeight="1" x14ac:dyDescent="0.3">
      <c r="I165" s="123"/>
      <c r="J165" s="123"/>
      <c r="K165" s="123"/>
      <c r="L165" s="123"/>
      <c r="M165" s="123"/>
      <c r="N165" s="123"/>
      <c r="O165" s="123"/>
      <c r="P165" s="123"/>
      <c r="Q165" s="123"/>
      <c r="R165" s="123"/>
      <c r="S165" s="123"/>
      <c r="T165" s="123"/>
      <c r="U165" s="123"/>
      <c r="V165" s="123"/>
      <c r="W165" s="123"/>
      <c r="X165" s="123"/>
      <c r="Y165" s="123"/>
      <c r="Z165" s="123"/>
      <c r="AA165" s="123"/>
      <c r="AC165" s="123"/>
      <c r="AD165" s="123"/>
      <c r="AE165" s="123"/>
      <c r="AF165" s="123"/>
      <c r="AG165" s="123"/>
      <c r="AH165" s="123"/>
      <c r="AI165" s="123"/>
      <c r="AJ165" s="123"/>
      <c r="AK165" s="123"/>
      <c r="AL165" s="123"/>
      <c r="AO165" s="128"/>
      <c r="AP165" s="128"/>
      <c r="AQ165" s="128"/>
      <c r="AS165" s="177"/>
      <c r="AT165" s="177"/>
      <c r="AU165" s="177"/>
      <c r="AV165" s="177"/>
      <c r="AW165" s="178"/>
      <c r="AX165" s="178"/>
      <c r="AY165" s="178"/>
      <c r="AZ165" s="178"/>
      <c r="BA165" s="178"/>
      <c r="BB165" s="178"/>
    </row>
    <row r="166" spans="9:54" ht="27" customHeight="1" x14ac:dyDescent="0.3">
      <c r="I166" s="123"/>
      <c r="J166" s="123"/>
      <c r="K166" s="123"/>
      <c r="L166" s="123"/>
      <c r="M166" s="123"/>
      <c r="N166" s="123"/>
      <c r="O166" s="123"/>
      <c r="P166" s="123"/>
      <c r="Q166" s="123"/>
      <c r="R166" s="123"/>
      <c r="S166" s="123"/>
      <c r="T166" s="123"/>
      <c r="U166" s="123"/>
      <c r="V166" s="123"/>
      <c r="W166" s="123"/>
      <c r="X166" s="123"/>
      <c r="Y166" s="123"/>
      <c r="Z166" s="123"/>
      <c r="AA166" s="123"/>
      <c r="AC166" s="123"/>
      <c r="AD166" s="123"/>
      <c r="AE166" s="123"/>
      <c r="AF166" s="123"/>
      <c r="AG166" s="123"/>
      <c r="AH166" s="123"/>
      <c r="AI166" s="123"/>
      <c r="AJ166" s="123"/>
      <c r="AK166" s="123"/>
      <c r="AL166" s="123"/>
      <c r="AO166" s="128"/>
      <c r="AP166" s="128"/>
      <c r="AQ166" s="128"/>
      <c r="AS166" s="177"/>
      <c r="AT166" s="177"/>
      <c r="AU166" s="177"/>
      <c r="AV166" s="177"/>
      <c r="AW166" s="178"/>
      <c r="AX166" s="178"/>
      <c r="AY166" s="178"/>
      <c r="AZ166" s="178"/>
      <c r="BA166" s="178"/>
      <c r="BB166" s="178"/>
    </row>
    <row r="167" spans="9:54" ht="27" customHeight="1" x14ac:dyDescent="0.3">
      <c r="I167" s="123"/>
      <c r="J167" s="123"/>
      <c r="K167" s="123"/>
      <c r="L167" s="123"/>
      <c r="M167" s="123"/>
      <c r="N167" s="123"/>
      <c r="O167" s="123"/>
      <c r="P167" s="123"/>
      <c r="Q167" s="123"/>
      <c r="R167" s="123"/>
      <c r="S167" s="123"/>
      <c r="T167" s="123"/>
      <c r="U167" s="123"/>
      <c r="V167" s="123"/>
      <c r="W167" s="123"/>
      <c r="X167" s="123"/>
      <c r="Y167" s="123"/>
      <c r="Z167" s="123"/>
      <c r="AA167" s="123"/>
      <c r="AC167" s="123"/>
      <c r="AD167" s="123"/>
      <c r="AE167" s="123"/>
      <c r="AF167" s="123"/>
      <c r="AG167" s="123"/>
      <c r="AH167" s="123"/>
      <c r="AI167" s="123"/>
      <c r="AJ167" s="123"/>
      <c r="AK167" s="123"/>
      <c r="AL167" s="123"/>
      <c r="AO167" s="128"/>
      <c r="AP167" s="128"/>
      <c r="AQ167" s="128"/>
      <c r="AS167" s="177"/>
      <c r="AT167" s="177"/>
      <c r="AU167" s="177"/>
      <c r="AV167" s="177"/>
      <c r="AW167" s="178"/>
      <c r="AX167" s="178"/>
      <c r="AY167" s="178"/>
      <c r="AZ167" s="178"/>
      <c r="BA167" s="178"/>
      <c r="BB167" s="178"/>
    </row>
    <row r="168" spans="9:54" ht="27" customHeight="1" x14ac:dyDescent="0.3">
      <c r="I168" s="123"/>
      <c r="J168" s="123"/>
      <c r="K168" s="123"/>
      <c r="L168" s="123"/>
      <c r="M168" s="123"/>
      <c r="N168" s="123"/>
      <c r="O168" s="123"/>
      <c r="P168" s="123"/>
      <c r="Q168" s="123"/>
      <c r="R168" s="123"/>
      <c r="S168" s="123"/>
      <c r="T168" s="123"/>
      <c r="U168" s="123"/>
      <c r="V168" s="123"/>
      <c r="W168" s="123"/>
      <c r="X168" s="123"/>
      <c r="Y168" s="123"/>
      <c r="Z168" s="123"/>
      <c r="AA168" s="123"/>
      <c r="AC168" s="123"/>
      <c r="AD168" s="123"/>
      <c r="AE168" s="123"/>
      <c r="AF168" s="123"/>
      <c r="AG168" s="123"/>
      <c r="AH168" s="123"/>
      <c r="AI168" s="123"/>
      <c r="AJ168" s="123"/>
      <c r="AK168" s="123"/>
      <c r="AL168" s="123"/>
      <c r="AO168" s="128"/>
      <c r="AP168" s="128"/>
      <c r="AQ168" s="128"/>
      <c r="AS168" s="177"/>
      <c r="AT168" s="177"/>
      <c r="AU168" s="177"/>
      <c r="AV168" s="177"/>
      <c r="AW168" s="178"/>
      <c r="AX168" s="178"/>
      <c r="AY168" s="178"/>
      <c r="AZ168" s="178"/>
      <c r="BA168" s="178"/>
      <c r="BB168" s="178"/>
    </row>
    <row r="169" spans="9:54" ht="27" customHeight="1" x14ac:dyDescent="0.3">
      <c r="I169" s="123"/>
      <c r="J169" s="123"/>
      <c r="K169" s="123"/>
      <c r="L169" s="123"/>
      <c r="M169" s="123"/>
      <c r="N169" s="123"/>
      <c r="O169" s="123"/>
      <c r="P169" s="123"/>
      <c r="Q169" s="123"/>
      <c r="R169" s="123"/>
      <c r="S169" s="123"/>
      <c r="T169" s="123"/>
      <c r="U169" s="123"/>
      <c r="V169" s="123"/>
      <c r="W169" s="123"/>
      <c r="X169" s="123"/>
      <c r="Y169" s="123"/>
      <c r="Z169" s="123"/>
      <c r="AA169" s="123"/>
      <c r="AC169" s="123"/>
      <c r="AD169" s="123"/>
      <c r="AE169" s="123"/>
      <c r="AF169" s="123"/>
      <c r="AG169" s="123"/>
      <c r="AH169" s="123"/>
      <c r="AI169" s="123"/>
      <c r="AJ169" s="123"/>
      <c r="AK169" s="123"/>
      <c r="AL169" s="123"/>
      <c r="AO169" s="128"/>
      <c r="AP169" s="128"/>
      <c r="AQ169" s="128"/>
      <c r="AS169" s="177"/>
      <c r="AT169" s="177"/>
      <c r="AU169" s="177"/>
      <c r="AV169" s="177"/>
      <c r="AW169" s="178"/>
      <c r="AX169" s="178"/>
      <c r="AY169" s="178"/>
      <c r="AZ169" s="178"/>
      <c r="BA169" s="178"/>
      <c r="BB169" s="178"/>
    </row>
    <row r="170" spans="9:54" ht="27" customHeight="1" x14ac:dyDescent="0.3">
      <c r="I170" s="123"/>
      <c r="J170" s="123"/>
      <c r="K170" s="123"/>
      <c r="L170" s="123"/>
      <c r="M170" s="123"/>
      <c r="N170" s="123"/>
      <c r="O170" s="123"/>
      <c r="P170" s="123"/>
      <c r="Q170" s="123"/>
      <c r="R170" s="123"/>
      <c r="S170" s="123"/>
      <c r="T170" s="123"/>
      <c r="U170" s="123"/>
      <c r="V170" s="123"/>
      <c r="W170" s="123"/>
      <c r="X170" s="123"/>
      <c r="Y170" s="123"/>
      <c r="Z170" s="123"/>
      <c r="AA170" s="123"/>
      <c r="AC170" s="123"/>
      <c r="AD170" s="123"/>
      <c r="AE170" s="123"/>
      <c r="AF170" s="123"/>
      <c r="AG170" s="123"/>
      <c r="AH170" s="123"/>
      <c r="AI170" s="123"/>
      <c r="AJ170" s="123"/>
      <c r="AK170" s="123"/>
      <c r="AL170" s="123"/>
      <c r="AO170" s="128"/>
      <c r="AP170" s="128"/>
      <c r="AQ170" s="128"/>
      <c r="AS170" s="177"/>
      <c r="AT170" s="177"/>
      <c r="AU170" s="177"/>
      <c r="AV170" s="177"/>
      <c r="AW170" s="178"/>
      <c r="AX170" s="178"/>
      <c r="AY170" s="178"/>
      <c r="AZ170" s="178"/>
      <c r="BA170" s="178"/>
      <c r="BB170" s="178"/>
    </row>
    <row r="171" spans="9:54" ht="27" customHeight="1" x14ac:dyDescent="0.3">
      <c r="I171" s="123"/>
      <c r="J171" s="123"/>
      <c r="K171" s="123"/>
      <c r="L171" s="123"/>
      <c r="M171" s="123"/>
      <c r="N171" s="123"/>
      <c r="O171" s="123"/>
      <c r="P171" s="123"/>
      <c r="Q171" s="123"/>
      <c r="R171" s="123"/>
      <c r="S171" s="123"/>
      <c r="T171" s="123"/>
      <c r="U171" s="123"/>
      <c r="V171" s="123"/>
      <c r="W171" s="123"/>
      <c r="X171" s="123"/>
      <c r="Y171" s="123"/>
      <c r="Z171" s="123"/>
      <c r="AA171" s="123"/>
      <c r="AC171" s="123"/>
      <c r="AD171" s="123"/>
      <c r="AE171" s="123"/>
      <c r="AF171" s="123"/>
      <c r="AG171" s="123"/>
      <c r="AH171" s="123"/>
      <c r="AI171" s="123"/>
      <c r="AJ171" s="123"/>
      <c r="AK171" s="123"/>
      <c r="AL171" s="123"/>
      <c r="AO171" s="128"/>
      <c r="AP171" s="128"/>
      <c r="AQ171" s="128"/>
      <c r="AS171" s="177"/>
      <c r="AT171" s="177"/>
      <c r="AU171" s="177"/>
      <c r="AV171" s="177"/>
      <c r="AW171" s="178"/>
      <c r="AX171" s="178"/>
      <c r="AY171" s="178"/>
      <c r="AZ171" s="178"/>
      <c r="BA171" s="178"/>
      <c r="BB171" s="178"/>
    </row>
    <row r="172" spans="9:54" ht="27" customHeight="1" x14ac:dyDescent="0.3">
      <c r="I172" s="123"/>
      <c r="J172" s="123"/>
      <c r="K172" s="123"/>
      <c r="L172" s="123"/>
      <c r="M172" s="123"/>
      <c r="N172" s="123"/>
      <c r="O172" s="123"/>
      <c r="P172" s="123"/>
      <c r="Q172" s="123"/>
      <c r="R172" s="123"/>
      <c r="S172" s="123"/>
      <c r="T172" s="123"/>
      <c r="U172" s="123"/>
      <c r="V172" s="123"/>
      <c r="W172" s="123"/>
      <c r="X172" s="123"/>
      <c r="Y172" s="123"/>
      <c r="Z172" s="123"/>
      <c r="AA172" s="123"/>
      <c r="AC172" s="123"/>
      <c r="AD172" s="123"/>
      <c r="AE172" s="123"/>
      <c r="AF172" s="123"/>
      <c r="AG172" s="123"/>
      <c r="AH172" s="123"/>
      <c r="AI172" s="123"/>
      <c r="AJ172" s="123"/>
      <c r="AK172" s="123"/>
      <c r="AL172" s="123"/>
      <c r="AO172" s="128"/>
      <c r="AP172" s="128"/>
      <c r="AQ172" s="128"/>
      <c r="AS172" s="177"/>
      <c r="AT172" s="177"/>
      <c r="AU172" s="177"/>
      <c r="AV172" s="177"/>
      <c r="AW172" s="178"/>
      <c r="AX172" s="178"/>
      <c r="AY172" s="178"/>
      <c r="AZ172" s="178"/>
      <c r="BA172" s="178"/>
      <c r="BB172" s="178"/>
    </row>
    <row r="173" spans="9:54" ht="27" customHeight="1" x14ac:dyDescent="0.3">
      <c r="I173" s="123"/>
      <c r="J173" s="123"/>
      <c r="K173" s="123"/>
      <c r="L173" s="123"/>
      <c r="M173" s="123"/>
      <c r="N173" s="123"/>
      <c r="O173" s="123"/>
      <c r="P173" s="123"/>
      <c r="Q173" s="123"/>
      <c r="R173" s="123"/>
      <c r="S173" s="123"/>
      <c r="T173" s="123"/>
      <c r="U173" s="123"/>
      <c r="V173" s="123"/>
      <c r="W173" s="123"/>
      <c r="X173" s="123"/>
      <c r="Y173" s="123"/>
      <c r="Z173" s="123"/>
      <c r="AA173" s="123"/>
      <c r="AC173" s="123"/>
      <c r="AD173" s="123"/>
      <c r="AE173" s="123"/>
      <c r="AF173" s="123"/>
      <c r="AG173" s="123"/>
      <c r="AH173" s="123"/>
      <c r="AI173" s="123"/>
      <c r="AJ173" s="123"/>
      <c r="AK173" s="123"/>
      <c r="AL173" s="123"/>
      <c r="AO173" s="128"/>
      <c r="AP173" s="128"/>
      <c r="AQ173" s="128"/>
      <c r="AS173" s="177"/>
      <c r="AT173" s="177"/>
      <c r="AU173" s="177"/>
      <c r="AV173" s="177"/>
      <c r="AW173" s="178"/>
      <c r="AX173" s="178"/>
      <c r="AY173" s="178"/>
      <c r="AZ173" s="178"/>
      <c r="BA173" s="178"/>
      <c r="BB173" s="178"/>
    </row>
    <row r="174" spans="9:54" ht="27" customHeight="1" x14ac:dyDescent="0.3">
      <c r="I174" s="123"/>
      <c r="J174" s="123"/>
      <c r="K174" s="123"/>
      <c r="L174" s="123"/>
      <c r="M174" s="123"/>
      <c r="N174" s="123"/>
      <c r="O174" s="123"/>
      <c r="P174" s="123"/>
      <c r="Q174" s="123"/>
      <c r="R174" s="123"/>
      <c r="S174" s="123"/>
      <c r="T174" s="123"/>
      <c r="U174" s="123"/>
      <c r="V174" s="123"/>
      <c r="W174" s="123"/>
      <c r="X174" s="123"/>
      <c r="Y174" s="123"/>
      <c r="Z174" s="123"/>
      <c r="AA174" s="123"/>
      <c r="AC174" s="123"/>
      <c r="AD174" s="123"/>
      <c r="AE174" s="123"/>
      <c r="AF174" s="123"/>
      <c r="AG174" s="123"/>
      <c r="AH174" s="123"/>
      <c r="AI174" s="123"/>
      <c r="AJ174" s="123"/>
      <c r="AK174" s="123"/>
      <c r="AL174" s="123"/>
      <c r="AO174" s="128"/>
      <c r="AP174" s="128"/>
      <c r="AQ174" s="128"/>
      <c r="AS174" s="177"/>
      <c r="AT174" s="177"/>
      <c r="AU174" s="177"/>
      <c r="AV174" s="177"/>
      <c r="AW174" s="178"/>
      <c r="AX174" s="178"/>
      <c r="AY174" s="178"/>
      <c r="AZ174" s="178"/>
      <c r="BA174" s="178"/>
      <c r="BB174" s="178"/>
    </row>
    <row r="175" spans="9:54" ht="27" customHeight="1" x14ac:dyDescent="0.3">
      <c r="I175" s="123"/>
      <c r="J175" s="123"/>
      <c r="K175" s="123"/>
      <c r="L175" s="123"/>
      <c r="M175" s="123"/>
      <c r="N175" s="123"/>
      <c r="O175" s="123"/>
      <c r="P175" s="123"/>
      <c r="Q175" s="123"/>
      <c r="R175" s="123"/>
      <c r="S175" s="123"/>
      <c r="T175" s="123"/>
      <c r="U175" s="123"/>
      <c r="V175" s="123"/>
      <c r="W175" s="123"/>
      <c r="X175" s="123"/>
      <c r="Y175" s="123"/>
      <c r="Z175" s="123"/>
      <c r="AA175" s="123"/>
      <c r="AC175" s="123"/>
      <c r="AD175" s="123"/>
      <c r="AE175" s="123"/>
      <c r="AF175" s="123"/>
      <c r="AG175" s="123"/>
      <c r="AH175" s="123"/>
      <c r="AI175" s="123"/>
      <c r="AJ175" s="123"/>
      <c r="AK175" s="123"/>
      <c r="AL175" s="123"/>
      <c r="AO175" s="128"/>
      <c r="AP175" s="128"/>
      <c r="AQ175" s="128"/>
      <c r="AS175" s="177"/>
      <c r="AT175" s="177"/>
      <c r="AU175" s="177"/>
      <c r="AV175" s="177"/>
      <c r="AW175" s="178"/>
      <c r="AX175" s="178"/>
      <c r="AY175" s="178"/>
      <c r="AZ175" s="178"/>
      <c r="BA175" s="178"/>
      <c r="BB175" s="178"/>
    </row>
    <row r="176" spans="9:54" ht="27" customHeight="1" x14ac:dyDescent="0.3">
      <c r="I176" s="123"/>
      <c r="J176" s="123"/>
      <c r="K176" s="123"/>
      <c r="L176" s="123"/>
      <c r="M176" s="123"/>
      <c r="N176" s="123"/>
      <c r="O176" s="123"/>
      <c r="P176" s="123"/>
      <c r="Q176" s="123"/>
      <c r="R176" s="123"/>
      <c r="S176" s="123"/>
      <c r="T176" s="123"/>
      <c r="U176" s="123"/>
      <c r="V176" s="123"/>
      <c r="W176" s="123"/>
      <c r="X176" s="123"/>
      <c r="Y176" s="123"/>
      <c r="Z176" s="123"/>
      <c r="AA176" s="123"/>
      <c r="AC176" s="123"/>
      <c r="AD176" s="123"/>
      <c r="AE176" s="123"/>
      <c r="AF176" s="123"/>
      <c r="AG176" s="123"/>
      <c r="AH176" s="123"/>
      <c r="AI176" s="123"/>
      <c r="AJ176" s="123"/>
      <c r="AK176" s="123"/>
      <c r="AL176" s="123"/>
      <c r="AO176" s="128"/>
      <c r="AP176" s="128"/>
      <c r="AQ176" s="128"/>
      <c r="AS176" s="177"/>
      <c r="AT176" s="177"/>
      <c r="AU176" s="177"/>
      <c r="AV176" s="177"/>
      <c r="AW176" s="178"/>
      <c r="AX176" s="178"/>
      <c r="AY176" s="178"/>
      <c r="AZ176" s="178"/>
      <c r="BA176" s="178"/>
      <c r="BB176" s="178"/>
    </row>
    <row r="177" spans="9:54" ht="27" customHeight="1" x14ac:dyDescent="0.3">
      <c r="I177" s="123"/>
      <c r="J177" s="123"/>
      <c r="K177" s="123"/>
      <c r="L177" s="123"/>
      <c r="M177" s="123"/>
      <c r="N177" s="123"/>
      <c r="O177" s="123"/>
      <c r="P177" s="123"/>
      <c r="Q177" s="123"/>
      <c r="R177" s="123"/>
      <c r="S177" s="123"/>
      <c r="T177" s="123"/>
      <c r="U177" s="123"/>
      <c r="V177" s="123"/>
      <c r="W177" s="123"/>
      <c r="X177" s="123"/>
      <c r="Y177" s="123"/>
      <c r="Z177" s="123"/>
      <c r="AA177" s="123"/>
      <c r="AC177" s="123"/>
      <c r="AD177" s="123"/>
      <c r="AE177" s="123"/>
      <c r="AF177" s="123"/>
      <c r="AG177" s="123"/>
      <c r="AH177" s="123"/>
      <c r="AI177" s="123"/>
      <c r="AJ177" s="123"/>
      <c r="AK177" s="123"/>
      <c r="AL177" s="123"/>
      <c r="AO177" s="128"/>
      <c r="AP177" s="128"/>
      <c r="AQ177" s="128"/>
      <c r="AS177" s="177"/>
      <c r="AT177" s="177"/>
      <c r="AU177" s="177"/>
      <c r="AV177" s="177"/>
      <c r="AW177" s="178"/>
      <c r="AX177" s="178"/>
      <c r="AY177" s="178"/>
      <c r="AZ177" s="178"/>
      <c r="BA177" s="178"/>
      <c r="BB177" s="178"/>
    </row>
    <row r="178" spans="9:54" ht="27" customHeight="1" x14ac:dyDescent="0.3">
      <c r="I178" s="123"/>
      <c r="J178" s="123"/>
      <c r="K178" s="123"/>
      <c r="L178" s="123"/>
      <c r="M178" s="123"/>
      <c r="N178" s="123"/>
      <c r="O178" s="123"/>
      <c r="P178" s="123"/>
      <c r="Q178" s="123"/>
      <c r="R178" s="123"/>
      <c r="S178" s="123"/>
      <c r="T178" s="123"/>
      <c r="U178" s="123"/>
      <c r="V178" s="123"/>
      <c r="W178" s="123"/>
      <c r="X178" s="123"/>
      <c r="Y178" s="123"/>
      <c r="Z178" s="123"/>
      <c r="AA178" s="123"/>
      <c r="AC178" s="123"/>
      <c r="AD178" s="123"/>
      <c r="AE178" s="123"/>
      <c r="AF178" s="123"/>
      <c r="AG178" s="123"/>
      <c r="AH178" s="123"/>
      <c r="AI178" s="123"/>
      <c r="AJ178" s="123"/>
      <c r="AK178" s="123"/>
      <c r="AL178" s="123"/>
      <c r="AO178" s="128"/>
      <c r="AP178" s="128"/>
      <c r="AQ178" s="128"/>
      <c r="AS178" s="177"/>
      <c r="AT178" s="177"/>
      <c r="AU178" s="177"/>
      <c r="AV178" s="177"/>
      <c r="AW178" s="178"/>
      <c r="AX178" s="178"/>
      <c r="AY178" s="178"/>
      <c r="AZ178" s="178"/>
      <c r="BA178" s="178"/>
      <c r="BB178" s="178"/>
    </row>
    <row r="179" spans="9:54" ht="27" customHeight="1" x14ac:dyDescent="0.3">
      <c r="I179" s="123"/>
      <c r="J179" s="123"/>
      <c r="K179" s="123"/>
      <c r="L179" s="123"/>
      <c r="M179" s="123"/>
      <c r="N179" s="123"/>
      <c r="O179" s="123"/>
      <c r="P179" s="123"/>
      <c r="Q179" s="123"/>
      <c r="R179" s="123"/>
      <c r="S179" s="123"/>
      <c r="T179" s="123"/>
      <c r="U179" s="123"/>
      <c r="V179" s="123"/>
      <c r="W179" s="123"/>
      <c r="X179" s="123"/>
      <c r="Y179" s="123"/>
      <c r="Z179" s="123"/>
      <c r="AA179" s="123"/>
      <c r="AC179" s="123"/>
      <c r="AD179" s="123"/>
      <c r="AE179" s="123"/>
      <c r="AF179" s="123"/>
      <c r="AG179" s="123"/>
      <c r="AH179" s="123"/>
      <c r="AI179" s="123"/>
      <c r="AJ179" s="123"/>
      <c r="AK179" s="123"/>
      <c r="AL179" s="123"/>
      <c r="AO179" s="128"/>
      <c r="AP179" s="128"/>
      <c r="AQ179" s="128"/>
      <c r="AS179" s="177"/>
      <c r="AT179" s="177"/>
      <c r="AU179" s="177"/>
      <c r="AV179" s="177"/>
      <c r="AW179" s="178"/>
      <c r="AX179" s="178"/>
      <c r="AY179" s="178"/>
      <c r="AZ179" s="178"/>
      <c r="BA179" s="178"/>
      <c r="BB179" s="178"/>
    </row>
    <row r="180" spans="9:54" ht="27" customHeight="1" x14ac:dyDescent="0.3">
      <c r="I180" s="123"/>
      <c r="J180" s="123"/>
      <c r="K180" s="123"/>
      <c r="L180" s="123"/>
      <c r="M180" s="123"/>
      <c r="N180" s="123"/>
      <c r="O180" s="123"/>
      <c r="P180" s="123"/>
      <c r="Q180" s="123"/>
      <c r="R180" s="123"/>
      <c r="S180" s="123"/>
      <c r="T180" s="123"/>
      <c r="U180" s="123"/>
      <c r="V180" s="123"/>
      <c r="W180" s="123"/>
      <c r="X180" s="123"/>
      <c r="Y180" s="123"/>
      <c r="Z180" s="123"/>
      <c r="AA180" s="123"/>
      <c r="AC180" s="123"/>
      <c r="AD180" s="123"/>
      <c r="AE180" s="123"/>
      <c r="AF180" s="123"/>
      <c r="AG180" s="123"/>
      <c r="AH180" s="123"/>
      <c r="AI180" s="123"/>
      <c r="AJ180" s="123"/>
      <c r="AK180" s="123"/>
      <c r="AL180" s="123"/>
      <c r="AO180" s="128"/>
      <c r="AP180" s="128"/>
      <c r="AQ180" s="128"/>
      <c r="AS180" s="177"/>
      <c r="AT180" s="177"/>
      <c r="AU180" s="177"/>
      <c r="AV180" s="177"/>
      <c r="AW180" s="178"/>
      <c r="AX180" s="178"/>
      <c r="AY180" s="178"/>
      <c r="AZ180" s="178"/>
      <c r="BA180" s="178"/>
      <c r="BB180" s="178"/>
    </row>
    <row r="181" spans="9:54" ht="27" customHeight="1" x14ac:dyDescent="0.3">
      <c r="I181" s="123"/>
      <c r="J181" s="123"/>
      <c r="K181" s="123"/>
      <c r="L181" s="123"/>
      <c r="M181" s="123"/>
      <c r="N181" s="123"/>
      <c r="O181" s="123"/>
      <c r="P181" s="123"/>
      <c r="Q181" s="123"/>
      <c r="R181" s="123"/>
      <c r="S181" s="123"/>
      <c r="T181" s="123"/>
      <c r="U181" s="123"/>
      <c r="V181" s="123"/>
      <c r="W181" s="123"/>
      <c r="X181" s="123"/>
      <c r="Y181" s="123"/>
      <c r="Z181" s="123"/>
      <c r="AA181" s="123"/>
      <c r="AC181" s="123"/>
      <c r="AD181" s="123"/>
      <c r="AE181" s="123"/>
      <c r="AF181" s="123"/>
      <c r="AG181" s="123"/>
      <c r="AH181" s="123"/>
      <c r="AI181" s="123"/>
      <c r="AJ181" s="123"/>
      <c r="AK181" s="123"/>
      <c r="AL181" s="123"/>
      <c r="AO181" s="128"/>
      <c r="AP181" s="128"/>
      <c r="AQ181" s="128"/>
      <c r="AS181" s="177"/>
      <c r="AT181" s="177"/>
      <c r="AU181" s="177"/>
      <c r="AV181" s="177"/>
      <c r="AW181" s="178"/>
      <c r="AX181" s="178"/>
      <c r="AY181" s="178"/>
      <c r="AZ181" s="178"/>
      <c r="BA181" s="178"/>
      <c r="BB181" s="178"/>
    </row>
    <row r="182" spans="9:54" ht="27" customHeight="1" x14ac:dyDescent="0.3">
      <c r="I182" s="123"/>
      <c r="J182" s="123"/>
      <c r="K182" s="123"/>
      <c r="L182" s="123"/>
      <c r="M182" s="123"/>
      <c r="N182" s="123"/>
      <c r="O182" s="123"/>
      <c r="P182" s="123"/>
      <c r="Q182" s="123"/>
      <c r="R182" s="123"/>
      <c r="S182" s="123"/>
      <c r="T182" s="123"/>
      <c r="U182" s="123"/>
      <c r="V182" s="123"/>
      <c r="W182" s="123"/>
      <c r="X182" s="123"/>
      <c r="Y182" s="123"/>
      <c r="Z182" s="123"/>
      <c r="AA182" s="123"/>
      <c r="AC182" s="123"/>
      <c r="AD182" s="123"/>
      <c r="AE182" s="123"/>
      <c r="AF182" s="123"/>
      <c r="AG182" s="123"/>
      <c r="AH182" s="123"/>
      <c r="AI182" s="123"/>
      <c r="AJ182" s="123"/>
      <c r="AK182" s="123"/>
      <c r="AL182" s="123"/>
      <c r="AO182" s="128"/>
      <c r="AP182" s="128"/>
      <c r="AQ182" s="128"/>
      <c r="AS182" s="177"/>
      <c r="AT182" s="177"/>
      <c r="AU182" s="177"/>
      <c r="AV182" s="177"/>
      <c r="AW182" s="178"/>
      <c r="AX182" s="178"/>
      <c r="AY182" s="178"/>
      <c r="AZ182" s="178"/>
      <c r="BA182" s="178"/>
      <c r="BB182" s="178"/>
    </row>
    <row r="183" spans="9:54" ht="32.4" x14ac:dyDescent="0.3">
      <c r="I183" s="123"/>
      <c r="J183" s="123"/>
      <c r="K183" s="123"/>
      <c r="L183" s="123"/>
      <c r="M183" s="123"/>
      <c r="N183" s="123"/>
      <c r="O183" s="123"/>
      <c r="P183" s="123"/>
      <c r="Q183" s="123"/>
      <c r="R183" s="123"/>
      <c r="S183" s="123"/>
      <c r="T183" s="123"/>
      <c r="U183" s="123"/>
      <c r="V183" s="123"/>
      <c r="W183" s="123"/>
      <c r="X183" s="123"/>
      <c r="Y183" s="123"/>
      <c r="Z183" s="123"/>
      <c r="AA183" s="123"/>
      <c r="AC183" s="123"/>
      <c r="AD183" s="123"/>
      <c r="AE183" s="123"/>
      <c r="AF183" s="123"/>
      <c r="AG183" s="123"/>
      <c r="AH183" s="123"/>
      <c r="AI183" s="123"/>
      <c r="AJ183" s="123"/>
      <c r="AK183" s="123"/>
      <c r="AL183" s="123"/>
      <c r="AO183" s="128"/>
      <c r="AP183" s="128"/>
      <c r="AQ183" s="128"/>
      <c r="AS183" s="177"/>
      <c r="AT183" s="177"/>
      <c r="AU183" s="177"/>
      <c r="AV183" s="177"/>
      <c r="AW183" s="178"/>
      <c r="AX183" s="178"/>
      <c r="AY183" s="178"/>
      <c r="AZ183" s="178"/>
      <c r="BA183" s="178"/>
      <c r="BB183" s="178"/>
    </row>
    <row r="184" spans="9:54" ht="32.4" x14ac:dyDescent="0.3">
      <c r="I184" s="123"/>
      <c r="J184" s="123"/>
      <c r="K184" s="123"/>
      <c r="L184" s="123"/>
      <c r="M184" s="123"/>
      <c r="N184" s="123"/>
      <c r="O184" s="123"/>
      <c r="P184" s="123"/>
      <c r="Q184" s="123"/>
      <c r="R184" s="123"/>
      <c r="S184" s="123"/>
      <c r="T184" s="123"/>
      <c r="U184" s="123"/>
      <c r="V184" s="123"/>
      <c r="W184" s="123"/>
      <c r="X184" s="123"/>
      <c r="Y184" s="123"/>
      <c r="Z184" s="123"/>
      <c r="AA184" s="123"/>
      <c r="AC184" s="123"/>
      <c r="AD184" s="123"/>
      <c r="AE184" s="123"/>
      <c r="AF184" s="123"/>
      <c r="AG184" s="123"/>
      <c r="AH184" s="123"/>
      <c r="AI184" s="123"/>
      <c r="AJ184" s="123"/>
      <c r="AK184" s="123"/>
      <c r="AL184" s="123"/>
      <c r="AO184" s="128"/>
      <c r="AP184" s="128"/>
      <c r="AQ184" s="128"/>
      <c r="AS184" s="177"/>
      <c r="AT184" s="177"/>
      <c r="AU184" s="177"/>
      <c r="AV184" s="177"/>
      <c r="AW184" s="178"/>
      <c r="AX184" s="178"/>
      <c r="AY184" s="178"/>
      <c r="AZ184" s="178"/>
      <c r="BA184" s="178"/>
      <c r="BB184" s="178"/>
    </row>
    <row r="185" spans="9:54" ht="32.4" x14ac:dyDescent="0.3">
      <c r="I185" s="123"/>
      <c r="J185" s="123"/>
      <c r="K185" s="123"/>
      <c r="L185" s="123"/>
      <c r="M185" s="123"/>
      <c r="N185" s="123"/>
      <c r="O185" s="123"/>
      <c r="P185" s="123"/>
      <c r="Q185" s="123"/>
      <c r="R185" s="123"/>
      <c r="S185" s="123"/>
      <c r="T185" s="123"/>
      <c r="U185" s="123"/>
      <c r="V185" s="123"/>
      <c r="W185" s="123"/>
      <c r="X185" s="123"/>
      <c r="Y185" s="123"/>
      <c r="Z185" s="123"/>
      <c r="AA185" s="123"/>
      <c r="AC185" s="123"/>
      <c r="AD185" s="123"/>
      <c r="AE185" s="123"/>
      <c r="AF185" s="123"/>
      <c r="AG185" s="123"/>
      <c r="AH185" s="123"/>
      <c r="AI185" s="123"/>
      <c r="AJ185" s="123"/>
      <c r="AK185" s="123"/>
      <c r="AL185" s="123"/>
      <c r="AO185" s="128"/>
      <c r="AP185" s="128"/>
      <c r="AQ185" s="128"/>
      <c r="AS185" s="177"/>
      <c r="AT185" s="177"/>
      <c r="AU185" s="177"/>
      <c r="AV185" s="177"/>
      <c r="AW185" s="178"/>
      <c r="AX185" s="178"/>
      <c r="AY185" s="178"/>
      <c r="AZ185" s="178"/>
      <c r="BA185" s="178"/>
      <c r="BB185" s="178"/>
    </row>
    <row r="186" spans="9:54" ht="32.4" x14ac:dyDescent="0.3">
      <c r="I186" s="123"/>
      <c r="J186" s="123"/>
      <c r="K186" s="123"/>
      <c r="L186" s="123"/>
      <c r="M186" s="123"/>
      <c r="N186" s="123"/>
      <c r="O186" s="123"/>
      <c r="P186" s="123"/>
      <c r="Q186" s="123"/>
      <c r="R186" s="123"/>
      <c r="S186" s="123"/>
      <c r="T186" s="123"/>
      <c r="U186" s="123"/>
      <c r="V186" s="123"/>
      <c r="W186" s="123"/>
      <c r="X186" s="123"/>
      <c r="Y186" s="123"/>
      <c r="Z186" s="123"/>
      <c r="AA186" s="123"/>
      <c r="AC186" s="123"/>
      <c r="AD186" s="123"/>
      <c r="AE186" s="123"/>
      <c r="AF186" s="123"/>
      <c r="AG186" s="123"/>
      <c r="AH186" s="123"/>
      <c r="AI186" s="123"/>
      <c r="AJ186" s="123"/>
      <c r="AK186" s="123"/>
      <c r="AL186" s="123"/>
      <c r="AO186" s="128"/>
      <c r="AP186" s="128"/>
      <c r="AQ186" s="128"/>
      <c r="AS186" s="177"/>
      <c r="AT186" s="177"/>
      <c r="AU186" s="177"/>
      <c r="AV186" s="177"/>
      <c r="AW186" s="178"/>
      <c r="AX186" s="178"/>
      <c r="AY186" s="178"/>
      <c r="AZ186" s="178"/>
      <c r="BA186" s="178"/>
      <c r="BB186" s="178"/>
    </row>
    <row r="187" spans="9:54" ht="32.4" x14ac:dyDescent="0.3">
      <c r="I187" s="123"/>
      <c r="J187" s="123"/>
      <c r="K187" s="123"/>
      <c r="L187" s="123"/>
      <c r="M187" s="123"/>
      <c r="N187" s="123"/>
      <c r="O187" s="123"/>
      <c r="P187" s="123"/>
      <c r="Q187" s="123"/>
      <c r="R187" s="123"/>
      <c r="S187" s="123"/>
      <c r="T187" s="123"/>
      <c r="U187" s="123"/>
      <c r="V187" s="123"/>
      <c r="W187" s="123"/>
      <c r="X187" s="123"/>
      <c r="Y187" s="123"/>
      <c r="Z187" s="123"/>
      <c r="AA187" s="123"/>
      <c r="AC187" s="123"/>
      <c r="AD187" s="123"/>
      <c r="AE187" s="123"/>
      <c r="AF187" s="123"/>
      <c r="AG187" s="123"/>
      <c r="AH187" s="123"/>
      <c r="AI187" s="123"/>
      <c r="AJ187" s="123"/>
      <c r="AK187" s="123"/>
      <c r="AL187" s="123"/>
      <c r="AO187" s="128"/>
      <c r="AP187" s="128"/>
      <c r="AQ187" s="128"/>
      <c r="AS187" s="177"/>
      <c r="AT187" s="177"/>
      <c r="AU187" s="177"/>
      <c r="AV187" s="177"/>
      <c r="AW187" s="178"/>
      <c r="AX187" s="178"/>
      <c r="AY187" s="178"/>
      <c r="AZ187" s="178"/>
      <c r="BA187" s="178"/>
      <c r="BB187" s="178"/>
    </row>
    <row r="188" spans="9:54" ht="32.4" x14ac:dyDescent="0.3">
      <c r="I188" s="123"/>
      <c r="J188" s="123"/>
      <c r="K188" s="123"/>
      <c r="L188" s="123"/>
      <c r="M188" s="123"/>
      <c r="N188" s="123"/>
      <c r="O188" s="123"/>
      <c r="P188" s="123"/>
      <c r="Q188" s="123"/>
      <c r="R188" s="123"/>
      <c r="S188" s="123"/>
      <c r="T188" s="123"/>
      <c r="U188" s="123"/>
      <c r="V188" s="123"/>
      <c r="W188" s="123"/>
      <c r="X188" s="123"/>
      <c r="Y188" s="123"/>
      <c r="Z188" s="123"/>
      <c r="AA188" s="123"/>
      <c r="AC188" s="123"/>
      <c r="AD188" s="123"/>
      <c r="AE188" s="123"/>
      <c r="AF188" s="123"/>
      <c r="AG188" s="123"/>
      <c r="AH188" s="123"/>
      <c r="AI188" s="123"/>
      <c r="AJ188" s="123"/>
      <c r="AK188" s="123"/>
      <c r="AL188" s="123"/>
      <c r="AO188" s="128"/>
      <c r="AP188" s="128"/>
      <c r="AQ188" s="128"/>
      <c r="AS188" s="177"/>
      <c r="AT188" s="177"/>
      <c r="AU188" s="177"/>
      <c r="AV188" s="177"/>
      <c r="AW188" s="178"/>
      <c r="AX188" s="178"/>
      <c r="AY188" s="178"/>
      <c r="AZ188" s="178"/>
      <c r="BA188" s="178"/>
      <c r="BB188" s="178"/>
    </row>
    <row r="189" spans="9:54" ht="32.4" x14ac:dyDescent="0.3">
      <c r="I189" s="123"/>
      <c r="J189" s="123"/>
      <c r="K189" s="123"/>
      <c r="L189" s="123"/>
      <c r="M189" s="123"/>
      <c r="N189" s="123"/>
      <c r="O189" s="123"/>
      <c r="P189" s="123"/>
      <c r="Q189" s="123"/>
      <c r="R189" s="123"/>
      <c r="S189" s="123"/>
      <c r="T189" s="123"/>
      <c r="U189" s="123"/>
      <c r="V189" s="123"/>
      <c r="W189" s="123"/>
      <c r="X189" s="123"/>
      <c r="Y189" s="123"/>
      <c r="Z189" s="123"/>
      <c r="AA189" s="123"/>
      <c r="AC189" s="123"/>
      <c r="AD189" s="123"/>
      <c r="AE189" s="123"/>
      <c r="AF189" s="123"/>
      <c r="AG189" s="123"/>
      <c r="AH189" s="123"/>
      <c r="AI189" s="123"/>
      <c r="AJ189" s="123"/>
      <c r="AK189" s="123"/>
      <c r="AL189" s="123"/>
      <c r="AO189" s="128"/>
      <c r="AP189" s="128"/>
      <c r="AQ189" s="128"/>
      <c r="AS189" s="177"/>
      <c r="AT189" s="177"/>
      <c r="AU189" s="177"/>
      <c r="AV189" s="177"/>
      <c r="AW189" s="178"/>
      <c r="AX189" s="178"/>
      <c r="AY189" s="178"/>
      <c r="AZ189" s="178"/>
      <c r="BA189" s="178"/>
      <c r="BB189" s="178"/>
    </row>
    <row r="190" spans="9:54" ht="32.4" x14ac:dyDescent="0.3">
      <c r="I190" s="123"/>
      <c r="J190" s="123"/>
      <c r="K190" s="123"/>
      <c r="L190" s="123"/>
      <c r="M190" s="123"/>
      <c r="N190" s="123"/>
      <c r="O190" s="123"/>
      <c r="P190" s="123"/>
      <c r="Q190" s="123"/>
      <c r="R190" s="123"/>
      <c r="S190" s="123"/>
      <c r="T190" s="123"/>
      <c r="U190" s="123"/>
      <c r="V190" s="123"/>
      <c r="W190" s="123"/>
      <c r="X190" s="123"/>
      <c r="Y190" s="123"/>
      <c r="Z190" s="123"/>
      <c r="AA190" s="123"/>
      <c r="AC190" s="123"/>
      <c r="AD190" s="123"/>
      <c r="AE190" s="123"/>
      <c r="AF190" s="123"/>
      <c r="AG190" s="123"/>
      <c r="AH190" s="123"/>
      <c r="AI190" s="123"/>
      <c r="AJ190" s="123"/>
      <c r="AK190" s="123"/>
      <c r="AL190" s="123"/>
      <c r="AO190" s="128"/>
      <c r="AP190" s="128"/>
      <c r="AQ190" s="128"/>
      <c r="AS190" s="177"/>
      <c r="AT190" s="177"/>
      <c r="AU190" s="177"/>
      <c r="AV190" s="177"/>
      <c r="AW190" s="178"/>
      <c r="AX190" s="178"/>
      <c r="AY190" s="178"/>
      <c r="AZ190" s="178"/>
      <c r="BA190" s="178"/>
      <c r="BB190" s="178"/>
    </row>
    <row r="191" spans="9:54" ht="32.4" x14ac:dyDescent="0.3">
      <c r="I191" s="123"/>
      <c r="J191" s="123"/>
      <c r="K191" s="123"/>
      <c r="L191" s="123"/>
      <c r="M191" s="123"/>
      <c r="N191" s="123"/>
      <c r="O191" s="123"/>
      <c r="P191" s="123"/>
      <c r="Q191" s="123"/>
      <c r="R191" s="123"/>
      <c r="S191" s="123"/>
      <c r="T191" s="123"/>
      <c r="U191" s="123"/>
      <c r="V191" s="123"/>
      <c r="W191" s="123"/>
      <c r="X191" s="123"/>
      <c r="Y191" s="123"/>
      <c r="Z191" s="123"/>
      <c r="AA191" s="123"/>
      <c r="AC191" s="123"/>
      <c r="AD191" s="123"/>
      <c r="AE191" s="123"/>
      <c r="AF191" s="123"/>
      <c r="AG191" s="123"/>
      <c r="AH191" s="123"/>
      <c r="AI191" s="123"/>
      <c r="AJ191" s="123"/>
      <c r="AK191" s="123"/>
      <c r="AL191" s="123"/>
      <c r="AO191" s="128"/>
      <c r="AP191" s="128"/>
      <c r="AQ191" s="128"/>
      <c r="AS191" s="177"/>
      <c r="AT191" s="177"/>
      <c r="AU191" s="177"/>
      <c r="AV191" s="177"/>
      <c r="AW191" s="178"/>
      <c r="AX191" s="178"/>
      <c r="AY191" s="178"/>
      <c r="AZ191" s="178"/>
      <c r="BA191" s="178"/>
      <c r="BB191" s="178"/>
    </row>
    <row r="192" spans="9:54" ht="32.4" x14ac:dyDescent="0.3">
      <c r="I192" s="123"/>
      <c r="J192" s="123"/>
      <c r="K192" s="123"/>
      <c r="L192" s="123"/>
      <c r="M192" s="123"/>
      <c r="N192" s="123"/>
      <c r="O192" s="123"/>
      <c r="P192" s="123"/>
      <c r="Q192" s="123"/>
      <c r="R192" s="123"/>
      <c r="S192" s="123"/>
      <c r="T192" s="123"/>
      <c r="U192" s="123"/>
      <c r="V192" s="123"/>
      <c r="W192" s="123"/>
      <c r="X192" s="123"/>
      <c r="Y192" s="123"/>
      <c r="Z192" s="123"/>
      <c r="AA192" s="123"/>
      <c r="AC192" s="123"/>
      <c r="AD192" s="123"/>
      <c r="AE192" s="123"/>
      <c r="AF192" s="123"/>
      <c r="AG192" s="123"/>
      <c r="AH192" s="123"/>
      <c r="AI192" s="123"/>
      <c r="AJ192" s="123"/>
      <c r="AK192" s="123"/>
      <c r="AL192" s="123"/>
      <c r="AO192" s="128"/>
      <c r="AP192" s="128"/>
      <c r="AQ192" s="128"/>
      <c r="AS192" s="177"/>
      <c r="AT192" s="177"/>
      <c r="AU192" s="177"/>
      <c r="AV192" s="177"/>
      <c r="AW192" s="178"/>
      <c r="AX192" s="178"/>
      <c r="AY192" s="178"/>
      <c r="AZ192" s="178"/>
      <c r="BA192" s="178"/>
      <c r="BB192" s="178"/>
    </row>
    <row r="193" spans="9:54" ht="32.4" x14ac:dyDescent="0.3">
      <c r="I193" s="123"/>
      <c r="J193" s="123"/>
      <c r="K193" s="123"/>
      <c r="L193" s="123"/>
      <c r="M193" s="123"/>
      <c r="N193" s="123"/>
      <c r="O193" s="123"/>
      <c r="P193" s="123"/>
      <c r="Q193" s="123"/>
      <c r="R193" s="123"/>
      <c r="S193" s="123"/>
      <c r="T193" s="123"/>
      <c r="U193" s="123"/>
      <c r="V193" s="123"/>
      <c r="W193" s="123"/>
      <c r="X193" s="123"/>
      <c r="Y193" s="123"/>
      <c r="Z193" s="123"/>
      <c r="AA193" s="123"/>
      <c r="AC193" s="123"/>
      <c r="AD193" s="123"/>
      <c r="AE193" s="123"/>
      <c r="AF193" s="123"/>
      <c r="AG193" s="123"/>
      <c r="AH193" s="123"/>
      <c r="AI193" s="123"/>
      <c r="AJ193" s="123"/>
      <c r="AK193" s="123"/>
      <c r="AL193" s="123"/>
      <c r="AO193" s="128"/>
      <c r="AP193" s="128"/>
      <c r="AQ193" s="128"/>
      <c r="AS193" s="177"/>
      <c r="AT193" s="177"/>
      <c r="AU193" s="177"/>
      <c r="AV193" s="177"/>
      <c r="AW193" s="178"/>
      <c r="AX193" s="178"/>
      <c r="AY193" s="178"/>
      <c r="AZ193" s="178"/>
      <c r="BA193" s="178"/>
      <c r="BB193" s="178"/>
    </row>
    <row r="194" spans="9:54" ht="32.4" x14ac:dyDescent="0.3">
      <c r="I194" s="123"/>
      <c r="J194" s="123"/>
      <c r="K194" s="123"/>
      <c r="L194" s="123"/>
      <c r="M194" s="123"/>
      <c r="N194" s="123"/>
      <c r="O194" s="123"/>
      <c r="P194" s="123"/>
      <c r="Q194" s="123"/>
      <c r="R194" s="123"/>
      <c r="S194" s="123"/>
      <c r="T194" s="123"/>
      <c r="U194" s="123"/>
      <c r="V194" s="123"/>
      <c r="W194" s="123"/>
      <c r="X194" s="123"/>
      <c r="Y194" s="123"/>
      <c r="Z194" s="123"/>
      <c r="AA194" s="123"/>
      <c r="AC194" s="123"/>
      <c r="AD194" s="123"/>
      <c r="AE194" s="123"/>
      <c r="AF194" s="123"/>
      <c r="AG194" s="123"/>
      <c r="AH194" s="123"/>
      <c r="AI194" s="123"/>
      <c r="AJ194" s="123"/>
      <c r="AK194" s="123"/>
      <c r="AL194" s="123"/>
      <c r="AO194" s="128"/>
      <c r="AP194" s="128"/>
      <c r="AQ194" s="128"/>
      <c r="AS194" s="177"/>
      <c r="AT194" s="177"/>
      <c r="AU194" s="177"/>
      <c r="AV194" s="177"/>
      <c r="AW194" s="178"/>
      <c r="AX194" s="178"/>
      <c r="AY194" s="178"/>
      <c r="AZ194" s="178"/>
      <c r="BA194" s="178"/>
      <c r="BB194" s="178"/>
    </row>
    <row r="195" spans="9:54" ht="32.4" x14ac:dyDescent="0.3">
      <c r="I195" s="123"/>
      <c r="J195" s="123"/>
      <c r="K195" s="123"/>
      <c r="L195" s="123"/>
      <c r="M195" s="123"/>
      <c r="N195" s="123"/>
      <c r="O195" s="123"/>
      <c r="P195" s="123"/>
      <c r="Q195" s="123"/>
      <c r="R195" s="123"/>
      <c r="S195" s="123"/>
      <c r="T195" s="123"/>
      <c r="U195" s="123"/>
      <c r="V195" s="123"/>
      <c r="W195" s="123"/>
      <c r="X195" s="123"/>
      <c r="Y195" s="123"/>
      <c r="Z195" s="123"/>
      <c r="AA195" s="123"/>
      <c r="AC195" s="123"/>
      <c r="AD195" s="123"/>
      <c r="AE195" s="123"/>
      <c r="AF195" s="123"/>
      <c r="AG195" s="123"/>
      <c r="AH195" s="123"/>
      <c r="AI195" s="123"/>
      <c r="AJ195" s="123"/>
      <c r="AK195" s="123"/>
      <c r="AL195" s="123"/>
      <c r="AO195" s="128"/>
      <c r="AP195" s="128"/>
      <c r="AQ195" s="128"/>
      <c r="AS195" s="177"/>
      <c r="AT195" s="177"/>
      <c r="AU195" s="177"/>
      <c r="AV195" s="177"/>
      <c r="AW195" s="178"/>
      <c r="AX195" s="178"/>
      <c r="AY195" s="178"/>
      <c r="AZ195" s="178"/>
      <c r="BA195" s="178"/>
      <c r="BB195" s="178"/>
    </row>
    <row r="196" spans="9:54" ht="32.4" x14ac:dyDescent="0.3">
      <c r="I196" s="123"/>
      <c r="J196" s="123"/>
      <c r="K196" s="123"/>
      <c r="L196" s="123"/>
      <c r="M196" s="123"/>
      <c r="N196" s="123"/>
      <c r="O196" s="123"/>
      <c r="P196" s="123"/>
      <c r="Q196" s="123"/>
      <c r="R196" s="123"/>
      <c r="S196" s="123"/>
      <c r="T196" s="123"/>
      <c r="U196" s="123"/>
      <c r="V196" s="123"/>
      <c r="W196" s="123"/>
      <c r="X196" s="123"/>
      <c r="Y196" s="123"/>
      <c r="Z196" s="123"/>
      <c r="AA196" s="123"/>
      <c r="AC196" s="123"/>
      <c r="AD196" s="123"/>
      <c r="AE196" s="123"/>
      <c r="AF196" s="123"/>
      <c r="AG196" s="123"/>
      <c r="AH196" s="123"/>
      <c r="AI196" s="123"/>
      <c r="AJ196" s="123"/>
      <c r="AK196" s="123"/>
      <c r="AL196" s="123"/>
      <c r="AO196" s="128"/>
      <c r="AP196" s="128"/>
      <c r="AQ196" s="128"/>
      <c r="AS196" s="177"/>
      <c r="AT196" s="177"/>
      <c r="AU196" s="177"/>
      <c r="AV196" s="177"/>
      <c r="AW196" s="178"/>
      <c r="AX196" s="178"/>
      <c r="AY196" s="178"/>
      <c r="AZ196" s="178"/>
      <c r="BA196" s="178"/>
      <c r="BB196" s="178"/>
    </row>
    <row r="197" spans="9:54" ht="32.4" x14ac:dyDescent="0.3">
      <c r="I197" s="123"/>
      <c r="J197" s="123"/>
      <c r="K197" s="123"/>
      <c r="L197" s="123"/>
      <c r="M197" s="123"/>
      <c r="N197" s="123"/>
      <c r="O197" s="123"/>
      <c r="P197" s="123"/>
      <c r="Q197" s="123"/>
      <c r="R197" s="123"/>
      <c r="S197" s="123"/>
      <c r="T197" s="123"/>
      <c r="U197" s="123"/>
      <c r="V197" s="123"/>
      <c r="W197" s="123"/>
      <c r="X197" s="123"/>
      <c r="Y197" s="123"/>
      <c r="Z197" s="123"/>
      <c r="AA197" s="123"/>
      <c r="AC197" s="123"/>
      <c r="AD197" s="123"/>
      <c r="AE197" s="123"/>
      <c r="AF197" s="123"/>
      <c r="AG197" s="123"/>
      <c r="AH197" s="123"/>
      <c r="AI197" s="123"/>
      <c r="AJ197" s="123"/>
      <c r="AK197" s="123"/>
      <c r="AL197" s="123"/>
      <c r="AO197" s="128"/>
      <c r="AP197" s="128"/>
      <c r="AQ197" s="128"/>
      <c r="AS197" s="177"/>
      <c r="AT197" s="177"/>
      <c r="AU197" s="177"/>
      <c r="AV197" s="177"/>
      <c r="AW197" s="178"/>
      <c r="AX197" s="178"/>
      <c r="AY197" s="178"/>
      <c r="AZ197" s="178"/>
      <c r="BA197" s="178"/>
      <c r="BB197" s="178"/>
    </row>
    <row r="198" spans="9:54" ht="32.4" x14ac:dyDescent="0.3">
      <c r="I198" s="123"/>
      <c r="J198" s="123"/>
      <c r="K198" s="123"/>
      <c r="L198" s="123"/>
      <c r="M198" s="123"/>
      <c r="N198" s="123"/>
      <c r="O198" s="123"/>
      <c r="P198" s="123"/>
      <c r="Q198" s="123"/>
      <c r="R198" s="123"/>
      <c r="S198" s="123"/>
      <c r="T198" s="123"/>
      <c r="U198" s="123"/>
      <c r="V198" s="123"/>
      <c r="W198" s="123"/>
      <c r="X198" s="123"/>
      <c r="Y198" s="123"/>
      <c r="Z198" s="123"/>
      <c r="AA198" s="123"/>
      <c r="AC198" s="123"/>
      <c r="AD198" s="123"/>
      <c r="AE198" s="123"/>
      <c r="AF198" s="123"/>
      <c r="AG198" s="123"/>
      <c r="AH198" s="123"/>
      <c r="AI198" s="123"/>
      <c r="AJ198" s="123"/>
      <c r="AK198" s="123"/>
      <c r="AL198" s="123"/>
      <c r="AO198" s="128"/>
      <c r="AP198" s="128"/>
      <c r="AQ198" s="128"/>
      <c r="AS198" s="177"/>
      <c r="AT198" s="177"/>
      <c r="AU198" s="177"/>
      <c r="AV198" s="177"/>
      <c r="AW198" s="178"/>
      <c r="AX198" s="178"/>
      <c r="AY198" s="178"/>
      <c r="AZ198" s="178"/>
      <c r="BA198" s="178"/>
      <c r="BB198" s="178"/>
    </row>
    <row r="199" spans="9:54" ht="32.4" x14ac:dyDescent="0.3">
      <c r="I199" s="123"/>
      <c r="J199" s="123"/>
      <c r="K199" s="123"/>
      <c r="L199" s="123"/>
      <c r="M199" s="123"/>
      <c r="N199" s="123"/>
      <c r="O199" s="123"/>
      <c r="P199" s="123"/>
      <c r="Q199" s="123"/>
      <c r="R199" s="123"/>
      <c r="S199" s="123"/>
      <c r="T199" s="123"/>
      <c r="U199" s="123"/>
      <c r="V199" s="123"/>
      <c r="W199" s="123"/>
      <c r="X199" s="123"/>
      <c r="Y199" s="123"/>
      <c r="Z199" s="123"/>
      <c r="AA199" s="123"/>
      <c r="AC199" s="123"/>
      <c r="AD199" s="123"/>
      <c r="AE199" s="123"/>
      <c r="AF199" s="123"/>
      <c r="AG199" s="123"/>
      <c r="AH199" s="123"/>
      <c r="AI199" s="123"/>
      <c r="AJ199" s="123"/>
      <c r="AK199" s="123"/>
      <c r="AL199" s="123"/>
      <c r="AO199" s="128"/>
      <c r="AP199" s="128"/>
      <c r="AQ199" s="128"/>
      <c r="AS199" s="177"/>
      <c r="AT199" s="177"/>
      <c r="AU199" s="177"/>
      <c r="AV199" s="177"/>
      <c r="AW199" s="178"/>
      <c r="AX199" s="178"/>
      <c r="AY199" s="178"/>
      <c r="AZ199" s="178"/>
      <c r="BA199" s="178"/>
      <c r="BB199" s="178"/>
    </row>
    <row r="200" spans="9:54" ht="32.4" x14ac:dyDescent="0.3">
      <c r="I200" s="123"/>
      <c r="J200" s="123"/>
      <c r="K200" s="123"/>
      <c r="L200" s="123"/>
      <c r="M200" s="123"/>
      <c r="N200" s="123"/>
      <c r="O200" s="123"/>
      <c r="P200" s="123"/>
      <c r="Q200" s="123"/>
      <c r="R200" s="123"/>
      <c r="S200" s="123"/>
      <c r="T200" s="123"/>
      <c r="U200" s="123"/>
      <c r="V200" s="123"/>
      <c r="W200" s="123"/>
      <c r="X200" s="123"/>
      <c r="Y200" s="123"/>
      <c r="Z200" s="123"/>
      <c r="AA200" s="123"/>
      <c r="AC200" s="123"/>
      <c r="AD200" s="123"/>
      <c r="AE200" s="123"/>
      <c r="AF200" s="123"/>
      <c r="AG200" s="123"/>
      <c r="AH200" s="123"/>
      <c r="AI200" s="123"/>
      <c r="AJ200" s="123"/>
      <c r="AK200" s="123"/>
      <c r="AL200" s="123"/>
      <c r="AO200" s="128"/>
      <c r="AP200" s="128"/>
      <c r="AQ200" s="128"/>
      <c r="AS200" s="177"/>
      <c r="AT200" s="177"/>
      <c r="AU200" s="177"/>
      <c r="AV200" s="177"/>
      <c r="AW200" s="178"/>
      <c r="AX200" s="178"/>
      <c r="AY200" s="178"/>
      <c r="AZ200" s="178"/>
      <c r="BA200" s="178"/>
      <c r="BB200" s="178"/>
    </row>
    <row r="201" spans="9:54" ht="32.4" x14ac:dyDescent="0.3">
      <c r="I201" s="123"/>
      <c r="J201" s="123"/>
      <c r="K201" s="123"/>
      <c r="L201" s="123"/>
      <c r="M201" s="123"/>
      <c r="N201" s="123"/>
      <c r="O201" s="123"/>
      <c r="P201" s="123"/>
      <c r="Q201" s="123"/>
      <c r="R201" s="123"/>
      <c r="S201" s="123"/>
      <c r="T201" s="123"/>
      <c r="U201" s="123"/>
      <c r="V201" s="123"/>
      <c r="W201" s="123"/>
      <c r="X201" s="123"/>
      <c r="Y201" s="123"/>
      <c r="Z201" s="123"/>
      <c r="AA201" s="123"/>
      <c r="AC201" s="123"/>
      <c r="AD201" s="123"/>
      <c r="AE201" s="123"/>
      <c r="AF201" s="123"/>
      <c r="AG201" s="123"/>
      <c r="AH201" s="123"/>
      <c r="AI201" s="123"/>
      <c r="AJ201" s="123"/>
      <c r="AK201" s="123"/>
      <c r="AL201" s="123"/>
      <c r="AO201" s="128"/>
      <c r="AP201" s="128"/>
      <c r="AQ201" s="128"/>
      <c r="AS201" s="177"/>
      <c r="AT201" s="177"/>
      <c r="AU201" s="177"/>
      <c r="AV201" s="177"/>
      <c r="AW201" s="178"/>
      <c r="AX201" s="178"/>
      <c r="AY201" s="178"/>
      <c r="AZ201" s="178"/>
      <c r="BA201" s="178"/>
      <c r="BB201" s="178"/>
    </row>
    <row r="202" spans="9:54" ht="32.4" x14ac:dyDescent="0.3">
      <c r="I202" s="123"/>
      <c r="J202" s="123"/>
      <c r="K202" s="123"/>
      <c r="L202" s="123"/>
      <c r="M202" s="123"/>
      <c r="N202" s="123"/>
      <c r="O202" s="123"/>
      <c r="P202" s="123"/>
      <c r="Q202" s="123"/>
      <c r="R202" s="123"/>
      <c r="S202" s="123"/>
      <c r="T202" s="123"/>
      <c r="U202" s="123"/>
      <c r="V202" s="123"/>
      <c r="W202" s="123"/>
      <c r="X202" s="123"/>
      <c r="Y202" s="123"/>
      <c r="Z202" s="123"/>
      <c r="AA202" s="123"/>
      <c r="AC202" s="123"/>
      <c r="AD202" s="123"/>
      <c r="AE202" s="123"/>
      <c r="AF202" s="123"/>
      <c r="AG202" s="123"/>
      <c r="AH202" s="123"/>
      <c r="AI202" s="123"/>
      <c r="AJ202" s="123"/>
      <c r="AK202" s="123"/>
      <c r="AL202" s="123"/>
      <c r="AO202" s="128"/>
      <c r="AP202" s="128"/>
      <c r="AQ202" s="128"/>
      <c r="AS202" s="177"/>
      <c r="AT202" s="177"/>
      <c r="AU202" s="177"/>
      <c r="AV202" s="177"/>
      <c r="AW202" s="178"/>
      <c r="AX202" s="178"/>
      <c r="AY202" s="178"/>
      <c r="AZ202" s="178"/>
      <c r="BA202" s="178"/>
      <c r="BB202" s="178"/>
    </row>
    <row r="203" spans="9:54" ht="32.4" x14ac:dyDescent="0.3">
      <c r="I203" s="123"/>
      <c r="J203" s="123"/>
      <c r="K203" s="123"/>
      <c r="L203" s="123"/>
      <c r="M203" s="123"/>
      <c r="N203" s="123"/>
      <c r="O203" s="123"/>
      <c r="P203" s="123"/>
      <c r="Q203" s="123"/>
      <c r="R203" s="123"/>
      <c r="S203" s="123"/>
      <c r="T203" s="123"/>
      <c r="U203" s="123"/>
      <c r="V203" s="123"/>
      <c r="W203" s="123"/>
      <c r="X203" s="123"/>
      <c r="Y203" s="123"/>
      <c r="Z203" s="123"/>
      <c r="AA203" s="123"/>
      <c r="AC203" s="123"/>
      <c r="AD203" s="123"/>
      <c r="AE203" s="123"/>
      <c r="AF203" s="123"/>
      <c r="AG203" s="123"/>
      <c r="AH203" s="123"/>
      <c r="AI203" s="123"/>
      <c r="AJ203" s="123"/>
      <c r="AK203" s="123"/>
      <c r="AL203" s="123"/>
      <c r="AO203" s="128"/>
      <c r="AP203" s="128"/>
      <c r="AQ203" s="128"/>
      <c r="AS203" s="177"/>
      <c r="AT203" s="177"/>
      <c r="AU203" s="177"/>
      <c r="AV203" s="177"/>
      <c r="AW203" s="178"/>
      <c r="AX203" s="178"/>
      <c r="AY203" s="178"/>
      <c r="AZ203" s="178"/>
      <c r="BA203" s="178"/>
      <c r="BB203" s="178"/>
    </row>
    <row r="204" spans="9:54" ht="32.4" x14ac:dyDescent="0.3">
      <c r="I204" s="123"/>
      <c r="J204" s="123"/>
      <c r="K204" s="123"/>
      <c r="L204" s="123"/>
      <c r="M204" s="123"/>
      <c r="N204" s="123"/>
      <c r="O204" s="123"/>
      <c r="P204" s="123"/>
      <c r="Q204" s="123"/>
      <c r="R204" s="123"/>
      <c r="S204" s="123"/>
      <c r="T204" s="123"/>
      <c r="U204" s="123"/>
      <c r="V204" s="123"/>
      <c r="W204" s="123"/>
      <c r="X204" s="123"/>
      <c r="Y204" s="123"/>
      <c r="Z204" s="123"/>
      <c r="AA204" s="123"/>
      <c r="AC204" s="123"/>
      <c r="AD204" s="123"/>
      <c r="AE204" s="123"/>
      <c r="AF204" s="123"/>
      <c r="AG204" s="123"/>
      <c r="AH204" s="123"/>
      <c r="AI204" s="123"/>
      <c r="AJ204" s="123"/>
      <c r="AK204" s="123"/>
      <c r="AL204" s="123"/>
      <c r="AO204" s="128"/>
      <c r="AP204" s="128"/>
      <c r="AQ204" s="128"/>
      <c r="AS204" s="177"/>
      <c r="AT204" s="177"/>
      <c r="AU204" s="177"/>
      <c r="AV204" s="177"/>
      <c r="AW204" s="178"/>
      <c r="AX204" s="178"/>
      <c r="AY204" s="178"/>
      <c r="AZ204" s="178"/>
      <c r="BA204" s="178"/>
      <c r="BB204" s="178"/>
    </row>
    <row r="205" spans="9:54" ht="32.4" x14ac:dyDescent="0.3">
      <c r="I205" s="123"/>
      <c r="J205" s="123"/>
      <c r="K205" s="123"/>
      <c r="L205" s="123"/>
      <c r="M205" s="123"/>
      <c r="N205" s="123"/>
      <c r="O205" s="123"/>
      <c r="P205" s="123"/>
      <c r="Q205" s="123"/>
      <c r="R205" s="123"/>
      <c r="S205" s="123"/>
      <c r="T205" s="123"/>
      <c r="U205" s="123"/>
      <c r="V205" s="123"/>
      <c r="W205" s="123"/>
      <c r="X205" s="123"/>
      <c r="Y205" s="123"/>
      <c r="Z205" s="123"/>
      <c r="AA205" s="123"/>
      <c r="AC205" s="123"/>
      <c r="AD205" s="123"/>
      <c r="AE205" s="123"/>
      <c r="AF205" s="123"/>
      <c r="AG205" s="123"/>
      <c r="AH205" s="123"/>
      <c r="AI205" s="123"/>
      <c r="AJ205" s="123"/>
      <c r="AK205" s="123"/>
      <c r="AL205" s="123"/>
      <c r="AO205" s="128"/>
      <c r="AP205" s="128"/>
      <c r="AQ205" s="128"/>
      <c r="AS205" s="177"/>
      <c r="AT205" s="177"/>
      <c r="AU205" s="177"/>
      <c r="AV205" s="177"/>
      <c r="AW205" s="178"/>
      <c r="AX205" s="178"/>
      <c r="AY205" s="178"/>
      <c r="AZ205" s="178"/>
      <c r="BA205" s="178"/>
      <c r="BB205" s="178"/>
    </row>
    <row r="206" spans="9:54" ht="32.4" x14ac:dyDescent="0.3">
      <c r="I206" s="123"/>
      <c r="J206" s="123"/>
      <c r="K206" s="123"/>
      <c r="L206" s="123"/>
      <c r="M206" s="123"/>
      <c r="N206" s="123"/>
      <c r="O206" s="123"/>
      <c r="P206" s="123"/>
      <c r="Q206" s="123"/>
      <c r="R206" s="123"/>
      <c r="S206" s="123"/>
      <c r="T206" s="123"/>
      <c r="U206" s="123"/>
      <c r="V206" s="123"/>
      <c r="W206" s="123"/>
      <c r="X206" s="123"/>
      <c r="Y206" s="123"/>
      <c r="Z206" s="123"/>
      <c r="AA206" s="123"/>
      <c r="AC206" s="123"/>
      <c r="AD206" s="123"/>
      <c r="AE206" s="123"/>
      <c r="AF206" s="123"/>
      <c r="AG206" s="123"/>
      <c r="AH206" s="123"/>
      <c r="AI206" s="123"/>
      <c r="AJ206" s="123"/>
      <c r="AK206" s="123"/>
      <c r="AL206" s="123"/>
      <c r="AO206" s="128"/>
      <c r="AP206" s="128"/>
      <c r="AQ206" s="128"/>
      <c r="AS206" s="177"/>
      <c r="AT206" s="177"/>
      <c r="AU206" s="177"/>
      <c r="AV206" s="177"/>
      <c r="AW206" s="178"/>
      <c r="AX206" s="178"/>
      <c r="AY206" s="178"/>
      <c r="AZ206" s="178"/>
      <c r="BA206" s="178"/>
      <c r="BB206" s="178"/>
    </row>
    <row r="207" spans="9:54" ht="32.4" x14ac:dyDescent="0.3">
      <c r="I207" s="123"/>
      <c r="J207" s="123"/>
      <c r="K207" s="123"/>
      <c r="L207" s="123"/>
      <c r="M207" s="123"/>
      <c r="N207" s="123"/>
      <c r="O207" s="123"/>
      <c r="P207" s="123"/>
      <c r="Q207" s="123"/>
      <c r="R207" s="123"/>
      <c r="S207" s="123"/>
      <c r="T207" s="123"/>
      <c r="U207" s="123"/>
      <c r="V207" s="123"/>
      <c r="W207" s="123"/>
      <c r="X207" s="123"/>
      <c r="Y207" s="123"/>
      <c r="Z207" s="123"/>
      <c r="AA207" s="123"/>
      <c r="AC207" s="123"/>
      <c r="AD207" s="123"/>
      <c r="AE207" s="123"/>
      <c r="AF207" s="123"/>
      <c r="AG207" s="123"/>
      <c r="AH207" s="123"/>
      <c r="AI207" s="123"/>
      <c r="AJ207" s="123"/>
      <c r="AK207" s="123"/>
      <c r="AL207" s="123"/>
      <c r="AO207" s="128"/>
      <c r="AP207" s="128"/>
      <c r="AQ207" s="128"/>
      <c r="AS207" s="177"/>
      <c r="AT207" s="177"/>
      <c r="AU207" s="177"/>
      <c r="AV207" s="177"/>
      <c r="AW207" s="178"/>
      <c r="AX207" s="178"/>
      <c r="AY207" s="178"/>
      <c r="AZ207" s="178"/>
      <c r="BA207" s="178"/>
      <c r="BB207" s="178"/>
    </row>
    <row r="208" spans="9:54" x14ac:dyDescent="0.3">
      <c r="I208" s="123"/>
      <c r="J208" s="123"/>
      <c r="K208" s="123"/>
      <c r="L208" s="123"/>
      <c r="M208" s="123"/>
      <c r="N208" s="123"/>
      <c r="O208" s="123"/>
      <c r="P208" s="123"/>
      <c r="Q208" s="123"/>
      <c r="R208" s="123"/>
      <c r="S208" s="123"/>
      <c r="T208" s="123"/>
      <c r="U208" s="123"/>
      <c r="V208" s="123"/>
      <c r="W208" s="123"/>
      <c r="X208" s="123"/>
      <c r="Y208" s="123"/>
      <c r="Z208" s="123"/>
      <c r="AA208" s="123"/>
      <c r="AC208" s="123"/>
      <c r="AD208" s="123"/>
      <c r="AE208" s="123"/>
      <c r="AF208" s="123"/>
      <c r="AG208" s="123"/>
      <c r="AH208" s="123"/>
      <c r="AI208" s="123"/>
      <c r="AJ208" s="123"/>
      <c r="AK208" s="123"/>
      <c r="AL208" s="123"/>
      <c r="AO208" s="128"/>
      <c r="AP208" s="128"/>
      <c r="AQ208" s="128"/>
      <c r="AX208" s="128"/>
    </row>
    <row r="209" spans="9:50" x14ac:dyDescent="0.3">
      <c r="I209" s="123"/>
      <c r="J209" s="123"/>
      <c r="K209" s="123"/>
      <c r="L209" s="123"/>
      <c r="M209" s="123"/>
      <c r="N209" s="123"/>
      <c r="O209" s="123"/>
      <c r="P209" s="123"/>
      <c r="Q209" s="123"/>
      <c r="R209" s="123"/>
      <c r="S209" s="123"/>
      <c r="T209" s="123"/>
      <c r="U209" s="123"/>
      <c r="V209" s="123"/>
      <c r="W209" s="123"/>
      <c r="X209" s="123"/>
      <c r="Y209" s="123"/>
      <c r="Z209" s="123"/>
      <c r="AA209" s="123"/>
      <c r="AC209" s="123"/>
      <c r="AD209" s="123"/>
      <c r="AE209" s="123"/>
      <c r="AF209" s="123"/>
      <c r="AG209" s="123"/>
      <c r="AH209" s="123"/>
      <c r="AI209" s="123"/>
      <c r="AJ209" s="123"/>
      <c r="AK209" s="123"/>
      <c r="AL209" s="123"/>
      <c r="AO209" s="128"/>
      <c r="AP209" s="128"/>
      <c r="AQ209" s="128"/>
      <c r="AX209" s="128"/>
    </row>
    <row r="210" spans="9:50" x14ac:dyDescent="0.3">
      <c r="I210" s="123"/>
      <c r="J210" s="123"/>
      <c r="K210" s="123"/>
      <c r="L210" s="123"/>
      <c r="M210" s="123"/>
      <c r="N210" s="123"/>
      <c r="O210" s="123"/>
      <c r="P210" s="123"/>
      <c r="Q210" s="123"/>
      <c r="R210" s="123"/>
      <c r="S210" s="123"/>
      <c r="T210" s="123"/>
      <c r="U210" s="123"/>
      <c r="V210" s="123"/>
      <c r="W210" s="123"/>
      <c r="X210" s="123"/>
      <c r="Y210" s="123"/>
      <c r="Z210" s="123"/>
      <c r="AA210" s="123"/>
      <c r="AC210" s="123"/>
      <c r="AD210" s="123"/>
      <c r="AE210" s="123"/>
      <c r="AF210" s="123"/>
      <c r="AG210" s="123"/>
      <c r="AH210" s="123"/>
      <c r="AI210" s="123"/>
      <c r="AJ210" s="123"/>
      <c r="AK210" s="123"/>
      <c r="AL210" s="123"/>
      <c r="AO210" s="128"/>
      <c r="AP210" s="128"/>
      <c r="AQ210" s="128"/>
      <c r="AX210" s="128"/>
    </row>
    <row r="211" spans="9:50" x14ac:dyDescent="0.3">
      <c r="I211" s="123"/>
      <c r="J211" s="123"/>
      <c r="K211" s="123"/>
      <c r="L211" s="123"/>
      <c r="M211" s="123"/>
      <c r="N211" s="123"/>
      <c r="O211" s="123"/>
      <c r="P211" s="123"/>
      <c r="Q211" s="123"/>
      <c r="R211" s="123"/>
      <c r="S211" s="123"/>
      <c r="T211" s="123"/>
      <c r="U211" s="123"/>
      <c r="V211" s="123"/>
      <c r="W211" s="123"/>
      <c r="X211" s="123"/>
      <c r="Y211" s="123"/>
      <c r="Z211" s="123"/>
      <c r="AA211" s="123"/>
      <c r="AC211" s="123"/>
      <c r="AD211" s="123"/>
      <c r="AE211" s="123"/>
      <c r="AF211" s="123"/>
      <c r="AG211" s="123"/>
      <c r="AH211" s="123"/>
      <c r="AI211" s="123"/>
      <c r="AJ211" s="123"/>
      <c r="AK211" s="123"/>
      <c r="AL211" s="123"/>
      <c r="AO211" s="128"/>
      <c r="AP211" s="128"/>
      <c r="AQ211" s="128"/>
      <c r="AX211" s="128"/>
    </row>
    <row r="212" spans="9:50" x14ac:dyDescent="0.3">
      <c r="I212" s="123"/>
      <c r="J212" s="123"/>
      <c r="K212" s="123"/>
      <c r="L212" s="123"/>
      <c r="M212" s="123"/>
      <c r="N212" s="123"/>
      <c r="O212" s="123"/>
      <c r="P212" s="123"/>
      <c r="Q212" s="123"/>
      <c r="R212" s="123"/>
      <c r="S212" s="123"/>
      <c r="T212" s="123"/>
      <c r="U212" s="123"/>
      <c r="V212" s="123"/>
      <c r="W212" s="123"/>
      <c r="X212" s="123"/>
      <c r="Y212" s="123"/>
      <c r="Z212" s="123"/>
      <c r="AA212" s="123"/>
      <c r="AC212" s="123"/>
      <c r="AD212" s="123"/>
      <c r="AE212" s="123"/>
      <c r="AF212" s="123"/>
      <c r="AG212" s="123"/>
      <c r="AH212" s="123"/>
      <c r="AI212" s="123"/>
      <c r="AJ212" s="123"/>
      <c r="AK212" s="123"/>
      <c r="AL212" s="123"/>
      <c r="AO212" s="128"/>
      <c r="AP212" s="128"/>
      <c r="AQ212" s="128"/>
      <c r="AX212" s="128"/>
    </row>
    <row r="213" spans="9:50" x14ac:dyDescent="0.3">
      <c r="I213" s="123"/>
      <c r="J213" s="123"/>
      <c r="K213" s="123"/>
      <c r="L213" s="123"/>
      <c r="M213" s="123"/>
      <c r="N213" s="123"/>
      <c r="O213" s="123"/>
      <c r="P213" s="123"/>
      <c r="Q213" s="123"/>
      <c r="R213" s="123"/>
      <c r="S213" s="123"/>
      <c r="T213" s="123"/>
      <c r="U213" s="123"/>
      <c r="V213" s="123"/>
      <c r="W213" s="123"/>
      <c r="X213" s="123"/>
      <c r="Y213" s="123"/>
      <c r="Z213" s="123"/>
      <c r="AA213" s="123"/>
      <c r="AC213" s="123"/>
      <c r="AD213" s="123"/>
      <c r="AE213" s="123"/>
      <c r="AF213" s="123"/>
      <c r="AG213" s="123"/>
      <c r="AH213" s="123"/>
      <c r="AI213" s="123"/>
      <c r="AJ213" s="123"/>
      <c r="AK213" s="123"/>
      <c r="AL213" s="123"/>
      <c r="AO213" s="128"/>
      <c r="AP213" s="128"/>
      <c r="AQ213" s="128"/>
      <c r="AX213" s="128"/>
    </row>
    <row r="214" spans="9:50" x14ac:dyDescent="0.3">
      <c r="I214" s="123"/>
      <c r="J214" s="123"/>
      <c r="K214" s="123"/>
      <c r="L214" s="123"/>
      <c r="M214" s="123"/>
      <c r="N214" s="123"/>
      <c r="O214" s="123"/>
      <c r="P214" s="123"/>
      <c r="Q214" s="123"/>
      <c r="R214" s="123"/>
      <c r="S214" s="123"/>
      <c r="T214" s="123"/>
      <c r="U214" s="123"/>
      <c r="V214" s="123"/>
      <c r="W214" s="123"/>
      <c r="X214" s="123"/>
      <c r="Y214" s="123"/>
      <c r="Z214" s="123"/>
      <c r="AA214" s="123"/>
      <c r="AC214" s="123"/>
      <c r="AD214" s="123"/>
      <c r="AE214" s="123"/>
      <c r="AF214" s="123"/>
      <c r="AG214" s="123"/>
      <c r="AH214" s="123"/>
      <c r="AI214" s="123"/>
      <c r="AJ214" s="123"/>
      <c r="AK214" s="123"/>
      <c r="AL214" s="123"/>
      <c r="AO214" s="128"/>
      <c r="AP214" s="128"/>
      <c r="AQ214" s="128"/>
      <c r="AX214" s="128"/>
    </row>
    <row r="215" spans="9:50" x14ac:dyDescent="0.3">
      <c r="I215" s="123"/>
      <c r="J215" s="123"/>
      <c r="K215" s="123"/>
      <c r="L215" s="123"/>
      <c r="M215" s="123"/>
      <c r="N215" s="123"/>
      <c r="O215" s="123"/>
      <c r="P215" s="123"/>
      <c r="Q215" s="123"/>
      <c r="R215" s="123"/>
      <c r="S215" s="123"/>
      <c r="T215" s="123"/>
      <c r="U215" s="123"/>
      <c r="V215" s="123"/>
      <c r="W215" s="123"/>
      <c r="X215" s="123"/>
      <c r="Y215" s="123"/>
      <c r="Z215" s="123"/>
      <c r="AA215" s="123"/>
      <c r="AC215" s="123"/>
      <c r="AD215" s="123"/>
      <c r="AE215" s="123"/>
      <c r="AF215" s="123"/>
      <c r="AG215" s="123"/>
      <c r="AH215" s="123"/>
      <c r="AI215" s="123"/>
      <c r="AJ215" s="123"/>
      <c r="AK215" s="123"/>
      <c r="AL215" s="123"/>
      <c r="AO215" s="128"/>
      <c r="AP215" s="128"/>
      <c r="AQ215" s="128"/>
      <c r="AX215" s="128"/>
    </row>
    <row r="216" spans="9:50" x14ac:dyDescent="0.3">
      <c r="I216" s="123"/>
      <c r="J216" s="123"/>
      <c r="K216" s="123"/>
      <c r="L216" s="123"/>
      <c r="M216" s="123"/>
      <c r="N216" s="123"/>
      <c r="O216" s="123"/>
      <c r="P216" s="123"/>
      <c r="Q216" s="123"/>
      <c r="R216" s="123"/>
      <c r="S216" s="123"/>
      <c r="T216" s="123"/>
      <c r="U216" s="123"/>
      <c r="V216" s="123"/>
      <c r="W216" s="123"/>
      <c r="X216" s="123"/>
      <c r="Y216" s="123"/>
      <c r="Z216" s="123"/>
      <c r="AA216" s="123"/>
      <c r="AC216" s="123"/>
      <c r="AD216" s="123"/>
      <c r="AE216" s="123"/>
      <c r="AF216" s="123"/>
      <c r="AG216" s="123"/>
      <c r="AH216" s="123"/>
      <c r="AI216" s="123"/>
      <c r="AJ216" s="123"/>
      <c r="AK216" s="123"/>
      <c r="AL216" s="123"/>
      <c r="AO216" s="128"/>
      <c r="AP216" s="128"/>
      <c r="AQ216" s="128"/>
      <c r="AX216" s="128"/>
    </row>
    <row r="217" spans="9:50" x14ac:dyDescent="0.3">
      <c r="I217" s="123"/>
      <c r="J217" s="123"/>
      <c r="K217" s="123"/>
      <c r="L217" s="123"/>
      <c r="M217" s="123"/>
      <c r="N217" s="123"/>
      <c r="O217" s="123"/>
      <c r="P217" s="123"/>
      <c r="Q217" s="123"/>
      <c r="R217" s="123"/>
      <c r="S217" s="123"/>
      <c r="T217" s="123"/>
      <c r="U217" s="123"/>
      <c r="V217" s="123"/>
      <c r="W217" s="123"/>
      <c r="X217" s="123"/>
      <c r="Y217" s="123"/>
      <c r="Z217" s="123"/>
      <c r="AA217" s="123"/>
      <c r="AC217" s="123"/>
      <c r="AD217" s="123"/>
      <c r="AE217" s="123"/>
      <c r="AF217" s="123"/>
      <c r="AG217" s="123"/>
      <c r="AH217" s="123"/>
      <c r="AI217" s="123"/>
      <c r="AJ217" s="123"/>
      <c r="AK217" s="123"/>
      <c r="AL217" s="123"/>
      <c r="AO217" s="128"/>
      <c r="AP217" s="128"/>
      <c r="AQ217" s="128"/>
      <c r="AX217" s="128"/>
    </row>
    <row r="218" spans="9:50" x14ac:dyDescent="0.3">
      <c r="I218" s="123"/>
      <c r="J218" s="123"/>
      <c r="K218" s="123"/>
      <c r="L218" s="123"/>
      <c r="M218" s="123"/>
      <c r="N218" s="123"/>
      <c r="O218" s="123"/>
      <c r="P218" s="123"/>
      <c r="Q218" s="123"/>
      <c r="R218" s="123"/>
      <c r="S218" s="123"/>
      <c r="T218" s="123"/>
      <c r="U218" s="123"/>
      <c r="V218" s="123"/>
      <c r="W218" s="123"/>
      <c r="X218" s="123"/>
      <c r="Y218" s="123"/>
      <c r="Z218" s="123"/>
      <c r="AA218" s="123"/>
      <c r="AC218" s="123"/>
      <c r="AD218" s="123"/>
      <c r="AE218" s="123"/>
      <c r="AF218" s="123"/>
      <c r="AG218" s="123"/>
      <c r="AH218" s="123"/>
      <c r="AI218" s="123"/>
      <c r="AJ218" s="123"/>
      <c r="AK218" s="123"/>
      <c r="AL218" s="123"/>
      <c r="AO218" s="128"/>
      <c r="AP218" s="128"/>
      <c r="AQ218" s="128"/>
      <c r="AX218" s="128"/>
    </row>
    <row r="219" spans="9:50" x14ac:dyDescent="0.3">
      <c r="I219" s="123"/>
      <c r="J219" s="123"/>
      <c r="K219" s="123"/>
      <c r="L219" s="123"/>
      <c r="M219" s="123"/>
      <c r="N219" s="123"/>
      <c r="O219" s="123"/>
      <c r="P219" s="123"/>
      <c r="Q219" s="123"/>
      <c r="R219" s="123"/>
      <c r="S219" s="123"/>
      <c r="T219" s="123"/>
      <c r="U219" s="123"/>
      <c r="V219" s="123"/>
      <c r="W219" s="123"/>
      <c r="X219" s="123"/>
      <c r="Y219" s="123"/>
      <c r="Z219" s="123"/>
      <c r="AA219" s="123"/>
      <c r="AC219" s="123"/>
      <c r="AD219" s="123"/>
      <c r="AE219" s="123"/>
      <c r="AF219" s="123"/>
      <c r="AG219" s="123"/>
      <c r="AH219" s="123"/>
      <c r="AI219" s="123"/>
      <c r="AJ219" s="123"/>
      <c r="AK219" s="123"/>
      <c r="AL219" s="123"/>
      <c r="AO219" s="128"/>
      <c r="AP219" s="128"/>
      <c r="AQ219" s="128"/>
      <c r="AX219" s="128"/>
    </row>
    <row r="220" spans="9:50" x14ac:dyDescent="0.3">
      <c r="I220" s="123"/>
      <c r="J220" s="123"/>
      <c r="K220" s="123"/>
      <c r="L220" s="123"/>
      <c r="M220" s="123"/>
      <c r="N220" s="123"/>
      <c r="O220" s="123"/>
      <c r="P220" s="123"/>
      <c r="Q220" s="123"/>
      <c r="R220" s="123"/>
      <c r="S220" s="123"/>
      <c r="T220" s="123"/>
      <c r="U220" s="123"/>
      <c r="V220" s="123"/>
      <c r="W220" s="123"/>
      <c r="X220" s="123"/>
      <c r="Y220" s="123"/>
      <c r="Z220" s="123"/>
      <c r="AA220" s="123"/>
      <c r="AC220" s="123"/>
      <c r="AD220" s="123"/>
      <c r="AE220" s="123"/>
      <c r="AF220" s="123"/>
      <c r="AG220" s="123"/>
      <c r="AH220" s="123"/>
      <c r="AI220" s="123"/>
      <c r="AJ220" s="123"/>
      <c r="AK220" s="123"/>
      <c r="AL220" s="123"/>
      <c r="AO220" s="128"/>
      <c r="AP220" s="128"/>
      <c r="AQ220" s="128"/>
      <c r="AX220" s="128"/>
    </row>
    <row r="221" spans="9:50" x14ac:dyDescent="0.3">
      <c r="I221" s="123"/>
      <c r="J221" s="123"/>
      <c r="K221" s="123"/>
      <c r="L221" s="123"/>
      <c r="M221" s="123"/>
      <c r="N221" s="123"/>
      <c r="O221" s="123"/>
      <c r="P221" s="123"/>
      <c r="Q221" s="123"/>
      <c r="R221" s="123"/>
      <c r="S221" s="123"/>
      <c r="T221" s="123"/>
      <c r="U221" s="123"/>
      <c r="V221" s="123"/>
      <c r="W221" s="123"/>
      <c r="X221" s="123"/>
      <c r="Y221" s="123"/>
      <c r="Z221" s="123"/>
      <c r="AA221" s="123"/>
      <c r="AC221" s="123"/>
      <c r="AD221" s="123"/>
      <c r="AE221" s="123"/>
      <c r="AF221" s="123"/>
      <c r="AG221" s="123"/>
      <c r="AH221" s="123"/>
      <c r="AI221" s="123"/>
      <c r="AJ221" s="123"/>
      <c r="AK221" s="123"/>
      <c r="AL221" s="123"/>
      <c r="AO221" s="128"/>
      <c r="AP221" s="128"/>
      <c r="AQ221" s="128"/>
      <c r="AX221" s="128"/>
    </row>
    <row r="222" spans="9:50" x14ac:dyDescent="0.3">
      <c r="I222" s="123"/>
      <c r="J222" s="123"/>
      <c r="K222" s="123"/>
      <c r="L222" s="123"/>
      <c r="M222" s="123"/>
      <c r="N222" s="123"/>
      <c r="O222" s="123"/>
      <c r="P222" s="123"/>
      <c r="Q222" s="123"/>
      <c r="R222" s="123"/>
      <c r="S222" s="123"/>
      <c r="T222" s="123"/>
      <c r="U222" s="123"/>
      <c r="V222" s="123"/>
      <c r="W222" s="123"/>
      <c r="X222" s="123"/>
      <c r="Y222" s="123"/>
      <c r="Z222" s="123"/>
      <c r="AA222" s="123"/>
      <c r="AC222" s="123"/>
      <c r="AD222" s="123"/>
      <c r="AE222" s="123"/>
      <c r="AF222" s="123"/>
      <c r="AG222" s="123"/>
      <c r="AH222" s="123"/>
      <c r="AI222" s="123"/>
      <c r="AJ222" s="123"/>
      <c r="AK222" s="123"/>
      <c r="AL222" s="123"/>
      <c r="AO222" s="128"/>
      <c r="AP222" s="128"/>
      <c r="AQ222" s="128"/>
      <c r="AX222" s="128"/>
    </row>
    <row r="223" spans="9:50" x14ac:dyDescent="0.3">
      <c r="I223" s="123"/>
      <c r="J223" s="123"/>
      <c r="K223" s="123"/>
      <c r="L223" s="123"/>
      <c r="M223" s="123"/>
      <c r="N223" s="123"/>
      <c r="O223" s="123"/>
      <c r="P223" s="123"/>
      <c r="Q223" s="123"/>
      <c r="R223" s="123"/>
      <c r="S223" s="123"/>
      <c r="T223" s="123"/>
      <c r="U223" s="123"/>
      <c r="V223" s="123"/>
      <c r="W223" s="123"/>
      <c r="X223" s="123"/>
      <c r="Y223" s="123"/>
      <c r="Z223" s="123"/>
      <c r="AA223" s="123"/>
      <c r="AC223" s="123"/>
      <c r="AD223" s="123"/>
      <c r="AE223" s="123"/>
      <c r="AF223" s="123"/>
      <c r="AG223" s="123"/>
      <c r="AH223" s="123"/>
      <c r="AI223" s="123"/>
      <c r="AJ223" s="123"/>
      <c r="AK223" s="123"/>
      <c r="AL223" s="123"/>
      <c r="AO223" s="128"/>
      <c r="AP223" s="128"/>
      <c r="AQ223" s="128"/>
      <c r="AX223" s="128"/>
    </row>
    <row r="224" spans="9:50" x14ac:dyDescent="0.3">
      <c r="I224" s="123"/>
      <c r="J224" s="123"/>
      <c r="K224" s="123"/>
      <c r="L224" s="123"/>
      <c r="M224" s="123"/>
      <c r="N224" s="123"/>
      <c r="O224" s="123"/>
      <c r="P224" s="123"/>
      <c r="Q224" s="123"/>
      <c r="R224" s="123"/>
      <c r="S224" s="123"/>
      <c r="T224" s="123"/>
      <c r="U224" s="123"/>
      <c r="V224" s="123"/>
      <c r="W224" s="123"/>
      <c r="X224" s="123"/>
      <c r="Y224" s="123"/>
      <c r="Z224" s="123"/>
      <c r="AA224" s="123"/>
      <c r="AC224" s="123"/>
      <c r="AD224" s="123"/>
      <c r="AE224" s="123"/>
      <c r="AF224" s="123"/>
      <c r="AG224" s="123"/>
      <c r="AH224" s="123"/>
      <c r="AI224" s="123"/>
      <c r="AJ224" s="123"/>
      <c r="AK224" s="123"/>
      <c r="AL224" s="123"/>
      <c r="AO224" s="128"/>
      <c r="AP224" s="128"/>
      <c r="AQ224" s="128"/>
      <c r="AX224" s="128"/>
    </row>
    <row r="225" spans="9:50" x14ac:dyDescent="0.3">
      <c r="I225" s="123"/>
      <c r="J225" s="123"/>
      <c r="K225" s="123"/>
      <c r="L225" s="123"/>
      <c r="M225" s="123"/>
      <c r="N225" s="123"/>
      <c r="O225" s="123"/>
      <c r="P225" s="123"/>
      <c r="Q225" s="123"/>
      <c r="R225" s="123"/>
      <c r="S225" s="123"/>
      <c r="T225" s="123"/>
      <c r="U225" s="123"/>
      <c r="V225" s="123"/>
      <c r="W225" s="123"/>
      <c r="X225" s="123"/>
      <c r="Y225" s="123"/>
      <c r="Z225" s="123"/>
      <c r="AA225" s="123"/>
      <c r="AC225" s="123"/>
      <c r="AD225" s="123"/>
      <c r="AE225" s="123"/>
      <c r="AF225" s="123"/>
      <c r="AG225" s="123"/>
      <c r="AH225" s="123"/>
      <c r="AI225" s="123"/>
      <c r="AJ225" s="123"/>
      <c r="AK225" s="123"/>
      <c r="AL225" s="123"/>
      <c r="AO225" s="128"/>
      <c r="AP225" s="128"/>
      <c r="AQ225" s="128"/>
      <c r="AX225" s="128"/>
    </row>
    <row r="226" spans="9:50" x14ac:dyDescent="0.3">
      <c r="I226" s="123"/>
      <c r="J226" s="123"/>
      <c r="K226" s="123"/>
      <c r="L226" s="123"/>
      <c r="M226" s="123"/>
      <c r="N226" s="123"/>
      <c r="O226" s="123"/>
      <c r="P226" s="123"/>
      <c r="Q226" s="123"/>
      <c r="R226" s="123"/>
      <c r="S226" s="123"/>
      <c r="T226" s="123"/>
      <c r="U226" s="123"/>
      <c r="V226" s="123"/>
      <c r="W226" s="123"/>
      <c r="X226" s="123"/>
      <c r="Y226" s="123"/>
      <c r="Z226" s="123"/>
      <c r="AA226" s="123"/>
      <c r="AC226" s="123"/>
      <c r="AD226" s="123"/>
      <c r="AE226" s="123"/>
      <c r="AF226" s="123"/>
      <c r="AG226" s="123"/>
      <c r="AH226" s="123"/>
      <c r="AI226" s="123"/>
      <c r="AJ226" s="123"/>
      <c r="AK226" s="123"/>
      <c r="AL226" s="123"/>
      <c r="AO226" s="128"/>
      <c r="AP226" s="128"/>
      <c r="AQ226" s="128"/>
      <c r="AX226" s="128"/>
    </row>
    <row r="227" spans="9:50" x14ac:dyDescent="0.3">
      <c r="I227" s="123"/>
      <c r="J227" s="123"/>
      <c r="K227" s="123"/>
      <c r="L227" s="123"/>
      <c r="M227" s="123"/>
      <c r="N227" s="123"/>
      <c r="O227" s="123"/>
      <c r="P227" s="123"/>
      <c r="Q227" s="123"/>
      <c r="R227" s="123"/>
      <c r="S227" s="123"/>
      <c r="T227" s="123"/>
      <c r="U227" s="123"/>
      <c r="V227" s="123"/>
      <c r="W227" s="123"/>
      <c r="X227" s="123"/>
      <c r="Y227" s="123"/>
      <c r="Z227" s="123"/>
      <c r="AA227" s="123"/>
      <c r="AC227" s="123"/>
      <c r="AD227" s="123"/>
      <c r="AE227" s="123"/>
      <c r="AF227" s="123"/>
      <c r="AG227" s="123"/>
      <c r="AH227" s="123"/>
      <c r="AI227" s="123"/>
      <c r="AJ227" s="123"/>
      <c r="AK227" s="123"/>
      <c r="AL227" s="123"/>
      <c r="AO227" s="128"/>
      <c r="AP227" s="128"/>
      <c r="AQ227" s="128"/>
      <c r="AX227" s="128"/>
    </row>
    <row r="228" spans="9:50" x14ac:dyDescent="0.3">
      <c r="I228" s="123"/>
      <c r="J228" s="123"/>
      <c r="K228" s="123"/>
      <c r="L228" s="123"/>
      <c r="M228" s="123"/>
      <c r="N228" s="123"/>
      <c r="O228" s="123"/>
      <c r="P228" s="123"/>
      <c r="Q228" s="123"/>
      <c r="R228" s="123"/>
      <c r="S228" s="123"/>
      <c r="T228" s="123"/>
      <c r="U228" s="123"/>
      <c r="V228" s="123"/>
      <c r="W228" s="123"/>
      <c r="X228" s="123"/>
      <c r="Y228" s="123"/>
      <c r="Z228" s="123"/>
      <c r="AA228" s="123"/>
      <c r="AC228" s="123"/>
      <c r="AD228" s="123"/>
      <c r="AE228" s="123"/>
      <c r="AF228" s="123"/>
      <c r="AG228" s="123"/>
      <c r="AH228" s="123"/>
      <c r="AI228" s="123"/>
      <c r="AJ228" s="123"/>
      <c r="AK228" s="123"/>
      <c r="AL228" s="123"/>
      <c r="AO228" s="128"/>
      <c r="AP228" s="128"/>
      <c r="AQ228" s="128"/>
      <c r="AX228" s="128"/>
    </row>
    <row r="229" spans="9:50" x14ac:dyDescent="0.3">
      <c r="I229" s="123"/>
      <c r="J229" s="123"/>
      <c r="K229" s="123"/>
      <c r="L229" s="123"/>
      <c r="M229" s="123"/>
      <c r="N229" s="123"/>
      <c r="O229" s="123"/>
      <c r="P229" s="123"/>
      <c r="Q229" s="123"/>
      <c r="R229" s="123"/>
      <c r="S229" s="123"/>
      <c r="T229" s="123"/>
      <c r="U229" s="123"/>
      <c r="V229" s="123"/>
      <c r="W229" s="123"/>
      <c r="X229" s="123"/>
      <c r="Y229" s="123"/>
      <c r="Z229" s="123"/>
      <c r="AA229" s="123"/>
      <c r="AC229" s="123"/>
      <c r="AD229" s="123"/>
      <c r="AE229" s="123"/>
      <c r="AF229" s="123"/>
      <c r="AG229" s="123"/>
      <c r="AH229" s="123"/>
      <c r="AI229" s="123"/>
      <c r="AJ229" s="123"/>
      <c r="AK229" s="123"/>
      <c r="AL229" s="123"/>
      <c r="AO229" s="128"/>
      <c r="AP229" s="128"/>
      <c r="AQ229" s="128"/>
      <c r="AX229" s="128"/>
    </row>
    <row r="230" spans="9:50" x14ac:dyDescent="0.3">
      <c r="I230" s="123"/>
      <c r="J230" s="123"/>
      <c r="K230" s="123"/>
      <c r="L230" s="123"/>
      <c r="M230" s="123"/>
      <c r="N230" s="123"/>
      <c r="O230" s="123"/>
      <c r="P230" s="123"/>
      <c r="Q230" s="123"/>
      <c r="R230" s="123"/>
      <c r="S230" s="123"/>
      <c r="T230" s="123"/>
      <c r="U230" s="123"/>
      <c r="V230" s="123"/>
      <c r="W230" s="123"/>
      <c r="X230" s="123"/>
      <c r="Y230" s="123"/>
      <c r="Z230" s="123"/>
      <c r="AA230" s="123"/>
      <c r="AC230" s="123"/>
      <c r="AD230" s="123"/>
      <c r="AE230" s="123"/>
      <c r="AF230" s="123"/>
      <c r="AG230" s="123"/>
      <c r="AH230" s="123"/>
      <c r="AI230" s="123"/>
      <c r="AJ230" s="123"/>
      <c r="AK230" s="123"/>
      <c r="AL230" s="123"/>
      <c r="AO230" s="128"/>
      <c r="AP230" s="128"/>
      <c r="AQ230" s="128"/>
      <c r="AX230" s="128"/>
    </row>
    <row r="231" spans="9:50" x14ac:dyDescent="0.3">
      <c r="I231" s="123"/>
      <c r="J231" s="123"/>
      <c r="K231" s="123"/>
      <c r="L231" s="123"/>
      <c r="M231" s="123"/>
      <c r="N231" s="123"/>
      <c r="O231" s="123"/>
      <c r="P231" s="123"/>
      <c r="Q231" s="123"/>
      <c r="R231" s="123"/>
      <c r="S231" s="123"/>
      <c r="T231" s="123"/>
      <c r="U231" s="123"/>
      <c r="V231" s="123"/>
      <c r="W231" s="123"/>
      <c r="X231" s="123"/>
      <c r="Y231" s="123"/>
      <c r="Z231" s="123"/>
      <c r="AA231" s="123"/>
      <c r="AC231" s="123"/>
      <c r="AD231" s="123"/>
      <c r="AE231" s="123"/>
      <c r="AF231" s="123"/>
      <c r="AG231" s="123"/>
      <c r="AH231" s="123"/>
      <c r="AI231" s="123"/>
      <c r="AJ231" s="123"/>
      <c r="AK231" s="123"/>
      <c r="AL231" s="123"/>
      <c r="AO231" s="128"/>
      <c r="AP231" s="128"/>
      <c r="AQ231" s="128"/>
      <c r="AX231" s="128"/>
    </row>
    <row r="232" spans="9:50" x14ac:dyDescent="0.3">
      <c r="I232" s="123"/>
      <c r="J232" s="123"/>
      <c r="K232" s="123"/>
      <c r="L232" s="123"/>
      <c r="M232" s="123"/>
      <c r="N232" s="123"/>
      <c r="O232" s="123"/>
      <c r="P232" s="123"/>
      <c r="Q232" s="123"/>
      <c r="R232" s="123"/>
      <c r="S232" s="123"/>
      <c r="T232" s="123"/>
      <c r="U232" s="123"/>
      <c r="V232" s="123"/>
      <c r="W232" s="123"/>
      <c r="X232" s="123"/>
      <c r="Y232" s="123"/>
      <c r="Z232" s="123"/>
      <c r="AA232" s="123"/>
      <c r="AC232" s="123"/>
      <c r="AD232" s="123"/>
      <c r="AE232" s="123"/>
      <c r="AF232" s="123"/>
      <c r="AG232" s="123"/>
      <c r="AH232" s="123"/>
      <c r="AI232" s="123"/>
      <c r="AJ232" s="123"/>
      <c r="AK232" s="123"/>
      <c r="AL232" s="123"/>
      <c r="AO232" s="128"/>
      <c r="AP232" s="128"/>
      <c r="AQ232" s="128"/>
      <c r="AX232" s="128"/>
    </row>
    <row r="233" spans="9:50" x14ac:dyDescent="0.3">
      <c r="I233" s="123"/>
      <c r="J233" s="123"/>
      <c r="K233" s="123"/>
      <c r="L233" s="123"/>
      <c r="M233" s="123"/>
      <c r="N233" s="123"/>
      <c r="O233" s="123"/>
      <c r="P233" s="123"/>
      <c r="Q233" s="123"/>
      <c r="R233" s="123"/>
      <c r="S233" s="123"/>
      <c r="T233" s="123"/>
      <c r="U233" s="123"/>
      <c r="V233" s="123"/>
      <c r="W233" s="123"/>
      <c r="X233" s="123"/>
      <c r="Y233" s="123"/>
      <c r="Z233" s="123"/>
      <c r="AA233" s="123"/>
      <c r="AC233" s="123"/>
      <c r="AD233" s="123"/>
      <c r="AE233" s="123"/>
      <c r="AF233" s="123"/>
      <c r="AG233" s="123"/>
      <c r="AH233" s="123"/>
      <c r="AI233" s="123"/>
      <c r="AJ233" s="123"/>
      <c r="AK233" s="123"/>
      <c r="AL233" s="123"/>
      <c r="AO233" s="128"/>
      <c r="AP233" s="128"/>
      <c r="AQ233" s="128"/>
      <c r="AX233" s="128"/>
    </row>
    <row r="234" spans="9:50" x14ac:dyDescent="0.3">
      <c r="I234" s="123"/>
      <c r="J234" s="123"/>
      <c r="K234" s="123"/>
      <c r="L234" s="123"/>
      <c r="M234" s="123"/>
      <c r="N234" s="123"/>
      <c r="O234" s="123"/>
      <c r="P234" s="123"/>
      <c r="Q234" s="123"/>
      <c r="R234" s="123"/>
      <c r="S234" s="123"/>
      <c r="T234" s="123"/>
      <c r="U234" s="123"/>
      <c r="V234" s="123"/>
      <c r="W234" s="123"/>
      <c r="X234" s="123"/>
      <c r="Y234" s="123"/>
      <c r="Z234" s="123"/>
      <c r="AA234" s="123"/>
      <c r="AC234" s="123"/>
      <c r="AD234" s="123"/>
      <c r="AE234" s="123"/>
      <c r="AF234" s="123"/>
      <c r="AG234" s="123"/>
      <c r="AH234" s="123"/>
      <c r="AI234" s="123"/>
      <c r="AJ234" s="123"/>
      <c r="AK234" s="123"/>
      <c r="AL234" s="123"/>
      <c r="AO234" s="128"/>
      <c r="AP234" s="128"/>
      <c r="AQ234" s="128"/>
      <c r="AX234" s="128"/>
    </row>
    <row r="235" spans="9:50" x14ac:dyDescent="0.3">
      <c r="I235" s="123"/>
      <c r="J235" s="123"/>
      <c r="K235" s="123"/>
      <c r="L235" s="123"/>
      <c r="M235" s="123"/>
      <c r="N235" s="123"/>
      <c r="O235" s="123"/>
      <c r="P235" s="123"/>
      <c r="Q235" s="123"/>
      <c r="R235" s="123"/>
      <c r="S235" s="123"/>
      <c r="T235" s="123"/>
      <c r="U235" s="123"/>
      <c r="V235" s="123"/>
      <c r="W235" s="123"/>
      <c r="X235" s="123"/>
      <c r="Y235" s="123"/>
      <c r="Z235" s="123"/>
      <c r="AA235" s="123"/>
      <c r="AC235" s="123"/>
      <c r="AD235" s="123"/>
      <c r="AE235" s="123"/>
      <c r="AF235" s="123"/>
      <c r="AG235" s="123"/>
      <c r="AH235" s="123"/>
      <c r="AI235" s="123"/>
      <c r="AJ235" s="123"/>
      <c r="AK235" s="123"/>
      <c r="AL235" s="123"/>
      <c r="AO235" s="128"/>
      <c r="AP235" s="128"/>
      <c r="AQ235" s="128"/>
      <c r="AX235" s="128"/>
    </row>
    <row r="236" spans="9:50" x14ac:dyDescent="0.3">
      <c r="I236" s="123"/>
      <c r="J236" s="123"/>
      <c r="K236" s="123"/>
      <c r="L236" s="123"/>
      <c r="M236" s="123"/>
      <c r="N236" s="123"/>
      <c r="O236" s="123"/>
      <c r="P236" s="123"/>
      <c r="Q236" s="123"/>
      <c r="R236" s="123"/>
      <c r="S236" s="123"/>
      <c r="T236" s="123"/>
      <c r="U236" s="123"/>
      <c r="V236" s="123"/>
      <c r="W236" s="123"/>
      <c r="X236" s="123"/>
      <c r="Y236" s="123"/>
      <c r="Z236" s="123"/>
      <c r="AA236" s="123"/>
      <c r="AC236" s="123"/>
      <c r="AD236" s="123"/>
      <c r="AE236" s="123"/>
      <c r="AF236" s="123"/>
      <c r="AG236" s="123"/>
      <c r="AH236" s="123"/>
      <c r="AI236" s="123"/>
      <c r="AJ236" s="123"/>
      <c r="AK236" s="123"/>
      <c r="AL236" s="123"/>
      <c r="AO236" s="128"/>
      <c r="AP236" s="128"/>
      <c r="AQ236" s="128"/>
      <c r="AX236" s="128"/>
    </row>
    <row r="237" spans="9:50" x14ac:dyDescent="0.3">
      <c r="I237" s="123"/>
      <c r="J237" s="123"/>
      <c r="K237" s="123"/>
      <c r="L237" s="123"/>
      <c r="M237" s="123"/>
      <c r="N237" s="123"/>
      <c r="O237" s="123"/>
      <c r="P237" s="123"/>
      <c r="Q237" s="123"/>
      <c r="R237" s="123"/>
      <c r="S237" s="123"/>
      <c r="T237" s="123"/>
      <c r="U237" s="123"/>
      <c r="V237" s="123"/>
      <c r="W237" s="123"/>
      <c r="X237" s="123"/>
      <c r="Y237" s="123"/>
      <c r="Z237" s="123"/>
      <c r="AA237" s="123"/>
      <c r="AC237" s="123"/>
      <c r="AD237" s="123"/>
      <c r="AE237" s="123"/>
      <c r="AF237" s="123"/>
      <c r="AG237" s="123"/>
      <c r="AH237" s="123"/>
      <c r="AI237" s="123"/>
      <c r="AJ237" s="123"/>
      <c r="AK237" s="123"/>
      <c r="AL237" s="123"/>
      <c r="AO237" s="128"/>
      <c r="AP237" s="128"/>
      <c r="AQ237" s="128"/>
      <c r="AX237" s="128"/>
    </row>
    <row r="238" spans="9:50" x14ac:dyDescent="0.3">
      <c r="I238" s="123"/>
      <c r="J238" s="123"/>
      <c r="K238" s="123"/>
      <c r="L238" s="123"/>
      <c r="M238" s="123"/>
      <c r="N238" s="123"/>
      <c r="O238" s="123"/>
      <c r="P238" s="123"/>
      <c r="Q238" s="123"/>
      <c r="R238" s="123"/>
      <c r="S238" s="123"/>
      <c r="T238" s="123"/>
      <c r="U238" s="123"/>
      <c r="V238" s="123"/>
      <c r="W238" s="123"/>
      <c r="X238" s="123"/>
      <c r="Y238" s="123"/>
      <c r="Z238" s="123"/>
      <c r="AA238" s="123"/>
      <c r="AC238" s="123"/>
      <c r="AD238" s="123"/>
      <c r="AE238" s="123"/>
      <c r="AF238" s="123"/>
      <c r="AG238" s="123"/>
      <c r="AH238" s="123"/>
      <c r="AI238" s="123"/>
      <c r="AJ238" s="123"/>
      <c r="AK238" s="123"/>
      <c r="AL238" s="123"/>
      <c r="AO238" s="128"/>
      <c r="AP238" s="128"/>
      <c r="AQ238" s="128"/>
      <c r="AX238" s="128"/>
    </row>
    <row r="239" spans="9:50" x14ac:dyDescent="0.3">
      <c r="I239" s="123"/>
      <c r="J239" s="123"/>
      <c r="K239" s="123"/>
      <c r="L239" s="123"/>
      <c r="M239" s="123"/>
      <c r="N239" s="123"/>
      <c r="O239" s="123"/>
      <c r="P239" s="123"/>
      <c r="Q239" s="123"/>
      <c r="R239" s="123"/>
      <c r="S239" s="123"/>
      <c r="T239" s="123"/>
      <c r="U239" s="123"/>
      <c r="V239" s="123"/>
      <c r="W239" s="123"/>
      <c r="X239" s="123"/>
      <c r="Y239" s="123"/>
      <c r="Z239" s="123"/>
      <c r="AA239" s="123"/>
      <c r="AC239" s="123"/>
      <c r="AD239" s="123"/>
      <c r="AE239" s="123"/>
      <c r="AF239" s="123"/>
      <c r="AG239" s="123"/>
      <c r="AH239" s="123"/>
      <c r="AI239" s="123"/>
      <c r="AJ239" s="123"/>
      <c r="AK239" s="123"/>
      <c r="AL239" s="123"/>
      <c r="AO239" s="128"/>
      <c r="AP239" s="128"/>
      <c r="AQ239" s="128"/>
      <c r="AX239" s="128"/>
    </row>
    <row r="240" spans="9:50" x14ac:dyDescent="0.3">
      <c r="I240" s="123"/>
      <c r="J240" s="123"/>
      <c r="K240" s="123"/>
      <c r="L240" s="123"/>
      <c r="M240" s="123"/>
      <c r="N240" s="123"/>
      <c r="O240" s="123"/>
      <c r="P240" s="123"/>
      <c r="Q240" s="123"/>
      <c r="R240" s="123"/>
      <c r="S240" s="123"/>
      <c r="T240" s="123"/>
      <c r="U240" s="123"/>
      <c r="V240" s="123"/>
      <c r="W240" s="123"/>
      <c r="X240" s="123"/>
      <c r="Y240" s="123"/>
      <c r="Z240" s="123"/>
      <c r="AA240" s="123"/>
      <c r="AC240" s="123"/>
      <c r="AD240" s="123"/>
      <c r="AE240" s="123"/>
      <c r="AF240" s="123"/>
      <c r="AG240" s="123"/>
      <c r="AH240" s="123"/>
      <c r="AI240" s="123"/>
      <c r="AJ240" s="123"/>
      <c r="AK240" s="123"/>
      <c r="AL240" s="123"/>
      <c r="AO240" s="128"/>
      <c r="AP240" s="128"/>
      <c r="AQ240" s="128"/>
      <c r="AX240" s="128"/>
    </row>
    <row r="241" spans="9:50" x14ac:dyDescent="0.3">
      <c r="I241" s="123"/>
      <c r="J241" s="123"/>
      <c r="K241" s="123"/>
      <c r="L241" s="123"/>
      <c r="M241" s="123"/>
      <c r="N241" s="123"/>
      <c r="O241" s="123"/>
      <c r="P241" s="123"/>
      <c r="Q241" s="123"/>
      <c r="R241" s="123"/>
      <c r="S241" s="123"/>
      <c r="T241" s="123"/>
      <c r="U241" s="123"/>
      <c r="V241" s="123"/>
      <c r="W241" s="123"/>
      <c r="X241" s="123"/>
      <c r="Y241" s="123"/>
      <c r="Z241" s="123"/>
      <c r="AA241" s="123"/>
      <c r="AC241" s="123"/>
      <c r="AD241" s="123"/>
      <c r="AE241" s="123"/>
      <c r="AF241" s="123"/>
      <c r="AG241" s="123"/>
      <c r="AH241" s="123"/>
      <c r="AI241" s="123"/>
      <c r="AJ241" s="123"/>
      <c r="AK241" s="123"/>
      <c r="AL241" s="123"/>
      <c r="AO241" s="128"/>
      <c r="AP241" s="128"/>
      <c r="AQ241" s="128"/>
      <c r="AX241" s="128"/>
    </row>
    <row r="242" spans="9:50" x14ac:dyDescent="0.3">
      <c r="I242" s="123"/>
      <c r="J242" s="123"/>
      <c r="K242" s="123"/>
      <c r="L242" s="123"/>
      <c r="M242" s="123"/>
      <c r="N242" s="123"/>
      <c r="O242" s="123"/>
      <c r="P242" s="123"/>
      <c r="Q242" s="123"/>
      <c r="R242" s="123"/>
      <c r="S242" s="123"/>
      <c r="T242" s="123"/>
      <c r="U242" s="123"/>
      <c r="V242" s="123"/>
      <c r="W242" s="123"/>
      <c r="X242" s="123"/>
      <c r="Y242" s="123"/>
      <c r="Z242" s="123"/>
      <c r="AA242" s="123"/>
      <c r="AC242" s="123"/>
      <c r="AD242" s="123"/>
      <c r="AE242" s="123"/>
      <c r="AF242" s="123"/>
      <c r="AG242" s="123"/>
      <c r="AH242" s="123"/>
      <c r="AI242" s="123"/>
      <c r="AJ242" s="123"/>
      <c r="AK242" s="123"/>
      <c r="AL242" s="123"/>
      <c r="AO242" s="128"/>
      <c r="AP242" s="128"/>
      <c r="AQ242" s="128"/>
      <c r="AX242" s="128"/>
    </row>
    <row r="243" spans="9:50" x14ac:dyDescent="0.3">
      <c r="I243" s="123"/>
      <c r="J243" s="123"/>
      <c r="K243" s="123"/>
      <c r="L243" s="123"/>
      <c r="M243" s="123"/>
      <c r="N243" s="123"/>
      <c r="O243" s="123"/>
      <c r="P243" s="123"/>
      <c r="Q243" s="123"/>
      <c r="R243" s="123"/>
      <c r="S243" s="123"/>
      <c r="T243" s="123"/>
      <c r="U243" s="123"/>
      <c r="V243" s="123"/>
      <c r="W243" s="123"/>
      <c r="X243" s="123"/>
      <c r="Y243" s="123"/>
      <c r="Z243" s="123"/>
      <c r="AA243" s="123"/>
      <c r="AC243" s="123"/>
      <c r="AD243" s="123"/>
      <c r="AE243" s="123"/>
      <c r="AF243" s="123"/>
      <c r="AG243" s="123"/>
      <c r="AH243" s="123"/>
      <c r="AI243" s="123"/>
      <c r="AJ243" s="123"/>
      <c r="AK243" s="123"/>
      <c r="AL243" s="123"/>
      <c r="AO243" s="128"/>
      <c r="AP243" s="128"/>
      <c r="AQ243" s="128"/>
      <c r="AX243" s="128"/>
    </row>
    <row r="244" spans="9:50" x14ac:dyDescent="0.3">
      <c r="I244" s="123"/>
      <c r="J244" s="123"/>
      <c r="K244" s="123"/>
      <c r="L244" s="123"/>
      <c r="M244" s="123"/>
      <c r="N244" s="123"/>
      <c r="O244" s="123"/>
      <c r="P244" s="123"/>
      <c r="Q244" s="123"/>
      <c r="R244" s="123"/>
      <c r="S244" s="123"/>
      <c r="T244" s="123"/>
      <c r="U244" s="123"/>
      <c r="V244" s="123"/>
      <c r="W244" s="123"/>
      <c r="X244" s="123"/>
      <c r="Y244" s="123"/>
      <c r="Z244" s="123"/>
      <c r="AA244" s="123"/>
      <c r="AC244" s="123"/>
      <c r="AD244" s="123"/>
      <c r="AE244" s="123"/>
      <c r="AF244" s="123"/>
      <c r="AG244" s="123"/>
      <c r="AH244" s="123"/>
      <c r="AI244" s="123"/>
      <c r="AJ244" s="123"/>
      <c r="AK244" s="123"/>
      <c r="AL244" s="123"/>
      <c r="AO244" s="128"/>
      <c r="AP244" s="128"/>
      <c r="AQ244" s="128"/>
      <c r="AX244" s="128"/>
    </row>
    <row r="245" spans="9:50" x14ac:dyDescent="0.3">
      <c r="I245" s="123"/>
      <c r="J245" s="123"/>
      <c r="K245" s="123"/>
      <c r="L245" s="123"/>
      <c r="M245" s="123"/>
      <c r="N245" s="123"/>
      <c r="O245" s="123"/>
      <c r="P245" s="123"/>
      <c r="Q245" s="123"/>
      <c r="R245" s="123"/>
      <c r="S245" s="123"/>
      <c r="T245" s="123"/>
      <c r="U245" s="123"/>
      <c r="V245" s="123"/>
      <c r="W245" s="123"/>
      <c r="X245" s="123"/>
      <c r="Y245" s="123"/>
      <c r="Z245" s="123"/>
      <c r="AA245" s="123"/>
      <c r="AC245" s="123"/>
      <c r="AD245" s="123"/>
      <c r="AE245" s="123"/>
      <c r="AF245" s="123"/>
      <c r="AG245" s="123"/>
      <c r="AH245" s="123"/>
      <c r="AI245" s="123"/>
      <c r="AJ245" s="123"/>
      <c r="AK245" s="123"/>
      <c r="AL245" s="123"/>
      <c r="AO245" s="128"/>
      <c r="AP245" s="128"/>
      <c r="AQ245" s="128"/>
      <c r="AX245" s="128"/>
    </row>
    <row r="246" spans="9:50" x14ac:dyDescent="0.3">
      <c r="I246" s="123"/>
      <c r="J246" s="123"/>
      <c r="K246" s="123"/>
      <c r="L246" s="123"/>
      <c r="M246" s="123"/>
      <c r="N246" s="123"/>
      <c r="O246" s="123"/>
      <c r="P246" s="123"/>
      <c r="Q246" s="123"/>
      <c r="R246" s="123"/>
      <c r="S246" s="123"/>
      <c r="T246" s="123"/>
      <c r="U246" s="123"/>
      <c r="V246" s="123"/>
      <c r="W246" s="123"/>
      <c r="X246" s="123"/>
      <c r="Y246" s="123"/>
      <c r="Z246" s="123"/>
      <c r="AA246" s="123"/>
      <c r="AC246" s="123"/>
      <c r="AD246" s="123"/>
      <c r="AE246" s="123"/>
      <c r="AF246" s="123"/>
      <c r="AG246" s="123"/>
      <c r="AH246" s="123"/>
      <c r="AI246" s="123"/>
      <c r="AJ246" s="123"/>
      <c r="AK246" s="123"/>
      <c r="AL246" s="123"/>
      <c r="AO246" s="128"/>
      <c r="AP246" s="128"/>
      <c r="AQ246" s="128"/>
      <c r="AX246" s="128"/>
    </row>
    <row r="247" spans="9:50" x14ac:dyDescent="0.3">
      <c r="I247" s="123"/>
      <c r="J247" s="123"/>
      <c r="K247" s="123"/>
      <c r="L247" s="123"/>
      <c r="M247" s="123"/>
      <c r="N247" s="123"/>
      <c r="O247" s="123"/>
      <c r="P247" s="123"/>
      <c r="Q247" s="123"/>
      <c r="R247" s="123"/>
      <c r="S247" s="123"/>
      <c r="T247" s="123"/>
      <c r="U247" s="123"/>
      <c r="V247" s="123"/>
      <c r="W247" s="123"/>
      <c r="X247" s="123"/>
      <c r="Y247" s="123"/>
      <c r="Z247" s="123"/>
      <c r="AA247" s="123"/>
      <c r="AC247" s="123"/>
      <c r="AD247" s="123"/>
      <c r="AE247" s="123"/>
      <c r="AF247" s="123"/>
      <c r="AG247" s="123"/>
      <c r="AH247" s="123"/>
      <c r="AI247" s="123"/>
      <c r="AJ247" s="123"/>
      <c r="AK247" s="123"/>
      <c r="AL247" s="123"/>
      <c r="AO247" s="128"/>
      <c r="AP247" s="128"/>
      <c r="AQ247" s="128"/>
      <c r="AX247" s="128"/>
    </row>
    <row r="248" spans="9:50" x14ac:dyDescent="0.3">
      <c r="I248" s="123"/>
      <c r="J248" s="123"/>
      <c r="K248" s="123"/>
      <c r="L248" s="123"/>
      <c r="M248" s="123"/>
      <c r="N248" s="123"/>
      <c r="O248" s="123"/>
      <c r="P248" s="123"/>
      <c r="Q248" s="123"/>
      <c r="R248" s="123"/>
      <c r="S248" s="123"/>
      <c r="T248" s="123"/>
      <c r="U248" s="123"/>
      <c r="V248" s="123"/>
      <c r="W248" s="123"/>
      <c r="X248" s="123"/>
      <c r="Y248" s="123"/>
      <c r="Z248" s="123"/>
      <c r="AA248" s="123"/>
      <c r="AC248" s="123"/>
      <c r="AD248" s="123"/>
      <c r="AE248" s="123"/>
      <c r="AF248" s="123"/>
      <c r="AG248" s="123"/>
      <c r="AH248" s="123"/>
      <c r="AI248" s="123"/>
      <c r="AJ248" s="123"/>
      <c r="AK248" s="123"/>
      <c r="AL248" s="123"/>
      <c r="AO248" s="128"/>
      <c r="AP248" s="128"/>
      <c r="AQ248" s="128"/>
      <c r="AX248" s="128"/>
    </row>
    <row r="249" spans="9:50" x14ac:dyDescent="0.3">
      <c r="I249" s="123"/>
      <c r="J249" s="123"/>
      <c r="K249" s="123"/>
      <c r="L249" s="123"/>
      <c r="M249" s="123"/>
      <c r="N249" s="123"/>
      <c r="O249" s="123"/>
      <c r="P249" s="123"/>
      <c r="Q249" s="123"/>
      <c r="R249" s="123"/>
      <c r="S249" s="123"/>
      <c r="T249" s="123"/>
      <c r="U249" s="123"/>
      <c r="V249" s="123"/>
      <c r="W249" s="123"/>
      <c r="X249" s="123"/>
      <c r="Y249" s="123"/>
      <c r="Z249" s="123"/>
      <c r="AA249" s="123"/>
      <c r="AC249" s="123"/>
      <c r="AD249" s="123"/>
      <c r="AE249" s="123"/>
      <c r="AF249" s="123"/>
      <c r="AG249" s="123"/>
      <c r="AH249" s="123"/>
      <c r="AI249" s="123"/>
      <c r="AJ249" s="123"/>
      <c r="AK249" s="123"/>
      <c r="AL249" s="123"/>
      <c r="AO249" s="128"/>
      <c r="AP249" s="128"/>
      <c r="AQ249" s="128"/>
      <c r="AX249" s="128"/>
    </row>
    <row r="250" spans="9:50" x14ac:dyDescent="0.3">
      <c r="I250" s="123"/>
      <c r="J250" s="123"/>
      <c r="K250" s="123"/>
      <c r="L250" s="123"/>
      <c r="M250" s="123"/>
      <c r="N250" s="123"/>
      <c r="O250" s="123"/>
      <c r="P250" s="123"/>
      <c r="Q250" s="123"/>
      <c r="R250" s="123"/>
      <c r="S250" s="123"/>
      <c r="T250" s="123"/>
      <c r="U250" s="123"/>
      <c r="V250" s="123"/>
      <c r="W250" s="123"/>
      <c r="X250" s="123"/>
      <c r="Y250" s="123"/>
      <c r="Z250" s="123"/>
      <c r="AA250" s="123"/>
      <c r="AC250" s="123"/>
      <c r="AD250" s="123"/>
      <c r="AE250" s="123"/>
      <c r="AF250" s="123"/>
      <c r="AG250" s="123"/>
      <c r="AH250" s="123"/>
      <c r="AI250" s="123"/>
      <c r="AJ250" s="123"/>
      <c r="AK250" s="123"/>
      <c r="AL250" s="123"/>
      <c r="AO250" s="128"/>
      <c r="AP250" s="128"/>
      <c r="AQ250" s="128"/>
      <c r="AX250" s="128"/>
    </row>
    <row r="251" spans="9:50" x14ac:dyDescent="0.3">
      <c r="I251" s="123"/>
      <c r="J251" s="123"/>
      <c r="K251" s="123"/>
      <c r="L251" s="123"/>
      <c r="M251" s="123"/>
      <c r="N251" s="123"/>
      <c r="O251" s="123"/>
      <c r="P251" s="123"/>
      <c r="Q251" s="123"/>
      <c r="R251" s="123"/>
      <c r="S251" s="123"/>
      <c r="T251" s="123"/>
      <c r="U251" s="123"/>
      <c r="V251" s="123"/>
      <c r="W251" s="123"/>
      <c r="X251" s="123"/>
      <c r="Y251" s="123"/>
      <c r="Z251" s="123"/>
      <c r="AA251" s="123"/>
      <c r="AC251" s="123"/>
      <c r="AD251" s="123"/>
      <c r="AE251" s="123"/>
      <c r="AF251" s="123"/>
      <c r="AG251" s="123"/>
      <c r="AH251" s="123"/>
      <c r="AI251" s="123"/>
      <c r="AJ251" s="123"/>
      <c r="AK251" s="123"/>
      <c r="AL251" s="123"/>
      <c r="AO251" s="128"/>
      <c r="AP251" s="128"/>
      <c r="AQ251" s="128"/>
      <c r="AX251" s="128"/>
    </row>
    <row r="252" spans="9:50" x14ac:dyDescent="0.3">
      <c r="I252" s="123"/>
      <c r="J252" s="123"/>
      <c r="K252" s="123"/>
      <c r="L252" s="123"/>
      <c r="M252" s="123"/>
      <c r="N252" s="123"/>
      <c r="O252" s="123"/>
      <c r="P252" s="123"/>
      <c r="Q252" s="123"/>
      <c r="R252" s="123"/>
      <c r="S252" s="123"/>
      <c r="T252" s="123"/>
      <c r="U252" s="123"/>
      <c r="V252" s="123"/>
      <c r="W252" s="123"/>
      <c r="X252" s="123"/>
      <c r="Y252" s="123"/>
      <c r="Z252" s="123"/>
      <c r="AA252" s="123"/>
      <c r="AC252" s="123"/>
      <c r="AD252" s="123"/>
      <c r="AE252" s="123"/>
      <c r="AF252" s="123"/>
      <c r="AG252" s="123"/>
      <c r="AH252" s="123"/>
      <c r="AI252" s="123"/>
      <c r="AJ252" s="123"/>
      <c r="AK252" s="123"/>
      <c r="AL252" s="123"/>
      <c r="AO252" s="128"/>
      <c r="AP252" s="128"/>
      <c r="AQ252" s="128"/>
      <c r="AX252" s="128"/>
    </row>
    <row r="253" spans="9:50" x14ac:dyDescent="0.3">
      <c r="I253" s="123"/>
      <c r="J253" s="123"/>
      <c r="K253" s="123"/>
      <c r="L253" s="123"/>
      <c r="M253" s="123"/>
      <c r="N253" s="123"/>
      <c r="O253" s="123"/>
      <c r="P253" s="123"/>
      <c r="Q253" s="123"/>
      <c r="R253" s="123"/>
      <c r="S253" s="123"/>
      <c r="T253" s="123"/>
      <c r="U253" s="123"/>
      <c r="V253" s="123"/>
      <c r="W253" s="123"/>
      <c r="X253" s="123"/>
      <c r="Y253" s="123"/>
      <c r="Z253" s="123"/>
      <c r="AA253" s="123"/>
      <c r="AC253" s="123"/>
      <c r="AD253" s="123"/>
      <c r="AE253" s="123"/>
      <c r="AF253" s="123"/>
      <c r="AG253" s="123"/>
      <c r="AH253" s="123"/>
      <c r="AI253" s="123"/>
      <c r="AJ253" s="123"/>
      <c r="AK253" s="123"/>
      <c r="AL253" s="123"/>
      <c r="AO253" s="128"/>
      <c r="AP253" s="128"/>
      <c r="AQ253" s="128"/>
      <c r="AX253" s="128"/>
    </row>
    <row r="254" spans="9:50" x14ac:dyDescent="0.3">
      <c r="I254" s="123"/>
      <c r="J254" s="123"/>
      <c r="K254" s="123"/>
      <c r="L254" s="123"/>
      <c r="M254" s="123"/>
      <c r="N254" s="123"/>
      <c r="O254" s="123"/>
      <c r="P254" s="123"/>
      <c r="Q254" s="123"/>
      <c r="R254" s="123"/>
      <c r="S254" s="123"/>
      <c r="T254" s="123"/>
      <c r="U254" s="123"/>
      <c r="V254" s="123"/>
      <c r="W254" s="123"/>
      <c r="X254" s="123"/>
      <c r="Y254" s="123"/>
      <c r="Z254" s="123"/>
      <c r="AA254" s="123"/>
      <c r="AC254" s="123"/>
      <c r="AD254" s="123"/>
      <c r="AE254" s="123"/>
      <c r="AF254" s="123"/>
      <c r="AG254" s="123"/>
      <c r="AH254" s="123"/>
      <c r="AI254" s="123"/>
      <c r="AJ254" s="123"/>
      <c r="AK254" s="123"/>
      <c r="AL254" s="123"/>
      <c r="AO254" s="128"/>
      <c r="AP254" s="128"/>
      <c r="AQ254" s="128"/>
      <c r="AX254" s="128"/>
    </row>
    <row r="255" spans="9:50" x14ac:dyDescent="0.3">
      <c r="I255" s="123"/>
      <c r="J255" s="123"/>
      <c r="K255" s="123"/>
      <c r="L255" s="123"/>
      <c r="M255" s="123"/>
      <c r="N255" s="123"/>
      <c r="O255" s="123"/>
      <c r="P255" s="123"/>
      <c r="Q255" s="123"/>
      <c r="R255" s="123"/>
      <c r="S255" s="123"/>
      <c r="T255" s="123"/>
      <c r="U255" s="123"/>
      <c r="V255" s="123"/>
      <c r="W255" s="123"/>
      <c r="X255" s="123"/>
      <c r="Y255" s="123"/>
      <c r="Z255" s="123"/>
      <c r="AA255" s="123"/>
      <c r="AC255" s="123"/>
      <c r="AD255" s="123"/>
      <c r="AE255" s="123"/>
      <c r="AF255" s="123"/>
      <c r="AG255" s="123"/>
      <c r="AH255" s="123"/>
      <c r="AI255" s="123"/>
      <c r="AJ255" s="123"/>
      <c r="AK255" s="123"/>
      <c r="AL255" s="123"/>
      <c r="AO255" s="128"/>
      <c r="AP255" s="128"/>
      <c r="AQ255" s="128"/>
      <c r="AX255" s="128"/>
    </row>
    <row r="256" spans="9:50" x14ac:dyDescent="0.3">
      <c r="I256" s="123"/>
      <c r="J256" s="123"/>
      <c r="K256" s="123"/>
      <c r="L256" s="123"/>
      <c r="M256" s="123"/>
      <c r="N256" s="123"/>
      <c r="O256" s="123"/>
      <c r="P256" s="123"/>
      <c r="Q256" s="123"/>
      <c r="R256" s="123"/>
      <c r="S256" s="123"/>
      <c r="T256" s="123"/>
      <c r="U256" s="123"/>
      <c r="V256" s="123"/>
      <c r="W256" s="123"/>
      <c r="X256" s="123"/>
      <c r="Y256" s="123"/>
      <c r="Z256" s="123"/>
      <c r="AA256" s="123"/>
      <c r="AC256" s="123"/>
      <c r="AD256" s="123"/>
      <c r="AE256" s="123"/>
      <c r="AF256" s="123"/>
      <c r="AG256" s="123"/>
      <c r="AH256" s="123"/>
      <c r="AI256" s="123"/>
      <c r="AJ256" s="123"/>
      <c r="AK256" s="123"/>
      <c r="AL256" s="123"/>
      <c r="AO256" s="128"/>
      <c r="AP256" s="128"/>
      <c r="AQ256" s="128"/>
      <c r="AX256" s="128"/>
    </row>
    <row r="257" spans="9:50" x14ac:dyDescent="0.3">
      <c r="I257" s="123"/>
      <c r="J257" s="123"/>
      <c r="K257" s="123"/>
      <c r="L257" s="123"/>
      <c r="M257" s="123"/>
      <c r="N257" s="123"/>
      <c r="O257" s="123"/>
      <c r="P257" s="123"/>
      <c r="Q257" s="123"/>
      <c r="R257" s="123"/>
      <c r="S257" s="123"/>
      <c r="T257" s="123"/>
      <c r="U257" s="123"/>
      <c r="V257" s="123"/>
      <c r="W257" s="123"/>
      <c r="X257" s="123"/>
      <c r="Y257" s="123"/>
      <c r="Z257" s="123"/>
      <c r="AA257" s="123"/>
      <c r="AC257" s="123"/>
      <c r="AD257" s="123"/>
      <c r="AE257" s="123"/>
      <c r="AF257" s="123"/>
      <c r="AG257" s="123"/>
      <c r="AH257" s="123"/>
      <c r="AI257" s="123"/>
      <c r="AJ257" s="123"/>
      <c r="AK257" s="123"/>
      <c r="AL257" s="123"/>
      <c r="AO257" s="128"/>
      <c r="AP257" s="128"/>
      <c r="AQ257" s="128"/>
      <c r="AX257" s="128"/>
    </row>
    <row r="258" spans="9:50" x14ac:dyDescent="0.3">
      <c r="I258" s="123"/>
      <c r="J258" s="123"/>
      <c r="K258" s="123"/>
      <c r="L258" s="123"/>
      <c r="M258" s="123"/>
      <c r="N258" s="123"/>
      <c r="O258" s="123"/>
      <c r="P258" s="123"/>
      <c r="Q258" s="123"/>
      <c r="R258" s="123"/>
      <c r="S258" s="123"/>
      <c r="T258" s="123"/>
      <c r="U258" s="123"/>
      <c r="V258" s="123"/>
      <c r="W258" s="123"/>
      <c r="X258" s="123"/>
      <c r="Y258" s="123"/>
      <c r="Z258" s="123"/>
      <c r="AA258" s="123"/>
      <c r="AC258" s="123"/>
      <c r="AD258" s="123"/>
      <c r="AE258" s="123"/>
      <c r="AF258" s="123"/>
      <c r="AG258" s="123"/>
      <c r="AH258" s="123"/>
      <c r="AI258" s="123"/>
      <c r="AJ258" s="123"/>
      <c r="AK258" s="123"/>
      <c r="AL258" s="123"/>
      <c r="AO258" s="128"/>
      <c r="AP258" s="128"/>
      <c r="AQ258" s="128"/>
      <c r="AX258" s="128"/>
    </row>
    <row r="259" spans="9:50" x14ac:dyDescent="0.3">
      <c r="I259" s="123"/>
      <c r="J259" s="123"/>
      <c r="K259" s="123"/>
      <c r="L259" s="123"/>
      <c r="M259" s="123"/>
      <c r="N259" s="123"/>
      <c r="O259" s="123"/>
      <c r="P259" s="123"/>
      <c r="Q259" s="123"/>
      <c r="R259" s="123"/>
      <c r="S259" s="123"/>
      <c r="T259" s="123"/>
      <c r="U259" s="123"/>
      <c r="V259" s="123"/>
      <c r="W259" s="123"/>
      <c r="X259" s="123"/>
      <c r="Y259" s="123"/>
      <c r="Z259" s="123"/>
      <c r="AA259" s="123"/>
      <c r="AC259" s="123"/>
      <c r="AD259" s="123"/>
      <c r="AE259" s="123"/>
      <c r="AF259" s="123"/>
      <c r="AG259" s="123"/>
      <c r="AH259" s="123"/>
      <c r="AI259" s="123"/>
      <c r="AJ259" s="123"/>
      <c r="AK259" s="123"/>
      <c r="AL259" s="123"/>
      <c r="AO259" s="128"/>
      <c r="AP259" s="128"/>
      <c r="AQ259" s="128"/>
      <c r="AX259" s="128"/>
    </row>
    <row r="260" spans="9:50" x14ac:dyDescent="0.3">
      <c r="I260" s="123"/>
      <c r="J260" s="123"/>
      <c r="K260" s="123"/>
      <c r="L260" s="123"/>
      <c r="M260" s="123"/>
      <c r="N260" s="123"/>
      <c r="O260" s="123"/>
      <c r="P260" s="123"/>
      <c r="Q260" s="123"/>
      <c r="R260" s="123"/>
      <c r="S260" s="123"/>
      <c r="T260" s="123"/>
      <c r="U260" s="123"/>
      <c r="V260" s="123"/>
      <c r="W260" s="123"/>
      <c r="X260" s="123"/>
      <c r="Y260" s="123"/>
      <c r="Z260" s="123"/>
      <c r="AA260" s="123"/>
      <c r="AC260" s="123"/>
      <c r="AD260" s="123"/>
      <c r="AE260" s="123"/>
      <c r="AF260" s="123"/>
      <c r="AG260" s="123"/>
      <c r="AH260" s="123"/>
      <c r="AI260" s="123"/>
      <c r="AJ260" s="123"/>
      <c r="AK260" s="123"/>
      <c r="AL260" s="123"/>
      <c r="AO260" s="128"/>
      <c r="AP260" s="128"/>
      <c r="AQ260" s="128"/>
      <c r="AX260" s="128"/>
    </row>
    <row r="261" spans="9:50" x14ac:dyDescent="0.3">
      <c r="I261" s="123"/>
      <c r="J261" s="123"/>
      <c r="K261" s="123"/>
      <c r="L261" s="123"/>
      <c r="M261" s="123"/>
      <c r="N261" s="123"/>
      <c r="O261" s="123"/>
      <c r="P261" s="123"/>
      <c r="Q261" s="123"/>
      <c r="R261" s="123"/>
      <c r="S261" s="123"/>
      <c r="T261" s="123"/>
      <c r="U261" s="123"/>
      <c r="V261" s="123"/>
      <c r="W261" s="123"/>
      <c r="X261" s="123"/>
      <c r="Y261" s="123"/>
      <c r="Z261" s="123"/>
      <c r="AA261" s="123"/>
      <c r="AC261" s="123"/>
      <c r="AD261" s="123"/>
      <c r="AE261" s="123"/>
      <c r="AF261" s="123"/>
      <c r="AG261" s="123"/>
      <c r="AH261" s="123"/>
      <c r="AI261" s="123"/>
      <c r="AJ261" s="123"/>
      <c r="AK261" s="123"/>
      <c r="AL261" s="123"/>
      <c r="AO261" s="128"/>
      <c r="AP261" s="128"/>
      <c r="AQ261" s="128"/>
      <c r="AX261" s="128"/>
    </row>
    <row r="262" spans="9:50" x14ac:dyDescent="0.3">
      <c r="I262" s="123"/>
      <c r="J262" s="123"/>
      <c r="K262" s="123"/>
      <c r="L262" s="123"/>
      <c r="M262" s="123"/>
      <c r="N262" s="123"/>
      <c r="O262" s="123"/>
      <c r="P262" s="123"/>
      <c r="Q262" s="123"/>
      <c r="R262" s="123"/>
      <c r="S262" s="123"/>
      <c r="T262" s="123"/>
      <c r="U262" s="123"/>
      <c r="V262" s="123"/>
      <c r="W262" s="123"/>
      <c r="X262" s="123"/>
      <c r="Y262" s="123"/>
      <c r="Z262" s="123"/>
      <c r="AA262" s="123"/>
      <c r="AC262" s="123"/>
      <c r="AD262" s="123"/>
      <c r="AE262" s="123"/>
      <c r="AF262" s="123"/>
      <c r="AG262" s="123"/>
      <c r="AH262" s="123"/>
      <c r="AI262" s="123"/>
      <c r="AJ262" s="123"/>
      <c r="AK262" s="123"/>
      <c r="AL262" s="123"/>
      <c r="AO262" s="128"/>
      <c r="AP262" s="128"/>
      <c r="AQ262" s="128"/>
      <c r="AX262" s="128"/>
    </row>
    <row r="263" spans="9:50" x14ac:dyDescent="0.3">
      <c r="I263" s="123"/>
      <c r="J263" s="123"/>
      <c r="K263" s="123"/>
      <c r="L263" s="123"/>
      <c r="M263" s="123"/>
      <c r="N263" s="123"/>
      <c r="O263" s="123"/>
      <c r="P263" s="123"/>
      <c r="Q263" s="123"/>
      <c r="R263" s="123"/>
      <c r="S263" s="123"/>
      <c r="T263" s="123"/>
      <c r="U263" s="123"/>
      <c r="V263" s="123"/>
      <c r="W263" s="123"/>
      <c r="X263" s="123"/>
      <c r="Y263" s="123"/>
      <c r="Z263" s="123"/>
      <c r="AA263" s="123"/>
      <c r="AC263" s="123"/>
      <c r="AD263" s="123"/>
      <c r="AE263" s="123"/>
      <c r="AF263" s="123"/>
      <c r="AG263" s="123"/>
      <c r="AH263" s="123"/>
      <c r="AI263" s="123"/>
      <c r="AJ263" s="123"/>
      <c r="AK263" s="123"/>
      <c r="AL263" s="123"/>
      <c r="AO263" s="128"/>
      <c r="AP263" s="128"/>
      <c r="AQ263" s="128"/>
      <c r="AX263" s="128"/>
    </row>
    <row r="264" spans="9:50" x14ac:dyDescent="0.3">
      <c r="I264" s="123"/>
      <c r="J264" s="123"/>
      <c r="K264" s="123"/>
      <c r="L264" s="123"/>
      <c r="M264" s="123"/>
      <c r="N264" s="123"/>
      <c r="O264" s="123"/>
      <c r="P264" s="123"/>
      <c r="Q264" s="123"/>
      <c r="R264" s="123"/>
      <c r="S264" s="123"/>
      <c r="T264" s="123"/>
      <c r="U264" s="123"/>
      <c r="V264" s="123"/>
      <c r="W264" s="123"/>
      <c r="X264" s="123"/>
      <c r="Y264" s="123"/>
      <c r="Z264" s="123"/>
      <c r="AA264" s="123"/>
      <c r="AC264" s="123"/>
      <c r="AD264" s="123"/>
      <c r="AE264" s="123"/>
      <c r="AF264" s="123"/>
      <c r="AG264" s="123"/>
      <c r="AH264" s="123"/>
      <c r="AI264" s="123"/>
      <c r="AJ264" s="123"/>
      <c r="AK264" s="123"/>
      <c r="AL264" s="123"/>
      <c r="AO264" s="128"/>
      <c r="AP264" s="128"/>
      <c r="AQ264" s="128"/>
      <c r="AX264" s="128"/>
    </row>
    <row r="265" spans="9:50" x14ac:dyDescent="0.3">
      <c r="I265" s="123"/>
      <c r="J265" s="123"/>
      <c r="K265" s="123"/>
      <c r="L265" s="123"/>
      <c r="M265" s="123"/>
      <c r="N265" s="123"/>
      <c r="O265" s="123"/>
      <c r="P265" s="123"/>
      <c r="Q265" s="123"/>
      <c r="R265" s="123"/>
      <c r="S265" s="123"/>
      <c r="T265" s="123"/>
      <c r="U265" s="123"/>
      <c r="V265" s="123"/>
      <c r="W265" s="123"/>
      <c r="X265" s="123"/>
      <c r="Y265" s="123"/>
      <c r="Z265" s="123"/>
      <c r="AA265" s="123"/>
      <c r="AC265" s="123"/>
      <c r="AD265" s="123"/>
      <c r="AE265" s="123"/>
      <c r="AF265" s="123"/>
      <c r="AG265" s="123"/>
      <c r="AH265" s="123"/>
      <c r="AI265" s="123"/>
      <c r="AJ265" s="123"/>
      <c r="AK265" s="123"/>
      <c r="AL265" s="123"/>
      <c r="AO265" s="128"/>
      <c r="AP265" s="128"/>
      <c r="AQ265" s="128"/>
      <c r="AX265" s="128"/>
    </row>
    <row r="266" spans="9:50" x14ac:dyDescent="0.3">
      <c r="I266" s="123"/>
      <c r="J266" s="123"/>
      <c r="K266" s="123"/>
      <c r="L266" s="123"/>
      <c r="M266" s="123"/>
      <c r="N266" s="123"/>
      <c r="O266" s="123"/>
      <c r="P266" s="123"/>
      <c r="Q266" s="123"/>
      <c r="R266" s="123"/>
      <c r="S266" s="123"/>
      <c r="T266" s="123"/>
      <c r="U266" s="123"/>
      <c r="V266" s="123"/>
      <c r="W266" s="123"/>
      <c r="X266" s="123"/>
      <c r="Y266" s="123"/>
      <c r="Z266" s="123"/>
      <c r="AA266" s="123"/>
      <c r="AC266" s="123"/>
      <c r="AD266" s="123"/>
      <c r="AE266" s="123"/>
      <c r="AF266" s="123"/>
      <c r="AG266" s="123"/>
      <c r="AH266" s="123"/>
      <c r="AI266" s="123"/>
      <c r="AJ266" s="123"/>
      <c r="AK266" s="123"/>
      <c r="AL266" s="123"/>
      <c r="AO266" s="128"/>
      <c r="AP266" s="128"/>
      <c r="AQ266" s="128"/>
      <c r="AX266" s="128"/>
    </row>
    <row r="267" spans="9:50" x14ac:dyDescent="0.3">
      <c r="I267" s="123"/>
      <c r="J267" s="123"/>
      <c r="K267" s="123"/>
      <c r="L267" s="123"/>
      <c r="M267" s="123"/>
      <c r="N267" s="123"/>
      <c r="O267" s="123"/>
      <c r="P267" s="123"/>
      <c r="Q267" s="123"/>
      <c r="R267" s="123"/>
      <c r="S267" s="123"/>
      <c r="T267" s="123"/>
      <c r="U267" s="123"/>
      <c r="V267" s="123"/>
      <c r="W267" s="123"/>
      <c r="X267" s="123"/>
      <c r="Y267" s="123"/>
      <c r="Z267" s="123"/>
      <c r="AA267" s="123"/>
      <c r="AC267" s="123"/>
      <c r="AD267" s="123"/>
      <c r="AE267" s="123"/>
      <c r="AF267" s="123"/>
      <c r="AG267" s="123"/>
      <c r="AH267" s="123"/>
      <c r="AI267" s="123"/>
      <c r="AJ267" s="123"/>
      <c r="AK267" s="123"/>
      <c r="AL267" s="123"/>
      <c r="AO267" s="128"/>
      <c r="AP267" s="128"/>
      <c r="AQ267" s="128"/>
      <c r="AX267" s="128"/>
    </row>
    <row r="268" spans="9:50" x14ac:dyDescent="0.3">
      <c r="I268" s="123"/>
      <c r="J268" s="123"/>
      <c r="K268" s="123"/>
      <c r="L268" s="123"/>
      <c r="M268" s="123"/>
      <c r="N268" s="123"/>
      <c r="O268" s="123"/>
      <c r="P268" s="123"/>
      <c r="Q268" s="123"/>
      <c r="R268" s="123"/>
      <c r="S268" s="123"/>
      <c r="T268" s="123"/>
      <c r="U268" s="123"/>
      <c r="V268" s="123"/>
      <c r="W268" s="123"/>
      <c r="X268" s="123"/>
      <c r="Y268" s="123"/>
      <c r="Z268" s="123"/>
      <c r="AA268" s="123"/>
      <c r="AC268" s="123"/>
      <c r="AD268" s="123"/>
      <c r="AE268" s="123"/>
      <c r="AF268" s="123"/>
      <c r="AG268" s="123"/>
      <c r="AH268" s="123"/>
      <c r="AI268" s="123"/>
      <c r="AJ268" s="123"/>
      <c r="AK268" s="123"/>
      <c r="AL268" s="123"/>
      <c r="AO268" s="128"/>
      <c r="AP268" s="128"/>
      <c r="AQ268" s="128"/>
      <c r="AX268" s="128"/>
    </row>
    <row r="269" spans="9:50" x14ac:dyDescent="0.3">
      <c r="I269" s="123"/>
      <c r="J269" s="123"/>
      <c r="K269" s="123"/>
      <c r="L269" s="123"/>
      <c r="M269" s="123"/>
      <c r="N269" s="123"/>
      <c r="O269" s="123"/>
      <c r="P269" s="123"/>
      <c r="Q269" s="123"/>
      <c r="R269" s="123"/>
      <c r="S269" s="123"/>
      <c r="T269" s="123"/>
      <c r="U269" s="123"/>
      <c r="V269" s="123"/>
      <c r="W269" s="123"/>
      <c r="X269" s="123"/>
      <c r="Y269" s="123"/>
      <c r="Z269" s="123"/>
      <c r="AA269" s="123"/>
      <c r="AC269" s="123"/>
      <c r="AD269" s="123"/>
      <c r="AE269" s="123"/>
      <c r="AF269" s="123"/>
      <c r="AG269" s="123"/>
      <c r="AH269" s="123"/>
      <c r="AI269" s="123"/>
      <c r="AJ269" s="123"/>
      <c r="AK269" s="123"/>
      <c r="AL269" s="123"/>
      <c r="AO269" s="128"/>
      <c r="AP269" s="128"/>
      <c r="AQ269" s="128"/>
      <c r="AX269" s="128"/>
    </row>
    <row r="270" spans="9:50" x14ac:dyDescent="0.3">
      <c r="I270" s="123"/>
      <c r="J270" s="123"/>
      <c r="K270" s="123"/>
      <c r="L270" s="123"/>
      <c r="M270" s="123"/>
      <c r="N270" s="123"/>
      <c r="O270" s="123"/>
      <c r="P270" s="123"/>
      <c r="Q270" s="123"/>
      <c r="R270" s="123"/>
      <c r="S270" s="123"/>
      <c r="T270" s="123"/>
      <c r="U270" s="123"/>
      <c r="V270" s="123"/>
      <c r="W270" s="123"/>
      <c r="X270" s="123"/>
      <c r="Y270" s="123"/>
      <c r="Z270" s="123"/>
      <c r="AA270" s="123"/>
      <c r="AC270" s="123"/>
      <c r="AD270" s="123"/>
      <c r="AE270" s="123"/>
      <c r="AF270" s="123"/>
      <c r="AG270" s="123"/>
      <c r="AH270" s="123"/>
      <c r="AI270" s="123"/>
      <c r="AJ270" s="123"/>
      <c r="AK270" s="123"/>
      <c r="AL270" s="123"/>
      <c r="AO270" s="128"/>
      <c r="AP270" s="128"/>
      <c r="AQ270" s="128"/>
      <c r="AX270" s="128"/>
    </row>
    <row r="271" spans="9:50" x14ac:dyDescent="0.3">
      <c r="I271" s="123"/>
      <c r="J271" s="123"/>
      <c r="K271" s="123"/>
      <c r="L271" s="123"/>
      <c r="M271" s="123"/>
      <c r="N271" s="123"/>
      <c r="O271" s="123"/>
      <c r="P271" s="123"/>
      <c r="Q271" s="123"/>
      <c r="R271" s="123"/>
      <c r="S271" s="123"/>
      <c r="T271" s="123"/>
      <c r="U271" s="123"/>
      <c r="V271" s="123"/>
      <c r="W271" s="123"/>
      <c r="X271" s="123"/>
      <c r="Y271" s="123"/>
      <c r="Z271" s="123"/>
      <c r="AA271" s="123"/>
      <c r="AC271" s="123"/>
      <c r="AD271" s="123"/>
      <c r="AE271" s="123"/>
      <c r="AF271" s="123"/>
      <c r="AG271" s="123"/>
      <c r="AH271" s="123"/>
      <c r="AI271" s="123"/>
      <c r="AJ271" s="123"/>
      <c r="AK271" s="123"/>
      <c r="AL271" s="123"/>
      <c r="AO271" s="128"/>
      <c r="AP271" s="128"/>
      <c r="AQ271" s="128"/>
      <c r="AX271" s="128"/>
    </row>
    <row r="272" spans="9:50" x14ac:dyDescent="0.3">
      <c r="I272" s="123"/>
      <c r="J272" s="123"/>
      <c r="K272" s="123"/>
      <c r="L272" s="123"/>
      <c r="M272" s="123"/>
      <c r="N272" s="123"/>
      <c r="O272" s="123"/>
      <c r="P272" s="123"/>
      <c r="Q272" s="123"/>
      <c r="R272" s="123"/>
      <c r="S272" s="123"/>
      <c r="T272" s="123"/>
      <c r="U272" s="123"/>
      <c r="V272" s="123"/>
      <c r="W272" s="123"/>
      <c r="X272" s="123"/>
      <c r="Y272" s="123"/>
      <c r="Z272" s="123"/>
      <c r="AA272" s="123"/>
      <c r="AC272" s="123"/>
      <c r="AD272" s="123"/>
      <c r="AE272" s="123"/>
      <c r="AF272" s="123"/>
      <c r="AG272" s="123"/>
      <c r="AH272" s="123"/>
      <c r="AI272" s="123"/>
      <c r="AJ272" s="123"/>
      <c r="AK272" s="123"/>
      <c r="AL272" s="123"/>
      <c r="AO272" s="128"/>
      <c r="AP272" s="128"/>
      <c r="AQ272" s="128"/>
      <c r="AX272" s="128"/>
    </row>
    <row r="273" spans="9:50" x14ac:dyDescent="0.3">
      <c r="I273" s="123"/>
      <c r="J273" s="123"/>
      <c r="K273" s="123"/>
      <c r="L273" s="123"/>
      <c r="M273" s="123"/>
      <c r="N273" s="123"/>
      <c r="O273" s="123"/>
      <c r="P273" s="123"/>
      <c r="Q273" s="123"/>
      <c r="R273" s="123"/>
      <c r="S273" s="123"/>
      <c r="T273" s="123"/>
      <c r="U273" s="123"/>
      <c r="V273" s="123"/>
      <c r="W273" s="123"/>
      <c r="X273" s="123"/>
      <c r="Y273" s="123"/>
      <c r="Z273" s="123"/>
      <c r="AA273" s="123"/>
      <c r="AC273" s="123"/>
      <c r="AD273" s="123"/>
      <c r="AE273" s="123"/>
      <c r="AF273" s="123"/>
      <c r="AG273" s="123"/>
      <c r="AH273" s="123"/>
      <c r="AI273" s="123"/>
      <c r="AJ273" s="123"/>
      <c r="AK273" s="123"/>
      <c r="AL273" s="123"/>
      <c r="AO273" s="128"/>
      <c r="AP273" s="128"/>
      <c r="AQ273" s="128"/>
      <c r="AX273" s="128"/>
    </row>
    <row r="274" spans="9:50" x14ac:dyDescent="0.3">
      <c r="I274" s="123"/>
      <c r="J274" s="123"/>
      <c r="K274" s="123"/>
      <c r="L274" s="123"/>
      <c r="M274" s="123"/>
      <c r="N274" s="123"/>
      <c r="O274" s="123"/>
      <c r="P274" s="123"/>
      <c r="Q274" s="123"/>
      <c r="R274" s="123"/>
      <c r="S274" s="123"/>
      <c r="T274" s="123"/>
      <c r="U274" s="123"/>
      <c r="V274" s="123"/>
      <c r="W274" s="123"/>
      <c r="X274" s="123"/>
      <c r="Y274" s="123"/>
      <c r="Z274" s="123"/>
      <c r="AA274" s="123"/>
      <c r="AC274" s="123"/>
      <c r="AD274" s="123"/>
      <c r="AE274" s="123"/>
      <c r="AF274" s="123"/>
      <c r="AG274" s="123"/>
      <c r="AH274" s="123"/>
      <c r="AI274" s="123"/>
      <c r="AJ274" s="123"/>
      <c r="AK274" s="123"/>
      <c r="AL274" s="123"/>
      <c r="AO274" s="128"/>
      <c r="AP274" s="128"/>
      <c r="AQ274" s="128"/>
      <c r="AX274" s="128"/>
    </row>
    <row r="275" spans="9:50" x14ac:dyDescent="0.3">
      <c r="I275" s="123"/>
      <c r="J275" s="123"/>
      <c r="K275" s="123"/>
      <c r="L275" s="123"/>
      <c r="M275" s="123"/>
      <c r="N275" s="123"/>
      <c r="O275" s="123"/>
      <c r="P275" s="123"/>
      <c r="Q275" s="123"/>
      <c r="R275" s="123"/>
      <c r="S275" s="123"/>
      <c r="T275" s="123"/>
      <c r="U275" s="123"/>
      <c r="V275" s="123"/>
      <c r="W275" s="123"/>
      <c r="X275" s="123"/>
      <c r="Y275" s="123"/>
      <c r="Z275" s="123"/>
      <c r="AA275" s="123"/>
      <c r="AC275" s="123"/>
      <c r="AD275" s="123"/>
      <c r="AE275" s="123"/>
      <c r="AF275" s="123"/>
      <c r="AG275" s="123"/>
      <c r="AH275" s="123"/>
      <c r="AI275" s="123"/>
      <c r="AJ275" s="123"/>
      <c r="AK275" s="123"/>
      <c r="AL275" s="123"/>
      <c r="AO275" s="128"/>
      <c r="AP275" s="128"/>
      <c r="AQ275" s="128"/>
      <c r="AX275" s="128"/>
    </row>
    <row r="276" spans="9:50" x14ac:dyDescent="0.3">
      <c r="I276" s="123"/>
      <c r="J276" s="123"/>
      <c r="K276" s="123"/>
      <c r="L276" s="123"/>
      <c r="M276" s="123"/>
      <c r="N276" s="123"/>
      <c r="O276" s="123"/>
      <c r="P276" s="123"/>
      <c r="Q276" s="123"/>
      <c r="R276" s="123"/>
      <c r="S276" s="123"/>
      <c r="T276" s="123"/>
      <c r="U276" s="123"/>
      <c r="V276" s="123"/>
      <c r="W276" s="123"/>
      <c r="X276" s="123"/>
      <c r="Y276" s="123"/>
      <c r="Z276" s="123"/>
      <c r="AA276" s="123"/>
      <c r="AC276" s="123"/>
      <c r="AD276" s="123"/>
      <c r="AE276" s="123"/>
      <c r="AF276" s="123"/>
      <c r="AG276" s="123"/>
      <c r="AH276" s="123"/>
      <c r="AI276" s="123"/>
      <c r="AJ276" s="123"/>
      <c r="AK276" s="123"/>
      <c r="AL276" s="123"/>
      <c r="AO276" s="128"/>
      <c r="AP276" s="128"/>
      <c r="AQ276" s="128"/>
      <c r="AX276" s="128"/>
    </row>
    <row r="277" spans="9:50" x14ac:dyDescent="0.3">
      <c r="I277" s="123"/>
      <c r="J277" s="123"/>
      <c r="K277" s="123"/>
      <c r="L277" s="123"/>
      <c r="M277" s="123"/>
      <c r="N277" s="123"/>
      <c r="O277" s="123"/>
      <c r="P277" s="123"/>
      <c r="Q277" s="123"/>
      <c r="R277" s="123"/>
      <c r="S277" s="123"/>
      <c r="T277" s="123"/>
      <c r="U277" s="123"/>
      <c r="V277" s="123"/>
      <c r="W277" s="123"/>
      <c r="X277" s="123"/>
      <c r="Y277" s="123"/>
      <c r="Z277" s="123"/>
      <c r="AA277" s="123"/>
      <c r="AC277" s="123"/>
      <c r="AD277" s="123"/>
      <c r="AE277" s="123"/>
      <c r="AF277" s="123"/>
      <c r="AG277" s="123"/>
      <c r="AH277" s="123"/>
      <c r="AI277" s="123"/>
      <c r="AJ277" s="123"/>
      <c r="AK277" s="123"/>
      <c r="AL277" s="123"/>
      <c r="AO277" s="128"/>
      <c r="AP277" s="128"/>
      <c r="AQ277" s="128"/>
      <c r="AX277" s="128"/>
    </row>
    <row r="278" spans="9:50" x14ac:dyDescent="0.3">
      <c r="I278" s="123"/>
      <c r="J278" s="123"/>
      <c r="K278" s="123"/>
      <c r="L278" s="123"/>
      <c r="M278" s="123"/>
      <c r="N278" s="123"/>
      <c r="O278" s="123"/>
      <c r="P278" s="123"/>
      <c r="Q278" s="123"/>
      <c r="R278" s="123"/>
      <c r="S278" s="123"/>
      <c r="T278" s="123"/>
      <c r="U278" s="123"/>
      <c r="V278" s="123"/>
      <c r="W278" s="123"/>
      <c r="X278" s="123"/>
      <c r="Y278" s="123"/>
      <c r="Z278" s="123"/>
      <c r="AA278" s="123"/>
      <c r="AC278" s="123"/>
      <c r="AD278" s="123"/>
      <c r="AE278" s="123"/>
      <c r="AF278" s="123"/>
      <c r="AG278" s="123"/>
      <c r="AH278" s="123"/>
      <c r="AI278" s="123"/>
      <c r="AJ278" s="123"/>
      <c r="AK278" s="123"/>
      <c r="AL278" s="123"/>
      <c r="AO278" s="128"/>
      <c r="AP278" s="128"/>
      <c r="AQ278" s="128"/>
      <c r="AX278" s="128"/>
    </row>
    <row r="279" spans="9:50" x14ac:dyDescent="0.3">
      <c r="I279" s="123"/>
      <c r="J279" s="123"/>
      <c r="K279" s="123"/>
      <c r="L279" s="123"/>
      <c r="M279" s="123"/>
      <c r="N279" s="123"/>
      <c r="O279" s="123"/>
      <c r="P279" s="123"/>
      <c r="Q279" s="123"/>
      <c r="R279" s="123"/>
      <c r="S279" s="123"/>
      <c r="T279" s="123"/>
      <c r="U279" s="123"/>
      <c r="V279" s="123"/>
      <c r="W279" s="123"/>
      <c r="X279" s="123"/>
      <c r="Y279" s="123"/>
      <c r="Z279" s="123"/>
      <c r="AA279" s="123"/>
      <c r="AC279" s="123"/>
      <c r="AD279" s="123"/>
      <c r="AE279" s="123"/>
      <c r="AF279" s="123"/>
      <c r="AG279" s="123"/>
      <c r="AH279" s="123"/>
      <c r="AI279" s="123"/>
      <c r="AJ279" s="123"/>
      <c r="AK279" s="123"/>
      <c r="AL279" s="123"/>
      <c r="AO279" s="128"/>
      <c r="AP279" s="128"/>
      <c r="AQ279" s="128"/>
      <c r="AX279" s="128"/>
    </row>
    <row r="280" spans="9:50" x14ac:dyDescent="0.3">
      <c r="I280" s="123"/>
      <c r="J280" s="123"/>
      <c r="K280" s="123"/>
      <c r="L280" s="123"/>
      <c r="M280" s="123"/>
      <c r="N280" s="123"/>
      <c r="O280" s="123"/>
      <c r="P280" s="123"/>
      <c r="Q280" s="123"/>
      <c r="R280" s="123"/>
      <c r="S280" s="123"/>
      <c r="T280" s="123"/>
      <c r="U280" s="123"/>
      <c r="V280" s="123"/>
      <c r="W280" s="123"/>
      <c r="X280" s="123"/>
      <c r="Y280" s="123"/>
      <c r="Z280" s="123"/>
      <c r="AA280" s="123"/>
      <c r="AC280" s="123"/>
      <c r="AD280" s="123"/>
      <c r="AE280" s="123"/>
      <c r="AF280" s="123"/>
      <c r="AG280" s="123"/>
      <c r="AH280" s="123"/>
      <c r="AI280" s="123"/>
      <c r="AJ280" s="123"/>
      <c r="AK280" s="123"/>
      <c r="AL280" s="123"/>
      <c r="AO280" s="128"/>
      <c r="AP280" s="128"/>
      <c r="AQ280" s="128"/>
      <c r="AX280" s="128"/>
    </row>
    <row r="281" spans="9:50" x14ac:dyDescent="0.3">
      <c r="I281" s="123"/>
      <c r="J281" s="123"/>
      <c r="K281" s="123"/>
      <c r="L281" s="123"/>
      <c r="M281" s="123"/>
      <c r="N281" s="123"/>
      <c r="O281" s="123"/>
      <c r="P281" s="123"/>
      <c r="Q281" s="123"/>
      <c r="R281" s="123"/>
      <c r="S281" s="123"/>
      <c r="T281" s="123"/>
      <c r="U281" s="123"/>
      <c r="V281" s="123"/>
      <c r="W281" s="123"/>
      <c r="X281" s="123"/>
      <c r="Y281" s="123"/>
      <c r="Z281" s="123"/>
      <c r="AA281" s="123"/>
      <c r="AC281" s="123"/>
      <c r="AD281" s="123"/>
      <c r="AE281" s="123"/>
      <c r="AF281" s="123"/>
      <c r="AG281" s="123"/>
      <c r="AH281" s="123"/>
      <c r="AI281" s="123"/>
      <c r="AJ281" s="123"/>
      <c r="AK281" s="123"/>
      <c r="AL281" s="123"/>
      <c r="AO281" s="128"/>
      <c r="AP281" s="128"/>
      <c r="AQ281" s="128"/>
      <c r="AX281" s="128"/>
    </row>
    <row r="282" spans="9:50" x14ac:dyDescent="0.3">
      <c r="I282" s="123"/>
      <c r="J282" s="123"/>
      <c r="K282" s="123"/>
      <c r="L282" s="123"/>
      <c r="M282" s="123"/>
      <c r="N282" s="123"/>
      <c r="O282" s="123"/>
      <c r="P282" s="123"/>
      <c r="Q282" s="123"/>
      <c r="R282" s="123"/>
      <c r="S282" s="123"/>
      <c r="T282" s="123"/>
      <c r="U282" s="123"/>
      <c r="V282" s="123"/>
      <c r="W282" s="123"/>
      <c r="X282" s="123"/>
      <c r="Y282" s="123"/>
      <c r="Z282" s="123"/>
      <c r="AA282" s="123"/>
      <c r="AC282" s="123"/>
      <c r="AD282" s="123"/>
      <c r="AE282" s="123"/>
      <c r="AF282" s="123"/>
      <c r="AG282" s="123"/>
      <c r="AH282" s="123"/>
      <c r="AI282" s="123"/>
      <c r="AJ282" s="123"/>
      <c r="AK282" s="123"/>
      <c r="AL282" s="123"/>
      <c r="AO282" s="128"/>
      <c r="AP282" s="128"/>
      <c r="AQ282" s="128"/>
      <c r="AX282" s="128"/>
    </row>
    <row r="283" spans="9:50" x14ac:dyDescent="0.3">
      <c r="I283" s="123"/>
      <c r="J283" s="123"/>
      <c r="K283" s="123"/>
      <c r="L283" s="123"/>
      <c r="M283" s="123"/>
      <c r="N283" s="123"/>
      <c r="O283" s="123"/>
      <c r="P283" s="123"/>
      <c r="Q283" s="123"/>
      <c r="R283" s="123"/>
      <c r="S283" s="123"/>
      <c r="T283" s="123"/>
      <c r="U283" s="123"/>
      <c r="V283" s="123"/>
      <c r="W283" s="123"/>
      <c r="X283" s="123"/>
      <c r="Y283" s="123"/>
      <c r="Z283" s="123"/>
      <c r="AA283" s="123"/>
      <c r="AC283" s="123"/>
      <c r="AD283" s="123"/>
      <c r="AE283" s="123"/>
      <c r="AF283" s="123"/>
      <c r="AG283" s="123"/>
      <c r="AH283" s="123"/>
      <c r="AI283" s="123"/>
      <c r="AJ283" s="123"/>
      <c r="AK283" s="123"/>
      <c r="AL283" s="123"/>
      <c r="AO283" s="128"/>
      <c r="AP283" s="128"/>
      <c r="AQ283" s="128"/>
      <c r="AX283" s="128"/>
    </row>
    <row r="284" spans="9:50" x14ac:dyDescent="0.3">
      <c r="I284" s="123"/>
      <c r="J284" s="123"/>
      <c r="K284" s="123"/>
      <c r="L284" s="123"/>
      <c r="M284" s="123"/>
      <c r="N284" s="123"/>
      <c r="O284" s="123"/>
      <c r="P284" s="123"/>
      <c r="Q284" s="123"/>
      <c r="R284" s="123"/>
      <c r="S284" s="123"/>
      <c r="T284" s="123"/>
      <c r="U284" s="123"/>
      <c r="V284" s="123"/>
      <c r="W284" s="123"/>
      <c r="X284" s="123"/>
      <c r="Y284" s="123"/>
      <c r="Z284" s="123"/>
      <c r="AA284" s="123"/>
      <c r="AC284" s="123"/>
      <c r="AD284" s="123"/>
      <c r="AE284" s="123"/>
      <c r="AF284" s="123"/>
      <c r="AG284" s="123"/>
      <c r="AH284" s="123"/>
      <c r="AI284" s="123"/>
      <c r="AJ284" s="123"/>
      <c r="AK284" s="123"/>
      <c r="AL284" s="123"/>
      <c r="AO284" s="128"/>
      <c r="AP284" s="128"/>
      <c r="AQ284" s="128"/>
      <c r="AX284" s="128"/>
    </row>
    <row r="285" spans="9:50" x14ac:dyDescent="0.3">
      <c r="I285" s="123"/>
      <c r="J285" s="123"/>
      <c r="K285" s="123"/>
      <c r="L285" s="123"/>
      <c r="M285" s="123"/>
      <c r="N285" s="123"/>
      <c r="O285" s="123"/>
      <c r="P285" s="123"/>
      <c r="Q285" s="123"/>
      <c r="R285" s="123"/>
      <c r="S285" s="123"/>
      <c r="T285" s="123"/>
      <c r="U285" s="123"/>
      <c r="V285" s="123"/>
      <c r="W285" s="123"/>
      <c r="X285" s="123"/>
      <c r="Y285" s="123"/>
      <c r="Z285" s="123"/>
      <c r="AA285" s="123"/>
      <c r="AC285" s="123"/>
      <c r="AD285" s="123"/>
      <c r="AE285" s="123"/>
      <c r="AF285" s="123"/>
      <c r="AG285" s="123"/>
      <c r="AH285" s="123"/>
      <c r="AI285" s="123"/>
      <c r="AJ285" s="123"/>
      <c r="AK285" s="123"/>
      <c r="AL285" s="123"/>
      <c r="AO285" s="128"/>
      <c r="AP285" s="128"/>
      <c r="AQ285" s="128"/>
      <c r="AX285" s="128"/>
    </row>
    <row r="286" spans="9:50" x14ac:dyDescent="0.3">
      <c r="I286" s="123"/>
      <c r="J286" s="123"/>
      <c r="K286" s="123"/>
      <c r="L286" s="123"/>
      <c r="M286" s="123"/>
      <c r="N286" s="123"/>
      <c r="O286" s="123"/>
      <c r="P286" s="123"/>
      <c r="Q286" s="123"/>
      <c r="R286" s="123"/>
      <c r="S286" s="123"/>
      <c r="T286" s="123"/>
      <c r="U286" s="123"/>
      <c r="V286" s="123"/>
      <c r="W286" s="123"/>
      <c r="X286" s="123"/>
      <c r="Y286" s="123"/>
      <c r="Z286" s="123"/>
      <c r="AA286" s="123"/>
      <c r="AC286" s="123"/>
      <c r="AD286" s="123"/>
      <c r="AE286" s="123"/>
      <c r="AF286" s="123"/>
      <c r="AG286" s="123"/>
      <c r="AH286" s="123"/>
      <c r="AI286" s="123"/>
      <c r="AJ286" s="123"/>
      <c r="AK286" s="123"/>
      <c r="AL286" s="123"/>
      <c r="AO286" s="128"/>
      <c r="AP286" s="128"/>
      <c r="AQ286" s="128"/>
      <c r="AX286" s="128"/>
    </row>
    <row r="287" spans="9:50" x14ac:dyDescent="0.3">
      <c r="I287" s="123"/>
      <c r="J287" s="123"/>
      <c r="K287" s="123"/>
      <c r="L287" s="123"/>
      <c r="M287" s="123"/>
      <c r="N287" s="123"/>
      <c r="O287" s="123"/>
      <c r="P287" s="123"/>
      <c r="Q287" s="123"/>
      <c r="R287" s="123"/>
      <c r="S287" s="123"/>
      <c r="T287" s="123"/>
      <c r="U287" s="123"/>
      <c r="V287" s="123"/>
      <c r="W287" s="123"/>
      <c r="X287" s="123"/>
      <c r="Y287" s="123"/>
      <c r="Z287" s="123"/>
      <c r="AA287" s="123"/>
      <c r="AC287" s="123"/>
      <c r="AD287" s="123"/>
      <c r="AE287" s="123"/>
      <c r="AF287" s="123"/>
      <c r="AG287" s="123"/>
      <c r="AH287" s="123"/>
      <c r="AI287" s="123"/>
      <c r="AJ287" s="123"/>
      <c r="AK287" s="123"/>
      <c r="AL287" s="123"/>
      <c r="AO287" s="128"/>
      <c r="AP287" s="128"/>
      <c r="AQ287" s="128"/>
      <c r="AX287" s="128"/>
    </row>
    <row r="288" spans="9:50" x14ac:dyDescent="0.3">
      <c r="I288" s="123"/>
      <c r="J288" s="123"/>
      <c r="K288" s="123"/>
      <c r="L288" s="123"/>
      <c r="M288" s="123"/>
      <c r="N288" s="123"/>
      <c r="O288" s="123"/>
      <c r="P288" s="123"/>
      <c r="Q288" s="123"/>
      <c r="R288" s="123"/>
      <c r="S288" s="123"/>
      <c r="T288" s="123"/>
      <c r="U288" s="123"/>
      <c r="V288" s="123"/>
      <c r="W288" s="123"/>
      <c r="X288" s="123"/>
      <c r="Y288" s="123"/>
      <c r="Z288" s="123"/>
      <c r="AA288" s="123"/>
      <c r="AC288" s="123"/>
      <c r="AD288" s="123"/>
      <c r="AE288" s="123"/>
      <c r="AF288" s="123"/>
      <c r="AG288" s="123"/>
      <c r="AH288" s="123"/>
      <c r="AI288" s="123"/>
      <c r="AJ288" s="123"/>
      <c r="AK288" s="123"/>
      <c r="AL288" s="123"/>
      <c r="AO288" s="128"/>
      <c r="AP288" s="128"/>
      <c r="AQ288" s="128"/>
      <c r="AX288" s="128"/>
    </row>
    <row r="289" spans="9:50" x14ac:dyDescent="0.3">
      <c r="I289" s="123"/>
      <c r="J289" s="123"/>
      <c r="K289" s="123"/>
      <c r="L289" s="123"/>
      <c r="M289" s="123"/>
      <c r="N289" s="123"/>
      <c r="O289" s="123"/>
      <c r="P289" s="123"/>
      <c r="Q289" s="123"/>
      <c r="R289" s="123"/>
      <c r="S289" s="123"/>
      <c r="T289" s="123"/>
      <c r="U289" s="123"/>
      <c r="V289" s="123"/>
      <c r="W289" s="123"/>
      <c r="X289" s="123"/>
      <c r="Y289" s="123"/>
      <c r="Z289" s="123"/>
      <c r="AA289" s="123"/>
      <c r="AC289" s="123"/>
      <c r="AD289" s="123"/>
      <c r="AE289" s="123"/>
      <c r="AF289" s="123"/>
      <c r="AG289" s="123"/>
      <c r="AH289" s="123"/>
      <c r="AI289" s="123"/>
      <c r="AJ289" s="123"/>
      <c r="AK289" s="123"/>
      <c r="AL289" s="123"/>
      <c r="AO289" s="128"/>
      <c r="AP289" s="128"/>
      <c r="AQ289" s="128"/>
      <c r="AX289" s="128"/>
    </row>
    <row r="290" spans="9:50" x14ac:dyDescent="0.3">
      <c r="I290" s="123"/>
      <c r="J290" s="123"/>
      <c r="K290" s="123"/>
      <c r="L290" s="123"/>
      <c r="M290" s="123"/>
      <c r="N290" s="123"/>
      <c r="O290" s="123"/>
      <c r="P290" s="123"/>
      <c r="Q290" s="123"/>
      <c r="R290" s="123"/>
      <c r="S290" s="123"/>
      <c r="T290" s="123"/>
      <c r="U290" s="123"/>
      <c r="V290" s="123"/>
      <c r="W290" s="123"/>
      <c r="X290" s="123"/>
      <c r="Y290" s="123"/>
      <c r="Z290" s="123"/>
      <c r="AA290" s="123"/>
      <c r="AC290" s="123"/>
      <c r="AD290" s="123"/>
      <c r="AE290" s="123"/>
      <c r="AF290" s="123"/>
      <c r="AG290" s="123"/>
      <c r="AH290" s="123"/>
      <c r="AI290" s="123"/>
      <c r="AJ290" s="123"/>
      <c r="AK290" s="123"/>
      <c r="AL290" s="123"/>
      <c r="AO290" s="128"/>
      <c r="AP290" s="128"/>
      <c r="AQ290" s="128"/>
      <c r="AX290" s="128"/>
    </row>
  </sheetData>
  <sheetProtection algorithmName="SHA-512" hashValue="lOnfgepa6sHJAH5T47z0GoUaeaY9GgyXMJMRoKPPSvW+oemCLe7PWFuUE9FqfKpT5rIJHr5KvypS5Kzx80KVsw==" saltValue="nOVWHJx2i8sUut37jfp1Pw==" spinCount="100000" sheet="1" objects="1" scenarios="1" selectLockedCells="1" autoFilter="0"/>
  <mergeCells count="6">
    <mergeCell ref="AO7:AO8"/>
    <mergeCell ref="C1:AI2"/>
    <mergeCell ref="T4:V4"/>
    <mergeCell ref="X4:Z4"/>
    <mergeCell ref="AB4:AD4"/>
    <mergeCell ref="AN7:AN8"/>
  </mergeCells>
  <conditionalFormatting sqref="BD111:BE112 BD107 BD113:BD118 A7:I160">
    <cfRule type="cellIs" dxfId="36" priority="1" operator="equal">
      <formula>0</formula>
    </cfRule>
  </conditionalFormatting>
  <hyperlinks>
    <hyperlink ref="B1" location="Índice!A1" display="Índice!A1" xr:uid="{00000000-0004-0000-0900-000000000000}"/>
  </hyperlink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4"/>
  <dimension ref="A1:L314"/>
  <sheetViews>
    <sheetView showGridLines="0" view="pageBreakPreview" zoomScale="85" zoomScaleSheetLayoutView="85" workbookViewId="0">
      <pane ySplit="13" topLeftCell="A26" activePane="bottomLeft" state="frozenSplit"/>
      <selection activeCell="C2" sqref="C2:AL4"/>
      <selection pane="bottomLeft" activeCell="J15" sqref="J15"/>
    </sheetView>
  </sheetViews>
  <sheetFormatPr defaultColWidth="9.109375" defaultRowHeight="16.2" x14ac:dyDescent="0.3"/>
  <cols>
    <col min="1" max="1" width="3.6640625" style="114" customWidth="1"/>
    <col min="2" max="2" width="21.6640625" style="119" bestFit="1" customWidth="1"/>
    <col min="3" max="3" width="24.44140625" style="119" bestFit="1" customWidth="1"/>
    <col min="4" max="4" width="7" style="119" bestFit="1" customWidth="1"/>
    <col min="5" max="5" width="5.5546875" style="101" bestFit="1" customWidth="1"/>
    <col min="6" max="6" width="6" style="101" bestFit="1" customWidth="1"/>
    <col min="7" max="8" width="0.6640625" style="101" hidden="1" customWidth="1"/>
    <col min="9" max="9" width="0.6640625" style="101" customWidth="1"/>
    <col min="10" max="13" width="9" style="101" customWidth="1"/>
    <col min="14" max="16384" width="9.109375" style="101"/>
  </cols>
  <sheetData>
    <row r="1" spans="1:12" ht="15" customHeight="1" x14ac:dyDescent="0.3">
      <c r="A1" s="131"/>
      <c r="B1" s="145"/>
      <c r="C1" s="767" t="s">
        <v>1</v>
      </c>
      <c r="D1" s="767"/>
      <c r="E1" s="767"/>
      <c r="F1" s="767"/>
      <c r="G1" s="767"/>
      <c r="H1" s="767"/>
      <c r="I1" s="767"/>
      <c r="J1" s="767"/>
      <c r="K1" s="767"/>
      <c r="L1" s="767"/>
    </row>
    <row r="2" spans="1:12" ht="15" customHeight="1" x14ac:dyDescent="0.3">
      <c r="A2" s="100"/>
      <c r="B2" s="146"/>
      <c r="C2" s="767"/>
      <c r="D2" s="767"/>
      <c r="E2" s="767"/>
      <c r="F2" s="767"/>
      <c r="G2" s="767"/>
      <c r="H2" s="767"/>
      <c r="I2" s="767"/>
      <c r="J2" s="767"/>
      <c r="K2" s="767"/>
      <c r="L2" s="767"/>
    </row>
    <row r="3" spans="1:12" ht="15" customHeight="1" x14ac:dyDescent="0.3">
      <c r="A3" s="102"/>
      <c r="B3" s="146"/>
      <c r="C3" s="767"/>
      <c r="D3" s="767"/>
      <c r="E3" s="767"/>
      <c r="F3" s="767"/>
      <c r="G3" s="767"/>
      <c r="H3" s="767"/>
      <c r="I3" s="767"/>
      <c r="J3" s="767"/>
      <c r="K3" s="767"/>
      <c r="L3" s="767"/>
    </row>
    <row r="4" spans="1:12" ht="27" customHeight="1" x14ac:dyDescent="0.3">
      <c r="A4" s="102"/>
      <c r="B4" s="146"/>
      <c r="C4" s="773" t="e">
        <f>#REF!</f>
        <v>#REF!</v>
      </c>
      <c r="D4" s="773"/>
      <c r="E4" s="773"/>
      <c r="F4" s="773"/>
      <c r="G4" s="773"/>
      <c r="H4" s="773"/>
      <c r="I4" s="773"/>
      <c r="J4" s="773"/>
      <c r="K4" s="773"/>
      <c r="L4" s="147"/>
    </row>
    <row r="5" spans="1:12" ht="9" customHeight="1" x14ac:dyDescent="0.3">
      <c r="A5" s="103"/>
      <c r="B5" s="148"/>
      <c r="C5" s="100"/>
      <c r="D5" s="100"/>
      <c r="E5" s="100"/>
      <c r="F5" s="100"/>
      <c r="G5" s="100"/>
      <c r="H5" s="100"/>
      <c r="I5" s="100"/>
      <c r="J5" s="100"/>
      <c r="K5" s="100"/>
      <c r="L5" s="100"/>
    </row>
    <row r="6" spans="1:12" ht="15" customHeight="1" x14ac:dyDescent="0.3">
      <c r="A6" s="103"/>
      <c r="B6" s="148"/>
      <c r="C6" s="105"/>
      <c r="D6" s="774" t="e">
        <f>#REF!</f>
        <v>#REF!</v>
      </c>
      <c r="E6" s="774"/>
      <c r="F6" s="774"/>
      <c r="G6" s="774"/>
      <c r="H6" s="774"/>
      <c r="I6" s="774"/>
      <c r="J6" s="774"/>
      <c r="K6" s="774"/>
      <c r="L6" s="105"/>
    </row>
    <row r="7" spans="1:12" ht="15" customHeight="1" x14ac:dyDescent="0.3">
      <c r="A7" s="763" t="e">
        <f>#REF!</f>
        <v>#REF!</v>
      </c>
      <c r="B7" s="763"/>
      <c r="C7" s="149"/>
      <c r="D7" s="150"/>
      <c r="E7" s="100"/>
      <c r="F7" s="100"/>
      <c r="G7" s="100"/>
      <c r="H7" s="100"/>
      <c r="I7" s="100"/>
      <c r="J7" s="100"/>
      <c r="K7" s="100"/>
      <c r="L7" s="100"/>
    </row>
    <row r="8" spans="1:12" ht="24.75" customHeight="1" thickBot="1" x14ac:dyDescent="0.35">
      <c r="A8" s="775" t="s">
        <v>45</v>
      </c>
      <c r="B8" s="776"/>
      <c r="C8" s="776"/>
      <c r="D8" s="776"/>
      <c r="E8" s="779" t="s">
        <v>2</v>
      </c>
      <c r="F8" s="780"/>
      <c r="G8" s="180"/>
      <c r="H8" s="181"/>
      <c r="I8" s="106"/>
      <c r="J8" s="768" t="s">
        <v>46</v>
      </c>
      <c r="K8" s="768"/>
      <c r="L8" s="768"/>
    </row>
    <row r="9" spans="1:12" ht="24.75" customHeight="1" thickTop="1" x14ac:dyDescent="0.3">
      <c r="A9" s="777"/>
      <c r="B9" s="778"/>
      <c r="C9" s="778"/>
      <c r="D9" s="778"/>
      <c r="E9" s="781" t="s">
        <v>3</v>
      </c>
      <c r="F9" s="782"/>
      <c r="G9" s="182"/>
      <c r="H9" s="183"/>
      <c r="I9" s="106"/>
      <c r="J9" s="769" t="s">
        <v>47</v>
      </c>
      <c r="K9" s="769"/>
      <c r="L9" s="769"/>
    </row>
    <row r="10" spans="1:12" s="104" customFormat="1" ht="3.75" customHeight="1" x14ac:dyDescent="0.3">
      <c r="A10" s="110"/>
      <c r="B10" s="124"/>
      <c r="C10" s="124"/>
      <c r="D10" s="124"/>
      <c r="E10" s="110"/>
      <c r="F10" s="110"/>
      <c r="G10" s="110"/>
      <c r="H10" s="110"/>
      <c r="I10" s="110">
        <v>4</v>
      </c>
      <c r="J10" s="125"/>
      <c r="K10" s="125"/>
      <c r="L10" s="125"/>
    </row>
    <row r="11" spans="1:12" ht="11.25" customHeight="1" x14ac:dyDescent="0.3">
      <c r="A11" s="762" t="s">
        <v>4</v>
      </c>
      <c r="B11" s="762" t="s">
        <v>2</v>
      </c>
      <c r="C11" s="762" t="s">
        <v>5</v>
      </c>
      <c r="D11" s="770" t="s">
        <v>6</v>
      </c>
      <c r="E11" s="762" t="s">
        <v>7</v>
      </c>
      <c r="F11" s="762" t="s">
        <v>8</v>
      </c>
      <c r="G11" s="151"/>
      <c r="H11" s="151"/>
      <c r="I11" s="120"/>
      <c r="J11" s="759" t="s">
        <v>9</v>
      </c>
      <c r="K11" s="764" t="s">
        <v>10</v>
      </c>
      <c r="L11" s="759" t="s">
        <v>11</v>
      </c>
    </row>
    <row r="12" spans="1:12" ht="11.25" customHeight="1" x14ac:dyDescent="0.3">
      <c r="A12" s="762"/>
      <c r="B12" s="762"/>
      <c r="C12" s="762"/>
      <c r="D12" s="771"/>
      <c r="E12" s="762"/>
      <c r="F12" s="762"/>
      <c r="G12" s="151"/>
      <c r="H12" s="151"/>
      <c r="I12" s="120"/>
      <c r="J12" s="760"/>
      <c r="K12" s="765"/>
      <c r="L12" s="760"/>
    </row>
    <row r="13" spans="1:12" s="111" customFormat="1" ht="11.25" customHeight="1" x14ac:dyDescent="0.3">
      <c r="A13" s="762"/>
      <c r="B13" s="762"/>
      <c r="C13" s="762"/>
      <c r="D13" s="772"/>
      <c r="E13" s="762"/>
      <c r="F13" s="762"/>
      <c r="G13" s="152"/>
      <c r="H13" s="152"/>
      <c r="I13" s="127"/>
      <c r="J13" s="761"/>
      <c r="K13" s="766"/>
      <c r="L13" s="761"/>
    </row>
    <row r="14" spans="1:12" s="104" customFormat="1" ht="3.75" customHeight="1" x14ac:dyDescent="0.3">
      <c r="A14" s="110"/>
      <c r="B14" s="124"/>
      <c r="C14" s="124"/>
      <c r="D14" s="124"/>
      <c r="E14" s="110"/>
      <c r="F14" s="110"/>
      <c r="G14" s="110"/>
      <c r="H14" s="110"/>
      <c r="I14" s="110"/>
      <c r="J14" s="112"/>
      <c r="K14" s="112"/>
      <c r="L14" s="112"/>
    </row>
    <row r="15" spans="1:12" s="137" customFormat="1" ht="20.399999999999999" x14ac:dyDescent="0.3">
      <c r="A15" s="153" t="e">
        <f>#REF!</f>
        <v>#REF!</v>
      </c>
      <c r="B15" s="154" t="e">
        <f>#REF!</f>
        <v>#REF!</v>
      </c>
      <c r="C15" s="154" t="e">
        <f>#REF!</f>
        <v>#REF!</v>
      </c>
      <c r="D15" s="154" t="e">
        <f>#REF!</f>
        <v>#REF!</v>
      </c>
      <c r="E15" s="153" t="e">
        <f>#REF!</f>
        <v>#REF!</v>
      </c>
      <c r="F15" s="153" t="e">
        <f>#REF!</f>
        <v>#REF!</v>
      </c>
      <c r="G15" s="134"/>
      <c r="H15" s="134"/>
      <c r="I15" s="135"/>
      <c r="J15" s="155">
        <v>8</v>
      </c>
      <c r="K15" s="156">
        <v>7</v>
      </c>
      <c r="L15" s="155">
        <v>6.5</v>
      </c>
    </row>
    <row r="16" spans="1:12" s="158" customFormat="1" ht="20.399999999999999" x14ac:dyDescent="0.3">
      <c r="A16" s="153" t="e">
        <f>#REF!</f>
        <v>#REF!</v>
      </c>
      <c r="B16" s="154" t="e">
        <f>#REF!</f>
        <v>#REF!</v>
      </c>
      <c r="C16" s="154" t="e">
        <f>#REF!</f>
        <v>#REF!</v>
      </c>
      <c r="D16" s="154" t="e">
        <f>#REF!</f>
        <v>#REF!</v>
      </c>
      <c r="E16" s="153" t="e">
        <f>#REF!</f>
        <v>#REF!</v>
      </c>
      <c r="F16" s="153" t="e">
        <f>#REF!</f>
        <v>#REF!</v>
      </c>
      <c r="G16" s="157"/>
      <c r="H16" s="157"/>
      <c r="I16" s="157"/>
      <c r="J16" s="155">
        <v>7.5</v>
      </c>
      <c r="K16" s="156">
        <v>0</v>
      </c>
      <c r="L16" s="155">
        <v>0</v>
      </c>
    </row>
    <row r="17" spans="1:12" s="158" customFormat="1" ht="20.399999999999999" x14ac:dyDescent="0.3">
      <c r="A17" s="153" t="e">
        <f>#REF!</f>
        <v>#REF!</v>
      </c>
      <c r="B17" s="154" t="e">
        <f>#REF!</f>
        <v>#REF!</v>
      </c>
      <c r="C17" s="154" t="e">
        <f>#REF!</f>
        <v>#REF!</v>
      </c>
      <c r="D17" s="154" t="e">
        <f>#REF!</f>
        <v>#REF!</v>
      </c>
      <c r="E17" s="153" t="e">
        <f>#REF!</f>
        <v>#REF!</v>
      </c>
      <c r="F17" s="153" t="e">
        <f>#REF!</f>
        <v>#REF!</v>
      </c>
      <c r="G17" s="157"/>
      <c r="H17" s="157"/>
      <c r="I17" s="157"/>
      <c r="J17" s="155">
        <v>8</v>
      </c>
      <c r="K17" s="156">
        <v>8.5</v>
      </c>
      <c r="L17" s="155">
        <v>7.5</v>
      </c>
    </row>
    <row r="18" spans="1:12" s="158" customFormat="1" ht="20.399999999999999" x14ac:dyDescent="0.3">
      <c r="A18" s="153" t="e">
        <f>#REF!</f>
        <v>#REF!</v>
      </c>
      <c r="B18" s="154" t="e">
        <f>#REF!</f>
        <v>#REF!</v>
      </c>
      <c r="C18" s="154" t="e">
        <f>#REF!</f>
        <v>#REF!</v>
      </c>
      <c r="D18" s="154" t="e">
        <f>#REF!</f>
        <v>#REF!</v>
      </c>
      <c r="E18" s="153" t="e">
        <f>#REF!</f>
        <v>#REF!</v>
      </c>
      <c r="F18" s="153" t="e">
        <f>#REF!</f>
        <v>#REF!</v>
      </c>
      <c r="G18" s="157"/>
      <c r="H18" s="157"/>
      <c r="I18" s="157"/>
      <c r="J18" s="155">
        <v>6</v>
      </c>
      <c r="K18" s="156">
        <v>6</v>
      </c>
      <c r="L18" s="155">
        <v>6.5</v>
      </c>
    </row>
    <row r="19" spans="1:12" s="158" customFormat="1" ht="20.399999999999999" x14ac:dyDescent="0.3">
      <c r="A19" s="153" t="e">
        <f>#REF!</f>
        <v>#REF!</v>
      </c>
      <c r="B19" s="154" t="e">
        <f>#REF!</f>
        <v>#REF!</v>
      </c>
      <c r="C19" s="154" t="e">
        <f>#REF!</f>
        <v>#REF!</v>
      </c>
      <c r="D19" s="154" t="e">
        <f>#REF!</f>
        <v>#REF!</v>
      </c>
      <c r="E19" s="153" t="e">
        <f>#REF!</f>
        <v>#REF!</v>
      </c>
      <c r="F19" s="153" t="e">
        <f>#REF!</f>
        <v>#REF!</v>
      </c>
      <c r="G19" s="157"/>
      <c r="H19" s="157"/>
      <c r="I19" s="157"/>
      <c r="J19" s="155">
        <v>5</v>
      </c>
      <c r="K19" s="156">
        <v>0</v>
      </c>
      <c r="L19" s="155">
        <v>0</v>
      </c>
    </row>
    <row r="20" spans="1:12" s="158" customFormat="1" ht="20.399999999999999" x14ac:dyDescent="0.3">
      <c r="A20" s="153" t="e">
        <f>#REF!</f>
        <v>#REF!</v>
      </c>
      <c r="B20" s="154" t="e">
        <f>#REF!</f>
        <v>#REF!</v>
      </c>
      <c r="C20" s="154" t="e">
        <f>#REF!</f>
        <v>#REF!</v>
      </c>
      <c r="D20" s="154" t="e">
        <f>#REF!</f>
        <v>#REF!</v>
      </c>
      <c r="E20" s="153" t="e">
        <f>#REF!</f>
        <v>#REF!</v>
      </c>
      <c r="F20" s="153" t="e">
        <f>#REF!</f>
        <v>#REF!</v>
      </c>
      <c r="G20" s="157"/>
      <c r="H20" s="157"/>
      <c r="I20" s="157"/>
      <c r="J20" s="155">
        <v>6</v>
      </c>
      <c r="K20" s="156">
        <v>6</v>
      </c>
      <c r="L20" s="155">
        <v>7</v>
      </c>
    </row>
    <row r="21" spans="1:12" s="158" customFormat="1" ht="20.399999999999999" hidden="1" x14ac:dyDescent="0.3">
      <c r="A21" s="153" t="e">
        <f>#REF!</f>
        <v>#REF!</v>
      </c>
      <c r="B21" s="154" t="e">
        <f>#REF!</f>
        <v>#REF!</v>
      </c>
      <c r="C21" s="154" t="e">
        <f>#REF!</f>
        <v>#REF!</v>
      </c>
      <c r="D21" s="154" t="e">
        <f>#REF!</f>
        <v>#REF!</v>
      </c>
      <c r="E21" s="153" t="e">
        <f>#REF!</f>
        <v>#REF!</v>
      </c>
      <c r="F21" s="153" t="e">
        <f>#REF!</f>
        <v>#REF!</v>
      </c>
      <c r="G21" s="157"/>
      <c r="H21" s="157"/>
      <c r="I21" s="157"/>
      <c r="J21" s="155"/>
      <c r="K21" s="156"/>
      <c r="L21" s="155"/>
    </row>
    <row r="22" spans="1:12" s="158" customFormat="1" ht="20.399999999999999" x14ac:dyDescent="0.3">
      <c r="A22" s="153" t="e">
        <f>#REF!</f>
        <v>#REF!</v>
      </c>
      <c r="B22" s="154" t="e">
        <f>#REF!</f>
        <v>#REF!</v>
      </c>
      <c r="C22" s="154" t="e">
        <f>#REF!</f>
        <v>#REF!</v>
      </c>
      <c r="D22" s="154" t="e">
        <f>#REF!</f>
        <v>#REF!</v>
      </c>
      <c r="E22" s="153" t="e">
        <f>#REF!</f>
        <v>#REF!</v>
      </c>
      <c r="F22" s="153" t="e">
        <f>#REF!</f>
        <v>#REF!</v>
      </c>
      <c r="G22" s="157"/>
      <c r="H22" s="157"/>
      <c r="I22" s="157"/>
      <c r="J22" s="155">
        <v>7</v>
      </c>
      <c r="K22" s="156">
        <v>6.5</v>
      </c>
      <c r="L22" s="155">
        <v>6.5</v>
      </c>
    </row>
    <row r="23" spans="1:12" s="158" customFormat="1" ht="20.399999999999999" x14ac:dyDescent="0.3">
      <c r="A23" s="153" t="e">
        <f>#REF!</f>
        <v>#REF!</v>
      </c>
      <c r="B23" s="154" t="e">
        <f>#REF!</f>
        <v>#REF!</v>
      </c>
      <c r="C23" s="154" t="e">
        <f>#REF!</f>
        <v>#REF!</v>
      </c>
      <c r="D23" s="154" t="e">
        <f>#REF!</f>
        <v>#REF!</v>
      </c>
      <c r="E23" s="153" t="e">
        <f>#REF!</f>
        <v>#REF!</v>
      </c>
      <c r="F23" s="153" t="e">
        <f>#REF!</f>
        <v>#REF!</v>
      </c>
      <c r="G23" s="157"/>
      <c r="H23" s="157"/>
      <c r="I23" s="157"/>
      <c r="J23" s="155">
        <v>8</v>
      </c>
      <c r="K23" s="156">
        <v>8.5</v>
      </c>
      <c r="L23" s="155">
        <v>8.5</v>
      </c>
    </row>
    <row r="24" spans="1:12" s="158" customFormat="1" ht="20.399999999999999" x14ac:dyDescent="0.3">
      <c r="A24" s="153" t="e">
        <f>#REF!</f>
        <v>#REF!</v>
      </c>
      <c r="B24" s="154" t="e">
        <f>#REF!</f>
        <v>#REF!</v>
      </c>
      <c r="C24" s="154" t="e">
        <f>#REF!</f>
        <v>#REF!</v>
      </c>
      <c r="D24" s="154" t="e">
        <f>#REF!</f>
        <v>#REF!</v>
      </c>
      <c r="E24" s="153" t="e">
        <f>#REF!</f>
        <v>#REF!</v>
      </c>
      <c r="F24" s="153" t="e">
        <f>#REF!</f>
        <v>#REF!</v>
      </c>
      <c r="G24" s="157"/>
      <c r="H24" s="157"/>
      <c r="I24" s="157"/>
      <c r="J24" s="155">
        <v>5.5</v>
      </c>
      <c r="K24" s="156">
        <v>6.5</v>
      </c>
      <c r="L24" s="155">
        <v>8</v>
      </c>
    </row>
    <row r="25" spans="1:12" s="158" customFormat="1" ht="20.399999999999999" x14ac:dyDescent="0.3">
      <c r="A25" s="153" t="e">
        <f>#REF!</f>
        <v>#REF!</v>
      </c>
      <c r="B25" s="154" t="e">
        <f>#REF!</f>
        <v>#REF!</v>
      </c>
      <c r="C25" s="154" t="e">
        <f>#REF!</f>
        <v>#REF!</v>
      </c>
      <c r="D25" s="154" t="e">
        <f>#REF!</f>
        <v>#REF!</v>
      </c>
      <c r="E25" s="153" t="e">
        <f>#REF!</f>
        <v>#REF!</v>
      </c>
      <c r="F25" s="153" t="e">
        <f>#REF!</f>
        <v>#REF!</v>
      </c>
      <c r="G25" s="157"/>
      <c r="H25" s="157"/>
      <c r="I25" s="157"/>
      <c r="J25" s="155">
        <v>8.5</v>
      </c>
      <c r="K25" s="156">
        <v>9</v>
      </c>
      <c r="L25" s="155">
        <v>10</v>
      </c>
    </row>
    <row r="26" spans="1:12" s="158" customFormat="1" ht="20.399999999999999" x14ac:dyDescent="0.3">
      <c r="A26" s="153" t="e">
        <f>#REF!</f>
        <v>#REF!</v>
      </c>
      <c r="B26" s="154" t="e">
        <f>#REF!</f>
        <v>#REF!</v>
      </c>
      <c r="C26" s="154" t="e">
        <f>#REF!</f>
        <v>#REF!</v>
      </c>
      <c r="D26" s="154" t="e">
        <f>#REF!</f>
        <v>#REF!</v>
      </c>
      <c r="E26" s="153" t="e">
        <f>#REF!</f>
        <v>#REF!</v>
      </c>
      <c r="F26" s="153" t="e">
        <f>#REF!</f>
        <v>#REF!</v>
      </c>
      <c r="G26" s="157"/>
      <c r="H26" s="157"/>
      <c r="I26" s="157"/>
      <c r="J26" s="155">
        <v>7</v>
      </c>
      <c r="K26" s="156">
        <v>6.5</v>
      </c>
      <c r="L26" s="155">
        <v>5.5</v>
      </c>
    </row>
    <row r="27" spans="1:12" s="158" customFormat="1" ht="20.399999999999999" x14ac:dyDescent="0.3">
      <c r="A27" s="153" t="e">
        <f>#REF!</f>
        <v>#REF!</v>
      </c>
      <c r="B27" s="154" t="e">
        <f>#REF!</f>
        <v>#REF!</v>
      </c>
      <c r="C27" s="154" t="e">
        <f>#REF!</f>
        <v>#REF!</v>
      </c>
      <c r="D27" s="154" t="e">
        <f>#REF!</f>
        <v>#REF!</v>
      </c>
      <c r="E27" s="153" t="e">
        <f>#REF!</f>
        <v>#REF!</v>
      </c>
      <c r="F27" s="153" t="e">
        <f>#REF!</f>
        <v>#REF!</v>
      </c>
      <c r="G27" s="157"/>
      <c r="H27" s="157"/>
      <c r="I27" s="157"/>
      <c r="J27" s="155">
        <v>7</v>
      </c>
      <c r="K27" s="156">
        <v>7</v>
      </c>
      <c r="L27" s="155">
        <v>6</v>
      </c>
    </row>
    <row r="28" spans="1:12" s="158" customFormat="1" ht="20.399999999999999" hidden="1" x14ac:dyDescent="0.3">
      <c r="A28" s="153" t="e">
        <f>#REF!</f>
        <v>#REF!</v>
      </c>
      <c r="B28" s="154" t="e">
        <f>#REF!</f>
        <v>#REF!</v>
      </c>
      <c r="C28" s="154" t="e">
        <f>#REF!</f>
        <v>#REF!</v>
      </c>
      <c r="D28" s="154" t="e">
        <f>#REF!</f>
        <v>#REF!</v>
      </c>
      <c r="E28" s="153" t="e">
        <f>#REF!</f>
        <v>#REF!</v>
      </c>
      <c r="F28" s="153" t="e">
        <f>#REF!</f>
        <v>#REF!</v>
      </c>
      <c r="G28" s="157"/>
      <c r="H28" s="157"/>
      <c r="I28" s="157"/>
      <c r="J28" s="155"/>
      <c r="K28" s="156"/>
      <c r="L28" s="155"/>
    </row>
    <row r="29" spans="1:12" s="158" customFormat="1" ht="20.399999999999999" x14ac:dyDescent="0.3">
      <c r="A29" s="153" t="e">
        <f>#REF!</f>
        <v>#REF!</v>
      </c>
      <c r="B29" s="154" t="e">
        <f>#REF!</f>
        <v>#REF!</v>
      </c>
      <c r="C29" s="154" t="e">
        <f>#REF!</f>
        <v>#REF!</v>
      </c>
      <c r="D29" s="154" t="e">
        <f>#REF!</f>
        <v>#REF!</v>
      </c>
      <c r="E29" s="153" t="e">
        <f>#REF!</f>
        <v>#REF!</v>
      </c>
      <c r="F29" s="153" t="e">
        <f>#REF!</f>
        <v>#REF!</v>
      </c>
      <c r="G29" s="157"/>
      <c r="H29" s="157"/>
      <c r="I29" s="157"/>
      <c r="J29" s="155">
        <v>7.5</v>
      </c>
      <c r="K29" s="156">
        <v>5.5</v>
      </c>
      <c r="L29" s="155">
        <v>5</v>
      </c>
    </row>
    <row r="30" spans="1:12" s="158" customFormat="1" ht="20.399999999999999" x14ac:dyDescent="0.3">
      <c r="A30" s="153" t="e">
        <f>#REF!</f>
        <v>#REF!</v>
      </c>
      <c r="B30" s="154" t="e">
        <f>#REF!</f>
        <v>#REF!</v>
      </c>
      <c r="C30" s="154" t="e">
        <f>#REF!</f>
        <v>#REF!</v>
      </c>
      <c r="D30" s="154" t="e">
        <f>#REF!</f>
        <v>#REF!</v>
      </c>
      <c r="E30" s="153" t="e">
        <f>#REF!</f>
        <v>#REF!</v>
      </c>
      <c r="F30" s="153" t="e">
        <f>#REF!</f>
        <v>#REF!</v>
      </c>
      <c r="G30" s="157"/>
      <c r="H30" s="157"/>
      <c r="I30" s="157"/>
      <c r="J30" s="155">
        <v>6.5</v>
      </c>
      <c r="K30" s="156">
        <v>0</v>
      </c>
      <c r="L30" s="155">
        <v>7</v>
      </c>
    </row>
    <row r="31" spans="1:12" s="158" customFormat="1" ht="20.399999999999999" hidden="1" x14ac:dyDescent="0.3">
      <c r="A31" s="153" t="e">
        <f>#REF!</f>
        <v>#REF!</v>
      </c>
      <c r="B31" s="154" t="e">
        <f>#REF!</f>
        <v>#REF!</v>
      </c>
      <c r="C31" s="154" t="e">
        <f>#REF!</f>
        <v>#REF!</v>
      </c>
      <c r="D31" s="154" t="e">
        <f>#REF!</f>
        <v>#REF!</v>
      </c>
      <c r="E31" s="153" t="e">
        <f>#REF!</f>
        <v>#REF!</v>
      </c>
      <c r="F31" s="153" t="e">
        <f>#REF!</f>
        <v>#REF!</v>
      </c>
      <c r="G31" s="157"/>
      <c r="H31" s="157"/>
      <c r="I31" s="157"/>
      <c r="J31" s="155"/>
      <c r="K31" s="156"/>
      <c r="L31" s="155"/>
    </row>
    <row r="32" spans="1:12" s="158" customFormat="1" ht="20.399999999999999" x14ac:dyDescent="0.3">
      <c r="A32" s="153" t="e">
        <f>#REF!</f>
        <v>#REF!</v>
      </c>
      <c r="B32" s="154" t="e">
        <f>#REF!</f>
        <v>#REF!</v>
      </c>
      <c r="C32" s="154" t="e">
        <f>#REF!</f>
        <v>#REF!</v>
      </c>
      <c r="D32" s="154" t="e">
        <f>#REF!</f>
        <v>#REF!</v>
      </c>
      <c r="E32" s="153" t="e">
        <f>#REF!</f>
        <v>#REF!</v>
      </c>
      <c r="F32" s="153" t="e">
        <f>#REF!</f>
        <v>#REF!</v>
      </c>
      <c r="G32" s="157"/>
      <c r="H32" s="157"/>
      <c r="I32" s="157"/>
      <c r="J32" s="155">
        <v>8</v>
      </c>
      <c r="K32" s="156">
        <v>9.5</v>
      </c>
      <c r="L32" s="155">
        <v>9.5</v>
      </c>
    </row>
    <row r="33" spans="1:12" s="158" customFormat="1" ht="20.399999999999999" hidden="1" x14ac:dyDescent="0.3">
      <c r="A33" s="153" t="e">
        <f>#REF!</f>
        <v>#REF!</v>
      </c>
      <c r="B33" s="154" t="e">
        <f>#REF!</f>
        <v>#REF!</v>
      </c>
      <c r="C33" s="154" t="e">
        <f>#REF!</f>
        <v>#REF!</v>
      </c>
      <c r="D33" s="154" t="e">
        <f>#REF!</f>
        <v>#REF!</v>
      </c>
      <c r="E33" s="153" t="e">
        <f>#REF!</f>
        <v>#REF!</v>
      </c>
      <c r="F33" s="153" t="e">
        <f>#REF!</f>
        <v>#REF!</v>
      </c>
      <c r="G33" s="157"/>
      <c r="H33" s="157"/>
      <c r="I33" s="157"/>
      <c r="J33" s="155"/>
      <c r="K33" s="156"/>
      <c r="L33" s="155"/>
    </row>
    <row r="34" spans="1:12" s="158" customFormat="1" ht="20.399999999999999" x14ac:dyDescent="0.3">
      <c r="A34" s="153" t="e">
        <f>#REF!</f>
        <v>#REF!</v>
      </c>
      <c r="B34" s="154" t="e">
        <f>#REF!</f>
        <v>#REF!</v>
      </c>
      <c r="C34" s="154" t="e">
        <f>#REF!</f>
        <v>#REF!</v>
      </c>
      <c r="D34" s="154" t="e">
        <f>#REF!</f>
        <v>#REF!</v>
      </c>
      <c r="E34" s="153" t="e">
        <f>#REF!</f>
        <v>#REF!</v>
      </c>
      <c r="F34" s="153" t="e">
        <f>#REF!</f>
        <v>#REF!</v>
      </c>
      <c r="G34" s="157"/>
      <c r="H34" s="157"/>
      <c r="I34" s="157"/>
      <c r="J34" s="155">
        <v>8.5</v>
      </c>
      <c r="K34" s="156">
        <v>9.5</v>
      </c>
      <c r="L34" s="155">
        <v>8</v>
      </c>
    </row>
    <row r="35" spans="1:12" s="158" customFormat="1" ht="20.399999999999999" x14ac:dyDescent="0.3">
      <c r="A35" s="153" t="e">
        <f>#REF!</f>
        <v>#REF!</v>
      </c>
      <c r="B35" s="154" t="e">
        <f>#REF!</f>
        <v>#REF!</v>
      </c>
      <c r="C35" s="154" t="e">
        <f>#REF!</f>
        <v>#REF!</v>
      </c>
      <c r="D35" s="154" t="e">
        <f>#REF!</f>
        <v>#REF!</v>
      </c>
      <c r="E35" s="153" t="e">
        <f>#REF!</f>
        <v>#REF!</v>
      </c>
      <c r="F35" s="153" t="e">
        <f>#REF!</f>
        <v>#REF!</v>
      </c>
      <c r="G35" s="157"/>
      <c r="H35" s="157"/>
      <c r="I35" s="157"/>
      <c r="J35" s="155"/>
      <c r="K35" s="156"/>
      <c r="L35" s="155"/>
    </row>
    <row r="36" spans="1:12" s="158" customFormat="1" ht="20.399999999999999" x14ac:dyDescent="0.3">
      <c r="A36" s="153" t="e">
        <f>#REF!</f>
        <v>#REF!</v>
      </c>
      <c r="B36" s="154" t="e">
        <f>#REF!</f>
        <v>#REF!</v>
      </c>
      <c r="C36" s="154" t="e">
        <f>#REF!</f>
        <v>#REF!</v>
      </c>
      <c r="D36" s="154" t="e">
        <f>#REF!</f>
        <v>#REF!</v>
      </c>
      <c r="E36" s="153" t="e">
        <f>#REF!</f>
        <v>#REF!</v>
      </c>
      <c r="F36" s="153" t="e">
        <f>#REF!</f>
        <v>#REF!</v>
      </c>
      <c r="G36" s="157"/>
      <c r="H36" s="157"/>
      <c r="I36" s="157"/>
      <c r="J36" s="155"/>
      <c r="K36" s="156"/>
      <c r="L36" s="155"/>
    </row>
    <row r="37" spans="1:12" s="158" customFormat="1" ht="20.399999999999999" x14ac:dyDescent="0.3">
      <c r="A37" s="153" t="e">
        <f>#REF!</f>
        <v>#REF!</v>
      </c>
      <c r="B37" s="154" t="e">
        <f>#REF!</f>
        <v>#REF!</v>
      </c>
      <c r="C37" s="154" t="e">
        <f>#REF!</f>
        <v>#REF!</v>
      </c>
      <c r="D37" s="154" t="e">
        <f>#REF!</f>
        <v>#REF!</v>
      </c>
      <c r="E37" s="153" t="e">
        <f>#REF!</f>
        <v>#REF!</v>
      </c>
      <c r="F37" s="153" t="e">
        <f>#REF!</f>
        <v>#REF!</v>
      </c>
      <c r="G37" s="157"/>
      <c r="H37" s="157"/>
      <c r="I37" s="157"/>
      <c r="J37" s="155"/>
      <c r="K37" s="156"/>
      <c r="L37" s="155"/>
    </row>
    <row r="38" spans="1:12" s="158" customFormat="1" ht="20.399999999999999" x14ac:dyDescent="0.3">
      <c r="A38" s="153" t="e">
        <f>#REF!</f>
        <v>#REF!</v>
      </c>
      <c r="B38" s="154" t="e">
        <f>#REF!</f>
        <v>#REF!</v>
      </c>
      <c r="C38" s="154" t="e">
        <f>#REF!</f>
        <v>#REF!</v>
      </c>
      <c r="D38" s="154" t="e">
        <f>#REF!</f>
        <v>#REF!</v>
      </c>
      <c r="E38" s="153" t="e">
        <f>#REF!</f>
        <v>#REF!</v>
      </c>
      <c r="F38" s="153" t="e">
        <f>#REF!</f>
        <v>#REF!</v>
      </c>
      <c r="G38" s="157"/>
      <c r="H38" s="157"/>
      <c r="I38" s="157"/>
      <c r="J38" s="155"/>
      <c r="K38" s="156"/>
      <c r="L38" s="155"/>
    </row>
    <row r="39" spans="1:12" s="158" customFormat="1" ht="20.399999999999999" x14ac:dyDescent="0.3">
      <c r="A39" s="153" t="e">
        <f>#REF!</f>
        <v>#REF!</v>
      </c>
      <c r="B39" s="154" t="e">
        <f>#REF!</f>
        <v>#REF!</v>
      </c>
      <c r="C39" s="154" t="e">
        <f>#REF!</f>
        <v>#REF!</v>
      </c>
      <c r="D39" s="154" t="e">
        <f>#REF!</f>
        <v>#REF!</v>
      </c>
      <c r="E39" s="153" t="e">
        <f>#REF!</f>
        <v>#REF!</v>
      </c>
      <c r="F39" s="153" t="e">
        <f>#REF!</f>
        <v>#REF!</v>
      </c>
      <c r="G39" s="157"/>
      <c r="H39" s="157"/>
      <c r="I39" s="157"/>
      <c r="J39" s="155"/>
      <c r="K39" s="156"/>
      <c r="L39" s="155"/>
    </row>
    <row r="40" spans="1:12" s="158" customFormat="1" ht="20.399999999999999" x14ac:dyDescent="0.3">
      <c r="A40" s="153" t="e">
        <f>#REF!</f>
        <v>#REF!</v>
      </c>
      <c r="B40" s="154" t="e">
        <f>#REF!</f>
        <v>#REF!</v>
      </c>
      <c r="C40" s="154" t="e">
        <f>#REF!</f>
        <v>#REF!</v>
      </c>
      <c r="D40" s="154" t="e">
        <f>#REF!</f>
        <v>#REF!</v>
      </c>
      <c r="E40" s="153" t="e">
        <f>#REF!</f>
        <v>#REF!</v>
      </c>
      <c r="F40" s="153" t="e">
        <f>#REF!</f>
        <v>#REF!</v>
      </c>
      <c r="G40" s="157"/>
      <c r="H40" s="157"/>
      <c r="I40" s="157"/>
      <c r="J40" s="155"/>
      <c r="K40" s="156"/>
      <c r="L40" s="155"/>
    </row>
    <row r="41" spans="1:12" s="158" customFormat="1" ht="20.399999999999999" x14ac:dyDescent="0.3">
      <c r="A41" s="153" t="e">
        <f>#REF!</f>
        <v>#REF!</v>
      </c>
      <c r="B41" s="154" t="e">
        <f>#REF!</f>
        <v>#REF!</v>
      </c>
      <c r="C41" s="154" t="e">
        <f>#REF!</f>
        <v>#REF!</v>
      </c>
      <c r="D41" s="154" t="e">
        <f>#REF!</f>
        <v>#REF!</v>
      </c>
      <c r="E41" s="153" t="e">
        <f>#REF!</f>
        <v>#REF!</v>
      </c>
      <c r="F41" s="153" t="e">
        <f>#REF!</f>
        <v>#REF!</v>
      </c>
      <c r="G41" s="157"/>
      <c r="H41" s="157"/>
      <c r="I41" s="157"/>
      <c r="J41" s="155"/>
      <c r="K41" s="156"/>
      <c r="L41" s="155"/>
    </row>
    <row r="42" spans="1:12" s="158" customFormat="1" ht="20.399999999999999" x14ac:dyDescent="0.3">
      <c r="A42" s="153" t="e">
        <f>#REF!</f>
        <v>#REF!</v>
      </c>
      <c r="B42" s="154" t="e">
        <f>#REF!</f>
        <v>#REF!</v>
      </c>
      <c r="C42" s="154" t="e">
        <f>#REF!</f>
        <v>#REF!</v>
      </c>
      <c r="D42" s="154" t="e">
        <f>#REF!</f>
        <v>#REF!</v>
      </c>
      <c r="E42" s="153" t="e">
        <f>#REF!</f>
        <v>#REF!</v>
      </c>
      <c r="F42" s="153" t="e">
        <f>#REF!</f>
        <v>#REF!</v>
      </c>
      <c r="G42" s="157"/>
      <c r="H42" s="157"/>
      <c r="I42" s="157"/>
      <c r="J42" s="155"/>
      <c r="K42" s="156"/>
      <c r="L42" s="155"/>
    </row>
    <row r="43" spans="1:12" s="158" customFormat="1" ht="20.399999999999999" x14ac:dyDescent="0.3">
      <c r="A43" s="153" t="e">
        <f>#REF!</f>
        <v>#REF!</v>
      </c>
      <c r="B43" s="154" t="e">
        <f>#REF!</f>
        <v>#REF!</v>
      </c>
      <c r="C43" s="154" t="e">
        <f>#REF!</f>
        <v>#REF!</v>
      </c>
      <c r="D43" s="154" t="e">
        <f>#REF!</f>
        <v>#REF!</v>
      </c>
      <c r="E43" s="153" t="e">
        <f>#REF!</f>
        <v>#REF!</v>
      </c>
      <c r="F43" s="153" t="e">
        <f>#REF!</f>
        <v>#REF!</v>
      </c>
      <c r="G43" s="157"/>
      <c r="H43" s="157"/>
      <c r="I43" s="157"/>
      <c r="J43" s="155"/>
      <c r="K43" s="156"/>
      <c r="L43" s="155"/>
    </row>
    <row r="44" spans="1:12" s="158" customFormat="1" ht="20.399999999999999" x14ac:dyDescent="0.3">
      <c r="A44" s="153" t="e">
        <f>#REF!</f>
        <v>#REF!</v>
      </c>
      <c r="B44" s="154" t="e">
        <f>#REF!</f>
        <v>#REF!</v>
      </c>
      <c r="C44" s="154" t="e">
        <f>#REF!</f>
        <v>#REF!</v>
      </c>
      <c r="D44" s="154" t="e">
        <f>#REF!</f>
        <v>#REF!</v>
      </c>
      <c r="E44" s="153" t="e">
        <f>#REF!</f>
        <v>#REF!</v>
      </c>
      <c r="F44" s="153" t="e">
        <f>#REF!</f>
        <v>#REF!</v>
      </c>
      <c r="G44" s="157"/>
      <c r="H44" s="157"/>
      <c r="I44" s="157"/>
      <c r="J44" s="155"/>
      <c r="K44" s="156"/>
      <c r="L44" s="155"/>
    </row>
    <row r="45" spans="1:12" s="158" customFormat="1" ht="20.399999999999999" x14ac:dyDescent="0.3">
      <c r="A45" s="153" t="e">
        <f>#REF!</f>
        <v>#REF!</v>
      </c>
      <c r="B45" s="154" t="e">
        <f>#REF!</f>
        <v>#REF!</v>
      </c>
      <c r="C45" s="154" t="e">
        <f>#REF!</f>
        <v>#REF!</v>
      </c>
      <c r="D45" s="154" t="e">
        <f>#REF!</f>
        <v>#REF!</v>
      </c>
      <c r="E45" s="153" t="e">
        <f>#REF!</f>
        <v>#REF!</v>
      </c>
      <c r="F45" s="153" t="e">
        <f>#REF!</f>
        <v>#REF!</v>
      </c>
      <c r="G45" s="157"/>
      <c r="H45" s="157"/>
      <c r="I45" s="157"/>
      <c r="J45" s="155"/>
      <c r="K45" s="156"/>
      <c r="L45" s="155"/>
    </row>
    <row r="46" spans="1:12" s="158" customFormat="1" ht="20.399999999999999" x14ac:dyDescent="0.3">
      <c r="A46" s="153" t="e">
        <f>#REF!</f>
        <v>#REF!</v>
      </c>
      <c r="B46" s="154" t="e">
        <f>#REF!</f>
        <v>#REF!</v>
      </c>
      <c r="C46" s="154" t="e">
        <f>#REF!</f>
        <v>#REF!</v>
      </c>
      <c r="D46" s="154" t="e">
        <f>#REF!</f>
        <v>#REF!</v>
      </c>
      <c r="E46" s="153" t="e">
        <f>#REF!</f>
        <v>#REF!</v>
      </c>
      <c r="F46" s="153" t="e">
        <f>#REF!</f>
        <v>#REF!</v>
      </c>
      <c r="G46" s="157"/>
      <c r="H46" s="157"/>
      <c r="I46" s="157"/>
      <c r="J46" s="155"/>
      <c r="K46" s="156"/>
      <c r="L46" s="155"/>
    </row>
    <row r="47" spans="1:12" s="158" customFormat="1" ht="20.399999999999999" x14ac:dyDescent="0.3">
      <c r="A47" s="153" t="e">
        <f>#REF!</f>
        <v>#REF!</v>
      </c>
      <c r="B47" s="154" t="e">
        <f>#REF!</f>
        <v>#REF!</v>
      </c>
      <c r="C47" s="154" t="e">
        <f>#REF!</f>
        <v>#REF!</v>
      </c>
      <c r="D47" s="154" t="e">
        <f>#REF!</f>
        <v>#REF!</v>
      </c>
      <c r="E47" s="153" t="e">
        <f>#REF!</f>
        <v>#REF!</v>
      </c>
      <c r="F47" s="153" t="e">
        <f>#REF!</f>
        <v>#REF!</v>
      </c>
      <c r="G47" s="157"/>
      <c r="H47" s="157"/>
      <c r="I47" s="157"/>
      <c r="J47" s="155"/>
      <c r="K47" s="156"/>
      <c r="L47" s="155"/>
    </row>
    <row r="48" spans="1:12" s="158" customFormat="1" ht="20.399999999999999" x14ac:dyDescent="0.3">
      <c r="A48" s="153" t="e">
        <f>#REF!</f>
        <v>#REF!</v>
      </c>
      <c r="B48" s="186" t="e">
        <f>#REF!</f>
        <v>#REF!</v>
      </c>
      <c r="C48" s="186" t="e">
        <f>#REF!</f>
        <v>#REF!</v>
      </c>
      <c r="D48" s="186" t="e">
        <f>#REF!</f>
        <v>#REF!</v>
      </c>
      <c r="E48" s="187" t="e">
        <f>#REF!</f>
        <v>#REF!</v>
      </c>
      <c r="F48" s="187" t="e">
        <f>#REF!</f>
        <v>#REF!</v>
      </c>
      <c r="G48" s="157"/>
      <c r="H48" s="157"/>
      <c r="I48" s="157"/>
      <c r="J48" s="155"/>
      <c r="K48" s="156"/>
      <c r="L48" s="155"/>
    </row>
    <row r="49" spans="1:12" s="158" customFormat="1" ht="20.399999999999999" x14ac:dyDescent="0.3">
      <c r="A49" s="153" t="e">
        <f>#REF!</f>
        <v>#REF!</v>
      </c>
      <c r="B49" s="154" t="e">
        <f>#REF!</f>
        <v>#REF!</v>
      </c>
      <c r="C49" s="154" t="e">
        <f>#REF!</f>
        <v>#REF!</v>
      </c>
      <c r="D49" s="154" t="e">
        <f>#REF!</f>
        <v>#REF!</v>
      </c>
      <c r="E49" s="153" t="e">
        <f>#REF!</f>
        <v>#REF!</v>
      </c>
      <c r="F49" s="153" t="e">
        <f>#REF!</f>
        <v>#REF!</v>
      </c>
      <c r="G49" s="157"/>
      <c r="H49" s="157"/>
      <c r="I49" s="157"/>
      <c r="J49" s="155"/>
      <c r="K49" s="156"/>
      <c r="L49" s="155"/>
    </row>
    <row r="50" spans="1:12" s="158" customFormat="1" ht="20.399999999999999" x14ac:dyDescent="0.3">
      <c r="A50" s="153" t="e">
        <f>#REF!</f>
        <v>#REF!</v>
      </c>
      <c r="B50" s="186" t="e">
        <f>#REF!</f>
        <v>#REF!</v>
      </c>
      <c r="C50" s="186" t="e">
        <f>#REF!</f>
        <v>#REF!</v>
      </c>
      <c r="D50" s="186" t="e">
        <f>#REF!</f>
        <v>#REF!</v>
      </c>
      <c r="E50" s="187" t="e">
        <f>#REF!</f>
        <v>#REF!</v>
      </c>
      <c r="F50" s="187" t="e">
        <f>#REF!</f>
        <v>#REF!</v>
      </c>
      <c r="G50" s="157"/>
      <c r="H50" s="157"/>
      <c r="I50" s="157"/>
      <c r="J50" s="155"/>
      <c r="K50" s="156"/>
      <c r="L50" s="155"/>
    </row>
    <row r="51" spans="1:12" s="158" customFormat="1" ht="20.399999999999999" x14ac:dyDescent="0.3">
      <c r="A51" s="153" t="e">
        <f>#REF!</f>
        <v>#REF!</v>
      </c>
      <c r="B51" s="154" t="e">
        <f>#REF!</f>
        <v>#REF!</v>
      </c>
      <c r="C51" s="154" t="e">
        <f>#REF!</f>
        <v>#REF!</v>
      </c>
      <c r="D51" s="154" t="e">
        <f>#REF!</f>
        <v>#REF!</v>
      </c>
      <c r="E51" s="153" t="e">
        <f>#REF!</f>
        <v>#REF!</v>
      </c>
      <c r="F51" s="153" t="e">
        <f>#REF!</f>
        <v>#REF!</v>
      </c>
      <c r="G51" s="157"/>
      <c r="H51" s="157"/>
      <c r="I51" s="157"/>
      <c r="J51" s="155"/>
      <c r="K51" s="156"/>
      <c r="L51" s="155"/>
    </row>
    <row r="52" spans="1:12" s="158" customFormat="1" ht="20.399999999999999" x14ac:dyDescent="0.3">
      <c r="A52" s="153" t="e">
        <f>#REF!</f>
        <v>#REF!</v>
      </c>
      <c r="B52" s="154" t="e">
        <f>#REF!</f>
        <v>#REF!</v>
      </c>
      <c r="C52" s="154" t="e">
        <f>#REF!</f>
        <v>#REF!</v>
      </c>
      <c r="D52" s="154" t="e">
        <f>#REF!</f>
        <v>#REF!</v>
      </c>
      <c r="E52" s="153" t="e">
        <f>#REF!</f>
        <v>#REF!</v>
      </c>
      <c r="F52" s="153" t="e">
        <f>#REF!</f>
        <v>#REF!</v>
      </c>
      <c r="G52" s="157"/>
      <c r="H52" s="157"/>
      <c r="I52" s="157"/>
      <c r="J52" s="155"/>
      <c r="K52" s="156"/>
      <c r="L52" s="155"/>
    </row>
    <row r="53" spans="1:12" s="158" customFormat="1" ht="20.399999999999999" x14ac:dyDescent="0.3">
      <c r="A53" s="153" t="e">
        <f>#REF!</f>
        <v>#REF!</v>
      </c>
      <c r="B53" s="154" t="e">
        <f>#REF!</f>
        <v>#REF!</v>
      </c>
      <c r="C53" s="154" t="e">
        <f>#REF!</f>
        <v>#REF!</v>
      </c>
      <c r="D53" s="154" t="e">
        <f>#REF!</f>
        <v>#REF!</v>
      </c>
      <c r="E53" s="153" t="e">
        <f>#REF!</f>
        <v>#REF!</v>
      </c>
      <c r="F53" s="153" t="e">
        <f>#REF!</f>
        <v>#REF!</v>
      </c>
      <c r="G53" s="157"/>
      <c r="H53" s="157"/>
      <c r="I53" s="157"/>
      <c r="J53" s="155"/>
      <c r="K53" s="156"/>
      <c r="L53" s="155"/>
    </row>
    <row r="54" spans="1:12" s="158" customFormat="1" ht="20.399999999999999" x14ac:dyDescent="0.3">
      <c r="A54" s="153" t="e">
        <f>#REF!</f>
        <v>#REF!</v>
      </c>
      <c r="B54" s="154" t="e">
        <f>#REF!</f>
        <v>#REF!</v>
      </c>
      <c r="C54" s="154" t="e">
        <f>#REF!</f>
        <v>#REF!</v>
      </c>
      <c r="D54" s="154" t="e">
        <f>#REF!</f>
        <v>#REF!</v>
      </c>
      <c r="E54" s="153" t="e">
        <f>#REF!</f>
        <v>#REF!</v>
      </c>
      <c r="F54" s="153" t="e">
        <f>#REF!</f>
        <v>#REF!</v>
      </c>
      <c r="G54" s="157"/>
      <c r="H54" s="157"/>
      <c r="I54" s="157"/>
      <c r="J54" s="155"/>
      <c r="K54" s="156"/>
      <c r="L54" s="155"/>
    </row>
    <row r="55" spans="1:12" s="158" customFormat="1" ht="20.399999999999999" x14ac:dyDescent="0.3">
      <c r="A55" s="153" t="e">
        <f>#REF!</f>
        <v>#REF!</v>
      </c>
      <c r="B55" s="154" t="e">
        <f>#REF!</f>
        <v>#REF!</v>
      </c>
      <c r="C55" s="154" t="e">
        <f>#REF!</f>
        <v>#REF!</v>
      </c>
      <c r="D55" s="154" t="e">
        <f>#REF!</f>
        <v>#REF!</v>
      </c>
      <c r="E55" s="153" t="e">
        <f>#REF!</f>
        <v>#REF!</v>
      </c>
      <c r="F55" s="153" t="e">
        <f>#REF!</f>
        <v>#REF!</v>
      </c>
      <c r="G55" s="157"/>
      <c r="H55" s="157"/>
      <c r="I55" s="157"/>
      <c r="J55" s="155"/>
      <c r="K55" s="156"/>
      <c r="L55" s="155"/>
    </row>
    <row r="56" spans="1:12" s="158" customFormat="1" ht="20.399999999999999" x14ac:dyDescent="0.3">
      <c r="A56" s="153" t="e">
        <f>#REF!</f>
        <v>#REF!</v>
      </c>
      <c r="B56" s="154" t="e">
        <f>#REF!</f>
        <v>#REF!</v>
      </c>
      <c r="C56" s="154" t="e">
        <f>#REF!</f>
        <v>#REF!</v>
      </c>
      <c r="D56" s="154" t="e">
        <f>#REF!</f>
        <v>#REF!</v>
      </c>
      <c r="E56" s="153" t="e">
        <f>#REF!</f>
        <v>#REF!</v>
      </c>
      <c r="F56" s="153" t="e">
        <f>#REF!</f>
        <v>#REF!</v>
      </c>
      <c r="G56" s="157"/>
      <c r="H56" s="157"/>
      <c r="I56" s="157"/>
      <c r="J56" s="155"/>
      <c r="K56" s="156"/>
      <c r="L56" s="155"/>
    </row>
    <row r="57" spans="1:12" s="158" customFormat="1" ht="20.399999999999999" x14ac:dyDescent="0.3">
      <c r="A57" s="153" t="e">
        <f>#REF!</f>
        <v>#REF!</v>
      </c>
      <c r="B57" s="154" t="e">
        <f>#REF!</f>
        <v>#REF!</v>
      </c>
      <c r="C57" s="154" t="e">
        <f>#REF!</f>
        <v>#REF!</v>
      </c>
      <c r="D57" s="154" t="e">
        <f>#REF!</f>
        <v>#REF!</v>
      </c>
      <c r="E57" s="153" t="e">
        <f>#REF!</f>
        <v>#REF!</v>
      </c>
      <c r="F57" s="153" t="e">
        <f>#REF!</f>
        <v>#REF!</v>
      </c>
      <c r="G57" s="157"/>
      <c r="H57" s="157"/>
      <c r="I57" s="157"/>
      <c r="J57" s="155"/>
      <c r="K57" s="156"/>
      <c r="L57" s="155"/>
    </row>
    <row r="58" spans="1:12" s="158" customFormat="1" ht="20.399999999999999" x14ac:dyDescent="0.3">
      <c r="A58" s="153" t="e">
        <f>#REF!</f>
        <v>#REF!</v>
      </c>
      <c r="B58" s="154" t="e">
        <f>#REF!</f>
        <v>#REF!</v>
      </c>
      <c r="C58" s="154" t="e">
        <f>#REF!</f>
        <v>#REF!</v>
      </c>
      <c r="D58" s="154" t="e">
        <f>#REF!</f>
        <v>#REF!</v>
      </c>
      <c r="E58" s="153" t="e">
        <f>#REF!</f>
        <v>#REF!</v>
      </c>
      <c r="F58" s="153" t="e">
        <f>#REF!</f>
        <v>#REF!</v>
      </c>
      <c r="G58" s="157"/>
      <c r="H58" s="157"/>
      <c r="I58" s="157"/>
      <c r="J58" s="155"/>
      <c r="K58" s="156"/>
      <c r="L58" s="155"/>
    </row>
    <row r="59" spans="1:12" s="158" customFormat="1" ht="20.399999999999999" x14ac:dyDescent="0.3">
      <c r="A59" s="153" t="e">
        <f>#REF!</f>
        <v>#REF!</v>
      </c>
      <c r="B59" s="154" t="e">
        <f>#REF!</f>
        <v>#REF!</v>
      </c>
      <c r="C59" s="154" t="e">
        <f>#REF!</f>
        <v>#REF!</v>
      </c>
      <c r="D59" s="154" t="e">
        <f>#REF!</f>
        <v>#REF!</v>
      </c>
      <c r="E59" s="153" t="e">
        <f>#REF!</f>
        <v>#REF!</v>
      </c>
      <c r="F59" s="153" t="e">
        <f>#REF!</f>
        <v>#REF!</v>
      </c>
      <c r="G59" s="157"/>
      <c r="H59" s="157"/>
      <c r="I59" s="157"/>
      <c r="J59" s="155"/>
      <c r="K59" s="156"/>
      <c r="L59" s="155"/>
    </row>
    <row r="60" spans="1:12" s="158" customFormat="1" ht="20.399999999999999" x14ac:dyDescent="0.3">
      <c r="A60" s="153" t="e">
        <f>#REF!</f>
        <v>#REF!</v>
      </c>
      <c r="B60" s="154" t="e">
        <f>#REF!</f>
        <v>#REF!</v>
      </c>
      <c r="C60" s="154" t="e">
        <f>#REF!</f>
        <v>#REF!</v>
      </c>
      <c r="D60" s="154" t="e">
        <f>#REF!</f>
        <v>#REF!</v>
      </c>
      <c r="E60" s="153" t="e">
        <f>#REF!</f>
        <v>#REF!</v>
      </c>
      <c r="F60" s="153" t="e">
        <f>#REF!</f>
        <v>#REF!</v>
      </c>
      <c r="G60" s="157"/>
      <c r="H60" s="157"/>
      <c r="I60" s="157"/>
      <c r="J60" s="155"/>
      <c r="K60" s="156"/>
      <c r="L60" s="155"/>
    </row>
    <row r="61" spans="1:12" s="158" customFormat="1" ht="20.399999999999999" x14ac:dyDescent="0.3">
      <c r="A61" s="153" t="e">
        <f>#REF!</f>
        <v>#REF!</v>
      </c>
      <c r="B61" s="154" t="e">
        <f>#REF!</f>
        <v>#REF!</v>
      </c>
      <c r="C61" s="154" t="e">
        <f>#REF!</f>
        <v>#REF!</v>
      </c>
      <c r="D61" s="154" t="e">
        <f>#REF!</f>
        <v>#REF!</v>
      </c>
      <c r="E61" s="153" t="e">
        <f>#REF!</f>
        <v>#REF!</v>
      </c>
      <c r="F61" s="153" t="e">
        <f>#REF!</f>
        <v>#REF!</v>
      </c>
      <c r="G61" s="157"/>
      <c r="H61" s="157"/>
      <c r="I61" s="157"/>
      <c r="J61" s="155"/>
      <c r="K61" s="156"/>
      <c r="L61" s="155"/>
    </row>
    <row r="62" spans="1:12" s="158" customFormat="1" ht="20.399999999999999" x14ac:dyDescent="0.3">
      <c r="A62" s="153" t="e">
        <f>#REF!</f>
        <v>#REF!</v>
      </c>
      <c r="B62" s="154" t="e">
        <f>#REF!</f>
        <v>#REF!</v>
      </c>
      <c r="C62" s="154" t="e">
        <f>#REF!</f>
        <v>#REF!</v>
      </c>
      <c r="D62" s="154" t="e">
        <f>#REF!</f>
        <v>#REF!</v>
      </c>
      <c r="E62" s="153" t="e">
        <f>#REF!</f>
        <v>#REF!</v>
      </c>
      <c r="F62" s="153" t="e">
        <f>#REF!</f>
        <v>#REF!</v>
      </c>
      <c r="G62" s="157"/>
      <c r="H62" s="157"/>
      <c r="I62" s="157"/>
      <c r="J62" s="155"/>
      <c r="K62" s="156"/>
      <c r="L62" s="155"/>
    </row>
    <row r="63" spans="1:12" s="158" customFormat="1" ht="20.399999999999999" x14ac:dyDescent="0.3">
      <c r="A63" s="153" t="e">
        <f>#REF!</f>
        <v>#REF!</v>
      </c>
      <c r="B63" s="154" t="e">
        <f>#REF!</f>
        <v>#REF!</v>
      </c>
      <c r="C63" s="154" t="e">
        <f>#REF!</f>
        <v>#REF!</v>
      </c>
      <c r="D63" s="154" t="e">
        <f>#REF!</f>
        <v>#REF!</v>
      </c>
      <c r="E63" s="153" t="e">
        <f>#REF!</f>
        <v>#REF!</v>
      </c>
      <c r="F63" s="153" t="e">
        <f>#REF!</f>
        <v>#REF!</v>
      </c>
      <c r="G63" s="157"/>
      <c r="H63" s="157"/>
      <c r="I63" s="157"/>
      <c r="J63" s="155"/>
      <c r="K63" s="156"/>
      <c r="L63" s="155"/>
    </row>
    <row r="64" spans="1:12" s="158" customFormat="1" ht="20.399999999999999" x14ac:dyDescent="0.3">
      <c r="A64" s="153" t="e">
        <f>#REF!</f>
        <v>#REF!</v>
      </c>
      <c r="B64" s="154" t="e">
        <f>#REF!</f>
        <v>#REF!</v>
      </c>
      <c r="C64" s="154" t="e">
        <f>#REF!</f>
        <v>#REF!</v>
      </c>
      <c r="D64" s="154" t="e">
        <f>#REF!</f>
        <v>#REF!</v>
      </c>
      <c r="E64" s="153" t="e">
        <f>#REF!</f>
        <v>#REF!</v>
      </c>
      <c r="F64" s="153" t="e">
        <f>#REF!</f>
        <v>#REF!</v>
      </c>
      <c r="G64" s="157"/>
      <c r="H64" s="157"/>
      <c r="I64" s="157"/>
      <c r="J64" s="155"/>
      <c r="K64" s="156"/>
      <c r="L64" s="155"/>
    </row>
    <row r="65" spans="1:12" s="158" customFormat="1" ht="20.399999999999999" x14ac:dyDescent="0.3">
      <c r="A65" s="153" t="e">
        <f>#REF!</f>
        <v>#REF!</v>
      </c>
      <c r="B65" s="154" t="e">
        <f>#REF!</f>
        <v>#REF!</v>
      </c>
      <c r="C65" s="154" t="e">
        <f>#REF!</f>
        <v>#REF!</v>
      </c>
      <c r="D65" s="154" t="e">
        <f>#REF!</f>
        <v>#REF!</v>
      </c>
      <c r="E65" s="153" t="e">
        <f>#REF!</f>
        <v>#REF!</v>
      </c>
      <c r="F65" s="153" t="e">
        <f>#REF!</f>
        <v>#REF!</v>
      </c>
      <c r="G65" s="157"/>
      <c r="H65" s="157"/>
      <c r="I65" s="157"/>
      <c r="J65" s="155"/>
      <c r="K65" s="156"/>
      <c r="L65" s="155"/>
    </row>
    <row r="66" spans="1:12" s="158" customFormat="1" ht="20.399999999999999" x14ac:dyDescent="0.3">
      <c r="A66" s="153" t="e">
        <f>#REF!</f>
        <v>#REF!</v>
      </c>
      <c r="B66" s="154" t="e">
        <f>#REF!</f>
        <v>#REF!</v>
      </c>
      <c r="C66" s="154" t="e">
        <f>#REF!</f>
        <v>#REF!</v>
      </c>
      <c r="D66" s="154" t="e">
        <f>#REF!</f>
        <v>#REF!</v>
      </c>
      <c r="E66" s="153" t="e">
        <f>#REF!</f>
        <v>#REF!</v>
      </c>
      <c r="F66" s="153" t="e">
        <f>#REF!</f>
        <v>#REF!</v>
      </c>
      <c r="G66" s="157"/>
      <c r="H66" s="157"/>
      <c r="I66" s="157"/>
      <c r="J66" s="155"/>
      <c r="K66" s="156"/>
      <c r="L66" s="155"/>
    </row>
    <row r="67" spans="1:12" s="158" customFormat="1" ht="20.399999999999999" x14ac:dyDescent="0.3">
      <c r="A67" s="153" t="e">
        <f>#REF!</f>
        <v>#REF!</v>
      </c>
      <c r="B67" s="154" t="e">
        <f>#REF!</f>
        <v>#REF!</v>
      </c>
      <c r="C67" s="154" t="e">
        <f>#REF!</f>
        <v>#REF!</v>
      </c>
      <c r="D67" s="154" t="e">
        <f>#REF!</f>
        <v>#REF!</v>
      </c>
      <c r="E67" s="153" t="e">
        <f>#REF!</f>
        <v>#REF!</v>
      </c>
      <c r="F67" s="153" t="e">
        <f>#REF!</f>
        <v>#REF!</v>
      </c>
      <c r="G67" s="157"/>
      <c r="H67" s="157"/>
      <c r="I67" s="157"/>
      <c r="J67" s="155"/>
      <c r="K67" s="156"/>
      <c r="L67" s="155"/>
    </row>
    <row r="68" spans="1:12" s="158" customFormat="1" ht="20.399999999999999" x14ac:dyDescent="0.3">
      <c r="A68" s="153" t="e">
        <f>#REF!</f>
        <v>#REF!</v>
      </c>
      <c r="B68" s="154" t="e">
        <f>#REF!</f>
        <v>#REF!</v>
      </c>
      <c r="C68" s="154" t="e">
        <f>#REF!</f>
        <v>#REF!</v>
      </c>
      <c r="D68" s="154" t="e">
        <f>#REF!</f>
        <v>#REF!</v>
      </c>
      <c r="E68" s="153" t="e">
        <f>#REF!</f>
        <v>#REF!</v>
      </c>
      <c r="F68" s="153" t="e">
        <f>#REF!</f>
        <v>#REF!</v>
      </c>
      <c r="G68" s="157"/>
      <c r="H68" s="157"/>
      <c r="I68" s="157"/>
      <c r="J68" s="155"/>
      <c r="K68" s="156"/>
      <c r="L68" s="155"/>
    </row>
    <row r="69" spans="1:12" s="158" customFormat="1" ht="20.399999999999999" x14ac:dyDescent="0.3">
      <c r="A69" s="153" t="e">
        <f>#REF!</f>
        <v>#REF!</v>
      </c>
      <c r="B69" s="154" t="e">
        <f>#REF!</f>
        <v>#REF!</v>
      </c>
      <c r="C69" s="154" t="e">
        <f>#REF!</f>
        <v>#REF!</v>
      </c>
      <c r="D69" s="154" t="e">
        <f>#REF!</f>
        <v>#REF!</v>
      </c>
      <c r="E69" s="153" t="e">
        <f>#REF!</f>
        <v>#REF!</v>
      </c>
      <c r="F69" s="153" t="e">
        <f>#REF!</f>
        <v>#REF!</v>
      </c>
      <c r="G69" s="157"/>
      <c r="H69" s="157"/>
      <c r="I69" s="157"/>
      <c r="J69" s="155"/>
      <c r="K69" s="156"/>
      <c r="L69" s="155"/>
    </row>
    <row r="70" spans="1:12" s="158" customFormat="1" ht="20.399999999999999" x14ac:dyDescent="0.3">
      <c r="A70" s="153" t="e">
        <f>#REF!</f>
        <v>#REF!</v>
      </c>
      <c r="B70" s="154" t="e">
        <f>#REF!</f>
        <v>#REF!</v>
      </c>
      <c r="C70" s="154" t="e">
        <f>#REF!</f>
        <v>#REF!</v>
      </c>
      <c r="D70" s="154" t="e">
        <f>#REF!</f>
        <v>#REF!</v>
      </c>
      <c r="E70" s="153" t="e">
        <f>#REF!</f>
        <v>#REF!</v>
      </c>
      <c r="F70" s="153" t="e">
        <f>#REF!</f>
        <v>#REF!</v>
      </c>
      <c r="G70" s="157"/>
      <c r="H70" s="157"/>
      <c r="I70" s="157"/>
      <c r="J70" s="155"/>
      <c r="K70" s="156"/>
      <c r="L70" s="155"/>
    </row>
    <row r="71" spans="1:12" s="158" customFormat="1" ht="20.399999999999999" x14ac:dyDescent="0.3">
      <c r="A71" s="153" t="e">
        <f>#REF!</f>
        <v>#REF!</v>
      </c>
      <c r="B71" s="154" t="e">
        <f>#REF!</f>
        <v>#REF!</v>
      </c>
      <c r="C71" s="154" t="e">
        <f>#REF!</f>
        <v>#REF!</v>
      </c>
      <c r="D71" s="154" t="e">
        <f>#REF!</f>
        <v>#REF!</v>
      </c>
      <c r="E71" s="153" t="e">
        <f>#REF!</f>
        <v>#REF!</v>
      </c>
      <c r="F71" s="153" t="e">
        <f>#REF!</f>
        <v>#REF!</v>
      </c>
      <c r="G71" s="157"/>
      <c r="H71" s="157"/>
      <c r="I71" s="157"/>
      <c r="J71" s="155"/>
      <c r="K71" s="156"/>
      <c r="L71" s="155"/>
    </row>
    <row r="72" spans="1:12" s="158" customFormat="1" ht="20.399999999999999" x14ac:dyDescent="0.3">
      <c r="A72" s="153" t="e">
        <f>#REF!</f>
        <v>#REF!</v>
      </c>
      <c r="B72" s="154" t="e">
        <f>#REF!</f>
        <v>#REF!</v>
      </c>
      <c r="C72" s="154" t="e">
        <f>#REF!</f>
        <v>#REF!</v>
      </c>
      <c r="D72" s="154" t="e">
        <f>#REF!</f>
        <v>#REF!</v>
      </c>
      <c r="E72" s="153" t="e">
        <f>#REF!</f>
        <v>#REF!</v>
      </c>
      <c r="F72" s="153" t="e">
        <f>#REF!</f>
        <v>#REF!</v>
      </c>
      <c r="G72" s="157"/>
      <c r="H72" s="157"/>
      <c r="I72" s="157"/>
      <c r="J72" s="155"/>
      <c r="K72" s="156"/>
      <c r="L72" s="155"/>
    </row>
    <row r="73" spans="1:12" s="158" customFormat="1" ht="20.399999999999999" x14ac:dyDescent="0.3">
      <c r="A73" s="153" t="e">
        <f>#REF!</f>
        <v>#REF!</v>
      </c>
      <c r="B73" s="154" t="e">
        <f>#REF!</f>
        <v>#REF!</v>
      </c>
      <c r="C73" s="154" t="e">
        <f>#REF!</f>
        <v>#REF!</v>
      </c>
      <c r="D73" s="154" t="e">
        <f>#REF!</f>
        <v>#REF!</v>
      </c>
      <c r="E73" s="153" t="e">
        <f>#REF!</f>
        <v>#REF!</v>
      </c>
      <c r="F73" s="153" t="e">
        <f>#REF!</f>
        <v>#REF!</v>
      </c>
      <c r="G73" s="157"/>
      <c r="H73" s="157"/>
      <c r="I73" s="157"/>
      <c r="J73" s="155"/>
      <c r="K73" s="156"/>
      <c r="L73" s="155"/>
    </row>
    <row r="74" spans="1:12" s="158" customFormat="1" ht="20.399999999999999" x14ac:dyDescent="0.3">
      <c r="A74" s="153" t="e">
        <f>#REF!</f>
        <v>#REF!</v>
      </c>
      <c r="B74" s="154" t="e">
        <f>#REF!</f>
        <v>#REF!</v>
      </c>
      <c r="C74" s="154" t="e">
        <f>#REF!</f>
        <v>#REF!</v>
      </c>
      <c r="D74" s="154" t="e">
        <f>#REF!</f>
        <v>#REF!</v>
      </c>
      <c r="E74" s="153" t="e">
        <f>#REF!</f>
        <v>#REF!</v>
      </c>
      <c r="F74" s="153" t="e">
        <f>#REF!</f>
        <v>#REF!</v>
      </c>
      <c r="G74" s="157"/>
      <c r="H74" s="157"/>
      <c r="I74" s="157"/>
      <c r="J74" s="155"/>
      <c r="K74" s="156"/>
      <c r="L74" s="155"/>
    </row>
    <row r="75" spans="1:12" s="158" customFormat="1" ht="20.399999999999999" x14ac:dyDescent="0.3">
      <c r="A75" s="153" t="e">
        <f>#REF!</f>
        <v>#REF!</v>
      </c>
      <c r="B75" s="154" t="e">
        <f>#REF!</f>
        <v>#REF!</v>
      </c>
      <c r="C75" s="154" t="e">
        <f>#REF!</f>
        <v>#REF!</v>
      </c>
      <c r="D75" s="154" t="e">
        <f>#REF!</f>
        <v>#REF!</v>
      </c>
      <c r="E75" s="153" t="e">
        <f>#REF!</f>
        <v>#REF!</v>
      </c>
      <c r="F75" s="153" t="e">
        <f>#REF!</f>
        <v>#REF!</v>
      </c>
      <c r="G75" s="157"/>
      <c r="H75" s="157"/>
      <c r="I75" s="157"/>
      <c r="J75" s="155"/>
      <c r="K75" s="156"/>
      <c r="L75" s="155"/>
    </row>
    <row r="76" spans="1:12" s="158" customFormat="1" ht="20.399999999999999" x14ac:dyDescent="0.3">
      <c r="A76" s="153" t="e">
        <f>#REF!</f>
        <v>#REF!</v>
      </c>
      <c r="B76" s="154" t="e">
        <f>#REF!</f>
        <v>#REF!</v>
      </c>
      <c r="C76" s="154" t="e">
        <f>#REF!</f>
        <v>#REF!</v>
      </c>
      <c r="D76" s="154" t="e">
        <f>#REF!</f>
        <v>#REF!</v>
      </c>
      <c r="E76" s="153" t="e">
        <f>#REF!</f>
        <v>#REF!</v>
      </c>
      <c r="F76" s="153" t="e">
        <f>#REF!</f>
        <v>#REF!</v>
      </c>
      <c r="G76" s="157"/>
      <c r="H76" s="157"/>
      <c r="I76" s="157"/>
      <c r="J76" s="155"/>
      <c r="K76" s="156"/>
      <c r="L76" s="155"/>
    </row>
    <row r="77" spans="1:12" s="158" customFormat="1" ht="20.399999999999999" x14ac:dyDescent="0.3">
      <c r="A77" s="153" t="e">
        <f>#REF!</f>
        <v>#REF!</v>
      </c>
      <c r="B77" s="154" t="e">
        <f>#REF!</f>
        <v>#REF!</v>
      </c>
      <c r="C77" s="154" t="e">
        <f>#REF!</f>
        <v>#REF!</v>
      </c>
      <c r="D77" s="154" t="e">
        <f>#REF!</f>
        <v>#REF!</v>
      </c>
      <c r="E77" s="153" t="e">
        <f>#REF!</f>
        <v>#REF!</v>
      </c>
      <c r="F77" s="153" t="e">
        <f>#REF!</f>
        <v>#REF!</v>
      </c>
      <c r="G77" s="157"/>
      <c r="H77" s="157"/>
      <c r="I77" s="157"/>
      <c r="J77" s="155"/>
      <c r="K77" s="156"/>
      <c r="L77" s="155"/>
    </row>
    <row r="78" spans="1:12" s="158" customFormat="1" ht="20.399999999999999" x14ac:dyDescent="0.3">
      <c r="A78" s="153" t="e">
        <f>#REF!</f>
        <v>#REF!</v>
      </c>
      <c r="B78" s="154" t="e">
        <f>#REF!</f>
        <v>#REF!</v>
      </c>
      <c r="C78" s="154" t="e">
        <f>#REF!</f>
        <v>#REF!</v>
      </c>
      <c r="D78" s="154" t="e">
        <f>#REF!</f>
        <v>#REF!</v>
      </c>
      <c r="E78" s="153" t="e">
        <f>#REF!</f>
        <v>#REF!</v>
      </c>
      <c r="F78" s="153" t="e">
        <f>#REF!</f>
        <v>#REF!</v>
      </c>
      <c r="G78" s="157"/>
      <c r="H78" s="157"/>
      <c r="I78" s="157"/>
      <c r="J78" s="155"/>
      <c r="K78" s="156"/>
      <c r="L78" s="155"/>
    </row>
    <row r="79" spans="1:12" s="158" customFormat="1" ht="20.399999999999999" x14ac:dyDescent="0.3">
      <c r="A79" s="153" t="e">
        <f>#REF!</f>
        <v>#REF!</v>
      </c>
      <c r="B79" s="154" t="e">
        <f>#REF!</f>
        <v>#REF!</v>
      </c>
      <c r="C79" s="154" t="e">
        <f>#REF!</f>
        <v>#REF!</v>
      </c>
      <c r="D79" s="154" t="e">
        <f>#REF!</f>
        <v>#REF!</v>
      </c>
      <c r="E79" s="153" t="e">
        <f>#REF!</f>
        <v>#REF!</v>
      </c>
      <c r="F79" s="153" t="e">
        <f>#REF!</f>
        <v>#REF!</v>
      </c>
      <c r="G79" s="157"/>
      <c r="H79" s="157"/>
      <c r="I79" s="157"/>
      <c r="J79" s="155"/>
      <c r="K79" s="156"/>
      <c r="L79" s="155"/>
    </row>
    <row r="80" spans="1:12" s="158" customFormat="1" ht="20.399999999999999" x14ac:dyDescent="0.3">
      <c r="A80" s="153" t="e">
        <f>#REF!</f>
        <v>#REF!</v>
      </c>
      <c r="B80" s="154" t="e">
        <f>#REF!</f>
        <v>#REF!</v>
      </c>
      <c r="C80" s="154" t="e">
        <f>#REF!</f>
        <v>#REF!</v>
      </c>
      <c r="D80" s="154" t="e">
        <f>#REF!</f>
        <v>#REF!</v>
      </c>
      <c r="E80" s="153" t="e">
        <f>#REF!</f>
        <v>#REF!</v>
      </c>
      <c r="F80" s="153" t="e">
        <f>#REF!</f>
        <v>#REF!</v>
      </c>
      <c r="G80" s="157"/>
      <c r="H80" s="157"/>
      <c r="I80" s="157"/>
      <c r="J80" s="155"/>
      <c r="K80" s="156"/>
      <c r="L80" s="155"/>
    </row>
    <row r="81" spans="1:12" s="158" customFormat="1" ht="20.399999999999999" x14ac:dyDescent="0.3">
      <c r="A81" s="153" t="e">
        <f>#REF!</f>
        <v>#REF!</v>
      </c>
      <c r="B81" s="154" t="e">
        <f>#REF!</f>
        <v>#REF!</v>
      </c>
      <c r="C81" s="154" t="e">
        <f>#REF!</f>
        <v>#REF!</v>
      </c>
      <c r="D81" s="154" t="e">
        <f>#REF!</f>
        <v>#REF!</v>
      </c>
      <c r="E81" s="153" t="e">
        <f>#REF!</f>
        <v>#REF!</v>
      </c>
      <c r="F81" s="153" t="e">
        <f>#REF!</f>
        <v>#REF!</v>
      </c>
      <c r="G81" s="157"/>
      <c r="H81" s="157"/>
      <c r="I81" s="157"/>
      <c r="J81" s="155"/>
      <c r="K81" s="156"/>
      <c r="L81" s="155"/>
    </row>
    <row r="82" spans="1:12" s="158" customFormat="1" ht="20.399999999999999" x14ac:dyDescent="0.3">
      <c r="A82" s="153" t="e">
        <f>#REF!</f>
        <v>#REF!</v>
      </c>
      <c r="B82" s="154" t="e">
        <f>#REF!</f>
        <v>#REF!</v>
      </c>
      <c r="C82" s="154" t="e">
        <f>#REF!</f>
        <v>#REF!</v>
      </c>
      <c r="D82" s="154" t="e">
        <f>#REF!</f>
        <v>#REF!</v>
      </c>
      <c r="E82" s="153" t="e">
        <f>#REF!</f>
        <v>#REF!</v>
      </c>
      <c r="F82" s="153" t="e">
        <f>#REF!</f>
        <v>#REF!</v>
      </c>
      <c r="G82" s="157"/>
      <c r="H82" s="157"/>
      <c r="I82" s="157"/>
      <c r="J82" s="155"/>
      <c r="K82" s="156"/>
      <c r="L82" s="155"/>
    </row>
    <row r="83" spans="1:12" s="158" customFormat="1" ht="20.399999999999999" x14ac:dyDescent="0.3">
      <c r="A83" s="153" t="e">
        <f>#REF!</f>
        <v>#REF!</v>
      </c>
      <c r="B83" s="154" t="e">
        <f>#REF!</f>
        <v>#REF!</v>
      </c>
      <c r="C83" s="154" t="e">
        <f>#REF!</f>
        <v>#REF!</v>
      </c>
      <c r="D83" s="154" t="e">
        <f>#REF!</f>
        <v>#REF!</v>
      </c>
      <c r="E83" s="153" t="e">
        <f>#REF!</f>
        <v>#REF!</v>
      </c>
      <c r="F83" s="153" t="e">
        <f>#REF!</f>
        <v>#REF!</v>
      </c>
      <c r="G83" s="157"/>
      <c r="H83" s="157"/>
      <c r="I83" s="157"/>
      <c r="J83" s="155"/>
      <c r="K83" s="156"/>
      <c r="L83" s="155"/>
    </row>
    <row r="84" spans="1:12" s="158" customFormat="1" ht="20.399999999999999" x14ac:dyDescent="0.3">
      <c r="A84" s="153" t="e">
        <f>#REF!</f>
        <v>#REF!</v>
      </c>
      <c r="B84" s="154" t="e">
        <f>#REF!</f>
        <v>#REF!</v>
      </c>
      <c r="C84" s="154" t="e">
        <f>#REF!</f>
        <v>#REF!</v>
      </c>
      <c r="D84" s="154" t="e">
        <f>#REF!</f>
        <v>#REF!</v>
      </c>
      <c r="E84" s="153" t="e">
        <f>#REF!</f>
        <v>#REF!</v>
      </c>
      <c r="F84" s="153" t="e">
        <f>#REF!</f>
        <v>#REF!</v>
      </c>
      <c r="G84" s="157"/>
      <c r="H84" s="157"/>
      <c r="I84" s="157"/>
      <c r="J84" s="155"/>
      <c r="K84" s="156"/>
      <c r="L84" s="155"/>
    </row>
    <row r="85" spans="1:12" s="158" customFormat="1" ht="20.399999999999999" x14ac:dyDescent="0.3">
      <c r="A85" s="153" t="e">
        <f>#REF!</f>
        <v>#REF!</v>
      </c>
      <c r="B85" s="154" t="e">
        <f>#REF!</f>
        <v>#REF!</v>
      </c>
      <c r="C85" s="154" t="e">
        <f>#REF!</f>
        <v>#REF!</v>
      </c>
      <c r="D85" s="154" t="e">
        <f>#REF!</f>
        <v>#REF!</v>
      </c>
      <c r="E85" s="153" t="e">
        <f>#REF!</f>
        <v>#REF!</v>
      </c>
      <c r="F85" s="153" t="e">
        <f>#REF!</f>
        <v>#REF!</v>
      </c>
      <c r="G85" s="157"/>
      <c r="H85" s="157"/>
      <c r="I85" s="157"/>
      <c r="J85" s="155"/>
      <c r="K85" s="156"/>
      <c r="L85" s="155"/>
    </row>
    <row r="86" spans="1:12" s="158" customFormat="1" ht="20.399999999999999" x14ac:dyDescent="0.3">
      <c r="A86" s="153" t="e">
        <f>#REF!</f>
        <v>#REF!</v>
      </c>
      <c r="B86" s="154" t="e">
        <f>#REF!</f>
        <v>#REF!</v>
      </c>
      <c r="C86" s="154" t="e">
        <f>#REF!</f>
        <v>#REF!</v>
      </c>
      <c r="D86" s="154" t="e">
        <f>#REF!</f>
        <v>#REF!</v>
      </c>
      <c r="E86" s="153" t="e">
        <f>#REF!</f>
        <v>#REF!</v>
      </c>
      <c r="F86" s="153" t="e">
        <f>#REF!</f>
        <v>#REF!</v>
      </c>
      <c r="G86" s="157"/>
      <c r="H86" s="157"/>
      <c r="I86" s="157"/>
      <c r="J86" s="155"/>
      <c r="K86" s="156"/>
      <c r="L86" s="155"/>
    </row>
    <row r="87" spans="1:12" s="158" customFormat="1" ht="20.399999999999999" x14ac:dyDescent="0.3">
      <c r="A87" s="153" t="e">
        <f>#REF!</f>
        <v>#REF!</v>
      </c>
      <c r="B87" s="154" t="e">
        <f>#REF!</f>
        <v>#REF!</v>
      </c>
      <c r="C87" s="154" t="e">
        <f>#REF!</f>
        <v>#REF!</v>
      </c>
      <c r="D87" s="154" t="e">
        <f>#REF!</f>
        <v>#REF!</v>
      </c>
      <c r="E87" s="153" t="e">
        <f>#REF!</f>
        <v>#REF!</v>
      </c>
      <c r="F87" s="153" t="e">
        <f>#REF!</f>
        <v>#REF!</v>
      </c>
      <c r="G87" s="157"/>
      <c r="H87" s="157"/>
      <c r="I87" s="157"/>
      <c r="J87" s="155"/>
      <c r="K87" s="156"/>
      <c r="L87" s="155"/>
    </row>
    <row r="88" spans="1:12" s="158" customFormat="1" ht="20.399999999999999" x14ac:dyDescent="0.3">
      <c r="A88" s="153" t="e">
        <f>#REF!</f>
        <v>#REF!</v>
      </c>
      <c r="B88" s="154" t="e">
        <f>#REF!</f>
        <v>#REF!</v>
      </c>
      <c r="C88" s="154" t="e">
        <f>#REF!</f>
        <v>#REF!</v>
      </c>
      <c r="D88" s="154" t="e">
        <f>#REF!</f>
        <v>#REF!</v>
      </c>
      <c r="E88" s="153" t="e">
        <f>#REF!</f>
        <v>#REF!</v>
      </c>
      <c r="F88" s="153" t="e">
        <f>#REF!</f>
        <v>#REF!</v>
      </c>
      <c r="G88" s="157"/>
      <c r="H88" s="157"/>
      <c r="I88" s="157"/>
      <c r="J88" s="155"/>
      <c r="K88" s="156"/>
      <c r="L88" s="155"/>
    </row>
    <row r="89" spans="1:12" s="158" customFormat="1" ht="20.399999999999999" x14ac:dyDescent="0.3">
      <c r="A89" s="153" t="e">
        <f>#REF!</f>
        <v>#REF!</v>
      </c>
      <c r="B89" s="154" t="e">
        <f>#REF!</f>
        <v>#REF!</v>
      </c>
      <c r="C89" s="154" t="e">
        <f>#REF!</f>
        <v>#REF!</v>
      </c>
      <c r="D89" s="154" t="e">
        <f>#REF!</f>
        <v>#REF!</v>
      </c>
      <c r="E89" s="153" t="e">
        <f>#REF!</f>
        <v>#REF!</v>
      </c>
      <c r="F89" s="153" t="e">
        <f>#REF!</f>
        <v>#REF!</v>
      </c>
      <c r="G89" s="157"/>
      <c r="H89" s="157"/>
      <c r="I89" s="157"/>
      <c r="J89" s="155"/>
      <c r="K89" s="156"/>
      <c r="L89" s="155"/>
    </row>
    <row r="90" spans="1:12" s="158" customFormat="1" ht="20.399999999999999" x14ac:dyDescent="0.3">
      <c r="A90" s="153" t="e">
        <f>#REF!</f>
        <v>#REF!</v>
      </c>
      <c r="B90" s="154" t="e">
        <f>#REF!</f>
        <v>#REF!</v>
      </c>
      <c r="C90" s="154" t="e">
        <f>#REF!</f>
        <v>#REF!</v>
      </c>
      <c r="D90" s="154" t="e">
        <f>#REF!</f>
        <v>#REF!</v>
      </c>
      <c r="E90" s="153" t="e">
        <f>#REF!</f>
        <v>#REF!</v>
      </c>
      <c r="F90" s="153" t="e">
        <f>#REF!</f>
        <v>#REF!</v>
      </c>
      <c r="G90" s="157"/>
      <c r="H90" s="157"/>
      <c r="I90" s="157"/>
      <c r="J90" s="155"/>
      <c r="K90" s="156"/>
      <c r="L90" s="155"/>
    </row>
    <row r="91" spans="1:12" s="158" customFormat="1" ht="20.399999999999999" x14ac:dyDescent="0.3">
      <c r="A91" s="153" t="e">
        <f>#REF!</f>
        <v>#REF!</v>
      </c>
      <c r="B91" s="154" t="e">
        <f>#REF!</f>
        <v>#REF!</v>
      </c>
      <c r="C91" s="154" t="e">
        <f>#REF!</f>
        <v>#REF!</v>
      </c>
      <c r="D91" s="154" t="e">
        <f>#REF!</f>
        <v>#REF!</v>
      </c>
      <c r="E91" s="153" t="e">
        <f>#REF!</f>
        <v>#REF!</v>
      </c>
      <c r="F91" s="153" t="e">
        <f>#REF!</f>
        <v>#REF!</v>
      </c>
      <c r="G91" s="157"/>
      <c r="H91" s="157"/>
      <c r="I91" s="157"/>
      <c r="J91" s="155"/>
      <c r="K91" s="156"/>
      <c r="L91" s="155"/>
    </row>
    <row r="92" spans="1:12" s="158" customFormat="1" ht="20.399999999999999" x14ac:dyDescent="0.3">
      <c r="A92" s="153" t="e">
        <f>#REF!</f>
        <v>#REF!</v>
      </c>
      <c r="B92" s="154" t="e">
        <f>#REF!</f>
        <v>#REF!</v>
      </c>
      <c r="C92" s="154" t="e">
        <f>#REF!</f>
        <v>#REF!</v>
      </c>
      <c r="D92" s="154" t="e">
        <f>#REF!</f>
        <v>#REF!</v>
      </c>
      <c r="E92" s="153" t="e">
        <f>#REF!</f>
        <v>#REF!</v>
      </c>
      <c r="F92" s="153" t="e">
        <f>#REF!</f>
        <v>#REF!</v>
      </c>
      <c r="G92" s="157"/>
      <c r="H92" s="157"/>
      <c r="I92" s="157"/>
      <c r="J92" s="155"/>
      <c r="K92" s="156"/>
      <c r="L92" s="155"/>
    </row>
    <row r="93" spans="1:12" s="158" customFormat="1" ht="20.399999999999999" x14ac:dyDescent="0.3">
      <c r="A93" s="153" t="e">
        <f>#REF!</f>
        <v>#REF!</v>
      </c>
      <c r="B93" s="154" t="e">
        <f>#REF!</f>
        <v>#REF!</v>
      </c>
      <c r="C93" s="154" t="e">
        <f>#REF!</f>
        <v>#REF!</v>
      </c>
      <c r="D93" s="154" t="e">
        <f>#REF!</f>
        <v>#REF!</v>
      </c>
      <c r="E93" s="153" t="e">
        <f>#REF!</f>
        <v>#REF!</v>
      </c>
      <c r="F93" s="153" t="e">
        <f>#REF!</f>
        <v>#REF!</v>
      </c>
      <c r="G93" s="157"/>
      <c r="H93" s="157"/>
      <c r="I93" s="157"/>
      <c r="J93" s="155"/>
      <c r="K93" s="156"/>
      <c r="L93" s="155"/>
    </row>
    <row r="94" spans="1:12" s="158" customFormat="1" ht="20.399999999999999" x14ac:dyDescent="0.3">
      <c r="A94" s="153" t="e">
        <f>#REF!</f>
        <v>#REF!</v>
      </c>
      <c r="B94" s="154" t="e">
        <f>#REF!</f>
        <v>#REF!</v>
      </c>
      <c r="C94" s="154" t="e">
        <f>#REF!</f>
        <v>#REF!</v>
      </c>
      <c r="D94" s="154" t="e">
        <f>#REF!</f>
        <v>#REF!</v>
      </c>
      <c r="E94" s="153" t="e">
        <f>#REF!</f>
        <v>#REF!</v>
      </c>
      <c r="F94" s="153" t="e">
        <f>#REF!</f>
        <v>#REF!</v>
      </c>
      <c r="G94" s="157"/>
      <c r="H94" s="157"/>
      <c r="I94" s="157"/>
      <c r="J94" s="155"/>
      <c r="K94" s="156"/>
      <c r="L94" s="155"/>
    </row>
    <row r="95" spans="1:12" s="158" customFormat="1" ht="20.399999999999999" x14ac:dyDescent="0.3">
      <c r="A95" s="153" t="e">
        <f>#REF!</f>
        <v>#REF!</v>
      </c>
      <c r="B95" s="154" t="e">
        <f>#REF!</f>
        <v>#REF!</v>
      </c>
      <c r="C95" s="154" t="e">
        <f>#REF!</f>
        <v>#REF!</v>
      </c>
      <c r="D95" s="154" t="e">
        <f>#REF!</f>
        <v>#REF!</v>
      </c>
      <c r="E95" s="153" t="e">
        <f>#REF!</f>
        <v>#REF!</v>
      </c>
      <c r="F95" s="153" t="e">
        <f>#REF!</f>
        <v>#REF!</v>
      </c>
      <c r="G95" s="157"/>
      <c r="H95" s="157"/>
      <c r="I95" s="157"/>
      <c r="J95" s="155"/>
      <c r="K95" s="156"/>
      <c r="L95" s="155"/>
    </row>
    <row r="96" spans="1:12" s="158" customFormat="1" ht="20.399999999999999" x14ac:dyDescent="0.3">
      <c r="A96" s="153" t="e">
        <f>#REF!</f>
        <v>#REF!</v>
      </c>
      <c r="B96" s="154" t="e">
        <f>#REF!</f>
        <v>#REF!</v>
      </c>
      <c r="C96" s="154" t="e">
        <f>#REF!</f>
        <v>#REF!</v>
      </c>
      <c r="D96" s="154" t="e">
        <f>#REF!</f>
        <v>#REF!</v>
      </c>
      <c r="E96" s="153" t="e">
        <f>#REF!</f>
        <v>#REF!</v>
      </c>
      <c r="F96" s="153" t="e">
        <f>#REF!</f>
        <v>#REF!</v>
      </c>
      <c r="G96" s="157"/>
      <c r="H96" s="157"/>
      <c r="I96" s="157"/>
      <c r="J96" s="155"/>
      <c r="K96" s="156"/>
      <c r="L96" s="155"/>
    </row>
    <row r="97" spans="1:12" s="158" customFormat="1" ht="20.399999999999999" x14ac:dyDescent="0.3">
      <c r="A97" s="153" t="e">
        <f>#REF!</f>
        <v>#REF!</v>
      </c>
      <c r="B97" s="154" t="e">
        <f>#REF!</f>
        <v>#REF!</v>
      </c>
      <c r="C97" s="154" t="e">
        <f>#REF!</f>
        <v>#REF!</v>
      </c>
      <c r="D97" s="154" t="e">
        <f>#REF!</f>
        <v>#REF!</v>
      </c>
      <c r="E97" s="153" t="e">
        <f>#REF!</f>
        <v>#REF!</v>
      </c>
      <c r="F97" s="153" t="e">
        <f>#REF!</f>
        <v>#REF!</v>
      </c>
      <c r="G97" s="157"/>
      <c r="H97" s="157"/>
      <c r="I97" s="157"/>
      <c r="J97" s="155"/>
      <c r="K97" s="156"/>
      <c r="L97" s="155"/>
    </row>
    <row r="98" spans="1:12" s="158" customFormat="1" ht="20.399999999999999" x14ac:dyDescent="0.3">
      <c r="A98" s="153" t="e">
        <f>#REF!</f>
        <v>#REF!</v>
      </c>
      <c r="B98" s="154" t="e">
        <f>#REF!</f>
        <v>#REF!</v>
      </c>
      <c r="C98" s="154" t="e">
        <f>#REF!</f>
        <v>#REF!</v>
      </c>
      <c r="D98" s="154" t="e">
        <f>#REF!</f>
        <v>#REF!</v>
      </c>
      <c r="E98" s="153" t="e">
        <f>#REF!</f>
        <v>#REF!</v>
      </c>
      <c r="F98" s="153" t="e">
        <f>#REF!</f>
        <v>#REF!</v>
      </c>
      <c r="G98" s="157"/>
      <c r="H98" s="157"/>
      <c r="I98" s="157"/>
      <c r="J98" s="155"/>
      <c r="K98" s="156"/>
      <c r="L98" s="155"/>
    </row>
    <row r="99" spans="1:12" s="158" customFormat="1" ht="20.399999999999999" x14ac:dyDescent="0.3">
      <c r="A99" s="153" t="e">
        <f>#REF!</f>
        <v>#REF!</v>
      </c>
      <c r="B99" s="154" t="e">
        <f>#REF!</f>
        <v>#REF!</v>
      </c>
      <c r="C99" s="154" t="e">
        <f>#REF!</f>
        <v>#REF!</v>
      </c>
      <c r="D99" s="154" t="e">
        <f>#REF!</f>
        <v>#REF!</v>
      </c>
      <c r="E99" s="153" t="e">
        <f>#REF!</f>
        <v>#REF!</v>
      </c>
      <c r="F99" s="153" t="e">
        <f>#REF!</f>
        <v>#REF!</v>
      </c>
      <c r="G99" s="157"/>
      <c r="H99" s="157"/>
      <c r="I99" s="157"/>
      <c r="J99" s="155"/>
      <c r="K99" s="156"/>
      <c r="L99" s="155"/>
    </row>
    <row r="100" spans="1:12" s="158" customFormat="1" ht="20.399999999999999" x14ac:dyDescent="0.3">
      <c r="A100" s="153" t="e">
        <f>#REF!</f>
        <v>#REF!</v>
      </c>
      <c r="B100" s="154" t="e">
        <f>#REF!</f>
        <v>#REF!</v>
      </c>
      <c r="C100" s="154" t="e">
        <f>#REF!</f>
        <v>#REF!</v>
      </c>
      <c r="D100" s="154" t="e">
        <f>#REF!</f>
        <v>#REF!</v>
      </c>
      <c r="E100" s="153" t="e">
        <f>#REF!</f>
        <v>#REF!</v>
      </c>
      <c r="F100" s="153" t="e">
        <f>#REF!</f>
        <v>#REF!</v>
      </c>
      <c r="G100" s="157"/>
      <c r="H100" s="157"/>
      <c r="I100" s="157"/>
      <c r="J100" s="155"/>
      <c r="K100" s="156"/>
      <c r="L100" s="155"/>
    </row>
    <row r="101" spans="1:12" s="158" customFormat="1" ht="20.399999999999999" x14ac:dyDescent="0.3">
      <c r="A101" s="153" t="e">
        <f>#REF!</f>
        <v>#REF!</v>
      </c>
      <c r="B101" s="154" t="e">
        <f>#REF!</f>
        <v>#REF!</v>
      </c>
      <c r="C101" s="154" t="e">
        <f>#REF!</f>
        <v>#REF!</v>
      </c>
      <c r="D101" s="154" t="e">
        <f>#REF!</f>
        <v>#REF!</v>
      </c>
      <c r="E101" s="153" t="e">
        <f>#REF!</f>
        <v>#REF!</v>
      </c>
      <c r="F101" s="153" t="e">
        <f>#REF!</f>
        <v>#REF!</v>
      </c>
      <c r="G101" s="157"/>
      <c r="H101" s="157"/>
      <c r="I101" s="157"/>
      <c r="J101" s="155"/>
      <c r="K101" s="156"/>
      <c r="L101" s="155"/>
    </row>
    <row r="102" spans="1:12" s="158" customFormat="1" ht="20.399999999999999" x14ac:dyDescent="0.3">
      <c r="A102" s="153" t="e">
        <f>#REF!</f>
        <v>#REF!</v>
      </c>
      <c r="B102" s="154" t="e">
        <f>#REF!</f>
        <v>#REF!</v>
      </c>
      <c r="C102" s="154" t="e">
        <f>#REF!</f>
        <v>#REF!</v>
      </c>
      <c r="D102" s="154" t="e">
        <f>#REF!</f>
        <v>#REF!</v>
      </c>
      <c r="E102" s="153" t="e">
        <f>#REF!</f>
        <v>#REF!</v>
      </c>
      <c r="F102" s="153" t="e">
        <f>#REF!</f>
        <v>#REF!</v>
      </c>
      <c r="G102" s="157"/>
      <c r="H102" s="157"/>
      <c r="I102" s="157"/>
      <c r="J102" s="155"/>
      <c r="K102" s="156"/>
      <c r="L102" s="155"/>
    </row>
    <row r="103" spans="1:12" s="158" customFormat="1" ht="20.399999999999999" x14ac:dyDescent="0.3">
      <c r="A103" s="153" t="e">
        <f>#REF!</f>
        <v>#REF!</v>
      </c>
      <c r="B103" s="154" t="e">
        <f>#REF!</f>
        <v>#REF!</v>
      </c>
      <c r="C103" s="154" t="e">
        <f>#REF!</f>
        <v>#REF!</v>
      </c>
      <c r="D103" s="154" t="e">
        <f>#REF!</f>
        <v>#REF!</v>
      </c>
      <c r="E103" s="153" t="e">
        <f>#REF!</f>
        <v>#REF!</v>
      </c>
      <c r="F103" s="153" t="e">
        <f>#REF!</f>
        <v>#REF!</v>
      </c>
      <c r="G103" s="157"/>
      <c r="H103" s="157"/>
      <c r="I103" s="157"/>
      <c r="J103" s="155"/>
      <c r="K103" s="156"/>
      <c r="L103" s="155"/>
    </row>
    <row r="104" spans="1:12" s="158" customFormat="1" ht="20.399999999999999" x14ac:dyDescent="0.3">
      <c r="A104" s="153" t="e">
        <f>#REF!</f>
        <v>#REF!</v>
      </c>
      <c r="B104" s="154" t="e">
        <f>#REF!</f>
        <v>#REF!</v>
      </c>
      <c r="C104" s="154" t="e">
        <f>#REF!</f>
        <v>#REF!</v>
      </c>
      <c r="D104" s="154" t="e">
        <f>#REF!</f>
        <v>#REF!</v>
      </c>
      <c r="E104" s="153" t="e">
        <f>#REF!</f>
        <v>#REF!</v>
      </c>
      <c r="F104" s="153" t="e">
        <f>#REF!</f>
        <v>#REF!</v>
      </c>
      <c r="G104" s="157"/>
      <c r="H104" s="157"/>
      <c r="I104" s="157"/>
      <c r="J104" s="155"/>
      <c r="K104" s="156"/>
      <c r="L104" s="155"/>
    </row>
    <row r="105" spans="1:12" s="158" customFormat="1" ht="20.399999999999999" x14ac:dyDescent="0.3">
      <c r="A105" s="153" t="e">
        <f>#REF!</f>
        <v>#REF!</v>
      </c>
      <c r="B105" s="154" t="e">
        <f>#REF!</f>
        <v>#REF!</v>
      </c>
      <c r="C105" s="154" t="e">
        <f>#REF!</f>
        <v>#REF!</v>
      </c>
      <c r="D105" s="154" t="e">
        <f>#REF!</f>
        <v>#REF!</v>
      </c>
      <c r="E105" s="153" t="e">
        <f>#REF!</f>
        <v>#REF!</v>
      </c>
      <c r="F105" s="153" t="e">
        <f>#REF!</f>
        <v>#REF!</v>
      </c>
      <c r="G105" s="157"/>
      <c r="H105" s="157"/>
      <c r="I105" s="157"/>
      <c r="J105" s="155"/>
      <c r="K105" s="156"/>
      <c r="L105" s="155"/>
    </row>
    <row r="106" spans="1:12" s="158" customFormat="1" ht="20.399999999999999" x14ac:dyDescent="0.3">
      <c r="A106" s="153" t="e">
        <f>#REF!</f>
        <v>#REF!</v>
      </c>
      <c r="B106" s="154" t="e">
        <f>#REF!</f>
        <v>#REF!</v>
      </c>
      <c r="C106" s="154" t="e">
        <f>#REF!</f>
        <v>#REF!</v>
      </c>
      <c r="D106" s="154" t="e">
        <f>#REF!</f>
        <v>#REF!</v>
      </c>
      <c r="E106" s="153" t="e">
        <f>#REF!</f>
        <v>#REF!</v>
      </c>
      <c r="F106" s="153" t="e">
        <f>#REF!</f>
        <v>#REF!</v>
      </c>
      <c r="G106" s="157"/>
      <c r="H106" s="157"/>
      <c r="I106" s="157"/>
      <c r="J106" s="155"/>
      <c r="K106" s="156"/>
      <c r="L106" s="155"/>
    </row>
    <row r="107" spans="1:12" s="158" customFormat="1" ht="20.399999999999999" x14ac:dyDescent="0.3">
      <c r="A107" s="153" t="e">
        <f>#REF!</f>
        <v>#REF!</v>
      </c>
      <c r="B107" s="154" t="e">
        <f>#REF!</f>
        <v>#REF!</v>
      </c>
      <c r="C107" s="154" t="e">
        <f>#REF!</f>
        <v>#REF!</v>
      </c>
      <c r="D107" s="154" t="e">
        <f>#REF!</f>
        <v>#REF!</v>
      </c>
      <c r="E107" s="153" t="e">
        <f>#REF!</f>
        <v>#REF!</v>
      </c>
      <c r="F107" s="153" t="e">
        <f>#REF!</f>
        <v>#REF!</v>
      </c>
      <c r="G107" s="157"/>
      <c r="H107" s="157"/>
      <c r="I107" s="157"/>
      <c r="J107" s="155"/>
      <c r="K107" s="156"/>
      <c r="L107" s="155"/>
    </row>
    <row r="108" spans="1:12" s="158" customFormat="1" ht="20.399999999999999" x14ac:dyDescent="0.3">
      <c r="A108" s="153" t="e">
        <f>#REF!</f>
        <v>#REF!</v>
      </c>
      <c r="B108" s="154" t="e">
        <f>#REF!</f>
        <v>#REF!</v>
      </c>
      <c r="C108" s="154" t="e">
        <f>#REF!</f>
        <v>#REF!</v>
      </c>
      <c r="D108" s="154" t="e">
        <f>#REF!</f>
        <v>#REF!</v>
      </c>
      <c r="E108" s="153" t="e">
        <f>#REF!</f>
        <v>#REF!</v>
      </c>
      <c r="F108" s="153" t="e">
        <f>#REF!</f>
        <v>#REF!</v>
      </c>
      <c r="G108" s="157"/>
      <c r="H108" s="157"/>
      <c r="I108" s="157"/>
      <c r="J108" s="155"/>
      <c r="K108" s="156"/>
      <c r="L108" s="155"/>
    </row>
    <row r="109" spans="1:12" s="158" customFormat="1" ht="20.399999999999999" x14ac:dyDescent="0.3">
      <c r="A109" s="153" t="e">
        <f>#REF!</f>
        <v>#REF!</v>
      </c>
      <c r="B109" s="154" t="e">
        <f>#REF!</f>
        <v>#REF!</v>
      </c>
      <c r="C109" s="154" t="e">
        <f>#REF!</f>
        <v>#REF!</v>
      </c>
      <c r="D109" s="154" t="e">
        <f>#REF!</f>
        <v>#REF!</v>
      </c>
      <c r="E109" s="153" t="e">
        <f>#REF!</f>
        <v>#REF!</v>
      </c>
      <c r="F109" s="153" t="e">
        <f>#REF!</f>
        <v>#REF!</v>
      </c>
      <c r="G109" s="157"/>
      <c r="H109" s="157"/>
      <c r="I109" s="157"/>
      <c r="J109" s="155"/>
      <c r="K109" s="156"/>
      <c r="L109" s="155"/>
    </row>
    <row r="110" spans="1:12" s="158" customFormat="1" ht="20.399999999999999" x14ac:dyDescent="0.3">
      <c r="A110" s="153" t="e">
        <f>#REF!</f>
        <v>#REF!</v>
      </c>
      <c r="B110" s="154" t="e">
        <f>#REF!</f>
        <v>#REF!</v>
      </c>
      <c r="C110" s="154" t="e">
        <f>#REF!</f>
        <v>#REF!</v>
      </c>
      <c r="D110" s="154" t="e">
        <f>#REF!</f>
        <v>#REF!</v>
      </c>
      <c r="E110" s="153" t="e">
        <f>#REF!</f>
        <v>#REF!</v>
      </c>
      <c r="F110" s="153" t="e">
        <f>#REF!</f>
        <v>#REF!</v>
      </c>
      <c r="G110" s="157"/>
      <c r="H110" s="157"/>
      <c r="I110" s="157"/>
      <c r="J110" s="155"/>
      <c r="K110" s="156"/>
      <c r="L110" s="155"/>
    </row>
    <row r="111" spans="1:12" s="158" customFormat="1" ht="20.399999999999999" x14ac:dyDescent="0.3">
      <c r="A111" s="153" t="e">
        <f>#REF!</f>
        <v>#REF!</v>
      </c>
      <c r="B111" s="154" t="e">
        <f>#REF!</f>
        <v>#REF!</v>
      </c>
      <c r="C111" s="154" t="e">
        <f>#REF!</f>
        <v>#REF!</v>
      </c>
      <c r="D111" s="154" t="e">
        <f>#REF!</f>
        <v>#REF!</v>
      </c>
      <c r="E111" s="153" t="e">
        <f>#REF!</f>
        <v>#REF!</v>
      </c>
      <c r="F111" s="153" t="e">
        <f>#REF!</f>
        <v>#REF!</v>
      </c>
      <c r="G111" s="157"/>
      <c r="H111" s="157"/>
      <c r="I111" s="157"/>
      <c r="J111" s="155"/>
      <c r="K111" s="156"/>
      <c r="L111" s="155"/>
    </row>
    <row r="112" spans="1:12" s="158" customFormat="1" ht="20.399999999999999" x14ac:dyDescent="0.3">
      <c r="A112" s="153" t="e">
        <f>#REF!</f>
        <v>#REF!</v>
      </c>
      <c r="B112" s="154" t="e">
        <f>#REF!</f>
        <v>#REF!</v>
      </c>
      <c r="C112" s="154" t="e">
        <f>#REF!</f>
        <v>#REF!</v>
      </c>
      <c r="D112" s="154" t="e">
        <f>#REF!</f>
        <v>#REF!</v>
      </c>
      <c r="E112" s="153" t="e">
        <f>#REF!</f>
        <v>#REF!</v>
      </c>
      <c r="F112" s="153" t="e">
        <f>#REF!</f>
        <v>#REF!</v>
      </c>
      <c r="G112" s="157"/>
      <c r="H112" s="157"/>
      <c r="I112" s="157"/>
      <c r="J112" s="155"/>
      <c r="K112" s="156"/>
      <c r="L112" s="155"/>
    </row>
    <row r="113" spans="1:12" s="158" customFormat="1" ht="20.399999999999999" x14ac:dyDescent="0.3">
      <c r="A113" s="153" t="e">
        <f>#REF!</f>
        <v>#REF!</v>
      </c>
      <c r="B113" s="154" t="e">
        <f>#REF!</f>
        <v>#REF!</v>
      </c>
      <c r="C113" s="154" t="e">
        <f>#REF!</f>
        <v>#REF!</v>
      </c>
      <c r="D113" s="154" t="e">
        <f>#REF!</f>
        <v>#REF!</v>
      </c>
      <c r="E113" s="153" t="e">
        <f>#REF!</f>
        <v>#REF!</v>
      </c>
      <c r="F113" s="153" t="e">
        <f>#REF!</f>
        <v>#REF!</v>
      </c>
      <c r="G113" s="157"/>
      <c r="H113" s="157"/>
      <c r="I113" s="157"/>
      <c r="J113" s="155"/>
      <c r="K113" s="156"/>
      <c r="L113" s="155"/>
    </row>
    <row r="114" spans="1:12" s="158" customFormat="1" ht="20.399999999999999" x14ac:dyDescent="0.3">
      <c r="A114" s="153" t="e">
        <f>#REF!</f>
        <v>#REF!</v>
      </c>
      <c r="B114" s="154" t="e">
        <f>#REF!</f>
        <v>#REF!</v>
      </c>
      <c r="C114" s="154" t="e">
        <f>#REF!</f>
        <v>#REF!</v>
      </c>
      <c r="D114" s="154" t="e">
        <f>#REF!</f>
        <v>#REF!</v>
      </c>
      <c r="E114" s="153" t="e">
        <f>#REF!</f>
        <v>#REF!</v>
      </c>
      <c r="F114" s="153" t="e">
        <f>#REF!</f>
        <v>#REF!</v>
      </c>
      <c r="G114" s="157"/>
      <c r="H114" s="157"/>
      <c r="I114" s="157"/>
      <c r="J114" s="155"/>
      <c r="K114" s="156"/>
      <c r="L114" s="155"/>
    </row>
    <row r="115" spans="1:12" s="158" customFormat="1" ht="20.399999999999999" x14ac:dyDescent="0.3">
      <c r="A115" s="153" t="e">
        <f>#REF!</f>
        <v>#REF!</v>
      </c>
      <c r="B115" s="154" t="e">
        <f>#REF!</f>
        <v>#REF!</v>
      </c>
      <c r="C115" s="154" t="e">
        <f>#REF!</f>
        <v>#REF!</v>
      </c>
      <c r="D115" s="154" t="e">
        <f>#REF!</f>
        <v>#REF!</v>
      </c>
      <c r="E115" s="153" t="e">
        <f>#REF!</f>
        <v>#REF!</v>
      </c>
      <c r="F115" s="153" t="e">
        <f>#REF!</f>
        <v>#REF!</v>
      </c>
      <c r="G115" s="157"/>
      <c r="H115" s="157"/>
      <c r="I115" s="157"/>
      <c r="J115" s="155"/>
      <c r="K115" s="156"/>
      <c r="L115" s="155"/>
    </row>
    <row r="116" spans="1:12" s="158" customFormat="1" ht="20.399999999999999" x14ac:dyDescent="0.3">
      <c r="A116" s="153" t="e">
        <f>#REF!</f>
        <v>#REF!</v>
      </c>
      <c r="B116" s="154" t="e">
        <f>#REF!</f>
        <v>#REF!</v>
      </c>
      <c r="C116" s="154" t="e">
        <f>#REF!</f>
        <v>#REF!</v>
      </c>
      <c r="D116" s="154" t="e">
        <f>#REF!</f>
        <v>#REF!</v>
      </c>
      <c r="E116" s="153" t="e">
        <f>#REF!</f>
        <v>#REF!</v>
      </c>
      <c r="F116" s="153" t="e">
        <f>#REF!</f>
        <v>#REF!</v>
      </c>
      <c r="G116" s="157"/>
      <c r="H116" s="157"/>
      <c r="I116" s="157"/>
      <c r="J116" s="155"/>
      <c r="K116" s="156"/>
      <c r="L116" s="155"/>
    </row>
    <row r="117" spans="1:12" s="158" customFormat="1" ht="20.399999999999999" x14ac:dyDescent="0.3">
      <c r="A117" s="153" t="e">
        <f>#REF!</f>
        <v>#REF!</v>
      </c>
      <c r="B117" s="154" t="e">
        <f>#REF!</f>
        <v>#REF!</v>
      </c>
      <c r="C117" s="154" t="e">
        <f>#REF!</f>
        <v>#REF!</v>
      </c>
      <c r="D117" s="154" t="e">
        <f>#REF!</f>
        <v>#REF!</v>
      </c>
      <c r="E117" s="153" t="e">
        <f>#REF!</f>
        <v>#REF!</v>
      </c>
      <c r="F117" s="153" t="e">
        <f>#REF!</f>
        <v>#REF!</v>
      </c>
      <c r="G117" s="157"/>
      <c r="H117" s="157"/>
      <c r="I117" s="157"/>
      <c r="J117" s="155"/>
      <c r="K117" s="156"/>
      <c r="L117" s="155"/>
    </row>
    <row r="118" spans="1:12" s="158" customFormat="1" ht="20.399999999999999" x14ac:dyDescent="0.3">
      <c r="A118" s="153" t="e">
        <f>#REF!</f>
        <v>#REF!</v>
      </c>
      <c r="B118" s="154" t="e">
        <f>#REF!</f>
        <v>#REF!</v>
      </c>
      <c r="C118" s="154" t="e">
        <f>#REF!</f>
        <v>#REF!</v>
      </c>
      <c r="D118" s="154" t="e">
        <f>#REF!</f>
        <v>#REF!</v>
      </c>
      <c r="E118" s="153" t="e">
        <f>#REF!</f>
        <v>#REF!</v>
      </c>
      <c r="F118" s="153" t="e">
        <f>#REF!</f>
        <v>#REF!</v>
      </c>
      <c r="G118" s="157"/>
      <c r="H118" s="157"/>
      <c r="I118" s="157"/>
      <c r="J118" s="155"/>
      <c r="K118" s="156"/>
      <c r="L118" s="155"/>
    </row>
    <row r="119" spans="1:12" s="158" customFormat="1" ht="20.399999999999999" x14ac:dyDescent="0.3">
      <c r="A119" s="153" t="e">
        <f>#REF!</f>
        <v>#REF!</v>
      </c>
      <c r="B119" s="154" t="e">
        <f>#REF!</f>
        <v>#REF!</v>
      </c>
      <c r="C119" s="154" t="e">
        <f>#REF!</f>
        <v>#REF!</v>
      </c>
      <c r="D119" s="154" t="e">
        <f>#REF!</f>
        <v>#REF!</v>
      </c>
      <c r="E119" s="153" t="e">
        <f>#REF!</f>
        <v>#REF!</v>
      </c>
      <c r="F119" s="153" t="e">
        <f>#REF!</f>
        <v>#REF!</v>
      </c>
      <c r="G119" s="157"/>
      <c r="H119" s="157"/>
      <c r="I119" s="157"/>
      <c r="J119" s="155"/>
      <c r="K119" s="156"/>
      <c r="L119" s="155"/>
    </row>
    <row r="120" spans="1:12" s="158" customFormat="1" ht="20.399999999999999" x14ac:dyDescent="0.3">
      <c r="A120" s="153" t="e">
        <f>#REF!</f>
        <v>#REF!</v>
      </c>
      <c r="B120" s="154" t="e">
        <f>#REF!</f>
        <v>#REF!</v>
      </c>
      <c r="C120" s="154" t="e">
        <f>#REF!</f>
        <v>#REF!</v>
      </c>
      <c r="D120" s="154" t="e">
        <f>#REF!</f>
        <v>#REF!</v>
      </c>
      <c r="E120" s="153" t="e">
        <f>#REF!</f>
        <v>#REF!</v>
      </c>
      <c r="F120" s="153" t="e">
        <f>#REF!</f>
        <v>#REF!</v>
      </c>
      <c r="G120" s="157"/>
      <c r="H120" s="157"/>
      <c r="I120" s="157"/>
      <c r="J120" s="155"/>
      <c r="K120" s="156"/>
      <c r="L120" s="155"/>
    </row>
    <row r="121" spans="1:12" s="158" customFormat="1" ht="20.399999999999999" x14ac:dyDescent="0.3">
      <c r="A121" s="153" t="e">
        <f>#REF!</f>
        <v>#REF!</v>
      </c>
      <c r="B121" s="154" t="e">
        <f>#REF!</f>
        <v>#REF!</v>
      </c>
      <c r="C121" s="154" t="e">
        <f>#REF!</f>
        <v>#REF!</v>
      </c>
      <c r="D121" s="154" t="e">
        <f>#REF!</f>
        <v>#REF!</v>
      </c>
      <c r="E121" s="153" t="e">
        <f>#REF!</f>
        <v>#REF!</v>
      </c>
      <c r="F121" s="153" t="e">
        <f>#REF!</f>
        <v>#REF!</v>
      </c>
      <c r="G121" s="157"/>
      <c r="H121" s="157"/>
      <c r="I121" s="157"/>
      <c r="J121" s="155"/>
      <c r="K121" s="156"/>
      <c r="L121" s="155"/>
    </row>
    <row r="122" spans="1:12" s="158" customFormat="1" ht="20.399999999999999" x14ac:dyDescent="0.3">
      <c r="A122" s="153" t="e">
        <f>#REF!</f>
        <v>#REF!</v>
      </c>
      <c r="B122" s="154" t="e">
        <f>#REF!</f>
        <v>#REF!</v>
      </c>
      <c r="C122" s="154" t="e">
        <f>#REF!</f>
        <v>#REF!</v>
      </c>
      <c r="D122" s="154" t="e">
        <f>#REF!</f>
        <v>#REF!</v>
      </c>
      <c r="E122" s="153" t="e">
        <f>#REF!</f>
        <v>#REF!</v>
      </c>
      <c r="F122" s="153" t="e">
        <f>#REF!</f>
        <v>#REF!</v>
      </c>
      <c r="G122" s="157"/>
      <c r="H122" s="157"/>
      <c r="I122" s="157"/>
      <c r="J122" s="155"/>
      <c r="K122" s="156"/>
      <c r="L122" s="155"/>
    </row>
    <row r="123" spans="1:12" s="158" customFormat="1" ht="20.399999999999999" x14ac:dyDescent="0.3">
      <c r="A123" s="153" t="e">
        <f>#REF!</f>
        <v>#REF!</v>
      </c>
      <c r="B123" s="154" t="e">
        <f>#REF!</f>
        <v>#REF!</v>
      </c>
      <c r="C123" s="154" t="e">
        <f>#REF!</f>
        <v>#REF!</v>
      </c>
      <c r="D123" s="154" t="e">
        <f>#REF!</f>
        <v>#REF!</v>
      </c>
      <c r="E123" s="153" t="e">
        <f>#REF!</f>
        <v>#REF!</v>
      </c>
      <c r="F123" s="153" t="e">
        <f>#REF!</f>
        <v>#REF!</v>
      </c>
      <c r="G123" s="157"/>
      <c r="H123" s="157"/>
      <c r="I123" s="157"/>
      <c r="J123" s="155"/>
      <c r="K123" s="156"/>
      <c r="L123" s="155"/>
    </row>
    <row r="124" spans="1:12" s="158" customFormat="1" ht="20.399999999999999" x14ac:dyDescent="0.3">
      <c r="A124" s="153" t="e">
        <f>#REF!</f>
        <v>#REF!</v>
      </c>
      <c r="B124" s="154" t="e">
        <f>#REF!</f>
        <v>#REF!</v>
      </c>
      <c r="C124" s="154" t="e">
        <f>#REF!</f>
        <v>#REF!</v>
      </c>
      <c r="D124" s="154" t="e">
        <f>#REF!</f>
        <v>#REF!</v>
      </c>
      <c r="E124" s="153" t="e">
        <f>#REF!</f>
        <v>#REF!</v>
      </c>
      <c r="F124" s="153" t="e">
        <f>#REF!</f>
        <v>#REF!</v>
      </c>
      <c r="G124" s="157"/>
      <c r="H124" s="157"/>
      <c r="I124" s="157"/>
      <c r="J124" s="155"/>
      <c r="K124" s="156"/>
      <c r="L124" s="155"/>
    </row>
    <row r="125" spans="1:12" s="158" customFormat="1" ht="20.399999999999999" x14ac:dyDescent="0.3">
      <c r="A125" s="153" t="e">
        <f>#REF!</f>
        <v>#REF!</v>
      </c>
      <c r="B125" s="154" t="e">
        <f>#REF!</f>
        <v>#REF!</v>
      </c>
      <c r="C125" s="154" t="e">
        <f>#REF!</f>
        <v>#REF!</v>
      </c>
      <c r="D125" s="154" t="e">
        <f>#REF!</f>
        <v>#REF!</v>
      </c>
      <c r="E125" s="153" t="e">
        <f>#REF!</f>
        <v>#REF!</v>
      </c>
      <c r="F125" s="153" t="e">
        <f>#REF!</f>
        <v>#REF!</v>
      </c>
      <c r="G125" s="157"/>
      <c r="H125" s="157"/>
      <c r="I125" s="157"/>
      <c r="J125" s="155"/>
      <c r="K125" s="156"/>
      <c r="L125" s="155"/>
    </row>
    <row r="126" spans="1:12" s="158" customFormat="1" ht="20.399999999999999" x14ac:dyDescent="0.3">
      <c r="A126" s="153" t="e">
        <f>#REF!</f>
        <v>#REF!</v>
      </c>
      <c r="B126" s="154" t="e">
        <f>#REF!</f>
        <v>#REF!</v>
      </c>
      <c r="C126" s="154" t="e">
        <f>#REF!</f>
        <v>#REF!</v>
      </c>
      <c r="D126" s="154" t="e">
        <f>#REF!</f>
        <v>#REF!</v>
      </c>
      <c r="E126" s="153" t="e">
        <f>#REF!</f>
        <v>#REF!</v>
      </c>
      <c r="F126" s="153" t="e">
        <f>#REF!</f>
        <v>#REF!</v>
      </c>
      <c r="G126" s="157"/>
      <c r="H126" s="157"/>
      <c r="I126" s="157"/>
      <c r="J126" s="155"/>
      <c r="K126" s="156"/>
      <c r="L126" s="155"/>
    </row>
    <row r="127" spans="1:12" s="158" customFormat="1" ht="20.399999999999999" x14ac:dyDescent="0.3">
      <c r="A127" s="153" t="e">
        <f>#REF!</f>
        <v>#REF!</v>
      </c>
      <c r="B127" s="154" t="e">
        <f>#REF!</f>
        <v>#REF!</v>
      </c>
      <c r="C127" s="154" t="e">
        <f>#REF!</f>
        <v>#REF!</v>
      </c>
      <c r="D127" s="154" t="e">
        <f>#REF!</f>
        <v>#REF!</v>
      </c>
      <c r="E127" s="153" t="e">
        <f>#REF!</f>
        <v>#REF!</v>
      </c>
      <c r="F127" s="153" t="e">
        <f>#REF!</f>
        <v>#REF!</v>
      </c>
      <c r="G127" s="157"/>
      <c r="H127" s="157"/>
      <c r="I127" s="157"/>
      <c r="J127" s="155"/>
      <c r="K127" s="156"/>
      <c r="L127" s="155"/>
    </row>
    <row r="128" spans="1:12" s="158" customFormat="1" ht="20.399999999999999" x14ac:dyDescent="0.3">
      <c r="A128" s="153" t="e">
        <f>#REF!</f>
        <v>#REF!</v>
      </c>
      <c r="B128" s="154" t="e">
        <f>#REF!</f>
        <v>#REF!</v>
      </c>
      <c r="C128" s="154" t="e">
        <f>#REF!</f>
        <v>#REF!</v>
      </c>
      <c r="D128" s="154" t="e">
        <f>#REF!</f>
        <v>#REF!</v>
      </c>
      <c r="E128" s="153" t="e">
        <f>#REF!</f>
        <v>#REF!</v>
      </c>
      <c r="F128" s="153" t="e">
        <f>#REF!</f>
        <v>#REF!</v>
      </c>
      <c r="G128" s="157"/>
      <c r="H128" s="157"/>
      <c r="I128" s="157"/>
      <c r="J128" s="155"/>
      <c r="K128" s="156"/>
      <c r="L128" s="155"/>
    </row>
    <row r="129" spans="1:12" s="158" customFormat="1" ht="20.399999999999999" x14ac:dyDescent="0.3">
      <c r="A129" s="153" t="e">
        <f>#REF!</f>
        <v>#REF!</v>
      </c>
      <c r="B129" s="154" t="e">
        <f>#REF!</f>
        <v>#REF!</v>
      </c>
      <c r="C129" s="154" t="e">
        <f>#REF!</f>
        <v>#REF!</v>
      </c>
      <c r="D129" s="154" t="e">
        <f>#REF!</f>
        <v>#REF!</v>
      </c>
      <c r="E129" s="153" t="e">
        <f>#REF!</f>
        <v>#REF!</v>
      </c>
      <c r="F129" s="153" t="e">
        <f>#REF!</f>
        <v>#REF!</v>
      </c>
      <c r="G129" s="157"/>
      <c r="H129" s="157"/>
      <c r="I129" s="157"/>
      <c r="J129" s="155"/>
      <c r="K129" s="156"/>
      <c r="L129" s="155"/>
    </row>
    <row r="130" spans="1:12" s="158" customFormat="1" ht="20.399999999999999" x14ac:dyDescent="0.3">
      <c r="A130" s="153" t="e">
        <f>#REF!</f>
        <v>#REF!</v>
      </c>
      <c r="B130" s="154" t="e">
        <f>#REF!</f>
        <v>#REF!</v>
      </c>
      <c r="C130" s="154" t="e">
        <f>#REF!</f>
        <v>#REF!</v>
      </c>
      <c r="D130" s="154" t="e">
        <f>#REF!</f>
        <v>#REF!</v>
      </c>
      <c r="E130" s="153" t="e">
        <f>#REF!</f>
        <v>#REF!</v>
      </c>
      <c r="F130" s="153" t="e">
        <f>#REF!</f>
        <v>#REF!</v>
      </c>
      <c r="G130" s="157"/>
      <c r="H130" s="157"/>
      <c r="I130" s="157"/>
      <c r="J130" s="155"/>
      <c r="K130" s="156"/>
      <c r="L130" s="155"/>
    </row>
    <row r="131" spans="1:12" s="158" customFormat="1" ht="20.399999999999999" x14ac:dyDescent="0.3">
      <c r="A131" s="153" t="e">
        <f>#REF!</f>
        <v>#REF!</v>
      </c>
      <c r="B131" s="154" t="e">
        <f>#REF!</f>
        <v>#REF!</v>
      </c>
      <c r="C131" s="154" t="e">
        <f>#REF!</f>
        <v>#REF!</v>
      </c>
      <c r="D131" s="154" t="e">
        <f>#REF!</f>
        <v>#REF!</v>
      </c>
      <c r="E131" s="153" t="e">
        <f>#REF!</f>
        <v>#REF!</v>
      </c>
      <c r="F131" s="153" t="e">
        <f>#REF!</f>
        <v>#REF!</v>
      </c>
      <c r="G131" s="157"/>
      <c r="H131" s="157"/>
      <c r="I131" s="157"/>
      <c r="J131" s="155"/>
      <c r="K131" s="156"/>
      <c r="L131" s="155"/>
    </row>
    <row r="132" spans="1:12" s="158" customFormat="1" ht="20.399999999999999" x14ac:dyDescent="0.3">
      <c r="A132" s="159"/>
      <c r="B132" s="160"/>
      <c r="C132" s="160"/>
      <c r="D132" s="160"/>
      <c r="E132" s="159"/>
      <c r="F132" s="159"/>
      <c r="G132" s="161"/>
      <c r="H132" s="161"/>
      <c r="I132" s="161"/>
      <c r="J132" s="143"/>
      <c r="K132" s="143"/>
      <c r="L132" s="143"/>
    </row>
    <row r="133" spans="1:12" s="158" customFormat="1" ht="20.399999999999999" x14ac:dyDescent="0.3">
      <c r="A133" s="159"/>
      <c r="B133" s="160"/>
      <c r="C133" s="160"/>
      <c r="D133" s="160"/>
      <c r="E133" s="159"/>
      <c r="F133" s="159"/>
      <c r="G133" s="161"/>
      <c r="H133" s="161"/>
      <c r="I133" s="161"/>
      <c r="J133" s="143"/>
      <c r="K133" s="143"/>
      <c r="L133" s="143"/>
    </row>
    <row r="134" spans="1:12" s="158" customFormat="1" ht="20.399999999999999" x14ac:dyDescent="0.3">
      <c r="A134" s="159"/>
      <c r="B134" s="160"/>
      <c r="C134" s="160"/>
      <c r="D134" s="160"/>
      <c r="E134" s="159"/>
      <c r="F134" s="159"/>
      <c r="G134" s="161"/>
      <c r="H134" s="161"/>
      <c r="I134" s="161"/>
      <c r="J134" s="143"/>
      <c r="K134" s="143"/>
      <c r="L134" s="143"/>
    </row>
    <row r="135" spans="1:12" s="158" customFormat="1" ht="20.399999999999999" x14ac:dyDescent="0.3">
      <c r="A135" s="159"/>
      <c r="B135" s="160"/>
      <c r="C135" s="160"/>
      <c r="D135" s="160"/>
      <c r="E135" s="159"/>
      <c r="F135" s="159"/>
      <c r="G135" s="161"/>
      <c r="H135" s="161"/>
      <c r="I135" s="161"/>
      <c r="J135" s="143"/>
      <c r="K135" s="143"/>
      <c r="L135" s="143"/>
    </row>
    <row r="136" spans="1:12" s="158" customFormat="1" ht="20.399999999999999" x14ac:dyDescent="0.3">
      <c r="A136" s="159"/>
      <c r="B136" s="160"/>
      <c r="C136" s="160"/>
      <c r="D136" s="160"/>
      <c r="E136" s="159"/>
      <c r="F136" s="159"/>
      <c r="G136" s="161"/>
      <c r="H136" s="161"/>
      <c r="I136" s="161"/>
      <c r="J136" s="143"/>
      <c r="K136" s="143"/>
      <c r="L136" s="143"/>
    </row>
    <row r="137" spans="1:12" s="158" customFormat="1" ht="20.399999999999999" x14ac:dyDescent="0.3">
      <c r="A137" s="159"/>
      <c r="B137" s="160"/>
      <c r="C137" s="160"/>
      <c r="D137" s="160"/>
      <c r="E137" s="159"/>
      <c r="F137" s="159"/>
      <c r="G137" s="161"/>
      <c r="H137" s="161"/>
      <c r="I137" s="161"/>
      <c r="J137" s="143"/>
      <c r="K137" s="143"/>
      <c r="L137" s="143"/>
    </row>
    <row r="138" spans="1:12" s="158" customFormat="1" ht="20.399999999999999" x14ac:dyDescent="0.3">
      <c r="A138" s="159"/>
      <c r="B138" s="160"/>
      <c r="C138" s="160"/>
      <c r="D138" s="160"/>
      <c r="E138" s="159"/>
      <c r="F138" s="159"/>
      <c r="G138" s="161"/>
      <c r="H138" s="161"/>
      <c r="I138" s="161"/>
      <c r="J138" s="143"/>
      <c r="K138" s="143"/>
      <c r="L138" s="143"/>
    </row>
    <row r="139" spans="1:12" s="158" customFormat="1" ht="20.399999999999999" x14ac:dyDescent="0.3">
      <c r="A139" s="159"/>
      <c r="B139" s="160"/>
      <c r="C139" s="160"/>
      <c r="D139" s="160"/>
      <c r="E139" s="159"/>
      <c r="F139" s="159"/>
      <c r="G139" s="161"/>
      <c r="H139" s="161"/>
      <c r="I139" s="161"/>
      <c r="J139" s="143"/>
      <c r="K139" s="143"/>
      <c r="L139" s="143"/>
    </row>
    <row r="140" spans="1:12" s="158" customFormat="1" ht="20.399999999999999" x14ac:dyDescent="0.3">
      <c r="A140" s="159"/>
      <c r="B140" s="160"/>
      <c r="C140" s="160"/>
      <c r="D140" s="160"/>
      <c r="E140" s="159"/>
      <c r="F140" s="159"/>
      <c r="G140" s="161"/>
      <c r="H140" s="161"/>
      <c r="I140" s="161"/>
      <c r="J140" s="143"/>
      <c r="K140" s="143"/>
      <c r="L140" s="143"/>
    </row>
    <row r="141" spans="1:12" s="158" customFormat="1" ht="20.399999999999999" x14ac:dyDescent="0.3">
      <c r="A141" s="159"/>
      <c r="B141" s="160"/>
      <c r="C141" s="160"/>
      <c r="D141" s="160"/>
      <c r="E141" s="159"/>
      <c r="F141" s="159"/>
      <c r="G141" s="161"/>
      <c r="H141" s="161"/>
      <c r="I141" s="161"/>
      <c r="J141" s="143"/>
      <c r="K141" s="143"/>
      <c r="L141" s="143"/>
    </row>
    <row r="142" spans="1:12" s="158" customFormat="1" ht="20.399999999999999" x14ac:dyDescent="0.3">
      <c r="A142" s="159"/>
      <c r="B142" s="160"/>
      <c r="C142" s="160"/>
      <c r="D142" s="160"/>
      <c r="E142" s="159"/>
      <c r="F142" s="159"/>
      <c r="G142" s="161"/>
      <c r="H142" s="161"/>
      <c r="I142" s="161"/>
      <c r="J142" s="143"/>
      <c r="K142" s="143"/>
      <c r="L142" s="143"/>
    </row>
    <row r="143" spans="1:12" s="158" customFormat="1" ht="20.399999999999999" x14ac:dyDescent="0.3">
      <c r="A143" s="159"/>
      <c r="B143" s="160"/>
      <c r="C143" s="160"/>
      <c r="D143" s="160"/>
      <c r="E143" s="159"/>
      <c r="F143" s="159"/>
      <c r="G143" s="161"/>
      <c r="H143" s="161"/>
      <c r="I143" s="161"/>
      <c r="J143" s="143"/>
      <c r="K143" s="143"/>
      <c r="L143" s="143"/>
    </row>
    <row r="144" spans="1:12" s="158" customFormat="1" ht="20.399999999999999" x14ac:dyDescent="0.3">
      <c r="A144" s="159"/>
      <c r="B144" s="160"/>
      <c r="C144" s="160"/>
      <c r="D144" s="160"/>
      <c r="E144" s="159"/>
      <c r="F144" s="159"/>
      <c r="G144" s="161"/>
      <c r="H144" s="161"/>
      <c r="I144" s="161"/>
      <c r="J144" s="143"/>
      <c r="K144" s="143"/>
      <c r="L144" s="143"/>
    </row>
    <row r="145" spans="1:12" s="158" customFormat="1" ht="20.399999999999999" x14ac:dyDescent="0.3">
      <c r="A145" s="159"/>
      <c r="B145" s="160"/>
      <c r="C145" s="160"/>
      <c r="D145" s="160"/>
      <c r="E145" s="159"/>
      <c r="F145" s="159"/>
      <c r="G145" s="161"/>
      <c r="H145" s="161"/>
      <c r="I145" s="161"/>
      <c r="J145" s="143"/>
      <c r="K145" s="143"/>
      <c r="L145" s="143"/>
    </row>
    <row r="146" spans="1:12" s="158" customFormat="1" ht="20.399999999999999" x14ac:dyDescent="0.3">
      <c r="A146" s="159"/>
      <c r="B146" s="160"/>
      <c r="C146" s="160"/>
      <c r="D146" s="160"/>
      <c r="E146" s="159"/>
      <c r="F146" s="159"/>
      <c r="G146" s="161"/>
      <c r="H146" s="161"/>
      <c r="I146" s="161"/>
      <c r="J146" s="143"/>
      <c r="K146" s="143"/>
      <c r="L146" s="143"/>
    </row>
    <row r="147" spans="1:12" s="158" customFormat="1" ht="20.399999999999999" x14ac:dyDescent="0.3">
      <c r="A147" s="159"/>
      <c r="B147" s="160"/>
      <c r="C147" s="160"/>
      <c r="D147" s="160"/>
      <c r="E147" s="159"/>
      <c r="F147" s="159"/>
      <c r="G147" s="161"/>
      <c r="H147" s="161"/>
      <c r="I147" s="161"/>
      <c r="J147" s="143"/>
      <c r="K147" s="143"/>
      <c r="L147" s="143"/>
    </row>
    <row r="148" spans="1:12" s="158" customFormat="1" ht="20.399999999999999" x14ac:dyDescent="0.3">
      <c r="A148" s="159"/>
      <c r="B148" s="160"/>
      <c r="C148" s="160"/>
      <c r="D148" s="160"/>
      <c r="E148" s="159"/>
      <c r="F148" s="159"/>
      <c r="G148" s="161"/>
      <c r="H148" s="161"/>
      <c r="I148" s="161"/>
      <c r="J148" s="143"/>
      <c r="K148" s="143"/>
      <c r="L148" s="143"/>
    </row>
    <row r="149" spans="1:12" s="158" customFormat="1" ht="20.399999999999999" x14ac:dyDescent="0.3">
      <c r="A149" s="159"/>
      <c r="B149" s="160"/>
      <c r="C149" s="160"/>
      <c r="D149" s="160"/>
      <c r="E149" s="159"/>
      <c r="F149" s="159"/>
      <c r="G149" s="161"/>
      <c r="H149" s="161"/>
      <c r="I149" s="161"/>
      <c r="J149" s="143"/>
      <c r="K149" s="143"/>
      <c r="L149" s="143"/>
    </row>
    <row r="150" spans="1:12" s="158" customFormat="1" ht="20.399999999999999" x14ac:dyDescent="0.3">
      <c r="A150" s="159"/>
      <c r="B150" s="160"/>
      <c r="C150" s="160"/>
      <c r="D150" s="160"/>
      <c r="E150" s="159"/>
      <c r="F150" s="159"/>
      <c r="G150" s="161"/>
      <c r="H150" s="161"/>
      <c r="I150" s="161"/>
      <c r="J150" s="143"/>
      <c r="K150" s="143"/>
      <c r="L150" s="143"/>
    </row>
    <row r="151" spans="1:12" s="158" customFormat="1" ht="20.399999999999999" x14ac:dyDescent="0.3">
      <c r="A151" s="159"/>
      <c r="B151" s="160"/>
      <c r="C151" s="160"/>
      <c r="D151" s="160"/>
      <c r="E151" s="159"/>
      <c r="F151" s="159"/>
      <c r="G151" s="161"/>
      <c r="H151" s="161"/>
      <c r="I151" s="161"/>
      <c r="J151" s="143"/>
      <c r="K151" s="143"/>
      <c r="L151" s="143"/>
    </row>
    <row r="152" spans="1:12" s="158" customFormat="1" ht="20.399999999999999" x14ac:dyDescent="0.3">
      <c r="A152" s="159"/>
      <c r="B152" s="160"/>
      <c r="C152" s="160"/>
      <c r="D152" s="160"/>
      <c r="E152" s="159"/>
      <c r="F152" s="159"/>
      <c r="G152" s="161"/>
      <c r="H152" s="161"/>
      <c r="I152" s="161"/>
      <c r="J152" s="143"/>
      <c r="K152" s="143"/>
      <c r="L152" s="143"/>
    </row>
    <row r="153" spans="1:12" s="158" customFormat="1" ht="20.399999999999999" x14ac:dyDescent="0.3">
      <c r="A153" s="159"/>
      <c r="B153" s="160"/>
      <c r="C153" s="160"/>
      <c r="D153" s="160"/>
      <c r="E153" s="159"/>
      <c r="F153" s="159"/>
      <c r="G153" s="161"/>
      <c r="H153" s="161"/>
      <c r="I153" s="161"/>
      <c r="J153" s="143"/>
      <c r="K153" s="143"/>
      <c r="L153" s="143"/>
    </row>
    <row r="154" spans="1:12" s="158" customFormat="1" ht="20.399999999999999" x14ac:dyDescent="0.3">
      <c r="A154" s="159"/>
      <c r="B154" s="160"/>
      <c r="C154" s="160"/>
      <c r="D154" s="160"/>
      <c r="E154" s="159"/>
      <c r="F154" s="159"/>
      <c r="G154" s="161"/>
      <c r="H154" s="161"/>
      <c r="I154" s="161"/>
      <c r="J154" s="143"/>
      <c r="K154" s="143"/>
      <c r="L154" s="143"/>
    </row>
    <row r="155" spans="1:12" s="158" customFormat="1" ht="20.399999999999999" x14ac:dyDescent="0.3">
      <c r="A155" s="159"/>
      <c r="B155" s="160"/>
      <c r="C155" s="160"/>
      <c r="D155" s="160"/>
      <c r="E155" s="159"/>
      <c r="F155" s="159"/>
      <c r="G155" s="161"/>
      <c r="H155" s="161"/>
      <c r="I155" s="161"/>
      <c r="J155" s="143"/>
      <c r="K155" s="143"/>
      <c r="L155" s="143"/>
    </row>
    <row r="156" spans="1:12" s="158" customFormat="1" ht="20.399999999999999" x14ac:dyDescent="0.3">
      <c r="A156" s="159"/>
      <c r="B156" s="160"/>
      <c r="C156" s="160"/>
      <c r="D156" s="160"/>
      <c r="E156" s="159"/>
      <c r="F156" s="159"/>
      <c r="G156" s="161"/>
      <c r="H156" s="161"/>
      <c r="I156" s="161"/>
      <c r="J156" s="143"/>
      <c r="K156" s="143"/>
      <c r="L156" s="143"/>
    </row>
    <row r="157" spans="1:12" s="158" customFormat="1" ht="20.399999999999999" x14ac:dyDescent="0.3">
      <c r="A157" s="159"/>
      <c r="B157" s="160"/>
      <c r="C157" s="160"/>
      <c r="D157" s="160"/>
      <c r="E157" s="159"/>
      <c r="F157" s="159"/>
      <c r="G157" s="161"/>
      <c r="H157" s="161"/>
      <c r="I157" s="161"/>
      <c r="J157" s="143"/>
      <c r="K157" s="143"/>
      <c r="L157" s="143"/>
    </row>
    <row r="158" spans="1:12" s="158" customFormat="1" ht="20.399999999999999" x14ac:dyDescent="0.3">
      <c r="A158" s="159"/>
      <c r="B158" s="160"/>
      <c r="C158" s="160"/>
      <c r="D158" s="160"/>
      <c r="E158" s="159"/>
      <c r="F158" s="159"/>
      <c r="G158" s="161"/>
      <c r="H158" s="161"/>
      <c r="I158" s="161"/>
      <c r="J158" s="143"/>
      <c r="K158" s="143"/>
      <c r="L158" s="143"/>
    </row>
    <row r="159" spans="1:12" s="158" customFormat="1" ht="20.399999999999999" x14ac:dyDescent="0.3">
      <c r="A159" s="159"/>
      <c r="B159" s="160"/>
      <c r="C159" s="160"/>
      <c r="D159" s="160"/>
      <c r="E159" s="159"/>
      <c r="F159" s="159"/>
      <c r="G159" s="161"/>
      <c r="H159" s="161"/>
      <c r="I159" s="161"/>
      <c r="J159" s="143"/>
      <c r="K159" s="143"/>
      <c r="L159" s="143"/>
    </row>
    <row r="160" spans="1:12" s="158" customFormat="1" ht="20.399999999999999" x14ac:dyDescent="0.3">
      <c r="A160" s="159"/>
      <c r="B160" s="160"/>
      <c r="C160" s="160"/>
      <c r="D160" s="160"/>
      <c r="E160" s="159"/>
      <c r="F160" s="159"/>
      <c r="G160" s="161"/>
      <c r="H160" s="161"/>
      <c r="I160" s="161"/>
      <c r="J160" s="143"/>
      <c r="K160" s="143"/>
      <c r="L160" s="143"/>
    </row>
    <row r="161" spans="1:12" s="158" customFormat="1" ht="20.399999999999999" x14ac:dyDescent="0.3">
      <c r="A161" s="159"/>
      <c r="B161" s="160"/>
      <c r="C161" s="160"/>
      <c r="D161" s="160"/>
      <c r="E161" s="159"/>
      <c r="F161" s="159"/>
      <c r="G161" s="161"/>
      <c r="H161" s="161"/>
      <c r="I161" s="161"/>
      <c r="J161" s="143"/>
      <c r="K161" s="143"/>
      <c r="L161" s="143"/>
    </row>
    <row r="162" spans="1:12" s="158" customFormat="1" ht="20.399999999999999" x14ac:dyDescent="0.3">
      <c r="A162" s="159"/>
      <c r="B162" s="160"/>
      <c r="C162" s="160"/>
      <c r="D162" s="160"/>
      <c r="E162" s="159"/>
      <c r="F162" s="159"/>
      <c r="G162" s="161"/>
      <c r="H162" s="161"/>
      <c r="I162" s="161"/>
      <c r="J162" s="143"/>
      <c r="K162" s="143"/>
      <c r="L162" s="143"/>
    </row>
    <row r="163" spans="1:12" s="158" customFormat="1" ht="20.399999999999999" x14ac:dyDescent="0.3">
      <c r="A163" s="159"/>
      <c r="B163" s="160"/>
      <c r="C163" s="160"/>
      <c r="D163" s="160"/>
      <c r="E163" s="159"/>
      <c r="F163" s="159"/>
      <c r="G163" s="161"/>
      <c r="H163" s="161"/>
      <c r="I163" s="161"/>
      <c r="J163" s="143"/>
      <c r="K163" s="143"/>
      <c r="L163" s="143"/>
    </row>
    <row r="164" spans="1:12" s="158" customFormat="1" ht="20.399999999999999" x14ac:dyDescent="0.3">
      <c r="A164" s="159"/>
      <c r="B164" s="160"/>
      <c r="C164" s="160"/>
      <c r="D164" s="160"/>
      <c r="E164" s="159"/>
      <c r="F164" s="159"/>
      <c r="G164" s="161"/>
      <c r="H164" s="161"/>
      <c r="I164" s="161"/>
      <c r="J164" s="143"/>
      <c r="K164" s="143"/>
      <c r="L164" s="143"/>
    </row>
    <row r="165" spans="1:12" s="158" customFormat="1" ht="20.399999999999999" x14ac:dyDescent="0.3">
      <c r="A165" s="159"/>
      <c r="B165" s="160"/>
      <c r="C165" s="160"/>
      <c r="D165" s="160"/>
      <c r="E165" s="159"/>
      <c r="F165" s="159"/>
      <c r="G165" s="161"/>
      <c r="H165" s="161"/>
      <c r="I165" s="161"/>
      <c r="J165" s="143"/>
      <c r="K165" s="143"/>
      <c r="L165" s="143"/>
    </row>
    <row r="166" spans="1:12" s="158" customFormat="1" ht="20.399999999999999" x14ac:dyDescent="0.3">
      <c r="A166" s="159"/>
      <c r="B166" s="160"/>
      <c r="C166" s="160"/>
      <c r="D166" s="160"/>
      <c r="E166" s="159"/>
      <c r="F166" s="159"/>
      <c r="G166" s="161"/>
      <c r="H166" s="161"/>
      <c r="I166" s="161"/>
      <c r="J166" s="143"/>
      <c r="K166" s="143"/>
      <c r="L166" s="143"/>
    </row>
    <row r="167" spans="1:12" s="158" customFormat="1" ht="20.399999999999999" x14ac:dyDescent="0.3">
      <c r="A167" s="159"/>
      <c r="B167" s="160"/>
      <c r="C167" s="160"/>
      <c r="D167" s="160"/>
      <c r="E167" s="159"/>
      <c r="F167" s="159"/>
      <c r="G167" s="161"/>
      <c r="H167" s="161"/>
      <c r="I167" s="161"/>
      <c r="J167" s="143"/>
      <c r="K167" s="143"/>
      <c r="L167" s="143"/>
    </row>
    <row r="168" spans="1:12" s="158" customFormat="1" ht="20.399999999999999" x14ac:dyDescent="0.3">
      <c r="A168" s="159"/>
      <c r="B168" s="160"/>
      <c r="C168" s="160"/>
      <c r="D168" s="160"/>
      <c r="E168" s="159"/>
      <c r="F168" s="159"/>
      <c r="G168" s="161"/>
      <c r="H168" s="161"/>
      <c r="I168" s="161"/>
      <c r="J168" s="143"/>
      <c r="K168" s="143"/>
      <c r="L168" s="143"/>
    </row>
    <row r="169" spans="1:12" s="158" customFormat="1" ht="20.399999999999999" x14ac:dyDescent="0.3">
      <c r="A169" s="159"/>
      <c r="B169" s="160"/>
      <c r="C169" s="160"/>
      <c r="D169" s="160"/>
      <c r="E169" s="159"/>
      <c r="F169" s="159"/>
      <c r="G169" s="161"/>
      <c r="H169" s="161"/>
      <c r="I169" s="161"/>
      <c r="J169" s="144"/>
      <c r="K169" s="144"/>
      <c r="L169" s="144"/>
    </row>
    <row r="170" spans="1:12" s="158" customFormat="1" ht="20.399999999999999" x14ac:dyDescent="0.3">
      <c r="A170" s="159"/>
      <c r="B170" s="160"/>
      <c r="C170" s="160"/>
      <c r="D170" s="160"/>
      <c r="E170" s="159"/>
      <c r="F170" s="159"/>
      <c r="G170" s="161"/>
      <c r="H170" s="161"/>
      <c r="I170" s="161"/>
      <c r="J170" s="144"/>
      <c r="K170" s="144"/>
      <c r="L170" s="144"/>
    </row>
    <row r="171" spans="1:12" s="158" customFormat="1" ht="20.399999999999999" x14ac:dyDescent="0.3">
      <c r="A171" s="159"/>
      <c r="B171" s="160"/>
      <c r="C171" s="160"/>
      <c r="D171" s="160"/>
      <c r="E171" s="159"/>
      <c r="F171" s="159"/>
      <c r="G171" s="161"/>
      <c r="H171" s="161"/>
      <c r="I171" s="161"/>
      <c r="J171" s="144"/>
      <c r="K171" s="144"/>
      <c r="L171" s="144"/>
    </row>
    <row r="172" spans="1:12" s="158" customFormat="1" ht="20.399999999999999" x14ac:dyDescent="0.3">
      <c r="A172" s="159"/>
      <c r="B172" s="160"/>
      <c r="C172" s="160"/>
      <c r="D172" s="160"/>
      <c r="E172" s="159"/>
      <c r="F172" s="159"/>
      <c r="G172" s="161"/>
      <c r="H172" s="161"/>
      <c r="I172" s="161"/>
      <c r="J172" s="144"/>
      <c r="K172" s="144"/>
      <c r="L172" s="144"/>
    </row>
    <row r="173" spans="1:12" s="158" customFormat="1" ht="20.399999999999999" x14ac:dyDescent="0.3">
      <c r="A173" s="159"/>
      <c r="B173" s="160"/>
      <c r="C173" s="160"/>
      <c r="D173" s="160"/>
      <c r="E173" s="159"/>
      <c r="F173" s="159"/>
      <c r="G173" s="161"/>
      <c r="H173" s="161"/>
      <c r="I173" s="161"/>
      <c r="J173" s="144"/>
      <c r="K173" s="144"/>
      <c r="L173" s="144"/>
    </row>
    <row r="174" spans="1:12" s="158" customFormat="1" ht="20.399999999999999" x14ac:dyDescent="0.3">
      <c r="A174" s="159"/>
      <c r="B174" s="160"/>
      <c r="C174" s="160"/>
      <c r="D174" s="160"/>
      <c r="E174" s="159"/>
      <c r="F174" s="159"/>
      <c r="G174" s="161"/>
      <c r="H174" s="161"/>
      <c r="I174" s="161"/>
      <c r="J174" s="144"/>
      <c r="K174" s="144"/>
      <c r="L174" s="144"/>
    </row>
    <row r="175" spans="1:12" s="158" customFormat="1" ht="20.399999999999999" x14ac:dyDescent="0.3">
      <c r="A175" s="159"/>
      <c r="B175" s="160"/>
      <c r="C175" s="160"/>
      <c r="D175" s="160"/>
      <c r="E175" s="159"/>
      <c r="F175" s="159"/>
      <c r="G175" s="161"/>
      <c r="H175" s="161"/>
      <c r="I175" s="161"/>
      <c r="J175" s="144"/>
      <c r="K175" s="144"/>
      <c r="L175" s="144"/>
    </row>
    <row r="176" spans="1:12" s="158" customFormat="1" ht="20.399999999999999" x14ac:dyDescent="0.3">
      <c r="A176" s="159"/>
      <c r="B176" s="160"/>
      <c r="C176" s="160"/>
      <c r="D176" s="160"/>
      <c r="E176" s="159"/>
      <c r="F176" s="159"/>
      <c r="G176" s="161"/>
      <c r="H176" s="161"/>
      <c r="I176" s="161"/>
      <c r="J176" s="144"/>
      <c r="K176" s="144"/>
      <c r="L176" s="144"/>
    </row>
    <row r="177" spans="1:12" s="158" customFormat="1" ht="20.399999999999999" x14ac:dyDescent="0.3">
      <c r="A177" s="159"/>
      <c r="B177" s="160"/>
      <c r="C177" s="160"/>
      <c r="D177" s="160"/>
      <c r="E177" s="159"/>
      <c r="F177" s="159"/>
      <c r="G177" s="161"/>
      <c r="H177" s="161"/>
      <c r="I177" s="161"/>
      <c r="J177" s="144"/>
      <c r="K177" s="144"/>
      <c r="L177" s="144"/>
    </row>
    <row r="178" spans="1:12" s="158" customFormat="1" ht="20.399999999999999" x14ac:dyDescent="0.3">
      <c r="A178" s="159"/>
      <c r="B178" s="160"/>
      <c r="C178" s="160"/>
      <c r="D178" s="160"/>
      <c r="E178" s="159"/>
      <c r="F178" s="159"/>
      <c r="G178" s="161"/>
      <c r="H178" s="161"/>
      <c r="I178" s="161"/>
      <c r="J178" s="144"/>
      <c r="K178" s="144"/>
      <c r="L178" s="144"/>
    </row>
    <row r="179" spans="1:12" s="158" customFormat="1" ht="20.399999999999999" x14ac:dyDescent="0.3">
      <c r="A179" s="159"/>
      <c r="B179" s="160"/>
      <c r="C179" s="160"/>
      <c r="D179" s="160"/>
      <c r="E179" s="159"/>
      <c r="F179" s="159"/>
      <c r="G179" s="161"/>
      <c r="H179" s="161"/>
      <c r="I179" s="161"/>
      <c r="J179" s="144"/>
      <c r="K179" s="144"/>
      <c r="L179" s="144"/>
    </row>
    <row r="180" spans="1:12" s="158" customFormat="1" ht="20.399999999999999" x14ac:dyDescent="0.3">
      <c r="A180" s="159"/>
      <c r="B180" s="160"/>
      <c r="C180" s="160"/>
      <c r="D180" s="160"/>
      <c r="E180" s="159"/>
      <c r="F180" s="159"/>
      <c r="G180" s="161"/>
      <c r="H180" s="161"/>
      <c r="I180" s="161"/>
      <c r="J180" s="144"/>
      <c r="K180" s="144"/>
      <c r="L180" s="144"/>
    </row>
    <row r="181" spans="1:12" s="158" customFormat="1" ht="20.399999999999999" x14ac:dyDescent="0.3">
      <c r="A181" s="159"/>
      <c r="B181" s="160"/>
      <c r="C181" s="160"/>
      <c r="D181" s="160"/>
      <c r="E181" s="159"/>
      <c r="F181" s="159"/>
      <c r="G181" s="161"/>
      <c r="H181" s="161"/>
      <c r="I181" s="161"/>
      <c r="J181" s="144"/>
      <c r="K181" s="144"/>
      <c r="L181" s="144"/>
    </row>
    <row r="182" spans="1:12" s="158" customFormat="1" ht="20.399999999999999" x14ac:dyDescent="0.3">
      <c r="A182" s="159"/>
      <c r="B182" s="160"/>
      <c r="C182" s="160"/>
      <c r="D182" s="160"/>
      <c r="E182" s="159"/>
      <c r="F182" s="159"/>
      <c r="G182" s="161"/>
      <c r="H182" s="161"/>
      <c r="I182" s="161"/>
      <c r="J182" s="144"/>
      <c r="K182" s="144"/>
      <c r="L182" s="144"/>
    </row>
    <row r="183" spans="1:12" s="158" customFormat="1" ht="20.399999999999999" x14ac:dyDescent="0.3">
      <c r="A183" s="159"/>
      <c r="B183" s="160"/>
      <c r="C183" s="160"/>
      <c r="D183" s="160"/>
      <c r="E183" s="159"/>
      <c r="F183" s="159"/>
      <c r="G183" s="161"/>
      <c r="H183" s="161"/>
      <c r="I183" s="161"/>
      <c r="J183" s="144"/>
      <c r="K183" s="144"/>
      <c r="L183" s="144"/>
    </row>
    <row r="184" spans="1:12" s="158" customFormat="1" ht="20.399999999999999" x14ac:dyDescent="0.3">
      <c r="A184" s="159"/>
      <c r="B184" s="160"/>
      <c r="C184" s="160"/>
      <c r="D184" s="160"/>
      <c r="E184" s="159"/>
      <c r="F184" s="159"/>
      <c r="G184" s="161"/>
      <c r="H184" s="161"/>
      <c r="I184" s="161"/>
      <c r="J184" s="144"/>
      <c r="K184" s="144"/>
      <c r="L184" s="144"/>
    </row>
    <row r="185" spans="1:12" s="158" customFormat="1" ht="20.399999999999999" x14ac:dyDescent="0.3">
      <c r="A185" s="159"/>
      <c r="B185" s="160"/>
      <c r="C185" s="160"/>
      <c r="D185" s="160"/>
      <c r="E185" s="159"/>
      <c r="F185" s="159"/>
      <c r="G185" s="161"/>
      <c r="H185" s="161"/>
      <c r="I185" s="161"/>
      <c r="J185" s="144"/>
      <c r="K185" s="144"/>
      <c r="L185" s="144"/>
    </row>
    <row r="186" spans="1:12" s="158" customFormat="1" ht="20.399999999999999" x14ac:dyDescent="0.3">
      <c r="A186" s="159"/>
      <c r="B186" s="160"/>
      <c r="C186" s="160"/>
      <c r="D186" s="160"/>
      <c r="E186" s="159"/>
      <c r="F186" s="159"/>
      <c r="G186" s="161"/>
      <c r="H186" s="161"/>
      <c r="I186" s="161"/>
      <c r="J186" s="144"/>
      <c r="K186" s="144"/>
      <c r="L186" s="144"/>
    </row>
    <row r="187" spans="1:12" s="113" customFormat="1" x14ac:dyDescent="0.45">
      <c r="A187" s="115"/>
      <c r="B187" s="116"/>
      <c r="C187" s="116"/>
      <c r="D187" s="116"/>
      <c r="E187" s="115"/>
      <c r="F187" s="115"/>
      <c r="G187" s="117"/>
      <c r="H187" s="117"/>
      <c r="I187" s="117"/>
      <c r="J187" s="114"/>
      <c r="K187" s="114"/>
      <c r="L187" s="114"/>
    </row>
    <row r="188" spans="1:12" s="113" customFormat="1" x14ac:dyDescent="0.45">
      <c r="A188" s="115"/>
      <c r="B188" s="116"/>
      <c r="C188" s="116"/>
      <c r="D188" s="116"/>
      <c r="E188" s="115"/>
      <c r="F188" s="115"/>
      <c r="G188" s="117"/>
      <c r="H188" s="117"/>
      <c r="I188" s="117"/>
      <c r="J188" s="114"/>
      <c r="K188" s="114"/>
      <c r="L188" s="114"/>
    </row>
    <row r="189" spans="1:12" s="113" customFormat="1" x14ac:dyDescent="0.45">
      <c r="A189" s="115"/>
      <c r="B189" s="116"/>
      <c r="C189" s="116"/>
      <c r="D189" s="116"/>
      <c r="E189" s="115"/>
      <c r="F189" s="115"/>
      <c r="G189" s="117"/>
      <c r="H189" s="117"/>
      <c r="I189" s="117"/>
      <c r="J189" s="114"/>
      <c r="K189" s="114"/>
      <c r="L189" s="114"/>
    </row>
    <row r="190" spans="1:12" s="113" customFormat="1" x14ac:dyDescent="0.45">
      <c r="A190" s="115"/>
      <c r="B190" s="116"/>
      <c r="C190" s="116"/>
      <c r="D190" s="116"/>
      <c r="E190" s="115"/>
      <c r="F190" s="115"/>
      <c r="G190" s="117"/>
      <c r="H190" s="117"/>
      <c r="I190" s="117"/>
      <c r="J190" s="114"/>
      <c r="K190" s="114"/>
      <c r="L190" s="114"/>
    </row>
    <row r="191" spans="1:12" s="113" customFormat="1" x14ac:dyDescent="0.45">
      <c r="A191" s="115"/>
      <c r="B191" s="116"/>
      <c r="C191" s="116"/>
      <c r="D191" s="116"/>
      <c r="E191" s="115"/>
      <c r="F191" s="115"/>
      <c r="G191" s="117"/>
      <c r="H191" s="117"/>
      <c r="I191" s="117"/>
      <c r="J191" s="114"/>
      <c r="K191" s="114"/>
      <c r="L191" s="114"/>
    </row>
    <row r="192" spans="1:12" s="113" customFormat="1" x14ac:dyDescent="0.45">
      <c r="A192" s="115"/>
      <c r="B192" s="116"/>
      <c r="C192" s="116"/>
      <c r="D192" s="116"/>
      <c r="E192" s="115"/>
      <c r="F192" s="115"/>
      <c r="G192" s="117"/>
      <c r="H192" s="117"/>
      <c r="I192" s="117"/>
      <c r="J192" s="114"/>
      <c r="K192" s="114"/>
      <c r="L192" s="114"/>
    </row>
    <row r="193" spans="1:12" s="113" customFormat="1" x14ac:dyDescent="0.45">
      <c r="A193" s="115"/>
      <c r="B193" s="116"/>
      <c r="C193" s="116"/>
      <c r="D193" s="116"/>
      <c r="E193" s="115"/>
      <c r="F193" s="115"/>
      <c r="G193" s="117"/>
      <c r="H193" s="117"/>
      <c r="I193" s="117"/>
      <c r="J193" s="114"/>
      <c r="K193" s="114"/>
      <c r="L193" s="114"/>
    </row>
    <row r="194" spans="1:12" s="113" customFormat="1" x14ac:dyDescent="0.45">
      <c r="A194" s="115"/>
      <c r="B194" s="116"/>
      <c r="C194" s="116"/>
      <c r="D194" s="116"/>
      <c r="E194" s="115"/>
      <c r="F194" s="115"/>
      <c r="G194" s="117"/>
      <c r="H194" s="117"/>
      <c r="I194" s="117"/>
      <c r="J194" s="114"/>
      <c r="K194" s="114"/>
      <c r="L194" s="114"/>
    </row>
    <row r="195" spans="1:12" s="113" customFormat="1" x14ac:dyDescent="0.45">
      <c r="A195" s="115"/>
      <c r="B195" s="116"/>
      <c r="C195" s="116"/>
      <c r="D195" s="116"/>
      <c r="E195" s="115"/>
      <c r="F195" s="115"/>
      <c r="G195" s="117"/>
      <c r="H195" s="117"/>
      <c r="I195" s="117"/>
      <c r="J195" s="114"/>
      <c r="K195" s="114"/>
      <c r="L195" s="114"/>
    </row>
    <row r="196" spans="1:12" s="113" customFormat="1" x14ac:dyDescent="0.45">
      <c r="A196" s="115"/>
      <c r="B196" s="116"/>
      <c r="C196" s="116"/>
      <c r="D196" s="116"/>
      <c r="E196" s="115"/>
      <c r="F196" s="115"/>
      <c r="G196" s="117"/>
      <c r="H196" s="117"/>
      <c r="I196" s="117"/>
      <c r="J196" s="114"/>
      <c r="K196" s="114"/>
      <c r="L196" s="114"/>
    </row>
    <row r="197" spans="1:12" s="113" customFormat="1" x14ac:dyDescent="0.45">
      <c r="A197" s="115"/>
      <c r="B197" s="116"/>
      <c r="C197" s="116"/>
      <c r="D197" s="116"/>
      <c r="E197" s="115"/>
      <c r="F197" s="115"/>
      <c r="G197" s="117"/>
      <c r="H197" s="117"/>
      <c r="I197" s="117"/>
      <c r="J197" s="114"/>
      <c r="K197" s="114"/>
      <c r="L197" s="114"/>
    </row>
    <row r="198" spans="1:12" s="113" customFormat="1" x14ac:dyDescent="0.45">
      <c r="A198" s="115"/>
      <c r="B198" s="116"/>
      <c r="C198" s="116"/>
      <c r="D198" s="116"/>
      <c r="E198" s="115"/>
      <c r="F198" s="115"/>
      <c r="G198" s="117"/>
      <c r="H198" s="117"/>
      <c r="I198" s="117"/>
      <c r="J198" s="114"/>
      <c r="K198" s="114"/>
      <c r="L198" s="114"/>
    </row>
    <row r="199" spans="1:12" s="113" customFormat="1" x14ac:dyDescent="0.45">
      <c r="A199" s="115"/>
      <c r="B199" s="116"/>
      <c r="C199" s="116"/>
      <c r="D199" s="116"/>
      <c r="E199" s="115"/>
      <c r="F199" s="115"/>
      <c r="G199" s="117"/>
      <c r="H199" s="117"/>
      <c r="I199" s="117"/>
      <c r="J199" s="114"/>
      <c r="K199" s="114"/>
      <c r="L199" s="114"/>
    </row>
    <row r="200" spans="1:12" s="113" customFormat="1" x14ac:dyDescent="0.45">
      <c r="A200" s="115"/>
      <c r="B200" s="116"/>
      <c r="C200" s="116"/>
      <c r="D200" s="116"/>
      <c r="E200" s="115"/>
      <c r="F200" s="115"/>
      <c r="G200" s="117"/>
      <c r="H200" s="117"/>
      <c r="I200" s="117"/>
      <c r="J200" s="114"/>
      <c r="K200" s="114"/>
      <c r="L200" s="114"/>
    </row>
    <row r="201" spans="1:12" s="113" customFormat="1" x14ac:dyDescent="0.45">
      <c r="A201" s="115"/>
      <c r="B201" s="116"/>
      <c r="C201" s="116"/>
      <c r="D201" s="116"/>
      <c r="E201" s="115"/>
      <c r="F201" s="115"/>
      <c r="G201" s="117"/>
      <c r="H201" s="117"/>
      <c r="I201" s="117"/>
      <c r="J201" s="114"/>
      <c r="K201" s="114"/>
      <c r="L201" s="114"/>
    </row>
    <row r="202" spans="1:12" s="113" customFormat="1" x14ac:dyDescent="0.45">
      <c r="A202" s="115"/>
      <c r="B202" s="116"/>
      <c r="C202" s="116"/>
      <c r="D202" s="116"/>
      <c r="E202" s="115"/>
      <c r="F202" s="115"/>
      <c r="G202" s="117"/>
      <c r="H202" s="117"/>
      <c r="I202" s="117"/>
      <c r="J202" s="114"/>
      <c r="K202" s="114"/>
      <c r="L202" s="114"/>
    </row>
    <row r="203" spans="1:12" s="113" customFormat="1" x14ac:dyDescent="0.45">
      <c r="A203" s="115"/>
      <c r="B203" s="116"/>
      <c r="C203" s="116"/>
      <c r="D203" s="116"/>
      <c r="E203" s="115"/>
      <c r="F203" s="115"/>
      <c r="G203" s="117"/>
      <c r="H203" s="117"/>
      <c r="I203" s="117"/>
      <c r="J203" s="114"/>
      <c r="K203" s="114"/>
      <c r="L203" s="114"/>
    </row>
    <row r="204" spans="1:12" s="113" customFormat="1" x14ac:dyDescent="0.45">
      <c r="A204" s="115"/>
      <c r="B204" s="116"/>
      <c r="C204" s="116"/>
      <c r="D204" s="116"/>
      <c r="E204" s="115"/>
      <c r="F204" s="115"/>
      <c r="G204" s="117"/>
      <c r="H204" s="117"/>
      <c r="I204" s="117"/>
      <c r="J204" s="114"/>
      <c r="K204" s="114"/>
      <c r="L204" s="114"/>
    </row>
    <row r="205" spans="1:12" s="113" customFormat="1" x14ac:dyDescent="0.45">
      <c r="A205" s="115"/>
      <c r="B205" s="116"/>
      <c r="C205" s="116"/>
      <c r="D205" s="116"/>
      <c r="E205" s="115"/>
      <c r="F205" s="115"/>
      <c r="G205" s="117"/>
      <c r="H205" s="117"/>
      <c r="I205" s="117"/>
      <c r="J205" s="114"/>
      <c r="K205" s="114"/>
      <c r="L205" s="114"/>
    </row>
    <row r="206" spans="1:12" s="113" customFormat="1" x14ac:dyDescent="0.45">
      <c r="A206" s="115"/>
      <c r="B206" s="116"/>
      <c r="C206" s="116"/>
      <c r="D206" s="116"/>
      <c r="E206" s="115"/>
      <c r="F206" s="115"/>
      <c r="G206" s="117"/>
      <c r="H206" s="117"/>
      <c r="I206" s="117"/>
      <c r="J206" s="114"/>
      <c r="K206" s="114"/>
      <c r="L206" s="114"/>
    </row>
    <row r="207" spans="1:12" s="113" customFormat="1" x14ac:dyDescent="0.45">
      <c r="A207" s="115"/>
      <c r="B207" s="116"/>
      <c r="C207" s="116"/>
      <c r="D207" s="116"/>
      <c r="E207" s="115"/>
      <c r="F207" s="115"/>
      <c r="G207" s="117"/>
      <c r="H207" s="117"/>
      <c r="I207" s="117"/>
      <c r="J207" s="114"/>
      <c r="K207" s="114"/>
      <c r="L207" s="114"/>
    </row>
    <row r="208" spans="1:12" s="113" customFormat="1" x14ac:dyDescent="0.45">
      <c r="A208" s="115"/>
      <c r="B208" s="116"/>
      <c r="C208" s="116"/>
      <c r="D208" s="116"/>
      <c r="E208" s="115"/>
      <c r="F208" s="115"/>
      <c r="G208" s="117"/>
      <c r="H208" s="117"/>
      <c r="I208" s="117"/>
      <c r="J208" s="114"/>
      <c r="K208" s="114"/>
      <c r="L208" s="114"/>
    </row>
    <row r="209" spans="1:12" s="113" customFormat="1" x14ac:dyDescent="0.45">
      <c r="A209" s="115"/>
      <c r="B209" s="116"/>
      <c r="C209" s="116"/>
      <c r="D209" s="116"/>
      <c r="E209" s="115"/>
      <c r="F209" s="115"/>
      <c r="G209" s="117"/>
      <c r="H209" s="117"/>
      <c r="I209" s="117"/>
      <c r="J209" s="114"/>
      <c r="K209" s="114"/>
      <c r="L209" s="114"/>
    </row>
    <row r="210" spans="1:12" s="113" customFormat="1" x14ac:dyDescent="0.45">
      <c r="A210" s="115"/>
      <c r="B210" s="116"/>
      <c r="C210" s="116"/>
      <c r="D210" s="116"/>
      <c r="E210" s="115"/>
      <c r="F210" s="115"/>
      <c r="G210" s="117"/>
      <c r="H210" s="117"/>
      <c r="I210" s="117"/>
      <c r="J210" s="114"/>
      <c r="K210" s="114"/>
      <c r="L210" s="114"/>
    </row>
    <row r="211" spans="1:12" s="113" customFormat="1" x14ac:dyDescent="0.45">
      <c r="A211" s="115"/>
      <c r="B211" s="116"/>
      <c r="C211" s="116"/>
      <c r="D211" s="116"/>
      <c r="E211" s="115"/>
      <c r="F211" s="115"/>
      <c r="G211" s="117"/>
      <c r="H211" s="117"/>
      <c r="I211" s="117"/>
      <c r="J211" s="114"/>
      <c r="K211" s="114"/>
      <c r="L211" s="114"/>
    </row>
    <row r="212" spans="1:12" s="113" customFormat="1" x14ac:dyDescent="0.45">
      <c r="A212" s="115"/>
      <c r="B212" s="116"/>
      <c r="C212" s="116"/>
      <c r="D212" s="116"/>
      <c r="E212" s="115"/>
      <c r="F212" s="115"/>
      <c r="G212" s="117"/>
      <c r="H212" s="117"/>
      <c r="I212" s="117"/>
      <c r="J212" s="114"/>
      <c r="K212" s="114"/>
      <c r="L212" s="114"/>
    </row>
    <row r="213" spans="1:12" s="113" customFormat="1" x14ac:dyDescent="0.45">
      <c r="A213" s="115"/>
      <c r="B213" s="116"/>
      <c r="C213" s="116"/>
      <c r="D213" s="116"/>
      <c r="E213" s="115"/>
      <c r="F213" s="115"/>
      <c r="G213" s="117"/>
      <c r="H213" s="117"/>
      <c r="I213" s="117"/>
      <c r="J213" s="114"/>
      <c r="K213" s="114"/>
      <c r="L213" s="114"/>
    </row>
    <row r="214" spans="1:12" s="113" customFormat="1" x14ac:dyDescent="0.45">
      <c r="A214" s="115"/>
      <c r="B214" s="116"/>
      <c r="C214" s="116"/>
      <c r="D214" s="116"/>
      <c r="E214" s="115"/>
      <c r="F214" s="115"/>
      <c r="G214" s="117"/>
      <c r="H214" s="117"/>
      <c r="I214" s="117"/>
      <c r="J214" s="114"/>
      <c r="K214" s="114"/>
      <c r="L214" s="114"/>
    </row>
    <row r="215" spans="1:12" s="113" customFormat="1" x14ac:dyDescent="0.45">
      <c r="A215" s="115"/>
      <c r="B215" s="116"/>
      <c r="C215" s="116"/>
      <c r="D215" s="116"/>
      <c r="E215" s="115"/>
      <c r="F215" s="115"/>
      <c r="G215" s="117"/>
      <c r="H215" s="117"/>
      <c r="I215" s="117"/>
      <c r="J215" s="114"/>
      <c r="K215" s="114"/>
      <c r="L215" s="114"/>
    </row>
    <row r="216" spans="1:12" s="113" customFormat="1" x14ac:dyDescent="0.45">
      <c r="A216" s="115"/>
      <c r="B216" s="116"/>
      <c r="C216" s="116"/>
      <c r="D216" s="116"/>
      <c r="E216" s="115"/>
      <c r="F216" s="115"/>
      <c r="G216" s="117"/>
      <c r="H216" s="117"/>
      <c r="I216" s="117"/>
      <c r="J216" s="114"/>
      <c r="K216" s="114"/>
      <c r="L216" s="114"/>
    </row>
    <row r="217" spans="1:12" s="113" customFormat="1" x14ac:dyDescent="0.45">
      <c r="A217" s="115"/>
      <c r="B217" s="116"/>
      <c r="C217" s="116"/>
      <c r="D217" s="116"/>
      <c r="E217" s="115"/>
      <c r="F217" s="115"/>
      <c r="G217" s="117"/>
      <c r="H217" s="117"/>
      <c r="I217" s="117"/>
      <c r="J217" s="114"/>
      <c r="K217" s="114"/>
      <c r="L217" s="114"/>
    </row>
    <row r="218" spans="1:12" s="113" customFormat="1" x14ac:dyDescent="0.45">
      <c r="A218" s="115"/>
      <c r="B218" s="116"/>
      <c r="C218" s="116"/>
      <c r="D218" s="116"/>
      <c r="E218" s="115"/>
      <c r="F218" s="115"/>
      <c r="G218" s="117"/>
      <c r="H218" s="117"/>
      <c r="I218" s="117"/>
      <c r="J218" s="114"/>
      <c r="K218" s="114"/>
      <c r="L218" s="114"/>
    </row>
    <row r="219" spans="1:12" s="113" customFormat="1" x14ac:dyDescent="0.45">
      <c r="A219" s="115"/>
      <c r="B219" s="116"/>
      <c r="C219" s="116"/>
      <c r="D219" s="116"/>
      <c r="E219" s="115"/>
      <c r="F219" s="115"/>
      <c r="G219" s="117"/>
      <c r="H219" s="117"/>
      <c r="I219" s="117"/>
      <c r="J219" s="114"/>
      <c r="K219" s="114"/>
      <c r="L219" s="114"/>
    </row>
    <row r="220" spans="1:12" s="113" customFormat="1" x14ac:dyDescent="0.45">
      <c r="A220" s="115"/>
      <c r="B220" s="116"/>
      <c r="C220" s="116"/>
      <c r="D220" s="116"/>
      <c r="E220" s="115"/>
      <c r="F220" s="115"/>
      <c r="G220" s="117"/>
      <c r="H220" s="117"/>
      <c r="I220" s="117"/>
      <c r="J220" s="114"/>
      <c r="K220" s="114"/>
      <c r="L220" s="114"/>
    </row>
    <row r="221" spans="1:12" s="113" customFormat="1" x14ac:dyDescent="0.45">
      <c r="A221" s="115"/>
      <c r="B221" s="116"/>
      <c r="C221" s="116"/>
      <c r="D221" s="116"/>
      <c r="E221" s="115"/>
      <c r="F221" s="115"/>
      <c r="G221" s="117"/>
      <c r="H221" s="117"/>
      <c r="I221" s="117"/>
      <c r="J221" s="114"/>
      <c r="K221" s="114"/>
      <c r="L221" s="114"/>
    </row>
    <row r="222" spans="1:12" s="113" customFormat="1" x14ac:dyDescent="0.45">
      <c r="A222" s="115"/>
      <c r="B222" s="116"/>
      <c r="C222" s="116"/>
      <c r="D222" s="116"/>
      <c r="E222" s="115"/>
      <c r="F222" s="115"/>
      <c r="G222" s="117"/>
      <c r="H222" s="117"/>
      <c r="I222" s="117"/>
      <c r="J222" s="114"/>
      <c r="K222" s="114"/>
      <c r="L222" s="114"/>
    </row>
    <row r="223" spans="1:12" s="113" customFormat="1" x14ac:dyDescent="0.45">
      <c r="A223" s="115"/>
      <c r="B223" s="116"/>
      <c r="C223" s="116"/>
      <c r="D223" s="116"/>
      <c r="E223" s="115"/>
      <c r="F223" s="115"/>
      <c r="G223" s="117"/>
      <c r="H223" s="117"/>
      <c r="I223" s="117"/>
      <c r="J223" s="114"/>
      <c r="K223" s="114"/>
      <c r="L223" s="114"/>
    </row>
    <row r="224" spans="1:12" s="113" customFormat="1" x14ac:dyDescent="0.45">
      <c r="A224" s="115"/>
      <c r="B224" s="116"/>
      <c r="C224" s="116"/>
      <c r="D224" s="116"/>
      <c r="E224" s="115"/>
      <c r="F224" s="115"/>
      <c r="G224" s="117"/>
      <c r="H224" s="117"/>
      <c r="I224" s="117"/>
      <c r="J224" s="114"/>
      <c r="K224" s="114"/>
      <c r="L224" s="114"/>
    </row>
    <row r="225" spans="1:12" s="113" customFormat="1" x14ac:dyDescent="0.45">
      <c r="A225" s="115"/>
      <c r="B225" s="116"/>
      <c r="C225" s="116"/>
      <c r="D225" s="116"/>
      <c r="E225" s="115"/>
      <c r="F225" s="115"/>
      <c r="G225" s="117"/>
      <c r="H225" s="117"/>
      <c r="I225" s="117"/>
      <c r="J225" s="114"/>
      <c r="K225" s="114"/>
      <c r="L225" s="114"/>
    </row>
    <row r="226" spans="1:12" x14ac:dyDescent="0.3">
      <c r="E226" s="114"/>
      <c r="F226" s="114"/>
      <c r="G226" s="114"/>
      <c r="H226" s="114"/>
      <c r="I226" s="114"/>
      <c r="J226" s="114"/>
      <c r="K226" s="114"/>
      <c r="L226" s="114"/>
    </row>
    <row r="227" spans="1:12" x14ac:dyDescent="0.3">
      <c r="E227" s="114"/>
      <c r="F227" s="114"/>
      <c r="G227" s="114"/>
      <c r="H227" s="114"/>
      <c r="I227" s="114"/>
      <c r="J227" s="114"/>
      <c r="K227" s="114"/>
      <c r="L227" s="114"/>
    </row>
    <row r="228" spans="1:12" x14ac:dyDescent="0.3">
      <c r="E228" s="114"/>
      <c r="F228" s="114"/>
      <c r="G228" s="114"/>
      <c r="H228" s="114"/>
      <c r="I228" s="114"/>
      <c r="J228" s="114"/>
      <c r="K228" s="114"/>
      <c r="L228" s="114"/>
    </row>
    <row r="229" spans="1:12" x14ac:dyDescent="0.3">
      <c r="E229" s="114"/>
      <c r="F229" s="114"/>
      <c r="G229" s="114"/>
      <c r="H229" s="114"/>
      <c r="I229" s="114"/>
      <c r="J229" s="114"/>
      <c r="K229" s="114"/>
      <c r="L229" s="114"/>
    </row>
    <row r="230" spans="1:12" x14ac:dyDescent="0.3">
      <c r="E230" s="114"/>
      <c r="F230" s="114"/>
      <c r="G230" s="114"/>
      <c r="H230" s="114"/>
      <c r="I230" s="114"/>
      <c r="J230" s="114"/>
      <c r="K230" s="114"/>
      <c r="L230" s="114"/>
    </row>
    <row r="231" spans="1:12" x14ac:dyDescent="0.3">
      <c r="E231" s="114"/>
      <c r="F231" s="114"/>
      <c r="G231" s="114"/>
      <c r="H231" s="114"/>
      <c r="I231" s="114"/>
      <c r="J231" s="114"/>
      <c r="K231" s="114"/>
      <c r="L231" s="114"/>
    </row>
    <row r="232" spans="1:12" x14ac:dyDescent="0.3">
      <c r="E232" s="114"/>
      <c r="F232" s="114"/>
      <c r="G232" s="114"/>
      <c r="H232" s="114"/>
      <c r="I232" s="114"/>
      <c r="J232" s="114"/>
      <c r="K232" s="114"/>
      <c r="L232" s="114"/>
    </row>
    <row r="233" spans="1:12" x14ac:dyDescent="0.3">
      <c r="E233" s="114"/>
      <c r="F233" s="114"/>
      <c r="G233" s="114"/>
      <c r="H233" s="114"/>
      <c r="I233" s="114"/>
      <c r="J233" s="114"/>
      <c r="K233" s="114"/>
      <c r="L233" s="114"/>
    </row>
    <row r="234" spans="1:12" x14ac:dyDescent="0.3">
      <c r="E234" s="114"/>
      <c r="F234" s="114"/>
      <c r="G234" s="114"/>
      <c r="H234" s="114"/>
      <c r="I234" s="114"/>
      <c r="J234" s="114"/>
      <c r="K234" s="114"/>
      <c r="L234" s="114"/>
    </row>
    <row r="235" spans="1:12" x14ac:dyDescent="0.3">
      <c r="E235" s="114"/>
      <c r="F235" s="114"/>
      <c r="G235" s="114"/>
      <c r="H235" s="114"/>
      <c r="I235" s="114"/>
      <c r="J235" s="114"/>
      <c r="K235" s="114"/>
      <c r="L235" s="114"/>
    </row>
    <row r="236" spans="1:12" x14ac:dyDescent="0.3">
      <c r="E236" s="114"/>
      <c r="F236" s="114"/>
      <c r="G236" s="114"/>
      <c r="H236" s="114"/>
      <c r="I236" s="114"/>
      <c r="J236" s="114"/>
      <c r="K236" s="114"/>
      <c r="L236" s="114"/>
    </row>
    <row r="237" spans="1:12" x14ac:dyDescent="0.3">
      <c r="E237" s="114"/>
      <c r="F237" s="114"/>
      <c r="G237" s="114"/>
      <c r="H237" s="114"/>
      <c r="I237" s="114"/>
      <c r="J237" s="114"/>
      <c r="K237" s="114"/>
      <c r="L237" s="114"/>
    </row>
    <row r="238" spans="1:12" x14ac:dyDescent="0.3">
      <c r="E238" s="114"/>
      <c r="F238" s="114"/>
      <c r="G238" s="114"/>
      <c r="H238" s="114"/>
      <c r="I238" s="114"/>
      <c r="J238" s="114"/>
      <c r="K238" s="114"/>
      <c r="L238" s="114"/>
    </row>
    <row r="239" spans="1:12" x14ac:dyDescent="0.3">
      <c r="E239" s="114"/>
      <c r="F239" s="114"/>
      <c r="G239" s="114"/>
      <c r="H239" s="114"/>
      <c r="I239" s="114"/>
      <c r="J239" s="114"/>
      <c r="K239" s="114"/>
      <c r="L239" s="114"/>
    </row>
    <row r="240" spans="1:12" x14ac:dyDescent="0.3">
      <c r="E240" s="114"/>
      <c r="F240" s="114"/>
      <c r="G240" s="114"/>
      <c r="H240" s="114"/>
      <c r="I240" s="114"/>
      <c r="J240" s="114"/>
      <c r="K240" s="114"/>
      <c r="L240" s="114"/>
    </row>
    <row r="241" spans="5:12" x14ac:dyDescent="0.3">
      <c r="E241" s="114"/>
      <c r="F241" s="114"/>
      <c r="G241" s="114"/>
      <c r="H241" s="114"/>
      <c r="I241" s="114"/>
      <c r="J241" s="114"/>
      <c r="K241" s="114"/>
      <c r="L241" s="114"/>
    </row>
    <row r="242" spans="5:12" x14ac:dyDescent="0.3">
      <c r="E242" s="114"/>
      <c r="F242" s="114"/>
      <c r="G242" s="114"/>
      <c r="H242" s="114"/>
      <c r="I242" s="114"/>
      <c r="J242" s="114"/>
      <c r="K242" s="114"/>
      <c r="L242" s="114"/>
    </row>
    <row r="243" spans="5:12" x14ac:dyDescent="0.3">
      <c r="E243" s="114"/>
      <c r="F243" s="114"/>
      <c r="G243" s="114"/>
      <c r="H243" s="114"/>
      <c r="I243" s="114"/>
      <c r="J243" s="114"/>
      <c r="K243" s="114"/>
      <c r="L243" s="114"/>
    </row>
    <row r="244" spans="5:12" x14ac:dyDescent="0.3">
      <c r="E244" s="114"/>
      <c r="F244" s="114"/>
      <c r="G244" s="114"/>
      <c r="H244" s="114"/>
      <c r="I244" s="114"/>
      <c r="J244" s="114"/>
      <c r="K244" s="114"/>
      <c r="L244" s="114"/>
    </row>
    <row r="245" spans="5:12" x14ac:dyDescent="0.3">
      <c r="E245" s="114"/>
      <c r="F245" s="114"/>
      <c r="G245" s="114"/>
      <c r="H245" s="114"/>
      <c r="I245" s="114"/>
      <c r="J245" s="114"/>
      <c r="K245" s="114"/>
      <c r="L245" s="114"/>
    </row>
    <row r="246" spans="5:12" x14ac:dyDescent="0.3">
      <c r="E246" s="114"/>
      <c r="F246" s="114"/>
      <c r="G246" s="114"/>
      <c r="H246" s="114"/>
      <c r="I246" s="114"/>
      <c r="J246" s="114"/>
      <c r="K246" s="114"/>
      <c r="L246" s="114"/>
    </row>
    <row r="247" spans="5:12" x14ac:dyDescent="0.3">
      <c r="E247" s="114"/>
      <c r="F247" s="114"/>
      <c r="G247" s="114"/>
      <c r="H247" s="114"/>
      <c r="I247" s="114"/>
      <c r="J247" s="114"/>
      <c r="K247" s="114"/>
      <c r="L247" s="114"/>
    </row>
    <row r="248" spans="5:12" x14ac:dyDescent="0.3">
      <c r="E248" s="114"/>
      <c r="F248" s="114"/>
      <c r="G248" s="114"/>
      <c r="H248" s="114"/>
      <c r="I248" s="114"/>
      <c r="J248" s="114"/>
      <c r="K248" s="114"/>
      <c r="L248" s="114"/>
    </row>
    <row r="249" spans="5:12" x14ac:dyDescent="0.3">
      <c r="E249" s="114"/>
      <c r="F249" s="114"/>
      <c r="G249" s="114"/>
      <c r="H249" s="114"/>
      <c r="I249" s="114"/>
      <c r="J249" s="114"/>
      <c r="K249" s="114"/>
      <c r="L249" s="114"/>
    </row>
    <row r="250" spans="5:12" x14ac:dyDescent="0.3">
      <c r="E250" s="114"/>
      <c r="F250" s="114"/>
      <c r="G250" s="114"/>
      <c r="H250" s="114"/>
      <c r="I250" s="114"/>
      <c r="J250" s="114"/>
      <c r="K250" s="114"/>
      <c r="L250" s="114"/>
    </row>
    <row r="251" spans="5:12" x14ac:dyDescent="0.3">
      <c r="E251" s="114"/>
      <c r="F251" s="114"/>
      <c r="G251" s="114"/>
      <c r="H251" s="114"/>
      <c r="I251" s="114"/>
      <c r="J251" s="114"/>
      <c r="K251" s="114"/>
      <c r="L251" s="114"/>
    </row>
    <row r="252" spans="5:12" x14ac:dyDescent="0.3">
      <c r="E252" s="114"/>
      <c r="F252" s="114"/>
      <c r="G252" s="114"/>
      <c r="H252" s="114"/>
      <c r="I252" s="114"/>
      <c r="J252" s="114"/>
      <c r="K252" s="114"/>
      <c r="L252" s="114"/>
    </row>
    <row r="253" spans="5:12" x14ac:dyDescent="0.3">
      <c r="E253" s="114"/>
      <c r="F253" s="114"/>
      <c r="G253" s="114"/>
      <c r="H253" s="114"/>
      <c r="I253" s="114"/>
      <c r="J253" s="114"/>
      <c r="K253" s="114"/>
      <c r="L253" s="114"/>
    </row>
    <row r="254" spans="5:12" x14ac:dyDescent="0.3">
      <c r="E254" s="114"/>
      <c r="F254" s="114"/>
      <c r="G254" s="114"/>
      <c r="H254" s="114"/>
      <c r="I254" s="114"/>
      <c r="J254" s="114"/>
      <c r="K254" s="114"/>
      <c r="L254" s="114"/>
    </row>
    <row r="255" spans="5:12" x14ac:dyDescent="0.3">
      <c r="E255" s="114"/>
      <c r="F255" s="114"/>
      <c r="G255" s="114"/>
      <c r="H255" s="114"/>
      <c r="I255" s="114"/>
      <c r="J255" s="114"/>
      <c r="K255" s="114"/>
      <c r="L255" s="114"/>
    </row>
    <row r="256" spans="5:12" x14ac:dyDescent="0.3">
      <c r="E256" s="114"/>
      <c r="F256" s="114"/>
      <c r="G256" s="114"/>
      <c r="H256" s="114"/>
      <c r="I256" s="114"/>
      <c r="J256" s="114"/>
      <c r="K256" s="114"/>
      <c r="L256" s="114"/>
    </row>
    <row r="257" spans="5:12" x14ac:dyDescent="0.3">
      <c r="E257" s="114"/>
      <c r="F257" s="114"/>
      <c r="G257" s="114"/>
      <c r="H257" s="114"/>
      <c r="I257" s="114"/>
      <c r="J257" s="114"/>
      <c r="K257" s="114"/>
      <c r="L257" s="114"/>
    </row>
    <row r="258" spans="5:12" x14ac:dyDescent="0.3">
      <c r="E258" s="114"/>
      <c r="F258" s="114"/>
      <c r="G258" s="114"/>
      <c r="H258" s="114"/>
      <c r="I258" s="114"/>
      <c r="J258" s="114"/>
      <c r="K258" s="114"/>
      <c r="L258" s="114"/>
    </row>
    <row r="259" spans="5:12" x14ac:dyDescent="0.3">
      <c r="E259" s="114"/>
      <c r="F259" s="114"/>
      <c r="G259" s="114"/>
      <c r="H259" s="114"/>
      <c r="I259" s="114"/>
      <c r="J259" s="114"/>
      <c r="K259" s="114"/>
      <c r="L259" s="114"/>
    </row>
    <row r="260" spans="5:12" x14ac:dyDescent="0.3">
      <c r="E260" s="114"/>
      <c r="F260" s="114"/>
      <c r="G260" s="114"/>
      <c r="H260" s="114"/>
      <c r="I260" s="114"/>
      <c r="J260" s="114"/>
      <c r="K260" s="114"/>
      <c r="L260" s="114"/>
    </row>
    <row r="261" spans="5:12" x14ac:dyDescent="0.3">
      <c r="E261" s="114"/>
      <c r="F261" s="114"/>
      <c r="G261" s="114"/>
      <c r="H261" s="114"/>
      <c r="I261" s="114"/>
      <c r="J261" s="114"/>
      <c r="K261" s="114"/>
      <c r="L261" s="114"/>
    </row>
    <row r="262" spans="5:12" x14ac:dyDescent="0.3">
      <c r="E262" s="114"/>
      <c r="F262" s="114"/>
      <c r="G262" s="114"/>
      <c r="H262" s="114"/>
      <c r="I262" s="114"/>
      <c r="J262" s="114"/>
      <c r="K262" s="114"/>
      <c r="L262" s="114"/>
    </row>
    <row r="263" spans="5:12" x14ac:dyDescent="0.3">
      <c r="E263" s="114"/>
      <c r="F263" s="114"/>
      <c r="G263" s="114"/>
      <c r="H263" s="114"/>
      <c r="I263" s="114"/>
      <c r="J263" s="114"/>
      <c r="K263" s="114"/>
      <c r="L263" s="114"/>
    </row>
    <row r="264" spans="5:12" x14ac:dyDescent="0.3">
      <c r="E264" s="114"/>
      <c r="F264" s="114"/>
      <c r="G264" s="114"/>
      <c r="H264" s="114"/>
      <c r="I264" s="114"/>
      <c r="J264" s="114"/>
      <c r="K264" s="114"/>
      <c r="L264" s="114"/>
    </row>
    <row r="265" spans="5:12" x14ac:dyDescent="0.3">
      <c r="E265" s="114"/>
      <c r="F265" s="114"/>
      <c r="G265" s="114"/>
      <c r="H265" s="114"/>
      <c r="I265" s="114"/>
      <c r="J265" s="114"/>
      <c r="K265" s="114"/>
      <c r="L265" s="114"/>
    </row>
    <row r="266" spans="5:12" x14ac:dyDescent="0.3">
      <c r="E266" s="114"/>
      <c r="F266" s="114"/>
      <c r="G266" s="114"/>
      <c r="H266" s="114"/>
      <c r="I266" s="114"/>
      <c r="J266" s="114"/>
      <c r="K266" s="114"/>
      <c r="L266" s="114"/>
    </row>
    <row r="267" spans="5:12" x14ac:dyDescent="0.3">
      <c r="E267" s="114"/>
      <c r="F267" s="114"/>
      <c r="G267" s="114"/>
      <c r="H267" s="114"/>
      <c r="I267" s="114"/>
      <c r="J267" s="114"/>
      <c r="K267" s="114"/>
      <c r="L267" s="114"/>
    </row>
    <row r="268" spans="5:12" x14ac:dyDescent="0.3">
      <c r="E268" s="114"/>
      <c r="F268" s="114"/>
      <c r="G268" s="114"/>
      <c r="H268" s="114"/>
      <c r="I268" s="114"/>
      <c r="J268" s="114"/>
      <c r="K268" s="114"/>
      <c r="L268" s="114"/>
    </row>
    <row r="269" spans="5:12" x14ac:dyDescent="0.3">
      <c r="E269" s="114"/>
      <c r="F269" s="114"/>
      <c r="G269" s="114"/>
      <c r="H269" s="114"/>
      <c r="I269" s="114"/>
      <c r="J269" s="114"/>
      <c r="K269" s="114"/>
      <c r="L269" s="114"/>
    </row>
    <row r="270" spans="5:12" x14ac:dyDescent="0.3">
      <c r="E270" s="114"/>
      <c r="F270" s="114"/>
      <c r="G270" s="114"/>
      <c r="H270" s="114"/>
      <c r="I270" s="114"/>
      <c r="J270" s="114"/>
      <c r="K270" s="114"/>
      <c r="L270" s="114"/>
    </row>
    <row r="271" spans="5:12" x14ac:dyDescent="0.3">
      <c r="E271" s="114"/>
      <c r="F271" s="114"/>
      <c r="G271" s="114"/>
      <c r="H271" s="114"/>
      <c r="I271" s="114"/>
      <c r="J271" s="114"/>
      <c r="K271" s="114"/>
      <c r="L271" s="114"/>
    </row>
    <row r="272" spans="5:12" x14ac:dyDescent="0.3">
      <c r="E272" s="114"/>
      <c r="F272" s="114"/>
      <c r="G272" s="114"/>
      <c r="H272" s="114"/>
      <c r="I272" s="114"/>
      <c r="J272" s="114"/>
      <c r="K272" s="114"/>
      <c r="L272" s="114"/>
    </row>
    <row r="273" spans="5:12" x14ac:dyDescent="0.3">
      <c r="E273" s="114"/>
      <c r="F273" s="114"/>
      <c r="G273" s="114"/>
      <c r="H273" s="114"/>
      <c r="I273" s="114"/>
      <c r="J273" s="114"/>
      <c r="K273" s="114"/>
      <c r="L273" s="114"/>
    </row>
    <row r="274" spans="5:12" x14ac:dyDescent="0.3">
      <c r="E274" s="114"/>
      <c r="F274" s="114"/>
      <c r="G274" s="114"/>
      <c r="H274" s="114"/>
      <c r="I274" s="114"/>
      <c r="J274" s="114"/>
      <c r="K274" s="114"/>
      <c r="L274" s="114"/>
    </row>
    <row r="275" spans="5:12" x14ac:dyDescent="0.3">
      <c r="E275" s="114"/>
      <c r="F275" s="114"/>
      <c r="G275" s="114"/>
      <c r="H275" s="114"/>
      <c r="I275" s="114"/>
      <c r="J275" s="114"/>
      <c r="K275" s="114"/>
      <c r="L275" s="114"/>
    </row>
    <row r="276" spans="5:12" x14ac:dyDescent="0.3">
      <c r="E276" s="114"/>
      <c r="F276" s="114"/>
      <c r="G276" s="114"/>
      <c r="H276" s="114"/>
      <c r="I276" s="114"/>
      <c r="J276" s="114"/>
      <c r="K276" s="114"/>
      <c r="L276" s="114"/>
    </row>
    <row r="277" spans="5:12" x14ac:dyDescent="0.3">
      <c r="E277" s="114"/>
      <c r="F277" s="114"/>
      <c r="G277" s="114"/>
      <c r="H277" s="114"/>
      <c r="I277" s="114"/>
      <c r="J277" s="114"/>
      <c r="K277" s="114"/>
      <c r="L277" s="114"/>
    </row>
    <row r="278" spans="5:12" x14ac:dyDescent="0.3">
      <c r="E278" s="114"/>
      <c r="F278" s="114"/>
      <c r="G278" s="114"/>
      <c r="H278" s="114"/>
      <c r="I278" s="114"/>
      <c r="J278" s="114"/>
      <c r="K278" s="114"/>
      <c r="L278" s="114"/>
    </row>
    <row r="279" spans="5:12" x14ac:dyDescent="0.3">
      <c r="E279" s="114"/>
      <c r="F279" s="114"/>
      <c r="G279" s="114"/>
      <c r="H279" s="114"/>
      <c r="I279" s="114"/>
      <c r="J279" s="114"/>
      <c r="K279" s="114"/>
      <c r="L279" s="114"/>
    </row>
    <row r="280" spans="5:12" x14ac:dyDescent="0.3">
      <c r="E280" s="114"/>
      <c r="F280" s="114"/>
      <c r="G280" s="114"/>
      <c r="H280" s="114"/>
      <c r="I280" s="114"/>
      <c r="J280" s="114"/>
      <c r="K280" s="114"/>
      <c r="L280" s="114"/>
    </row>
    <row r="281" spans="5:12" x14ac:dyDescent="0.3">
      <c r="E281" s="114"/>
      <c r="F281" s="114"/>
      <c r="G281" s="114"/>
      <c r="H281" s="114"/>
      <c r="I281" s="114"/>
      <c r="J281" s="114"/>
      <c r="K281" s="114"/>
      <c r="L281" s="114"/>
    </row>
    <row r="282" spans="5:12" x14ac:dyDescent="0.3">
      <c r="E282" s="114"/>
      <c r="F282" s="114"/>
      <c r="G282" s="114"/>
      <c r="H282" s="114"/>
      <c r="I282" s="114"/>
      <c r="J282" s="114"/>
      <c r="K282" s="114"/>
      <c r="L282" s="114"/>
    </row>
    <row r="283" spans="5:12" x14ac:dyDescent="0.3">
      <c r="E283" s="114"/>
      <c r="F283" s="114"/>
      <c r="G283" s="114"/>
      <c r="H283" s="114"/>
      <c r="I283" s="114"/>
      <c r="J283" s="114"/>
      <c r="K283" s="114"/>
      <c r="L283" s="114"/>
    </row>
    <row r="284" spans="5:12" x14ac:dyDescent="0.3">
      <c r="E284" s="114"/>
      <c r="F284" s="114"/>
      <c r="G284" s="114"/>
      <c r="H284" s="114"/>
      <c r="I284" s="114"/>
      <c r="J284" s="114"/>
      <c r="K284" s="114"/>
      <c r="L284" s="114"/>
    </row>
    <row r="285" spans="5:12" x14ac:dyDescent="0.3">
      <c r="E285" s="114"/>
      <c r="F285" s="114"/>
      <c r="G285" s="114"/>
      <c r="H285" s="114"/>
      <c r="I285" s="114"/>
      <c r="J285" s="114"/>
      <c r="K285" s="114"/>
      <c r="L285" s="114"/>
    </row>
    <row r="286" spans="5:12" x14ac:dyDescent="0.3">
      <c r="E286" s="114"/>
      <c r="F286" s="114"/>
      <c r="G286" s="114"/>
      <c r="H286" s="114"/>
      <c r="I286" s="114"/>
      <c r="J286" s="114"/>
      <c r="K286" s="114"/>
      <c r="L286" s="114"/>
    </row>
    <row r="287" spans="5:12" x14ac:dyDescent="0.3">
      <c r="E287" s="114"/>
      <c r="F287" s="114"/>
      <c r="G287" s="114"/>
      <c r="H287" s="114"/>
      <c r="I287" s="114"/>
      <c r="J287" s="114"/>
      <c r="K287" s="114"/>
      <c r="L287" s="114"/>
    </row>
    <row r="288" spans="5:12" x14ac:dyDescent="0.3">
      <c r="E288" s="114"/>
      <c r="F288" s="114"/>
      <c r="G288" s="114"/>
      <c r="H288" s="114"/>
      <c r="I288" s="114"/>
      <c r="J288" s="114"/>
      <c r="K288" s="114"/>
      <c r="L288" s="114"/>
    </row>
    <row r="289" spans="5:12" x14ac:dyDescent="0.3">
      <c r="E289" s="114"/>
      <c r="F289" s="114"/>
      <c r="G289" s="114"/>
      <c r="H289" s="114"/>
      <c r="I289" s="114"/>
      <c r="J289" s="114"/>
      <c r="K289" s="114"/>
      <c r="L289" s="114"/>
    </row>
    <row r="290" spans="5:12" x14ac:dyDescent="0.3">
      <c r="E290" s="114"/>
      <c r="F290" s="114"/>
      <c r="G290" s="114"/>
      <c r="H290" s="114"/>
      <c r="I290" s="114"/>
      <c r="J290" s="114"/>
      <c r="K290" s="114"/>
      <c r="L290" s="114"/>
    </row>
    <row r="291" spans="5:12" x14ac:dyDescent="0.3">
      <c r="E291" s="114"/>
      <c r="F291" s="114"/>
      <c r="G291" s="114"/>
      <c r="H291" s="114"/>
      <c r="I291" s="114"/>
      <c r="J291" s="114"/>
      <c r="K291" s="114"/>
      <c r="L291" s="114"/>
    </row>
    <row r="292" spans="5:12" x14ac:dyDescent="0.3">
      <c r="E292" s="114"/>
      <c r="F292" s="114"/>
      <c r="G292" s="114"/>
      <c r="H292" s="114"/>
      <c r="I292" s="114"/>
      <c r="J292" s="114"/>
      <c r="K292" s="114"/>
      <c r="L292" s="114"/>
    </row>
    <row r="293" spans="5:12" x14ac:dyDescent="0.3">
      <c r="E293" s="114"/>
      <c r="F293" s="114"/>
      <c r="G293" s="114"/>
      <c r="H293" s="114"/>
      <c r="I293" s="114"/>
      <c r="J293" s="114"/>
      <c r="K293" s="114"/>
      <c r="L293" s="114"/>
    </row>
    <row r="294" spans="5:12" x14ac:dyDescent="0.3">
      <c r="E294" s="114"/>
      <c r="F294" s="114"/>
      <c r="G294" s="114"/>
      <c r="H294" s="114"/>
      <c r="I294" s="114"/>
      <c r="J294" s="114"/>
      <c r="K294" s="114"/>
      <c r="L294" s="114"/>
    </row>
    <row r="295" spans="5:12" x14ac:dyDescent="0.3">
      <c r="E295" s="114"/>
      <c r="F295" s="114"/>
      <c r="G295" s="114"/>
      <c r="H295" s="114"/>
      <c r="I295" s="114"/>
      <c r="J295" s="114"/>
      <c r="K295" s="114"/>
      <c r="L295" s="114"/>
    </row>
    <row r="296" spans="5:12" x14ac:dyDescent="0.3">
      <c r="E296" s="114"/>
      <c r="F296" s="114"/>
      <c r="G296" s="114"/>
      <c r="H296" s="114"/>
      <c r="I296" s="114"/>
      <c r="J296" s="114"/>
      <c r="K296" s="114"/>
      <c r="L296" s="114"/>
    </row>
    <row r="297" spans="5:12" x14ac:dyDescent="0.3">
      <c r="E297" s="114"/>
      <c r="F297" s="114"/>
      <c r="G297" s="114"/>
      <c r="H297" s="114"/>
      <c r="I297" s="114"/>
      <c r="J297" s="114"/>
      <c r="K297" s="114"/>
      <c r="L297" s="114"/>
    </row>
    <row r="298" spans="5:12" x14ac:dyDescent="0.3">
      <c r="E298" s="114"/>
      <c r="F298" s="114"/>
      <c r="G298" s="114"/>
      <c r="H298" s="114"/>
      <c r="I298" s="114"/>
      <c r="J298" s="114"/>
      <c r="K298" s="114"/>
      <c r="L298" s="114"/>
    </row>
    <row r="299" spans="5:12" x14ac:dyDescent="0.3">
      <c r="E299" s="114"/>
      <c r="F299" s="114"/>
      <c r="G299" s="114"/>
      <c r="H299" s="114"/>
      <c r="I299" s="114"/>
      <c r="J299" s="114"/>
      <c r="K299" s="114"/>
      <c r="L299" s="114"/>
    </row>
    <row r="300" spans="5:12" x14ac:dyDescent="0.3">
      <c r="E300" s="114"/>
      <c r="F300" s="114"/>
      <c r="G300" s="114"/>
      <c r="H300" s="114"/>
      <c r="I300" s="114"/>
      <c r="J300" s="114"/>
      <c r="K300" s="114"/>
      <c r="L300" s="114"/>
    </row>
    <row r="301" spans="5:12" x14ac:dyDescent="0.3">
      <c r="E301" s="114"/>
      <c r="F301" s="114"/>
      <c r="G301" s="114"/>
      <c r="H301" s="114"/>
      <c r="I301" s="114"/>
      <c r="J301" s="114"/>
      <c r="K301" s="114"/>
      <c r="L301" s="114"/>
    </row>
    <row r="302" spans="5:12" x14ac:dyDescent="0.3">
      <c r="E302" s="114"/>
      <c r="F302" s="114"/>
      <c r="G302" s="114"/>
      <c r="H302" s="114"/>
      <c r="I302" s="114"/>
      <c r="J302" s="114"/>
      <c r="K302" s="114"/>
      <c r="L302" s="114"/>
    </row>
    <row r="303" spans="5:12" x14ac:dyDescent="0.3">
      <c r="E303" s="114"/>
      <c r="F303" s="114"/>
      <c r="G303" s="114"/>
      <c r="H303" s="114"/>
      <c r="I303" s="114"/>
      <c r="J303" s="114"/>
      <c r="K303" s="114"/>
      <c r="L303" s="114"/>
    </row>
    <row r="304" spans="5:12" x14ac:dyDescent="0.3">
      <c r="E304" s="114"/>
      <c r="F304" s="114"/>
      <c r="G304" s="114"/>
      <c r="H304" s="114"/>
      <c r="I304" s="114"/>
      <c r="J304" s="114"/>
      <c r="K304" s="114"/>
      <c r="L304" s="114"/>
    </row>
    <row r="305" spans="5:12" x14ac:dyDescent="0.3">
      <c r="E305" s="114"/>
      <c r="F305" s="114"/>
      <c r="G305" s="114"/>
      <c r="H305" s="114"/>
      <c r="I305" s="114"/>
      <c r="J305" s="114"/>
      <c r="K305" s="114"/>
      <c r="L305" s="114"/>
    </row>
    <row r="306" spans="5:12" x14ac:dyDescent="0.3">
      <c r="E306" s="114"/>
      <c r="F306" s="114"/>
      <c r="G306" s="114"/>
      <c r="H306" s="114"/>
      <c r="I306" s="114"/>
      <c r="J306" s="114"/>
      <c r="K306" s="114"/>
      <c r="L306" s="114"/>
    </row>
    <row r="307" spans="5:12" x14ac:dyDescent="0.3">
      <c r="E307" s="114"/>
      <c r="F307" s="114"/>
      <c r="G307" s="114"/>
      <c r="H307" s="114"/>
      <c r="I307" s="114"/>
      <c r="J307" s="114"/>
      <c r="K307" s="114"/>
      <c r="L307" s="114"/>
    </row>
    <row r="308" spans="5:12" x14ac:dyDescent="0.3">
      <c r="E308" s="114"/>
      <c r="F308" s="114"/>
      <c r="G308" s="114"/>
      <c r="H308" s="114"/>
      <c r="I308" s="114"/>
      <c r="J308" s="114"/>
      <c r="K308" s="114"/>
      <c r="L308" s="114"/>
    </row>
    <row r="309" spans="5:12" x14ac:dyDescent="0.3">
      <c r="E309" s="114"/>
      <c r="F309" s="114"/>
      <c r="G309" s="114"/>
      <c r="H309" s="114"/>
      <c r="I309" s="114"/>
      <c r="J309" s="114"/>
      <c r="K309" s="114"/>
      <c r="L309" s="114"/>
    </row>
    <row r="310" spans="5:12" x14ac:dyDescent="0.3">
      <c r="E310" s="114"/>
      <c r="F310" s="114"/>
      <c r="G310" s="114"/>
      <c r="H310" s="114"/>
      <c r="I310" s="114"/>
      <c r="J310" s="114"/>
      <c r="K310" s="114"/>
      <c r="L310" s="114"/>
    </row>
    <row r="311" spans="5:12" x14ac:dyDescent="0.3">
      <c r="E311" s="114"/>
      <c r="F311" s="114"/>
      <c r="G311" s="114"/>
      <c r="H311" s="114"/>
      <c r="I311" s="114"/>
      <c r="J311" s="114"/>
      <c r="K311" s="114"/>
      <c r="L311" s="114"/>
    </row>
    <row r="312" spans="5:12" x14ac:dyDescent="0.3">
      <c r="E312" s="114"/>
      <c r="F312" s="114"/>
      <c r="G312" s="114"/>
      <c r="H312" s="114"/>
      <c r="I312" s="114"/>
      <c r="J312" s="114"/>
      <c r="K312" s="114"/>
      <c r="L312" s="114"/>
    </row>
    <row r="313" spans="5:12" x14ac:dyDescent="0.3">
      <c r="E313" s="114"/>
      <c r="F313" s="114"/>
      <c r="G313" s="114"/>
      <c r="H313" s="114"/>
      <c r="I313" s="114"/>
    </row>
    <row r="314" spans="5:12" x14ac:dyDescent="0.3">
      <c r="E314" s="114"/>
      <c r="F314" s="114"/>
      <c r="G314" s="114"/>
      <c r="H314" s="114"/>
      <c r="I314" s="114"/>
    </row>
  </sheetData>
  <sheetProtection algorithmName="SHA-512" hashValue="NG2pvGqlfexCpYuFGAl4/qD2NkmIofLg+wH1Liuqo80maT2lvBhF9UDNBJx13TtWpo5ekziBdZVgvQ8q3cPq6w==" saltValue="QMJW69PL8Kq1ttXN80tTyQ==" spinCount="100000" sheet="1" objects="1" scenarios="1" selectLockedCells="1" autoFilter="0"/>
  <customSheetViews>
    <customSheetView guid="{9D87F315-4239-4D28-9904-BFC4281797A1}" scale="85" showPageBreaks="1" showGridLines="0" printArea="1" hiddenColumns="1" view="pageBreakPreview">
      <pane ySplit="13" topLeftCell="A14" activePane="bottomLeft" state="frozenSplit"/>
      <selection pane="bottomLeft" activeCell="M15" sqref="M15"/>
      <pageMargins left="0" right="0" top="0" bottom="0" header="0" footer="0"/>
      <pageSetup paperSize="9" scale="89" orientation="portrait" r:id="rId1"/>
    </customSheetView>
  </customSheetViews>
  <mergeCells count="18">
    <mergeCell ref="L11:L13"/>
    <mergeCell ref="C1:L3"/>
    <mergeCell ref="J8:L8"/>
    <mergeCell ref="J9:L9"/>
    <mergeCell ref="C11:C13"/>
    <mergeCell ref="D11:D13"/>
    <mergeCell ref="E11:E13"/>
    <mergeCell ref="C4:K4"/>
    <mergeCell ref="D6:K6"/>
    <mergeCell ref="A8:D9"/>
    <mergeCell ref="E8:F8"/>
    <mergeCell ref="E9:F9"/>
    <mergeCell ref="F11:F13"/>
    <mergeCell ref="J11:J13"/>
    <mergeCell ref="A11:A13"/>
    <mergeCell ref="B11:B13"/>
    <mergeCell ref="A7:B7"/>
    <mergeCell ref="K11:K13"/>
  </mergeCells>
  <conditionalFormatting sqref="B15:F131">
    <cfRule type="cellIs" dxfId="35" priority="2" operator="equal">
      <formula>0</formula>
    </cfRule>
  </conditionalFormatting>
  <conditionalFormatting sqref="A15:A131">
    <cfRule type="cellIs" dxfId="34" priority="1" operator="equal">
      <formula>0</formula>
    </cfRule>
  </conditionalFormatting>
  <hyperlinks>
    <hyperlink ref="C1:L3" location="Índice!A1" display="Desportos gímnicos - Trampolins" xr:uid="{00000000-0004-0000-0F00-000000000000}"/>
  </hyperlinks>
  <pageMargins left="0.7" right="0.7" top="0.75" bottom="0.75" header="0.3" footer="0.3"/>
  <pageSetup paperSize="9" scale="8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5"/>
  <dimension ref="A1:L314"/>
  <sheetViews>
    <sheetView showGridLines="0" view="pageBreakPreview" zoomScale="85" zoomScaleSheetLayoutView="85" workbookViewId="0">
      <pane ySplit="14" topLeftCell="A15" activePane="bottomLeft" state="frozenSplit"/>
      <selection activeCell="C2" sqref="C2:AL4"/>
      <selection pane="bottomLeft" activeCell="J15" sqref="J15"/>
    </sheetView>
  </sheetViews>
  <sheetFormatPr defaultColWidth="9.109375" defaultRowHeight="16.2" x14ac:dyDescent="0.3"/>
  <cols>
    <col min="1" max="1" width="3.6640625" style="114" customWidth="1"/>
    <col min="2" max="2" width="21.6640625" style="119" bestFit="1" customWidth="1"/>
    <col min="3" max="3" width="24.44140625" style="119" bestFit="1" customWidth="1"/>
    <col min="4" max="4" width="7" style="119" bestFit="1" customWidth="1"/>
    <col min="5" max="5" width="5.5546875" style="101" bestFit="1" customWidth="1"/>
    <col min="6" max="6" width="6" style="101" bestFit="1" customWidth="1"/>
    <col min="7" max="8" width="0.6640625" style="101" hidden="1" customWidth="1"/>
    <col min="9" max="9" width="0.6640625" style="101" customWidth="1"/>
    <col min="10" max="13" width="9" style="101" customWidth="1"/>
    <col min="14" max="16384" width="9.109375" style="101"/>
  </cols>
  <sheetData>
    <row r="1" spans="1:12" ht="15" customHeight="1" x14ac:dyDescent="0.3">
      <c r="A1" s="131" t="s">
        <v>0</v>
      </c>
      <c r="B1" s="145"/>
      <c r="C1" s="767" t="s">
        <v>1</v>
      </c>
      <c r="D1" s="767"/>
      <c r="E1" s="767"/>
      <c r="F1" s="767"/>
      <c r="G1" s="767"/>
      <c r="H1" s="767"/>
      <c r="I1" s="767"/>
      <c r="J1" s="767"/>
      <c r="K1" s="767"/>
      <c r="L1" s="767"/>
    </row>
    <row r="2" spans="1:12" ht="15" customHeight="1" x14ac:dyDescent="0.3">
      <c r="A2" s="100"/>
      <c r="B2" s="146"/>
      <c r="C2" s="767"/>
      <c r="D2" s="767"/>
      <c r="E2" s="767"/>
      <c r="F2" s="767"/>
      <c r="G2" s="767"/>
      <c r="H2" s="767"/>
      <c r="I2" s="767"/>
      <c r="J2" s="767"/>
      <c r="K2" s="767"/>
      <c r="L2" s="767"/>
    </row>
    <row r="3" spans="1:12" ht="15" customHeight="1" x14ac:dyDescent="0.3">
      <c r="A3" s="102"/>
      <c r="B3" s="146"/>
      <c r="C3" s="767"/>
      <c r="D3" s="767"/>
      <c r="E3" s="767"/>
      <c r="F3" s="767"/>
      <c r="G3" s="767"/>
      <c r="H3" s="767"/>
      <c r="I3" s="767"/>
      <c r="J3" s="767"/>
      <c r="K3" s="767"/>
      <c r="L3" s="767"/>
    </row>
    <row r="4" spans="1:12" ht="27" customHeight="1" x14ac:dyDescent="0.3">
      <c r="A4" s="102"/>
      <c r="B4" s="146"/>
      <c r="C4" s="773" t="e">
        <f>#REF!</f>
        <v>#REF!</v>
      </c>
      <c r="D4" s="773"/>
      <c r="E4" s="773"/>
      <c r="F4" s="773"/>
      <c r="G4" s="773"/>
      <c r="H4" s="773"/>
      <c r="I4" s="773"/>
      <c r="J4" s="773"/>
      <c r="K4" s="773"/>
      <c r="L4" s="147"/>
    </row>
    <row r="5" spans="1:12" ht="9" customHeight="1" x14ac:dyDescent="0.3">
      <c r="A5" s="103"/>
      <c r="B5" s="148"/>
      <c r="C5" s="100"/>
      <c r="D5" s="100"/>
      <c r="E5" s="100"/>
      <c r="F5" s="100"/>
      <c r="G5" s="100"/>
      <c r="H5" s="100"/>
      <c r="I5" s="100"/>
      <c r="J5" s="100"/>
      <c r="K5" s="100"/>
      <c r="L5" s="100"/>
    </row>
    <row r="6" spans="1:12" ht="15" customHeight="1" x14ac:dyDescent="0.3">
      <c r="A6" s="103"/>
      <c r="B6" s="148"/>
      <c r="C6" s="105"/>
      <c r="D6" s="774" t="e">
        <f>#REF!</f>
        <v>#REF!</v>
      </c>
      <c r="E6" s="774"/>
      <c r="F6" s="774"/>
      <c r="G6" s="774"/>
      <c r="H6" s="774"/>
      <c r="I6" s="774"/>
      <c r="J6" s="774"/>
      <c r="K6" s="774"/>
      <c r="L6" s="105"/>
    </row>
    <row r="7" spans="1:12" ht="15" customHeight="1" x14ac:dyDescent="0.3">
      <c r="A7" s="763" t="e">
        <f>#REF!</f>
        <v>#REF!</v>
      </c>
      <c r="B7" s="763"/>
      <c r="C7" s="149"/>
      <c r="D7" s="150"/>
      <c r="E7" s="100"/>
      <c r="F7" s="100"/>
      <c r="G7" s="100"/>
      <c r="H7" s="100"/>
      <c r="I7" s="100"/>
      <c r="J7" s="100"/>
      <c r="K7" s="100"/>
      <c r="L7" s="100"/>
    </row>
    <row r="8" spans="1:12" ht="24.75" customHeight="1" thickBot="1" x14ac:dyDescent="0.35">
      <c r="A8" s="775" t="s">
        <v>48</v>
      </c>
      <c r="B8" s="776"/>
      <c r="C8" s="776"/>
      <c r="D8" s="776"/>
      <c r="E8" s="779" t="s">
        <v>2</v>
      </c>
      <c r="F8" s="780"/>
      <c r="G8" s="180"/>
      <c r="H8" s="181"/>
      <c r="I8" s="106"/>
      <c r="J8" s="768" t="s">
        <v>49</v>
      </c>
      <c r="K8" s="768"/>
      <c r="L8" s="768"/>
    </row>
    <row r="9" spans="1:12" ht="24.75" customHeight="1" thickTop="1" x14ac:dyDescent="0.3">
      <c r="A9" s="777"/>
      <c r="B9" s="778"/>
      <c r="C9" s="778"/>
      <c r="D9" s="778"/>
      <c r="E9" s="781" t="s">
        <v>3</v>
      </c>
      <c r="F9" s="782"/>
      <c r="G9" s="182"/>
      <c r="H9" s="183"/>
      <c r="I9" s="106"/>
      <c r="J9" s="769" t="s">
        <v>50</v>
      </c>
      <c r="K9" s="769"/>
      <c r="L9" s="769"/>
    </row>
    <row r="10" spans="1:12" s="104" customFormat="1" ht="3.75" customHeight="1" x14ac:dyDescent="0.3">
      <c r="A10" s="110"/>
      <c r="B10" s="124"/>
      <c r="C10" s="124"/>
      <c r="D10" s="124"/>
      <c r="E10" s="110"/>
      <c r="F10" s="110"/>
      <c r="G10" s="110"/>
      <c r="H10" s="110"/>
      <c r="I10" s="110">
        <v>4</v>
      </c>
      <c r="J10" s="125"/>
      <c r="K10" s="125"/>
      <c r="L10" s="125"/>
    </row>
    <row r="11" spans="1:12" ht="11.25" customHeight="1" x14ac:dyDescent="0.3">
      <c r="A11" s="762" t="s">
        <v>4</v>
      </c>
      <c r="B11" s="762" t="s">
        <v>2</v>
      </c>
      <c r="C11" s="762" t="s">
        <v>5</v>
      </c>
      <c r="D11" s="770" t="s">
        <v>6</v>
      </c>
      <c r="E11" s="762" t="s">
        <v>7</v>
      </c>
      <c r="F11" s="762" t="s">
        <v>8</v>
      </c>
      <c r="G11" s="151"/>
      <c r="H11" s="151"/>
      <c r="I11" s="120"/>
      <c r="J11" s="759" t="s">
        <v>9</v>
      </c>
      <c r="K11" s="764" t="s">
        <v>10</v>
      </c>
      <c r="L11" s="759" t="s">
        <v>11</v>
      </c>
    </row>
    <row r="12" spans="1:12" ht="11.25" customHeight="1" x14ac:dyDescent="0.3">
      <c r="A12" s="762"/>
      <c r="B12" s="762"/>
      <c r="C12" s="762"/>
      <c r="D12" s="771"/>
      <c r="E12" s="762"/>
      <c r="F12" s="762"/>
      <c r="G12" s="151"/>
      <c r="H12" s="151"/>
      <c r="I12" s="120"/>
      <c r="J12" s="760"/>
      <c r="K12" s="765"/>
      <c r="L12" s="760"/>
    </row>
    <row r="13" spans="1:12" s="111" customFormat="1" ht="11.25" customHeight="1" x14ac:dyDescent="0.3">
      <c r="A13" s="762"/>
      <c r="B13" s="762"/>
      <c r="C13" s="762"/>
      <c r="D13" s="772"/>
      <c r="E13" s="762"/>
      <c r="F13" s="762"/>
      <c r="G13" s="152"/>
      <c r="H13" s="152"/>
      <c r="I13" s="127"/>
      <c r="J13" s="761"/>
      <c r="K13" s="766"/>
      <c r="L13" s="761"/>
    </row>
    <row r="14" spans="1:12" s="104" customFormat="1" ht="3.75" customHeight="1" x14ac:dyDescent="0.3">
      <c r="A14" s="110"/>
      <c r="B14" s="124"/>
      <c r="C14" s="124"/>
      <c r="D14" s="124"/>
      <c r="E14" s="110"/>
      <c r="F14" s="110"/>
      <c r="G14" s="110"/>
      <c r="H14" s="110"/>
      <c r="I14" s="110"/>
      <c r="J14" s="112"/>
      <c r="K14" s="112"/>
      <c r="L14" s="112"/>
    </row>
    <row r="15" spans="1:12" s="137" customFormat="1" ht="20.399999999999999" x14ac:dyDescent="0.3">
      <c r="A15" s="153" t="e">
        <f>#REF!</f>
        <v>#REF!</v>
      </c>
      <c r="B15" s="154" t="e">
        <f>#REF!</f>
        <v>#REF!</v>
      </c>
      <c r="C15" s="154" t="e">
        <f>#REF!</f>
        <v>#REF!</v>
      </c>
      <c r="D15" s="154" t="e">
        <f>#REF!</f>
        <v>#REF!</v>
      </c>
      <c r="E15" s="153" t="e">
        <f>#REF!</f>
        <v>#REF!</v>
      </c>
      <c r="F15" s="153" t="e">
        <f>#REF!</f>
        <v>#REF!</v>
      </c>
      <c r="G15" s="134"/>
      <c r="H15" s="134"/>
      <c r="I15" s="135"/>
      <c r="J15" s="155">
        <v>7</v>
      </c>
      <c r="K15" s="156">
        <v>8</v>
      </c>
      <c r="L15" s="155">
        <v>6.5</v>
      </c>
    </row>
    <row r="16" spans="1:12" s="158" customFormat="1" ht="20.399999999999999" x14ac:dyDescent="0.3">
      <c r="A16" s="153" t="e">
        <f>#REF!</f>
        <v>#REF!</v>
      </c>
      <c r="B16" s="154" t="e">
        <f>#REF!</f>
        <v>#REF!</v>
      </c>
      <c r="C16" s="154" t="e">
        <f>#REF!</f>
        <v>#REF!</v>
      </c>
      <c r="D16" s="154" t="e">
        <f>#REF!</f>
        <v>#REF!</v>
      </c>
      <c r="E16" s="153" t="e">
        <f>#REF!</f>
        <v>#REF!</v>
      </c>
      <c r="F16" s="153" t="e">
        <f>#REF!</f>
        <v>#REF!</v>
      </c>
      <c r="G16" s="157"/>
      <c r="H16" s="157"/>
      <c r="I16" s="157"/>
      <c r="J16" s="155">
        <v>6.5</v>
      </c>
      <c r="K16" s="156">
        <v>0</v>
      </c>
      <c r="L16" s="155">
        <v>0</v>
      </c>
    </row>
    <row r="17" spans="1:12" s="158" customFormat="1" ht="20.399999999999999" x14ac:dyDescent="0.3">
      <c r="A17" s="153" t="e">
        <f>#REF!</f>
        <v>#REF!</v>
      </c>
      <c r="B17" s="154" t="e">
        <f>#REF!</f>
        <v>#REF!</v>
      </c>
      <c r="C17" s="154" t="e">
        <f>#REF!</f>
        <v>#REF!</v>
      </c>
      <c r="D17" s="154" t="e">
        <f>#REF!</f>
        <v>#REF!</v>
      </c>
      <c r="E17" s="153" t="e">
        <f>#REF!</f>
        <v>#REF!</v>
      </c>
      <c r="F17" s="153" t="e">
        <f>#REF!</f>
        <v>#REF!</v>
      </c>
      <c r="G17" s="157"/>
      <c r="H17" s="157"/>
      <c r="I17" s="157"/>
      <c r="J17" s="155">
        <v>6.5</v>
      </c>
      <c r="K17" s="156">
        <v>7</v>
      </c>
      <c r="L17" s="155">
        <v>6.5</v>
      </c>
    </row>
    <row r="18" spans="1:12" s="158" customFormat="1" ht="20.399999999999999" x14ac:dyDescent="0.3">
      <c r="A18" s="153" t="e">
        <f>#REF!</f>
        <v>#REF!</v>
      </c>
      <c r="B18" s="154" t="e">
        <f>#REF!</f>
        <v>#REF!</v>
      </c>
      <c r="C18" s="154" t="e">
        <f>#REF!</f>
        <v>#REF!</v>
      </c>
      <c r="D18" s="154" t="e">
        <f>#REF!</f>
        <v>#REF!</v>
      </c>
      <c r="E18" s="153" t="e">
        <f>#REF!</f>
        <v>#REF!</v>
      </c>
      <c r="F18" s="153" t="e">
        <f>#REF!</f>
        <v>#REF!</v>
      </c>
      <c r="G18" s="157"/>
      <c r="H18" s="157"/>
      <c r="I18" s="157"/>
      <c r="J18" s="155">
        <v>6</v>
      </c>
      <c r="K18" s="156">
        <v>6.5</v>
      </c>
      <c r="L18" s="155">
        <v>6.5</v>
      </c>
    </row>
    <row r="19" spans="1:12" s="158" customFormat="1" ht="20.399999999999999" x14ac:dyDescent="0.3">
      <c r="A19" s="153" t="e">
        <f>#REF!</f>
        <v>#REF!</v>
      </c>
      <c r="B19" s="154" t="e">
        <f>#REF!</f>
        <v>#REF!</v>
      </c>
      <c r="C19" s="154" t="e">
        <f>#REF!</f>
        <v>#REF!</v>
      </c>
      <c r="D19" s="154" t="e">
        <f>#REF!</f>
        <v>#REF!</v>
      </c>
      <c r="E19" s="153" t="e">
        <f>#REF!</f>
        <v>#REF!</v>
      </c>
      <c r="F19" s="153" t="e">
        <f>#REF!</f>
        <v>#REF!</v>
      </c>
      <c r="G19" s="157"/>
      <c r="H19" s="157"/>
      <c r="I19" s="157"/>
      <c r="J19" s="155">
        <v>6.5</v>
      </c>
      <c r="K19" s="156">
        <v>0</v>
      </c>
      <c r="L19" s="155">
        <v>0</v>
      </c>
    </row>
    <row r="20" spans="1:12" s="158" customFormat="1" ht="20.399999999999999" x14ac:dyDescent="0.3">
      <c r="A20" s="153" t="e">
        <f>#REF!</f>
        <v>#REF!</v>
      </c>
      <c r="B20" s="154" t="e">
        <f>#REF!</f>
        <v>#REF!</v>
      </c>
      <c r="C20" s="154" t="e">
        <f>#REF!</f>
        <v>#REF!</v>
      </c>
      <c r="D20" s="154" t="e">
        <f>#REF!</f>
        <v>#REF!</v>
      </c>
      <c r="E20" s="153" t="e">
        <f>#REF!</f>
        <v>#REF!</v>
      </c>
      <c r="F20" s="153" t="e">
        <f>#REF!</f>
        <v>#REF!</v>
      </c>
      <c r="G20" s="157"/>
      <c r="H20" s="157"/>
      <c r="I20" s="157"/>
      <c r="J20" s="155">
        <v>6.5</v>
      </c>
      <c r="K20" s="156">
        <v>6.5</v>
      </c>
      <c r="L20" s="155">
        <v>6.5</v>
      </c>
    </row>
    <row r="21" spans="1:12" s="158" customFormat="1" ht="20.399999999999999" x14ac:dyDescent="0.3">
      <c r="A21" s="153" t="e">
        <f>#REF!</f>
        <v>#REF!</v>
      </c>
      <c r="B21" s="154" t="e">
        <f>#REF!</f>
        <v>#REF!</v>
      </c>
      <c r="C21" s="154" t="e">
        <f>#REF!</f>
        <v>#REF!</v>
      </c>
      <c r="D21" s="154" t="e">
        <f>#REF!</f>
        <v>#REF!</v>
      </c>
      <c r="E21" s="153" t="e">
        <f>#REF!</f>
        <v>#REF!</v>
      </c>
      <c r="F21" s="153" t="e">
        <f>#REF!</f>
        <v>#REF!</v>
      </c>
      <c r="G21" s="157"/>
      <c r="H21" s="157"/>
      <c r="I21" s="157"/>
      <c r="J21" s="155">
        <v>7</v>
      </c>
      <c r="K21" s="156">
        <v>9</v>
      </c>
      <c r="L21" s="155">
        <v>8.5</v>
      </c>
    </row>
    <row r="22" spans="1:12" s="158" customFormat="1" ht="20.399999999999999" x14ac:dyDescent="0.3">
      <c r="A22" s="153" t="e">
        <f>#REF!</f>
        <v>#REF!</v>
      </c>
      <c r="B22" s="154" t="e">
        <f>#REF!</f>
        <v>#REF!</v>
      </c>
      <c r="C22" s="154" t="e">
        <f>#REF!</f>
        <v>#REF!</v>
      </c>
      <c r="D22" s="154" t="e">
        <f>#REF!</f>
        <v>#REF!</v>
      </c>
      <c r="E22" s="153" t="e">
        <f>#REF!</f>
        <v>#REF!</v>
      </c>
      <c r="F22" s="153" t="e">
        <f>#REF!</f>
        <v>#REF!</v>
      </c>
      <c r="G22" s="157"/>
      <c r="H22" s="157"/>
      <c r="I22" s="157"/>
      <c r="J22" s="155">
        <v>7.5</v>
      </c>
      <c r="K22" s="156">
        <v>7.5</v>
      </c>
      <c r="L22" s="155">
        <v>7</v>
      </c>
    </row>
    <row r="23" spans="1:12" s="158" customFormat="1" ht="20.399999999999999" x14ac:dyDescent="0.3">
      <c r="A23" s="153" t="e">
        <f>#REF!</f>
        <v>#REF!</v>
      </c>
      <c r="B23" s="154" t="e">
        <f>#REF!</f>
        <v>#REF!</v>
      </c>
      <c r="C23" s="154" t="e">
        <f>#REF!</f>
        <v>#REF!</v>
      </c>
      <c r="D23" s="154" t="e">
        <f>#REF!</f>
        <v>#REF!</v>
      </c>
      <c r="E23" s="153" t="e">
        <f>#REF!</f>
        <v>#REF!</v>
      </c>
      <c r="F23" s="153" t="e">
        <f>#REF!</f>
        <v>#REF!</v>
      </c>
      <c r="G23" s="157"/>
      <c r="H23" s="157"/>
      <c r="I23" s="157"/>
      <c r="J23" s="155">
        <v>6.5</v>
      </c>
      <c r="K23" s="156">
        <v>8</v>
      </c>
      <c r="L23" s="155">
        <v>8.5</v>
      </c>
    </row>
    <row r="24" spans="1:12" s="158" customFormat="1" ht="20.399999999999999" x14ac:dyDescent="0.3">
      <c r="A24" s="153" t="e">
        <f>#REF!</f>
        <v>#REF!</v>
      </c>
      <c r="B24" s="154" t="e">
        <f>#REF!</f>
        <v>#REF!</v>
      </c>
      <c r="C24" s="154" t="e">
        <f>#REF!</f>
        <v>#REF!</v>
      </c>
      <c r="D24" s="154" t="e">
        <f>#REF!</f>
        <v>#REF!</v>
      </c>
      <c r="E24" s="153" t="e">
        <f>#REF!</f>
        <v>#REF!</v>
      </c>
      <c r="F24" s="153" t="e">
        <f>#REF!</f>
        <v>#REF!</v>
      </c>
      <c r="G24" s="157"/>
      <c r="H24" s="157"/>
      <c r="I24" s="157"/>
      <c r="J24" s="155">
        <v>6.5</v>
      </c>
      <c r="K24" s="156">
        <v>6.5</v>
      </c>
      <c r="L24" s="155">
        <v>8.5</v>
      </c>
    </row>
    <row r="25" spans="1:12" s="158" customFormat="1" ht="20.399999999999999" x14ac:dyDescent="0.3">
      <c r="A25" s="153" t="e">
        <f>#REF!</f>
        <v>#REF!</v>
      </c>
      <c r="B25" s="154" t="e">
        <f>#REF!</f>
        <v>#REF!</v>
      </c>
      <c r="C25" s="154" t="e">
        <f>#REF!</f>
        <v>#REF!</v>
      </c>
      <c r="D25" s="154" t="e">
        <f>#REF!</f>
        <v>#REF!</v>
      </c>
      <c r="E25" s="153" t="e">
        <f>#REF!</f>
        <v>#REF!</v>
      </c>
      <c r="F25" s="153" t="e">
        <f>#REF!</f>
        <v>#REF!</v>
      </c>
      <c r="G25" s="157"/>
      <c r="H25" s="157"/>
      <c r="I25" s="157"/>
      <c r="J25" s="155">
        <v>8.5</v>
      </c>
      <c r="K25" s="156">
        <v>9.5</v>
      </c>
      <c r="L25" s="155">
        <v>10</v>
      </c>
    </row>
    <row r="26" spans="1:12" s="158" customFormat="1" ht="20.399999999999999" x14ac:dyDescent="0.3">
      <c r="A26" s="153" t="e">
        <f>#REF!</f>
        <v>#REF!</v>
      </c>
      <c r="B26" s="154" t="e">
        <f>#REF!</f>
        <v>#REF!</v>
      </c>
      <c r="C26" s="154" t="e">
        <f>#REF!</f>
        <v>#REF!</v>
      </c>
      <c r="D26" s="154" t="e">
        <f>#REF!</f>
        <v>#REF!</v>
      </c>
      <c r="E26" s="153" t="e">
        <f>#REF!</f>
        <v>#REF!</v>
      </c>
      <c r="F26" s="153" t="e">
        <f>#REF!</f>
        <v>#REF!</v>
      </c>
      <c r="G26" s="157"/>
      <c r="H26" s="157"/>
      <c r="I26" s="157"/>
      <c r="J26" s="155">
        <v>7</v>
      </c>
      <c r="K26" s="156">
        <v>6</v>
      </c>
      <c r="L26" s="155">
        <v>6.5</v>
      </c>
    </row>
    <row r="27" spans="1:12" s="158" customFormat="1" ht="20.399999999999999" x14ac:dyDescent="0.3">
      <c r="A27" s="153" t="e">
        <f>#REF!</f>
        <v>#REF!</v>
      </c>
      <c r="B27" s="154" t="e">
        <f>#REF!</f>
        <v>#REF!</v>
      </c>
      <c r="C27" s="154" t="e">
        <f>#REF!</f>
        <v>#REF!</v>
      </c>
      <c r="D27" s="154" t="e">
        <f>#REF!</f>
        <v>#REF!</v>
      </c>
      <c r="E27" s="153" t="e">
        <f>#REF!</f>
        <v>#REF!</v>
      </c>
      <c r="F27" s="153" t="e">
        <f>#REF!</f>
        <v>#REF!</v>
      </c>
      <c r="G27" s="157"/>
      <c r="H27" s="157"/>
      <c r="I27" s="157"/>
      <c r="J27" s="155">
        <v>7</v>
      </c>
      <c r="K27" s="156">
        <v>7.5</v>
      </c>
      <c r="L27" s="155">
        <v>7</v>
      </c>
    </row>
    <row r="28" spans="1:12" s="158" customFormat="1" ht="20.399999999999999" hidden="1" x14ac:dyDescent="0.3">
      <c r="A28" s="153" t="e">
        <f>#REF!</f>
        <v>#REF!</v>
      </c>
      <c r="B28" s="154" t="e">
        <f>#REF!</f>
        <v>#REF!</v>
      </c>
      <c r="C28" s="154" t="e">
        <f>#REF!</f>
        <v>#REF!</v>
      </c>
      <c r="D28" s="154" t="e">
        <f>#REF!</f>
        <v>#REF!</v>
      </c>
      <c r="E28" s="153" t="e">
        <f>#REF!</f>
        <v>#REF!</v>
      </c>
      <c r="F28" s="153" t="e">
        <f>#REF!</f>
        <v>#REF!</v>
      </c>
      <c r="G28" s="157"/>
      <c r="H28" s="157"/>
      <c r="I28" s="157"/>
      <c r="J28" s="155"/>
      <c r="K28" s="156"/>
      <c r="L28" s="155"/>
    </row>
    <row r="29" spans="1:12" s="158" customFormat="1" ht="20.399999999999999" x14ac:dyDescent="0.3">
      <c r="A29" s="153" t="e">
        <f>#REF!</f>
        <v>#REF!</v>
      </c>
      <c r="B29" s="154" t="e">
        <f>#REF!</f>
        <v>#REF!</v>
      </c>
      <c r="C29" s="154" t="e">
        <f>#REF!</f>
        <v>#REF!</v>
      </c>
      <c r="D29" s="154" t="e">
        <f>#REF!</f>
        <v>#REF!</v>
      </c>
      <c r="E29" s="153" t="e">
        <f>#REF!</f>
        <v>#REF!</v>
      </c>
      <c r="F29" s="153" t="e">
        <f>#REF!</f>
        <v>#REF!</v>
      </c>
      <c r="G29" s="157"/>
      <c r="H29" s="157"/>
      <c r="I29" s="157"/>
      <c r="J29" s="155">
        <v>8</v>
      </c>
      <c r="K29" s="156">
        <v>6.5</v>
      </c>
      <c r="L29" s="155">
        <v>6</v>
      </c>
    </row>
    <row r="30" spans="1:12" s="158" customFormat="1" ht="20.399999999999999" x14ac:dyDescent="0.3">
      <c r="A30" s="153" t="e">
        <f>#REF!</f>
        <v>#REF!</v>
      </c>
      <c r="B30" s="154" t="e">
        <f>#REF!</f>
        <v>#REF!</v>
      </c>
      <c r="C30" s="154" t="e">
        <f>#REF!</f>
        <v>#REF!</v>
      </c>
      <c r="D30" s="154" t="e">
        <f>#REF!</f>
        <v>#REF!</v>
      </c>
      <c r="E30" s="153" t="e">
        <f>#REF!</f>
        <v>#REF!</v>
      </c>
      <c r="F30" s="153" t="e">
        <f>#REF!</f>
        <v>#REF!</v>
      </c>
      <c r="G30" s="157"/>
      <c r="H30" s="157"/>
      <c r="I30" s="157"/>
      <c r="J30" s="155">
        <v>6.5</v>
      </c>
      <c r="K30" s="156">
        <v>0</v>
      </c>
      <c r="L30" s="155">
        <v>6.5</v>
      </c>
    </row>
    <row r="31" spans="1:12" s="158" customFormat="1" ht="20.399999999999999" hidden="1" x14ac:dyDescent="0.3">
      <c r="A31" s="153" t="e">
        <f>#REF!</f>
        <v>#REF!</v>
      </c>
      <c r="B31" s="154" t="e">
        <f>#REF!</f>
        <v>#REF!</v>
      </c>
      <c r="C31" s="154" t="e">
        <f>#REF!</f>
        <v>#REF!</v>
      </c>
      <c r="D31" s="154" t="e">
        <f>#REF!</f>
        <v>#REF!</v>
      </c>
      <c r="E31" s="153" t="e">
        <f>#REF!</f>
        <v>#REF!</v>
      </c>
      <c r="F31" s="153" t="e">
        <f>#REF!</f>
        <v>#REF!</v>
      </c>
      <c r="G31" s="157"/>
      <c r="H31" s="157"/>
      <c r="I31" s="157"/>
      <c r="J31" s="155"/>
      <c r="K31" s="156"/>
      <c r="L31" s="155"/>
    </row>
    <row r="32" spans="1:12" s="158" customFormat="1" ht="20.399999999999999" x14ac:dyDescent="0.3">
      <c r="A32" s="153" t="e">
        <f>#REF!</f>
        <v>#REF!</v>
      </c>
      <c r="B32" s="154" t="e">
        <f>#REF!</f>
        <v>#REF!</v>
      </c>
      <c r="C32" s="154" t="e">
        <f>#REF!</f>
        <v>#REF!</v>
      </c>
      <c r="D32" s="154" t="e">
        <f>#REF!</f>
        <v>#REF!</v>
      </c>
      <c r="E32" s="153" t="e">
        <f>#REF!</f>
        <v>#REF!</v>
      </c>
      <c r="F32" s="153" t="e">
        <f>#REF!</f>
        <v>#REF!</v>
      </c>
      <c r="G32" s="157"/>
      <c r="H32" s="157"/>
      <c r="I32" s="157"/>
      <c r="J32" s="155">
        <v>7.5</v>
      </c>
      <c r="K32" s="156">
        <v>9.5</v>
      </c>
      <c r="L32" s="155">
        <v>9</v>
      </c>
    </row>
    <row r="33" spans="1:12" s="158" customFormat="1" ht="20.399999999999999" hidden="1" x14ac:dyDescent="0.3">
      <c r="A33" s="153" t="e">
        <f>#REF!</f>
        <v>#REF!</v>
      </c>
      <c r="B33" s="154" t="e">
        <f>#REF!</f>
        <v>#REF!</v>
      </c>
      <c r="C33" s="154" t="e">
        <f>#REF!</f>
        <v>#REF!</v>
      </c>
      <c r="D33" s="154" t="e">
        <f>#REF!</f>
        <v>#REF!</v>
      </c>
      <c r="E33" s="153" t="e">
        <f>#REF!</f>
        <v>#REF!</v>
      </c>
      <c r="F33" s="153" t="e">
        <f>#REF!</f>
        <v>#REF!</v>
      </c>
      <c r="G33" s="157"/>
      <c r="H33" s="157"/>
      <c r="I33" s="157"/>
      <c r="J33" s="155"/>
      <c r="K33" s="156"/>
      <c r="L33" s="155"/>
    </row>
    <row r="34" spans="1:12" s="158" customFormat="1" ht="20.399999999999999" x14ac:dyDescent="0.3">
      <c r="A34" s="153" t="e">
        <f>#REF!</f>
        <v>#REF!</v>
      </c>
      <c r="B34" s="154" t="e">
        <f>#REF!</f>
        <v>#REF!</v>
      </c>
      <c r="C34" s="154" t="e">
        <f>#REF!</f>
        <v>#REF!</v>
      </c>
      <c r="D34" s="154" t="e">
        <f>#REF!</f>
        <v>#REF!</v>
      </c>
      <c r="E34" s="153" t="e">
        <f>#REF!</f>
        <v>#REF!</v>
      </c>
      <c r="F34" s="153" t="e">
        <f>#REF!</f>
        <v>#REF!</v>
      </c>
      <c r="G34" s="157"/>
      <c r="H34" s="157"/>
      <c r="I34" s="157"/>
      <c r="J34" s="155">
        <v>9</v>
      </c>
      <c r="K34" s="156">
        <v>9</v>
      </c>
      <c r="L34" s="155">
        <v>8</v>
      </c>
    </row>
    <row r="35" spans="1:12" s="158" customFormat="1" ht="20.399999999999999" x14ac:dyDescent="0.3">
      <c r="A35" s="153" t="e">
        <f>#REF!</f>
        <v>#REF!</v>
      </c>
      <c r="B35" s="154" t="e">
        <f>#REF!</f>
        <v>#REF!</v>
      </c>
      <c r="C35" s="154" t="e">
        <f>#REF!</f>
        <v>#REF!</v>
      </c>
      <c r="D35" s="154" t="e">
        <f>#REF!</f>
        <v>#REF!</v>
      </c>
      <c r="E35" s="153" t="e">
        <f>#REF!</f>
        <v>#REF!</v>
      </c>
      <c r="F35" s="153" t="e">
        <f>#REF!</f>
        <v>#REF!</v>
      </c>
      <c r="G35" s="157"/>
      <c r="H35" s="157"/>
      <c r="I35" s="157"/>
      <c r="J35" s="155"/>
      <c r="K35" s="156"/>
      <c r="L35" s="155"/>
    </row>
    <row r="36" spans="1:12" s="158" customFormat="1" ht="20.399999999999999" x14ac:dyDescent="0.3">
      <c r="A36" s="153" t="e">
        <f>#REF!</f>
        <v>#REF!</v>
      </c>
      <c r="B36" s="154" t="e">
        <f>#REF!</f>
        <v>#REF!</v>
      </c>
      <c r="C36" s="154" t="e">
        <f>#REF!</f>
        <v>#REF!</v>
      </c>
      <c r="D36" s="154" t="e">
        <f>#REF!</f>
        <v>#REF!</v>
      </c>
      <c r="E36" s="153" t="e">
        <f>#REF!</f>
        <v>#REF!</v>
      </c>
      <c r="F36" s="153" t="e">
        <f>#REF!</f>
        <v>#REF!</v>
      </c>
      <c r="G36" s="157"/>
      <c r="H36" s="157"/>
      <c r="I36" s="157"/>
      <c r="J36" s="155"/>
      <c r="K36" s="156"/>
      <c r="L36" s="155"/>
    </row>
    <row r="37" spans="1:12" s="158" customFormat="1" ht="20.399999999999999" x14ac:dyDescent="0.3">
      <c r="A37" s="153" t="e">
        <f>#REF!</f>
        <v>#REF!</v>
      </c>
      <c r="B37" s="154" t="e">
        <f>#REF!</f>
        <v>#REF!</v>
      </c>
      <c r="C37" s="154" t="e">
        <f>#REF!</f>
        <v>#REF!</v>
      </c>
      <c r="D37" s="154" t="e">
        <f>#REF!</f>
        <v>#REF!</v>
      </c>
      <c r="E37" s="153" t="e">
        <f>#REF!</f>
        <v>#REF!</v>
      </c>
      <c r="F37" s="153" t="e">
        <f>#REF!</f>
        <v>#REF!</v>
      </c>
      <c r="G37" s="157"/>
      <c r="H37" s="157"/>
      <c r="I37" s="157"/>
      <c r="J37" s="155"/>
      <c r="K37" s="156"/>
      <c r="L37" s="155"/>
    </row>
    <row r="38" spans="1:12" s="158" customFormat="1" ht="20.399999999999999" x14ac:dyDescent="0.3">
      <c r="A38" s="153" t="e">
        <f>#REF!</f>
        <v>#REF!</v>
      </c>
      <c r="B38" s="154" t="e">
        <f>#REF!</f>
        <v>#REF!</v>
      </c>
      <c r="C38" s="154" t="e">
        <f>#REF!</f>
        <v>#REF!</v>
      </c>
      <c r="D38" s="154" t="e">
        <f>#REF!</f>
        <v>#REF!</v>
      </c>
      <c r="E38" s="153" t="e">
        <f>#REF!</f>
        <v>#REF!</v>
      </c>
      <c r="F38" s="153" t="e">
        <f>#REF!</f>
        <v>#REF!</v>
      </c>
      <c r="G38" s="157"/>
      <c r="H38" s="157"/>
      <c r="I38" s="157"/>
      <c r="J38" s="155"/>
      <c r="K38" s="156"/>
      <c r="L38" s="155"/>
    </row>
    <row r="39" spans="1:12" s="158" customFormat="1" ht="20.399999999999999" x14ac:dyDescent="0.3">
      <c r="A39" s="153" t="e">
        <f>#REF!</f>
        <v>#REF!</v>
      </c>
      <c r="B39" s="154" t="e">
        <f>#REF!</f>
        <v>#REF!</v>
      </c>
      <c r="C39" s="154" t="e">
        <f>#REF!</f>
        <v>#REF!</v>
      </c>
      <c r="D39" s="154" t="e">
        <f>#REF!</f>
        <v>#REF!</v>
      </c>
      <c r="E39" s="153" t="e">
        <f>#REF!</f>
        <v>#REF!</v>
      </c>
      <c r="F39" s="153" t="e">
        <f>#REF!</f>
        <v>#REF!</v>
      </c>
      <c r="G39" s="157"/>
      <c r="H39" s="157"/>
      <c r="I39" s="157"/>
      <c r="J39" s="155"/>
      <c r="K39" s="156"/>
      <c r="L39" s="155"/>
    </row>
    <row r="40" spans="1:12" s="158" customFormat="1" ht="20.399999999999999" x14ac:dyDescent="0.3">
      <c r="A40" s="153" t="e">
        <f>#REF!</f>
        <v>#REF!</v>
      </c>
      <c r="B40" s="154" t="e">
        <f>#REF!</f>
        <v>#REF!</v>
      </c>
      <c r="C40" s="154" t="e">
        <f>#REF!</f>
        <v>#REF!</v>
      </c>
      <c r="D40" s="154" t="e">
        <f>#REF!</f>
        <v>#REF!</v>
      </c>
      <c r="E40" s="153" t="e">
        <f>#REF!</f>
        <v>#REF!</v>
      </c>
      <c r="F40" s="153" t="e">
        <f>#REF!</f>
        <v>#REF!</v>
      </c>
      <c r="G40" s="157"/>
      <c r="H40" s="157"/>
      <c r="I40" s="157"/>
      <c r="J40" s="155"/>
      <c r="K40" s="156"/>
      <c r="L40" s="155"/>
    </row>
    <row r="41" spans="1:12" s="158" customFormat="1" ht="20.399999999999999" x14ac:dyDescent="0.3">
      <c r="A41" s="153" t="e">
        <f>#REF!</f>
        <v>#REF!</v>
      </c>
      <c r="B41" s="154" t="e">
        <f>#REF!</f>
        <v>#REF!</v>
      </c>
      <c r="C41" s="154" t="e">
        <f>#REF!</f>
        <v>#REF!</v>
      </c>
      <c r="D41" s="154" t="e">
        <f>#REF!</f>
        <v>#REF!</v>
      </c>
      <c r="E41" s="153" t="e">
        <f>#REF!</f>
        <v>#REF!</v>
      </c>
      <c r="F41" s="153" t="e">
        <f>#REF!</f>
        <v>#REF!</v>
      </c>
      <c r="G41" s="157"/>
      <c r="H41" s="157"/>
      <c r="I41" s="157"/>
      <c r="J41" s="155"/>
      <c r="K41" s="156"/>
      <c r="L41" s="155"/>
    </row>
    <row r="42" spans="1:12" s="158" customFormat="1" ht="20.399999999999999" x14ac:dyDescent="0.3">
      <c r="A42" s="153" t="e">
        <f>#REF!</f>
        <v>#REF!</v>
      </c>
      <c r="B42" s="154" t="e">
        <f>#REF!</f>
        <v>#REF!</v>
      </c>
      <c r="C42" s="154" t="e">
        <f>#REF!</f>
        <v>#REF!</v>
      </c>
      <c r="D42" s="154" t="e">
        <f>#REF!</f>
        <v>#REF!</v>
      </c>
      <c r="E42" s="153" t="e">
        <f>#REF!</f>
        <v>#REF!</v>
      </c>
      <c r="F42" s="153" t="e">
        <f>#REF!</f>
        <v>#REF!</v>
      </c>
      <c r="G42" s="157"/>
      <c r="H42" s="157"/>
      <c r="I42" s="157"/>
      <c r="J42" s="155"/>
      <c r="K42" s="156"/>
      <c r="L42" s="155"/>
    </row>
    <row r="43" spans="1:12" s="158" customFormat="1" ht="20.399999999999999" x14ac:dyDescent="0.3">
      <c r="A43" s="153" t="e">
        <f>#REF!</f>
        <v>#REF!</v>
      </c>
      <c r="B43" s="154" t="e">
        <f>#REF!</f>
        <v>#REF!</v>
      </c>
      <c r="C43" s="154" t="e">
        <f>#REF!</f>
        <v>#REF!</v>
      </c>
      <c r="D43" s="154" t="e">
        <f>#REF!</f>
        <v>#REF!</v>
      </c>
      <c r="E43" s="153" t="e">
        <f>#REF!</f>
        <v>#REF!</v>
      </c>
      <c r="F43" s="153" t="e">
        <f>#REF!</f>
        <v>#REF!</v>
      </c>
      <c r="G43" s="157"/>
      <c r="H43" s="157"/>
      <c r="I43" s="157"/>
      <c r="J43" s="155"/>
      <c r="K43" s="156"/>
      <c r="L43" s="155"/>
    </row>
    <row r="44" spans="1:12" s="158" customFormat="1" ht="20.399999999999999" x14ac:dyDescent="0.3">
      <c r="A44" s="153" t="e">
        <f>#REF!</f>
        <v>#REF!</v>
      </c>
      <c r="B44" s="154" t="e">
        <f>#REF!</f>
        <v>#REF!</v>
      </c>
      <c r="C44" s="154" t="e">
        <f>#REF!</f>
        <v>#REF!</v>
      </c>
      <c r="D44" s="154" t="e">
        <f>#REF!</f>
        <v>#REF!</v>
      </c>
      <c r="E44" s="153" t="e">
        <f>#REF!</f>
        <v>#REF!</v>
      </c>
      <c r="F44" s="153" t="e">
        <f>#REF!</f>
        <v>#REF!</v>
      </c>
      <c r="G44" s="157"/>
      <c r="H44" s="157"/>
      <c r="I44" s="157"/>
      <c r="J44" s="155"/>
      <c r="K44" s="156"/>
      <c r="L44" s="155"/>
    </row>
    <row r="45" spans="1:12" s="158" customFormat="1" ht="20.399999999999999" x14ac:dyDescent="0.3">
      <c r="A45" s="153" t="e">
        <f>#REF!</f>
        <v>#REF!</v>
      </c>
      <c r="B45" s="154" t="e">
        <f>#REF!</f>
        <v>#REF!</v>
      </c>
      <c r="C45" s="154" t="e">
        <f>#REF!</f>
        <v>#REF!</v>
      </c>
      <c r="D45" s="154" t="e">
        <f>#REF!</f>
        <v>#REF!</v>
      </c>
      <c r="E45" s="153" t="e">
        <f>#REF!</f>
        <v>#REF!</v>
      </c>
      <c r="F45" s="153" t="e">
        <f>#REF!</f>
        <v>#REF!</v>
      </c>
      <c r="G45" s="157"/>
      <c r="H45" s="157"/>
      <c r="I45" s="157"/>
      <c r="J45" s="155"/>
      <c r="K45" s="156"/>
      <c r="L45" s="155"/>
    </row>
    <row r="46" spans="1:12" s="158" customFormat="1" ht="20.399999999999999" x14ac:dyDescent="0.3">
      <c r="A46" s="153" t="e">
        <f>#REF!</f>
        <v>#REF!</v>
      </c>
      <c r="B46" s="154" t="e">
        <f>#REF!</f>
        <v>#REF!</v>
      </c>
      <c r="C46" s="154" t="e">
        <f>#REF!</f>
        <v>#REF!</v>
      </c>
      <c r="D46" s="154" t="e">
        <f>#REF!</f>
        <v>#REF!</v>
      </c>
      <c r="E46" s="153" t="e">
        <f>#REF!</f>
        <v>#REF!</v>
      </c>
      <c r="F46" s="153" t="e">
        <f>#REF!</f>
        <v>#REF!</v>
      </c>
      <c r="G46" s="157"/>
      <c r="H46" s="157"/>
      <c r="I46" s="157"/>
      <c r="J46" s="155"/>
      <c r="K46" s="156"/>
      <c r="L46" s="155"/>
    </row>
    <row r="47" spans="1:12" s="158" customFormat="1" ht="20.399999999999999" x14ac:dyDescent="0.3">
      <c r="A47" s="153" t="e">
        <f>#REF!</f>
        <v>#REF!</v>
      </c>
      <c r="B47" s="154" t="e">
        <f>#REF!</f>
        <v>#REF!</v>
      </c>
      <c r="C47" s="154" t="e">
        <f>#REF!</f>
        <v>#REF!</v>
      </c>
      <c r="D47" s="154" t="e">
        <f>#REF!</f>
        <v>#REF!</v>
      </c>
      <c r="E47" s="153" t="e">
        <f>#REF!</f>
        <v>#REF!</v>
      </c>
      <c r="F47" s="153" t="e">
        <f>#REF!</f>
        <v>#REF!</v>
      </c>
      <c r="G47" s="157"/>
      <c r="H47" s="157"/>
      <c r="I47" s="157"/>
      <c r="J47" s="155"/>
      <c r="K47" s="156"/>
      <c r="L47" s="155"/>
    </row>
    <row r="48" spans="1:12" s="158" customFormat="1" ht="20.399999999999999" x14ac:dyDescent="0.3">
      <c r="A48" s="153" t="e">
        <f>#REF!</f>
        <v>#REF!</v>
      </c>
      <c r="B48" s="154" t="e">
        <f>#REF!</f>
        <v>#REF!</v>
      </c>
      <c r="C48" s="154" t="e">
        <f>#REF!</f>
        <v>#REF!</v>
      </c>
      <c r="D48" s="154" t="e">
        <f>#REF!</f>
        <v>#REF!</v>
      </c>
      <c r="E48" s="153" t="e">
        <f>#REF!</f>
        <v>#REF!</v>
      </c>
      <c r="F48" s="153" t="e">
        <f>#REF!</f>
        <v>#REF!</v>
      </c>
      <c r="G48" s="157"/>
      <c r="H48" s="157"/>
      <c r="I48" s="157"/>
      <c r="J48" s="155"/>
      <c r="K48" s="156"/>
      <c r="L48" s="155"/>
    </row>
    <row r="49" spans="1:12" s="158" customFormat="1" ht="20.399999999999999" x14ac:dyDescent="0.3">
      <c r="A49" s="153" t="e">
        <f>#REF!</f>
        <v>#REF!</v>
      </c>
      <c r="B49" s="154" t="e">
        <f>#REF!</f>
        <v>#REF!</v>
      </c>
      <c r="C49" s="154" t="e">
        <f>#REF!</f>
        <v>#REF!</v>
      </c>
      <c r="D49" s="154" t="e">
        <f>#REF!</f>
        <v>#REF!</v>
      </c>
      <c r="E49" s="153" t="e">
        <f>#REF!</f>
        <v>#REF!</v>
      </c>
      <c r="F49" s="153" t="e">
        <f>#REF!</f>
        <v>#REF!</v>
      </c>
      <c r="G49" s="157"/>
      <c r="H49" s="157"/>
      <c r="I49" s="157"/>
      <c r="J49" s="155"/>
      <c r="K49" s="156"/>
      <c r="L49" s="155"/>
    </row>
    <row r="50" spans="1:12" s="158" customFormat="1" ht="20.399999999999999" x14ac:dyDescent="0.3">
      <c r="A50" s="153" t="e">
        <f>#REF!</f>
        <v>#REF!</v>
      </c>
      <c r="B50" s="154" t="e">
        <f>#REF!</f>
        <v>#REF!</v>
      </c>
      <c r="C50" s="154" t="e">
        <f>#REF!</f>
        <v>#REF!</v>
      </c>
      <c r="D50" s="154" t="e">
        <f>#REF!</f>
        <v>#REF!</v>
      </c>
      <c r="E50" s="153" t="e">
        <f>#REF!</f>
        <v>#REF!</v>
      </c>
      <c r="F50" s="153" t="e">
        <f>#REF!</f>
        <v>#REF!</v>
      </c>
      <c r="G50" s="157"/>
      <c r="H50" s="157"/>
      <c r="I50" s="157"/>
      <c r="J50" s="155"/>
      <c r="K50" s="156"/>
      <c r="L50" s="155"/>
    </row>
    <row r="51" spans="1:12" s="158" customFormat="1" ht="20.399999999999999" x14ac:dyDescent="0.3">
      <c r="A51" s="153" t="e">
        <f>#REF!</f>
        <v>#REF!</v>
      </c>
      <c r="B51" s="154" t="e">
        <f>#REF!</f>
        <v>#REF!</v>
      </c>
      <c r="C51" s="154" t="e">
        <f>#REF!</f>
        <v>#REF!</v>
      </c>
      <c r="D51" s="154" t="e">
        <f>#REF!</f>
        <v>#REF!</v>
      </c>
      <c r="E51" s="153" t="e">
        <f>#REF!</f>
        <v>#REF!</v>
      </c>
      <c r="F51" s="153" t="e">
        <f>#REF!</f>
        <v>#REF!</v>
      </c>
      <c r="G51" s="157"/>
      <c r="H51" s="157"/>
      <c r="I51" s="157"/>
      <c r="J51" s="155"/>
      <c r="K51" s="156"/>
      <c r="L51" s="155"/>
    </row>
    <row r="52" spans="1:12" s="158" customFormat="1" ht="20.399999999999999" x14ac:dyDescent="0.3">
      <c r="A52" s="153" t="e">
        <f>#REF!</f>
        <v>#REF!</v>
      </c>
      <c r="B52" s="154" t="e">
        <f>#REF!</f>
        <v>#REF!</v>
      </c>
      <c r="C52" s="154" t="e">
        <f>#REF!</f>
        <v>#REF!</v>
      </c>
      <c r="D52" s="154" t="e">
        <f>#REF!</f>
        <v>#REF!</v>
      </c>
      <c r="E52" s="153" t="e">
        <f>#REF!</f>
        <v>#REF!</v>
      </c>
      <c r="F52" s="153" t="e">
        <f>#REF!</f>
        <v>#REF!</v>
      </c>
      <c r="G52" s="157"/>
      <c r="H52" s="157"/>
      <c r="I52" s="157"/>
      <c r="J52" s="155"/>
      <c r="K52" s="156"/>
      <c r="L52" s="155"/>
    </row>
    <row r="53" spans="1:12" s="158" customFormat="1" ht="20.399999999999999" x14ac:dyDescent="0.3">
      <c r="A53" s="153" t="e">
        <f>#REF!</f>
        <v>#REF!</v>
      </c>
      <c r="B53" s="154" t="e">
        <f>#REF!</f>
        <v>#REF!</v>
      </c>
      <c r="C53" s="154" t="e">
        <f>#REF!</f>
        <v>#REF!</v>
      </c>
      <c r="D53" s="154" t="e">
        <f>#REF!</f>
        <v>#REF!</v>
      </c>
      <c r="E53" s="153" t="e">
        <f>#REF!</f>
        <v>#REF!</v>
      </c>
      <c r="F53" s="153" t="e">
        <f>#REF!</f>
        <v>#REF!</v>
      </c>
      <c r="G53" s="157"/>
      <c r="H53" s="157"/>
      <c r="I53" s="157"/>
      <c r="J53" s="155"/>
      <c r="K53" s="156"/>
      <c r="L53" s="155"/>
    </row>
    <row r="54" spans="1:12" s="158" customFormat="1" ht="20.399999999999999" x14ac:dyDescent="0.3">
      <c r="A54" s="153" t="e">
        <f>#REF!</f>
        <v>#REF!</v>
      </c>
      <c r="B54" s="154" t="e">
        <f>#REF!</f>
        <v>#REF!</v>
      </c>
      <c r="C54" s="154" t="e">
        <f>#REF!</f>
        <v>#REF!</v>
      </c>
      <c r="D54" s="154" t="e">
        <f>#REF!</f>
        <v>#REF!</v>
      </c>
      <c r="E54" s="153" t="e">
        <f>#REF!</f>
        <v>#REF!</v>
      </c>
      <c r="F54" s="153" t="e">
        <f>#REF!</f>
        <v>#REF!</v>
      </c>
      <c r="G54" s="157"/>
      <c r="H54" s="157"/>
      <c r="I54" s="157"/>
      <c r="J54" s="155"/>
      <c r="K54" s="156"/>
      <c r="L54" s="155"/>
    </row>
    <row r="55" spans="1:12" s="158" customFormat="1" ht="20.399999999999999" x14ac:dyDescent="0.3">
      <c r="A55" s="153" t="e">
        <f>#REF!</f>
        <v>#REF!</v>
      </c>
      <c r="B55" s="154" t="e">
        <f>#REF!</f>
        <v>#REF!</v>
      </c>
      <c r="C55" s="154" t="e">
        <f>#REF!</f>
        <v>#REF!</v>
      </c>
      <c r="D55" s="154" t="e">
        <f>#REF!</f>
        <v>#REF!</v>
      </c>
      <c r="E55" s="153" t="e">
        <f>#REF!</f>
        <v>#REF!</v>
      </c>
      <c r="F55" s="153" t="e">
        <f>#REF!</f>
        <v>#REF!</v>
      </c>
      <c r="G55" s="157"/>
      <c r="H55" s="157"/>
      <c r="I55" s="157"/>
      <c r="J55" s="155"/>
      <c r="K55" s="156"/>
      <c r="L55" s="155"/>
    </row>
    <row r="56" spans="1:12" s="158" customFormat="1" ht="20.399999999999999" x14ac:dyDescent="0.3">
      <c r="A56" s="153" t="e">
        <f>#REF!</f>
        <v>#REF!</v>
      </c>
      <c r="B56" s="154" t="e">
        <f>#REF!</f>
        <v>#REF!</v>
      </c>
      <c r="C56" s="154" t="e">
        <f>#REF!</f>
        <v>#REF!</v>
      </c>
      <c r="D56" s="154" t="e">
        <f>#REF!</f>
        <v>#REF!</v>
      </c>
      <c r="E56" s="153" t="e">
        <f>#REF!</f>
        <v>#REF!</v>
      </c>
      <c r="F56" s="153" t="e">
        <f>#REF!</f>
        <v>#REF!</v>
      </c>
      <c r="G56" s="157"/>
      <c r="H56" s="157"/>
      <c r="I56" s="157"/>
      <c r="J56" s="155"/>
      <c r="K56" s="156"/>
      <c r="L56" s="155"/>
    </row>
    <row r="57" spans="1:12" s="158" customFormat="1" ht="20.399999999999999" x14ac:dyDescent="0.3">
      <c r="A57" s="153" t="e">
        <f>#REF!</f>
        <v>#REF!</v>
      </c>
      <c r="B57" s="154" t="e">
        <f>#REF!</f>
        <v>#REF!</v>
      </c>
      <c r="C57" s="154" t="e">
        <f>#REF!</f>
        <v>#REF!</v>
      </c>
      <c r="D57" s="154" t="e">
        <f>#REF!</f>
        <v>#REF!</v>
      </c>
      <c r="E57" s="153" t="e">
        <f>#REF!</f>
        <v>#REF!</v>
      </c>
      <c r="F57" s="153" t="e">
        <f>#REF!</f>
        <v>#REF!</v>
      </c>
      <c r="G57" s="157"/>
      <c r="H57" s="157"/>
      <c r="I57" s="157"/>
      <c r="J57" s="155"/>
      <c r="K57" s="156"/>
      <c r="L57" s="155"/>
    </row>
    <row r="58" spans="1:12" s="158" customFormat="1" ht="20.399999999999999" x14ac:dyDescent="0.3">
      <c r="A58" s="153" t="e">
        <f>#REF!</f>
        <v>#REF!</v>
      </c>
      <c r="B58" s="154" t="e">
        <f>#REF!</f>
        <v>#REF!</v>
      </c>
      <c r="C58" s="154" t="e">
        <f>#REF!</f>
        <v>#REF!</v>
      </c>
      <c r="D58" s="154" t="e">
        <f>#REF!</f>
        <v>#REF!</v>
      </c>
      <c r="E58" s="153" t="e">
        <f>#REF!</f>
        <v>#REF!</v>
      </c>
      <c r="F58" s="153" t="e">
        <f>#REF!</f>
        <v>#REF!</v>
      </c>
      <c r="G58" s="157"/>
      <c r="H58" s="157"/>
      <c r="I58" s="157"/>
      <c r="J58" s="155"/>
      <c r="K58" s="156"/>
      <c r="L58" s="155"/>
    </row>
    <row r="59" spans="1:12" s="158" customFormat="1" ht="20.399999999999999" x14ac:dyDescent="0.3">
      <c r="A59" s="153" t="e">
        <f>#REF!</f>
        <v>#REF!</v>
      </c>
      <c r="B59" s="154" t="e">
        <f>#REF!</f>
        <v>#REF!</v>
      </c>
      <c r="C59" s="154" t="e">
        <f>#REF!</f>
        <v>#REF!</v>
      </c>
      <c r="D59" s="154" t="e">
        <f>#REF!</f>
        <v>#REF!</v>
      </c>
      <c r="E59" s="153" t="e">
        <f>#REF!</f>
        <v>#REF!</v>
      </c>
      <c r="F59" s="153" t="e">
        <f>#REF!</f>
        <v>#REF!</v>
      </c>
      <c r="G59" s="157"/>
      <c r="H59" s="157"/>
      <c r="I59" s="157"/>
      <c r="J59" s="155"/>
      <c r="K59" s="156"/>
      <c r="L59" s="155"/>
    </row>
    <row r="60" spans="1:12" s="158" customFormat="1" ht="20.399999999999999" x14ac:dyDescent="0.3">
      <c r="A60" s="153" t="e">
        <f>#REF!</f>
        <v>#REF!</v>
      </c>
      <c r="B60" s="154" t="e">
        <f>#REF!</f>
        <v>#REF!</v>
      </c>
      <c r="C60" s="154" t="e">
        <f>#REF!</f>
        <v>#REF!</v>
      </c>
      <c r="D60" s="154" t="e">
        <f>#REF!</f>
        <v>#REF!</v>
      </c>
      <c r="E60" s="153" t="e">
        <f>#REF!</f>
        <v>#REF!</v>
      </c>
      <c r="F60" s="153" t="e">
        <f>#REF!</f>
        <v>#REF!</v>
      </c>
      <c r="G60" s="157"/>
      <c r="H60" s="157"/>
      <c r="I60" s="157"/>
      <c r="J60" s="155"/>
      <c r="K60" s="156"/>
      <c r="L60" s="155"/>
    </row>
    <row r="61" spans="1:12" s="158" customFormat="1" ht="20.399999999999999" x14ac:dyDescent="0.3">
      <c r="A61" s="153" t="e">
        <f>#REF!</f>
        <v>#REF!</v>
      </c>
      <c r="B61" s="154" t="e">
        <f>#REF!</f>
        <v>#REF!</v>
      </c>
      <c r="C61" s="154" t="e">
        <f>#REF!</f>
        <v>#REF!</v>
      </c>
      <c r="D61" s="154" t="e">
        <f>#REF!</f>
        <v>#REF!</v>
      </c>
      <c r="E61" s="153" t="e">
        <f>#REF!</f>
        <v>#REF!</v>
      </c>
      <c r="F61" s="153" t="e">
        <f>#REF!</f>
        <v>#REF!</v>
      </c>
      <c r="G61" s="157"/>
      <c r="H61" s="157"/>
      <c r="I61" s="157"/>
      <c r="J61" s="155"/>
      <c r="K61" s="156"/>
      <c r="L61" s="155"/>
    </row>
    <row r="62" spans="1:12" s="158" customFormat="1" ht="20.399999999999999" x14ac:dyDescent="0.3">
      <c r="A62" s="153" t="e">
        <f>#REF!</f>
        <v>#REF!</v>
      </c>
      <c r="B62" s="154" t="e">
        <f>#REF!</f>
        <v>#REF!</v>
      </c>
      <c r="C62" s="154" t="e">
        <f>#REF!</f>
        <v>#REF!</v>
      </c>
      <c r="D62" s="154" t="e">
        <f>#REF!</f>
        <v>#REF!</v>
      </c>
      <c r="E62" s="153" t="e">
        <f>#REF!</f>
        <v>#REF!</v>
      </c>
      <c r="F62" s="153" t="e">
        <f>#REF!</f>
        <v>#REF!</v>
      </c>
      <c r="G62" s="157"/>
      <c r="H62" s="157"/>
      <c r="I62" s="157"/>
      <c r="J62" s="155"/>
      <c r="K62" s="156"/>
      <c r="L62" s="155"/>
    </row>
    <row r="63" spans="1:12" s="158" customFormat="1" ht="20.399999999999999" x14ac:dyDescent="0.3">
      <c r="A63" s="153" t="e">
        <f>#REF!</f>
        <v>#REF!</v>
      </c>
      <c r="B63" s="154" t="e">
        <f>#REF!</f>
        <v>#REF!</v>
      </c>
      <c r="C63" s="154" t="e">
        <f>#REF!</f>
        <v>#REF!</v>
      </c>
      <c r="D63" s="154" t="e">
        <f>#REF!</f>
        <v>#REF!</v>
      </c>
      <c r="E63" s="153" t="e">
        <f>#REF!</f>
        <v>#REF!</v>
      </c>
      <c r="F63" s="153" t="e">
        <f>#REF!</f>
        <v>#REF!</v>
      </c>
      <c r="G63" s="157"/>
      <c r="H63" s="157"/>
      <c r="I63" s="157"/>
      <c r="J63" s="155"/>
      <c r="K63" s="156"/>
      <c r="L63" s="155"/>
    </row>
    <row r="64" spans="1:12" s="158" customFormat="1" ht="20.399999999999999" x14ac:dyDescent="0.3">
      <c r="A64" s="153" t="e">
        <f>#REF!</f>
        <v>#REF!</v>
      </c>
      <c r="B64" s="154" t="e">
        <f>#REF!</f>
        <v>#REF!</v>
      </c>
      <c r="C64" s="154" t="e">
        <f>#REF!</f>
        <v>#REF!</v>
      </c>
      <c r="D64" s="154" t="e">
        <f>#REF!</f>
        <v>#REF!</v>
      </c>
      <c r="E64" s="153" t="e">
        <f>#REF!</f>
        <v>#REF!</v>
      </c>
      <c r="F64" s="153" t="e">
        <f>#REF!</f>
        <v>#REF!</v>
      </c>
      <c r="G64" s="157"/>
      <c r="H64" s="157"/>
      <c r="I64" s="157"/>
      <c r="J64" s="155"/>
      <c r="K64" s="156"/>
      <c r="L64" s="155"/>
    </row>
    <row r="65" spans="1:12" s="158" customFormat="1" ht="20.399999999999999" x14ac:dyDescent="0.3">
      <c r="A65" s="153" t="e">
        <f>#REF!</f>
        <v>#REF!</v>
      </c>
      <c r="B65" s="154" t="e">
        <f>#REF!</f>
        <v>#REF!</v>
      </c>
      <c r="C65" s="154" t="e">
        <f>#REF!</f>
        <v>#REF!</v>
      </c>
      <c r="D65" s="154" t="e">
        <f>#REF!</f>
        <v>#REF!</v>
      </c>
      <c r="E65" s="153" t="e">
        <f>#REF!</f>
        <v>#REF!</v>
      </c>
      <c r="F65" s="153" t="e">
        <f>#REF!</f>
        <v>#REF!</v>
      </c>
      <c r="G65" s="157"/>
      <c r="H65" s="157"/>
      <c r="I65" s="157"/>
      <c r="J65" s="155"/>
      <c r="K65" s="156"/>
      <c r="L65" s="155"/>
    </row>
    <row r="66" spans="1:12" s="158" customFormat="1" ht="20.399999999999999" x14ac:dyDescent="0.3">
      <c r="A66" s="153" t="e">
        <f>#REF!</f>
        <v>#REF!</v>
      </c>
      <c r="B66" s="154" t="e">
        <f>#REF!</f>
        <v>#REF!</v>
      </c>
      <c r="C66" s="154" t="e">
        <f>#REF!</f>
        <v>#REF!</v>
      </c>
      <c r="D66" s="154" t="e">
        <f>#REF!</f>
        <v>#REF!</v>
      </c>
      <c r="E66" s="153" t="e">
        <f>#REF!</f>
        <v>#REF!</v>
      </c>
      <c r="F66" s="153" t="e">
        <f>#REF!</f>
        <v>#REF!</v>
      </c>
      <c r="G66" s="157"/>
      <c r="H66" s="157"/>
      <c r="I66" s="157"/>
      <c r="J66" s="155"/>
      <c r="K66" s="156"/>
      <c r="L66" s="155"/>
    </row>
    <row r="67" spans="1:12" s="158" customFormat="1" ht="20.399999999999999" x14ac:dyDescent="0.3">
      <c r="A67" s="153" t="e">
        <f>#REF!</f>
        <v>#REF!</v>
      </c>
      <c r="B67" s="154" t="e">
        <f>#REF!</f>
        <v>#REF!</v>
      </c>
      <c r="C67" s="154" t="e">
        <f>#REF!</f>
        <v>#REF!</v>
      </c>
      <c r="D67" s="154" t="e">
        <f>#REF!</f>
        <v>#REF!</v>
      </c>
      <c r="E67" s="153" t="e">
        <f>#REF!</f>
        <v>#REF!</v>
      </c>
      <c r="F67" s="153" t="e">
        <f>#REF!</f>
        <v>#REF!</v>
      </c>
      <c r="G67" s="157"/>
      <c r="H67" s="157"/>
      <c r="I67" s="157"/>
      <c r="J67" s="155"/>
      <c r="K67" s="156"/>
      <c r="L67" s="155"/>
    </row>
    <row r="68" spans="1:12" s="158" customFormat="1" ht="20.399999999999999" x14ac:dyDescent="0.3">
      <c r="A68" s="153" t="e">
        <f>#REF!</f>
        <v>#REF!</v>
      </c>
      <c r="B68" s="154" t="e">
        <f>#REF!</f>
        <v>#REF!</v>
      </c>
      <c r="C68" s="154" t="e">
        <f>#REF!</f>
        <v>#REF!</v>
      </c>
      <c r="D68" s="154" t="e">
        <f>#REF!</f>
        <v>#REF!</v>
      </c>
      <c r="E68" s="153" t="e">
        <f>#REF!</f>
        <v>#REF!</v>
      </c>
      <c r="F68" s="153" t="e">
        <f>#REF!</f>
        <v>#REF!</v>
      </c>
      <c r="G68" s="157"/>
      <c r="H68" s="157"/>
      <c r="I68" s="157"/>
      <c r="J68" s="155"/>
      <c r="K68" s="156"/>
      <c r="L68" s="155"/>
    </row>
    <row r="69" spans="1:12" s="158" customFormat="1" ht="20.399999999999999" x14ac:dyDescent="0.3">
      <c r="A69" s="153" t="e">
        <f>#REF!</f>
        <v>#REF!</v>
      </c>
      <c r="B69" s="154" t="e">
        <f>#REF!</f>
        <v>#REF!</v>
      </c>
      <c r="C69" s="154" t="e">
        <f>#REF!</f>
        <v>#REF!</v>
      </c>
      <c r="D69" s="154" t="e">
        <f>#REF!</f>
        <v>#REF!</v>
      </c>
      <c r="E69" s="153" t="e">
        <f>#REF!</f>
        <v>#REF!</v>
      </c>
      <c r="F69" s="153" t="e">
        <f>#REF!</f>
        <v>#REF!</v>
      </c>
      <c r="G69" s="157"/>
      <c r="H69" s="157"/>
      <c r="I69" s="157"/>
      <c r="J69" s="155"/>
      <c r="K69" s="156"/>
      <c r="L69" s="155"/>
    </row>
    <row r="70" spans="1:12" s="158" customFormat="1" ht="20.399999999999999" x14ac:dyDescent="0.3">
      <c r="A70" s="153" t="e">
        <f>#REF!</f>
        <v>#REF!</v>
      </c>
      <c r="B70" s="154" t="e">
        <f>#REF!</f>
        <v>#REF!</v>
      </c>
      <c r="C70" s="154" t="e">
        <f>#REF!</f>
        <v>#REF!</v>
      </c>
      <c r="D70" s="154" t="e">
        <f>#REF!</f>
        <v>#REF!</v>
      </c>
      <c r="E70" s="153" t="e">
        <f>#REF!</f>
        <v>#REF!</v>
      </c>
      <c r="F70" s="153" t="e">
        <f>#REF!</f>
        <v>#REF!</v>
      </c>
      <c r="G70" s="157"/>
      <c r="H70" s="157"/>
      <c r="I70" s="157"/>
      <c r="J70" s="155"/>
      <c r="K70" s="156"/>
      <c r="L70" s="155"/>
    </row>
    <row r="71" spans="1:12" s="158" customFormat="1" ht="20.399999999999999" x14ac:dyDescent="0.3">
      <c r="A71" s="153" t="e">
        <f>#REF!</f>
        <v>#REF!</v>
      </c>
      <c r="B71" s="154" t="e">
        <f>#REF!</f>
        <v>#REF!</v>
      </c>
      <c r="C71" s="154" t="e">
        <f>#REF!</f>
        <v>#REF!</v>
      </c>
      <c r="D71" s="154" t="e">
        <f>#REF!</f>
        <v>#REF!</v>
      </c>
      <c r="E71" s="153" t="e">
        <f>#REF!</f>
        <v>#REF!</v>
      </c>
      <c r="F71" s="153" t="e">
        <f>#REF!</f>
        <v>#REF!</v>
      </c>
      <c r="G71" s="157"/>
      <c r="H71" s="157"/>
      <c r="I71" s="157"/>
      <c r="J71" s="155"/>
      <c r="K71" s="156"/>
      <c r="L71" s="155"/>
    </row>
    <row r="72" spans="1:12" s="158" customFormat="1" ht="20.399999999999999" x14ac:dyDescent="0.3">
      <c r="A72" s="153" t="e">
        <f>#REF!</f>
        <v>#REF!</v>
      </c>
      <c r="B72" s="154" t="e">
        <f>#REF!</f>
        <v>#REF!</v>
      </c>
      <c r="C72" s="154" t="e">
        <f>#REF!</f>
        <v>#REF!</v>
      </c>
      <c r="D72" s="154" t="e">
        <f>#REF!</f>
        <v>#REF!</v>
      </c>
      <c r="E72" s="153" t="e">
        <f>#REF!</f>
        <v>#REF!</v>
      </c>
      <c r="F72" s="153" t="e">
        <f>#REF!</f>
        <v>#REF!</v>
      </c>
      <c r="G72" s="157"/>
      <c r="H72" s="157"/>
      <c r="I72" s="157"/>
      <c r="J72" s="155"/>
      <c r="K72" s="156"/>
      <c r="L72" s="155"/>
    </row>
    <row r="73" spans="1:12" s="158" customFormat="1" ht="20.399999999999999" x14ac:dyDescent="0.3">
      <c r="A73" s="153" t="e">
        <f>#REF!</f>
        <v>#REF!</v>
      </c>
      <c r="B73" s="154" t="e">
        <f>#REF!</f>
        <v>#REF!</v>
      </c>
      <c r="C73" s="154" t="e">
        <f>#REF!</f>
        <v>#REF!</v>
      </c>
      <c r="D73" s="154" t="e">
        <f>#REF!</f>
        <v>#REF!</v>
      </c>
      <c r="E73" s="153" t="e">
        <f>#REF!</f>
        <v>#REF!</v>
      </c>
      <c r="F73" s="153" t="e">
        <f>#REF!</f>
        <v>#REF!</v>
      </c>
      <c r="G73" s="157"/>
      <c r="H73" s="157"/>
      <c r="I73" s="157"/>
      <c r="J73" s="155"/>
      <c r="K73" s="156"/>
      <c r="L73" s="155"/>
    </row>
    <row r="74" spans="1:12" s="158" customFormat="1" ht="20.399999999999999" x14ac:dyDescent="0.3">
      <c r="A74" s="153" t="e">
        <f>#REF!</f>
        <v>#REF!</v>
      </c>
      <c r="B74" s="154" t="e">
        <f>#REF!</f>
        <v>#REF!</v>
      </c>
      <c r="C74" s="154" t="e">
        <f>#REF!</f>
        <v>#REF!</v>
      </c>
      <c r="D74" s="154" t="e">
        <f>#REF!</f>
        <v>#REF!</v>
      </c>
      <c r="E74" s="153" t="e">
        <f>#REF!</f>
        <v>#REF!</v>
      </c>
      <c r="F74" s="153" t="e">
        <f>#REF!</f>
        <v>#REF!</v>
      </c>
      <c r="G74" s="157"/>
      <c r="H74" s="157"/>
      <c r="I74" s="157"/>
      <c r="J74" s="155"/>
      <c r="K74" s="156"/>
      <c r="L74" s="155"/>
    </row>
    <row r="75" spans="1:12" s="158" customFormat="1" ht="20.399999999999999" x14ac:dyDescent="0.3">
      <c r="A75" s="153" t="e">
        <f>#REF!</f>
        <v>#REF!</v>
      </c>
      <c r="B75" s="154" t="e">
        <f>#REF!</f>
        <v>#REF!</v>
      </c>
      <c r="C75" s="154" t="e">
        <f>#REF!</f>
        <v>#REF!</v>
      </c>
      <c r="D75" s="154" t="e">
        <f>#REF!</f>
        <v>#REF!</v>
      </c>
      <c r="E75" s="153" t="e">
        <f>#REF!</f>
        <v>#REF!</v>
      </c>
      <c r="F75" s="153" t="e">
        <f>#REF!</f>
        <v>#REF!</v>
      </c>
      <c r="G75" s="157"/>
      <c r="H75" s="157"/>
      <c r="I75" s="157"/>
      <c r="J75" s="155"/>
      <c r="K75" s="156"/>
      <c r="L75" s="155"/>
    </row>
    <row r="76" spans="1:12" s="158" customFormat="1" ht="20.399999999999999" x14ac:dyDescent="0.3">
      <c r="A76" s="153" t="e">
        <f>#REF!</f>
        <v>#REF!</v>
      </c>
      <c r="B76" s="154" t="e">
        <f>#REF!</f>
        <v>#REF!</v>
      </c>
      <c r="C76" s="154" t="e">
        <f>#REF!</f>
        <v>#REF!</v>
      </c>
      <c r="D76" s="154" t="e">
        <f>#REF!</f>
        <v>#REF!</v>
      </c>
      <c r="E76" s="153" t="e">
        <f>#REF!</f>
        <v>#REF!</v>
      </c>
      <c r="F76" s="153" t="e">
        <f>#REF!</f>
        <v>#REF!</v>
      </c>
      <c r="G76" s="157"/>
      <c r="H76" s="157"/>
      <c r="I76" s="157"/>
      <c r="J76" s="155"/>
      <c r="K76" s="156"/>
      <c r="L76" s="155"/>
    </row>
    <row r="77" spans="1:12" s="158" customFormat="1" ht="20.399999999999999" x14ac:dyDescent="0.3">
      <c r="A77" s="153" t="e">
        <f>#REF!</f>
        <v>#REF!</v>
      </c>
      <c r="B77" s="154" t="e">
        <f>#REF!</f>
        <v>#REF!</v>
      </c>
      <c r="C77" s="154" t="e">
        <f>#REF!</f>
        <v>#REF!</v>
      </c>
      <c r="D77" s="154" t="e">
        <f>#REF!</f>
        <v>#REF!</v>
      </c>
      <c r="E77" s="153" t="e">
        <f>#REF!</f>
        <v>#REF!</v>
      </c>
      <c r="F77" s="153" t="e">
        <f>#REF!</f>
        <v>#REF!</v>
      </c>
      <c r="G77" s="157"/>
      <c r="H77" s="157"/>
      <c r="I77" s="157"/>
      <c r="J77" s="155"/>
      <c r="K77" s="156"/>
      <c r="L77" s="155"/>
    </row>
    <row r="78" spans="1:12" s="158" customFormat="1" ht="20.399999999999999" x14ac:dyDescent="0.3">
      <c r="A78" s="153" t="e">
        <f>#REF!</f>
        <v>#REF!</v>
      </c>
      <c r="B78" s="154" t="e">
        <f>#REF!</f>
        <v>#REF!</v>
      </c>
      <c r="C78" s="154" t="e">
        <f>#REF!</f>
        <v>#REF!</v>
      </c>
      <c r="D78" s="154" t="e">
        <f>#REF!</f>
        <v>#REF!</v>
      </c>
      <c r="E78" s="153" t="e">
        <f>#REF!</f>
        <v>#REF!</v>
      </c>
      <c r="F78" s="153" t="e">
        <f>#REF!</f>
        <v>#REF!</v>
      </c>
      <c r="G78" s="157"/>
      <c r="H78" s="157"/>
      <c r="I78" s="157"/>
      <c r="J78" s="155"/>
      <c r="K78" s="156"/>
      <c r="L78" s="155"/>
    </row>
    <row r="79" spans="1:12" s="158" customFormat="1" ht="20.399999999999999" x14ac:dyDescent="0.3">
      <c r="A79" s="153" t="e">
        <f>#REF!</f>
        <v>#REF!</v>
      </c>
      <c r="B79" s="154" t="e">
        <f>#REF!</f>
        <v>#REF!</v>
      </c>
      <c r="C79" s="154" t="e">
        <f>#REF!</f>
        <v>#REF!</v>
      </c>
      <c r="D79" s="154" t="e">
        <f>#REF!</f>
        <v>#REF!</v>
      </c>
      <c r="E79" s="153" t="e">
        <f>#REF!</f>
        <v>#REF!</v>
      </c>
      <c r="F79" s="153" t="e">
        <f>#REF!</f>
        <v>#REF!</v>
      </c>
      <c r="G79" s="157"/>
      <c r="H79" s="157"/>
      <c r="I79" s="157"/>
      <c r="J79" s="155"/>
      <c r="K79" s="156"/>
      <c r="L79" s="155"/>
    </row>
    <row r="80" spans="1:12" s="158" customFormat="1" ht="20.399999999999999" x14ac:dyDescent="0.3">
      <c r="A80" s="153" t="e">
        <f>#REF!</f>
        <v>#REF!</v>
      </c>
      <c r="B80" s="154" t="e">
        <f>#REF!</f>
        <v>#REF!</v>
      </c>
      <c r="C80" s="154" t="e">
        <f>#REF!</f>
        <v>#REF!</v>
      </c>
      <c r="D80" s="154" t="e">
        <f>#REF!</f>
        <v>#REF!</v>
      </c>
      <c r="E80" s="153" t="e">
        <f>#REF!</f>
        <v>#REF!</v>
      </c>
      <c r="F80" s="153" t="e">
        <f>#REF!</f>
        <v>#REF!</v>
      </c>
      <c r="G80" s="157"/>
      <c r="H80" s="157"/>
      <c r="I80" s="157"/>
      <c r="J80" s="155"/>
      <c r="K80" s="156"/>
      <c r="L80" s="155"/>
    </row>
    <row r="81" spans="1:12" s="158" customFormat="1" ht="20.399999999999999" x14ac:dyDescent="0.3">
      <c r="A81" s="153" t="e">
        <f>#REF!</f>
        <v>#REF!</v>
      </c>
      <c r="B81" s="154" t="e">
        <f>#REF!</f>
        <v>#REF!</v>
      </c>
      <c r="C81" s="154" t="e">
        <f>#REF!</f>
        <v>#REF!</v>
      </c>
      <c r="D81" s="154" t="e">
        <f>#REF!</f>
        <v>#REF!</v>
      </c>
      <c r="E81" s="153" t="e">
        <f>#REF!</f>
        <v>#REF!</v>
      </c>
      <c r="F81" s="153" t="e">
        <f>#REF!</f>
        <v>#REF!</v>
      </c>
      <c r="G81" s="157"/>
      <c r="H81" s="157"/>
      <c r="I81" s="157"/>
      <c r="J81" s="155"/>
      <c r="K81" s="156"/>
      <c r="L81" s="155"/>
    </row>
    <row r="82" spans="1:12" s="158" customFormat="1" ht="20.399999999999999" x14ac:dyDescent="0.3">
      <c r="A82" s="153" t="e">
        <f>#REF!</f>
        <v>#REF!</v>
      </c>
      <c r="B82" s="154" t="e">
        <f>#REF!</f>
        <v>#REF!</v>
      </c>
      <c r="C82" s="154" t="e">
        <f>#REF!</f>
        <v>#REF!</v>
      </c>
      <c r="D82" s="154" t="e">
        <f>#REF!</f>
        <v>#REF!</v>
      </c>
      <c r="E82" s="153" t="e">
        <f>#REF!</f>
        <v>#REF!</v>
      </c>
      <c r="F82" s="153" t="e">
        <f>#REF!</f>
        <v>#REF!</v>
      </c>
      <c r="G82" s="157"/>
      <c r="H82" s="157"/>
      <c r="I82" s="157"/>
      <c r="J82" s="155"/>
      <c r="K82" s="156"/>
      <c r="L82" s="155"/>
    </row>
    <row r="83" spans="1:12" s="158" customFormat="1" ht="20.399999999999999" x14ac:dyDescent="0.3">
      <c r="A83" s="153" t="e">
        <f>#REF!</f>
        <v>#REF!</v>
      </c>
      <c r="B83" s="154" t="e">
        <f>#REF!</f>
        <v>#REF!</v>
      </c>
      <c r="C83" s="154" t="e">
        <f>#REF!</f>
        <v>#REF!</v>
      </c>
      <c r="D83" s="154" t="e">
        <f>#REF!</f>
        <v>#REF!</v>
      </c>
      <c r="E83" s="153" t="e">
        <f>#REF!</f>
        <v>#REF!</v>
      </c>
      <c r="F83" s="153" t="e">
        <f>#REF!</f>
        <v>#REF!</v>
      </c>
      <c r="G83" s="157"/>
      <c r="H83" s="157"/>
      <c r="I83" s="157"/>
      <c r="J83" s="155"/>
      <c r="K83" s="156"/>
      <c r="L83" s="155"/>
    </row>
    <row r="84" spans="1:12" s="158" customFormat="1" ht="20.399999999999999" x14ac:dyDescent="0.3">
      <c r="A84" s="153" t="e">
        <f>#REF!</f>
        <v>#REF!</v>
      </c>
      <c r="B84" s="154" t="e">
        <f>#REF!</f>
        <v>#REF!</v>
      </c>
      <c r="C84" s="154" t="e">
        <f>#REF!</f>
        <v>#REF!</v>
      </c>
      <c r="D84" s="154" t="e">
        <f>#REF!</f>
        <v>#REF!</v>
      </c>
      <c r="E84" s="153" t="e">
        <f>#REF!</f>
        <v>#REF!</v>
      </c>
      <c r="F84" s="153" t="e">
        <f>#REF!</f>
        <v>#REF!</v>
      </c>
      <c r="G84" s="157"/>
      <c r="H84" s="157"/>
      <c r="I84" s="157"/>
      <c r="J84" s="155"/>
      <c r="K84" s="156"/>
      <c r="L84" s="155"/>
    </row>
    <row r="85" spans="1:12" s="158" customFormat="1" ht="20.399999999999999" x14ac:dyDescent="0.3">
      <c r="A85" s="153" t="e">
        <f>#REF!</f>
        <v>#REF!</v>
      </c>
      <c r="B85" s="154" t="e">
        <f>#REF!</f>
        <v>#REF!</v>
      </c>
      <c r="C85" s="154" t="e">
        <f>#REF!</f>
        <v>#REF!</v>
      </c>
      <c r="D85" s="154" t="e">
        <f>#REF!</f>
        <v>#REF!</v>
      </c>
      <c r="E85" s="153" t="e">
        <f>#REF!</f>
        <v>#REF!</v>
      </c>
      <c r="F85" s="153" t="e">
        <f>#REF!</f>
        <v>#REF!</v>
      </c>
      <c r="G85" s="157"/>
      <c r="H85" s="157"/>
      <c r="I85" s="157"/>
      <c r="J85" s="155"/>
      <c r="K85" s="156"/>
      <c r="L85" s="155"/>
    </row>
    <row r="86" spans="1:12" s="158" customFormat="1" ht="20.399999999999999" x14ac:dyDescent="0.3">
      <c r="A86" s="153" t="e">
        <f>#REF!</f>
        <v>#REF!</v>
      </c>
      <c r="B86" s="154" t="e">
        <f>#REF!</f>
        <v>#REF!</v>
      </c>
      <c r="C86" s="154" t="e">
        <f>#REF!</f>
        <v>#REF!</v>
      </c>
      <c r="D86" s="154" t="e">
        <f>#REF!</f>
        <v>#REF!</v>
      </c>
      <c r="E86" s="153" t="e">
        <f>#REF!</f>
        <v>#REF!</v>
      </c>
      <c r="F86" s="153" t="e">
        <f>#REF!</f>
        <v>#REF!</v>
      </c>
      <c r="G86" s="157"/>
      <c r="H86" s="157"/>
      <c r="I86" s="157"/>
      <c r="J86" s="155"/>
      <c r="K86" s="156"/>
      <c r="L86" s="155"/>
    </row>
    <row r="87" spans="1:12" s="158" customFormat="1" ht="20.399999999999999" x14ac:dyDescent="0.3">
      <c r="A87" s="153" t="e">
        <f>#REF!</f>
        <v>#REF!</v>
      </c>
      <c r="B87" s="154" t="e">
        <f>#REF!</f>
        <v>#REF!</v>
      </c>
      <c r="C87" s="154" t="e">
        <f>#REF!</f>
        <v>#REF!</v>
      </c>
      <c r="D87" s="154" t="e">
        <f>#REF!</f>
        <v>#REF!</v>
      </c>
      <c r="E87" s="153" t="e">
        <f>#REF!</f>
        <v>#REF!</v>
      </c>
      <c r="F87" s="153" t="e">
        <f>#REF!</f>
        <v>#REF!</v>
      </c>
      <c r="G87" s="157"/>
      <c r="H87" s="157"/>
      <c r="I87" s="157"/>
      <c r="J87" s="155"/>
      <c r="K87" s="156"/>
      <c r="L87" s="155"/>
    </row>
    <row r="88" spans="1:12" s="158" customFormat="1" ht="20.399999999999999" x14ac:dyDescent="0.3">
      <c r="A88" s="153" t="e">
        <f>#REF!</f>
        <v>#REF!</v>
      </c>
      <c r="B88" s="154" t="e">
        <f>#REF!</f>
        <v>#REF!</v>
      </c>
      <c r="C88" s="154" t="e">
        <f>#REF!</f>
        <v>#REF!</v>
      </c>
      <c r="D88" s="154" t="e">
        <f>#REF!</f>
        <v>#REF!</v>
      </c>
      <c r="E88" s="153" t="e">
        <f>#REF!</f>
        <v>#REF!</v>
      </c>
      <c r="F88" s="153" t="e">
        <f>#REF!</f>
        <v>#REF!</v>
      </c>
      <c r="G88" s="157"/>
      <c r="H88" s="157"/>
      <c r="I88" s="157"/>
      <c r="J88" s="155"/>
      <c r="K88" s="156"/>
      <c r="L88" s="155"/>
    </row>
    <row r="89" spans="1:12" s="158" customFormat="1" ht="20.399999999999999" x14ac:dyDescent="0.3">
      <c r="A89" s="153" t="e">
        <f>#REF!</f>
        <v>#REF!</v>
      </c>
      <c r="B89" s="154" t="e">
        <f>#REF!</f>
        <v>#REF!</v>
      </c>
      <c r="C89" s="154" t="e">
        <f>#REF!</f>
        <v>#REF!</v>
      </c>
      <c r="D89" s="154" t="e">
        <f>#REF!</f>
        <v>#REF!</v>
      </c>
      <c r="E89" s="153" t="e">
        <f>#REF!</f>
        <v>#REF!</v>
      </c>
      <c r="F89" s="153" t="e">
        <f>#REF!</f>
        <v>#REF!</v>
      </c>
      <c r="G89" s="157"/>
      <c r="H89" s="157"/>
      <c r="I89" s="157"/>
      <c r="J89" s="155"/>
      <c r="K89" s="156"/>
      <c r="L89" s="155"/>
    </row>
    <row r="90" spans="1:12" s="158" customFormat="1" ht="20.399999999999999" x14ac:dyDescent="0.3">
      <c r="A90" s="153" t="e">
        <f>#REF!</f>
        <v>#REF!</v>
      </c>
      <c r="B90" s="154" t="e">
        <f>#REF!</f>
        <v>#REF!</v>
      </c>
      <c r="C90" s="154" t="e">
        <f>#REF!</f>
        <v>#REF!</v>
      </c>
      <c r="D90" s="154" t="e">
        <f>#REF!</f>
        <v>#REF!</v>
      </c>
      <c r="E90" s="153" t="e">
        <f>#REF!</f>
        <v>#REF!</v>
      </c>
      <c r="F90" s="153" t="e">
        <f>#REF!</f>
        <v>#REF!</v>
      </c>
      <c r="G90" s="157"/>
      <c r="H90" s="157"/>
      <c r="I90" s="157"/>
      <c r="J90" s="155"/>
      <c r="K90" s="156"/>
      <c r="L90" s="155"/>
    </row>
    <row r="91" spans="1:12" s="158" customFormat="1" ht="20.399999999999999" x14ac:dyDescent="0.3">
      <c r="A91" s="153" t="e">
        <f>#REF!</f>
        <v>#REF!</v>
      </c>
      <c r="B91" s="154" t="e">
        <f>#REF!</f>
        <v>#REF!</v>
      </c>
      <c r="C91" s="154" t="e">
        <f>#REF!</f>
        <v>#REF!</v>
      </c>
      <c r="D91" s="154" t="e">
        <f>#REF!</f>
        <v>#REF!</v>
      </c>
      <c r="E91" s="153" t="e">
        <f>#REF!</f>
        <v>#REF!</v>
      </c>
      <c r="F91" s="153" t="e">
        <f>#REF!</f>
        <v>#REF!</v>
      </c>
      <c r="G91" s="157"/>
      <c r="H91" s="157"/>
      <c r="I91" s="157"/>
      <c r="J91" s="155"/>
      <c r="K91" s="156"/>
      <c r="L91" s="155"/>
    </row>
    <row r="92" spans="1:12" s="158" customFormat="1" ht="20.399999999999999" x14ac:dyDescent="0.3">
      <c r="A92" s="153" t="e">
        <f>#REF!</f>
        <v>#REF!</v>
      </c>
      <c r="B92" s="154" t="e">
        <f>#REF!</f>
        <v>#REF!</v>
      </c>
      <c r="C92" s="154" t="e">
        <f>#REF!</f>
        <v>#REF!</v>
      </c>
      <c r="D92" s="154" t="e">
        <f>#REF!</f>
        <v>#REF!</v>
      </c>
      <c r="E92" s="153" t="e">
        <f>#REF!</f>
        <v>#REF!</v>
      </c>
      <c r="F92" s="153" t="e">
        <f>#REF!</f>
        <v>#REF!</v>
      </c>
      <c r="G92" s="157"/>
      <c r="H92" s="157"/>
      <c r="I92" s="157"/>
      <c r="J92" s="155"/>
      <c r="K92" s="156"/>
      <c r="L92" s="155"/>
    </row>
    <row r="93" spans="1:12" s="158" customFormat="1" ht="20.399999999999999" x14ac:dyDescent="0.3">
      <c r="A93" s="153" t="e">
        <f>#REF!</f>
        <v>#REF!</v>
      </c>
      <c r="B93" s="154" t="e">
        <f>#REF!</f>
        <v>#REF!</v>
      </c>
      <c r="C93" s="154" t="e">
        <f>#REF!</f>
        <v>#REF!</v>
      </c>
      <c r="D93" s="154" t="e">
        <f>#REF!</f>
        <v>#REF!</v>
      </c>
      <c r="E93" s="153" t="e">
        <f>#REF!</f>
        <v>#REF!</v>
      </c>
      <c r="F93" s="153" t="e">
        <f>#REF!</f>
        <v>#REF!</v>
      </c>
      <c r="G93" s="157"/>
      <c r="H93" s="157"/>
      <c r="I93" s="157"/>
      <c r="J93" s="155"/>
      <c r="K93" s="156"/>
      <c r="L93" s="155"/>
    </row>
    <row r="94" spans="1:12" s="158" customFormat="1" ht="20.399999999999999" x14ac:dyDescent="0.3">
      <c r="A94" s="153" t="e">
        <f>#REF!</f>
        <v>#REF!</v>
      </c>
      <c r="B94" s="154" t="e">
        <f>#REF!</f>
        <v>#REF!</v>
      </c>
      <c r="C94" s="154" t="e">
        <f>#REF!</f>
        <v>#REF!</v>
      </c>
      <c r="D94" s="154" t="e">
        <f>#REF!</f>
        <v>#REF!</v>
      </c>
      <c r="E94" s="153" t="e">
        <f>#REF!</f>
        <v>#REF!</v>
      </c>
      <c r="F94" s="153" t="e">
        <f>#REF!</f>
        <v>#REF!</v>
      </c>
      <c r="G94" s="157"/>
      <c r="H94" s="157"/>
      <c r="I94" s="157"/>
      <c r="J94" s="155"/>
      <c r="K94" s="156"/>
      <c r="L94" s="155"/>
    </row>
    <row r="95" spans="1:12" s="158" customFormat="1" ht="20.399999999999999" x14ac:dyDescent="0.3">
      <c r="A95" s="153" t="e">
        <f>#REF!</f>
        <v>#REF!</v>
      </c>
      <c r="B95" s="154" t="e">
        <f>#REF!</f>
        <v>#REF!</v>
      </c>
      <c r="C95" s="154" t="e">
        <f>#REF!</f>
        <v>#REF!</v>
      </c>
      <c r="D95" s="154" t="e">
        <f>#REF!</f>
        <v>#REF!</v>
      </c>
      <c r="E95" s="153" t="e">
        <f>#REF!</f>
        <v>#REF!</v>
      </c>
      <c r="F95" s="153" t="e">
        <f>#REF!</f>
        <v>#REF!</v>
      </c>
      <c r="G95" s="157"/>
      <c r="H95" s="157"/>
      <c r="I95" s="157"/>
      <c r="J95" s="155"/>
      <c r="K95" s="156"/>
      <c r="L95" s="155"/>
    </row>
    <row r="96" spans="1:12" s="158" customFormat="1" ht="20.399999999999999" x14ac:dyDescent="0.3">
      <c r="A96" s="153" t="e">
        <f>#REF!</f>
        <v>#REF!</v>
      </c>
      <c r="B96" s="154" t="e">
        <f>#REF!</f>
        <v>#REF!</v>
      </c>
      <c r="C96" s="154" t="e">
        <f>#REF!</f>
        <v>#REF!</v>
      </c>
      <c r="D96" s="154" t="e">
        <f>#REF!</f>
        <v>#REF!</v>
      </c>
      <c r="E96" s="153" t="e">
        <f>#REF!</f>
        <v>#REF!</v>
      </c>
      <c r="F96" s="153" t="e">
        <f>#REF!</f>
        <v>#REF!</v>
      </c>
      <c r="G96" s="157"/>
      <c r="H96" s="157"/>
      <c r="I96" s="157"/>
      <c r="J96" s="155"/>
      <c r="K96" s="156"/>
      <c r="L96" s="155"/>
    </row>
    <row r="97" spans="1:12" s="158" customFormat="1" ht="20.399999999999999" x14ac:dyDescent="0.3">
      <c r="A97" s="153" t="e">
        <f>#REF!</f>
        <v>#REF!</v>
      </c>
      <c r="B97" s="154" t="e">
        <f>#REF!</f>
        <v>#REF!</v>
      </c>
      <c r="C97" s="154" t="e">
        <f>#REF!</f>
        <v>#REF!</v>
      </c>
      <c r="D97" s="154" t="e">
        <f>#REF!</f>
        <v>#REF!</v>
      </c>
      <c r="E97" s="153" t="e">
        <f>#REF!</f>
        <v>#REF!</v>
      </c>
      <c r="F97" s="153" t="e">
        <f>#REF!</f>
        <v>#REF!</v>
      </c>
      <c r="G97" s="157"/>
      <c r="H97" s="157"/>
      <c r="I97" s="157"/>
      <c r="J97" s="155"/>
      <c r="K97" s="156"/>
      <c r="L97" s="155"/>
    </row>
    <row r="98" spans="1:12" s="158" customFormat="1" ht="20.399999999999999" x14ac:dyDescent="0.3">
      <c r="A98" s="153" t="e">
        <f>#REF!</f>
        <v>#REF!</v>
      </c>
      <c r="B98" s="154" t="e">
        <f>#REF!</f>
        <v>#REF!</v>
      </c>
      <c r="C98" s="154" t="e">
        <f>#REF!</f>
        <v>#REF!</v>
      </c>
      <c r="D98" s="154" t="e">
        <f>#REF!</f>
        <v>#REF!</v>
      </c>
      <c r="E98" s="153" t="e">
        <f>#REF!</f>
        <v>#REF!</v>
      </c>
      <c r="F98" s="153" t="e">
        <f>#REF!</f>
        <v>#REF!</v>
      </c>
      <c r="G98" s="157"/>
      <c r="H98" s="157"/>
      <c r="I98" s="157"/>
      <c r="J98" s="155"/>
      <c r="K98" s="156"/>
      <c r="L98" s="155"/>
    </row>
    <row r="99" spans="1:12" s="158" customFormat="1" ht="20.399999999999999" x14ac:dyDescent="0.3">
      <c r="A99" s="153" t="e">
        <f>#REF!</f>
        <v>#REF!</v>
      </c>
      <c r="B99" s="154" t="e">
        <f>#REF!</f>
        <v>#REF!</v>
      </c>
      <c r="C99" s="154" t="e">
        <f>#REF!</f>
        <v>#REF!</v>
      </c>
      <c r="D99" s="154" t="e">
        <f>#REF!</f>
        <v>#REF!</v>
      </c>
      <c r="E99" s="153" t="e">
        <f>#REF!</f>
        <v>#REF!</v>
      </c>
      <c r="F99" s="153" t="e">
        <f>#REF!</f>
        <v>#REF!</v>
      </c>
      <c r="G99" s="157"/>
      <c r="H99" s="157"/>
      <c r="I99" s="157"/>
      <c r="J99" s="155"/>
      <c r="K99" s="156"/>
      <c r="L99" s="155"/>
    </row>
    <row r="100" spans="1:12" s="158" customFormat="1" ht="20.399999999999999" x14ac:dyDescent="0.3">
      <c r="A100" s="153" t="e">
        <f>#REF!</f>
        <v>#REF!</v>
      </c>
      <c r="B100" s="154" t="e">
        <f>#REF!</f>
        <v>#REF!</v>
      </c>
      <c r="C100" s="154" t="e">
        <f>#REF!</f>
        <v>#REF!</v>
      </c>
      <c r="D100" s="154" t="e">
        <f>#REF!</f>
        <v>#REF!</v>
      </c>
      <c r="E100" s="153" t="e">
        <f>#REF!</f>
        <v>#REF!</v>
      </c>
      <c r="F100" s="153" t="e">
        <f>#REF!</f>
        <v>#REF!</v>
      </c>
      <c r="G100" s="157"/>
      <c r="H100" s="157"/>
      <c r="I100" s="157"/>
      <c r="J100" s="155"/>
      <c r="K100" s="156"/>
      <c r="L100" s="155"/>
    </row>
    <row r="101" spans="1:12" s="158" customFormat="1" ht="20.399999999999999" x14ac:dyDescent="0.3">
      <c r="A101" s="153" t="e">
        <f>#REF!</f>
        <v>#REF!</v>
      </c>
      <c r="B101" s="154" t="e">
        <f>#REF!</f>
        <v>#REF!</v>
      </c>
      <c r="C101" s="154" t="e">
        <f>#REF!</f>
        <v>#REF!</v>
      </c>
      <c r="D101" s="154" t="e">
        <f>#REF!</f>
        <v>#REF!</v>
      </c>
      <c r="E101" s="153" t="e">
        <f>#REF!</f>
        <v>#REF!</v>
      </c>
      <c r="F101" s="153" t="e">
        <f>#REF!</f>
        <v>#REF!</v>
      </c>
      <c r="G101" s="157"/>
      <c r="H101" s="157"/>
      <c r="I101" s="157"/>
      <c r="J101" s="155"/>
      <c r="K101" s="156"/>
      <c r="L101" s="155"/>
    </row>
    <row r="102" spans="1:12" s="158" customFormat="1" ht="20.399999999999999" x14ac:dyDescent="0.3">
      <c r="A102" s="153" t="e">
        <f>#REF!</f>
        <v>#REF!</v>
      </c>
      <c r="B102" s="154" t="e">
        <f>#REF!</f>
        <v>#REF!</v>
      </c>
      <c r="C102" s="154" t="e">
        <f>#REF!</f>
        <v>#REF!</v>
      </c>
      <c r="D102" s="154" t="e">
        <f>#REF!</f>
        <v>#REF!</v>
      </c>
      <c r="E102" s="153" t="e">
        <f>#REF!</f>
        <v>#REF!</v>
      </c>
      <c r="F102" s="153" t="e">
        <f>#REF!</f>
        <v>#REF!</v>
      </c>
      <c r="G102" s="157"/>
      <c r="H102" s="157"/>
      <c r="I102" s="157"/>
      <c r="J102" s="155"/>
      <c r="K102" s="156"/>
      <c r="L102" s="155"/>
    </row>
    <row r="103" spans="1:12" s="158" customFormat="1" ht="20.399999999999999" x14ac:dyDescent="0.3">
      <c r="A103" s="153" t="e">
        <f>#REF!</f>
        <v>#REF!</v>
      </c>
      <c r="B103" s="154" t="e">
        <f>#REF!</f>
        <v>#REF!</v>
      </c>
      <c r="C103" s="154" t="e">
        <f>#REF!</f>
        <v>#REF!</v>
      </c>
      <c r="D103" s="154" t="e">
        <f>#REF!</f>
        <v>#REF!</v>
      </c>
      <c r="E103" s="153" t="e">
        <f>#REF!</f>
        <v>#REF!</v>
      </c>
      <c r="F103" s="153" t="e">
        <f>#REF!</f>
        <v>#REF!</v>
      </c>
      <c r="G103" s="157"/>
      <c r="H103" s="157"/>
      <c r="I103" s="157"/>
      <c r="J103" s="155"/>
      <c r="K103" s="156"/>
      <c r="L103" s="155"/>
    </row>
    <row r="104" spans="1:12" s="158" customFormat="1" ht="20.399999999999999" x14ac:dyDescent="0.3">
      <c r="A104" s="153" t="e">
        <f>#REF!</f>
        <v>#REF!</v>
      </c>
      <c r="B104" s="154" t="e">
        <f>#REF!</f>
        <v>#REF!</v>
      </c>
      <c r="C104" s="154" t="e">
        <f>#REF!</f>
        <v>#REF!</v>
      </c>
      <c r="D104" s="154" t="e">
        <f>#REF!</f>
        <v>#REF!</v>
      </c>
      <c r="E104" s="153" t="e">
        <f>#REF!</f>
        <v>#REF!</v>
      </c>
      <c r="F104" s="153" t="e">
        <f>#REF!</f>
        <v>#REF!</v>
      </c>
      <c r="G104" s="157"/>
      <c r="H104" s="157"/>
      <c r="I104" s="157"/>
      <c r="J104" s="155"/>
      <c r="K104" s="156"/>
      <c r="L104" s="155"/>
    </row>
    <row r="105" spans="1:12" s="158" customFormat="1" ht="20.399999999999999" x14ac:dyDescent="0.3">
      <c r="A105" s="153" t="e">
        <f>#REF!</f>
        <v>#REF!</v>
      </c>
      <c r="B105" s="154" t="e">
        <f>#REF!</f>
        <v>#REF!</v>
      </c>
      <c r="C105" s="154" t="e">
        <f>#REF!</f>
        <v>#REF!</v>
      </c>
      <c r="D105" s="154" t="e">
        <f>#REF!</f>
        <v>#REF!</v>
      </c>
      <c r="E105" s="153" t="e">
        <f>#REF!</f>
        <v>#REF!</v>
      </c>
      <c r="F105" s="153" t="e">
        <f>#REF!</f>
        <v>#REF!</v>
      </c>
      <c r="G105" s="157"/>
      <c r="H105" s="157"/>
      <c r="I105" s="157"/>
      <c r="J105" s="155"/>
      <c r="K105" s="156"/>
      <c r="L105" s="155"/>
    </row>
    <row r="106" spans="1:12" s="158" customFormat="1" ht="20.399999999999999" x14ac:dyDescent="0.3">
      <c r="A106" s="153" t="e">
        <f>#REF!</f>
        <v>#REF!</v>
      </c>
      <c r="B106" s="154" t="e">
        <f>#REF!</f>
        <v>#REF!</v>
      </c>
      <c r="C106" s="154" t="e">
        <f>#REF!</f>
        <v>#REF!</v>
      </c>
      <c r="D106" s="154" t="e">
        <f>#REF!</f>
        <v>#REF!</v>
      </c>
      <c r="E106" s="153" t="e">
        <f>#REF!</f>
        <v>#REF!</v>
      </c>
      <c r="F106" s="153" t="e">
        <f>#REF!</f>
        <v>#REF!</v>
      </c>
      <c r="G106" s="157"/>
      <c r="H106" s="157"/>
      <c r="I106" s="157"/>
      <c r="J106" s="155"/>
      <c r="K106" s="156"/>
      <c r="L106" s="155"/>
    </row>
    <row r="107" spans="1:12" s="158" customFormat="1" ht="20.399999999999999" x14ac:dyDescent="0.3">
      <c r="A107" s="153" t="e">
        <f>#REF!</f>
        <v>#REF!</v>
      </c>
      <c r="B107" s="154" t="e">
        <f>#REF!</f>
        <v>#REF!</v>
      </c>
      <c r="C107" s="154" t="e">
        <f>#REF!</f>
        <v>#REF!</v>
      </c>
      <c r="D107" s="154" t="e">
        <f>#REF!</f>
        <v>#REF!</v>
      </c>
      <c r="E107" s="153" t="e">
        <f>#REF!</f>
        <v>#REF!</v>
      </c>
      <c r="F107" s="153" t="e">
        <f>#REF!</f>
        <v>#REF!</v>
      </c>
      <c r="G107" s="157"/>
      <c r="H107" s="157"/>
      <c r="I107" s="157"/>
      <c r="J107" s="155"/>
      <c r="K107" s="156"/>
      <c r="L107" s="155"/>
    </row>
    <row r="108" spans="1:12" s="158" customFormat="1" ht="20.399999999999999" x14ac:dyDescent="0.3">
      <c r="A108" s="153" t="e">
        <f>#REF!</f>
        <v>#REF!</v>
      </c>
      <c r="B108" s="154" t="e">
        <f>#REF!</f>
        <v>#REF!</v>
      </c>
      <c r="C108" s="154" t="e">
        <f>#REF!</f>
        <v>#REF!</v>
      </c>
      <c r="D108" s="154" t="e">
        <f>#REF!</f>
        <v>#REF!</v>
      </c>
      <c r="E108" s="153" t="e">
        <f>#REF!</f>
        <v>#REF!</v>
      </c>
      <c r="F108" s="153" t="e">
        <f>#REF!</f>
        <v>#REF!</v>
      </c>
      <c r="G108" s="157"/>
      <c r="H108" s="157"/>
      <c r="I108" s="157"/>
      <c r="J108" s="155"/>
      <c r="K108" s="156"/>
      <c r="L108" s="155"/>
    </row>
    <row r="109" spans="1:12" s="158" customFormat="1" ht="20.399999999999999" x14ac:dyDescent="0.3">
      <c r="A109" s="153" t="e">
        <f>#REF!</f>
        <v>#REF!</v>
      </c>
      <c r="B109" s="154" t="e">
        <f>#REF!</f>
        <v>#REF!</v>
      </c>
      <c r="C109" s="154" t="e">
        <f>#REF!</f>
        <v>#REF!</v>
      </c>
      <c r="D109" s="154" t="e">
        <f>#REF!</f>
        <v>#REF!</v>
      </c>
      <c r="E109" s="153" t="e">
        <f>#REF!</f>
        <v>#REF!</v>
      </c>
      <c r="F109" s="153" t="e">
        <f>#REF!</f>
        <v>#REF!</v>
      </c>
      <c r="G109" s="157"/>
      <c r="H109" s="157"/>
      <c r="I109" s="157"/>
      <c r="J109" s="155"/>
      <c r="K109" s="156"/>
      <c r="L109" s="155"/>
    </row>
    <row r="110" spans="1:12" s="158" customFormat="1" ht="20.399999999999999" x14ac:dyDescent="0.3">
      <c r="A110" s="153" t="e">
        <f>#REF!</f>
        <v>#REF!</v>
      </c>
      <c r="B110" s="154" t="e">
        <f>#REF!</f>
        <v>#REF!</v>
      </c>
      <c r="C110" s="154" t="e">
        <f>#REF!</f>
        <v>#REF!</v>
      </c>
      <c r="D110" s="154" t="e">
        <f>#REF!</f>
        <v>#REF!</v>
      </c>
      <c r="E110" s="153" t="e">
        <f>#REF!</f>
        <v>#REF!</v>
      </c>
      <c r="F110" s="153" t="e">
        <f>#REF!</f>
        <v>#REF!</v>
      </c>
      <c r="G110" s="157"/>
      <c r="H110" s="157"/>
      <c r="I110" s="157"/>
      <c r="J110" s="155"/>
      <c r="K110" s="156"/>
      <c r="L110" s="155"/>
    </row>
    <row r="111" spans="1:12" s="158" customFormat="1" ht="20.399999999999999" x14ac:dyDescent="0.3">
      <c r="A111" s="153" t="e">
        <f>#REF!</f>
        <v>#REF!</v>
      </c>
      <c r="B111" s="154" t="e">
        <f>#REF!</f>
        <v>#REF!</v>
      </c>
      <c r="C111" s="154" t="e">
        <f>#REF!</f>
        <v>#REF!</v>
      </c>
      <c r="D111" s="154" t="e">
        <f>#REF!</f>
        <v>#REF!</v>
      </c>
      <c r="E111" s="153" t="e">
        <f>#REF!</f>
        <v>#REF!</v>
      </c>
      <c r="F111" s="153" t="e">
        <f>#REF!</f>
        <v>#REF!</v>
      </c>
      <c r="G111" s="157"/>
      <c r="H111" s="157"/>
      <c r="I111" s="157"/>
      <c r="J111" s="155"/>
      <c r="K111" s="156"/>
      <c r="L111" s="155"/>
    </row>
    <row r="112" spans="1:12" s="158" customFormat="1" ht="20.399999999999999" x14ac:dyDescent="0.3">
      <c r="A112" s="153" t="e">
        <f>#REF!</f>
        <v>#REF!</v>
      </c>
      <c r="B112" s="154" t="e">
        <f>#REF!</f>
        <v>#REF!</v>
      </c>
      <c r="C112" s="154" t="e">
        <f>#REF!</f>
        <v>#REF!</v>
      </c>
      <c r="D112" s="154" t="e">
        <f>#REF!</f>
        <v>#REF!</v>
      </c>
      <c r="E112" s="153" t="e">
        <f>#REF!</f>
        <v>#REF!</v>
      </c>
      <c r="F112" s="153" t="e">
        <f>#REF!</f>
        <v>#REF!</v>
      </c>
      <c r="G112" s="157"/>
      <c r="H112" s="157"/>
      <c r="I112" s="157"/>
      <c r="J112" s="155"/>
      <c r="K112" s="156"/>
      <c r="L112" s="155"/>
    </row>
    <row r="113" spans="1:12" s="158" customFormat="1" ht="20.399999999999999" x14ac:dyDescent="0.3">
      <c r="A113" s="153" t="e">
        <f>#REF!</f>
        <v>#REF!</v>
      </c>
      <c r="B113" s="154" t="e">
        <f>#REF!</f>
        <v>#REF!</v>
      </c>
      <c r="C113" s="154" t="e">
        <f>#REF!</f>
        <v>#REF!</v>
      </c>
      <c r="D113" s="154" t="e">
        <f>#REF!</f>
        <v>#REF!</v>
      </c>
      <c r="E113" s="153" t="e">
        <f>#REF!</f>
        <v>#REF!</v>
      </c>
      <c r="F113" s="153" t="e">
        <f>#REF!</f>
        <v>#REF!</v>
      </c>
      <c r="G113" s="157"/>
      <c r="H113" s="157"/>
      <c r="I113" s="157"/>
      <c r="J113" s="155"/>
      <c r="K113" s="156"/>
      <c r="L113" s="155"/>
    </row>
    <row r="114" spans="1:12" s="158" customFormat="1" ht="20.399999999999999" x14ac:dyDescent="0.3">
      <c r="A114" s="153" t="e">
        <f>#REF!</f>
        <v>#REF!</v>
      </c>
      <c r="B114" s="154" t="e">
        <f>#REF!</f>
        <v>#REF!</v>
      </c>
      <c r="C114" s="154" t="e">
        <f>#REF!</f>
        <v>#REF!</v>
      </c>
      <c r="D114" s="154" t="e">
        <f>#REF!</f>
        <v>#REF!</v>
      </c>
      <c r="E114" s="153" t="e">
        <f>#REF!</f>
        <v>#REF!</v>
      </c>
      <c r="F114" s="153" t="e">
        <f>#REF!</f>
        <v>#REF!</v>
      </c>
      <c r="G114" s="157"/>
      <c r="H114" s="157"/>
      <c r="I114" s="157"/>
      <c r="J114" s="155"/>
      <c r="K114" s="156"/>
      <c r="L114" s="155"/>
    </row>
    <row r="115" spans="1:12" s="158" customFormat="1" ht="20.399999999999999" x14ac:dyDescent="0.3">
      <c r="A115" s="153" t="e">
        <f>#REF!</f>
        <v>#REF!</v>
      </c>
      <c r="B115" s="154" t="e">
        <f>#REF!</f>
        <v>#REF!</v>
      </c>
      <c r="C115" s="154" t="e">
        <f>#REF!</f>
        <v>#REF!</v>
      </c>
      <c r="D115" s="154" t="e">
        <f>#REF!</f>
        <v>#REF!</v>
      </c>
      <c r="E115" s="153" t="e">
        <f>#REF!</f>
        <v>#REF!</v>
      </c>
      <c r="F115" s="153" t="e">
        <f>#REF!</f>
        <v>#REF!</v>
      </c>
      <c r="G115" s="157"/>
      <c r="H115" s="157"/>
      <c r="I115" s="157"/>
      <c r="J115" s="155"/>
      <c r="K115" s="156"/>
      <c r="L115" s="155"/>
    </row>
    <row r="116" spans="1:12" s="158" customFormat="1" ht="20.399999999999999" x14ac:dyDescent="0.3">
      <c r="A116" s="153" t="e">
        <f>#REF!</f>
        <v>#REF!</v>
      </c>
      <c r="B116" s="154" t="e">
        <f>#REF!</f>
        <v>#REF!</v>
      </c>
      <c r="C116" s="154" t="e">
        <f>#REF!</f>
        <v>#REF!</v>
      </c>
      <c r="D116" s="154" t="e">
        <f>#REF!</f>
        <v>#REF!</v>
      </c>
      <c r="E116" s="153" t="e">
        <f>#REF!</f>
        <v>#REF!</v>
      </c>
      <c r="F116" s="153" t="e">
        <f>#REF!</f>
        <v>#REF!</v>
      </c>
      <c r="G116" s="157"/>
      <c r="H116" s="157"/>
      <c r="I116" s="157"/>
      <c r="J116" s="155"/>
      <c r="K116" s="156"/>
      <c r="L116" s="155"/>
    </row>
    <row r="117" spans="1:12" s="158" customFormat="1" ht="20.399999999999999" x14ac:dyDescent="0.3">
      <c r="A117" s="153" t="e">
        <f>#REF!</f>
        <v>#REF!</v>
      </c>
      <c r="B117" s="154" t="e">
        <f>#REF!</f>
        <v>#REF!</v>
      </c>
      <c r="C117" s="154" t="e">
        <f>#REF!</f>
        <v>#REF!</v>
      </c>
      <c r="D117" s="154" t="e">
        <f>#REF!</f>
        <v>#REF!</v>
      </c>
      <c r="E117" s="153" t="e">
        <f>#REF!</f>
        <v>#REF!</v>
      </c>
      <c r="F117" s="153" t="e">
        <f>#REF!</f>
        <v>#REF!</v>
      </c>
      <c r="G117" s="157"/>
      <c r="H117" s="157"/>
      <c r="I117" s="157"/>
      <c r="J117" s="155"/>
      <c r="K117" s="156"/>
      <c r="L117" s="155"/>
    </row>
    <row r="118" spans="1:12" s="158" customFormat="1" ht="20.399999999999999" x14ac:dyDescent="0.3">
      <c r="A118" s="153" t="e">
        <f>#REF!</f>
        <v>#REF!</v>
      </c>
      <c r="B118" s="154" t="e">
        <f>#REF!</f>
        <v>#REF!</v>
      </c>
      <c r="C118" s="154" t="e">
        <f>#REF!</f>
        <v>#REF!</v>
      </c>
      <c r="D118" s="154" t="e">
        <f>#REF!</f>
        <v>#REF!</v>
      </c>
      <c r="E118" s="153" t="e">
        <f>#REF!</f>
        <v>#REF!</v>
      </c>
      <c r="F118" s="153" t="e">
        <f>#REF!</f>
        <v>#REF!</v>
      </c>
      <c r="G118" s="157"/>
      <c r="H118" s="157"/>
      <c r="I118" s="157"/>
      <c r="J118" s="155"/>
      <c r="K118" s="156"/>
      <c r="L118" s="155"/>
    </row>
    <row r="119" spans="1:12" s="158" customFormat="1" ht="20.399999999999999" x14ac:dyDescent="0.3">
      <c r="A119" s="153" t="e">
        <f>#REF!</f>
        <v>#REF!</v>
      </c>
      <c r="B119" s="154" t="e">
        <f>#REF!</f>
        <v>#REF!</v>
      </c>
      <c r="C119" s="154" t="e">
        <f>#REF!</f>
        <v>#REF!</v>
      </c>
      <c r="D119" s="154" t="e">
        <f>#REF!</f>
        <v>#REF!</v>
      </c>
      <c r="E119" s="153" t="e">
        <f>#REF!</f>
        <v>#REF!</v>
      </c>
      <c r="F119" s="153" t="e">
        <f>#REF!</f>
        <v>#REF!</v>
      </c>
      <c r="G119" s="157"/>
      <c r="H119" s="157"/>
      <c r="I119" s="157"/>
      <c r="J119" s="155"/>
      <c r="K119" s="156"/>
      <c r="L119" s="155"/>
    </row>
    <row r="120" spans="1:12" s="158" customFormat="1" ht="20.399999999999999" x14ac:dyDescent="0.3">
      <c r="A120" s="153" t="e">
        <f>#REF!</f>
        <v>#REF!</v>
      </c>
      <c r="B120" s="154" t="e">
        <f>#REF!</f>
        <v>#REF!</v>
      </c>
      <c r="C120" s="154" t="e">
        <f>#REF!</f>
        <v>#REF!</v>
      </c>
      <c r="D120" s="154" t="e">
        <f>#REF!</f>
        <v>#REF!</v>
      </c>
      <c r="E120" s="153" t="e">
        <f>#REF!</f>
        <v>#REF!</v>
      </c>
      <c r="F120" s="153" t="e">
        <f>#REF!</f>
        <v>#REF!</v>
      </c>
      <c r="G120" s="157"/>
      <c r="H120" s="157"/>
      <c r="I120" s="157"/>
      <c r="J120" s="155"/>
      <c r="K120" s="156"/>
      <c r="L120" s="155"/>
    </row>
    <row r="121" spans="1:12" s="158" customFormat="1" ht="20.399999999999999" x14ac:dyDescent="0.3">
      <c r="A121" s="153" t="e">
        <f>#REF!</f>
        <v>#REF!</v>
      </c>
      <c r="B121" s="154" t="e">
        <f>#REF!</f>
        <v>#REF!</v>
      </c>
      <c r="C121" s="154" t="e">
        <f>#REF!</f>
        <v>#REF!</v>
      </c>
      <c r="D121" s="154" t="e">
        <f>#REF!</f>
        <v>#REF!</v>
      </c>
      <c r="E121" s="153" t="e">
        <f>#REF!</f>
        <v>#REF!</v>
      </c>
      <c r="F121" s="153" t="e">
        <f>#REF!</f>
        <v>#REF!</v>
      </c>
      <c r="G121" s="157"/>
      <c r="H121" s="157"/>
      <c r="I121" s="157"/>
      <c r="J121" s="155"/>
      <c r="K121" s="156"/>
      <c r="L121" s="155"/>
    </row>
    <row r="122" spans="1:12" s="158" customFormat="1" ht="20.399999999999999" x14ac:dyDescent="0.3">
      <c r="A122" s="153" t="e">
        <f>#REF!</f>
        <v>#REF!</v>
      </c>
      <c r="B122" s="154" t="e">
        <f>#REF!</f>
        <v>#REF!</v>
      </c>
      <c r="C122" s="154" t="e">
        <f>#REF!</f>
        <v>#REF!</v>
      </c>
      <c r="D122" s="154" t="e">
        <f>#REF!</f>
        <v>#REF!</v>
      </c>
      <c r="E122" s="153" t="e">
        <f>#REF!</f>
        <v>#REF!</v>
      </c>
      <c r="F122" s="153" t="e">
        <f>#REF!</f>
        <v>#REF!</v>
      </c>
      <c r="G122" s="157"/>
      <c r="H122" s="157"/>
      <c r="I122" s="157"/>
      <c r="J122" s="155"/>
      <c r="K122" s="156"/>
      <c r="L122" s="155"/>
    </row>
    <row r="123" spans="1:12" s="158" customFormat="1" ht="20.399999999999999" x14ac:dyDescent="0.3">
      <c r="A123" s="153" t="e">
        <f>#REF!</f>
        <v>#REF!</v>
      </c>
      <c r="B123" s="154" t="e">
        <f>#REF!</f>
        <v>#REF!</v>
      </c>
      <c r="C123" s="154" t="e">
        <f>#REF!</f>
        <v>#REF!</v>
      </c>
      <c r="D123" s="154" t="e">
        <f>#REF!</f>
        <v>#REF!</v>
      </c>
      <c r="E123" s="153" t="e">
        <f>#REF!</f>
        <v>#REF!</v>
      </c>
      <c r="F123" s="153" t="e">
        <f>#REF!</f>
        <v>#REF!</v>
      </c>
      <c r="G123" s="157"/>
      <c r="H123" s="157"/>
      <c r="I123" s="157"/>
      <c r="J123" s="155"/>
      <c r="K123" s="156"/>
      <c r="L123" s="155"/>
    </row>
    <row r="124" spans="1:12" s="158" customFormat="1" ht="20.399999999999999" x14ac:dyDescent="0.3">
      <c r="A124" s="153" t="e">
        <f>#REF!</f>
        <v>#REF!</v>
      </c>
      <c r="B124" s="154" t="e">
        <f>#REF!</f>
        <v>#REF!</v>
      </c>
      <c r="C124" s="154" t="e">
        <f>#REF!</f>
        <v>#REF!</v>
      </c>
      <c r="D124" s="154" t="e">
        <f>#REF!</f>
        <v>#REF!</v>
      </c>
      <c r="E124" s="153" t="e">
        <f>#REF!</f>
        <v>#REF!</v>
      </c>
      <c r="F124" s="153" t="e">
        <f>#REF!</f>
        <v>#REF!</v>
      </c>
      <c r="G124" s="157"/>
      <c r="H124" s="157"/>
      <c r="I124" s="157"/>
      <c r="J124" s="155"/>
      <c r="K124" s="156"/>
      <c r="L124" s="155"/>
    </row>
    <row r="125" spans="1:12" s="158" customFormat="1" ht="20.399999999999999" x14ac:dyDescent="0.3">
      <c r="A125" s="153" t="e">
        <f>#REF!</f>
        <v>#REF!</v>
      </c>
      <c r="B125" s="154" t="e">
        <f>#REF!</f>
        <v>#REF!</v>
      </c>
      <c r="C125" s="154" t="e">
        <f>#REF!</f>
        <v>#REF!</v>
      </c>
      <c r="D125" s="154" t="e">
        <f>#REF!</f>
        <v>#REF!</v>
      </c>
      <c r="E125" s="153" t="e">
        <f>#REF!</f>
        <v>#REF!</v>
      </c>
      <c r="F125" s="153" t="e">
        <f>#REF!</f>
        <v>#REF!</v>
      </c>
      <c r="G125" s="157"/>
      <c r="H125" s="157"/>
      <c r="I125" s="157"/>
      <c r="J125" s="155"/>
      <c r="K125" s="156"/>
      <c r="L125" s="155"/>
    </row>
    <row r="126" spans="1:12" s="158" customFormat="1" ht="20.399999999999999" x14ac:dyDescent="0.3">
      <c r="A126" s="153" t="e">
        <f>#REF!</f>
        <v>#REF!</v>
      </c>
      <c r="B126" s="154" t="e">
        <f>#REF!</f>
        <v>#REF!</v>
      </c>
      <c r="C126" s="154" t="e">
        <f>#REF!</f>
        <v>#REF!</v>
      </c>
      <c r="D126" s="154" t="e">
        <f>#REF!</f>
        <v>#REF!</v>
      </c>
      <c r="E126" s="153" t="e">
        <f>#REF!</f>
        <v>#REF!</v>
      </c>
      <c r="F126" s="153" t="e">
        <f>#REF!</f>
        <v>#REF!</v>
      </c>
      <c r="G126" s="157"/>
      <c r="H126" s="157"/>
      <c r="I126" s="157"/>
      <c r="J126" s="155"/>
      <c r="K126" s="156"/>
      <c r="L126" s="155"/>
    </row>
    <row r="127" spans="1:12" s="158" customFormat="1" ht="20.399999999999999" x14ac:dyDescent="0.3">
      <c r="A127" s="153" t="e">
        <f>#REF!</f>
        <v>#REF!</v>
      </c>
      <c r="B127" s="154" t="e">
        <f>#REF!</f>
        <v>#REF!</v>
      </c>
      <c r="C127" s="154" t="e">
        <f>#REF!</f>
        <v>#REF!</v>
      </c>
      <c r="D127" s="154" t="e">
        <f>#REF!</f>
        <v>#REF!</v>
      </c>
      <c r="E127" s="153" t="e">
        <f>#REF!</f>
        <v>#REF!</v>
      </c>
      <c r="F127" s="153" t="e">
        <f>#REF!</f>
        <v>#REF!</v>
      </c>
      <c r="G127" s="157"/>
      <c r="H127" s="157"/>
      <c r="I127" s="157"/>
      <c r="J127" s="155"/>
      <c r="K127" s="156"/>
      <c r="L127" s="155"/>
    </row>
    <row r="128" spans="1:12" s="158" customFormat="1" ht="20.399999999999999" x14ac:dyDescent="0.3">
      <c r="A128" s="153" t="e">
        <f>#REF!</f>
        <v>#REF!</v>
      </c>
      <c r="B128" s="154" t="e">
        <f>#REF!</f>
        <v>#REF!</v>
      </c>
      <c r="C128" s="154" t="e">
        <f>#REF!</f>
        <v>#REF!</v>
      </c>
      <c r="D128" s="154" t="e">
        <f>#REF!</f>
        <v>#REF!</v>
      </c>
      <c r="E128" s="153" t="e">
        <f>#REF!</f>
        <v>#REF!</v>
      </c>
      <c r="F128" s="153" t="e">
        <f>#REF!</f>
        <v>#REF!</v>
      </c>
      <c r="G128" s="157"/>
      <c r="H128" s="157"/>
      <c r="I128" s="157"/>
      <c r="J128" s="155"/>
      <c r="K128" s="156"/>
      <c r="L128" s="155"/>
    </row>
    <row r="129" spans="1:12" s="158" customFormat="1" ht="20.399999999999999" x14ac:dyDescent="0.3">
      <c r="A129" s="153" t="e">
        <f>#REF!</f>
        <v>#REF!</v>
      </c>
      <c r="B129" s="154" t="e">
        <f>#REF!</f>
        <v>#REF!</v>
      </c>
      <c r="C129" s="154" t="e">
        <f>#REF!</f>
        <v>#REF!</v>
      </c>
      <c r="D129" s="154" t="e">
        <f>#REF!</f>
        <v>#REF!</v>
      </c>
      <c r="E129" s="153" t="e">
        <f>#REF!</f>
        <v>#REF!</v>
      </c>
      <c r="F129" s="153" t="e">
        <f>#REF!</f>
        <v>#REF!</v>
      </c>
      <c r="G129" s="157"/>
      <c r="H129" s="157"/>
      <c r="I129" s="157"/>
      <c r="J129" s="155"/>
      <c r="K129" s="156"/>
      <c r="L129" s="155"/>
    </row>
    <row r="130" spans="1:12" s="158" customFormat="1" ht="20.399999999999999" x14ac:dyDescent="0.3">
      <c r="A130" s="153" t="e">
        <f>#REF!</f>
        <v>#REF!</v>
      </c>
      <c r="B130" s="154" t="e">
        <f>#REF!</f>
        <v>#REF!</v>
      </c>
      <c r="C130" s="154" t="e">
        <f>#REF!</f>
        <v>#REF!</v>
      </c>
      <c r="D130" s="154" t="e">
        <f>#REF!</f>
        <v>#REF!</v>
      </c>
      <c r="E130" s="153" t="e">
        <f>#REF!</f>
        <v>#REF!</v>
      </c>
      <c r="F130" s="153" t="e">
        <f>#REF!</f>
        <v>#REF!</v>
      </c>
      <c r="G130" s="157"/>
      <c r="H130" s="157"/>
      <c r="I130" s="157"/>
      <c r="J130" s="155"/>
      <c r="K130" s="156"/>
      <c r="L130" s="155"/>
    </row>
    <row r="131" spans="1:12" s="158" customFormat="1" ht="20.399999999999999" x14ac:dyDescent="0.3">
      <c r="A131" s="153" t="e">
        <f>#REF!</f>
        <v>#REF!</v>
      </c>
      <c r="B131" s="154" t="e">
        <f>#REF!</f>
        <v>#REF!</v>
      </c>
      <c r="C131" s="154" t="e">
        <f>#REF!</f>
        <v>#REF!</v>
      </c>
      <c r="D131" s="154" t="e">
        <f>#REF!</f>
        <v>#REF!</v>
      </c>
      <c r="E131" s="153" t="e">
        <f>#REF!</f>
        <v>#REF!</v>
      </c>
      <c r="F131" s="153" t="e">
        <f>#REF!</f>
        <v>#REF!</v>
      </c>
      <c r="G131" s="157"/>
      <c r="H131" s="157"/>
      <c r="I131" s="157"/>
      <c r="J131" s="155"/>
      <c r="K131" s="156"/>
      <c r="L131" s="155"/>
    </row>
    <row r="132" spans="1:12" s="158" customFormat="1" ht="20.399999999999999" x14ac:dyDescent="0.3">
      <c r="A132" s="159"/>
      <c r="B132" s="160"/>
      <c r="C132" s="160"/>
      <c r="D132" s="160"/>
      <c r="E132" s="159"/>
      <c r="F132" s="159"/>
      <c r="G132" s="161"/>
      <c r="H132" s="161"/>
      <c r="I132" s="161"/>
      <c r="J132" s="143"/>
      <c r="K132" s="143"/>
      <c r="L132" s="143"/>
    </row>
    <row r="133" spans="1:12" s="158" customFormat="1" ht="20.399999999999999" x14ac:dyDescent="0.3">
      <c r="A133" s="159"/>
      <c r="B133" s="160"/>
      <c r="C133" s="160"/>
      <c r="D133" s="160"/>
      <c r="E133" s="159"/>
      <c r="F133" s="159"/>
      <c r="G133" s="161"/>
      <c r="H133" s="161"/>
      <c r="I133" s="161"/>
      <c r="J133" s="143"/>
      <c r="K133" s="143"/>
      <c r="L133" s="143"/>
    </row>
    <row r="134" spans="1:12" s="158" customFormat="1" ht="20.399999999999999" x14ac:dyDescent="0.3">
      <c r="A134" s="159"/>
      <c r="B134" s="160"/>
      <c r="C134" s="160"/>
      <c r="D134" s="160"/>
      <c r="E134" s="159"/>
      <c r="F134" s="159"/>
      <c r="G134" s="161"/>
      <c r="H134" s="161"/>
      <c r="I134" s="161"/>
      <c r="J134" s="143"/>
      <c r="K134" s="143"/>
      <c r="L134" s="143"/>
    </row>
    <row r="135" spans="1:12" s="158" customFormat="1" ht="20.399999999999999" x14ac:dyDescent="0.3">
      <c r="A135" s="159"/>
      <c r="B135" s="160"/>
      <c r="C135" s="160"/>
      <c r="D135" s="160"/>
      <c r="E135" s="159"/>
      <c r="F135" s="159"/>
      <c r="G135" s="161"/>
      <c r="H135" s="161"/>
      <c r="I135" s="161"/>
      <c r="J135" s="143"/>
      <c r="K135" s="143"/>
      <c r="L135" s="143"/>
    </row>
    <row r="136" spans="1:12" s="158" customFormat="1" ht="20.399999999999999" x14ac:dyDescent="0.3">
      <c r="A136" s="159"/>
      <c r="B136" s="160"/>
      <c r="C136" s="160"/>
      <c r="D136" s="160"/>
      <c r="E136" s="159"/>
      <c r="F136" s="159"/>
      <c r="G136" s="161"/>
      <c r="H136" s="161"/>
      <c r="I136" s="161"/>
      <c r="J136" s="143"/>
      <c r="K136" s="143"/>
      <c r="L136" s="143"/>
    </row>
    <row r="137" spans="1:12" s="158" customFormat="1" ht="20.399999999999999" x14ac:dyDescent="0.3">
      <c r="A137" s="159"/>
      <c r="B137" s="160"/>
      <c r="C137" s="160"/>
      <c r="D137" s="160"/>
      <c r="E137" s="159"/>
      <c r="F137" s="159"/>
      <c r="G137" s="161"/>
      <c r="H137" s="161"/>
      <c r="I137" s="161"/>
      <c r="J137" s="143"/>
      <c r="K137" s="143"/>
      <c r="L137" s="143"/>
    </row>
    <row r="138" spans="1:12" s="158" customFormat="1" ht="20.399999999999999" x14ac:dyDescent="0.3">
      <c r="A138" s="159"/>
      <c r="B138" s="160"/>
      <c r="C138" s="160"/>
      <c r="D138" s="160"/>
      <c r="E138" s="159"/>
      <c r="F138" s="159"/>
      <c r="G138" s="161"/>
      <c r="H138" s="161"/>
      <c r="I138" s="161"/>
      <c r="J138" s="143"/>
      <c r="K138" s="143"/>
      <c r="L138" s="143"/>
    </row>
    <row r="139" spans="1:12" s="158" customFormat="1" ht="20.399999999999999" x14ac:dyDescent="0.3">
      <c r="A139" s="159"/>
      <c r="B139" s="160"/>
      <c r="C139" s="160"/>
      <c r="D139" s="160"/>
      <c r="E139" s="159"/>
      <c r="F139" s="159"/>
      <c r="G139" s="161"/>
      <c r="H139" s="161"/>
      <c r="I139" s="161"/>
      <c r="J139" s="143"/>
      <c r="K139" s="143"/>
      <c r="L139" s="143"/>
    </row>
    <row r="140" spans="1:12" s="158" customFormat="1" ht="20.399999999999999" x14ac:dyDescent="0.3">
      <c r="A140" s="159"/>
      <c r="B140" s="160"/>
      <c r="C140" s="160"/>
      <c r="D140" s="160"/>
      <c r="E140" s="159"/>
      <c r="F140" s="159"/>
      <c r="G140" s="161"/>
      <c r="H140" s="161"/>
      <c r="I140" s="161"/>
      <c r="J140" s="143"/>
      <c r="K140" s="143"/>
      <c r="L140" s="143"/>
    </row>
    <row r="141" spans="1:12" s="158" customFormat="1" ht="20.399999999999999" x14ac:dyDescent="0.3">
      <c r="A141" s="159"/>
      <c r="B141" s="160"/>
      <c r="C141" s="160"/>
      <c r="D141" s="160"/>
      <c r="E141" s="159"/>
      <c r="F141" s="159"/>
      <c r="G141" s="161"/>
      <c r="H141" s="161"/>
      <c r="I141" s="161"/>
      <c r="J141" s="143"/>
      <c r="K141" s="143"/>
      <c r="L141" s="143"/>
    </row>
    <row r="142" spans="1:12" s="158" customFormat="1" ht="20.399999999999999" x14ac:dyDescent="0.3">
      <c r="A142" s="159"/>
      <c r="B142" s="160"/>
      <c r="C142" s="160"/>
      <c r="D142" s="160"/>
      <c r="E142" s="159"/>
      <c r="F142" s="159"/>
      <c r="G142" s="161"/>
      <c r="H142" s="161"/>
      <c r="I142" s="161"/>
      <c r="J142" s="143"/>
      <c r="K142" s="143"/>
      <c r="L142" s="143"/>
    </row>
    <row r="143" spans="1:12" s="158" customFormat="1" ht="20.399999999999999" x14ac:dyDescent="0.3">
      <c r="A143" s="159"/>
      <c r="B143" s="160"/>
      <c r="C143" s="160"/>
      <c r="D143" s="160"/>
      <c r="E143" s="159"/>
      <c r="F143" s="159"/>
      <c r="G143" s="161"/>
      <c r="H143" s="161"/>
      <c r="I143" s="161"/>
      <c r="J143" s="143"/>
      <c r="K143" s="143"/>
      <c r="L143" s="143"/>
    </row>
    <row r="144" spans="1:12" s="158" customFormat="1" ht="20.399999999999999" x14ac:dyDescent="0.3">
      <c r="A144" s="159"/>
      <c r="B144" s="160"/>
      <c r="C144" s="160"/>
      <c r="D144" s="160"/>
      <c r="E144" s="159"/>
      <c r="F144" s="159"/>
      <c r="G144" s="161"/>
      <c r="H144" s="161"/>
      <c r="I144" s="161"/>
      <c r="J144" s="143"/>
      <c r="K144" s="143"/>
      <c r="L144" s="143"/>
    </row>
    <row r="145" spans="1:12" s="158" customFormat="1" ht="20.399999999999999" x14ac:dyDescent="0.3">
      <c r="A145" s="159"/>
      <c r="B145" s="160"/>
      <c r="C145" s="160"/>
      <c r="D145" s="160"/>
      <c r="E145" s="159"/>
      <c r="F145" s="159"/>
      <c r="G145" s="161"/>
      <c r="H145" s="161"/>
      <c r="I145" s="161"/>
      <c r="J145" s="143"/>
      <c r="K145" s="143"/>
      <c r="L145" s="143"/>
    </row>
    <row r="146" spans="1:12" s="158" customFormat="1" ht="20.399999999999999" x14ac:dyDescent="0.3">
      <c r="A146" s="159"/>
      <c r="B146" s="160"/>
      <c r="C146" s="160"/>
      <c r="D146" s="160"/>
      <c r="E146" s="159"/>
      <c r="F146" s="159"/>
      <c r="G146" s="161"/>
      <c r="H146" s="161"/>
      <c r="I146" s="161"/>
      <c r="J146" s="143"/>
      <c r="K146" s="143"/>
      <c r="L146" s="143"/>
    </row>
    <row r="147" spans="1:12" s="158" customFormat="1" ht="20.399999999999999" x14ac:dyDescent="0.3">
      <c r="A147" s="159"/>
      <c r="B147" s="160"/>
      <c r="C147" s="160"/>
      <c r="D147" s="160"/>
      <c r="E147" s="159"/>
      <c r="F147" s="159"/>
      <c r="G147" s="161"/>
      <c r="H147" s="161"/>
      <c r="I147" s="161"/>
      <c r="J147" s="143"/>
      <c r="K147" s="143"/>
      <c r="L147" s="143"/>
    </row>
    <row r="148" spans="1:12" s="158" customFormat="1" ht="20.399999999999999" x14ac:dyDescent="0.3">
      <c r="A148" s="159"/>
      <c r="B148" s="160"/>
      <c r="C148" s="160"/>
      <c r="D148" s="160"/>
      <c r="E148" s="159"/>
      <c r="F148" s="159"/>
      <c r="G148" s="161"/>
      <c r="H148" s="161"/>
      <c r="I148" s="161"/>
      <c r="J148" s="143"/>
      <c r="K148" s="143"/>
      <c r="L148" s="143"/>
    </row>
    <row r="149" spans="1:12" s="158" customFormat="1" ht="20.399999999999999" x14ac:dyDescent="0.3">
      <c r="A149" s="159"/>
      <c r="B149" s="160"/>
      <c r="C149" s="160"/>
      <c r="D149" s="160"/>
      <c r="E149" s="159"/>
      <c r="F149" s="159"/>
      <c r="G149" s="161"/>
      <c r="H149" s="161"/>
      <c r="I149" s="161"/>
      <c r="J149" s="143"/>
      <c r="K149" s="143"/>
      <c r="L149" s="143"/>
    </row>
    <row r="150" spans="1:12" s="158" customFormat="1" ht="20.399999999999999" x14ac:dyDescent="0.3">
      <c r="A150" s="159"/>
      <c r="B150" s="160"/>
      <c r="C150" s="160"/>
      <c r="D150" s="160"/>
      <c r="E150" s="159"/>
      <c r="F150" s="159"/>
      <c r="G150" s="161"/>
      <c r="H150" s="161"/>
      <c r="I150" s="161"/>
      <c r="J150" s="143"/>
      <c r="K150" s="143"/>
      <c r="L150" s="143"/>
    </row>
    <row r="151" spans="1:12" s="158" customFormat="1" ht="20.399999999999999" x14ac:dyDescent="0.3">
      <c r="A151" s="159"/>
      <c r="B151" s="160"/>
      <c r="C151" s="160"/>
      <c r="D151" s="160"/>
      <c r="E151" s="159"/>
      <c r="F151" s="159"/>
      <c r="G151" s="161"/>
      <c r="H151" s="161"/>
      <c r="I151" s="161"/>
      <c r="J151" s="143"/>
      <c r="K151" s="143"/>
      <c r="L151" s="143"/>
    </row>
    <row r="152" spans="1:12" s="158" customFormat="1" ht="20.399999999999999" x14ac:dyDescent="0.3">
      <c r="A152" s="159"/>
      <c r="B152" s="160"/>
      <c r="C152" s="160"/>
      <c r="D152" s="160"/>
      <c r="E152" s="159"/>
      <c r="F152" s="159"/>
      <c r="G152" s="161"/>
      <c r="H152" s="161"/>
      <c r="I152" s="161"/>
      <c r="J152" s="143"/>
      <c r="K152" s="143"/>
      <c r="L152" s="143"/>
    </row>
    <row r="153" spans="1:12" s="158" customFormat="1" ht="20.399999999999999" x14ac:dyDescent="0.3">
      <c r="A153" s="159"/>
      <c r="B153" s="160"/>
      <c r="C153" s="160"/>
      <c r="D153" s="160"/>
      <c r="E153" s="159"/>
      <c r="F153" s="159"/>
      <c r="G153" s="161"/>
      <c r="H153" s="161"/>
      <c r="I153" s="161"/>
      <c r="J153" s="143"/>
      <c r="K153" s="143"/>
      <c r="L153" s="143"/>
    </row>
    <row r="154" spans="1:12" s="158" customFormat="1" ht="20.399999999999999" x14ac:dyDescent="0.3">
      <c r="A154" s="159"/>
      <c r="B154" s="160"/>
      <c r="C154" s="160"/>
      <c r="D154" s="160"/>
      <c r="E154" s="159"/>
      <c r="F154" s="159"/>
      <c r="G154" s="161"/>
      <c r="H154" s="161"/>
      <c r="I154" s="161"/>
      <c r="J154" s="143"/>
      <c r="K154" s="143"/>
      <c r="L154" s="143"/>
    </row>
    <row r="155" spans="1:12" s="158" customFormat="1" ht="20.399999999999999" x14ac:dyDescent="0.3">
      <c r="A155" s="159"/>
      <c r="B155" s="160"/>
      <c r="C155" s="160"/>
      <c r="D155" s="160"/>
      <c r="E155" s="159"/>
      <c r="F155" s="159"/>
      <c r="G155" s="161"/>
      <c r="H155" s="161"/>
      <c r="I155" s="161"/>
      <c r="J155" s="143"/>
      <c r="K155" s="143"/>
      <c r="L155" s="143"/>
    </row>
    <row r="156" spans="1:12" s="158" customFormat="1" ht="20.399999999999999" x14ac:dyDescent="0.3">
      <c r="A156" s="159"/>
      <c r="B156" s="160"/>
      <c r="C156" s="160"/>
      <c r="D156" s="160"/>
      <c r="E156" s="159"/>
      <c r="F156" s="159"/>
      <c r="G156" s="161"/>
      <c r="H156" s="161"/>
      <c r="I156" s="161"/>
      <c r="J156" s="143"/>
      <c r="K156" s="143"/>
      <c r="L156" s="143"/>
    </row>
    <row r="157" spans="1:12" s="158" customFormat="1" ht="20.399999999999999" x14ac:dyDescent="0.3">
      <c r="A157" s="159"/>
      <c r="B157" s="160"/>
      <c r="C157" s="160"/>
      <c r="D157" s="160"/>
      <c r="E157" s="159"/>
      <c r="F157" s="159"/>
      <c r="G157" s="161"/>
      <c r="H157" s="161"/>
      <c r="I157" s="161"/>
      <c r="J157" s="143"/>
      <c r="K157" s="143"/>
      <c r="L157" s="143"/>
    </row>
    <row r="158" spans="1:12" s="158" customFormat="1" ht="20.399999999999999" x14ac:dyDescent="0.3">
      <c r="A158" s="159"/>
      <c r="B158" s="160"/>
      <c r="C158" s="160"/>
      <c r="D158" s="160"/>
      <c r="E158" s="159"/>
      <c r="F158" s="159"/>
      <c r="G158" s="161"/>
      <c r="H158" s="161"/>
      <c r="I158" s="161"/>
      <c r="J158" s="143"/>
      <c r="K158" s="143"/>
      <c r="L158" s="143"/>
    </row>
    <row r="159" spans="1:12" s="158" customFormat="1" ht="20.399999999999999" x14ac:dyDescent="0.3">
      <c r="A159" s="159"/>
      <c r="B159" s="160"/>
      <c r="C159" s="160"/>
      <c r="D159" s="160"/>
      <c r="E159" s="159"/>
      <c r="F159" s="159"/>
      <c r="G159" s="161"/>
      <c r="H159" s="161"/>
      <c r="I159" s="161"/>
      <c r="J159" s="143"/>
      <c r="K159" s="143"/>
      <c r="L159" s="143"/>
    </row>
    <row r="160" spans="1:12" s="158" customFormat="1" ht="20.399999999999999" x14ac:dyDescent="0.3">
      <c r="A160" s="159"/>
      <c r="B160" s="160"/>
      <c r="C160" s="160"/>
      <c r="D160" s="160"/>
      <c r="E160" s="159"/>
      <c r="F160" s="159"/>
      <c r="G160" s="161"/>
      <c r="H160" s="161"/>
      <c r="I160" s="161"/>
      <c r="J160" s="143"/>
      <c r="K160" s="143"/>
      <c r="L160" s="143"/>
    </row>
    <row r="161" spans="1:12" s="158" customFormat="1" ht="20.399999999999999" x14ac:dyDescent="0.3">
      <c r="A161" s="159"/>
      <c r="B161" s="160"/>
      <c r="C161" s="160"/>
      <c r="D161" s="160"/>
      <c r="E161" s="159"/>
      <c r="F161" s="159"/>
      <c r="G161" s="161"/>
      <c r="H161" s="161"/>
      <c r="I161" s="161"/>
      <c r="J161" s="143"/>
      <c r="K161" s="143"/>
      <c r="L161" s="143"/>
    </row>
    <row r="162" spans="1:12" s="158" customFormat="1" ht="20.399999999999999" x14ac:dyDescent="0.3">
      <c r="A162" s="159"/>
      <c r="B162" s="160"/>
      <c r="C162" s="160"/>
      <c r="D162" s="160"/>
      <c r="E162" s="159"/>
      <c r="F162" s="159"/>
      <c r="G162" s="161"/>
      <c r="H162" s="161"/>
      <c r="I162" s="161"/>
      <c r="J162" s="143"/>
      <c r="K162" s="143"/>
      <c r="L162" s="143"/>
    </row>
    <row r="163" spans="1:12" s="158" customFormat="1" ht="20.399999999999999" x14ac:dyDescent="0.3">
      <c r="A163" s="159"/>
      <c r="B163" s="160"/>
      <c r="C163" s="160"/>
      <c r="D163" s="160"/>
      <c r="E163" s="159"/>
      <c r="F163" s="159"/>
      <c r="G163" s="161"/>
      <c r="H163" s="161"/>
      <c r="I163" s="161"/>
      <c r="J163" s="143"/>
      <c r="K163" s="143"/>
      <c r="L163" s="143"/>
    </row>
    <row r="164" spans="1:12" s="158" customFormat="1" ht="20.399999999999999" x14ac:dyDescent="0.3">
      <c r="A164" s="159"/>
      <c r="B164" s="160"/>
      <c r="C164" s="160"/>
      <c r="D164" s="160"/>
      <c r="E164" s="159"/>
      <c r="F164" s="159"/>
      <c r="G164" s="161"/>
      <c r="H164" s="161"/>
      <c r="I164" s="161"/>
      <c r="J164" s="143"/>
      <c r="K164" s="143"/>
      <c r="L164" s="143"/>
    </row>
    <row r="165" spans="1:12" s="158" customFormat="1" ht="20.399999999999999" x14ac:dyDescent="0.3">
      <c r="A165" s="159"/>
      <c r="B165" s="160"/>
      <c r="C165" s="160"/>
      <c r="D165" s="160"/>
      <c r="E165" s="159"/>
      <c r="F165" s="159"/>
      <c r="G165" s="161"/>
      <c r="H165" s="161"/>
      <c r="I165" s="161"/>
      <c r="J165" s="143"/>
      <c r="K165" s="143"/>
      <c r="L165" s="143"/>
    </row>
    <row r="166" spans="1:12" s="158" customFormat="1" ht="20.399999999999999" x14ac:dyDescent="0.3">
      <c r="A166" s="159"/>
      <c r="B166" s="160"/>
      <c r="C166" s="160"/>
      <c r="D166" s="160"/>
      <c r="E166" s="159"/>
      <c r="F166" s="159"/>
      <c r="G166" s="161"/>
      <c r="H166" s="161"/>
      <c r="I166" s="161"/>
      <c r="J166" s="143"/>
      <c r="K166" s="143"/>
      <c r="L166" s="143"/>
    </row>
    <row r="167" spans="1:12" s="158" customFormat="1" ht="20.399999999999999" x14ac:dyDescent="0.3">
      <c r="A167" s="159"/>
      <c r="B167" s="160"/>
      <c r="C167" s="160"/>
      <c r="D167" s="160"/>
      <c r="E167" s="159"/>
      <c r="F167" s="159"/>
      <c r="G167" s="161"/>
      <c r="H167" s="161"/>
      <c r="I167" s="161"/>
      <c r="J167" s="143"/>
      <c r="K167" s="143"/>
      <c r="L167" s="143"/>
    </row>
    <row r="168" spans="1:12" s="158" customFormat="1" ht="20.399999999999999" x14ac:dyDescent="0.3">
      <c r="A168" s="159"/>
      <c r="B168" s="160"/>
      <c r="C168" s="160"/>
      <c r="D168" s="160"/>
      <c r="E168" s="159"/>
      <c r="F168" s="159"/>
      <c r="G168" s="161"/>
      <c r="H168" s="161"/>
      <c r="I168" s="161"/>
      <c r="J168" s="143"/>
      <c r="K168" s="143"/>
      <c r="L168" s="143"/>
    </row>
    <row r="169" spans="1:12" s="158" customFormat="1" ht="20.399999999999999" x14ac:dyDescent="0.3">
      <c r="A169" s="159"/>
      <c r="B169" s="160"/>
      <c r="C169" s="160"/>
      <c r="D169" s="160"/>
      <c r="E169" s="159"/>
      <c r="F169" s="159"/>
      <c r="G169" s="161"/>
      <c r="H169" s="161"/>
      <c r="I169" s="161"/>
      <c r="J169" s="144"/>
      <c r="K169" s="144"/>
      <c r="L169" s="144"/>
    </row>
    <row r="170" spans="1:12" s="158" customFormat="1" ht="20.399999999999999" x14ac:dyDescent="0.3">
      <c r="A170" s="159"/>
      <c r="B170" s="160"/>
      <c r="C170" s="160"/>
      <c r="D170" s="160"/>
      <c r="E170" s="159"/>
      <c r="F170" s="159"/>
      <c r="G170" s="161"/>
      <c r="H170" s="161"/>
      <c r="I170" s="161"/>
      <c r="J170" s="144"/>
      <c r="K170" s="144"/>
      <c r="L170" s="144"/>
    </row>
    <row r="171" spans="1:12" s="158" customFormat="1" ht="20.399999999999999" x14ac:dyDescent="0.3">
      <c r="A171" s="159"/>
      <c r="B171" s="160"/>
      <c r="C171" s="160"/>
      <c r="D171" s="160"/>
      <c r="E171" s="159"/>
      <c r="F171" s="159"/>
      <c r="G171" s="161"/>
      <c r="H171" s="161"/>
      <c r="I171" s="161"/>
      <c r="J171" s="144"/>
      <c r="K171" s="144"/>
      <c r="L171" s="144"/>
    </row>
    <row r="172" spans="1:12" s="158" customFormat="1" ht="20.399999999999999" x14ac:dyDescent="0.3">
      <c r="A172" s="159"/>
      <c r="B172" s="160"/>
      <c r="C172" s="160"/>
      <c r="D172" s="160"/>
      <c r="E172" s="159"/>
      <c r="F172" s="159"/>
      <c r="G172" s="161"/>
      <c r="H172" s="161"/>
      <c r="I172" s="161"/>
      <c r="J172" s="144"/>
      <c r="K172" s="144"/>
      <c r="L172" s="144"/>
    </row>
    <row r="173" spans="1:12" s="158" customFormat="1" ht="20.399999999999999" x14ac:dyDescent="0.3">
      <c r="A173" s="159"/>
      <c r="B173" s="160"/>
      <c r="C173" s="160"/>
      <c r="D173" s="160"/>
      <c r="E173" s="159"/>
      <c r="F173" s="159"/>
      <c r="G173" s="161"/>
      <c r="H173" s="161"/>
      <c r="I173" s="161"/>
      <c r="J173" s="144"/>
      <c r="K173" s="144"/>
      <c r="L173" s="144"/>
    </row>
    <row r="174" spans="1:12" s="158" customFormat="1" ht="20.399999999999999" x14ac:dyDescent="0.3">
      <c r="A174" s="159"/>
      <c r="B174" s="160"/>
      <c r="C174" s="160"/>
      <c r="D174" s="160"/>
      <c r="E174" s="159"/>
      <c r="F174" s="159"/>
      <c r="G174" s="161"/>
      <c r="H174" s="161"/>
      <c r="I174" s="161"/>
      <c r="J174" s="144"/>
      <c r="K174" s="144"/>
      <c r="L174" s="144"/>
    </row>
    <row r="175" spans="1:12" s="158" customFormat="1" ht="20.399999999999999" x14ac:dyDescent="0.3">
      <c r="A175" s="159"/>
      <c r="B175" s="160"/>
      <c r="C175" s="160"/>
      <c r="D175" s="160"/>
      <c r="E175" s="159"/>
      <c r="F175" s="159"/>
      <c r="G175" s="161"/>
      <c r="H175" s="161"/>
      <c r="I175" s="161"/>
      <c r="J175" s="144"/>
      <c r="K175" s="144"/>
      <c r="L175" s="144"/>
    </row>
    <row r="176" spans="1:12" s="158" customFormat="1" ht="20.399999999999999" x14ac:dyDescent="0.3">
      <c r="A176" s="159"/>
      <c r="B176" s="160"/>
      <c r="C176" s="160"/>
      <c r="D176" s="160"/>
      <c r="E176" s="159"/>
      <c r="F176" s="159"/>
      <c r="G176" s="161"/>
      <c r="H176" s="161"/>
      <c r="I176" s="161"/>
      <c r="J176" s="144"/>
      <c r="K176" s="144"/>
      <c r="L176" s="144"/>
    </row>
    <row r="177" spans="1:12" s="158" customFormat="1" ht="20.399999999999999" x14ac:dyDescent="0.3">
      <c r="A177" s="159"/>
      <c r="B177" s="160"/>
      <c r="C177" s="160"/>
      <c r="D177" s="160"/>
      <c r="E177" s="159"/>
      <c r="F177" s="159"/>
      <c r="G177" s="161"/>
      <c r="H177" s="161"/>
      <c r="I177" s="161"/>
      <c r="J177" s="144"/>
      <c r="K177" s="144"/>
      <c r="L177" s="144"/>
    </row>
    <row r="178" spans="1:12" s="158" customFormat="1" ht="20.399999999999999" x14ac:dyDescent="0.3">
      <c r="A178" s="159"/>
      <c r="B178" s="160"/>
      <c r="C178" s="160"/>
      <c r="D178" s="160"/>
      <c r="E178" s="159"/>
      <c r="F178" s="159"/>
      <c r="G178" s="161"/>
      <c r="H178" s="161"/>
      <c r="I178" s="161"/>
      <c r="J178" s="144"/>
      <c r="K178" s="144"/>
      <c r="L178" s="144"/>
    </row>
    <row r="179" spans="1:12" s="158" customFormat="1" ht="20.399999999999999" x14ac:dyDescent="0.3">
      <c r="A179" s="159"/>
      <c r="B179" s="160"/>
      <c r="C179" s="160"/>
      <c r="D179" s="160"/>
      <c r="E179" s="159"/>
      <c r="F179" s="159"/>
      <c r="G179" s="161"/>
      <c r="H179" s="161"/>
      <c r="I179" s="161"/>
      <c r="J179" s="144"/>
      <c r="K179" s="144"/>
      <c r="L179" s="144"/>
    </row>
    <row r="180" spans="1:12" s="158" customFormat="1" ht="20.399999999999999" x14ac:dyDescent="0.3">
      <c r="A180" s="159"/>
      <c r="B180" s="160"/>
      <c r="C180" s="160"/>
      <c r="D180" s="160"/>
      <c r="E180" s="159"/>
      <c r="F180" s="159"/>
      <c r="G180" s="161"/>
      <c r="H180" s="161"/>
      <c r="I180" s="161"/>
      <c r="J180" s="144"/>
      <c r="K180" s="144"/>
      <c r="L180" s="144"/>
    </row>
    <row r="181" spans="1:12" s="158" customFormat="1" ht="20.399999999999999" x14ac:dyDescent="0.3">
      <c r="A181" s="159"/>
      <c r="B181" s="160"/>
      <c r="C181" s="160"/>
      <c r="D181" s="160"/>
      <c r="E181" s="159"/>
      <c r="F181" s="159"/>
      <c r="G181" s="161"/>
      <c r="H181" s="161"/>
      <c r="I181" s="161"/>
      <c r="J181" s="144"/>
      <c r="K181" s="144"/>
      <c r="L181" s="144"/>
    </row>
    <row r="182" spans="1:12" s="158" customFormat="1" ht="20.399999999999999" x14ac:dyDescent="0.3">
      <c r="A182" s="159"/>
      <c r="B182" s="160"/>
      <c r="C182" s="160"/>
      <c r="D182" s="160"/>
      <c r="E182" s="159"/>
      <c r="F182" s="159"/>
      <c r="G182" s="161"/>
      <c r="H182" s="161"/>
      <c r="I182" s="161"/>
      <c r="J182" s="144"/>
      <c r="K182" s="144"/>
      <c r="L182" s="144"/>
    </row>
    <row r="183" spans="1:12" s="158" customFormat="1" ht="20.399999999999999" x14ac:dyDescent="0.3">
      <c r="A183" s="159"/>
      <c r="B183" s="160"/>
      <c r="C183" s="160"/>
      <c r="D183" s="160"/>
      <c r="E183" s="159"/>
      <c r="F183" s="159"/>
      <c r="G183" s="161"/>
      <c r="H183" s="161"/>
      <c r="I183" s="161"/>
      <c r="J183" s="144"/>
      <c r="K183" s="144"/>
      <c r="L183" s="144"/>
    </row>
    <row r="184" spans="1:12" s="158" customFormat="1" ht="20.399999999999999" x14ac:dyDescent="0.3">
      <c r="A184" s="159"/>
      <c r="B184" s="160"/>
      <c r="C184" s="160"/>
      <c r="D184" s="160"/>
      <c r="E184" s="159"/>
      <c r="F184" s="159"/>
      <c r="G184" s="161"/>
      <c r="H184" s="161"/>
      <c r="I184" s="161"/>
      <c r="J184" s="144"/>
      <c r="K184" s="144"/>
      <c r="L184" s="144"/>
    </row>
    <row r="185" spans="1:12" s="158" customFormat="1" ht="20.399999999999999" x14ac:dyDescent="0.3">
      <c r="A185" s="159"/>
      <c r="B185" s="160"/>
      <c r="C185" s="160"/>
      <c r="D185" s="160"/>
      <c r="E185" s="159"/>
      <c r="F185" s="159"/>
      <c r="G185" s="161"/>
      <c r="H185" s="161"/>
      <c r="I185" s="161"/>
      <c r="J185" s="144"/>
      <c r="K185" s="144"/>
      <c r="L185" s="144"/>
    </row>
    <row r="186" spans="1:12" s="158" customFormat="1" ht="20.399999999999999" x14ac:dyDescent="0.3">
      <c r="A186" s="159"/>
      <c r="B186" s="160"/>
      <c r="C186" s="160"/>
      <c r="D186" s="160"/>
      <c r="E186" s="159"/>
      <c r="F186" s="159"/>
      <c r="G186" s="161"/>
      <c r="H186" s="161"/>
      <c r="I186" s="161"/>
      <c r="J186" s="144"/>
      <c r="K186" s="144"/>
      <c r="L186" s="144"/>
    </row>
    <row r="187" spans="1:12" s="113" customFormat="1" x14ac:dyDescent="0.45">
      <c r="A187" s="115"/>
      <c r="B187" s="116"/>
      <c r="C187" s="116"/>
      <c r="D187" s="116"/>
      <c r="E187" s="115"/>
      <c r="F187" s="115"/>
      <c r="G187" s="117"/>
      <c r="H187" s="117"/>
      <c r="I187" s="117"/>
      <c r="J187" s="114"/>
      <c r="K187" s="114"/>
      <c r="L187" s="114"/>
    </row>
    <row r="188" spans="1:12" s="113" customFormat="1" x14ac:dyDescent="0.45">
      <c r="A188" s="115"/>
      <c r="B188" s="116"/>
      <c r="C188" s="116"/>
      <c r="D188" s="116"/>
      <c r="E188" s="115"/>
      <c r="F188" s="115"/>
      <c r="G188" s="117"/>
      <c r="H188" s="117"/>
      <c r="I188" s="117"/>
      <c r="J188" s="114"/>
      <c r="K188" s="114"/>
      <c r="L188" s="114"/>
    </row>
    <row r="189" spans="1:12" s="113" customFormat="1" x14ac:dyDescent="0.45">
      <c r="A189" s="115"/>
      <c r="B189" s="116"/>
      <c r="C189" s="116"/>
      <c r="D189" s="116"/>
      <c r="E189" s="115"/>
      <c r="F189" s="115"/>
      <c r="G189" s="117"/>
      <c r="H189" s="117"/>
      <c r="I189" s="117"/>
      <c r="J189" s="114"/>
      <c r="K189" s="114"/>
      <c r="L189" s="114"/>
    </row>
    <row r="190" spans="1:12" s="113" customFormat="1" x14ac:dyDescent="0.45">
      <c r="A190" s="115"/>
      <c r="B190" s="116"/>
      <c r="C190" s="116"/>
      <c r="D190" s="116"/>
      <c r="E190" s="115"/>
      <c r="F190" s="115"/>
      <c r="G190" s="117"/>
      <c r="H190" s="117"/>
      <c r="I190" s="117"/>
      <c r="J190" s="114"/>
      <c r="K190" s="114"/>
      <c r="L190" s="114"/>
    </row>
    <row r="191" spans="1:12" s="113" customFormat="1" x14ac:dyDescent="0.45">
      <c r="A191" s="115"/>
      <c r="B191" s="116"/>
      <c r="C191" s="116"/>
      <c r="D191" s="116"/>
      <c r="E191" s="115"/>
      <c r="F191" s="115"/>
      <c r="G191" s="117"/>
      <c r="H191" s="117"/>
      <c r="I191" s="117"/>
      <c r="J191" s="114"/>
      <c r="K191" s="114"/>
      <c r="L191" s="114"/>
    </row>
    <row r="192" spans="1:12" s="113" customFormat="1" x14ac:dyDescent="0.45">
      <c r="A192" s="115"/>
      <c r="B192" s="116"/>
      <c r="C192" s="116"/>
      <c r="D192" s="116"/>
      <c r="E192" s="115"/>
      <c r="F192" s="115"/>
      <c r="G192" s="117"/>
      <c r="H192" s="117"/>
      <c r="I192" s="117"/>
      <c r="J192" s="114"/>
      <c r="K192" s="114"/>
      <c r="L192" s="114"/>
    </row>
    <row r="193" spans="1:12" s="113" customFormat="1" x14ac:dyDescent="0.45">
      <c r="A193" s="115"/>
      <c r="B193" s="116"/>
      <c r="C193" s="116"/>
      <c r="D193" s="116"/>
      <c r="E193" s="115"/>
      <c r="F193" s="115"/>
      <c r="G193" s="117"/>
      <c r="H193" s="117"/>
      <c r="I193" s="117"/>
      <c r="J193" s="114"/>
      <c r="K193" s="114"/>
      <c r="L193" s="114"/>
    </row>
    <row r="194" spans="1:12" s="113" customFormat="1" x14ac:dyDescent="0.45">
      <c r="A194" s="115"/>
      <c r="B194" s="116"/>
      <c r="C194" s="116"/>
      <c r="D194" s="116"/>
      <c r="E194" s="115"/>
      <c r="F194" s="115"/>
      <c r="G194" s="117"/>
      <c r="H194" s="117"/>
      <c r="I194" s="117"/>
      <c r="J194" s="114"/>
      <c r="K194" s="114"/>
      <c r="L194" s="114"/>
    </row>
    <row r="195" spans="1:12" s="113" customFormat="1" x14ac:dyDescent="0.45">
      <c r="A195" s="115"/>
      <c r="B195" s="116"/>
      <c r="C195" s="116"/>
      <c r="D195" s="116"/>
      <c r="E195" s="115"/>
      <c r="F195" s="115"/>
      <c r="G195" s="117"/>
      <c r="H195" s="117"/>
      <c r="I195" s="117"/>
      <c r="J195" s="114"/>
      <c r="K195" s="114"/>
      <c r="L195" s="114"/>
    </row>
    <row r="196" spans="1:12" s="113" customFormat="1" x14ac:dyDescent="0.45">
      <c r="A196" s="115"/>
      <c r="B196" s="116"/>
      <c r="C196" s="116"/>
      <c r="D196" s="116"/>
      <c r="E196" s="115"/>
      <c r="F196" s="115"/>
      <c r="G196" s="117"/>
      <c r="H196" s="117"/>
      <c r="I196" s="117"/>
      <c r="J196" s="114"/>
      <c r="K196" s="114"/>
      <c r="L196" s="114"/>
    </row>
    <row r="197" spans="1:12" s="113" customFormat="1" x14ac:dyDescent="0.45">
      <c r="A197" s="115"/>
      <c r="B197" s="116"/>
      <c r="C197" s="116"/>
      <c r="D197" s="116"/>
      <c r="E197" s="115"/>
      <c r="F197" s="115"/>
      <c r="G197" s="117"/>
      <c r="H197" s="117"/>
      <c r="I197" s="117"/>
      <c r="J197" s="114"/>
      <c r="K197" s="114"/>
      <c r="L197" s="114"/>
    </row>
    <row r="198" spans="1:12" s="113" customFormat="1" x14ac:dyDescent="0.45">
      <c r="A198" s="115"/>
      <c r="B198" s="116"/>
      <c r="C198" s="116"/>
      <c r="D198" s="116"/>
      <c r="E198" s="115"/>
      <c r="F198" s="115"/>
      <c r="G198" s="117"/>
      <c r="H198" s="117"/>
      <c r="I198" s="117"/>
      <c r="J198" s="114"/>
      <c r="K198" s="114"/>
      <c r="L198" s="114"/>
    </row>
    <row r="199" spans="1:12" s="113" customFormat="1" x14ac:dyDescent="0.45">
      <c r="A199" s="115"/>
      <c r="B199" s="116"/>
      <c r="C199" s="116"/>
      <c r="D199" s="116"/>
      <c r="E199" s="115"/>
      <c r="F199" s="115"/>
      <c r="G199" s="117"/>
      <c r="H199" s="117"/>
      <c r="I199" s="117"/>
      <c r="J199" s="114"/>
      <c r="K199" s="114"/>
      <c r="L199" s="114"/>
    </row>
    <row r="200" spans="1:12" s="113" customFormat="1" x14ac:dyDescent="0.45">
      <c r="A200" s="115"/>
      <c r="B200" s="116"/>
      <c r="C200" s="116"/>
      <c r="D200" s="116"/>
      <c r="E200" s="115"/>
      <c r="F200" s="115"/>
      <c r="G200" s="117"/>
      <c r="H200" s="117"/>
      <c r="I200" s="117"/>
      <c r="J200" s="114"/>
      <c r="K200" s="114"/>
      <c r="L200" s="114"/>
    </row>
    <row r="201" spans="1:12" s="113" customFormat="1" x14ac:dyDescent="0.45">
      <c r="A201" s="115"/>
      <c r="B201" s="116"/>
      <c r="C201" s="116"/>
      <c r="D201" s="116"/>
      <c r="E201" s="115"/>
      <c r="F201" s="115"/>
      <c r="G201" s="117"/>
      <c r="H201" s="117"/>
      <c r="I201" s="117"/>
      <c r="J201" s="114"/>
      <c r="K201" s="114"/>
      <c r="L201" s="114"/>
    </row>
    <row r="202" spans="1:12" s="113" customFormat="1" x14ac:dyDescent="0.45">
      <c r="A202" s="115"/>
      <c r="B202" s="116"/>
      <c r="C202" s="116"/>
      <c r="D202" s="116"/>
      <c r="E202" s="115"/>
      <c r="F202" s="115"/>
      <c r="G202" s="117"/>
      <c r="H202" s="117"/>
      <c r="I202" s="117"/>
      <c r="J202" s="114"/>
      <c r="K202" s="114"/>
      <c r="L202" s="114"/>
    </row>
    <row r="203" spans="1:12" s="113" customFormat="1" x14ac:dyDescent="0.45">
      <c r="A203" s="115"/>
      <c r="B203" s="116"/>
      <c r="C203" s="116"/>
      <c r="D203" s="116"/>
      <c r="E203" s="115"/>
      <c r="F203" s="115"/>
      <c r="G203" s="117"/>
      <c r="H203" s="117"/>
      <c r="I203" s="117"/>
      <c r="J203" s="114"/>
      <c r="K203" s="114"/>
      <c r="L203" s="114"/>
    </row>
    <row r="204" spans="1:12" s="113" customFormat="1" x14ac:dyDescent="0.45">
      <c r="A204" s="115"/>
      <c r="B204" s="116"/>
      <c r="C204" s="116"/>
      <c r="D204" s="116"/>
      <c r="E204" s="115"/>
      <c r="F204" s="115"/>
      <c r="G204" s="117"/>
      <c r="H204" s="117"/>
      <c r="I204" s="117"/>
      <c r="J204" s="114"/>
      <c r="K204" s="114"/>
      <c r="L204" s="114"/>
    </row>
    <row r="205" spans="1:12" s="113" customFormat="1" x14ac:dyDescent="0.45">
      <c r="A205" s="115"/>
      <c r="B205" s="116"/>
      <c r="C205" s="116"/>
      <c r="D205" s="116"/>
      <c r="E205" s="115"/>
      <c r="F205" s="115"/>
      <c r="G205" s="117"/>
      <c r="H205" s="117"/>
      <c r="I205" s="117"/>
      <c r="J205" s="114"/>
      <c r="K205" s="114"/>
      <c r="L205" s="114"/>
    </row>
    <row r="206" spans="1:12" s="113" customFormat="1" x14ac:dyDescent="0.45">
      <c r="A206" s="115"/>
      <c r="B206" s="116"/>
      <c r="C206" s="116"/>
      <c r="D206" s="116"/>
      <c r="E206" s="115"/>
      <c r="F206" s="115"/>
      <c r="G206" s="117"/>
      <c r="H206" s="117"/>
      <c r="I206" s="117"/>
      <c r="J206" s="114"/>
      <c r="K206" s="114"/>
      <c r="L206" s="114"/>
    </row>
    <row r="207" spans="1:12" s="113" customFormat="1" x14ac:dyDescent="0.45">
      <c r="A207" s="115"/>
      <c r="B207" s="116"/>
      <c r="C207" s="116"/>
      <c r="D207" s="116"/>
      <c r="E207" s="115"/>
      <c r="F207" s="115"/>
      <c r="G207" s="117"/>
      <c r="H207" s="117"/>
      <c r="I207" s="117"/>
      <c r="J207" s="114"/>
      <c r="K207" s="114"/>
      <c r="L207" s="114"/>
    </row>
    <row r="208" spans="1:12" s="113" customFormat="1" x14ac:dyDescent="0.45">
      <c r="A208" s="115"/>
      <c r="B208" s="116"/>
      <c r="C208" s="116"/>
      <c r="D208" s="116"/>
      <c r="E208" s="115"/>
      <c r="F208" s="115"/>
      <c r="G208" s="117"/>
      <c r="H208" s="117"/>
      <c r="I208" s="117"/>
      <c r="J208" s="114"/>
      <c r="K208" s="114"/>
      <c r="L208" s="114"/>
    </row>
    <row r="209" spans="1:12" s="113" customFormat="1" x14ac:dyDescent="0.45">
      <c r="A209" s="115"/>
      <c r="B209" s="116"/>
      <c r="C209" s="116"/>
      <c r="D209" s="116"/>
      <c r="E209" s="115"/>
      <c r="F209" s="115"/>
      <c r="G209" s="117"/>
      <c r="H209" s="117"/>
      <c r="I209" s="117"/>
      <c r="J209" s="114"/>
      <c r="K209" s="114"/>
      <c r="L209" s="114"/>
    </row>
    <row r="210" spans="1:12" s="113" customFormat="1" x14ac:dyDescent="0.45">
      <c r="A210" s="115"/>
      <c r="B210" s="116"/>
      <c r="C210" s="116"/>
      <c r="D210" s="116"/>
      <c r="E210" s="115"/>
      <c r="F210" s="115"/>
      <c r="G210" s="117"/>
      <c r="H210" s="117"/>
      <c r="I210" s="117"/>
      <c r="J210" s="114"/>
      <c r="K210" s="114"/>
      <c r="L210" s="114"/>
    </row>
    <row r="211" spans="1:12" s="113" customFormat="1" x14ac:dyDescent="0.45">
      <c r="A211" s="115"/>
      <c r="B211" s="116"/>
      <c r="C211" s="116"/>
      <c r="D211" s="116"/>
      <c r="E211" s="115"/>
      <c r="F211" s="115"/>
      <c r="G211" s="117"/>
      <c r="H211" s="117"/>
      <c r="I211" s="117"/>
      <c r="J211" s="114"/>
      <c r="K211" s="114"/>
      <c r="L211" s="114"/>
    </row>
    <row r="212" spans="1:12" s="113" customFormat="1" x14ac:dyDescent="0.45">
      <c r="A212" s="115"/>
      <c r="B212" s="116"/>
      <c r="C212" s="116"/>
      <c r="D212" s="116"/>
      <c r="E212" s="115"/>
      <c r="F212" s="115"/>
      <c r="G212" s="117"/>
      <c r="H212" s="117"/>
      <c r="I212" s="117"/>
      <c r="J212" s="114"/>
      <c r="K212" s="114"/>
      <c r="L212" s="114"/>
    </row>
    <row r="213" spans="1:12" s="113" customFormat="1" x14ac:dyDescent="0.45">
      <c r="A213" s="115"/>
      <c r="B213" s="116"/>
      <c r="C213" s="116"/>
      <c r="D213" s="116"/>
      <c r="E213" s="115"/>
      <c r="F213" s="115"/>
      <c r="G213" s="117"/>
      <c r="H213" s="117"/>
      <c r="I213" s="117"/>
      <c r="J213" s="114"/>
      <c r="K213" s="114"/>
      <c r="L213" s="114"/>
    </row>
    <row r="214" spans="1:12" s="113" customFormat="1" x14ac:dyDescent="0.45">
      <c r="A214" s="115"/>
      <c r="B214" s="116"/>
      <c r="C214" s="116"/>
      <c r="D214" s="116"/>
      <c r="E214" s="115"/>
      <c r="F214" s="115"/>
      <c r="G214" s="117"/>
      <c r="H214" s="117"/>
      <c r="I214" s="117"/>
      <c r="J214" s="114"/>
      <c r="K214" s="114"/>
      <c r="L214" s="114"/>
    </row>
    <row r="215" spans="1:12" s="113" customFormat="1" x14ac:dyDescent="0.45">
      <c r="A215" s="115"/>
      <c r="B215" s="116"/>
      <c r="C215" s="116"/>
      <c r="D215" s="116"/>
      <c r="E215" s="115"/>
      <c r="F215" s="115"/>
      <c r="G215" s="117"/>
      <c r="H215" s="117"/>
      <c r="I215" s="117"/>
      <c r="J215" s="114"/>
      <c r="K215" s="114"/>
      <c r="L215" s="114"/>
    </row>
    <row r="216" spans="1:12" s="113" customFormat="1" x14ac:dyDescent="0.45">
      <c r="A216" s="115"/>
      <c r="B216" s="116"/>
      <c r="C216" s="116"/>
      <c r="D216" s="116"/>
      <c r="E216" s="115"/>
      <c r="F216" s="115"/>
      <c r="G216" s="117"/>
      <c r="H216" s="117"/>
      <c r="I216" s="117"/>
      <c r="J216" s="114"/>
      <c r="K216" s="114"/>
      <c r="L216" s="114"/>
    </row>
    <row r="217" spans="1:12" s="113" customFormat="1" x14ac:dyDescent="0.45">
      <c r="A217" s="115"/>
      <c r="B217" s="116"/>
      <c r="C217" s="116"/>
      <c r="D217" s="116"/>
      <c r="E217" s="115"/>
      <c r="F217" s="115"/>
      <c r="G217" s="117"/>
      <c r="H217" s="117"/>
      <c r="I217" s="117"/>
      <c r="J217" s="114"/>
      <c r="K217" s="114"/>
      <c r="L217" s="114"/>
    </row>
    <row r="218" spans="1:12" s="113" customFormat="1" x14ac:dyDescent="0.45">
      <c r="A218" s="115"/>
      <c r="B218" s="116"/>
      <c r="C218" s="116"/>
      <c r="D218" s="116"/>
      <c r="E218" s="115"/>
      <c r="F218" s="115"/>
      <c r="G218" s="117"/>
      <c r="H218" s="117"/>
      <c r="I218" s="117"/>
      <c r="J218" s="114"/>
      <c r="K218" s="114"/>
      <c r="L218" s="114"/>
    </row>
    <row r="219" spans="1:12" s="113" customFormat="1" x14ac:dyDescent="0.45">
      <c r="A219" s="115"/>
      <c r="B219" s="116"/>
      <c r="C219" s="116"/>
      <c r="D219" s="116"/>
      <c r="E219" s="115"/>
      <c r="F219" s="115"/>
      <c r="G219" s="117"/>
      <c r="H219" s="117"/>
      <c r="I219" s="117"/>
      <c r="J219" s="114"/>
      <c r="K219" s="114"/>
      <c r="L219" s="114"/>
    </row>
    <row r="220" spans="1:12" s="113" customFormat="1" x14ac:dyDescent="0.45">
      <c r="A220" s="115"/>
      <c r="B220" s="116"/>
      <c r="C220" s="116"/>
      <c r="D220" s="116"/>
      <c r="E220" s="115"/>
      <c r="F220" s="115"/>
      <c r="G220" s="117"/>
      <c r="H220" s="117"/>
      <c r="I220" s="117"/>
      <c r="J220" s="114"/>
      <c r="K220" s="114"/>
      <c r="L220" s="114"/>
    </row>
    <row r="221" spans="1:12" s="113" customFormat="1" x14ac:dyDescent="0.45">
      <c r="A221" s="115"/>
      <c r="B221" s="116"/>
      <c r="C221" s="116"/>
      <c r="D221" s="116"/>
      <c r="E221" s="115"/>
      <c r="F221" s="115"/>
      <c r="G221" s="117"/>
      <c r="H221" s="117"/>
      <c r="I221" s="117"/>
      <c r="J221" s="114"/>
      <c r="K221" s="114"/>
      <c r="L221" s="114"/>
    </row>
    <row r="222" spans="1:12" s="113" customFormat="1" x14ac:dyDescent="0.45">
      <c r="A222" s="115"/>
      <c r="B222" s="116"/>
      <c r="C222" s="116"/>
      <c r="D222" s="116"/>
      <c r="E222" s="115"/>
      <c r="F222" s="115"/>
      <c r="G222" s="117"/>
      <c r="H222" s="117"/>
      <c r="I222" s="117"/>
      <c r="J222" s="114"/>
      <c r="K222" s="114"/>
      <c r="L222" s="114"/>
    </row>
    <row r="223" spans="1:12" s="113" customFormat="1" x14ac:dyDescent="0.45">
      <c r="A223" s="115"/>
      <c r="B223" s="116"/>
      <c r="C223" s="116"/>
      <c r="D223" s="116"/>
      <c r="E223" s="115"/>
      <c r="F223" s="115"/>
      <c r="G223" s="117"/>
      <c r="H223" s="117"/>
      <c r="I223" s="117"/>
      <c r="J223" s="114"/>
      <c r="K223" s="114"/>
      <c r="L223" s="114"/>
    </row>
    <row r="224" spans="1:12" s="113" customFormat="1" x14ac:dyDescent="0.45">
      <c r="A224" s="115"/>
      <c r="B224" s="116"/>
      <c r="C224" s="116"/>
      <c r="D224" s="116"/>
      <c r="E224" s="115"/>
      <c r="F224" s="115"/>
      <c r="G224" s="117"/>
      <c r="H224" s="117"/>
      <c r="I224" s="117"/>
      <c r="J224" s="114"/>
      <c r="K224" s="114"/>
      <c r="L224" s="114"/>
    </row>
    <row r="225" spans="1:12" s="113" customFormat="1" x14ac:dyDescent="0.45">
      <c r="A225" s="115"/>
      <c r="B225" s="116"/>
      <c r="C225" s="116"/>
      <c r="D225" s="116"/>
      <c r="E225" s="115"/>
      <c r="F225" s="115"/>
      <c r="G225" s="117"/>
      <c r="H225" s="117"/>
      <c r="I225" s="117"/>
      <c r="J225" s="114"/>
      <c r="K225" s="114"/>
      <c r="L225" s="114"/>
    </row>
    <row r="226" spans="1:12" x14ac:dyDescent="0.3">
      <c r="E226" s="114"/>
      <c r="F226" s="114"/>
      <c r="G226" s="114"/>
      <c r="H226" s="114"/>
      <c r="I226" s="114"/>
      <c r="J226" s="114"/>
      <c r="K226" s="114"/>
      <c r="L226" s="114"/>
    </row>
    <row r="227" spans="1:12" x14ac:dyDescent="0.3">
      <c r="E227" s="114"/>
      <c r="F227" s="114"/>
      <c r="G227" s="114"/>
      <c r="H227" s="114"/>
      <c r="I227" s="114"/>
      <c r="J227" s="114"/>
      <c r="K227" s="114"/>
      <c r="L227" s="114"/>
    </row>
    <row r="228" spans="1:12" x14ac:dyDescent="0.3">
      <c r="E228" s="114"/>
      <c r="F228" s="114"/>
      <c r="G228" s="114"/>
      <c r="H228" s="114"/>
      <c r="I228" s="114"/>
      <c r="J228" s="114"/>
      <c r="K228" s="114"/>
      <c r="L228" s="114"/>
    </row>
    <row r="229" spans="1:12" x14ac:dyDescent="0.3">
      <c r="E229" s="114"/>
      <c r="F229" s="114"/>
      <c r="G229" s="114"/>
      <c r="H229" s="114"/>
      <c r="I229" s="114"/>
      <c r="J229" s="114"/>
      <c r="K229" s="114"/>
      <c r="L229" s="114"/>
    </row>
    <row r="230" spans="1:12" x14ac:dyDescent="0.3">
      <c r="E230" s="114"/>
      <c r="F230" s="114"/>
      <c r="G230" s="114"/>
      <c r="H230" s="114"/>
      <c r="I230" s="114"/>
      <c r="J230" s="114"/>
      <c r="K230" s="114"/>
      <c r="L230" s="114"/>
    </row>
    <row r="231" spans="1:12" x14ac:dyDescent="0.3">
      <c r="E231" s="114"/>
      <c r="F231" s="114"/>
      <c r="G231" s="114"/>
      <c r="H231" s="114"/>
      <c r="I231" s="114"/>
      <c r="J231" s="114"/>
      <c r="K231" s="114"/>
      <c r="L231" s="114"/>
    </row>
    <row r="232" spans="1:12" x14ac:dyDescent="0.3">
      <c r="E232" s="114"/>
      <c r="F232" s="114"/>
      <c r="G232" s="114"/>
      <c r="H232" s="114"/>
      <c r="I232" s="114"/>
      <c r="J232" s="114"/>
      <c r="K232" s="114"/>
      <c r="L232" s="114"/>
    </row>
    <row r="233" spans="1:12" x14ac:dyDescent="0.3">
      <c r="E233" s="114"/>
      <c r="F233" s="114"/>
      <c r="G233" s="114"/>
      <c r="H233" s="114"/>
      <c r="I233" s="114"/>
      <c r="J233" s="114"/>
      <c r="K233" s="114"/>
      <c r="L233" s="114"/>
    </row>
    <row r="234" spans="1:12" x14ac:dyDescent="0.3">
      <c r="E234" s="114"/>
      <c r="F234" s="114"/>
      <c r="G234" s="114"/>
      <c r="H234" s="114"/>
      <c r="I234" s="114"/>
      <c r="J234" s="114"/>
      <c r="K234" s="114"/>
      <c r="L234" s="114"/>
    </row>
    <row r="235" spans="1:12" x14ac:dyDescent="0.3">
      <c r="E235" s="114"/>
      <c r="F235" s="114"/>
      <c r="G235" s="114"/>
      <c r="H235" s="114"/>
      <c r="I235" s="114"/>
      <c r="J235" s="114"/>
      <c r="K235" s="114"/>
      <c r="L235" s="114"/>
    </row>
    <row r="236" spans="1:12" x14ac:dyDescent="0.3">
      <c r="E236" s="114"/>
      <c r="F236" s="114"/>
      <c r="G236" s="114"/>
      <c r="H236" s="114"/>
      <c r="I236" s="114"/>
      <c r="J236" s="114"/>
      <c r="K236" s="114"/>
      <c r="L236" s="114"/>
    </row>
    <row r="237" spans="1:12" x14ac:dyDescent="0.3">
      <c r="E237" s="114"/>
      <c r="F237" s="114"/>
      <c r="G237" s="114"/>
      <c r="H237" s="114"/>
      <c r="I237" s="114"/>
      <c r="J237" s="114"/>
      <c r="K237" s="114"/>
      <c r="L237" s="114"/>
    </row>
    <row r="238" spans="1:12" x14ac:dyDescent="0.3">
      <c r="E238" s="114"/>
      <c r="F238" s="114"/>
      <c r="G238" s="114"/>
      <c r="H238" s="114"/>
      <c r="I238" s="114"/>
      <c r="J238" s="114"/>
      <c r="K238" s="114"/>
      <c r="L238" s="114"/>
    </row>
    <row r="239" spans="1:12" x14ac:dyDescent="0.3">
      <c r="E239" s="114"/>
      <c r="F239" s="114"/>
      <c r="G239" s="114"/>
      <c r="H239" s="114"/>
      <c r="I239" s="114"/>
      <c r="J239" s="114"/>
      <c r="K239" s="114"/>
      <c r="L239" s="114"/>
    </row>
    <row r="240" spans="1:12" x14ac:dyDescent="0.3">
      <c r="E240" s="114"/>
      <c r="F240" s="114"/>
      <c r="G240" s="114"/>
      <c r="H240" s="114"/>
      <c r="I240" s="114"/>
      <c r="J240" s="114"/>
      <c r="K240" s="114"/>
      <c r="L240" s="114"/>
    </row>
    <row r="241" spans="5:12" x14ac:dyDescent="0.3">
      <c r="E241" s="114"/>
      <c r="F241" s="114"/>
      <c r="G241" s="114"/>
      <c r="H241" s="114"/>
      <c r="I241" s="114"/>
      <c r="J241" s="114"/>
      <c r="K241" s="114"/>
      <c r="L241" s="114"/>
    </row>
    <row r="242" spans="5:12" x14ac:dyDescent="0.3">
      <c r="E242" s="114"/>
      <c r="F242" s="114"/>
      <c r="G242" s="114"/>
      <c r="H242" s="114"/>
      <c r="I242" s="114"/>
      <c r="J242" s="114"/>
      <c r="K242" s="114"/>
      <c r="L242" s="114"/>
    </row>
    <row r="243" spans="5:12" x14ac:dyDescent="0.3">
      <c r="E243" s="114"/>
      <c r="F243" s="114"/>
      <c r="G243" s="114"/>
      <c r="H243" s="114"/>
      <c r="I243" s="114"/>
      <c r="J243" s="114"/>
      <c r="K243" s="114"/>
      <c r="L243" s="114"/>
    </row>
    <row r="244" spans="5:12" x14ac:dyDescent="0.3">
      <c r="E244" s="114"/>
      <c r="F244" s="114"/>
      <c r="G244" s="114"/>
      <c r="H244" s="114"/>
      <c r="I244" s="114"/>
      <c r="J244" s="114"/>
      <c r="K244" s="114"/>
      <c r="L244" s="114"/>
    </row>
    <row r="245" spans="5:12" x14ac:dyDescent="0.3">
      <c r="E245" s="114"/>
      <c r="F245" s="114"/>
      <c r="G245" s="114"/>
      <c r="H245" s="114"/>
      <c r="I245" s="114"/>
      <c r="J245" s="114"/>
      <c r="K245" s="114"/>
      <c r="L245" s="114"/>
    </row>
    <row r="246" spans="5:12" x14ac:dyDescent="0.3">
      <c r="E246" s="114"/>
      <c r="F246" s="114"/>
      <c r="G246" s="114"/>
      <c r="H246" s="114"/>
      <c r="I246" s="114"/>
      <c r="J246" s="114"/>
      <c r="K246" s="114"/>
      <c r="L246" s="114"/>
    </row>
    <row r="247" spans="5:12" x14ac:dyDescent="0.3">
      <c r="E247" s="114"/>
      <c r="F247" s="114"/>
      <c r="G247" s="114"/>
      <c r="H247" s="114"/>
      <c r="I247" s="114"/>
      <c r="J247" s="114"/>
      <c r="K247" s="114"/>
      <c r="L247" s="114"/>
    </row>
    <row r="248" spans="5:12" x14ac:dyDescent="0.3">
      <c r="E248" s="114"/>
      <c r="F248" s="114"/>
      <c r="G248" s="114"/>
      <c r="H248" s="114"/>
      <c r="I248" s="114"/>
      <c r="J248" s="114"/>
      <c r="K248" s="114"/>
      <c r="L248" s="114"/>
    </row>
    <row r="249" spans="5:12" x14ac:dyDescent="0.3">
      <c r="E249" s="114"/>
      <c r="F249" s="114"/>
      <c r="G249" s="114"/>
      <c r="H249" s="114"/>
      <c r="I249" s="114"/>
      <c r="J249" s="114"/>
      <c r="K249" s="114"/>
      <c r="L249" s="114"/>
    </row>
    <row r="250" spans="5:12" x14ac:dyDescent="0.3">
      <c r="E250" s="114"/>
      <c r="F250" s="114"/>
      <c r="G250" s="114"/>
      <c r="H250" s="114"/>
      <c r="I250" s="114"/>
      <c r="J250" s="114"/>
      <c r="K250" s="114"/>
      <c r="L250" s="114"/>
    </row>
    <row r="251" spans="5:12" x14ac:dyDescent="0.3">
      <c r="E251" s="114"/>
      <c r="F251" s="114"/>
      <c r="G251" s="114"/>
      <c r="H251" s="114"/>
      <c r="I251" s="114"/>
      <c r="J251" s="114"/>
      <c r="K251" s="114"/>
      <c r="L251" s="114"/>
    </row>
    <row r="252" spans="5:12" x14ac:dyDescent="0.3">
      <c r="E252" s="114"/>
      <c r="F252" s="114"/>
      <c r="G252" s="114"/>
      <c r="H252" s="114"/>
      <c r="I252" s="114"/>
      <c r="J252" s="114"/>
      <c r="K252" s="114"/>
      <c r="L252" s="114"/>
    </row>
    <row r="253" spans="5:12" x14ac:dyDescent="0.3">
      <c r="E253" s="114"/>
      <c r="F253" s="114"/>
      <c r="G253" s="114"/>
      <c r="H253" s="114"/>
      <c r="I253" s="114"/>
      <c r="J253" s="114"/>
      <c r="K253" s="114"/>
      <c r="L253" s="114"/>
    </row>
    <row r="254" spans="5:12" x14ac:dyDescent="0.3">
      <c r="E254" s="114"/>
      <c r="F254" s="114"/>
      <c r="G254" s="114"/>
      <c r="H254" s="114"/>
      <c r="I254" s="114"/>
      <c r="J254" s="114"/>
      <c r="K254" s="114"/>
      <c r="L254" s="114"/>
    </row>
    <row r="255" spans="5:12" x14ac:dyDescent="0.3">
      <c r="E255" s="114"/>
      <c r="F255" s="114"/>
      <c r="G255" s="114"/>
      <c r="H255" s="114"/>
      <c r="I255" s="114"/>
      <c r="J255" s="114"/>
      <c r="K255" s="114"/>
      <c r="L255" s="114"/>
    </row>
    <row r="256" spans="5:12" x14ac:dyDescent="0.3">
      <c r="E256" s="114"/>
      <c r="F256" s="114"/>
      <c r="G256" s="114"/>
      <c r="H256" s="114"/>
      <c r="I256" s="114"/>
      <c r="J256" s="114"/>
      <c r="K256" s="114"/>
      <c r="L256" s="114"/>
    </row>
    <row r="257" spans="5:12" x14ac:dyDescent="0.3">
      <c r="E257" s="114"/>
      <c r="F257" s="114"/>
      <c r="G257" s="114"/>
      <c r="H257" s="114"/>
      <c r="I257" s="114"/>
      <c r="J257" s="114"/>
      <c r="K257" s="114"/>
      <c r="L257" s="114"/>
    </row>
    <row r="258" spans="5:12" x14ac:dyDescent="0.3">
      <c r="E258" s="114"/>
      <c r="F258" s="114"/>
      <c r="G258" s="114"/>
      <c r="H258" s="114"/>
      <c r="I258" s="114"/>
      <c r="J258" s="114"/>
      <c r="K258" s="114"/>
      <c r="L258" s="114"/>
    </row>
    <row r="259" spans="5:12" x14ac:dyDescent="0.3">
      <c r="E259" s="114"/>
      <c r="F259" s="114"/>
      <c r="G259" s="114"/>
      <c r="H259" s="114"/>
      <c r="I259" s="114"/>
      <c r="J259" s="114"/>
      <c r="K259" s="114"/>
      <c r="L259" s="114"/>
    </row>
    <row r="260" spans="5:12" x14ac:dyDescent="0.3">
      <c r="E260" s="114"/>
      <c r="F260" s="114"/>
      <c r="G260" s="114"/>
      <c r="H260" s="114"/>
      <c r="I260" s="114"/>
      <c r="J260" s="114"/>
      <c r="K260" s="114"/>
      <c r="L260" s="114"/>
    </row>
    <row r="261" spans="5:12" x14ac:dyDescent="0.3">
      <c r="E261" s="114"/>
      <c r="F261" s="114"/>
      <c r="G261" s="114"/>
      <c r="H261" s="114"/>
      <c r="I261" s="114"/>
      <c r="J261" s="114"/>
      <c r="K261" s="114"/>
      <c r="L261" s="114"/>
    </row>
    <row r="262" spans="5:12" x14ac:dyDescent="0.3">
      <c r="E262" s="114"/>
      <c r="F262" s="114"/>
      <c r="G262" s="114"/>
      <c r="H262" s="114"/>
      <c r="I262" s="114"/>
      <c r="J262" s="114"/>
      <c r="K262" s="114"/>
      <c r="L262" s="114"/>
    </row>
    <row r="263" spans="5:12" x14ac:dyDescent="0.3">
      <c r="E263" s="114"/>
      <c r="F263" s="114"/>
      <c r="G263" s="114"/>
      <c r="H263" s="114"/>
      <c r="I263" s="114"/>
      <c r="J263" s="114"/>
      <c r="K263" s="114"/>
      <c r="L263" s="114"/>
    </row>
    <row r="264" spans="5:12" x14ac:dyDescent="0.3">
      <c r="E264" s="114"/>
      <c r="F264" s="114"/>
      <c r="G264" s="114"/>
      <c r="H264" s="114"/>
      <c r="I264" s="114"/>
      <c r="J264" s="114"/>
      <c r="K264" s="114"/>
      <c r="L264" s="114"/>
    </row>
    <row r="265" spans="5:12" x14ac:dyDescent="0.3">
      <c r="E265" s="114"/>
      <c r="F265" s="114"/>
      <c r="G265" s="114"/>
      <c r="H265" s="114"/>
      <c r="I265" s="114"/>
      <c r="J265" s="114"/>
      <c r="K265" s="114"/>
      <c r="L265" s="114"/>
    </row>
    <row r="266" spans="5:12" x14ac:dyDescent="0.3">
      <c r="E266" s="114"/>
      <c r="F266" s="114"/>
      <c r="G266" s="114"/>
      <c r="H266" s="114"/>
      <c r="I266" s="114"/>
      <c r="J266" s="114"/>
      <c r="K266" s="114"/>
      <c r="L266" s="114"/>
    </row>
    <row r="267" spans="5:12" x14ac:dyDescent="0.3">
      <c r="E267" s="114"/>
      <c r="F267" s="114"/>
      <c r="G267" s="114"/>
      <c r="H267" s="114"/>
      <c r="I267" s="114"/>
      <c r="J267" s="114"/>
      <c r="K267" s="114"/>
      <c r="L267" s="114"/>
    </row>
    <row r="268" spans="5:12" x14ac:dyDescent="0.3">
      <c r="E268" s="114"/>
      <c r="F268" s="114"/>
      <c r="G268" s="114"/>
      <c r="H268" s="114"/>
      <c r="I268" s="114"/>
      <c r="J268" s="114"/>
      <c r="K268" s="114"/>
      <c r="L268" s="114"/>
    </row>
    <row r="269" spans="5:12" x14ac:dyDescent="0.3">
      <c r="E269" s="114"/>
      <c r="F269" s="114"/>
      <c r="G269" s="114"/>
      <c r="H269" s="114"/>
      <c r="I269" s="114"/>
      <c r="J269" s="114"/>
      <c r="K269" s="114"/>
      <c r="L269" s="114"/>
    </row>
    <row r="270" spans="5:12" x14ac:dyDescent="0.3">
      <c r="E270" s="114"/>
      <c r="F270" s="114"/>
      <c r="G270" s="114"/>
      <c r="H270" s="114"/>
      <c r="I270" s="114"/>
      <c r="J270" s="114"/>
      <c r="K270" s="114"/>
      <c r="L270" s="114"/>
    </row>
    <row r="271" spans="5:12" x14ac:dyDescent="0.3">
      <c r="E271" s="114"/>
      <c r="F271" s="114"/>
      <c r="G271" s="114"/>
      <c r="H271" s="114"/>
      <c r="I271" s="114"/>
      <c r="J271" s="114"/>
      <c r="K271" s="114"/>
      <c r="L271" s="114"/>
    </row>
    <row r="272" spans="5:12" x14ac:dyDescent="0.3">
      <c r="E272" s="114"/>
      <c r="F272" s="114"/>
      <c r="G272" s="114"/>
      <c r="H272" s="114"/>
      <c r="I272" s="114"/>
      <c r="J272" s="114"/>
      <c r="K272" s="114"/>
      <c r="L272" s="114"/>
    </row>
    <row r="273" spans="5:12" x14ac:dyDescent="0.3">
      <c r="E273" s="114"/>
      <c r="F273" s="114"/>
      <c r="G273" s="114"/>
      <c r="H273" s="114"/>
      <c r="I273" s="114"/>
      <c r="J273" s="114"/>
      <c r="K273" s="114"/>
      <c r="L273" s="114"/>
    </row>
    <row r="274" spans="5:12" x14ac:dyDescent="0.3">
      <c r="E274" s="114"/>
      <c r="F274" s="114"/>
      <c r="G274" s="114"/>
      <c r="H274" s="114"/>
      <c r="I274" s="114"/>
      <c r="J274" s="114"/>
      <c r="K274" s="114"/>
      <c r="L274" s="114"/>
    </row>
    <row r="275" spans="5:12" x14ac:dyDescent="0.3">
      <c r="E275" s="114"/>
      <c r="F275" s="114"/>
      <c r="G275" s="114"/>
      <c r="H275" s="114"/>
      <c r="I275" s="114"/>
      <c r="J275" s="114"/>
      <c r="K275" s="114"/>
      <c r="L275" s="114"/>
    </row>
    <row r="276" spans="5:12" x14ac:dyDescent="0.3">
      <c r="E276" s="114"/>
      <c r="F276" s="114"/>
      <c r="G276" s="114"/>
      <c r="H276" s="114"/>
      <c r="I276" s="114"/>
      <c r="J276" s="114"/>
      <c r="K276" s="114"/>
      <c r="L276" s="114"/>
    </row>
    <row r="277" spans="5:12" x14ac:dyDescent="0.3">
      <c r="E277" s="114"/>
      <c r="F277" s="114"/>
      <c r="G277" s="114"/>
      <c r="H277" s="114"/>
      <c r="I277" s="114"/>
      <c r="J277" s="114"/>
      <c r="K277" s="114"/>
      <c r="L277" s="114"/>
    </row>
    <row r="278" spans="5:12" x14ac:dyDescent="0.3">
      <c r="E278" s="114"/>
      <c r="F278" s="114"/>
      <c r="G278" s="114"/>
      <c r="H278" s="114"/>
      <c r="I278" s="114"/>
      <c r="J278" s="114"/>
      <c r="K278" s="114"/>
      <c r="L278" s="114"/>
    </row>
    <row r="279" spans="5:12" x14ac:dyDescent="0.3">
      <c r="E279" s="114"/>
      <c r="F279" s="114"/>
      <c r="G279" s="114"/>
      <c r="H279" s="114"/>
      <c r="I279" s="114"/>
      <c r="J279" s="114"/>
      <c r="K279" s="114"/>
      <c r="L279" s="114"/>
    </row>
    <row r="280" spans="5:12" x14ac:dyDescent="0.3">
      <c r="E280" s="114"/>
      <c r="F280" s="114"/>
      <c r="G280" s="114"/>
      <c r="H280" s="114"/>
      <c r="I280" s="114"/>
      <c r="J280" s="114"/>
      <c r="K280" s="114"/>
      <c r="L280" s="114"/>
    </row>
    <row r="281" spans="5:12" x14ac:dyDescent="0.3">
      <c r="E281" s="114"/>
      <c r="F281" s="114"/>
      <c r="G281" s="114"/>
      <c r="H281" s="114"/>
      <c r="I281" s="114"/>
      <c r="J281" s="114"/>
      <c r="K281" s="114"/>
      <c r="L281" s="114"/>
    </row>
    <row r="282" spans="5:12" x14ac:dyDescent="0.3">
      <c r="E282" s="114"/>
      <c r="F282" s="114"/>
      <c r="G282" s="114"/>
      <c r="H282" s="114"/>
      <c r="I282" s="114"/>
      <c r="J282" s="114"/>
      <c r="K282" s="114"/>
      <c r="L282" s="114"/>
    </row>
    <row r="283" spans="5:12" x14ac:dyDescent="0.3">
      <c r="E283" s="114"/>
      <c r="F283" s="114"/>
      <c r="G283" s="114"/>
      <c r="H283" s="114"/>
      <c r="I283" s="114"/>
      <c r="J283" s="114"/>
      <c r="K283" s="114"/>
      <c r="L283" s="114"/>
    </row>
    <row r="284" spans="5:12" x14ac:dyDescent="0.3">
      <c r="E284" s="114"/>
      <c r="F284" s="114"/>
      <c r="G284" s="114"/>
      <c r="H284" s="114"/>
      <c r="I284" s="114"/>
      <c r="J284" s="114"/>
      <c r="K284" s="114"/>
      <c r="L284" s="114"/>
    </row>
    <row r="285" spans="5:12" x14ac:dyDescent="0.3">
      <c r="E285" s="114"/>
      <c r="F285" s="114"/>
      <c r="G285" s="114"/>
      <c r="H285" s="114"/>
      <c r="I285" s="114"/>
      <c r="J285" s="114"/>
      <c r="K285" s="114"/>
      <c r="L285" s="114"/>
    </row>
    <row r="286" spans="5:12" x14ac:dyDescent="0.3">
      <c r="E286" s="114"/>
      <c r="F286" s="114"/>
      <c r="G286" s="114"/>
      <c r="H286" s="114"/>
      <c r="I286" s="114"/>
      <c r="J286" s="114"/>
      <c r="K286" s="114"/>
      <c r="L286" s="114"/>
    </row>
    <row r="287" spans="5:12" x14ac:dyDescent="0.3">
      <c r="E287" s="114"/>
      <c r="F287" s="114"/>
      <c r="G287" s="114"/>
      <c r="H287" s="114"/>
      <c r="I287" s="114"/>
      <c r="J287" s="114"/>
      <c r="K287" s="114"/>
      <c r="L287" s="114"/>
    </row>
    <row r="288" spans="5:12" x14ac:dyDescent="0.3">
      <c r="E288" s="114"/>
      <c r="F288" s="114"/>
      <c r="G288" s="114"/>
      <c r="H288" s="114"/>
      <c r="I288" s="114"/>
      <c r="J288" s="114"/>
      <c r="K288" s="114"/>
      <c r="L288" s="114"/>
    </row>
    <row r="289" spans="5:12" x14ac:dyDescent="0.3">
      <c r="E289" s="114"/>
      <c r="F289" s="114"/>
      <c r="G289" s="114"/>
      <c r="H289" s="114"/>
      <c r="I289" s="114"/>
      <c r="J289" s="114"/>
      <c r="K289" s="114"/>
      <c r="L289" s="114"/>
    </row>
    <row r="290" spans="5:12" x14ac:dyDescent="0.3">
      <c r="E290" s="114"/>
      <c r="F290" s="114"/>
      <c r="G290" s="114"/>
      <c r="H290" s="114"/>
      <c r="I290" s="114"/>
      <c r="J290" s="114"/>
      <c r="K290" s="114"/>
      <c r="L290" s="114"/>
    </row>
    <row r="291" spans="5:12" x14ac:dyDescent="0.3">
      <c r="E291" s="114"/>
      <c r="F291" s="114"/>
      <c r="G291" s="114"/>
      <c r="H291" s="114"/>
      <c r="I291" s="114"/>
      <c r="J291" s="114"/>
      <c r="K291" s="114"/>
      <c r="L291" s="114"/>
    </row>
    <row r="292" spans="5:12" x14ac:dyDescent="0.3">
      <c r="E292" s="114"/>
      <c r="F292" s="114"/>
      <c r="G292" s="114"/>
      <c r="H292" s="114"/>
      <c r="I292" s="114"/>
      <c r="J292" s="114"/>
      <c r="K292" s="114"/>
      <c r="L292" s="114"/>
    </row>
    <row r="293" spans="5:12" x14ac:dyDescent="0.3">
      <c r="E293" s="114"/>
      <c r="F293" s="114"/>
      <c r="G293" s="114"/>
      <c r="H293" s="114"/>
      <c r="I293" s="114"/>
      <c r="J293" s="114"/>
      <c r="K293" s="114"/>
      <c r="L293" s="114"/>
    </row>
    <row r="294" spans="5:12" x14ac:dyDescent="0.3">
      <c r="E294" s="114"/>
      <c r="F294" s="114"/>
      <c r="G294" s="114"/>
      <c r="H294" s="114"/>
      <c r="I294" s="114"/>
      <c r="J294" s="114"/>
      <c r="K294" s="114"/>
      <c r="L294" s="114"/>
    </row>
    <row r="295" spans="5:12" x14ac:dyDescent="0.3">
      <c r="E295" s="114"/>
      <c r="F295" s="114"/>
      <c r="G295" s="114"/>
      <c r="H295" s="114"/>
      <c r="I295" s="114"/>
      <c r="J295" s="114"/>
      <c r="K295" s="114"/>
      <c r="L295" s="114"/>
    </row>
    <row r="296" spans="5:12" x14ac:dyDescent="0.3">
      <c r="E296" s="114"/>
      <c r="F296" s="114"/>
      <c r="G296" s="114"/>
      <c r="H296" s="114"/>
      <c r="I296" s="114"/>
      <c r="J296" s="114"/>
      <c r="K296" s="114"/>
      <c r="L296" s="114"/>
    </row>
    <row r="297" spans="5:12" x14ac:dyDescent="0.3">
      <c r="E297" s="114"/>
      <c r="F297" s="114"/>
      <c r="G297" s="114"/>
      <c r="H297" s="114"/>
      <c r="I297" s="114"/>
      <c r="J297" s="114"/>
      <c r="K297" s="114"/>
      <c r="L297" s="114"/>
    </row>
    <row r="298" spans="5:12" x14ac:dyDescent="0.3">
      <c r="E298" s="114"/>
      <c r="F298" s="114"/>
      <c r="G298" s="114"/>
      <c r="H298" s="114"/>
      <c r="I298" s="114"/>
      <c r="J298" s="114"/>
      <c r="K298" s="114"/>
      <c r="L298" s="114"/>
    </row>
    <row r="299" spans="5:12" x14ac:dyDescent="0.3">
      <c r="E299" s="114"/>
      <c r="F299" s="114"/>
      <c r="G299" s="114"/>
      <c r="H299" s="114"/>
      <c r="I299" s="114"/>
      <c r="J299" s="114"/>
      <c r="K299" s="114"/>
      <c r="L299" s="114"/>
    </row>
    <row r="300" spans="5:12" x14ac:dyDescent="0.3">
      <c r="E300" s="114"/>
      <c r="F300" s="114"/>
      <c r="G300" s="114"/>
      <c r="H300" s="114"/>
      <c r="I300" s="114"/>
      <c r="J300" s="114"/>
      <c r="K300" s="114"/>
      <c r="L300" s="114"/>
    </row>
    <row r="301" spans="5:12" x14ac:dyDescent="0.3">
      <c r="E301" s="114"/>
      <c r="F301" s="114"/>
      <c r="G301" s="114"/>
      <c r="H301" s="114"/>
      <c r="I301" s="114"/>
      <c r="J301" s="114"/>
      <c r="K301" s="114"/>
      <c r="L301" s="114"/>
    </row>
    <row r="302" spans="5:12" x14ac:dyDescent="0.3">
      <c r="E302" s="114"/>
      <c r="F302" s="114"/>
      <c r="G302" s="114"/>
      <c r="H302" s="114"/>
      <c r="I302" s="114"/>
      <c r="J302" s="114"/>
      <c r="K302" s="114"/>
      <c r="L302" s="114"/>
    </row>
    <row r="303" spans="5:12" x14ac:dyDescent="0.3">
      <c r="E303" s="114"/>
      <c r="F303" s="114"/>
      <c r="G303" s="114"/>
      <c r="H303" s="114"/>
      <c r="I303" s="114"/>
      <c r="J303" s="114"/>
      <c r="K303" s="114"/>
      <c r="L303" s="114"/>
    </row>
    <row r="304" spans="5:12" x14ac:dyDescent="0.3">
      <c r="E304" s="114"/>
      <c r="F304" s="114"/>
      <c r="G304" s="114"/>
      <c r="H304" s="114"/>
      <c r="I304" s="114"/>
      <c r="J304" s="114"/>
      <c r="K304" s="114"/>
      <c r="L304" s="114"/>
    </row>
    <row r="305" spans="5:12" x14ac:dyDescent="0.3">
      <c r="E305" s="114"/>
      <c r="F305" s="114"/>
      <c r="G305" s="114"/>
      <c r="H305" s="114"/>
      <c r="I305" s="114"/>
      <c r="J305" s="114"/>
      <c r="K305" s="114"/>
      <c r="L305" s="114"/>
    </row>
    <row r="306" spans="5:12" x14ac:dyDescent="0.3">
      <c r="E306" s="114"/>
      <c r="F306" s="114"/>
      <c r="G306" s="114"/>
      <c r="H306" s="114"/>
      <c r="I306" s="114"/>
      <c r="J306" s="114"/>
      <c r="K306" s="114"/>
      <c r="L306" s="114"/>
    </row>
    <row r="307" spans="5:12" x14ac:dyDescent="0.3">
      <c r="E307" s="114"/>
      <c r="F307" s="114"/>
      <c r="G307" s="114"/>
      <c r="H307" s="114"/>
      <c r="I307" s="114"/>
      <c r="J307" s="114"/>
      <c r="K307" s="114"/>
      <c r="L307" s="114"/>
    </row>
    <row r="308" spans="5:12" x14ac:dyDescent="0.3">
      <c r="E308" s="114"/>
      <c r="F308" s="114"/>
      <c r="G308" s="114"/>
      <c r="H308" s="114"/>
      <c r="I308" s="114"/>
      <c r="J308" s="114"/>
      <c r="K308" s="114"/>
      <c r="L308" s="114"/>
    </row>
    <row r="309" spans="5:12" x14ac:dyDescent="0.3">
      <c r="E309" s="114"/>
      <c r="F309" s="114"/>
      <c r="G309" s="114"/>
      <c r="H309" s="114"/>
      <c r="I309" s="114"/>
      <c r="J309" s="114"/>
      <c r="K309" s="114"/>
      <c r="L309" s="114"/>
    </row>
    <row r="310" spans="5:12" x14ac:dyDescent="0.3">
      <c r="E310" s="114"/>
      <c r="F310" s="114"/>
      <c r="G310" s="114"/>
      <c r="H310" s="114"/>
      <c r="I310" s="114"/>
      <c r="J310" s="114"/>
      <c r="K310" s="114"/>
      <c r="L310" s="114"/>
    </row>
    <row r="311" spans="5:12" x14ac:dyDescent="0.3">
      <c r="E311" s="114"/>
      <c r="F311" s="114"/>
      <c r="G311" s="114"/>
      <c r="H311" s="114"/>
      <c r="I311" s="114"/>
      <c r="J311" s="114"/>
      <c r="K311" s="114"/>
      <c r="L311" s="114"/>
    </row>
    <row r="312" spans="5:12" x14ac:dyDescent="0.3">
      <c r="E312" s="114"/>
      <c r="F312" s="114"/>
      <c r="G312" s="114"/>
      <c r="H312" s="114"/>
      <c r="I312" s="114"/>
      <c r="J312" s="114"/>
      <c r="K312" s="114"/>
      <c r="L312" s="114"/>
    </row>
    <row r="313" spans="5:12" x14ac:dyDescent="0.3">
      <c r="E313" s="114"/>
      <c r="F313" s="114"/>
      <c r="G313" s="114"/>
      <c r="H313" s="114"/>
      <c r="I313" s="114"/>
    </row>
    <row r="314" spans="5:12" x14ac:dyDescent="0.3">
      <c r="E314" s="114"/>
      <c r="F314" s="114"/>
      <c r="G314" s="114"/>
      <c r="H314" s="114"/>
      <c r="I314" s="114"/>
    </row>
  </sheetData>
  <sheetProtection algorithmName="SHA-512" hashValue="fiVzHFc19nyNXKRLGArzj4q+57JUsjUeQPqUO2CHIw0p+yA8zxPz4tYIpWMBCoIDm4xmyGZVVHWrv5TAM7QK9A==" saltValue="srDi8jT4cBJ6SVNcUodO9g==" spinCount="100000" sheet="1" objects="1" scenarios="1" selectLockedCells="1" autoFilter="0"/>
  <customSheetViews>
    <customSheetView guid="{9D87F315-4239-4D28-9904-BFC4281797A1}" scale="85" showPageBreaks="1" showGridLines="0" printArea="1" hiddenColumns="1" view="pageBreakPreview">
      <pane ySplit="14" topLeftCell="A108" activePane="bottomLeft" state="frozenSplit"/>
      <selection pane="bottomLeft" activeCell="M116" sqref="M116"/>
      <pageMargins left="0" right="0" top="0" bottom="0" header="0" footer="0"/>
      <pageSetup paperSize="9" scale="89" orientation="portrait" r:id="rId1"/>
    </customSheetView>
  </customSheetViews>
  <mergeCells count="18">
    <mergeCell ref="L11:L13"/>
    <mergeCell ref="C1:L3"/>
    <mergeCell ref="J8:L8"/>
    <mergeCell ref="J9:L9"/>
    <mergeCell ref="C11:C13"/>
    <mergeCell ref="D11:D13"/>
    <mergeCell ref="E11:E13"/>
    <mergeCell ref="C4:K4"/>
    <mergeCell ref="D6:K6"/>
    <mergeCell ref="A8:D9"/>
    <mergeCell ref="E8:F8"/>
    <mergeCell ref="E9:F9"/>
    <mergeCell ref="F11:F13"/>
    <mergeCell ref="J11:J13"/>
    <mergeCell ref="A11:A13"/>
    <mergeCell ref="B11:B13"/>
    <mergeCell ref="A7:B7"/>
    <mergeCell ref="K11:K13"/>
  </mergeCells>
  <conditionalFormatting sqref="A15:F131">
    <cfRule type="cellIs" dxfId="33" priority="1" operator="equal">
      <formula>0</formula>
    </cfRule>
  </conditionalFormatting>
  <hyperlinks>
    <hyperlink ref="A1" location="Índice!A1" display="Índice!A1" xr:uid="{00000000-0004-0000-1000-000000000000}"/>
    <hyperlink ref="C1:L3" location="Índice!A1" display="Desportos gímnicos - Trampolins" xr:uid="{00000000-0004-0000-1000-000001000000}"/>
  </hyperlinks>
  <pageMargins left="0.7" right="0.7" top="0.75" bottom="0.75" header="0.3" footer="0.3"/>
  <pageSetup paperSize="9" scale="8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6"/>
  <dimension ref="A1:L314"/>
  <sheetViews>
    <sheetView showGridLines="0" view="pageBreakPreview" topLeftCell="A80" zoomScale="85" zoomScaleSheetLayoutView="85" workbookViewId="0">
      <pane ySplit="1" activePane="bottomLeft"/>
      <selection activeCell="C2" sqref="C2:AL4"/>
      <selection pane="bottomLeft" activeCell="J15" sqref="J15"/>
    </sheetView>
  </sheetViews>
  <sheetFormatPr defaultColWidth="9.109375" defaultRowHeight="16.2" x14ac:dyDescent="0.3"/>
  <cols>
    <col min="1" max="1" width="3.6640625" style="114" customWidth="1"/>
    <col min="2" max="2" width="21.6640625" style="119" bestFit="1" customWidth="1"/>
    <col min="3" max="3" width="24.44140625" style="119" bestFit="1" customWidth="1"/>
    <col min="4" max="4" width="7" style="119" bestFit="1" customWidth="1"/>
    <col min="5" max="5" width="5.5546875" style="101" bestFit="1" customWidth="1"/>
    <col min="6" max="6" width="6" style="101" bestFit="1" customWidth="1"/>
    <col min="7" max="8" width="0.6640625" style="101" hidden="1" customWidth="1"/>
    <col min="9" max="9" width="0.6640625" style="101" customWidth="1"/>
    <col min="10" max="13" width="9" style="101" customWidth="1"/>
    <col min="14" max="16384" width="9.109375" style="101"/>
  </cols>
  <sheetData>
    <row r="1" spans="1:12" ht="15" customHeight="1" x14ac:dyDescent="0.3">
      <c r="A1" s="131" t="s">
        <v>0</v>
      </c>
      <c r="B1" s="145"/>
      <c r="C1" s="767" t="s">
        <v>1</v>
      </c>
      <c r="D1" s="767"/>
      <c r="E1" s="767"/>
      <c r="F1" s="767"/>
      <c r="G1" s="767"/>
      <c r="H1" s="767"/>
      <c r="I1" s="767"/>
      <c r="J1" s="767"/>
      <c r="K1" s="767"/>
      <c r="L1" s="767"/>
    </row>
    <row r="2" spans="1:12" ht="15" customHeight="1" x14ac:dyDescent="0.3">
      <c r="A2" s="100"/>
      <c r="B2" s="146"/>
      <c r="C2" s="767"/>
      <c r="D2" s="767"/>
      <c r="E2" s="767"/>
      <c r="F2" s="767"/>
      <c r="G2" s="767"/>
      <c r="H2" s="767"/>
      <c r="I2" s="767"/>
      <c r="J2" s="767"/>
      <c r="K2" s="767"/>
      <c r="L2" s="767"/>
    </row>
    <row r="3" spans="1:12" ht="15" customHeight="1" x14ac:dyDescent="0.3">
      <c r="A3" s="102"/>
      <c r="B3" s="146"/>
      <c r="C3" s="767"/>
      <c r="D3" s="767"/>
      <c r="E3" s="767"/>
      <c r="F3" s="767"/>
      <c r="G3" s="767"/>
      <c r="H3" s="767"/>
      <c r="I3" s="767"/>
      <c r="J3" s="767"/>
      <c r="K3" s="767"/>
      <c r="L3" s="767"/>
    </row>
    <row r="4" spans="1:12" ht="27" customHeight="1" x14ac:dyDescent="0.3">
      <c r="A4" s="102"/>
      <c r="B4" s="146"/>
      <c r="C4" s="773" t="e">
        <f>#REF!</f>
        <v>#REF!</v>
      </c>
      <c r="D4" s="773"/>
      <c r="E4" s="773"/>
      <c r="F4" s="773"/>
      <c r="G4" s="773"/>
      <c r="H4" s="773"/>
      <c r="I4" s="773"/>
      <c r="J4" s="773"/>
      <c r="K4" s="773"/>
      <c r="L4" s="147"/>
    </row>
    <row r="5" spans="1:12" ht="9" customHeight="1" x14ac:dyDescent="0.3">
      <c r="A5" s="103"/>
      <c r="B5" s="148"/>
      <c r="C5" s="100"/>
      <c r="D5" s="100"/>
      <c r="E5" s="100"/>
      <c r="F5" s="100"/>
      <c r="G5" s="100"/>
      <c r="H5" s="100"/>
      <c r="I5" s="100"/>
      <c r="J5" s="100"/>
      <c r="K5" s="100"/>
      <c r="L5" s="100"/>
    </row>
    <row r="6" spans="1:12" ht="15" customHeight="1" x14ac:dyDescent="0.3">
      <c r="A6" s="103"/>
      <c r="B6" s="148"/>
      <c r="C6" s="105"/>
      <c r="D6" s="774" t="e">
        <f>#REF!</f>
        <v>#REF!</v>
      </c>
      <c r="E6" s="774"/>
      <c r="F6" s="774"/>
      <c r="G6" s="774"/>
      <c r="H6" s="774"/>
      <c r="I6" s="774"/>
      <c r="J6" s="774"/>
      <c r="K6" s="774"/>
      <c r="L6" s="105"/>
    </row>
    <row r="7" spans="1:12" ht="15" customHeight="1" x14ac:dyDescent="0.3">
      <c r="A7" s="763" t="e">
        <f>#REF!</f>
        <v>#REF!</v>
      </c>
      <c r="B7" s="763"/>
      <c r="C7" s="149"/>
      <c r="D7" s="150"/>
      <c r="E7" s="100"/>
      <c r="F7" s="100"/>
      <c r="G7" s="100"/>
      <c r="H7" s="100"/>
      <c r="I7" s="100"/>
      <c r="J7" s="100"/>
      <c r="K7" s="100"/>
      <c r="L7" s="100"/>
    </row>
    <row r="8" spans="1:12" ht="24.75" customHeight="1" thickBot="1" x14ac:dyDescent="0.35">
      <c r="A8" s="775" t="s">
        <v>51</v>
      </c>
      <c r="B8" s="776"/>
      <c r="C8" s="776"/>
      <c r="D8" s="776"/>
      <c r="E8" s="779" t="s">
        <v>2</v>
      </c>
      <c r="F8" s="780"/>
      <c r="G8" s="180"/>
      <c r="H8" s="181"/>
      <c r="I8" s="106"/>
      <c r="J8" s="783" t="s">
        <v>52</v>
      </c>
      <c r="K8" s="783"/>
      <c r="L8" s="783"/>
    </row>
    <row r="9" spans="1:12" ht="24.75" customHeight="1" thickTop="1" x14ac:dyDescent="0.3">
      <c r="A9" s="777"/>
      <c r="B9" s="778"/>
      <c r="C9" s="778"/>
      <c r="D9" s="778"/>
      <c r="E9" s="781" t="s">
        <v>3</v>
      </c>
      <c r="F9" s="782"/>
      <c r="G9" s="182"/>
      <c r="H9" s="183"/>
      <c r="I9" s="106"/>
      <c r="J9" s="769" t="s">
        <v>53</v>
      </c>
      <c r="K9" s="769"/>
      <c r="L9" s="769"/>
    </row>
    <row r="10" spans="1:12" s="104" customFormat="1" ht="3.75" customHeight="1" x14ac:dyDescent="0.3">
      <c r="A10" s="110"/>
      <c r="B10" s="124"/>
      <c r="C10" s="124"/>
      <c r="D10" s="124"/>
      <c r="E10" s="110"/>
      <c r="F10" s="110"/>
      <c r="G10" s="110"/>
      <c r="H10" s="110"/>
      <c r="I10" s="110">
        <v>4</v>
      </c>
      <c r="J10" s="125"/>
      <c r="K10" s="125"/>
      <c r="L10" s="125"/>
    </row>
    <row r="11" spans="1:12" ht="11.25" customHeight="1" x14ac:dyDescent="0.3">
      <c r="A11" s="762" t="s">
        <v>4</v>
      </c>
      <c r="B11" s="762" t="s">
        <v>2</v>
      </c>
      <c r="C11" s="762" t="s">
        <v>5</v>
      </c>
      <c r="D11" s="770" t="s">
        <v>6</v>
      </c>
      <c r="E11" s="762" t="s">
        <v>7</v>
      </c>
      <c r="F11" s="762" t="s">
        <v>8</v>
      </c>
      <c r="G11" s="151"/>
      <c r="H11" s="151"/>
      <c r="I11" s="120"/>
      <c r="J11" s="759" t="s">
        <v>9</v>
      </c>
      <c r="K11" s="764" t="s">
        <v>10</v>
      </c>
      <c r="L11" s="759" t="s">
        <v>11</v>
      </c>
    </row>
    <row r="12" spans="1:12" ht="11.25" customHeight="1" x14ac:dyDescent="0.3">
      <c r="A12" s="762"/>
      <c r="B12" s="762"/>
      <c r="C12" s="762"/>
      <c r="D12" s="771"/>
      <c r="E12" s="762"/>
      <c r="F12" s="762"/>
      <c r="G12" s="151"/>
      <c r="H12" s="151"/>
      <c r="I12" s="120"/>
      <c r="J12" s="760"/>
      <c r="K12" s="765"/>
      <c r="L12" s="760"/>
    </row>
    <row r="13" spans="1:12" s="111" customFormat="1" ht="11.25" customHeight="1" x14ac:dyDescent="0.3">
      <c r="A13" s="762"/>
      <c r="B13" s="762"/>
      <c r="C13" s="762"/>
      <c r="D13" s="772"/>
      <c r="E13" s="762"/>
      <c r="F13" s="762"/>
      <c r="G13" s="152"/>
      <c r="H13" s="152"/>
      <c r="I13" s="127"/>
      <c r="J13" s="761"/>
      <c r="K13" s="766"/>
      <c r="L13" s="761"/>
    </row>
    <row r="14" spans="1:12" s="104" customFormat="1" ht="3.75" customHeight="1" x14ac:dyDescent="0.3">
      <c r="A14" s="110"/>
      <c r="B14" s="124"/>
      <c r="C14" s="124"/>
      <c r="D14" s="124"/>
      <c r="E14" s="110"/>
      <c r="F14" s="110"/>
      <c r="G14" s="110"/>
      <c r="H14" s="110"/>
      <c r="I14" s="110"/>
      <c r="J14" s="112"/>
      <c r="K14" s="112"/>
      <c r="L14" s="112"/>
    </row>
    <row r="15" spans="1:12" s="137" customFormat="1" ht="20.399999999999999" x14ac:dyDescent="0.3">
      <c r="A15" s="153" t="e">
        <f>#REF!</f>
        <v>#REF!</v>
      </c>
      <c r="B15" s="154" t="e">
        <f>#REF!</f>
        <v>#REF!</v>
      </c>
      <c r="C15" s="154" t="e">
        <f>#REF!</f>
        <v>#REF!</v>
      </c>
      <c r="D15" s="154" t="e">
        <f>#REF!</f>
        <v>#REF!</v>
      </c>
      <c r="E15" s="153" t="e">
        <f>#REF!</f>
        <v>#REF!</v>
      </c>
      <c r="F15" s="153" t="e">
        <f>#REF!</f>
        <v>#REF!</v>
      </c>
      <c r="G15" s="134"/>
      <c r="H15" s="134"/>
      <c r="I15" s="135"/>
      <c r="J15" s="155">
        <v>6.5</v>
      </c>
      <c r="K15" s="156">
        <v>7.5</v>
      </c>
      <c r="L15" s="155">
        <v>6.5</v>
      </c>
    </row>
    <row r="16" spans="1:12" s="158" customFormat="1" ht="20.399999999999999" x14ac:dyDescent="0.3">
      <c r="A16" s="153" t="e">
        <f>#REF!</f>
        <v>#REF!</v>
      </c>
      <c r="B16" s="154" t="e">
        <f>#REF!</f>
        <v>#REF!</v>
      </c>
      <c r="C16" s="154" t="e">
        <f>#REF!</f>
        <v>#REF!</v>
      </c>
      <c r="D16" s="154" t="e">
        <f>#REF!</f>
        <v>#REF!</v>
      </c>
      <c r="E16" s="153" t="e">
        <f>#REF!</f>
        <v>#REF!</v>
      </c>
      <c r="F16" s="153" t="e">
        <f>#REF!</f>
        <v>#REF!</v>
      </c>
      <c r="G16" s="157"/>
      <c r="H16" s="157"/>
      <c r="I16" s="157"/>
      <c r="J16" s="155">
        <v>6</v>
      </c>
      <c r="K16" s="156">
        <v>0</v>
      </c>
      <c r="L16" s="155">
        <v>0</v>
      </c>
    </row>
    <row r="17" spans="1:12" s="158" customFormat="1" ht="20.399999999999999" x14ac:dyDescent="0.3">
      <c r="A17" s="153" t="e">
        <f>#REF!</f>
        <v>#REF!</v>
      </c>
      <c r="B17" s="154" t="e">
        <f>#REF!</f>
        <v>#REF!</v>
      </c>
      <c r="C17" s="154" t="e">
        <f>#REF!</f>
        <v>#REF!</v>
      </c>
      <c r="D17" s="154" t="e">
        <f>#REF!</f>
        <v>#REF!</v>
      </c>
      <c r="E17" s="153" t="e">
        <f>#REF!</f>
        <v>#REF!</v>
      </c>
      <c r="F17" s="153" t="e">
        <f>#REF!</f>
        <v>#REF!</v>
      </c>
      <c r="G17" s="157"/>
      <c r="H17" s="157"/>
      <c r="I17" s="157"/>
      <c r="J17" s="155">
        <v>7.5</v>
      </c>
      <c r="K17" s="156">
        <v>7.5</v>
      </c>
      <c r="L17" s="155">
        <v>7</v>
      </c>
    </row>
    <row r="18" spans="1:12" s="158" customFormat="1" ht="20.399999999999999" x14ac:dyDescent="0.3">
      <c r="A18" s="153" t="e">
        <f>#REF!</f>
        <v>#REF!</v>
      </c>
      <c r="B18" s="154" t="e">
        <f>#REF!</f>
        <v>#REF!</v>
      </c>
      <c r="C18" s="154" t="e">
        <f>#REF!</f>
        <v>#REF!</v>
      </c>
      <c r="D18" s="154" t="e">
        <f>#REF!</f>
        <v>#REF!</v>
      </c>
      <c r="E18" s="153" t="e">
        <f>#REF!</f>
        <v>#REF!</v>
      </c>
      <c r="F18" s="153" t="e">
        <f>#REF!</f>
        <v>#REF!</v>
      </c>
      <c r="G18" s="157"/>
      <c r="H18" s="157"/>
      <c r="I18" s="157"/>
      <c r="J18" s="155">
        <v>6</v>
      </c>
      <c r="K18" s="156">
        <v>5</v>
      </c>
      <c r="L18" s="155">
        <v>6</v>
      </c>
    </row>
    <row r="19" spans="1:12" s="158" customFormat="1" ht="20.399999999999999" x14ac:dyDescent="0.3">
      <c r="A19" s="153" t="e">
        <f>#REF!</f>
        <v>#REF!</v>
      </c>
      <c r="B19" s="154" t="e">
        <f>#REF!</f>
        <v>#REF!</v>
      </c>
      <c r="C19" s="154" t="e">
        <f>#REF!</f>
        <v>#REF!</v>
      </c>
      <c r="D19" s="154" t="e">
        <f>#REF!</f>
        <v>#REF!</v>
      </c>
      <c r="E19" s="153" t="e">
        <f>#REF!</f>
        <v>#REF!</v>
      </c>
      <c r="F19" s="153" t="e">
        <f>#REF!</f>
        <v>#REF!</v>
      </c>
      <c r="G19" s="157"/>
      <c r="H19" s="157"/>
      <c r="I19" s="157"/>
      <c r="J19" s="155">
        <v>5.5</v>
      </c>
      <c r="K19" s="156">
        <v>0</v>
      </c>
      <c r="L19" s="155">
        <v>0</v>
      </c>
    </row>
    <row r="20" spans="1:12" s="158" customFormat="1" ht="20.399999999999999" x14ac:dyDescent="0.3">
      <c r="A20" s="153" t="e">
        <f>#REF!</f>
        <v>#REF!</v>
      </c>
      <c r="B20" s="154" t="e">
        <f>#REF!</f>
        <v>#REF!</v>
      </c>
      <c r="C20" s="154" t="e">
        <f>#REF!</f>
        <v>#REF!</v>
      </c>
      <c r="D20" s="154" t="e">
        <f>#REF!</f>
        <v>#REF!</v>
      </c>
      <c r="E20" s="153" t="e">
        <f>#REF!</f>
        <v>#REF!</v>
      </c>
      <c r="F20" s="153" t="e">
        <f>#REF!</f>
        <v>#REF!</v>
      </c>
      <c r="G20" s="157"/>
      <c r="H20" s="157"/>
      <c r="I20" s="157"/>
      <c r="J20" s="155">
        <v>5.5</v>
      </c>
      <c r="K20" s="156">
        <v>6</v>
      </c>
      <c r="L20" s="155">
        <v>7.5</v>
      </c>
    </row>
    <row r="21" spans="1:12" s="158" customFormat="1" ht="20.399999999999999" x14ac:dyDescent="0.3">
      <c r="A21" s="153" t="e">
        <f>#REF!</f>
        <v>#REF!</v>
      </c>
      <c r="B21" s="154" t="e">
        <f>#REF!</f>
        <v>#REF!</v>
      </c>
      <c r="C21" s="154" t="e">
        <f>#REF!</f>
        <v>#REF!</v>
      </c>
      <c r="D21" s="154" t="e">
        <f>#REF!</f>
        <v>#REF!</v>
      </c>
      <c r="E21" s="153" t="e">
        <f>#REF!</f>
        <v>#REF!</v>
      </c>
      <c r="F21" s="153" t="e">
        <f>#REF!</f>
        <v>#REF!</v>
      </c>
      <c r="G21" s="157"/>
      <c r="H21" s="157"/>
      <c r="I21" s="157"/>
      <c r="J21" s="155">
        <v>7</v>
      </c>
      <c r="K21" s="156">
        <v>9</v>
      </c>
      <c r="L21" s="155">
        <v>8.5</v>
      </c>
    </row>
    <row r="22" spans="1:12" s="158" customFormat="1" ht="20.399999999999999" x14ac:dyDescent="0.3">
      <c r="A22" s="153" t="e">
        <f>#REF!</f>
        <v>#REF!</v>
      </c>
      <c r="B22" s="154" t="e">
        <f>#REF!</f>
        <v>#REF!</v>
      </c>
      <c r="C22" s="154" t="e">
        <f>#REF!</f>
        <v>#REF!</v>
      </c>
      <c r="D22" s="154" t="e">
        <f>#REF!</f>
        <v>#REF!</v>
      </c>
      <c r="E22" s="153" t="e">
        <f>#REF!</f>
        <v>#REF!</v>
      </c>
      <c r="F22" s="153" t="e">
        <f>#REF!</f>
        <v>#REF!</v>
      </c>
      <c r="G22" s="157"/>
      <c r="H22" s="157"/>
      <c r="I22" s="157"/>
      <c r="J22" s="155">
        <v>8</v>
      </c>
      <c r="K22" s="156">
        <v>7.5</v>
      </c>
      <c r="L22" s="155">
        <v>8</v>
      </c>
    </row>
    <row r="23" spans="1:12" s="158" customFormat="1" ht="20.399999999999999" x14ac:dyDescent="0.3">
      <c r="A23" s="153" t="e">
        <f>#REF!</f>
        <v>#REF!</v>
      </c>
      <c r="B23" s="154" t="e">
        <f>#REF!</f>
        <v>#REF!</v>
      </c>
      <c r="C23" s="154" t="e">
        <f>#REF!</f>
        <v>#REF!</v>
      </c>
      <c r="D23" s="154" t="e">
        <f>#REF!</f>
        <v>#REF!</v>
      </c>
      <c r="E23" s="153" t="e">
        <f>#REF!</f>
        <v>#REF!</v>
      </c>
      <c r="F23" s="153" t="e">
        <f>#REF!</f>
        <v>#REF!</v>
      </c>
      <c r="G23" s="157"/>
      <c r="H23" s="157"/>
      <c r="I23" s="157"/>
      <c r="J23" s="155">
        <v>7</v>
      </c>
      <c r="K23" s="156">
        <v>8</v>
      </c>
      <c r="L23" s="155">
        <v>7.5</v>
      </c>
    </row>
    <row r="24" spans="1:12" s="158" customFormat="1" ht="20.399999999999999" x14ac:dyDescent="0.3">
      <c r="A24" s="153" t="e">
        <f>#REF!</f>
        <v>#REF!</v>
      </c>
      <c r="B24" s="154" t="e">
        <f>#REF!</f>
        <v>#REF!</v>
      </c>
      <c r="C24" s="154" t="e">
        <f>#REF!</f>
        <v>#REF!</v>
      </c>
      <c r="D24" s="154" t="e">
        <f>#REF!</f>
        <v>#REF!</v>
      </c>
      <c r="E24" s="153" t="e">
        <f>#REF!</f>
        <v>#REF!</v>
      </c>
      <c r="F24" s="153" t="e">
        <f>#REF!</f>
        <v>#REF!</v>
      </c>
      <c r="G24" s="157"/>
      <c r="H24" s="157"/>
      <c r="I24" s="157"/>
      <c r="J24" s="155">
        <v>7</v>
      </c>
      <c r="K24" s="156">
        <v>7</v>
      </c>
      <c r="L24" s="155">
        <v>8.5</v>
      </c>
    </row>
    <row r="25" spans="1:12" s="158" customFormat="1" ht="20.399999999999999" x14ac:dyDescent="0.3">
      <c r="A25" s="153" t="e">
        <f>#REF!</f>
        <v>#REF!</v>
      </c>
      <c r="B25" s="154" t="e">
        <f>#REF!</f>
        <v>#REF!</v>
      </c>
      <c r="C25" s="154" t="e">
        <f>#REF!</f>
        <v>#REF!</v>
      </c>
      <c r="D25" s="154" t="e">
        <f>#REF!</f>
        <v>#REF!</v>
      </c>
      <c r="E25" s="153" t="e">
        <f>#REF!</f>
        <v>#REF!</v>
      </c>
      <c r="F25" s="153" t="e">
        <f>#REF!</f>
        <v>#REF!</v>
      </c>
      <c r="G25" s="157"/>
      <c r="H25" s="157"/>
      <c r="I25" s="157"/>
      <c r="J25" s="155">
        <v>8</v>
      </c>
      <c r="K25" s="156">
        <v>8.5</v>
      </c>
      <c r="L25" s="155">
        <v>9.5</v>
      </c>
    </row>
    <row r="26" spans="1:12" s="158" customFormat="1" ht="20.399999999999999" x14ac:dyDescent="0.3">
      <c r="A26" s="153" t="e">
        <f>#REF!</f>
        <v>#REF!</v>
      </c>
      <c r="B26" s="154" t="e">
        <f>#REF!</f>
        <v>#REF!</v>
      </c>
      <c r="C26" s="154" t="e">
        <f>#REF!</f>
        <v>#REF!</v>
      </c>
      <c r="D26" s="154" t="e">
        <f>#REF!</f>
        <v>#REF!</v>
      </c>
      <c r="E26" s="153" t="e">
        <f>#REF!</f>
        <v>#REF!</v>
      </c>
      <c r="F26" s="153" t="e">
        <f>#REF!</f>
        <v>#REF!</v>
      </c>
      <c r="G26" s="157"/>
      <c r="H26" s="157"/>
      <c r="I26" s="157"/>
      <c r="J26" s="155">
        <v>6.5</v>
      </c>
      <c r="K26" s="156">
        <v>5.5</v>
      </c>
      <c r="L26" s="155">
        <v>5.5</v>
      </c>
    </row>
    <row r="27" spans="1:12" s="158" customFormat="1" ht="20.399999999999999" x14ac:dyDescent="0.3">
      <c r="A27" s="153" t="e">
        <f>#REF!</f>
        <v>#REF!</v>
      </c>
      <c r="B27" s="154" t="e">
        <f>#REF!</f>
        <v>#REF!</v>
      </c>
      <c r="C27" s="154" t="e">
        <f>#REF!</f>
        <v>#REF!</v>
      </c>
      <c r="D27" s="154" t="e">
        <f>#REF!</f>
        <v>#REF!</v>
      </c>
      <c r="E27" s="153" t="e">
        <f>#REF!</f>
        <v>#REF!</v>
      </c>
      <c r="F27" s="153" t="e">
        <f>#REF!</f>
        <v>#REF!</v>
      </c>
      <c r="G27" s="157"/>
      <c r="H27" s="157"/>
      <c r="I27" s="157"/>
      <c r="J27" s="155">
        <v>7</v>
      </c>
      <c r="K27" s="156">
        <v>7</v>
      </c>
      <c r="L27" s="155">
        <v>5.5</v>
      </c>
    </row>
    <row r="28" spans="1:12" s="158" customFormat="1" ht="20.399999999999999" hidden="1" x14ac:dyDescent="0.3">
      <c r="A28" s="153" t="e">
        <f>#REF!</f>
        <v>#REF!</v>
      </c>
      <c r="B28" s="154" t="e">
        <f>#REF!</f>
        <v>#REF!</v>
      </c>
      <c r="C28" s="154" t="e">
        <f>#REF!</f>
        <v>#REF!</v>
      </c>
      <c r="D28" s="154" t="e">
        <f>#REF!</f>
        <v>#REF!</v>
      </c>
      <c r="E28" s="153" t="e">
        <f>#REF!</f>
        <v>#REF!</v>
      </c>
      <c r="F28" s="153" t="e">
        <f>#REF!</f>
        <v>#REF!</v>
      </c>
      <c r="G28" s="157"/>
      <c r="H28" s="157"/>
      <c r="I28" s="157"/>
      <c r="J28" s="155"/>
      <c r="K28" s="156"/>
      <c r="L28" s="155"/>
    </row>
    <row r="29" spans="1:12" s="158" customFormat="1" ht="20.399999999999999" x14ac:dyDescent="0.3">
      <c r="A29" s="153" t="e">
        <f>#REF!</f>
        <v>#REF!</v>
      </c>
      <c r="B29" s="154" t="e">
        <f>#REF!</f>
        <v>#REF!</v>
      </c>
      <c r="C29" s="154" t="e">
        <f>#REF!</f>
        <v>#REF!</v>
      </c>
      <c r="D29" s="154" t="e">
        <f>#REF!</f>
        <v>#REF!</v>
      </c>
      <c r="E29" s="153" t="e">
        <f>#REF!</f>
        <v>#REF!</v>
      </c>
      <c r="F29" s="153" t="e">
        <f>#REF!</f>
        <v>#REF!</v>
      </c>
      <c r="G29" s="157"/>
      <c r="H29" s="157"/>
      <c r="I29" s="157"/>
      <c r="J29" s="155">
        <v>8</v>
      </c>
      <c r="K29" s="156">
        <v>7</v>
      </c>
      <c r="L29" s="155">
        <v>4.5</v>
      </c>
    </row>
    <row r="30" spans="1:12" s="158" customFormat="1" ht="20.399999999999999" x14ac:dyDescent="0.3">
      <c r="A30" s="153" t="e">
        <f>#REF!</f>
        <v>#REF!</v>
      </c>
      <c r="B30" s="154" t="e">
        <f>#REF!</f>
        <v>#REF!</v>
      </c>
      <c r="C30" s="154" t="e">
        <f>#REF!</f>
        <v>#REF!</v>
      </c>
      <c r="D30" s="154" t="e">
        <f>#REF!</f>
        <v>#REF!</v>
      </c>
      <c r="E30" s="153" t="e">
        <f>#REF!</f>
        <v>#REF!</v>
      </c>
      <c r="F30" s="153" t="e">
        <f>#REF!</f>
        <v>#REF!</v>
      </c>
      <c r="G30" s="157"/>
      <c r="H30" s="157"/>
      <c r="I30" s="157"/>
      <c r="J30" s="155">
        <v>7</v>
      </c>
      <c r="K30" s="156">
        <v>0</v>
      </c>
      <c r="L30" s="155">
        <v>6.5</v>
      </c>
    </row>
    <row r="31" spans="1:12" s="158" customFormat="1" ht="20.399999999999999" hidden="1" x14ac:dyDescent="0.3">
      <c r="A31" s="153" t="e">
        <f>#REF!</f>
        <v>#REF!</v>
      </c>
      <c r="B31" s="154" t="e">
        <f>#REF!</f>
        <v>#REF!</v>
      </c>
      <c r="C31" s="154" t="e">
        <f>#REF!</f>
        <v>#REF!</v>
      </c>
      <c r="D31" s="154" t="e">
        <f>#REF!</f>
        <v>#REF!</v>
      </c>
      <c r="E31" s="153" t="e">
        <f>#REF!</f>
        <v>#REF!</v>
      </c>
      <c r="F31" s="153" t="e">
        <f>#REF!</f>
        <v>#REF!</v>
      </c>
      <c r="G31" s="157"/>
      <c r="H31" s="157"/>
      <c r="I31" s="157"/>
      <c r="J31" s="155"/>
      <c r="K31" s="156"/>
      <c r="L31" s="155"/>
    </row>
    <row r="32" spans="1:12" s="158" customFormat="1" ht="20.399999999999999" x14ac:dyDescent="0.3">
      <c r="A32" s="153" t="e">
        <f>#REF!</f>
        <v>#REF!</v>
      </c>
      <c r="B32" s="154" t="e">
        <f>#REF!</f>
        <v>#REF!</v>
      </c>
      <c r="C32" s="154" t="e">
        <f>#REF!</f>
        <v>#REF!</v>
      </c>
      <c r="D32" s="154" t="e">
        <f>#REF!</f>
        <v>#REF!</v>
      </c>
      <c r="E32" s="153" t="e">
        <f>#REF!</f>
        <v>#REF!</v>
      </c>
      <c r="F32" s="153" t="e">
        <f>#REF!</f>
        <v>#REF!</v>
      </c>
      <c r="G32" s="157"/>
      <c r="H32" s="157"/>
      <c r="I32" s="157"/>
      <c r="J32" s="155">
        <v>7.5</v>
      </c>
      <c r="K32" s="156">
        <v>8.5</v>
      </c>
      <c r="L32" s="155">
        <v>9</v>
      </c>
    </row>
    <row r="33" spans="1:12" s="158" customFormat="1" ht="20.399999999999999" hidden="1" x14ac:dyDescent="0.3">
      <c r="A33" s="153" t="e">
        <f>#REF!</f>
        <v>#REF!</v>
      </c>
      <c r="B33" s="154" t="e">
        <f>#REF!</f>
        <v>#REF!</v>
      </c>
      <c r="C33" s="154" t="e">
        <f>#REF!</f>
        <v>#REF!</v>
      </c>
      <c r="D33" s="154" t="e">
        <f>#REF!</f>
        <v>#REF!</v>
      </c>
      <c r="E33" s="153" t="e">
        <f>#REF!</f>
        <v>#REF!</v>
      </c>
      <c r="F33" s="153" t="e">
        <f>#REF!</f>
        <v>#REF!</v>
      </c>
      <c r="G33" s="157"/>
      <c r="H33" s="157"/>
      <c r="I33" s="157"/>
      <c r="J33" s="155"/>
      <c r="K33" s="156"/>
      <c r="L33" s="155"/>
    </row>
    <row r="34" spans="1:12" s="158" customFormat="1" ht="20.399999999999999" x14ac:dyDescent="0.3">
      <c r="A34" s="153" t="e">
        <f>#REF!</f>
        <v>#REF!</v>
      </c>
      <c r="B34" s="154" t="e">
        <f>#REF!</f>
        <v>#REF!</v>
      </c>
      <c r="C34" s="154" t="e">
        <f>#REF!</f>
        <v>#REF!</v>
      </c>
      <c r="D34" s="154" t="e">
        <f>#REF!</f>
        <v>#REF!</v>
      </c>
      <c r="E34" s="153" t="e">
        <f>#REF!</f>
        <v>#REF!</v>
      </c>
      <c r="F34" s="153" t="e">
        <f>#REF!</f>
        <v>#REF!</v>
      </c>
      <c r="G34" s="157"/>
      <c r="H34" s="157"/>
      <c r="I34" s="157"/>
      <c r="J34" s="155">
        <v>9.5</v>
      </c>
      <c r="K34" s="156">
        <v>9</v>
      </c>
      <c r="L34" s="155">
        <v>9</v>
      </c>
    </row>
    <row r="35" spans="1:12" s="158" customFormat="1" ht="20.399999999999999" x14ac:dyDescent="0.3">
      <c r="A35" s="153" t="e">
        <f>#REF!</f>
        <v>#REF!</v>
      </c>
      <c r="B35" s="154" t="e">
        <f>#REF!</f>
        <v>#REF!</v>
      </c>
      <c r="C35" s="154" t="e">
        <f>#REF!</f>
        <v>#REF!</v>
      </c>
      <c r="D35" s="154" t="e">
        <f>#REF!</f>
        <v>#REF!</v>
      </c>
      <c r="E35" s="153" t="e">
        <f>#REF!</f>
        <v>#REF!</v>
      </c>
      <c r="F35" s="153" t="e">
        <f>#REF!</f>
        <v>#REF!</v>
      </c>
      <c r="G35" s="157"/>
      <c r="H35" s="157"/>
      <c r="I35" s="157"/>
      <c r="J35" s="155"/>
      <c r="K35" s="156"/>
      <c r="L35" s="155"/>
    </row>
    <row r="36" spans="1:12" s="158" customFormat="1" ht="20.399999999999999" x14ac:dyDescent="0.3">
      <c r="A36" s="153" t="e">
        <f>#REF!</f>
        <v>#REF!</v>
      </c>
      <c r="B36" s="154" t="e">
        <f>#REF!</f>
        <v>#REF!</v>
      </c>
      <c r="C36" s="154" t="e">
        <f>#REF!</f>
        <v>#REF!</v>
      </c>
      <c r="D36" s="154" t="e">
        <f>#REF!</f>
        <v>#REF!</v>
      </c>
      <c r="E36" s="153" t="e">
        <f>#REF!</f>
        <v>#REF!</v>
      </c>
      <c r="F36" s="153" t="e">
        <f>#REF!</f>
        <v>#REF!</v>
      </c>
      <c r="G36" s="157"/>
      <c r="H36" s="157"/>
      <c r="I36" s="157"/>
      <c r="J36" s="155"/>
      <c r="K36" s="156"/>
      <c r="L36" s="155"/>
    </row>
    <row r="37" spans="1:12" s="158" customFormat="1" ht="20.399999999999999" x14ac:dyDescent="0.3">
      <c r="A37" s="153" t="e">
        <f>#REF!</f>
        <v>#REF!</v>
      </c>
      <c r="B37" s="154" t="e">
        <f>#REF!</f>
        <v>#REF!</v>
      </c>
      <c r="C37" s="154" t="e">
        <f>#REF!</f>
        <v>#REF!</v>
      </c>
      <c r="D37" s="154" t="e">
        <f>#REF!</f>
        <v>#REF!</v>
      </c>
      <c r="E37" s="153" t="e">
        <f>#REF!</f>
        <v>#REF!</v>
      </c>
      <c r="F37" s="153" t="e">
        <f>#REF!</f>
        <v>#REF!</v>
      </c>
      <c r="G37" s="157"/>
      <c r="H37" s="157"/>
      <c r="I37" s="157"/>
      <c r="J37" s="155"/>
      <c r="K37" s="156"/>
      <c r="L37" s="155"/>
    </row>
    <row r="38" spans="1:12" s="158" customFormat="1" ht="20.399999999999999" x14ac:dyDescent="0.3">
      <c r="A38" s="153" t="e">
        <f>#REF!</f>
        <v>#REF!</v>
      </c>
      <c r="B38" s="154" t="e">
        <f>#REF!</f>
        <v>#REF!</v>
      </c>
      <c r="C38" s="154" t="e">
        <f>#REF!</f>
        <v>#REF!</v>
      </c>
      <c r="D38" s="154" t="e">
        <f>#REF!</f>
        <v>#REF!</v>
      </c>
      <c r="E38" s="153" t="e">
        <f>#REF!</f>
        <v>#REF!</v>
      </c>
      <c r="F38" s="153" t="e">
        <f>#REF!</f>
        <v>#REF!</v>
      </c>
      <c r="G38" s="157"/>
      <c r="H38" s="157"/>
      <c r="I38" s="157"/>
      <c r="J38" s="155"/>
      <c r="K38" s="156"/>
      <c r="L38" s="155"/>
    </row>
    <row r="39" spans="1:12" s="158" customFormat="1" ht="20.399999999999999" x14ac:dyDescent="0.3">
      <c r="A39" s="153" t="e">
        <f>#REF!</f>
        <v>#REF!</v>
      </c>
      <c r="B39" s="154" t="e">
        <f>#REF!</f>
        <v>#REF!</v>
      </c>
      <c r="C39" s="154" t="e">
        <f>#REF!</f>
        <v>#REF!</v>
      </c>
      <c r="D39" s="154" t="e">
        <f>#REF!</f>
        <v>#REF!</v>
      </c>
      <c r="E39" s="153" t="e">
        <f>#REF!</f>
        <v>#REF!</v>
      </c>
      <c r="F39" s="153" t="e">
        <f>#REF!</f>
        <v>#REF!</v>
      </c>
      <c r="G39" s="157"/>
      <c r="H39" s="157"/>
      <c r="I39" s="157"/>
      <c r="J39" s="155"/>
      <c r="K39" s="156"/>
      <c r="L39" s="155"/>
    </row>
    <row r="40" spans="1:12" s="158" customFormat="1" ht="20.399999999999999" x14ac:dyDescent="0.3">
      <c r="A40" s="153" t="e">
        <f>#REF!</f>
        <v>#REF!</v>
      </c>
      <c r="B40" s="154" t="e">
        <f>#REF!</f>
        <v>#REF!</v>
      </c>
      <c r="C40" s="154" t="e">
        <f>#REF!</f>
        <v>#REF!</v>
      </c>
      <c r="D40" s="154" t="e">
        <f>#REF!</f>
        <v>#REF!</v>
      </c>
      <c r="E40" s="153" t="e">
        <f>#REF!</f>
        <v>#REF!</v>
      </c>
      <c r="F40" s="153" t="e">
        <f>#REF!</f>
        <v>#REF!</v>
      </c>
      <c r="G40" s="157"/>
      <c r="H40" s="157"/>
      <c r="I40" s="157"/>
      <c r="J40" s="155"/>
      <c r="K40" s="156"/>
      <c r="L40" s="155"/>
    </row>
    <row r="41" spans="1:12" s="158" customFormat="1" ht="20.399999999999999" x14ac:dyDescent="0.3">
      <c r="A41" s="153" t="e">
        <f>#REF!</f>
        <v>#REF!</v>
      </c>
      <c r="B41" s="154" t="e">
        <f>#REF!</f>
        <v>#REF!</v>
      </c>
      <c r="C41" s="154" t="e">
        <f>#REF!</f>
        <v>#REF!</v>
      </c>
      <c r="D41" s="154" t="e">
        <f>#REF!</f>
        <v>#REF!</v>
      </c>
      <c r="E41" s="153" t="e">
        <f>#REF!</f>
        <v>#REF!</v>
      </c>
      <c r="F41" s="153" t="e">
        <f>#REF!</f>
        <v>#REF!</v>
      </c>
      <c r="G41" s="157"/>
      <c r="H41" s="157"/>
      <c r="I41" s="157"/>
      <c r="J41" s="155"/>
      <c r="K41" s="156"/>
      <c r="L41" s="155"/>
    </row>
    <row r="42" spans="1:12" s="158" customFormat="1" ht="20.399999999999999" x14ac:dyDescent="0.3">
      <c r="A42" s="153" t="e">
        <f>#REF!</f>
        <v>#REF!</v>
      </c>
      <c r="B42" s="154" t="e">
        <f>#REF!</f>
        <v>#REF!</v>
      </c>
      <c r="C42" s="154" t="e">
        <f>#REF!</f>
        <v>#REF!</v>
      </c>
      <c r="D42" s="154" t="e">
        <f>#REF!</f>
        <v>#REF!</v>
      </c>
      <c r="E42" s="153" t="e">
        <f>#REF!</f>
        <v>#REF!</v>
      </c>
      <c r="F42" s="153" t="e">
        <f>#REF!</f>
        <v>#REF!</v>
      </c>
      <c r="G42" s="157"/>
      <c r="H42" s="157"/>
      <c r="I42" s="157"/>
      <c r="J42" s="155"/>
      <c r="K42" s="156"/>
      <c r="L42" s="155"/>
    </row>
    <row r="43" spans="1:12" s="158" customFormat="1" ht="20.399999999999999" x14ac:dyDescent="0.3">
      <c r="A43" s="153" t="e">
        <f>#REF!</f>
        <v>#REF!</v>
      </c>
      <c r="B43" s="154" t="e">
        <f>#REF!</f>
        <v>#REF!</v>
      </c>
      <c r="C43" s="154" t="e">
        <f>#REF!</f>
        <v>#REF!</v>
      </c>
      <c r="D43" s="154" t="e">
        <f>#REF!</f>
        <v>#REF!</v>
      </c>
      <c r="E43" s="153" t="e">
        <f>#REF!</f>
        <v>#REF!</v>
      </c>
      <c r="F43" s="153" t="e">
        <f>#REF!</f>
        <v>#REF!</v>
      </c>
      <c r="G43" s="157"/>
      <c r="H43" s="157"/>
      <c r="I43" s="157"/>
      <c r="J43" s="155"/>
      <c r="K43" s="156"/>
      <c r="L43" s="155"/>
    </row>
    <row r="44" spans="1:12" s="158" customFormat="1" ht="20.399999999999999" x14ac:dyDescent="0.3">
      <c r="A44" s="153" t="e">
        <f>#REF!</f>
        <v>#REF!</v>
      </c>
      <c r="B44" s="154" t="e">
        <f>#REF!</f>
        <v>#REF!</v>
      </c>
      <c r="C44" s="154" t="e">
        <f>#REF!</f>
        <v>#REF!</v>
      </c>
      <c r="D44" s="154" t="e">
        <f>#REF!</f>
        <v>#REF!</v>
      </c>
      <c r="E44" s="153" t="e">
        <f>#REF!</f>
        <v>#REF!</v>
      </c>
      <c r="F44" s="153" t="e">
        <f>#REF!</f>
        <v>#REF!</v>
      </c>
      <c r="G44" s="157"/>
      <c r="H44" s="157"/>
      <c r="I44" s="157"/>
      <c r="J44" s="155"/>
      <c r="K44" s="156"/>
      <c r="L44" s="155"/>
    </row>
    <row r="45" spans="1:12" s="158" customFormat="1" ht="20.399999999999999" x14ac:dyDescent="0.3">
      <c r="A45" s="153" t="e">
        <f>#REF!</f>
        <v>#REF!</v>
      </c>
      <c r="B45" s="154" t="e">
        <f>#REF!</f>
        <v>#REF!</v>
      </c>
      <c r="C45" s="154" t="e">
        <f>#REF!</f>
        <v>#REF!</v>
      </c>
      <c r="D45" s="154" t="e">
        <f>#REF!</f>
        <v>#REF!</v>
      </c>
      <c r="E45" s="153" t="e">
        <f>#REF!</f>
        <v>#REF!</v>
      </c>
      <c r="F45" s="153" t="e">
        <f>#REF!</f>
        <v>#REF!</v>
      </c>
      <c r="G45" s="157"/>
      <c r="H45" s="157"/>
      <c r="I45" s="157"/>
      <c r="J45" s="155"/>
      <c r="K45" s="156"/>
      <c r="L45" s="155"/>
    </row>
    <row r="46" spans="1:12" s="158" customFormat="1" ht="20.399999999999999" x14ac:dyDescent="0.3">
      <c r="A46" s="153" t="e">
        <f>#REF!</f>
        <v>#REF!</v>
      </c>
      <c r="B46" s="154" t="e">
        <f>#REF!</f>
        <v>#REF!</v>
      </c>
      <c r="C46" s="154" t="e">
        <f>#REF!</f>
        <v>#REF!</v>
      </c>
      <c r="D46" s="154" t="e">
        <f>#REF!</f>
        <v>#REF!</v>
      </c>
      <c r="E46" s="153" t="e">
        <f>#REF!</f>
        <v>#REF!</v>
      </c>
      <c r="F46" s="153" t="e">
        <f>#REF!</f>
        <v>#REF!</v>
      </c>
      <c r="G46" s="157"/>
      <c r="H46" s="157"/>
      <c r="I46" s="157"/>
      <c r="J46" s="155"/>
      <c r="K46" s="156"/>
      <c r="L46" s="155"/>
    </row>
    <row r="47" spans="1:12" s="158" customFormat="1" ht="20.399999999999999" x14ac:dyDescent="0.3">
      <c r="A47" s="153" t="e">
        <f>#REF!</f>
        <v>#REF!</v>
      </c>
      <c r="B47" s="154" t="e">
        <f>#REF!</f>
        <v>#REF!</v>
      </c>
      <c r="C47" s="154" t="e">
        <f>#REF!</f>
        <v>#REF!</v>
      </c>
      <c r="D47" s="154" t="e">
        <f>#REF!</f>
        <v>#REF!</v>
      </c>
      <c r="E47" s="153" t="e">
        <f>#REF!</f>
        <v>#REF!</v>
      </c>
      <c r="F47" s="153" t="e">
        <f>#REF!</f>
        <v>#REF!</v>
      </c>
      <c r="G47" s="157"/>
      <c r="H47" s="157"/>
      <c r="I47" s="157"/>
      <c r="J47" s="155"/>
      <c r="K47" s="156"/>
      <c r="L47" s="155"/>
    </row>
    <row r="48" spans="1:12" s="158" customFormat="1" ht="20.399999999999999" x14ac:dyDescent="0.3">
      <c r="A48" s="153" t="e">
        <f>#REF!</f>
        <v>#REF!</v>
      </c>
      <c r="B48" s="154" t="e">
        <f>#REF!</f>
        <v>#REF!</v>
      </c>
      <c r="C48" s="154" t="e">
        <f>#REF!</f>
        <v>#REF!</v>
      </c>
      <c r="D48" s="154" t="e">
        <f>#REF!</f>
        <v>#REF!</v>
      </c>
      <c r="E48" s="153" t="e">
        <f>#REF!</f>
        <v>#REF!</v>
      </c>
      <c r="F48" s="153" t="e">
        <f>#REF!</f>
        <v>#REF!</v>
      </c>
      <c r="G48" s="157"/>
      <c r="H48" s="157"/>
      <c r="I48" s="157"/>
      <c r="J48" s="155"/>
      <c r="K48" s="156"/>
      <c r="L48" s="155"/>
    </row>
    <row r="49" spans="1:12" s="158" customFormat="1" ht="20.399999999999999" x14ac:dyDescent="0.3">
      <c r="A49" s="153" t="e">
        <f>#REF!</f>
        <v>#REF!</v>
      </c>
      <c r="B49" s="154" t="e">
        <f>#REF!</f>
        <v>#REF!</v>
      </c>
      <c r="C49" s="154" t="e">
        <f>#REF!</f>
        <v>#REF!</v>
      </c>
      <c r="D49" s="154" t="e">
        <f>#REF!</f>
        <v>#REF!</v>
      </c>
      <c r="E49" s="153" t="e">
        <f>#REF!</f>
        <v>#REF!</v>
      </c>
      <c r="F49" s="153" t="e">
        <f>#REF!</f>
        <v>#REF!</v>
      </c>
      <c r="G49" s="157"/>
      <c r="H49" s="157"/>
      <c r="I49" s="157"/>
      <c r="J49" s="155"/>
      <c r="K49" s="156"/>
      <c r="L49" s="155"/>
    </row>
    <row r="50" spans="1:12" s="158" customFormat="1" ht="20.399999999999999" x14ac:dyDescent="0.3">
      <c r="A50" s="153" t="e">
        <f>#REF!</f>
        <v>#REF!</v>
      </c>
      <c r="B50" s="154" t="e">
        <f>#REF!</f>
        <v>#REF!</v>
      </c>
      <c r="C50" s="154" t="e">
        <f>#REF!</f>
        <v>#REF!</v>
      </c>
      <c r="D50" s="154" t="e">
        <f>#REF!</f>
        <v>#REF!</v>
      </c>
      <c r="E50" s="153" t="e">
        <f>#REF!</f>
        <v>#REF!</v>
      </c>
      <c r="F50" s="153" t="e">
        <f>#REF!</f>
        <v>#REF!</v>
      </c>
      <c r="G50" s="157"/>
      <c r="H50" s="157"/>
      <c r="I50" s="157"/>
      <c r="J50" s="155"/>
      <c r="K50" s="156"/>
      <c r="L50" s="155"/>
    </row>
    <row r="51" spans="1:12" s="158" customFormat="1" ht="20.399999999999999" x14ac:dyDescent="0.3">
      <c r="A51" s="153" t="e">
        <f>#REF!</f>
        <v>#REF!</v>
      </c>
      <c r="B51" s="154" t="e">
        <f>#REF!</f>
        <v>#REF!</v>
      </c>
      <c r="C51" s="154" t="e">
        <f>#REF!</f>
        <v>#REF!</v>
      </c>
      <c r="D51" s="154" t="e">
        <f>#REF!</f>
        <v>#REF!</v>
      </c>
      <c r="E51" s="153" t="e">
        <f>#REF!</f>
        <v>#REF!</v>
      </c>
      <c r="F51" s="153" t="e">
        <f>#REF!</f>
        <v>#REF!</v>
      </c>
      <c r="G51" s="157"/>
      <c r="H51" s="157"/>
      <c r="I51" s="157"/>
      <c r="J51" s="155"/>
      <c r="K51" s="156"/>
      <c r="L51" s="155"/>
    </row>
    <row r="52" spans="1:12" s="158" customFormat="1" ht="20.399999999999999" x14ac:dyDescent="0.3">
      <c r="A52" s="153" t="e">
        <f>#REF!</f>
        <v>#REF!</v>
      </c>
      <c r="B52" s="154" t="e">
        <f>#REF!</f>
        <v>#REF!</v>
      </c>
      <c r="C52" s="154" t="e">
        <f>#REF!</f>
        <v>#REF!</v>
      </c>
      <c r="D52" s="154" t="e">
        <f>#REF!</f>
        <v>#REF!</v>
      </c>
      <c r="E52" s="153" t="e">
        <f>#REF!</f>
        <v>#REF!</v>
      </c>
      <c r="F52" s="153" t="e">
        <f>#REF!</f>
        <v>#REF!</v>
      </c>
      <c r="G52" s="157"/>
      <c r="H52" s="157"/>
      <c r="I52" s="157"/>
      <c r="J52" s="155"/>
      <c r="K52" s="156"/>
      <c r="L52" s="155"/>
    </row>
    <row r="53" spans="1:12" s="158" customFormat="1" ht="20.399999999999999" x14ac:dyDescent="0.3">
      <c r="A53" s="153" t="e">
        <f>#REF!</f>
        <v>#REF!</v>
      </c>
      <c r="B53" s="154" t="e">
        <f>#REF!</f>
        <v>#REF!</v>
      </c>
      <c r="C53" s="154" t="e">
        <f>#REF!</f>
        <v>#REF!</v>
      </c>
      <c r="D53" s="154" t="e">
        <f>#REF!</f>
        <v>#REF!</v>
      </c>
      <c r="E53" s="153" t="e">
        <f>#REF!</f>
        <v>#REF!</v>
      </c>
      <c r="F53" s="153" t="e">
        <f>#REF!</f>
        <v>#REF!</v>
      </c>
      <c r="G53" s="157"/>
      <c r="H53" s="157"/>
      <c r="I53" s="157"/>
      <c r="J53" s="155"/>
      <c r="K53" s="156"/>
      <c r="L53" s="155"/>
    </row>
    <row r="54" spans="1:12" s="158" customFormat="1" ht="20.399999999999999" x14ac:dyDescent="0.3">
      <c r="A54" s="153" t="e">
        <f>#REF!</f>
        <v>#REF!</v>
      </c>
      <c r="B54" s="154" t="e">
        <f>#REF!</f>
        <v>#REF!</v>
      </c>
      <c r="C54" s="154" t="e">
        <f>#REF!</f>
        <v>#REF!</v>
      </c>
      <c r="D54" s="154" t="e">
        <f>#REF!</f>
        <v>#REF!</v>
      </c>
      <c r="E54" s="153" t="e">
        <f>#REF!</f>
        <v>#REF!</v>
      </c>
      <c r="F54" s="153" t="e">
        <f>#REF!</f>
        <v>#REF!</v>
      </c>
      <c r="G54" s="157"/>
      <c r="H54" s="157"/>
      <c r="I54" s="157"/>
      <c r="J54" s="155"/>
      <c r="K54" s="156"/>
      <c r="L54" s="155"/>
    </row>
    <row r="55" spans="1:12" s="158" customFormat="1" ht="20.399999999999999" x14ac:dyDescent="0.3">
      <c r="A55" s="153" t="e">
        <f>#REF!</f>
        <v>#REF!</v>
      </c>
      <c r="B55" s="154" t="e">
        <f>#REF!</f>
        <v>#REF!</v>
      </c>
      <c r="C55" s="154" t="e">
        <f>#REF!</f>
        <v>#REF!</v>
      </c>
      <c r="D55" s="154" t="e">
        <f>#REF!</f>
        <v>#REF!</v>
      </c>
      <c r="E55" s="153" t="e">
        <f>#REF!</f>
        <v>#REF!</v>
      </c>
      <c r="F55" s="153" t="e">
        <f>#REF!</f>
        <v>#REF!</v>
      </c>
      <c r="G55" s="157"/>
      <c r="H55" s="157"/>
      <c r="I55" s="157"/>
      <c r="J55" s="155"/>
      <c r="K55" s="156"/>
      <c r="L55" s="155"/>
    </row>
    <row r="56" spans="1:12" s="158" customFormat="1" ht="20.399999999999999" x14ac:dyDescent="0.3">
      <c r="A56" s="153" t="e">
        <f>#REF!</f>
        <v>#REF!</v>
      </c>
      <c r="B56" s="154" t="e">
        <f>#REF!</f>
        <v>#REF!</v>
      </c>
      <c r="C56" s="154" t="e">
        <f>#REF!</f>
        <v>#REF!</v>
      </c>
      <c r="D56" s="154" t="e">
        <f>#REF!</f>
        <v>#REF!</v>
      </c>
      <c r="E56" s="153" t="e">
        <f>#REF!</f>
        <v>#REF!</v>
      </c>
      <c r="F56" s="153" t="e">
        <f>#REF!</f>
        <v>#REF!</v>
      </c>
      <c r="G56" s="157"/>
      <c r="H56" s="157"/>
      <c r="I56" s="157"/>
      <c r="J56" s="155"/>
      <c r="K56" s="156"/>
      <c r="L56" s="155"/>
    </row>
    <row r="57" spans="1:12" s="158" customFormat="1" ht="20.399999999999999" x14ac:dyDescent="0.3">
      <c r="A57" s="153" t="e">
        <f>#REF!</f>
        <v>#REF!</v>
      </c>
      <c r="B57" s="154" t="e">
        <f>#REF!</f>
        <v>#REF!</v>
      </c>
      <c r="C57" s="154" t="e">
        <f>#REF!</f>
        <v>#REF!</v>
      </c>
      <c r="D57" s="154" t="e">
        <f>#REF!</f>
        <v>#REF!</v>
      </c>
      <c r="E57" s="153" t="e">
        <f>#REF!</f>
        <v>#REF!</v>
      </c>
      <c r="F57" s="153" t="e">
        <f>#REF!</f>
        <v>#REF!</v>
      </c>
      <c r="G57" s="157"/>
      <c r="H57" s="157"/>
      <c r="I57" s="157"/>
      <c r="J57" s="155"/>
      <c r="K57" s="156"/>
      <c r="L57" s="155"/>
    </row>
    <row r="58" spans="1:12" s="158" customFormat="1" ht="20.399999999999999" x14ac:dyDescent="0.3">
      <c r="A58" s="153" t="e">
        <f>#REF!</f>
        <v>#REF!</v>
      </c>
      <c r="B58" s="154" t="e">
        <f>#REF!</f>
        <v>#REF!</v>
      </c>
      <c r="C58" s="154" t="e">
        <f>#REF!</f>
        <v>#REF!</v>
      </c>
      <c r="D58" s="154" t="e">
        <f>#REF!</f>
        <v>#REF!</v>
      </c>
      <c r="E58" s="153" t="e">
        <f>#REF!</f>
        <v>#REF!</v>
      </c>
      <c r="F58" s="153" t="e">
        <f>#REF!</f>
        <v>#REF!</v>
      </c>
      <c r="G58" s="157"/>
      <c r="H58" s="157"/>
      <c r="I58" s="157"/>
      <c r="J58" s="155"/>
      <c r="K58" s="156"/>
      <c r="L58" s="155"/>
    </row>
    <row r="59" spans="1:12" s="158" customFormat="1" ht="20.399999999999999" x14ac:dyDescent="0.3">
      <c r="A59" s="153" t="e">
        <f>#REF!</f>
        <v>#REF!</v>
      </c>
      <c r="B59" s="154" t="e">
        <f>#REF!</f>
        <v>#REF!</v>
      </c>
      <c r="C59" s="154" t="e">
        <f>#REF!</f>
        <v>#REF!</v>
      </c>
      <c r="D59" s="154" t="e">
        <f>#REF!</f>
        <v>#REF!</v>
      </c>
      <c r="E59" s="153" t="e">
        <f>#REF!</f>
        <v>#REF!</v>
      </c>
      <c r="F59" s="153" t="e">
        <f>#REF!</f>
        <v>#REF!</v>
      </c>
      <c r="G59" s="157"/>
      <c r="H59" s="157"/>
      <c r="I59" s="157"/>
      <c r="J59" s="155"/>
      <c r="K59" s="156"/>
      <c r="L59" s="155"/>
    </row>
    <row r="60" spans="1:12" s="158" customFormat="1" ht="20.399999999999999" x14ac:dyDescent="0.3">
      <c r="A60" s="153" t="e">
        <f>#REF!</f>
        <v>#REF!</v>
      </c>
      <c r="B60" s="154" t="e">
        <f>#REF!</f>
        <v>#REF!</v>
      </c>
      <c r="C60" s="154" t="e">
        <f>#REF!</f>
        <v>#REF!</v>
      </c>
      <c r="D60" s="154" t="e">
        <f>#REF!</f>
        <v>#REF!</v>
      </c>
      <c r="E60" s="153" t="e">
        <f>#REF!</f>
        <v>#REF!</v>
      </c>
      <c r="F60" s="153" t="e">
        <f>#REF!</f>
        <v>#REF!</v>
      </c>
      <c r="G60" s="157"/>
      <c r="H60" s="157"/>
      <c r="I60" s="157"/>
      <c r="J60" s="155"/>
      <c r="K60" s="156"/>
      <c r="L60" s="155"/>
    </row>
    <row r="61" spans="1:12" s="158" customFormat="1" ht="20.399999999999999" x14ac:dyDescent="0.3">
      <c r="A61" s="153" t="e">
        <f>#REF!</f>
        <v>#REF!</v>
      </c>
      <c r="B61" s="154" t="e">
        <f>#REF!</f>
        <v>#REF!</v>
      </c>
      <c r="C61" s="154" t="e">
        <f>#REF!</f>
        <v>#REF!</v>
      </c>
      <c r="D61" s="154" t="e">
        <f>#REF!</f>
        <v>#REF!</v>
      </c>
      <c r="E61" s="153" t="e">
        <f>#REF!</f>
        <v>#REF!</v>
      </c>
      <c r="F61" s="153" t="e">
        <f>#REF!</f>
        <v>#REF!</v>
      </c>
      <c r="G61" s="157"/>
      <c r="H61" s="157"/>
      <c r="I61" s="157"/>
      <c r="J61" s="155"/>
      <c r="K61" s="156"/>
      <c r="L61" s="155"/>
    </row>
    <row r="62" spans="1:12" s="158" customFormat="1" ht="20.399999999999999" x14ac:dyDescent="0.3">
      <c r="A62" s="153" t="e">
        <f>#REF!</f>
        <v>#REF!</v>
      </c>
      <c r="B62" s="154" t="e">
        <f>#REF!</f>
        <v>#REF!</v>
      </c>
      <c r="C62" s="154" t="e">
        <f>#REF!</f>
        <v>#REF!</v>
      </c>
      <c r="D62" s="154" t="e">
        <f>#REF!</f>
        <v>#REF!</v>
      </c>
      <c r="E62" s="153" t="e">
        <f>#REF!</f>
        <v>#REF!</v>
      </c>
      <c r="F62" s="153" t="e">
        <f>#REF!</f>
        <v>#REF!</v>
      </c>
      <c r="G62" s="157"/>
      <c r="H62" s="157"/>
      <c r="I62" s="157"/>
      <c r="J62" s="155"/>
      <c r="K62" s="156"/>
      <c r="L62" s="155"/>
    </row>
    <row r="63" spans="1:12" s="158" customFormat="1" ht="20.399999999999999" x14ac:dyDescent="0.3">
      <c r="A63" s="153" t="e">
        <f>#REF!</f>
        <v>#REF!</v>
      </c>
      <c r="B63" s="154" t="e">
        <f>#REF!</f>
        <v>#REF!</v>
      </c>
      <c r="C63" s="154" t="e">
        <f>#REF!</f>
        <v>#REF!</v>
      </c>
      <c r="D63" s="154" t="e">
        <f>#REF!</f>
        <v>#REF!</v>
      </c>
      <c r="E63" s="153" t="e">
        <f>#REF!</f>
        <v>#REF!</v>
      </c>
      <c r="F63" s="153" t="e">
        <f>#REF!</f>
        <v>#REF!</v>
      </c>
      <c r="G63" s="157"/>
      <c r="H63" s="157"/>
      <c r="I63" s="157"/>
      <c r="J63" s="155"/>
      <c r="K63" s="156"/>
      <c r="L63" s="155"/>
    </row>
    <row r="64" spans="1:12" s="158" customFormat="1" ht="20.399999999999999" x14ac:dyDescent="0.3">
      <c r="A64" s="153" t="e">
        <f>#REF!</f>
        <v>#REF!</v>
      </c>
      <c r="B64" s="154" t="e">
        <f>#REF!</f>
        <v>#REF!</v>
      </c>
      <c r="C64" s="154" t="e">
        <f>#REF!</f>
        <v>#REF!</v>
      </c>
      <c r="D64" s="154" t="e">
        <f>#REF!</f>
        <v>#REF!</v>
      </c>
      <c r="E64" s="153" t="e">
        <f>#REF!</f>
        <v>#REF!</v>
      </c>
      <c r="F64" s="153" t="e">
        <f>#REF!</f>
        <v>#REF!</v>
      </c>
      <c r="G64" s="157"/>
      <c r="H64" s="157"/>
      <c r="I64" s="157"/>
      <c r="J64" s="155"/>
      <c r="K64" s="156"/>
      <c r="L64" s="155"/>
    </row>
    <row r="65" spans="1:12" s="158" customFormat="1" ht="20.399999999999999" x14ac:dyDescent="0.3">
      <c r="A65" s="153" t="e">
        <f>#REF!</f>
        <v>#REF!</v>
      </c>
      <c r="B65" s="154" t="e">
        <f>#REF!</f>
        <v>#REF!</v>
      </c>
      <c r="C65" s="154" t="e">
        <f>#REF!</f>
        <v>#REF!</v>
      </c>
      <c r="D65" s="154" t="e">
        <f>#REF!</f>
        <v>#REF!</v>
      </c>
      <c r="E65" s="153" t="e">
        <f>#REF!</f>
        <v>#REF!</v>
      </c>
      <c r="F65" s="153" t="e">
        <f>#REF!</f>
        <v>#REF!</v>
      </c>
      <c r="G65" s="157"/>
      <c r="H65" s="157"/>
      <c r="I65" s="157"/>
      <c r="J65" s="155"/>
      <c r="K65" s="156"/>
      <c r="L65" s="155"/>
    </row>
    <row r="66" spans="1:12" s="158" customFormat="1" ht="20.399999999999999" x14ac:dyDescent="0.3">
      <c r="A66" s="153" t="e">
        <f>#REF!</f>
        <v>#REF!</v>
      </c>
      <c r="B66" s="154" t="e">
        <f>#REF!</f>
        <v>#REF!</v>
      </c>
      <c r="C66" s="154" t="e">
        <f>#REF!</f>
        <v>#REF!</v>
      </c>
      <c r="D66" s="154" t="e">
        <f>#REF!</f>
        <v>#REF!</v>
      </c>
      <c r="E66" s="153" t="e">
        <f>#REF!</f>
        <v>#REF!</v>
      </c>
      <c r="F66" s="153" t="e">
        <f>#REF!</f>
        <v>#REF!</v>
      </c>
      <c r="G66" s="157"/>
      <c r="H66" s="157"/>
      <c r="I66" s="157"/>
      <c r="J66" s="155"/>
      <c r="K66" s="156"/>
      <c r="L66" s="155"/>
    </row>
    <row r="67" spans="1:12" s="158" customFormat="1" ht="20.399999999999999" x14ac:dyDescent="0.3">
      <c r="A67" s="153" t="e">
        <f>#REF!</f>
        <v>#REF!</v>
      </c>
      <c r="B67" s="154" t="e">
        <f>#REF!</f>
        <v>#REF!</v>
      </c>
      <c r="C67" s="154" t="e">
        <f>#REF!</f>
        <v>#REF!</v>
      </c>
      <c r="D67" s="154" t="e">
        <f>#REF!</f>
        <v>#REF!</v>
      </c>
      <c r="E67" s="153" t="e">
        <f>#REF!</f>
        <v>#REF!</v>
      </c>
      <c r="F67" s="153" t="e">
        <f>#REF!</f>
        <v>#REF!</v>
      </c>
      <c r="G67" s="157"/>
      <c r="H67" s="157"/>
      <c r="I67" s="157"/>
      <c r="J67" s="155"/>
      <c r="K67" s="156"/>
      <c r="L67" s="155"/>
    </row>
    <row r="68" spans="1:12" s="158" customFormat="1" ht="20.399999999999999" x14ac:dyDescent="0.3">
      <c r="A68" s="153" t="e">
        <f>#REF!</f>
        <v>#REF!</v>
      </c>
      <c r="B68" s="154" t="e">
        <f>#REF!</f>
        <v>#REF!</v>
      </c>
      <c r="C68" s="154" t="e">
        <f>#REF!</f>
        <v>#REF!</v>
      </c>
      <c r="D68" s="154" t="e">
        <f>#REF!</f>
        <v>#REF!</v>
      </c>
      <c r="E68" s="153" t="e">
        <f>#REF!</f>
        <v>#REF!</v>
      </c>
      <c r="F68" s="153" t="e">
        <f>#REF!</f>
        <v>#REF!</v>
      </c>
      <c r="G68" s="157"/>
      <c r="H68" s="157"/>
      <c r="I68" s="157"/>
      <c r="J68" s="155"/>
      <c r="K68" s="156"/>
      <c r="L68" s="155"/>
    </row>
    <row r="69" spans="1:12" s="158" customFormat="1" ht="20.399999999999999" x14ac:dyDescent="0.3">
      <c r="A69" s="153" t="e">
        <f>#REF!</f>
        <v>#REF!</v>
      </c>
      <c r="B69" s="154" t="e">
        <f>#REF!</f>
        <v>#REF!</v>
      </c>
      <c r="C69" s="154" t="e">
        <f>#REF!</f>
        <v>#REF!</v>
      </c>
      <c r="D69" s="154" t="e">
        <f>#REF!</f>
        <v>#REF!</v>
      </c>
      <c r="E69" s="153" t="e">
        <f>#REF!</f>
        <v>#REF!</v>
      </c>
      <c r="F69" s="153" t="e">
        <f>#REF!</f>
        <v>#REF!</v>
      </c>
      <c r="G69" s="157"/>
      <c r="H69" s="157"/>
      <c r="I69" s="157"/>
      <c r="J69" s="155"/>
      <c r="K69" s="156"/>
      <c r="L69" s="155"/>
    </row>
    <row r="70" spans="1:12" s="158" customFormat="1" ht="20.399999999999999" x14ac:dyDescent="0.3">
      <c r="A70" s="153" t="e">
        <f>#REF!</f>
        <v>#REF!</v>
      </c>
      <c r="B70" s="154" t="e">
        <f>#REF!</f>
        <v>#REF!</v>
      </c>
      <c r="C70" s="154" t="e">
        <f>#REF!</f>
        <v>#REF!</v>
      </c>
      <c r="D70" s="154" t="e">
        <f>#REF!</f>
        <v>#REF!</v>
      </c>
      <c r="E70" s="153" t="e">
        <f>#REF!</f>
        <v>#REF!</v>
      </c>
      <c r="F70" s="153" t="e">
        <f>#REF!</f>
        <v>#REF!</v>
      </c>
      <c r="G70" s="157"/>
      <c r="H70" s="157"/>
      <c r="I70" s="157"/>
      <c r="J70" s="155"/>
      <c r="K70" s="156"/>
      <c r="L70" s="155"/>
    </row>
    <row r="71" spans="1:12" s="158" customFormat="1" ht="20.399999999999999" x14ac:dyDescent="0.3">
      <c r="A71" s="153" t="e">
        <f>#REF!</f>
        <v>#REF!</v>
      </c>
      <c r="B71" s="154" t="e">
        <f>#REF!</f>
        <v>#REF!</v>
      </c>
      <c r="C71" s="154" t="e">
        <f>#REF!</f>
        <v>#REF!</v>
      </c>
      <c r="D71" s="154" t="e">
        <f>#REF!</f>
        <v>#REF!</v>
      </c>
      <c r="E71" s="153" t="e">
        <f>#REF!</f>
        <v>#REF!</v>
      </c>
      <c r="F71" s="153" t="e">
        <f>#REF!</f>
        <v>#REF!</v>
      </c>
      <c r="G71" s="157"/>
      <c r="H71" s="157"/>
      <c r="I71" s="157"/>
      <c r="J71" s="155"/>
      <c r="K71" s="156"/>
      <c r="L71" s="155"/>
    </row>
    <row r="72" spans="1:12" s="158" customFormat="1" ht="20.399999999999999" x14ac:dyDescent="0.3">
      <c r="A72" s="153" t="e">
        <f>#REF!</f>
        <v>#REF!</v>
      </c>
      <c r="B72" s="154" t="e">
        <f>#REF!</f>
        <v>#REF!</v>
      </c>
      <c r="C72" s="154" t="e">
        <f>#REF!</f>
        <v>#REF!</v>
      </c>
      <c r="D72" s="154" t="e">
        <f>#REF!</f>
        <v>#REF!</v>
      </c>
      <c r="E72" s="153" t="e">
        <f>#REF!</f>
        <v>#REF!</v>
      </c>
      <c r="F72" s="153" t="e">
        <f>#REF!</f>
        <v>#REF!</v>
      </c>
      <c r="G72" s="157"/>
      <c r="H72" s="157"/>
      <c r="I72" s="157"/>
      <c r="J72" s="155"/>
      <c r="K72" s="156"/>
      <c r="L72" s="155"/>
    </row>
    <row r="73" spans="1:12" s="158" customFormat="1" ht="20.399999999999999" x14ac:dyDescent="0.3">
      <c r="A73" s="153" t="e">
        <f>#REF!</f>
        <v>#REF!</v>
      </c>
      <c r="B73" s="154" t="e">
        <f>#REF!</f>
        <v>#REF!</v>
      </c>
      <c r="C73" s="154" t="e">
        <f>#REF!</f>
        <v>#REF!</v>
      </c>
      <c r="D73" s="154" t="e">
        <f>#REF!</f>
        <v>#REF!</v>
      </c>
      <c r="E73" s="153" t="e">
        <f>#REF!</f>
        <v>#REF!</v>
      </c>
      <c r="F73" s="153" t="e">
        <f>#REF!</f>
        <v>#REF!</v>
      </c>
      <c r="G73" s="157"/>
      <c r="H73" s="157"/>
      <c r="I73" s="157"/>
      <c r="J73" s="155"/>
      <c r="K73" s="156"/>
      <c r="L73" s="155"/>
    </row>
    <row r="74" spans="1:12" s="158" customFormat="1" ht="20.399999999999999" x14ac:dyDescent="0.3">
      <c r="A74" s="153" t="e">
        <f>#REF!</f>
        <v>#REF!</v>
      </c>
      <c r="B74" s="154" t="e">
        <f>#REF!</f>
        <v>#REF!</v>
      </c>
      <c r="C74" s="154" t="e">
        <f>#REF!</f>
        <v>#REF!</v>
      </c>
      <c r="D74" s="154" t="e">
        <f>#REF!</f>
        <v>#REF!</v>
      </c>
      <c r="E74" s="153" t="e">
        <f>#REF!</f>
        <v>#REF!</v>
      </c>
      <c r="F74" s="153" t="e">
        <f>#REF!</f>
        <v>#REF!</v>
      </c>
      <c r="G74" s="157"/>
      <c r="H74" s="157"/>
      <c r="I74" s="157"/>
      <c r="J74" s="155"/>
      <c r="K74" s="156"/>
      <c r="L74" s="155"/>
    </row>
    <row r="75" spans="1:12" s="158" customFormat="1" ht="20.399999999999999" x14ac:dyDescent="0.3">
      <c r="A75" s="153" t="e">
        <f>#REF!</f>
        <v>#REF!</v>
      </c>
      <c r="B75" s="154" t="e">
        <f>#REF!</f>
        <v>#REF!</v>
      </c>
      <c r="C75" s="154" t="e">
        <f>#REF!</f>
        <v>#REF!</v>
      </c>
      <c r="D75" s="154" t="e">
        <f>#REF!</f>
        <v>#REF!</v>
      </c>
      <c r="E75" s="153" t="e">
        <f>#REF!</f>
        <v>#REF!</v>
      </c>
      <c r="F75" s="153" t="e">
        <f>#REF!</f>
        <v>#REF!</v>
      </c>
      <c r="G75" s="157"/>
      <c r="H75" s="157"/>
      <c r="I75" s="157"/>
      <c r="J75" s="155"/>
      <c r="K75" s="156"/>
      <c r="L75" s="155"/>
    </row>
    <row r="76" spans="1:12" s="158" customFormat="1" ht="20.399999999999999" x14ac:dyDescent="0.3">
      <c r="A76" s="153" t="e">
        <f>#REF!</f>
        <v>#REF!</v>
      </c>
      <c r="B76" s="154" t="e">
        <f>#REF!</f>
        <v>#REF!</v>
      </c>
      <c r="C76" s="154" t="e">
        <f>#REF!</f>
        <v>#REF!</v>
      </c>
      <c r="D76" s="154" t="e">
        <f>#REF!</f>
        <v>#REF!</v>
      </c>
      <c r="E76" s="153" t="e">
        <f>#REF!</f>
        <v>#REF!</v>
      </c>
      <c r="F76" s="153" t="e">
        <f>#REF!</f>
        <v>#REF!</v>
      </c>
      <c r="G76" s="157"/>
      <c r="H76" s="157"/>
      <c r="I76" s="157"/>
      <c r="J76" s="155"/>
      <c r="K76" s="156"/>
      <c r="L76" s="155"/>
    </row>
    <row r="77" spans="1:12" s="158" customFormat="1" ht="20.399999999999999" x14ac:dyDescent="0.3">
      <c r="A77" s="153" t="e">
        <f>#REF!</f>
        <v>#REF!</v>
      </c>
      <c r="B77" s="154" t="e">
        <f>#REF!</f>
        <v>#REF!</v>
      </c>
      <c r="C77" s="154" t="e">
        <f>#REF!</f>
        <v>#REF!</v>
      </c>
      <c r="D77" s="154" t="e">
        <f>#REF!</f>
        <v>#REF!</v>
      </c>
      <c r="E77" s="153" t="e">
        <f>#REF!</f>
        <v>#REF!</v>
      </c>
      <c r="F77" s="153" t="e">
        <f>#REF!</f>
        <v>#REF!</v>
      </c>
      <c r="G77" s="157"/>
      <c r="H77" s="157"/>
      <c r="I77" s="157"/>
      <c r="J77" s="155"/>
      <c r="K77" s="156"/>
      <c r="L77" s="155"/>
    </row>
    <row r="78" spans="1:12" s="158" customFormat="1" ht="20.399999999999999" x14ac:dyDescent="0.3">
      <c r="A78" s="153" t="e">
        <f>#REF!</f>
        <v>#REF!</v>
      </c>
      <c r="B78" s="154" t="e">
        <f>#REF!</f>
        <v>#REF!</v>
      </c>
      <c r="C78" s="154" t="e">
        <f>#REF!</f>
        <v>#REF!</v>
      </c>
      <c r="D78" s="154" t="e">
        <f>#REF!</f>
        <v>#REF!</v>
      </c>
      <c r="E78" s="153" t="e">
        <f>#REF!</f>
        <v>#REF!</v>
      </c>
      <c r="F78" s="153" t="e">
        <f>#REF!</f>
        <v>#REF!</v>
      </c>
      <c r="G78" s="157"/>
      <c r="H78" s="157"/>
      <c r="I78" s="157"/>
      <c r="J78" s="155"/>
      <c r="K78" s="156"/>
      <c r="L78" s="155"/>
    </row>
    <row r="79" spans="1:12" s="158" customFormat="1" ht="20.399999999999999" x14ac:dyDescent="0.3">
      <c r="A79" s="153" t="e">
        <f>#REF!</f>
        <v>#REF!</v>
      </c>
      <c r="B79" s="154" t="e">
        <f>#REF!</f>
        <v>#REF!</v>
      </c>
      <c r="C79" s="154" t="e">
        <f>#REF!</f>
        <v>#REF!</v>
      </c>
      <c r="D79" s="154" t="e">
        <f>#REF!</f>
        <v>#REF!</v>
      </c>
      <c r="E79" s="153" t="e">
        <f>#REF!</f>
        <v>#REF!</v>
      </c>
      <c r="F79" s="153" t="e">
        <f>#REF!</f>
        <v>#REF!</v>
      </c>
      <c r="G79" s="157"/>
      <c r="H79" s="157"/>
      <c r="I79" s="157"/>
      <c r="J79" s="155"/>
      <c r="K79" s="156"/>
      <c r="L79" s="155"/>
    </row>
    <row r="80" spans="1:12" s="158" customFormat="1" ht="20.399999999999999" x14ac:dyDescent="0.3">
      <c r="A80" s="153" t="e">
        <f>#REF!</f>
        <v>#REF!</v>
      </c>
      <c r="B80" s="154" t="e">
        <f>#REF!</f>
        <v>#REF!</v>
      </c>
      <c r="C80" s="154" t="e">
        <f>#REF!</f>
        <v>#REF!</v>
      </c>
      <c r="D80" s="154" t="e">
        <f>#REF!</f>
        <v>#REF!</v>
      </c>
      <c r="E80" s="153" t="e">
        <f>#REF!</f>
        <v>#REF!</v>
      </c>
      <c r="F80" s="153" t="e">
        <f>#REF!</f>
        <v>#REF!</v>
      </c>
      <c r="G80" s="157"/>
      <c r="H80" s="157"/>
      <c r="I80" s="157"/>
      <c r="J80" s="155"/>
      <c r="K80" s="156"/>
      <c r="L80" s="155"/>
    </row>
    <row r="81" spans="1:12" s="158" customFormat="1" ht="20.399999999999999" x14ac:dyDescent="0.3">
      <c r="A81" s="153" t="e">
        <f>#REF!</f>
        <v>#REF!</v>
      </c>
      <c r="B81" s="154" t="e">
        <f>#REF!</f>
        <v>#REF!</v>
      </c>
      <c r="C81" s="154" t="e">
        <f>#REF!</f>
        <v>#REF!</v>
      </c>
      <c r="D81" s="154" t="e">
        <f>#REF!</f>
        <v>#REF!</v>
      </c>
      <c r="E81" s="153" t="e">
        <f>#REF!</f>
        <v>#REF!</v>
      </c>
      <c r="F81" s="153" t="e">
        <f>#REF!</f>
        <v>#REF!</v>
      </c>
      <c r="G81" s="157"/>
      <c r="H81" s="157"/>
      <c r="I81" s="157"/>
      <c r="J81" s="155"/>
      <c r="K81" s="156"/>
      <c r="L81" s="155"/>
    </row>
    <row r="82" spans="1:12" s="158" customFormat="1" ht="20.399999999999999" x14ac:dyDescent="0.3">
      <c r="A82" s="153" t="e">
        <f>#REF!</f>
        <v>#REF!</v>
      </c>
      <c r="B82" s="154" t="e">
        <f>#REF!</f>
        <v>#REF!</v>
      </c>
      <c r="C82" s="154" t="e">
        <f>#REF!</f>
        <v>#REF!</v>
      </c>
      <c r="D82" s="154" t="e">
        <f>#REF!</f>
        <v>#REF!</v>
      </c>
      <c r="E82" s="153" t="e">
        <f>#REF!</f>
        <v>#REF!</v>
      </c>
      <c r="F82" s="153" t="e">
        <f>#REF!</f>
        <v>#REF!</v>
      </c>
      <c r="G82" s="157"/>
      <c r="H82" s="157"/>
      <c r="I82" s="157"/>
      <c r="J82" s="155"/>
      <c r="K82" s="156"/>
      <c r="L82" s="155"/>
    </row>
    <row r="83" spans="1:12" s="158" customFormat="1" ht="20.399999999999999" x14ac:dyDescent="0.3">
      <c r="A83" s="153" t="e">
        <f>#REF!</f>
        <v>#REF!</v>
      </c>
      <c r="B83" s="154" t="e">
        <f>#REF!</f>
        <v>#REF!</v>
      </c>
      <c r="C83" s="154" t="e">
        <f>#REF!</f>
        <v>#REF!</v>
      </c>
      <c r="D83" s="154" t="e">
        <f>#REF!</f>
        <v>#REF!</v>
      </c>
      <c r="E83" s="153" t="e">
        <f>#REF!</f>
        <v>#REF!</v>
      </c>
      <c r="F83" s="153" t="e">
        <f>#REF!</f>
        <v>#REF!</v>
      </c>
      <c r="G83" s="157"/>
      <c r="H83" s="157"/>
      <c r="I83" s="157"/>
      <c r="J83" s="155"/>
      <c r="K83" s="156"/>
      <c r="L83" s="155"/>
    </row>
    <row r="84" spans="1:12" s="158" customFormat="1" ht="20.399999999999999" x14ac:dyDescent="0.3">
      <c r="A84" s="153" t="e">
        <f>#REF!</f>
        <v>#REF!</v>
      </c>
      <c r="B84" s="154" t="e">
        <f>#REF!</f>
        <v>#REF!</v>
      </c>
      <c r="C84" s="154" t="e">
        <f>#REF!</f>
        <v>#REF!</v>
      </c>
      <c r="D84" s="154" t="e">
        <f>#REF!</f>
        <v>#REF!</v>
      </c>
      <c r="E84" s="153" t="e">
        <f>#REF!</f>
        <v>#REF!</v>
      </c>
      <c r="F84" s="153" t="e">
        <f>#REF!</f>
        <v>#REF!</v>
      </c>
      <c r="G84" s="157"/>
      <c r="H84" s="157"/>
      <c r="I84" s="157"/>
      <c r="J84" s="155"/>
      <c r="K84" s="156"/>
      <c r="L84" s="155"/>
    </row>
    <row r="85" spans="1:12" s="158" customFormat="1" ht="20.399999999999999" x14ac:dyDescent="0.3">
      <c r="A85" s="153" t="e">
        <f>#REF!</f>
        <v>#REF!</v>
      </c>
      <c r="B85" s="154" t="e">
        <f>#REF!</f>
        <v>#REF!</v>
      </c>
      <c r="C85" s="154" t="e">
        <f>#REF!</f>
        <v>#REF!</v>
      </c>
      <c r="D85" s="154" t="e">
        <f>#REF!</f>
        <v>#REF!</v>
      </c>
      <c r="E85" s="153" t="e">
        <f>#REF!</f>
        <v>#REF!</v>
      </c>
      <c r="F85" s="153" t="e">
        <f>#REF!</f>
        <v>#REF!</v>
      </c>
      <c r="G85" s="157"/>
      <c r="H85" s="157"/>
      <c r="I85" s="157"/>
      <c r="J85" s="155"/>
      <c r="K85" s="156"/>
      <c r="L85" s="155"/>
    </row>
    <row r="86" spans="1:12" s="158" customFormat="1" ht="20.399999999999999" x14ac:dyDescent="0.3">
      <c r="A86" s="153" t="e">
        <f>#REF!</f>
        <v>#REF!</v>
      </c>
      <c r="B86" s="154" t="e">
        <f>#REF!</f>
        <v>#REF!</v>
      </c>
      <c r="C86" s="154" t="e">
        <f>#REF!</f>
        <v>#REF!</v>
      </c>
      <c r="D86" s="154" t="e">
        <f>#REF!</f>
        <v>#REF!</v>
      </c>
      <c r="E86" s="153" t="e">
        <f>#REF!</f>
        <v>#REF!</v>
      </c>
      <c r="F86" s="153" t="e">
        <f>#REF!</f>
        <v>#REF!</v>
      </c>
      <c r="G86" s="157"/>
      <c r="H86" s="157"/>
      <c r="I86" s="157"/>
      <c r="J86" s="155"/>
      <c r="K86" s="156"/>
      <c r="L86" s="155"/>
    </row>
    <row r="87" spans="1:12" s="158" customFormat="1" ht="20.399999999999999" x14ac:dyDescent="0.3">
      <c r="A87" s="153" t="e">
        <f>#REF!</f>
        <v>#REF!</v>
      </c>
      <c r="B87" s="154" t="e">
        <f>#REF!</f>
        <v>#REF!</v>
      </c>
      <c r="C87" s="154" t="e">
        <f>#REF!</f>
        <v>#REF!</v>
      </c>
      <c r="D87" s="154" t="e">
        <f>#REF!</f>
        <v>#REF!</v>
      </c>
      <c r="E87" s="153" t="e">
        <f>#REF!</f>
        <v>#REF!</v>
      </c>
      <c r="F87" s="153" t="e">
        <f>#REF!</f>
        <v>#REF!</v>
      </c>
      <c r="G87" s="157"/>
      <c r="H87" s="157"/>
      <c r="I87" s="157"/>
      <c r="J87" s="155"/>
      <c r="K87" s="156"/>
      <c r="L87" s="155"/>
    </row>
    <row r="88" spans="1:12" s="158" customFormat="1" ht="20.399999999999999" x14ac:dyDescent="0.3">
      <c r="A88" s="153" t="e">
        <f>#REF!</f>
        <v>#REF!</v>
      </c>
      <c r="B88" s="154" t="e">
        <f>#REF!</f>
        <v>#REF!</v>
      </c>
      <c r="C88" s="154" t="e">
        <f>#REF!</f>
        <v>#REF!</v>
      </c>
      <c r="D88" s="154" t="e">
        <f>#REF!</f>
        <v>#REF!</v>
      </c>
      <c r="E88" s="153" t="e">
        <f>#REF!</f>
        <v>#REF!</v>
      </c>
      <c r="F88" s="153" t="e">
        <f>#REF!</f>
        <v>#REF!</v>
      </c>
      <c r="G88" s="157"/>
      <c r="H88" s="157"/>
      <c r="I88" s="157"/>
      <c r="J88" s="155"/>
      <c r="K88" s="156"/>
      <c r="L88" s="155"/>
    </row>
    <row r="89" spans="1:12" s="158" customFormat="1" ht="20.399999999999999" x14ac:dyDescent="0.3">
      <c r="A89" s="153" t="e">
        <f>#REF!</f>
        <v>#REF!</v>
      </c>
      <c r="B89" s="154" t="e">
        <f>#REF!</f>
        <v>#REF!</v>
      </c>
      <c r="C89" s="154" t="e">
        <f>#REF!</f>
        <v>#REF!</v>
      </c>
      <c r="D89" s="154" t="e">
        <f>#REF!</f>
        <v>#REF!</v>
      </c>
      <c r="E89" s="153" t="e">
        <f>#REF!</f>
        <v>#REF!</v>
      </c>
      <c r="F89" s="153" t="e">
        <f>#REF!</f>
        <v>#REF!</v>
      </c>
      <c r="G89" s="157"/>
      <c r="H89" s="157"/>
      <c r="I89" s="157"/>
      <c r="J89" s="155"/>
      <c r="K89" s="156"/>
      <c r="L89" s="155"/>
    </row>
    <row r="90" spans="1:12" s="158" customFormat="1" ht="20.399999999999999" x14ac:dyDescent="0.3">
      <c r="A90" s="153" t="e">
        <f>#REF!</f>
        <v>#REF!</v>
      </c>
      <c r="B90" s="154" t="e">
        <f>#REF!</f>
        <v>#REF!</v>
      </c>
      <c r="C90" s="154" t="e">
        <f>#REF!</f>
        <v>#REF!</v>
      </c>
      <c r="D90" s="154" t="e">
        <f>#REF!</f>
        <v>#REF!</v>
      </c>
      <c r="E90" s="153" t="e">
        <f>#REF!</f>
        <v>#REF!</v>
      </c>
      <c r="F90" s="153" t="e">
        <f>#REF!</f>
        <v>#REF!</v>
      </c>
      <c r="G90" s="157"/>
      <c r="H90" s="157"/>
      <c r="I90" s="157"/>
      <c r="J90" s="155"/>
      <c r="K90" s="156"/>
      <c r="L90" s="155"/>
    </row>
    <row r="91" spans="1:12" s="158" customFormat="1" ht="20.399999999999999" x14ac:dyDescent="0.3">
      <c r="A91" s="153" t="e">
        <f>#REF!</f>
        <v>#REF!</v>
      </c>
      <c r="B91" s="154" t="e">
        <f>#REF!</f>
        <v>#REF!</v>
      </c>
      <c r="C91" s="154" t="e">
        <f>#REF!</f>
        <v>#REF!</v>
      </c>
      <c r="D91" s="154" t="e">
        <f>#REF!</f>
        <v>#REF!</v>
      </c>
      <c r="E91" s="153" t="e">
        <f>#REF!</f>
        <v>#REF!</v>
      </c>
      <c r="F91" s="153" t="e">
        <f>#REF!</f>
        <v>#REF!</v>
      </c>
      <c r="G91" s="157"/>
      <c r="H91" s="157"/>
      <c r="I91" s="157"/>
      <c r="J91" s="155"/>
      <c r="K91" s="156"/>
      <c r="L91" s="155"/>
    </row>
    <row r="92" spans="1:12" s="158" customFormat="1" ht="20.399999999999999" x14ac:dyDescent="0.3">
      <c r="A92" s="153" t="e">
        <f>#REF!</f>
        <v>#REF!</v>
      </c>
      <c r="B92" s="154" t="e">
        <f>#REF!</f>
        <v>#REF!</v>
      </c>
      <c r="C92" s="154" t="e">
        <f>#REF!</f>
        <v>#REF!</v>
      </c>
      <c r="D92" s="154" t="e">
        <f>#REF!</f>
        <v>#REF!</v>
      </c>
      <c r="E92" s="153" t="e">
        <f>#REF!</f>
        <v>#REF!</v>
      </c>
      <c r="F92" s="153" t="e">
        <f>#REF!</f>
        <v>#REF!</v>
      </c>
      <c r="G92" s="157"/>
      <c r="H92" s="157"/>
      <c r="I92" s="157"/>
      <c r="J92" s="155"/>
      <c r="K92" s="156"/>
      <c r="L92" s="155"/>
    </row>
    <row r="93" spans="1:12" s="158" customFormat="1" ht="20.399999999999999" x14ac:dyDescent="0.3">
      <c r="A93" s="153" t="e">
        <f>#REF!</f>
        <v>#REF!</v>
      </c>
      <c r="B93" s="154" t="e">
        <f>#REF!</f>
        <v>#REF!</v>
      </c>
      <c r="C93" s="154" t="e">
        <f>#REF!</f>
        <v>#REF!</v>
      </c>
      <c r="D93" s="154" t="e">
        <f>#REF!</f>
        <v>#REF!</v>
      </c>
      <c r="E93" s="153" t="e">
        <f>#REF!</f>
        <v>#REF!</v>
      </c>
      <c r="F93" s="153" t="e">
        <f>#REF!</f>
        <v>#REF!</v>
      </c>
      <c r="G93" s="157"/>
      <c r="H93" s="157"/>
      <c r="I93" s="157"/>
      <c r="J93" s="155"/>
      <c r="K93" s="156"/>
      <c r="L93" s="155"/>
    </row>
    <row r="94" spans="1:12" s="158" customFormat="1" ht="20.399999999999999" x14ac:dyDescent="0.3">
      <c r="A94" s="153" t="e">
        <f>#REF!</f>
        <v>#REF!</v>
      </c>
      <c r="B94" s="154" t="e">
        <f>#REF!</f>
        <v>#REF!</v>
      </c>
      <c r="C94" s="154" t="e">
        <f>#REF!</f>
        <v>#REF!</v>
      </c>
      <c r="D94" s="154" t="e">
        <f>#REF!</f>
        <v>#REF!</v>
      </c>
      <c r="E94" s="153" t="e">
        <f>#REF!</f>
        <v>#REF!</v>
      </c>
      <c r="F94" s="153" t="e">
        <f>#REF!</f>
        <v>#REF!</v>
      </c>
      <c r="G94" s="157"/>
      <c r="H94" s="157"/>
      <c r="I94" s="157"/>
      <c r="J94" s="155"/>
      <c r="K94" s="156"/>
      <c r="L94" s="155"/>
    </row>
    <row r="95" spans="1:12" s="158" customFormat="1" ht="20.399999999999999" x14ac:dyDescent="0.3">
      <c r="A95" s="153" t="e">
        <f>#REF!</f>
        <v>#REF!</v>
      </c>
      <c r="B95" s="154" t="e">
        <f>#REF!</f>
        <v>#REF!</v>
      </c>
      <c r="C95" s="154" t="e">
        <f>#REF!</f>
        <v>#REF!</v>
      </c>
      <c r="D95" s="154" t="e">
        <f>#REF!</f>
        <v>#REF!</v>
      </c>
      <c r="E95" s="153" t="e">
        <f>#REF!</f>
        <v>#REF!</v>
      </c>
      <c r="F95" s="153" t="e">
        <f>#REF!</f>
        <v>#REF!</v>
      </c>
      <c r="G95" s="157"/>
      <c r="H95" s="157"/>
      <c r="I95" s="157"/>
      <c r="J95" s="155"/>
      <c r="K95" s="156"/>
      <c r="L95" s="155"/>
    </row>
    <row r="96" spans="1:12" s="158" customFormat="1" ht="20.399999999999999" x14ac:dyDescent="0.3">
      <c r="A96" s="153" t="e">
        <f>#REF!</f>
        <v>#REF!</v>
      </c>
      <c r="B96" s="154" t="e">
        <f>#REF!</f>
        <v>#REF!</v>
      </c>
      <c r="C96" s="154" t="e">
        <f>#REF!</f>
        <v>#REF!</v>
      </c>
      <c r="D96" s="154" t="e">
        <f>#REF!</f>
        <v>#REF!</v>
      </c>
      <c r="E96" s="153" t="e">
        <f>#REF!</f>
        <v>#REF!</v>
      </c>
      <c r="F96" s="153" t="e">
        <f>#REF!</f>
        <v>#REF!</v>
      </c>
      <c r="G96" s="157"/>
      <c r="H96" s="157"/>
      <c r="I96" s="157"/>
      <c r="J96" s="155"/>
      <c r="K96" s="156"/>
      <c r="L96" s="155"/>
    </row>
    <row r="97" spans="1:12" s="158" customFormat="1" ht="20.399999999999999" x14ac:dyDescent="0.3">
      <c r="A97" s="153" t="e">
        <f>#REF!</f>
        <v>#REF!</v>
      </c>
      <c r="B97" s="154" t="e">
        <f>#REF!</f>
        <v>#REF!</v>
      </c>
      <c r="C97" s="154" t="e">
        <f>#REF!</f>
        <v>#REF!</v>
      </c>
      <c r="D97" s="154" t="e">
        <f>#REF!</f>
        <v>#REF!</v>
      </c>
      <c r="E97" s="153" t="e">
        <f>#REF!</f>
        <v>#REF!</v>
      </c>
      <c r="F97" s="153" t="e">
        <f>#REF!</f>
        <v>#REF!</v>
      </c>
      <c r="G97" s="157"/>
      <c r="H97" s="157"/>
      <c r="I97" s="157"/>
      <c r="J97" s="155"/>
      <c r="K97" s="156"/>
      <c r="L97" s="155"/>
    </row>
    <row r="98" spans="1:12" s="158" customFormat="1" ht="20.399999999999999" x14ac:dyDescent="0.3">
      <c r="A98" s="153" t="e">
        <f>#REF!</f>
        <v>#REF!</v>
      </c>
      <c r="B98" s="154" t="e">
        <f>#REF!</f>
        <v>#REF!</v>
      </c>
      <c r="C98" s="154" t="e">
        <f>#REF!</f>
        <v>#REF!</v>
      </c>
      <c r="D98" s="154" t="e">
        <f>#REF!</f>
        <v>#REF!</v>
      </c>
      <c r="E98" s="153" t="e">
        <f>#REF!</f>
        <v>#REF!</v>
      </c>
      <c r="F98" s="153" t="e">
        <f>#REF!</f>
        <v>#REF!</v>
      </c>
      <c r="G98" s="157"/>
      <c r="H98" s="157"/>
      <c r="I98" s="157"/>
      <c r="J98" s="155"/>
      <c r="K98" s="156"/>
      <c r="L98" s="155"/>
    </row>
    <row r="99" spans="1:12" s="158" customFormat="1" ht="20.399999999999999" x14ac:dyDescent="0.3">
      <c r="A99" s="153" t="e">
        <f>#REF!</f>
        <v>#REF!</v>
      </c>
      <c r="B99" s="154" t="e">
        <f>#REF!</f>
        <v>#REF!</v>
      </c>
      <c r="C99" s="154" t="e">
        <f>#REF!</f>
        <v>#REF!</v>
      </c>
      <c r="D99" s="154" t="e">
        <f>#REF!</f>
        <v>#REF!</v>
      </c>
      <c r="E99" s="153" t="e">
        <f>#REF!</f>
        <v>#REF!</v>
      </c>
      <c r="F99" s="153" t="e">
        <f>#REF!</f>
        <v>#REF!</v>
      </c>
      <c r="G99" s="157"/>
      <c r="H99" s="157"/>
      <c r="I99" s="157"/>
      <c r="J99" s="155"/>
      <c r="K99" s="156"/>
      <c r="L99" s="155"/>
    </row>
    <row r="100" spans="1:12" s="158" customFormat="1" ht="20.399999999999999" x14ac:dyDescent="0.3">
      <c r="A100" s="153" t="e">
        <f>#REF!</f>
        <v>#REF!</v>
      </c>
      <c r="B100" s="154" t="e">
        <f>#REF!</f>
        <v>#REF!</v>
      </c>
      <c r="C100" s="154" t="e">
        <f>#REF!</f>
        <v>#REF!</v>
      </c>
      <c r="D100" s="154" t="e">
        <f>#REF!</f>
        <v>#REF!</v>
      </c>
      <c r="E100" s="153" t="e">
        <f>#REF!</f>
        <v>#REF!</v>
      </c>
      <c r="F100" s="153" t="e">
        <f>#REF!</f>
        <v>#REF!</v>
      </c>
      <c r="G100" s="157"/>
      <c r="H100" s="157"/>
      <c r="I100" s="157"/>
      <c r="J100" s="155"/>
      <c r="K100" s="156"/>
      <c r="L100" s="155"/>
    </row>
    <row r="101" spans="1:12" s="158" customFormat="1" ht="20.399999999999999" x14ac:dyDescent="0.3">
      <c r="A101" s="153" t="e">
        <f>#REF!</f>
        <v>#REF!</v>
      </c>
      <c r="B101" s="154" t="e">
        <f>#REF!</f>
        <v>#REF!</v>
      </c>
      <c r="C101" s="154" t="e">
        <f>#REF!</f>
        <v>#REF!</v>
      </c>
      <c r="D101" s="154" t="e">
        <f>#REF!</f>
        <v>#REF!</v>
      </c>
      <c r="E101" s="153" t="e">
        <f>#REF!</f>
        <v>#REF!</v>
      </c>
      <c r="F101" s="153" t="e">
        <f>#REF!</f>
        <v>#REF!</v>
      </c>
      <c r="G101" s="157"/>
      <c r="H101" s="157"/>
      <c r="I101" s="157"/>
      <c r="J101" s="155"/>
      <c r="K101" s="156"/>
      <c r="L101" s="155"/>
    </row>
    <row r="102" spans="1:12" s="158" customFormat="1" ht="20.399999999999999" x14ac:dyDescent="0.3">
      <c r="A102" s="153" t="e">
        <f>#REF!</f>
        <v>#REF!</v>
      </c>
      <c r="B102" s="154" t="e">
        <f>#REF!</f>
        <v>#REF!</v>
      </c>
      <c r="C102" s="154" t="e">
        <f>#REF!</f>
        <v>#REF!</v>
      </c>
      <c r="D102" s="154" t="e">
        <f>#REF!</f>
        <v>#REF!</v>
      </c>
      <c r="E102" s="153" t="e">
        <f>#REF!</f>
        <v>#REF!</v>
      </c>
      <c r="F102" s="153" t="e">
        <f>#REF!</f>
        <v>#REF!</v>
      </c>
      <c r="G102" s="157"/>
      <c r="H102" s="157"/>
      <c r="I102" s="157"/>
      <c r="J102" s="155"/>
      <c r="K102" s="156"/>
      <c r="L102" s="155"/>
    </row>
    <row r="103" spans="1:12" s="158" customFormat="1" ht="20.399999999999999" x14ac:dyDescent="0.3">
      <c r="A103" s="153" t="e">
        <f>#REF!</f>
        <v>#REF!</v>
      </c>
      <c r="B103" s="154" t="e">
        <f>#REF!</f>
        <v>#REF!</v>
      </c>
      <c r="C103" s="154" t="e">
        <f>#REF!</f>
        <v>#REF!</v>
      </c>
      <c r="D103" s="154" t="e">
        <f>#REF!</f>
        <v>#REF!</v>
      </c>
      <c r="E103" s="153" t="e">
        <f>#REF!</f>
        <v>#REF!</v>
      </c>
      <c r="F103" s="153" t="e">
        <f>#REF!</f>
        <v>#REF!</v>
      </c>
      <c r="G103" s="157"/>
      <c r="H103" s="157"/>
      <c r="I103" s="157"/>
      <c r="J103" s="155"/>
      <c r="K103" s="156"/>
      <c r="L103" s="155"/>
    </row>
    <row r="104" spans="1:12" s="158" customFormat="1" ht="20.399999999999999" x14ac:dyDescent="0.3">
      <c r="A104" s="153" t="e">
        <f>#REF!</f>
        <v>#REF!</v>
      </c>
      <c r="B104" s="154" t="e">
        <f>#REF!</f>
        <v>#REF!</v>
      </c>
      <c r="C104" s="154" t="e">
        <f>#REF!</f>
        <v>#REF!</v>
      </c>
      <c r="D104" s="154" t="e">
        <f>#REF!</f>
        <v>#REF!</v>
      </c>
      <c r="E104" s="153" t="e">
        <f>#REF!</f>
        <v>#REF!</v>
      </c>
      <c r="F104" s="153" t="e">
        <f>#REF!</f>
        <v>#REF!</v>
      </c>
      <c r="G104" s="157"/>
      <c r="H104" s="157"/>
      <c r="I104" s="157"/>
      <c r="J104" s="155"/>
      <c r="K104" s="156"/>
      <c r="L104" s="155"/>
    </row>
    <row r="105" spans="1:12" s="158" customFormat="1" ht="20.399999999999999" x14ac:dyDescent="0.3">
      <c r="A105" s="153" t="e">
        <f>#REF!</f>
        <v>#REF!</v>
      </c>
      <c r="B105" s="154" t="e">
        <f>#REF!</f>
        <v>#REF!</v>
      </c>
      <c r="C105" s="154" t="e">
        <f>#REF!</f>
        <v>#REF!</v>
      </c>
      <c r="D105" s="154" t="e">
        <f>#REF!</f>
        <v>#REF!</v>
      </c>
      <c r="E105" s="153" t="e">
        <f>#REF!</f>
        <v>#REF!</v>
      </c>
      <c r="F105" s="153" t="e">
        <f>#REF!</f>
        <v>#REF!</v>
      </c>
      <c r="G105" s="157"/>
      <c r="H105" s="157"/>
      <c r="I105" s="157"/>
      <c r="J105" s="155"/>
      <c r="K105" s="156"/>
      <c r="L105" s="155"/>
    </row>
    <row r="106" spans="1:12" s="158" customFormat="1" ht="20.399999999999999" x14ac:dyDescent="0.3">
      <c r="A106" s="153" t="e">
        <f>#REF!</f>
        <v>#REF!</v>
      </c>
      <c r="B106" s="154" t="e">
        <f>#REF!</f>
        <v>#REF!</v>
      </c>
      <c r="C106" s="154" t="e">
        <f>#REF!</f>
        <v>#REF!</v>
      </c>
      <c r="D106" s="154" t="e">
        <f>#REF!</f>
        <v>#REF!</v>
      </c>
      <c r="E106" s="153" t="e">
        <f>#REF!</f>
        <v>#REF!</v>
      </c>
      <c r="F106" s="153" t="e">
        <f>#REF!</f>
        <v>#REF!</v>
      </c>
      <c r="G106" s="157"/>
      <c r="H106" s="157"/>
      <c r="I106" s="157"/>
      <c r="J106" s="155"/>
      <c r="K106" s="156"/>
      <c r="L106" s="155"/>
    </row>
    <row r="107" spans="1:12" s="158" customFormat="1" ht="20.399999999999999" x14ac:dyDescent="0.3">
      <c r="A107" s="153" t="e">
        <f>#REF!</f>
        <v>#REF!</v>
      </c>
      <c r="B107" s="154" t="e">
        <f>#REF!</f>
        <v>#REF!</v>
      </c>
      <c r="C107" s="154" t="e">
        <f>#REF!</f>
        <v>#REF!</v>
      </c>
      <c r="D107" s="154" t="e">
        <f>#REF!</f>
        <v>#REF!</v>
      </c>
      <c r="E107" s="153" t="e">
        <f>#REF!</f>
        <v>#REF!</v>
      </c>
      <c r="F107" s="153" t="e">
        <f>#REF!</f>
        <v>#REF!</v>
      </c>
      <c r="G107" s="157"/>
      <c r="H107" s="157"/>
      <c r="I107" s="157"/>
      <c r="J107" s="155"/>
      <c r="K107" s="156"/>
      <c r="L107" s="155"/>
    </row>
    <row r="108" spans="1:12" s="158" customFormat="1" ht="20.399999999999999" x14ac:dyDescent="0.3">
      <c r="A108" s="153" t="e">
        <f>#REF!</f>
        <v>#REF!</v>
      </c>
      <c r="B108" s="154" t="e">
        <f>#REF!</f>
        <v>#REF!</v>
      </c>
      <c r="C108" s="154" t="e">
        <f>#REF!</f>
        <v>#REF!</v>
      </c>
      <c r="D108" s="154" t="e">
        <f>#REF!</f>
        <v>#REF!</v>
      </c>
      <c r="E108" s="153" t="e">
        <f>#REF!</f>
        <v>#REF!</v>
      </c>
      <c r="F108" s="153" t="e">
        <f>#REF!</f>
        <v>#REF!</v>
      </c>
      <c r="G108" s="157"/>
      <c r="H108" s="157"/>
      <c r="I108" s="157"/>
      <c r="J108" s="155"/>
      <c r="K108" s="156"/>
      <c r="L108" s="155"/>
    </row>
    <row r="109" spans="1:12" s="158" customFormat="1" ht="20.399999999999999" x14ac:dyDescent="0.3">
      <c r="A109" s="153" t="e">
        <f>#REF!</f>
        <v>#REF!</v>
      </c>
      <c r="B109" s="154" t="e">
        <f>#REF!</f>
        <v>#REF!</v>
      </c>
      <c r="C109" s="154" t="e">
        <f>#REF!</f>
        <v>#REF!</v>
      </c>
      <c r="D109" s="154" t="e">
        <f>#REF!</f>
        <v>#REF!</v>
      </c>
      <c r="E109" s="153" t="e">
        <f>#REF!</f>
        <v>#REF!</v>
      </c>
      <c r="F109" s="153" t="e">
        <f>#REF!</f>
        <v>#REF!</v>
      </c>
      <c r="G109" s="157"/>
      <c r="H109" s="157"/>
      <c r="I109" s="157"/>
      <c r="J109" s="155"/>
      <c r="K109" s="156"/>
      <c r="L109" s="155"/>
    </row>
    <row r="110" spans="1:12" s="158" customFormat="1" ht="20.399999999999999" x14ac:dyDescent="0.3">
      <c r="A110" s="153" t="e">
        <f>#REF!</f>
        <v>#REF!</v>
      </c>
      <c r="B110" s="154" t="e">
        <f>#REF!</f>
        <v>#REF!</v>
      </c>
      <c r="C110" s="154" t="e">
        <f>#REF!</f>
        <v>#REF!</v>
      </c>
      <c r="D110" s="154" t="e">
        <f>#REF!</f>
        <v>#REF!</v>
      </c>
      <c r="E110" s="153" t="e">
        <f>#REF!</f>
        <v>#REF!</v>
      </c>
      <c r="F110" s="153" t="e">
        <f>#REF!</f>
        <v>#REF!</v>
      </c>
      <c r="G110" s="157"/>
      <c r="H110" s="157"/>
      <c r="I110" s="157"/>
      <c r="J110" s="155"/>
      <c r="K110" s="156"/>
      <c r="L110" s="155"/>
    </row>
    <row r="111" spans="1:12" s="158" customFormat="1" ht="20.399999999999999" x14ac:dyDescent="0.3">
      <c r="A111" s="153" t="e">
        <f>#REF!</f>
        <v>#REF!</v>
      </c>
      <c r="B111" s="154" t="e">
        <f>#REF!</f>
        <v>#REF!</v>
      </c>
      <c r="C111" s="154" t="e">
        <f>#REF!</f>
        <v>#REF!</v>
      </c>
      <c r="D111" s="154" t="e">
        <f>#REF!</f>
        <v>#REF!</v>
      </c>
      <c r="E111" s="153" t="e">
        <f>#REF!</f>
        <v>#REF!</v>
      </c>
      <c r="F111" s="153" t="e">
        <f>#REF!</f>
        <v>#REF!</v>
      </c>
      <c r="G111" s="157"/>
      <c r="H111" s="157"/>
      <c r="I111" s="157"/>
      <c r="J111" s="155"/>
      <c r="K111" s="156"/>
      <c r="L111" s="155"/>
    </row>
    <row r="112" spans="1:12" s="158" customFormat="1" ht="20.399999999999999" x14ac:dyDescent="0.3">
      <c r="A112" s="153" t="e">
        <f>#REF!</f>
        <v>#REF!</v>
      </c>
      <c r="B112" s="154" t="e">
        <f>#REF!</f>
        <v>#REF!</v>
      </c>
      <c r="C112" s="154" t="e">
        <f>#REF!</f>
        <v>#REF!</v>
      </c>
      <c r="D112" s="154" t="e">
        <f>#REF!</f>
        <v>#REF!</v>
      </c>
      <c r="E112" s="153" t="e">
        <f>#REF!</f>
        <v>#REF!</v>
      </c>
      <c r="F112" s="153" t="e">
        <f>#REF!</f>
        <v>#REF!</v>
      </c>
      <c r="G112" s="157"/>
      <c r="H112" s="157"/>
      <c r="I112" s="157"/>
      <c r="J112" s="155"/>
      <c r="K112" s="156"/>
      <c r="L112" s="155"/>
    </row>
    <row r="113" spans="1:12" s="158" customFormat="1" ht="20.399999999999999" x14ac:dyDescent="0.3">
      <c r="A113" s="153" t="e">
        <f>#REF!</f>
        <v>#REF!</v>
      </c>
      <c r="B113" s="154" t="e">
        <f>#REF!</f>
        <v>#REF!</v>
      </c>
      <c r="C113" s="154" t="e">
        <f>#REF!</f>
        <v>#REF!</v>
      </c>
      <c r="D113" s="154" t="e">
        <f>#REF!</f>
        <v>#REF!</v>
      </c>
      <c r="E113" s="153" t="e">
        <f>#REF!</f>
        <v>#REF!</v>
      </c>
      <c r="F113" s="153" t="e">
        <f>#REF!</f>
        <v>#REF!</v>
      </c>
      <c r="G113" s="157"/>
      <c r="H113" s="157"/>
      <c r="I113" s="157"/>
      <c r="J113" s="155"/>
      <c r="K113" s="156"/>
      <c r="L113" s="155"/>
    </row>
    <row r="114" spans="1:12" s="158" customFormat="1" ht="20.399999999999999" x14ac:dyDescent="0.3">
      <c r="A114" s="153" t="e">
        <f>#REF!</f>
        <v>#REF!</v>
      </c>
      <c r="B114" s="154" t="e">
        <f>#REF!</f>
        <v>#REF!</v>
      </c>
      <c r="C114" s="154" t="e">
        <f>#REF!</f>
        <v>#REF!</v>
      </c>
      <c r="D114" s="154" t="e">
        <f>#REF!</f>
        <v>#REF!</v>
      </c>
      <c r="E114" s="153" t="e">
        <f>#REF!</f>
        <v>#REF!</v>
      </c>
      <c r="F114" s="153" t="e">
        <f>#REF!</f>
        <v>#REF!</v>
      </c>
      <c r="G114" s="157"/>
      <c r="H114" s="157"/>
      <c r="I114" s="157"/>
      <c r="J114" s="155"/>
      <c r="K114" s="156"/>
      <c r="L114" s="155"/>
    </row>
    <row r="115" spans="1:12" s="158" customFormat="1" ht="20.399999999999999" x14ac:dyDescent="0.3">
      <c r="A115" s="153" t="e">
        <f>#REF!</f>
        <v>#REF!</v>
      </c>
      <c r="B115" s="154" t="e">
        <f>#REF!</f>
        <v>#REF!</v>
      </c>
      <c r="C115" s="154" t="e">
        <f>#REF!</f>
        <v>#REF!</v>
      </c>
      <c r="D115" s="154" t="e">
        <f>#REF!</f>
        <v>#REF!</v>
      </c>
      <c r="E115" s="153" t="e">
        <f>#REF!</f>
        <v>#REF!</v>
      </c>
      <c r="F115" s="153" t="e">
        <f>#REF!</f>
        <v>#REF!</v>
      </c>
      <c r="G115" s="157"/>
      <c r="H115" s="157"/>
      <c r="I115" s="157"/>
      <c r="J115" s="155"/>
      <c r="K115" s="156"/>
      <c r="L115" s="155"/>
    </row>
    <row r="116" spans="1:12" s="158" customFormat="1" ht="20.399999999999999" x14ac:dyDescent="0.3">
      <c r="A116" s="153" t="e">
        <f>#REF!</f>
        <v>#REF!</v>
      </c>
      <c r="B116" s="154" t="e">
        <f>#REF!</f>
        <v>#REF!</v>
      </c>
      <c r="C116" s="154" t="e">
        <f>#REF!</f>
        <v>#REF!</v>
      </c>
      <c r="D116" s="154" t="e">
        <f>#REF!</f>
        <v>#REF!</v>
      </c>
      <c r="E116" s="153" t="e">
        <f>#REF!</f>
        <v>#REF!</v>
      </c>
      <c r="F116" s="153" t="e">
        <f>#REF!</f>
        <v>#REF!</v>
      </c>
      <c r="G116" s="157"/>
      <c r="H116" s="157"/>
      <c r="I116" s="157"/>
      <c r="J116" s="155"/>
      <c r="K116" s="156"/>
      <c r="L116" s="155"/>
    </row>
    <row r="117" spans="1:12" s="158" customFormat="1" ht="20.399999999999999" x14ac:dyDescent="0.3">
      <c r="A117" s="153" t="e">
        <f>#REF!</f>
        <v>#REF!</v>
      </c>
      <c r="B117" s="154" t="e">
        <f>#REF!</f>
        <v>#REF!</v>
      </c>
      <c r="C117" s="154" t="e">
        <f>#REF!</f>
        <v>#REF!</v>
      </c>
      <c r="D117" s="154" t="e">
        <f>#REF!</f>
        <v>#REF!</v>
      </c>
      <c r="E117" s="153" t="e">
        <f>#REF!</f>
        <v>#REF!</v>
      </c>
      <c r="F117" s="153" t="e">
        <f>#REF!</f>
        <v>#REF!</v>
      </c>
      <c r="G117" s="157"/>
      <c r="H117" s="157"/>
      <c r="I117" s="157"/>
      <c r="J117" s="155"/>
      <c r="K117" s="156"/>
      <c r="L117" s="155"/>
    </row>
    <row r="118" spans="1:12" s="158" customFormat="1" ht="20.399999999999999" x14ac:dyDescent="0.3">
      <c r="A118" s="153" t="e">
        <f>#REF!</f>
        <v>#REF!</v>
      </c>
      <c r="B118" s="154" t="e">
        <f>#REF!</f>
        <v>#REF!</v>
      </c>
      <c r="C118" s="154" t="e">
        <f>#REF!</f>
        <v>#REF!</v>
      </c>
      <c r="D118" s="154" t="e">
        <f>#REF!</f>
        <v>#REF!</v>
      </c>
      <c r="E118" s="153" t="e">
        <f>#REF!</f>
        <v>#REF!</v>
      </c>
      <c r="F118" s="153" t="e">
        <f>#REF!</f>
        <v>#REF!</v>
      </c>
      <c r="G118" s="157"/>
      <c r="H118" s="157"/>
      <c r="I118" s="157"/>
      <c r="J118" s="155"/>
      <c r="K118" s="156"/>
      <c r="L118" s="155"/>
    </row>
    <row r="119" spans="1:12" s="158" customFormat="1" ht="20.399999999999999" x14ac:dyDescent="0.3">
      <c r="A119" s="153" t="e">
        <f>#REF!</f>
        <v>#REF!</v>
      </c>
      <c r="B119" s="154" t="e">
        <f>#REF!</f>
        <v>#REF!</v>
      </c>
      <c r="C119" s="154" t="e">
        <f>#REF!</f>
        <v>#REF!</v>
      </c>
      <c r="D119" s="154" t="e">
        <f>#REF!</f>
        <v>#REF!</v>
      </c>
      <c r="E119" s="153" t="e">
        <f>#REF!</f>
        <v>#REF!</v>
      </c>
      <c r="F119" s="153" t="e">
        <f>#REF!</f>
        <v>#REF!</v>
      </c>
      <c r="G119" s="157"/>
      <c r="H119" s="157"/>
      <c r="I119" s="157"/>
      <c r="J119" s="155"/>
      <c r="K119" s="156"/>
      <c r="L119" s="155"/>
    </row>
    <row r="120" spans="1:12" s="158" customFormat="1" ht="20.399999999999999" x14ac:dyDescent="0.3">
      <c r="A120" s="153" t="e">
        <f>#REF!</f>
        <v>#REF!</v>
      </c>
      <c r="B120" s="154" t="e">
        <f>#REF!</f>
        <v>#REF!</v>
      </c>
      <c r="C120" s="154" t="e">
        <f>#REF!</f>
        <v>#REF!</v>
      </c>
      <c r="D120" s="154" t="e">
        <f>#REF!</f>
        <v>#REF!</v>
      </c>
      <c r="E120" s="153" t="e">
        <f>#REF!</f>
        <v>#REF!</v>
      </c>
      <c r="F120" s="153" t="e">
        <f>#REF!</f>
        <v>#REF!</v>
      </c>
      <c r="G120" s="157"/>
      <c r="H120" s="157"/>
      <c r="I120" s="157"/>
      <c r="J120" s="155"/>
      <c r="K120" s="156"/>
      <c r="L120" s="155"/>
    </row>
    <row r="121" spans="1:12" s="158" customFormat="1" ht="20.399999999999999" x14ac:dyDescent="0.3">
      <c r="A121" s="153" t="e">
        <f>#REF!</f>
        <v>#REF!</v>
      </c>
      <c r="B121" s="154" t="e">
        <f>#REF!</f>
        <v>#REF!</v>
      </c>
      <c r="C121" s="154" t="e">
        <f>#REF!</f>
        <v>#REF!</v>
      </c>
      <c r="D121" s="154" t="e">
        <f>#REF!</f>
        <v>#REF!</v>
      </c>
      <c r="E121" s="153" t="e">
        <f>#REF!</f>
        <v>#REF!</v>
      </c>
      <c r="F121" s="153" t="e">
        <f>#REF!</f>
        <v>#REF!</v>
      </c>
      <c r="G121" s="157"/>
      <c r="H121" s="157"/>
      <c r="I121" s="157"/>
      <c r="J121" s="155"/>
      <c r="K121" s="156"/>
      <c r="L121" s="155"/>
    </row>
    <row r="122" spans="1:12" s="158" customFormat="1" ht="20.399999999999999" x14ac:dyDescent="0.3">
      <c r="A122" s="153" t="e">
        <f>#REF!</f>
        <v>#REF!</v>
      </c>
      <c r="B122" s="154" t="e">
        <f>#REF!</f>
        <v>#REF!</v>
      </c>
      <c r="C122" s="154" t="e">
        <f>#REF!</f>
        <v>#REF!</v>
      </c>
      <c r="D122" s="154" t="e">
        <f>#REF!</f>
        <v>#REF!</v>
      </c>
      <c r="E122" s="153" t="e">
        <f>#REF!</f>
        <v>#REF!</v>
      </c>
      <c r="F122" s="153" t="e">
        <f>#REF!</f>
        <v>#REF!</v>
      </c>
      <c r="G122" s="157"/>
      <c r="H122" s="157"/>
      <c r="I122" s="157"/>
      <c r="J122" s="155"/>
      <c r="K122" s="156"/>
      <c r="L122" s="155"/>
    </row>
    <row r="123" spans="1:12" s="158" customFormat="1" ht="20.399999999999999" x14ac:dyDescent="0.3">
      <c r="A123" s="153" t="e">
        <f>#REF!</f>
        <v>#REF!</v>
      </c>
      <c r="B123" s="154" t="e">
        <f>#REF!</f>
        <v>#REF!</v>
      </c>
      <c r="C123" s="154" t="e">
        <f>#REF!</f>
        <v>#REF!</v>
      </c>
      <c r="D123" s="154" t="e">
        <f>#REF!</f>
        <v>#REF!</v>
      </c>
      <c r="E123" s="153" t="e">
        <f>#REF!</f>
        <v>#REF!</v>
      </c>
      <c r="F123" s="153" t="e">
        <f>#REF!</f>
        <v>#REF!</v>
      </c>
      <c r="G123" s="157"/>
      <c r="H123" s="157"/>
      <c r="I123" s="157"/>
      <c r="J123" s="155"/>
      <c r="K123" s="156"/>
      <c r="L123" s="155"/>
    </row>
    <row r="124" spans="1:12" s="158" customFormat="1" ht="20.399999999999999" x14ac:dyDescent="0.3">
      <c r="A124" s="153" t="e">
        <f>#REF!</f>
        <v>#REF!</v>
      </c>
      <c r="B124" s="154" t="e">
        <f>#REF!</f>
        <v>#REF!</v>
      </c>
      <c r="C124" s="154" t="e">
        <f>#REF!</f>
        <v>#REF!</v>
      </c>
      <c r="D124" s="154" t="e">
        <f>#REF!</f>
        <v>#REF!</v>
      </c>
      <c r="E124" s="153" t="e">
        <f>#REF!</f>
        <v>#REF!</v>
      </c>
      <c r="F124" s="153" t="e">
        <f>#REF!</f>
        <v>#REF!</v>
      </c>
      <c r="G124" s="157"/>
      <c r="H124" s="157"/>
      <c r="I124" s="157"/>
      <c r="J124" s="155"/>
      <c r="K124" s="156"/>
      <c r="L124" s="155"/>
    </row>
    <row r="125" spans="1:12" s="158" customFormat="1" ht="20.399999999999999" x14ac:dyDescent="0.3">
      <c r="A125" s="153" t="e">
        <f>#REF!</f>
        <v>#REF!</v>
      </c>
      <c r="B125" s="154" t="e">
        <f>#REF!</f>
        <v>#REF!</v>
      </c>
      <c r="C125" s="154" t="e">
        <f>#REF!</f>
        <v>#REF!</v>
      </c>
      <c r="D125" s="154" t="e">
        <f>#REF!</f>
        <v>#REF!</v>
      </c>
      <c r="E125" s="153" t="e">
        <f>#REF!</f>
        <v>#REF!</v>
      </c>
      <c r="F125" s="153" t="e">
        <f>#REF!</f>
        <v>#REF!</v>
      </c>
      <c r="G125" s="157"/>
      <c r="H125" s="157"/>
      <c r="I125" s="157"/>
      <c r="J125" s="155"/>
      <c r="K125" s="156"/>
      <c r="L125" s="155"/>
    </row>
    <row r="126" spans="1:12" s="158" customFormat="1" ht="20.399999999999999" x14ac:dyDescent="0.3">
      <c r="A126" s="153" t="e">
        <f>#REF!</f>
        <v>#REF!</v>
      </c>
      <c r="B126" s="154" t="e">
        <f>#REF!</f>
        <v>#REF!</v>
      </c>
      <c r="C126" s="154" t="e">
        <f>#REF!</f>
        <v>#REF!</v>
      </c>
      <c r="D126" s="154" t="e">
        <f>#REF!</f>
        <v>#REF!</v>
      </c>
      <c r="E126" s="153" t="e">
        <f>#REF!</f>
        <v>#REF!</v>
      </c>
      <c r="F126" s="153" t="e">
        <f>#REF!</f>
        <v>#REF!</v>
      </c>
      <c r="G126" s="157"/>
      <c r="H126" s="157"/>
      <c r="I126" s="157"/>
      <c r="J126" s="155"/>
      <c r="K126" s="156"/>
      <c r="L126" s="155"/>
    </row>
    <row r="127" spans="1:12" s="158" customFormat="1" ht="20.399999999999999" x14ac:dyDescent="0.3">
      <c r="A127" s="153" t="e">
        <f>#REF!</f>
        <v>#REF!</v>
      </c>
      <c r="B127" s="154" t="e">
        <f>#REF!</f>
        <v>#REF!</v>
      </c>
      <c r="C127" s="154" t="e">
        <f>#REF!</f>
        <v>#REF!</v>
      </c>
      <c r="D127" s="154" t="e">
        <f>#REF!</f>
        <v>#REF!</v>
      </c>
      <c r="E127" s="153" t="e">
        <f>#REF!</f>
        <v>#REF!</v>
      </c>
      <c r="F127" s="153" t="e">
        <f>#REF!</f>
        <v>#REF!</v>
      </c>
      <c r="G127" s="157"/>
      <c r="H127" s="157"/>
      <c r="I127" s="157"/>
      <c r="J127" s="155"/>
      <c r="K127" s="156"/>
      <c r="L127" s="155"/>
    </row>
    <row r="128" spans="1:12" s="158" customFormat="1" ht="20.399999999999999" x14ac:dyDescent="0.3">
      <c r="A128" s="153" t="e">
        <f>#REF!</f>
        <v>#REF!</v>
      </c>
      <c r="B128" s="154" t="e">
        <f>#REF!</f>
        <v>#REF!</v>
      </c>
      <c r="C128" s="154" t="e">
        <f>#REF!</f>
        <v>#REF!</v>
      </c>
      <c r="D128" s="154" t="e">
        <f>#REF!</f>
        <v>#REF!</v>
      </c>
      <c r="E128" s="153" t="e">
        <f>#REF!</f>
        <v>#REF!</v>
      </c>
      <c r="F128" s="153" t="e">
        <f>#REF!</f>
        <v>#REF!</v>
      </c>
      <c r="G128" s="157"/>
      <c r="H128" s="157"/>
      <c r="I128" s="157"/>
      <c r="J128" s="155"/>
      <c r="K128" s="156"/>
      <c r="L128" s="155"/>
    </row>
    <row r="129" spans="1:12" s="158" customFormat="1" ht="20.399999999999999" x14ac:dyDescent="0.3">
      <c r="A129" s="153" t="e">
        <f>#REF!</f>
        <v>#REF!</v>
      </c>
      <c r="B129" s="154" t="e">
        <f>#REF!</f>
        <v>#REF!</v>
      </c>
      <c r="C129" s="154" t="e">
        <f>#REF!</f>
        <v>#REF!</v>
      </c>
      <c r="D129" s="154" t="e">
        <f>#REF!</f>
        <v>#REF!</v>
      </c>
      <c r="E129" s="153" t="e">
        <f>#REF!</f>
        <v>#REF!</v>
      </c>
      <c r="F129" s="153" t="e">
        <f>#REF!</f>
        <v>#REF!</v>
      </c>
      <c r="G129" s="157"/>
      <c r="H129" s="157"/>
      <c r="I129" s="157"/>
      <c r="J129" s="155"/>
      <c r="K129" s="156"/>
      <c r="L129" s="155"/>
    </row>
    <row r="130" spans="1:12" s="158" customFormat="1" ht="20.399999999999999" x14ac:dyDescent="0.3">
      <c r="A130" s="153" t="e">
        <f>#REF!</f>
        <v>#REF!</v>
      </c>
      <c r="B130" s="154" t="e">
        <f>#REF!</f>
        <v>#REF!</v>
      </c>
      <c r="C130" s="154" t="e">
        <f>#REF!</f>
        <v>#REF!</v>
      </c>
      <c r="D130" s="154" t="e">
        <f>#REF!</f>
        <v>#REF!</v>
      </c>
      <c r="E130" s="153" t="e">
        <f>#REF!</f>
        <v>#REF!</v>
      </c>
      <c r="F130" s="153" t="e">
        <f>#REF!</f>
        <v>#REF!</v>
      </c>
      <c r="G130" s="157"/>
      <c r="H130" s="157"/>
      <c r="I130" s="157"/>
      <c r="J130" s="155"/>
      <c r="K130" s="156"/>
      <c r="L130" s="155"/>
    </row>
    <row r="131" spans="1:12" s="158" customFormat="1" ht="20.399999999999999" x14ac:dyDescent="0.3">
      <c r="A131" s="153" t="e">
        <f>#REF!</f>
        <v>#REF!</v>
      </c>
      <c r="B131" s="154" t="e">
        <f>#REF!</f>
        <v>#REF!</v>
      </c>
      <c r="C131" s="154" t="e">
        <f>#REF!</f>
        <v>#REF!</v>
      </c>
      <c r="D131" s="154" t="e">
        <f>#REF!</f>
        <v>#REF!</v>
      </c>
      <c r="E131" s="153" t="e">
        <f>#REF!</f>
        <v>#REF!</v>
      </c>
      <c r="F131" s="153" t="e">
        <f>#REF!</f>
        <v>#REF!</v>
      </c>
      <c r="G131" s="157"/>
      <c r="H131" s="157"/>
      <c r="I131" s="157"/>
      <c r="J131" s="155"/>
      <c r="K131" s="156"/>
      <c r="L131" s="155"/>
    </row>
    <row r="132" spans="1:12" s="158" customFormat="1" ht="20.399999999999999" x14ac:dyDescent="0.3">
      <c r="A132" s="159"/>
      <c r="B132" s="160"/>
      <c r="C132" s="160"/>
      <c r="D132" s="160"/>
      <c r="E132" s="159"/>
      <c r="F132" s="159"/>
      <c r="G132" s="161"/>
      <c r="H132" s="161"/>
      <c r="I132" s="161"/>
      <c r="J132" s="143"/>
      <c r="K132" s="143"/>
      <c r="L132" s="143"/>
    </row>
    <row r="133" spans="1:12" s="158" customFormat="1" ht="20.399999999999999" x14ac:dyDescent="0.3">
      <c r="A133" s="159"/>
      <c r="B133" s="160"/>
      <c r="C133" s="160"/>
      <c r="D133" s="160"/>
      <c r="E133" s="159"/>
      <c r="F133" s="159"/>
      <c r="G133" s="161"/>
      <c r="H133" s="161"/>
      <c r="I133" s="161"/>
      <c r="J133" s="143"/>
      <c r="K133" s="143"/>
      <c r="L133" s="143"/>
    </row>
    <row r="134" spans="1:12" s="158" customFormat="1" ht="20.399999999999999" x14ac:dyDescent="0.3">
      <c r="A134" s="159"/>
      <c r="B134" s="160"/>
      <c r="C134" s="160"/>
      <c r="D134" s="160"/>
      <c r="E134" s="159"/>
      <c r="F134" s="159"/>
      <c r="G134" s="161"/>
      <c r="H134" s="161"/>
      <c r="I134" s="161"/>
      <c r="J134" s="143"/>
      <c r="K134" s="143"/>
      <c r="L134" s="143"/>
    </row>
    <row r="135" spans="1:12" s="158" customFormat="1" ht="20.399999999999999" x14ac:dyDescent="0.3">
      <c r="A135" s="159"/>
      <c r="B135" s="160"/>
      <c r="C135" s="160"/>
      <c r="D135" s="160"/>
      <c r="E135" s="159"/>
      <c r="F135" s="159"/>
      <c r="G135" s="161"/>
      <c r="H135" s="161"/>
      <c r="I135" s="161"/>
      <c r="J135" s="143"/>
      <c r="K135" s="143"/>
      <c r="L135" s="143"/>
    </row>
    <row r="136" spans="1:12" s="158" customFormat="1" ht="20.399999999999999" x14ac:dyDescent="0.3">
      <c r="A136" s="159"/>
      <c r="B136" s="160"/>
      <c r="C136" s="160"/>
      <c r="D136" s="160"/>
      <c r="E136" s="159"/>
      <c r="F136" s="159"/>
      <c r="G136" s="161"/>
      <c r="H136" s="161"/>
      <c r="I136" s="161"/>
      <c r="J136" s="143"/>
      <c r="K136" s="143"/>
      <c r="L136" s="143"/>
    </row>
    <row r="137" spans="1:12" s="158" customFormat="1" ht="20.399999999999999" x14ac:dyDescent="0.3">
      <c r="A137" s="159"/>
      <c r="B137" s="160"/>
      <c r="C137" s="160"/>
      <c r="D137" s="160"/>
      <c r="E137" s="159"/>
      <c r="F137" s="159"/>
      <c r="G137" s="161"/>
      <c r="H137" s="161"/>
      <c r="I137" s="161"/>
      <c r="J137" s="143"/>
      <c r="K137" s="143"/>
      <c r="L137" s="143"/>
    </row>
    <row r="138" spans="1:12" s="158" customFormat="1" ht="20.399999999999999" x14ac:dyDescent="0.3">
      <c r="A138" s="159"/>
      <c r="B138" s="160"/>
      <c r="C138" s="160"/>
      <c r="D138" s="160"/>
      <c r="E138" s="159"/>
      <c r="F138" s="159"/>
      <c r="G138" s="161"/>
      <c r="H138" s="161"/>
      <c r="I138" s="161"/>
      <c r="J138" s="143"/>
      <c r="K138" s="143"/>
      <c r="L138" s="143"/>
    </row>
    <row r="139" spans="1:12" s="158" customFormat="1" ht="20.399999999999999" x14ac:dyDescent="0.3">
      <c r="A139" s="159"/>
      <c r="B139" s="160"/>
      <c r="C139" s="160"/>
      <c r="D139" s="160"/>
      <c r="E139" s="159"/>
      <c r="F139" s="159"/>
      <c r="G139" s="161"/>
      <c r="H139" s="161"/>
      <c r="I139" s="161"/>
      <c r="J139" s="143"/>
      <c r="K139" s="143"/>
      <c r="L139" s="143"/>
    </row>
    <row r="140" spans="1:12" s="158" customFormat="1" ht="20.399999999999999" x14ac:dyDescent="0.3">
      <c r="A140" s="159"/>
      <c r="B140" s="160"/>
      <c r="C140" s="160"/>
      <c r="D140" s="160"/>
      <c r="E140" s="159"/>
      <c r="F140" s="159"/>
      <c r="G140" s="161"/>
      <c r="H140" s="161"/>
      <c r="I140" s="161"/>
      <c r="J140" s="143"/>
      <c r="K140" s="143"/>
      <c r="L140" s="143"/>
    </row>
    <row r="141" spans="1:12" s="158" customFormat="1" ht="20.399999999999999" x14ac:dyDescent="0.3">
      <c r="A141" s="159"/>
      <c r="B141" s="160"/>
      <c r="C141" s="160"/>
      <c r="D141" s="160"/>
      <c r="E141" s="159"/>
      <c r="F141" s="159"/>
      <c r="G141" s="161"/>
      <c r="H141" s="161"/>
      <c r="I141" s="161"/>
      <c r="J141" s="143"/>
      <c r="K141" s="143"/>
      <c r="L141" s="143"/>
    </row>
    <row r="142" spans="1:12" s="158" customFormat="1" ht="20.399999999999999" x14ac:dyDescent="0.3">
      <c r="A142" s="159"/>
      <c r="B142" s="160"/>
      <c r="C142" s="160"/>
      <c r="D142" s="160"/>
      <c r="E142" s="159"/>
      <c r="F142" s="159"/>
      <c r="G142" s="161"/>
      <c r="H142" s="161"/>
      <c r="I142" s="161"/>
      <c r="J142" s="143"/>
      <c r="K142" s="143"/>
      <c r="L142" s="143"/>
    </row>
    <row r="143" spans="1:12" s="158" customFormat="1" ht="20.399999999999999" x14ac:dyDescent="0.3">
      <c r="A143" s="159"/>
      <c r="B143" s="160"/>
      <c r="C143" s="160"/>
      <c r="D143" s="160"/>
      <c r="E143" s="159"/>
      <c r="F143" s="159"/>
      <c r="G143" s="161"/>
      <c r="H143" s="161"/>
      <c r="I143" s="161"/>
      <c r="J143" s="143"/>
      <c r="K143" s="143"/>
      <c r="L143" s="143"/>
    </row>
    <row r="144" spans="1:12" s="158" customFormat="1" ht="20.399999999999999" x14ac:dyDescent="0.3">
      <c r="A144" s="159"/>
      <c r="B144" s="160"/>
      <c r="C144" s="160"/>
      <c r="D144" s="160"/>
      <c r="E144" s="159"/>
      <c r="F144" s="159"/>
      <c r="G144" s="161"/>
      <c r="H144" s="161"/>
      <c r="I144" s="161"/>
      <c r="J144" s="143"/>
      <c r="K144" s="143"/>
      <c r="L144" s="143"/>
    </row>
    <row r="145" spans="1:12" s="158" customFormat="1" ht="20.399999999999999" x14ac:dyDescent="0.3">
      <c r="A145" s="159"/>
      <c r="B145" s="160"/>
      <c r="C145" s="160"/>
      <c r="D145" s="160"/>
      <c r="E145" s="159"/>
      <c r="F145" s="159"/>
      <c r="G145" s="161"/>
      <c r="H145" s="161"/>
      <c r="I145" s="161"/>
      <c r="J145" s="143"/>
      <c r="K145" s="143"/>
      <c r="L145" s="143"/>
    </row>
    <row r="146" spans="1:12" s="158" customFormat="1" ht="20.399999999999999" x14ac:dyDescent="0.3">
      <c r="A146" s="159"/>
      <c r="B146" s="160"/>
      <c r="C146" s="160"/>
      <c r="D146" s="160"/>
      <c r="E146" s="159"/>
      <c r="F146" s="159"/>
      <c r="G146" s="161"/>
      <c r="H146" s="161"/>
      <c r="I146" s="161"/>
      <c r="J146" s="143"/>
      <c r="K146" s="143"/>
      <c r="L146" s="143"/>
    </row>
    <row r="147" spans="1:12" s="158" customFormat="1" ht="20.399999999999999" x14ac:dyDescent="0.3">
      <c r="A147" s="159"/>
      <c r="B147" s="160"/>
      <c r="C147" s="160"/>
      <c r="D147" s="160"/>
      <c r="E147" s="159"/>
      <c r="F147" s="159"/>
      <c r="G147" s="161"/>
      <c r="H147" s="161"/>
      <c r="I147" s="161"/>
      <c r="J147" s="143"/>
      <c r="K147" s="143"/>
      <c r="L147" s="143"/>
    </row>
    <row r="148" spans="1:12" s="158" customFormat="1" ht="20.399999999999999" x14ac:dyDescent="0.3">
      <c r="A148" s="159"/>
      <c r="B148" s="160"/>
      <c r="C148" s="160"/>
      <c r="D148" s="160"/>
      <c r="E148" s="159"/>
      <c r="F148" s="159"/>
      <c r="G148" s="161"/>
      <c r="H148" s="161"/>
      <c r="I148" s="161"/>
      <c r="J148" s="143"/>
      <c r="K148" s="143"/>
      <c r="L148" s="143"/>
    </row>
    <row r="149" spans="1:12" s="158" customFormat="1" ht="20.399999999999999" x14ac:dyDescent="0.3">
      <c r="A149" s="159"/>
      <c r="B149" s="160"/>
      <c r="C149" s="160"/>
      <c r="D149" s="160"/>
      <c r="E149" s="159"/>
      <c r="F149" s="159"/>
      <c r="G149" s="161"/>
      <c r="H149" s="161"/>
      <c r="I149" s="161"/>
      <c r="J149" s="143"/>
      <c r="K149" s="143"/>
      <c r="L149" s="143"/>
    </row>
    <row r="150" spans="1:12" s="158" customFormat="1" ht="20.399999999999999" x14ac:dyDescent="0.3">
      <c r="A150" s="159"/>
      <c r="B150" s="160"/>
      <c r="C150" s="160"/>
      <c r="D150" s="160"/>
      <c r="E150" s="159"/>
      <c r="F150" s="159"/>
      <c r="G150" s="161"/>
      <c r="H150" s="161"/>
      <c r="I150" s="161"/>
      <c r="J150" s="143"/>
      <c r="K150" s="143"/>
      <c r="L150" s="143"/>
    </row>
    <row r="151" spans="1:12" s="158" customFormat="1" ht="20.399999999999999" x14ac:dyDescent="0.3">
      <c r="A151" s="159"/>
      <c r="B151" s="160"/>
      <c r="C151" s="160"/>
      <c r="D151" s="160"/>
      <c r="E151" s="159"/>
      <c r="F151" s="159"/>
      <c r="G151" s="161"/>
      <c r="H151" s="161"/>
      <c r="I151" s="161"/>
      <c r="J151" s="143"/>
      <c r="K151" s="143"/>
      <c r="L151" s="143"/>
    </row>
    <row r="152" spans="1:12" s="158" customFormat="1" ht="20.399999999999999" x14ac:dyDescent="0.3">
      <c r="A152" s="159"/>
      <c r="B152" s="160"/>
      <c r="C152" s="160"/>
      <c r="D152" s="160"/>
      <c r="E152" s="159"/>
      <c r="F152" s="159"/>
      <c r="G152" s="161"/>
      <c r="H152" s="161"/>
      <c r="I152" s="161"/>
      <c r="J152" s="143"/>
      <c r="K152" s="143"/>
      <c r="L152" s="143"/>
    </row>
    <row r="153" spans="1:12" s="158" customFormat="1" ht="20.399999999999999" x14ac:dyDescent="0.3">
      <c r="A153" s="159"/>
      <c r="B153" s="160"/>
      <c r="C153" s="160"/>
      <c r="D153" s="160"/>
      <c r="E153" s="159"/>
      <c r="F153" s="159"/>
      <c r="G153" s="161"/>
      <c r="H153" s="161"/>
      <c r="I153" s="161"/>
      <c r="J153" s="143"/>
      <c r="K153" s="143"/>
      <c r="L153" s="143"/>
    </row>
    <row r="154" spans="1:12" s="158" customFormat="1" ht="20.399999999999999" x14ac:dyDescent="0.3">
      <c r="A154" s="159"/>
      <c r="B154" s="160"/>
      <c r="C154" s="160"/>
      <c r="D154" s="160"/>
      <c r="E154" s="159"/>
      <c r="F154" s="159"/>
      <c r="G154" s="161"/>
      <c r="H154" s="161"/>
      <c r="I154" s="161"/>
      <c r="J154" s="143"/>
      <c r="K154" s="143"/>
      <c r="L154" s="143"/>
    </row>
    <row r="155" spans="1:12" s="158" customFormat="1" ht="20.399999999999999" x14ac:dyDescent="0.3">
      <c r="A155" s="159"/>
      <c r="B155" s="160"/>
      <c r="C155" s="160"/>
      <c r="D155" s="160"/>
      <c r="E155" s="159"/>
      <c r="F155" s="159"/>
      <c r="G155" s="161"/>
      <c r="H155" s="161"/>
      <c r="I155" s="161"/>
      <c r="J155" s="143"/>
      <c r="K155" s="143"/>
      <c r="L155" s="143"/>
    </row>
    <row r="156" spans="1:12" s="158" customFormat="1" ht="20.399999999999999" x14ac:dyDescent="0.3">
      <c r="A156" s="159"/>
      <c r="B156" s="160"/>
      <c r="C156" s="160"/>
      <c r="D156" s="160"/>
      <c r="E156" s="159"/>
      <c r="F156" s="159"/>
      <c r="G156" s="161"/>
      <c r="H156" s="161"/>
      <c r="I156" s="161"/>
      <c r="J156" s="143"/>
      <c r="K156" s="143"/>
      <c r="L156" s="143"/>
    </row>
    <row r="157" spans="1:12" s="158" customFormat="1" ht="20.399999999999999" x14ac:dyDescent="0.3">
      <c r="A157" s="159"/>
      <c r="B157" s="160"/>
      <c r="C157" s="160"/>
      <c r="D157" s="160"/>
      <c r="E157" s="159"/>
      <c r="F157" s="159"/>
      <c r="G157" s="161"/>
      <c r="H157" s="161"/>
      <c r="I157" s="161"/>
      <c r="J157" s="143"/>
      <c r="K157" s="143"/>
      <c r="L157" s="143"/>
    </row>
    <row r="158" spans="1:12" s="158" customFormat="1" ht="20.399999999999999" x14ac:dyDescent="0.3">
      <c r="A158" s="159"/>
      <c r="B158" s="160"/>
      <c r="C158" s="160"/>
      <c r="D158" s="160"/>
      <c r="E158" s="159"/>
      <c r="F158" s="159"/>
      <c r="G158" s="161"/>
      <c r="H158" s="161"/>
      <c r="I158" s="161"/>
      <c r="J158" s="143"/>
      <c r="K158" s="143"/>
      <c r="L158" s="143"/>
    </row>
    <row r="159" spans="1:12" s="158" customFormat="1" ht="20.399999999999999" x14ac:dyDescent="0.3">
      <c r="A159" s="159"/>
      <c r="B159" s="160"/>
      <c r="C159" s="160"/>
      <c r="D159" s="160"/>
      <c r="E159" s="159"/>
      <c r="F159" s="159"/>
      <c r="G159" s="161"/>
      <c r="H159" s="161"/>
      <c r="I159" s="161"/>
      <c r="J159" s="143"/>
      <c r="K159" s="143"/>
      <c r="L159" s="143"/>
    </row>
    <row r="160" spans="1:12" s="158" customFormat="1" ht="20.399999999999999" x14ac:dyDescent="0.3">
      <c r="A160" s="159"/>
      <c r="B160" s="160"/>
      <c r="C160" s="160"/>
      <c r="D160" s="160"/>
      <c r="E160" s="159"/>
      <c r="F160" s="159"/>
      <c r="G160" s="161"/>
      <c r="H160" s="161"/>
      <c r="I160" s="161"/>
      <c r="J160" s="143"/>
      <c r="K160" s="143"/>
      <c r="L160" s="143"/>
    </row>
    <row r="161" spans="1:12" s="158" customFormat="1" ht="20.399999999999999" x14ac:dyDescent="0.3">
      <c r="A161" s="159"/>
      <c r="B161" s="160"/>
      <c r="C161" s="160"/>
      <c r="D161" s="160"/>
      <c r="E161" s="159"/>
      <c r="F161" s="159"/>
      <c r="G161" s="161"/>
      <c r="H161" s="161"/>
      <c r="I161" s="161"/>
      <c r="J161" s="143"/>
      <c r="K161" s="143"/>
      <c r="L161" s="143"/>
    </row>
    <row r="162" spans="1:12" s="158" customFormat="1" ht="20.399999999999999" x14ac:dyDescent="0.3">
      <c r="A162" s="159"/>
      <c r="B162" s="160"/>
      <c r="C162" s="160"/>
      <c r="D162" s="160"/>
      <c r="E162" s="159"/>
      <c r="F162" s="159"/>
      <c r="G162" s="161"/>
      <c r="H162" s="161"/>
      <c r="I162" s="161"/>
      <c r="J162" s="143"/>
      <c r="K162" s="143"/>
      <c r="L162" s="143"/>
    </row>
    <row r="163" spans="1:12" s="158" customFormat="1" ht="20.399999999999999" x14ac:dyDescent="0.3">
      <c r="A163" s="159"/>
      <c r="B163" s="160"/>
      <c r="C163" s="160"/>
      <c r="D163" s="160"/>
      <c r="E163" s="159"/>
      <c r="F163" s="159"/>
      <c r="G163" s="161"/>
      <c r="H163" s="161"/>
      <c r="I163" s="161"/>
      <c r="J163" s="143"/>
      <c r="K163" s="143"/>
      <c r="L163" s="143"/>
    </row>
    <row r="164" spans="1:12" s="158" customFormat="1" ht="20.399999999999999" x14ac:dyDescent="0.3">
      <c r="A164" s="159"/>
      <c r="B164" s="160"/>
      <c r="C164" s="160"/>
      <c r="D164" s="160"/>
      <c r="E164" s="159"/>
      <c r="F164" s="159"/>
      <c r="G164" s="161"/>
      <c r="H164" s="161"/>
      <c r="I164" s="161"/>
      <c r="J164" s="143"/>
      <c r="K164" s="143"/>
      <c r="L164" s="143"/>
    </row>
    <row r="165" spans="1:12" s="158" customFormat="1" ht="20.399999999999999" x14ac:dyDescent="0.3">
      <c r="A165" s="159"/>
      <c r="B165" s="160"/>
      <c r="C165" s="160"/>
      <c r="D165" s="160"/>
      <c r="E165" s="159"/>
      <c r="F165" s="159"/>
      <c r="G165" s="161"/>
      <c r="H165" s="161"/>
      <c r="I165" s="161"/>
      <c r="J165" s="143"/>
      <c r="K165" s="143"/>
      <c r="L165" s="143"/>
    </row>
    <row r="166" spans="1:12" s="158" customFormat="1" ht="20.399999999999999" x14ac:dyDescent="0.3">
      <c r="A166" s="159"/>
      <c r="B166" s="160"/>
      <c r="C166" s="160"/>
      <c r="D166" s="160"/>
      <c r="E166" s="159"/>
      <c r="F166" s="159"/>
      <c r="G166" s="161"/>
      <c r="H166" s="161"/>
      <c r="I166" s="161"/>
      <c r="J166" s="143"/>
      <c r="K166" s="143"/>
      <c r="L166" s="143"/>
    </row>
    <row r="167" spans="1:12" s="158" customFormat="1" ht="20.399999999999999" x14ac:dyDescent="0.3">
      <c r="A167" s="159"/>
      <c r="B167" s="160"/>
      <c r="C167" s="160"/>
      <c r="D167" s="160"/>
      <c r="E167" s="159"/>
      <c r="F167" s="159"/>
      <c r="G167" s="161"/>
      <c r="H167" s="161"/>
      <c r="I167" s="161"/>
      <c r="J167" s="143"/>
      <c r="K167" s="143"/>
      <c r="L167" s="143"/>
    </row>
    <row r="168" spans="1:12" s="158" customFormat="1" ht="20.399999999999999" x14ac:dyDescent="0.3">
      <c r="A168" s="159"/>
      <c r="B168" s="160"/>
      <c r="C168" s="160"/>
      <c r="D168" s="160"/>
      <c r="E168" s="159"/>
      <c r="F168" s="159"/>
      <c r="G168" s="161"/>
      <c r="H168" s="161"/>
      <c r="I168" s="161"/>
      <c r="J168" s="143"/>
      <c r="K168" s="143"/>
      <c r="L168" s="143"/>
    </row>
    <row r="169" spans="1:12" s="158" customFormat="1" ht="20.399999999999999" x14ac:dyDescent="0.3">
      <c r="A169" s="159"/>
      <c r="B169" s="160"/>
      <c r="C169" s="160"/>
      <c r="D169" s="160"/>
      <c r="E169" s="159"/>
      <c r="F169" s="159"/>
      <c r="G169" s="161"/>
      <c r="H169" s="161"/>
      <c r="I169" s="161"/>
      <c r="J169" s="144"/>
      <c r="K169" s="144"/>
      <c r="L169" s="144"/>
    </row>
    <row r="170" spans="1:12" s="158" customFormat="1" ht="20.399999999999999" x14ac:dyDescent="0.3">
      <c r="A170" s="159"/>
      <c r="B170" s="160"/>
      <c r="C170" s="160"/>
      <c r="D170" s="160"/>
      <c r="E170" s="159"/>
      <c r="F170" s="159"/>
      <c r="G170" s="161"/>
      <c r="H170" s="161"/>
      <c r="I170" s="161"/>
      <c r="J170" s="144"/>
      <c r="K170" s="144"/>
      <c r="L170" s="144"/>
    </row>
    <row r="171" spans="1:12" s="158" customFormat="1" ht="20.399999999999999" x14ac:dyDescent="0.3">
      <c r="A171" s="159"/>
      <c r="B171" s="160"/>
      <c r="C171" s="160"/>
      <c r="D171" s="160"/>
      <c r="E171" s="159"/>
      <c r="F171" s="159"/>
      <c r="G171" s="161"/>
      <c r="H171" s="161"/>
      <c r="I171" s="161"/>
      <c r="J171" s="144"/>
      <c r="K171" s="144"/>
      <c r="L171" s="144"/>
    </row>
    <row r="172" spans="1:12" s="158" customFormat="1" ht="20.399999999999999" x14ac:dyDescent="0.3">
      <c r="A172" s="159"/>
      <c r="B172" s="160"/>
      <c r="C172" s="160"/>
      <c r="D172" s="160"/>
      <c r="E172" s="159"/>
      <c r="F172" s="159"/>
      <c r="G172" s="161"/>
      <c r="H172" s="161"/>
      <c r="I172" s="161"/>
      <c r="J172" s="144"/>
      <c r="K172" s="144"/>
      <c r="L172" s="144"/>
    </row>
    <row r="173" spans="1:12" s="158" customFormat="1" ht="20.399999999999999" x14ac:dyDescent="0.3">
      <c r="A173" s="159"/>
      <c r="B173" s="160"/>
      <c r="C173" s="160"/>
      <c r="D173" s="160"/>
      <c r="E173" s="159"/>
      <c r="F173" s="159"/>
      <c r="G173" s="161"/>
      <c r="H173" s="161"/>
      <c r="I173" s="161"/>
      <c r="J173" s="144"/>
      <c r="K173" s="144"/>
      <c r="L173" s="144"/>
    </row>
    <row r="174" spans="1:12" s="158" customFormat="1" ht="20.399999999999999" x14ac:dyDescent="0.3">
      <c r="A174" s="159"/>
      <c r="B174" s="160"/>
      <c r="C174" s="160"/>
      <c r="D174" s="160"/>
      <c r="E174" s="159"/>
      <c r="F174" s="159"/>
      <c r="G174" s="161"/>
      <c r="H174" s="161"/>
      <c r="I174" s="161"/>
      <c r="J174" s="144"/>
      <c r="K174" s="144"/>
      <c r="L174" s="144"/>
    </row>
    <row r="175" spans="1:12" s="158" customFormat="1" ht="20.399999999999999" x14ac:dyDescent="0.3">
      <c r="A175" s="159"/>
      <c r="B175" s="160"/>
      <c r="C175" s="160"/>
      <c r="D175" s="160"/>
      <c r="E175" s="159"/>
      <c r="F175" s="159"/>
      <c r="G175" s="161"/>
      <c r="H175" s="161"/>
      <c r="I175" s="161"/>
      <c r="J175" s="144"/>
      <c r="K175" s="144"/>
      <c r="L175" s="144"/>
    </row>
    <row r="176" spans="1:12" s="158" customFormat="1" ht="20.399999999999999" x14ac:dyDescent="0.3">
      <c r="A176" s="159"/>
      <c r="B176" s="160"/>
      <c r="C176" s="160"/>
      <c r="D176" s="160"/>
      <c r="E176" s="159"/>
      <c r="F176" s="159"/>
      <c r="G176" s="161"/>
      <c r="H176" s="161"/>
      <c r="I176" s="161"/>
      <c r="J176" s="144"/>
      <c r="K176" s="144"/>
      <c r="L176" s="144"/>
    </row>
    <row r="177" spans="1:12" s="158" customFormat="1" ht="20.399999999999999" x14ac:dyDescent="0.3">
      <c r="A177" s="159"/>
      <c r="B177" s="160"/>
      <c r="C177" s="160"/>
      <c r="D177" s="160"/>
      <c r="E177" s="159"/>
      <c r="F177" s="159"/>
      <c r="G177" s="161"/>
      <c r="H177" s="161"/>
      <c r="I177" s="161"/>
      <c r="J177" s="144"/>
      <c r="K177" s="144"/>
      <c r="L177" s="144"/>
    </row>
    <row r="178" spans="1:12" s="158" customFormat="1" ht="20.399999999999999" x14ac:dyDescent="0.3">
      <c r="A178" s="159"/>
      <c r="B178" s="160"/>
      <c r="C178" s="160"/>
      <c r="D178" s="160"/>
      <c r="E178" s="159"/>
      <c r="F178" s="159"/>
      <c r="G178" s="161"/>
      <c r="H178" s="161"/>
      <c r="I178" s="161"/>
      <c r="J178" s="144"/>
      <c r="K178" s="144"/>
      <c r="L178" s="144"/>
    </row>
    <row r="179" spans="1:12" s="158" customFormat="1" ht="20.399999999999999" x14ac:dyDescent="0.3">
      <c r="A179" s="159"/>
      <c r="B179" s="160"/>
      <c r="C179" s="160"/>
      <c r="D179" s="160"/>
      <c r="E179" s="159"/>
      <c r="F179" s="159"/>
      <c r="G179" s="161"/>
      <c r="H179" s="161"/>
      <c r="I179" s="161"/>
      <c r="J179" s="144"/>
      <c r="K179" s="144"/>
      <c r="L179" s="144"/>
    </row>
    <row r="180" spans="1:12" s="158" customFormat="1" ht="20.399999999999999" x14ac:dyDescent="0.3">
      <c r="A180" s="159"/>
      <c r="B180" s="160"/>
      <c r="C180" s="160"/>
      <c r="D180" s="160"/>
      <c r="E180" s="159"/>
      <c r="F180" s="159"/>
      <c r="G180" s="161"/>
      <c r="H180" s="161"/>
      <c r="I180" s="161"/>
      <c r="J180" s="144"/>
      <c r="K180" s="144"/>
      <c r="L180" s="144"/>
    </row>
    <row r="181" spans="1:12" s="158" customFormat="1" ht="20.399999999999999" x14ac:dyDescent="0.3">
      <c r="A181" s="159"/>
      <c r="B181" s="160"/>
      <c r="C181" s="160"/>
      <c r="D181" s="160"/>
      <c r="E181" s="159"/>
      <c r="F181" s="159"/>
      <c r="G181" s="161"/>
      <c r="H181" s="161"/>
      <c r="I181" s="161"/>
      <c r="J181" s="144"/>
      <c r="K181" s="144"/>
      <c r="L181" s="144"/>
    </row>
    <row r="182" spans="1:12" s="158" customFormat="1" ht="20.399999999999999" x14ac:dyDescent="0.3">
      <c r="A182" s="159"/>
      <c r="B182" s="160"/>
      <c r="C182" s="160"/>
      <c r="D182" s="160"/>
      <c r="E182" s="159"/>
      <c r="F182" s="159"/>
      <c r="G182" s="161"/>
      <c r="H182" s="161"/>
      <c r="I182" s="161"/>
      <c r="J182" s="144"/>
      <c r="K182" s="144"/>
      <c r="L182" s="144"/>
    </row>
    <row r="183" spans="1:12" s="158" customFormat="1" ht="20.399999999999999" x14ac:dyDescent="0.3">
      <c r="A183" s="159"/>
      <c r="B183" s="160"/>
      <c r="C183" s="160"/>
      <c r="D183" s="160"/>
      <c r="E183" s="159"/>
      <c r="F183" s="159"/>
      <c r="G183" s="161"/>
      <c r="H183" s="161"/>
      <c r="I183" s="161"/>
      <c r="J183" s="144"/>
      <c r="K183" s="144"/>
      <c r="L183" s="144"/>
    </row>
    <row r="184" spans="1:12" s="158" customFormat="1" ht="20.399999999999999" x14ac:dyDescent="0.3">
      <c r="A184" s="159"/>
      <c r="B184" s="160"/>
      <c r="C184" s="160"/>
      <c r="D184" s="160"/>
      <c r="E184" s="159"/>
      <c r="F184" s="159"/>
      <c r="G184" s="161"/>
      <c r="H184" s="161"/>
      <c r="I184" s="161"/>
      <c r="J184" s="144"/>
      <c r="K184" s="144"/>
      <c r="L184" s="144"/>
    </row>
    <row r="185" spans="1:12" s="158" customFormat="1" ht="20.399999999999999" x14ac:dyDescent="0.3">
      <c r="A185" s="159"/>
      <c r="B185" s="160"/>
      <c r="C185" s="160"/>
      <c r="D185" s="160"/>
      <c r="E185" s="159"/>
      <c r="F185" s="159"/>
      <c r="G185" s="161"/>
      <c r="H185" s="161"/>
      <c r="I185" s="161"/>
      <c r="J185" s="144"/>
      <c r="K185" s="144"/>
      <c r="L185" s="144"/>
    </row>
    <row r="186" spans="1:12" s="158" customFormat="1" ht="20.399999999999999" x14ac:dyDescent="0.3">
      <c r="A186" s="159"/>
      <c r="B186" s="160"/>
      <c r="C186" s="160"/>
      <c r="D186" s="160"/>
      <c r="E186" s="159"/>
      <c r="F186" s="159"/>
      <c r="G186" s="161"/>
      <c r="H186" s="161"/>
      <c r="I186" s="161"/>
      <c r="J186" s="144"/>
      <c r="K186" s="144"/>
      <c r="L186" s="144"/>
    </row>
    <row r="187" spans="1:12" s="113" customFormat="1" x14ac:dyDescent="0.45">
      <c r="A187" s="115"/>
      <c r="B187" s="116"/>
      <c r="C187" s="116"/>
      <c r="D187" s="116"/>
      <c r="E187" s="115"/>
      <c r="F187" s="115"/>
      <c r="G187" s="117"/>
      <c r="H187" s="117"/>
      <c r="I187" s="117"/>
      <c r="J187" s="114"/>
      <c r="K187" s="114"/>
      <c r="L187" s="114"/>
    </row>
    <row r="188" spans="1:12" s="113" customFormat="1" x14ac:dyDescent="0.45">
      <c r="A188" s="115"/>
      <c r="B188" s="116"/>
      <c r="C188" s="116"/>
      <c r="D188" s="116"/>
      <c r="E188" s="115"/>
      <c r="F188" s="115"/>
      <c r="G188" s="117"/>
      <c r="H188" s="117"/>
      <c r="I188" s="117"/>
      <c r="J188" s="114"/>
      <c r="K188" s="114"/>
      <c r="L188" s="114"/>
    </row>
    <row r="189" spans="1:12" s="113" customFormat="1" x14ac:dyDescent="0.45">
      <c r="A189" s="115"/>
      <c r="B189" s="116"/>
      <c r="C189" s="116"/>
      <c r="D189" s="116"/>
      <c r="E189" s="115"/>
      <c r="F189" s="115"/>
      <c r="G189" s="117"/>
      <c r="H189" s="117"/>
      <c r="I189" s="117"/>
      <c r="J189" s="114"/>
      <c r="K189" s="114"/>
      <c r="L189" s="114"/>
    </row>
    <row r="190" spans="1:12" s="113" customFormat="1" x14ac:dyDescent="0.45">
      <c r="A190" s="115"/>
      <c r="B190" s="116"/>
      <c r="C190" s="116"/>
      <c r="D190" s="116"/>
      <c r="E190" s="115"/>
      <c r="F190" s="115"/>
      <c r="G190" s="117"/>
      <c r="H190" s="117"/>
      <c r="I190" s="117"/>
      <c r="J190" s="114"/>
      <c r="K190" s="114"/>
      <c r="L190" s="114"/>
    </row>
    <row r="191" spans="1:12" s="113" customFormat="1" x14ac:dyDescent="0.45">
      <c r="A191" s="115"/>
      <c r="B191" s="116"/>
      <c r="C191" s="116"/>
      <c r="D191" s="116"/>
      <c r="E191" s="115"/>
      <c r="F191" s="115"/>
      <c r="G191" s="117"/>
      <c r="H191" s="117"/>
      <c r="I191" s="117"/>
      <c r="J191" s="114"/>
      <c r="K191" s="114"/>
      <c r="L191" s="114"/>
    </row>
    <row r="192" spans="1:12" s="113" customFormat="1" x14ac:dyDescent="0.45">
      <c r="A192" s="115"/>
      <c r="B192" s="116"/>
      <c r="C192" s="116"/>
      <c r="D192" s="116"/>
      <c r="E192" s="115"/>
      <c r="F192" s="115"/>
      <c r="G192" s="117"/>
      <c r="H192" s="117"/>
      <c r="I192" s="117"/>
      <c r="J192" s="114"/>
      <c r="K192" s="114"/>
      <c r="L192" s="114"/>
    </row>
    <row r="193" spans="1:12" s="113" customFormat="1" x14ac:dyDescent="0.45">
      <c r="A193" s="115"/>
      <c r="B193" s="116"/>
      <c r="C193" s="116"/>
      <c r="D193" s="116"/>
      <c r="E193" s="115"/>
      <c r="F193" s="115"/>
      <c r="G193" s="117"/>
      <c r="H193" s="117"/>
      <c r="I193" s="117"/>
      <c r="J193" s="114"/>
      <c r="K193" s="114"/>
      <c r="L193" s="114"/>
    </row>
    <row r="194" spans="1:12" s="113" customFormat="1" x14ac:dyDescent="0.45">
      <c r="A194" s="115"/>
      <c r="B194" s="116"/>
      <c r="C194" s="116"/>
      <c r="D194" s="116"/>
      <c r="E194" s="115"/>
      <c r="F194" s="115"/>
      <c r="G194" s="117"/>
      <c r="H194" s="117"/>
      <c r="I194" s="117"/>
      <c r="J194" s="114"/>
      <c r="K194" s="114"/>
      <c r="L194" s="114"/>
    </row>
    <row r="195" spans="1:12" s="113" customFormat="1" x14ac:dyDescent="0.45">
      <c r="A195" s="115"/>
      <c r="B195" s="116"/>
      <c r="C195" s="116"/>
      <c r="D195" s="116"/>
      <c r="E195" s="115"/>
      <c r="F195" s="115"/>
      <c r="G195" s="117"/>
      <c r="H195" s="117"/>
      <c r="I195" s="117"/>
      <c r="J195" s="114"/>
      <c r="K195" s="114"/>
      <c r="L195" s="114"/>
    </row>
    <row r="196" spans="1:12" s="113" customFormat="1" x14ac:dyDescent="0.45">
      <c r="A196" s="115"/>
      <c r="B196" s="116"/>
      <c r="C196" s="116"/>
      <c r="D196" s="116"/>
      <c r="E196" s="115"/>
      <c r="F196" s="115"/>
      <c r="G196" s="117"/>
      <c r="H196" s="117"/>
      <c r="I196" s="117"/>
      <c r="J196" s="114"/>
      <c r="K196" s="114"/>
      <c r="L196" s="114"/>
    </row>
    <row r="197" spans="1:12" s="113" customFormat="1" x14ac:dyDescent="0.45">
      <c r="A197" s="115"/>
      <c r="B197" s="116"/>
      <c r="C197" s="116"/>
      <c r="D197" s="116"/>
      <c r="E197" s="115"/>
      <c r="F197" s="115"/>
      <c r="G197" s="117"/>
      <c r="H197" s="117"/>
      <c r="I197" s="117"/>
      <c r="J197" s="114"/>
      <c r="K197" s="114"/>
      <c r="L197" s="114"/>
    </row>
    <row r="198" spans="1:12" s="113" customFormat="1" x14ac:dyDescent="0.45">
      <c r="A198" s="115"/>
      <c r="B198" s="116"/>
      <c r="C198" s="116"/>
      <c r="D198" s="116"/>
      <c r="E198" s="115"/>
      <c r="F198" s="115"/>
      <c r="G198" s="117"/>
      <c r="H198" s="117"/>
      <c r="I198" s="117"/>
      <c r="J198" s="114"/>
      <c r="K198" s="114"/>
      <c r="L198" s="114"/>
    </row>
    <row r="199" spans="1:12" s="113" customFormat="1" x14ac:dyDescent="0.45">
      <c r="A199" s="115"/>
      <c r="B199" s="116"/>
      <c r="C199" s="116"/>
      <c r="D199" s="116"/>
      <c r="E199" s="115"/>
      <c r="F199" s="115"/>
      <c r="G199" s="117"/>
      <c r="H199" s="117"/>
      <c r="I199" s="117"/>
      <c r="J199" s="114"/>
      <c r="K199" s="114"/>
      <c r="L199" s="114"/>
    </row>
    <row r="200" spans="1:12" s="113" customFormat="1" x14ac:dyDescent="0.45">
      <c r="A200" s="115"/>
      <c r="B200" s="116"/>
      <c r="C200" s="116"/>
      <c r="D200" s="116"/>
      <c r="E200" s="115"/>
      <c r="F200" s="115"/>
      <c r="G200" s="117"/>
      <c r="H200" s="117"/>
      <c r="I200" s="117"/>
      <c r="J200" s="114"/>
      <c r="K200" s="114"/>
      <c r="L200" s="114"/>
    </row>
    <row r="201" spans="1:12" s="113" customFormat="1" x14ac:dyDescent="0.45">
      <c r="A201" s="115"/>
      <c r="B201" s="116"/>
      <c r="C201" s="116"/>
      <c r="D201" s="116"/>
      <c r="E201" s="115"/>
      <c r="F201" s="115"/>
      <c r="G201" s="117"/>
      <c r="H201" s="117"/>
      <c r="I201" s="117"/>
      <c r="J201" s="114"/>
      <c r="K201" s="114"/>
      <c r="L201" s="114"/>
    </row>
    <row r="202" spans="1:12" s="113" customFormat="1" x14ac:dyDescent="0.45">
      <c r="A202" s="115"/>
      <c r="B202" s="116"/>
      <c r="C202" s="116"/>
      <c r="D202" s="116"/>
      <c r="E202" s="115"/>
      <c r="F202" s="115"/>
      <c r="G202" s="117"/>
      <c r="H202" s="117"/>
      <c r="I202" s="117"/>
      <c r="J202" s="114"/>
      <c r="K202" s="114"/>
      <c r="L202" s="114"/>
    </row>
    <row r="203" spans="1:12" s="113" customFormat="1" x14ac:dyDescent="0.45">
      <c r="A203" s="115"/>
      <c r="B203" s="116"/>
      <c r="C203" s="116"/>
      <c r="D203" s="116"/>
      <c r="E203" s="115"/>
      <c r="F203" s="115"/>
      <c r="G203" s="117"/>
      <c r="H203" s="117"/>
      <c r="I203" s="117"/>
      <c r="J203" s="114"/>
      <c r="K203" s="114"/>
      <c r="L203" s="114"/>
    </row>
    <row r="204" spans="1:12" s="113" customFormat="1" x14ac:dyDescent="0.45">
      <c r="A204" s="115"/>
      <c r="B204" s="116"/>
      <c r="C204" s="116"/>
      <c r="D204" s="116"/>
      <c r="E204" s="115"/>
      <c r="F204" s="115"/>
      <c r="G204" s="117"/>
      <c r="H204" s="117"/>
      <c r="I204" s="117"/>
      <c r="J204" s="114"/>
      <c r="K204" s="114"/>
      <c r="L204" s="114"/>
    </row>
    <row r="205" spans="1:12" s="113" customFormat="1" x14ac:dyDescent="0.45">
      <c r="A205" s="115"/>
      <c r="B205" s="116"/>
      <c r="C205" s="116"/>
      <c r="D205" s="116"/>
      <c r="E205" s="115"/>
      <c r="F205" s="115"/>
      <c r="G205" s="117"/>
      <c r="H205" s="117"/>
      <c r="I205" s="117"/>
      <c r="J205" s="114"/>
      <c r="K205" s="114"/>
      <c r="L205" s="114"/>
    </row>
    <row r="206" spans="1:12" s="113" customFormat="1" x14ac:dyDescent="0.45">
      <c r="A206" s="115"/>
      <c r="B206" s="116"/>
      <c r="C206" s="116"/>
      <c r="D206" s="116"/>
      <c r="E206" s="115"/>
      <c r="F206" s="115"/>
      <c r="G206" s="117"/>
      <c r="H206" s="117"/>
      <c r="I206" s="117"/>
      <c r="J206" s="114"/>
      <c r="K206" s="114"/>
      <c r="L206" s="114"/>
    </row>
    <row r="207" spans="1:12" s="113" customFormat="1" x14ac:dyDescent="0.45">
      <c r="A207" s="115"/>
      <c r="B207" s="116"/>
      <c r="C207" s="116"/>
      <c r="D207" s="116"/>
      <c r="E207" s="115"/>
      <c r="F207" s="115"/>
      <c r="G207" s="117"/>
      <c r="H207" s="117"/>
      <c r="I207" s="117"/>
      <c r="J207" s="114"/>
      <c r="K207" s="114"/>
      <c r="L207" s="114"/>
    </row>
    <row r="208" spans="1:12" s="113" customFormat="1" x14ac:dyDescent="0.45">
      <c r="A208" s="115"/>
      <c r="B208" s="116"/>
      <c r="C208" s="116"/>
      <c r="D208" s="116"/>
      <c r="E208" s="115"/>
      <c r="F208" s="115"/>
      <c r="G208" s="117"/>
      <c r="H208" s="117"/>
      <c r="I208" s="117"/>
      <c r="J208" s="114"/>
      <c r="K208" s="114"/>
      <c r="L208" s="114"/>
    </row>
    <row r="209" spans="1:12" s="113" customFormat="1" x14ac:dyDescent="0.45">
      <c r="A209" s="115"/>
      <c r="B209" s="116"/>
      <c r="C209" s="116"/>
      <c r="D209" s="116"/>
      <c r="E209" s="115"/>
      <c r="F209" s="115"/>
      <c r="G209" s="117"/>
      <c r="H209" s="117"/>
      <c r="I209" s="117"/>
      <c r="J209" s="114"/>
      <c r="K209" s="114"/>
      <c r="L209" s="114"/>
    </row>
    <row r="210" spans="1:12" s="113" customFormat="1" x14ac:dyDescent="0.45">
      <c r="A210" s="115"/>
      <c r="B210" s="116"/>
      <c r="C210" s="116"/>
      <c r="D210" s="116"/>
      <c r="E210" s="115"/>
      <c r="F210" s="115"/>
      <c r="G210" s="117"/>
      <c r="H210" s="117"/>
      <c r="I210" s="117"/>
      <c r="J210" s="114"/>
      <c r="K210" s="114"/>
      <c r="L210" s="114"/>
    </row>
    <row r="211" spans="1:12" s="113" customFormat="1" x14ac:dyDescent="0.45">
      <c r="A211" s="115"/>
      <c r="B211" s="116"/>
      <c r="C211" s="116"/>
      <c r="D211" s="116"/>
      <c r="E211" s="115"/>
      <c r="F211" s="115"/>
      <c r="G211" s="117"/>
      <c r="H211" s="117"/>
      <c r="I211" s="117"/>
      <c r="J211" s="114"/>
      <c r="K211" s="114"/>
      <c r="L211" s="114"/>
    </row>
    <row r="212" spans="1:12" s="113" customFormat="1" x14ac:dyDescent="0.45">
      <c r="A212" s="115"/>
      <c r="B212" s="116"/>
      <c r="C212" s="116"/>
      <c r="D212" s="116"/>
      <c r="E212" s="115"/>
      <c r="F212" s="115"/>
      <c r="G212" s="117"/>
      <c r="H212" s="117"/>
      <c r="I212" s="117"/>
      <c r="J212" s="114"/>
      <c r="K212" s="114"/>
      <c r="L212" s="114"/>
    </row>
    <row r="213" spans="1:12" s="113" customFormat="1" x14ac:dyDescent="0.45">
      <c r="A213" s="115"/>
      <c r="B213" s="116"/>
      <c r="C213" s="116"/>
      <c r="D213" s="116"/>
      <c r="E213" s="115"/>
      <c r="F213" s="115"/>
      <c r="G213" s="117"/>
      <c r="H213" s="117"/>
      <c r="I213" s="117"/>
      <c r="J213" s="114"/>
      <c r="K213" s="114"/>
      <c r="L213" s="114"/>
    </row>
    <row r="214" spans="1:12" s="113" customFormat="1" x14ac:dyDescent="0.45">
      <c r="A214" s="115"/>
      <c r="B214" s="116"/>
      <c r="C214" s="116"/>
      <c r="D214" s="116"/>
      <c r="E214" s="115"/>
      <c r="F214" s="115"/>
      <c r="G214" s="117"/>
      <c r="H214" s="117"/>
      <c r="I214" s="117"/>
      <c r="J214" s="114"/>
      <c r="K214" s="114"/>
      <c r="L214" s="114"/>
    </row>
    <row r="215" spans="1:12" s="113" customFormat="1" x14ac:dyDescent="0.45">
      <c r="A215" s="115"/>
      <c r="B215" s="116"/>
      <c r="C215" s="116"/>
      <c r="D215" s="116"/>
      <c r="E215" s="115"/>
      <c r="F215" s="115"/>
      <c r="G215" s="117"/>
      <c r="H215" s="117"/>
      <c r="I215" s="117"/>
      <c r="J215" s="114"/>
      <c r="K215" s="114"/>
      <c r="L215" s="114"/>
    </row>
    <row r="216" spans="1:12" s="113" customFormat="1" x14ac:dyDescent="0.45">
      <c r="A216" s="115"/>
      <c r="B216" s="116"/>
      <c r="C216" s="116"/>
      <c r="D216" s="116"/>
      <c r="E216" s="115"/>
      <c r="F216" s="115"/>
      <c r="G216" s="117"/>
      <c r="H216" s="117"/>
      <c r="I216" s="117"/>
      <c r="J216" s="114"/>
      <c r="K216" s="114"/>
      <c r="L216" s="114"/>
    </row>
    <row r="217" spans="1:12" s="113" customFormat="1" x14ac:dyDescent="0.45">
      <c r="A217" s="115"/>
      <c r="B217" s="116"/>
      <c r="C217" s="116"/>
      <c r="D217" s="116"/>
      <c r="E217" s="115"/>
      <c r="F217" s="115"/>
      <c r="G217" s="117"/>
      <c r="H217" s="117"/>
      <c r="I217" s="117"/>
      <c r="J217" s="114"/>
      <c r="K217" s="114"/>
      <c r="L217" s="114"/>
    </row>
    <row r="218" spans="1:12" s="113" customFormat="1" x14ac:dyDescent="0.45">
      <c r="A218" s="115"/>
      <c r="B218" s="116"/>
      <c r="C218" s="116"/>
      <c r="D218" s="116"/>
      <c r="E218" s="115"/>
      <c r="F218" s="115"/>
      <c r="G218" s="117"/>
      <c r="H218" s="117"/>
      <c r="I218" s="117"/>
      <c r="J218" s="114"/>
      <c r="K218" s="114"/>
      <c r="L218" s="114"/>
    </row>
    <row r="219" spans="1:12" s="113" customFormat="1" x14ac:dyDescent="0.45">
      <c r="A219" s="115"/>
      <c r="B219" s="116"/>
      <c r="C219" s="116"/>
      <c r="D219" s="116"/>
      <c r="E219" s="115"/>
      <c r="F219" s="115"/>
      <c r="G219" s="117"/>
      <c r="H219" s="117"/>
      <c r="I219" s="117"/>
      <c r="J219" s="114"/>
      <c r="K219" s="114"/>
      <c r="L219" s="114"/>
    </row>
    <row r="220" spans="1:12" s="113" customFormat="1" x14ac:dyDescent="0.45">
      <c r="A220" s="115"/>
      <c r="B220" s="116"/>
      <c r="C220" s="116"/>
      <c r="D220" s="116"/>
      <c r="E220" s="115"/>
      <c r="F220" s="115"/>
      <c r="G220" s="117"/>
      <c r="H220" s="117"/>
      <c r="I220" s="117"/>
      <c r="J220" s="114"/>
      <c r="K220" s="114"/>
      <c r="L220" s="114"/>
    </row>
    <row r="221" spans="1:12" s="113" customFormat="1" x14ac:dyDescent="0.45">
      <c r="A221" s="115"/>
      <c r="B221" s="116"/>
      <c r="C221" s="116"/>
      <c r="D221" s="116"/>
      <c r="E221" s="115"/>
      <c r="F221" s="115"/>
      <c r="G221" s="117"/>
      <c r="H221" s="117"/>
      <c r="I221" s="117"/>
      <c r="J221" s="114"/>
      <c r="K221" s="114"/>
      <c r="L221" s="114"/>
    </row>
    <row r="222" spans="1:12" s="113" customFormat="1" x14ac:dyDescent="0.45">
      <c r="A222" s="115"/>
      <c r="B222" s="116"/>
      <c r="C222" s="116"/>
      <c r="D222" s="116"/>
      <c r="E222" s="115"/>
      <c r="F222" s="115"/>
      <c r="G222" s="117"/>
      <c r="H222" s="117"/>
      <c r="I222" s="117"/>
      <c r="J222" s="114"/>
      <c r="K222" s="114"/>
      <c r="L222" s="114"/>
    </row>
    <row r="223" spans="1:12" s="113" customFormat="1" x14ac:dyDescent="0.45">
      <c r="A223" s="115"/>
      <c r="B223" s="116"/>
      <c r="C223" s="116"/>
      <c r="D223" s="116"/>
      <c r="E223" s="115"/>
      <c r="F223" s="115"/>
      <c r="G223" s="117"/>
      <c r="H223" s="117"/>
      <c r="I223" s="117"/>
      <c r="J223" s="114"/>
      <c r="K223" s="114"/>
      <c r="L223" s="114"/>
    </row>
    <row r="224" spans="1:12" s="113" customFormat="1" x14ac:dyDescent="0.45">
      <c r="A224" s="115"/>
      <c r="B224" s="116"/>
      <c r="C224" s="116"/>
      <c r="D224" s="116"/>
      <c r="E224" s="115"/>
      <c r="F224" s="115"/>
      <c r="G224" s="117"/>
      <c r="H224" s="117"/>
      <c r="I224" s="117"/>
      <c r="J224" s="114"/>
      <c r="K224" s="114"/>
      <c r="L224" s="114"/>
    </row>
    <row r="225" spans="1:12" s="113" customFormat="1" x14ac:dyDescent="0.45">
      <c r="A225" s="115"/>
      <c r="B225" s="116"/>
      <c r="C225" s="116"/>
      <c r="D225" s="116"/>
      <c r="E225" s="115"/>
      <c r="F225" s="115"/>
      <c r="G225" s="117"/>
      <c r="H225" s="117"/>
      <c r="I225" s="117"/>
      <c r="J225" s="114"/>
      <c r="K225" s="114"/>
      <c r="L225" s="114"/>
    </row>
    <row r="226" spans="1:12" x14ac:dyDescent="0.3">
      <c r="E226" s="114"/>
      <c r="F226" s="114"/>
      <c r="G226" s="114"/>
      <c r="H226" s="114"/>
      <c r="I226" s="114"/>
      <c r="J226" s="114"/>
      <c r="K226" s="114"/>
      <c r="L226" s="114"/>
    </row>
    <row r="227" spans="1:12" x14ac:dyDescent="0.3">
      <c r="E227" s="114"/>
      <c r="F227" s="114"/>
      <c r="G227" s="114"/>
      <c r="H227" s="114"/>
      <c r="I227" s="114"/>
      <c r="J227" s="114"/>
      <c r="K227" s="114"/>
      <c r="L227" s="114"/>
    </row>
    <row r="228" spans="1:12" x14ac:dyDescent="0.3">
      <c r="E228" s="114"/>
      <c r="F228" s="114"/>
      <c r="G228" s="114"/>
      <c r="H228" s="114"/>
      <c r="I228" s="114"/>
      <c r="J228" s="114"/>
      <c r="K228" s="114"/>
      <c r="L228" s="114"/>
    </row>
    <row r="229" spans="1:12" x14ac:dyDescent="0.3">
      <c r="E229" s="114"/>
      <c r="F229" s="114"/>
      <c r="G229" s="114"/>
      <c r="H229" s="114"/>
      <c r="I229" s="114"/>
      <c r="J229" s="114"/>
      <c r="K229" s="114"/>
      <c r="L229" s="114"/>
    </row>
    <row r="230" spans="1:12" x14ac:dyDescent="0.3">
      <c r="E230" s="114"/>
      <c r="F230" s="114"/>
      <c r="G230" s="114"/>
      <c r="H230" s="114"/>
      <c r="I230" s="114"/>
      <c r="J230" s="114"/>
      <c r="K230" s="114"/>
      <c r="L230" s="114"/>
    </row>
    <row r="231" spans="1:12" x14ac:dyDescent="0.3">
      <c r="E231" s="114"/>
      <c r="F231" s="114"/>
      <c r="G231" s="114"/>
      <c r="H231" s="114"/>
      <c r="I231" s="114"/>
      <c r="J231" s="114"/>
      <c r="K231" s="114"/>
      <c r="L231" s="114"/>
    </row>
    <row r="232" spans="1:12" x14ac:dyDescent="0.3">
      <c r="E232" s="114"/>
      <c r="F232" s="114"/>
      <c r="G232" s="114"/>
      <c r="H232" s="114"/>
      <c r="I232" s="114"/>
      <c r="J232" s="114"/>
      <c r="K232" s="114"/>
      <c r="L232" s="114"/>
    </row>
    <row r="233" spans="1:12" x14ac:dyDescent="0.3">
      <c r="E233" s="114"/>
      <c r="F233" s="114"/>
      <c r="G233" s="114"/>
      <c r="H233" s="114"/>
      <c r="I233" s="114"/>
      <c r="J233" s="114"/>
      <c r="K233" s="114"/>
      <c r="L233" s="114"/>
    </row>
    <row r="234" spans="1:12" x14ac:dyDescent="0.3">
      <c r="E234" s="114"/>
      <c r="F234" s="114"/>
      <c r="G234" s="114"/>
      <c r="H234" s="114"/>
      <c r="I234" s="114"/>
      <c r="J234" s="114"/>
      <c r="K234" s="114"/>
      <c r="L234" s="114"/>
    </row>
    <row r="235" spans="1:12" x14ac:dyDescent="0.3">
      <c r="E235" s="114"/>
      <c r="F235" s="114"/>
      <c r="G235" s="114"/>
      <c r="H235" s="114"/>
      <c r="I235" s="114"/>
      <c r="J235" s="114"/>
      <c r="K235" s="114"/>
      <c r="L235" s="114"/>
    </row>
    <row r="236" spans="1:12" x14ac:dyDescent="0.3">
      <c r="E236" s="114"/>
      <c r="F236" s="114"/>
      <c r="G236" s="114"/>
      <c r="H236" s="114"/>
      <c r="I236" s="114"/>
      <c r="J236" s="114"/>
      <c r="K236" s="114"/>
      <c r="L236" s="114"/>
    </row>
    <row r="237" spans="1:12" x14ac:dyDescent="0.3">
      <c r="E237" s="114"/>
      <c r="F237" s="114"/>
      <c r="G237" s="114"/>
      <c r="H237" s="114"/>
      <c r="I237" s="114"/>
      <c r="J237" s="114"/>
      <c r="K237" s="114"/>
      <c r="L237" s="114"/>
    </row>
    <row r="238" spans="1:12" x14ac:dyDescent="0.3">
      <c r="E238" s="114"/>
      <c r="F238" s="114"/>
      <c r="G238" s="114"/>
      <c r="H238" s="114"/>
      <c r="I238" s="114"/>
      <c r="J238" s="114"/>
      <c r="K238" s="114"/>
      <c r="L238" s="114"/>
    </row>
    <row r="239" spans="1:12" x14ac:dyDescent="0.3">
      <c r="E239" s="114"/>
      <c r="F239" s="114"/>
      <c r="G239" s="114"/>
      <c r="H239" s="114"/>
      <c r="I239" s="114"/>
      <c r="J239" s="114"/>
      <c r="K239" s="114"/>
      <c r="L239" s="114"/>
    </row>
    <row r="240" spans="1:12" x14ac:dyDescent="0.3">
      <c r="E240" s="114"/>
      <c r="F240" s="114"/>
      <c r="G240" s="114"/>
      <c r="H240" s="114"/>
      <c r="I240" s="114"/>
      <c r="J240" s="114"/>
      <c r="K240" s="114"/>
      <c r="L240" s="114"/>
    </row>
    <row r="241" spans="5:12" x14ac:dyDescent="0.3">
      <c r="E241" s="114"/>
      <c r="F241" s="114"/>
      <c r="G241" s="114"/>
      <c r="H241" s="114"/>
      <c r="I241" s="114"/>
      <c r="J241" s="114"/>
      <c r="K241" s="114"/>
      <c r="L241" s="114"/>
    </row>
    <row r="242" spans="5:12" x14ac:dyDescent="0.3">
      <c r="E242" s="114"/>
      <c r="F242" s="114"/>
      <c r="G242" s="114"/>
      <c r="H242" s="114"/>
      <c r="I242" s="114"/>
      <c r="J242" s="114"/>
      <c r="K242" s="114"/>
      <c r="L242" s="114"/>
    </row>
    <row r="243" spans="5:12" x14ac:dyDescent="0.3">
      <c r="E243" s="114"/>
      <c r="F243" s="114"/>
      <c r="G243" s="114"/>
      <c r="H243" s="114"/>
      <c r="I243" s="114"/>
      <c r="J243" s="114"/>
      <c r="K243" s="114"/>
      <c r="L243" s="114"/>
    </row>
    <row r="244" spans="5:12" x14ac:dyDescent="0.3">
      <c r="E244" s="114"/>
      <c r="F244" s="114"/>
      <c r="G244" s="114"/>
      <c r="H244" s="114"/>
      <c r="I244" s="114"/>
      <c r="J244" s="114"/>
      <c r="K244" s="114"/>
      <c r="L244" s="114"/>
    </row>
    <row r="245" spans="5:12" x14ac:dyDescent="0.3">
      <c r="E245" s="114"/>
      <c r="F245" s="114"/>
      <c r="G245" s="114"/>
      <c r="H245" s="114"/>
      <c r="I245" s="114"/>
      <c r="J245" s="114"/>
      <c r="K245" s="114"/>
      <c r="L245" s="114"/>
    </row>
    <row r="246" spans="5:12" x14ac:dyDescent="0.3">
      <c r="E246" s="114"/>
      <c r="F246" s="114"/>
      <c r="G246" s="114"/>
      <c r="H246" s="114"/>
      <c r="I246" s="114"/>
      <c r="J246" s="114"/>
      <c r="K246" s="114"/>
      <c r="L246" s="114"/>
    </row>
    <row r="247" spans="5:12" x14ac:dyDescent="0.3">
      <c r="E247" s="114"/>
      <c r="F247" s="114"/>
      <c r="G247" s="114"/>
      <c r="H247" s="114"/>
      <c r="I247" s="114"/>
      <c r="J247" s="114"/>
      <c r="K247" s="114"/>
      <c r="L247" s="114"/>
    </row>
    <row r="248" spans="5:12" x14ac:dyDescent="0.3">
      <c r="E248" s="114"/>
      <c r="F248" s="114"/>
      <c r="G248" s="114"/>
      <c r="H248" s="114"/>
      <c r="I248" s="114"/>
      <c r="J248" s="114"/>
      <c r="K248" s="114"/>
      <c r="L248" s="114"/>
    </row>
    <row r="249" spans="5:12" x14ac:dyDescent="0.3">
      <c r="E249" s="114"/>
      <c r="F249" s="114"/>
      <c r="G249" s="114"/>
      <c r="H249" s="114"/>
      <c r="I249" s="114"/>
      <c r="J249" s="114"/>
      <c r="K249" s="114"/>
      <c r="L249" s="114"/>
    </row>
    <row r="250" spans="5:12" x14ac:dyDescent="0.3">
      <c r="E250" s="114"/>
      <c r="F250" s="114"/>
      <c r="G250" s="114"/>
      <c r="H250" s="114"/>
      <c r="I250" s="114"/>
      <c r="J250" s="114"/>
      <c r="K250" s="114"/>
      <c r="L250" s="114"/>
    </row>
    <row r="251" spans="5:12" x14ac:dyDescent="0.3">
      <c r="E251" s="114"/>
      <c r="F251" s="114"/>
      <c r="G251" s="114"/>
      <c r="H251" s="114"/>
      <c r="I251" s="114"/>
      <c r="J251" s="114"/>
      <c r="K251" s="114"/>
      <c r="L251" s="114"/>
    </row>
    <row r="252" spans="5:12" x14ac:dyDescent="0.3">
      <c r="E252" s="114"/>
      <c r="F252" s="114"/>
      <c r="G252" s="114"/>
      <c r="H252" s="114"/>
      <c r="I252" s="114"/>
      <c r="J252" s="114"/>
      <c r="K252" s="114"/>
      <c r="L252" s="114"/>
    </row>
    <row r="253" spans="5:12" x14ac:dyDescent="0.3">
      <c r="E253" s="114"/>
      <c r="F253" s="114"/>
      <c r="G253" s="114"/>
      <c r="H253" s="114"/>
      <c r="I253" s="114"/>
      <c r="J253" s="114"/>
      <c r="K253" s="114"/>
      <c r="L253" s="114"/>
    </row>
    <row r="254" spans="5:12" x14ac:dyDescent="0.3">
      <c r="E254" s="114"/>
      <c r="F254" s="114"/>
      <c r="G254" s="114"/>
      <c r="H254" s="114"/>
      <c r="I254" s="114"/>
      <c r="J254" s="114"/>
      <c r="K254" s="114"/>
      <c r="L254" s="114"/>
    </row>
    <row r="255" spans="5:12" x14ac:dyDescent="0.3">
      <c r="E255" s="114"/>
      <c r="F255" s="114"/>
      <c r="G255" s="114"/>
      <c r="H255" s="114"/>
      <c r="I255" s="114"/>
      <c r="J255" s="114"/>
      <c r="K255" s="114"/>
      <c r="L255" s="114"/>
    </row>
    <row r="256" spans="5:12" x14ac:dyDescent="0.3">
      <c r="E256" s="114"/>
      <c r="F256" s="114"/>
      <c r="G256" s="114"/>
      <c r="H256" s="114"/>
      <c r="I256" s="114"/>
      <c r="J256" s="114"/>
      <c r="K256" s="114"/>
      <c r="L256" s="114"/>
    </row>
    <row r="257" spans="5:12" x14ac:dyDescent="0.3">
      <c r="E257" s="114"/>
      <c r="F257" s="114"/>
      <c r="G257" s="114"/>
      <c r="H257" s="114"/>
      <c r="I257" s="114"/>
      <c r="J257" s="114"/>
      <c r="K257" s="114"/>
      <c r="L257" s="114"/>
    </row>
    <row r="258" spans="5:12" x14ac:dyDescent="0.3">
      <c r="E258" s="114"/>
      <c r="F258" s="114"/>
      <c r="G258" s="114"/>
      <c r="H258" s="114"/>
      <c r="I258" s="114"/>
      <c r="J258" s="114"/>
      <c r="K258" s="114"/>
      <c r="L258" s="114"/>
    </row>
    <row r="259" spans="5:12" x14ac:dyDescent="0.3">
      <c r="E259" s="114"/>
      <c r="F259" s="114"/>
      <c r="G259" s="114"/>
      <c r="H259" s="114"/>
      <c r="I259" s="114"/>
      <c r="J259" s="114"/>
      <c r="K259" s="114"/>
      <c r="L259" s="114"/>
    </row>
    <row r="260" spans="5:12" x14ac:dyDescent="0.3">
      <c r="E260" s="114"/>
      <c r="F260" s="114"/>
      <c r="G260" s="114"/>
      <c r="H260" s="114"/>
      <c r="I260" s="114"/>
      <c r="J260" s="114"/>
      <c r="K260" s="114"/>
      <c r="L260" s="114"/>
    </row>
    <row r="261" spans="5:12" x14ac:dyDescent="0.3">
      <c r="E261" s="114"/>
      <c r="F261" s="114"/>
      <c r="G261" s="114"/>
      <c r="H261" s="114"/>
      <c r="I261" s="114"/>
      <c r="J261" s="114"/>
      <c r="K261" s="114"/>
      <c r="L261" s="114"/>
    </row>
    <row r="262" spans="5:12" x14ac:dyDescent="0.3">
      <c r="E262" s="114"/>
      <c r="F262" s="114"/>
      <c r="G262" s="114"/>
      <c r="H262" s="114"/>
      <c r="I262" s="114"/>
      <c r="J262" s="114"/>
      <c r="K262" s="114"/>
      <c r="L262" s="114"/>
    </row>
    <row r="263" spans="5:12" x14ac:dyDescent="0.3">
      <c r="E263" s="114"/>
      <c r="F263" s="114"/>
      <c r="G263" s="114"/>
      <c r="H263" s="114"/>
      <c r="I263" s="114"/>
      <c r="J263" s="114"/>
      <c r="K263" s="114"/>
      <c r="L263" s="114"/>
    </row>
    <row r="264" spans="5:12" x14ac:dyDescent="0.3">
      <c r="E264" s="114"/>
      <c r="F264" s="114"/>
      <c r="G264" s="114"/>
      <c r="H264" s="114"/>
      <c r="I264" s="114"/>
      <c r="J264" s="114"/>
      <c r="K264" s="114"/>
      <c r="L264" s="114"/>
    </row>
    <row r="265" spans="5:12" x14ac:dyDescent="0.3">
      <c r="E265" s="114"/>
      <c r="F265" s="114"/>
      <c r="G265" s="114"/>
      <c r="H265" s="114"/>
      <c r="I265" s="114"/>
      <c r="J265" s="114"/>
      <c r="K265" s="114"/>
      <c r="L265" s="114"/>
    </row>
    <row r="266" spans="5:12" x14ac:dyDescent="0.3">
      <c r="E266" s="114"/>
      <c r="F266" s="114"/>
      <c r="G266" s="114"/>
      <c r="H266" s="114"/>
      <c r="I266" s="114"/>
      <c r="J266" s="114"/>
      <c r="K266" s="114"/>
      <c r="L266" s="114"/>
    </row>
    <row r="267" spans="5:12" x14ac:dyDescent="0.3">
      <c r="E267" s="114"/>
      <c r="F267" s="114"/>
      <c r="G267" s="114"/>
      <c r="H267" s="114"/>
      <c r="I267" s="114"/>
      <c r="J267" s="114"/>
      <c r="K267" s="114"/>
      <c r="L267" s="114"/>
    </row>
    <row r="268" spans="5:12" x14ac:dyDescent="0.3">
      <c r="E268" s="114"/>
      <c r="F268" s="114"/>
      <c r="G268" s="114"/>
      <c r="H268" s="114"/>
      <c r="I268" s="114"/>
      <c r="J268" s="114"/>
      <c r="K268" s="114"/>
      <c r="L268" s="114"/>
    </row>
    <row r="269" spans="5:12" x14ac:dyDescent="0.3">
      <c r="E269" s="114"/>
      <c r="F269" s="114"/>
      <c r="G269" s="114"/>
      <c r="H269" s="114"/>
      <c r="I269" s="114"/>
      <c r="J269" s="114"/>
      <c r="K269" s="114"/>
      <c r="L269" s="114"/>
    </row>
    <row r="270" spans="5:12" x14ac:dyDescent="0.3">
      <c r="E270" s="114"/>
      <c r="F270" s="114"/>
      <c r="G270" s="114"/>
      <c r="H270" s="114"/>
      <c r="I270" s="114"/>
      <c r="J270" s="114"/>
      <c r="K270" s="114"/>
      <c r="L270" s="114"/>
    </row>
    <row r="271" spans="5:12" x14ac:dyDescent="0.3">
      <c r="E271" s="114"/>
      <c r="F271" s="114"/>
      <c r="G271" s="114"/>
      <c r="H271" s="114"/>
      <c r="I271" s="114"/>
      <c r="J271" s="114"/>
      <c r="K271" s="114"/>
      <c r="L271" s="114"/>
    </row>
    <row r="272" spans="5:12" x14ac:dyDescent="0.3">
      <c r="E272" s="114"/>
      <c r="F272" s="114"/>
      <c r="G272" s="114"/>
      <c r="H272" s="114"/>
      <c r="I272" s="114"/>
      <c r="J272" s="114"/>
      <c r="K272" s="114"/>
      <c r="L272" s="114"/>
    </row>
    <row r="273" spans="5:12" x14ac:dyDescent="0.3">
      <c r="E273" s="114"/>
      <c r="F273" s="114"/>
      <c r="G273" s="114"/>
      <c r="H273" s="114"/>
      <c r="I273" s="114"/>
      <c r="J273" s="114"/>
      <c r="K273" s="114"/>
      <c r="L273" s="114"/>
    </row>
    <row r="274" spans="5:12" x14ac:dyDescent="0.3">
      <c r="E274" s="114"/>
      <c r="F274" s="114"/>
      <c r="G274" s="114"/>
      <c r="H274" s="114"/>
      <c r="I274" s="114"/>
      <c r="J274" s="114"/>
      <c r="K274" s="114"/>
      <c r="L274" s="114"/>
    </row>
    <row r="275" spans="5:12" x14ac:dyDescent="0.3">
      <c r="E275" s="114"/>
      <c r="F275" s="114"/>
      <c r="G275" s="114"/>
      <c r="H275" s="114"/>
      <c r="I275" s="114"/>
      <c r="J275" s="114"/>
      <c r="K275" s="114"/>
      <c r="L275" s="114"/>
    </row>
    <row r="276" spans="5:12" x14ac:dyDescent="0.3">
      <c r="E276" s="114"/>
      <c r="F276" s="114"/>
      <c r="G276" s="114"/>
      <c r="H276" s="114"/>
      <c r="I276" s="114"/>
      <c r="J276" s="114"/>
      <c r="K276" s="114"/>
      <c r="L276" s="114"/>
    </row>
    <row r="277" spans="5:12" x14ac:dyDescent="0.3">
      <c r="E277" s="114"/>
      <c r="F277" s="114"/>
      <c r="G277" s="114"/>
      <c r="H277" s="114"/>
      <c r="I277" s="114"/>
      <c r="J277" s="114"/>
      <c r="K277" s="114"/>
      <c r="L277" s="114"/>
    </row>
    <row r="278" spans="5:12" x14ac:dyDescent="0.3">
      <c r="E278" s="114"/>
      <c r="F278" s="114"/>
      <c r="G278" s="114"/>
      <c r="H278" s="114"/>
      <c r="I278" s="114"/>
      <c r="J278" s="114"/>
      <c r="K278" s="114"/>
      <c r="L278" s="114"/>
    </row>
    <row r="279" spans="5:12" x14ac:dyDescent="0.3">
      <c r="E279" s="114"/>
      <c r="F279" s="114"/>
      <c r="G279" s="114"/>
      <c r="H279" s="114"/>
      <c r="I279" s="114"/>
      <c r="J279" s="114"/>
      <c r="K279" s="114"/>
      <c r="L279" s="114"/>
    </row>
    <row r="280" spans="5:12" x14ac:dyDescent="0.3">
      <c r="E280" s="114"/>
      <c r="F280" s="114"/>
      <c r="G280" s="114"/>
      <c r="H280" s="114"/>
      <c r="I280" s="114"/>
      <c r="J280" s="114"/>
      <c r="K280" s="114"/>
      <c r="L280" s="114"/>
    </row>
    <row r="281" spans="5:12" x14ac:dyDescent="0.3">
      <c r="E281" s="114"/>
      <c r="F281" s="114"/>
      <c r="G281" s="114"/>
      <c r="H281" s="114"/>
      <c r="I281" s="114"/>
      <c r="J281" s="114"/>
      <c r="K281" s="114"/>
      <c r="L281" s="114"/>
    </row>
    <row r="282" spans="5:12" x14ac:dyDescent="0.3">
      <c r="E282" s="114"/>
      <c r="F282" s="114"/>
      <c r="G282" s="114"/>
      <c r="H282" s="114"/>
      <c r="I282" s="114"/>
      <c r="J282" s="114"/>
      <c r="K282" s="114"/>
      <c r="L282" s="114"/>
    </row>
    <row r="283" spans="5:12" x14ac:dyDescent="0.3">
      <c r="E283" s="114"/>
      <c r="F283" s="114"/>
      <c r="G283" s="114"/>
      <c r="H283" s="114"/>
      <c r="I283" s="114"/>
      <c r="J283" s="114"/>
      <c r="K283" s="114"/>
      <c r="L283" s="114"/>
    </row>
    <row r="284" spans="5:12" x14ac:dyDescent="0.3">
      <c r="E284" s="114"/>
      <c r="F284" s="114"/>
      <c r="G284" s="114"/>
      <c r="H284" s="114"/>
      <c r="I284" s="114"/>
      <c r="J284" s="114"/>
      <c r="K284" s="114"/>
      <c r="L284" s="114"/>
    </row>
    <row r="285" spans="5:12" x14ac:dyDescent="0.3">
      <c r="E285" s="114"/>
      <c r="F285" s="114"/>
      <c r="G285" s="114"/>
      <c r="H285" s="114"/>
      <c r="I285" s="114"/>
      <c r="J285" s="114"/>
      <c r="K285" s="114"/>
      <c r="L285" s="114"/>
    </row>
    <row r="286" spans="5:12" x14ac:dyDescent="0.3">
      <c r="E286" s="114"/>
      <c r="F286" s="114"/>
      <c r="G286" s="114"/>
      <c r="H286" s="114"/>
      <c r="I286" s="114"/>
      <c r="J286" s="114"/>
      <c r="K286" s="114"/>
      <c r="L286" s="114"/>
    </row>
    <row r="287" spans="5:12" x14ac:dyDescent="0.3">
      <c r="E287" s="114"/>
      <c r="F287" s="114"/>
      <c r="G287" s="114"/>
      <c r="H287" s="114"/>
      <c r="I287" s="114"/>
      <c r="J287" s="114"/>
      <c r="K287" s="114"/>
      <c r="L287" s="114"/>
    </row>
    <row r="288" spans="5:12" x14ac:dyDescent="0.3">
      <c r="E288" s="114"/>
      <c r="F288" s="114"/>
      <c r="G288" s="114"/>
      <c r="H288" s="114"/>
      <c r="I288" s="114"/>
      <c r="J288" s="114"/>
      <c r="K288" s="114"/>
      <c r="L288" s="114"/>
    </row>
    <row r="289" spans="5:12" x14ac:dyDescent="0.3">
      <c r="E289" s="114"/>
      <c r="F289" s="114"/>
      <c r="G289" s="114"/>
      <c r="H289" s="114"/>
      <c r="I289" s="114"/>
      <c r="J289" s="114"/>
      <c r="K289" s="114"/>
      <c r="L289" s="114"/>
    </row>
    <row r="290" spans="5:12" x14ac:dyDescent="0.3">
      <c r="E290" s="114"/>
      <c r="F290" s="114"/>
      <c r="G290" s="114"/>
      <c r="H290" s="114"/>
      <c r="I290" s="114"/>
      <c r="J290" s="114"/>
      <c r="K290" s="114"/>
      <c r="L290" s="114"/>
    </row>
    <row r="291" spans="5:12" x14ac:dyDescent="0.3">
      <c r="E291" s="114"/>
      <c r="F291" s="114"/>
      <c r="G291" s="114"/>
      <c r="H291" s="114"/>
      <c r="I291" s="114"/>
      <c r="J291" s="114"/>
      <c r="K291" s="114"/>
      <c r="L291" s="114"/>
    </row>
    <row r="292" spans="5:12" x14ac:dyDescent="0.3">
      <c r="E292" s="114"/>
      <c r="F292" s="114"/>
      <c r="G292" s="114"/>
      <c r="H292" s="114"/>
      <c r="I292" s="114"/>
      <c r="J292" s="114"/>
      <c r="K292" s="114"/>
      <c r="L292" s="114"/>
    </row>
    <row r="293" spans="5:12" x14ac:dyDescent="0.3">
      <c r="E293" s="114"/>
      <c r="F293" s="114"/>
      <c r="G293" s="114"/>
      <c r="H293" s="114"/>
      <c r="I293" s="114"/>
      <c r="J293" s="114"/>
      <c r="K293" s="114"/>
      <c r="L293" s="114"/>
    </row>
    <row r="294" spans="5:12" x14ac:dyDescent="0.3">
      <c r="E294" s="114"/>
      <c r="F294" s="114"/>
      <c r="G294" s="114"/>
      <c r="H294" s="114"/>
      <c r="I294" s="114"/>
      <c r="J294" s="114"/>
      <c r="K294" s="114"/>
      <c r="L294" s="114"/>
    </row>
    <row r="295" spans="5:12" x14ac:dyDescent="0.3">
      <c r="E295" s="114"/>
      <c r="F295" s="114"/>
      <c r="G295" s="114"/>
      <c r="H295" s="114"/>
      <c r="I295" s="114"/>
      <c r="J295" s="114"/>
      <c r="K295" s="114"/>
      <c r="L295" s="114"/>
    </row>
    <row r="296" spans="5:12" x14ac:dyDescent="0.3">
      <c r="E296" s="114"/>
      <c r="F296" s="114"/>
      <c r="G296" s="114"/>
      <c r="H296" s="114"/>
      <c r="I296" s="114"/>
      <c r="J296" s="114"/>
      <c r="K296" s="114"/>
      <c r="L296" s="114"/>
    </row>
    <row r="297" spans="5:12" x14ac:dyDescent="0.3">
      <c r="E297" s="114"/>
      <c r="F297" s="114"/>
      <c r="G297" s="114"/>
      <c r="H297" s="114"/>
      <c r="I297" s="114"/>
      <c r="J297" s="114"/>
      <c r="K297" s="114"/>
      <c r="L297" s="114"/>
    </row>
    <row r="298" spans="5:12" x14ac:dyDescent="0.3">
      <c r="E298" s="114"/>
      <c r="F298" s="114"/>
      <c r="G298" s="114"/>
      <c r="H298" s="114"/>
      <c r="I298" s="114"/>
      <c r="J298" s="114"/>
      <c r="K298" s="114"/>
      <c r="L298" s="114"/>
    </row>
    <row r="299" spans="5:12" x14ac:dyDescent="0.3">
      <c r="E299" s="114"/>
      <c r="F299" s="114"/>
      <c r="G299" s="114"/>
      <c r="H299" s="114"/>
      <c r="I299" s="114"/>
      <c r="J299" s="114"/>
      <c r="K299" s="114"/>
      <c r="L299" s="114"/>
    </row>
    <row r="300" spans="5:12" x14ac:dyDescent="0.3">
      <c r="E300" s="114"/>
      <c r="F300" s="114"/>
      <c r="G300" s="114"/>
      <c r="H300" s="114"/>
      <c r="I300" s="114"/>
      <c r="J300" s="114"/>
      <c r="K300" s="114"/>
      <c r="L300" s="114"/>
    </row>
    <row r="301" spans="5:12" x14ac:dyDescent="0.3">
      <c r="E301" s="114"/>
      <c r="F301" s="114"/>
      <c r="G301" s="114"/>
      <c r="H301" s="114"/>
      <c r="I301" s="114"/>
      <c r="J301" s="114"/>
      <c r="K301" s="114"/>
      <c r="L301" s="114"/>
    </row>
    <row r="302" spans="5:12" x14ac:dyDescent="0.3">
      <c r="E302" s="114"/>
      <c r="F302" s="114"/>
      <c r="G302" s="114"/>
      <c r="H302" s="114"/>
      <c r="I302" s="114"/>
      <c r="J302" s="114"/>
      <c r="K302" s="114"/>
      <c r="L302" s="114"/>
    </row>
    <row r="303" spans="5:12" x14ac:dyDescent="0.3">
      <c r="E303" s="114"/>
      <c r="F303" s="114"/>
      <c r="G303" s="114"/>
      <c r="H303" s="114"/>
      <c r="I303" s="114"/>
      <c r="J303" s="114"/>
      <c r="K303" s="114"/>
      <c r="L303" s="114"/>
    </row>
    <row r="304" spans="5:12" x14ac:dyDescent="0.3">
      <c r="E304" s="114"/>
      <c r="F304" s="114"/>
      <c r="G304" s="114"/>
      <c r="H304" s="114"/>
      <c r="I304" s="114"/>
      <c r="J304" s="114"/>
      <c r="K304" s="114"/>
      <c r="L304" s="114"/>
    </row>
    <row r="305" spans="5:12" x14ac:dyDescent="0.3">
      <c r="E305" s="114"/>
      <c r="F305" s="114"/>
      <c r="G305" s="114"/>
      <c r="H305" s="114"/>
      <c r="I305" s="114"/>
      <c r="J305" s="114"/>
      <c r="K305" s="114"/>
      <c r="L305" s="114"/>
    </row>
    <row r="306" spans="5:12" x14ac:dyDescent="0.3">
      <c r="E306" s="114"/>
      <c r="F306" s="114"/>
      <c r="G306" s="114"/>
      <c r="H306" s="114"/>
      <c r="I306" s="114"/>
      <c r="J306" s="114"/>
      <c r="K306" s="114"/>
      <c r="L306" s="114"/>
    </row>
    <row r="307" spans="5:12" x14ac:dyDescent="0.3">
      <c r="E307" s="114"/>
      <c r="F307" s="114"/>
      <c r="G307" s="114"/>
      <c r="H307" s="114"/>
      <c r="I307" s="114"/>
      <c r="J307" s="114"/>
      <c r="K307" s="114"/>
      <c r="L307" s="114"/>
    </row>
    <row r="308" spans="5:12" x14ac:dyDescent="0.3">
      <c r="E308" s="114"/>
      <c r="F308" s="114"/>
      <c r="G308" s="114"/>
      <c r="H308" s="114"/>
      <c r="I308" s="114"/>
      <c r="J308" s="114"/>
      <c r="K308" s="114"/>
      <c r="L308" s="114"/>
    </row>
    <row r="309" spans="5:12" x14ac:dyDescent="0.3">
      <c r="E309" s="114"/>
      <c r="F309" s="114"/>
      <c r="G309" s="114"/>
      <c r="H309" s="114"/>
      <c r="I309" s="114"/>
      <c r="J309" s="114"/>
      <c r="K309" s="114"/>
      <c r="L309" s="114"/>
    </row>
    <row r="310" spans="5:12" x14ac:dyDescent="0.3">
      <c r="E310" s="114"/>
      <c r="F310" s="114"/>
      <c r="G310" s="114"/>
      <c r="H310" s="114"/>
      <c r="I310" s="114"/>
      <c r="J310" s="114"/>
      <c r="K310" s="114"/>
      <c r="L310" s="114"/>
    </row>
    <row r="311" spans="5:12" x14ac:dyDescent="0.3">
      <c r="E311" s="114"/>
      <c r="F311" s="114"/>
      <c r="G311" s="114"/>
      <c r="H311" s="114"/>
      <c r="I311" s="114"/>
      <c r="J311" s="114"/>
      <c r="K311" s="114"/>
      <c r="L311" s="114"/>
    </row>
    <row r="312" spans="5:12" x14ac:dyDescent="0.3">
      <c r="E312" s="114"/>
      <c r="F312" s="114"/>
      <c r="G312" s="114"/>
      <c r="H312" s="114"/>
      <c r="I312" s="114"/>
      <c r="J312" s="114"/>
      <c r="K312" s="114"/>
      <c r="L312" s="114"/>
    </row>
    <row r="313" spans="5:12" x14ac:dyDescent="0.3">
      <c r="E313" s="114"/>
      <c r="F313" s="114"/>
      <c r="G313" s="114"/>
      <c r="H313" s="114"/>
      <c r="I313" s="114"/>
    </row>
    <row r="314" spans="5:12" x14ac:dyDescent="0.3">
      <c r="E314" s="114"/>
      <c r="F314" s="114"/>
      <c r="G314" s="114"/>
      <c r="H314" s="114"/>
      <c r="I314" s="114"/>
    </row>
  </sheetData>
  <sheetProtection algorithmName="SHA-512" hashValue="+l00gSn1n0OBicXa0zHNomCpQK1ARWsDuwTAEhXYtTT531zOCXGLTd5W5bjNKl9rd+onT9KQVk6VxO2wNtdE2g==" saltValue="pTGyHXUa6xcyDmurYOLCYw==" spinCount="100000" sheet="1" objects="1" scenarios="1" selectLockedCells="1" autoFilter="0"/>
  <customSheetViews>
    <customSheetView guid="{9D87F315-4239-4D28-9904-BFC4281797A1}" scale="85" showPageBreaks="1" showGridLines="0" printArea="1" hiddenColumns="1" view="pageBreakPreview">
      <pane ySplit="13" topLeftCell="A14" activePane="bottomLeft" state="frozenSplit"/>
      <selection pane="bottomLeft"/>
      <pageMargins left="0" right="0" top="0" bottom="0" header="0" footer="0"/>
      <pageSetup paperSize="9" scale="89" orientation="portrait" r:id="rId1"/>
    </customSheetView>
  </customSheetViews>
  <mergeCells count="18">
    <mergeCell ref="L11:L13"/>
    <mergeCell ref="C1:L3"/>
    <mergeCell ref="J8:L8"/>
    <mergeCell ref="J9:L9"/>
    <mergeCell ref="C11:C13"/>
    <mergeCell ref="D11:D13"/>
    <mergeCell ref="E11:E13"/>
    <mergeCell ref="C4:K4"/>
    <mergeCell ref="D6:K6"/>
    <mergeCell ref="A8:D9"/>
    <mergeCell ref="E8:F8"/>
    <mergeCell ref="E9:F9"/>
    <mergeCell ref="F11:F13"/>
    <mergeCell ref="J11:J13"/>
    <mergeCell ref="A11:A13"/>
    <mergeCell ref="B11:B13"/>
    <mergeCell ref="A7:B7"/>
    <mergeCell ref="K11:K13"/>
  </mergeCells>
  <conditionalFormatting sqref="A15:F132">
    <cfRule type="cellIs" dxfId="32" priority="1" operator="equal">
      <formula>0</formula>
    </cfRule>
  </conditionalFormatting>
  <hyperlinks>
    <hyperlink ref="A1" location="Índice!A1" display="Índice!A1" xr:uid="{00000000-0004-0000-1100-000000000000}"/>
    <hyperlink ref="C1:L3" location="Índice!A1" display="Desportos gímnicos - Trampolins" xr:uid="{00000000-0004-0000-1100-000001000000}"/>
  </hyperlinks>
  <pageMargins left="0.7" right="0.7" top="0.75" bottom="0.75" header="0.3" footer="0.3"/>
  <pageSetup paperSize="9" scale="8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7"/>
  <dimension ref="A1:L314"/>
  <sheetViews>
    <sheetView showGridLines="0" view="pageBreakPreview" zoomScale="85" zoomScaleSheetLayoutView="85" workbookViewId="0">
      <pane ySplit="13" topLeftCell="A23" activePane="bottomLeft" state="frozenSplit"/>
      <selection activeCell="C2" sqref="C2:AL4"/>
      <selection pane="bottomLeft" activeCell="J15" sqref="J15"/>
    </sheetView>
  </sheetViews>
  <sheetFormatPr defaultColWidth="9.109375" defaultRowHeight="16.2" x14ac:dyDescent="0.3"/>
  <cols>
    <col min="1" max="1" width="3.6640625" style="114" customWidth="1"/>
    <col min="2" max="2" width="21.6640625" style="119" bestFit="1" customWidth="1"/>
    <col min="3" max="3" width="24.44140625" style="119" bestFit="1" customWidth="1"/>
    <col min="4" max="4" width="7" style="119" bestFit="1" customWidth="1"/>
    <col min="5" max="5" width="5.5546875" style="101" bestFit="1" customWidth="1"/>
    <col min="6" max="6" width="6" style="101" bestFit="1" customWidth="1"/>
    <col min="7" max="8" width="0.6640625" style="101" hidden="1" customWidth="1"/>
    <col min="9" max="9" width="0.6640625" style="101" customWidth="1"/>
    <col min="10" max="13" width="9" style="101" customWidth="1"/>
    <col min="14" max="16384" width="9.109375" style="101"/>
  </cols>
  <sheetData>
    <row r="1" spans="1:12" ht="15" customHeight="1" x14ac:dyDescent="0.3">
      <c r="A1" s="131" t="s">
        <v>0</v>
      </c>
      <c r="B1" s="145"/>
      <c r="C1" s="767" t="s">
        <v>1</v>
      </c>
      <c r="D1" s="767"/>
      <c r="E1" s="767"/>
      <c r="F1" s="767"/>
      <c r="G1" s="767"/>
      <c r="H1" s="767"/>
      <c r="I1" s="767"/>
      <c r="J1" s="767"/>
      <c r="K1" s="767"/>
      <c r="L1" s="767"/>
    </row>
    <row r="2" spans="1:12" ht="15" customHeight="1" x14ac:dyDescent="0.3">
      <c r="A2" s="100"/>
      <c r="B2" s="146"/>
      <c r="C2" s="767"/>
      <c r="D2" s="767"/>
      <c r="E2" s="767"/>
      <c r="F2" s="767"/>
      <c r="G2" s="767"/>
      <c r="H2" s="767"/>
      <c r="I2" s="767"/>
      <c r="J2" s="767"/>
      <c r="K2" s="767"/>
      <c r="L2" s="767"/>
    </row>
    <row r="3" spans="1:12" ht="15" customHeight="1" x14ac:dyDescent="0.3">
      <c r="A3" s="102"/>
      <c r="B3" s="146"/>
      <c r="C3" s="767"/>
      <c r="D3" s="767"/>
      <c r="E3" s="767"/>
      <c r="F3" s="767"/>
      <c r="G3" s="767"/>
      <c r="H3" s="767"/>
      <c r="I3" s="767"/>
      <c r="J3" s="767"/>
      <c r="K3" s="767"/>
      <c r="L3" s="767"/>
    </row>
    <row r="4" spans="1:12" ht="27" customHeight="1" x14ac:dyDescent="0.3">
      <c r="A4" s="102"/>
      <c r="B4" s="146"/>
      <c r="C4" s="773" t="e">
        <f>#REF!</f>
        <v>#REF!</v>
      </c>
      <c r="D4" s="773"/>
      <c r="E4" s="773"/>
      <c r="F4" s="773"/>
      <c r="G4" s="773"/>
      <c r="H4" s="773"/>
      <c r="I4" s="773"/>
      <c r="J4" s="773"/>
      <c r="K4" s="773"/>
      <c r="L4" s="147"/>
    </row>
    <row r="5" spans="1:12" ht="9" customHeight="1" x14ac:dyDescent="0.3">
      <c r="A5" s="103"/>
      <c r="B5" s="148"/>
      <c r="C5" s="100"/>
      <c r="D5" s="100"/>
      <c r="E5" s="100"/>
      <c r="F5" s="100"/>
      <c r="G5" s="100"/>
      <c r="H5" s="100"/>
      <c r="I5" s="100"/>
      <c r="J5" s="100"/>
      <c r="K5" s="100"/>
      <c r="L5" s="100"/>
    </row>
    <row r="6" spans="1:12" ht="15" customHeight="1" x14ac:dyDescent="0.3">
      <c r="A6" s="103"/>
      <c r="B6" s="148"/>
      <c r="C6" s="105"/>
      <c r="D6" s="774" t="e">
        <f>#REF!</f>
        <v>#REF!</v>
      </c>
      <c r="E6" s="774"/>
      <c r="F6" s="774"/>
      <c r="G6" s="774"/>
      <c r="H6" s="774"/>
      <c r="I6" s="774"/>
      <c r="J6" s="774"/>
      <c r="K6" s="774"/>
      <c r="L6" s="105"/>
    </row>
    <row r="7" spans="1:12" ht="15" customHeight="1" x14ac:dyDescent="0.3">
      <c r="A7" s="763" t="e">
        <f>#REF!</f>
        <v>#REF!</v>
      </c>
      <c r="B7" s="763"/>
      <c r="C7" s="149"/>
      <c r="D7" s="150"/>
      <c r="E7" s="100"/>
      <c r="F7" s="100"/>
      <c r="G7" s="100"/>
      <c r="H7" s="100"/>
      <c r="I7" s="100"/>
      <c r="J7" s="100"/>
      <c r="K7" s="100"/>
      <c r="L7" s="100"/>
    </row>
    <row r="8" spans="1:12" ht="24.75" customHeight="1" thickBot="1" x14ac:dyDescent="0.35">
      <c r="A8" s="775" t="s">
        <v>54</v>
      </c>
      <c r="B8" s="776"/>
      <c r="C8" s="776"/>
      <c r="D8" s="776"/>
      <c r="E8" s="779" t="s">
        <v>2</v>
      </c>
      <c r="F8" s="780"/>
      <c r="G8" s="180"/>
      <c r="H8" s="181"/>
      <c r="I8" s="106"/>
      <c r="J8" s="783" t="s">
        <v>55</v>
      </c>
      <c r="K8" s="783"/>
      <c r="L8" s="783"/>
    </row>
    <row r="9" spans="1:12" ht="24.75" customHeight="1" thickTop="1" x14ac:dyDescent="0.3">
      <c r="A9" s="777"/>
      <c r="B9" s="778"/>
      <c r="C9" s="778"/>
      <c r="D9" s="778"/>
      <c r="E9" s="781" t="s">
        <v>3</v>
      </c>
      <c r="F9" s="782"/>
      <c r="G9" s="182"/>
      <c r="H9" s="183"/>
      <c r="I9" s="106"/>
      <c r="J9" s="769" t="s">
        <v>56</v>
      </c>
      <c r="K9" s="769"/>
      <c r="L9" s="769"/>
    </row>
    <row r="10" spans="1:12" s="104" customFormat="1" ht="3.75" customHeight="1" x14ac:dyDescent="0.3">
      <c r="A10" s="110"/>
      <c r="B10" s="124"/>
      <c r="C10" s="124"/>
      <c r="D10" s="124"/>
      <c r="E10" s="110"/>
      <c r="F10" s="110"/>
      <c r="G10" s="110"/>
      <c r="H10" s="110"/>
      <c r="I10" s="110">
        <v>4</v>
      </c>
      <c r="J10" s="125"/>
      <c r="K10" s="125"/>
      <c r="L10" s="125"/>
    </row>
    <row r="11" spans="1:12" ht="11.25" customHeight="1" x14ac:dyDescent="0.3">
      <c r="A11" s="762" t="s">
        <v>4</v>
      </c>
      <c r="B11" s="762" t="s">
        <v>2</v>
      </c>
      <c r="C11" s="762" t="s">
        <v>5</v>
      </c>
      <c r="D11" s="770" t="s">
        <v>6</v>
      </c>
      <c r="E11" s="762" t="s">
        <v>7</v>
      </c>
      <c r="F11" s="762" t="s">
        <v>8</v>
      </c>
      <c r="G11" s="151"/>
      <c r="H11" s="151"/>
      <c r="I11" s="120"/>
      <c r="J11" s="759" t="s">
        <v>9</v>
      </c>
      <c r="K11" s="764" t="s">
        <v>10</v>
      </c>
      <c r="L11" s="759" t="s">
        <v>11</v>
      </c>
    </row>
    <row r="12" spans="1:12" ht="11.25" customHeight="1" x14ac:dyDescent="0.3">
      <c r="A12" s="762"/>
      <c r="B12" s="762"/>
      <c r="C12" s="762"/>
      <c r="D12" s="771"/>
      <c r="E12" s="762"/>
      <c r="F12" s="762"/>
      <c r="G12" s="151"/>
      <c r="H12" s="151"/>
      <c r="I12" s="120"/>
      <c r="J12" s="760"/>
      <c r="K12" s="765"/>
      <c r="L12" s="760"/>
    </row>
    <row r="13" spans="1:12" s="111" customFormat="1" ht="11.25" customHeight="1" x14ac:dyDescent="0.3">
      <c r="A13" s="762"/>
      <c r="B13" s="762"/>
      <c r="C13" s="762"/>
      <c r="D13" s="772"/>
      <c r="E13" s="762"/>
      <c r="F13" s="762"/>
      <c r="G13" s="152"/>
      <c r="H13" s="152"/>
      <c r="I13" s="127"/>
      <c r="J13" s="761"/>
      <c r="K13" s="766"/>
      <c r="L13" s="761"/>
    </row>
    <row r="14" spans="1:12" s="104" customFormat="1" ht="3.75" customHeight="1" x14ac:dyDescent="0.3">
      <c r="A14" s="110"/>
      <c r="B14" s="124"/>
      <c r="C14" s="124"/>
      <c r="D14" s="124"/>
      <c r="E14" s="110"/>
      <c r="F14" s="110"/>
      <c r="G14" s="110"/>
      <c r="H14" s="110"/>
      <c r="I14" s="110"/>
      <c r="J14" s="112"/>
      <c r="K14" s="112"/>
      <c r="L14" s="112"/>
    </row>
    <row r="15" spans="1:12" s="137" customFormat="1" ht="20.399999999999999" x14ac:dyDescent="0.3">
      <c r="A15" s="153" t="e">
        <f>#REF!</f>
        <v>#REF!</v>
      </c>
      <c r="B15" s="154" t="e">
        <f>#REF!</f>
        <v>#REF!</v>
      </c>
      <c r="C15" s="154" t="e">
        <f>#REF!</f>
        <v>#REF!</v>
      </c>
      <c r="D15" s="154" t="e">
        <f>#REF!</f>
        <v>#REF!</v>
      </c>
      <c r="E15" s="153" t="e">
        <f>#REF!</f>
        <v>#REF!</v>
      </c>
      <c r="F15" s="153" t="e">
        <f>#REF!</f>
        <v>#REF!</v>
      </c>
      <c r="G15" s="134"/>
      <c r="H15" s="134"/>
      <c r="I15" s="135"/>
      <c r="J15" s="155">
        <v>8</v>
      </c>
      <c r="K15" s="156">
        <v>5.5</v>
      </c>
      <c r="L15" s="155">
        <v>6</v>
      </c>
    </row>
    <row r="16" spans="1:12" s="158" customFormat="1" ht="20.399999999999999" x14ac:dyDescent="0.3">
      <c r="A16" s="153" t="e">
        <f>#REF!</f>
        <v>#REF!</v>
      </c>
      <c r="B16" s="154" t="e">
        <f>#REF!</f>
        <v>#REF!</v>
      </c>
      <c r="C16" s="154" t="e">
        <f>#REF!</f>
        <v>#REF!</v>
      </c>
      <c r="D16" s="154" t="e">
        <f>#REF!</f>
        <v>#REF!</v>
      </c>
      <c r="E16" s="153" t="e">
        <f>#REF!</f>
        <v>#REF!</v>
      </c>
      <c r="F16" s="153" t="e">
        <f>#REF!</f>
        <v>#REF!</v>
      </c>
      <c r="G16" s="157"/>
      <c r="H16" s="157"/>
      <c r="I16" s="157"/>
      <c r="J16" s="155">
        <v>5</v>
      </c>
      <c r="K16" s="156">
        <v>0</v>
      </c>
      <c r="L16" s="155">
        <v>0</v>
      </c>
    </row>
    <row r="17" spans="1:12" s="158" customFormat="1" ht="20.399999999999999" x14ac:dyDescent="0.3">
      <c r="A17" s="153" t="e">
        <f>#REF!</f>
        <v>#REF!</v>
      </c>
      <c r="B17" s="154" t="e">
        <f>#REF!</f>
        <v>#REF!</v>
      </c>
      <c r="C17" s="154" t="e">
        <f>#REF!</f>
        <v>#REF!</v>
      </c>
      <c r="D17" s="154" t="e">
        <f>#REF!</f>
        <v>#REF!</v>
      </c>
      <c r="E17" s="153" t="e">
        <f>#REF!</f>
        <v>#REF!</v>
      </c>
      <c r="F17" s="153" t="e">
        <f>#REF!</f>
        <v>#REF!</v>
      </c>
      <c r="G17" s="157"/>
      <c r="H17" s="157"/>
      <c r="I17" s="157"/>
      <c r="J17" s="155">
        <v>8</v>
      </c>
      <c r="K17" s="156">
        <v>7</v>
      </c>
      <c r="L17" s="155">
        <v>7</v>
      </c>
    </row>
    <row r="18" spans="1:12" s="158" customFormat="1" ht="20.399999999999999" x14ac:dyDescent="0.3">
      <c r="A18" s="153" t="e">
        <f>#REF!</f>
        <v>#REF!</v>
      </c>
      <c r="B18" s="154" t="e">
        <f>#REF!</f>
        <v>#REF!</v>
      </c>
      <c r="C18" s="154" t="e">
        <f>#REF!</f>
        <v>#REF!</v>
      </c>
      <c r="D18" s="154" t="e">
        <f>#REF!</f>
        <v>#REF!</v>
      </c>
      <c r="E18" s="153" t="e">
        <f>#REF!</f>
        <v>#REF!</v>
      </c>
      <c r="F18" s="153" t="e">
        <f>#REF!</f>
        <v>#REF!</v>
      </c>
      <c r="G18" s="157"/>
      <c r="H18" s="157"/>
      <c r="I18" s="157"/>
      <c r="J18" s="155">
        <v>4.5</v>
      </c>
      <c r="K18" s="156">
        <v>4.5</v>
      </c>
      <c r="L18" s="155">
        <v>5.5</v>
      </c>
    </row>
    <row r="19" spans="1:12" s="158" customFormat="1" ht="20.399999999999999" x14ac:dyDescent="0.3">
      <c r="A19" s="153" t="e">
        <f>#REF!</f>
        <v>#REF!</v>
      </c>
      <c r="B19" s="154" t="e">
        <f>#REF!</f>
        <v>#REF!</v>
      </c>
      <c r="C19" s="154" t="e">
        <f>#REF!</f>
        <v>#REF!</v>
      </c>
      <c r="D19" s="154" t="e">
        <f>#REF!</f>
        <v>#REF!</v>
      </c>
      <c r="E19" s="153" t="e">
        <f>#REF!</f>
        <v>#REF!</v>
      </c>
      <c r="F19" s="153" t="e">
        <f>#REF!</f>
        <v>#REF!</v>
      </c>
      <c r="G19" s="157"/>
      <c r="H19" s="157"/>
      <c r="I19" s="157"/>
      <c r="J19" s="155">
        <v>4</v>
      </c>
      <c r="K19" s="156">
        <v>0</v>
      </c>
      <c r="L19" s="155">
        <v>0</v>
      </c>
    </row>
    <row r="20" spans="1:12" s="158" customFormat="1" ht="20.399999999999999" x14ac:dyDescent="0.3">
      <c r="A20" s="153" t="e">
        <f>#REF!</f>
        <v>#REF!</v>
      </c>
      <c r="B20" s="154" t="e">
        <f>#REF!</f>
        <v>#REF!</v>
      </c>
      <c r="C20" s="154" t="e">
        <f>#REF!</f>
        <v>#REF!</v>
      </c>
      <c r="D20" s="154" t="e">
        <f>#REF!</f>
        <v>#REF!</v>
      </c>
      <c r="E20" s="153" t="e">
        <f>#REF!</f>
        <v>#REF!</v>
      </c>
      <c r="F20" s="153" t="e">
        <f>#REF!</f>
        <v>#REF!</v>
      </c>
      <c r="G20" s="157"/>
      <c r="H20" s="157"/>
      <c r="I20" s="157"/>
      <c r="J20" s="155">
        <v>4.5</v>
      </c>
      <c r="K20" s="156">
        <v>4</v>
      </c>
      <c r="L20" s="155">
        <v>5.5</v>
      </c>
    </row>
    <row r="21" spans="1:12" s="158" customFormat="1" ht="20.399999999999999" x14ac:dyDescent="0.3">
      <c r="A21" s="153" t="e">
        <f>#REF!</f>
        <v>#REF!</v>
      </c>
      <c r="B21" s="154" t="e">
        <f>#REF!</f>
        <v>#REF!</v>
      </c>
      <c r="C21" s="154" t="e">
        <f>#REF!</f>
        <v>#REF!</v>
      </c>
      <c r="D21" s="154" t="e">
        <f>#REF!</f>
        <v>#REF!</v>
      </c>
      <c r="E21" s="153" t="e">
        <f>#REF!</f>
        <v>#REF!</v>
      </c>
      <c r="F21" s="153" t="e">
        <f>#REF!</f>
        <v>#REF!</v>
      </c>
      <c r="G21" s="157"/>
      <c r="H21" s="157"/>
      <c r="I21" s="157"/>
      <c r="J21" s="155">
        <v>5</v>
      </c>
      <c r="K21" s="156">
        <v>7</v>
      </c>
      <c r="L21" s="155">
        <v>7.5</v>
      </c>
    </row>
    <row r="22" spans="1:12" s="158" customFormat="1" ht="20.399999999999999" x14ac:dyDescent="0.3">
      <c r="A22" s="153" t="e">
        <f>#REF!</f>
        <v>#REF!</v>
      </c>
      <c r="B22" s="154" t="e">
        <f>#REF!</f>
        <v>#REF!</v>
      </c>
      <c r="C22" s="154" t="e">
        <f>#REF!</f>
        <v>#REF!</v>
      </c>
      <c r="D22" s="154" t="e">
        <f>#REF!</f>
        <v>#REF!</v>
      </c>
      <c r="E22" s="153" t="e">
        <f>#REF!</f>
        <v>#REF!</v>
      </c>
      <c r="F22" s="153" t="e">
        <f>#REF!</f>
        <v>#REF!</v>
      </c>
      <c r="G22" s="157"/>
      <c r="H22" s="157"/>
      <c r="I22" s="157"/>
      <c r="J22" s="155">
        <v>6.5</v>
      </c>
      <c r="K22" s="156">
        <v>5.5</v>
      </c>
      <c r="L22" s="155">
        <v>5</v>
      </c>
    </row>
    <row r="23" spans="1:12" s="158" customFormat="1" ht="20.399999999999999" x14ac:dyDescent="0.3">
      <c r="A23" s="153" t="e">
        <f>#REF!</f>
        <v>#REF!</v>
      </c>
      <c r="B23" s="154" t="e">
        <f>#REF!</f>
        <v>#REF!</v>
      </c>
      <c r="C23" s="154" t="e">
        <f>#REF!</f>
        <v>#REF!</v>
      </c>
      <c r="D23" s="154" t="e">
        <f>#REF!</f>
        <v>#REF!</v>
      </c>
      <c r="E23" s="153" t="e">
        <f>#REF!</f>
        <v>#REF!</v>
      </c>
      <c r="F23" s="153" t="e">
        <f>#REF!</f>
        <v>#REF!</v>
      </c>
      <c r="G23" s="157"/>
      <c r="H23" s="157"/>
      <c r="I23" s="157"/>
      <c r="J23" s="155">
        <v>5</v>
      </c>
      <c r="K23" s="156">
        <v>8</v>
      </c>
      <c r="L23" s="155">
        <v>8.5</v>
      </c>
    </row>
    <row r="24" spans="1:12" s="158" customFormat="1" ht="20.399999999999999" x14ac:dyDescent="0.3">
      <c r="A24" s="153" t="e">
        <f>#REF!</f>
        <v>#REF!</v>
      </c>
      <c r="B24" s="154" t="e">
        <f>#REF!</f>
        <v>#REF!</v>
      </c>
      <c r="C24" s="154" t="e">
        <f>#REF!</f>
        <v>#REF!</v>
      </c>
      <c r="D24" s="154" t="e">
        <f>#REF!</f>
        <v>#REF!</v>
      </c>
      <c r="E24" s="153" t="e">
        <f>#REF!</f>
        <v>#REF!</v>
      </c>
      <c r="F24" s="153" t="e">
        <f>#REF!</f>
        <v>#REF!</v>
      </c>
      <c r="G24" s="157"/>
      <c r="H24" s="157"/>
      <c r="I24" s="157"/>
      <c r="J24" s="155">
        <v>4</v>
      </c>
      <c r="K24" s="156">
        <v>5.5</v>
      </c>
      <c r="L24" s="155">
        <v>7.5</v>
      </c>
    </row>
    <row r="25" spans="1:12" s="158" customFormat="1" ht="20.399999999999999" x14ac:dyDescent="0.3">
      <c r="A25" s="153" t="e">
        <f>#REF!</f>
        <v>#REF!</v>
      </c>
      <c r="B25" s="154" t="e">
        <f>#REF!</f>
        <v>#REF!</v>
      </c>
      <c r="C25" s="154" t="e">
        <f>#REF!</f>
        <v>#REF!</v>
      </c>
      <c r="D25" s="154" t="e">
        <f>#REF!</f>
        <v>#REF!</v>
      </c>
      <c r="E25" s="153" t="e">
        <f>#REF!</f>
        <v>#REF!</v>
      </c>
      <c r="F25" s="153" t="e">
        <f>#REF!</f>
        <v>#REF!</v>
      </c>
      <c r="G25" s="157"/>
      <c r="H25" s="157"/>
      <c r="I25" s="157"/>
      <c r="J25" s="155">
        <v>10</v>
      </c>
      <c r="K25" s="156">
        <v>8.5</v>
      </c>
      <c r="L25" s="155">
        <v>9.5</v>
      </c>
    </row>
    <row r="26" spans="1:12" s="158" customFormat="1" ht="20.399999999999999" x14ac:dyDescent="0.3">
      <c r="A26" s="153" t="e">
        <f>#REF!</f>
        <v>#REF!</v>
      </c>
      <c r="B26" s="154" t="e">
        <f>#REF!</f>
        <v>#REF!</v>
      </c>
      <c r="C26" s="154" t="e">
        <f>#REF!</f>
        <v>#REF!</v>
      </c>
      <c r="D26" s="154" t="e">
        <f>#REF!</f>
        <v>#REF!</v>
      </c>
      <c r="E26" s="153" t="e">
        <f>#REF!</f>
        <v>#REF!</v>
      </c>
      <c r="F26" s="153" t="e">
        <f>#REF!</f>
        <v>#REF!</v>
      </c>
      <c r="G26" s="157"/>
      <c r="H26" s="157"/>
      <c r="I26" s="157"/>
      <c r="J26" s="155">
        <v>5.5</v>
      </c>
      <c r="K26" s="156">
        <v>4</v>
      </c>
      <c r="L26" s="155">
        <v>5</v>
      </c>
    </row>
    <row r="27" spans="1:12" s="158" customFormat="1" ht="20.399999999999999" x14ac:dyDescent="0.3">
      <c r="A27" s="153" t="e">
        <f>#REF!</f>
        <v>#REF!</v>
      </c>
      <c r="B27" s="154" t="e">
        <f>#REF!</f>
        <v>#REF!</v>
      </c>
      <c r="C27" s="154" t="e">
        <f>#REF!</f>
        <v>#REF!</v>
      </c>
      <c r="D27" s="154" t="e">
        <f>#REF!</f>
        <v>#REF!</v>
      </c>
      <c r="E27" s="153" t="e">
        <f>#REF!</f>
        <v>#REF!</v>
      </c>
      <c r="F27" s="153" t="e">
        <f>#REF!</f>
        <v>#REF!</v>
      </c>
      <c r="G27" s="157"/>
      <c r="H27" s="157"/>
      <c r="I27" s="157"/>
      <c r="J27" s="155">
        <v>4.5</v>
      </c>
      <c r="K27" s="156">
        <v>5</v>
      </c>
      <c r="L27" s="155">
        <v>6.5</v>
      </c>
    </row>
    <row r="28" spans="1:12" s="158" customFormat="1" ht="20.399999999999999" hidden="1" x14ac:dyDescent="0.3">
      <c r="A28" s="153" t="e">
        <f>#REF!</f>
        <v>#REF!</v>
      </c>
      <c r="B28" s="154" t="e">
        <f>#REF!</f>
        <v>#REF!</v>
      </c>
      <c r="C28" s="154" t="e">
        <f>#REF!</f>
        <v>#REF!</v>
      </c>
      <c r="D28" s="154" t="e">
        <f>#REF!</f>
        <v>#REF!</v>
      </c>
      <c r="E28" s="153" t="e">
        <f>#REF!</f>
        <v>#REF!</v>
      </c>
      <c r="F28" s="153" t="e">
        <f>#REF!</f>
        <v>#REF!</v>
      </c>
      <c r="G28" s="157"/>
      <c r="H28" s="157"/>
      <c r="I28" s="157"/>
      <c r="J28" s="155"/>
      <c r="K28" s="156"/>
      <c r="L28" s="155"/>
    </row>
    <row r="29" spans="1:12" s="158" customFormat="1" ht="20.399999999999999" x14ac:dyDescent="0.3">
      <c r="A29" s="153" t="e">
        <f>#REF!</f>
        <v>#REF!</v>
      </c>
      <c r="B29" s="154" t="e">
        <f>#REF!</f>
        <v>#REF!</v>
      </c>
      <c r="C29" s="154" t="e">
        <f>#REF!</f>
        <v>#REF!</v>
      </c>
      <c r="D29" s="154" t="e">
        <f>#REF!</f>
        <v>#REF!</v>
      </c>
      <c r="E29" s="153" t="e">
        <f>#REF!</f>
        <v>#REF!</v>
      </c>
      <c r="F29" s="153" t="e">
        <f>#REF!</f>
        <v>#REF!</v>
      </c>
      <c r="G29" s="157"/>
      <c r="H29" s="157"/>
      <c r="I29" s="157"/>
      <c r="J29" s="155">
        <v>6</v>
      </c>
      <c r="K29" s="156">
        <v>4.5</v>
      </c>
      <c r="L29" s="155">
        <v>6.5</v>
      </c>
    </row>
    <row r="30" spans="1:12" s="158" customFormat="1" ht="20.399999999999999" x14ac:dyDescent="0.3">
      <c r="A30" s="153" t="e">
        <f>#REF!</f>
        <v>#REF!</v>
      </c>
      <c r="B30" s="154" t="e">
        <f>#REF!</f>
        <v>#REF!</v>
      </c>
      <c r="C30" s="154" t="e">
        <f>#REF!</f>
        <v>#REF!</v>
      </c>
      <c r="D30" s="154" t="e">
        <f>#REF!</f>
        <v>#REF!</v>
      </c>
      <c r="E30" s="153" t="e">
        <f>#REF!</f>
        <v>#REF!</v>
      </c>
      <c r="F30" s="153" t="e">
        <f>#REF!</f>
        <v>#REF!</v>
      </c>
      <c r="G30" s="157"/>
      <c r="H30" s="157"/>
      <c r="I30" s="157"/>
      <c r="J30" s="155">
        <v>4.5</v>
      </c>
      <c r="K30" s="156">
        <v>0</v>
      </c>
      <c r="L30" s="155">
        <v>6.5</v>
      </c>
    </row>
    <row r="31" spans="1:12" s="158" customFormat="1" ht="20.399999999999999" hidden="1" x14ac:dyDescent="0.3">
      <c r="A31" s="153" t="e">
        <f>#REF!</f>
        <v>#REF!</v>
      </c>
      <c r="B31" s="154" t="e">
        <f>#REF!</f>
        <v>#REF!</v>
      </c>
      <c r="C31" s="154" t="e">
        <f>#REF!</f>
        <v>#REF!</v>
      </c>
      <c r="D31" s="154" t="e">
        <f>#REF!</f>
        <v>#REF!</v>
      </c>
      <c r="E31" s="153" t="e">
        <f>#REF!</f>
        <v>#REF!</v>
      </c>
      <c r="F31" s="153" t="e">
        <f>#REF!</f>
        <v>#REF!</v>
      </c>
      <c r="G31" s="157"/>
      <c r="H31" s="157"/>
      <c r="I31" s="157"/>
      <c r="J31" s="155"/>
      <c r="K31" s="156"/>
      <c r="L31" s="155"/>
    </row>
    <row r="32" spans="1:12" s="158" customFormat="1" ht="20.399999999999999" x14ac:dyDescent="0.3">
      <c r="A32" s="153" t="e">
        <f>#REF!</f>
        <v>#REF!</v>
      </c>
      <c r="B32" s="154" t="e">
        <f>#REF!</f>
        <v>#REF!</v>
      </c>
      <c r="C32" s="154" t="e">
        <f>#REF!</f>
        <v>#REF!</v>
      </c>
      <c r="D32" s="154" t="e">
        <f>#REF!</f>
        <v>#REF!</v>
      </c>
      <c r="E32" s="153" t="e">
        <f>#REF!</f>
        <v>#REF!</v>
      </c>
      <c r="F32" s="153" t="e">
        <f>#REF!</f>
        <v>#REF!</v>
      </c>
      <c r="G32" s="157"/>
      <c r="H32" s="157"/>
      <c r="I32" s="157"/>
      <c r="J32" s="155">
        <v>8</v>
      </c>
      <c r="K32" s="156">
        <v>8.5</v>
      </c>
      <c r="L32" s="155">
        <v>8.5</v>
      </c>
    </row>
    <row r="33" spans="1:12" s="158" customFormat="1" ht="20.399999999999999" hidden="1" x14ac:dyDescent="0.3">
      <c r="A33" s="153" t="e">
        <f>#REF!</f>
        <v>#REF!</v>
      </c>
      <c r="B33" s="154" t="e">
        <f>#REF!</f>
        <v>#REF!</v>
      </c>
      <c r="C33" s="154" t="e">
        <f>#REF!</f>
        <v>#REF!</v>
      </c>
      <c r="D33" s="154" t="e">
        <f>#REF!</f>
        <v>#REF!</v>
      </c>
      <c r="E33" s="153" t="e">
        <f>#REF!</f>
        <v>#REF!</v>
      </c>
      <c r="F33" s="153" t="e">
        <f>#REF!</f>
        <v>#REF!</v>
      </c>
      <c r="G33" s="157"/>
      <c r="H33" s="157"/>
      <c r="I33" s="157"/>
      <c r="J33" s="155"/>
      <c r="K33" s="156"/>
      <c r="L33" s="155"/>
    </row>
    <row r="34" spans="1:12" s="158" customFormat="1" ht="20.399999999999999" x14ac:dyDescent="0.3">
      <c r="A34" s="153" t="e">
        <f>#REF!</f>
        <v>#REF!</v>
      </c>
      <c r="B34" s="154" t="e">
        <f>#REF!</f>
        <v>#REF!</v>
      </c>
      <c r="C34" s="154" t="e">
        <f>#REF!</f>
        <v>#REF!</v>
      </c>
      <c r="D34" s="154" t="e">
        <f>#REF!</f>
        <v>#REF!</v>
      </c>
      <c r="E34" s="153" t="e">
        <f>#REF!</f>
        <v>#REF!</v>
      </c>
      <c r="F34" s="153" t="e">
        <f>#REF!</f>
        <v>#REF!</v>
      </c>
      <c r="G34" s="157"/>
      <c r="H34" s="157"/>
      <c r="I34" s="157"/>
      <c r="J34" s="155">
        <v>9.5</v>
      </c>
      <c r="K34" s="156">
        <v>8.5</v>
      </c>
      <c r="L34" s="155">
        <v>8</v>
      </c>
    </row>
    <row r="35" spans="1:12" s="158" customFormat="1" ht="20.399999999999999" x14ac:dyDescent="0.3">
      <c r="A35" s="153" t="e">
        <f>#REF!</f>
        <v>#REF!</v>
      </c>
      <c r="B35" s="154" t="e">
        <f>#REF!</f>
        <v>#REF!</v>
      </c>
      <c r="C35" s="154" t="e">
        <f>#REF!</f>
        <v>#REF!</v>
      </c>
      <c r="D35" s="154" t="e">
        <f>#REF!</f>
        <v>#REF!</v>
      </c>
      <c r="E35" s="153" t="e">
        <f>#REF!</f>
        <v>#REF!</v>
      </c>
      <c r="F35" s="153" t="e">
        <f>#REF!</f>
        <v>#REF!</v>
      </c>
      <c r="G35" s="157"/>
      <c r="H35" s="157"/>
      <c r="I35" s="157"/>
      <c r="J35" s="155"/>
      <c r="K35" s="156"/>
      <c r="L35" s="155"/>
    </row>
    <row r="36" spans="1:12" s="158" customFormat="1" ht="20.399999999999999" x14ac:dyDescent="0.3">
      <c r="A36" s="153" t="e">
        <f>#REF!</f>
        <v>#REF!</v>
      </c>
      <c r="B36" s="154" t="e">
        <f>#REF!</f>
        <v>#REF!</v>
      </c>
      <c r="C36" s="154" t="e">
        <f>#REF!</f>
        <v>#REF!</v>
      </c>
      <c r="D36" s="154" t="e">
        <f>#REF!</f>
        <v>#REF!</v>
      </c>
      <c r="E36" s="153" t="e">
        <f>#REF!</f>
        <v>#REF!</v>
      </c>
      <c r="F36" s="153" t="e">
        <f>#REF!</f>
        <v>#REF!</v>
      </c>
      <c r="G36" s="157"/>
      <c r="H36" s="157"/>
      <c r="I36" s="157"/>
      <c r="J36" s="155"/>
      <c r="K36" s="156"/>
      <c r="L36" s="155"/>
    </row>
    <row r="37" spans="1:12" s="158" customFormat="1" ht="20.399999999999999" x14ac:dyDescent="0.3">
      <c r="A37" s="153" t="e">
        <f>#REF!</f>
        <v>#REF!</v>
      </c>
      <c r="B37" s="154" t="e">
        <f>#REF!</f>
        <v>#REF!</v>
      </c>
      <c r="C37" s="154" t="e">
        <f>#REF!</f>
        <v>#REF!</v>
      </c>
      <c r="D37" s="154" t="e">
        <f>#REF!</f>
        <v>#REF!</v>
      </c>
      <c r="E37" s="153" t="e">
        <f>#REF!</f>
        <v>#REF!</v>
      </c>
      <c r="F37" s="153" t="e">
        <f>#REF!</f>
        <v>#REF!</v>
      </c>
      <c r="G37" s="157"/>
      <c r="H37" s="157"/>
      <c r="I37" s="157"/>
      <c r="J37" s="155"/>
      <c r="K37" s="156"/>
      <c r="L37" s="155"/>
    </row>
    <row r="38" spans="1:12" s="158" customFormat="1" ht="20.399999999999999" x14ac:dyDescent="0.3">
      <c r="A38" s="153" t="e">
        <f>#REF!</f>
        <v>#REF!</v>
      </c>
      <c r="B38" s="154" t="e">
        <f>#REF!</f>
        <v>#REF!</v>
      </c>
      <c r="C38" s="154" t="e">
        <f>#REF!</f>
        <v>#REF!</v>
      </c>
      <c r="D38" s="154" t="e">
        <f>#REF!</f>
        <v>#REF!</v>
      </c>
      <c r="E38" s="153" t="e">
        <f>#REF!</f>
        <v>#REF!</v>
      </c>
      <c r="F38" s="153" t="e">
        <f>#REF!</f>
        <v>#REF!</v>
      </c>
      <c r="G38" s="157"/>
      <c r="H38" s="157"/>
      <c r="I38" s="157"/>
      <c r="J38" s="155"/>
      <c r="K38" s="156"/>
      <c r="L38" s="155"/>
    </row>
    <row r="39" spans="1:12" s="158" customFormat="1" ht="20.399999999999999" x14ac:dyDescent="0.3">
      <c r="A39" s="153" t="e">
        <f>#REF!</f>
        <v>#REF!</v>
      </c>
      <c r="B39" s="154" t="e">
        <f>#REF!</f>
        <v>#REF!</v>
      </c>
      <c r="C39" s="154" t="e">
        <f>#REF!</f>
        <v>#REF!</v>
      </c>
      <c r="D39" s="154" t="e">
        <f>#REF!</f>
        <v>#REF!</v>
      </c>
      <c r="E39" s="153" t="e">
        <f>#REF!</f>
        <v>#REF!</v>
      </c>
      <c r="F39" s="153" t="e">
        <f>#REF!</f>
        <v>#REF!</v>
      </c>
      <c r="G39" s="157"/>
      <c r="H39" s="157"/>
      <c r="I39" s="157"/>
      <c r="J39" s="155"/>
      <c r="K39" s="156"/>
      <c r="L39" s="155"/>
    </row>
    <row r="40" spans="1:12" s="158" customFormat="1" ht="20.399999999999999" x14ac:dyDescent="0.3">
      <c r="A40" s="153" t="e">
        <f>#REF!</f>
        <v>#REF!</v>
      </c>
      <c r="B40" s="154" t="e">
        <f>#REF!</f>
        <v>#REF!</v>
      </c>
      <c r="C40" s="154" t="e">
        <f>#REF!</f>
        <v>#REF!</v>
      </c>
      <c r="D40" s="154" t="e">
        <f>#REF!</f>
        <v>#REF!</v>
      </c>
      <c r="E40" s="153" t="e">
        <f>#REF!</f>
        <v>#REF!</v>
      </c>
      <c r="F40" s="153" t="e">
        <f>#REF!</f>
        <v>#REF!</v>
      </c>
      <c r="G40" s="157"/>
      <c r="H40" s="157"/>
      <c r="I40" s="157"/>
      <c r="J40" s="155"/>
      <c r="K40" s="156"/>
      <c r="L40" s="155"/>
    </row>
    <row r="41" spans="1:12" s="158" customFormat="1" ht="20.399999999999999" x14ac:dyDescent="0.3">
      <c r="A41" s="153" t="e">
        <f>#REF!</f>
        <v>#REF!</v>
      </c>
      <c r="B41" s="154" t="e">
        <f>#REF!</f>
        <v>#REF!</v>
      </c>
      <c r="C41" s="154" t="e">
        <f>#REF!</f>
        <v>#REF!</v>
      </c>
      <c r="D41" s="154" t="e">
        <f>#REF!</f>
        <v>#REF!</v>
      </c>
      <c r="E41" s="153" t="e">
        <f>#REF!</f>
        <v>#REF!</v>
      </c>
      <c r="F41" s="153" t="e">
        <f>#REF!</f>
        <v>#REF!</v>
      </c>
      <c r="G41" s="157"/>
      <c r="H41" s="157"/>
      <c r="I41" s="157"/>
      <c r="J41" s="155"/>
      <c r="K41" s="156"/>
      <c r="L41" s="155"/>
    </row>
    <row r="42" spans="1:12" s="158" customFormat="1" ht="20.399999999999999" x14ac:dyDescent="0.3">
      <c r="A42" s="153" t="e">
        <f>#REF!</f>
        <v>#REF!</v>
      </c>
      <c r="B42" s="154" t="e">
        <f>#REF!</f>
        <v>#REF!</v>
      </c>
      <c r="C42" s="154" t="e">
        <f>#REF!</f>
        <v>#REF!</v>
      </c>
      <c r="D42" s="154" t="e">
        <f>#REF!</f>
        <v>#REF!</v>
      </c>
      <c r="E42" s="153" t="e">
        <f>#REF!</f>
        <v>#REF!</v>
      </c>
      <c r="F42" s="153" t="e">
        <f>#REF!</f>
        <v>#REF!</v>
      </c>
      <c r="G42" s="157"/>
      <c r="H42" s="157"/>
      <c r="I42" s="157"/>
      <c r="J42" s="155"/>
      <c r="K42" s="156"/>
      <c r="L42" s="155"/>
    </row>
    <row r="43" spans="1:12" s="158" customFormat="1" ht="20.399999999999999" x14ac:dyDescent="0.3">
      <c r="A43" s="153" t="e">
        <f>#REF!</f>
        <v>#REF!</v>
      </c>
      <c r="B43" s="154" t="e">
        <f>#REF!</f>
        <v>#REF!</v>
      </c>
      <c r="C43" s="154" t="e">
        <f>#REF!</f>
        <v>#REF!</v>
      </c>
      <c r="D43" s="154" t="e">
        <f>#REF!</f>
        <v>#REF!</v>
      </c>
      <c r="E43" s="153" t="e">
        <f>#REF!</f>
        <v>#REF!</v>
      </c>
      <c r="F43" s="153" t="e">
        <f>#REF!</f>
        <v>#REF!</v>
      </c>
      <c r="G43" s="157"/>
      <c r="H43" s="157"/>
      <c r="I43" s="157"/>
      <c r="J43" s="155"/>
      <c r="K43" s="156"/>
      <c r="L43" s="155"/>
    </row>
    <row r="44" spans="1:12" s="158" customFormat="1" ht="20.399999999999999" x14ac:dyDescent="0.3">
      <c r="A44" s="153" t="e">
        <f>#REF!</f>
        <v>#REF!</v>
      </c>
      <c r="B44" s="154" t="e">
        <f>#REF!</f>
        <v>#REF!</v>
      </c>
      <c r="C44" s="154" t="e">
        <f>#REF!</f>
        <v>#REF!</v>
      </c>
      <c r="D44" s="154" t="e">
        <f>#REF!</f>
        <v>#REF!</v>
      </c>
      <c r="E44" s="153" t="e">
        <f>#REF!</f>
        <v>#REF!</v>
      </c>
      <c r="F44" s="153" t="e">
        <f>#REF!</f>
        <v>#REF!</v>
      </c>
      <c r="G44" s="157"/>
      <c r="H44" s="157"/>
      <c r="I44" s="157"/>
      <c r="J44" s="155"/>
      <c r="K44" s="156"/>
      <c r="L44" s="155"/>
    </row>
    <row r="45" spans="1:12" s="158" customFormat="1" ht="20.399999999999999" x14ac:dyDescent="0.3">
      <c r="A45" s="153" t="e">
        <f>#REF!</f>
        <v>#REF!</v>
      </c>
      <c r="B45" s="154" t="e">
        <f>#REF!</f>
        <v>#REF!</v>
      </c>
      <c r="C45" s="154" t="e">
        <f>#REF!</f>
        <v>#REF!</v>
      </c>
      <c r="D45" s="154" t="e">
        <f>#REF!</f>
        <v>#REF!</v>
      </c>
      <c r="E45" s="153" t="e">
        <f>#REF!</f>
        <v>#REF!</v>
      </c>
      <c r="F45" s="153" t="e">
        <f>#REF!</f>
        <v>#REF!</v>
      </c>
      <c r="G45" s="157"/>
      <c r="H45" s="157"/>
      <c r="I45" s="157"/>
      <c r="J45" s="155"/>
      <c r="K45" s="156"/>
      <c r="L45" s="155"/>
    </row>
    <row r="46" spans="1:12" s="158" customFormat="1" ht="20.399999999999999" x14ac:dyDescent="0.3">
      <c r="A46" s="153" t="e">
        <f>#REF!</f>
        <v>#REF!</v>
      </c>
      <c r="B46" s="154" t="e">
        <f>#REF!</f>
        <v>#REF!</v>
      </c>
      <c r="C46" s="154" t="e">
        <f>#REF!</f>
        <v>#REF!</v>
      </c>
      <c r="D46" s="154" t="e">
        <f>#REF!</f>
        <v>#REF!</v>
      </c>
      <c r="E46" s="153" t="e">
        <f>#REF!</f>
        <v>#REF!</v>
      </c>
      <c r="F46" s="153" t="e">
        <f>#REF!</f>
        <v>#REF!</v>
      </c>
      <c r="G46" s="157"/>
      <c r="H46" s="157"/>
      <c r="I46" s="157"/>
      <c r="J46" s="155"/>
      <c r="K46" s="156"/>
      <c r="L46" s="155"/>
    </row>
    <row r="47" spans="1:12" s="158" customFormat="1" ht="20.399999999999999" x14ac:dyDescent="0.3">
      <c r="A47" s="153" t="e">
        <f>#REF!</f>
        <v>#REF!</v>
      </c>
      <c r="B47" s="154" t="e">
        <f>#REF!</f>
        <v>#REF!</v>
      </c>
      <c r="C47" s="154" t="e">
        <f>#REF!</f>
        <v>#REF!</v>
      </c>
      <c r="D47" s="154" t="e">
        <f>#REF!</f>
        <v>#REF!</v>
      </c>
      <c r="E47" s="153" t="e">
        <f>#REF!</f>
        <v>#REF!</v>
      </c>
      <c r="F47" s="153" t="e">
        <f>#REF!</f>
        <v>#REF!</v>
      </c>
      <c r="G47" s="157"/>
      <c r="H47" s="157"/>
      <c r="I47" s="157"/>
      <c r="J47" s="155"/>
      <c r="K47" s="156"/>
      <c r="L47" s="155"/>
    </row>
    <row r="48" spans="1:12" s="158" customFormat="1" ht="20.399999999999999" x14ac:dyDescent="0.3">
      <c r="A48" s="153" t="e">
        <f>#REF!</f>
        <v>#REF!</v>
      </c>
      <c r="B48" s="154" t="e">
        <f>#REF!</f>
        <v>#REF!</v>
      </c>
      <c r="C48" s="154" t="e">
        <f>#REF!</f>
        <v>#REF!</v>
      </c>
      <c r="D48" s="154" t="e">
        <f>#REF!</f>
        <v>#REF!</v>
      </c>
      <c r="E48" s="153" t="e">
        <f>#REF!</f>
        <v>#REF!</v>
      </c>
      <c r="F48" s="153" t="e">
        <f>#REF!</f>
        <v>#REF!</v>
      </c>
      <c r="G48" s="157"/>
      <c r="H48" s="157"/>
      <c r="I48" s="157"/>
      <c r="J48" s="155"/>
      <c r="K48" s="156"/>
      <c r="L48" s="155"/>
    </row>
    <row r="49" spans="1:12" s="158" customFormat="1" ht="20.399999999999999" x14ac:dyDescent="0.3">
      <c r="A49" s="153" t="e">
        <f>#REF!</f>
        <v>#REF!</v>
      </c>
      <c r="B49" s="154" t="e">
        <f>#REF!</f>
        <v>#REF!</v>
      </c>
      <c r="C49" s="154" t="e">
        <f>#REF!</f>
        <v>#REF!</v>
      </c>
      <c r="D49" s="154" t="e">
        <f>#REF!</f>
        <v>#REF!</v>
      </c>
      <c r="E49" s="153" t="e">
        <f>#REF!</f>
        <v>#REF!</v>
      </c>
      <c r="F49" s="153" t="e">
        <f>#REF!</f>
        <v>#REF!</v>
      </c>
      <c r="G49" s="157"/>
      <c r="H49" s="157"/>
      <c r="I49" s="157"/>
      <c r="J49" s="155"/>
      <c r="K49" s="156"/>
      <c r="L49" s="155"/>
    </row>
    <row r="50" spans="1:12" s="158" customFormat="1" ht="20.399999999999999" x14ac:dyDescent="0.3">
      <c r="A50" s="153" t="e">
        <f>#REF!</f>
        <v>#REF!</v>
      </c>
      <c r="B50" s="154" t="e">
        <f>#REF!</f>
        <v>#REF!</v>
      </c>
      <c r="C50" s="154" t="e">
        <f>#REF!</f>
        <v>#REF!</v>
      </c>
      <c r="D50" s="154" t="e">
        <f>#REF!</f>
        <v>#REF!</v>
      </c>
      <c r="E50" s="153" t="e">
        <f>#REF!</f>
        <v>#REF!</v>
      </c>
      <c r="F50" s="153" t="e">
        <f>#REF!</f>
        <v>#REF!</v>
      </c>
      <c r="G50" s="157"/>
      <c r="H50" s="157"/>
      <c r="I50" s="157"/>
      <c r="J50" s="155"/>
      <c r="K50" s="156"/>
      <c r="L50" s="155"/>
    </row>
    <row r="51" spans="1:12" s="158" customFormat="1" ht="20.399999999999999" x14ac:dyDescent="0.3">
      <c r="A51" s="153" t="e">
        <f>#REF!</f>
        <v>#REF!</v>
      </c>
      <c r="B51" s="154" t="e">
        <f>#REF!</f>
        <v>#REF!</v>
      </c>
      <c r="C51" s="154" t="e">
        <f>#REF!</f>
        <v>#REF!</v>
      </c>
      <c r="D51" s="154" t="e">
        <f>#REF!</f>
        <v>#REF!</v>
      </c>
      <c r="E51" s="153" t="e">
        <f>#REF!</f>
        <v>#REF!</v>
      </c>
      <c r="F51" s="153" t="e">
        <f>#REF!</f>
        <v>#REF!</v>
      </c>
      <c r="G51" s="157"/>
      <c r="H51" s="157"/>
      <c r="I51" s="157"/>
      <c r="J51" s="155"/>
      <c r="K51" s="156"/>
      <c r="L51" s="155"/>
    </row>
    <row r="52" spans="1:12" s="158" customFormat="1" ht="20.399999999999999" x14ac:dyDescent="0.3">
      <c r="A52" s="153" t="e">
        <f>#REF!</f>
        <v>#REF!</v>
      </c>
      <c r="B52" s="154" t="e">
        <f>#REF!</f>
        <v>#REF!</v>
      </c>
      <c r="C52" s="154" t="e">
        <f>#REF!</f>
        <v>#REF!</v>
      </c>
      <c r="D52" s="154" t="e">
        <f>#REF!</f>
        <v>#REF!</v>
      </c>
      <c r="E52" s="153" t="e">
        <f>#REF!</f>
        <v>#REF!</v>
      </c>
      <c r="F52" s="153" t="e">
        <f>#REF!</f>
        <v>#REF!</v>
      </c>
      <c r="G52" s="157"/>
      <c r="H52" s="157"/>
      <c r="I52" s="157"/>
      <c r="J52" s="155"/>
      <c r="K52" s="156"/>
      <c r="L52" s="155"/>
    </row>
    <row r="53" spans="1:12" s="158" customFormat="1" ht="20.399999999999999" x14ac:dyDescent="0.3">
      <c r="A53" s="153" t="e">
        <f>#REF!</f>
        <v>#REF!</v>
      </c>
      <c r="B53" s="154" t="e">
        <f>#REF!</f>
        <v>#REF!</v>
      </c>
      <c r="C53" s="154" t="e">
        <f>#REF!</f>
        <v>#REF!</v>
      </c>
      <c r="D53" s="154" t="e">
        <f>#REF!</f>
        <v>#REF!</v>
      </c>
      <c r="E53" s="153" t="e">
        <f>#REF!</f>
        <v>#REF!</v>
      </c>
      <c r="F53" s="153" t="e">
        <f>#REF!</f>
        <v>#REF!</v>
      </c>
      <c r="G53" s="157"/>
      <c r="H53" s="157"/>
      <c r="I53" s="157"/>
      <c r="J53" s="155"/>
      <c r="K53" s="156"/>
      <c r="L53" s="155"/>
    </row>
    <row r="54" spans="1:12" s="158" customFormat="1" ht="20.399999999999999" x14ac:dyDescent="0.3">
      <c r="A54" s="153" t="e">
        <f>#REF!</f>
        <v>#REF!</v>
      </c>
      <c r="B54" s="154" t="e">
        <f>#REF!</f>
        <v>#REF!</v>
      </c>
      <c r="C54" s="154" t="e">
        <f>#REF!</f>
        <v>#REF!</v>
      </c>
      <c r="D54" s="154" t="e">
        <f>#REF!</f>
        <v>#REF!</v>
      </c>
      <c r="E54" s="153" t="e">
        <f>#REF!</f>
        <v>#REF!</v>
      </c>
      <c r="F54" s="153" t="e">
        <f>#REF!</f>
        <v>#REF!</v>
      </c>
      <c r="G54" s="157"/>
      <c r="H54" s="157"/>
      <c r="I54" s="157"/>
      <c r="J54" s="155"/>
      <c r="K54" s="156"/>
      <c r="L54" s="155"/>
    </row>
    <row r="55" spans="1:12" s="158" customFormat="1" ht="20.399999999999999" x14ac:dyDescent="0.3">
      <c r="A55" s="153" t="e">
        <f>#REF!</f>
        <v>#REF!</v>
      </c>
      <c r="B55" s="154" t="e">
        <f>#REF!</f>
        <v>#REF!</v>
      </c>
      <c r="C55" s="154" t="e">
        <f>#REF!</f>
        <v>#REF!</v>
      </c>
      <c r="D55" s="154" t="e">
        <f>#REF!</f>
        <v>#REF!</v>
      </c>
      <c r="E55" s="153" t="e">
        <f>#REF!</f>
        <v>#REF!</v>
      </c>
      <c r="F55" s="153" t="e">
        <f>#REF!</f>
        <v>#REF!</v>
      </c>
      <c r="G55" s="157"/>
      <c r="H55" s="157"/>
      <c r="I55" s="157"/>
      <c r="J55" s="155"/>
      <c r="K55" s="156"/>
      <c r="L55" s="155"/>
    </row>
    <row r="56" spans="1:12" s="158" customFormat="1" ht="20.399999999999999" x14ac:dyDescent="0.3">
      <c r="A56" s="153" t="e">
        <f>#REF!</f>
        <v>#REF!</v>
      </c>
      <c r="B56" s="154" t="e">
        <f>#REF!</f>
        <v>#REF!</v>
      </c>
      <c r="C56" s="154" t="e">
        <f>#REF!</f>
        <v>#REF!</v>
      </c>
      <c r="D56" s="154" t="e">
        <f>#REF!</f>
        <v>#REF!</v>
      </c>
      <c r="E56" s="153" t="e">
        <f>#REF!</f>
        <v>#REF!</v>
      </c>
      <c r="F56" s="153" t="e">
        <f>#REF!</f>
        <v>#REF!</v>
      </c>
      <c r="G56" s="157"/>
      <c r="H56" s="157"/>
      <c r="I56" s="157"/>
      <c r="J56" s="155"/>
      <c r="K56" s="156"/>
      <c r="L56" s="155"/>
    </row>
    <row r="57" spans="1:12" s="158" customFormat="1" ht="20.399999999999999" x14ac:dyDescent="0.3">
      <c r="A57" s="153" t="e">
        <f>#REF!</f>
        <v>#REF!</v>
      </c>
      <c r="B57" s="154" t="e">
        <f>#REF!</f>
        <v>#REF!</v>
      </c>
      <c r="C57" s="154" t="e">
        <f>#REF!</f>
        <v>#REF!</v>
      </c>
      <c r="D57" s="154" t="e">
        <f>#REF!</f>
        <v>#REF!</v>
      </c>
      <c r="E57" s="153" t="e">
        <f>#REF!</f>
        <v>#REF!</v>
      </c>
      <c r="F57" s="153" t="e">
        <f>#REF!</f>
        <v>#REF!</v>
      </c>
      <c r="G57" s="157"/>
      <c r="H57" s="157"/>
      <c r="I57" s="157"/>
      <c r="J57" s="155"/>
      <c r="K57" s="156"/>
      <c r="L57" s="155"/>
    </row>
    <row r="58" spans="1:12" s="158" customFormat="1" ht="20.399999999999999" x14ac:dyDescent="0.3">
      <c r="A58" s="153" t="e">
        <f>#REF!</f>
        <v>#REF!</v>
      </c>
      <c r="B58" s="154" t="e">
        <f>#REF!</f>
        <v>#REF!</v>
      </c>
      <c r="C58" s="154" t="e">
        <f>#REF!</f>
        <v>#REF!</v>
      </c>
      <c r="D58" s="154" t="e">
        <f>#REF!</f>
        <v>#REF!</v>
      </c>
      <c r="E58" s="153" t="e">
        <f>#REF!</f>
        <v>#REF!</v>
      </c>
      <c r="F58" s="153" t="e">
        <f>#REF!</f>
        <v>#REF!</v>
      </c>
      <c r="G58" s="157"/>
      <c r="H58" s="157"/>
      <c r="I58" s="157"/>
      <c r="J58" s="155"/>
      <c r="K58" s="156"/>
      <c r="L58" s="155"/>
    </row>
    <row r="59" spans="1:12" s="158" customFormat="1" ht="20.399999999999999" x14ac:dyDescent="0.3">
      <c r="A59" s="153" t="e">
        <f>#REF!</f>
        <v>#REF!</v>
      </c>
      <c r="B59" s="154" t="e">
        <f>#REF!</f>
        <v>#REF!</v>
      </c>
      <c r="C59" s="154" t="e">
        <f>#REF!</f>
        <v>#REF!</v>
      </c>
      <c r="D59" s="154" t="e">
        <f>#REF!</f>
        <v>#REF!</v>
      </c>
      <c r="E59" s="153" t="e">
        <f>#REF!</f>
        <v>#REF!</v>
      </c>
      <c r="F59" s="153" t="e">
        <f>#REF!</f>
        <v>#REF!</v>
      </c>
      <c r="G59" s="157"/>
      <c r="H59" s="157"/>
      <c r="I59" s="157"/>
      <c r="J59" s="155"/>
      <c r="K59" s="156"/>
      <c r="L59" s="155"/>
    </row>
    <row r="60" spans="1:12" s="158" customFormat="1" ht="20.399999999999999" x14ac:dyDescent="0.3">
      <c r="A60" s="153" t="e">
        <f>#REF!</f>
        <v>#REF!</v>
      </c>
      <c r="B60" s="154" t="e">
        <f>#REF!</f>
        <v>#REF!</v>
      </c>
      <c r="C60" s="154" t="e">
        <f>#REF!</f>
        <v>#REF!</v>
      </c>
      <c r="D60" s="154" t="e">
        <f>#REF!</f>
        <v>#REF!</v>
      </c>
      <c r="E60" s="153" t="e">
        <f>#REF!</f>
        <v>#REF!</v>
      </c>
      <c r="F60" s="153" t="e">
        <f>#REF!</f>
        <v>#REF!</v>
      </c>
      <c r="G60" s="157"/>
      <c r="H60" s="157"/>
      <c r="I60" s="157"/>
      <c r="J60" s="155"/>
      <c r="K60" s="156"/>
      <c r="L60" s="155"/>
    </row>
    <row r="61" spans="1:12" s="158" customFormat="1" ht="20.399999999999999" x14ac:dyDescent="0.3">
      <c r="A61" s="153" t="e">
        <f>#REF!</f>
        <v>#REF!</v>
      </c>
      <c r="B61" s="154" t="e">
        <f>#REF!</f>
        <v>#REF!</v>
      </c>
      <c r="C61" s="154" t="e">
        <f>#REF!</f>
        <v>#REF!</v>
      </c>
      <c r="D61" s="154" t="e">
        <f>#REF!</f>
        <v>#REF!</v>
      </c>
      <c r="E61" s="153" t="e">
        <f>#REF!</f>
        <v>#REF!</v>
      </c>
      <c r="F61" s="153" t="e">
        <f>#REF!</f>
        <v>#REF!</v>
      </c>
      <c r="G61" s="157"/>
      <c r="H61" s="157"/>
      <c r="I61" s="157"/>
      <c r="J61" s="155"/>
      <c r="K61" s="156"/>
      <c r="L61" s="155"/>
    </row>
    <row r="62" spans="1:12" s="158" customFormat="1" ht="20.399999999999999" x14ac:dyDescent="0.3">
      <c r="A62" s="153" t="e">
        <f>#REF!</f>
        <v>#REF!</v>
      </c>
      <c r="B62" s="154" t="e">
        <f>#REF!</f>
        <v>#REF!</v>
      </c>
      <c r="C62" s="154" t="e">
        <f>#REF!</f>
        <v>#REF!</v>
      </c>
      <c r="D62" s="154" t="e">
        <f>#REF!</f>
        <v>#REF!</v>
      </c>
      <c r="E62" s="153" t="e">
        <f>#REF!</f>
        <v>#REF!</v>
      </c>
      <c r="F62" s="153" t="e">
        <f>#REF!</f>
        <v>#REF!</v>
      </c>
      <c r="G62" s="157"/>
      <c r="H62" s="157"/>
      <c r="I62" s="157"/>
      <c r="J62" s="155"/>
      <c r="K62" s="156"/>
      <c r="L62" s="155"/>
    </row>
    <row r="63" spans="1:12" s="158" customFormat="1" ht="20.399999999999999" x14ac:dyDescent="0.3">
      <c r="A63" s="153" t="e">
        <f>#REF!</f>
        <v>#REF!</v>
      </c>
      <c r="B63" s="154" t="e">
        <f>#REF!</f>
        <v>#REF!</v>
      </c>
      <c r="C63" s="154" t="e">
        <f>#REF!</f>
        <v>#REF!</v>
      </c>
      <c r="D63" s="154" t="e">
        <f>#REF!</f>
        <v>#REF!</v>
      </c>
      <c r="E63" s="153" t="e">
        <f>#REF!</f>
        <v>#REF!</v>
      </c>
      <c r="F63" s="153" t="e">
        <f>#REF!</f>
        <v>#REF!</v>
      </c>
      <c r="G63" s="157"/>
      <c r="H63" s="157"/>
      <c r="I63" s="157"/>
      <c r="J63" s="155"/>
      <c r="K63" s="156"/>
      <c r="L63" s="155"/>
    </row>
    <row r="64" spans="1:12" s="158" customFormat="1" ht="20.399999999999999" x14ac:dyDescent="0.3">
      <c r="A64" s="153" t="e">
        <f>#REF!</f>
        <v>#REF!</v>
      </c>
      <c r="B64" s="154" t="e">
        <f>#REF!</f>
        <v>#REF!</v>
      </c>
      <c r="C64" s="154" t="e">
        <f>#REF!</f>
        <v>#REF!</v>
      </c>
      <c r="D64" s="154" t="e">
        <f>#REF!</f>
        <v>#REF!</v>
      </c>
      <c r="E64" s="153" t="e">
        <f>#REF!</f>
        <v>#REF!</v>
      </c>
      <c r="F64" s="153" t="e">
        <f>#REF!</f>
        <v>#REF!</v>
      </c>
      <c r="G64" s="157"/>
      <c r="H64" s="157"/>
      <c r="I64" s="157"/>
      <c r="J64" s="155"/>
      <c r="K64" s="156"/>
      <c r="L64" s="155"/>
    </row>
    <row r="65" spans="1:12" s="158" customFormat="1" ht="20.399999999999999" x14ac:dyDescent="0.3">
      <c r="A65" s="153" t="e">
        <f>#REF!</f>
        <v>#REF!</v>
      </c>
      <c r="B65" s="154" t="e">
        <f>#REF!</f>
        <v>#REF!</v>
      </c>
      <c r="C65" s="154" t="e">
        <f>#REF!</f>
        <v>#REF!</v>
      </c>
      <c r="D65" s="154" t="e">
        <f>#REF!</f>
        <v>#REF!</v>
      </c>
      <c r="E65" s="153" t="e">
        <f>#REF!</f>
        <v>#REF!</v>
      </c>
      <c r="F65" s="153" t="e">
        <f>#REF!</f>
        <v>#REF!</v>
      </c>
      <c r="G65" s="157"/>
      <c r="H65" s="157"/>
      <c r="I65" s="157"/>
      <c r="J65" s="155"/>
      <c r="K65" s="156"/>
      <c r="L65" s="155"/>
    </row>
    <row r="66" spans="1:12" s="158" customFormat="1" ht="20.399999999999999" x14ac:dyDescent="0.3">
      <c r="A66" s="153" t="e">
        <f>#REF!</f>
        <v>#REF!</v>
      </c>
      <c r="B66" s="154" t="e">
        <f>#REF!</f>
        <v>#REF!</v>
      </c>
      <c r="C66" s="154" t="e">
        <f>#REF!</f>
        <v>#REF!</v>
      </c>
      <c r="D66" s="154" t="e">
        <f>#REF!</f>
        <v>#REF!</v>
      </c>
      <c r="E66" s="153" t="e">
        <f>#REF!</f>
        <v>#REF!</v>
      </c>
      <c r="F66" s="153" t="e">
        <f>#REF!</f>
        <v>#REF!</v>
      </c>
      <c r="G66" s="157"/>
      <c r="H66" s="157"/>
      <c r="I66" s="157"/>
      <c r="J66" s="155"/>
      <c r="K66" s="156"/>
      <c r="L66" s="155"/>
    </row>
    <row r="67" spans="1:12" s="158" customFormat="1" ht="20.399999999999999" x14ac:dyDescent="0.3">
      <c r="A67" s="153" t="e">
        <f>#REF!</f>
        <v>#REF!</v>
      </c>
      <c r="B67" s="154" t="e">
        <f>#REF!</f>
        <v>#REF!</v>
      </c>
      <c r="C67" s="154" t="e">
        <f>#REF!</f>
        <v>#REF!</v>
      </c>
      <c r="D67" s="154" t="e">
        <f>#REF!</f>
        <v>#REF!</v>
      </c>
      <c r="E67" s="153" t="e">
        <f>#REF!</f>
        <v>#REF!</v>
      </c>
      <c r="F67" s="153" t="e">
        <f>#REF!</f>
        <v>#REF!</v>
      </c>
      <c r="G67" s="157"/>
      <c r="H67" s="157"/>
      <c r="I67" s="157"/>
      <c r="J67" s="155"/>
      <c r="K67" s="156"/>
      <c r="L67" s="155"/>
    </row>
    <row r="68" spans="1:12" s="158" customFormat="1" ht="20.399999999999999" x14ac:dyDescent="0.3">
      <c r="A68" s="153" t="e">
        <f>#REF!</f>
        <v>#REF!</v>
      </c>
      <c r="B68" s="154" t="e">
        <f>#REF!</f>
        <v>#REF!</v>
      </c>
      <c r="C68" s="154" t="e">
        <f>#REF!</f>
        <v>#REF!</v>
      </c>
      <c r="D68" s="154" t="e">
        <f>#REF!</f>
        <v>#REF!</v>
      </c>
      <c r="E68" s="153" t="e">
        <f>#REF!</f>
        <v>#REF!</v>
      </c>
      <c r="F68" s="153" t="e">
        <f>#REF!</f>
        <v>#REF!</v>
      </c>
      <c r="G68" s="157"/>
      <c r="H68" s="157"/>
      <c r="I68" s="157"/>
      <c r="J68" s="155"/>
      <c r="K68" s="156"/>
      <c r="L68" s="155"/>
    </row>
    <row r="69" spans="1:12" s="158" customFormat="1" ht="20.399999999999999" x14ac:dyDescent="0.3">
      <c r="A69" s="153" t="e">
        <f>#REF!</f>
        <v>#REF!</v>
      </c>
      <c r="B69" s="154" t="e">
        <f>#REF!</f>
        <v>#REF!</v>
      </c>
      <c r="C69" s="154" t="e">
        <f>#REF!</f>
        <v>#REF!</v>
      </c>
      <c r="D69" s="154" t="e">
        <f>#REF!</f>
        <v>#REF!</v>
      </c>
      <c r="E69" s="153" t="e">
        <f>#REF!</f>
        <v>#REF!</v>
      </c>
      <c r="F69" s="153" t="e">
        <f>#REF!</f>
        <v>#REF!</v>
      </c>
      <c r="G69" s="157"/>
      <c r="H69" s="157"/>
      <c r="I69" s="157"/>
      <c r="J69" s="155"/>
      <c r="K69" s="156"/>
      <c r="L69" s="155"/>
    </row>
    <row r="70" spans="1:12" s="158" customFormat="1" ht="20.399999999999999" x14ac:dyDescent="0.3">
      <c r="A70" s="153" t="e">
        <f>#REF!</f>
        <v>#REF!</v>
      </c>
      <c r="B70" s="154" t="e">
        <f>#REF!</f>
        <v>#REF!</v>
      </c>
      <c r="C70" s="154" t="e">
        <f>#REF!</f>
        <v>#REF!</v>
      </c>
      <c r="D70" s="154" t="e">
        <f>#REF!</f>
        <v>#REF!</v>
      </c>
      <c r="E70" s="153" t="e">
        <f>#REF!</f>
        <v>#REF!</v>
      </c>
      <c r="F70" s="153" t="e">
        <f>#REF!</f>
        <v>#REF!</v>
      </c>
      <c r="G70" s="157"/>
      <c r="H70" s="157"/>
      <c r="I70" s="157"/>
      <c r="J70" s="155"/>
      <c r="K70" s="156"/>
      <c r="L70" s="155"/>
    </row>
    <row r="71" spans="1:12" s="158" customFormat="1" ht="20.399999999999999" x14ac:dyDescent="0.3">
      <c r="A71" s="153" t="e">
        <f>#REF!</f>
        <v>#REF!</v>
      </c>
      <c r="B71" s="154" t="e">
        <f>#REF!</f>
        <v>#REF!</v>
      </c>
      <c r="C71" s="154" t="e">
        <f>#REF!</f>
        <v>#REF!</v>
      </c>
      <c r="D71" s="154" t="e">
        <f>#REF!</f>
        <v>#REF!</v>
      </c>
      <c r="E71" s="153" t="e">
        <f>#REF!</f>
        <v>#REF!</v>
      </c>
      <c r="F71" s="153" t="e">
        <f>#REF!</f>
        <v>#REF!</v>
      </c>
      <c r="G71" s="157"/>
      <c r="H71" s="157"/>
      <c r="I71" s="157"/>
      <c r="J71" s="155"/>
      <c r="K71" s="156"/>
      <c r="L71" s="155"/>
    </row>
    <row r="72" spans="1:12" s="158" customFormat="1" ht="20.399999999999999" x14ac:dyDescent="0.3">
      <c r="A72" s="153" t="e">
        <f>#REF!</f>
        <v>#REF!</v>
      </c>
      <c r="B72" s="154" t="e">
        <f>#REF!</f>
        <v>#REF!</v>
      </c>
      <c r="C72" s="154" t="e">
        <f>#REF!</f>
        <v>#REF!</v>
      </c>
      <c r="D72" s="154" t="e">
        <f>#REF!</f>
        <v>#REF!</v>
      </c>
      <c r="E72" s="153" t="e">
        <f>#REF!</f>
        <v>#REF!</v>
      </c>
      <c r="F72" s="153" t="e">
        <f>#REF!</f>
        <v>#REF!</v>
      </c>
      <c r="G72" s="157"/>
      <c r="H72" s="157"/>
      <c r="I72" s="157"/>
      <c r="J72" s="155"/>
      <c r="K72" s="156"/>
      <c r="L72" s="155"/>
    </row>
    <row r="73" spans="1:12" s="158" customFormat="1" ht="20.399999999999999" x14ac:dyDescent="0.3">
      <c r="A73" s="153" t="e">
        <f>#REF!</f>
        <v>#REF!</v>
      </c>
      <c r="B73" s="154" t="e">
        <f>#REF!</f>
        <v>#REF!</v>
      </c>
      <c r="C73" s="154" t="e">
        <f>#REF!</f>
        <v>#REF!</v>
      </c>
      <c r="D73" s="154" t="e">
        <f>#REF!</f>
        <v>#REF!</v>
      </c>
      <c r="E73" s="153" t="e">
        <f>#REF!</f>
        <v>#REF!</v>
      </c>
      <c r="F73" s="153" t="e">
        <f>#REF!</f>
        <v>#REF!</v>
      </c>
      <c r="G73" s="157"/>
      <c r="H73" s="157"/>
      <c r="I73" s="157"/>
      <c r="J73" s="155"/>
      <c r="K73" s="156"/>
      <c r="L73" s="155"/>
    </row>
    <row r="74" spans="1:12" s="158" customFormat="1" ht="20.399999999999999" x14ac:dyDescent="0.3">
      <c r="A74" s="153" t="e">
        <f>#REF!</f>
        <v>#REF!</v>
      </c>
      <c r="B74" s="154" t="e">
        <f>#REF!</f>
        <v>#REF!</v>
      </c>
      <c r="C74" s="154" t="e">
        <f>#REF!</f>
        <v>#REF!</v>
      </c>
      <c r="D74" s="154" t="e">
        <f>#REF!</f>
        <v>#REF!</v>
      </c>
      <c r="E74" s="153" t="e">
        <f>#REF!</f>
        <v>#REF!</v>
      </c>
      <c r="F74" s="153" t="e">
        <f>#REF!</f>
        <v>#REF!</v>
      </c>
      <c r="G74" s="157"/>
      <c r="H74" s="157"/>
      <c r="I74" s="157"/>
      <c r="J74" s="155"/>
      <c r="K74" s="156"/>
      <c r="L74" s="155"/>
    </row>
    <row r="75" spans="1:12" s="158" customFormat="1" ht="20.399999999999999" x14ac:dyDescent="0.3">
      <c r="A75" s="153" t="e">
        <f>#REF!</f>
        <v>#REF!</v>
      </c>
      <c r="B75" s="154" t="e">
        <f>#REF!</f>
        <v>#REF!</v>
      </c>
      <c r="C75" s="154" t="e">
        <f>#REF!</f>
        <v>#REF!</v>
      </c>
      <c r="D75" s="154" t="e">
        <f>#REF!</f>
        <v>#REF!</v>
      </c>
      <c r="E75" s="153" t="e">
        <f>#REF!</f>
        <v>#REF!</v>
      </c>
      <c r="F75" s="153" t="e">
        <f>#REF!</f>
        <v>#REF!</v>
      </c>
      <c r="G75" s="157"/>
      <c r="H75" s="157"/>
      <c r="I75" s="157"/>
      <c r="J75" s="155"/>
      <c r="K75" s="156"/>
      <c r="L75" s="155"/>
    </row>
    <row r="76" spans="1:12" s="158" customFormat="1" ht="20.399999999999999" x14ac:dyDescent="0.3">
      <c r="A76" s="153" t="e">
        <f>#REF!</f>
        <v>#REF!</v>
      </c>
      <c r="B76" s="154" t="e">
        <f>#REF!</f>
        <v>#REF!</v>
      </c>
      <c r="C76" s="154" t="e">
        <f>#REF!</f>
        <v>#REF!</v>
      </c>
      <c r="D76" s="154" t="e">
        <f>#REF!</f>
        <v>#REF!</v>
      </c>
      <c r="E76" s="153" t="e">
        <f>#REF!</f>
        <v>#REF!</v>
      </c>
      <c r="F76" s="153" t="e">
        <f>#REF!</f>
        <v>#REF!</v>
      </c>
      <c r="G76" s="157"/>
      <c r="H76" s="157"/>
      <c r="I76" s="157"/>
      <c r="J76" s="155"/>
      <c r="K76" s="156"/>
      <c r="L76" s="155"/>
    </row>
    <row r="77" spans="1:12" s="158" customFormat="1" ht="20.399999999999999" x14ac:dyDescent="0.3">
      <c r="A77" s="153" t="e">
        <f>#REF!</f>
        <v>#REF!</v>
      </c>
      <c r="B77" s="154" t="e">
        <f>#REF!</f>
        <v>#REF!</v>
      </c>
      <c r="C77" s="154" t="e">
        <f>#REF!</f>
        <v>#REF!</v>
      </c>
      <c r="D77" s="154" t="e">
        <f>#REF!</f>
        <v>#REF!</v>
      </c>
      <c r="E77" s="153" t="e">
        <f>#REF!</f>
        <v>#REF!</v>
      </c>
      <c r="F77" s="153" t="e">
        <f>#REF!</f>
        <v>#REF!</v>
      </c>
      <c r="G77" s="157"/>
      <c r="H77" s="157"/>
      <c r="I77" s="157"/>
      <c r="J77" s="155"/>
      <c r="K77" s="156"/>
      <c r="L77" s="155"/>
    </row>
    <row r="78" spans="1:12" s="158" customFormat="1" ht="20.399999999999999" x14ac:dyDescent="0.3">
      <c r="A78" s="153" t="e">
        <f>#REF!</f>
        <v>#REF!</v>
      </c>
      <c r="B78" s="154" t="e">
        <f>#REF!</f>
        <v>#REF!</v>
      </c>
      <c r="C78" s="154" t="e">
        <f>#REF!</f>
        <v>#REF!</v>
      </c>
      <c r="D78" s="154" t="e">
        <f>#REF!</f>
        <v>#REF!</v>
      </c>
      <c r="E78" s="153" t="e">
        <f>#REF!</f>
        <v>#REF!</v>
      </c>
      <c r="F78" s="153" t="e">
        <f>#REF!</f>
        <v>#REF!</v>
      </c>
      <c r="G78" s="157"/>
      <c r="H78" s="157"/>
      <c r="I78" s="157"/>
      <c r="J78" s="155"/>
      <c r="K78" s="156"/>
      <c r="L78" s="155"/>
    </row>
    <row r="79" spans="1:12" s="158" customFormat="1" ht="20.399999999999999" x14ac:dyDescent="0.3">
      <c r="A79" s="153" t="e">
        <f>#REF!</f>
        <v>#REF!</v>
      </c>
      <c r="B79" s="154" t="e">
        <f>#REF!</f>
        <v>#REF!</v>
      </c>
      <c r="C79" s="154" t="e">
        <f>#REF!</f>
        <v>#REF!</v>
      </c>
      <c r="D79" s="154" t="e">
        <f>#REF!</f>
        <v>#REF!</v>
      </c>
      <c r="E79" s="153" t="e">
        <f>#REF!</f>
        <v>#REF!</v>
      </c>
      <c r="F79" s="153" t="e">
        <f>#REF!</f>
        <v>#REF!</v>
      </c>
      <c r="G79" s="157"/>
      <c r="H79" s="157"/>
      <c r="I79" s="157"/>
      <c r="J79" s="155"/>
      <c r="K79" s="156"/>
      <c r="L79" s="155"/>
    </row>
    <row r="80" spans="1:12" s="158" customFormat="1" ht="20.399999999999999" x14ac:dyDescent="0.3">
      <c r="A80" s="153" t="e">
        <f>#REF!</f>
        <v>#REF!</v>
      </c>
      <c r="B80" s="154" t="e">
        <f>#REF!</f>
        <v>#REF!</v>
      </c>
      <c r="C80" s="154" t="e">
        <f>#REF!</f>
        <v>#REF!</v>
      </c>
      <c r="D80" s="154" t="e">
        <f>#REF!</f>
        <v>#REF!</v>
      </c>
      <c r="E80" s="153" t="e">
        <f>#REF!</f>
        <v>#REF!</v>
      </c>
      <c r="F80" s="153" t="e">
        <f>#REF!</f>
        <v>#REF!</v>
      </c>
      <c r="G80" s="157"/>
      <c r="H80" s="157"/>
      <c r="I80" s="157"/>
      <c r="J80" s="155"/>
      <c r="K80" s="156"/>
      <c r="L80" s="155"/>
    </row>
    <row r="81" spans="1:12" s="158" customFormat="1" ht="20.399999999999999" x14ac:dyDescent="0.3">
      <c r="A81" s="153" t="e">
        <f>#REF!</f>
        <v>#REF!</v>
      </c>
      <c r="B81" s="154" t="e">
        <f>#REF!</f>
        <v>#REF!</v>
      </c>
      <c r="C81" s="154" t="e">
        <f>#REF!</f>
        <v>#REF!</v>
      </c>
      <c r="D81" s="154" t="e">
        <f>#REF!</f>
        <v>#REF!</v>
      </c>
      <c r="E81" s="153" t="e">
        <f>#REF!</f>
        <v>#REF!</v>
      </c>
      <c r="F81" s="153" t="e">
        <f>#REF!</f>
        <v>#REF!</v>
      </c>
      <c r="G81" s="157"/>
      <c r="H81" s="157"/>
      <c r="I81" s="157"/>
      <c r="J81" s="155"/>
      <c r="K81" s="156"/>
      <c r="L81" s="155"/>
    </row>
    <row r="82" spans="1:12" s="158" customFormat="1" ht="20.399999999999999" x14ac:dyDescent="0.3">
      <c r="A82" s="153" t="e">
        <f>#REF!</f>
        <v>#REF!</v>
      </c>
      <c r="B82" s="154" t="e">
        <f>#REF!</f>
        <v>#REF!</v>
      </c>
      <c r="C82" s="154" t="e">
        <f>#REF!</f>
        <v>#REF!</v>
      </c>
      <c r="D82" s="154" t="e">
        <f>#REF!</f>
        <v>#REF!</v>
      </c>
      <c r="E82" s="153" t="e">
        <f>#REF!</f>
        <v>#REF!</v>
      </c>
      <c r="F82" s="153" t="e">
        <f>#REF!</f>
        <v>#REF!</v>
      </c>
      <c r="G82" s="157"/>
      <c r="H82" s="157"/>
      <c r="I82" s="157"/>
      <c r="J82" s="155"/>
      <c r="K82" s="156"/>
      <c r="L82" s="155"/>
    </row>
    <row r="83" spans="1:12" s="158" customFormat="1" ht="20.399999999999999" x14ac:dyDescent="0.3">
      <c r="A83" s="153" t="e">
        <f>#REF!</f>
        <v>#REF!</v>
      </c>
      <c r="B83" s="154" t="e">
        <f>#REF!</f>
        <v>#REF!</v>
      </c>
      <c r="C83" s="154" t="e">
        <f>#REF!</f>
        <v>#REF!</v>
      </c>
      <c r="D83" s="154" t="e">
        <f>#REF!</f>
        <v>#REF!</v>
      </c>
      <c r="E83" s="153" t="e">
        <f>#REF!</f>
        <v>#REF!</v>
      </c>
      <c r="F83" s="153" t="e">
        <f>#REF!</f>
        <v>#REF!</v>
      </c>
      <c r="G83" s="157"/>
      <c r="H83" s="157"/>
      <c r="I83" s="157"/>
      <c r="J83" s="155"/>
      <c r="K83" s="156"/>
      <c r="L83" s="155"/>
    </row>
    <row r="84" spans="1:12" s="158" customFormat="1" ht="20.399999999999999" x14ac:dyDescent="0.3">
      <c r="A84" s="153" t="e">
        <f>#REF!</f>
        <v>#REF!</v>
      </c>
      <c r="B84" s="154" t="e">
        <f>#REF!</f>
        <v>#REF!</v>
      </c>
      <c r="C84" s="154" t="e">
        <f>#REF!</f>
        <v>#REF!</v>
      </c>
      <c r="D84" s="154" t="e">
        <f>#REF!</f>
        <v>#REF!</v>
      </c>
      <c r="E84" s="153" t="e">
        <f>#REF!</f>
        <v>#REF!</v>
      </c>
      <c r="F84" s="153" t="e">
        <f>#REF!</f>
        <v>#REF!</v>
      </c>
      <c r="G84" s="157"/>
      <c r="H84" s="157"/>
      <c r="I84" s="157"/>
      <c r="J84" s="155"/>
      <c r="K84" s="156"/>
      <c r="L84" s="155"/>
    </row>
    <row r="85" spans="1:12" s="158" customFormat="1" ht="20.399999999999999" x14ac:dyDescent="0.3">
      <c r="A85" s="153" t="e">
        <f>#REF!</f>
        <v>#REF!</v>
      </c>
      <c r="B85" s="154" t="e">
        <f>#REF!</f>
        <v>#REF!</v>
      </c>
      <c r="C85" s="154" t="e">
        <f>#REF!</f>
        <v>#REF!</v>
      </c>
      <c r="D85" s="154" t="e">
        <f>#REF!</f>
        <v>#REF!</v>
      </c>
      <c r="E85" s="153" t="e">
        <f>#REF!</f>
        <v>#REF!</v>
      </c>
      <c r="F85" s="153" t="e">
        <f>#REF!</f>
        <v>#REF!</v>
      </c>
      <c r="G85" s="157"/>
      <c r="H85" s="157"/>
      <c r="I85" s="157"/>
      <c r="J85" s="155"/>
      <c r="K85" s="156"/>
      <c r="L85" s="155"/>
    </row>
    <row r="86" spans="1:12" s="158" customFormat="1" ht="20.399999999999999" x14ac:dyDescent="0.3">
      <c r="A86" s="153" t="e">
        <f>#REF!</f>
        <v>#REF!</v>
      </c>
      <c r="B86" s="154" t="e">
        <f>#REF!</f>
        <v>#REF!</v>
      </c>
      <c r="C86" s="154" t="e">
        <f>#REF!</f>
        <v>#REF!</v>
      </c>
      <c r="D86" s="154" t="e">
        <f>#REF!</f>
        <v>#REF!</v>
      </c>
      <c r="E86" s="153" t="e">
        <f>#REF!</f>
        <v>#REF!</v>
      </c>
      <c r="F86" s="153" t="e">
        <f>#REF!</f>
        <v>#REF!</v>
      </c>
      <c r="G86" s="157"/>
      <c r="H86" s="157"/>
      <c r="I86" s="157"/>
      <c r="J86" s="155"/>
      <c r="K86" s="156"/>
      <c r="L86" s="155"/>
    </row>
    <row r="87" spans="1:12" s="158" customFormat="1" ht="20.399999999999999" x14ac:dyDescent="0.3">
      <c r="A87" s="153" t="e">
        <f>#REF!</f>
        <v>#REF!</v>
      </c>
      <c r="B87" s="154" t="e">
        <f>#REF!</f>
        <v>#REF!</v>
      </c>
      <c r="C87" s="154" t="e">
        <f>#REF!</f>
        <v>#REF!</v>
      </c>
      <c r="D87" s="154" t="e">
        <f>#REF!</f>
        <v>#REF!</v>
      </c>
      <c r="E87" s="153" t="e">
        <f>#REF!</f>
        <v>#REF!</v>
      </c>
      <c r="F87" s="153" t="e">
        <f>#REF!</f>
        <v>#REF!</v>
      </c>
      <c r="G87" s="157"/>
      <c r="H87" s="157"/>
      <c r="I87" s="157"/>
      <c r="J87" s="155"/>
      <c r="K87" s="156"/>
      <c r="L87" s="155"/>
    </row>
    <row r="88" spans="1:12" s="158" customFormat="1" ht="20.399999999999999" x14ac:dyDescent="0.3">
      <c r="A88" s="153" t="e">
        <f>#REF!</f>
        <v>#REF!</v>
      </c>
      <c r="B88" s="154" t="e">
        <f>#REF!</f>
        <v>#REF!</v>
      </c>
      <c r="C88" s="154" t="e">
        <f>#REF!</f>
        <v>#REF!</v>
      </c>
      <c r="D88" s="154" t="e">
        <f>#REF!</f>
        <v>#REF!</v>
      </c>
      <c r="E88" s="153" t="e">
        <f>#REF!</f>
        <v>#REF!</v>
      </c>
      <c r="F88" s="153" t="e">
        <f>#REF!</f>
        <v>#REF!</v>
      </c>
      <c r="G88" s="157"/>
      <c r="H88" s="157"/>
      <c r="I88" s="157"/>
      <c r="J88" s="155"/>
      <c r="K88" s="156"/>
      <c r="L88" s="155"/>
    </row>
    <row r="89" spans="1:12" s="158" customFormat="1" ht="20.399999999999999" x14ac:dyDescent="0.3">
      <c r="A89" s="153" t="e">
        <f>#REF!</f>
        <v>#REF!</v>
      </c>
      <c r="B89" s="154" t="e">
        <f>#REF!</f>
        <v>#REF!</v>
      </c>
      <c r="C89" s="154" t="e">
        <f>#REF!</f>
        <v>#REF!</v>
      </c>
      <c r="D89" s="154" t="e">
        <f>#REF!</f>
        <v>#REF!</v>
      </c>
      <c r="E89" s="153" t="e">
        <f>#REF!</f>
        <v>#REF!</v>
      </c>
      <c r="F89" s="153" t="e">
        <f>#REF!</f>
        <v>#REF!</v>
      </c>
      <c r="G89" s="157"/>
      <c r="H89" s="157"/>
      <c r="I89" s="157"/>
      <c r="J89" s="155"/>
      <c r="K89" s="156"/>
      <c r="L89" s="155"/>
    </row>
    <row r="90" spans="1:12" s="158" customFormat="1" ht="20.399999999999999" x14ac:dyDescent="0.3">
      <c r="A90" s="153" t="e">
        <f>#REF!</f>
        <v>#REF!</v>
      </c>
      <c r="B90" s="154" t="e">
        <f>#REF!</f>
        <v>#REF!</v>
      </c>
      <c r="C90" s="154" t="e">
        <f>#REF!</f>
        <v>#REF!</v>
      </c>
      <c r="D90" s="154" t="e">
        <f>#REF!</f>
        <v>#REF!</v>
      </c>
      <c r="E90" s="153" t="e">
        <f>#REF!</f>
        <v>#REF!</v>
      </c>
      <c r="F90" s="153" t="e">
        <f>#REF!</f>
        <v>#REF!</v>
      </c>
      <c r="G90" s="157"/>
      <c r="H90" s="157"/>
      <c r="I90" s="157"/>
      <c r="J90" s="155"/>
      <c r="K90" s="156"/>
      <c r="L90" s="155"/>
    </row>
    <row r="91" spans="1:12" s="158" customFormat="1" ht="20.399999999999999" x14ac:dyDescent="0.3">
      <c r="A91" s="153" t="e">
        <f>#REF!</f>
        <v>#REF!</v>
      </c>
      <c r="B91" s="154" t="e">
        <f>#REF!</f>
        <v>#REF!</v>
      </c>
      <c r="C91" s="154" t="e">
        <f>#REF!</f>
        <v>#REF!</v>
      </c>
      <c r="D91" s="154" t="e">
        <f>#REF!</f>
        <v>#REF!</v>
      </c>
      <c r="E91" s="153" t="e">
        <f>#REF!</f>
        <v>#REF!</v>
      </c>
      <c r="F91" s="153" t="e">
        <f>#REF!</f>
        <v>#REF!</v>
      </c>
      <c r="G91" s="157"/>
      <c r="H91" s="157"/>
      <c r="I91" s="157"/>
      <c r="J91" s="155"/>
      <c r="K91" s="156"/>
      <c r="L91" s="155"/>
    </row>
    <row r="92" spans="1:12" s="158" customFormat="1" ht="20.399999999999999" x14ac:dyDescent="0.3">
      <c r="A92" s="153" t="e">
        <f>#REF!</f>
        <v>#REF!</v>
      </c>
      <c r="B92" s="154" t="e">
        <f>#REF!</f>
        <v>#REF!</v>
      </c>
      <c r="C92" s="154" t="e">
        <f>#REF!</f>
        <v>#REF!</v>
      </c>
      <c r="D92" s="154" t="e">
        <f>#REF!</f>
        <v>#REF!</v>
      </c>
      <c r="E92" s="153" t="e">
        <f>#REF!</f>
        <v>#REF!</v>
      </c>
      <c r="F92" s="153" t="e">
        <f>#REF!</f>
        <v>#REF!</v>
      </c>
      <c r="G92" s="157"/>
      <c r="H92" s="157"/>
      <c r="I92" s="157"/>
      <c r="J92" s="155"/>
      <c r="K92" s="156"/>
      <c r="L92" s="155"/>
    </row>
    <row r="93" spans="1:12" s="158" customFormat="1" ht="20.399999999999999" x14ac:dyDescent="0.3">
      <c r="A93" s="153" t="e">
        <f>#REF!</f>
        <v>#REF!</v>
      </c>
      <c r="B93" s="154" t="e">
        <f>#REF!</f>
        <v>#REF!</v>
      </c>
      <c r="C93" s="154" t="e">
        <f>#REF!</f>
        <v>#REF!</v>
      </c>
      <c r="D93" s="154" t="e">
        <f>#REF!</f>
        <v>#REF!</v>
      </c>
      <c r="E93" s="153" t="e">
        <f>#REF!</f>
        <v>#REF!</v>
      </c>
      <c r="F93" s="153" t="e">
        <f>#REF!</f>
        <v>#REF!</v>
      </c>
      <c r="G93" s="157"/>
      <c r="H93" s="157"/>
      <c r="I93" s="157"/>
      <c r="J93" s="155"/>
      <c r="K93" s="156"/>
      <c r="L93" s="155"/>
    </row>
    <row r="94" spans="1:12" s="158" customFormat="1" ht="20.399999999999999" x14ac:dyDescent="0.3">
      <c r="A94" s="153" t="e">
        <f>#REF!</f>
        <v>#REF!</v>
      </c>
      <c r="B94" s="154" t="e">
        <f>#REF!</f>
        <v>#REF!</v>
      </c>
      <c r="C94" s="154" t="e">
        <f>#REF!</f>
        <v>#REF!</v>
      </c>
      <c r="D94" s="154" t="e">
        <f>#REF!</f>
        <v>#REF!</v>
      </c>
      <c r="E94" s="153" t="e">
        <f>#REF!</f>
        <v>#REF!</v>
      </c>
      <c r="F94" s="153" t="e">
        <f>#REF!</f>
        <v>#REF!</v>
      </c>
      <c r="G94" s="157"/>
      <c r="H94" s="157"/>
      <c r="I94" s="157"/>
      <c r="J94" s="155"/>
      <c r="K94" s="156"/>
      <c r="L94" s="155"/>
    </row>
    <row r="95" spans="1:12" s="158" customFormat="1" ht="20.399999999999999" x14ac:dyDescent="0.3">
      <c r="A95" s="153" t="e">
        <f>#REF!</f>
        <v>#REF!</v>
      </c>
      <c r="B95" s="154" t="e">
        <f>#REF!</f>
        <v>#REF!</v>
      </c>
      <c r="C95" s="154" t="e">
        <f>#REF!</f>
        <v>#REF!</v>
      </c>
      <c r="D95" s="154" t="e">
        <f>#REF!</f>
        <v>#REF!</v>
      </c>
      <c r="E95" s="153" t="e">
        <f>#REF!</f>
        <v>#REF!</v>
      </c>
      <c r="F95" s="153" t="e">
        <f>#REF!</f>
        <v>#REF!</v>
      </c>
      <c r="G95" s="157"/>
      <c r="H95" s="157"/>
      <c r="I95" s="157"/>
      <c r="J95" s="155"/>
      <c r="K95" s="156"/>
      <c r="L95" s="155"/>
    </row>
    <row r="96" spans="1:12" s="158" customFormat="1" ht="20.399999999999999" x14ac:dyDescent="0.3">
      <c r="A96" s="153" t="e">
        <f>#REF!</f>
        <v>#REF!</v>
      </c>
      <c r="B96" s="154" t="e">
        <f>#REF!</f>
        <v>#REF!</v>
      </c>
      <c r="C96" s="154" t="e">
        <f>#REF!</f>
        <v>#REF!</v>
      </c>
      <c r="D96" s="154" t="e">
        <f>#REF!</f>
        <v>#REF!</v>
      </c>
      <c r="E96" s="153" t="e">
        <f>#REF!</f>
        <v>#REF!</v>
      </c>
      <c r="F96" s="153" t="e">
        <f>#REF!</f>
        <v>#REF!</v>
      </c>
      <c r="G96" s="157"/>
      <c r="H96" s="157"/>
      <c r="I96" s="157"/>
      <c r="J96" s="155"/>
      <c r="K96" s="156"/>
      <c r="L96" s="155"/>
    </row>
    <row r="97" spans="1:12" s="158" customFormat="1" ht="20.399999999999999" x14ac:dyDescent="0.3">
      <c r="A97" s="153" t="e">
        <f>#REF!</f>
        <v>#REF!</v>
      </c>
      <c r="B97" s="154" t="e">
        <f>#REF!</f>
        <v>#REF!</v>
      </c>
      <c r="C97" s="154" t="e">
        <f>#REF!</f>
        <v>#REF!</v>
      </c>
      <c r="D97" s="154" t="e">
        <f>#REF!</f>
        <v>#REF!</v>
      </c>
      <c r="E97" s="153" t="e">
        <f>#REF!</f>
        <v>#REF!</v>
      </c>
      <c r="F97" s="153" t="e">
        <f>#REF!</f>
        <v>#REF!</v>
      </c>
      <c r="G97" s="157"/>
      <c r="H97" s="157"/>
      <c r="I97" s="157"/>
      <c r="J97" s="155"/>
      <c r="K97" s="156"/>
      <c r="L97" s="155"/>
    </row>
    <row r="98" spans="1:12" s="158" customFormat="1" ht="20.399999999999999" x14ac:dyDescent="0.3">
      <c r="A98" s="153" t="e">
        <f>#REF!</f>
        <v>#REF!</v>
      </c>
      <c r="B98" s="154" t="e">
        <f>#REF!</f>
        <v>#REF!</v>
      </c>
      <c r="C98" s="154" t="e">
        <f>#REF!</f>
        <v>#REF!</v>
      </c>
      <c r="D98" s="154" t="e">
        <f>#REF!</f>
        <v>#REF!</v>
      </c>
      <c r="E98" s="153" t="e">
        <f>#REF!</f>
        <v>#REF!</v>
      </c>
      <c r="F98" s="153" t="e">
        <f>#REF!</f>
        <v>#REF!</v>
      </c>
      <c r="G98" s="157"/>
      <c r="H98" s="157"/>
      <c r="I98" s="157"/>
      <c r="J98" s="155"/>
      <c r="K98" s="156"/>
      <c r="L98" s="155"/>
    </row>
    <row r="99" spans="1:12" s="158" customFormat="1" ht="20.399999999999999" x14ac:dyDescent="0.3">
      <c r="A99" s="153" t="e">
        <f>#REF!</f>
        <v>#REF!</v>
      </c>
      <c r="B99" s="154" t="e">
        <f>#REF!</f>
        <v>#REF!</v>
      </c>
      <c r="C99" s="154" t="e">
        <f>#REF!</f>
        <v>#REF!</v>
      </c>
      <c r="D99" s="154" t="e">
        <f>#REF!</f>
        <v>#REF!</v>
      </c>
      <c r="E99" s="153" t="e">
        <f>#REF!</f>
        <v>#REF!</v>
      </c>
      <c r="F99" s="153" t="e">
        <f>#REF!</f>
        <v>#REF!</v>
      </c>
      <c r="G99" s="157"/>
      <c r="H99" s="157"/>
      <c r="I99" s="157"/>
      <c r="J99" s="155"/>
      <c r="K99" s="156"/>
      <c r="L99" s="155"/>
    </row>
    <row r="100" spans="1:12" s="158" customFormat="1" ht="20.399999999999999" x14ac:dyDescent="0.3">
      <c r="A100" s="153" t="e">
        <f>#REF!</f>
        <v>#REF!</v>
      </c>
      <c r="B100" s="154" t="e">
        <f>#REF!</f>
        <v>#REF!</v>
      </c>
      <c r="C100" s="154" t="e">
        <f>#REF!</f>
        <v>#REF!</v>
      </c>
      <c r="D100" s="154" t="e">
        <f>#REF!</f>
        <v>#REF!</v>
      </c>
      <c r="E100" s="153" t="e">
        <f>#REF!</f>
        <v>#REF!</v>
      </c>
      <c r="F100" s="153" t="e">
        <f>#REF!</f>
        <v>#REF!</v>
      </c>
      <c r="G100" s="157"/>
      <c r="H100" s="157"/>
      <c r="I100" s="157"/>
      <c r="J100" s="155"/>
      <c r="K100" s="156"/>
      <c r="L100" s="155"/>
    </row>
    <row r="101" spans="1:12" s="158" customFormat="1" ht="20.399999999999999" x14ac:dyDescent="0.3">
      <c r="A101" s="153" t="e">
        <f>#REF!</f>
        <v>#REF!</v>
      </c>
      <c r="B101" s="154" t="e">
        <f>#REF!</f>
        <v>#REF!</v>
      </c>
      <c r="C101" s="154" t="e">
        <f>#REF!</f>
        <v>#REF!</v>
      </c>
      <c r="D101" s="154" t="e">
        <f>#REF!</f>
        <v>#REF!</v>
      </c>
      <c r="E101" s="153" t="e">
        <f>#REF!</f>
        <v>#REF!</v>
      </c>
      <c r="F101" s="153" t="e">
        <f>#REF!</f>
        <v>#REF!</v>
      </c>
      <c r="G101" s="157"/>
      <c r="H101" s="157"/>
      <c r="I101" s="157"/>
      <c r="J101" s="155"/>
      <c r="K101" s="156"/>
      <c r="L101" s="155"/>
    </row>
    <row r="102" spans="1:12" s="158" customFormat="1" ht="20.399999999999999" x14ac:dyDescent="0.3">
      <c r="A102" s="153" t="e">
        <f>#REF!</f>
        <v>#REF!</v>
      </c>
      <c r="B102" s="154" t="e">
        <f>#REF!</f>
        <v>#REF!</v>
      </c>
      <c r="C102" s="154" t="e">
        <f>#REF!</f>
        <v>#REF!</v>
      </c>
      <c r="D102" s="154" t="e">
        <f>#REF!</f>
        <v>#REF!</v>
      </c>
      <c r="E102" s="153" t="e">
        <f>#REF!</f>
        <v>#REF!</v>
      </c>
      <c r="F102" s="153" t="e">
        <f>#REF!</f>
        <v>#REF!</v>
      </c>
      <c r="G102" s="157"/>
      <c r="H102" s="157"/>
      <c r="I102" s="157"/>
      <c r="J102" s="155"/>
      <c r="K102" s="156"/>
      <c r="L102" s="155"/>
    </row>
    <row r="103" spans="1:12" s="158" customFormat="1" ht="20.399999999999999" x14ac:dyDescent="0.3">
      <c r="A103" s="153" t="e">
        <f>#REF!</f>
        <v>#REF!</v>
      </c>
      <c r="B103" s="154" t="e">
        <f>#REF!</f>
        <v>#REF!</v>
      </c>
      <c r="C103" s="154" t="e">
        <f>#REF!</f>
        <v>#REF!</v>
      </c>
      <c r="D103" s="154" t="e">
        <f>#REF!</f>
        <v>#REF!</v>
      </c>
      <c r="E103" s="153" t="e">
        <f>#REF!</f>
        <v>#REF!</v>
      </c>
      <c r="F103" s="153" t="e">
        <f>#REF!</f>
        <v>#REF!</v>
      </c>
      <c r="G103" s="157"/>
      <c r="H103" s="157"/>
      <c r="I103" s="157"/>
      <c r="J103" s="155"/>
      <c r="K103" s="156"/>
      <c r="L103" s="155"/>
    </row>
    <row r="104" spans="1:12" s="158" customFormat="1" ht="20.399999999999999" x14ac:dyDescent="0.3">
      <c r="A104" s="153" t="e">
        <f>#REF!</f>
        <v>#REF!</v>
      </c>
      <c r="B104" s="154" t="e">
        <f>#REF!</f>
        <v>#REF!</v>
      </c>
      <c r="C104" s="154" t="e">
        <f>#REF!</f>
        <v>#REF!</v>
      </c>
      <c r="D104" s="154" t="e">
        <f>#REF!</f>
        <v>#REF!</v>
      </c>
      <c r="E104" s="153" t="e">
        <f>#REF!</f>
        <v>#REF!</v>
      </c>
      <c r="F104" s="153" t="e">
        <f>#REF!</f>
        <v>#REF!</v>
      </c>
      <c r="G104" s="157"/>
      <c r="H104" s="157"/>
      <c r="I104" s="157"/>
      <c r="J104" s="155"/>
      <c r="K104" s="156"/>
      <c r="L104" s="155"/>
    </row>
    <row r="105" spans="1:12" s="158" customFormat="1" ht="20.399999999999999" x14ac:dyDescent="0.3">
      <c r="A105" s="153" t="e">
        <f>#REF!</f>
        <v>#REF!</v>
      </c>
      <c r="B105" s="154" t="e">
        <f>#REF!</f>
        <v>#REF!</v>
      </c>
      <c r="C105" s="154" t="e">
        <f>#REF!</f>
        <v>#REF!</v>
      </c>
      <c r="D105" s="154" t="e">
        <f>#REF!</f>
        <v>#REF!</v>
      </c>
      <c r="E105" s="153" t="e">
        <f>#REF!</f>
        <v>#REF!</v>
      </c>
      <c r="F105" s="153" t="e">
        <f>#REF!</f>
        <v>#REF!</v>
      </c>
      <c r="G105" s="157"/>
      <c r="H105" s="157"/>
      <c r="I105" s="157"/>
      <c r="J105" s="155"/>
      <c r="K105" s="156"/>
      <c r="L105" s="155"/>
    </row>
    <row r="106" spans="1:12" s="158" customFormat="1" ht="20.399999999999999" x14ac:dyDescent="0.3">
      <c r="A106" s="153" t="e">
        <f>#REF!</f>
        <v>#REF!</v>
      </c>
      <c r="B106" s="154" t="e">
        <f>#REF!</f>
        <v>#REF!</v>
      </c>
      <c r="C106" s="154" t="e">
        <f>#REF!</f>
        <v>#REF!</v>
      </c>
      <c r="D106" s="154" t="e">
        <f>#REF!</f>
        <v>#REF!</v>
      </c>
      <c r="E106" s="153" t="e">
        <f>#REF!</f>
        <v>#REF!</v>
      </c>
      <c r="F106" s="153" t="e">
        <f>#REF!</f>
        <v>#REF!</v>
      </c>
      <c r="G106" s="157"/>
      <c r="H106" s="157"/>
      <c r="I106" s="157"/>
      <c r="J106" s="155"/>
      <c r="K106" s="156"/>
      <c r="L106" s="155"/>
    </row>
    <row r="107" spans="1:12" s="158" customFormat="1" ht="20.399999999999999" x14ac:dyDescent="0.3">
      <c r="A107" s="153" t="e">
        <f>#REF!</f>
        <v>#REF!</v>
      </c>
      <c r="B107" s="154" t="e">
        <f>#REF!</f>
        <v>#REF!</v>
      </c>
      <c r="C107" s="154" t="e">
        <f>#REF!</f>
        <v>#REF!</v>
      </c>
      <c r="D107" s="154" t="e">
        <f>#REF!</f>
        <v>#REF!</v>
      </c>
      <c r="E107" s="153" t="e">
        <f>#REF!</f>
        <v>#REF!</v>
      </c>
      <c r="F107" s="153" t="e">
        <f>#REF!</f>
        <v>#REF!</v>
      </c>
      <c r="G107" s="157"/>
      <c r="H107" s="157"/>
      <c r="I107" s="157"/>
      <c r="J107" s="155"/>
      <c r="K107" s="156"/>
      <c r="L107" s="155"/>
    </row>
    <row r="108" spans="1:12" s="158" customFormat="1" ht="20.399999999999999" x14ac:dyDescent="0.3">
      <c r="A108" s="153" t="e">
        <f>#REF!</f>
        <v>#REF!</v>
      </c>
      <c r="B108" s="154" t="e">
        <f>#REF!</f>
        <v>#REF!</v>
      </c>
      <c r="C108" s="154" t="e">
        <f>#REF!</f>
        <v>#REF!</v>
      </c>
      <c r="D108" s="154" t="e">
        <f>#REF!</f>
        <v>#REF!</v>
      </c>
      <c r="E108" s="153" t="e">
        <f>#REF!</f>
        <v>#REF!</v>
      </c>
      <c r="F108" s="153" t="e">
        <f>#REF!</f>
        <v>#REF!</v>
      </c>
      <c r="G108" s="157"/>
      <c r="H108" s="157"/>
      <c r="I108" s="157"/>
      <c r="J108" s="155"/>
      <c r="K108" s="156"/>
      <c r="L108" s="155"/>
    </row>
    <row r="109" spans="1:12" s="158" customFormat="1" ht="20.399999999999999" x14ac:dyDescent="0.3">
      <c r="A109" s="153" t="e">
        <f>#REF!</f>
        <v>#REF!</v>
      </c>
      <c r="B109" s="154" t="e">
        <f>#REF!</f>
        <v>#REF!</v>
      </c>
      <c r="C109" s="154" t="e">
        <f>#REF!</f>
        <v>#REF!</v>
      </c>
      <c r="D109" s="154" t="e">
        <f>#REF!</f>
        <v>#REF!</v>
      </c>
      <c r="E109" s="153" t="e">
        <f>#REF!</f>
        <v>#REF!</v>
      </c>
      <c r="F109" s="153" t="e">
        <f>#REF!</f>
        <v>#REF!</v>
      </c>
      <c r="G109" s="157"/>
      <c r="H109" s="157"/>
      <c r="I109" s="157"/>
      <c r="J109" s="155"/>
      <c r="K109" s="156"/>
      <c r="L109" s="155"/>
    </row>
    <row r="110" spans="1:12" s="158" customFormat="1" ht="20.399999999999999" x14ac:dyDescent="0.3">
      <c r="A110" s="153" t="e">
        <f>#REF!</f>
        <v>#REF!</v>
      </c>
      <c r="B110" s="154" t="e">
        <f>#REF!</f>
        <v>#REF!</v>
      </c>
      <c r="C110" s="154" t="e">
        <f>#REF!</f>
        <v>#REF!</v>
      </c>
      <c r="D110" s="154" t="e">
        <f>#REF!</f>
        <v>#REF!</v>
      </c>
      <c r="E110" s="153" t="e">
        <f>#REF!</f>
        <v>#REF!</v>
      </c>
      <c r="F110" s="153" t="e">
        <f>#REF!</f>
        <v>#REF!</v>
      </c>
      <c r="G110" s="157"/>
      <c r="H110" s="157"/>
      <c r="I110" s="157"/>
      <c r="J110" s="155"/>
      <c r="K110" s="156"/>
      <c r="L110" s="155"/>
    </row>
    <row r="111" spans="1:12" s="158" customFormat="1" ht="20.399999999999999" x14ac:dyDescent="0.3">
      <c r="A111" s="153" t="e">
        <f>#REF!</f>
        <v>#REF!</v>
      </c>
      <c r="B111" s="154" t="e">
        <f>#REF!</f>
        <v>#REF!</v>
      </c>
      <c r="C111" s="154" t="e">
        <f>#REF!</f>
        <v>#REF!</v>
      </c>
      <c r="D111" s="154" t="e">
        <f>#REF!</f>
        <v>#REF!</v>
      </c>
      <c r="E111" s="153" t="e">
        <f>#REF!</f>
        <v>#REF!</v>
      </c>
      <c r="F111" s="153" t="e">
        <f>#REF!</f>
        <v>#REF!</v>
      </c>
      <c r="G111" s="157"/>
      <c r="H111" s="157"/>
      <c r="I111" s="157"/>
      <c r="J111" s="155"/>
      <c r="K111" s="156"/>
      <c r="L111" s="155"/>
    </row>
    <row r="112" spans="1:12" s="158" customFormat="1" ht="20.399999999999999" x14ac:dyDescent="0.3">
      <c r="A112" s="153" t="e">
        <f>#REF!</f>
        <v>#REF!</v>
      </c>
      <c r="B112" s="154" t="e">
        <f>#REF!</f>
        <v>#REF!</v>
      </c>
      <c r="C112" s="154" t="e">
        <f>#REF!</f>
        <v>#REF!</v>
      </c>
      <c r="D112" s="154" t="e">
        <f>#REF!</f>
        <v>#REF!</v>
      </c>
      <c r="E112" s="153" t="e">
        <f>#REF!</f>
        <v>#REF!</v>
      </c>
      <c r="F112" s="153" t="e">
        <f>#REF!</f>
        <v>#REF!</v>
      </c>
      <c r="G112" s="157"/>
      <c r="H112" s="157"/>
      <c r="I112" s="157"/>
      <c r="J112" s="155"/>
      <c r="K112" s="156"/>
      <c r="L112" s="155"/>
    </row>
    <row r="113" spans="1:12" s="158" customFormat="1" ht="20.399999999999999" x14ac:dyDescent="0.3">
      <c r="A113" s="153" t="e">
        <f>#REF!</f>
        <v>#REF!</v>
      </c>
      <c r="B113" s="154" t="e">
        <f>#REF!</f>
        <v>#REF!</v>
      </c>
      <c r="C113" s="154" t="e">
        <f>#REF!</f>
        <v>#REF!</v>
      </c>
      <c r="D113" s="154" t="e">
        <f>#REF!</f>
        <v>#REF!</v>
      </c>
      <c r="E113" s="153" t="e">
        <f>#REF!</f>
        <v>#REF!</v>
      </c>
      <c r="F113" s="153" t="e">
        <f>#REF!</f>
        <v>#REF!</v>
      </c>
      <c r="G113" s="157"/>
      <c r="H113" s="157"/>
      <c r="I113" s="157"/>
      <c r="J113" s="155"/>
      <c r="K113" s="156"/>
      <c r="L113" s="155"/>
    </row>
    <row r="114" spans="1:12" s="158" customFormat="1" ht="20.399999999999999" x14ac:dyDescent="0.3">
      <c r="A114" s="153" t="e">
        <f>#REF!</f>
        <v>#REF!</v>
      </c>
      <c r="B114" s="154" t="e">
        <f>#REF!</f>
        <v>#REF!</v>
      </c>
      <c r="C114" s="154" t="e">
        <f>#REF!</f>
        <v>#REF!</v>
      </c>
      <c r="D114" s="154" t="e">
        <f>#REF!</f>
        <v>#REF!</v>
      </c>
      <c r="E114" s="153" t="e">
        <f>#REF!</f>
        <v>#REF!</v>
      </c>
      <c r="F114" s="153" t="e">
        <f>#REF!</f>
        <v>#REF!</v>
      </c>
      <c r="G114" s="157"/>
      <c r="H114" s="157"/>
      <c r="I114" s="157"/>
      <c r="J114" s="155"/>
      <c r="K114" s="156"/>
      <c r="L114" s="155"/>
    </row>
    <row r="115" spans="1:12" s="158" customFormat="1" ht="20.399999999999999" x14ac:dyDescent="0.3">
      <c r="A115" s="153" t="e">
        <f>#REF!</f>
        <v>#REF!</v>
      </c>
      <c r="B115" s="154" t="e">
        <f>#REF!</f>
        <v>#REF!</v>
      </c>
      <c r="C115" s="154" t="e">
        <f>#REF!</f>
        <v>#REF!</v>
      </c>
      <c r="D115" s="154" t="e">
        <f>#REF!</f>
        <v>#REF!</v>
      </c>
      <c r="E115" s="153" t="e">
        <f>#REF!</f>
        <v>#REF!</v>
      </c>
      <c r="F115" s="153" t="e">
        <f>#REF!</f>
        <v>#REF!</v>
      </c>
      <c r="G115" s="157"/>
      <c r="H115" s="157"/>
      <c r="I115" s="157"/>
      <c r="J115" s="155"/>
      <c r="K115" s="156"/>
      <c r="L115" s="155"/>
    </row>
    <row r="116" spans="1:12" s="158" customFormat="1" ht="20.399999999999999" x14ac:dyDescent="0.3">
      <c r="A116" s="153" t="e">
        <f>#REF!</f>
        <v>#REF!</v>
      </c>
      <c r="B116" s="154" t="e">
        <f>#REF!</f>
        <v>#REF!</v>
      </c>
      <c r="C116" s="154" t="e">
        <f>#REF!</f>
        <v>#REF!</v>
      </c>
      <c r="D116" s="154" t="e">
        <f>#REF!</f>
        <v>#REF!</v>
      </c>
      <c r="E116" s="153" t="e">
        <f>#REF!</f>
        <v>#REF!</v>
      </c>
      <c r="F116" s="153" t="e">
        <f>#REF!</f>
        <v>#REF!</v>
      </c>
      <c r="G116" s="157"/>
      <c r="H116" s="157"/>
      <c r="I116" s="157"/>
      <c r="J116" s="155"/>
      <c r="K116" s="156"/>
      <c r="L116" s="155"/>
    </row>
    <row r="117" spans="1:12" s="158" customFormat="1" ht="20.399999999999999" x14ac:dyDescent="0.3">
      <c r="A117" s="153" t="e">
        <f>#REF!</f>
        <v>#REF!</v>
      </c>
      <c r="B117" s="154" t="e">
        <f>#REF!</f>
        <v>#REF!</v>
      </c>
      <c r="C117" s="154" t="e">
        <f>#REF!</f>
        <v>#REF!</v>
      </c>
      <c r="D117" s="154" t="e">
        <f>#REF!</f>
        <v>#REF!</v>
      </c>
      <c r="E117" s="153" t="e">
        <f>#REF!</f>
        <v>#REF!</v>
      </c>
      <c r="F117" s="153" t="e">
        <f>#REF!</f>
        <v>#REF!</v>
      </c>
      <c r="G117" s="157"/>
      <c r="H117" s="157"/>
      <c r="I117" s="157"/>
      <c r="J117" s="155"/>
      <c r="K117" s="156"/>
      <c r="L117" s="155"/>
    </row>
    <row r="118" spans="1:12" s="158" customFormat="1" ht="20.399999999999999" x14ac:dyDescent="0.3">
      <c r="A118" s="153" t="e">
        <f>#REF!</f>
        <v>#REF!</v>
      </c>
      <c r="B118" s="154" t="e">
        <f>#REF!</f>
        <v>#REF!</v>
      </c>
      <c r="C118" s="154" t="e">
        <f>#REF!</f>
        <v>#REF!</v>
      </c>
      <c r="D118" s="154" t="e">
        <f>#REF!</f>
        <v>#REF!</v>
      </c>
      <c r="E118" s="153" t="e">
        <f>#REF!</f>
        <v>#REF!</v>
      </c>
      <c r="F118" s="153" t="e">
        <f>#REF!</f>
        <v>#REF!</v>
      </c>
      <c r="G118" s="157"/>
      <c r="H118" s="157"/>
      <c r="I118" s="157"/>
      <c r="J118" s="155"/>
      <c r="K118" s="156"/>
      <c r="L118" s="155"/>
    </row>
    <row r="119" spans="1:12" s="158" customFormat="1" ht="20.399999999999999" x14ac:dyDescent="0.3">
      <c r="A119" s="153" t="e">
        <f>#REF!</f>
        <v>#REF!</v>
      </c>
      <c r="B119" s="154" t="e">
        <f>#REF!</f>
        <v>#REF!</v>
      </c>
      <c r="C119" s="154" t="e">
        <f>#REF!</f>
        <v>#REF!</v>
      </c>
      <c r="D119" s="154" t="e">
        <f>#REF!</f>
        <v>#REF!</v>
      </c>
      <c r="E119" s="153" t="e">
        <f>#REF!</f>
        <v>#REF!</v>
      </c>
      <c r="F119" s="153" t="e">
        <f>#REF!</f>
        <v>#REF!</v>
      </c>
      <c r="G119" s="157"/>
      <c r="H119" s="157"/>
      <c r="I119" s="157"/>
      <c r="J119" s="155"/>
      <c r="K119" s="156"/>
      <c r="L119" s="155"/>
    </row>
    <row r="120" spans="1:12" s="158" customFormat="1" ht="20.399999999999999" x14ac:dyDescent="0.3">
      <c r="A120" s="153" t="e">
        <f>#REF!</f>
        <v>#REF!</v>
      </c>
      <c r="B120" s="154" t="e">
        <f>#REF!</f>
        <v>#REF!</v>
      </c>
      <c r="C120" s="154" t="e">
        <f>#REF!</f>
        <v>#REF!</v>
      </c>
      <c r="D120" s="154" t="e">
        <f>#REF!</f>
        <v>#REF!</v>
      </c>
      <c r="E120" s="153" t="e">
        <f>#REF!</f>
        <v>#REF!</v>
      </c>
      <c r="F120" s="153" t="e">
        <f>#REF!</f>
        <v>#REF!</v>
      </c>
      <c r="G120" s="157"/>
      <c r="H120" s="157"/>
      <c r="I120" s="157"/>
      <c r="J120" s="155"/>
      <c r="K120" s="156"/>
      <c r="L120" s="155"/>
    </row>
    <row r="121" spans="1:12" s="158" customFormat="1" ht="20.399999999999999" x14ac:dyDescent="0.3">
      <c r="A121" s="153" t="e">
        <f>#REF!</f>
        <v>#REF!</v>
      </c>
      <c r="B121" s="154" t="e">
        <f>#REF!</f>
        <v>#REF!</v>
      </c>
      <c r="C121" s="154" t="e">
        <f>#REF!</f>
        <v>#REF!</v>
      </c>
      <c r="D121" s="154" t="e">
        <f>#REF!</f>
        <v>#REF!</v>
      </c>
      <c r="E121" s="153" t="e">
        <f>#REF!</f>
        <v>#REF!</v>
      </c>
      <c r="F121" s="153" t="e">
        <f>#REF!</f>
        <v>#REF!</v>
      </c>
      <c r="G121" s="157"/>
      <c r="H121" s="157"/>
      <c r="I121" s="157"/>
      <c r="J121" s="155"/>
      <c r="K121" s="156"/>
      <c r="L121" s="155"/>
    </row>
    <row r="122" spans="1:12" s="158" customFormat="1" ht="20.399999999999999" x14ac:dyDescent="0.3">
      <c r="A122" s="153" t="e">
        <f>#REF!</f>
        <v>#REF!</v>
      </c>
      <c r="B122" s="154" t="e">
        <f>#REF!</f>
        <v>#REF!</v>
      </c>
      <c r="C122" s="154" t="e">
        <f>#REF!</f>
        <v>#REF!</v>
      </c>
      <c r="D122" s="154" t="e">
        <f>#REF!</f>
        <v>#REF!</v>
      </c>
      <c r="E122" s="153" t="e">
        <f>#REF!</f>
        <v>#REF!</v>
      </c>
      <c r="F122" s="153" t="e">
        <f>#REF!</f>
        <v>#REF!</v>
      </c>
      <c r="G122" s="157"/>
      <c r="H122" s="157"/>
      <c r="I122" s="157"/>
      <c r="J122" s="155"/>
      <c r="K122" s="156"/>
      <c r="L122" s="155"/>
    </row>
    <row r="123" spans="1:12" s="158" customFormat="1" ht="20.399999999999999" x14ac:dyDescent="0.3">
      <c r="A123" s="153" t="e">
        <f>#REF!</f>
        <v>#REF!</v>
      </c>
      <c r="B123" s="154" t="e">
        <f>#REF!</f>
        <v>#REF!</v>
      </c>
      <c r="C123" s="154" t="e">
        <f>#REF!</f>
        <v>#REF!</v>
      </c>
      <c r="D123" s="154" t="e">
        <f>#REF!</f>
        <v>#REF!</v>
      </c>
      <c r="E123" s="153" t="e">
        <f>#REF!</f>
        <v>#REF!</v>
      </c>
      <c r="F123" s="153" t="e">
        <f>#REF!</f>
        <v>#REF!</v>
      </c>
      <c r="G123" s="157"/>
      <c r="H123" s="157"/>
      <c r="I123" s="157"/>
      <c r="J123" s="155"/>
      <c r="K123" s="156"/>
      <c r="L123" s="155"/>
    </row>
    <row r="124" spans="1:12" s="158" customFormat="1" ht="20.399999999999999" x14ac:dyDescent="0.3">
      <c r="A124" s="153" t="e">
        <f>#REF!</f>
        <v>#REF!</v>
      </c>
      <c r="B124" s="154" t="e">
        <f>#REF!</f>
        <v>#REF!</v>
      </c>
      <c r="C124" s="154" t="e">
        <f>#REF!</f>
        <v>#REF!</v>
      </c>
      <c r="D124" s="154" t="e">
        <f>#REF!</f>
        <v>#REF!</v>
      </c>
      <c r="E124" s="153" t="e">
        <f>#REF!</f>
        <v>#REF!</v>
      </c>
      <c r="F124" s="153" t="e">
        <f>#REF!</f>
        <v>#REF!</v>
      </c>
      <c r="G124" s="157"/>
      <c r="H124" s="157"/>
      <c r="I124" s="157"/>
      <c r="J124" s="155"/>
      <c r="K124" s="156"/>
      <c r="L124" s="155"/>
    </row>
    <row r="125" spans="1:12" s="158" customFormat="1" ht="20.399999999999999" x14ac:dyDescent="0.3">
      <c r="A125" s="153" t="e">
        <f>#REF!</f>
        <v>#REF!</v>
      </c>
      <c r="B125" s="154" t="e">
        <f>#REF!</f>
        <v>#REF!</v>
      </c>
      <c r="C125" s="154" t="e">
        <f>#REF!</f>
        <v>#REF!</v>
      </c>
      <c r="D125" s="154" t="e">
        <f>#REF!</f>
        <v>#REF!</v>
      </c>
      <c r="E125" s="153" t="e">
        <f>#REF!</f>
        <v>#REF!</v>
      </c>
      <c r="F125" s="153" t="e">
        <f>#REF!</f>
        <v>#REF!</v>
      </c>
      <c r="G125" s="157"/>
      <c r="H125" s="157"/>
      <c r="I125" s="157"/>
      <c r="J125" s="155"/>
      <c r="K125" s="156"/>
      <c r="L125" s="155"/>
    </row>
    <row r="126" spans="1:12" s="158" customFormat="1" ht="20.399999999999999" x14ac:dyDescent="0.3">
      <c r="A126" s="153" t="e">
        <f>#REF!</f>
        <v>#REF!</v>
      </c>
      <c r="B126" s="154" t="e">
        <f>#REF!</f>
        <v>#REF!</v>
      </c>
      <c r="C126" s="154" t="e">
        <f>#REF!</f>
        <v>#REF!</v>
      </c>
      <c r="D126" s="154" t="e">
        <f>#REF!</f>
        <v>#REF!</v>
      </c>
      <c r="E126" s="153" t="e">
        <f>#REF!</f>
        <v>#REF!</v>
      </c>
      <c r="F126" s="153" t="e">
        <f>#REF!</f>
        <v>#REF!</v>
      </c>
      <c r="G126" s="157"/>
      <c r="H126" s="157"/>
      <c r="I126" s="157"/>
      <c r="J126" s="155"/>
      <c r="K126" s="156"/>
      <c r="L126" s="155"/>
    </row>
    <row r="127" spans="1:12" s="158" customFormat="1" ht="20.399999999999999" x14ac:dyDescent="0.3">
      <c r="A127" s="153" t="e">
        <f>#REF!</f>
        <v>#REF!</v>
      </c>
      <c r="B127" s="154" t="e">
        <f>#REF!</f>
        <v>#REF!</v>
      </c>
      <c r="C127" s="154" t="e">
        <f>#REF!</f>
        <v>#REF!</v>
      </c>
      <c r="D127" s="154" t="e">
        <f>#REF!</f>
        <v>#REF!</v>
      </c>
      <c r="E127" s="153" t="e">
        <f>#REF!</f>
        <v>#REF!</v>
      </c>
      <c r="F127" s="153" t="e">
        <f>#REF!</f>
        <v>#REF!</v>
      </c>
      <c r="G127" s="157"/>
      <c r="H127" s="157"/>
      <c r="I127" s="157"/>
      <c r="J127" s="155"/>
      <c r="K127" s="156"/>
      <c r="L127" s="155"/>
    </row>
    <row r="128" spans="1:12" s="158" customFormat="1" ht="20.399999999999999" x14ac:dyDescent="0.3">
      <c r="A128" s="153" t="e">
        <f>#REF!</f>
        <v>#REF!</v>
      </c>
      <c r="B128" s="154" t="e">
        <f>#REF!</f>
        <v>#REF!</v>
      </c>
      <c r="C128" s="154" t="e">
        <f>#REF!</f>
        <v>#REF!</v>
      </c>
      <c r="D128" s="154" t="e">
        <f>#REF!</f>
        <v>#REF!</v>
      </c>
      <c r="E128" s="153" t="e">
        <f>#REF!</f>
        <v>#REF!</v>
      </c>
      <c r="F128" s="153" t="e">
        <f>#REF!</f>
        <v>#REF!</v>
      </c>
      <c r="G128" s="157"/>
      <c r="H128" s="157"/>
      <c r="I128" s="157"/>
      <c r="J128" s="155"/>
      <c r="K128" s="156"/>
      <c r="L128" s="155"/>
    </row>
    <row r="129" spans="1:12" s="158" customFormat="1" ht="20.399999999999999" x14ac:dyDescent="0.3">
      <c r="A129" s="153" t="e">
        <f>#REF!</f>
        <v>#REF!</v>
      </c>
      <c r="B129" s="154" t="e">
        <f>#REF!</f>
        <v>#REF!</v>
      </c>
      <c r="C129" s="154" t="e">
        <f>#REF!</f>
        <v>#REF!</v>
      </c>
      <c r="D129" s="154" t="e">
        <f>#REF!</f>
        <v>#REF!</v>
      </c>
      <c r="E129" s="153" t="e">
        <f>#REF!</f>
        <v>#REF!</v>
      </c>
      <c r="F129" s="153" t="e">
        <f>#REF!</f>
        <v>#REF!</v>
      </c>
      <c r="G129" s="157"/>
      <c r="H129" s="157"/>
      <c r="I129" s="157"/>
      <c r="J129" s="155"/>
      <c r="K129" s="156"/>
      <c r="L129" s="155"/>
    </row>
    <row r="130" spans="1:12" s="158" customFormat="1" ht="20.399999999999999" x14ac:dyDescent="0.3">
      <c r="A130" s="153" t="e">
        <f>#REF!</f>
        <v>#REF!</v>
      </c>
      <c r="B130" s="154" t="e">
        <f>#REF!</f>
        <v>#REF!</v>
      </c>
      <c r="C130" s="154" t="e">
        <f>#REF!</f>
        <v>#REF!</v>
      </c>
      <c r="D130" s="154" t="e">
        <f>#REF!</f>
        <v>#REF!</v>
      </c>
      <c r="E130" s="153" t="e">
        <f>#REF!</f>
        <v>#REF!</v>
      </c>
      <c r="F130" s="153" t="e">
        <f>#REF!</f>
        <v>#REF!</v>
      </c>
      <c r="G130" s="157"/>
      <c r="H130" s="157"/>
      <c r="I130" s="157"/>
      <c r="J130" s="155"/>
      <c r="K130" s="156"/>
      <c r="L130" s="155"/>
    </row>
    <row r="131" spans="1:12" s="158" customFormat="1" ht="20.399999999999999" x14ac:dyDescent="0.3">
      <c r="A131" s="153" t="e">
        <f>#REF!</f>
        <v>#REF!</v>
      </c>
      <c r="B131" s="154" t="e">
        <f>#REF!</f>
        <v>#REF!</v>
      </c>
      <c r="C131" s="154" t="e">
        <f>#REF!</f>
        <v>#REF!</v>
      </c>
      <c r="D131" s="154" t="e">
        <f>#REF!</f>
        <v>#REF!</v>
      </c>
      <c r="E131" s="153" t="e">
        <f>#REF!</f>
        <v>#REF!</v>
      </c>
      <c r="F131" s="153" t="e">
        <f>#REF!</f>
        <v>#REF!</v>
      </c>
      <c r="G131" s="157"/>
      <c r="H131" s="157"/>
      <c r="I131" s="157"/>
      <c r="J131" s="155"/>
      <c r="K131" s="156"/>
      <c r="L131" s="155"/>
    </row>
    <row r="132" spans="1:12" s="158" customFormat="1" ht="20.399999999999999" x14ac:dyDescent="0.3">
      <c r="A132" s="159"/>
      <c r="B132" s="160"/>
      <c r="C132" s="160"/>
      <c r="D132" s="160"/>
      <c r="E132" s="159"/>
      <c r="F132" s="159"/>
      <c r="G132" s="161"/>
      <c r="H132" s="161"/>
      <c r="I132" s="161"/>
      <c r="J132" s="143"/>
      <c r="K132" s="143"/>
      <c r="L132" s="143"/>
    </row>
    <row r="133" spans="1:12" s="158" customFormat="1" ht="20.399999999999999" x14ac:dyDescent="0.3">
      <c r="A133" s="159"/>
      <c r="B133" s="160"/>
      <c r="C133" s="160"/>
      <c r="D133" s="160"/>
      <c r="E133" s="159"/>
      <c r="F133" s="159"/>
      <c r="G133" s="161"/>
      <c r="H133" s="161"/>
      <c r="I133" s="161"/>
      <c r="J133" s="143"/>
      <c r="K133" s="143"/>
      <c r="L133" s="143"/>
    </row>
    <row r="134" spans="1:12" s="158" customFormat="1" ht="20.399999999999999" x14ac:dyDescent="0.3">
      <c r="A134" s="159"/>
      <c r="B134" s="160"/>
      <c r="C134" s="160"/>
      <c r="D134" s="160"/>
      <c r="E134" s="159"/>
      <c r="F134" s="159"/>
      <c r="G134" s="161"/>
      <c r="H134" s="161"/>
      <c r="I134" s="161"/>
      <c r="J134" s="143"/>
      <c r="K134" s="143"/>
      <c r="L134" s="143"/>
    </row>
    <row r="135" spans="1:12" s="158" customFormat="1" ht="20.399999999999999" x14ac:dyDescent="0.3">
      <c r="A135" s="159"/>
      <c r="B135" s="160"/>
      <c r="C135" s="160"/>
      <c r="D135" s="160"/>
      <c r="E135" s="159"/>
      <c r="F135" s="159"/>
      <c r="G135" s="161"/>
      <c r="H135" s="161"/>
      <c r="I135" s="161"/>
      <c r="J135" s="143"/>
      <c r="K135" s="143"/>
      <c r="L135" s="143"/>
    </row>
    <row r="136" spans="1:12" s="158" customFormat="1" ht="20.399999999999999" x14ac:dyDescent="0.3">
      <c r="A136" s="159"/>
      <c r="B136" s="160"/>
      <c r="C136" s="160"/>
      <c r="D136" s="160"/>
      <c r="E136" s="159"/>
      <c r="F136" s="159"/>
      <c r="G136" s="161"/>
      <c r="H136" s="161"/>
      <c r="I136" s="161"/>
      <c r="J136" s="143"/>
      <c r="K136" s="143"/>
      <c r="L136" s="143"/>
    </row>
    <row r="137" spans="1:12" s="158" customFormat="1" ht="20.399999999999999" x14ac:dyDescent="0.3">
      <c r="A137" s="159"/>
      <c r="B137" s="160"/>
      <c r="C137" s="160"/>
      <c r="D137" s="160"/>
      <c r="E137" s="159"/>
      <c r="F137" s="159"/>
      <c r="G137" s="161"/>
      <c r="H137" s="161"/>
      <c r="I137" s="161"/>
      <c r="J137" s="143"/>
      <c r="K137" s="143"/>
      <c r="L137" s="143"/>
    </row>
    <row r="138" spans="1:12" s="158" customFormat="1" ht="20.399999999999999" x14ac:dyDescent="0.3">
      <c r="A138" s="159"/>
      <c r="B138" s="160"/>
      <c r="C138" s="160"/>
      <c r="D138" s="160"/>
      <c r="E138" s="159"/>
      <c r="F138" s="159"/>
      <c r="G138" s="161"/>
      <c r="H138" s="161"/>
      <c r="I138" s="161"/>
      <c r="J138" s="143"/>
      <c r="K138" s="143"/>
      <c r="L138" s="143"/>
    </row>
    <row r="139" spans="1:12" s="158" customFormat="1" ht="20.399999999999999" x14ac:dyDescent="0.3">
      <c r="A139" s="159"/>
      <c r="B139" s="160"/>
      <c r="C139" s="160"/>
      <c r="D139" s="160"/>
      <c r="E139" s="159"/>
      <c r="F139" s="159"/>
      <c r="G139" s="161"/>
      <c r="H139" s="161"/>
      <c r="I139" s="161"/>
      <c r="J139" s="143"/>
      <c r="K139" s="143"/>
      <c r="L139" s="143"/>
    </row>
    <row r="140" spans="1:12" s="158" customFormat="1" ht="20.399999999999999" x14ac:dyDescent="0.3">
      <c r="A140" s="159"/>
      <c r="B140" s="160"/>
      <c r="C140" s="160"/>
      <c r="D140" s="160"/>
      <c r="E140" s="159"/>
      <c r="F140" s="159"/>
      <c r="G140" s="161"/>
      <c r="H140" s="161"/>
      <c r="I140" s="161"/>
      <c r="J140" s="143"/>
      <c r="K140" s="143"/>
      <c r="L140" s="143"/>
    </row>
    <row r="141" spans="1:12" s="158" customFormat="1" ht="20.399999999999999" x14ac:dyDescent="0.3">
      <c r="A141" s="159"/>
      <c r="B141" s="160"/>
      <c r="C141" s="160"/>
      <c r="D141" s="160"/>
      <c r="E141" s="159"/>
      <c r="F141" s="159"/>
      <c r="G141" s="161"/>
      <c r="H141" s="161"/>
      <c r="I141" s="161"/>
      <c r="J141" s="143"/>
      <c r="K141" s="143"/>
      <c r="L141" s="143"/>
    </row>
    <row r="142" spans="1:12" s="158" customFormat="1" ht="20.399999999999999" x14ac:dyDescent="0.3">
      <c r="A142" s="159"/>
      <c r="B142" s="160"/>
      <c r="C142" s="160"/>
      <c r="D142" s="160"/>
      <c r="E142" s="159"/>
      <c r="F142" s="159"/>
      <c r="G142" s="161"/>
      <c r="H142" s="161"/>
      <c r="I142" s="161"/>
      <c r="J142" s="143"/>
      <c r="K142" s="143"/>
      <c r="L142" s="143"/>
    </row>
    <row r="143" spans="1:12" s="158" customFormat="1" ht="20.399999999999999" x14ac:dyDescent="0.3">
      <c r="A143" s="159"/>
      <c r="B143" s="160"/>
      <c r="C143" s="160"/>
      <c r="D143" s="160"/>
      <c r="E143" s="159"/>
      <c r="F143" s="159"/>
      <c r="G143" s="161"/>
      <c r="H143" s="161"/>
      <c r="I143" s="161"/>
      <c r="J143" s="143"/>
      <c r="K143" s="143"/>
      <c r="L143" s="143"/>
    </row>
    <row r="144" spans="1:12" s="158" customFormat="1" ht="20.399999999999999" x14ac:dyDescent="0.3">
      <c r="A144" s="159"/>
      <c r="B144" s="160"/>
      <c r="C144" s="160"/>
      <c r="D144" s="160"/>
      <c r="E144" s="159"/>
      <c r="F144" s="159"/>
      <c r="G144" s="161"/>
      <c r="H144" s="161"/>
      <c r="I144" s="161"/>
      <c r="J144" s="143"/>
      <c r="K144" s="143"/>
      <c r="L144" s="143"/>
    </row>
    <row r="145" spans="1:12" s="158" customFormat="1" ht="20.399999999999999" x14ac:dyDescent="0.3">
      <c r="A145" s="159"/>
      <c r="B145" s="160"/>
      <c r="C145" s="160"/>
      <c r="D145" s="160"/>
      <c r="E145" s="159"/>
      <c r="F145" s="159"/>
      <c r="G145" s="161"/>
      <c r="H145" s="161"/>
      <c r="I145" s="161"/>
      <c r="J145" s="143"/>
      <c r="K145" s="143"/>
      <c r="L145" s="143"/>
    </row>
    <row r="146" spans="1:12" s="158" customFormat="1" ht="20.399999999999999" x14ac:dyDescent="0.3">
      <c r="A146" s="159"/>
      <c r="B146" s="160"/>
      <c r="C146" s="160"/>
      <c r="D146" s="160"/>
      <c r="E146" s="159"/>
      <c r="F146" s="159"/>
      <c r="G146" s="161"/>
      <c r="H146" s="161"/>
      <c r="I146" s="161"/>
      <c r="J146" s="143"/>
      <c r="K146" s="143"/>
      <c r="L146" s="143"/>
    </row>
    <row r="147" spans="1:12" s="158" customFormat="1" ht="20.399999999999999" x14ac:dyDescent="0.3">
      <c r="A147" s="159"/>
      <c r="B147" s="160"/>
      <c r="C147" s="160"/>
      <c r="D147" s="160"/>
      <c r="E147" s="159"/>
      <c r="F147" s="159"/>
      <c r="G147" s="161"/>
      <c r="H147" s="161"/>
      <c r="I147" s="161"/>
      <c r="J147" s="143"/>
      <c r="K147" s="143"/>
      <c r="L147" s="143"/>
    </row>
    <row r="148" spans="1:12" s="158" customFormat="1" ht="20.399999999999999" x14ac:dyDescent="0.3">
      <c r="A148" s="159"/>
      <c r="B148" s="160"/>
      <c r="C148" s="160"/>
      <c r="D148" s="160"/>
      <c r="E148" s="159"/>
      <c r="F148" s="159"/>
      <c r="G148" s="161"/>
      <c r="H148" s="161"/>
      <c r="I148" s="161"/>
      <c r="J148" s="143"/>
      <c r="K148" s="143"/>
      <c r="L148" s="143"/>
    </row>
    <row r="149" spans="1:12" s="158" customFormat="1" ht="20.399999999999999" x14ac:dyDescent="0.3">
      <c r="A149" s="159"/>
      <c r="B149" s="160"/>
      <c r="C149" s="160"/>
      <c r="D149" s="160"/>
      <c r="E149" s="159"/>
      <c r="F149" s="159"/>
      <c r="G149" s="161"/>
      <c r="H149" s="161"/>
      <c r="I149" s="161"/>
      <c r="J149" s="143"/>
      <c r="K149" s="143"/>
      <c r="L149" s="143"/>
    </row>
    <row r="150" spans="1:12" s="158" customFormat="1" ht="20.399999999999999" x14ac:dyDescent="0.3">
      <c r="A150" s="159"/>
      <c r="B150" s="160"/>
      <c r="C150" s="160"/>
      <c r="D150" s="160"/>
      <c r="E150" s="159"/>
      <c r="F150" s="159"/>
      <c r="G150" s="161"/>
      <c r="H150" s="161"/>
      <c r="I150" s="161"/>
      <c r="J150" s="143"/>
      <c r="K150" s="143"/>
      <c r="L150" s="143"/>
    </row>
    <row r="151" spans="1:12" s="158" customFormat="1" ht="20.399999999999999" x14ac:dyDescent="0.3">
      <c r="A151" s="159"/>
      <c r="B151" s="160"/>
      <c r="C151" s="160"/>
      <c r="D151" s="160"/>
      <c r="E151" s="159"/>
      <c r="F151" s="159"/>
      <c r="G151" s="161"/>
      <c r="H151" s="161"/>
      <c r="I151" s="161"/>
      <c r="J151" s="143"/>
      <c r="K151" s="143"/>
      <c r="L151" s="143"/>
    </row>
    <row r="152" spans="1:12" s="158" customFormat="1" ht="20.399999999999999" x14ac:dyDescent="0.3">
      <c r="A152" s="159"/>
      <c r="B152" s="160"/>
      <c r="C152" s="160"/>
      <c r="D152" s="160"/>
      <c r="E152" s="159"/>
      <c r="F152" s="159"/>
      <c r="G152" s="161"/>
      <c r="H152" s="161"/>
      <c r="I152" s="161"/>
      <c r="J152" s="143"/>
      <c r="K152" s="143"/>
      <c r="L152" s="143"/>
    </row>
    <row r="153" spans="1:12" s="158" customFormat="1" ht="20.399999999999999" x14ac:dyDescent="0.3">
      <c r="A153" s="159"/>
      <c r="B153" s="160"/>
      <c r="C153" s="160"/>
      <c r="D153" s="160"/>
      <c r="E153" s="159"/>
      <c r="F153" s="159"/>
      <c r="G153" s="161"/>
      <c r="H153" s="161"/>
      <c r="I153" s="161"/>
      <c r="J153" s="143"/>
      <c r="K153" s="143"/>
      <c r="L153" s="143"/>
    </row>
    <row r="154" spans="1:12" s="158" customFormat="1" ht="20.399999999999999" x14ac:dyDescent="0.3">
      <c r="A154" s="159"/>
      <c r="B154" s="160"/>
      <c r="C154" s="160"/>
      <c r="D154" s="160"/>
      <c r="E154" s="159"/>
      <c r="F154" s="159"/>
      <c r="G154" s="161"/>
      <c r="H154" s="161"/>
      <c r="I154" s="161"/>
      <c r="J154" s="143"/>
      <c r="K154" s="143"/>
      <c r="L154" s="143"/>
    </row>
    <row r="155" spans="1:12" s="158" customFormat="1" ht="20.399999999999999" x14ac:dyDescent="0.3">
      <c r="A155" s="159"/>
      <c r="B155" s="160"/>
      <c r="C155" s="160"/>
      <c r="D155" s="160"/>
      <c r="E155" s="159"/>
      <c r="F155" s="159"/>
      <c r="G155" s="161"/>
      <c r="H155" s="161"/>
      <c r="I155" s="161"/>
      <c r="J155" s="143"/>
      <c r="K155" s="143"/>
      <c r="L155" s="143"/>
    </row>
    <row r="156" spans="1:12" s="158" customFormat="1" ht="20.399999999999999" x14ac:dyDescent="0.3">
      <c r="A156" s="159"/>
      <c r="B156" s="160"/>
      <c r="C156" s="160"/>
      <c r="D156" s="160"/>
      <c r="E156" s="159"/>
      <c r="F156" s="159"/>
      <c r="G156" s="161"/>
      <c r="H156" s="161"/>
      <c r="I156" s="161"/>
      <c r="J156" s="143"/>
      <c r="K156" s="143"/>
      <c r="L156" s="143"/>
    </row>
    <row r="157" spans="1:12" s="158" customFormat="1" ht="20.399999999999999" x14ac:dyDescent="0.3">
      <c r="A157" s="159"/>
      <c r="B157" s="160"/>
      <c r="C157" s="160"/>
      <c r="D157" s="160"/>
      <c r="E157" s="159"/>
      <c r="F157" s="159"/>
      <c r="G157" s="161"/>
      <c r="H157" s="161"/>
      <c r="I157" s="161"/>
      <c r="J157" s="143"/>
      <c r="K157" s="143"/>
      <c r="L157" s="143"/>
    </row>
    <row r="158" spans="1:12" s="158" customFormat="1" ht="20.399999999999999" x14ac:dyDescent="0.3">
      <c r="A158" s="159"/>
      <c r="B158" s="160"/>
      <c r="C158" s="160"/>
      <c r="D158" s="160"/>
      <c r="E158" s="159"/>
      <c r="F158" s="159"/>
      <c r="G158" s="161"/>
      <c r="H158" s="161"/>
      <c r="I158" s="161"/>
      <c r="J158" s="143"/>
      <c r="K158" s="143"/>
      <c r="L158" s="143"/>
    </row>
    <row r="159" spans="1:12" s="158" customFormat="1" ht="20.399999999999999" x14ac:dyDescent="0.3">
      <c r="A159" s="159"/>
      <c r="B159" s="160"/>
      <c r="C159" s="160"/>
      <c r="D159" s="160"/>
      <c r="E159" s="159"/>
      <c r="F159" s="159"/>
      <c r="G159" s="161"/>
      <c r="H159" s="161"/>
      <c r="I159" s="161"/>
      <c r="J159" s="143"/>
      <c r="K159" s="143"/>
      <c r="L159" s="143"/>
    </row>
    <row r="160" spans="1:12" s="158" customFormat="1" ht="20.399999999999999" x14ac:dyDescent="0.3">
      <c r="A160" s="159"/>
      <c r="B160" s="160"/>
      <c r="C160" s="160"/>
      <c r="D160" s="160"/>
      <c r="E160" s="159"/>
      <c r="F160" s="159"/>
      <c r="G160" s="161"/>
      <c r="H160" s="161"/>
      <c r="I160" s="161"/>
      <c r="J160" s="143"/>
      <c r="K160" s="143"/>
      <c r="L160" s="143"/>
    </row>
    <row r="161" spans="1:12" s="158" customFormat="1" ht="20.399999999999999" x14ac:dyDescent="0.3">
      <c r="A161" s="159"/>
      <c r="B161" s="160"/>
      <c r="C161" s="160"/>
      <c r="D161" s="160"/>
      <c r="E161" s="159"/>
      <c r="F161" s="159"/>
      <c r="G161" s="161"/>
      <c r="H161" s="161"/>
      <c r="I161" s="161"/>
      <c r="J161" s="143"/>
      <c r="K161" s="143"/>
      <c r="L161" s="143"/>
    </row>
    <row r="162" spans="1:12" s="158" customFormat="1" ht="20.399999999999999" x14ac:dyDescent="0.3">
      <c r="A162" s="159"/>
      <c r="B162" s="160"/>
      <c r="C162" s="160"/>
      <c r="D162" s="160"/>
      <c r="E162" s="159"/>
      <c r="F162" s="159"/>
      <c r="G162" s="161"/>
      <c r="H162" s="161"/>
      <c r="I162" s="161"/>
      <c r="J162" s="143"/>
      <c r="K162" s="143"/>
      <c r="L162" s="143"/>
    </row>
    <row r="163" spans="1:12" s="158" customFormat="1" ht="20.399999999999999" x14ac:dyDescent="0.3">
      <c r="A163" s="159"/>
      <c r="B163" s="160"/>
      <c r="C163" s="160"/>
      <c r="D163" s="160"/>
      <c r="E163" s="159"/>
      <c r="F163" s="159"/>
      <c r="G163" s="161"/>
      <c r="H163" s="161"/>
      <c r="I163" s="161"/>
      <c r="J163" s="143"/>
      <c r="K163" s="143"/>
      <c r="L163" s="143"/>
    </row>
    <row r="164" spans="1:12" s="158" customFormat="1" ht="20.399999999999999" x14ac:dyDescent="0.3">
      <c r="A164" s="159"/>
      <c r="B164" s="160"/>
      <c r="C164" s="160"/>
      <c r="D164" s="160"/>
      <c r="E164" s="159"/>
      <c r="F164" s="159"/>
      <c r="G164" s="161"/>
      <c r="H164" s="161"/>
      <c r="I164" s="161"/>
      <c r="J164" s="143"/>
      <c r="K164" s="143"/>
      <c r="L164" s="143"/>
    </row>
    <row r="165" spans="1:12" s="158" customFormat="1" ht="20.399999999999999" x14ac:dyDescent="0.3">
      <c r="A165" s="159"/>
      <c r="B165" s="160"/>
      <c r="C165" s="160"/>
      <c r="D165" s="160"/>
      <c r="E165" s="159"/>
      <c r="F165" s="159"/>
      <c r="G165" s="161"/>
      <c r="H165" s="161"/>
      <c r="I165" s="161"/>
      <c r="J165" s="143"/>
      <c r="K165" s="143"/>
      <c r="L165" s="143"/>
    </row>
    <row r="166" spans="1:12" s="158" customFormat="1" ht="20.399999999999999" x14ac:dyDescent="0.3">
      <c r="A166" s="159"/>
      <c r="B166" s="160"/>
      <c r="C166" s="160"/>
      <c r="D166" s="160"/>
      <c r="E166" s="159"/>
      <c r="F166" s="159"/>
      <c r="G166" s="161"/>
      <c r="H166" s="161"/>
      <c r="I166" s="161"/>
      <c r="J166" s="143"/>
      <c r="K166" s="143"/>
      <c r="L166" s="143"/>
    </row>
    <row r="167" spans="1:12" s="158" customFormat="1" ht="20.399999999999999" x14ac:dyDescent="0.3">
      <c r="A167" s="159"/>
      <c r="B167" s="160"/>
      <c r="C167" s="160"/>
      <c r="D167" s="160"/>
      <c r="E167" s="159"/>
      <c r="F167" s="159"/>
      <c r="G167" s="161"/>
      <c r="H167" s="161"/>
      <c r="I167" s="161"/>
      <c r="J167" s="143"/>
      <c r="K167" s="143"/>
      <c r="L167" s="143"/>
    </row>
    <row r="168" spans="1:12" s="158" customFormat="1" ht="20.399999999999999" x14ac:dyDescent="0.3">
      <c r="A168" s="159"/>
      <c r="B168" s="160"/>
      <c r="C168" s="160"/>
      <c r="D168" s="160"/>
      <c r="E168" s="159"/>
      <c r="F168" s="159"/>
      <c r="G168" s="161"/>
      <c r="H168" s="161"/>
      <c r="I168" s="161"/>
      <c r="J168" s="143"/>
      <c r="K168" s="143"/>
      <c r="L168" s="143"/>
    </row>
    <row r="169" spans="1:12" s="158" customFormat="1" ht="20.399999999999999" x14ac:dyDescent="0.3">
      <c r="A169" s="159"/>
      <c r="B169" s="160"/>
      <c r="C169" s="160"/>
      <c r="D169" s="160"/>
      <c r="E169" s="159"/>
      <c r="F169" s="159"/>
      <c r="G169" s="161"/>
      <c r="H169" s="161"/>
      <c r="I169" s="161"/>
      <c r="J169" s="144"/>
      <c r="K169" s="144"/>
      <c r="L169" s="144"/>
    </row>
    <row r="170" spans="1:12" s="158" customFormat="1" ht="20.399999999999999" x14ac:dyDescent="0.3">
      <c r="A170" s="159"/>
      <c r="B170" s="160"/>
      <c r="C170" s="160"/>
      <c r="D170" s="160"/>
      <c r="E170" s="159"/>
      <c r="F170" s="159"/>
      <c r="G170" s="161"/>
      <c r="H170" s="161"/>
      <c r="I170" s="161"/>
      <c r="J170" s="144"/>
      <c r="K170" s="144"/>
      <c r="L170" s="144"/>
    </row>
    <row r="171" spans="1:12" s="158" customFormat="1" ht="20.399999999999999" x14ac:dyDescent="0.3">
      <c r="A171" s="159"/>
      <c r="B171" s="160"/>
      <c r="C171" s="160"/>
      <c r="D171" s="160"/>
      <c r="E171" s="159"/>
      <c r="F171" s="159"/>
      <c r="G171" s="161"/>
      <c r="H171" s="161"/>
      <c r="I171" s="161"/>
      <c r="J171" s="144"/>
      <c r="K171" s="144"/>
      <c r="L171" s="144"/>
    </row>
    <row r="172" spans="1:12" s="158" customFormat="1" ht="20.399999999999999" x14ac:dyDescent="0.3">
      <c r="A172" s="159"/>
      <c r="B172" s="160"/>
      <c r="C172" s="160"/>
      <c r="D172" s="160"/>
      <c r="E172" s="159"/>
      <c r="F172" s="159"/>
      <c r="G172" s="161"/>
      <c r="H172" s="161"/>
      <c r="I172" s="161"/>
      <c r="J172" s="144"/>
      <c r="K172" s="144"/>
      <c r="L172" s="144"/>
    </row>
    <row r="173" spans="1:12" s="158" customFormat="1" ht="20.399999999999999" x14ac:dyDescent="0.3">
      <c r="A173" s="159"/>
      <c r="B173" s="160"/>
      <c r="C173" s="160"/>
      <c r="D173" s="160"/>
      <c r="E173" s="159"/>
      <c r="F173" s="159"/>
      <c r="G173" s="161"/>
      <c r="H173" s="161"/>
      <c r="I173" s="161"/>
      <c r="J173" s="144"/>
      <c r="K173" s="144"/>
      <c r="L173" s="144"/>
    </row>
    <row r="174" spans="1:12" s="158" customFormat="1" ht="20.399999999999999" x14ac:dyDescent="0.3">
      <c r="A174" s="159"/>
      <c r="B174" s="160"/>
      <c r="C174" s="160"/>
      <c r="D174" s="160"/>
      <c r="E174" s="159"/>
      <c r="F174" s="159"/>
      <c r="G174" s="161"/>
      <c r="H174" s="161"/>
      <c r="I174" s="161"/>
      <c r="J174" s="144"/>
      <c r="K174" s="144"/>
      <c r="L174" s="144"/>
    </row>
    <row r="175" spans="1:12" s="158" customFormat="1" ht="20.399999999999999" x14ac:dyDescent="0.3">
      <c r="A175" s="159"/>
      <c r="B175" s="160"/>
      <c r="C175" s="160"/>
      <c r="D175" s="160"/>
      <c r="E175" s="159"/>
      <c r="F175" s="159"/>
      <c r="G175" s="161"/>
      <c r="H175" s="161"/>
      <c r="I175" s="161"/>
      <c r="J175" s="144"/>
      <c r="K175" s="144"/>
      <c r="L175" s="144"/>
    </row>
    <row r="176" spans="1:12" s="158" customFormat="1" ht="20.399999999999999" x14ac:dyDescent="0.3">
      <c r="A176" s="159"/>
      <c r="B176" s="160"/>
      <c r="C176" s="160"/>
      <c r="D176" s="160"/>
      <c r="E176" s="159"/>
      <c r="F176" s="159"/>
      <c r="G176" s="161"/>
      <c r="H176" s="161"/>
      <c r="I176" s="161"/>
      <c r="J176" s="144"/>
      <c r="K176" s="144"/>
      <c r="L176" s="144"/>
    </row>
    <row r="177" spans="1:12" s="158" customFormat="1" ht="20.399999999999999" x14ac:dyDescent="0.3">
      <c r="A177" s="159"/>
      <c r="B177" s="160"/>
      <c r="C177" s="160"/>
      <c r="D177" s="160"/>
      <c r="E177" s="159"/>
      <c r="F177" s="159"/>
      <c r="G177" s="161"/>
      <c r="H177" s="161"/>
      <c r="I177" s="161"/>
      <c r="J177" s="144"/>
      <c r="K177" s="144"/>
      <c r="L177" s="144"/>
    </row>
    <row r="178" spans="1:12" s="158" customFormat="1" ht="20.399999999999999" x14ac:dyDescent="0.3">
      <c r="A178" s="159"/>
      <c r="B178" s="160"/>
      <c r="C178" s="160"/>
      <c r="D178" s="160"/>
      <c r="E178" s="159"/>
      <c r="F178" s="159"/>
      <c r="G178" s="161"/>
      <c r="H178" s="161"/>
      <c r="I178" s="161"/>
      <c r="J178" s="144"/>
      <c r="K178" s="144"/>
      <c r="L178" s="144"/>
    </row>
    <row r="179" spans="1:12" s="158" customFormat="1" ht="20.399999999999999" x14ac:dyDescent="0.3">
      <c r="A179" s="159"/>
      <c r="B179" s="160"/>
      <c r="C179" s="160"/>
      <c r="D179" s="160"/>
      <c r="E179" s="159"/>
      <c r="F179" s="159"/>
      <c r="G179" s="161"/>
      <c r="H179" s="161"/>
      <c r="I179" s="161"/>
      <c r="J179" s="144"/>
      <c r="K179" s="144"/>
      <c r="L179" s="144"/>
    </row>
    <row r="180" spans="1:12" s="158" customFormat="1" ht="20.399999999999999" x14ac:dyDescent="0.3">
      <c r="A180" s="159"/>
      <c r="B180" s="160"/>
      <c r="C180" s="160"/>
      <c r="D180" s="160"/>
      <c r="E180" s="159"/>
      <c r="F180" s="159"/>
      <c r="G180" s="161"/>
      <c r="H180" s="161"/>
      <c r="I180" s="161"/>
      <c r="J180" s="144"/>
      <c r="K180" s="144"/>
      <c r="L180" s="144"/>
    </row>
    <row r="181" spans="1:12" s="158" customFormat="1" ht="20.399999999999999" x14ac:dyDescent="0.3">
      <c r="A181" s="159"/>
      <c r="B181" s="160"/>
      <c r="C181" s="160"/>
      <c r="D181" s="160"/>
      <c r="E181" s="159"/>
      <c r="F181" s="159"/>
      <c r="G181" s="161"/>
      <c r="H181" s="161"/>
      <c r="I181" s="161"/>
      <c r="J181" s="144"/>
      <c r="K181" s="144"/>
      <c r="L181" s="144"/>
    </row>
    <row r="182" spans="1:12" s="158" customFormat="1" ht="20.399999999999999" x14ac:dyDescent="0.3">
      <c r="A182" s="159"/>
      <c r="B182" s="160"/>
      <c r="C182" s="160"/>
      <c r="D182" s="160"/>
      <c r="E182" s="159"/>
      <c r="F182" s="159"/>
      <c r="G182" s="161"/>
      <c r="H182" s="161"/>
      <c r="I182" s="161"/>
      <c r="J182" s="144"/>
      <c r="K182" s="144"/>
      <c r="L182" s="144"/>
    </row>
    <row r="183" spans="1:12" s="158" customFormat="1" ht="20.399999999999999" x14ac:dyDescent="0.3">
      <c r="A183" s="159"/>
      <c r="B183" s="160"/>
      <c r="C183" s="160"/>
      <c r="D183" s="160"/>
      <c r="E183" s="159"/>
      <c r="F183" s="159"/>
      <c r="G183" s="161"/>
      <c r="H183" s="161"/>
      <c r="I183" s="161"/>
      <c r="J183" s="144"/>
      <c r="K183" s="144"/>
      <c r="L183" s="144"/>
    </row>
    <row r="184" spans="1:12" s="158" customFormat="1" ht="20.399999999999999" x14ac:dyDescent="0.3">
      <c r="A184" s="159"/>
      <c r="B184" s="160"/>
      <c r="C184" s="160"/>
      <c r="D184" s="160"/>
      <c r="E184" s="159"/>
      <c r="F184" s="159"/>
      <c r="G184" s="161"/>
      <c r="H184" s="161"/>
      <c r="I184" s="161"/>
      <c r="J184" s="144"/>
      <c r="K184" s="144"/>
      <c r="L184" s="144"/>
    </row>
    <row r="185" spans="1:12" s="158" customFormat="1" ht="20.399999999999999" x14ac:dyDescent="0.3">
      <c r="A185" s="159"/>
      <c r="B185" s="160"/>
      <c r="C185" s="160"/>
      <c r="D185" s="160"/>
      <c r="E185" s="159"/>
      <c r="F185" s="159"/>
      <c r="G185" s="161"/>
      <c r="H185" s="161"/>
      <c r="I185" s="161"/>
      <c r="J185" s="144"/>
      <c r="K185" s="144"/>
      <c r="L185" s="144"/>
    </row>
    <row r="186" spans="1:12" s="158" customFormat="1" ht="20.399999999999999" x14ac:dyDescent="0.3">
      <c r="A186" s="159"/>
      <c r="B186" s="160"/>
      <c r="C186" s="160"/>
      <c r="D186" s="160"/>
      <c r="E186" s="159"/>
      <c r="F186" s="159"/>
      <c r="G186" s="161"/>
      <c r="H186" s="161"/>
      <c r="I186" s="161"/>
      <c r="J186" s="144"/>
      <c r="K186" s="144"/>
      <c r="L186" s="144"/>
    </row>
    <row r="187" spans="1:12" s="113" customFormat="1" x14ac:dyDescent="0.45">
      <c r="A187" s="115"/>
      <c r="B187" s="116"/>
      <c r="C187" s="116"/>
      <c r="D187" s="116"/>
      <c r="E187" s="115"/>
      <c r="F187" s="115"/>
      <c r="G187" s="117"/>
      <c r="H187" s="117"/>
      <c r="I187" s="117"/>
      <c r="J187" s="114"/>
      <c r="K187" s="114"/>
      <c r="L187" s="114"/>
    </row>
    <row r="188" spans="1:12" s="113" customFormat="1" x14ac:dyDescent="0.45">
      <c r="A188" s="115"/>
      <c r="B188" s="116"/>
      <c r="C188" s="116"/>
      <c r="D188" s="116"/>
      <c r="E188" s="115"/>
      <c r="F188" s="115"/>
      <c r="G188" s="117"/>
      <c r="H188" s="117"/>
      <c r="I188" s="117"/>
      <c r="J188" s="114"/>
      <c r="K188" s="114"/>
      <c r="L188" s="114"/>
    </row>
    <row r="189" spans="1:12" s="113" customFormat="1" x14ac:dyDescent="0.45">
      <c r="A189" s="115"/>
      <c r="B189" s="116"/>
      <c r="C189" s="116"/>
      <c r="D189" s="116"/>
      <c r="E189" s="115"/>
      <c r="F189" s="115"/>
      <c r="G189" s="117"/>
      <c r="H189" s="117"/>
      <c r="I189" s="117"/>
      <c r="J189" s="114"/>
      <c r="K189" s="114"/>
      <c r="L189" s="114"/>
    </row>
    <row r="190" spans="1:12" s="113" customFormat="1" x14ac:dyDescent="0.45">
      <c r="A190" s="115"/>
      <c r="B190" s="116"/>
      <c r="C190" s="116"/>
      <c r="D190" s="116"/>
      <c r="E190" s="115"/>
      <c r="F190" s="115"/>
      <c r="G190" s="117"/>
      <c r="H190" s="117"/>
      <c r="I190" s="117"/>
      <c r="J190" s="114"/>
      <c r="K190" s="114"/>
      <c r="L190" s="114"/>
    </row>
    <row r="191" spans="1:12" s="113" customFormat="1" x14ac:dyDescent="0.45">
      <c r="A191" s="115"/>
      <c r="B191" s="116"/>
      <c r="C191" s="116"/>
      <c r="D191" s="116"/>
      <c r="E191" s="115"/>
      <c r="F191" s="115"/>
      <c r="G191" s="117"/>
      <c r="H191" s="117"/>
      <c r="I191" s="117"/>
      <c r="J191" s="114"/>
      <c r="K191" s="114"/>
      <c r="L191" s="114"/>
    </row>
    <row r="192" spans="1:12" s="113" customFormat="1" x14ac:dyDescent="0.45">
      <c r="A192" s="115"/>
      <c r="B192" s="116"/>
      <c r="C192" s="116"/>
      <c r="D192" s="116"/>
      <c r="E192" s="115"/>
      <c r="F192" s="115"/>
      <c r="G192" s="117"/>
      <c r="H192" s="117"/>
      <c r="I192" s="117"/>
      <c r="J192" s="114"/>
      <c r="K192" s="114"/>
      <c r="L192" s="114"/>
    </row>
    <row r="193" spans="1:12" s="113" customFormat="1" x14ac:dyDescent="0.45">
      <c r="A193" s="115"/>
      <c r="B193" s="116"/>
      <c r="C193" s="116"/>
      <c r="D193" s="116"/>
      <c r="E193" s="115"/>
      <c r="F193" s="115"/>
      <c r="G193" s="117"/>
      <c r="H193" s="117"/>
      <c r="I193" s="117"/>
      <c r="J193" s="114"/>
      <c r="K193" s="114"/>
      <c r="L193" s="114"/>
    </row>
    <row r="194" spans="1:12" s="113" customFormat="1" x14ac:dyDescent="0.45">
      <c r="A194" s="115"/>
      <c r="B194" s="116"/>
      <c r="C194" s="116"/>
      <c r="D194" s="116"/>
      <c r="E194" s="115"/>
      <c r="F194" s="115"/>
      <c r="G194" s="117"/>
      <c r="H194" s="117"/>
      <c r="I194" s="117"/>
      <c r="J194" s="114"/>
      <c r="K194" s="114"/>
      <c r="L194" s="114"/>
    </row>
    <row r="195" spans="1:12" s="113" customFormat="1" x14ac:dyDescent="0.45">
      <c r="A195" s="115"/>
      <c r="B195" s="116"/>
      <c r="C195" s="116"/>
      <c r="D195" s="116"/>
      <c r="E195" s="115"/>
      <c r="F195" s="115"/>
      <c r="G195" s="117"/>
      <c r="H195" s="117"/>
      <c r="I195" s="117"/>
      <c r="J195" s="114"/>
      <c r="K195" s="114"/>
      <c r="L195" s="114"/>
    </row>
    <row r="196" spans="1:12" s="113" customFormat="1" x14ac:dyDescent="0.45">
      <c r="A196" s="115"/>
      <c r="B196" s="116"/>
      <c r="C196" s="116"/>
      <c r="D196" s="116"/>
      <c r="E196" s="115"/>
      <c r="F196" s="115"/>
      <c r="G196" s="117"/>
      <c r="H196" s="117"/>
      <c r="I196" s="117"/>
      <c r="J196" s="114"/>
      <c r="K196" s="114"/>
      <c r="L196" s="114"/>
    </row>
    <row r="197" spans="1:12" s="113" customFormat="1" x14ac:dyDescent="0.45">
      <c r="A197" s="115"/>
      <c r="B197" s="116"/>
      <c r="C197" s="116"/>
      <c r="D197" s="116"/>
      <c r="E197" s="115"/>
      <c r="F197" s="115"/>
      <c r="G197" s="117"/>
      <c r="H197" s="117"/>
      <c r="I197" s="117"/>
      <c r="J197" s="114"/>
      <c r="K197" s="114"/>
      <c r="L197" s="114"/>
    </row>
    <row r="198" spans="1:12" s="113" customFormat="1" x14ac:dyDescent="0.45">
      <c r="A198" s="115"/>
      <c r="B198" s="116"/>
      <c r="C198" s="116"/>
      <c r="D198" s="116"/>
      <c r="E198" s="115"/>
      <c r="F198" s="115"/>
      <c r="G198" s="117"/>
      <c r="H198" s="117"/>
      <c r="I198" s="117"/>
      <c r="J198" s="114"/>
      <c r="K198" s="114"/>
      <c r="L198" s="114"/>
    </row>
    <row r="199" spans="1:12" s="113" customFormat="1" x14ac:dyDescent="0.45">
      <c r="A199" s="115"/>
      <c r="B199" s="116"/>
      <c r="C199" s="116"/>
      <c r="D199" s="116"/>
      <c r="E199" s="115"/>
      <c r="F199" s="115"/>
      <c r="G199" s="117"/>
      <c r="H199" s="117"/>
      <c r="I199" s="117"/>
      <c r="J199" s="114"/>
      <c r="K199" s="114"/>
      <c r="L199" s="114"/>
    </row>
    <row r="200" spans="1:12" s="113" customFormat="1" x14ac:dyDescent="0.45">
      <c r="A200" s="115"/>
      <c r="B200" s="116"/>
      <c r="C200" s="116"/>
      <c r="D200" s="116"/>
      <c r="E200" s="115"/>
      <c r="F200" s="115"/>
      <c r="G200" s="117"/>
      <c r="H200" s="117"/>
      <c r="I200" s="117"/>
      <c r="J200" s="114"/>
      <c r="K200" s="114"/>
      <c r="L200" s="114"/>
    </row>
    <row r="201" spans="1:12" s="113" customFormat="1" x14ac:dyDescent="0.45">
      <c r="A201" s="115"/>
      <c r="B201" s="116"/>
      <c r="C201" s="116"/>
      <c r="D201" s="116"/>
      <c r="E201" s="115"/>
      <c r="F201" s="115"/>
      <c r="G201" s="117"/>
      <c r="H201" s="117"/>
      <c r="I201" s="117"/>
      <c r="J201" s="114"/>
      <c r="K201" s="114"/>
      <c r="L201" s="114"/>
    </row>
    <row r="202" spans="1:12" s="113" customFormat="1" x14ac:dyDescent="0.45">
      <c r="A202" s="115"/>
      <c r="B202" s="116"/>
      <c r="C202" s="116"/>
      <c r="D202" s="116"/>
      <c r="E202" s="115"/>
      <c r="F202" s="115"/>
      <c r="G202" s="117"/>
      <c r="H202" s="117"/>
      <c r="I202" s="117"/>
      <c r="J202" s="114"/>
      <c r="K202" s="114"/>
      <c r="L202" s="114"/>
    </row>
    <row r="203" spans="1:12" s="113" customFormat="1" x14ac:dyDescent="0.45">
      <c r="A203" s="115"/>
      <c r="B203" s="116"/>
      <c r="C203" s="116"/>
      <c r="D203" s="116"/>
      <c r="E203" s="115"/>
      <c r="F203" s="115"/>
      <c r="G203" s="117"/>
      <c r="H203" s="117"/>
      <c r="I203" s="117"/>
      <c r="J203" s="114"/>
      <c r="K203" s="114"/>
      <c r="L203" s="114"/>
    </row>
    <row r="204" spans="1:12" s="113" customFormat="1" x14ac:dyDescent="0.45">
      <c r="A204" s="115"/>
      <c r="B204" s="116"/>
      <c r="C204" s="116"/>
      <c r="D204" s="116"/>
      <c r="E204" s="115"/>
      <c r="F204" s="115"/>
      <c r="G204" s="117"/>
      <c r="H204" s="117"/>
      <c r="I204" s="117"/>
      <c r="J204" s="114"/>
      <c r="K204" s="114"/>
      <c r="L204" s="114"/>
    </row>
    <row r="205" spans="1:12" s="113" customFormat="1" x14ac:dyDescent="0.45">
      <c r="A205" s="115"/>
      <c r="B205" s="116"/>
      <c r="C205" s="116"/>
      <c r="D205" s="116"/>
      <c r="E205" s="115"/>
      <c r="F205" s="115"/>
      <c r="G205" s="117"/>
      <c r="H205" s="117"/>
      <c r="I205" s="117"/>
      <c r="J205" s="114"/>
      <c r="K205" s="114"/>
      <c r="L205" s="114"/>
    </row>
    <row r="206" spans="1:12" s="113" customFormat="1" x14ac:dyDescent="0.45">
      <c r="A206" s="115"/>
      <c r="B206" s="116"/>
      <c r="C206" s="116"/>
      <c r="D206" s="116"/>
      <c r="E206" s="115"/>
      <c r="F206" s="115"/>
      <c r="G206" s="117"/>
      <c r="H206" s="117"/>
      <c r="I206" s="117"/>
      <c r="J206" s="114"/>
      <c r="K206" s="114"/>
      <c r="L206" s="114"/>
    </row>
    <row r="207" spans="1:12" s="113" customFormat="1" x14ac:dyDescent="0.45">
      <c r="A207" s="115"/>
      <c r="B207" s="116"/>
      <c r="C207" s="116"/>
      <c r="D207" s="116"/>
      <c r="E207" s="115"/>
      <c r="F207" s="115"/>
      <c r="G207" s="117"/>
      <c r="H207" s="117"/>
      <c r="I207" s="117"/>
      <c r="J207" s="114"/>
      <c r="K207" s="114"/>
      <c r="L207" s="114"/>
    </row>
    <row r="208" spans="1:12" s="113" customFormat="1" x14ac:dyDescent="0.45">
      <c r="A208" s="115"/>
      <c r="B208" s="116"/>
      <c r="C208" s="116"/>
      <c r="D208" s="116"/>
      <c r="E208" s="115"/>
      <c r="F208" s="115"/>
      <c r="G208" s="117"/>
      <c r="H208" s="117"/>
      <c r="I208" s="117"/>
      <c r="J208" s="114"/>
      <c r="K208" s="114"/>
      <c r="L208" s="114"/>
    </row>
    <row r="209" spans="1:12" s="113" customFormat="1" x14ac:dyDescent="0.45">
      <c r="A209" s="115"/>
      <c r="B209" s="116"/>
      <c r="C209" s="116"/>
      <c r="D209" s="116"/>
      <c r="E209" s="115"/>
      <c r="F209" s="115"/>
      <c r="G209" s="117"/>
      <c r="H209" s="117"/>
      <c r="I209" s="117"/>
      <c r="J209" s="114"/>
      <c r="K209" s="114"/>
      <c r="L209" s="114"/>
    </row>
    <row r="210" spans="1:12" s="113" customFormat="1" x14ac:dyDescent="0.45">
      <c r="A210" s="115"/>
      <c r="B210" s="116"/>
      <c r="C210" s="116"/>
      <c r="D210" s="116"/>
      <c r="E210" s="115"/>
      <c r="F210" s="115"/>
      <c r="G210" s="117"/>
      <c r="H210" s="117"/>
      <c r="I210" s="117"/>
      <c r="J210" s="114"/>
      <c r="K210" s="114"/>
      <c r="L210" s="114"/>
    </row>
    <row r="211" spans="1:12" s="113" customFormat="1" x14ac:dyDescent="0.45">
      <c r="A211" s="115"/>
      <c r="B211" s="116"/>
      <c r="C211" s="116"/>
      <c r="D211" s="116"/>
      <c r="E211" s="115"/>
      <c r="F211" s="115"/>
      <c r="G211" s="117"/>
      <c r="H211" s="117"/>
      <c r="I211" s="117"/>
      <c r="J211" s="114"/>
      <c r="K211" s="114"/>
      <c r="L211" s="114"/>
    </row>
    <row r="212" spans="1:12" s="113" customFormat="1" x14ac:dyDescent="0.45">
      <c r="A212" s="115"/>
      <c r="B212" s="116"/>
      <c r="C212" s="116"/>
      <c r="D212" s="116"/>
      <c r="E212" s="115"/>
      <c r="F212" s="115"/>
      <c r="G212" s="117"/>
      <c r="H212" s="117"/>
      <c r="I212" s="117"/>
      <c r="J212" s="114"/>
      <c r="K212" s="114"/>
      <c r="L212" s="114"/>
    </row>
    <row r="213" spans="1:12" s="113" customFormat="1" x14ac:dyDescent="0.45">
      <c r="A213" s="115"/>
      <c r="B213" s="116"/>
      <c r="C213" s="116"/>
      <c r="D213" s="116"/>
      <c r="E213" s="115"/>
      <c r="F213" s="115"/>
      <c r="G213" s="117"/>
      <c r="H213" s="117"/>
      <c r="I213" s="117"/>
      <c r="J213" s="114"/>
      <c r="K213" s="114"/>
      <c r="L213" s="114"/>
    </row>
    <row r="214" spans="1:12" s="113" customFormat="1" x14ac:dyDescent="0.45">
      <c r="A214" s="115"/>
      <c r="B214" s="116"/>
      <c r="C214" s="116"/>
      <c r="D214" s="116"/>
      <c r="E214" s="115"/>
      <c r="F214" s="115"/>
      <c r="G214" s="117"/>
      <c r="H214" s="117"/>
      <c r="I214" s="117"/>
      <c r="J214" s="114"/>
      <c r="K214" s="114"/>
      <c r="L214" s="114"/>
    </row>
    <row r="215" spans="1:12" s="113" customFormat="1" x14ac:dyDescent="0.45">
      <c r="A215" s="115"/>
      <c r="B215" s="116"/>
      <c r="C215" s="116"/>
      <c r="D215" s="116"/>
      <c r="E215" s="115"/>
      <c r="F215" s="115"/>
      <c r="G215" s="117"/>
      <c r="H215" s="117"/>
      <c r="I215" s="117"/>
      <c r="J215" s="114"/>
      <c r="K215" s="114"/>
      <c r="L215" s="114"/>
    </row>
    <row r="216" spans="1:12" s="113" customFormat="1" x14ac:dyDescent="0.45">
      <c r="A216" s="115"/>
      <c r="B216" s="116"/>
      <c r="C216" s="116"/>
      <c r="D216" s="116"/>
      <c r="E216" s="115"/>
      <c r="F216" s="115"/>
      <c r="G216" s="117"/>
      <c r="H216" s="117"/>
      <c r="I216" s="117"/>
      <c r="J216" s="114"/>
      <c r="K216" s="114"/>
      <c r="L216" s="114"/>
    </row>
    <row r="217" spans="1:12" s="113" customFormat="1" x14ac:dyDescent="0.45">
      <c r="A217" s="115"/>
      <c r="B217" s="116"/>
      <c r="C217" s="116"/>
      <c r="D217" s="116"/>
      <c r="E217" s="115"/>
      <c r="F217" s="115"/>
      <c r="G217" s="117"/>
      <c r="H217" s="117"/>
      <c r="I217" s="117"/>
      <c r="J217" s="114"/>
      <c r="K217" s="114"/>
      <c r="L217" s="114"/>
    </row>
    <row r="218" spans="1:12" s="113" customFormat="1" x14ac:dyDescent="0.45">
      <c r="A218" s="115"/>
      <c r="B218" s="116"/>
      <c r="C218" s="116"/>
      <c r="D218" s="116"/>
      <c r="E218" s="115"/>
      <c r="F218" s="115"/>
      <c r="G218" s="117"/>
      <c r="H218" s="117"/>
      <c r="I218" s="117"/>
      <c r="J218" s="114"/>
      <c r="K218" s="114"/>
      <c r="L218" s="114"/>
    </row>
    <row r="219" spans="1:12" s="113" customFormat="1" x14ac:dyDescent="0.45">
      <c r="A219" s="115"/>
      <c r="B219" s="116"/>
      <c r="C219" s="116"/>
      <c r="D219" s="116"/>
      <c r="E219" s="115"/>
      <c r="F219" s="115"/>
      <c r="G219" s="117"/>
      <c r="H219" s="117"/>
      <c r="I219" s="117"/>
      <c r="J219" s="114"/>
      <c r="K219" s="114"/>
      <c r="L219" s="114"/>
    </row>
    <row r="220" spans="1:12" s="113" customFormat="1" x14ac:dyDescent="0.45">
      <c r="A220" s="115"/>
      <c r="B220" s="116"/>
      <c r="C220" s="116"/>
      <c r="D220" s="116"/>
      <c r="E220" s="115"/>
      <c r="F220" s="115"/>
      <c r="G220" s="117"/>
      <c r="H220" s="117"/>
      <c r="I220" s="117"/>
      <c r="J220" s="114"/>
      <c r="K220" s="114"/>
      <c r="L220" s="114"/>
    </row>
    <row r="221" spans="1:12" s="113" customFormat="1" x14ac:dyDescent="0.45">
      <c r="A221" s="115"/>
      <c r="B221" s="116"/>
      <c r="C221" s="116"/>
      <c r="D221" s="116"/>
      <c r="E221" s="115"/>
      <c r="F221" s="115"/>
      <c r="G221" s="117"/>
      <c r="H221" s="117"/>
      <c r="I221" s="117"/>
      <c r="J221" s="114"/>
      <c r="K221" s="114"/>
      <c r="L221" s="114"/>
    </row>
    <row r="222" spans="1:12" s="113" customFormat="1" x14ac:dyDescent="0.45">
      <c r="A222" s="115"/>
      <c r="B222" s="116"/>
      <c r="C222" s="116"/>
      <c r="D222" s="116"/>
      <c r="E222" s="115"/>
      <c r="F222" s="115"/>
      <c r="G222" s="117"/>
      <c r="H222" s="117"/>
      <c r="I222" s="117"/>
      <c r="J222" s="114"/>
      <c r="K222" s="114"/>
      <c r="L222" s="114"/>
    </row>
    <row r="223" spans="1:12" s="113" customFormat="1" x14ac:dyDescent="0.45">
      <c r="A223" s="115"/>
      <c r="B223" s="116"/>
      <c r="C223" s="116"/>
      <c r="D223" s="116"/>
      <c r="E223" s="115"/>
      <c r="F223" s="115"/>
      <c r="G223" s="117"/>
      <c r="H223" s="117"/>
      <c r="I223" s="117"/>
      <c r="J223" s="114"/>
      <c r="K223" s="114"/>
      <c r="L223" s="114"/>
    </row>
    <row r="224" spans="1:12" s="113" customFormat="1" x14ac:dyDescent="0.45">
      <c r="A224" s="115"/>
      <c r="B224" s="116"/>
      <c r="C224" s="116"/>
      <c r="D224" s="116"/>
      <c r="E224" s="115"/>
      <c r="F224" s="115"/>
      <c r="G224" s="117"/>
      <c r="H224" s="117"/>
      <c r="I224" s="117"/>
      <c r="J224" s="114"/>
      <c r="K224" s="114"/>
      <c r="L224" s="114"/>
    </row>
    <row r="225" spans="1:12" s="113" customFormat="1" x14ac:dyDescent="0.45">
      <c r="A225" s="115"/>
      <c r="B225" s="116"/>
      <c r="C225" s="116"/>
      <c r="D225" s="116"/>
      <c r="E225" s="115"/>
      <c r="F225" s="115"/>
      <c r="G225" s="117"/>
      <c r="H225" s="117"/>
      <c r="I225" s="117"/>
      <c r="J225" s="114"/>
      <c r="K225" s="114"/>
      <c r="L225" s="114"/>
    </row>
    <row r="226" spans="1:12" x14ac:dyDescent="0.3">
      <c r="E226" s="114"/>
      <c r="F226" s="114"/>
      <c r="G226" s="114"/>
      <c r="H226" s="114"/>
      <c r="I226" s="114"/>
      <c r="J226" s="114"/>
      <c r="K226" s="114"/>
      <c r="L226" s="114"/>
    </row>
    <row r="227" spans="1:12" x14ac:dyDescent="0.3">
      <c r="E227" s="114"/>
      <c r="F227" s="114"/>
      <c r="G227" s="114"/>
      <c r="H227" s="114"/>
      <c r="I227" s="114"/>
      <c r="J227" s="114"/>
      <c r="K227" s="114"/>
      <c r="L227" s="114"/>
    </row>
    <row r="228" spans="1:12" x14ac:dyDescent="0.3">
      <c r="E228" s="114"/>
      <c r="F228" s="114"/>
      <c r="G228" s="114"/>
      <c r="H228" s="114"/>
      <c r="I228" s="114"/>
      <c r="J228" s="114"/>
      <c r="K228" s="114"/>
      <c r="L228" s="114"/>
    </row>
    <row r="229" spans="1:12" x14ac:dyDescent="0.3">
      <c r="E229" s="114"/>
      <c r="F229" s="114"/>
      <c r="G229" s="114"/>
      <c r="H229" s="114"/>
      <c r="I229" s="114"/>
      <c r="J229" s="114"/>
      <c r="K229" s="114"/>
      <c r="L229" s="114"/>
    </row>
    <row r="230" spans="1:12" x14ac:dyDescent="0.3">
      <c r="E230" s="114"/>
      <c r="F230" s="114"/>
      <c r="G230" s="114"/>
      <c r="H230" s="114"/>
      <c r="I230" s="114"/>
      <c r="J230" s="114"/>
      <c r="K230" s="114"/>
      <c r="L230" s="114"/>
    </row>
    <row r="231" spans="1:12" x14ac:dyDescent="0.3">
      <c r="E231" s="114"/>
      <c r="F231" s="114"/>
      <c r="G231" s="114"/>
      <c r="H231" s="114"/>
      <c r="I231" s="114"/>
      <c r="J231" s="114"/>
      <c r="K231" s="114"/>
      <c r="L231" s="114"/>
    </row>
    <row r="232" spans="1:12" x14ac:dyDescent="0.3">
      <c r="E232" s="114"/>
      <c r="F232" s="114"/>
      <c r="G232" s="114"/>
      <c r="H232" s="114"/>
      <c r="I232" s="114"/>
      <c r="J232" s="114"/>
      <c r="K232" s="114"/>
      <c r="L232" s="114"/>
    </row>
    <row r="233" spans="1:12" x14ac:dyDescent="0.3">
      <c r="E233" s="114"/>
      <c r="F233" s="114"/>
      <c r="G233" s="114"/>
      <c r="H233" s="114"/>
      <c r="I233" s="114"/>
      <c r="J233" s="114"/>
      <c r="K233" s="114"/>
      <c r="L233" s="114"/>
    </row>
    <row r="234" spans="1:12" x14ac:dyDescent="0.3">
      <c r="E234" s="114"/>
      <c r="F234" s="114"/>
      <c r="G234" s="114"/>
      <c r="H234" s="114"/>
      <c r="I234" s="114"/>
      <c r="J234" s="114"/>
      <c r="K234" s="114"/>
      <c r="L234" s="114"/>
    </row>
    <row r="235" spans="1:12" x14ac:dyDescent="0.3">
      <c r="E235" s="114"/>
      <c r="F235" s="114"/>
      <c r="G235" s="114"/>
      <c r="H235" s="114"/>
      <c r="I235" s="114"/>
      <c r="J235" s="114"/>
      <c r="K235" s="114"/>
      <c r="L235" s="114"/>
    </row>
    <row r="236" spans="1:12" x14ac:dyDescent="0.3">
      <c r="E236" s="114"/>
      <c r="F236" s="114"/>
      <c r="G236" s="114"/>
      <c r="H236" s="114"/>
      <c r="I236" s="114"/>
      <c r="J236" s="114"/>
      <c r="K236" s="114"/>
      <c r="L236" s="114"/>
    </row>
    <row r="237" spans="1:12" x14ac:dyDescent="0.3">
      <c r="E237" s="114"/>
      <c r="F237" s="114"/>
      <c r="G237" s="114"/>
      <c r="H237" s="114"/>
      <c r="I237" s="114"/>
      <c r="J237" s="114"/>
      <c r="K237" s="114"/>
      <c r="L237" s="114"/>
    </row>
    <row r="238" spans="1:12" x14ac:dyDescent="0.3">
      <c r="E238" s="114"/>
      <c r="F238" s="114"/>
      <c r="G238" s="114"/>
      <c r="H238" s="114"/>
      <c r="I238" s="114"/>
      <c r="J238" s="114"/>
      <c r="K238" s="114"/>
      <c r="L238" s="114"/>
    </row>
    <row r="239" spans="1:12" x14ac:dyDescent="0.3">
      <c r="E239" s="114"/>
      <c r="F239" s="114"/>
      <c r="G239" s="114"/>
      <c r="H239" s="114"/>
      <c r="I239" s="114"/>
      <c r="J239" s="114"/>
      <c r="K239" s="114"/>
      <c r="L239" s="114"/>
    </row>
    <row r="240" spans="1:12" x14ac:dyDescent="0.3">
      <c r="E240" s="114"/>
      <c r="F240" s="114"/>
      <c r="G240" s="114"/>
      <c r="H240" s="114"/>
      <c r="I240" s="114"/>
      <c r="J240" s="114"/>
      <c r="K240" s="114"/>
      <c r="L240" s="114"/>
    </row>
    <row r="241" spans="5:12" x14ac:dyDescent="0.3">
      <c r="E241" s="114"/>
      <c r="F241" s="114"/>
      <c r="G241" s="114"/>
      <c r="H241" s="114"/>
      <c r="I241" s="114"/>
      <c r="J241" s="114"/>
      <c r="K241" s="114"/>
      <c r="L241" s="114"/>
    </row>
    <row r="242" spans="5:12" x14ac:dyDescent="0.3">
      <c r="E242" s="114"/>
      <c r="F242" s="114"/>
      <c r="G242" s="114"/>
      <c r="H242" s="114"/>
      <c r="I242" s="114"/>
      <c r="J242" s="114"/>
      <c r="K242" s="114"/>
      <c r="L242" s="114"/>
    </row>
    <row r="243" spans="5:12" x14ac:dyDescent="0.3">
      <c r="E243" s="114"/>
      <c r="F243" s="114"/>
      <c r="G243" s="114"/>
      <c r="H243" s="114"/>
      <c r="I243" s="114"/>
      <c r="J243" s="114"/>
      <c r="K243" s="114"/>
      <c r="L243" s="114"/>
    </row>
    <row r="244" spans="5:12" x14ac:dyDescent="0.3">
      <c r="E244" s="114"/>
      <c r="F244" s="114"/>
      <c r="G244" s="114"/>
      <c r="H244" s="114"/>
      <c r="I244" s="114"/>
      <c r="J244" s="114"/>
      <c r="K244" s="114"/>
      <c r="L244" s="114"/>
    </row>
    <row r="245" spans="5:12" x14ac:dyDescent="0.3">
      <c r="E245" s="114"/>
      <c r="F245" s="114"/>
      <c r="G245" s="114"/>
      <c r="H245" s="114"/>
      <c r="I245" s="114"/>
      <c r="J245" s="114"/>
      <c r="K245" s="114"/>
      <c r="L245" s="114"/>
    </row>
    <row r="246" spans="5:12" x14ac:dyDescent="0.3">
      <c r="E246" s="114"/>
      <c r="F246" s="114"/>
      <c r="G246" s="114"/>
      <c r="H246" s="114"/>
      <c r="I246" s="114"/>
      <c r="J246" s="114"/>
      <c r="K246" s="114"/>
      <c r="L246" s="114"/>
    </row>
    <row r="247" spans="5:12" x14ac:dyDescent="0.3">
      <c r="E247" s="114"/>
      <c r="F247" s="114"/>
      <c r="G247" s="114"/>
      <c r="H247" s="114"/>
      <c r="I247" s="114"/>
      <c r="J247" s="114"/>
      <c r="K247" s="114"/>
      <c r="L247" s="114"/>
    </row>
    <row r="248" spans="5:12" x14ac:dyDescent="0.3">
      <c r="E248" s="114"/>
      <c r="F248" s="114"/>
      <c r="G248" s="114"/>
      <c r="H248" s="114"/>
      <c r="I248" s="114"/>
      <c r="J248" s="114"/>
      <c r="K248" s="114"/>
      <c r="L248" s="114"/>
    </row>
    <row r="249" spans="5:12" x14ac:dyDescent="0.3">
      <c r="E249" s="114"/>
      <c r="F249" s="114"/>
      <c r="G249" s="114"/>
      <c r="H249" s="114"/>
      <c r="I249" s="114"/>
      <c r="J249" s="114"/>
      <c r="K249" s="114"/>
      <c r="L249" s="114"/>
    </row>
    <row r="250" spans="5:12" x14ac:dyDescent="0.3">
      <c r="E250" s="114"/>
      <c r="F250" s="114"/>
      <c r="G250" s="114"/>
      <c r="H250" s="114"/>
      <c r="I250" s="114"/>
      <c r="J250" s="114"/>
      <c r="K250" s="114"/>
      <c r="L250" s="114"/>
    </row>
    <row r="251" spans="5:12" x14ac:dyDescent="0.3">
      <c r="E251" s="114"/>
      <c r="F251" s="114"/>
      <c r="G251" s="114"/>
      <c r="H251" s="114"/>
      <c r="I251" s="114"/>
      <c r="J251" s="114"/>
      <c r="K251" s="114"/>
      <c r="L251" s="114"/>
    </row>
    <row r="252" spans="5:12" x14ac:dyDescent="0.3">
      <c r="E252" s="114"/>
      <c r="F252" s="114"/>
      <c r="G252" s="114"/>
      <c r="H252" s="114"/>
      <c r="I252" s="114"/>
      <c r="J252" s="114"/>
      <c r="K252" s="114"/>
      <c r="L252" s="114"/>
    </row>
    <row r="253" spans="5:12" x14ac:dyDescent="0.3">
      <c r="E253" s="114"/>
      <c r="F253" s="114"/>
      <c r="G253" s="114"/>
      <c r="H253" s="114"/>
      <c r="I253" s="114"/>
      <c r="J253" s="114"/>
      <c r="K253" s="114"/>
      <c r="L253" s="114"/>
    </row>
    <row r="254" spans="5:12" x14ac:dyDescent="0.3">
      <c r="E254" s="114"/>
      <c r="F254" s="114"/>
      <c r="G254" s="114"/>
      <c r="H254" s="114"/>
      <c r="I254" s="114"/>
      <c r="J254" s="114"/>
      <c r="K254" s="114"/>
      <c r="L254" s="114"/>
    </row>
    <row r="255" spans="5:12" x14ac:dyDescent="0.3">
      <c r="E255" s="114"/>
      <c r="F255" s="114"/>
      <c r="G255" s="114"/>
      <c r="H255" s="114"/>
      <c r="I255" s="114"/>
      <c r="J255" s="114"/>
      <c r="K255" s="114"/>
      <c r="L255" s="114"/>
    </row>
    <row r="256" spans="5:12" x14ac:dyDescent="0.3">
      <c r="E256" s="114"/>
      <c r="F256" s="114"/>
      <c r="G256" s="114"/>
      <c r="H256" s="114"/>
      <c r="I256" s="114"/>
      <c r="J256" s="114"/>
      <c r="K256" s="114"/>
      <c r="L256" s="114"/>
    </row>
    <row r="257" spans="5:12" x14ac:dyDescent="0.3">
      <c r="E257" s="114"/>
      <c r="F257" s="114"/>
      <c r="G257" s="114"/>
      <c r="H257" s="114"/>
      <c r="I257" s="114"/>
      <c r="J257" s="114"/>
      <c r="K257" s="114"/>
      <c r="L257" s="114"/>
    </row>
    <row r="258" spans="5:12" x14ac:dyDescent="0.3">
      <c r="E258" s="114"/>
      <c r="F258" s="114"/>
      <c r="G258" s="114"/>
      <c r="H258" s="114"/>
      <c r="I258" s="114"/>
      <c r="J258" s="114"/>
      <c r="K258" s="114"/>
      <c r="L258" s="114"/>
    </row>
    <row r="259" spans="5:12" x14ac:dyDescent="0.3">
      <c r="E259" s="114"/>
      <c r="F259" s="114"/>
      <c r="G259" s="114"/>
      <c r="H259" s="114"/>
      <c r="I259" s="114"/>
      <c r="J259" s="114"/>
      <c r="K259" s="114"/>
      <c r="L259" s="114"/>
    </row>
    <row r="260" spans="5:12" x14ac:dyDescent="0.3">
      <c r="E260" s="114"/>
      <c r="F260" s="114"/>
      <c r="G260" s="114"/>
      <c r="H260" s="114"/>
      <c r="I260" s="114"/>
      <c r="J260" s="114"/>
      <c r="K260" s="114"/>
      <c r="L260" s="114"/>
    </row>
    <row r="261" spans="5:12" x14ac:dyDescent="0.3">
      <c r="E261" s="114"/>
      <c r="F261" s="114"/>
      <c r="G261" s="114"/>
      <c r="H261" s="114"/>
      <c r="I261" s="114"/>
      <c r="J261" s="114"/>
      <c r="K261" s="114"/>
      <c r="L261" s="114"/>
    </row>
    <row r="262" spans="5:12" x14ac:dyDescent="0.3">
      <c r="E262" s="114"/>
      <c r="F262" s="114"/>
      <c r="G262" s="114"/>
      <c r="H262" s="114"/>
      <c r="I262" s="114"/>
      <c r="J262" s="114"/>
      <c r="K262" s="114"/>
      <c r="L262" s="114"/>
    </row>
    <row r="263" spans="5:12" x14ac:dyDescent="0.3">
      <c r="E263" s="114"/>
      <c r="F263" s="114"/>
      <c r="G263" s="114"/>
      <c r="H263" s="114"/>
      <c r="I263" s="114"/>
      <c r="J263" s="114"/>
      <c r="K263" s="114"/>
      <c r="L263" s="114"/>
    </row>
    <row r="264" spans="5:12" x14ac:dyDescent="0.3">
      <c r="E264" s="114"/>
      <c r="F264" s="114"/>
      <c r="G264" s="114"/>
      <c r="H264" s="114"/>
      <c r="I264" s="114"/>
      <c r="J264" s="114"/>
      <c r="K264" s="114"/>
      <c r="L264" s="114"/>
    </row>
    <row r="265" spans="5:12" x14ac:dyDescent="0.3">
      <c r="E265" s="114"/>
      <c r="F265" s="114"/>
      <c r="G265" s="114"/>
      <c r="H265" s="114"/>
      <c r="I265" s="114"/>
      <c r="J265" s="114"/>
      <c r="K265" s="114"/>
      <c r="L265" s="114"/>
    </row>
    <row r="266" spans="5:12" x14ac:dyDescent="0.3">
      <c r="E266" s="114"/>
      <c r="F266" s="114"/>
      <c r="G266" s="114"/>
      <c r="H266" s="114"/>
      <c r="I266" s="114"/>
      <c r="J266" s="114"/>
      <c r="K266" s="114"/>
      <c r="L266" s="114"/>
    </row>
    <row r="267" spans="5:12" x14ac:dyDescent="0.3">
      <c r="E267" s="114"/>
      <c r="F267" s="114"/>
      <c r="G267" s="114"/>
      <c r="H267" s="114"/>
      <c r="I267" s="114"/>
      <c r="J267" s="114"/>
      <c r="K267" s="114"/>
      <c r="L267" s="114"/>
    </row>
    <row r="268" spans="5:12" x14ac:dyDescent="0.3">
      <c r="E268" s="114"/>
      <c r="F268" s="114"/>
      <c r="G268" s="114"/>
      <c r="H268" s="114"/>
      <c r="I268" s="114"/>
      <c r="J268" s="114"/>
      <c r="K268" s="114"/>
      <c r="L268" s="114"/>
    </row>
    <row r="269" spans="5:12" x14ac:dyDescent="0.3">
      <c r="E269" s="114"/>
      <c r="F269" s="114"/>
      <c r="G269" s="114"/>
      <c r="H269" s="114"/>
      <c r="I269" s="114"/>
      <c r="J269" s="114"/>
      <c r="K269" s="114"/>
      <c r="L269" s="114"/>
    </row>
    <row r="270" spans="5:12" x14ac:dyDescent="0.3">
      <c r="E270" s="114"/>
      <c r="F270" s="114"/>
      <c r="G270" s="114"/>
      <c r="H270" s="114"/>
      <c r="I270" s="114"/>
      <c r="J270" s="114"/>
      <c r="K270" s="114"/>
      <c r="L270" s="114"/>
    </row>
    <row r="271" spans="5:12" x14ac:dyDescent="0.3">
      <c r="E271" s="114"/>
      <c r="F271" s="114"/>
      <c r="G271" s="114"/>
      <c r="H271" s="114"/>
      <c r="I271" s="114"/>
      <c r="J271" s="114"/>
      <c r="K271" s="114"/>
      <c r="L271" s="114"/>
    </row>
    <row r="272" spans="5:12" x14ac:dyDescent="0.3">
      <c r="E272" s="114"/>
      <c r="F272" s="114"/>
      <c r="G272" s="114"/>
      <c r="H272" s="114"/>
      <c r="I272" s="114"/>
      <c r="J272" s="114"/>
      <c r="K272" s="114"/>
      <c r="L272" s="114"/>
    </row>
    <row r="273" spans="5:12" x14ac:dyDescent="0.3">
      <c r="E273" s="114"/>
      <c r="F273" s="114"/>
      <c r="G273" s="114"/>
      <c r="H273" s="114"/>
      <c r="I273" s="114"/>
      <c r="J273" s="114"/>
      <c r="K273" s="114"/>
      <c r="L273" s="114"/>
    </row>
    <row r="274" spans="5:12" x14ac:dyDescent="0.3">
      <c r="E274" s="114"/>
      <c r="F274" s="114"/>
      <c r="G274" s="114"/>
      <c r="H274" s="114"/>
      <c r="I274" s="114"/>
      <c r="J274" s="114"/>
      <c r="K274" s="114"/>
      <c r="L274" s="114"/>
    </row>
    <row r="275" spans="5:12" x14ac:dyDescent="0.3">
      <c r="E275" s="114"/>
      <c r="F275" s="114"/>
      <c r="G275" s="114"/>
      <c r="H275" s="114"/>
      <c r="I275" s="114"/>
      <c r="J275" s="114"/>
      <c r="K275" s="114"/>
      <c r="L275" s="114"/>
    </row>
    <row r="276" spans="5:12" x14ac:dyDescent="0.3">
      <c r="E276" s="114"/>
      <c r="F276" s="114"/>
      <c r="G276" s="114"/>
      <c r="H276" s="114"/>
      <c r="I276" s="114"/>
      <c r="J276" s="114"/>
      <c r="K276" s="114"/>
      <c r="L276" s="114"/>
    </row>
    <row r="277" spans="5:12" x14ac:dyDescent="0.3">
      <c r="E277" s="114"/>
      <c r="F277" s="114"/>
      <c r="G277" s="114"/>
      <c r="H277" s="114"/>
      <c r="I277" s="114"/>
      <c r="J277" s="114"/>
      <c r="K277" s="114"/>
      <c r="L277" s="114"/>
    </row>
    <row r="278" spans="5:12" x14ac:dyDescent="0.3">
      <c r="E278" s="114"/>
      <c r="F278" s="114"/>
      <c r="G278" s="114"/>
      <c r="H278" s="114"/>
      <c r="I278" s="114"/>
      <c r="J278" s="114"/>
      <c r="K278" s="114"/>
      <c r="L278" s="114"/>
    </row>
    <row r="279" spans="5:12" x14ac:dyDescent="0.3">
      <c r="E279" s="114"/>
      <c r="F279" s="114"/>
      <c r="G279" s="114"/>
      <c r="H279" s="114"/>
      <c r="I279" s="114"/>
      <c r="J279" s="114"/>
      <c r="K279" s="114"/>
      <c r="L279" s="114"/>
    </row>
    <row r="280" spans="5:12" x14ac:dyDescent="0.3">
      <c r="E280" s="114"/>
      <c r="F280" s="114"/>
      <c r="G280" s="114"/>
      <c r="H280" s="114"/>
      <c r="I280" s="114"/>
      <c r="J280" s="114"/>
      <c r="K280" s="114"/>
      <c r="L280" s="114"/>
    </row>
    <row r="281" spans="5:12" x14ac:dyDescent="0.3">
      <c r="E281" s="114"/>
      <c r="F281" s="114"/>
      <c r="G281" s="114"/>
      <c r="H281" s="114"/>
      <c r="I281" s="114"/>
      <c r="J281" s="114"/>
      <c r="K281" s="114"/>
      <c r="L281" s="114"/>
    </row>
    <row r="282" spans="5:12" x14ac:dyDescent="0.3">
      <c r="E282" s="114"/>
      <c r="F282" s="114"/>
      <c r="G282" s="114"/>
      <c r="H282" s="114"/>
      <c r="I282" s="114"/>
      <c r="J282" s="114"/>
      <c r="K282" s="114"/>
      <c r="L282" s="114"/>
    </row>
    <row r="283" spans="5:12" x14ac:dyDescent="0.3">
      <c r="E283" s="114"/>
      <c r="F283" s="114"/>
      <c r="G283" s="114"/>
      <c r="H283" s="114"/>
      <c r="I283" s="114"/>
      <c r="J283" s="114"/>
      <c r="K283" s="114"/>
      <c r="L283" s="114"/>
    </row>
    <row r="284" spans="5:12" x14ac:dyDescent="0.3">
      <c r="E284" s="114"/>
      <c r="F284" s="114"/>
      <c r="G284" s="114"/>
      <c r="H284" s="114"/>
      <c r="I284" s="114"/>
      <c r="J284" s="114"/>
      <c r="K284" s="114"/>
      <c r="L284" s="114"/>
    </row>
    <row r="285" spans="5:12" x14ac:dyDescent="0.3">
      <c r="E285" s="114"/>
      <c r="F285" s="114"/>
      <c r="G285" s="114"/>
      <c r="H285" s="114"/>
      <c r="I285" s="114"/>
      <c r="J285" s="114"/>
      <c r="K285" s="114"/>
      <c r="L285" s="114"/>
    </row>
    <row r="286" spans="5:12" x14ac:dyDescent="0.3">
      <c r="E286" s="114"/>
      <c r="F286" s="114"/>
      <c r="G286" s="114"/>
      <c r="H286" s="114"/>
      <c r="I286" s="114"/>
      <c r="J286" s="114"/>
      <c r="K286" s="114"/>
      <c r="L286" s="114"/>
    </row>
    <row r="287" spans="5:12" x14ac:dyDescent="0.3">
      <c r="E287" s="114"/>
      <c r="F287" s="114"/>
      <c r="G287" s="114"/>
      <c r="H287" s="114"/>
      <c r="I287" s="114"/>
      <c r="J287" s="114"/>
      <c r="K287" s="114"/>
      <c r="L287" s="114"/>
    </row>
    <row r="288" spans="5:12" x14ac:dyDescent="0.3">
      <c r="E288" s="114"/>
      <c r="F288" s="114"/>
      <c r="G288" s="114"/>
      <c r="H288" s="114"/>
      <c r="I288" s="114"/>
      <c r="J288" s="114"/>
      <c r="K288" s="114"/>
      <c r="L288" s="114"/>
    </row>
    <row r="289" spans="5:12" x14ac:dyDescent="0.3">
      <c r="E289" s="114"/>
      <c r="F289" s="114"/>
      <c r="G289" s="114"/>
      <c r="H289" s="114"/>
      <c r="I289" s="114"/>
      <c r="J289" s="114"/>
      <c r="K289" s="114"/>
      <c r="L289" s="114"/>
    </row>
    <row r="290" spans="5:12" x14ac:dyDescent="0.3">
      <c r="E290" s="114"/>
      <c r="F290" s="114"/>
      <c r="G290" s="114"/>
      <c r="H290" s="114"/>
      <c r="I290" s="114"/>
      <c r="J290" s="114"/>
      <c r="K290" s="114"/>
      <c r="L290" s="114"/>
    </row>
    <row r="291" spans="5:12" x14ac:dyDescent="0.3">
      <c r="E291" s="114"/>
      <c r="F291" s="114"/>
      <c r="G291" s="114"/>
      <c r="H291" s="114"/>
      <c r="I291" s="114"/>
      <c r="J291" s="114"/>
      <c r="K291" s="114"/>
      <c r="L291" s="114"/>
    </row>
    <row r="292" spans="5:12" x14ac:dyDescent="0.3">
      <c r="E292" s="114"/>
      <c r="F292" s="114"/>
      <c r="G292" s="114"/>
      <c r="H292" s="114"/>
      <c r="I292" s="114"/>
      <c r="J292" s="114"/>
      <c r="K292" s="114"/>
      <c r="L292" s="114"/>
    </row>
    <row r="293" spans="5:12" x14ac:dyDescent="0.3">
      <c r="E293" s="114"/>
      <c r="F293" s="114"/>
      <c r="G293" s="114"/>
      <c r="H293" s="114"/>
      <c r="I293" s="114"/>
      <c r="J293" s="114"/>
      <c r="K293" s="114"/>
      <c r="L293" s="114"/>
    </row>
    <row r="294" spans="5:12" x14ac:dyDescent="0.3">
      <c r="E294" s="114"/>
      <c r="F294" s="114"/>
      <c r="G294" s="114"/>
      <c r="H294" s="114"/>
      <c r="I294" s="114"/>
      <c r="J294" s="114"/>
      <c r="K294" s="114"/>
      <c r="L294" s="114"/>
    </row>
    <row r="295" spans="5:12" x14ac:dyDescent="0.3">
      <c r="E295" s="114"/>
      <c r="F295" s="114"/>
      <c r="G295" s="114"/>
      <c r="H295" s="114"/>
      <c r="I295" s="114"/>
      <c r="J295" s="114"/>
      <c r="K295" s="114"/>
      <c r="L295" s="114"/>
    </row>
    <row r="296" spans="5:12" x14ac:dyDescent="0.3">
      <c r="E296" s="114"/>
      <c r="F296" s="114"/>
      <c r="G296" s="114"/>
      <c r="H296" s="114"/>
      <c r="I296" s="114"/>
      <c r="J296" s="114"/>
      <c r="K296" s="114"/>
      <c r="L296" s="114"/>
    </row>
    <row r="297" spans="5:12" x14ac:dyDescent="0.3">
      <c r="E297" s="114"/>
      <c r="F297" s="114"/>
      <c r="G297" s="114"/>
      <c r="H297" s="114"/>
      <c r="I297" s="114"/>
      <c r="J297" s="114"/>
      <c r="K297" s="114"/>
      <c r="L297" s="114"/>
    </row>
    <row r="298" spans="5:12" x14ac:dyDescent="0.3">
      <c r="E298" s="114"/>
      <c r="F298" s="114"/>
      <c r="G298" s="114"/>
      <c r="H298" s="114"/>
      <c r="I298" s="114"/>
      <c r="J298" s="114"/>
      <c r="K298" s="114"/>
      <c r="L298" s="114"/>
    </row>
    <row r="299" spans="5:12" x14ac:dyDescent="0.3">
      <c r="E299" s="114"/>
      <c r="F299" s="114"/>
      <c r="G299" s="114"/>
      <c r="H299" s="114"/>
      <c r="I299" s="114"/>
      <c r="J299" s="114"/>
      <c r="K299" s="114"/>
      <c r="L299" s="114"/>
    </row>
    <row r="300" spans="5:12" x14ac:dyDescent="0.3">
      <c r="E300" s="114"/>
      <c r="F300" s="114"/>
      <c r="G300" s="114"/>
      <c r="H300" s="114"/>
      <c r="I300" s="114"/>
      <c r="J300" s="114"/>
      <c r="K300" s="114"/>
      <c r="L300" s="114"/>
    </row>
    <row r="301" spans="5:12" x14ac:dyDescent="0.3">
      <c r="E301" s="114"/>
      <c r="F301" s="114"/>
      <c r="G301" s="114"/>
      <c r="H301" s="114"/>
      <c r="I301" s="114"/>
      <c r="J301" s="114"/>
      <c r="K301" s="114"/>
      <c r="L301" s="114"/>
    </row>
    <row r="302" spans="5:12" x14ac:dyDescent="0.3">
      <c r="E302" s="114"/>
      <c r="F302" s="114"/>
      <c r="G302" s="114"/>
      <c r="H302" s="114"/>
      <c r="I302" s="114"/>
      <c r="J302" s="114"/>
      <c r="K302" s="114"/>
      <c r="L302" s="114"/>
    </row>
    <row r="303" spans="5:12" x14ac:dyDescent="0.3">
      <c r="E303" s="114"/>
      <c r="F303" s="114"/>
      <c r="G303" s="114"/>
      <c r="H303" s="114"/>
      <c r="I303" s="114"/>
      <c r="J303" s="114"/>
      <c r="K303" s="114"/>
      <c r="L303" s="114"/>
    </row>
    <row r="304" spans="5:12" x14ac:dyDescent="0.3">
      <c r="E304" s="114"/>
      <c r="F304" s="114"/>
      <c r="G304" s="114"/>
      <c r="H304" s="114"/>
      <c r="I304" s="114"/>
      <c r="J304" s="114"/>
      <c r="K304" s="114"/>
      <c r="L304" s="114"/>
    </row>
    <row r="305" spans="5:12" x14ac:dyDescent="0.3">
      <c r="E305" s="114"/>
      <c r="F305" s="114"/>
      <c r="G305" s="114"/>
      <c r="H305" s="114"/>
      <c r="I305" s="114"/>
      <c r="J305" s="114"/>
      <c r="K305" s="114"/>
      <c r="L305" s="114"/>
    </row>
    <row r="306" spans="5:12" x14ac:dyDescent="0.3">
      <c r="E306" s="114"/>
      <c r="F306" s="114"/>
      <c r="G306" s="114"/>
      <c r="H306" s="114"/>
      <c r="I306" s="114"/>
      <c r="J306" s="114"/>
      <c r="K306" s="114"/>
      <c r="L306" s="114"/>
    </row>
    <row r="307" spans="5:12" x14ac:dyDescent="0.3">
      <c r="E307" s="114"/>
      <c r="F307" s="114"/>
      <c r="G307" s="114"/>
      <c r="H307" s="114"/>
      <c r="I307" s="114"/>
      <c r="J307" s="114"/>
      <c r="K307" s="114"/>
      <c r="L307" s="114"/>
    </row>
    <row r="308" spans="5:12" x14ac:dyDescent="0.3">
      <c r="E308" s="114"/>
      <c r="F308" s="114"/>
      <c r="G308" s="114"/>
      <c r="H308" s="114"/>
      <c r="I308" s="114"/>
      <c r="J308" s="114"/>
      <c r="K308" s="114"/>
      <c r="L308" s="114"/>
    </row>
    <row r="309" spans="5:12" x14ac:dyDescent="0.3">
      <c r="E309" s="114"/>
      <c r="F309" s="114"/>
      <c r="G309" s="114"/>
      <c r="H309" s="114"/>
      <c r="I309" s="114"/>
      <c r="J309" s="114"/>
      <c r="K309" s="114"/>
      <c r="L309" s="114"/>
    </row>
    <row r="310" spans="5:12" x14ac:dyDescent="0.3">
      <c r="E310" s="114"/>
      <c r="F310" s="114"/>
      <c r="G310" s="114"/>
      <c r="H310" s="114"/>
      <c r="I310" s="114"/>
      <c r="J310" s="114"/>
      <c r="K310" s="114"/>
      <c r="L310" s="114"/>
    </row>
    <row r="311" spans="5:12" x14ac:dyDescent="0.3">
      <c r="E311" s="114"/>
      <c r="F311" s="114"/>
      <c r="G311" s="114"/>
      <c r="H311" s="114"/>
      <c r="I311" s="114"/>
      <c r="J311" s="114"/>
      <c r="K311" s="114"/>
      <c r="L311" s="114"/>
    </row>
    <row r="312" spans="5:12" x14ac:dyDescent="0.3">
      <c r="E312" s="114"/>
      <c r="F312" s="114"/>
      <c r="G312" s="114"/>
      <c r="H312" s="114"/>
      <c r="I312" s="114"/>
      <c r="J312" s="114"/>
      <c r="K312" s="114"/>
      <c r="L312" s="114"/>
    </row>
    <row r="313" spans="5:12" x14ac:dyDescent="0.3">
      <c r="E313" s="114"/>
      <c r="F313" s="114"/>
      <c r="G313" s="114"/>
      <c r="H313" s="114"/>
      <c r="I313" s="114"/>
    </row>
    <row r="314" spans="5:12" x14ac:dyDescent="0.3">
      <c r="E314" s="114"/>
      <c r="F314" s="114"/>
      <c r="G314" s="114"/>
      <c r="H314" s="114"/>
      <c r="I314" s="114"/>
    </row>
  </sheetData>
  <sheetProtection algorithmName="SHA-512" hashValue="8Wuyn8dh3p8rPIS7Obx/zV44haWXXsIkTqMlXvjyL7wMP6YwTvVNnVXlhZ8bqqjkTlTS7R9CscT2JhSyjFxkeg==" saltValue="4gggWgmkFz0nX2IasUr4Rw==" spinCount="100000" sheet="1" objects="1" scenarios="1" selectLockedCells="1" autoFilter="0"/>
  <customSheetViews>
    <customSheetView guid="{9D87F315-4239-4D28-9904-BFC4281797A1}" showPageBreaks="1" showGridLines="0" printArea="1" hiddenColumns="1" view="pageBreakPreview">
      <pane ySplit="13" topLeftCell="A14" activePane="bottomLeft" state="frozenSplit"/>
      <selection pane="bottomLeft"/>
      <pageMargins left="0" right="0" top="0" bottom="0" header="0" footer="0"/>
      <pageSetup paperSize="9" scale="89" orientation="portrait" r:id="rId1"/>
    </customSheetView>
  </customSheetViews>
  <mergeCells count="18">
    <mergeCell ref="L11:L13"/>
    <mergeCell ref="C1:L3"/>
    <mergeCell ref="J8:L8"/>
    <mergeCell ref="J9:L9"/>
    <mergeCell ref="C11:C13"/>
    <mergeCell ref="D11:D13"/>
    <mergeCell ref="E11:E13"/>
    <mergeCell ref="C4:K4"/>
    <mergeCell ref="D6:K6"/>
    <mergeCell ref="A8:D9"/>
    <mergeCell ref="E8:F8"/>
    <mergeCell ref="E9:F9"/>
    <mergeCell ref="F11:F13"/>
    <mergeCell ref="J11:J13"/>
    <mergeCell ref="A11:A13"/>
    <mergeCell ref="B11:B13"/>
    <mergeCell ref="A7:B7"/>
    <mergeCell ref="K11:K13"/>
  </mergeCells>
  <conditionalFormatting sqref="A15:F131">
    <cfRule type="cellIs" dxfId="31" priority="1" operator="equal">
      <formula>0</formula>
    </cfRule>
  </conditionalFormatting>
  <hyperlinks>
    <hyperlink ref="A1" location="Índice!A1" display="Índice!A1" xr:uid="{00000000-0004-0000-1200-000000000000}"/>
    <hyperlink ref="C1:L3" location="Índice!A1" display="Desportos gímnicos - Trampolins" xr:uid="{00000000-0004-0000-1200-000001000000}"/>
  </hyperlinks>
  <pageMargins left="0.7" right="0.7" top="0.75" bottom="0.75" header="0.3" footer="0.3"/>
  <pageSetup paperSize="9" scale="8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8"/>
  <dimension ref="A1:L312"/>
  <sheetViews>
    <sheetView zoomScale="85" zoomScaleNormal="85" workbookViewId="0">
      <selection activeCell="J15" sqref="J15"/>
    </sheetView>
  </sheetViews>
  <sheetFormatPr defaultColWidth="9.109375" defaultRowHeight="16.2" x14ac:dyDescent="0.3"/>
  <cols>
    <col min="1" max="1" width="3.6640625" style="114" customWidth="1"/>
    <col min="2" max="2" width="21.6640625" style="101" bestFit="1" customWidth="1"/>
    <col min="3" max="3" width="24.44140625" style="119" bestFit="1" customWidth="1"/>
    <col min="4" max="4" width="9.6640625" style="119" customWidth="1"/>
    <col min="5" max="5" width="5.109375" style="101" customWidth="1"/>
    <col min="6" max="6" width="7.6640625" style="101" customWidth="1"/>
    <col min="7" max="8" width="0.6640625" style="101" hidden="1" customWidth="1"/>
    <col min="9" max="9" width="0.6640625" style="101" customWidth="1"/>
    <col min="10" max="10" width="11.44140625" style="101" customWidth="1"/>
    <col min="11" max="16384" width="9.109375" style="101"/>
  </cols>
  <sheetData>
    <row r="1" spans="1:12" ht="15" customHeight="1" x14ac:dyDescent="0.3">
      <c r="A1" s="131" t="s">
        <v>0</v>
      </c>
      <c r="B1" s="100"/>
      <c r="C1" s="785" t="s">
        <v>1</v>
      </c>
      <c r="D1" s="785"/>
      <c r="E1" s="785"/>
      <c r="F1" s="785"/>
      <c r="G1" s="785"/>
      <c r="H1" s="785"/>
      <c r="I1" s="785"/>
      <c r="J1" s="785"/>
      <c r="K1" s="188"/>
      <c r="L1" s="188"/>
    </row>
    <row r="2" spans="1:12" ht="15" customHeight="1" x14ac:dyDescent="0.3">
      <c r="A2" s="100"/>
      <c r="B2" s="102"/>
      <c r="C2" s="785"/>
      <c r="D2" s="785"/>
      <c r="E2" s="785"/>
      <c r="F2" s="785"/>
      <c r="G2" s="785"/>
      <c r="H2" s="785"/>
      <c r="I2" s="785"/>
      <c r="J2" s="785"/>
      <c r="K2" s="188"/>
      <c r="L2" s="188"/>
    </row>
    <row r="3" spans="1:12" ht="15" customHeight="1" x14ac:dyDescent="0.3">
      <c r="A3" s="102"/>
      <c r="B3" s="102"/>
      <c r="C3" s="785"/>
      <c r="D3" s="785"/>
      <c r="E3" s="785"/>
      <c r="F3" s="785"/>
      <c r="G3" s="785"/>
      <c r="H3" s="785"/>
      <c r="I3" s="785"/>
      <c r="J3" s="785"/>
      <c r="K3" s="188"/>
      <c r="L3" s="188"/>
    </row>
    <row r="4" spans="1:12" ht="15" customHeight="1" x14ac:dyDescent="0.3">
      <c r="A4" s="102"/>
      <c r="B4" s="102"/>
      <c r="C4" s="786" t="e">
        <f>#REF!</f>
        <v>#REF!</v>
      </c>
      <c r="D4" s="786"/>
      <c r="E4" s="786"/>
      <c r="F4" s="786"/>
      <c r="G4" s="786"/>
      <c r="H4" s="786"/>
      <c r="I4" s="786"/>
      <c r="J4" s="786"/>
    </row>
    <row r="5" spans="1:12" ht="9" customHeight="1" x14ac:dyDescent="0.3">
      <c r="A5" s="103"/>
      <c r="B5" s="103"/>
      <c r="C5" s="100"/>
      <c r="D5" s="100"/>
      <c r="E5" s="100"/>
      <c r="F5" s="100"/>
      <c r="G5" s="100"/>
      <c r="H5" s="100"/>
      <c r="I5" s="100"/>
      <c r="J5" s="100"/>
    </row>
    <row r="6" spans="1:12" ht="15" customHeight="1" x14ac:dyDescent="0.3">
      <c r="A6" s="103"/>
      <c r="B6" s="103"/>
      <c r="C6" s="792" t="e">
        <f>#REF!</f>
        <v>#REF!</v>
      </c>
      <c r="D6" s="792"/>
      <c r="E6" s="792"/>
      <c r="F6" s="792"/>
      <c r="G6" s="792"/>
      <c r="H6" s="792"/>
      <c r="I6" s="792"/>
      <c r="J6" s="792"/>
    </row>
    <row r="7" spans="1:12" ht="15" customHeight="1" x14ac:dyDescent="0.3">
      <c r="A7" s="787" t="e">
        <f>#REF!</f>
        <v>#REF!</v>
      </c>
      <c r="B7" s="787"/>
      <c r="C7" s="375"/>
      <c r="D7" s="375"/>
      <c r="E7" s="100"/>
      <c r="F7" s="100"/>
      <c r="G7" s="100"/>
      <c r="H7" s="100"/>
      <c r="I7" s="100"/>
      <c r="J7" s="100"/>
    </row>
    <row r="8" spans="1:12" ht="21" customHeight="1" thickBot="1" x14ac:dyDescent="0.35">
      <c r="A8" s="775" t="s">
        <v>57</v>
      </c>
      <c r="B8" s="776"/>
      <c r="C8" s="776"/>
      <c r="D8" s="184" t="s">
        <v>2</v>
      </c>
      <c r="E8" s="788" t="s">
        <v>55</v>
      </c>
      <c r="F8" s="789"/>
      <c r="G8" s="789"/>
      <c r="H8" s="789"/>
      <c r="I8" s="789"/>
      <c r="J8" s="789"/>
    </row>
    <row r="9" spans="1:12" ht="21" customHeight="1" thickTop="1" x14ac:dyDescent="0.3">
      <c r="A9" s="777"/>
      <c r="B9" s="778"/>
      <c r="C9" s="778"/>
      <c r="D9" s="185" t="s">
        <v>3</v>
      </c>
      <c r="E9" s="790" t="s">
        <v>58</v>
      </c>
      <c r="F9" s="791"/>
      <c r="G9" s="791"/>
      <c r="H9" s="791"/>
      <c r="I9" s="791"/>
      <c r="J9" s="791"/>
    </row>
    <row r="10" spans="1:12" s="109" customFormat="1" ht="4.5" customHeight="1" x14ac:dyDescent="0.3">
      <c r="A10" s="107"/>
      <c r="B10" s="107"/>
      <c r="C10" s="107"/>
      <c r="D10" s="107"/>
      <c r="E10" s="107"/>
      <c r="F10" s="107"/>
      <c r="G10" s="107"/>
      <c r="H10" s="107"/>
      <c r="I10" s="107"/>
      <c r="J10" s="108"/>
    </row>
    <row r="11" spans="1:12" ht="3.75" customHeight="1" x14ac:dyDescent="0.3">
      <c r="A11" s="784" t="s">
        <v>4</v>
      </c>
      <c r="B11" s="784" t="s">
        <v>2</v>
      </c>
      <c r="C11" s="784" t="s">
        <v>5</v>
      </c>
      <c r="D11" s="794" t="s">
        <v>6</v>
      </c>
      <c r="E11" s="784" t="s">
        <v>7</v>
      </c>
      <c r="F11" s="784" t="s">
        <v>26</v>
      </c>
      <c r="G11" s="121"/>
      <c r="H11" s="121"/>
      <c r="I11" s="122"/>
      <c r="J11" s="793" t="s">
        <v>59</v>
      </c>
    </row>
    <row r="12" spans="1:12" ht="15" customHeight="1" x14ac:dyDescent="0.3">
      <c r="A12" s="784"/>
      <c r="B12" s="784"/>
      <c r="C12" s="784"/>
      <c r="D12" s="795"/>
      <c r="E12" s="784"/>
      <c r="F12" s="784"/>
      <c r="G12" s="121"/>
      <c r="H12" s="121"/>
      <c r="I12" s="122"/>
      <c r="J12" s="793"/>
    </row>
    <row r="13" spans="1:12" s="111" customFormat="1" ht="15" customHeight="1" x14ac:dyDescent="0.3">
      <c r="A13" s="784"/>
      <c r="B13" s="784"/>
      <c r="C13" s="784"/>
      <c r="D13" s="796"/>
      <c r="E13" s="784"/>
      <c r="F13" s="784"/>
      <c r="G13" s="129"/>
      <c r="H13" s="129"/>
      <c r="I13" s="130"/>
      <c r="J13" s="793"/>
    </row>
    <row r="14" spans="1:12" s="109" customFormat="1" ht="4.5" customHeight="1" x14ac:dyDescent="0.3">
      <c r="A14" s="107"/>
      <c r="B14" s="107"/>
      <c r="C14" s="107"/>
      <c r="D14" s="107"/>
      <c r="E14" s="107"/>
      <c r="F14" s="107"/>
      <c r="G14" s="107"/>
      <c r="H14" s="107"/>
      <c r="I14" s="110"/>
      <c r="J14" s="112"/>
    </row>
    <row r="15" spans="1:12" s="137" customFormat="1" ht="20.399999999999999" x14ac:dyDescent="0.55000000000000004">
      <c r="A15" s="132" t="e">
        <f>#REF!</f>
        <v>#REF!</v>
      </c>
      <c r="B15" s="133" t="e">
        <f>#REF!</f>
        <v>#REF!</v>
      </c>
      <c r="C15" s="133" t="e">
        <f>#REF!</f>
        <v>#REF!</v>
      </c>
      <c r="D15" s="132" t="e">
        <f>#REF!</f>
        <v>#REF!</v>
      </c>
      <c r="E15" s="132" t="e">
        <f>#REF!</f>
        <v>#REF!</v>
      </c>
      <c r="F15" s="132" t="e">
        <f>#REF!</f>
        <v>#REF!</v>
      </c>
      <c r="G15" s="134"/>
      <c r="H15" s="134"/>
      <c r="I15" s="135"/>
      <c r="J15" s="136">
        <v>5.5</v>
      </c>
    </row>
    <row r="16" spans="1:12" s="139" customFormat="1" ht="20.399999999999999" x14ac:dyDescent="0.55000000000000004">
      <c r="A16" s="132" t="e">
        <f>#REF!</f>
        <v>#REF!</v>
      </c>
      <c r="B16" s="133" t="e">
        <f>#REF!</f>
        <v>#REF!</v>
      </c>
      <c r="C16" s="133" t="e">
        <f>#REF!</f>
        <v>#REF!</v>
      </c>
      <c r="D16" s="132" t="e">
        <f>#REF!</f>
        <v>#REF!</v>
      </c>
      <c r="E16" s="132" t="e">
        <f>#REF!</f>
        <v>#REF!</v>
      </c>
      <c r="F16" s="132" t="e">
        <f>#REF!</f>
        <v>#REF!</v>
      </c>
      <c r="G16" s="138"/>
      <c r="H16" s="138"/>
      <c r="I16" s="138"/>
      <c r="J16" s="136"/>
    </row>
    <row r="17" spans="1:10" s="139" customFormat="1" ht="20.399999999999999" x14ac:dyDescent="0.55000000000000004">
      <c r="A17" s="132" t="e">
        <f>#REF!</f>
        <v>#REF!</v>
      </c>
      <c r="B17" s="133" t="e">
        <f>#REF!</f>
        <v>#REF!</v>
      </c>
      <c r="C17" s="133" t="e">
        <f>#REF!</f>
        <v>#REF!</v>
      </c>
      <c r="D17" s="132" t="e">
        <f>#REF!</f>
        <v>#REF!</v>
      </c>
      <c r="E17" s="132" t="e">
        <f>#REF!</f>
        <v>#REF!</v>
      </c>
      <c r="F17" s="132" t="e">
        <f>#REF!</f>
        <v>#REF!</v>
      </c>
      <c r="G17" s="138"/>
      <c r="H17" s="138"/>
      <c r="I17" s="138"/>
      <c r="J17" s="263">
        <v>6.5</v>
      </c>
    </row>
    <row r="18" spans="1:10" s="139" customFormat="1" ht="20.399999999999999" x14ac:dyDescent="0.55000000000000004">
      <c r="A18" s="132" t="e">
        <f>#REF!</f>
        <v>#REF!</v>
      </c>
      <c r="B18" s="133" t="e">
        <f>#REF!</f>
        <v>#REF!</v>
      </c>
      <c r="C18" s="133" t="e">
        <f>#REF!</f>
        <v>#REF!</v>
      </c>
      <c r="D18" s="132" t="e">
        <f>#REF!</f>
        <v>#REF!</v>
      </c>
      <c r="E18" s="132" t="e">
        <f>#REF!</f>
        <v>#REF!</v>
      </c>
      <c r="F18" s="132" t="e">
        <f>#REF!</f>
        <v>#REF!</v>
      </c>
      <c r="G18" s="138"/>
      <c r="H18" s="138"/>
      <c r="I18" s="138"/>
      <c r="J18" s="136">
        <v>6.5</v>
      </c>
    </row>
    <row r="19" spans="1:10" s="139" customFormat="1" ht="20.399999999999999" x14ac:dyDescent="0.55000000000000004">
      <c r="A19" s="132" t="e">
        <f>#REF!</f>
        <v>#REF!</v>
      </c>
      <c r="B19" s="133" t="e">
        <f>#REF!</f>
        <v>#REF!</v>
      </c>
      <c r="C19" s="133" t="e">
        <f>#REF!</f>
        <v>#REF!</v>
      </c>
      <c r="D19" s="132" t="e">
        <f>#REF!</f>
        <v>#REF!</v>
      </c>
      <c r="E19" s="132" t="e">
        <f>#REF!</f>
        <v>#REF!</v>
      </c>
      <c r="F19" s="132" t="e">
        <f>#REF!</f>
        <v>#REF!</v>
      </c>
      <c r="G19" s="138"/>
      <c r="H19" s="138"/>
      <c r="I19" s="138"/>
      <c r="J19" s="136"/>
    </row>
    <row r="20" spans="1:10" s="139" customFormat="1" ht="20.399999999999999" x14ac:dyDescent="0.55000000000000004">
      <c r="A20" s="132" t="e">
        <f>#REF!</f>
        <v>#REF!</v>
      </c>
      <c r="B20" s="133" t="e">
        <f>#REF!</f>
        <v>#REF!</v>
      </c>
      <c r="C20" s="133" t="e">
        <f>#REF!</f>
        <v>#REF!</v>
      </c>
      <c r="D20" s="132" t="e">
        <f>#REF!</f>
        <v>#REF!</v>
      </c>
      <c r="E20" s="132" t="e">
        <f>#REF!</f>
        <v>#REF!</v>
      </c>
      <c r="F20" s="132" t="e">
        <f>#REF!</f>
        <v>#REF!</v>
      </c>
      <c r="G20" s="138"/>
      <c r="H20" s="138"/>
      <c r="I20" s="138"/>
      <c r="J20" s="136">
        <v>5</v>
      </c>
    </row>
    <row r="21" spans="1:10" s="139" customFormat="1" ht="20.399999999999999" x14ac:dyDescent="0.55000000000000004">
      <c r="A21" s="132" t="e">
        <f>#REF!</f>
        <v>#REF!</v>
      </c>
      <c r="B21" s="133" t="e">
        <f>#REF!</f>
        <v>#REF!</v>
      </c>
      <c r="C21" s="133" t="e">
        <f>#REF!</f>
        <v>#REF!</v>
      </c>
      <c r="D21" s="132" t="e">
        <f>#REF!</f>
        <v>#REF!</v>
      </c>
      <c r="E21" s="132" t="e">
        <f>#REF!</f>
        <v>#REF!</v>
      </c>
      <c r="F21" s="132" t="e">
        <f>#REF!</f>
        <v>#REF!</v>
      </c>
      <c r="G21" s="138"/>
      <c r="H21" s="138"/>
      <c r="I21" s="138"/>
      <c r="J21" s="136">
        <v>6.5</v>
      </c>
    </row>
    <row r="22" spans="1:10" s="139" customFormat="1" ht="20.399999999999999" x14ac:dyDescent="0.55000000000000004">
      <c r="A22" s="132" t="e">
        <f>#REF!</f>
        <v>#REF!</v>
      </c>
      <c r="B22" s="133" t="e">
        <f>#REF!</f>
        <v>#REF!</v>
      </c>
      <c r="C22" s="133" t="e">
        <f>#REF!</f>
        <v>#REF!</v>
      </c>
      <c r="D22" s="132" t="e">
        <f>#REF!</f>
        <v>#REF!</v>
      </c>
      <c r="E22" s="132" t="e">
        <f>#REF!</f>
        <v>#REF!</v>
      </c>
      <c r="F22" s="132" t="e">
        <f>#REF!</f>
        <v>#REF!</v>
      </c>
      <c r="G22" s="138"/>
      <c r="H22" s="138"/>
      <c r="I22" s="138"/>
      <c r="J22" s="136">
        <v>5.5</v>
      </c>
    </row>
    <row r="23" spans="1:10" s="139" customFormat="1" ht="20.399999999999999" x14ac:dyDescent="0.55000000000000004">
      <c r="A23" s="132" t="e">
        <f>#REF!</f>
        <v>#REF!</v>
      </c>
      <c r="B23" s="133" t="e">
        <f>#REF!</f>
        <v>#REF!</v>
      </c>
      <c r="C23" s="133" t="e">
        <f>#REF!</f>
        <v>#REF!</v>
      </c>
      <c r="D23" s="132" t="e">
        <f>#REF!</f>
        <v>#REF!</v>
      </c>
      <c r="E23" s="132" t="e">
        <f>#REF!</f>
        <v>#REF!</v>
      </c>
      <c r="F23" s="132" t="e">
        <f>#REF!</f>
        <v>#REF!</v>
      </c>
      <c r="G23" s="138"/>
      <c r="H23" s="138"/>
      <c r="I23" s="138"/>
      <c r="J23" s="136">
        <v>7.5</v>
      </c>
    </row>
    <row r="24" spans="1:10" s="139" customFormat="1" ht="20.399999999999999" x14ac:dyDescent="0.55000000000000004">
      <c r="A24" s="132" t="e">
        <f>#REF!</f>
        <v>#REF!</v>
      </c>
      <c r="B24" s="133" t="e">
        <f>#REF!</f>
        <v>#REF!</v>
      </c>
      <c r="C24" s="133" t="e">
        <f>#REF!</f>
        <v>#REF!</v>
      </c>
      <c r="D24" s="132" t="e">
        <f>#REF!</f>
        <v>#REF!</v>
      </c>
      <c r="E24" s="132" t="e">
        <f>#REF!</f>
        <v>#REF!</v>
      </c>
      <c r="F24" s="132" t="e">
        <f>#REF!</f>
        <v>#REF!</v>
      </c>
      <c r="G24" s="138"/>
      <c r="H24" s="138"/>
      <c r="I24" s="138"/>
      <c r="J24" s="136">
        <v>8</v>
      </c>
    </row>
    <row r="25" spans="1:10" s="139" customFormat="1" ht="20.399999999999999" x14ac:dyDescent="0.55000000000000004">
      <c r="A25" s="132" t="e">
        <f>#REF!</f>
        <v>#REF!</v>
      </c>
      <c r="B25" s="133" t="e">
        <f>#REF!</f>
        <v>#REF!</v>
      </c>
      <c r="C25" s="133" t="e">
        <f>#REF!</f>
        <v>#REF!</v>
      </c>
      <c r="D25" s="132" t="e">
        <f>#REF!</f>
        <v>#REF!</v>
      </c>
      <c r="E25" s="132" t="e">
        <f>#REF!</f>
        <v>#REF!</v>
      </c>
      <c r="F25" s="132" t="e">
        <f>#REF!</f>
        <v>#REF!</v>
      </c>
      <c r="G25" s="138"/>
      <c r="H25" s="138"/>
      <c r="I25" s="138"/>
      <c r="J25" s="136">
        <v>9</v>
      </c>
    </row>
    <row r="26" spans="1:10" s="139" customFormat="1" ht="20.399999999999999" x14ac:dyDescent="0.55000000000000004">
      <c r="A26" s="132" t="e">
        <f>#REF!</f>
        <v>#REF!</v>
      </c>
      <c r="B26" s="133" t="e">
        <f>#REF!</f>
        <v>#REF!</v>
      </c>
      <c r="C26" s="133" t="e">
        <f>#REF!</f>
        <v>#REF!</v>
      </c>
      <c r="D26" s="132" t="e">
        <f>#REF!</f>
        <v>#REF!</v>
      </c>
      <c r="E26" s="132" t="e">
        <f>#REF!</f>
        <v>#REF!</v>
      </c>
      <c r="F26" s="132" t="e">
        <f>#REF!</f>
        <v>#REF!</v>
      </c>
      <c r="G26" s="138"/>
      <c r="H26" s="138"/>
      <c r="I26" s="138"/>
      <c r="J26" s="136">
        <v>7</v>
      </c>
    </row>
    <row r="27" spans="1:10" s="139" customFormat="1" ht="20.399999999999999" x14ac:dyDescent="0.55000000000000004">
      <c r="A27" s="132" t="e">
        <f>#REF!</f>
        <v>#REF!</v>
      </c>
      <c r="B27" s="133" t="e">
        <f>#REF!</f>
        <v>#REF!</v>
      </c>
      <c r="C27" s="133" t="e">
        <f>#REF!</f>
        <v>#REF!</v>
      </c>
      <c r="D27" s="132" t="e">
        <f>#REF!</f>
        <v>#REF!</v>
      </c>
      <c r="E27" s="132" t="e">
        <f>#REF!</f>
        <v>#REF!</v>
      </c>
      <c r="F27" s="132" t="e">
        <f>#REF!</f>
        <v>#REF!</v>
      </c>
      <c r="G27" s="138"/>
      <c r="H27" s="138"/>
      <c r="I27" s="138"/>
      <c r="J27" s="136">
        <v>6.5</v>
      </c>
    </row>
    <row r="28" spans="1:10" s="139" customFormat="1" ht="20.399999999999999" hidden="1" x14ac:dyDescent="0.55000000000000004">
      <c r="A28" s="132" t="e">
        <f>#REF!</f>
        <v>#REF!</v>
      </c>
      <c r="B28" s="133" t="e">
        <f>#REF!</f>
        <v>#REF!</v>
      </c>
      <c r="C28" s="133" t="e">
        <f>#REF!</f>
        <v>#REF!</v>
      </c>
      <c r="D28" s="132" t="e">
        <f>#REF!</f>
        <v>#REF!</v>
      </c>
      <c r="E28" s="132" t="e">
        <f>#REF!</f>
        <v>#REF!</v>
      </c>
      <c r="F28" s="132" t="e">
        <f>#REF!</f>
        <v>#REF!</v>
      </c>
      <c r="G28" s="138"/>
      <c r="H28" s="138"/>
      <c r="I28" s="138"/>
      <c r="J28" s="136"/>
    </row>
    <row r="29" spans="1:10" s="139" customFormat="1" ht="20.399999999999999" x14ac:dyDescent="0.55000000000000004">
      <c r="A29" s="132" t="e">
        <f>#REF!</f>
        <v>#REF!</v>
      </c>
      <c r="B29" s="133" t="e">
        <f>#REF!</f>
        <v>#REF!</v>
      </c>
      <c r="C29" s="133" t="e">
        <f>#REF!</f>
        <v>#REF!</v>
      </c>
      <c r="D29" s="132" t="e">
        <f>#REF!</f>
        <v>#REF!</v>
      </c>
      <c r="E29" s="132" t="e">
        <f>#REF!</f>
        <v>#REF!</v>
      </c>
      <c r="F29" s="132" t="e">
        <f>#REF!</f>
        <v>#REF!</v>
      </c>
      <c r="G29" s="138"/>
      <c r="H29" s="138"/>
      <c r="I29" s="138"/>
      <c r="J29" s="136">
        <v>5</v>
      </c>
    </row>
    <row r="30" spans="1:10" s="139" customFormat="1" ht="20.399999999999999" x14ac:dyDescent="0.55000000000000004">
      <c r="A30" s="132" t="e">
        <f>#REF!</f>
        <v>#REF!</v>
      </c>
      <c r="B30" s="133" t="e">
        <f>#REF!</f>
        <v>#REF!</v>
      </c>
      <c r="C30" s="133" t="e">
        <f>#REF!</f>
        <v>#REF!</v>
      </c>
      <c r="D30" s="132" t="e">
        <f>#REF!</f>
        <v>#REF!</v>
      </c>
      <c r="E30" s="132" t="e">
        <f>#REF!</f>
        <v>#REF!</v>
      </c>
      <c r="F30" s="132" t="e">
        <f>#REF!</f>
        <v>#REF!</v>
      </c>
      <c r="G30" s="138"/>
      <c r="H30" s="138"/>
      <c r="I30" s="138"/>
      <c r="J30" s="136">
        <v>6.5</v>
      </c>
    </row>
    <row r="31" spans="1:10" s="139" customFormat="1" ht="20.399999999999999" hidden="1" x14ac:dyDescent="0.55000000000000004">
      <c r="A31" s="132" t="e">
        <f>#REF!</f>
        <v>#REF!</v>
      </c>
      <c r="B31" s="133" t="e">
        <f>#REF!</f>
        <v>#REF!</v>
      </c>
      <c r="C31" s="133" t="e">
        <f>#REF!</f>
        <v>#REF!</v>
      </c>
      <c r="D31" s="132" t="e">
        <f>#REF!</f>
        <v>#REF!</v>
      </c>
      <c r="E31" s="132" t="e">
        <f>#REF!</f>
        <v>#REF!</v>
      </c>
      <c r="F31" s="132" t="e">
        <f>#REF!</f>
        <v>#REF!</v>
      </c>
      <c r="G31" s="138"/>
      <c r="H31" s="138"/>
      <c r="I31" s="138"/>
      <c r="J31" s="136"/>
    </row>
    <row r="32" spans="1:10" s="139" customFormat="1" ht="20.399999999999999" x14ac:dyDescent="0.55000000000000004">
      <c r="A32" s="132" t="e">
        <f>#REF!</f>
        <v>#REF!</v>
      </c>
      <c r="B32" s="133" t="e">
        <f>#REF!</f>
        <v>#REF!</v>
      </c>
      <c r="C32" s="133" t="e">
        <f>#REF!</f>
        <v>#REF!</v>
      </c>
      <c r="D32" s="132" t="e">
        <f>#REF!</f>
        <v>#REF!</v>
      </c>
      <c r="E32" s="132" t="e">
        <f>#REF!</f>
        <v>#REF!</v>
      </c>
      <c r="F32" s="132" t="e">
        <f>#REF!</f>
        <v>#REF!</v>
      </c>
      <c r="G32" s="138"/>
      <c r="H32" s="138"/>
      <c r="I32" s="138"/>
      <c r="J32" s="136">
        <v>6.5</v>
      </c>
    </row>
    <row r="33" spans="1:10" s="139" customFormat="1" ht="20.399999999999999" hidden="1" x14ac:dyDescent="0.55000000000000004">
      <c r="A33" s="132" t="e">
        <f>#REF!</f>
        <v>#REF!</v>
      </c>
      <c r="B33" s="133" t="e">
        <f>#REF!</f>
        <v>#REF!</v>
      </c>
      <c r="C33" s="133" t="e">
        <f>#REF!</f>
        <v>#REF!</v>
      </c>
      <c r="D33" s="132" t="e">
        <f>#REF!</f>
        <v>#REF!</v>
      </c>
      <c r="E33" s="132" t="e">
        <f>#REF!</f>
        <v>#REF!</v>
      </c>
      <c r="F33" s="132" t="e">
        <f>#REF!</f>
        <v>#REF!</v>
      </c>
      <c r="G33" s="138"/>
      <c r="H33" s="138"/>
      <c r="I33" s="138"/>
      <c r="J33" s="136"/>
    </row>
    <row r="34" spans="1:10" s="139" customFormat="1" ht="20.399999999999999" x14ac:dyDescent="0.55000000000000004">
      <c r="A34" s="132" t="e">
        <f>#REF!</f>
        <v>#REF!</v>
      </c>
      <c r="B34" s="133" t="e">
        <f>#REF!</f>
        <v>#REF!</v>
      </c>
      <c r="C34" s="133" t="e">
        <f>#REF!</f>
        <v>#REF!</v>
      </c>
      <c r="D34" s="132" t="e">
        <f>#REF!</f>
        <v>#REF!</v>
      </c>
      <c r="E34" s="132" t="e">
        <f>#REF!</f>
        <v>#REF!</v>
      </c>
      <c r="F34" s="132" t="e">
        <f>#REF!</f>
        <v>#REF!</v>
      </c>
      <c r="G34" s="138"/>
      <c r="H34" s="138"/>
      <c r="I34" s="138"/>
      <c r="J34" s="136">
        <v>8.5</v>
      </c>
    </row>
    <row r="35" spans="1:10" s="139" customFormat="1" ht="20.399999999999999" x14ac:dyDescent="0.55000000000000004">
      <c r="A35" s="132" t="e">
        <f>#REF!</f>
        <v>#REF!</v>
      </c>
      <c r="B35" s="133" t="e">
        <f>#REF!</f>
        <v>#REF!</v>
      </c>
      <c r="C35" s="133" t="e">
        <f>#REF!</f>
        <v>#REF!</v>
      </c>
      <c r="D35" s="132" t="e">
        <f>#REF!</f>
        <v>#REF!</v>
      </c>
      <c r="E35" s="132" t="e">
        <f>#REF!</f>
        <v>#REF!</v>
      </c>
      <c r="F35" s="132" t="e">
        <f>#REF!</f>
        <v>#REF!</v>
      </c>
      <c r="G35" s="138"/>
      <c r="H35" s="138"/>
      <c r="I35" s="138"/>
      <c r="J35" s="136"/>
    </row>
    <row r="36" spans="1:10" s="139" customFormat="1" ht="20.399999999999999" x14ac:dyDescent="0.55000000000000004">
      <c r="A36" s="132" t="e">
        <f>#REF!</f>
        <v>#REF!</v>
      </c>
      <c r="B36" s="133" t="e">
        <f>#REF!</f>
        <v>#REF!</v>
      </c>
      <c r="C36" s="133" t="e">
        <f>#REF!</f>
        <v>#REF!</v>
      </c>
      <c r="D36" s="132" t="e">
        <f>#REF!</f>
        <v>#REF!</v>
      </c>
      <c r="E36" s="132" t="e">
        <f>#REF!</f>
        <v>#REF!</v>
      </c>
      <c r="F36" s="132" t="e">
        <f>#REF!</f>
        <v>#REF!</v>
      </c>
      <c r="G36" s="138"/>
      <c r="H36" s="138"/>
      <c r="I36" s="138"/>
      <c r="J36" s="136"/>
    </row>
    <row r="37" spans="1:10" s="139" customFormat="1" ht="20.399999999999999" x14ac:dyDescent="0.55000000000000004">
      <c r="A37" s="132" t="e">
        <f>#REF!</f>
        <v>#REF!</v>
      </c>
      <c r="B37" s="133" t="e">
        <f>#REF!</f>
        <v>#REF!</v>
      </c>
      <c r="C37" s="133" t="e">
        <f>#REF!</f>
        <v>#REF!</v>
      </c>
      <c r="D37" s="132" t="e">
        <f>#REF!</f>
        <v>#REF!</v>
      </c>
      <c r="E37" s="132" t="e">
        <f>#REF!</f>
        <v>#REF!</v>
      </c>
      <c r="F37" s="132" t="e">
        <f>#REF!</f>
        <v>#REF!</v>
      </c>
      <c r="G37" s="138"/>
      <c r="H37" s="138"/>
      <c r="I37" s="138"/>
      <c r="J37" s="136"/>
    </row>
    <row r="38" spans="1:10" s="139" customFormat="1" ht="20.399999999999999" x14ac:dyDescent="0.55000000000000004">
      <c r="A38" s="132" t="e">
        <f>#REF!</f>
        <v>#REF!</v>
      </c>
      <c r="B38" s="133" t="e">
        <f>#REF!</f>
        <v>#REF!</v>
      </c>
      <c r="C38" s="133" t="e">
        <f>#REF!</f>
        <v>#REF!</v>
      </c>
      <c r="D38" s="132" t="e">
        <f>#REF!</f>
        <v>#REF!</v>
      </c>
      <c r="E38" s="132" t="e">
        <f>#REF!</f>
        <v>#REF!</v>
      </c>
      <c r="F38" s="132" t="e">
        <f>#REF!</f>
        <v>#REF!</v>
      </c>
      <c r="G38" s="138"/>
      <c r="H38" s="138"/>
      <c r="I38" s="138"/>
      <c r="J38" s="136"/>
    </row>
    <row r="39" spans="1:10" s="139" customFormat="1" ht="20.399999999999999" x14ac:dyDescent="0.55000000000000004">
      <c r="A39" s="132" t="e">
        <f>#REF!</f>
        <v>#REF!</v>
      </c>
      <c r="B39" s="133" t="e">
        <f>#REF!</f>
        <v>#REF!</v>
      </c>
      <c r="C39" s="133" t="e">
        <f>#REF!</f>
        <v>#REF!</v>
      </c>
      <c r="D39" s="132" t="e">
        <f>#REF!</f>
        <v>#REF!</v>
      </c>
      <c r="E39" s="132" t="e">
        <f>#REF!</f>
        <v>#REF!</v>
      </c>
      <c r="F39" s="132" t="e">
        <f>#REF!</f>
        <v>#REF!</v>
      </c>
      <c r="G39" s="138"/>
      <c r="H39" s="138"/>
      <c r="I39" s="138"/>
      <c r="J39" s="136"/>
    </row>
    <row r="40" spans="1:10" s="139" customFormat="1" ht="20.399999999999999" x14ac:dyDescent="0.55000000000000004">
      <c r="A40" s="132" t="e">
        <f>#REF!</f>
        <v>#REF!</v>
      </c>
      <c r="B40" s="133" t="e">
        <f>#REF!</f>
        <v>#REF!</v>
      </c>
      <c r="C40" s="133" t="e">
        <f>#REF!</f>
        <v>#REF!</v>
      </c>
      <c r="D40" s="132" t="e">
        <f>#REF!</f>
        <v>#REF!</v>
      </c>
      <c r="E40" s="132" t="e">
        <f>#REF!</f>
        <v>#REF!</v>
      </c>
      <c r="F40" s="132" t="e">
        <f>#REF!</f>
        <v>#REF!</v>
      </c>
      <c r="G40" s="138"/>
      <c r="H40" s="138"/>
      <c r="I40" s="138"/>
      <c r="J40" s="136"/>
    </row>
    <row r="41" spans="1:10" s="139" customFormat="1" ht="20.399999999999999" x14ac:dyDescent="0.55000000000000004">
      <c r="A41" s="132" t="e">
        <f>#REF!</f>
        <v>#REF!</v>
      </c>
      <c r="B41" s="133" t="e">
        <f>#REF!</f>
        <v>#REF!</v>
      </c>
      <c r="C41" s="133" t="e">
        <f>#REF!</f>
        <v>#REF!</v>
      </c>
      <c r="D41" s="132" t="e">
        <f>#REF!</f>
        <v>#REF!</v>
      </c>
      <c r="E41" s="132" t="e">
        <f>#REF!</f>
        <v>#REF!</v>
      </c>
      <c r="F41" s="132" t="e">
        <f>#REF!</f>
        <v>#REF!</v>
      </c>
      <c r="G41" s="138"/>
      <c r="H41" s="138"/>
      <c r="I41" s="138"/>
      <c r="J41" s="136"/>
    </row>
    <row r="42" spans="1:10" s="139" customFormat="1" ht="20.399999999999999" x14ac:dyDescent="0.55000000000000004">
      <c r="A42" s="132" t="e">
        <f>#REF!</f>
        <v>#REF!</v>
      </c>
      <c r="B42" s="133" t="e">
        <f>#REF!</f>
        <v>#REF!</v>
      </c>
      <c r="C42" s="133" t="e">
        <f>#REF!</f>
        <v>#REF!</v>
      </c>
      <c r="D42" s="132" t="e">
        <f>#REF!</f>
        <v>#REF!</v>
      </c>
      <c r="E42" s="132" t="e">
        <f>#REF!</f>
        <v>#REF!</v>
      </c>
      <c r="F42" s="132" t="e">
        <f>#REF!</f>
        <v>#REF!</v>
      </c>
      <c r="G42" s="138"/>
      <c r="H42" s="138"/>
      <c r="I42" s="138"/>
      <c r="J42" s="136"/>
    </row>
    <row r="43" spans="1:10" s="139" customFormat="1" ht="20.399999999999999" x14ac:dyDescent="0.55000000000000004">
      <c r="A43" s="132" t="e">
        <f>#REF!</f>
        <v>#REF!</v>
      </c>
      <c r="B43" s="133" t="e">
        <f>#REF!</f>
        <v>#REF!</v>
      </c>
      <c r="C43" s="133" t="e">
        <f>#REF!</f>
        <v>#REF!</v>
      </c>
      <c r="D43" s="132" t="e">
        <f>#REF!</f>
        <v>#REF!</v>
      </c>
      <c r="E43" s="132" t="e">
        <f>#REF!</f>
        <v>#REF!</v>
      </c>
      <c r="F43" s="132" t="e">
        <f>#REF!</f>
        <v>#REF!</v>
      </c>
      <c r="G43" s="138"/>
      <c r="H43" s="138"/>
      <c r="I43" s="138"/>
      <c r="J43" s="136"/>
    </row>
    <row r="44" spans="1:10" s="139" customFormat="1" ht="20.399999999999999" x14ac:dyDescent="0.55000000000000004">
      <c r="A44" s="132" t="e">
        <f>#REF!</f>
        <v>#REF!</v>
      </c>
      <c r="B44" s="133" t="e">
        <f>#REF!</f>
        <v>#REF!</v>
      </c>
      <c r="C44" s="133" t="e">
        <f>#REF!</f>
        <v>#REF!</v>
      </c>
      <c r="D44" s="132" t="e">
        <f>#REF!</f>
        <v>#REF!</v>
      </c>
      <c r="E44" s="132" t="e">
        <f>#REF!</f>
        <v>#REF!</v>
      </c>
      <c r="F44" s="132" t="e">
        <f>#REF!</f>
        <v>#REF!</v>
      </c>
      <c r="G44" s="138"/>
      <c r="H44" s="138"/>
      <c r="I44" s="138"/>
      <c r="J44" s="136"/>
    </row>
    <row r="45" spans="1:10" s="139" customFormat="1" ht="20.399999999999999" x14ac:dyDescent="0.55000000000000004">
      <c r="A45" s="132" t="e">
        <f>#REF!</f>
        <v>#REF!</v>
      </c>
      <c r="B45" s="133" t="e">
        <f>#REF!</f>
        <v>#REF!</v>
      </c>
      <c r="C45" s="133" t="e">
        <f>#REF!</f>
        <v>#REF!</v>
      </c>
      <c r="D45" s="132" t="e">
        <f>#REF!</f>
        <v>#REF!</v>
      </c>
      <c r="E45" s="132" t="e">
        <f>#REF!</f>
        <v>#REF!</v>
      </c>
      <c r="F45" s="132" t="e">
        <f>#REF!</f>
        <v>#REF!</v>
      </c>
      <c r="G45" s="138"/>
      <c r="H45" s="138"/>
      <c r="I45" s="138"/>
      <c r="J45" s="136"/>
    </row>
    <row r="46" spans="1:10" s="139" customFormat="1" ht="20.399999999999999" x14ac:dyDescent="0.55000000000000004">
      <c r="A46" s="132" t="e">
        <f>#REF!</f>
        <v>#REF!</v>
      </c>
      <c r="B46" s="133" t="e">
        <f>#REF!</f>
        <v>#REF!</v>
      </c>
      <c r="C46" s="133" t="e">
        <f>#REF!</f>
        <v>#REF!</v>
      </c>
      <c r="D46" s="132" t="e">
        <f>#REF!</f>
        <v>#REF!</v>
      </c>
      <c r="E46" s="132" t="e">
        <f>#REF!</f>
        <v>#REF!</v>
      </c>
      <c r="F46" s="132" t="e">
        <f>#REF!</f>
        <v>#REF!</v>
      </c>
      <c r="G46" s="138"/>
      <c r="H46" s="138"/>
      <c r="I46" s="138"/>
      <c r="J46" s="136"/>
    </row>
    <row r="47" spans="1:10" s="139" customFormat="1" ht="20.399999999999999" x14ac:dyDescent="0.55000000000000004">
      <c r="A47" s="132" t="e">
        <f>#REF!</f>
        <v>#REF!</v>
      </c>
      <c r="B47" s="133" t="e">
        <f>#REF!</f>
        <v>#REF!</v>
      </c>
      <c r="C47" s="133" t="e">
        <f>#REF!</f>
        <v>#REF!</v>
      </c>
      <c r="D47" s="132" t="e">
        <f>#REF!</f>
        <v>#REF!</v>
      </c>
      <c r="E47" s="132" t="e">
        <f>#REF!</f>
        <v>#REF!</v>
      </c>
      <c r="F47" s="132" t="e">
        <f>#REF!</f>
        <v>#REF!</v>
      </c>
      <c r="G47" s="138"/>
      <c r="H47" s="138"/>
      <c r="I47" s="138"/>
      <c r="J47" s="136"/>
    </row>
    <row r="48" spans="1:10" s="139" customFormat="1" ht="20.399999999999999" x14ac:dyDescent="0.55000000000000004">
      <c r="A48" s="132" t="e">
        <f>#REF!</f>
        <v>#REF!</v>
      </c>
      <c r="B48" s="133" t="e">
        <f>#REF!</f>
        <v>#REF!</v>
      </c>
      <c r="C48" s="133" t="e">
        <f>#REF!</f>
        <v>#REF!</v>
      </c>
      <c r="D48" s="132" t="e">
        <f>#REF!</f>
        <v>#REF!</v>
      </c>
      <c r="E48" s="132" t="e">
        <f>#REF!</f>
        <v>#REF!</v>
      </c>
      <c r="F48" s="132" t="e">
        <f>#REF!</f>
        <v>#REF!</v>
      </c>
      <c r="G48" s="138"/>
      <c r="H48" s="138"/>
      <c r="I48" s="138"/>
      <c r="J48" s="136"/>
    </row>
    <row r="49" spans="1:10" s="139" customFormat="1" ht="20.399999999999999" x14ac:dyDescent="0.55000000000000004">
      <c r="A49" s="132" t="e">
        <f>#REF!</f>
        <v>#REF!</v>
      </c>
      <c r="B49" s="133" t="e">
        <f>#REF!</f>
        <v>#REF!</v>
      </c>
      <c r="C49" s="133" t="e">
        <f>#REF!</f>
        <v>#REF!</v>
      </c>
      <c r="D49" s="132" t="e">
        <f>#REF!</f>
        <v>#REF!</v>
      </c>
      <c r="E49" s="132" t="e">
        <f>#REF!</f>
        <v>#REF!</v>
      </c>
      <c r="F49" s="132" t="e">
        <f>#REF!</f>
        <v>#REF!</v>
      </c>
      <c r="G49" s="138"/>
      <c r="H49" s="138"/>
      <c r="I49" s="138"/>
      <c r="J49" s="136"/>
    </row>
    <row r="50" spans="1:10" s="139" customFormat="1" ht="20.399999999999999" x14ac:dyDescent="0.55000000000000004">
      <c r="A50" s="132" t="e">
        <f>#REF!</f>
        <v>#REF!</v>
      </c>
      <c r="B50" s="133" t="e">
        <f>#REF!</f>
        <v>#REF!</v>
      </c>
      <c r="C50" s="133" t="e">
        <f>#REF!</f>
        <v>#REF!</v>
      </c>
      <c r="D50" s="132" t="e">
        <f>#REF!</f>
        <v>#REF!</v>
      </c>
      <c r="E50" s="132" t="e">
        <f>#REF!</f>
        <v>#REF!</v>
      </c>
      <c r="F50" s="132" t="e">
        <f>#REF!</f>
        <v>#REF!</v>
      </c>
      <c r="G50" s="138"/>
      <c r="H50" s="138"/>
      <c r="I50" s="138"/>
      <c r="J50" s="136"/>
    </row>
    <row r="51" spans="1:10" s="139" customFormat="1" ht="20.399999999999999" x14ac:dyDescent="0.55000000000000004">
      <c r="A51" s="132" t="e">
        <f>#REF!</f>
        <v>#REF!</v>
      </c>
      <c r="B51" s="133" t="e">
        <f>#REF!</f>
        <v>#REF!</v>
      </c>
      <c r="C51" s="133" t="e">
        <f>#REF!</f>
        <v>#REF!</v>
      </c>
      <c r="D51" s="132" t="e">
        <f>#REF!</f>
        <v>#REF!</v>
      </c>
      <c r="E51" s="132" t="e">
        <f>#REF!</f>
        <v>#REF!</v>
      </c>
      <c r="F51" s="132" t="e">
        <f>#REF!</f>
        <v>#REF!</v>
      </c>
      <c r="G51" s="138"/>
      <c r="H51" s="138"/>
      <c r="I51" s="138"/>
      <c r="J51" s="136"/>
    </row>
    <row r="52" spans="1:10" s="139" customFormat="1" ht="20.399999999999999" x14ac:dyDescent="0.55000000000000004">
      <c r="A52" s="132" t="e">
        <f>#REF!</f>
        <v>#REF!</v>
      </c>
      <c r="B52" s="133" t="e">
        <f>#REF!</f>
        <v>#REF!</v>
      </c>
      <c r="C52" s="133" t="e">
        <f>#REF!</f>
        <v>#REF!</v>
      </c>
      <c r="D52" s="132" t="e">
        <f>#REF!</f>
        <v>#REF!</v>
      </c>
      <c r="E52" s="132" t="e">
        <f>#REF!</f>
        <v>#REF!</v>
      </c>
      <c r="F52" s="132" t="e">
        <f>#REF!</f>
        <v>#REF!</v>
      </c>
      <c r="G52" s="138"/>
      <c r="H52" s="138"/>
      <c r="I52" s="138"/>
      <c r="J52" s="136"/>
    </row>
    <row r="53" spans="1:10" s="139" customFormat="1" ht="20.399999999999999" x14ac:dyDescent="0.55000000000000004">
      <c r="A53" s="132" t="e">
        <f>#REF!</f>
        <v>#REF!</v>
      </c>
      <c r="B53" s="133" t="e">
        <f>#REF!</f>
        <v>#REF!</v>
      </c>
      <c r="C53" s="133" t="e">
        <f>#REF!</f>
        <v>#REF!</v>
      </c>
      <c r="D53" s="132" t="e">
        <f>#REF!</f>
        <v>#REF!</v>
      </c>
      <c r="E53" s="132" t="e">
        <f>#REF!</f>
        <v>#REF!</v>
      </c>
      <c r="F53" s="132" t="e">
        <f>#REF!</f>
        <v>#REF!</v>
      </c>
      <c r="G53" s="138"/>
      <c r="H53" s="138"/>
      <c r="I53" s="138"/>
      <c r="J53" s="136"/>
    </row>
    <row r="54" spans="1:10" s="139" customFormat="1" ht="20.399999999999999" x14ac:dyDescent="0.55000000000000004">
      <c r="A54" s="132" t="e">
        <f>#REF!</f>
        <v>#REF!</v>
      </c>
      <c r="B54" s="133" t="e">
        <f>#REF!</f>
        <v>#REF!</v>
      </c>
      <c r="C54" s="133" t="e">
        <f>#REF!</f>
        <v>#REF!</v>
      </c>
      <c r="D54" s="132" t="e">
        <f>#REF!</f>
        <v>#REF!</v>
      </c>
      <c r="E54" s="132" t="e">
        <f>#REF!</f>
        <v>#REF!</v>
      </c>
      <c r="F54" s="132" t="e">
        <f>#REF!</f>
        <v>#REF!</v>
      </c>
      <c r="G54" s="138"/>
      <c r="H54" s="138"/>
      <c r="I54" s="138"/>
      <c r="J54" s="136"/>
    </row>
    <row r="55" spans="1:10" s="139" customFormat="1" ht="20.399999999999999" x14ac:dyDescent="0.55000000000000004">
      <c r="A55" s="132" t="e">
        <f>#REF!</f>
        <v>#REF!</v>
      </c>
      <c r="B55" s="133" t="e">
        <f>#REF!</f>
        <v>#REF!</v>
      </c>
      <c r="C55" s="133" t="e">
        <f>#REF!</f>
        <v>#REF!</v>
      </c>
      <c r="D55" s="132" t="e">
        <f>#REF!</f>
        <v>#REF!</v>
      </c>
      <c r="E55" s="132" t="e">
        <f>#REF!</f>
        <v>#REF!</v>
      </c>
      <c r="F55" s="132" t="e">
        <f>#REF!</f>
        <v>#REF!</v>
      </c>
      <c r="G55" s="138"/>
      <c r="H55" s="138"/>
      <c r="I55" s="138"/>
      <c r="J55" s="136"/>
    </row>
    <row r="56" spans="1:10" s="139" customFormat="1" ht="20.399999999999999" x14ac:dyDescent="0.55000000000000004">
      <c r="A56" s="132" t="e">
        <f>#REF!</f>
        <v>#REF!</v>
      </c>
      <c r="B56" s="133" t="e">
        <f>#REF!</f>
        <v>#REF!</v>
      </c>
      <c r="C56" s="133" t="e">
        <f>#REF!</f>
        <v>#REF!</v>
      </c>
      <c r="D56" s="132" t="e">
        <f>#REF!</f>
        <v>#REF!</v>
      </c>
      <c r="E56" s="132" t="e">
        <f>#REF!</f>
        <v>#REF!</v>
      </c>
      <c r="F56" s="132" t="e">
        <f>#REF!</f>
        <v>#REF!</v>
      </c>
      <c r="G56" s="138"/>
      <c r="H56" s="138"/>
      <c r="I56" s="138"/>
      <c r="J56" s="136"/>
    </row>
    <row r="57" spans="1:10" s="139" customFormat="1" ht="20.399999999999999" x14ac:dyDescent="0.55000000000000004">
      <c r="A57" s="132" t="e">
        <f>#REF!</f>
        <v>#REF!</v>
      </c>
      <c r="B57" s="133" t="e">
        <f>#REF!</f>
        <v>#REF!</v>
      </c>
      <c r="C57" s="133" t="e">
        <f>#REF!</f>
        <v>#REF!</v>
      </c>
      <c r="D57" s="132" t="e">
        <f>#REF!</f>
        <v>#REF!</v>
      </c>
      <c r="E57" s="132" t="e">
        <f>#REF!</f>
        <v>#REF!</v>
      </c>
      <c r="F57" s="132" t="e">
        <f>#REF!</f>
        <v>#REF!</v>
      </c>
      <c r="G57" s="138"/>
      <c r="H57" s="138"/>
      <c r="I57" s="138"/>
      <c r="J57" s="136"/>
    </row>
    <row r="58" spans="1:10" s="139" customFormat="1" ht="20.399999999999999" x14ac:dyDescent="0.55000000000000004">
      <c r="A58" s="132" t="e">
        <f>#REF!</f>
        <v>#REF!</v>
      </c>
      <c r="B58" s="133" t="e">
        <f>#REF!</f>
        <v>#REF!</v>
      </c>
      <c r="C58" s="133" t="e">
        <f>#REF!</f>
        <v>#REF!</v>
      </c>
      <c r="D58" s="132" t="e">
        <f>#REF!</f>
        <v>#REF!</v>
      </c>
      <c r="E58" s="132" t="e">
        <f>#REF!</f>
        <v>#REF!</v>
      </c>
      <c r="F58" s="132" t="e">
        <f>#REF!</f>
        <v>#REF!</v>
      </c>
      <c r="G58" s="138"/>
      <c r="H58" s="138"/>
      <c r="I58" s="138"/>
      <c r="J58" s="136"/>
    </row>
    <row r="59" spans="1:10" s="139" customFormat="1" ht="20.399999999999999" x14ac:dyDescent="0.55000000000000004">
      <c r="A59" s="132" t="e">
        <f>#REF!</f>
        <v>#REF!</v>
      </c>
      <c r="B59" s="133" t="e">
        <f>#REF!</f>
        <v>#REF!</v>
      </c>
      <c r="C59" s="133" t="e">
        <f>#REF!</f>
        <v>#REF!</v>
      </c>
      <c r="D59" s="132" t="e">
        <f>#REF!</f>
        <v>#REF!</v>
      </c>
      <c r="E59" s="132" t="e">
        <f>#REF!</f>
        <v>#REF!</v>
      </c>
      <c r="F59" s="132" t="e">
        <f>#REF!</f>
        <v>#REF!</v>
      </c>
      <c r="G59" s="138"/>
      <c r="H59" s="138"/>
      <c r="I59" s="138"/>
      <c r="J59" s="136"/>
    </row>
    <row r="60" spans="1:10" s="139" customFormat="1" ht="20.399999999999999" x14ac:dyDescent="0.55000000000000004">
      <c r="A60" s="132" t="e">
        <f>#REF!</f>
        <v>#REF!</v>
      </c>
      <c r="B60" s="133" t="e">
        <f>#REF!</f>
        <v>#REF!</v>
      </c>
      <c r="C60" s="133" t="e">
        <f>#REF!</f>
        <v>#REF!</v>
      </c>
      <c r="D60" s="132" t="e">
        <f>#REF!</f>
        <v>#REF!</v>
      </c>
      <c r="E60" s="132" t="e">
        <f>#REF!</f>
        <v>#REF!</v>
      </c>
      <c r="F60" s="132" t="e">
        <f>#REF!</f>
        <v>#REF!</v>
      </c>
      <c r="G60" s="138"/>
      <c r="H60" s="138"/>
      <c r="I60" s="138"/>
      <c r="J60" s="136"/>
    </row>
    <row r="61" spans="1:10" s="139" customFormat="1" ht="20.399999999999999" x14ac:dyDescent="0.55000000000000004">
      <c r="A61" s="132" t="e">
        <f>#REF!</f>
        <v>#REF!</v>
      </c>
      <c r="B61" s="133" t="e">
        <f>#REF!</f>
        <v>#REF!</v>
      </c>
      <c r="C61" s="133" t="e">
        <f>#REF!</f>
        <v>#REF!</v>
      </c>
      <c r="D61" s="132" t="e">
        <f>#REF!</f>
        <v>#REF!</v>
      </c>
      <c r="E61" s="132" t="e">
        <f>#REF!</f>
        <v>#REF!</v>
      </c>
      <c r="F61" s="132" t="e">
        <f>#REF!</f>
        <v>#REF!</v>
      </c>
      <c r="G61" s="138"/>
      <c r="H61" s="138"/>
      <c r="I61" s="138"/>
      <c r="J61" s="136"/>
    </row>
    <row r="62" spans="1:10" s="139" customFormat="1" ht="20.399999999999999" x14ac:dyDescent="0.55000000000000004">
      <c r="A62" s="132" t="e">
        <f>#REF!</f>
        <v>#REF!</v>
      </c>
      <c r="B62" s="133" t="e">
        <f>#REF!</f>
        <v>#REF!</v>
      </c>
      <c r="C62" s="133" t="e">
        <f>#REF!</f>
        <v>#REF!</v>
      </c>
      <c r="D62" s="132" t="e">
        <f>#REF!</f>
        <v>#REF!</v>
      </c>
      <c r="E62" s="132" t="e">
        <f>#REF!</f>
        <v>#REF!</v>
      </c>
      <c r="F62" s="132" t="e">
        <f>#REF!</f>
        <v>#REF!</v>
      </c>
      <c r="G62" s="138"/>
      <c r="H62" s="138"/>
      <c r="I62" s="138"/>
      <c r="J62" s="136"/>
    </row>
    <row r="63" spans="1:10" s="139" customFormat="1" ht="20.399999999999999" x14ac:dyDescent="0.55000000000000004">
      <c r="A63" s="132" t="e">
        <f>#REF!</f>
        <v>#REF!</v>
      </c>
      <c r="B63" s="133" t="e">
        <f>#REF!</f>
        <v>#REF!</v>
      </c>
      <c r="C63" s="133" t="e">
        <f>#REF!</f>
        <v>#REF!</v>
      </c>
      <c r="D63" s="132" t="e">
        <f>#REF!</f>
        <v>#REF!</v>
      </c>
      <c r="E63" s="132" t="e">
        <f>#REF!</f>
        <v>#REF!</v>
      </c>
      <c r="F63" s="132" t="e">
        <f>#REF!</f>
        <v>#REF!</v>
      </c>
      <c r="G63" s="138"/>
      <c r="H63" s="138"/>
      <c r="I63" s="138"/>
      <c r="J63" s="136"/>
    </row>
    <row r="64" spans="1:10" s="139" customFormat="1" ht="20.399999999999999" x14ac:dyDescent="0.55000000000000004">
      <c r="A64" s="132" t="e">
        <f>#REF!</f>
        <v>#REF!</v>
      </c>
      <c r="B64" s="133" t="e">
        <f>#REF!</f>
        <v>#REF!</v>
      </c>
      <c r="C64" s="133" t="e">
        <f>#REF!</f>
        <v>#REF!</v>
      </c>
      <c r="D64" s="132" t="e">
        <f>#REF!</f>
        <v>#REF!</v>
      </c>
      <c r="E64" s="132" t="e">
        <f>#REF!</f>
        <v>#REF!</v>
      </c>
      <c r="F64" s="132" t="e">
        <f>#REF!</f>
        <v>#REF!</v>
      </c>
      <c r="G64" s="138"/>
      <c r="H64" s="138"/>
      <c r="I64" s="138"/>
      <c r="J64" s="136"/>
    </row>
    <row r="65" spans="1:10" s="139" customFormat="1" ht="20.399999999999999" x14ac:dyDescent="0.55000000000000004">
      <c r="A65" s="132" t="e">
        <f>#REF!</f>
        <v>#REF!</v>
      </c>
      <c r="B65" s="133" t="e">
        <f>#REF!</f>
        <v>#REF!</v>
      </c>
      <c r="C65" s="133" t="e">
        <f>#REF!</f>
        <v>#REF!</v>
      </c>
      <c r="D65" s="132" t="e">
        <f>#REF!</f>
        <v>#REF!</v>
      </c>
      <c r="E65" s="132" t="e">
        <f>#REF!</f>
        <v>#REF!</v>
      </c>
      <c r="F65" s="132" t="e">
        <f>#REF!</f>
        <v>#REF!</v>
      </c>
      <c r="G65" s="138"/>
      <c r="H65" s="138"/>
      <c r="I65" s="138"/>
      <c r="J65" s="136"/>
    </row>
    <row r="66" spans="1:10" s="139" customFormat="1" ht="20.399999999999999" x14ac:dyDescent="0.55000000000000004">
      <c r="A66" s="132" t="e">
        <f>#REF!</f>
        <v>#REF!</v>
      </c>
      <c r="B66" s="133" t="e">
        <f>#REF!</f>
        <v>#REF!</v>
      </c>
      <c r="C66" s="133" t="e">
        <f>#REF!</f>
        <v>#REF!</v>
      </c>
      <c r="D66" s="132" t="e">
        <f>#REF!</f>
        <v>#REF!</v>
      </c>
      <c r="E66" s="132" t="e">
        <f>#REF!</f>
        <v>#REF!</v>
      </c>
      <c r="F66" s="132" t="e">
        <f>#REF!</f>
        <v>#REF!</v>
      </c>
      <c r="G66" s="138"/>
      <c r="H66" s="138"/>
      <c r="I66" s="138"/>
      <c r="J66" s="136"/>
    </row>
    <row r="67" spans="1:10" s="139" customFormat="1" ht="20.399999999999999" x14ac:dyDescent="0.55000000000000004">
      <c r="A67" s="132" t="e">
        <f>#REF!</f>
        <v>#REF!</v>
      </c>
      <c r="B67" s="133" t="e">
        <f>#REF!</f>
        <v>#REF!</v>
      </c>
      <c r="C67" s="133" t="e">
        <f>#REF!</f>
        <v>#REF!</v>
      </c>
      <c r="D67" s="132" t="e">
        <f>#REF!</f>
        <v>#REF!</v>
      </c>
      <c r="E67" s="132" t="e">
        <f>#REF!</f>
        <v>#REF!</v>
      </c>
      <c r="F67" s="132" t="e">
        <f>#REF!</f>
        <v>#REF!</v>
      </c>
      <c r="G67" s="138"/>
      <c r="H67" s="138"/>
      <c r="I67" s="138"/>
      <c r="J67" s="136"/>
    </row>
    <row r="68" spans="1:10" s="139" customFormat="1" ht="20.399999999999999" x14ac:dyDescent="0.55000000000000004">
      <c r="A68" s="132" t="e">
        <f>#REF!</f>
        <v>#REF!</v>
      </c>
      <c r="B68" s="133" t="e">
        <f>#REF!</f>
        <v>#REF!</v>
      </c>
      <c r="C68" s="133" t="e">
        <f>#REF!</f>
        <v>#REF!</v>
      </c>
      <c r="D68" s="132" t="e">
        <f>#REF!</f>
        <v>#REF!</v>
      </c>
      <c r="E68" s="132" t="e">
        <f>#REF!</f>
        <v>#REF!</v>
      </c>
      <c r="F68" s="132" t="e">
        <f>#REF!</f>
        <v>#REF!</v>
      </c>
      <c r="G68" s="138"/>
      <c r="H68" s="138"/>
      <c r="I68" s="138"/>
      <c r="J68" s="136"/>
    </row>
    <row r="69" spans="1:10" s="139" customFormat="1" ht="20.399999999999999" x14ac:dyDescent="0.55000000000000004">
      <c r="A69" s="132" t="e">
        <f>#REF!</f>
        <v>#REF!</v>
      </c>
      <c r="B69" s="133" t="e">
        <f>#REF!</f>
        <v>#REF!</v>
      </c>
      <c r="C69" s="133" t="e">
        <f>#REF!</f>
        <v>#REF!</v>
      </c>
      <c r="D69" s="132" t="e">
        <f>#REF!</f>
        <v>#REF!</v>
      </c>
      <c r="E69" s="132" t="e">
        <f>#REF!</f>
        <v>#REF!</v>
      </c>
      <c r="F69" s="132" t="e">
        <f>#REF!</f>
        <v>#REF!</v>
      </c>
      <c r="G69" s="138"/>
      <c r="H69" s="138"/>
      <c r="I69" s="138"/>
      <c r="J69" s="136"/>
    </row>
    <row r="70" spans="1:10" s="139" customFormat="1" ht="20.399999999999999" x14ac:dyDescent="0.55000000000000004">
      <c r="A70" s="132" t="e">
        <f>#REF!</f>
        <v>#REF!</v>
      </c>
      <c r="B70" s="133" t="e">
        <f>#REF!</f>
        <v>#REF!</v>
      </c>
      <c r="C70" s="133" t="e">
        <f>#REF!</f>
        <v>#REF!</v>
      </c>
      <c r="D70" s="132" t="e">
        <f>#REF!</f>
        <v>#REF!</v>
      </c>
      <c r="E70" s="132" t="e">
        <f>#REF!</f>
        <v>#REF!</v>
      </c>
      <c r="F70" s="132" t="e">
        <f>#REF!</f>
        <v>#REF!</v>
      </c>
      <c r="G70" s="138"/>
      <c r="H70" s="138"/>
      <c r="I70" s="138"/>
      <c r="J70" s="136"/>
    </row>
    <row r="71" spans="1:10" s="139" customFormat="1" ht="20.399999999999999" x14ac:dyDescent="0.55000000000000004">
      <c r="A71" s="132" t="e">
        <f>#REF!</f>
        <v>#REF!</v>
      </c>
      <c r="B71" s="133" t="e">
        <f>#REF!</f>
        <v>#REF!</v>
      </c>
      <c r="C71" s="133" t="e">
        <f>#REF!</f>
        <v>#REF!</v>
      </c>
      <c r="D71" s="132" t="e">
        <f>#REF!</f>
        <v>#REF!</v>
      </c>
      <c r="E71" s="132" t="e">
        <f>#REF!</f>
        <v>#REF!</v>
      </c>
      <c r="F71" s="132" t="e">
        <f>#REF!</f>
        <v>#REF!</v>
      </c>
      <c r="G71" s="138"/>
      <c r="H71" s="138"/>
      <c r="I71" s="138"/>
      <c r="J71" s="136"/>
    </row>
    <row r="72" spans="1:10" s="139" customFormat="1" ht="20.399999999999999" x14ac:dyDescent="0.55000000000000004">
      <c r="A72" s="132" t="e">
        <f>#REF!</f>
        <v>#REF!</v>
      </c>
      <c r="B72" s="133" t="e">
        <f>#REF!</f>
        <v>#REF!</v>
      </c>
      <c r="C72" s="133" t="e">
        <f>#REF!</f>
        <v>#REF!</v>
      </c>
      <c r="D72" s="132" t="e">
        <f>#REF!</f>
        <v>#REF!</v>
      </c>
      <c r="E72" s="132" t="e">
        <f>#REF!</f>
        <v>#REF!</v>
      </c>
      <c r="F72" s="132" t="e">
        <f>#REF!</f>
        <v>#REF!</v>
      </c>
      <c r="G72" s="138"/>
      <c r="H72" s="138"/>
      <c r="I72" s="138"/>
      <c r="J72" s="136"/>
    </row>
    <row r="73" spans="1:10" s="139" customFormat="1" ht="20.399999999999999" x14ac:dyDescent="0.55000000000000004">
      <c r="A73" s="132" t="e">
        <f>#REF!</f>
        <v>#REF!</v>
      </c>
      <c r="B73" s="133" t="e">
        <f>#REF!</f>
        <v>#REF!</v>
      </c>
      <c r="C73" s="133" t="e">
        <f>#REF!</f>
        <v>#REF!</v>
      </c>
      <c r="D73" s="132" t="e">
        <f>#REF!</f>
        <v>#REF!</v>
      </c>
      <c r="E73" s="132" t="e">
        <f>#REF!</f>
        <v>#REF!</v>
      </c>
      <c r="F73" s="132" t="e">
        <f>#REF!</f>
        <v>#REF!</v>
      </c>
      <c r="G73" s="138"/>
      <c r="H73" s="138"/>
      <c r="I73" s="138"/>
      <c r="J73" s="136"/>
    </row>
    <row r="74" spans="1:10" s="139" customFormat="1" ht="20.399999999999999" x14ac:dyDescent="0.55000000000000004">
      <c r="A74" s="132" t="e">
        <f>#REF!</f>
        <v>#REF!</v>
      </c>
      <c r="B74" s="133" t="e">
        <f>#REF!</f>
        <v>#REF!</v>
      </c>
      <c r="C74" s="133" t="e">
        <f>#REF!</f>
        <v>#REF!</v>
      </c>
      <c r="D74" s="132" t="e">
        <f>#REF!</f>
        <v>#REF!</v>
      </c>
      <c r="E74" s="132" t="e">
        <f>#REF!</f>
        <v>#REF!</v>
      </c>
      <c r="F74" s="132" t="e">
        <f>#REF!</f>
        <v>#REF!</v>
      </c>
      <c r="G74" s="138"/>
      <c r="H74" s="138"/>
      <c r="I74" s="138"/>
      <c r="J74" s="136"/>
    </row>
    <row r="75" spans="1:10" s="139" customFormat="1" ht="20.399999999999999" x14ac:dyDescent="0.55000000000000004">
      <c r="A75" s="132" t="e">
        <f>#REF!</f>
        <v>#REF!</v>
      </c>
      <c r="B75" s="133" t="e">
        <f>#REF!</f>
        <v>#REF!</v>
      </c>
      <c r="C75" s="133" t="e">
        <f>#REF!</f>
        <v>#REF!</v>
      </c>
      <c r="D75" s="132" t="e">
        <f>#REF!</f>
        <v>#REF!</v>
      </c>
      <c r="E75" s="132" t="e">
        <f>#REF!</f>
        <v>#REF!</v>
      </c>
      <c r="F75" s="132" t="e">
        <f>#REF!</f>
        <v>#REF!</v>
      </c>
      <c r="G75" s="138"/>
      <c r="H75" s="138"/>
      <c r="I75" s="138"/>
      <c r="J75" s="136"/>
    </row>
    <row r="76" spans="1:10" s="139" customFormat="1" ht="20.399999999999999" x14ac:dyDescent="0.55000000000000004">
      <c r="A76" s="132" t="e">
        <f>#REF!</f>
        <v>#REF!</v>
      </c>
      <c r="B76" s="133" t="e">
        <f>#REF!</f>
        <v>#REF!</v>
      </c>
      <c r="C76" s="133" t="e">
        <f>#REF!</f>
        <v>#REF!</v>
      </c>
      <c r="D76" s="132" t="e">
        <f>#REF!</f>
        <v>#REF!</v>
      </c>
      <c r="E76" s="132" t="e">
        <f>#REF!</f>
        <v>#REF!</v>
      </c>
      <c r="F76" s="132" t="e">
        <f>#REF!</f>
        <v>#REF!</v>
      </c>
      <c r="G76" s="138"/>
      <c r="H76" s="138"/>
      <c r="I76" s="138"/>
      <c r="J76" s="136"/>
    </row>
    <row r="77" spans="1:10" s="139" customFormat="1" ht="20.399999999999999" x14ac:dyDescent="0.55000000000000004">
      <c r="A77" s="132" t="e">
        <f>#REF!</f>
        <v>#REF!</v>
      </c>
      <c r="B77" s="133" t="e">
        <f>#REF!</f>
        <v>#REF!</v>
      </c>
      <c r="C77" s="133" t="e">
        <f>#REF!</f>
        <v>#REF!</v>
      </c>
      <c r="D77" s="132" t="e">
        <f>#REF!</f>
        <v>#REF!</v>
      </c>
      <c r="E77" s="132" t="e">
        <f>#REF!</f>
        <v>#REF!</v>
      </c>
      <c r="F77" s="132" t="e">
        <f>#REF!</f>
        <v>#REF!</v>
      </c>
      <c r="G77" s="138"/>
      <c r="H77" s="138"/>
      <c r="I77" s="138"/>
      <c r="J77" s="136"/>
    </row>
    <row r="78" spans="1:10" s="139" customFormat="1" ht="20.399999999999999" x14ac:dyDescent="0.55000000000000004">
      <c r="A78" s="132" t="e">
        <f>#REF!</f>
        <v>#REF!</v>
      </c>
      <c r="B78" s="133" t="e">
        <f>#REF!</f>
        <v>#REF!</v>
      </c>
      <c r="C78" s="133" t="e">
        <f>#REF!</f>
        <v>#REF!</v>
      </c>
      <c r="D78" s="132" t="e">
        <f>#REF!</f>
        <v>#REF!</v>
      </c>
      <c r="E78" s="132" t="e">
        <f>#REF!</f>
        <v>#REF!</v>
      </c>
      <c r="F78" s="132" t="e">
        <f>#REF!</f>
        <v>#REF!</v>
      </c>
      <c r="G78" s="138"/>
      <c r="H78" s="138"/>
      <c r="I78" s="138"/>
      <c r="J78" s="136"/>
    </row>
    <row r="79" spans="1:10" s="139" customFormat="1" ht="20.399999999999999" x14ac:dyDescent="0.55000000000000004">
      <c r="A79" s="132" t="e">
        <f>#REF!</f>
        <v>#REF!</v>
      </c>
      <c r="B79" s="133" t="e">
        <f>#REF!</f>
        <v>#REF!</v>
      </c>
      <c r="C79" s="133" t="e">
        <f>#REF!</f>
        <v>#REF!</v>
      </c>
      <c r="D79" s="132" t="e">
        <f>#REF!</f>
        <v>#REF!</v>
      </c>
      <c r="E79" s="132" t="e">
        <f>#REF!</f>
        <v>#REF!</v>
      </c>
      <c r="F79" s="132" t="e">
        <f>#REF!</f>
        <v>#REF!</v>
      </c>
      <c r="G79" s="138"/>
      <c r="H79" s="138"/>
      <c r="I79" s="138"/>
      <c r="J79" s="136"/>
    </row>
    <row r="80" spans="1:10" s="139" customFormat="1" ht="20.399999999999999" x14ac:dyDescent="0.55000000000000004">
      <c r="A80" s="132" t="e">
        <f>#REF!</f>
        <v>#REF!</v>
      </c>
      <c r="B80" s="133" t="e">
        <f>#REF!</f>
        <v>#REF!</v>
      </c>
      <c r="C80" s="133" t="e">
        <f>#REF!</f>
        <v>#REF!</v>
      </c>
      <c r="D80" s="132" t="e">
        <f>#REF!</f>
        <v>#REF!</v>
      </c>
      <c r="E80" s="132" t="e">
        <f>#REF!</f>
        <v>#REF!</v>
      </c>
      <c r="F80" s="132" t="e">
        <f>#REF!</f>
        <v>#REF!</v>
      </c>
      <c r="G80" s="138"/>
      <c r="H80" s="138"/>
      <c r="I80" s="138"/>
      <c r="J80" s="136"/>
    </row>
    <row r="81" spans="1:10" s="139" customFormat="1" ht="20.399999999999999" x14ac:dyDescent="0.55000000000000004">
      <c r="A81" s="132" t="e">
        <f>#REF!</f>
        <v>#REF!</v>
      </c>
      <c r="B81" s="133" t="e">
        <f>#REF!</f>
        <v>#REF!</v>
      </c>
      <c r="C81" s="133" t="e">
        <f>#REF!</f>
        <v>#REF!</v>
      </c>
      <c r="D81" s="132" t="e">
        <f>#REF!</f>
        <v>#REF!</v>
      </c>
      <c r="E81" s="132" t="e">
        <f>#REF!</f>
        <v>#REF!</v>
      </c>
      <c r="F81" s="132" t="e">
        <f>#REF!</f>
        <v>#REF!</v>
      </c>
      <c r="G81" s="138"/>
      <c r="H81" s="138"/>
      <c r="I81" s="138"/>
      <c r="J81" s="136"/>
    </row>
    <row r="82" spans="1:10" s="139" customFormat="1" ht="20.399999999999999" x14ac:dyDescent="0.55000000000000004">
      <c r="A82" s="132" t="e">
        <f>#REF!</f>
        <v>#REF!</v>
      </c>
      <c r="B82" s="133" t="e">
        <f>#REF!</f>
        <v>#REF!</v>
      </c>
      <c r="C82" s="133" t="e">
        <f>#REF!</f>
        <v>#REF!</v>
      </c>
      <c r="D82" s="132" t="e">
        <f>#REF!</f>
        <v>#REF!</v>
      </c>
      <c r="E82" s="132" t="e">
        <f>#REF!</f>
        <v>#REF!</v>
      </c>
      <c r="F82" s="132" t="e">
        <f>#REF!</f>
        <v>#REF!</v>
      </c>
      <c r="G82" s="138"/>
      <c r="H82" s="138"/>
      <c r="I82" s="138"/>
      <c r="J82" s="136"/>
    </row>
    <row r="83" spans="1:10" s="139" customFormat="1" ht="20.399999999999999" x14ac:dyDescent="0.55000000000000004">
      <c r="A83" s="132" t="e">
        <f>#REF!</f>
        <v>#REF!</v>
      </c>
      <c r="B83" s="133" t="e">
        <f>#REF!</f>
        <v>#REF!</v>
      </c>
      <c r="C83" s="133" t="e">
        <f>#REF!</f>
        <v>#REF!</v>
      </c>
      <c r="D83" s="132" t="e">
        <f>#REF!</f>
        <v>#REF!</v>
      </c>
      <c r="E83" s="132" t="e">
        <f>#REF!</f>
        <v>#REF!</v>
      </c>
      <c r="F83" s="132" t="e">
        <f>#REF!</f>
        <v>#REF!</v>
      </c>
      <c r="G83" s="138"/>
      <c r="H83" s="138"/>
      <c r="I83" s="138"/>
      <c r="J83" s="136"/>
    </row>
    <row r="84" spans="1:10" s="139" customFormat="1" ht="20.399999999999999" x14ac:dyDescent="0.55000000000000004">
      <c r="A84" s="132" t="e">
        <f>#REF!</f>
        <v>#REF!</v>
      </c>
      <c r="B84" s="133" t="e">
        <f>#REF!</f>
        <v>#REF!</v>
      </c>
      <c r="C84" s="133" t="e">
        <f>#REF!</f>
        <v>#REF!</v>
      </c>
      <c r="D84" s="132" t="e">
        <f>#REF!</f>
        <v>#REF!</v>
      </c>
      <c r="E84" s="132" t="e">
        <f>#REF!</f>
        <v>#REF!</v>
      </c>
      <c r="F84" s="132" t="e">
        <f>#REF!</f>
        <v>#REF!</v>
      </c>
      <c r="G84" s="138"/>
      <c r="H84" s="138"/>
      <c r="I84" s="138"/>
      <c r="J84" s="136"/>
    </row>
    <row r="85" spans="1:10" s="139" customFormat="1" ht="20.399999999999999" x14ac:dyDescent="0.55000000000000004">
      <c r="A85" s="132" t="e">
        <f>#REF!</f>
        <v>#REF!</v>
      </c>
      <c r="B85" s="133" t="e">
        <f>#REF!</f>
        <v>#REF!</v>
      </c>
      <c r="C85" s="133" t="e">
        <f>#REF!</f>
        <v>#REF!</v>
      </c>
      <c r="D85" s="132" t="e">
        <f>#REF!</f>
        <v>#REF!</v>
      </c>
      <c r="E85" s="132" t="e">
        <f>#REF!</f>
        <v>#REF!</v>
      </c>
      <c r="F85" s="132" t="e">
        <f>#REF!</f>
        <v>#REF!</v>
      </c>
      <c r="G85" s="138"/>
      <c r="H85" s="138"/>
      <c r="I85" s="138"/>
      <c r="J85" s="136"/>
    </row>
    <row r="86" spans="1:10" s="139" customFormat="1" ht="20.399999999999999" x14ac:dyDescent="0.55000000000000004">
      <c r="A86" s="132" t="e">
        <f>#REF!</f>
        <v>#REF!</v>
      </c>
      <c r="B86" s="133" t="e">
        <f>#REF!</f>
        <v>#REF!</v>
      </c>
      <c r="C86" s="133" t="e">
        <f>#REF!</f>
        <v>#REF!</v>
      </c>
      <c r="D86" s="132" t="e">
        <f>#REF!</f>
        <v>#REF!</v>
      </c>
      <c r="E86" s="132" t="e">
        <f>#REF!</f>
        <v>#REF!</v>
      </c>
      <c r="F86" s="132" t="e">
        <f>#REF!</f>
        <v>#REF!</v>
      </c>
      <c r="G86" s="138"/>
      <c r="H86" s="138"/>
      <c r="I86" s="138"/>
      <c r="J86" s="136"/>
    </row>
    <row r="87" spans="1:10" s="139" customFormat="1" ht="20.399999999999999" x14ac:dyDescent="0.55000000000000004">
      <c r="A87" s="132" t="e">
        <f>#REF!</f>
        <v>#REF!</v>
      </c>
      <c r="B87" s="133" t="e">
        <f>#REF!</f>
        <v>#REF!</v>
      </c>
      <c r="C87" s="133" t="e">
        <f>#REF!</f>
        <v>#REF!</v>
      </c>
      <c r="D87" s="132" t="e">
        <f>#REF!</f>
        <v>#REF!</v>
      </c>
      <c r="E87" s="132" t="e">
        <f>#REF!</f>
        <v>#REF!</v>
      </c>
      <c r="F87" s="132" t="e">
        <f>#REF!</f>
        <v>#REF!</v>
      </c>
      <c r="G87" s="138"/>
      <c r="H87" s="138"/>
      <c r="I87" s="138"/>
      <c r="J87" s="136"/>
    </row>
    <row r="88" spans="1:10" s="139" customFormat="1" ht="20.399999999999999" x14ac:dyDescent="0.55000000000000004">
      <c r="A88" s="132" t="e">
        <f>#REF!</f>
        <v>#REF!</v>
      </c>
      <c r="B88" s="133" t="e">
        <f>#REF!</f>
        <v>#REF!</v>
      </c>
      <c r="C88" s="133" t="e">
        <f>#REF!</f>
        <v>#REF!</v>
      </c>
      <c r="D88" s="132" t="e">
        <f>#REF!</f>
        <v>#REF!</v>
      </c>
      <c r="E88" s="132" t="e">
        <f>#REF!</f>
        <v>#REF!</v>
      </c>
      <c r="F88" s="132" t="e">
        <f>#REF!</f>
        <v>#REF!</v>
      </c>
      <c r="G88" s="138"/>
      <c r="H88" s="138"/>
      <c r="I88" s="138"/>
      <c r="J88" s="136"/>
    </row>
    <row r="89" spans="1:10" s="139" customFormat="1" ht="20.399999999999999" x14ac:dyDescent="0.55000000000000004">
      <c r="A89" s="132" t="e">
        <f>#REF!</f>
        <v>#REF!</v>
      </c>
      <c r="B89" s="133" t="e">
        <f>#REF!</f>
        <v>#REF!</v>
      </c>
      <c r="C89" s="133" t="e">
        <f>#REF!</f>
        <v>#REF!</v>
      </c>
      <c r="D89" s="132" t="e">
        <f>#REF!</f>
        <v>#REF!</v>
      </c>
      <c r="E89" s="132" t="e">
        <f>#REF!</f>
        <v>#REF!</v>
      </c>
      <c r="F89" s="132" t="e">
        <f>#REF!</f>
        <v>#REF!</v>
      </c>
      <c r="G89" s="138"/>
      <c r="H89" s="138"/>
      <c r="I89" s="138"/>
      <c r="J89" s="136"/>
    </row>
    <row r="90" spans="1:10" s="139" customFormat="1" ht="20.399999999999999" x14ac:dyDescent="0.55000000000000004">
      <c r="A90" s="132" t="e">
        <f>#REF!</f>
        <v>#REF!</v>
      </c>
      <c r="B90" s="133" t="e">
        <f>#REF!</f>
        <v>#REF!</v>
      </c>
      <c r="C90" s="133" t="e">
        <f>#REF!</f>
        <v>#REF!</v>
      </c>
      <c r="D90" s="132" t="e">
        <f>#REF!</f>
        <v>#REF!</v>
      </c>
      <c r="E90" s="132" t="e">
        <f>#REF!</f>
        <v>#REF!</v>
      </c>
      <c r="F90" s="132" t="e">
        <f>#REF!</f>
        <v>#REF!</v>
      </c>
      <c r="G90" s="138"/>
      <c r="H90" s="138"/>
      <c r="I90" s="138"/>
      <c r="J90" s="136"/>
    </row>
    <row r="91" spans="1:10" s="139" customFormat="1" ht="20.399999999999999" x14ac:dyDescent="0.55000000000000004">
      <c r="A91" s="132" t="e">
        <f>#REF!</f>
        <v>#REF!</v>
      </c>
      <c r="B91" s="133" t="e">
        <f>#REF!</f>
        <v>#REF!</v>
      </c>
      <c r="C91" s="133" t="e">
        <f>#REF!</f>
        <v>#REF!</v>
      </c>
      <c r="D91" s="132" t="e">
        <f>#REF!</f>
        <v>#REF!</v>
      </c>
      <c r="E91" s="132" t="e">
        <f>#REF!</f>
        <v>#REF!</v>
      </c>
      <c r="F91" s="132" t="e">
        <f>#REF!</f>
        <v>#REF!</v>
      </c>
      <c r="G91" s="138"/>
      <c r="H91" s="138"/>
      <c r="I91" s="138"/>
      <c r="J91" s="136"/>
    </row>
    <row r="92" spans="1:10" s="139" customFormat="1" ht="20.399999999999999" x14ac:dyDescent="0.55000000000000004">
      <c r="A92" s="132" t="e">
        <f>#REF!</f>
        <v>#REF!</v>
      </c>
      <c r="B92" s="133" t="e">
        <f>#REF!</f>
        <v>#REF!</v>
      </c>
      <c r="C92" s="133" t="e">
        <f>#REF!</f>
        <v>#REF!</v>
      </c>
      <c r="D92" s="132" t="e">
        <f>#REF!</f>
        <v>#REF!</v>
      </c>
      <c r="E92" s="132" t="e">
        <f>#REF!</f>
        <v>#REF!</v>
      </c>
      <c r="F92" s="132" t="e">
        <f>#REF!</f>
        <v>#REF!</v>
      </c>
      <c r="G92" s="138"/>
      <c r="H92" s="138"/>
      <c r="I92" s="138"/>
      <c r="J92" s="136"/>
    </row>
    <row r="93" spans="1:10" s="139" customFormat="1" ht="20.399999999999999" x14ac:dyDescent="0.55000000000000004">
      <c r="A93" s="132" t="e">
        <f>#REF!</f>
        <v>#REF!</v>
      </c>
      <c r="B93" s="133" t="e">
        <f>#REF!</f>
        <v>#REF!</v>
      </c>
      <c r="C93" s="133" t="e">
        <f>#REF!</f>
        <v>#REF!</v>
      </c>
      <c r="D93" s="132" t="e">
        <f>#REF!</f>
        <v>#REF!</v>
      </c>
      <c r="E93" s="132" t="e">
        <f>#REF!</f>
        <v>#REF!</v>
      </c>
      <c r="F93" s="132" t="e">
        <f>#REF!</f>
        <v>#REF!</v>
      </c>
      <c r="G93" s="138"/>
      <c r="H93" s="138"/>
      <c r="I93" s="138"/>
      <c r="J93" s="136"/>
    </row>
    <row r="94" spans="1:10" s="139" customFormat="1" ht="20.399999999999999" x14ac:dyDescent="0.55000000000000004">
      <c r="A94" s="132" t="e">
        <f>#REF!</f>
        <v>#REF!</v>
      </c>
      <c r="B94" s="133" t="e">
        <f>#REF!</f>
        <v>#REF!</v>
      </c>
      <c r="C94" s="133" t="e">
        <f>#REF!</f>
        <v>#REF!</v>
      </c>
      <c r="D94" s="132" t="e">
        <f>#REF!</f>
        <v>#REF!</v>
      </c>
      <c r="E94" s="132" t="e">
        <f>#REF!</f>
        <v>#REF!</v>
      </c>
      <c r="F94" s="132" t="e">
        <f>#REF!</f>
        <v>#REF!</v>
      </c>
      <c r="G94" s="138"/>
      <c r="H94" s="138"/>
      <c r="I94" s="138"/>
      <c r="J94" s="136"/>
    </row>
    <row r="95" spans="1:10" s="139" customFormat="1" ht="20.399999999999999" x14ac:dyDescent="0.55000000000000004">
      <c r="A95" s="132" t="e">
        <f>#REF!</f>
        <v>#REF!</v>
      </c>
      <c r="B95" s="133" t="e">
        <f>#REF!</f>
        <v>#REF!</v>
      </c>
      <c r="C95" s="133" t="e">
        <f>#REF!</f>
        <v>#REF!</v>
      </c>
      <c r="D95" s="132" t="e">
        <f>#REF!</f>
        <v>#REF!</v>
      </c>
      <c r="E95" s="132" t="e">
        <f>#REF!</f>
        <v>#REF!</v>
      </c>
      <c r="F95" s="132" t="e">
        <f>#REF!</f>
        <v>#REF!</v>
      </c>
      <c r="G95" s="138"/>
      <c r="H95" s="138"/>
      <c r="I95" s="138"/>
      <c r="J95" s="136"/>
    </row>
    <row r="96" spans="1:10" s="139" customFormat="1" ht="20.399999999999999" x14ac:dyDescent="0.55000000000000004">
      <c r="A96" s="132" t="e">
        <f>#REF!</f>
        <v>#REF!</v>
      </c>
      <c r="B96" s="133" t="e">
        <f>#REF!</f>
        <v>#REF!</v>
      </c>
      <c r="C96" s="133" t="e">
        <f>#REF!</f>
        <v>#REF!</v>
      </c>
      <c r="D96" s="132" t="e">
        <f>#REF!</f>
        <v>#REF!</v>
      </c>
      <c r="E96" s="132" t="e">
        <f>#REF!</f>
        <v>#REF!</v>
      </c>
      <c r="F96" s="132" t="e">
        <f>#REF!</f>
        <v>#REF!</v>
      </c>
      <c r="G96" s="138"/>
      <c r="H96" s="138"/>
      <c r="I96" s="138"/>
      <c r="J96" s="136"/>
    </row>
    <row r="97" spans="1:10" s="139" customFormat="1" ht="20.399999999999999" x14ac:dyDescent="0.55000000000000004">
      <c r="A97" s="132" t="e">
        <f>#REF!</f>
        <v>#REF!</v>
      </c>
      <c r="B97" s="133" t="e">
        <f>#REF!</f>
        <v>#REF!</v>
      </c>
      <c r="C97" s="133" t="e">
        <f>#REF!</f>
        <v>#REF!</v>
      </c>
      <c r="D97" s="132" t="e">
        <f>#REF!</f>
        <v>#REF!</v>
      </c>
      <c r="E97" s="132" t="e">
        <f>#REF!</f>
        <v>#REF!</v>
      </c>
      <c r="F97" s="132" t="e">
        <f>#REF!</f>
        <v>#REF!</v>
      </c>
      <c r="G97" s="138"/>
      <c r="H97" s="138"/>
      <c r="I97" s="138"/>
      <c r="J97" s="136"/>
    </row>
    <row r="98" spans="1:10" s="139" customFormat="1" ht="20.399999999999999" x14ac:dyDescent="0.55000000000000004">
      <c r="A98" s="132" t="e">
        <f>#REF!</f>
        <v>#REF!</v>
      </c>
      <c r="B98" s="133" t="e">
        <f>#REF!</f>
        <v>#REF!</v>
      </c>
      <c r="C98" s="133" t="e">
        <f>#REF!</f>
        <v>#REF!</v>
      </c>
      <c r="D98" s="132" t="e">
        <f>#REF!</f>
        <v>#REF!</v>
      </c>
      <c r="E98" s="132" t="e">
        <f>#REF!</f>
        <v>#REF!</v>
      </c>
      <c r="F98" s="132" t="e">
        <f>#REF!</f>
        <v>#REF!</v>
      </c>
      <c r="G98" s="138"/>
      <c r="H98" s="138"/>
      <c r="I98" s="138"/>
      <c r="J98" s="136"/>
    </row>
    <row r="99" spans="1:10" s="139" customFormat="1" ht="20.399999999999999" x14ac:dyDescent="0.55000000000000004">
      <c r="A99" s="132" t="e">
        <f>#REF!</f>
        <v>#REF!</v>
      </c>
      <c r="B99" s="133" t="e">
        <f>#REF!</f>
        <v>#REF!</v>
      </c>
      <c r="C99" s="133" t="e">
        <f>#REF!</f>
        <v>#REF!</v>
      </c>
      <c r="D99" s="132" t="e">
        <f>#REF!</f>
        <v>#REF!</v>
      </c>
      <c r="E99" s="132" t="e">
        <f>#REF!</f>
        <v>#REF!</v>
      </c>
      <c r="F99" s="132" t="e">
        <f>#REF!</f>
        <v>#REF!</v>
      </c>
      <c r="G99" s="138"/>
      <c r="H99" s="138"/>
      <c r="I99" s="138"/>
      <c r="J99" s="136"/>
    </row>
    <row r="100" spans="1:10" s="139" customFormat="1" ht="20.399999999999999" x14ac:dyDescent="0.55000000000000004">
      <c r="A100" s="132" t="e">
        <f>#REF!</f>
        <v>#REF!</v>
      </c>
      <c r="B100" s="133" t="e">
        <f>#REF!</f>
        <v>#REF!</v>
      </c>
      <c r="C100" s="133" t="e">
        <f>#REF!</f>
        <v>#REF!</v>
      </c>
      <c r="D100" s="132" t="e">
        <f>#REF!</f>
        <v>#REF!</v>
      </c>
      <c r="E100" s="132" t="e">
        <f>#REF!</f>
        <v>#REF!</v>
      </c>
      <c r="F100" s="132" t="e">
        <f>#REF!</f>
        <v>#REF!</v>
      </c>
      <c r="G100" s="138"/>
      <c r="H100" s="138"/>
      <c r="I100" s="138"/>
      <c r="J100" s="136"/>
    </row>
    <row r="101" spans="1:10" s="139" customFormat="1" ht="20.399999999999999" x14ac:dyDescent="0.55000000000000004">
      <c r="A101" s="132" t="e">
        <f>#REF!</f>
        <v>#REF!</v>
      </c>
      <c r="B101" s="133" t="e">
        <f>#REF!</f>
        <v>#REF!</v>
      </c>
      <c r="C101" s="133" t="e">
        <f>#REF!</f>
        <v>#REF!</v>
      </c>
      <c r="D101" s="132" t="e">
        <f>#REF!</f>
        <v>#REF!</v>
      </c>
      <c r="E101" s="132" t="e">
        <f>#REF!</f>
        <v>#REF!</v>
      </c>
      <c r="F101" s="132" t="e">
        <f>#REF!</f>
        <v>#REF!</v>
      </c>
      <c r="G101" s="138"/>
      <c r="H101" s="138"/>
      <c r="I101" s="138"/>
      <c r="J101" s="136"/>
    </row>
    <row r="102" spans="1:10" s="139" customFormat="1" ht="20.399999999999999" x14ac:dyDescent="0.55000000000000004">
      <c r="A102" s="132" t="e">
        <f>#REF!</f>
        <v>#REF!</v>
      </c>
      <c r="B102" s="133" t="e">
        <f>#REF!</f>
        <v>#REF!</v>
      </c>
      <c r="C102" s="133" t="e">
        <f>#REF!</f>
        <v>#REF!</v>
      </c>
      <c r="D102" s="132" t="e">
        <f>#REF!</f>
        <v>#REF!</v>
      </c>
      <c r="E102" s="132" t="e">
        <f>#REF!</f>
        <v>#REF!</v>
      </c>
      <c r="F102" s="132" t="e">
        <f>#REF!</f>
        <v>#REF!</v>
      </c>
      <c r="G102" s="138"/>
      <c r="H102" s="138"/>
      <c r="I102" s="138"/>
      <c r="J102" s="136"/>
    </row>
    <row r="103" spans="1:10" s="139" customFormat="1" ht="20.399999999999999" x14ac:dyDescent="0.55000000000000004">
      <c r="A103" s="132" t="e">
        <f>#REF!</f>
        <v>#REF!</v>
      </c>
      <c r="B103" s="133" t="e">
        <f>#REF!</f>
        <v>#REF!</v>
      </c>
      <c r="C103" s="133" t="e">
        <f>#REF!</f>
        <v>#REF!</v>
      </c>
      <c r="D103" s="132" t="e">
        <f>#REF!</f>
        <v>#REF!</v>
      </c>
      <c r="E103" s="132" t="e">
        <f>#REF!</f>
        <v>#REF!</v>
      </c>
      <c r="F103" s="132" t="e">
        <f>#REF!</f>
        <v>#REF!</v>
      </c>
      <c r="G103" s="138"/>
      <c r="H103" s="138"/>
      <c r="I103" s="138"/>
      <c r="J103" s="136"/>
    </row>
    <row r="104" spans="1:10" s="139" customFormat="1" ht="20.399999999999999" x14ac:dyDescent="0.55000000000000004">
      <c r="A104" s="132" t="e">
        <f>#REF!</f>
        <v>#REF!</v>
      </c>
      <c r="B104" s="133" t="e">
        <f>#REF!</f>
        <v>#REF!</v>
      </c>
      <c r="C104" s="133" t="e">
        <f>#REF!</f>
        <v>#REF!</v>
      </c>
      <c r="D104" s="132" t="e">
        <f>#REF!</f>
        <v>#REF!</v>
      </c>
      <c r="E104" s="132" t="e">
        <f>#REF!</f>
        <v>#REF!</v>
      </c>
      <c r="F104" s="132" t="e">
        <f>#REF!</f>
        <v>#REF!</v>
      </c>
      <c r="G104" s="138"/>
      <c r="H104" s="138"/>
      <c r="I104" s="138"/>
      <c r="J104" s="136"/>
    </row>
    <row r="105" spans="1:10" s="139" customFormat="1" ht="20.399999999999999" x14ac:dyDescent="0.55000000000000004">
      <c r="A105" s="132" t="e">
        <f>#REF!</f>
        <v>#REF!</v>
      </c>
      <c r="B105" s="133" t="e">
        <f>#REF!</f>
        <v>#REF!</v>
      </c>
      <c r="C105" s="133" t="e">
        <f>#REF!</f>
        <v>#REF!</v>
      </c>
      <c r="D105" s="132" t="e">
        <f>#REF!</f>
        <v>#REF!</v>
      </c>
      <c r="E105" s="132" t="e">
        <f>#REF!</f>
        <v>#REF!</v>
      </c>
      <c r="F105" s="132" t="e">
        <f>#REF!</f>
        <v>#REF!</v>
      </c>
      <c r="G105" s="138"/>
      <c r="H105" s="138"/>
      <c r="I105" s="138"/>
      <c r="J105" s="136"/>
    </row>
    <row r="106" spans="1:10" s="139" customFormat="1" ht="20.399999999999999" x14ac:dyDescent="0.55000000000000004">
      <c r="A106" s="132" t="e">
        <f>#REF!</f>
        <v>#REF!</v>
      </c>
      <c r="B106" s="133" t="e">
        <f>#REF!</f>
        <v>#REF!</v>
      </c>
      <c r="C106" s="133" t="e">
        <f>#REF!</f>
        <v>#REF!</v>
      </c>
      <c r="D106" s="132" t="e">
        <f>#REF!</f>
        <v>#REF!</v>
      </c>
      <c r="E106" s="132" t="e">
        <f>#REF!</f>
        <v>#REF!</v>
      </c>
      <c r="F106" s="132" t="e">
        <f>#REF!</f>
        <v>#REF!</v>
      </c>
      <c r="G106" s="138"/>
      <c r="H106" s="138"/>
      <c r="I106" s="138"/>
      <c r="J106" s="136"/>
    </row>
    <row r="107" spans="1:10" s="139" customFormat="1" ht="20.399999999999999" x14ac:dyDescent="0.55000000000000004">
      <c r="A107" s="132" t="e">
        <f>#REF!</f>
        <v>#REF!</v>
      </c>
      <c r="B107" s="133" t="e">
        <f>#REF!</f>
        <v>#REF!</v>
      </c>
      <c r="C107" s="133" t="e">
        <f>#REF!</f>
        <v>#REF!</v>
      </c>
      <c r="D107" s="132" t="e">
        <f>#REF!</f>
        <v>#REF!</v>
      </c>
      <c r="E107" s="132" t="e">
        <f>#REF!</f>
        <v>#REF!</v>
      </c>
      <c r="F107" s="132" t="e">
        <f>#REF!</f>
        <v>#REF!</v>
      </c>
      <c r="G107" s="138"/>
      <c r="H107" s="138"/>
      <c r="I107" s="138"/>
      <c r="J107" s="136"/>
    </row>
    <row r="108" spans="1:10" s="139" customFormat="1" ht="20.399999999999999" x14ac:dyDescent="0.55000000000000004">
      <c r="A108" s="132" t="e">
        <f>#REF!</f>
        <v>#REF!</v>
      </c>
      <c r="B108" s="133" t="e">
        <f>#REF!</f>
        <v>#REF!</v>
      </c>
      <c r="C108" s="133" t="e">
        <f>#REF!</f>
        <v>#REF!</v>
      </c>
      <c r="D108" s="132" t="e">
        <f>#REF!</f>
        <v>#REF!</v>
      </c>
      <c r="E108" s="132" t="e">
        <f>#REF!</f>
        <v>#REF!</v>
      </c>
      <c r="F108" s="132" t="e">
        <f>#REF!</f>
        <v>#REF!</v>
      </c>
      <c r="G108" s="138"/>
      <c r="H108" s="138"/>
      <c r="I108" s="138"/>
      <c r="J108" s="136"/>
    </row>
    <row r="109" spans="1:10" s="139" customFormat="1" ht="20.399999999999999" x14ac:dyDescent="0.55000000000000004">
      <c r="A109" s="132" t="e">
        <f>#REF!</f>
        <v>#REF!</v>
      </c>
      <c r="B109" s="133" t="e">
        <f>#REF!</f>
        <v>#REF!</v>
      </c>
      <c r="C109" s="133" t="e">
        <f>#REF!</f>
        <v>#REF!</v>
      </c>
      <c r="D109" s="132" t="e">
        <f>#REF!</f>
        <v>#REF!</v>
      </c>
      <c r="E109" s="132" t="e">
        <f>#REF!</f>
        <v>#REF!</v>
      </c>
      <c r="F109" s="132" t="e">
        <f>#REF!</f>
        <v>#REF!</v>
      </c>
      <c r="G109" s="138"/>
      <c r="H109" s="138"/>
      <c r="I109" s="138"/>
      <c r="J109" s="136"/>
    </row>
    <row r="110" spans="1:10" s="139" customFormat="1" ht="20.399999999999999" x14ac:dyDescent="0.55000000000000004">
      <c r="A110" s="132" t="e">
        <f>#REF!</f>
        <v>#REF!</v>
      </c>
      <c r="B110" s="133" t="e">
        <f>#REF!</f>
        <v>#REF!</v>
      </c>
      <c r="C110" s="133" t="e">
        <f>#REF!</f>
        <v>#REF!</v>
      </c>
      <c r="D110" s="132" t="e">
        <f>#REF!</f>
        <v>#REF!</v>
      </c>
      <c r="E110" s="132" t="e">
        <f>#REF!</f>
        <v>#REF!</v>
      </c>
      <c r="F110" s="132" t="e">
        <f>#REF!</f>
        <v>#REF!</v>
      </c>
      <c r="G110" s="138"/>
      <c r="H110" s="138"/>
      <c r="I110" s="138"/>
      <c r="J110" s="136"/>
    </row>
    <row r="111" spans="1:10" s="139" customFormat="1" ht="20.399999999999999" x14ac:dyDescent="0.55000000000000004">
      <c r="A111" s="132" t="e">
        <f>#REF!</f>
        <v>#REF!</v>
      </c>
      <c r="B111" s="133" t="e">
        <f>#REF!</f>
        <v>#REF!</v>
      </c>
      <c r="C111" s="133" t="e">
        <f>#REF!</f>
        <v>#REF!</v>
      </c>
      <c r="D111" s="132" t="e">
        <f>#REF!</f>
        <v>#REF!</v>
      </c>
      <c r="E111" s="132" t="e">
        <f>#REF!</f>
        <v>#REF!</v>
      </c>
      <c r="F111" s="132" t="e">
        <f>#REF!</f>
        <v>#REF!</v>
      </c>
      <c r="G111" s="138"/>
      <c r="H111" s="138"/>
      <c r="I111" s="138"/>
      <c r="J111" s="136"/>
    </row>
    <row r="112" spans="1:10" s="139" customFormat="1" ht="20.399999999999999" x14ac:dyDescent="0.55000000000000004">
      <c r="A112" s="132" t="e">
        <f>#REF!</f>
        <v>#REF!</v>
      </c>
      <c r="B112" s="133" t="e">
        <f>#REF!</f>
        <v>#REF!</v>
      </c>
      <c r="C112" s="133" t="e">
        <f>#REF!</f>
        <v>#REF!</v>
      </c>
      <c r="D112" s="132" t="e">
        <f>#REF!</f>
        <v>#REF!</v>
      </c>
      <c r="E112" s="132" t="e">
        <f>#REF!</f>
        <v>#REF!</v>
      </c>
      <c r="F112" s="132" t="e">
        <f>#REF!</f>
        <v>#REF!</v>
      </c>
      <c r="G112" s="138"/>
      <c r="H112" s="138"/>
      <c r="I112" s="138"/>
      <c r="J112" s="136"/>
    </row>
    <row r="113" spans="1:10" s="139" customFormat="1" ht="20.399999999999999" x14ac:dyDescent="0.55000000000000004">
      <c r="A113" s="132" t="e">
        <f>#REF!</f>
        <v>#REF!</v>
      </c>
      <c r="B113" s="133" t="e">
        <f>#REF!</f>
        <v>#REF!</v>
      </c>
      <c r="C113" s="133" t="e">
        <f>#REF!</f>
        <v>#REF!</v>
      </c>
      <c r="D113" s="132" t="e">
        <f>#REF!</f>
        <v>#REF!</v>
      </c>
      <c r="E113" s="132" t="e">
        <f>#REF!</f>
        <v>#REF!</v>
      </c>
      <c r="F113" s="132" t="e">
        <f>#REF!</f>
        <v>#REF!</v>
      </c>
      <c r="G113" s="138"/>
      <c r="H113" s="138"/>
      <c r="I113" s="138"/>
      <c r="J113" s="136"/>
    </row>
    <row r="114" spans="1:10" s="139" customFormat="1" ht="20.399999999999999" x14ac:dyDescent="0.55000000000000004">
      <c r="A114" s="132" t="e">
        <f>#REF!</f>
        <v>#REF!</v>
      </c>
      <c r="B114" s="133" t="e">
        <f>#REF!</f>
        <v>#REF!</v>
      </c>
      <c r="C114" s="133" t="e">
        <f>#REF!</f>
        <v>#REF!</v>
      </c>
      <c r="D114" s="132" t="e">
        <f>#REF!</f>
        <v>#REF!</v>
      </c>
      <c r="E114" s="132" t="e">
        <f>#REF!</f>
        <v>#REF!</v>
      </c>
      <c r="F114" s="132" t="e">
        <f>#REF!</f>
        <v>#REF!</v>
      </c>
      <c r="G114" s="138"/>
      <c r="H114" s="138"/>
      <c r="I114" s="138"/>
      <c r="J114" s="136"/>
    </row>
    <row r="115" spans="1:10" s="139" customFormat="1" ht="20.399999999999999" x14ac:dyDescent="0.55000000000000004">
      <c r="A115" s="132" t="e">
        <f>#REF!</f>
        <v>#REF!</v>
      </c>
      <c r="B115" s="133" t="e">
        <f>#REF!</f>
        <v>#REF!</v>
      </c>
      <c r="C115" s="133" t="e">
        <f>#REF!</f>
        <v>#REF!</v>
      </c>
      <c r="D115" s="132" t="e">
        <f>#REF!</f>
        <v>#REF!</v>
      </c>
      <c r="E115" s="132" t="e">
        <f>#REF!</f>
        <v>#REF!</v>
      </c>
      <c r="F115" s="132" t="e">
        <f>#REF!</f>
        <v>#REF!</v>
      </c>
      <c r="G115" s="138"/>
      <c r="H115" s="138"/>
      <c r="I115" s="138"/>
      <c r="J115" s="136"/>
    </row>
    <row r="116" spans="1:10" s="139" customFormat="1" ht="20.399999999999999" x14ac:dyDescent="0.55000000000000004">
      <c r="A116" s="132" t="e">
        <f>#REF!</f>
        <v>#REF!</v>
      </c>
      <c r="B116" s="133" t="e">
        <f>#REF!</f>
        <v>#REF!</v>
      </c>
      <c r="C116" s="133" t="e">
        <f>#REF!</f>
        <v>#REF!</v>
      </c>
      <c r="D116" s="132" t="e">
        <f>#REF!</f>
        <v>#REF!</v>
      </c>
      <c r="E116" s="132" t="e">
        <f>#REF!</f>
        <v>#REF!</v>
      </c>
      <c r="F116" s="132" t="e">
        <f>#REF!</f>
        <v>#REF!</v>
      </c>
      <c r="G116" s="138"/>
      <c r="H116" s="138"/>
      <c r="I116" s="138"/>
      <c r="J116" s="136"/>
    </row>
    <row r="117" spans="1:10" s="139" customFormat="1" ht="20.399999999999999" x14ac:dyDescent="0.55000000000000004">
      <c r="A117" s="132" t="e">
        <f>#REF!</f>
        <v>#REF!</v>
      </c>
      <c r="B117" s="133" t="e">
        <f>#REF!</f>
        <v>#REF!</v>
      </c>
      <c r="C117" s="133" t="e">
        <f>#REF!</f>
        <v>#REF!</v>
      </c>
      <c r="D117" s="132" t="e">
        <f>#REF!</f>
        <v>#REF!</v>
      </c>
      <c r="E117" s="132" t="e">
        <f>#REF!</f>
        <v>#REF!</v>
      </c>
      <c r="F117" s="132" t="e">
        <f>#REF!</f>
        <v>#REF!</v>
      </c>
      <c r="G117" s="138"/>
      <c r="H117" s="138"/>
      <c r="I117" s="138"/>
      <c r="J117" s="136"/>
    </row>
    <row r="118" spans="1:10" s="139" customFormat="1" ht="20.399999999999999" x14ac:dyDescent="0.55000000000000004">
      <c r="A118" s="132" t="e">
        <f>#REF!</f>
        <v>#REF!</v>
      </c>
      <c r="B118" s="133" t="e">
        <f>#REF!</f>
        <v>#REF!</v>
      </c>
      <c r="C118" s="133" t="e">
        <f>#REF!</f>
        <v>#REF!</v>
      </c>
      <c r="D118" s="132" t="e">
        <f>#REF!</f>
        <v>#REF!</v>
      </c>
      <c r="E118" s="132" t="e">
        <f>#REF!</f>
        <v>#REF!</v>
      </c>
      <c r="F118" s="132" t="e">
        <f>#REF!</f>
        <v>#REF!</v>
      </c>
      <c r="G118" s="138"/>
      <c r="H118" s="138"/>
      <c r="I118" s="138"/>
      <c r="J118" s="136"/>
    </row>
    <row r="119" spans="1:10" s="139" customFormat="1" ht="20.399999999999999" x14ac:dyDescent="0.55000000000000004">
      <c r="A119" s="132" t="e">
        <f>#REF!</f>
        <v>#REF!</v>
      </c>
      <c r="B119" s="133" t="e">
        <f>#REF!</f>
        <v>#REF!</v>
      </c>
      <c r="C119" s="133" t="e">
        <f>#REF!</f>
        <v>#REF!</v>
      </c>
      <c r="D119" s="132" t="e">
        <f>#REF!</f>
        <v>#REF!</v>
      </c>
      <c r="E119" s="132" t="e">
        <f>#REF!</f>
        <v>#REF!</v>
      </c>
      <c r="F119" s="132" t="e">
        <f>#REF!</f>
        <v>#REF!</v>
      </c>
      <c r="G119" s="138"/>
      <c r="H119" s="138"/>
      <c r="I119" s="138"/>
      <c r="J119" s="136"/>
    </row>
    <row r="120" spans="1:10" s="139" customFormat="1" ht="20.399999999999999" x14ac:dyDescent="0.55000000000000004">
      <c r="A120" s="132" t="e">
        <f>#REF!</f>
        <v>#REF!</v>
      </c>
      <c r="B120" s="133" t="e">
        <f>#REF!</f>
        <v>#REF!</v>
      </c>
      <c r="C120" s="133" t="e">
        <f>#REF!</f>
        <v>#REF!</v>
      </c>
      <c r="D120" s="132" t="e">
        <f>#REF!</f>
        <v>#REF!</v>
      </c>
      <c r="E120" s="132" t="e">
        <f>#REF!</f>
        <v>#REF!</v>
      </c>
      <c r="F120" s="132" t="e">
        <f>#REF!</f>
        <v>#REF!</v>
      </c>
      <c r="G120" s="138"/>
      <c r="H120" s="138"/>
      <c r="I120" s="138"/>
      <c r="J120" s="136"/>
    </row>
    <row r="121" spans="1:10" s="139" customFormat="1" ht="20.399999999999999" x14ac:dyDescent="0.55000000000000004">
      <c r="A121" s="132" t="e">
        <f>#REF!</f>
        <v>#REF!</v>
      </c>
      <c r="B121" s="133" t="e">
        <f>#REF!</f>
        <v>#REF!</v>
      </c>
      <c r="C121" s="133" t="e">
        <f>#REF!</f>
        <v>#REF!</v>
      </c>
      <c r="D121" s="132" t="e">
        <f>#REF!</f>
        <v>#REF!</v>
      </c>
      <c r="E121" s="132" t="e">
        <f>#REF!</f>
        <v>#REF!</v>
      </c>
      <c r="F121" s="132" t="e">
        <f>#REF!</f>
        <v>#REF!</v>
      </c>
      <c r="G121" s="138"/>
      <c r="H121" s="138"/>
      <c r="I121" s="138"/>
      <c r="J121" s="136"/>
    </row>
    <row r="122" spans="1:10" s="139" customFormat="1" ht="20.399999999999999" x14ac:dyDescent="0.55000000000000004">
      <c r="A122" s="132" t="e">
        <f>#REF!</f>
        <v>#REF!</v>
      </c>
      <c r="B122" s="133" t="e">
        <f>#REF!</f>
        <v>#REF!</v>
      </c>
      <c r="C122" s="133" t="e">
        <f>#REF!</f>
        <v>#REF!</v>
      </c>
      <c r="D122" s="132" t="e">
        <f>#REF!</f>
        <v>#REF!</v>
      </c>
      <c r="E122" s="132" t="e">
        <f>#REF!</f>
        <v>#REF!</v>
      </c>
      <c r="F122" s="132" t="e">
        <f>#REF!</f>
        <v>#REF!</v>
      </c>
      <c r="G122" s="138"/>
      <c r="H122" s="138"/>
      <c r="I122" s="138"/>
      <c r="J122" s="136"/>
    </row>
    <row r="123" spans="1:10" s="139" customFormat="1" ht="20.399999999999999" x14ac:dyDescent="0.55000000000000004">
      <c r="A123" s="132" t="e">
        <f>#REF!</f>
        <v>#REF!</v>
      </c>
      <c r="B123" s="133" t="e">
        <f>#REF!</f>
        <v>#REF!</v>
      </c>
      <c r="C123" s="133" t="e">
        <f>#REF!</f>
        <v>#REF!</v>
      </c>
      <c r="D123" s="132" t="e">
        <f>#REF!</f>
        <v>#REF!</v>
      </c>
      <c r="E123" s="132" t="e">
        <f>#REF!</f>
        <v>#REF!</v>
      </c>
      <c r="F123" s="132" t="e">
        <f>#REF!</f>
        <v>#REF!</v>
      </c>
      <c r="G123" s="138"/>
      <c r="H123" s="138"/>
      <c r="I123" s="138"/>
      <c r="J123" s="136"/>
    </row>
    <row r="124" spans="1:10" s="139" customFormat="1" ht="20.399999999999999" x14ac:dyDescent="0.55000000000000004">
      <c r="A124" s="132" t="e">
        <f>#REF!</f>
        <v>#REF!</v>
      </c>
      <c r="B124" s="133" t="e">
        <f>#REF!</f>
        <v>#REF!</v>
      </c>
      <c r="C124" s="133" t="e">
        <f>#REF!</f>
        <v>#REF!</v>
      </c>
      <c r="D124" s="132" t="e">
        <f>#REF!</f>
        <v>#REF!</v>
      </c>
      <c r="E124" s="132" t="e">
        <f>#REF!</f>
        <v>#REF!</v>
      </c>
      <c r="F124" s="132" t="e">
        <f>#REF!</f>
        <v>#REF!</v>
      </c>
      <c r="G124" s="138"/>
      <c r="H124" s="138"/>
      <c r="I124" s="138"/>
      <c r="J124" s="136"/>
    </row>
    <row r="125" spans="1:10" s="139" customFormat="1" ht="20.399999999999999" x14ac:dyDescent="0.55000000000000004">
      <c r="A125" s="132" t="e">
        <f>#REF!</f>
        <v>#REF!</v>
      </c>
      <c r="B125" s="133" t="e">
        <f>#REF!</f>
        <v>#REF!</v>
      </c>
      <c r="C125" s="133" t="e">
        <f>#REF!</f>
        <v>#REF!</v>
      </c>
      <c r="D125" s="132" t="e">
        <f>#REF!</f>
        <v>#REF!</v>
      </c>
      <c r="E125" s="132" t="e">
        <f>#REF!</f>
        <v>#REF!</v>
      </c>
      <c r="F125" s="132" t="e">
        <f>#REF!</f>
        <v>#REF!</v>
      </c>
      <c r="G125" s="138"/>
      <c r="H125" s="138"/>
      <c r="I125" s="138"/>
      <c r="J125" s="136"/>
    </row>
    <row r="126" spans="1:10" s="139" customFormat="1" ht="20.399999999999999" x14ac:dyDescent="0.55000000000000004">
      <c r="A126" s="132" t="e">
        <f>#REF!</f>
        <v>#REF!</v>
      </c>
      <c r="B126" s="133" t="e">
        <f>#REF!</f>
        <v>#REF!</v>
      </c>
      <c r="C126" s="133" t="e">
        <f>#REF!</f>
        <v>#REF!</v>
      </c>
      <c r="D126" s="132" t="e">
        <f>#REF!</f>
        <v>#REF!</v>
      </c>
      <c r="E126" s="132" t="e">
        <f>#REF!</f>
        <v>#REF!</v>
      </c>
      <c r="F126" s="132" t="e">
        <f>#REF!</f>
        <v>#REF!</v>
      </c>
      <c r="G126" s="138"/>
      <c r="H126" s="138"/>
      <c r="I126" s="138"/>
      <c r="J126" s="136"/>
    </row>
    <row r="127" spans="1:10" s="139" customFormat="1" ht="20.399999999999999" x14ac:dyDescent="0.55000000000000004">
      <c r="A127" s="132" t="e">
        <f>#REF!</f>
        <v>#REF!</v>
      </c>
      <c r="B127" s="133" t="e">
        <f>#REF!</f>
        <v>#REF!</v>
      </c>
      <c r="C127" s="133" t="e">
        <f>#REF!</f>
        <v>#REF!</v>
      </c>
      <c r="D127" s="132" t="e">
        <f>#REF!</f>
        <v>#REF!</v>
      </c>
      <c r="E127" s="132" t="e">
        <f>#REF!</f>
        <v>#REF!</v>
      </c>
      <c r="F127" s="132" t="e">
        <f>#REF!</f>
        <v>#REF!</v>
      </c>
      <c r="G127" s="138"/>
      <c r="H127" s="138"/>
      <c r="I127" s="138"/>
      <c r="J127" s="136"/>
    </row>
    <row r="128" spans="1:10" s="139" customFormat="1" ht="20.399999999999999" x14ac:dyDescent="0.55000000000000004">
      <c r="A128" s="132" t="e">
        <f>#REF!</f>
        <v>#REF!</v>
      </c>
      <c r="B128" s="133" t="e">
        <f>#REF!</f>
        <v>#REF!</v>
      </c>
      <c r="C128" s="133" t="e">
        <f>#REF!</f>
        <v>#REF!</v>
      </c>
      <c r="D128" s="132" t="e">
        <f>#REF!</f>
        <v>#REF!</v>
      </c>
      <c r="E128" s="132" t="e">
        <f>#REF!</f>
        <v>#REF!</v>
      </c>
      <c r="F128" s="132" t="e">
        <f>#REF!</f>
        <v>#REF!</v>
      </c>
      <c r="G128" s="138"/>
      <c r="H128" s="138"/>
      <c r="I128" s="138"/>
      <c r="J128" s="136"/>
    </row>
    <row r="129" spans="1:10" s="139" customFormat="1" ht="20.399999999999999" x14ac:dyDescent="0.55000000000000004">
      <c r="A129" s="132" t="e">
        <f>#REF!</f>
        <v>#REF!</v>
      </c>
      <c r="B129" s="133" t="e">
        <f>#REF!</f>
        <v>#REF!</v>
      </c>
      <c r="C129" s="133" t="e">
        <f>#REF!</f>
        <v>#REF!</v>
      </c>
      <c r="D129" s="132" t="e">
        <f>#REF!</f>
        <v>#REF!</v>
      </c>
      <c r="E129" s="132" t="e">
        <f>#REF!</f>
        <v>#REF!</v>
      </c>
      <c r="F129" s="132" t="e">
        <f>#REF!</f>
        <v>#REF!</v>
      </c>
      <c r="G129" s="138"/>
      <c r="H129" s="138"/>
      <c r="I129" s="138"/>
      <c r="J129" s="136"/>
    </row>
    <row r="130" spans="1:10" s="139" customFormat="1" ht="20.399999999999999" x14ac:dyDescent="0.55000000000000004">
      <c r="A130" s="132" t="e">
        <f>#REF!</f>
        <v>#REF!</v>
      </c>
      <c r="B130" s="133" t="e">
        <f>#REF!</f>
        <v>#REF!</v>
      </c>
      <c r="C130" s="133" t="e">
        <f>#REF!</f>
        <v>#REF!</v>
      </c>
      <c r="D130" s="132" t="e">
        <f>#REF!</f>
        <v>#REF!</v>
      </c>
      <c r="E130" s="132" t="e">
        <f>#REF!</f>
        <v>#REF!</v>
      </c>
      <c r="F130" s="132" t="e">
        <f>#REF!</f>
        <v>#REF!</v>
      </c>
      <c r="G130" s="138"/>
      <c r="H130" s="138"/>
      <c r="I130" s="138"/>
      <c r="J130" s="136"/>
    </row>
    <row r="131" spans="1:10" s="139" customFormat="1" ht="20.399999999999999" x14ac:dyDescent="0.55000000000000004">
      <c r="A131" s="132" t="e">
        <f>#REF!</f>
        <v>#REF!</v>
      </c>
      <c r="B131" s="133" t="e">
        <f>#REF!</f>
        <v>#REF!</v>
      </c>
      <c r="C131" s="133" t="e">
        <f>#REF!</f>
        <v>#REF!</v>
      </c>
      <c r="D131" s="132" t="e">
        <f>#REF!</f>
        <v>#REF!</v>
      </c>
      <c r="E131" s="132" t="e">
        <f>#REF!</f>
        <v>#REF!</v>
      </c>
      <c r="F131" s="132" t="e">
        <f>#REF!</f>
        <v>#REF!</v>
      </c>
      <c r="G131" s="138"/>
      <c r="H131" s="138"/>
      <c r="I131" s="138"/>
      <c r="J131" s="136"/>
    </row>
    <row r="132" spans="1:10" s="139" customFormat="1" ht="20.399999999999999" x14ac:dyDescent="0.55000000000000004">
      <c r="A132" s="140"/>
      <c r="C132" s="141"/>
      <c r="D132" s="141"/>
      <c r="E132" s="140"/>
      <c r="F132" s="140"/>
      <c r="G132" s="142"/>
      <c r="H132" s="142"/>
      <c r="I132" s="142"/>
      <c r="J132" s="143"/>
    </row>
    <row r="133" spans="1:10" s="139" customFormat="1" ht="20.399999999999999" x14ac:dyDescent="0.55000000000000004">
      <c r="A133" s="140"/>
      <c r="C133" s="141"/>
      <c r="D133" s="141"/>
      <c r="E133" s="140"/>
      <c r="F133" s="140"/>
      <c r="G133" s="142"/>
      <c r="H133" s="142"/>
      <c r="I133" s="142"/>
      <c r="J133" s="143"/>
    </row>
    <row r="134" spans="1:10" s="139" customFormat="1" ht="20.399999999999999" x14ac:dyDescent="0.55000000000000004">
      <c r="A134" s="140"/>
      <c r="C134" s="141"/>
      <c r="D134" s="141"/>
      <c r="E134" s="140"/>
      <c r="F134" s="140"/>
      <c r="G134" s="142"/>
      <c r="H134" s="142"/>
      <c r="I134" s="142"/>
      <c r="J134" s="143"/>
    </row>
    <row r="135" spans="1:10" s="139" customFormat="1" ht="20.399999999999999" x14ac:dyDescent="0.55000000000000004">
      <c r="A135" s="140"/>
      <c r="C135" s="141"/>
      <c r="D135" s="141"/>
      <c r="E135" s="140"/>
      <c r="F135" s="140"/>
      <c r="G135" s="142"/>
      <c r="H135" s="142"/>
      <c r="I135" s="142"/>
      <c r="J135" s="143"/>
    </row>
    <row r="136" spans="1:10" s="139" customFormat="1" ht="20.399999999999999" x14ac:dyDescent="0.55000000000000004">
      <c r="A136" s="140"/>
      <c r="C136" s="141"/>
      <c r="D136" s="141"/>
      <c r="E136" s="140"/>
      <c r="F136" s="140"/>
      <c r="G136" s="142"/>
      <c r="H136" s="142"/>
      <c r="I136" s="142"/>
      <c r="J136" s="143"/>
    </row>
    <row r="137" spans="1:10" s="139" customFormat="1" ht="20.399999999999999" x14ac:dyDescent="0.55000000000000004">
      <c r="A137" s="140"/>
      <c r="C137" s="141"/>
      <c r="D137" s="141"/>
      <c r="E137" s="140"/>
      <c r="F137" s="140"/>
      <c r="G137" s="142"/>
      <c r="H137" s="142"/>
      <c r="I137" s="142"/>
      <c r="J137" s="143"/>
    </row>
    <row r="138" spans="1:10" s="139" customFormat="1" ht="20.399999999999999" x14ac:dyDescent="0.55000000000000004">
      <c r="A138" s="140"/>
      <c r="C138" s="141"/>
      <c r="D138" s="141"/>
      <c r="E138" s="140"/>
      <c r="F138" s="140"/>
      <c r="G138" s="142"/>
      <c r="H138" s="142"/>
      <c r="I138" s="142"/>
      <c r="J138" s="143"/>
    </row>
    <row r="139" spans="1:10" s="139" customFormat="1" ht="20.399999999999999" x14ac:dyDescent="0.55000000000000004">
      <c r="A139" s="140"/>
      <c r="C139" s="141"/>
      <c r="D139" s="141"/>
      <c r="E139" s="140"/>
      <c r="F139" s="140"/>
      <c r="G139" s="142"/>
      <c r="H139" s="142"/>
      <c r="I139" s="142"/>
      <c r="J139" s="143"/>
    </row>
    <row r="140" spans="1:10" s="139" customFormat="1" ht="20.399999999999999" x14ac:dyDescent="0.55000000000000004">
      <c r="A140" s="140"/>
      <c r="C140" s="141"/>
      <c r="D140" s="141"/>
      <c r="E140" s="140"/>
      <c r="F140" s="140"/>
      <c r="G140" s="142"/>
      <c r="H140" s="142"/>
      <c r="I140" s="142"/>
      <c r="J140" s="143"/>
    </row>
    <row r="141" spans="1:10" s="139" customFormat="1" ht="20.399999999999999" x14ac:dyDescent="0.55000000000000004">
      <c r="A141" s="140"/>
      <c r="C141" s="141"/>
      <c r="D141" s="141"/>
      <c r="E141" s="140"/>
      <c r="F141" s="140"/>
      <c r="G141" s="142"/>
      <c r="H141" s="142"/>
      <c r="I141" s="142"/>
      <c r="J141" s="143"/>
    </row>
    <row r="142" spans="1:10" s="139" customFormat="1" ht="20.399999999999999" x14ac:dyDescent="0.55000000000000004">
      <c r="A142" s="140"/>
      <c r="C142" s="141"/>
      <c r="D142" s="141"/>
      <c r="E142" s="140"/>
      <c r="F142" s="140"/>
      <c r="G142" s="142"/>
      <c r="H142" s="142"/>
      <c r="I142" s="142"/>
      <c r="J142" s="143"/>
    </row>
    <row r="143" spans="1:10" s="139" customFormat="1" ht="20.399999999999999" x14ac:dyDescent="0.55000000000000004">
      <c r="A143" s="140"/>
      <c r="C143" s="141"/>
      <c r="D143" s="141"/>
      <c r="E143" s="140"/>
      <c r="F143" s="140"/>
      <c r="G143" s="142"/>
      <c r="H143" s="142"/>
      <c r="I143" s="142"/>
      <c r="J143" s="143"/>
    </row>
    <row r="144" spans="1:10" s="139" customFormat="1" ht="20.399999999999999" x14ac:dyDescent="0.55000000000000004">
      <c r="A144" s="140"/>
      <c r="C144" s="141"/>
      <c r="D144" s="141"/>
      <c r="E144" s="140"/>
      <c r="F144" s="140"/>
      <c r="G144" s="142"/>
      <c r="H144" s="142"/>
      <c r="I144" s="142"/>
      <c r="J144" s="143"/>
    </row>
    <row r="145" spans="1:10" s="139" customFormat="1" ht="20.399999999999999" x14ac:dyDescent="0.55000000000000004">
      <c r="A145" s="140"/>
      <c r="C145" s="141"/>
      <c r="D145" s="141"/>
      <c r="E145" s="140"/>
      <c r="F145" s="140"/>
      <c r="G145" s="142"/>
      <c r="H145" s="142"/>
      <c r="I145" s="142"/>
      <c r="J145" s="143"/>
    </row>
    <row r="146" spans="1:10" s="139" customFormat="1" ht="20.399999999999999" x14ac:dyDescent="0.55000000000000004">
      <c r="A146" s="140"/>
      <c r="C146" s="141"/>
      <c r="D146" s="141"/>
      <c r="E146" s="140"/>
      <c r="F146" s="140"/>
      <c r="G146" s="142"/>
      <c r="H146" s="142"/>
      <c r="I146" s="142"/>
      <c r="J146" s="143"/>
    </row>
    <row r="147" spans="1:10" s="139" customFormat="1" ht="20.399999999999999" x14ac:dyDescent="0.55000000000000004">
      <c r="A147" s="140"/>
      <c r="C147" s="141"/>
      <c r="D147" s="141"/>
      <c r="E147" s="140"/>
      <c r="F147" s="140"/>
      <c r="G147" s="142"/>
      <c r="H147" s="142"/>
      <c r="I147" s="142"/>
      <c r="J147" s="143"/>
    </row>
    <row r="148" spans="1:10" s="139" customFormat="1" ht="20.399999999999999" x14ac:dyDescent="0.55000000000000004">
      <c r="A148" s="140"/>
      <c r="C148" s="141"/>
      <c r="D148" s="141"/>
      <c r="E148" s="140"/>
      <c r="F148" s="140"/>
      <c r="G148" s="142"/>
      <c r="H148" s="142"/>
      <c r="I148" s="142"/>
      <c r="J148" s="143"/>
    </row>
    <row r="149" spans="1:10" s="139" customFormat="1" ht="20.399999999999999" x14ac:dyDescent="0.55000000000000004">
      <c r="A149" s="140"/>
      <c r="C149" s="141"/>
      <c r="D149" s="141"/>
      <c r="E149" s="140"/>
      <c r="F149" s="140"/>
      <c r="G149" s="142"/>
      <c r="H149" s="142"/>
      <c r="I149" s="142"/>
      <c r="J149" s="143"/>
    </row>
    <row r="150" spans="1:10" s="139" customFormat="1" ht="20.399999999999999" x14ac:dyDescent="0.55000000000000004">
      <c r="A150" s="140"/>
      <c r="C150" s="141"/>
      <c r="D150" s="141"/>
      <c r="E150" s="140"/>
      <c r="F150" s="140"/>
      <c r="G150" s="142"/>
      <c r="H150" s="142"/>
      <c r="I150" s="142"/>
      <c r="J150" s="143"/>
    </row>
    <row r="151" spans="1:10" s="139" customFormat="1" ht="20.399999999999999" x14ac:dyDescent="0.55000000000000004">
      <c r="A151" s="140"/>
      <c r="C151" s="141"/>
      <c r="D151" s="141"/>
      <c r="E151" s="140"/>
      <c r="F151" s="140"/>
      <c r="G151" s="142"/>
      <c r="H151" s="142"/>
      <c r="I151" s="142"/>
      <c r="J151" s="143"/>
    </row>
    <row r="152" spans="1:10" s="139" customFormat="1" ht="20.399999999999999" x14ac:dyDescent="0.55000000000000004">
      <c r="A152" s="140"/>
      <c r="C152" s="141"/>
      <c r="D152" s="141"/>
      <c r="E152" s="140"/>
      <c r="F152" s="140"/>
      <c r="G152" s="142"/>
      <c r="H152" s="142"/>
      <c r="I152" s="142"/>
      <c r="J152" s="143"/>
    </row>
    <row r="153" spans="1:10" s="139" customFormat="1" ht="20.399999999999999" x14ac:dyDescent="0.55000000000000004">
      <c r="A153" s="140"/>
      <c r="C153" s="141"/>
      <c r="D153" s="141"/>
      <c r="E153" s="140"/>
      <c r="F153" s="140"/>
      <c r="G153" s="142"/>
      <c r="H153" s="142"/>
      <c r="I153" s="142"/>
      <c r="J153" s="143"/>
    </row>
    <row r="154" spans="1:10" s="139" customFormat="1" ht="20.399999999999999" x14ac:dyDescent="0.55000000000000004">
      <c r="A154" s="140"/>
      <c r="C154" s="141"/>
      <c r="D154" s="141"/>
      <c r="E154" s="140"/>
      <c r="F154" s="140"/>
      <c r="G154" s="142"/>
      <c r="H154" s="142"/>
      <c r="I154" s="142"/>
      <c r="J154" s="143"/>
    </row>
    <row r="155" spans="1:10" s="139" customFormat="1" ht="20.399999999999999" x14ac:dyDescent="0.55000000000000004">
      <c r="A155" s="140"/>
      <c r="C155" s="141"/>
      <c r="D155" s="141"/>
      <c r="E155" s="140"/>
      <c r="F155" s="140"/>
      <c r="G155" s="142"/>
      <c r="H155" s="142"/>
      <c r="I155" s="142"/>
      <c r="J155" s="143"/>
    </row>
    <row r="156" spans="1:10" s="139" customFormat="1" ht="20.399999999999999" x14ac:dyDescent="0.55000000000000004">
      <c r="A156" s="140"/>
      <c r="C156" s="141"/>
      <c r="D156" s="141"/>
      <c r="E156" s="140"/>
      <c r="F156" s="140"/>
      <c r="G156" s="142"/>
      <c r="H156" s="142"/>
      <c r="I156" s="142"/>
      <c r="J156" s="143"/>
    </row>
    <row r="157" spans="1:10" s="139" customFormat="1" ht="20.399999999999999" x14ac:dyDescent="0.55000000000000004">
      <c r="A157" s="140"/>
      <c r="C157" s="141"/>
      <c r="D157" s="141"/>
      <c r="E157" s="140"/>
      <c r="F157" s="140"/>
      <c r="G157" s="142"/>
      <c r="H157" s="142"/>
      <c r="I157" s="142"/>
      <c r="J157" s="143"/>
    </row>
    <row r="158" spans="1:10" s="139" customFormat="1" ht="20.399999999999999" x14ac:dyDescent="0.55000000000000004">
      <c r="A158" s="140"/>
      <c r="C158" s="141"/>
      <c r="D158" s="141"/>
      <c r="E158" s="140"/>
      <c r="F158" s="140"/>
      <c r="G158" s="142"/>
      <c r="H158" s="142"/>
      <c r="I158" s="142"/>
      <c r="J158" s="143"/>
    </row>
    <row r="159" spans="1:10" s="139" customFormat="1" ht="20.399999999999999" x14ac:dyDescent="0.55000000000000004">
      <c r="A159" s="140"/>
      <c r="C159" s="141"/>
      <c r="D159" s="141"/>
      <c r="E159" s="140"/>
      <c r="F159" s="140"/>
      <c r="G159" s="142"/>
      <c r="H159" s="142"/>
      <c r="I159" s="142"/>
      <c r="J159" s="143"/>
    </row>
    <row r="160" spans="1:10" s="139" customFormat="1" ht="20.399999999999999" x14ac:dyDescent="0.55000000000000004">
      <c r="A160" s="140"/>
      <c r="C160" s="141"/>
      <c r="D160" s="141"/>
      <c r="E160" s="140"/>
      <c r="F160" s="140"/>
      <c r="G160" s="142"/>
      <c r="H160" s="142"/>
      <c r="I160" s="142"/>
      <c r="J160" s="143"/>
    </row>
    <row r="161" spans="1:10" s="139" customFormat="1" ht="20.399999999999999" x14ac:dyDescent="0.55000000000000004">
      <c r="A161" s="140"/>
      <c r="C161" s="141"/>
      <c r="D161" s="141"/>
      <c r="E161" s="140"/>
      <c r="F161" s="140"/>
      <c r="G161" s="142"/>
      <c r="H161" s="142"/>
      <c r="I161" s="142"/>
      <c r="J161" s="143"/>
    </row>
    <row r="162" spans="1:10" s="139" customFormat="1" ht="20.399999999999999" x14ac:dyDescent="0.55000000000000004">
      <c r="A162" s="140"/>
      <c r="C162" s="141"/>
      <c r="D162" s="141"/>
      <c r="E162" s="140"/>
      <c r="F162" s="140"/>
      <c r="G162" s="142"/>
      <c r="H162" s="142"/>
      <c r="I162" s="142"/>
      <c r="J162" s="143"/>
    </row>
    <row r="163" spans="1:10" s="139" customFormat="1" ht="20.399999999999999" x14ac:dyDescent="0.55000000000000004">
      <c r="A163" s="140"/>
      <c r="C163" s="141"/>
      <c r="D163" s="141"/>
      <c r="E163" s="140"/>
      <c r="F163" s="140"/>
      <c r="G163" s="142"/>
      <c r="H163" s="142"/>
      <c r="I163" s="142"/>
      <c r="J163" s="143"/>
    </row>
    <row r="164" spans="1:10" s="139" customFormat="1" ht="20.399999999999999" x14ac:dyDescent="0.55000000000000004">
      <c r="A164" s="140"/>
      <c r="C164" s="141"/>
      <c r="D164" s="141"/>
      <c r="E164" s="140"/>
      <c r="F164" s="140"/>
      <c r="G164" s="142"/>
      <c r="H164" s="142"/>
      <c r="I164" s="142"/>
      <c r="J164" s="143"/>
    </row>
    <row r="165" spans="1:10" s="139" customFormat="1" ht="20.399999999999999" x14ac:dyDescent="0.55000000000000004">
      <c r="A165" s="140"/>
      <c r="C165" s="141"/>
      <c r="D165" s="141"/>
      <c r="E165" s="140"/>
      <c r="F165" s="140"/>
      <c r="G165" s="142"/>
      <c r="H165" s="142"/>
      <c r="I165" s="142"/>
      <c r="J165" s="143"/>
    </row>
    <row r="166" spans="1:10" s="139" customFormat="1" ht="20.399999999999999" x14ac:dyDescent="0.55000000000000004">
      <c r="A166" s="140"/>
      <c r="C166" s="141"/>
      <c r="D166" s="141"/>
      <c r="E166" s="140"/>
      <c r="F166" s="140"/>
      <c r="G166" s="142"/>
      <c r="H166" s="142"/>
      <c r="I166" s="142"/>
      <c r="J166" s="143"/>
    </row>
    <row r="167" spans="1:10" s="139" customFormat="1" ht="20.399999999999999" x14ac:dyDescent="0.55000000000000004">
      <c r="A167" s="140"/>
      <c r="C167" s="141"/>
      <c r="D167" s="141"/>
      <c r="E167" s="140"/>
      <c r="F167" s="140"/>
      <c r="G167" s="142"/>
      <c r="H167" s="142"/>
      <c r="I167" s="142"/>
      <c r="J167" s="143"/>
    </row>
    <row r="168" spans="1:10" s="139" customFormat="1" ht="20.399999999999999" x14ac:dyDescent="0.55000000000000004">
      <c r="A168" s="140"/>
      <c r="C168" s="141"/>
      <c r="D168" s="141"/>
      <c r="E168" s="140"/>
      <c r="F168" s="140"/>
      <c r="G168" s="142"/>
      <c r="H168" s="142"/>
      <c r="I168" s="142"/>
      <c r="J168" s="143"/>
    </row>
    <row r="169" spans="1:10" s="139" customFormat="1" ht="20.399999999999999" x14ac:dyDescent="0.55000000000000004">
      <c r="A169" s="140"/>
      <c r="C169" s="141"/>
      <c r="D169" s="141"/>
      <c r="E169" s="140"/>
      <c r="F169" s="140"/>
      <c r="G169" s="142"/>
      <c r="H169" s="142"/>
      <c r="I169" s="142"/>
      <c r="J169" s="144"/>
    </row>
    <row r="170" spans="1:10" s="139" customFormat="1" ht="20.399999999999999" x14ac:dyDescent="0.55000000000000004">
      <c r="A170" s="140"/>
      <c r="C170" s="141"/>
      <c r="D170" s="141"/>
      <c r="E170" s="140"/>
      <c r="F170" s="140"/>
      <c r="G170" s="142"/>
      <c r="H170" s="142"/>
      <c r="I170" s="142"/>
      <c r="J170" s="144"/>
    </row>
    <row r="171" spans="1:10" s="139" customFormat="1" ht="20.399999999999999" x14ac:dyDescent="0.55000000000000004">
      <c r="A171" s="140"/>
      <c r="C171" s="141"/>
      <c r="D171" s="141"/>
      <c r="E171" s="140"/>
      <c r="F171" s="140"/>
      <c r="G171" s="142"/>
      <c r="H171" s="142"/>
      <c r="I171" s="142"/>
      <c r="J171" s="144"/>
    </row>
    <row r="172" spans="1:10" s="139" customFormat="1" ht="20.399999999999999" x14ac:dyDescent="0.55000000000000004">
      <c r="A172" s="140"/>
      <c r="C172" s="141"/>
      <c r="D172" s="141"/>
      <c r="E172" s="140"/>
      <c r="F172" s="140"/>
      <c r="G172" s="142"/>
      <c r="H172" s="142"/>
      <c r="I172" s="142"/>
      <c r="J172" s="144"/>
    </row>
    <row r="173" spans="1:10" s="139" customFormat="1" ht="20.399999999999999" x14ac:dyDescent="0.55000000000000004">
      <c r="A173" s="140"/>
      <c r="C173" s="141"/>
      <c r="D173" s="141"/>
      <c r="E173" s="140"/>
      <c r="F173" s="140"/>
      <c r="G173" s="142"/>
      <c r="H173" s="142"/>
      <c r="I173" s="142"/>
      <c r="J173" s="144"/>
    </row>
    <row r="174" spans="1:10" s="139" customFormat="1" ht="20.399999999999999" x14ac:dyDescent="0.55000000000000004">
      <c r="A174" s="140"/>
      <c r="C174" s="141"/>
      <c r="D174" s="141"/>
      <c r="E174" s="140"/>
      <c r="F174" s="140"/>
      <c r="G174" s="142"/>
      <c r="H174" s="142"/>
      <c r="I174" s="142"/>
      <c r="J174" s="144"/>
    </row>
    <row r="175" spans="1:10" s="139" customFormat="1" ht="20.399999999999999" x14ac:dyDescent="0.55000000000000004">
      <c r="A175" s="140"/>
      <c r="C175" s="141"/>
      <c r="D175" s="141"/>
      <c r="E175" s="140"/>
      <c r="F175" s="140"/>
      <c r="G175" s="142"/>
      <c r="H175" s="142"/>
      <c r="I175" s="142"/>
      <c r="J175" s="144"/>
    </row>
    <row r="176" spans="1:10" s="139" customFormat="1" ht="20.399999999999999" x14ac:dyDescent="0.55000000000000004">
      <c r="A176" s="140"/>
      <c r="C176" s="141"/>
      <c r="D176" s="141"/>
      <c r="E176" s="140"/>
      <c r="F176" s="140"/>
      <c r="G176" s="142"/>
      <c r="H176" s="142"/>
      <c r="I176" s="142"/>
      <c r="J176" s="144"/>
    </row>
    <row r="177" spans="1:10" s="139" customFormat="1" ht="20.399999999999999" x14ac:dyDescent="0.55000000000000004">
      <c r="A177" s="140"/>
      <c r="C177" s="141"/>
      <c r="D177" s="141"/>
      <c r="E177" s="140"/>
      <c r="F177" s="140"/>
      <c r="G177" s="142"/>
      <c r="H177" s="142"/>
      <c r="I177" s="142"/>
      <c r="J177" s="144"/>
    </row>
    <row r="178" spans="1:10" s="139" customFormat="1" ht="20.399999999999999" x14ac:dyDescent="0.55000000000000004">
      <c r="A178" s="140"/>
      <c r="C178" s="141"/>
      <c r="D178" s="141"/>
      <c r="E178" s="140"/>
      <c r="F178" s="140"/>
      <c r="G178" s="142"/>
      <c r="H178" s="142"/>
      <c r="I178" s="142"/>
      <c r="J178" s="144"/>
    </row>
    <row r="179" spans="1:10" s="139" customFormat="1" ht="20.399999999999999" x14ac:dyDescent="0.55000000000000004">
      <c r="A179" s="140"/>
      <c r="C179" s="141"/>
      <c r="D179" s="141"/>
      <c r="E179" s="140"/>
      <c r="F179" s="140"/>
      <c r="G179" s="142"/>
      <c r="H179" s="142"/>
      <c r="I179" s="142"/>
      <c r="J179" s="144"/>
    </row>
    <row r="180" spans="1:10" s="139" customFormat="1" ht="20.399999999999999" x14ac:dyDescent="0.55000000000000004">
      <c r="A180" s="140"/>
      <c r="C180" s="141"/>
      <c r="D180" s="141"/>
      <c r="E180" s="140"/>
      <c r="F180" s="140"/>
      <c r="G180" s="142"/>
      <c r="H180" s="142"/>
      <c r="I180" s="142"/>
      <c r="J180" s="144"/>
    </row>
    <row r="181" spans="1:10" s="139" customFormat="1" ht="20.399999999999999" x14ac:dyDescent="0.55000000000000004">
      <c r="A181" s="140"/>
      <c r="C181" s="141"/>
      <c r="D181" s="141"/>
      <c r="E181" s="140"/>
      <c r="F181" s="140"/>
      <c r="G181" s="142"/>
      <c r="H181" s="142"/>
      <c r="I181" s="142"/>
      <c r="J181" s="144"/>
    </row>
    <row r="182" spans="1:10" s="113" customFormat="1" x14ac:dyDescent="0.45">
      <c r="A182" s="115"/>
      <c r="C182" s="116"/>
      <c r="D182" s="116"/>
      <c r="E182" s="115"/>
      <c r="F182" s="115"/>
      <c r="G182" s="117"/>
      <c r="H182" s="117"/>
      <c r="I182" s="117"/>
      <c r="J182" s="114"/>
    </row>
    <row r="183" spans="1:10" s="113" customFormat="1" x14ac:dyDescent="0.45">
      <c r="A183" s="115"/>
      <c r="C183" s="116"/>
      <c r="D183" s="116"/>
      <c r="E183" s="115"/>
      <c r="F183" s="115"/>
      <c r="G183" s="117"/>
      <c r="H183" s="117"/>
      <c r="I183" s="117"/>
      <c r="J183" s="114"/>
    </row>
    <row r="184" spans="1:10" s="113" customFormat="1" x14ac:dyDescent="0.45">
      <c r="A184" s="115"/>
      <c r="C184" s="116"/>
      <c r="D184" s="116"/>
      <c r="E184" s="115"/>
      <c r="F184" s="115"/>
      <c r="G184" s="117"/>
      <c r="H184" s="117"/>
      <c r="I184" s="117"/>
      <c r="J184" s="114"/>
    </row>
    <row r="185" spans="1:10" s="113" customFormat="1" x14ac:dyDescent="0.45">
      <c r="A185" s="115"/>
      <c r="C185" s="116"/>
      <c r="D185" s="116"/>
      <c r="E185" s="115"/>
      <c r="F185" s="115"/>
      <c r="G185" s="117"/>
      <c r="H185" s="117"/>
      <c r="I185" s="117"/>
      <c r="J185" s="118"/>
    </row>
    <row r="186" spans="1:10" s="113" customFormat="1" x14ac:dyDescent="0.45">
      <c r="A186" s="115"/>
      <c r="C186" s="116"/>
      <c r="D186" s="116"/>
      <c r="E186" s="115"/>
      <c r="F186" s="115"/>
      <c r="G186" s="117"/>
      <c r="H186" s="117"/>
      <c r="I186" s="117"/>
      <c r="J186" s="118"/>
    </row>
    <row r="187" spans="1:10" s="113" customFormat="1" x14ac:dyDescent="0.45">
      <c r="A187" s="115"/>
      <c r="C187" s="116"/>
      <c r="D187" s="116"/>
      <c r="E187" s="115"/>
      <c r="F187" s="115"/>
      <c r="G187" s="117"/>
      <c r="H187" s="117"/>
      <c r="I187" s="117"/>
      <c r="J187" s="118"/>
    </row>
    <row r="188" spans="1:10" s="113" customFormat="1" x14ac:dyDescent="0.45">
      <c r="A188" s="115"/>
      <c r="C188" s="116"/>
      <c r="D188" s="116"/>
      <c r="E188" s="115"/>
      <c r="F188" s="115"/>
      <c r="G188" s="117"/>
      <c r="H188" s="117"/>
      <c r="I188" s="117"/>
      <c r="J188" s="118"/>
    </row>
    <row r="189" spans="1:10" s="113" customFormat="1" x14ac:dyDescent="0.45">
      <c r="A189" s="115"/>
      <c r="C189" s="116"/>
      <c r="D189" s="116"/>
      <c r="E189" s="115"/>
      <c r="F189" s="115"/>
      <c r="G189" s="117"/>
      <c r="H189" s="117"/>
      <c r="I189" s="117"/>
      <c r="J189" s="118"/>
    </row>
    <row r="190" spans="1:10" s="113" customFormat="1" x14ac:dyDescent="0.45">
      <c r="A190" s="115"/>
      <c r="C190" s="116"/>
      <c r="D190" s="116"/>
      <c r="E190" s="115"/>
      <c r="F190" s="115"/>
      <c r="G190" s="117"/>
      <c r="H190" s="117"/>
      <c r="I190" s="117"/>
      <c r="J190" s="118"/>
    </row>
    <row r="191" spans="1:10" s="113" customFormat="1" x14ac:dyDescent="0.45">
      <c r="A191" s="115"/>
      <c r="C191" s="116"/>
      <c r="D191" s="116"/>
      <c r="E191" s="115"/>
      <c r="F191" s="115"/>
      <c r="G191" s="117"/>
      <c r="H191" s="117"/>
      <c r="I191" s="117"/>
      <c r="J191" s="118"/>
    </row>
    <row r="192" spans="1:10" s="113" customFormat="1" x14ac:dyDescent="0.45">
      <c r="A192" s="115"/>
      <c r="C192" s="116"/>
      <c r="D192" s="116"/>
      <c r="E192" s="115"/>
      <c r="F192" s="115"/>
      <c r="G192" s="117"/>
      <c r="H192" s="117"/>
      <c r="I192" s="117"/>
      <c r="J192" s="118"/>
    </row>
    <row r="193" spans="1:10" s="113" customFormat="1" x14ac:dyDescent="0.45">
      <c r="A193" s="115"/>
      <c r="C193" s="116"/>
      <c r="D193" s="116"/>
      <c r="E193" s="115"/>
      <c r="F193" s="115"/>
      <c r="G193" s="117"/>
      <c r="H193" s="117"/>
      <c r="I193" s="117"/>
      <c r="J193" s="118"/>
    </row>
    <row r="194" spans="1:10" s="113" customFormat="1" x14ac:dyDescent="0.45">
      <c r="A194" s="115"/>
      <c r="C194" s="116"/>
      <c r="D194" s="116"/>
      <c r="E194" s="115"/>
      <c r="F194" s="115"/>
      <c r="G194" s="117"/>
      <c r="H194" s="117"/>
      <c r="I194" s="117"/>
      <c r="J194" s="118"/>
    </row>
    <row r="195" spans="1:10" s="113" customFormat="1" x14ac:dyDescent="0.45">
      <c r="A195" s="115"/>
      <c r="C195" s="116"/>
      <c r="D195" s="116"/>
      <c r="E195" s="115"/>
      <c r="F195" s="115"/>
      <c r="G195" s="117"/>
      <c r="H195" s="117"/>
      <c r="I195" s="117"/>
      <c r="J195" s="118"/>
    </row>
    <row r="196" spans="1:10" s="113" customFormat="1" x14ac:dyDescent="0.45">
      <c r="A196" s="115"/>
      <c r="C196" s="116"/>
      <c r="D196" s="116"/>
      <c r="E196" s="115"/>
      <c r="F196" s="115"/>
      <c r="G196" s="117"/>
      <c r="H196" s="117"/>
      <c r="I196" s="117"/>
      <c r="J196" s="118"/>
    </row>
    <row r="197" spans="1:10" s="113" customFormat="1" x14ac:dyDescent="0.45">
      <c r="A197" s="115"/>
      <c r="C197" s="116"/>
      <c r="D197" s="116"/>
      <c r="E197" s="115"/>
      <c r="F197" s="115"/>
      <c r="G197" s="117"/>
      <c r="H197" s="117"/>
      <c r="I197" s="117"/>
      <c r="J197" s="118"/>
    </row>
    <row r="198" spans="1:10" s="113" customFormat="1" x14ac:dyDescent="0.45">
      <c r="A198" s="115"/>
      <c r="C198" s="116"/>
      <c r="D198" s="116"/>
      <c r="E198" s="115"/>
      <c r="F198" s="115"/>
      <c r="G198" s="117"/>
      <c r="H198" s="117"/>
      <c r="I198" s="117"/>
      <c r="J198" s="118"/>
    </row>
    <row r="199" spans="1:10" s="113" customFormat="1" x14ac:dyDescent="0.45">
      <c r="A199" s="115"/>
      <c r="C199" s="116"/>
      <c r="D199" s="116"/>
      <c r="E199" s="115"/>
      <c r="F199" s="115"/>
      <c r="G199" s="117"/>
      <c r="H199" s="117"/>
      <c r="I199" s="117"/>
      <c r="J199" s="118"/>
    </row>
    <row r="200" spans="1:10" s="113" customFormat="1" x14ac:dyDescent="0.45">
      <c r="A200" s="115"/>
      <c r="C200" s="116"/>
      <c r="D200" s="116"/>
      <c r="E200" s="115"/>
      <c r="F200" s="115"/>
      <c r="G200" s="117"/>
      <c r="H200" s="117"/>
      <c r="I200" s="117"/>
      <c r="J200" s="118"/>
    </row>
    <row r="201" spans="1:10" s="113" customFormat="1" x14ac:dyDescent="0.45">
      <c r="A201" s="115"/>
      <c r="C201" s="116"/>
      <c r="D201" s="116"/>
      <c r="E201" s="115"/>
      <c r="F201" s="115"/>
      <c r="G201" s="117"/>
      <c r="H201" s="117"/>
      <c r="I201" s="117"/>
      <c r="J201" s="118"/>
    </row>
    <row r="202" spans="1:10" s="113" customFormat="1" x14ac:dyDescent="0.45">
      <c r="A202" s="115"/>
      <c r="C202" s="116"/>
      <c r="D202" s="116"/>
      <c r="E202" s="115"/>
      <c r="F202" s="115"/>
      <c r="G202" s="117"/>
      <c r="H202" s="117"/>
      <c r="I202" s="117"/>
      <c r="J202" s="118"/>
    </row>
    <row r="203" spans="1:10" s="113" customFormat="1" x14ac:dyDescent="0.45">
      <c r="A203" s="115"/>
      <c r="C203" s="116"/>
      <c r="D203" s="116"/>
      <c r="E203" s="115"/>
      <c r="F203" s="115"/>
      <c r="G203" s="117"/>
      <c r="H203" s="117"/>
      <c r="I203" s="117"/>
      <c r="J203" s="118"/>
    </row>
    <row r="204" spans="1:10" s="113" customFormat="1" x14ac:dyDescent="0.45">
      <c r="A204" s="115"/>
      <c r="C204" s="116"/>
      <c r="D204" s="116"/>
      <c r="E204" s="115"/>
      <c r="F204" s="115"/>
      <c r="G204" s="117"/>
      <c r="H204" s="117"/>
      <c r="I204" s="117"/>
      <c r="J204" s="118"/>
    </row>
    <row r="205" spans="1:10" s="113" customFormat="1" x14ac:dyDescent="0.45">
      <c r="A205" s="115"/>
      <c r="C205" s="116"/>
      <c r="D205" s="116"/>
      <c r="E205" s="115"/>
      <c r="F205" s="115"/>
      <c r="G205" s="117"/>
      <c r="H205" s="117"/>
      <c r="I205" s="117"/>
      <c r="J205" s="118"/>
    </row>
    <row r="206" spans="1:10" s="113" customFormat="1" x14ac:dyDescent="0.45">
      <c r="A206" s="115"/>
      <c r="C206" s="116"/>
      <c r="D206" s="116"/>
      <c r="E206" s="115"/>
      <c r="F206" s="115"/>
      <c r="G206" s="117"/>
      <c r="H206" s="117"/>
      <c r="I206" s="117"/>
      <c r="J206" s="118"/>
    </row>
    <row r="207" spans="1:10" s="113" customFormat="1" x14ac:dyDescent="0.45">
      <c r="A207" s="115"/>
      <c r="C207" s="116"/>
      <c r="D207" s="116"/>
      <c r="E207" s="115"/>
      <c r="F207" s="115"/>
      <c r="G207" s="117"/>
      <c r="H207" s="117"/>
      <c r="I207" s="117"/>
      <c r="J207" s="118"/>
    </row>
    <row r="208" spans="1:10" s="113" customFormat="1" x14ac:dyDescent="0.45">
      <c r="A208" s="115"/>
      <c r="C208" s="116"/>
      <c r="D208" s="116"/>
      <c r="E208" s="115"/>
      <c r="F208" s="115"/>
      <c r="G208" s="117"/>
      <c r="H208" s="117"/>
      <c r="I208" s="117"/>
      <c r="J208" s="118"/>
    </row>
    <row r="209" spans="1:10" s="113" customFormat="1" x14ac:dyDescent="0.45">
      <c r="A209" s="115"/>
      <c r="C209" s="116"/>
      <c r="D209" s="116"/>
      <c r="E209" s="115"/>
      <c r="F209" s="115"/>
      <c r="G209" s="117"/>
      <c r="H209" s="117"/>
      <c r="I209" s="117"/>
      <c r="J209" s="118"/>
    </row>
    <row r="210" spans="1:10" s="113" customFormat="1" x14ac:dyDescent="0.45">
      <c r="A210" s="115"/>
      <c r="C210" s="116"/>
      <c r="D210" s="116"/>
      <c r="E210" s="115"/>
      <c r="F210" s="115"/>
      <c r="G210" s="117"/>
      <c r="H210" s="117"/>
      <c r="I210" s="117"/>
      <c r="J210" s="118"/>
    </row>
    <row r="211" spans="1:10" s="113" customFormat="1" x14ac:dyDescent="0.45">
      <c r="A211" s="115"/>
      <c r="C211" s="116"/>
      <c r="D211" s="116"/>
      <c r="E211" s="115"/>
      <c r="F211" s="115"/>
      <c r="G211" s="117"/>
      <c r="H211" s="117"/>
      <c r="I211" s="117"/>
      <c r="J211" s="118"/>
    </row>
    <row r="212" spans="1:10" s="113" customFormat="1" x14ac:dyDescent="0.45">
      <c r="A212" s="115"/>
      <c r="C212" s="116"/>
      <c r="D212" s="116"/>
      <c r="E212" s="115"/>
      <c r="F212" s="115"/>
      <c r="G212" s="117"/>
      <c r="H212" s="117"/>
      <c r="I212" s="117"/>
      <c r="J212" s="118"/>
    </row>
    <row r="213" spans="1:10" s="113" customFormat="1" x14ac:dyDescent="0.45">
      <c r="A213" s="115"/>
      <c r="C213" s="116"/>
      <c r="D213" s="116"/>
      <c r="E213" s="115"/>
      <c r="F213" s="115"/>
      <c r="G213" s="117"/>
      <c r="H213" s="117"/>
      <c r="I213" s="117"/>
      <c r="J213" s="118"/>
    </row>
    <row r="214" spans="1:10" s="113" customFormat="1" x14ac:dyDescent="0.45">
      <c r="A214" s="115"/>
      <c r="C214" s="116"/>
      <c r="D214" s="116"/>
      <c r="E214" s="115"/>
      <c r="F214" s="115"/>
      <c r="G214" s="117"/>
      <c r="H214" s="117"/>
      <c r="I214" s="117"/>
      <c r="J214" s="118"/>
    </row>
    <row r="215" spans="1:10" s="113" customFormat="1" x14ac:dyDescent="0.45">
      <c r="A215" s="115"/>
      <c r="C215" s="116"/>
      <c r="D215" s="116"/>
      <c r="E215" s="115"/>
      <c r="F215" s="115"/>
      <c r="G215" s="117"/>
      <c r="H215" s="117"/>
      <c r="I215" s="117"/>
      <c r="J215" s="118"/>
    </row>
    <row r="216" spans="1:10" s="113" customFormat="1" x14ac:dyDescent="0.45">
      <c r="A216" s="115"/>
      <c r="C216" s="116"/>
      <c r="D216" s="116"/>
      <c r="E216" s="115"/>
      <c r="F216" s="115"/>
      <c r="G216" s="117"/>
      <c r="H216" s="117"/>
      <c r="I216" s="117"/>
      <c r="J216" s="118"/>
    </row>
    <row r="217" spans="1:10" x14ac:dyDescent="0.45">
      <c r="E217" s="114"/>
      <c r="F217" s="114"/>
      <c r="G217" s="114"/>
      <c r="H217" s="114"/>
      <c r="I217" s="117"/>
      <c r="J217" s="118"/>
    </row>
    <row r="218" spans="1:10" x14ac:dyDescent="0.45">
      <c r="E218" s="114"/>
      <c r="F218" s="114"/>
      <c r="G218" s="114"/>
      <c r="H218" s="114"/>
      <c r="I218" s="117"/>
      <c r="J218" s="118"/>
    </row>
    <row r="219" spans="1:10" x14ac:dyDescent="0.45">
      <c r="E219" s="114"/>
      <c r="F219" s="114"/>
      <c r="G219" s="114"/>
      <c r="H219" s="114"/>
      <c r="I219" s="117"/>
      <c r="J219" s="118"/>
    </row>
    <row r="220" spans="1:10" x14ac:dyDescent="0.45">
      <c r="E220" s="114"/>
      <c r="F220" s="114"/>
      <c r="G220" s="114"/>
      <c r="H220" s="114"/>
      <c r="I220" s="117"/>
      <c r="J220" s="118"/>
    </row>
    <row r="221" spans="1:10" x14ac:dyDescent="0.45">
      <c r="E221" s="114"/>
      <c r="F221" s="114"/>
      <c r="G221" s="114"/>
      <c r="H221" s="114"/>
      <c r="I221" s="117"/>
      <c r="J221" s="118"/>
    </row>
    <row r="222" spans="1:10" x14ac:dyDescent="0.45">
      <c r="E222" s="114"/>
      <c r="F222" s="114"/>
      <c r="G222" s="114"/>
      <c r="H222" s="114"/>
      <c r="I222" s="117"/>
      <c r="J222" s="118"/>
    </row>
    <row r="223" spans="1:10" x14ac:dyDescent="0.45">
      <c r="E223" s="114"/>
      <c r="F223" s="114"/>
      <c r="G223" s="114"/>
      <c r="H223" s="114"/>
      <c r="I223" s="117"/>
      <c r="J223" s="118"/>
    </row>
    <row r="224" spans="1:10" x14ac:dyDescent="0.45">
      <c r="E224" s="114"/>
      <c r="F224" s="114"/>
      <c r="G224" s="114"/>
      <c r="H224" s="114"/>
      <c r="I224" s="117"/>
      <c r="J224" s="118"/>
    </row>
    <row r="225" spans="5:10" x14ac:dyDescent="0.45">
      <c r="E225" s="114"/>
      <c r="F225" s="114"/>
      <c r="G225" s="114"/>
      <c r="H225" s="114"/>
      <c r="I225" s="117"/>
      <c r="J225" s="118"/>
    </row>
    <row r="226" spans="5:10" x14ac:dyDescent="0.3">
      <c r="E226" s="114"/>
      <c r="F226" s="114"/>
      <c r="G226" s="114"/>
      <c r="H226" s="114"/>
      <c r="I226" s="114"/>
      <c r="J226" s="118"/>
    </row>
    <row r="227" spans="5:10" x14ac:dyDescent="0.3">
      <c r="E227" s="114"/>
      <c r="F227" s="114"/>
      <c r="G227" s="114"/>
      <c r="H227" s="114"/>
      <c r="I227" s="114"/>
      <c r="J227" s="114"/>
    </row>
    <row r="228" spans="5:10" x14ac:dyDescent="0.3">
      <c r="E228" s="114"/>
      <c r="F228" s="114"/>
      <c r="G228" s="114"/>
      <c r="H228" s="114"/>
      <c r="I228" s="114"/>
      <c r="J228" s="114"/>
    </row>
    <row r="229" spans="5:10" x14ac:dyDescent="0.3">
      <c r="E229" s="114"/>
      <c r="F229" s="114"/>
      <c r="G229" s="114"/>
      <c r="H229" s="114"/>
      <c r="I229" s="114"/>
      <c r="J229" s="114"/>
    </row>
    <row r="230" spans="5:10" x14ac:dyDescent="0.3">
      <c r="E230" s="114"/>
      <c r="F230" s="114"/>
      <c r="G230" s="114"/>
      <c r="H230" s="114"/>
      <c r="I230" s="114"/>
      <c r="J230" s="114"/>
    </row>
    <row r="231" spans="5:10" x14ac:dyDescent="0.3">
      <c r="E231" s="114"/>
      <c r="F231" s="114"/>
      <c r="G231" s="114"/>
      <c r="H231" s="114"/>
      <c r="I231" s="114"/>
      <c r="J231" s="114"/>
    </row>
    <row r="232" spans="5:10" x14ac:dyDescent="0.3">
      <c r="E232" s="114"/>
      <c r="F232" s="114"/>
      <c r="G232" s="114"/>
      <c r="H232" s="114"/>
      <c r="I232" s="114"/>
      <c r="J232" s="114"/>
    </row>
    <row r="233" spans="5:10" x14ac:dyDescent="0.3">
      <c r="E233" s="114"/>
      <c r="F233" s="114"/>
      <c r="G233" s="114"/>
      <c r="H233" s="114"/>
      <c r="I233" s="114"/>
      <c r="J233" s="114"/>
    </row>
    <row r="234" spans="5:10" x14ac:dyDescent="0.3">
      <c r="E234" s="114"/>
      <c r="F234" s="114"/>
      <c r="G234" s="114"/>
      <c r="H234" s="114"/>
      <c r="I234" s="114"/>
      <c r="J234" s="114"/>
    </row>
    <row r="235" spans="5:10" x14ac:dyDescent="0.3">
      <c r="E235" s="114"/>
      <c r="F235" s="114"/>
      <c r="G235" s="114"/>
      <c r="H235" s="114"/>
      <c r="I235" s="114"/>
      <c r="J235" s="114"/>
    </row>
    <row r="236" spans="5:10" x14ac:dyDescent="0.3">
      <c r="E236" s="114"/>
      <c r="F236" s="114"/>
      <c r="G236" s="114"/>
      <c r="H236" s="114"/>
      <c r="I236" s="114"/>
      <c r="J236" s="114"/>
    </row>
    <row r="237" spans="5:10" x14ac:dyDescent="0.3">
      <c r="E237" s="114"/>
      <c r="F237" s="114"/>
      <c r="G237" s="114"/>
      <c r="H237" s="114"/>
      <c r="I237" s="114"/>
      <c r="J237" s="114"/>
    </row>
    <row r="238" spans="5:10" x14ac:dyDescent="0.3">
      <c r="E238" s="114"/>
      <c r="F238" s="114"/>
      <c r="G238" s="114"/>
      <c r="H238" s="114"/>
      <c r="I238" s="114"/>
      <c r="J238" s="114"/>
    </row>
    <row r="239" spans="5:10" x14ac:dyDescent="0.3">
      <c r="E239" s="114"/>
      <c r="F239" s="114"/>
      <c r="G239" s="114"/>
      <c r="H239" s="114"/>
      <c r="I239" s="114"/>
      <c r="J239" s="114"/>
    </row>
    <row r="240" spans="5:10" x14ac:dyDescent="0.3">
      <c r="E240" s="114"/>
      <c r="F240" s="114"/>
      <c r="G240" s="114"/>
      <c r="H240" s="114"/>
      <c r="I240" s="114"/>
      <c r="J240" s="114"/>
    </row>
    <row r="241" spans="5:10" x14ac:dyDescent="0.3">
      <c r="E241" s="114"/>
      <c r="F241" s="114"/>
      <c r="G241" s="114"/>
      <c r="H241" s="114"/>
      <c r="I241" s="114"/>
      <c r="J241" s="114"/>
    </row>
    <row r="242" spans="5:10" x14ac:dyDescent="0.3">
      <c r="E242" s="114"/>
      <c r="F242" s="114"/>
      <c r="G242" s="114"/>
      <c r="H242" s="114"/>
      <c r="I242" s="114"/>
      <c r="J242" s="114"/>
    </row>
    <row r="243" spans="5:10" x14ac:dyDescent="0.3">
      <c r="E243" s="114"/>
      <c r="F243" s="114"/>
      <c r="G243" s="114"/>
      <c r="H243" s="114"/>
      <c r="I243" s="114"/>
      <c r="J243" s="114"/>
    </row>
    <row r="244" spans="5:10" x14ac:dyDescent="0.3">
      <c r="E244" s="114"/>
      <c r="F244" s="114"/>
      <c r="G244" s="114"/>
      <c r="H244" s="114"/>
      <c r="I244" s="114"/>
      <c r="J244" s="114"/>
    </row>
    <row r="245" spans="5:10" x14ac:dyDescent="0.3">
      <c r="E245" s="114"/>
      <c r="F245" s="114"/>
      <c r="G245" s="114"/>
      <c r="H245" s="114"/>
      <c r="I245" s="114"/>
      <c r="J245" s="114"/>
    </row>
    <row r="246" spans="5:10" x14ac:dyDescent="0.3">
      <c r="E246" s="114"/>
      <c r="F246" s="114"/>
      <c r="G246" s="114"/>
      <c r="H246" s="114"/>
      <c r="I246" s="114"/>
      <c r="J246" s="114"/>
    </row>
    <row r="247" spans="5:10" x14ac:dyDescent="0.3">
      <c r="E247" s="114"/>
      <c r="F247" s="114"/>
      <c r="G247" s="114"/>
      <c r="H247" s="114"/>
      <c r="I247" s="114"/>
      <c r="J247" s="114"/>
    </row>
    <row r="248" spans="5:10" x14ac:dyDescent="0.3">
      <c r="E248" s="114"/>
      <c r="F248" s="114"/>
      <c r="G248" s="114"/>
      <c r="H248" s="114"/>
      <c r="I248" s="114"/>
      <c r="J248" s="114"/>
    </row>
    <row r="249" spans="5:10" x14ac:dyDescent="0.3">
      <c r="E249" s="114"/>
      <c r="F249" s="114"/>
      <c r="G249" s="114"/>
      <c r="H249" s="114"/>
      <c r="I249" s="114"/>
      <c r="J249" s="114"/>
    </row>
    <row r="250" spans="5:10" x14ac:dyDescent="0.3">
      <c r="E250" s="114"/>
      <c r="F250" s="114"/>
      <c r="G250" s="114"/>
      <c r="H250" s="114"/>
      <c r="I250" s="114"/>
      <c r="J250" s="114"/>
    </row>
    <row r="251" spans="5:10" x14ac:dyDescent="0.3">
      <c r="E251" s="114"/>
      <c r="F251" s="114"/>
      <c r="G251" s="114"/>
      <c r="H251" s="114"/>
      <c r="I251" s="114"/>
      <c r="J251" s="114"/>
    </row>
    <row r="252" spans="5:10" x14ac:dyDescent="0.3">
      <c r="E252" s="114"/>
      <c r="F252" s="114"/>
      <c r="G252" s="114"/>
      <c r="H252" s="114"/>
      <c r="I252" s="114"/>
      <c r="J252" s="114"/>
    </row>
    <row r="253" spans="5:10" x14ac:dyDescent="0.3">
      <c r="E253" s="114"/>
      <c r="F253" s="114"/>
      <c r="G253" s="114"/>
      <c r="H253" s="114"/>
      <c r="I253" s="114"/>
      <c r="J253" s="114"/>
    </row>
    <row r="254" spans="5:10" x14ac:dyDescent="0.3">
      <c r="E254" s="114"/>
      <c r="F254" s="114"/>
      <c r="G254" s="114"/>
      <c r="H254" s="114"/>
      <c r="I254" s="114"/>
      <c r="J254" s="114"/>
    </row>
    <row r="255" spans="5:10" x14ac:dyDescent="0.3">
      <c r="E255" s="114"/>
      <c r="F255" s="114"/>
      <c r="G255" s="114"/>
      <c r="H255" s="114"/>
      <c r="I255" s="114"/>
      <c r="J255" s="114"/>
    </row>
    <row r="256" spans="5:10" x14ac:dyDescent="0.3">
      <c r="E256" s="114"/>
      <c r="F256" s="114"/>
      <c r="G256" s="114"/>
      <c r="H256" s="114"/>
      <c r="I256" s="114"/>
      <c r="J256" s="114"/>
    </row>
    <row r="257" spans="5:10" x14ac:dyDescent="0.3">
      <c r="E257" s="114"/>
      <c r="F257" s="114"/>
      <c r="G257" s="114"/>
      <c r="H257" s="114"/>
      <c r="I257" s="114"/>
      <c r="J257" s="114"/>
    </row>
    <row r="258" spans="5:10" x14ac:dyDescent="0.3">
      <c r="E258" s="114"/>
      <c r="F258" s="114"/>
      <c r="G258" s="114"/>
      <c r="H258" s="114"/>
      <c r="I258" s="114"/>
      <c r="J258" s="114"/>
    </row>
    <row r="259" spans="5:10" x14ac:dyDescent="0.3">
      <c r="E259" s="114"/>
      <c r="F259" s="114"/>
      <c r="G259" s="114"/>
      <c r="H259" s="114"/>
      <c r="I259" s="114"/>
      <c r="J259" s="114"/>
    </row>
    <row r="260" spans="5:10" x14ac:dyDescent="0.3">
      <c r="E260" s="114"/>
      <c r="F260" s="114"/>
      <c r="G260" s="114"/>
      <c r="H260" s="114"/>
      <c r="I260" s="114"/>
      <c r="J260" s="114"/>
    </row>
    <row r="261" spans="5:10" x14ac:dyDescent="0.3">
      <c r="E261" s="114"/>
      <c r="F261" s="114"/>
      <c r="G261" s="114"/>
      <c r="H261" s="114"/>
      <c r="I261" s="114"/>
      <c r="J261" s="114"/>
    </row>
    <row r="262" spans="5:10" x14ac:dyDescent="0.3">
      <c r="E262" s="114"/>
      <c r="F262" s="114"/>
      <c r="G262" s="114"/>
      <c r="H262" s="114"/>
      <c r="I262" s="114"/>
      <c r="J262" s="114"/>
    </row>
    <row r="263" spans="5:10" x14ac:dyDescent="0.3">
      <c r="E263" s="114"/>
      <c r="F263" s="114"/>
      <c r="G263" s="114"/>
      <c r="H263" s="114"/>
      <c r="I263" s="114"/>
      <c r="J263" s="114"/>
    </row>
    <row r="264" spans="5:10" x14ac:dyDescent="0.3">
      <c r="E264" s="114"/>
      <c r="F264" s="114"/>
      <c r="G264" s="114"/>
      <c r="H264" s="114"/>
      <c r="I264" s="114"/>
      <c r="J264" s="114"/>
    </row>
    <row r="265" spans="5:10" x14ac:dyDescent="0.3">
      <c r="E265" s="114"/>
      <c r="F265" s="114"/>
      <c r="G265" s="114"/>
      <c r="H265" s="114"/>
      <c r="I265" s="114"/>
      <c r="J265" s="114"/>
    </row>
    <row r="266" spans="5:10" x14ac:dyDescent="0.3">
      <c r="E266" s="114"/>
      <c r="F266" s="114"/>
      <c r="G266" s="114"/>
      <c r="H266" s="114"/>
      <c r="I266" s="114"/>
      <c r="J266" s="114"/>
    </row>
    <row r="267" spans="5:10" x14ac:dyDescent="0.3">
      <c r="E267" s="114"/>
      <c r="F267" s="114"/>
      <c r="G267" s="114"/>
      <c r="H267" s="114"/>
      <c r="I267" s="114"/>
      <c r="J267" s="114"/>
    </row>
    <row r="268" spans="5:10" x14ac:dyDescent="0.3">
      <c r="E268" s="114"/>
      <c r="F268" s="114"/>
      <c r="G268" s="114"/>
      <c r="H268" s="114"/>
      <c r="I268" s="114"/>
      <c r="J268" s="114"/>
    </row>
    <row r="269" spans="5:10" x14ac:dyDescent="0.3">
      <c r="E269" s="114"/>
      <c r="F269" s="114"/>
      <c r="G269" s="114"/>
      <c r="H269" s="114"/>
      <c r="I269" s="114"/>
      <c r="J269" s="114"/>
    </row>
    <row r="270" spans="5:10" x14ac:dyDescent="0.3">
      <c r="E270" s="114"/>
      <c r="F270" s="114"/>
      <c r="G270" s="114"/>
      <c r="H270" s="114"/>
      <c r="I270" s="114"/>
      <c r="J270" s="114"/>
    </row>
    <row r="271" spans="5:10" x14ac:dyDescent="0.3">
      <c r="E271" s="114"/>
      <c r="F271" s="114"/>
      <c r="G271" s="114"/>
      <c r="H271" s="114"/>
      <c r="I271" s="114"/>
      <c r="J271" s="114"/>
    </row>
    <row r="272" spans="5:10" x14ac:dyDescent="0.3">
      <c r="E272" s="114"/>
      <c r="F272" s="114"/>
      <c r="G272" s="114"/>
      <c r="H272" s="114"/>
      <c r="I272" s="114"/>
      <c r="J272" s="114"/>
    </row>
    <row r="273" spans="5:10" x14ac:dyDescent="0.3">
      <c r="E273" s="114"/>
      <c r="F273" s="114"/>
      <c r="G273" s="114"/>
      <c r="H273" s="114"/>
      <c r="I273" s="114"/>
      <c r="J273" s="114"/>
    </row>
    <row r="274" spans="5:10" x14ac:dyDescent="0.3">
      <c r="E274" s="114"/>
      <c r="F274" s="114"/>
      <c r="G274" s="114"/>
      <c r="H274" s="114"/>
      <c r="I274" s="114"/>
      <c r="J274" s="114"/>
    </row>
    <row r="275" spans="5:10" x14ac:dyDescent="0.3">
      <c r="E275" s="114"/>
      <c r="F275" s="114"/>
      <c r="G275" s="114"/>
      <c r="H275" s="114"/>
      <c r="I275" s="114"/>
      <c r="J275" s="114"/>
    </row>
    <row r="276" spans="5:10" x14ac:dyDescent="0.3">
      <c r="E276" s="114"/>
      <c r="F276" s="114"/>
      <c r="G276" s="114"/>
      <c r="H276" s="114"/>
      <c r="I276" s="114"/>
      <c r="J276" s="114"/>
    </row>
    <row r="277" spans="5:10" x14ac:dyDescent="0.3">
      <c r="E277" s="114"/>
      <c r="F277" s="114"/>
      <c r="G277" s="114"/>
      <c r="H277" s="114"/>
      <c r="I277" s="114"/>
      <c r="J277" s="114"/>
    </row>
    <row r="278" spans="5:10" x14ac:dyDescent="0.3">
      <c r="E278" s="114"/>
      <c r="F278" s="114"/>
      <c r="G278" s="114"/>
      <c r="H278" s="114"/>
      <c r="I278" s="114"/>
      <c r="J278" s="114"/>
    </row>
    <row r="279" spans="5:10" x14ac:dyDescent="0.3">
      <c r="E279" s="114"/>
      <c r="F279" s="114"/>
      <c r="G279" s="114"/>
      <c r="H279" s="114"/>
      <c r="I279" s="114"/>
      <c r="J279" s="114"/>
    </row>
    <row r="280" spans="5:10" x14ac:dyDescent="0.3">
      <c r="E280" s="114"/>
      <c r="F280" s="114"/>
      <c r="G280" s="114"/>
      <c r="H280" s="114"/>
      <c r="I280" s="114"/>
      <c r="J280" s="114"/>
    </row>
    <row r="281" spans="5:10" x14ac:dyDescent="0.3">
      <c r="E281" s="114"/>
      <c r="F281" s="114"/>
      <c r="G281" s="114"/>
      <c r="H281" s="114"/>
      <c r="I281" s="114"/>
      <c r="J281" s="114"/>
    </row>
    <row r="282" spans="5:10" x14ac:dyDescent="0.3">
      <c r="E282" s="114"/>
      <c r="F282" s="114"/>
      <c r="G282" s="114"/>
      <c r="H282" s="114"/>
      <c r="I282" s="114"/>
      <c r="J282" s="114"/>
    </row>
    <row r="283" spans="5:10" x14ac:dyDescent="0.3">
      <c r="E283" s="114"/>
      <c r="F283" s="114"/>
      <c r="G283" s="114"/>
      <c r="H283" s="114"/>
      <c r="I283" s="114"/>
      <c r="J283" s="114"/>
    </row>
    <row r="284" spans="5:10" x14ac:dyDescent="0.3">
      <c r="E284" s="114"/>
      <c r="F284" s="114"/>
      <c r="G284" s="114"/>
      <c r="H284" s="114"/>
      <c r="I284" s="114"/>
      <c r="J284" s="114"/>
    </row>
    <row r="285" spans="5:10" x14ac:dyDescent="0.3">
      <c r="E285" s="114"/>
      <c r="F285" s="114"/>
      <c r="G285" s="114"/>
      <c r="H285" s="114"/>
      <c r="I285" s="114"/>
      <c r="J285" s="114"/>
    </row>
    <row r="286" spans="5:10" x14ac:dyDescent="0.3">
      <c r="E286" s="114"/>
      <c r="F286" s="114"/>
      <c r="G286" s="114"/>
      <c r="H286" s="114"/>
      <c r="I286" s="114"/>
      <c r="J286" s="114"/>
    </row>
    <row r="287" spans="5:10" x14ac:dyDescent="0.3">
      <c r="E287" s="114"/>
      <c r="F287" s="114"/>
      <c r="G287" s="114"/>
      <c r="H287" s="114"/>
      <c r="I287" s="114"/>
      <c r="J287" s="114"/>
    </row>
    <row r="288" spans="5:10" x14ac:dyDescent="0.3">
      <c r="E288" s="114"/>
      <c r="F288" s="114"/>
      <c r="G288" s="114"/>
      <c r="H288" s="114"/>
      <c r="I288" s="114"/>
      <c r="J288" s="114"/>
    </row>
    <row r="289" spans="5:10" x14ac:dyDescent="0.3">
      <c r="E289" s="114"/>
      <c r="F289" s="114"/>
      <c r="G289" s="114"/>
      <c r="H289" s="114"/>
      <c r="I289" s="114"/>
      <c r="J289" s="114"/>
    </row>
    <row r="290" spans="5:10" x14ac:dyDescent="0.3">
      <c r="E290" s="114"/>
      <c r="F290" s="114"/>
      <c r="G290" s="114"/>
      <c r="H290" s="114"/>
      <c r="I290" s="114"/>
      <c r="J290" s="114"/>
    </row>
    <row r="291" spans="5:10" x14ac:dyDescent="0.3">
      <c r="E291" s="114"/>
      <c r="F291" s="114"/>
      <c r="G291" s="114"/>
      <c r="H291" s="114"/>
      <c r="I291" s="114"/>
      <c r="J291" s="114"/>
    </row>
    <row r="292" spans="5:10" x14ac:dyDescent="0.3">
      <c r="E292" s="114"/>
      <c r="F292" s="114"/>
      <c r="G292" s="114"/>
      <c r="H292" s="114"/>
      <c r="I292" s="114"/>
      <c r="J292" s="114"/>
    </row>
    <row r="293" spans="5:10" x14ac:dyDescent="0.3">
      <c r="E293" s="114"/>
      <c r="F293" s="114"/>
      <c r="G293" s="114"/>
      <c r="H293" s="114"/>
      <c r="I293" s="114"/>
      <c r="J293" s="114"/>
    </row>
    <row r="294" spans="5:10" x14ac:dyDescent="0.3">
      <c r="E294" s="114"/>
      <c r="F294" s="114"/>
      <c r="G294" s="114"/>
      <c r="H294" s="114"/>
      <c r="I294" s="114"/>
      <c r="J294" s="114"/>
    </row>
    <row r="295" spans="5:10" x14ac:dyDescent="0.3">
      <c r="E295" s="114"/>
      <c r="F295" s="114"/>
      <c r="G295" s="114"/>
      <c r="H295" s="114"/>
      <c r="I295" s="114"/>
      <c r="J295" s="114"/>
    </row>
    <row r="296" spans="5:10" x14ac:dyDescent="0.3">
      <c r="E296" s="114"/>
      <c r="F296" s="114"/>
      <c r="G296" s="114"/>
      <c r="H296" s="114"/>
      <c r="I296" s="114"/>
      <c r="J296" s="114"/>
    </row>
    <row r="297" spans="5:10" x14ac:dyDescent="0.3">
      <c r="E297" s="114"/>
      <c r="F297" s="114"/>
      <c r="G297" s="114"/>
      <c r="H297" s="114"/>
      <c r="I297" s="114"/>
      <c r="J297" s="114"/>
    </row>
    <row r="298" spans="5:10" x14ac:dyDescent="0.3">
      <c r="E298" s="114"/>
      <c r="F298" s="114"/>
      <c r="G298" s="114"/>
      <c r="H298" s="114"/>
      <c r="I298" s="114"/>
      <c r="J298" s="114"/>
    </row>
    <row r="299" spans="5:10" x14ac:dyDescent="0.3">
      <c r="E299" s="114"/>
      <c r="F299" s="114"/>
      <c r="G299" s="114"/>
      <c r="H299" s="114"/>
      <c r="I299" s="114"/>
      <c r="J299" s="114"/>
    </row>
    <row r="300" spans="5:10" x14ac:dyDescent="0.3">
      <c r="E300" s="114"/>
      <c r="F300" s="114"/>
      <c r="G300" s="114"/>
      <c r="H300" s="114"/>
      <c r="I300" s="114"/>
      <c r="J300" s="114"/>
    </row>
    <row r="301" spans="5:10" x14ac:dyDescent="0.3">
      <c r="E301" s="114"/>
      <c r="F301" s="114"/>
      <c r="G301" s="114"/>
      <c r="H301" s="114"/>
      <c r="I301" s="114"/>
      <c r="J301" s="114"/>
    </row>
    <row r="302" spans="5:10" x14ac:dyDescent="0.3">
      <c r="E302" s="114"/>
      <c r="F302" s="114"/>
      <c r="G302" s="114"/>
      <c r="H302" s="114"/>
      <c r="I302" s="114"/>
      <c r="J302" s="114"/>
    </row>
    <row r="303" spans="5:10" x14ac:dyDescent="0.3">
      <c r="E303" s="114"/>
      <c r="F303" s="114"/>
      <c r="G303" s="114"/>
      <c r="H303" s="114"/>
      <c r="I303" s="114"/>
      <c r="J303" s="114"/>
    </row>
    <row r="304" spans="5:10" x14ac:dyDescent="0.3">
      <c r="E304" s="114"/>
      <c r="F304" s="114"/>
      <c r="G304" s="114"/>
      <c r="H304" s="114"/>
      <c r="I304" s="114"/>
      <c r="J304" s="114"/>
    </row>
    <row r="305" spans="5:10" x14ac:dyDescent="0.3">
      <c r="E305" s="114"/>
      <c r="F305" s="114"/>
      <c r="G305" s="114"/>
      <c r="H305" s="114"/>
      <c r="I305" s="114"/>
      <c r="J305" s="114"/>
    </row>
    <row r="306" spans="5:10" x14ac:dyDescent="0.3">
      <c r="J306" s="114"/>
    </row>
    <row r="307" spans="5:10" x14ac:dyDescent="0.3">
      <c r="J307" s="114"/>
    </row>
    <row r="308" spans="5:10" x14ac:dyDescent="0.3">
      <c r="J308" s="114"/>
    </row>
    <row r="309" spans="5:10" x14ac:dyDescent="0.3">
      <c r="J309" s="114"/>
    </row>
    <row r="310" spans="5:10" x14ac:dyDescent="0.3">
      <c r="J310" s="114"/>
    </row>
    <row r="311" spans="5:10" x14ac:dyDescent="0.3">
      <c r="J311" s="114"/>
    </row>
    <row r="312" spans="5:10" x14ac:dyDescent="0.3">
      <c r="J312" s="114"/>
    </row>
  </sheetData>
  <sheetProtection algorithmName="SHA-512" hashValue="LpzlRN3RnpYvFl/pRIit9CQklwNm7DEuX7syfosddwJiQsxBiBKFK/YnvT/8f+AXacuTZ1lgkt3eYO5r1kG5xA==" saltValue="ZZk1ID83mura+fFMC78nQA==" spinCount="100000" sheet="1" objects="1" scenarios="1" selectLockedCells="1" autoFilter="0"/>
  <mergeCells count="14">
    <mergeCell ref="F11:F13"/>
    <mergeCell ref="C1:J3"/>
    <mergeCell ref="C4:J4"/>
    <mergeCell ref="A7:B7"/>
    <mergeCell ref="E8:J8"/>
    <mergeCell ref="E9:J9"/>
    <mergeCell ref="C6:J6"/>
    <mergeCell ref="J11:J13"/>
    <mergeCell ref="A11:A13"/>
    <mergeCell ref="B11:B13"/>
    <mergeCell ref="C11:C13"/>
    <mergeCell ref="D11:D13"/>
    <mergeCell ref="E11:E13"/>
    <mergeCell ref="A8:C9"/>
  </mergeCells>
  <conditionalFormatting sqref="A15:F15 A57:J131 A16:I56">
    <cfRule type="cellIs" dxfId="30" priority="5" operator="equal">
      <formula>0</formula>
    </cfRule>
  </conditionalFormatting>
  <conditionalFormatting sqref="J17:J56">
    <cfRule type="cellIs" dxfId="29" priority="4" operator="equal">
      <formula>0</formula>
    </cfRule>
  </conditionalFormatting>
  <conditionalFormatting sqref="J16:J56">
    <cfRule type="cellIs" dxfId="28" priority="3" operator="equal">
      <formula>0</formula>
    </cfRule>
  </conditionalFormatting>
  <conditionalFormatting sqref="J17:J56">
    <cfRule type="cellIs" dxfId="27" priority="2" operator="equal">
      <formula>0</formula>
    </cfRule>
  </conditionalFormatting>
  <conditionalFormatting sqref="J16:J56">
    <cfRule type="cellIs" dxfId="26" priority="1" operator="equal">
      <formula>0</formula>
    </cfRule>
  </conditionalFormatting>
  <hyperlinks>
    <hyperlink ref="A1" location="Índice!A1" display="Índice!A1" xr:uid="{00000000-0004-0000-1300-000000000000}"/>
    <hyperlink ref="C1:J3" location="Índice!A1" display="Desportos gímnicos - Trampolins" xr:uid="{00000000-0004-0000-1300-000001000000}"/>
  </hyperlinks>
  <printOptions horizontalCentered="1" verticalCentered="1"/>
  <pageMargins left="0" right="0" top="0" bottom="0" header="0.31496062992125984" footer="0.31496062992125984"/>
  <pageSetup paperSize="9" scale="5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19"/>
  <dimension ref="A1:J312"/>
  <sheetViews>
    <sheetView showGridLines="0" view="pageBreakPreview" zoomScale="85" zoomScaleSheetLayoutView="85" workbookViewId="0">
      <pane ySplit="10" topLeftCell="A11" activePane="bottomLeft" state="frozenSplit"/>
      <selection activeCell="C2" sqref="C2:AL4"/>
      <selection pane="bottomLeft" activeCell="J15" sqref="J15"/>
    </sheetView>
  </sheetViews>
  <sheetFormatPr defaultColWidth="9.109375" defaultRowHeight="16.2" x14ac:dyDescent="0.3"/>
  <cols>
    <col min="1" max="1" width="3.6640625" style="114" customWidth="1"/>
    <col min="2" max="2" width="21.6640625" style="101" bestFit="1" customWidth="1"/>
    <col min="3" max="3" width="24.44140625" style="119" bestFit="1" customWidth="1"/>
    <col min="4" max="4" width="9.6640625" style="119" bestFit="1" customWidth="1"/>
    <col min="5" max="5" width="6.109375" style="101" bestFit="1" customWidth="1"/>
    <col min="6" max="6" width="6.88671875" style="101" bestFit="1" customWidth="1"/>
    <col min="7" max="8" width="0.6640625" style="101" hidden="1" customWidth="1"/>
    <col min="9" max="9" width="0.6640625" style="101" customWidth="1"/>
    <col min="10" max="10" width="11.44140625" style="101" customWidth="1"/>
    <col min="11" max="16384" width="9.109375" style="101"/>
  </cols>
  <sheetData>
    <row r="1" spans="1:10" ht="15" customHeight="1" x14ac:dyDescent="0.3">
      <c r="A1" s="131" t="s">
        <v>0</v>
      </c>
      <c r="B1" s="100"/>
      <c r="C1" s="785" t="s">
        <v>1</v>
      </c>
      <c r="D1" s="785"/>
      <c r="E1" s="785"/>
      <c r="F1" s="785"/>
      <c r="G1" s="785"/>
      <c r="H1" s="785"/>
      <c r="I1" s="785"/>
      <c r="J1" s="785"/>
    </row>
    <row r="2" spans="1:10" ht="15" customHeight="1" x14ac:dyDescent="0.3">
      <c r="A2" s="100"/>
      <c r="B2" s="102"/>
      <c r="C2" s="785"/>
      <c r="D2" s="785"/>
      <c r="E2" s="785"/>
      <c r="F2" s="785"/>
      <c r="G2" s="785"/>
      <c r="H2" s="785"/>
      <c r="I2" s="785"/>
      <c r="J2" s="785"/>
    </row>
    <row r="3" spans="1:10" ht="15" customHeight="1" x14ac:dyDescent="0.3">
      <c r="A3" s="102"/>
      <c r="B3" s="102"/>
      <c r="C3" s="785"/>
      <c r="D3" s="785"/>
      <c r="E3" s="785"/>
      <c r="F3" s="785"/>
      <c r="G3" s="785"/>
      <c r="H3" s="785"/>
      <c r="I3" s="785"/>
      <c r="J3" s="785"/>
    </row>
    <row r="4" spans="1:10" ht="15" customHeight="1" x14ac:dyDescent="0.3">
      <c r="A4" s="102"/>
      <c r="B4" s="102"/>
      <c r="C4" s="786" t="e">
        <f>#REF!</f>
        <v>#REF!</v>
      </c>
      <c r="D4" s="786"/>
      <c r="E4" s="786"/>
      <c r="F4" s="786"/>
      <c r="G4" s="786"/>
      <c r="H4" s="786"/>
      <c r="I4" s="786"/>
      <c r="J4" s="786"/>
    </row>
    <row r="5" spans="1:10" ht="9" customHeight="1" x14ac:dyDescent="0.3">
      <c r="A5" s="103"/>
      <c r="B5" s="103"/>
      <c r="C5" s="100"/>
      <c r="D5" s="100"/>
      <c r="E5" s="100"/>
      <c r="F5" s="100"/>
      <c r="G5" s="100"/>
      <c r="H5" s="100"/>
      <c r="I5" s="100"/>
      <c r="J5" s="100"/>
    </row>
    <row r="6" spans="1:10" ht="15" customHeight="1" x14ac:dyDescent="0.3">
      <c r="A6" s="103"/>
      <c r="B6" s="103"/>
      <c r="C6" s="792" t="e">
        <f>#REF!</f>
        <v>#REF!</v>
      </c>
      <c r="D6" s="792"/>
      <c r="E6" s="792"/>
      <c r="F6" s="792"/>
      <c r="G6" s="792"/>
      <c r="H6" s="792"/>
      <c r="I6" s="792"/>
      <c r="J6" s="792"/>
    </row>
    <row r="7" spans="1:10" ht="15" customHeight="1" x14ac:dyDescent="0.3">
      <c r="A7" s="787" t="e">
        <f>#REF!</f>
        <v>#REF!</v>
      </c>
      <c r="B7" s="787"/>
      <c r="C7" s="375"/>
      <c r="D7" s="375"/>
      <c r="E7" s="100"/>
      <c r="F7" s="100"/>
      <c r="G7" s="100"/>
      <c r="H7" s="100"/>
      <c r="I7" s="100"/>
      <c r="J7" s="100"/>
    </row>
    <row r="8" spans="1:10" ht="21" customHeight="1" thickBot="1" x14ac:dyDescent="0.35">
      <c r="A8" s="775" t="s">
        <v>60</v>
      </c>
      <c r="B8" s="776"/>
      <c r="C8" s="776"/>
      <c r="D8" s="184" t="s">
        <v>2</v>
      </c>
      <c r="E8" s="788" t="s">
        <v>52</v>
      </c>
      <c r="F8" s="789"/>
      <c r="G8" s="789"/>
      <c r="H8" s="789"/>
      <c r="I8" s="789"/>
      <c r="J8" s="789"/>
    </row>
    <row r="9" spans="1:10" ht="21" customHeight="1" thickTop="1" x14ac:dyDescent="0.3">
      <c r="A9" s="777"/>
      <c r="B9" s="778"/>
      <c r="C9" s="778"/>
      <c r="D9" s="185" t="s">
        <v>3</v>
      </c>
      <c r="E9" s="790" t="s">
        <v>61</v>
      </c>
      <c r="F9" s="791"/>
      <c r="G9" s="791"/>
      <c r="H9" s="791"/>
      <c r="I9" s="791"/>
      <c r="J9" s="791"/>
    </row>
    <row r="10" spans="1:10" s="109" customFormat="1" ht="4.5" customHeight="1" x14ac:dyDescent="0.3">
      <c r="A10" s="107"/>
      <c r="B10" s="107"/>
      <c r="C10" s="107"/>
      <c r="D10" s="107"/>
      <c r="E10" s="107"/>
      <c r="F10" s="107"/>
      <c r="G10" s="107"/>
      <c r="H10" s="107"/>
      <c r="I10" s="107"/>
      <c r="J10" s="108"/>
    </row>
    <row r="11" spans="1:10" ht="3.75" customHeight="1" x14ac:dyDescent="0.3">
      <c r="A11" s="784" t="s">
        <v>4</v>
      </c>
      <c r="B11" s="784" t="s">
        <v>2</v>
      </c>
      <c r="C11" s="784" t="s">
        <v>5</v>
      </c>
      <c r="D11" s="794" t="s">
        <v>6</v>
      </c>
      <c r="E11" s="784" t="s">
        <v>7</v>
      </c>
      <c r="F11" s="784" t="s">
        <v>26</v>
      </c>
      <c r="G11" s="121"/>
      <c r="H11" s="121"/>
      <c r="I11" s="122"/>
      <c r="J11" s="793" t="s">
        <v>59</v>
      </c>
    </row>
    <row r="12" spans="1:10" ht="15" customHeight="1" x14ac:dyDescent="0.3">
      <c r="A12" s="784"/>
      <c r="B12" s="784"/>
      <c r="C12" s="784"/>
      <c r="D12" s="795"/>
      <c r="E12" s="784"/>
      <c r="F12" s="784"/>
      <c r="G12" s="121"/>
      <c r="H12" s="121"/>
      <c r="I12" s="122"/>
      <c r="J12" s="793"/>
    </row>
    <row r="13" spans="1:10" s="111" customFormat="1" ht="15" customHeight="1" x14ac:dyDescent="0.3">
      <c r="A13" s="784"/>
      <c r="B13" s="784"/>
      <c r="C13" s="784"/>
      <c r="D13" s="796"/>
      <c r="E13" s="784"/>
      <c r="F13" s="784"/>
      <c r="G13" s="129"/>
      <c r="H13" s="129"/>
      <c r="I13" s="130"/>
      <c r="J13" s="793"/>
    </row>
    <row r="14" spans="1:10" s="109" customFormat="1" ht="4.5" customHeight="1" x14ac:dyDescent="0.3">
      <c r="A14" s="107"/>
      <c r="B14" s="107"/>
      <c r="C14" s="107"/>
      <c r="D14" s="107"/>
      <c r="E14" s="107"/>
      <c r="F14" s="107"/>
      <c r="G14" s="107"/>
      <c r="H14" s="107"/>
      <c r="I14" s="110"/>
      <c r="J14" s="112"/>
    </row>
    <row r="15" spans="1:10" s="137" customFormat="1" ht="20.399999999999999" x14ac:dyDescent="0.55000000000000004">
      <c r="A15" s="132" t="e">
        <f>#REF!</f>
        <v>#REF!</v>
      </c>
      <c r="B15" s="133" t="e">
        <f>#REF!</f>
        <v>#REF!</v>
      </c>
      <c r="C15" s="133" t="e">
        <f>#REF!</f>
        <v>#REF!</v>
      </c>
      <c r="D15" s="132" t="e">
        <f>#REF!</f>
        <v>#REF!</v>
      </c>
      <c r="E15" s="132" t="e">
        <f>#REF!</f>
        <v>#REF!</v>
      </c>
      <c r="F15" s="132" t="e">
        <f>#REF!</f>
        <v>#REF!</v>
      </c>
      <c r="G15" s="134"/>
      <c r="H15" s="134"/>
      <c r="I15" s="135"/>
      <c r="J15" s="136">
        <v>6</v>
      </c>
    </row>
    <row r="16" spans="1:10" s="139" customFormat="1" ht="20.399999999999999" x14ac:dyDescent="0.55000000000000004">
      <c r="A16" s="132" t="e">
        <f>#REF!</f>
        <v>#REF!</v>
      </c>
      <c r="B16" s="133" t="e">
        <f>#REF!</f>
        <v>#REF!</v>
      </c>
      <c r="C16" s="133" t="e">
        <f>#REF!</f>
        <v>#REF!</v>
      </c>
      <c r="D16" s="132" t="e">
        <f>#REF!</f>
        <v>#REF!</v>
      </c>
      <c r="E16" s="132" t="e">
        <f>#REF!</f>
        <v>#REF!</v>
      </c>
      <c r="F16" s="132" t="e">
        <f>#REF!</f>
        <v>#REF!</v>
      </c>
      <c r="G16" s="138"/>
      <c r="H16" s="138"/>
      <c r="I16" s="138"/>
      <c r="J16" s="136">
        <v>0</v>
      </c>
    </row>
    <row r="17" spans="1:10" s="139" customFormat="1" ht="20.399999999999999" x14ac:dyDescent="0.55000000000000004">
      <c r="A17" s="132" t="e">
        <f>#REF!</f>
        <v>#REF!</v>
      </c>
      <c r="B17" s="133" t="e">
        <f>#REF!</f>
        <v>#REF!</v>
      </c>
      <c r="C17" s="133" t="e">
        <f>#REF!</f>
        <v>#REF!</v>
      </c>
      <c r="D17" s="132" t="e">
        <f>#REF!</f>
        <v>#REF!</v>
      </c>
      <c r="E17" s="132" t="e">
        <f>#REF!</f>
        <v>#REF!</v>
      </c>
      <c r="F17" s="132" t="e">
        <f>#REF!</f>
        <v>#REF!</v>
      </c>
      <c r="G17" s="138"/>
      <c r="H17" s="138"/>
      <c r="I17" s="138"/>
      <c r="J17" s="136">
        <v>5</v>
      </c>
    </row>
    <row r="18" spans="1:10" s="139" customFormat="1" ht="20.399999999999999" x14ac:dyDescent="0.55000000000000004">
      <c r="A18" s="132" t="e">
        <f>#REF!</f>
        <v>#REF!</v>
      </c>
      <c r="B18" s="133" t="e">
        <f>#REF!</f>
        <v>#REF!</v>
      </c>
      <c r="C18" s="133" t="e">
        <f>#REF!</f>
        <v>#REF!</v>
      </c>
      <c r="D18" s="132" t="e">
        <f>#REF!</f>
        <v>#REF!</v>
      </c>
      <c r="E18" s="132" t="e">
        <f>#REF!</f>
        <v>#REF!</v>
      </c>
      <c r="F18" s="132" t="e">
        <f>#REF!</f>
        <v>#REF!</v>
      </c>
      <c r="G18" s="138"/>
      <c r="H18" s="138"/>
      <c r="I18" s="138"/>
      <c r="J18" s="136">
        <v>6.5</v>
      </c>
    </row>
    <row r="19" spans="1:10" s="139" customFormat="1" ht="20.399999999999999" x14ac:dyDescent="0.55000000000000004">
      <c r="A19" s="132" t="e">
        <f>#REF!</f>
        <v>#REF!</v>
      </c>
      <c r="B19" s="133" t="e">
        <f>#REF!</f>
        <v>#REF!</v>
      </c>
      <c r="C19" s="133" t="e">
        <f>#REF!</f>
        <v>#REF!</v>
      </c>
      <c r="D19" s="132" t="e">
        <f>#REF!</f>
        <v>#REF!</v>
      </c>
      <c r="E19" s="132" t="e">
        <f>#REF!</f>
        <v>#REF!</v>
      </c>
      <c r="F19" s="132" t="e">
        <f>#REF!</f>
        <v>#REF!</v>
      </c>
      <c r="G19" s="138"/>
      <c r="H19" s="138"/>
      <c r="I19" s="138"/>
      <c r="J19" s="136"/>
    </row>
    <row r="20" spans="1:10" s="139" customFormat="1" ht="20.399999999999999" x14ac:dyDescent="0.55000000000000004">
      <c r="A20" s="132" t="e">
        <f>#REF!</f>
        <v>#REF!</v>
      </c>
      <c r="B20" s="133" t="e">
        <f>#REF!</f>
        <v>#REF!</v>
      </c>
      <c r="C20" s="133" t="e">
        <f>#REF!</f>
        <v>#REF!</v>
      </c>
      <c r="D20" s="132" t="e">
        <f>#REF!</f>
        <v>#REF!</v>
      </c>
      <c r="E20" s="132" t="e">
        <f>#REF!</f>
        <v>#REF!</v>
      </c>
      <c r="F20" s="132" t="e">
        <f>#REF!</f>
        <v>#REF!</v>
      </c>
      <c r="G20" s="138"/>
      <c r="H20" s="138"/>
      <c r="I20" s="138"/>
      <c r="J20" s="136">
        <v>6</v>
      </c>
    </row>
    <row r="21" spans="1:10" s="139" customFormat="1" ht="20.399999999999999" x14ac:dyDescent="0.55000000000000004">
      <c r="A21" s="132" t="e">
        <f>#REF!</f>
        <v>#REF!</v>
      </c>
      <c r="B21" s="133" t="e">
        <f>#REF!</f>
        <v>#REF!</v>
      </c>
      <c r="C21" s="133" t="e">
        <f>#REF!</f>
        <v>#REF!</v>
      </c>
      <c r="D21" s="132" t="e">
        <f>#REF!</f>
        <v>#REF!</v>
      </c>
      <c r="E21" s="132" t="e">
        <f>#REF!</f>
        <v>#REF!</v>
      </c>
      <c r="F21" s="132" t="e">
        <f>#REF!</f>
        <v>#REF!</v>
      </c>
      <c r="G21" s="138"/>
      <c r="H21" s="138"/>
      <c r="I21" s="138"/>
      <c r="J21" s="136">
        <v>7</v>
      </c>
    </row>
    <row r="22" spans="1:10" s="139" customFormat="1" ht="20.399999999999999" x14ac:dyDescent="0.55000000000000004">
      <c r="A22" s="132" t="e">
        <f>#REF!</f>
        <v>#REF!</v>
      </c>
      <c r="B22" s="133" t="e">
        <f>#REF!</f>
        <v>#REF!</v>
      </c>
      <c r="C22" s="133" t="e">
        <f>#REF!</f>
        <v>#REF!</v>
      </c>
      <c r="D22" s="132" t="e">
        <f>#REF!</f>
        <v>#REF!</v>
      </c>
      <c r="E22" s="132" t="e">
        <f>#REF!</f>
        <v>#REF!</v>
      </c>
      <c r="F22" s="132" t="e">
        <f>#REF!</f>
        <v>#REF!</v>
      </c>
      <c r="G22" s="138"/>
      <c r="H22" s="138"/>
      <c r="I22" s="138"/>
      <c r="J22" s="136">
        <v>7.5</v>
      </c>
    </row>
    <row r="23" spans="1:10" s="139" customFormat="1" ht="20.399999999999999" x14ac:dyDescent="0.55000000000000004">
      <c r="A23" s="132" t="e">
        <f>#REF!</f>
        <v>#REF!</v>
      </c>
      <c r="B23" s="133" t="e">
        <f>#REF!</f>
        <v>#REF!</v>
      </c>
      <c r="C23" s="133" t="e">
        <f>#REF!</f>
        <v>#REF!</v>
      </c>
      <c r="D23" s="132" t="e">
        <f>#REF!</f>
        <v>#REF!</v>
      </c>
      <c r="E23" s="132" t="e">
        <f>#REF!</f>
        <v>#REF!</v>
      </c>
      <c r="F23" s="132" t="e">
        <f>#REF!</f>
        <v>#REF!</v>
      </c>
      <c r="G23" s="138"/>
      <c r="H23" s="138"/>
      <c r="I23" s="138"/>
      <c r="J23" s="136">
        <v>8.5</v>
      </c>
    </row>
    <row r="24" spans="1:10" s="139" customFormat="1" ht="20.399999999999999" x14ac:dyDescent="0.55000000000000004">
      <c r="A24" s="132" t="e">
        <f>#REF!</f>
        <v>#REF!</v>
      </c>
      <c r="B24" s="133" t="e">
        <f>#REF!</f>
        <v>#REF!</v>
      </c>
      <c r="C24" s="133" t="e">
        <f>#REF!</f>
        <v>#REF!</v>
      </c>
      <c r="D24" s="132" t="e">
        <f>#REF!</f>
        <v>#REF!</v>
      </c>
      <c r="E24" s="132" t="e">
        <f>#REF!</f>
        <v>#REF!</v>
      </c>
      <c r="F24" s="132" t="e">
        <f>#REF!</f>
        <v>#REF!</v>
      </c>
      <c r="G24" s="138"/>
      <c r="H24" s="138"/>
      <c r="I24" s="138"/>
      <c r="J24" s="136">
        <v>7.5</v>
      </c>
    </row>
    <row r="25" spans="1:10" s="139" customFormat="1" ht="20.399999999999999" x14ac:dyDescent="0.55000000000000004">
      <c r="A25" s="132" t="e">
        <f>#REF!</f>
        <v>#REF!</v>
      </c>
      <c r="B25" s="133" t="e">
        <f>#REF!</f>
        <v>#REF!</v>
      </c>
      <c r="C25" s="133" t="e">
        <f>#REF!</f>
        <v>#REF!</v>
      </c>
      <c r="D25" s="132" t="e">
        <f>#REF!</f>
        <v>#REF!</v>
      </c>
      <c r="E25" s="132" t="e">
        <f>#REF!</f>
        <v>#REF!</v>
      </c>
      <c r="F25" s="132" t="e">
        <f>#REF!</f>
        <v>#REF!</v>
      </c>
      <c r="G25" s="138"/>
      <c r="H25" s="138"/>
      <c r="I25" s="138"/>
      <c r="J25" s="136">
        <v>8.5</v>
      </c>
    </row>
    <row r="26" spans="1:10" s="139" customFormat="1" ht="20.399999999999999" x14ac:dyDescent="0.55000000000000004">
      <c r="A26" s="132" t="e">
        <f>#REF!</f>
        <v>#REF!</v>
      </c>
      <c r="B26" s="133" t="e">
        <f>#REF!</f>
        <v>#REF!</v>
      </c>
      <c r="C26" s="133" t="e">
        <f>#REF!</f>
        <v>#REF!</v>
      </c>
      <c r="D26" s="132" t="e">
        <f>#REF!</f>
        <v>#REF!</v>
      </c>
      <c r="E26" s="132" t="e">
        <f>#REF!</f>
        <v>#REF!</v>
      </c>
      <c r="F26" s="132" t="e">
        <f>#REF!</f>
        <v>#REF!</v>
      </c>
      <c r="G26" s="138"/>
      <c r="H26" s="138"/>
      <c r="I26" s="138"/>
      <c r="J26" s="136">
        <v>6.5</v>
      </c>
    </row>
    <row r="27" spans="1:10" s="139" customFormat="1" ht="20.399999999999999" x14ac:dyDescent="0.55000000000000004">
      <c r="A27" s="132" t="e">
        <f>#REF!</f>
        <v>#REF!</v>
      </c>
      <c r="B27" s="133" t="e">
        <f>#REF!</f>
        <v>#REF!</v>
      </c>
      <c r="C27" s="133" t="e">
        <f>#REF!</f>
        <v>#REF!</v>
      </c>
      <c r="D27" s="132" t="e">
        <f>#REF!</f>
        <v>#REF!</v>
      </c>
      <c r="E27" s="132" t="e">
        <f>#REF!</f>
        <v>#REF!</v>
      </c>
      <c r="F27" s="132" t="e">
        <f>#REF!</f>
        <v>#REF!</v>
      </c>
      <c r="G27" s="138"/>
      <c r="H27" s="138"/>
      <c r="I27" s="138"/>
      <c r="J27" s="136">
        <v>6.5</v>
      </c>
    </row>
    <row r="28" spans="1:10" s="139" customFormat="1" ht="20.399999999999999" hidden="1" x14ac:dyDescent="0.55000000000000004">
      <c r="A28" s="132" t="e">
        <f>#REF!</f>
        <v>#REF!</v>
      </c>
      <c r="B28" s="133" t="e">
        <f>#REF!</f>
        <v>#REF!</v>
      </c>
      <c r="C28" s="133" t="e">
        <f>#REF!</f>
        <v>#REF!</v>
      </c>
      <c r="D28" s="132" t="e">
        <f>#REF!</f>
        <v>#REF!</v>
      </c>
      <c r="E28" s="132" t="e">
        <f>#REF!</f>
        <v>#REF!</v>
      </c>
      <c r="F28" s="132" t="e">
        <f>#REF!</f>
        <v>#REF!</v>
      </c>
      <c r="G28" s="138"/>
      <c r="H28" s="138"/>
      <c r="I28" s="138"/>
      <c r="J28" s="136"/>
    </row>
    <row r="29" spans="1:10" s="139" customFormat="1" ht="20.399999999999999" x14ac:dyDescent="0.55000000000000004">
      <c r="A29" s="132" t="e">
        <f>#REF!</f>
        <v>#REF!</v>
      </c>
      <c r="B29" s="133" t="e">
        <f>#REF!</f>
        <v>#REF!</v>
      </c>
      <c r="C29" s="133" t="e">
        <f>#REF!</f>
        <v>#REF!</v>
      </c>
      <c r="D29" s="132" t="e">
        <f>#REF!</f>
        <v>#REF!</v>
      </c>
      <c r="E29" s="132" t="e">
        <f>#REF!</f>
        <v>#REF!</v>
      </c>
      <c r="F29" s="132" t="e">
        <f>#REF!</f>
        <v>#REF!</v>
      </c>
      <c r="G29" s="138"/>
      <c r="H29" s="138"/>
      <c r="I29" s="138"/>
      <c r="J29" s="136">
        <v>5.5</v>
      </c>
    </row>
    <row r="30" spans="1:10" s="139" customFormat="1" ht="20.399999999999999" x14ac:dyDescent="0.55000000000000004">
      <c r="A30" s="132" t="e">
        <f>#REF!</f>
        <v>#REF!</v>
      </c>
      <c r="B30" s="133" t="e">
        <f>#REF!</f>
        <v>#REF!</v>
      </c>
      <c r="C30" s="133" t="e">
        <f>#REF!</f>
        <v>#REF!</v>
      </c>
      <c r="D30" s="132" t="e">
        <f>#REF!</f>
        <v>#REF!</v>
      </c>
      <c r="E30" s="132" t="e">
        <f>#REF!</f>
        <v>#REF!</v>
      </c>
      <c r="F30" s="132" t="e">
        <f>#REF!</f>
        <v>#REF!</v>
      </c>
      <c r="G30" s="138"/>
      <c r="H30" s="138"/>
      <c r="I30" s="138"/>
      <c r="J30" s="136">
        <v>6</v>
      </c>
    </row>
    <row r="31" spans="1:10" s="139" customFormat="1" ht="20.399999999999999" hidden="1" x14ac:dyDescent="0.55000000000000004">
      <c r="A31" s="132" t="e">
        <f>#REF!</f>
        <v>#REF!</v>
      </c>
      <c r="B31" s="133" t="e">
        <f>#REF!</f>
        <v>#REF!</v>
      </c>
      <c r="C31" s="133" t="e">
        <f>#REF!</f>
        <v>#REF!</v>
      </c>
      <c r="D31" s="132" t="e">
        <f>#REF!</f>
        <v>#REF!</v>
      </c>
      <c r="E31" s="132" t="e">
        <f>#REF!</f>
        <v>#REF!</v>
      </c>
      <c r="F31" s="132" t="e">
        <f>#REF!</f>
        <v>#REF!</v>
      </c>
      <c r="G31" s="138"/>
      <c r="H31" s="138"/>
      <c r="I31" s="138"/>
      <c r="J31" s="136"/>
    </row>
    <row r="32" spans="1:10" s="139" customFormat="1" ht="20.399999999999999" x14ac:dyDescent="0.55000000000000004">
      <c r="A32" s="132" t="e">
        <f>#REF!</f>
        <v>#REF!</v>
      </c>
      <c r="B32" s="133" t="e">
        <f>#REF!</f>
        <v>#REF!</v>
      </c>
      <c r="C32" s="133" t="e">
        <f>#REF!</f>
        <v>#REF!</v>
      </c>
      <c r="D32" s="132" t="e">
        <f>#REF!</f>
        <v>#REF!</v>
      </c>
      <c r="E32" s="132" t="e">
        <f>#REF!</f>
        <v>#REF!</v>
      </c>
      <c r="F32" s="132" t="e">
        <f>#REF!</f>
        <v>#REF!</v>
      </c>
      <c r="G32" s="138"/>
      <c r="H32" s="138"/>
      <c r="I32" s="138"/>
      <c r="J32" s="136">
        <v>8.5</v>
      </c>
    </row>
    <row r="33" spans="1:10" s="139" customFormat="1" ht="20.399999999999999" hidden="1" x14ac:dyDescent="0.55000000000000004">
      <c r="A33" s="132" t="e">
        <f>#REF!</f>
        <v>#REF!</v>
      </c>
      <c r="B33" s="133" t="e">
        <f>#REF!</f>
        <v>#REF!</v>
      </c>
      <c r="C33" s="133" t="e">
        <f>#REF!</f>
        <v>#REF!</v>
      </c>
      <c r="D33" s="132" t="e">
        <f>#REF!</f>
        <v>#REF!</v>
      </c>
      <c r="E33" s="132" t="e">
        <f>#REF!</f>
        <v>#REF!</v>
      </c>
      <c r="F33" s="132" t="e">
        <f>#REF!</f>
        <v>#REF!</v>
      </c>
      <c r="G33" s="138"/>
      <c r="H33" s="138"/>
      <c r="I33" s="138"/>
      <c r="J33" s="136"/>
    </row>
    <row r="34" spans="1:10" s="139" customFormat="1" ht="20.399999999999999" x14ac:dyDescent="0.55000000000000004">
      <c r="A34" s="132" t="e">
        <f>#REF!</f>
        <v>#REF!</v>
      </c>
      <c r="B34" s="133" t="e">
        <f>#REF!</f>
        <v>#REF!</v>
      </c>
      <c r="C34" s="133" t="e">
        <f>#REF!</f>
        <v>#REF!</v>
      </c>
      <c r="D34" s="132" t="e">
        <f>#REF!</f>
        <v>#REF!</v>
      </c>
      <c r="E34" s="132" t="e">
        <f>#REF!</f>
        <v>#REF!</v>
      </c>
      <c r="F34" s="132" t="e">
        <f>#REF!</f>
        <v>#REF!</v>
      </c>
      <c r="G34" s="138"/>
      <c r="H34" s="138"/>
      <c r="I34" s="138"/>
      <c r="J34" s="136">
        <v>9</v>
      </c>
    </row>
    <row r="35" spans="1:10" s="139" customFormat="1" ht="20.399999999999999" x14ac:dyDescent="0.55000000000000004">
      <c r="A35" s="132" t="e">
        <f>#REF!</f>
        <v>#REF!</v>
      </c>
      <c r="B35" s="133" t="e">
        <f>#REF!</f>
        <v>#REF!</v>
      </c>
      <c r="C35" s="133" t="e">
        <f>#REF!</f>
        <v>#REF!</v>
      </c>
      <c r="D35" s="132" t="e">
        <f>#REF!</f>
        <v>#REF!</v>
      </c>
      <c r="E35" s="132" t="e">
        <f>#REF!</f>
        <v>#REF!</v>
      </c>
      <c r="F35" s="132" t="e">
        <f>#REF!</f>
        <v>#REF!</v>
      </c>
      <c r="G35" s="138"/>
      <c r="H35" s="138"/>
      <c r="I35" s="138"/>
      <c r="J35" s="136"/>
    </row>
    <row r="36" spans="1:10" s="139" customFormat="1" ht="20.399999999999999" x14ac:dyDescent="0.55000000000000004">
      <c r="A36" s="132" t="e">
        <f>#REF!</f>
        <v>#REF!</v>
      </c>
      <c r="B36" s="133" t="e">
        <f>#REF!</f>
        <v>#REF!</v>
      </c>
      <c r="C36" s="133" t="e">
        <f>#REF!</f>
        <v>#REF!</v>
      </c>
      <c r="D36" s="132" t="e">
        <f>#REF!</f>
        <v>#REF!</v>
      </c>
      <c r="E36" s="132" t="e">
        <f>#REF!</f>
        <v>#REF!</v>
      </c>
      <c r="F36" s="132" t="e">
        <f>#REF!</f>
        <v>#REF!</v>
      </c>
      <c r="G36" s="138"/>
      <c r="H36" s="138"/>
      <c r="I36" s="138"/>
      <c r="J36" s="136"/>
    </row>
    <row r="37" spans="1:10" s="139" customFormat="1" ht="20.399999999999999" x14ac:dyDescent="0.55000000000000004">
      <c r="A37" s="132" t="e">
        <f>#REF!</f>
        <v>#REF!</v>
      </c>
      <c r="B37" s="133" t="e">
        <f>#REF!</f>
        <v>#REF!</v>
      </c>
      <c r="C37" s="133" t="e">
        <f>#REF!</f>
        <v>#REF!</v>
      </c>
      <c r="D37" s="132" t="e">
        <f>#REF!</f>
        <v>#REF!</v>
      </c>
      <c r="E37" s="132" t="e">
        <f>#REF!</f>
        <v>#REF!</v>
      </c>
      <c r="F37" s="132" t="e">
        <f>#REF!</f>
        <v>#REF!</v>
      </c>
      <c r="G37" s="138"/>
      <c r="H37" s="138"/>
      <c r="I37" s="138"/>
      <c r="J37" s="136"/>
    </row>
    <row r="38" spans="1:10" s="139" customFormat="1" ht="20.399999999999999" x14ac:dyDescent="0.55000000000000004">
      <c r="A38" s="132" t="e">
        <f>#REF!</f>
        <v>#REF!</v>
      </c>
      <c r="B38" s="133" t="e">
        <f>#REF!</f>
        <v>#REF!</v>
      </c>
      <c r="C38" s="133" t="e">
        <f>#REF!</f>
        <v>#REF!</v>
      </c>
      <c r="D38" s="132" t="e">
        <f>#REF!</f>
        <v>#REF!</v>
      </c>
      <c r="E38" s="132" t="e">
        <f>#REF!</f>
        <v>#REF!</v>
      </c>
      <c r="F38" s="132" t="e">
        <f>#REF!</f>
        <v>#REF!</v>
      </c>
      <c r="G38" s="138"/>
      <c r="H38" s="138"/>
      <c r="I38" s="138"/>
      <c r="J38" s="136"/>
    </row>
    <row r="39" spans="1:10" s="139" customFormat="1" ht="20.399999999999999" x14ac:dyDescent="0.55000000000000004">
      <c r="A39" s="132" t="e">
        <f>#REF!</f>
        <v>#REF!</v>
      </c>
      <c r="B39" s="133" t="e">
        <f>#REF!</f>
        <v>#REF!</v>
      </c>
      <c r="C39" s="133" t="e">
        <f>#REF!</f>
        <v>#REF!</v>
      </c>
      <c r="D39" s="132" t="e">
        <f>#REF!</f>
        <v>#REF!</v>
      </c>
      <c r="E39" s="132" t="e">
        <f>#REF!</f>
        <v>#REF!</v>
      </c>
      <c r="F39" s="132" t="e">
        <f>#REF!</f>
        <v>#REF!</v>
      </c>
      <c r="G39" s="138"/>
      <c r="H39" s="138"/>
      <c r="I39" s="138"/>
      <c r="J39" s="136"/>
    </row>
    <row r="40" spans="1:10" s="139" customFormat="1" ht="20.399999999999999" x14ac:dyDescent="0.55000000000000004">
      <c r="A40" s="132" t="e">
        <f>#REF!</f>
        <v>#REF!</v>
      </c>
      <c r="B40" s="133" t="e">
        <f>#REF!</f>
        <v>#REF!</v>
      </c>
      <c r="C40" s="133" t="e">
        <f>#REF!</f>
        <v>#REF!</v>
      </c>
      <c r="D40" s="132" t="e">
        <f>#REF!</f>
        <v>#REF!</v>
      </c>
      <c r="E40" s="132" t="e">
        <f>#REF!</f>
        <v>#REF!</v>
      </c>
      <c r="F40" s="132" t="e">
        <f>#REF!</f>
        <v>#REF!</v>
      </c>
      <c r="G40" s="138"/>
      <c r="H40" s="138"/>
      <c r="I40" s="138"/>
      <c r="J40" s="136"/>
    </row>
    <row r="41" spans="1:10" s="139" customFormat="1" ht="20.399999999999999" x14ac:dyDescent="0.55000000000000004">
      <c r="A41" s="132" t="e">
        <f>#REF!</f>
        <v>#REF!</v>
      </c>
      <c r="B41" s="133" t="e">
        <f>#REF!</f>
        <v>#REF!</v>
      </c>
      <c r="C41" s="133" t="e">
        <f>#REF!</f>
        <v>#REF!</v>
      </c>
      <c r="D41" s="132" t="e">
        <f>#REF!</f>
        <v>#REF!</v>
      </c>
      <c r="E41" s="132" t="e">
        <f>#REF!</f>
        <v>#REF!</v>
      </c>
      <c r="F41" s="132" t="e">
        <f>#REF!</f>
        <v>#REF!</v>
      </c>
      <c r="G41" s="138"/>
      <c r="H41" s="138"/>
      <c r="I41" s="138"/>
      <c r="J41" s="136"/>
    </row>
    <row r="42" spans="1:10" s="139" customFormat="1" ht="20.399999999999999" x14ac:dyDescent="0.55000000000000004">
      <c r="A42" s="132" t="e">
        <f>#REF!</f>
        <v>#REF!</v>
      </c>
      <c r="B42" s="133" t="e">
        <f>#REF!</f>
        <v>#REF!</v>
      </c>
      <c r="C42" s="133" t="e">
        <f>#REF!</f>
        <v>#REF!</v>
      </c>
      <c r="D42" s="132" t="e">
        <f>#REF!</f>
        <v>#REF!</v>
      </c>
      <c r="E42" s="132" t="e">
        <f>#REF!</f>
        <v>#REF!</v>
      </c>
      <c r="F42" s="132" t="e">
        <f>#REF!</f>
        <v>#REF!</v>
      </c>
      <c r="G42" s="138"/>
      <c r="H42" s="138"/>
      <c r="I42" s="138"/>
      <c r="J42" s="136"/>
    </row>
    <row r="43" spans="1:10" s="139" customFormat="1" ht="20.399999999999999" x14ac:dyDescent="0.55000000000000004">
      <c r="A43" s="132" t="e">
        <f>#REF!</f>
        <v>#REF!</v>
      </c>
      <c r="B43" s="133" t="e">
        <f>#REF!</f>
        <v>#REF!</v>
      </c>
      <c r="C43" s="133" t="e">
        <f>#REF!</f>
        <v>#REF!</v>
      </c>
      <c r="D43" s="132" t="e">
        <f>#REF!</f>
        <v>#REF!</v>
      </c>
      <c r="E43" s="132" t="e">
        <f>#REF!</f>
        <v>#REF!</v>
      </c>
      <c r="F43" s="132" t="e">
        <f>#REF!</f>
        <v>#REF!</v>
      </c>
      <c r="G43" s="138"/>
      <c r="H43" s="138"/>
      <c r="I43" s="138"/>
      <c r="J43" s="136"/>
    </row>
    <row r="44" spans="1:10" s="139" customFormat="1" ht="20.399999999999999" x14ac:dyDescent="0.55000000000000004">
      <c r="A44" s="132" t="e">
        <f>#REF!</f>
        <v>#REF!</v>
      </c>
      <c r="B44" s="133" t="e">
        <f>#REF!</f>
        <v>#REF!</v>
      </c>
      <c r="C44" s="133" t="e">
        <f>#REF!</f>
        <v>#REF!</v>
      </c>
      <c r="D44" s="132" t="e">
        <f>#REF!</f>
        <v>#REF!</v>
      </c>
      <c r="E44" s="132" t="e">
        <f>#REF!</f>
        <v>#REF!</v>
      </c>
      <c r="F44" s="132" t="e">
        <f>#REF!</f>
        <v>#REF!</v>
      </c>
      <c r="G44" s="138"/>
      <c r="H44" s="138"/>
      <c r="I44" s="138"/>
      <c r="J44" s="136"/>
    </row>
    <row r="45" spans="1:10" s="139" customFormat="1" ht="20.399999999999999" x14ac:dyDescent="0.55000000000000004">
      <c r="A45" s="132" t="e">
        <f>#REF!</f>
        <v>#REF!</v>
      </c>
      <c r="B45" s="133" t="e">
        <f>#REF!</f>
        <v>#REF!</v>
      </c>
      <c r="C45" s="133" t="e">
        <f>#REF!</f>
        <v>#REF!</v>
      </c>
      <c r="D45" s="132" t="e">
        <f>#REF!</f>
        <v>#REF!</v>
      </c>
      <c r="E45" s="132" t="e">
        <f>#REF!</f>
        <v>#REF!</v>
      </c>
      <c r="F45" s="132" t="e">
        <f>#REF!</f>
        <v>#REF!</v>
      </c>
      <c r="G45" s="138"/>
      <c r="H45" s="138"/>
      <c r="I45" s="138"/>
      <c r="J45" s="136"/>
    </row>
    <row r="46" spans="1:10" s="139" customFormat="1" ht="20.399999999999999" x14ac:dyDescent="0.55000000000000004">
      <c r="A46" s="132" t="e">
        <f>#REF!</f>
        <v>#REF!</v>
      </c>
      <c r="B46" s="133" t="e">
        <f>#REF!</f>
        <v>#REF!</v>
      </c>
      <c r="C46" s="133" t="e">
        <f>#REF!</f>
        <v>#REF!</v>
      </c>
      <c r="D46" s="132" t="e">
        <f>#REF!</f>
        <v>#REF!</v>
      </c>
      <c r="E46" s="132" t="e">
        <f>#REF!</f>
        <v>#REF!</v>
      </c>
      <c r="F46" s="132" t="e">
        <f>#REF!</f>
        <v>#REF!</v>
      </c>
      <c r="G46" s="138"/>
      <c r="H46" s="138"/>
      <c r="I46" s="138"/>
      <c r="J46" s="136"/>
    </row>
    <row r="47" spans="1:10" s="139" customFormat="1" ht="20.399999999999999" x14ac:dyDescent="0.55000000000000004">
      <c r="A47" s="132" t="e">
        <f>#REF!</f>
        <v>#REF!</v>
      </c>
      <c r="B47" s="133" t="e">
        <f>#REF!</f>
        <v>#REF!</v>
      </c>
      <c r="C47" s="133" t="e">
        <f>#REF!</f>
        <v>#REF!</v>
      </c>
      <c r="D47" s="132" t="e">
        <f>#REF!</f>
        <v>#REF!</v>
      </c>
      <c r="E47" s="132" t="e">
        <f>#REF!</f>
        <v>#REF!</v>
      </c>
      <c r="F47" s="132" t="e">
        <f>#REF!</f>
        <v>#REF!</v>
      </c>
      <c r="G47" s="138"/>
      <c r="H47" s="138"/>
      <c r="I47" s="138"/>
      <c r="J47" s="136"/>
    </row>
    <row r="48" spans="1:10" s="139" customFormat="1" ht="20.399999999999999" x14ac:dyDescent="0.55000000000000004">
      <c r="A48" s="132" t="e">
        <f>#REF!</f>
        <v>#REF!</v>
      </c>
      <c r="B48" s="133" t="e">
        <f>#REF!</f>
        <v>#REF!</v>
      </c>
      <c r="C48" s="133" t="e">
        <f>#REF!</f>
        <v>#REF!</v>
      </c>
      <c r="D48" s="132" t="e">
        <f>#REF!</f>
        <v>#REF!</v>
      </c>
      <c r="E48" s="132" t="e">
        <f>#REF!</f>
        <v>#REF!</v>
      </c>
      <c r="F48" s="132" t="e">
        <f>#REF!</f>
        <v>#REF!</v>
      </c>
      <c r="G48" s="138"/>
      <c r="H48" s="138"/>
      <c r="I48" s="138"/>
      <c r="J48" s="136"/>
    </row>
    <row r="49" spans="1:10" s="139" customFormat="1" ht="20.399999999999999" x14ac:dyDescent="0.55000000000000004">
      <c r="A49" s="132" t="e">
        <f>#REF!</f>
        <v>#REF!</v>
      </c>
      <c r="B49" s="133" t="e">
        <f>#REF!</f>
        <v>#REF!</v>
      </c>
      <c r="C49" s="133" t="e">
        <f>#REF!</f>
        <v>#REF!</v>
      </c>
      <c r="D49" s="132" t="e">
        <f>#REF!</f>
        <v>#REF!</v>
      </c>
      <c r="E49" s="132" t="e">
        <f>#REF!</f>
        <v>#REF!</v>
      </c>
      <c r="F49" s="132" t="e">
        <f>#REF!</f>
        <v>#REF!</v>
      </c>
      <c r="G49" s="138"/>
      <c r="H49" s="138"/>
      <c r="I49" s="138"/>
      <c r="J49" s="136"/>
    </row>
    <row r="50" spans="1:10" s="139" customFormat="1" ht="20.399999999999999" x14ac:dyDescent="0.55000000000000004">
      <c r="A50" s="132" t="e">
        <f>#REF!</f>
        <v>#REF!</v>
      </c>
      <c r="B50" s="133" t="e">
        <f>#REF!</f>
        <v>#REF!</v>
      </c>
      <c r="C50" s="133" t="e">
        <f>#REF!</f>
        <v>#REF!</v>
      </c>
      <c r="D50" s="132" t="e">
        <f>#REF!</f>
        <v>#REF!</v>
      </c>
      <c r="E50" s="132" t="e">
        <f>#REF!</f>
        <v>#REF!</v>
      </c>
      <c r="F50" s="132" t="e">
        <f>#REF!</f>
        <v>#REF!</v>
      </c>
      <c r="G50" s="138"/>
      <c r="H50" s="138"/>
      <c r="I50" s="138"/>
      <c r="J50" s="136"/>
    </row>
    <row r="51" spans="1:10" s="139" customFormat="1" ht="20.399999999999999" x14ac:dyDescent="0.55000000000000004">
      <c r="A51" s="132" t="e">
        <f>#REF!</f>
        <v>#REF!</v>
      </c>
      <c r="B51" s="133" t="e">
        <f>#REF!</f>
        <v>#REF!</v>
      </c>
      <c r="C51" s="133" t="e">
        <f>#REF!</f>
        <v>#REF!</v>
      </c>
      <c r="D51" s="132" t="e">
        <f>#REF!</f>
        <v>#REF!</v>
      </c>
      <c r="E51" s="132" t="e">
        <f>#REF!</f>
        <v>#REF!</v>
      </c>
      <c r="F51" s="132" t="e">
        <f>#REF!</f>
        <v>#REF!</v>
      </c>
      <c r="G51" s="138"/>
      <c r="H51" s="138"/>
      <c r="I51" s="138"/>
      <c r="J51" s="136"/>
    </row>
    <row r="52" spans="1:10" s="139" customFormat="1" ht="20.399999999999999" x14ac:dyDescent="0.55000000000000004">
      <c r="A52" s="132" t="e">
        <f>#REF!</f>
        <v>#REF!</v>
      </c>
      <c r="B52" s="133" t="e">
        <f>#REF!</f>
        <v>#REF!</v>
      </c>
      <c r="C52" s="133" t="e">
        <f>#REF!</f>
        <v>#REF!</v>
      </c>
      <c r="D52" s="132" t="e">
        <f>#REF!</f>
        <v>#REF!</v>
      </c>
      <c r="E52" s="132" t="e">
        <f>#REF!</f>
        <v>#REF!</v>
      </c>
      <c r="F52" s="132" t="e">
        <f>#REF!</f>
        <v>#REF!</v>
      </c>
      <c r="G52" s="138"/>
      <c r="H52" s="138"/>
      <c r="I52" s="138"/>
      <c r="J52" s="136"/>
    </row>
    <row r="53" spans="1:10" s="139" customFormat="1" ht="20.399999999999999" x14ac:dyDescent="0.55000000000000004">
      <c r="A53" s="132" t="e">
        <f>#REF!</f>
        <v>#REF!</v>
      </c>
      <c r="B53" s="133" t="e">
        <f>#REF!</f>
        <v>#REF!</v>
      </c>
      <c r="C53" s="133" t="e">
        <f>#REF!</f>
        <v>#REF!</v>
      </c>
      <c r="D53" s="132" t="e">
        <f>#REF!</f>
        <v>#REF!</v>
      </c>
      <c r="E53" s="132" t="e">
        <f>#REF!</f>
        <v>#REF!</v>
      </c>
      <c r="F53" s="132" t="e">
        <f>#REF!</f>
        <v>#REF!</v>
      </c>
      <c r="G53" s="138"/>
      <c r="H53" s="138"/>
      <c r="I53" s="138"/>
      <c r="J53" s="136"/>
    </row>
    <row r="54" spans="1:10" s="139" customFormat="1" ht="20.399999999999999" x14ac:dyDescent="0.55000000000000004">
      <c r="A54" s="132" t="e">
        <f>#REF!</f>
        <v>#REF!</v>
      </c>
      <c r="B54" s="133" t="e">
        <f>#REF!</f>
        <v>#REF!</v>
      </c>
      <c r="C54" s="133" t="e">
        <f>#REF!</f>
        <v>#REF!</v>
      </c>
      <c r="D54" s="132" t="e">
        <f>#REF!</f>
        <v>#REF!</v>
      </c>
      <c r="E54" s="132" t="e">
        <f>#REF!</f>
        <v>#REF!</v>
      </c>
      <c r="F54" s="132" t="e">
        <f>#REF!</f>
        <v>#REF!</v>
      </c>
      <c r="G54" s="138"/>
      <c r="H54" s="138"/>
      <c r="I54" s="138"/>
      <c r="J54" s="136"/>
    </row>
    <row r="55" spans="1:10" s="139" customFormat="1" ht="20.399999999999999" x14ac:dyDescent="0.55000000000000004">
      <c r="A55" s="132" t="e">
        <f>#REF!</f>
        <v>#REF!</v>
      </c>
      <c r="B55" s="133" t="e">
        <f>#REF!</f>
        <v>#REF!</v>
      </c>
      <c r="C55" s="133" t="e">
        <f>#REF!</f>
        <v>#REF!</v>
      </c>
      <c r="D55" s="132" t="e">
        <f>#REF!</f>
        <v>#REF!</v>
      </c>
      <c r="E55" s="132" t="e">
        <f>#REF!</f>
        <v>#REF!</v>
      </c>
      <c r="F55" s="132" t="e">
        <f>#REF!</f>
        <v>#REF!</v>
      </c>
      <c r="G55" s="138"/>
      <c r="H55" s="138"/>
      <c r="I55" s="138"/>
      <c r="J55" s="136"/>
    </row>
    <row r="56" spans="1:10" s="139" customFormat="1" ht="20.399999999999999" x14ac:dyDescent="0.55000000000000004">
      <c r="A56" s="132" t="e">
        <f>#REF!</f>
        <v>#REF!</v>
      </c>
      <c r="B56" s="133" t="e">
        <f>#REF!</f>
        <v>#REF!</v>
      </c>
      <c r="C56" s="133" t="e">
        <f>#REF!</f>
        <v>#REF!</v>
      </c>
      <c r="D56" s="132" t="e">
        <f>#REF!</f>
        <v>#REF!</v>
      </c>
      <c r="E56" s="132" t="e">
        <f>#REF!</f>
        <v>#REF!</v>
      </c>
      <c r="F56" s="132" t="e">
        <f>#REF!</f>
        <v>#REF!</v>
      </c>
      <c r="G56" s="138"/>
      <c r="H56" s="138"/>
      <c r="I56" s="138"/>
      <c r="J56" s="136"/>
    </row>
    <row r="57" spans="1:10" s="139" customFormat="1" ht="20.399999999999999" x14ac:dyDescent="0.55000000000000004">
      <c r="A57" s="132" t="e">
        <f>#REF!</f>
        <v>#REF!</v>
      </c>
      <c r="B57" s="133" t="e">
        <f>#REF!</f>
        <v>#REF!</v>
      </c>
      <c r="C57" s="133" t="e">
        <f>#REF!</f>
        <v>#REF!</v>
      </c>
      <c r="D57" s="132" t="e">
        <f>#REF!</f>
        <v>#REF!</v>
      </c>
      <c r="E57" s="132" t="e">
        <f>#REF!</f>
        <v>#REF!</v>
      </c>
      <c r="F57" s="132" t="e">
        <f>#REF!</f>
        <v>#REF!</v>
      </c>
      <c r="G57" s="138"/>
      <c r="H57" s="138"/>
      <c r="I57" s="138"/>
      <c r="J57" s="136"/>
    </row>
    <row r="58" spans="1:10" s="139" customFormat="1" ht="20.399999999999999" x14ac:dyDescent="0.55000000000000004">
      <c r="A58" s="132" t="e">
        <f>#REF!</f>
        <v>#REF!</v>
      </c>
      <c r="B58" s="133" t="e">
        <f>#REF!</f>
        <v>#REF!</v>
      </c>
      <c r="C58" s="133" t="e">
        <f>#REF!</f>
        <v>#REF!</v>
      </c>
      <c r="D58" s="132" t="e">
        <f>#REF!</f>
        <v>#REF!</v>
      </c>
      <c r="E58" s="132" t="e">
        <f>#REF!</f>
        <v>#REF!</v>
      </c>
      <c r="F58" s="132" t="e">
        <f>#REF!</f>
        <v>#REF!</v>
      </c>
      <c r="G58" s="138"/>
      <c r="H58" s="138"/>
      <c r="I58" s="138"/>
      <c r="J58" s="136"/>
    </row>
    <row r="59" spans="1:10" s="139" customFormat="1" ht="20.399999999999999" x14ac:dyDescent="0.55000000000000004">
      <c r="A59" s="132" t="e">
        <f>#REF!</f>
        <v>#REF!</v>
      </c>
      <c r="B59" s="133" t="e">
        <f>#REF!</f>
        <v>#REF!</v>
      </c>
      <c r="C59" s="133" t="e">
        <f>#REF!</f>
        <v>#REF!</v>
      </c>
      <c r="D59" s="132" t="e">
        <f>#REF!</f>
        <v>#REF!</v>
      </c>
      <c r="E59" s="132" t="e">
        <f>#REF!</f>
        <v>#REF!</v>
      </c>
      <c r="F59" s="132" t="e">
        <f>#REF!</f>
        <v>#REF!</v>
      </c>
      <c r="G59" s="138"/>
      <c r="H59" s="138"/>
      <c r="I59" s="138"/>
      <c r="J59" s="136"/>
    </row>
    <row r="60" spans="1:10" s="139" customFormat="1" ht="20.399999999999999" x14ac:dyDescent="0.55000000000000004">
      <c r="A60" s="132" t="e">
        <f>#REF!</f>
        <v>#REF!</v>
      </c>
      <c r="B60" s="133" t="e">
        <f>#REF!</f>
        <v>#REF!</v>
      </c>
      <c r="C60" s="133" t="e">
        <f>#REF!</f>
        <v>#REF!</v>
      </c>
      <c r="D60" s="132" t="e">
        <f>#REF!</f>
        <v>#REF!</v>
      </c>
      <c r="E60" s="132" t="e">
        <f>#REF!</f>
        <v>#REF!</v>
      </c>
      <c r="F60" s="132" t="e">
        <f>#REF!</f>
        <v>#REF!</v>
      </c>
      <c r="G60" s="138"/>
      <c r="H60" s="138"/>
      <c r="I60" s="138"/>
      <c r="J60" s="136"/>
    </row>
    <row r="61" spans="1:10" s="139" customFormat="1" ht="20.399999999999999" x14ac:dyDescent="0.55000000000000004">
      <c r="A61" s="132" t="e">
        <f>#REF!</f>
        <v>#REF!</v>
      </c>
      <c r="B61" s="133" t="e">
        <f>#REF!</f>
        <v>#REF!</v>
      </c>
      <c r="C61" s="133" t="e">
        <f>#REF!</f>
        <v>#REF!</v>
      </c>
      <c r="D61" s="132" t="e">
        <f>#REF!</f>
        <v>#REF!</v>
      </c>
      <c r="E61" s="132" t="e">
        <f>#REF!</f>
        <v>#REF!</v>
      </c>
      <c r="F61" s="132" t="e">
        <f>#REF!</f>
        <v>#REF!</v>
      </c>
      <c r="G61" s="138"/>
      <c r="H61" s="138"/>
      <c r="I61" s="138"/>
      <c r="J61" s="136"/>
    </row>
    <row r="62" spans="1:10" s="139" customFormat="1" ht="20.399999999999999" x14ac:dyDescent="0.55000000000000004">
      <c r="A62" s="132" t="e">
        <f>#REF!</f>
        <v>#REF!</v>
      </c>
      <c r="B62" s="133" t="e">
        <f>#REF!</f>
        <v>#REF!</v>
      </c>
      <c r="C62" s="133" t="e">
        <f>#REF!</f>
        <v>#REF!</v>
      </c>
      <c r="D62" s="132" t="e">
        <f>#REF!</f>
        <v>#REF!</v>
      </c>
      <c r="E62" s="132" t="e">
        <f>#REF!</f>
        <v>#REF!</v>
      </c>
      <c r="F62" s="132" t="e">
        <f>#REF!</f>
        <v>#REF!</v>
      </c>
      <c r="G62" s="138"/>
      <c r="H62" s="138"/>
      <c r="I62" s="138"/>
      <c r="J62" s="136"/>
    </row>
    <row r="63" spans="1:10" s="139" customFormat="1" ht="20.399999999999999" x14ac:dyDescent="0.55000000000000004">
      <c r="A63" s="132" t="e">
        <f>#REF!</f>
        <v>#REF!</v>
      </c>
      <c r="B63" s="133" t="e">
        <f>#REF!</f>
        <v>#REF!</v>
      </c>
      <c r="C63" s="133" t="e">
        <f>#REF!</f>
        <v>#REF!</v>
      </c>
      <c r="D63" s="132" t="e">
        <f>#REF!</f>
        <v>#REF!</v>
      </c>
      <c r="E63" s="132" t="e">
        <f>#REF!</f>
        <v>#REF!</v>
      </c>
      <c r="F63" s="132" t="e">
        <f>#REF!</f>
        <v>#REF!</v>
      </c>
      <c r="G63" s="138"/>
      <c r="H63" s="138"/>
      <c r="I63" s="138"/>
      <c r="J63" s="136"/>
    </row>
    <row r="64" spans="1:10" s="139" customFormat="1" ht="20.399999999999999" x14ac:dyDescent="0.55000000000000004">
      <c r="A64" s="132" t="e">
        <f>#REF!</f>
        <v>#REF!</v>
      </c>
      <c r="B64" s="133" t="e">
        <f>#REF!</f>
        <v>#REF!</v>
      </c>
      <c r="C64" s="133" t="e">
        <f>#REF!</f>
        <v>#REF!</v>
      </c>
      <c r="D64" s="132" t="e">
        <f>#REF!</f>
        <v>#REF!</v>
      </c>
      <c r="E64" s="132" t="e">
        <f>#REF!</f>
        <v>#REF!</v>
      </c>
      <c r="F64" s="132" t="e">
        <f>#REF!</f>
        <v>#REF!</v>
      </c>
      <c r="G64" s="138"/>
      <c r="H64" s="138"/>
      <c r="I64" s="138"/>
      <c r="J64" s="136"/>
    </row>
    <row r="65" spans="1:10" s="139" customFormat="1" ht="20.399999999999999" x14ac:dyDescent="0.55000000000000004">
      <c r="A65" s="132" t="e">
        <f>#REF!</f>
        <v>#REF!</v>
      </c>
      <c r="B65" s="133" t="e">
        <f>#REF!</f>
        <v>#REF!</v>
      </c>
      <c r="C65" s="133" t="e">
        <f>#REF!</f>
        <v>#REF!</v>
      </c>
      <c r="D65" s="132" t="e">
        <f>#REF!</f>
        <v>#REF!</v>
      </c>
      <c r="E65" s="132" t="e">
        <f>#REF!</f>
        <v>#REF!</v>
      </c>
      <c r="F65" s="132" t="e">
        <f>#REF!</f>
        <v>#REF!</v>
      </c>
      <c r="G65" s="138"/>
      <c r="H65" s="138"/>
      <c r="I65" s="138"/>
      <c r="J65" s="136"/>
    </row>
    <row r="66" spans="1:10" s="139" customFormat="1" ht="20.399999999999999" x14ac:dyDescent="0.55000000000000004">
      <c r="A66" s="132" t="e">
        <f>#REF!</f>
        <v>#REF!</v>
      </c>
      <c r="B66" s="133" t="e">
        <f>#REF!</f>
        <v>#REF!</v>
      </c>
      <c r="C66" s="133" t="e">
        <f>#REF!</f>
        <v>#REF!</v>
      </c>
      <c r="D66" s="132" t="e">
        <f>#REF!</f>
        <v>#REF!</v>
      </c>
      <c r="E66" s="132" t="e">
        <f>#REF!</f>
        <v>#REF!</v>
      </c>
      <c r="F66" s="132" t="e">
        <f>#REF!</f>
        <v>#REF!</v>
      </c>
      <c r="G66" s="138"/>
      <c r="H66" s="138"/>
      <c r="I66" s="138"/>
      <c r="J66" s="136"/>
    </row>
    <row r="67" spans="1:10" s="139" customFormat="1" ht="20.399999999999999" x14ac:dyDescent="0.55000000000000004">
      <c r="A67" s="132" t="e">
        <f>#REF!</f>
        <v>#REF!</v>
      </c>
      <c r="B67" s="133" t="e">
        <f>#REF!</f>
        <v>#REF!</v>
      </c>
      <c r="C67" s="133" t="e">
        <f>#REF!</f>
        <v>#REF!</v>
      </c>
      <c r="D67" s="132" t="e">
        <f>#REF!</f>
        <v>#REF!</v>
      </c>
      <c r="E67" s="132" t="e">
        <f>#REF!</f>
        <v>#REF!</v>
      </c>
      <c r="F67" s="132" t="e">
        <f>#REF!</f>
        <v>#REF!</v>
      </c>
      <c r="G67" s="138"/>
      <c r="H67" s="138"/>
      <c r="I67" s="138"/>
      <c r="J67" s="136"/>
    </row>
    <row r="68" spans="1:10" s="139" customFormat="1" ht="20.399999999999999" x14ac:dyDescent="0.55000000000000004">
      <c r="A68" s="132" t="e">
        <f>#REF!</f>
        <v>#REF!</v>
      </c>
      <c r="B68" s="133" t="e">
        <f>#REF!</f>
        <v>#REF!</v>
      </c>
      <c r="C68" s="133" t="e">
        <f>#REF!</f>
        <v>#REF!</v>
      </c>
      <c r="D68" s="132" t="e">
        <f>#REF!</f>
        <v>#REF!</v>
      </c>
      <c r="E68" s="132" t="e">
        <f>#REF!</f>
        <v>#REF!</v>
      </c>
      <c r="F68" s="132" t="e">
        <f>#REF!</f>
        <v>#REF!</v>
      </c>
      <c r="G68" s="138"/>
      <c r="H68" s="138"/>
      <c r="I68" s="138"/>
      <c r="J68" s="136"/>
    </row>
    <row r="69" spans="1:10" s="139" customFormat="1" ht="20.399999999999999" x14ac:dyDescent="0.55000000000000004">
      <c r="A69" s="132" t="e">
        <f>#REF!</f>
        <v>#REF!</v>
      </c>
      <c r="B69" s="133" t="e">
        <f>#REF!</f>
        <v>#REF!</v>
      </c>
      <c r="C69" s="133" t="e">
        <f>#REF!</f>
        <v>#REF!</v>
      </c>
      <c r="D69" s="132" t="e">
        <f>#REF!</f>
        <v>#REF!</v>
      </c>
      <c r="E69" s="132" t="e">
        <f>#REF!</f>
        <v>#REF!</v>
      </c>
      <c r="F69" s="132" t="e">
        <f>#REF!</f>
        <v>#REF!</v>
      </c>
      <c r="G69" s="138"/>
      <c r="H69" s="138"/>
      <c r="I69" s="138"/>
      <c r="J69" s="136"/>
    </row>
    <row r="70" spans="1:10" s="139" customFormat="1" ht="20.399999999999999" x14ac:dyDescent="0.55000000000000004">
      <c r="A70" s="132" t="e">
        <f>#REF!</f>
        <v>#REF!</v>
      </c>
      <c r="B70" s="133" t="e">
        <f>#REF!</f>
        <v>#REF!</v>
      </c>
      <c r="C70" s="133" t="e">
        <f>#REF!</f>
        <v>#REF!</v>
      </c>
      <c r="D70" s="132" t="e">
        <f>#REF!</f>
        <v>#REF!</v>
      </c>
      <c r="E70" s="132" t="e">
        <f>#REF!</f>
        <v>#REF!</v>
      </c>
      <c r="F70" s="132" t="e">
        <f>#REF!</f>
        <v>#REF!</v>
      </c>
      <c r="G70" s="138"/>
      <c r="H70" s="138"/>
      <c r="I70" s="138"/>
      <c r="J70" s="136"/>
    </row>
    <row r="71" spans="1:10" s="139" customFormat="1" ht="20.399999999999999" x14ac:dyDescent="0.55000000000000004">
      <c r="A71" s="132" t="e">
        <f>#REF!</f>
        <v>#REF!</v>
      </c>
      <c r="B71" s="133" t="e">
        <f>#REF!</f>
        <v>#REF!</v>
      </c>
      <c r="C71" s="133" t="e">
        <f>#REF!</f>
        <v>#REF!</v>
      </c>
      <c r="D71" s="132" t="e">
        <f>#REF!</f>
        <v>#REF!</v>
      </c>
      <c r="E71" s="132" t="e">
        <f>#REF!</f>
        <v>#REF!</v>
      </c>
      <c r="F71" s="132" t="e">
        <f>#REF!</f>
        <v>#REF!</v>
      </c>
      <c r="G71" s="138"/>
      <c r="H71" s="138"/>
      <c r="I71" s="138"/>
      <c r="J71" s="136"/>
    </row>
    <row r="72" spans="1:10" s="139" customFormat="1" ht="20.399999999999999" x14ac:dyDescent="0.55000000000000004">
      <c r="A72" s="132" t="e">
        <f>#REF!</f>
        <v>#REF!</v>
      </c>
      <c r="B72" s="133" t="e">
        <f>#REF!</f>
        <v>#REF!</v>
      </c>
      <c r="C72" s="133" t="e">
        <f>#REF!</f>
        <v>#REF!</v>
      </c>
      <c r="D72" s="132" t="e">
        <f>#REF!</f>
        <v>#REF!</v>
      </c>
      <c r="E72" s="132" t="e">
        <f>#REF!</f>
        <v>#REF!</v>
      </c>
      <c r="F72" s="132" t="e">
        <f>#REF!</f>
        <v>#REF!</v>
      </c>
      <c r="G72" s="138"/>
      <c r="H72" s="138"/>
      <c r="I72" s="138"/>
      <c r="J72" s="136"/>
    </row>
    <row r="73" spans="1:10" s="139" customFormat="1" ht="20.399999999999999" x14ac:dyDescent="0.55000000000000004">
      <c r="A73" s="132" t="e">
        <f>#REF!</f>
        <v>#REF!</v>
      </c>
      <c r="B73" s="133" t="e">
        <f>#REF!</f>
        <v>#REF!</v>
      </c>
      <c r="C73" s="133" t="e">
        <f>#REF!</f>
        <v>#REF!</v>
      </c>
      <c r="D73" s="132" t="e">
        <f>#REF!</f>
        <v>#REF!</v>
      </c>
      <c r="E73" s="132" t="e">
        <f>#REF!</f>
        <v>#REF!</v>
      </c>
      <c r="F73" s="132" t="e">
        <f>#REF!</f>
        <v>#REF!</v>
      </c>
      <c r="G73" s="138"/>
      <c r="H73" s="138"/>
      <c r="I73" s="138"/>
      <c r="J73" s="136"/>
    </row>
    <row r="74" spans="1:10" s="139" customFormat="1" ht="20.399999999999999" x14ac:dyDescent="0.55000000000000004">
      <c r="A74" s="132" t="e">
        <f>#REF!</f>
        <v>#REF!</v>
      </c>
      <c r="B74" s="133" t="e">
        <f>#REF!</f>
        <v>#REF!</v>
      </c>
      <c r="C74" s="133" t="e">
        <f>#REF!</f>
        <v>#REF!</v>
      </c>
      <c r="D74" s="132" t="e">
        <f>#REF!</f>
        <v>#REF!</v>
      </c>
      <c r="E74" s="132" t="e">
        <f>#REF!</f>
        <v>#REF!</v>
      </c>
      <c r="F74" s="132" t="e">
        <f>#REF!</f>
        <v>#REF!</v>
      </c>
      <c r="G74" s="138"/>
      <c r="H74" s="138"/>
      <c r="I74" s="138"/>
      <c r="J74" s="136"/>
    </row>
    <row r="75" spans="1:10" s="139" customFormat="1" ht="20.399999999999999" x14ac:dyDescent="0.55000000000000004">
      <c r="A75" s="132" t="e">
        <f>#REF!</f>
        <v>#REF!</v>
      </c>
      <c r="B75" s="133" t="e">
        <f>#REF!</f>
        <v>#REF!</v>
      </c>
      <c r="C75" s="133" t="e">
        <f>#REF!</f>
        <v>#REF!</v>
      </c>
      <c r="D75" s="132" t="e">
        <f>#REF!</f>
        <v>#REF!</v>
      </c>
      <c r="E75" s="132" t="e">
        <f>#REF!</f>
        <v>#REF!</v>
      </c>
      <c r="F75" s="132" t="e">
        <f>#REF!</f>
        <v>#REF!</v>
      </c>
      <c r="G75" s="138"/>
      <c r="H75" s="138"/>
      <c r="I75" s="138"/>
      <c r="J75" s="136"/>
    </row>
    <row r="76" spans="1:10" s="139" customFormat="1" ht="20.399999999999999" x14ac:dyDescent="0.55000000000000004">
      <c r="A76" s="132" t="e">
        <f>#REF!</f>
        <v>#REF!</v>
      </c>
      <c r="B76" s="133" t="e">
        <f>#REF!</f>
        <v>#REF!</v>
      </c>
      <c r="C76" s="133" t="e">
        <f>#REF!</f>
        <v>#REF!</v>
      </c>
      <c r="D76" s="132" t="e">
        <f>#REF!</f>
        <v>#REF!</v>
      </c>
      <c r="E76" s="132" t="e">
        <f>#REF!</f>
        <v>#REF!</v>
      </c>
      <c r="F76" s="132" t="e">
        <f>#REF!</f>
        <v>#REF!</v>
      </c>
      <c r="G76" s="138"/>
      <c r="H76" s="138"/>
      <c r="I76" s="138"/>
      <c r="J76" s="136"/>
    </row>
    <row r="77" spans="1:10" s="139" customFormat="1" ht="20.399999999999999" x14ac:dyDescent="0.55000000000000004">
      <c r="A77" s="132" t="e">
        <f>#REF!</f>
        <v>#REF!</v>
      </c>
      <c r="B77" s="133" t="e">
        <f>#REF!</f>
        <v>#REF!</v>
      </c>
      <c r="C77" s="133" t="e">
        <f>#REF!</f>
        <v>#REF!</v>
      </c>
      <c r="D77" s="132" t="e">
        <f>#REF!</f>
        <v>#REF!</v>
      </c>
      <c r="E77" s="132" t="e">
        <f>#REF!</f>
        <v>#REF!</v>
      </c>
      <c r="F77" s="132" t="e">
        <f>#REF!</f>
        <v>#REF!</v>
      </c>
      <c r="G77" s="138"/>
      <c r="H77" s="138"/>
      <c r="I77" s="138"/>
      <c r="J77" s="136"/>
    </row>
    <row r="78" spans="1:10" s="139" customFormat="1" ht="20.399999999999999" x14ac:dyDescent="0.55000000000000004">
      <c r="A78" s="132" t="e">
        <f>#REF!</f>
        <v>#REF!</v>
      </c>
      <c r="B78" s="133" t="e">
        <f>#REF!</f>
        <v>#REF!</v>
      </c>
      <c r="C78" s="133" t="e">
        <f>#REF!</f>
        <v>#REF!</v>
      </c>
      <c r="D78" s="132" t="e">
        <f>#REF!</f>
        <v>#REF!</v>
      </c>
      <c r="E78" s="132" t="e">
        <f>#REF!</f>
        <v>#REF!</v>
      </c>
      <c r="F78" s="132" t="e">
        <f>#REF!</f>
        <v>#REF!</v>
      </c>
      <c r="G78" s="138"/>
      <c r="H78" s="138"/>
      <c r="I78" s="138"/>
      <c r="J78" s="136"/>
    </row>
    <row r="79" spans="1:10" s="139" customFormat="1" ht="20.399999999999999" x14ac:dyDescent="0.55000000000000004">
      <c r="A79" s="132" t="e">
        <f>#REF!</f>
        <v>#REF!</v>
      </c>
      <c r="B79" s="133" t="e">
        <f>#REF!</f>
        <v>#REF!</v>
      </c>
      <c r="C79" s="133" t="e">
        <f>#REF!</f>
        <v>#REF!</v>
      </c>
      <c r="D79" s="132" t="e">
        <f>#REF!</f>
        <v>#REF!</v>
      </c>
      <c r="E79" s="132" t="e">
        <f>#REF!</f>
        <v>#REF!</v>
      </c>
      <c r="F79" s="132" t="e">
        <f>#REF!</f>
        <v>#REF!</v>
      </c>
      <c r="G79" s="138"/>
      <c r="H79" s="138"/>
      <c r="I79" s="138"/>
      <c r="J79" s="136"/>
    </row>
    <row r="80" spans="1:10" s="139" customFormat="1" ht="20.399999999999999" x14ac:dyDescent="0.55000000000000004">
      <c r="A80" s="132" t="e">
        <f>#REF!</f>
        <v>#REF!</v>
      </c>
      <c r="B80" s="133" t="e">
        <f>#REF!</f>
        <v>#REF!</v>
      </c>
      <c r="C80" s="133" t="e">
        <f>#REF!</f>
        <v>#REF!</v>
      </c>
      <c r="D80" s="132" t="e">
        <f>#REF!</f>
        <v>#REF!</v>
      </c>
      <c r="E80" s="132" t="e">
        <f>#REF!</f>
        <v>#REF!</v>
      </c>
      <c r="F80" s="132" t="e">
        <f>#REF!</f>
        <v>#REF!</v>
      </c>
      <c r="G80" s="138"/>
      <c r="H80" s="138"/>
      <c r="I80" s="138"/>
      <c r="J80" s="136"/>
    </row>
    <row r="81" spans="1:10" s="139" customFormat="1" ht="20.399999999999999" x14ac:dyDescent="0.55000000000000004">
      <c r="A81" s="132" t="e">
        <f>#REF!</f>
        <v>#REF!</v>
      </c>
      <c r="B81" s="133" t="e">
        <f>#REF!</f>
        <v>#REF!</v>
      </c>
      <c r="C81" s="133" t="e">
        <f>#REF!</f>
        <v>#REF!</v>
      </c>
      <c r="D81" s="132" t="e">
        <f>#REF!</f>
        <v>#REF!</v>
      </c>
      <c r="E81" s="132" t="e">
        <f>#REF!</f>
        <v>#REF!</v>
      </c>
      <c r="F81" s="132" t="e">
        <f>#REF!</f>
        <v>#REF!</v>
      </c>
      <c r="G81" s="138"/>
      <c r="H81" s="138"/>
      <c r="I81" s="138"/>
      <c r="J81" s="136"/>
    </row>
    <row r="82" spans="1:10" s="139" customFormat="1" ht="20.399999999999999" x14ac:dyDescent="0.55000000000000004">
      <c r="A82" s="132" t="e">
        <f>#REF!</f>
        <v>#REF!</v>
      </c>
      <c r="B82" s="133" t="e">
        <f>#REF!</f>
        <v>#REF!</v>
      </c>
      <c r="C82" s="133" t="e">
        <f>#REF!</f>
        <v>#REF!</v>
      </c>
      <c r="D82" s="132" t="e">
        <f>#REF!</f>
        <v>#REF!</v>
      </c>
      <c r="E82" s="132" t="e">
        <f>#REF!</f>
        <v>#REF!</v>
      </c>
      <c r="F82" s="132" t="e">
        <f>#REF!</f>
        <v>#REF!</v>
      </c>
      <c r="G82" s="138"/>
      <c r="H82" s="138"/>
      <c r="I82" s="138"/>
      <c r="J82" s="136"/>
    </row>
    <row r="83" spans="1:10" s="139" customFormat="1" ht="20.399999999999999" x14ac:dyDescent="0.55000000000000004">
      <c r="A83" s="132" t="e">
        <f>#REF!</f>
        <v>#REF!</v>
      </c>
      <c r="B83" s="133" t="e">
        <f>#REF!</f>
        <v>#REF!</v>
      </c>
      <c r="C83" s="133" t="e">
        <f>#REF!</f>
        <v>#REF!</v>
      </c>
      <c r="D83" s="132" t="e">
        <f>#REF!</f>
        <v>#REF!</v>
      </c>
      <c r="E83" s="132" t="e">
        <f>#REF!</f>
        <v>#REF!</v>
      </c>
      <c r="F83" s="132" t="e">
        <f>#REF!</f>
        <v>#REF!</v>
      </c>
      <c r="G83" s="138"/>
      <c r="H83" s="138"/>
      <c r="I83" s="138"/>
      <c r="J83" s="136"/>
    </row>
    <row r="84" spans="1:10" s="139" customFormat="1" ht="20.399999999999999" x14ac:dyDescent="0.55000000000000004">
      <c r="A84" s="132" t="e">
        <f>#REF!</f>
        <v>#REF!</v>
      </c>
      <c r="B84" s="133" t="e">
        <f>#REF!</f>
        <v>#REF!</v>
      </c>
      <c r="C84" s="133" t="e">
        <f>#REF!</f>
        <v>#REF!</v>
      </c>
      <c r="D84" s="132" t="e">
        <f>#REF!</f>
        <v>#REF!</v>
      </c>
      <c r="E84" s="132" t="e">
        <f>#REF!</f>
        <v>#REF!</v>
      </c>
      <c r="F84" s="132" t="e">
        <f>#REF!</f>
        <v>#REF!</v>
      </c>
      <c r="G84" s="138"/>
      <c r="H84" s="138"/>
      <c r="I84" s="138"/>
      <c r="J84" s="136"/>
    </row>
    <row r="85" spans="1:10" s="139" customFormat="1" ht="20.399999999999999" x14ac:dyDescent="0.55000000000000004">
      <c r="A85" s="132" t="e">
        <f>#REF!</f>
        <v>#REF!</v>
      </c>
      <c r="B85" s="133" t="e">
        <f>#REF!</f>
        <v>#REF!</v>
      </c>
      <c r="C85" s="133" t="e">
        <f>#REF!</f>
        <v>#REF!</v>
      </c>
      <c r="D85" s="132" t="e">
        <f>#REF!</f>
        <v>#REF!</v>
      </c>
      <c r="E85" s="132" t="e">
        <f>#REF!</f>
        <v>#REF!</v>
      </c>
      <c r="F85" s="132" t="e">
        <f>#REF!</f>
        <v>#REF!</v>
      </c>
      <c r="G85" s="138"/>
      <c r="H85" s="138"/>
      <c r="I85" s="138"/>
      <c r="J85" s="136"/>
    </row>
    <row r="86" spans="1:10" s="139" customFormat="1" ht="20.399999999999999" x14ac:dyDescent="0.55000000000000004">
      <c r="A86" s="132" t="e">
        <f>#REF!</f>
        <v>#REF!</v>
      </c>
      <c r="B86" s="133" t="e">
        <f>#REF!</f>
        <v>#REF!</v>
      </c>
      <c r="C86" s="133" t="e">
        <f>#REF!</f>
        <v>#REF!</v>
      </c>
      <c r="D86" s="132" t="e">
        <f>#REF!</f>
        <v>#REF!</v>
      </c>
      <c r="E86" s="132" t="e">
        <f>#REF!</f>
        <v>#REF!</v>
      </c>
      <c r="F86" s="132" t="e">
        <f>#REF!</f>
        <v>#REF!</v>
      </c>
      <c r="G86" s="138"/>
      <c r="H86" s="138"/>
      <c r="I86" s="138"/>
      <c r="J86" s="136"/>
    </row>
    <row r="87" spans="1:10" s="139" customFormat="1" ht="20.399999999999999" x14ac:dyDescent="0.55000000000000004">
      <c r="A87" s="132" t="e">
        <f>#REF!</f>
        <v>#REF!</v>
      </c>
      <c r="B87" s="133" t="e">
        <f>#REF!</f>
        <v>#REF!</v>
      </c>
      <c r="C87" s="133" t="e">
        <f>#REF!</f>
        <v>#REF!</v>
      </c>
      <c r="D87" s="132" t="e">
        <f>#REF!</f>
        <v>#REF!</v>
      </c>
      <c r="E87" s="132" t="e">
        <f>#REF!</f>
        <v>#REF!</v>
      </c>
      <c r="F87" s="132" t="e">
        <f>#REF!</f>
        <v>#REF!</v>
      </c>
      <c r="G87" s="138"/>
      <c r="H87" s="138"/>
      <c r="I87" s="138"/>
      <c r="J87" s="136"/>
    </row>
    <row r="88" spans="1:10" s="139" customFormat="1" ht="20.399999999999999" x14ac:dyDescent="0.55000000000000004">
      <c r="A88" s="132" t="e">
        <f>#REF!</f>
        <v>#REF!</v>
      </c>
      <c r="B88" s="133" t="e">
        <f>#REF!</f>
        <v>#REF!</v>
      </c>
      <c r="C88" s="133" t="e">
        <f>#REF!</f>
        <v>#REF!</v>
      </c>
      <c r="D88" s="132" t="e">
        <f>#REF!</f>
        <v>#REF!</v>
      </c>
      <c r="E88" s="132" t="e">
        <f>#REF!</f>
        <v>#REF!</v>
      </c>
      <c r="F88" s="132" t="e">
        <f>#REF!</f>
        <v>#REF!</v>
      </c>
      <c r="G88" s="138"/>
      <c r="H88" s="138"/>
      <c r="I88" s="138"/>
      <c r="J88" s="136"/>
    </row>
    <row r="89" spans="1:10" s="139" customFormat="1" ht="20.399999999999999" x14ac:dyDescent="0.55000000000000004">
      <c r="A89" s="132" t="e">
        <f>#REF!</f>
        <v>#REF!</v>
      </c>
      <c r="B89" s="133" t="e">
        <f>#REF!</f>
        <v>#REF!</v>
      </c>
      <c r="C89" s="133" t="e">
        <f>#REF!</f>
        <v>#REF!</v>
      </c>
      <c r="D89" s="132" t="e">
        <f>#REF!</f>
        <v>#REF!</v>
      </c>
      <c r="E89" s="132" t="e">
        <f>#REF!</f>
        <v>#REF!</v>
      </c>
      <c r="F89" s="132" t="e">
        <f>#REF!</f>
        <v>#REF!</v>
      </c>
      <c r="G89" s="138"/>
      <c r="H89" s="138"/>
      <c r="I89" s="138"/>
      <c r="J89" s="136"/>
    </row>
    <row r="90" spans="1:10" s="139" customFormat="1" ht="20.399999999999999" x14ac:dyDescent="0.55000000000000004">
      <c r="A90" s="132" t="e">
        <f>#REF!</f>
        <v>#REF!</v>
      </c>
      <c r="B90" s="133" t="e">
        <f>#REF!</f>
        <v>#REF!</v>
      </c>
      <c r="C90" s="133" t="e">
        <f>#REF!</f>
        <v>#REF!</v>
      </c>
      <c r="D90" s="132" t="e">
        <f>#REF!</f>
        <v>#REF!</v>
      </c>
      <c r="E90" s="132" t="e">
        <f>#REF!</f>
        <v>#REF!</v>
      </c>
      <c r="F90" s="132" t="e">
        <f>#REF!</f>
        <v>#REF!</v>
      </c>
      <c r="G90" s="138"/>
      <c r="H90" s="138"/>
      <c r="I90" s="138"/>
      <c r="J90" s="136"/>
    </row>
    <row r="91" spans="1:10" s="139" customFormat="1" ht="20.399999999999999" x14ac:dyDescent="0.55000000000000004">
      <c r="A91" s="132" t="e">
        <f>#REF!</f>
        <v>#REF!</v>
      </c>
      <c r="B91" s="133" t="e">
        <f>#REF!</f>
        <v>#REF!</v>
      </c>
      <c r="C91" s="133" t="e">
        <f>#REF!</f>
        <v>#REF!</v>
      </c>
      <c r="D91" s="132" t="e">
        <f>#REF!</f>
        <v>#REF!</v>
      </c>
      <c r="E91" s="132" t="e">
        <f>#REF!</f>
        <v>#REF!</v>
      </c>
      <c r="F91" s="132" t="e">
        <f>#REF!</f>
        <v>#REF!</v>
      </c>
      <c r="G91" s="138"/>
      <c r="H91" s="138"/>
      <c r="I91" s="138"/>
      <c r="J91" s="136"/>
    </row>
    <row r="92" spans="1:10" s="139" customFormat="1" ht="20.399999999999999" x14ac:dyDescent="0.55000000000000004">
      <c r="A92" s="132" t="e">
        <f>#REF!</f>
        <v>#REF!</v>
      </c>
      <c r="B92" s="133" t="e">
        <f>#REF!</f>
        <v>#REF!</v>
      </c>
      <c r="C92" s="133" t="e">
        <f>#REF!</f>
        <v>#REF!</v>
      </c>
      <c r="D92" s="132" t="e">
        <f>#REF!</f>
        <v>#REF!</v>
      </c>
      <c r="E92" s="132" t="e">
        <f>#REF!</f>
        <v>#REF!</v>
      </c>
      <c r="F92" s="132" t="e">
        <f>#REF!</f>
        <v>#REF!</v>
      </c>
      <c r="G92" s="138"/>
      <c r="H92" s="138"/>
      <c r="I92" s="138"/>
      <c r="J92" s="136"/>
    </row>
    <row r="93" spans="1:10" s="139" customFormat="1" ht="20.399999999999999" x14ac:dyDescent="0.55000000000000004">
      <c r="A93" s="132" t="e">
        <f>#REF!</f>
        <v>#REF!</v>
      </c>
      <c r="B93" s="133" t="e">
        <f>#REF!</f>
        <v>#REF!</v>
      </c>
      <c r="C93" s="133" t="e">
        <f>#REF!</f>
        <v>#REF!</v>
      </c>
      <c r="D93" s="132" t="e">
        <f>#REF!</f>
        <v>#REF!</v>
      </c>
      <c r="E93" s="132" t="e">
        <f>#REF!</f>
        <v>#REF!</v>
      </c>
      <c r="F93" s="132" t="e">
        <f>#REF!</f>
        <v>#REF!</v>
      </c>
      <c r="G93" s="138"/>
      <c r="H93" s="138"/>
      <c r="I93" s="138"/>
      <c r="J93" s="136"/>
    </row>
    <row r="94" spans="1:10" s="139" customFormat="1" ht="20.399999999999999" x14ac:dyDescent="0.55000000000000004">
      <c r="A94" s="132" t="e">
        <f>#REF!</f>
        <v>#REF!</v>
      </c>
      <c r="B94" s="133" t="e">
        <f>#REF!</f>
        <v>#REF!</v>
      </c>
      <c r="C94" s="133" t="e">
        <f>#REF!</f>
        <v>#REF!</v>
      </c>
      <c r="D94" s="132" t="e">
        <f>#REF!</f>
        <v>#REF!</v>
      </c>
      <c r="E94" s="132" t="e">
        <f>#REF!</f>
        <v>#REF!</v>
      </c>
      <c r="F94" s="132" t="e">
        <f>#REF!</f>
        <v>#REF!</v>
      </c>
      <c r="G94" s="138"/>
      <c r="H94" s="138"/>
      <c r="I94" s="138"/>
      <c r="J94" s="136"/>
    </row>
    <row r="95" spans="1:10" s="139" customFormat="1" ht="20.399999999999999" x14ac:dyDescent="0.55000000000000004">
      <c r="A95" s="132" t="e">
        <f>#REF!</f>
        <v>#REF!</v>
      </c>
      <c r="B95" s="133" t="e">
        <f>#REF!</f>
        <v>#REF!</v>
      </c>
      <c r="C95" s="133" t="e">
        <f>#REF!</f>
        <v>#REF!</v>
      </c>
      <c r="D95" s="132" t="e">
        <f>#REF!</f>
        <v>#REF!</v>
      </c>
      <c r="E95" s="132" t="e">
        <f>#REF!</f>
        <v>#REF!</v>
      </c>
      <c r="F95" s="132" t="e">
        <f>#REF!</f>
        <v>#REF!</v>
      </c>
      <c r="G95" s="138"/>
      <c r="H95" s="138"/>
      <c r="I95" s="138"/>
      <c r="J95" s="136"/>
    </row>
    <row r="96" spans="1:10" s="139" customFormat="1" ht="20.399999999999999" x14ac:dyDescent="0.55000000000000004">
      <c r="A96" s="132" t="e">
        <f>#REF!</f>
        <v>#REF!</v>
      </c>
      <c r="B96" s="133" t="e">
        <f>#REF!</f>
        <v>#REF!</v>
      </c>
      <c r="C96" s="133" t="e">
        <f>#REF!</f>
        <v>#REF!</v>
      </c>
      <c r="D96" s="132" t="e">
        <f>#REF!</f>
        <v>#REF!</v>
      </c>
      <c r="E96" s="132" t="e">
        <f>#REF!</f>
        <v>#REF!</v>
      </c>
      <c r="F96" s="132" t="e">
        <f>#REF!</f>
        <v>#REF!</v>
      </c>
      <c r="G96" s="138"/>
      <c r="H96" s="138"/>
      <c r="I96" s="138"/>
      <c r="J96" s="136"/>
    </row>
    <row r="97" spans="1:10" s="139" customFormat="1" ht="20.399999999999999" x14ac:dyDescent="0.55000000000000004">
      <c r="A97" s="132" t="e">
        <f>#REF!</f>
        <v>#REF!</v>
      </c>
      <c r="B97" s="133" t="e">
        <f>#REF!</f>
        <v>#REF!</v>
      </c>
      <c r="C97" s="133" t="e">
        <f>#REF!</f>
        <v>#REF!</v>
      </c>
      <c r="D97" s="132" t="e">
        <f>#REF!</f>
        <v>#REF!</v>
      </c>
      <c r="E97" s="132" t="e">
        <f>#REF!</f>
        <v>#REF!</v>
      </c>
      <c r="F97" s="132" t="e">
        <f>#REF!</f>
        <v>#REF!</v>
      </c>
      <c r="G97" s="138"/>
      <c r="H97" s="138"/>
      <c r="I97" s="138"/>
      <c r="J97" s="136"/>
    </row>
    <row r="98" spans="1:10" s="139" customFormat="1" ht="20.399999999999999" x14ac:dyDescent="0.55000000000000004">
      <c r="A98" s="132" t="e">
        <f>#REF!</f>
        <v>#REF!</v>
      </c>
      <c r="B98" s="133" t="e">
        <f>#REF!</f>
        <v>#REF!</v>
      </c>
      <c r="C98" s="133" t="e">
        <f>#REF!</f>
        <v>#REF!</v>
      </c>
      <c r="D98" s="132" t="e">
        <f>#REF!</f>
        <v>#REF!</v>
      </c>
      <c r="E98" s="132" t="e">
        <f>#REF!</f>
        <v>#REF!</v>
      </c>
      <c r="F98" s="132" t="e">
        <f>#REF!</f>
        <v>#REF!</v>
      </c>
      <c r="G98" s="138"/>
      <c r="H98" s="138"/>
      <c r="I98" s="138"/>
      <c r="J98" s="136"/>
    </row>
    <row r="99" spans="1:10" s="139" customFormat="1" ht="20.399999999999999" x14ac:dyDescent="0.55000000000000004">
      <c r="A99" s="132" t="e">
        <f>#REF!</f>
        <v>#REF!</v>
      </c>
      <c r="B99" s="133" t="e">
        <f>#REF!</f>
        <v>#REF!</v>
      </c>
      <c r="C99" s="133" t="e">
        <f>#REF!</f>
        <v>#REF!</v>
      </c>
      <c r="D99" s="132" t="e">
        <f>#REF!</f>
        <v>#REF!</v>
      </c>
      <c r="E99" s="132" t="e">
        <f>#REF!</f>
        <v>#REF!</v>
      </c>
      <c r="F99" s="132" t="e">
        <f>#REF!</f>
        <v>#REF!</v>
      </c>
      <c r="G99" s="138"/>
      <c r="H99" s="138"/>
      <c r="I99" s="138"/>
      <c r="J99" s="136"/>
    </row>
    <row r="100" spans="1:10" s="139" customFormat="1" ht="20.399999999999999" x14ac:dyDescent="0.55000000000000004">
      <c r="A100" s="132" t="e">
        <f>#REF!</f>
        <v>#REF!</v>
      </c>
      <c r="B100" s="133" t="e">
        <f>#REF!</f>
        <v>#REF!</v>
      </c>
      <c r="C100" s="133" t="e">
        <f>#REF!</f>
        <v>#REF!</v>
      </c>
      <c r="D100" s="132" t="e">
        <f>#REF!</f>
        <v>#REF!</v>
      </c>
      <c r="E100" s="132" t="e">
        <f>#REF!</f>
        <v>#REF!</v>
      </c>
      <c r="F100" s="132" t="e">
        <f>#REF!</f>
        <v>#REF!</v>
      </c>
      <c r="G100" s="138"/>
      <c r="H100" s="138"/>
      <c r="I100" s="138"/>
      <c r="J100" s="136"/>
    </row>
    <row r="101" spans="1:10" s="139" customFormat="1" ht="20.399999999999999" x14ac:dyDescent="0.55000000000000004">
      <c r="A101" s="132" t="e">
        <f>#REF!</f>
        <v>#REF!</v>
      </c>
      <c r="B101" s="133" t="e">
        <f>#REF!</f>
        <v>#REF!</v>
      </c>
      <c r="C101" s="133" t="e">
        <f>#REF!</f>
        <v>#REF!</v>
      </c>
      <c r="D101" s="132" t="e">
        <f>#REF!</f>
        <v>#REF!</v>
      </c>
      <c r="E101" s="132" t="e">
        <f>#REF!</f>
        <v>#REF!</v>
      </c>
      <c r="F101" s="132" t="e">
        <f>#REF!</f>
        <v>#REF!</v>
      </c>
      <c r="G101" s="138"/>
      <c r="H101" s="138"/>
      <c r="I101" s="138"/>
      <c r="J101" s="136"/>
    </row>
    <row r="102" spans="1:10" s="139" customFormat="1" ht="20.399999999999999" x14ac:dyDescent="0.55000000000000004">
      <c r="A102" s="132" t="e">
        <f>#REF!</f>
        <v>#REF!</v>
      </c>
      <c r="B102" s="133" t="e">
        <f>#REF!</f>
        <v>#REF!</v>
      </c>
      <c r="C102" s="133" t="e">
        <f>#REF!</f>
        <v>#REF!</v>
      </c>
      <c r="D102" s="132" t="e">
        <f>#REF!</f>
        <v>#REF!</v>
      </c>
      <c r="E102" s="132" t="e">
        <f>#REF!</f>
        <v>#REF!</v>
      </c>
      <c r="F102" s="132" t="e">
        <f>#REF!</f>
        <v>#REF!</v>
      </c>
      <c r="G102" s="138"/>
      <c r="H102" s="138"/>
      <c r="I102" s="138"/>
      <c r="J102" s="136"/>
    </row>
    <row r="103" spans="1:10" s="139" customFormat="1" ht="20.399999999999999" x14ac:dyDescent="0.55000000000000004">
      <c r="A103" s="132" t="e">
        <f>#REF!</f>
        <v>#REF!</v>
      </c>
      <c r="B103" s="133" t="e">
        <f>#REF!</f>
        <v>#REF!</v>
      </c>
      <c r="C103" s="133" t="e">
        <f>#REF!</f>
        <v>#REF!</v>
      </c>
      <c r="D103" s="132" t="e">
        <f>#REF!</f>
        <v>#REF!</v>
      </c>
      <c r="E103" s="132" t="e">
        <f>#REF!</f>
        <v>#REF!</v>
      </c>
      <c r="F103" s="132" t="e">
        <f>#REF!</f>
        <v>#REF!</v>
      </c>
      <c r="G103" s="138"/>
      <c r="H103" s="138"/>
      <c r="I103" s="138"/>
      <c r="J103" s="136"/>
    </row>
    <row r="104" spans="1:10" s="139" customFormat="1" ht="20.399999999999999" x14ac:dyDescent="0.55000000000000004">
      <c r="A104" s="132" t="e">
        <f>#REF!</f>
        <v>#REF!</v>
      </c>
      <c r="B104" s="133" t="e">
        <f>#REF!</f>
        <v>#REF!</v>
      </c>
      <c r="C104" s="133" t="e">
        <f>#REF!</f>
        <v>#REF!</v>
      </c>
      <c r="D104" s="132" t="e">
        <f>#REF!</f>
        <v>#REF!</v>
      </c>
      <c r="E104" s="132" t="e">
        <f>#REF!</f>
        <v>#REF!</v>
      </c>
      <c r="F104" s="132" t="e">
        <f>#REF!</f>
        <v>#REF!</v>
      </c>
      <c r="G104" s="138"/>
      <c r="H104" s="138"/>
      <c r="I104" s="138"/>
      <c r="J104" s="136"/>
    </row>
    <row r="105" spans="1:10" s="139" customFormat="1" ht="20.399999999999999" x14ac:dyDescent="0.55000000000000004">
      <c r="A105" s="132" t="e">
        <f>#REF!</f>
        <v>#REF!</v>
      </c>
      <c r="B105" s="133" t="e">
        <f>#REF!</f>
        <v>#REF!</v>
      </c>
      <c r="C105" s="133" t="e">
        <f>#REF!</f>
        <v>#REF!</v>
      </c>
      <c r="D105" s="132" t="e">
        <f>#REF!</f>
        <v>#REF!</v>
      </c>
      <c r="E105" s="132" t="e">
        <f>#REF!</f>
        <v>#REF!</v>
      </c>
      <c r="F105" s="132" t="e">
        <f>#REF!</f>
        <v>#REF!</v>
      </c>
      <c r="G105" s="138"/>
      <c r="H105" s="138"/>
      <c r="I105" s="138"/>
      <c r="J105" s="136"/>
    </row>
    <row r="106" spans="1:10" s="139" customFormat="1" ht="20.399999999999999" x14ac:dyDescent="0.55000000000000004">
      <c r="A106" s="132" t="e">
        <f>#REF!</f>
        <v>#REF!</v>
      </c>
      <c r="B106" s="133" t="e">
        <f>#REF!</f>
        <v>#REF!</v>
      </c>
      <c r="C106" s="133" t="e">
        <f>#REF!</f>
        <v>#REF!</v>
      </c>
      <c r="D106" s="132" t="e">
        <f>#REF!</f>
        <v>#REF!</v>
      </c>
      <c r="E106" s="132" t="e">
        <f>#REF!</f>
        <v>#REF!</v>
      </c>
      <c r="F106" s="132" t="e">
        <f>#REF!</f>
        <v>#REF!</v>
      </c>
      <c r="G106" s="138"/>
      <c r="H106" s="138"/>
      <c r="I106" s="138"/>
      <c r="J106" s="136"/>
    </row>
    <row r="107" spans="1:10" s="139" customFormat="1" ht="20.399999999999999" x14ac:dyDescent="0.55000000000000004">
      <c r="A107" s="132" t="e">
        <f>#REF!</f>
        <v>#REF!</v>
      </c>
      <c r="B107" s="133" t="e">
        <f>#REF!</f>
        <v>#REF!</v>
      </c>
      <c r="C107" s="133" t="e">
        <f>#REF!</f>
        <v>#REF!</v>
      </c>
      <c r="D107" s="132" t="e">
        <f>#REF!</f>
        <v>#REF!</v>
      </c>
      <c r="E107" s="132" t="e">
        <f>#REF!</f>
        <v>#REF!</v>
      </c>
      <c r="F107" s="132" t="e">
        <f>#REF!</f>
        <v>#REF!</v>
      </c>
      <c r="G107" s="138"/>
      <c r="H107" s="138"/>
      <c r="I107" s="138"/>
      <c r="J107" s="136"/>
    </row>
    <row r="108" spans="1:10" s="139" customFormat="1" ht="20.399999999999999" x14ac:dyDescent="0.55000000000000004">
      <c r="A108" s="132" t="e">
        <f>#REF!</f>
        <v>#REF!</v>
      </c>
      <c r="B108" s="133" t="e">
        <f>#REF!</f>
        <v>#REF!</v>
      </c>
      <c r="C108" s="133" t="e">
        <f>#REF!</f>
        <v>#REF!</v>
      </c>
      <c r="D108" s="132" t="e">
        <f>#REF!</f>
        <v>#REF!</v>
      </c>
      <c r="E108" s="132" t="e">
        <f>#REF!</f>
        <v>#REF!</v>
      </c>
      <c r="F108" s="132" t="e">
        <f>#REF!</f>
        <v>#REF!</v>
      </c>
      <c r="G108" s="138"/>
      <c r="H108" s="138"/>
      <c r="I108" s="138"/>
      <c r="J108" s="136"/>
    </row>
    <row r="109" spans="1:10" s="139" customFormat="1" ht="20.399999999999999" x14ac:dyDescent="0.55000000000000004">
      <c r="A109" s="132" t="e">
        <f>#REF!</f>
        <v>#REF!</v>
      </c>
      <c r="B109" s="133" t="e">
        <f>#REF!</f>
        <v>#REF!</v>
      </c>
      <c r="C109" s="133" t="e">
        <f>#REF!</f>
        <v>#REF!</v>
      </c>
      <c r="D109" s="132" t="e">
        <f>#REF!</f>
        <v>#REF!</v>
      </c>
      <c r="E109" s="132" t="e">
        <f>#REF!</f>
        <v>#REF!</v>
      </c>
      <c r="F109" s="132" t="e">
        <f>#REF!</f>
        <v>#REF!</v>
      </c>
      <c r="G109" s="138"/>
      <c r="H109" s="138"/>
      <c r="I109" s="138"/>
      <c r="J109" s="136"/>
    </row>
    <row r="110" spans="1:10" s="139" customFormat="1" ht="20.399999999999999" x14ac:dyDescent="0.55000000000000004">
      <c r="A110" s="132" t="e">
        <f>#REF!</f>
        <v>#REF!</v>
      </c>
      <c r="B110" s="133" t="e">
        <f>#REF!</f>
        <v>#REF!</v>
      </c>
      <c r="C110" s="133" t="e">
        <f>#REF!</f>
        <v>#REF!</v>
      </c>
      <c r="D110" s="132" t="e">
        <f>#REF!</f>
        <v>#REF!</v>
      </c>
      <c r="E110" s="132" t="e">
        <f>#REF!</f>
        <v>#REF!</v>
      </c>
      <c r="F110" s="132" t="e">
        <f>#REF!</f>
        <v>#REF!</v>
      </c>
      <c r="G110" s="138"/>
      <c r="H110" s="138"/>
      <c r="I110" s="138"/>
      <c r="J110" s="136"/>
    </row>
    <row r="111" spans="1:10" s="139" customFormat="1" ht="20.399999999999999" x14ac:dyDescent="0.55000000000000004">
      <c r="A111" s="132" t="e">
        <f>#REF!</f>
        <v>#REF!</v>
      </c>
      <c r="B111" s="133" t="e">
        <f>#REF!</f>
        <v>#REF!</v>
      </c>
      <c r="C111" s="133" t="e">
        <f>#REF!</f>
        <v>#REF!</v>
      </c>
      <c r="D111" s="132" t="e">
        <f>#REF!</f>
        <v>#REF!</v>
      </c>
      <c r="E111" s="132" t="e">
        <f>#REF!</f>
        <v>#REF!</v>
      </c>
      <c r="F111" s="132" t="e">
        <f>#REF!</f>
        <v>#REF!</v>
      </c>
      <c r="G111" s="138"/>
      <c r="H111" s="138"/>
      <c r="I111" s="138"/>
      <c r="J111" s="136"/>
    </row>
    <row r="112" spans="1:10" s="139" customFormat="1" ht="20.399999999999999" x14ac:dyDescent="0.55000000000000004">
      <c r="A112" s="132" t="e">
        <f>#REF!</f>
        <v>#REF!</v>
      </c>
      <c r="B112" s="133" t="e">
        <f>#REF!</f>
        <v>#REF!</v>
      </c>
      <c r="C112" s="133" t="e">
        <f>#REF!</f>
        <v>#REF!</v>
      </c>
      <c r="D112" s="132" t="e">
        <f>#REF!</f>
        <v>#REF!</v>
      </c>
      <c r="E112" s="132" t="e">
        <f>#REF!</f>
        <v>#REF!</v>
      </c>
      <c r="F112" s="132" t="e">
        <f>#REF!</f>
        <v>#REF!</v>
      </c>
      <c r="G112" s="138"/>
      <c r="H112" s="138"/>
      <c r="I112" s="138"/>
      <c r="J112" s="136"/>
    </row>
    <row r="113" spans="1:10" s="139" customFormat="1" ht="20.399999999999999" x14ac:dyDescent="0.55000000000000004">
      <c r="A113" s="132" t="e">
        <f>#REF!</f>
        <v>#REF!</v>
      </c>
      <c r="B113" s="133" t="e">
        <f>#REF!</f>
        <v>#REF!</v>
      </c>
      <c r="C113" s="133" t="e">
        <f>#REF!</f>
        <v>#REF!</v>
      </c>
      <c r="D113" s="132" t="e">
        <f>#REF!</f>
        <v>#REF!</v>
      </c>
      <c r="E113" s="132" t="e">
        <f>#REF!</f>
        <v>#REF!</v>
      </c>
      <c r="F113" s="132" t="e">
        <f>#REF!</f>
        <v>#REF!</v>
      </c>
      <c r="G113" s="138"/>
      <c r="H113" s="138"/>
      <c r="I113" s="138"/>
      <c r="J113" s="136"/>
    </row>
    <row r="114" spans="1:10" s="139" customFormat="1" ht="20.399999999999999" x14ac:dyDescent="0.55000000000000004">
      <c r="A114" s="132" t="e">
        <f>#REF!</f>
        <v>#REF!</v>
      </c>
      <c r="B114" s="133" t="e">
        <f>#REF!</f>
        <v>#REF!</v>
      </c>
      <c r="C114" s="133" t="e">
        <f>#REF!</f>
        <v>#REF!</v>
      </c>
      <c r="D114" s="132" t="e">
        <f>#REF!</f>
        <v>#REF!</v>
      </c>
      <c r="E114" s="132" t="e">
        <f>#REF!</f>
        <v>#REF!</v>
      </c>
      <c r="F114" s="132" t="e">
        <f>#REF!</f>
        <v>#REF!</v>
      </c>
      <c r="G114" s="138"/>
      <c r="H114" s="138"/>
      <c r="I114" s="138"/>
      <c r="J114" s="136"/>
    </row>
    <row r="115" spans="1:10" s="139" customFormat="1" ht="20.399999999999999" x14ac:dyDescent="0.55000000000000004">
      <c r="A115" s="132" t="e">
        <f>#REF!</f>
        <v>#REF!</v>
      </c>
      <c r="B115" s="133" t="e">
        <f>#REF!</f>
        <v>#REF!</v>
      </c>
      <c r="C115" s="133" t="e">
        <f>#REF!</f>
        <v>#REF!</v>
      </c>
      <c r="D115" s="132" t="e">
        <f>#REF!</f>
        <v>#REF!</v>
      </c>
      <c r="E115" s="132" t="e">
        <f>#REF!</f>
        <v>#REF!</v>
      </c>
      <c r="F115" s="132" t="e">
        <f>#REF!</f>
        <v>#REF!</v>
      </c>
      <c r="G115" s="138"/>
      <c r="H115" s="138"/>
      <c r="I115" s="138"/>
      <c r="J115" s="136"/>
    </row>
    <row r="116" spans="1:10" s="139" customFormat="1" ht="20.399999999999999" x14ac:dyDescent="0.55000000000000004">
      <c r="A116" s="132" t="e">
        <f>#REF!</f>
        <v>#REF!</v>
      </c>
      <c r="B116" s="133" t="e">
        <f>#REF!</f>
        <v>#REF!</v>
      </c>
      <c r="C116" s="133" t="e">
        <f>#REF!</f>
        <v>#REF!</v>
      </c>
      <c r="D116" s="132" t="e">
        <f>#REF!</f>
        <v>#REF!</v>
      </c>
      <c r="E116" s="132" t="e">
        <f>#REF!</f>
        <v>#REF!</v>
      </c>
      <c r="F116" s="132" t="e">
        <f>#REF!</f>
        <v>#REF!</v>
      </c>
      <c r="G116" s="138"/>
      <c r="H116" s="138"/>
      <c r="I116" s="138"/>
      <c r="J116" s="136"/>
    </row>
    <row r="117" spans="1:10" s="139" customFormat="1" ht="20.399999999999999" x14ac:dyDescent="0.55000000000000004">
      <c r="A117" s="132" t="e">
        <f>#REF!</f>
        <v>#REF!</v>
      </c>
      <c r="B117" s="133" t="e">
        <f>#REF!</f>
        <v>#REF!</v>
      </c>
      <c r="C117" s="133" t="e">
        <f>#REF!</f>
        <v>#REF!</v>
      </c>
      <c r="D117" s="132" t="e">
        <f>#REF!</f>
        <v>#REF!</v>
      </c>
      <c r="E117" s="132" t="e">
        <f>#REF!</f>
        <v>#REF!</v>
      </c>
      <c r="F117" s="132" t="e">
        <f>#REF!</f>
        <v>#REF!</v>
      </c>
      <c r="G117" s="138"/>
      <c r="H117" s="138"/>
      <c r="I117" s="138"/>
      <c r="J117" s="136"/>
    </row>
    <row r="118" spans="1:10" s="139" customFormat="1" ht="20.399999999999999" x14ac:dyDescent="0.55000000000000004">
      <c r="A118" s="132" t="e">
        <f>#REF!</f>
        <v>#REF!</v>
      </c>
      <c r="B118" s="133" t="e">
        <f>#REF!</f>
        <v>#REF!</v>
      </c>
      <c r="C118" s="133" t="e">
        <f>#REF!</f>
        <v>#REF!</v>
      </c>
      <c r="D118" s="132" t="e">
        <f>#REF!</f>
        <v>#REF!</v>
      </c>
      <c r="E118" s="132" t="e">
        <f>#REF!</f>
        <v>#REF!</v>
      </c>
      <c r="F118" s="132" t="e">
        <f>#REF!</f>
        <v>#REF!</v>
      </c>
      <c r="G118" s="138"/>
      <c r="H118" s="138"/>
      <c r="I118" s="138"/>
      <c r="J118" s="136"/>
    </row>
    <row r="119" spans="1:10" s="139" customFormat="1" ht="20.399999999999999" x14ac:dyDescent="0.55000000000000004">
      <c r="A119" s="132" t="e">
        <f>#REF!</f>
        <v>#REF!</v>
      </c>
      <c r="B119" s="133" t="e">
        <f>#REF!</f>
        <v>#REF!</v>
      </c>
      <c r="C119" s="133" t="e">
        <f>#REF!</f>
        <v>#REF!</v>
      </c>
      <c r="D119" s="132" t="e">
        <f>#REF!</f>
        <v>#REF!</v>
      </c>
      <c r="E119" s="132" t="e">
        <f>#REF!</f>
        <v>#REF!</v>
      </c>
      <c r="F119" s="132" t="e">
        <f>#REF!</f>
        <v>#REF!</v>
      </c>
      <c r="G119" s="138"/>
      <c r="H119" s="138"/>
      <c r="I119" s="138"/>
      <c r="J119" s="136"/>
    </row>
    <row r="120" spans="1:10" s="139" customFormat="1" ht="20.399999999999999" x14ac:dyDescent="0.55000000000000004">
      <c r="A120" s="132" t="e">
        <f>#REF!</f>
        <v>#REF!</v>
      </c>
      <c r="B120" s="133" t="e">
        <f>#REF!</f>
        <v>#REF!</v>
      </c>
      <c r="C120" s="133" t="e">
        <f>#REF!</f>
        <v>#REF!</v>
      </c>
      <c r="D120" s="132" t="e">
        <f>#REF!</f>
        <v>#REF!</v>
      </c>
      <c r="E120" s="132" t="e">
        <f>#REF!</f>
        <v>#REF!</v>
      </c>
      <c r="F120" s="132" t="e">
        <f>#REF!</f>
        <v>#REF!</v>
      </c>
      <c r="G120" s="138"/>
      <c r="H120" s="138"/>
      <c r="I120" s="138"/>
      <c r="J120" s="136"/>
    </row>
    <row r="121" spans="1:10" s="139" customFormat="1" ht="20.399999999999999" x14ac:dyDescent="0.55000000000000004">
      <c r="A121" s="132" t="e">
        <f>#REF!</f>
        <v>#REF!</v>
      </c>
      <c r="B121" s="133" t="e">
        <f>#REF!</f>
        <v>#REF!</v>
      </c>
      <c r="C121" s="133" t="e">
        <f>#REF!</f>
        <v>#REF!</v>
      </c>
      <c r="D121" s="132" t="e">
        <f>#REF!</f>
        <v>#REF!</v>
      </c>
      <c r="E121" s="132" t="e">
        <f>#REF!</f>
        <v>#REF!</v>
      </c>
      <c r="F121" s="132" t="e">
        <f>#REF!</f>
        <v>#REF!</v>
      </c>
      <c r="G121" s="138"/>
      <c r="H121" s="138"/>
      <c r="I121" s="138"/>
      <c r="J121" s="136"/>
    </row>
    <row r="122" spans="1:10" s="139" customFormat="1" ht="20.399999999999999" x14ac:dyDescent="0.55000000000000004">
      <c r="A122" s="132" t="e">
        <f>#REF!</f>
        <v>#REF!</v>
      </c>
      <c r="B122" s="133" t="e">
        <f>#REF!</f>
        <v>#REF!</v>
      </c>
      <c r="C122" s="133" t="e">
        <f>#REF!</f>
        <v>#REF!</v>
      </c>
      <c r="D122" s="132" t="e">
        <f>#REF!</f>
        <v>#REF!</v>
      </c>
      <c r="E122" s="132" t="e">
        <f>#REF!</f>
        <v>#REF!</v>
      </c>
      <c r="F122" s="132" t="e">
        <f>#REF!</f>
        <v>#REF!</v>
      </c>
      <c r="G122" s="138"/>
      <c r="H122" s="138"/>
      <c r="I122" s="138"/>
      <c r="J122" s="136"/>
    </row>
    <row r="123" spans="1:10" s="139" customFormat="1" ht="20.399999999999999" x14ac:dyDescent="0.55000000000000004">
      <c r="A123" s="132" t="e">
        <f>#REF!</f>
        <v>#REF!</v>
      </c>
      <c r="B123" s="133" t="e">
        <f>#REF!</f>
        <v>#REF!</v>
      </c>
      <c r="C123" s="133" t="e">
        <f>#REF!</f>
        <v>#REF!</v>
      </c>
      <c r="D123" s="132" t="e">
        <f>#REF!</f>
        <v>#REF!</v>
      </c>
      <c r="E123" s="132" t="e">
        <f>#REF!</f>
        <v>#REF!</v>
      </c>
      <c r="F123" s="132" t="e">
        <f>#REF!</f>
        <v>#REF!</v>
      </c>
      <c r="G123" s="138"/>
      <c r="H123" s="138"/>
      <c r="I123" s="138"/>
      <c r="J123" s="136"/>
    </row>
    <row r="124" spans="1:10" s="139" customFormat="1" ht="20.399999999999999" x14ac:dyDescent="0.55000000000000004">
      <c r="A124" s="132" t="e">
        <f>#REF!</f>
        <v>#REF!</v>
      </c>
      <c r="B124" s="133" t="e">
        <f>#REF!</f>
        <v>#REF!</v>
      </c>
      <c r="C124" s="133" t="e">
        <f>#REF!</f>
        <v>#REF!</v>
      </c>
      <c r="D124" s="132" t="e">
        <f>#REF!</f>
        <v>#REF!</v>
      </c>
      <c r="E124" s="132" t="e">
        <f>#REF!</f>
        <v>#REF!</v>
      </c>
      <c r="F124" s="132" t="e">
        <f>#REF!</f>
        <v>#REF!</v>
      </c>
      <c r="G124" s="138"/>
      <c r="H124" s="138"/>
      <c r="I124" s="138"/>
      <c r="J124" s="136"/>
    </row>
    <row r="125" spans="1:10" s="139" customFormat="1" ht="20.399999999999999" x14ac:dyDescent="0.55000000000000004">
      <c r="A125" s="132" t="e">
        <f>#REF!</f>
        <v>#REF!</v>
      </c>
      <c r="B125" s="133" t="e">
        <f>#REF!</f>
        <v>#REF!</v>
      </c>
      <c r="C125" s="133" t="e">
        <f>#REF!</f>
        <v>#REF!</v>
      </c>
      <c r="D125" s="132" t="e">
        <f>#REF!</f>
        <v>#REF!</v>
      </c>
      <c r="E125" s="132" t="e">
        <f>#REF!</f>
        <v>#REF!</v>
      </c>
      <c r="F125" s="132" t="e">
        <f>#REF!</f>
        <v>#REF!</v>
      </c>
      <c r="G125" s="138"/>
      <c r="H125" s="138"/>
      <c r="I125" s="138"/>
      <c r="J125" s="136"/>
    </row>
    <row r="126" spans="1:10" s="139" customFormat="1" ht="20.399999999999999" x14ac:dyDescent="0.55000000000000004">
      <c r="A126" s="132" t="e">
        <f>#REF!</f>
        <v>#REF!</v>
      </c>
      <c r="B126" s="133" t="e">
        <f>#REF!</f>
        <v>#REF!</v>
      </c>
      <c r="C126" s="133" t="e">
        <f>#REF!</f>
        <v>#REF!</v>
      </c>
      <c r="D126" s="132" t="e">
        <f>#REF!</f>
        <v>#REF!</v>
      </c>
      <c r="E126" s="132" t="e">
        <f>#REF!</f>
        <v>#REF!</v>
      </c>
      <c r="F126" s="132" t="e">
        <f>#REF!</f>
        <v>#REF!</v>
      </c>
      <c r="G126" s="138"/>
      <c r="H126" s="138"/>
      <c r="I126" s="138"/>
      <c r="J126" s="136"/>
    </row>
    <row r="127" spans="1:10" s="139" customFormat="1" ht="20.399999999999999" x14ac:dyDescent="0.55000000000000004">
      <c r="A127" s="132" t="e">
        <f>#REF!</f>
        <v>#REF!</v>
      </c>
      <c r="B127" s="133" t="e">
        <f>#REF!</f>
        <v>#REF!</v>
      </c>
      <c r="C127" s="133" t="e">
        <f>#REF!</f>
        <v>#REF!</v>
      </c>
      <c r="D127" s="132" t="e">
        <f>#REF!</f>
        <v>#REF!</v>
      </c>
      <c r="E127" s="132" t="e">
        <f>#REF!</f>
        <v>#REF!</v>
      </c>
      <c r="F127" s="132" t="e">
        <f>#REF!</f>
        <v>#REF!</v>
      </c>
      <c r="G127" s="138"/>
      <c r="H127" s="138"/>
      <c r="I127" s="138"/>
      <c r="J127" s="136"/>
    </row>
    <row r="128" spans="1:10" s="139" customFormat="1" ht="20.399999999999999" x14ac:dyDescent="0.55000000000000004">
      <c r="A128" s="132" t="e">
        <f>#REF!</f>
        <v>#REF!</v>
      </c>
      <c r="B128" s="133" t="e">
        <f>#REF!</f>
        <v>#REF!</v>
      </c>
      <c r="C128" s="133" t="e">
        <f>#REF!</f>
        <v>#REF!</v>
      </c>
      <c r="D128" s="132" t="e">
        <f>#REF!</f>
        <v>#REF!</v>
      </c>
      <c r="E128" s="132" t="e">
        <f>#REF!</f>
        <v>#REF!</v>
      </c>
      <c r="F128" s="132" t="e">
        <f>#REF!</f>
        <v>#REF!</v>
      </c>
      <c r="G128" s="138"/>
      <c r="H128" s="138"/>
      <c r="I128" s="138"/>
      <c r="J128" s="136"/>
    </row>
    <row r="129" spans="1:10" s="139" customFormat="1" ht="20.399999999999999" x14ac:dyDescent="0.55000000000000004">
      <c r="A129" s="132" t="e">
        <f>#REF!</f>
        <v>#REF!</v>
      </c>
      <c r="B129" s="133" t="e">
        <f>#REF!</f>
        <v>#REF!</v>
      </c>
      <c r="C129" s="133" t="e">
        <f>#REF!</f>
        <v>#REF!</v>
      </c>
      <c r="D129" s="132" t="e">
        <f>#REF!</f>
        <v>#REF!</v>
      </c>
      <c r="E129" s="132" t="e">
        <f>#REF!</f>
        <v>#REF!</v>
      </c>
      <c r="F129" s="132" t="e">
        <f>#REF!</f>
        <v>#REF!</v>
      </c>
      <c r="G129" s="138"/>
      <c r="H129" s="138"/>
      <c r="I129" s="138"/>
      <c r="J129" s="136"/>
    </row>
    <row r="130" spans="1:10" s="139" customFormat="1" ht="20.399999999999999" x14ac:dyDescent="0.55000000000000004">
      <c r="A130" s="132" t="e">
        <f>#REF!</f>
        <v>#REF!</v>
      </c>
      <c r="B130" s="133" t="e">
        <f>#REF!</f>
        <v>#REF!</v>
      </c>
      <c r="C130" s="133" t="e">
        <f>#REF!</f>
        <v>#REF!</v>
      </c>
      <c r="D130" s="132" t="e">
        <f>#REF!</f>
        <v>#REF!</v>
      </c>
      <c r="E130" s="132" t="e">
        <f>#REF!</f>
        <v>#REF!</v>
      </c>
      <c r="F130" s="132" t="e">
        <f>#REF!</f>
        <v>#REF!</v>
      </c>
      <c r="G130" s="138"/>
      <c r="H130" s="138"/>
      <c r="I130" s="138"/>
      <c r="J130" s="136"/>
    </row>
    <row r="131" spans="1:10" s="139" customFormat="1" ht="20.399999999999999" x14ac:dyDescent="0.55000000000000004">
      <c r="A131" s="132" t="e">
        <f>#REF!</f>
        <v>#REF!</v>
      </c>
      <c r="B131" s="133" t="e">
        <f>#REF!</f>
        <v>#REF!</v>
      </c>
      <c r="C131" s="133" t="e">
        <f>#REF!</f>
        <v>#REF!</v>
      </c>
      <c r="D131" s="132" t="e">
        <f>#REF!</f>
        <v>#REF!</v>
      </c>
      <c r="E131" s="132" t="e">
        <f>#REF!</f>
        <v>#REF!</v>
      </c>
      <c r="F131" s="132" t="e">
        <f>#REF!</f>
        <v>#REF!</v>
      </c>
      <c r="G131" s="138"/>
      <c r="H131" s="138"/>
      <c r="I131" s="138"/>
      <c r="J131" s="136"/>
    </row>
    <row r="132" spans="1:10" s="139" customFormat="1" ht="20.399999999999999" x14ac:dyDescent="0.55000000000000004">
      <c r="A132" s="140"/>
      <c r="C132" s="141"/>
      <c r="D132" s="141"/>
      <c r="E132" s="140"/>
      <c r="F132" s="140"/>
      <c r="G132" s="142"/>
      <c r="H132" s="142"/>
      <c r="I132" s="142"/>
      <c r="J132" s="143"/>
    </row>
    <row r="133" spans="1:10" s="139" customFormat="1" ht="20.399999999999999" x14ac:dyDescent="0.55000000000000004">
      <c r="A133" s="140"/>
      <c r="C133" s="141"/>
      <c r="D133" s="141"/>
      <c r="E133" s="140"/>
      <c r="F133" s="140"/>
      <c r="G133" s="142"/>
      <c r="H133" s="142"/>
      <c r="I133" s="142"/>
      <c r="J133" s="143"/>
    </row>
    <row r="134" spans="1:10" s="139" customFormat="1" ht="20.399999999999999" x14ac:dyDescent="0.55000000000000004">
      <c r="A134" s="140"/>
      <c r="C134" s="141"/>
      <c r="D134" s="141"/>
      <c r="E134" s="140"/>
      <c r="F134" s="140"/>
      <c r="G134" s="142"/>
      <c r="H134" s="142"/>
      <c r="I134" s="142"/>
      <c r="J134" s="143"/>
    </row>
    <row r="135" spans="1:10" s="139" customFormat="1" ht="20.399999999999999" x14ac:dyDescent="0.55000000000000004">
      <c r="A135" s="140"/>
      <c r="C135" s="141"/>
      <c r="D135" s="141"/>
      <c r="E135" s="140"/>
      <c r="F135" s="140"/>
      <c r="G135" s="142"/>
      <c r="H135" s="142"/>
      <c r="I135" s="142"/>
      <c r="J135" s="143"/>
    </row>
    <row r="136" spans="1:10" s="139" customFormat="1" ht="20.399999999999999" x14ac:dyDescent="0.55000000000000004">
      <c r="A136" s="140"/>
      <c r="C136" s="141"/>
      <c r="D136" s="141"/>
      <c r="E136" s="140"/>
      <c r="F136" s="140"/>
      <c r="G136" s="142"/>
      <c r="H136" s="142"/>
      <c r="I136" s="142"/>
      <c r="J136" s="143"/>
    </row>
    <row r="137" spans="1:10" s="139" customFormat="1" ht="20.399999999999999" x14ac:dyDescent="0.55000000000000004">
      <c r="A137" s="140"/>
      <c r="C137" s="141"/>
      <c r="D137" s="141"/>
      <c r="E137" s="140"/>
      <c r="F137" s="140"/>
      <c r="G137" s="142"/>
      <c r="H137" s="142"/>
      <c r="I137" s="142"/>
      <c r="J137" s="143"/>
    </row>
    <row r="138" spans="1:10" s="139" customFormat="1" ht="20.399999999999999" x14ac:dyDescent="0.55000000000000004">
      <c r="A138" s="140"/>
      <c r="C138" s="141"/>
      <c r="D138" s="141"/>
      <c r="E138" s="140"/>
      <c r="F138" s="140"/>
      <c r="G138" s="142"/>
      <c r="H138" s="142"/>
      <c r="I138" s="142"/>
      <c r="J138" s="143"/>
    </row>
    <row r="139" spans="1:10" s="139" customFormat="1" ht="20.399999999999999" x14ac:dyDescent="0.55000000000000004">
      <c r="A139" s="140"/>
      <c r="C139" s="141"/>
      <c r="D139" s="141"/>
      <c r="E139" s="140"/>
      <c r="F139" s="140"/>
      <c r="G139" s="142"/>
      <c r="H139" s="142"/>
      <c r="I139" s="142"/>
      <c r="J139" s="143"/>
    </row>
    <row r="140" spans="1:10" s="139" customFormat="1" ht="20.399999999999999" x14ac:dyDescent="0.55000000000000004">
      <c r="A140" s="140"/>
      <c r="C140" s="141"/>
      <c r="D140" s="141"/>
      <c r="E140" s="140"/>
      <c r="F140" s="140"/>
      <c r="G140" s="142"/>
      <c r="H140" s="142"/>
      <c r="I140" s="142"/>
      <c r="J140" s="143"/>
    </row>
    <row r="141" spans="1:10" s="139" customFormat="1" ht="20.399999999999999" x14ac:dyDescent="0.55000000000000004">
      <c r="A141" s="140"/>
      <c r="C141" s="141"/>
      <c r="D141" s="141"/>
      <c r="E141" s="140"/>
      <c r="F141" s="140"/>
      <c r="G141" s="142"/>
      <c r="H141" s="142"/>
      <c r="I141" s="142"/>
      <c r="J141" s="143"/>
    </row>
    <row r="142" spans="1:10" s="139" customFormat="1" ht="20.399999999999999" x14ac:dyDescent="0.55000000000000004">
      <c r="A142" s="140"/>
      <c r="C142" s="141"/>
      <c r="D142" s="141"/>
      <c r="E142" s="140"/>
      <c r="F142" s="140"/>
      <c r="G142" s="142"/>
      <c r="H142" s="142"/>
      <c r="I142" s="142"/>
      <c r="J142" s="143"/>
    </row>
    <row r="143" spans="1:10" s="139" customFormat="1" ht="20.399999999999999" x14ac:dyDescent="0.55000000000000004">
      <c r="A143" s="140"/>
      <c r="C143" s="141"/>
      <c r="D143" s="141"/>
      <c r="E143" s="140"/>
      <c r="F143" s="140"/>
      <c r="G143" s="142"/>
      <c r="H143" s="142"/>
      <c r="I143" s="142"/>
      <c r="J143" s="143"/>
    </row>
    <row r="144" spans="1:10" s="139" customFormat="1" ht="20.399999999999999" x14ac:dyDescent="0.55000000000000004">
      <c r="A144" s="140"/>
      <c r="C144" s="141"/>
      <c r="D144" s="141"/>
      <c r="E144" s="140"/>
      <c r="F144" s="140"/>
      <c r="G144" s="142"/>
      <c r="H144" s="142"/>
      <c r="I144" s="142"/>
      <c r="J144" s="143"/>
    </row>
    <row r="145" spans="1:10" s="139" customFormat="1" ht="20.399999999999999" x14ac:dyDescent="0.55000000000000004">
      <c r="A145" s="140"/>
      <c r="C145" s="141"/>
      <c r="D145" s="141"/>
      <c r="E145" s="140"/>
      <c r="F145" s="140"/>
      <c r="G145" s="142"/>
      <c r="H145" s="142"/>
      <c r="I145" s="142"/>
      <c r="J145" s="143"/>
    </row>
    <row r="146" spans="1:10" s="139" customFormat="1" ht="20.399999999999999" x14ac:dyDescent="0.55000000000000004">
      <c r="A146" s="140"/>
      <c r="C146" s="141"/>
      <c r="D146" s="141"/>
      <c r="E146" s="140"/>
      <c r="F146" s="140"/>
      <c r="G146" s="142"/>
      <c r="H146" s="142"/>
      <c r="I146" s="142"/>
      <c r="J146" s="143"/>
    </row>
    <row r="147" spans="1:10" s="139" customFormat="1" ht="20.399999999999999" x14ac:dyDescent="0.55000000000000004">
      <c r="A147" s="140"/>
      <c r="C147" s="141"/>
      <c r="D147" s="141"/>
      <c r="E147" s="140"/>
      <c r="F147" s="140"/>
      <c r="G147" s="142"/>
      <c r="H147" s="142"/>
      <c r="I147" s="142"/>
      <c r="J147" s="143"/>
    </row>
    <row r="148" spans="1:10" s="139" customFormat="1" ht="20.399999999999999" x14ac:dyDescent="0.55000000000000004">
      <c r="A148" s="140"/>
      <c r="C148" s="141"/>
      <c r="D148" s="141"/>
      <c r="E148" s="140"/>
      <c r="F148" s="140"/>
      <c r="G148" s="142"/>
      <c r="H148" s="142"/>
      <c r="I148" s="142"/>
      <c r="J148" s="143"/>
    </row>
    <row r="149" spans="1:10" s="139" customFormat="1" ht="20.399999999999999" x14ac:dyDescent="0.55000000000000004">
      <c r="A149" s="140"/>
      <c r="C149" s="141"/>
      <c r="D149" s="141"/>
      <c r="E149" s="140"/>
      <c r="F149" s="140"/>
      <c r="G149" s="142"/>
      <c r="H149" s="142"/>
      <c r="I149" s="142"/>
      <c r="J149" s="143"/>
    </row>
    <row r="150" spans="1:10" s="139" customFormat="1" ht="20.399999999999999" x14ac:dyDescent="0.55000000000000004">
      <c r="A150" s="140"/>
      <c r="C150" s="141"/>
      <c r="D150" s="141"/>
      <c r="E150" s="140"/>
      <c r="F150" s="140"/>
      <c r="G150" s="142"/>
      <c r="H150" s="142"/>
      <c r="I150" s="142"/>
      <c r="J150" s="143"/>
    </row>
    <row r="151" spans="1:10" s="139" customFormat="1" ht="20.399999999999999" x14ac:dyDescent="0.55000000000000004">
      <c r="A151" s="140"/>
      <c r="C151" s="141"/>
      <c r="D151" s="141"/>
      <c r="E151" s="140"/>
      <c r="F151" s="140"/>
      <c r="G151" s="142"/>
      <c r="H151" s="142"/>
      <c r="I151" s="142"/>
      <c r="J151" s="143"/>
    </row>
    <row r="152" spans="1:10" s="139" customFormat="1" ht="20.399999999999999" x14ac:dyDescent="0.55000000000000004">
      <c r="A152" s="140"/>
      <c r="C152" s="141"/>
      <c r="D152" s="141"/>
      <c r="E152" s="140"/>
      <c r="F152" s="140"/>
      <c r="G152" s="142"/>
      <c r="H152" s="142"/>
      <c r="I152" s="142"/>
      <c r="J152" s="143"/>
    </row>
    <row r="153" spans="1:10" s="139" customFormat="1" ht="20.399999999999999" x14ac:dyDescent="0.55000000000000004">
      <c r="A153" s="140"/>
      <c r="C153" s="141"/>
      <c r="D153" s="141"/>
      <c r="E153" s="140"/>
      <c r="F153" s="140"/>
      <c r="G153" s="142"/>
      <c r="H153" s="142"/>
      <c r="I153" s="142"/>
      <c r="J153" s="143"/>
    </row>
    <row r="154" spans="1:10" s="139" customFormat="1" ht="20.399999999999999" x14ac:dyDescent="0.55000000000000004">
      <c r="A154" s="140"/>
      <c r="C154" s="141"/>
      <c r="D154" s="141"/>
      <c r="E154" s="140"/>
      <c r="F154" s="140"/>
      <c r="G154" s="142"/>
      <c r="H154" s="142"/>
      <c r="I154" s="142"/>
      <c r="J154" s="143"/>
    </row>
    <row r="155" spans="1:10" s="139" customFormat="1" ht="20.399999999999999" x14ac:dyDescent="0.55000000000000004">
      <c r="A155" s="140"/>
      <c r="C155" s="141"/>
      <c r="D155" s="141"/>
      <c r="E155" s="140"/>
      <c r="F155" s="140"/>
      <c r="G155" s="142"/>
      <c r="H155" s="142"/>
      <c r="I155" s="142"/>
      <c r="J155" s="143"/>
    </row>
    <row r="156" spans="1:10" s="139" customFormat="1" ht="20.399999999999999" x14ac:dyDescent="0.55000000000000004">
      <c r="A156" s="140"/>
      <c r="C156" s="141"/>
      <c r="D156" s="141"/>
      <c r="E156" s="140"/>
      <c r="F156" s="140"/>
      <c r="G156" s="142"/>
      <c r="H156" s="142"/>
      <c r="I156" s="142"/>
      <c r="J156" s="143"/>
    </row>
    <row r="157" spans="1:10" s="139" customFormat="1" ht="20.399999999999999" x14ac:dyDescent="0.55000000000000004">
      <c r="A157" s="140"/>
      <c r="C157" s="141"/>
      <c r="D157" s="141"/>
      <c r="E157" s="140"/>
      <c r="F157" s="140"/>
      <c r="G157" s="142"/>
      <c r="H157" s="142"/>
      <c r="I157" s="142"/>
      <c r="J157" s="143"/>
    </row>
    <row r="158" spans="1:10" s="139" customFormat="1" ht="20.399999999999999" x14ac:dyDescent="0.55000000000000004">
      <c r="A158" s="140"/>
      <c r="C158" s="141"/>
      <c r="D158" s="141"/>
      <c r="E158" s="140"/>
      <c r="F158" s="140"/>
      <c r="G158" s="142"/>
      <c r="H158" s="142"/>
      <c r="I158" s="142"/>
      <c r="J158" s="143"/>
    </row>
    <row r="159" spans="1:10" s="139" customFormat="1" ht="20.399999999999999" x14ac:dyDescent="0.55000000000000004">
      <c r="A159" s="140"/>
      <c r="C159" s="141"/>
      <c r="D159" s="141"/>
      <c r="E159" s="140"/>
      <c r="F159" s="140"/>
      <c r="G159" s="142"/>
      <c r="H159" s="142"/>
      <c r="I159" s="142"/>
      <c r="J159" s="143"/>
    </row>
    <row r="160" spans="1:10" s="139" customFormat="1" ht="20.399999999999999" x14ac:dyDescent="0.55000000000000004">
      <c r="A160" s="140"/>
      <c r="C160" s="141"/>
      <c r="D160" s="141"/>
      <c r="E160" s="140"/>
      <c r="F160" s="140"/>
      <c r="G160" s="142"/>
      <c r="H160" s="142"/>
      <c r="I160" s="142"/>
      <c r="J160" s="143"/>
    </row>
    <row r="161" spans="1:10" s="139" customFormat="1" ht="20.399999999999999" x14ac:dyDescent="0.55000000000000004">
      <c r="A161" s="140"/>
      <c r="C161" s="141"/>
      <c r="D161" s="141"/>
      <c r="E161" s="140"/>
      <c r="F161" s="140"/>
      <c r="G161" s="142"/>
      <c r="H161" s="142"/>
      <c r="I161" s="142"/>
      <c r="J161" s="143"/>
    </row>
    <row r="162" spans="1:10" s="139" customFormat="1" ht="20.399999999999999" x14ac:dyDescent="0.55000000000000004">
      <c r="A162" s="140"/>
      <c r="C162" s="141"/>
      <c r="D162" s="141"/>
      <c r="E162" s="140"/>
      <c r="F162" s="140"/>
      <c r="G162" s="142"/>
      <c r="H162" s="142"/>
      <c r="I162" s="142"/>
      <c r="J162" s="143"/>
    </row>
    <row r="163" spans="1:10" s="139" customFormat="1" ht="20.399999999999999" x14ac:dyDescent="0.55000000000000004">
      <c r="A163" s="140"/>
      <c r="C163" s="141"/>
      <c r="D163" s="141"/>
      <c r="E163" s="140"/>
      <c r="F163" s="140"/>
      <c r="G163" s="142"/>
      <c r="H163" s="142"/>
      <c r="I163" s="142"/>
      <c r="J163" s="143"/>
    </row>
    <row r="164" spans="1:10" s="139" customFormat="1" ht="20.399999999999999" x14ac:dyDescent="0.55000000000000004">
      <c r="A164" s="140"/>
      <c r="C164" s="141"/>
      <c r="D164" s="141"/>
      <c r="E164" s="140"/>
      <c r="F164" s="140"/>
      <c r="G164" s="142"/>
      <c r="H164" s="142"/>
      <c r="I164" s="142"/>
      <c r="J164" s="143"/>
    </row>
    <row r="165" spans="1:10" s="139" customFormat="1" ht="20.399999999999999" x14ac:dyDescent="0.55000000000000004">
      <c r="A165" s="140"/>
      <c r="C165" s="141"/>
      <c r="D165" s="141"/>
      <c r="E165" s="140"/>
      <c r="F165" s="140"/>
      <c r="G165" s="142"/>
      <c r="H165" s="142"/>
      <c r="I165" s="142"/>
      <c r="J165" s="143"/>
    </row>
    <row r="166" spans="1:10" s="139" customFormat="1" ht="20.399999999999999" x14ac:dyDescent="0.55000000000000004">
      <c r="A166" s="140"/>
      <c r="C166" s="141"/>
      <c r="D166" s="141"/>
      <c r="E166" s="140"/>
      <c r="F166" s="140"/>
      <c r="G166" s="142"/>
      <c r="H166" s="142"/>
      <c r="I166" s="142"/>
      <c r="J166" s="143"/>
    </row>
    <row r="167" spans="1:10" s="139" customFormat="1" ht="20.399999999999999" x14ac:dyDescent="0.55000000000000004">
      <c r="A167" s="140"/>
      <c r="C167" s="141"/>
      <c r="D167" s="141"/>
      <c r="E167" s="140"/>
      <c r="F167" s="140"/>
      <c r="G167" s="142"/>
      <c r="H167" s="142"/>
      <c r="I167" s="142"/>
      <c r="J167" s="143"/>
    </row>
    <row r="168" spans="1:10" s="139" customFormat="1" ht="20.399999999999999" x14ac:dyDescent="0.55000000000000004">
      <c r="A168" s="140"/>
      <c r="C168" s="141"/>
      <c r="D168" s="141"/>
      <c r="E168" s="140"/>
      <c r="F168" s="140"/>
      <c r="G168" s="142"/>
      <c r="H168" s="142"/>
      <c r="I168" s="142"/>
      <c r="J168" s="143"/>
    </row>
    <row r="169" spans="1:10" s="139" customFormat="1" ht="20.399999999999999" x14ac:dyDescent="0.55000000000000004">
      <c r="A169" s="140"/>
      <c r="C169" s="141"/>
      <c r="D169" s="141"/>
      <c r="E169" s="140"/>
      <c r="F169" s="140"/>
      <c r="G169" s="142"/>
      <c r="H169" s="142"/>
      <c r="I169" s="142"/>
      <c r="J169" s="144"/>
    </row>
    <row r="170" spans="1:10" s="139" customFormat="1" ht="20.399999999999999" x14ac:dyDescent="0.55000000000000004">
      <c r="A170" s="140"/>
      <c r="C170" s="141"/>
      <c r="D170" s="141"/>
      <c r="E170" s="140"/>
      <c r="F170" s="140"/>
      <c r="G170" s="142"/>
      <c r="H170" s="142"/>
      <c r="I170" s="142"/>
      <c r="J170" s="144"/>
    </row>
    <row r="171" spans="1:10" s="139" customFormat="1" ht="20.399999999999999" x14ac:dyDescent="0.55000000000000004">
      <c r="A171" s="140"/>
      <c r="C171" s="141"/>
      <c r="D171" s="141"/>
      <c r="E171" s="140"/>
      <c r="F171" s="140"/>
      <c r="G171" s="142"/>
      <c r="H171" s="142"/>
      <c r="I171" s="142"/>
      <c r="J171" s="144"/>
    </row>
    <row r="172" spans="1:10" s="139" customFormat="1" ht="20.399999999999999" x14ac:dyDescent="0.55000000000000004">
      <c r="A172" s="140"/>
      <c r="C172" s="141"/>
      <c r="D172" s="141"/>
      <c r="E172" s="140"/>
      <c r="F172" s="140"/>
      <c r="G172" s="142"/>
      <c r="H172" s="142"/>
      <c r="I172" s="142"/>
      <c r="J172" s="144"/>
    </row>
    <row r="173" spans="1:10" s="139" customFormat="1" ht="20.399999999999999" x14ac:dyDescent="0.55000000000000004">
      <c r="A173" s="140"/>
      <c r="C173" s="141"/>
      <c r="D173" s="141"/>
      <c r="E173" s="140"/>
      <c r="F173" s="140"/>
      <c r="G173" s="142"/>
      <c r="H173" s="142"/>
      <c r="I173" s="142"/>
      <c r="J173" s="144"/>
    </row>
    <row r="174" spans="1:10" s="139" customFormat="1" ht="20.399999999999999" x14ac:dyDescent="0.55000000000000004">
      <c r="A174" s="140"/>
      <c r="C174" s="141"/>
      <c r="D174" s="141"/>
      <c r="E174" s="140"/>
      <c r="F174" s="140"/>
      <c r="G174" s="142"/>
      <c r="H174" s="142"/>
      <c r="I174" s="142"/>
      <c r="J174" s="144"/>
    </row>
    <row r="175" spans="1:10" s="139" customFormat="1" ht="20.399999999999999" x14ac:dyDescent="0.55000000000000004">
      <c r="A175" s="140"/>
      <c r="C175" s="141"/>
      <c r="D175" s="141"/>
      <c r="E175" s="140"/>
      <c r="F175" s="140"/>
      <c r="G175" s="142"/>
      <c r="H175" s="142"/>
      <c r="I175" s="142"/>
      <c r="J175" s="144"/>
    </row>
    <row r="176" spans="1:10" s="139" customFormat="1" ht="20.399999999999999" x14ac:dyDescent="0.55000000000000004">
      <c r="A176" s="140"/>
      <c r="C176" s="141"/>
      <c r="D176" s="141"/>
      <c r="E176" s="140"/>
      <c r="F176" s="140"/>
      <c r="G176" s="142"/>
      <c r="H176" s="142"/>
      <c r="I176" s="142"/>
      <c r="J176" s="144"/>
    </row>
    <row r="177" spans="1:10" s="139" customFormat="1" ht="20.399999999999999" x14ac:dyDescent="0.55000000000000004">
      <c r="A177" s="140"/>
      <c r="C177" s="141"/>
      <c r="D177" s="141"/>
      <c r="E177" s="140"/>
      <c r="F177" s="140"/>
      <c r="G177" s="142"/>
      <c r="H177" s="142"/>
      <c r="I177" s="142"/>
      <c r="J177" s="144"/>
    </row>
    <row r="178" spans="1:10" s="139" customFormat="1" ht="20.399999999999999" x14ac:dyDescent="0.55000000000000004">
      <c r="A178" s="140"/>
      <c r="C178" s="141"/>
      <c r="D178" s="141"/>
      <c r="E178" s="140"/>
      <c r="F178" s="140"/>
      <c r="G178" s="142"/>
      <c r="H178" s="142"/>
      <c r="I178" s="142"/>
      <c r="J178" s="144"/>
    </row>
    <row r="179" spans="1:10" s="139" customFormat="1" ht="20.399999999999999" x14ac:dyDescent="0.55000000000000004">
      <c r="A179" s="140"/>
      <c r="C179" s="141"/>
      <c r="D179" s="141"/>
      <c r="E179" s="140"/>
      <c r="F179" s="140"/>
      <c r="G179" s="142"/>
      <c r="H179" s="142"/>
      <c r="I179" s="142"/>
      <c r="J179" s="144"/>
    </row>
    <row r="180" spans="1:10" s="139" customFormat="1" ht="20.399999999999999" x14ac:dyDescent="0.55000000000000004">
      <c r="A180" s="140"/>
      <c r="C180" s="141"/>
      <c r="D180" s="141"/>
      <c r="E180" s="140"/>
      <c r="F180" s="140"/>
      <c r="G180" s="142"/>
      <c r="H180" s="142"/>
      <c r="I180" s="142"/>
      <c r="J180" s="144"/>
    </row>
    <row r="181" spans="1:10" s="139" customFormat="1" ht="20.399999999999999" x14ac:dyDescent="0.55000000000000004">
      <c r="A181" s="140"/>
      <c r="C181" s="141"/>
      <c r="D181" s="141"/>
      <c r="E181" s="140"/>
      <c r="F181" s="140"/>
      <c r="G181" s="142"/>
      <c r="H181" s="142"/>
      <c r="I181" s="142"/>
      <c r="J181" s="144"/>
    </row>
    <row r="182" spans="1:10" s="113" customFormat="1" x14ac:dyDescent="0.45">
      <c r="A182" s="115"/>
      <c r="C182" s="116"/>
      <c r="D182" s="116"/>
      <c r="E182" s="115"/>
      <c r="F182" s="115"/>
      <c r="G182" s="117"/>
      <c r="H182" s="117"/>
      <c r="I182" s="117"/>
      <c r="J182" s="114"/>
    </row>
    <row r="183" spans="1:10" s="113" customFormat="1" x14ac:dyDescent="0.45">
      <c r="A183" s="115"/>
      <c r="C183" s="116"/>
      <c r="D183" s="116"/>
      <c r="E183" s="115"/>
      <c r="F183" s="115"/>
      <c r="G183" s="117"/>
      <c r="H183" s="117"/>
      <c r="I183" s="117"/>
      <c r="J183" s="114"/>
    </row>
    <row r="184" spans="1:10" s="113" customFormat="1" x14ac:dyDescent="0.45">
      <c r="A184" s="115"/>
      <c r="C184" s="116"/>
      <c r="D184" s="116"/>
      <c r="E184" s="115"/>
      <c r="F184" s="115"/>
      <c r="G184" s="117"/>
      <c r="H184" s="117"/>
      <c r="I184" s="117"/>
      <c r="J184" s="114"/>
    </row>
    <row r="185" spans="1:10" s="113" customFormat="1" x14ac:dyDescent="0.45">
      <c r="A185" s="115"/>
      <c r="C185" s="116"/>
      <c r="D185" s="116"/>
      <c r="E185" s="115"/>
      <c r="F185" s="115"/>
      <c r="G185" s="117"/>
      <c r="H185" s="117"/>
      <c r="I185" s="117"/>
      <c r="J185" s="118"/>
    </row>
    <row r="186" spans="1:10" s="113" customFormat="1" x14ac:dyDescent="0.45">
      <c r="A186" s="115"/>
      <c r="C186" s="116"/>
      <c r="D186" s="116"/>
      <c r="E186" s="115"/>
      <c r="F186" s="115"/>
      <c r="G186" s="117"/>
      <c r="H186" s="117"/>
      <c r="I186" s="117"/>
      <c r="J186" s="118"/>
    </row>
    <row r="187" spans="1:10" s="113" customFormat="1" x14ac:dyDescent="0.45">
      <c r="A187" s="115"/>
      <c r="C187" s="116"/>
      <c r="D187" s="116"/>
      <c r="E187" s="115"/>
      <c r="F187" s="115"/>
      <c r="G187" s="117"/>
      <c r="H187" s="117"/>
      <c r="I187" s="117"/>
      <c r="J187" s="118"/>
    </row>
    <row r="188" spans="1:10" s="113" customFormat="1" x14ac:dyDescent="0.45">
      <c r="A188" s="115"/>
      <c r="C188" s="116"/>
      <c r="D188" s="116"/>
      <c r="E188" s="115"/>
      <c r="F188" s="115"/>
      <c r="G188" s="117"/>
      <c r="H188" s="117"/>
      <c r="I188" s="117"/>
      <c r="J188" s="118"/>
    </row>
    <row r="189" spans="1:10" s="113" customFormat="1" x14ac:dyDescent="0.45">
      <c r="A189" s="115"/>
      <c r="C189" s="116"/>
      <c r="D189" s="116"/>
      <c r="E189" s="115"/>
      <c r="F189" s="115"/>
      <c r="G189" s="117"/>
      <c r="H189" s="117"/>
      <c r="I189" s="117"/>
      <c r="J189" s="118"/>
    </row>
    <row r="190" spans="1:10" s="113" customFormat="1" x14ac:dyDescent="0.45">
      <c r="A190" s="115"/>
      <c r="C190" s="116"/>
      <c r="D190" s="116"/>
      <c r="E190" s="115"/>
      <c r="F190" s="115"/>
      <c r="G190" s="117"/>
      <c r="H190" s="117"/>
      <c r="I190" s="117"/>
      <c r="J190" s="118"/>
    </row>
    <row r="191" spans="1:10" s="113" customFormat="1" x14ac:dyDescent="0.45">
      <c r="A191" s="115"/>
      <c r="C191" s="116"/>
      <c r="D191" s="116"/>
      <c r="E191" s="115"/>
      <c r="F191" s="115"/>
      <c r="G191" s="117"/>
      <c r="H191" s="117"/>
      <c r="I191" s="117"/>
      <c r="J191" s="118"/>
    </row>
    <row r="192" spans="1:10" s="113" customFormat="1" x14ac:dyDescent="0.45">
      <c r="A192" s="115"/>
      <c r="C192" s="116"/>
      <c r="D192" s="116"/>
      <c r="E192" s="115"/>
      <c r="F192" s="115"/>
      <c r="G192" s="117"/>
      <c r="H192" s="117"/>
      <c r="I192" s="117"/>
      <c r="J192" s="118"/>
    </row>
    <row r="193" spans="1:10" s="113" customFormat="1" x14ac:dyDescent="0.45">
      <c r="A193" s="115"/>
      <c r="C193" s="116"/>
      <c r="D193" s="116"/>
      <c r="E193" s="115"/>
      <c r="F193" s="115"/>
      <c r="G193" s="117"/>
      <c r="H193" s="117"/>
      <c r="I193" s="117"/>
      <c r="J193" s="118"/>
    </row>
    <row r="194" spans="1:10" s="113" customFormat="1" x14ac:dyDescent="0.45">
      <c r="A194" s="115"/>
      <c r="C194" s="116"/>
      <c r="D194" s="116"/>
      <c r="E194" s="115"/>
      <c r="F194" s="115"/>
      <c r="G194" s="117"/>
      <c r="H194" s="117"/>
      <c r="I194" s="117"/>
      <c r="J194" s="118"/>
    </row>
    <row r="195" spans="1:10" s="113" customFormat="1" x14ac:dyDescent="0.45">
      <c r="A195" s="115"/>
      <c r="C195" s="116"/>
      <c r="D195" s="116"/>
      <c r="E195" s="115"/>
      <c r="F195" s="115"/>
      <c r="G195" s="117"/>
      <c r="H195" s="117"/>
      <c r="I195" s="117"/>
      <c r="J195" s="118"/>
    </row>
    <row r="196" spans="1:10" s="113" customFormat="1" x14ac:dyDescent="0.45">
      <c r="A196" s="115"/>
      <c r="C196" s="116"/>
      <c r="D196" s="116"/>
      <c r="E196" s="115"/>
      <c r="F196" s="115"/>
      <c r="G196" s="117"/>
      <c r="H196" s="117"/>
      <c r="I196" s="117"/>
      <c r="J196" s="118"/>
    </row>
    <row r="197" spans="1:10" s="113" customFormat="1" x14ac:dyDescent="0.45">
      <c r="A197" s="115"/>
      <c r="C197" s="116"/>
      <c r="D197" s="116"/>
      <c r="E197" s="115"/>
      <c r="F197" s="115"/>
      <c r="G197" s="117"/>
      <c r="H197" s="117"/>
      <c r="I197" s="117"/>
      <c r="J197" s="118"/>
    </row>
    <row r="198" spans="1:10" s="113" customFormat="1" x14ac:dyDescent="0.45">
      <c r="A198" s="115"/>
      <c r="C198" s="116"/>
      <c r="D198" s="116"/>
      <c r="E198" s="115"/>
      <c r="F198" s="115"/>
      <c r="G198" s="117"/>
      <c r="H198" s="117"/>
      <c r="I198" s="117"/>
      <c r="J198" s="118"/>
    </row>
    <row r="199" spans="1:10" s="113" customFormat="1" x14ac:dyDescent="0.45">
      <c r="A199" s="115"/>
      <c r="C199" s="116"/>
      <c r="D199" s="116"/>
      <c r="E199" s="115"/>
      <c r="F199" s="115"/>
      <c r="G199" s="117"/>
      <c r="H199" s="117"/>
      <c r="I199" s="117"/>
      <c r="J199" s="118"/>
    </row>
    <row r="200" spans="1:10" s="113" customFormat="1" x14ac:dyDescent="0.45">
      <c r="A200" s="115"/>
      <c r="C200" s="116"/>
      <c r="D200" s="116"/>
      <c r="E200" s="115"/>
      <c r="F200" s="115"/>
      <c r="G200" s="117"/>
      <c r="H200" s="117"/>
      <c r="I200" s="117"/>
      <c r="J200" s="118"/>
    </row>
    <row r="201" spans="1:10" s="113" customFormat="1" x14ac:dyDescent="0.45">
      <c r="A201" s="115"/>
      <c r="C201" s="116"/>
      <c r="D201" s="116"/>
      <c r="E201" s="115"/>
      <c r="F201" s="115"/>
      <c r="G201" s="117"/>
      <c r="H201" s="117"/>
      <c r="I201" s="117"/>
      <c r="J201" s="118"/>
    </row>
    <row r="202" spans="1:10" s="113" customFormat="1" x14ac:dyDescent="0.45">
      <c r="A202" s="115"/>
      <c r="C202" s="116"/>
      <c r="D202" s="116"/>
      <c r="E202" s="115"/>
      <c r="F202" s="115"/>
      <c r="G202" s="117"/>
      <c r="H202" s="117"/>
      <c r="I202" s="117"/>
      <c r="J202" s="118"/>
    </row>
    <row r="203" spans="1:10" s="113" customFormat="1" x14ac:dyDescent="0.45">
      <c r="A203" s="115"/>
      <c r="C203" s="116"/>
      <c r="D203" s="116"/>
      <c r="E203" s="115"/>
      <c r="F203" s="115"/>
      <c r="G203" s="117"/>
      <c r="H203" s="117"/>
      <c r="I203" s="117"/>
      <c r="J203" s="118"/>
    </row>
    <row r="204" spans="1:10" s="113" customFormat="1" x14ac:dyDescent="0.45">
      <c r="A204" s="115"/>
      <c r="C204" s="116"/>
      <c r="D204" s="116"/>
      <c r="E204" s="115"/>
      <c r="F204" s="115"/>
      <c r="G204" s="117"/>
      <c r="H204" s="117"/>
      <c r="I204" s="117"/>
      <c r="J204" s="118"/>
    </row>
    <row r="205" spans="1:10" s="113" customFormat="1" x14ac:dyDescent="0.45">
      <c r="A205" s="115"/>
      <c r="C205" s="116"/>
      <c r="D205" s="116"/>
      <c r="E205" s="115"/>
      <c r="F205" s="115"/>
      <c r="G205" s="117"/>
      <c r="H205" s="117"/>
      <c r="I205" s="117"/>
      <c r="J205" s="118"/>
    </row>
    <row r="206" spans="1:10" s="113" customFormat="1" x14ac:dyDescent="0.45">
      <c r="A206" s="115"/>
      <c r="C206" s="116"/>
      <c r="D206" s="116"/>
      <c r="E206" s="115"/>
      <c r="F206" s="115"/>
      <c r="G206" s="117"/>
      <c r="H206" s="117"/>
      <c r="I206" s="117"/>
      <c r="J206" s="118"/>
    </row>
    <row r="207" spans="1:10" s="113" customFormat="1" x14ac:dyDescent="0.45">
      <c r="A207" s="115"/>
      <c r="C207" s="116"/>
      <c r="D207" s="116"/>
      <c r="E207" s="115"/>
      <c r="F207" s="115"/>
      <c r="G207" s="117"/>
      <c r="H207" s="117"/>
      <c r="I207" s="117"/>
      <c r="J207" s="118"/>
    </row>
    <row r="208" spans="1:10" s="113" customFormat="1" x14ac:dyDescent="0.45">
      <c r="A208" s="115"/>
      <c r="C208" s="116"/>
      <c r="D208" s="116"/>
      <c r="E208" s="115"/>
      <c r="F208" s="115"/>
      <c r="G208" s="117"/>
      <c r="H208" s="117"/>
      <c r="I208" s="117"/>
      <c r="J208" s="118"/>
    </row>
    <row r="209" spans="1:10" s="113" customFormat="1" x14ac:dyDescent="0.45">
      <c r="A209" s="115"/>
      <c r="C209" s="116"/>
      <c r="D209" s="116"/>
      <c r="E209" s="115"/>
      <c r="F209" s="115"/>
      <c r="G209" s="117"/>
      <c r="H209" s="117"/>
      <c r="I209" s="117"/>
      <c r="J209" s="118"/>
    </row>
    <row r="210" spans="1:10" s="113" customFormat="1" x14ac:dyDescent="0.45">
      <c r="A210" s="115"/>
      <c r="C210" s="116"/>
      <c r="D210" s="116"/>
      <c r="E210" s="115"/>
      <c r="F210" s="115"/>
      <c r="G210" s="117"/>
      <c r="H210" s="117"/>
      <c r="I210" s="117"/>
      <c r="J210" s="118"/>
    </row>
    <row r="211" spans="1:10" s="113" customFormat="1" x14ac:dyDescent="0.45">
      <c r="A211" s="115"/>
      <c r="C211" s="116"/>
      <c r="D211" s="116"/>
      <c r="E211" s="115"/>
      <c r="F211" s="115"/>
      <c r="G211" s="117"/>
      <c r="H211" s="117"/>
      <c r="I211" s="117"/>
      <c r="J211" s="118"/>
    </row>
    <row r="212" spans="1:10" s="113" customFormat="1" x14ac:dyDescent="0.45">
      <c r="A212" s="115"/>
      <c r="C212" s="116"/>
      <c r="D212" s="116"/>
      <c r="E212" s="115"/>
      <c r="F212" s="115"/>
      <c r="G212" s="117"/>
      <c r="H212" s="117"/>
      <c r="I212" s="117"/>
      <c r="J212" s="118"/>
    </row>
    <row r="213" spans="1:10" s="113" customFormat="1" x14ac:dyDescent="0.45">
      <c r="A213" s="115"/>
      <c r="C213" s="116"/>
      <c r="D213" s="116"/>
      <c r="E213" s="115"/>
      <c r="F213" s="115"/>
      <c r="G213" s="117"/>
      <c r="H213" s="117"/>
      <c r="I213" s="117"/>
      <c r="J213" s="118"/>
    </row>
    <row r="214" spans="1:10" s="113" customFormat="1" x14ac:dyDescent="0.45">
      <c r="A214" s="115"/>
      <c r="C214" s="116"/>
      <c r="D214" s="116"/>
      <c r="E214" s="115"/>
      <c r="F214" s="115"/>
      <c r="G214" s="117"/>
      <c r="H214" s="117"/>
      <c r="I214" s="117"/>
      <c r="J214" s="118"/>
    </row>
    <row r="215" spans="1:10" s="113" customFormat="1" x14ac:dyDescent="0.45">
      <c r="A215" s="115"/>
      <c r="C215" s="116"/>
      <c r="D215" s="116"/>
      <c r="E215" s="115"/>
      <c r="F215" s="115"/>
      <c r="G215" s="117"/>
      <c r="H215" s="117"/>
      <c r="I215" s="117"/>
      <c r="J215" s="118"/>
    </row>
    <row r="216" spans="1:10" s="113" customFormat="1" x14ac:dyDescent="0.45">
      <c r="A216" s="115"/>
      <c r="C216" s="116"/>
      <c r="D216" s="116"/>
      <c r="E216" s="115"/>
      <c r="F216" s="115"/>
      <c r="G216" s="117"/>
      <c r="H216" s="117"/>
      <c r="I216" s="117"/>
      <c r="J216" s="118"/>
    </row>
    <row r="217" spans="1:10" x14ac:dyDescent="0.45">
      <c r="E217" s="114"/>
      <c r="F217" s="114"/>
      <c r="G217" s="114"/>
      <c r="H217" s="114"/>
      <c r="I217" s="117"/>
      <c r="J217" s="118"/>
    </row>
    <row r="218" spans="1:10" x14ac:dyDescent="0.45">
      <c r="E218" s="114"/>
      <c r="F218" s="114"/>
      <c r="G218" s="114"/>
      <c r="H218" s="114"/>
      <c r="I218" s="117"/>
      <c r="J218" s="118"/>
    </row>
    <row r="219" spans="1:10" x14ac:dyDescent="0.45">
      <c r="E219" s="114"/>
      <c r="F219" s="114"/>
      <c r="G219" s="114"/>
      <c r="H219" s="114"/>
      <c r="I219" s="117"/>
      <c r="J219" s="118"/>
    </row>
    <row r="220" spans="1:10" x14ac:dyDescent="0.45">
      <c r="E220" s="114"/>
      <c r="F220" s="114"/>
      <c r="G220" s="114"/>
      <c r="H220" s="114"/>
      <c r="I220" s="117"/>
      <c r="J220" s="118"/>
    </row>
    <row r="221" spans="1:10" x14ac:dyDescent="0.45">
      <c r="E221" s="114"/>
      <c r="F221" s="114"/>
      <c r="G221" s="114"/>
      <c r="H221" s="114"/>
      <c r="I221" s="117"/>
      <c r="J221" s="118"/>
    </row>
    <row r="222" spans="1:10" x14ac:dyDescent="0.45">
      <c r="E222" s="114"/>
      <c r="F222" s="114"/>
      <c r="G222" s="114"/>
      <c r="H222" s="114"/>
      <c r="I222" s="117"/>
      <c r="J222" s="118"/>
    </row>
    <row r="223" spans="1:10" x14ac:dyDescent="0.45">
      <c r="E223" s="114"/>
      <c r="F223" s="114"/>
      <c r="G223" s="114"/>
      <c r="H223" s="114"/>
      <c r="I223" s="117"/>
      <c r="J223" s="118"/>
    </row>
    <row r="224" spans="1:10" x14ac:dyDescent="0.45">
      <c r="E224" s="114"/>
      <c r="F224" s="114"/>
      <c r="G224" s="114"/>
      <c r="H224" s="114"/>
      <c r="I224" s="117"/>
      <c r="J224" s="118"/>
    </row>
    <row r="225" spans="5:10" x14ac:dyDescent="0.45">
      <c r="E225" s="114"/>
      <c r="F225" s="114"/>
      <c r="G225" s="114"/>
      <c r="H225" s="114"/>
      <c r="I225" s="117"/>
      <c r="J225" s="118"/>
    </row>
    <row r="226" spans="5:10" x14ac:dyDescent="0.3">
      <c r="E226" s="114"/>
      <c r="F226" s="114"/>
      <c r="G226" s="114"/>
      <c r="H226" s="114"/>
      <c r="I226" s="114"/>
      <c r="J226" s="118"/>
    </row>
    <row r="227" spans="5:10" x14ac:dyDescent="0.3">
      <c r="E227" s="114"/>
      <c r="F227" s="114"/>
      <c r="G227" s="114"/>
      <c r="H227" s="114"/>
      <c r="I227" s="114"/>
      <c r="J227" s="114"/>
    </row>
    <row r="228" spans="5:10" x14ac:dyDescent="0.3">
      <c r="E228" s="114"/>
      <c r="F228" s="114"/>
      <c r="G228" s="114"/>
      <c r="H228" s="114"/>
      <c r="I228" s="114"/>
      <c r="J228" s="114"/>
    </row>
    <row r="229" spans="5:10" x14ac:dyDescent="0.3">
      <c r="E229" s="114"/>
      <c r="F229" s="114"/>
      <c r="G229" s="114"/>
      <c r="H229" s="114"/>
      <c r="I229" s="114"/>
      <c r="J229" s="114"/>
    </row>
    <row r="230" spans="5:10" x14ac:dyDescent="0.3">
      <c r="E230" s="114"/>
      <c r="F230" s="114"/>
      <c r="G230" s="114"/>
      <c r="H230" s="114"/>
      <c r="I230" s="114"/>
      <c r="J230" s="114"/>
    </row>
    <row r="231" spans="5:10" x14ac:dyDescent="0.3">
      <c r="E231" s="114"/>
      <c r="F231" s="114"/>
      <c r="G231" s="114"/>
      <c r="H231" s="114"/>
      <c r="I231" s="114"/>
      <c r="J231" s="114"/>
    </row>
    <row r="232" spans="5:10" x14ac:dyDescent="0.3">
      <c r="E232" s="114"/>
      <c r="F232" s="114"/>
      <c r="G232" s="114"/>
      <c r="H232" s="114"/>
      <c r="I232" s="114"/>
      <c r="J232" s="114"/>
    </row>
    <row r="233" spans="5:10" x14ac:dyDescent="0.3">
      <c r="E233" s="114"/>
      <c r="F233" s="114"/>
      <c r="G233" s="114"/>
      <c r="H233" s="114"/>
      <c r="I233" s="114"/>
      <c r="J233" s="114"/>
    </row>
    <row r="234" spans="5:10" x14ac:dyDescent="0.3">
      <c r="E234" s="114"/>
      <c r="F234" s="114"/>
      <c r="G234" s="114"/>
      <c r="H234" s="114"/>
      <c r="I234" s="114"/>
      <c r="J234" s="114"/>
    </row>
    <row r="235" spans="5:10" x14ac:dyDescent="0.3">
      <c r="E235" s="114"/>
      <c r="F235" s="114"/>
      <c r="G235" s="114"/>
      <c r="H235" s="114"/>
      <c r="I235" s="114"/>
      <c r="J235" s="114"/>
    </row>
    <row r="236" spans="5:10" x14ac:dyDescent="0.3">
      <c r="E236" s="114"/>
      <c r="F236" s="114"/>
      <c r="G236" s="114"/>
      <c r="H236" s="114"/>
      <c r="I236" s="114"/>
      <c r="J236" s="114"/>
    </row>
    <row r="237" spans="5:10" x14ac:dyDescent="0.3">
      <c r="E237" s="114"/>
      <c r="F237" s="114"/>
      <c r="G237" s="114"/>
      <c r="H237" s="114"/>
      <c r="I237" s="114"/>
      <c r="J237" s="114"/>
    </row>
    <row r="238" spans="5:10" x14ac:dyDescent="0.3">
      <c r="E238" s="114"/>
      <c r="F238" s="114"/>
      <c r="G238" s="114"/>
      <c r="H238" s="114"/>
      <c r="I238" s="114"/>
      <c r="J238" s="114"/>
    </row>
    <row r="239" spans="5:10" x14ac:dyDescent="0.3">
      <c r="E239" s="114"/>
      <c r="F239" s="114"/>
      <c r="G239" s="114"/>
      <c r="H239" s="114"/>
      <c r="I239" s="114"/>
      <c r="J239" s="114"/>
    </row>
    <row r="240" spans="5:10" x14ac:dyDescent="0.3">
      <c r="E240" s="114"/>
      <c r="F240" s="114"/>
      <c r="G240" s="114"/>
      <c r="H240" s="114"/>
      <c r="I240" s="114"/>
      <c r="J240" s="114"/>
    </row>
    <row r="241" spans="5:10" x14ac:dyDescent="0.3">
      <c r="E241" s="114"/>
      <c r="F241" s="114"/>
      <c r="G241" s="114"/>
      <c r="H241" s="114"/>
      <c r="I241" s="114"/>
      <c r="J241" s="114"/>
    </row>
    <row r="242" spans="5:10" x14ac:dyDescent="0.3">
      <c r="E242" s="114"/>
      <c r="F242" s="114"/>
      <c r="G242" s="114"/>
      <c r="H242" s="114"/>
      <c r="I242" s="114"/>
      <c r="J242" s="114"/>
    </row>
    <row r="243" spans="5:10" x14ac:dyDescent="0.3">
      <c r="E243" s="114"/>
      <c r="F243" s="114"/>
      <c r="G243" s="114"/>
      <c r="H243" s="114"/>
      <c r="I243" s="114"/>
      <c r="J243" s="114"/>
    </row>
    <row r="244" spans="5:10" x14ac:dyDescent="0.3">
      <c r="E244" s="114"/>
      <c r="F244" s="114"/>
      <c r="G244" s="114"/>
      <c r="H244" s="114"/>
      <c r="I244" s="114"/>
      <c r="J244" s="114"/>
    </row>
    <row r="245" spans="5:10" x14ac:dyDescent="0.3">
      <c r="E245" s="114"/>
      <c r="F245" s="114"/>
      <c r="G245" s="114"/>
      <c r="H245" s="114"/>
      <c r="I245" s="114"/>
      <c r="J245" s="114"/>
    </row>
    <row r="246" spans="5:10" x14ac:dyDescent="0.3">
      <c r="E246" s="114"/>
      <c r="F246" s="114"/>
      <c r="G246" s="114"/>
      <c r="H246" s="114"/>
      <c r="I246" s="114"/>
      <c r="J246" s="114"/>
    </row>
    <row r="247" spans="5:10" x14ac:dyDescent="0.3">
      <c r="E247" s="114"/>
      <c r="F247" s="114"/>
      <c r="G247" s="114"/>
      <c r="H247" s="114"/>
      <c r="I247" s="114"/>
      <c r="J247" s="114"/>
    </row>
    <row r="248" spans="5:10" x14ac:dyDescent="0.3">
      <c r="E248" s="114"/>
      <c r="F248" s="114"/>
      <c r="G248" s="114"/>
      <c r="H248" s="114"/>
      <c r="I248" s="114"/>
      <c r="J248" s="114"/>
    </row>
    <row r="249" spans="5:10" x14ac:dyDescent="0.3">
      <c r="E249" s="114"/>
      <c r="F249" s="114"/>
      <c r="G249" s="114"/>
      <c r="H249" s="114"/>
      <c r="I249" s="114"/>
      <c r="J249" s="114"/>
    </row>
    <row r="250" spans="5:10" x14ac:dyDescent="0.3">
      <c r="E250" s="114"/>
      <c r="F250" s="114"/>
      <c r="G250" s="114"/>
      <c r="H250" s="114"/>
      <c r="I250" s="114"/>
      <c r="J250" s="114"/>
    </row>
    <row r="251" spans="5:10" x14ac:dyDescent="0.3">
      <c r="E251" s="114"/>
      <c r="F251" s="114"/>
      <c r="G251" s="114"/>
      <c r="H251" s="114"/>
      <c r="I251" s="114"/>
      <c r="J251" s="114"/>
    </row>
    <row r="252" spans="5:10" x14ac:dyDescent="0.3">
      <c r="E252" s="114"/>
      <c r="F252" s="114"/>
      <c r="G252" s="114"/>
      <c r="H252" s="114"/>
      <c r="I252" s="114"/>
      <c r="J252" s="114"/>
    </row>
    <row r="253" spans="5:10" x14ac:dyDescent="0.3">
      <c r="E253" s="114"/>
      <c r="F253" s="114"/>
      <c r="G253" s="114"/>
      <c r="H253" s="114"/>
      <c r="I253" s="114"/>
      <c r="J253" s="114"/>
    </row>
    <row r="254" spans="5:10" x14ac:dyDescent="0.3">
      <c r="E254" s="114"/>
      <c r="F254" s="114"/>
      <c r="G254" s="114"/>
      <c r="H254" s="114"/>
      <c r="I254" s="114"/>
      <c r="J254" s="114"/>
    </row>
    <row r="255" spans="5:10" x14ac:dyDescent="0.3">
      <c r="E255" s="114"/>
      <c r="F255" s="114"/>
      <c r="G255" s="114"/>
      <c r="H255" s="114"/>
      <c r="I255" s="114"/>
      <c r="J255" s="114"/>
    </row>
    <row r="256" spans="5:10" x14ac:dyDescent="0.3">
      <c r="E256" s="114"/>
      <c r="F256" s="114"/>
      <c r="G256" s="114"/>
      <c r="H256" s="114"/>
      <c r="I256" s="114"/>
      <c r="J256" s="114"/>
    </row>
    <row r="257" spans="5:10" x14ac:dyDescent="0.3">
      <c r="E257" s="114"/>
      <c r="F257" s="114"/>
      <c r="G257" s="114"/>
      <c r="H257" s="114"/>
      <c r="I257" s="114"/>
      <c r="J257" s="114"/>
    </row>
    <row r="258" spans="5:10" x14ac:dyDescent="0.3">
      <c r="E258" s="114"/>
      <c r="F258" s="114"/>
      <c r="G258" s="114"/>
      <c r="H258" s="114"/>
      <c r="I258" s="114"/>
      <c r="J258" s="114"/>
    </row>
    <row r="259" spans="5:10" x14ac:dyDescent="0.3">
      <c r="E259" s="114"/>
      <c r="F259" s="114"/>
      <c r="G259" s="114"/>
      <c r="H259" s="114"/>
      <c r="I259" s="114"/>
      <c r="J259" s="114"/>
    </row>
    <row r="260" spans="5:10" x14ac:dyDescent="0.3">
      <c r="E260" s="114"/>
      <c r="F260" s="114"/>
      <c r="G260" s="114"/>
      <c r="H260" s="114"/>
      <c r="I260" s="114"/>
      <c r="J260" s="114"/>
    </row>
    <row r="261" spans="5:10" x14ac:dyDescent="0.3">
      <c r="E261" s="114"/>
      <c r="F261" s="114"/>
      <c r="G261" s="114"/>
      <c r="H261" s="114"/>
      <c r="I261" s="114"/>
      <c r="J261" s="114"/>
    </row>
    <row r="262" spans="5:10" x14ac:dyDescent="0.3">
      <c r="E262" s="114"/>
      <c r="F262" s="114"/>
      <c r="G262" s="114"/>
      <c r="H262" s="114"/>
      <c r="I262" s="114"/>
      <c r="J262" s="114"/>
    </row>
    <row r="263" spans="5:10" x14ac:dyDescent="0.3">
      <c r="E263" s="114"/>
      <c r="F263" s="114"/>
      <c r="G263" s="114"/>
      <c r="H263" s="114"/>
      <c r="I263" s="114"/>
      <c r="J263" s="114"/>
    </row>
    <row r="264" spans="5:10" x14ac:dyDescent="0.3">
      <c r="E264" s="114"/>
      <c r="F264" s="114"/>
      <c r="G264" s="114"/>
      <c r="H264" s="114"/>
      <c r="I264" s="114"/>
      <c r="J264" s="114"/>
    </row>
    <row r="265" spans="5:10" x14ac:dyDescent="0.3">
      <c r="E265" s="114"/>
      <c r="F265" s="114"/>
      <c r="G265" s="114"/>
      <c r="H265" s="114"/>
      <c r="I265" s="114"/>
      <c r="J265" s="114"/>
    </row>
    <row r="266" spans="5:10" x14ac:dyDescent="0.3">
      <c r="E266" s="114"/>
      <c r="F266" s="114"/>
      <c r="G266" s="114"/>
      <c r="H266" s="114"/>
      <c r="I266" s="114"/>
      <c r="J266" s="114"/>
    </row>
    <row r="267" spans="5:10" x14ac:dyDescent="0.3">
      <c r="E267" s="114"/>
      <c r="F267" s="114"/>
      <c r="G267" s="114"/>
      <c r="H267" s="114"/>
      <c r="I267" s="114"/>
      <c r="J267" s="114"/>
    </row>
    <row r="268" spans="5:10" x14ac:dyDescent="0.3">
      <c r="E268" s="114"/>
      <c r="F268" s="114"/>
      <c r="G268" s="114"/>
      <c r="H268" s="114"/>
      <c r="I268" s="114"/>
      <c r="J268" s="114"/>
    </row>
    <row r="269" spans="5:10" x14ac:dyDescent="0.3">
      <c r="E269" s="114"/>
      <c r="F269" s="114"/>
      <c r="G269" s="114"/>
      <c r="H269" s="114"/>
      <c r="I269" s="114"/>
      <c r="J269" s="114"/>
    </row>
    <row r="270" spans="5:10" x14ac:dyDescent="0.3">
      <c r="E270" s="114"/>
      <c r="F270" s="114"/>
      <c r="G270" s="114"/>
      <c r="H270" s="114"/>
      <c r="I270" s="114"/>
      <c r="J270" s="114"/>
    </row>
    <row r="271" spans="5:10" x14ac:dyDescent="0.3">
      <c r="E271" s="114"/>
      <c r="F271" s="114"/>
      <c r="G271" s="114"/>
      <c r="H271" s="114"/>
      <c r="I271" s="114"/>
      <c r="J271" s="114"/>
    </row>
    <row r="272" spans="5:10" x14ac:dyDescent="0.3">
      <c r="E272" s="114"/>
      <c r="F272" s="114"/>
      <c r="G272" s="114"/>
      <c r="H272" s="114"/>
      <c r="I272" s="114"/>
      <c r="J272" s="114"/>
    </row>
    <row r="273" spans="5:10" x14ac:dyDescent="0.3">
      <c r="E273" s="114"/>
      <c r="F273" s="114"/>
      <c r="G273" s="114"/>
      <c r="H273" s="114"/>
      <c r="I273" s="114"/>
      <c r="J273" s="114"/>
    </row>
    <row r="274" spans="5:10" x14ac:dyDescent="0.3">
      <c r="E274" s="114"/>
      <c r="F274" s="114"/>
      <c r="G274" s="114"/>
      <c r="H274" s="114"/>
      <c r="I274" s="114"/>
      <c r="J274" s="114"/>
    </row>
    <row r="275" spans="5:10" x14ac:dyDescent="0.3">
      <c r="E275" s="114"/>
      <c r="F275" s="114"/>
      <c r="G275" s="114"/>
      <c r="H275" s="114"/>
      <c r="I275" s="114"/>
      <c r="J275" s="114"/>
    </row>
    <row r="276" spans="5:10" x14ac:dyDescent="0.3">
      <c r="E276" s="114"/>
      <c r="F276" s="114"/>
      <c r="G276" s="114"/>
      <c r="H276" s="114"/>
      <c r="I276" s="114"/>
      <c r="J276" s="114"/>
    </row>
    <row r="277" spans="5:10" x14ac:dyDescent="0.3">
      <c r="E277" s="114"/>
      <c r="F277" s="114"/>
      <c r="G277" s="114"/>
      <c r="H277" s="114"/>
      <c r="I277" s="114"/>
      <c r="J277" s="114"/>
    </row>
    <row r="278" spans="5:10" x14ac:dyDescent="0.3">
      <c r="E278" s="114"/>
      <c r="F278" s="114"/>
      <c r="G278" s="114"/>
      <c r="H278" s="114"/>
      <c r="I278" s="114"/>
      <c r="J278" s="114"/>
    </row>
    <row r="279" spans="5:10" x14ac:dyDescent="0.3">
      <c r="E279" s="114"/>
      <c r="F279" s="114"/>
      <c r="G279" s="114"/>
      <c r="H279" s="114"/>
      <c r="I279" s="114"/>
      <c r="J279" s="114"/>
    </row>
    <row r="280" spans="5:10" x14ac:dyDescent="0.3">
      <c r="E280" s="114"/>
      <c r="F280" s="114"/>
      <c r="G280" s="114"/>
      <c r="H280" s="114"/>
      <c r="I280" s="114"/>
      <c r="J280" s="114"/>
    </row>
    <row r="281" spans="5:10" x14ac:dyDescent="0.3">
      <c r="E281" s="114"/>
      <c r="F281" s="114"/>
      <c r="G281" s="114"/>
      <c r="H281" s="114"/>
      <c r="I281" s="114"/>
      <c r="J281" s="114"/>
    </row>
    <row r="282" spans="5:10" x14ac:dyDescent="0.3">
      <c r="E282" s="114"/>
      <c r="F282" s="114"/>
      <c r="G282" s="114"/>
      <c r="H282" s="114"/>
      <c r="I282" s="114"/>
      <c r="J282" s="114"/>
    </row>
    <row r="283" spans="5:10" x14ac:dyDescent="0.3">
      <c r="E283" s="114"/>
      <c r="F283" s="114"/>
      <c r="G283" s="114"/>
      <c r="H283" s="114"/>
      <c r="I283" s="114"/>
      <c r="J283" s="114"/>
    </row>
    <row r="284" spans="5:10" x14ac:dyDescent="0.3">
      <c r="E284" s="114"/>
      <c r="F284" s="114"/>
      <c r="G284" s="114"/>
      <c r="H284" s="114"/>
      <c r="I284" s="114"/>
      <c r="J284" s="114"/>
    </row>
    <row r="285" spans="5:10" x14ac:dyDescent="0.3">
      <c r="E285" s="114"/>
      <c r="F285" s="114"/>
      <c r="G285" s="114"/>
      <c r="H285" s="114"/>
      <c r="I285" s="114"/>
      <c r="J285" s="114"/>
    </row>
    <row r="286" spans="5:10" x14ac:dyDescent="0.3">
      <c r="E286" s="114"/>
      <c r="F286" s="114"/>
      <c r="G286" s="114"/>
      <c r="H286" s="114"/>
      <c r="I286" s="114"/>
      <c r="J286" s="114"/>
    </row>
    <row r="287" spans="5:10" x14ac:dyDescent="0.3">
      <c r="E287" s="114"/>
      <c r="F287" s="114"/>
      <c r="G287" s="114"/>
      <c r="H287" s="114"/>
      <c r="I287" s="114"/>
      <c r="J287" s="114"/>
    </row>
    <row r="288" spans="5:10" x14ac:dyDescent="0.3">
      <c r="E288" s="114"/>
      <c r="F288" s="114"/>
      <c r="G288" s="114"/>
      <c r="H288" s="114"/>
      <c r="I288" s="114"/>
      <c r="J288" s="114"/>
    </row>
    <row r="289" spans="5:10" x14ac:dyDescent="0.3">
      <c r="E289" s="114"/>
      <c r="F289" s="114"/>
      <c r="G289" s="114"/>
      <c r="H289" s="114"/>
      <c r="I289" s="114"/>
      <c r="J289" s="114"/>
    </row>
    <row r="290" spans="5:10" x14ac:dyDescent="0.3">
      <c r="E290" s="114"/>
      <c r="F290" s="114"/>
      <c r="G290" s="114"/>
      <c r="H290" s="114"/>
      <c r="I290" s="114"/>
      <c r="J290" s="114"/>
    </row>
    <row r="291" spans="5:10" x14ac:dyDescent="0.3">
      <c r="E291" s="114"/>
      <c r="F291" s="114"/>
      <c r="G291" s="114"/>
      <c r="H291" s="114"/>
      <c r="I291" s="114"/>
      <c r="J291" s="114"/>
    </row>
    <row r="292" spans="5:10" x14ac:dyDescent="0.3">
      <c r="E292" s="114"/>
      <c r="F292" s="114"/>
      <c r="G292" s="114"/>
      <c r="H292" s="114"/>
      <c r="I292" s="114"/>
      <c r="J292" s="114"/>
    </row>
    <row r="293" spans="5:10" x14ac:dyDescent="0.3">
      <c r="E293" s="114"/>
      <c r="F293" s="114"/>
      <c r="G293" s="114"/>
      <c r="H293" s="114"/>
      <c r="I293" s="114"/>
      <c r="J293" s="114"/>
    </row>
    <row r="294" spans="5:10" x14ac:dyDescent="0.3">
      <c r="E294" s="114"/>
      <c r="F294" s="114"/>
      <c r="G294" s="114"/>
      <c r="H294" s="114"/>
      <c r="I294" s="114"/>
      <c r="J294" s="114"/>
    </row>
    <row r="295" spans="5:10" x14ac:dyDescent="0.3">
      <c r="E295" s="114"/>
      <c r="F295" s="114"/>
      <c r="G295" s="114"/>
      <c r="H295" s="114"/>
      <c r="I295" s="114"/>
      <c r="J295" s="114"/>
    </row>
    <row r="296" spans="5:10" x14ac:dyDescent="0.3">
      <c r="E296" s="114"/>
      <c r="F296" s="114"/>
      <c r="G296" s="114"/>
      <c r="H296" s="114"/>
      <c r="I296" s="114"/>
      <c r="J296" s="114"/>
    </row>
    <row r="297" spans="5:10" x14ac:dyDescent="0.3">
      <c r="E297" s="114"/>
      <c r="F297" s="114"/>
      <c r="G297" s="114"/>
      <c r="H297" s="114"/>
      <c r="I297" s="114"/>
      <c r="J297" s="114"/>
    </row>
    <row r="298" spans="5:10" x14ac:dyDescent="0.3">
      <c r="E298" s="114"/>
      <c r="F298" s="114"/>
      <c r="G298" s="114"/>
      <c r="H298" s="114"/>
      <c r="I298" s="114"/>
      <c r="J298" s="114"/>
    </row>
    <row r="299" spans="5:10" x14ac:dyDescent="0.3">
      <c r="E299" s="114"/>
      <c r="F299" s="114"/>
      <c r="G299" s="114"/>
      <c r="H299" s="114"/>
      <c r="I299" s="114"/>
      <c r="J299" s="114"/>
    </row>
    <row r="300" spans="5:10" x14ac:dyDescent="0.3">
      <c r="E300" s="114"/>
      <c r="F300" s="114"/>
      <c r="G300" s="114"/>
      <c r="H300" s="114"/>
      <c r="I300" s="114"/>
      <c r="J300" s="114"/>
    </row>
    <row r="301" spans="5:10" x14ac:dyDescent="0.3">
      <c r="E301" s="114"/>
      <c r="F301" s="114"/>
      <c r="G301" s="114"/>
      <c r="H301" s="114"/>
      <c r="I301" s="114"/>
      <c r="J301" s="114"/>
    </row>
    <row r="302" spans="5:10" x14ac:dyDescent="0.3">
      <c r="E302" s="114"/>
      <c r="F302" s="114"/>
      <c r="G302" s="114"/>
      <c r="H302" s="114"/>
      <c r="I302" s="114"/>
      <c r="J302" s="114"/>
    </row>
    <row r="303" spans="5:10" x14ac:dyDescent="0.3">
      <c r="E303" s="114"/>
      <c r="F303" s="114"/>
      <c r="G303" s="114"/>
      <c r="H303" s="114"/>
      <c r="I303" s="114"/>
      <c r="J303" s="114"/>
    </row>
    <row r="304" spans="5:10" x14ac:dyDescent="0.3">
      <c r="E304" s="114"/>
      <c r="F304" s="114"/>
      <c r="G304" s="114"/>
      <c r="H304" s="114"/>
      <c r="I304" s="114"/>
      <c r="J304" s="114"/>
    </row>
    <row r="305" spans="5:10" x14ac:dyDescent="0.3">
      <c r="E305" s="114"/>
      <c r="F305" s="114"/>
      <c r="G305" s="114"/>
      <c r="H305" s="114"/>
      <c r="I305" s="114"/>
      <c r="J305" s="114"/>
    </row>
    <row r="306" spans="5:10" x14ac:dyDescent="0.3">
      <c r="J306" s="114"/>
    </row>
    <row r="307" spans="5:10" x14ac:dyDescent="0.3">
      <c r="J307" s="114"/>
    </row>
    <row r="308" spans="5:10" x14ac:dyDescent="0.3">
      <c r="J308" s="114"/>
    </row>
    <row r="309" spans="5:10" x14ac:dyDescent="0.3">
      <c r="J309" s="114"/>
    </row>
    <row r="310" spans="5:10" x14ac:dyDescent="0.3">
      <c r="J310" s="114"/>
    </row>
    <row r="311" spans="5:10" x14ac:dyDescent="0.3">
      <c r="J311" s="114"/>
    </row>
    <row r="312" spans="5:10" x14ac:dyDescent="0.3">
      <c r="J312" s="114"/>
    </row>
  </sheetData>
  <sheetProtection algorithmName="SHA-512" hashValue="gyiqJ9XWvMT/Qah2dWMLNWq+eAH9aoSTrTUxHzVG6ZXtrBPTekdLH7t4+LBb145gR82kZvLr5y8qlhYWBYdhwg==" saltValue="Ebxpc8cX3N/S1UA9GCUFxQ==" spinCount="100000" sheet="1" objects="1" scenarios="1" selectLockedCells="1" autoFilter="0"/>
  <customSheetViews>
    <customSheetView guid="{9D87F315-4239-4D28-9904-BFC4281797A1}" showPageBreaks="1" showGridLines="0" printArea="1" hiddenColumns="1" view="pageBreakPreview">
      <pane ySplit="10" topLeftCell="A14" activePane="bottomLeft" state="frozenSplit"/>
      <selection pane="bottomLeft" activeCell="E8" sqref="A8:J9"/>
      <pageMargins left="0" right="0" top="0" bottom="0" header="0" footer="0"/>
      <printOptions horizontalCentered="1" verticalCentered="1"/>
      <pageSetup paperSize="9" scale="57" orientation="landscape" r:id="rId1"/>
    </customSheetView>
  </customSheetViews>
  <mergeCells count="14">
    <mergeCell ref="F11:F13"/>
    <mergeCell ref="J11:J13"/>
    <mergeCell ref="A11:A13"/>
    <mergeCell ref="B11:B13"/>
    <mergeCell ref="C11:C13"/>
    <mergeCell ref="D11:D13"/>
    <mergeCell ref="E11:E13"/>
    <mergeCell ref="C1:J3"/>
    <mergeCell ref="C4:J4"/>
    <mergeCell ref="E9:J9"/>
    <mergeCell ref="C6:J6"/>
    <mergeCell ref="A7:B7"/>
    <mergeCell ref="E8:J8"/>
    <mergeCell ref="A8:C9"/>
  </mergeCells>
  <conditionalFormatting sqref="A16:F16 A17:I132">
    <cfRule type="cellIs" dxfId="25" priority="6" operator="equal">
      <formula>0</formula>
    </cfRule>
  </conditionalFormatting>
  <conditionalFormatting sqref="A15:F15 A16:I131">
    <cfRule type="cellIs" dxfId="24" priority="5" operator="equal">
      <formula>0</formula>
    </cfRule>
  </conditionalFormatting>
  <conditionalFormatting sqref="J17:J132">
    <cfRule type="cellIs" dxfId="23" priority="4" operator="equal">
      <formula>0</formula>
    </cfRule>
  </conditionalFormatting>
  <conditionalFormatting sqref="J16:J116">
    <cfRule type="cellIs" dxfId="22" priority="3" operator="equal">
      <formula>0</formula>
    </cfRule>
  </conditionalFormatting>
  <conditionalFormatting sqref="J17:J120">
    <cfRule type="cellIs" dxfId="21" priority="2" operator="equal">
      <formula>0</formula>
    </cfRule>
  </conditionalFormatting>
  <conditionalFormatting sqref="J16:J131">
    <cfRule type="cellIs" dxfId="20" priority="1" operator="equal">
      <formula>0</formula>
    </cfRule>
  </conditionalFormatting>
  <hyperlinks>
    <hyperlink ref="A1" location="Índice!A1" display="Índice!A1" xr:uid="{00000000-0004-0000-1400-000000000000}"/>
    <hyperlink ref="C1:J3" location="Índice!A1" display="Desportos gímnicos - Trampolins" xr:uid="{00000000-0004-0000-1400-000001000000}"/>
  </hyperlinks>
  <printOptions horizontalCentered="1" verticalCentered="1"/>
  <pageMargins left="0" right="0" top="0" bottom="0" header="0.31496062992125984" footer="0.31496062992125984"/>
  <pageSetup paperSize="9" scale="57"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0"/>
  <dimension ref="A1:J312"/>
  <sheetViews>
    <sheetView showGridLines="0" view="pageBreakPreview" zoomScale="85" zoomScaleSheetLayoutView="85" workbookViewId="0">
      <pane ySplit="10" topLeftCell="A11" activePane="bottomLeft" state="frozenSplit"/>
      <selection activeCell="C2" sqref="C2:AL4"/>
      <selection pane="bottomLeft" activeCell="J15" sqref="J15"/>
    </sheetView>
  </sheetViews>
  <sheetFormatPr defaultColWidth="9.109375" defaultRowHeight="16.2" x14ac:dyDescent="0.3"/>
  <cols>
    <col min="1" max="1" width="3.6640625" style="114" customWidth="1"/>
    <col min="2" max="2" width="21.6640625" style="101" bestFit="1" customWidth="1"/>
    <col min="3" max="3" width="24.44140625" style="119" bestFit="1" customWidth="1"/>
    <col min="4" max="4" width="9.88671875" style="119" bestFit="1" customWidth="1"/>
    <col min="5" max="5" width="5.109375" style="101" customWidth="1"/>
    <col min="6" max="6" width="7.6640625" style="101" customWidth="1"/>
    <col min="7" max="8" width="0.6640625" style="101" hidden="1" customWidth="1"/>
    <col min="9" max="9" width="0.6640625" style="101" customWidth="1"/>
    <col min="10" max="10" width="11.44140625" style="101" customWidth="1"/>
    <col min="11" max="16384" width="9.109375" style="101"/>
  </cols>
  <sheetData>
    <row r="1" spans="1:10" ht="15" customHeight="1" x14ac:dyDescent="0.3">
      <c r="A1" s="131" t="s">
        <v>0</v>
      </c>
      <c r="B1" s="100"/>
      <c r="C1" s="785" t="s">
        <v>1</v>
      </c>
      <c r="D1" s="785"/>
      <c r="E1" s="785"/>
      <c r="F1" s="785"/>
      <c r="G1" s="785"/>
      <c r="H1" s="785"/>
      <c r="I1" s="785"/>
      <c r="J1" s="785"/>
    </row>
    <row r="2" spans="1:10" ht="15" customHeight="1" x14ac:dyDescent="0.3">
      <c r="A2" s="100"/>
      <c r="B2" s="102"/>
      <c r="C2" s="785"/>
      <c r="D2" s="785"/>
      <c r="E2" s="785"/>
      <c r="F2" s="785"/>
      <c r="G2" s="785"/>
      <c r="H2" s="785"/>
      <c r="I2" s="785"/>
      <c r="J2" s="785"/>
    </row>
    <row r="3" spans="1:10" ht="15" customHeight="1" x14ac:dyDescent="0.3">
      <c r="A3" s="102"/>
      <c r="B3" s="102"/>
      <c r="C3" s="785"/>
      <c r="D3" s="785"/>
      <c r="E3" s="785"/>
      <c r="F3" s="785"/>
      <c r="G3" s="785"/>
      <c r="H3" s="785"/>
      <c r="I3" s="785"/>
      <c r="J3" s="785"/>
    </row>
    <row r="4" spans="1:10" ht="15" customHeight="1" x14ac:dyDescent="0.3">
      <c r="A4" s="102"/>
      <c r="B4" s="102"/>
      <c r="C4" s="786" t="e">
        <f>#REF!</f>
        <v>#REF!</v>
      </c>
      <c r="D4" s="786"/>
      <c r="E4" s="786"/>
      <c r="F4" s="786"/>
      <c r="G4" s="786"/>
      <c r="H4" s="786"/>
      <c r="I4" s="786"/>
      <c r="J4" s="786"/>
    </row>
    <row r="5" spans="1:10" ht="9" customHeight="1" x14ac:dyDescent="0.3">
      <c r="A5" s="103"/>
      <c r="B5" s="103"/>
      <c r="C5" s="100"/>
      <c r="D5" s="100"/>
      <c r="E5" s="100"/>
      <c r="F5" s="100"/>
      <c r="G5" s="100"/>
      <c r="H5" s="100"/>
      <c r="I5" s="100"/>
      <c r="J5" s="100"/>
    </row>
    <row r="6" spans="1:10" ht="15" customHeight="1" x14ac:dyDescent="0.3">
      <c r="A6" s="103"/>
      <c r="B6" s="103"/>
      <c r="C6" s="792" t="e">
        <f>#REF!</f>
        <v>#REF!</v>
      </c>
      <c r="D6" s="792"/>
      <c r="E6" s="792"/>
      <c r="F6" s="792"/>
      <c r="G6" s="792"/>
      <c r="H6" s="792"/>
      <c r="I6" s="792"/>
      <c r="J6" s="792"/>
    </row>
    <row r="7" spans="1:10" ht="15" customHeight="1" x14ac:dyDescent="0.3">
      <c r="A7" s="787" t="e">
        <f>#REF!</f>
        <v>#REF!</v>
      </c>
      <c r="B7" s="787"/>
      <c r="C7" s="375"/>
      <c r="D7" s="375"/>
      <c r="E7" s="100"/>
      <c r="F7" s="100"/>
      <c r="G7" s="100"/>
      <c r="H7" s="100"/>
      <c r="I7" s="100"/>
      <c r="J7" s="100"/>
    </row>
    <row r="8" spans="1:10" ht="21" customHeight="1" thickBot="1" x14ac:dyDescent="0.35">
      <c r="A8" s="775" t="s">
        <v>62</v>
      </c>
      <c r="B8" s="776"/>
      <c r="C8" s="776"/>
      <c r="D8" s="184" t="s">
        <v>2</v>
      </c>
      <c r="E8" s="788" t="s">
        <v>63</v>
      </c>
      <c r="F8" s="789"/>
      <c r="G8" s="789"/>
      <c r="H8" s="789"/>
      <c r="I8" s="789"/>
      <c r="J8" s="789"/>
    </row>
    <row r="9" spans="1:10" ht="21" customHeight="1" thickTop="1" x14ac:dyDescent="0.3">
      <c r="A9" s="777"/>
      <c r="B9" s="778"/>
      <c r="C9" s="778"/>
      <c r="D9" s="185" t="s">
        <v>3</v>
      </c>
      <c r="E9" s="790" t="s">
        <v>64</v>
      </c>
      <c r="F9" s="791"/>
      <c r="G9" s="791"/>
      <c r="H9" s="791"/>
      <c r="I9" s="791"/>
      <c r="J9" s="791"/>
    </row>
    <row r="10" spans="1:10" s="109" customFormat="1" ht="4.5" customHeight="1" x14ac:dyDescent="0.3">
      <c r="A10" s="107"/>
      <c r="B10" s="107"/>
      <c r="C10" s="107"/>
      <c r="D10" s="107"/>
      <c r="E10" s="107"/>
      <c r="F10" s="107"/>
      <c r="G10" s="107"/>
      <c r="H10" s="107"/>
      <c r="I10" s="107"/>
      <c r="J10" s="108"/>
    </row>
    <row r="11" spans="1:10" ht="3.75" customHeight="1" x14ac:dyDescent="0.3">
      <c r="A11" s="784" t="s">
        <v>4</v>
      </c>
      <c r="B11" s="784" t="s">
        <v>2</v>
      </c>
      <c r="C11" s="784" t="s">
        <v>5</v>
      </c>
      <c r="D11" s="794" t="s">
        <v>6</v>
      </c>
      <c r="E11" s="784" t="s">
        <v>7</v>
      </c>
      <c r="F11" s="784" t="s">
        <v>26</v>
      </c>
      <c r="G11" s="121"/>
      <c r="H11" s="121"/>
      <c r="I11" s="122"/>
      <c r="J11" s="793" t="s">
        <v>59</v>
      </c>
    </row>
    <row r="12" spans="1:10" ht="15" customHeight="1" x14ac:dyDescent="0.3">
      <c r="A12" s="784"/>
      <c r="B12" s="784"/>
      <c r="C12" s="784"/>
      <c r="D12" s="795"/>
      <c r="E12" s="784"/>
      <c r="F12" s="784"/>
      <c r="G12" s="121"/>
      <c r="H12" s="121"/>
      <c r="I12" s="122"/>
      <c r="J12" s="793"/>
    </row>
    <row r="13" spans="1:10" s="111" customFormat="1" ht="15" customHeight="1" x14ac:dyDescent="0.3">
      <c r="A13" s="784"/>
      <c r="B13" s="784"/>
      <c r="C13" s="784"/>
      <c r="D13" s="796"/>
      <c r="E13" s="784"/>
      <c r="F13" s="784"/>
      <c r="G13" s="129"/>
      <c r="H13" s="129"/>
      <c r="I13" s="130"/>
      <c r="J13" s="793"/>
    </row>
    <row r="14" spans="1:10" s="109" customFormat="1" ht="4.5" customHeight="1" x14ac:dyDescent="0.3">
      <c r="A14" s="107"/>
      <c r="B14" s="107"/>
      <c r="C14" s="107"/>
      <c r="D14" s="107"/>
      <c r="E14" s="107"/>
      <c r="F14" s="107"/>
      <c r="G14" s="107"/>
      <c r="H14" s="107"/>
      <c r="I14" s="110"/>
      <c r="J14" s="112"/>
    </row>
    <row r="15" spans="1:10" s="137" customFormat="1" ht="20.399999999999999" x14ac:dyDescent="0.55000000000000004">
      <c r="A15" s="132" t="e">
        <f>#REF!</f>
        <v>#REF!</v>
      </c>
      <c r="B15" s="133" t="e">
        <f>#REF!</f>
        <v>#REF!</v>
      </c>
      <c r="C15" s="133" t="e">
        <f>#REF!</f>
        <v>#REF!</v>
      </c>
      <c r="D15" s="132" t="e">
        <f>#REF!</f>
        <v>#REF!</v>
      </c>
      <c r="E15" s="132" t="e">
        <f>#REF!</f>
        <v>#REF!</v>
      </c>
      <c r="F15" s="132" t="e">
        <f>#REF!</f>
        <v>#REF!</v>
      </c>
      <c r="G15" s="134"/>
      <c r="H15" s="134"/>
      <c r="I15" s="135"/>
      <c r="J15" s="136">
        <v>6.5</v>
      </c>
    </row>
    <row r="16" spans="1:10" s="139" customFormat="1" ht="20.399999999999999" x14ac:dyDescent="0.55000000000000004">
      <c r="A16" s="132" t="e">
        <f>#REF!</f>
        <v>#REF!</v>
      </c>
      <c r="B16" s="133" t="e">
        <f>#REF!</f>
        <v>#REF!</v>
      </c>
      <c r="C16" s="133" t="e">
        <f>#REF!</f>
        <v>#REF!</v>
      </c>
      <c r="D16" s="132" t="e">
        <f>#REF!</f>
        <v>#REF!</v>
      </c>
      <c r="E16" s="132" t="e">
        <f>#REF!</f>
        <v>#REF!</v>
      </c>
      <c r="F16" s="132" t="e">
        <f>#REF!</f>
        <v>#REF!</v>
      </c>
      <c r="G16" s="138"/>
      <c r="H16" s="138"/>
      <c r="I16" s="138"/>
      <c r="J16" s="136">
        <v>0</v>
      </c>
    </row>
    <row r="17" spans="1:10" s="139" customFormat="1" ht="20.399999999999999" x14ac:dyDescent="0.55000000000000004">
      <c r="A17" s="132" t="e">
        <f>#REF!</f>
        <v>#REF!</v>
      </c>
      <c r="B17" s="133" t="e">
        <f>#REF!</f>
        <v>#REF!</v>
      </c>
      <c r="C17" s="133" t="e">
        <f>#REF!</f>
        <v>#REF!</v>
      </c>
      <c r="D17" s="132" t="e">
        <f>#REF!</f>
        <v>#REF!</v>
      </c>
      <c r="E17" s="132" t="e">
        <f>#REF!</f>
        <v>#REF!</v>
      </c>
      <c r="F17" s="132" t="e">
        <f>#REF!</f>
        <v>#REF!</v>
      </c>
      <c r="G17" s="138"/>
      <c r="H17" s="138"/>
      <c r="I17" s="138"/>
      <c r="J17" s="136">
        <v>6</v>
      </c>
    </row>
    <row r="18" spans="1:10" s="139" customFormat="1" ht="20.399999999999999" x14ac:dyDescent="0.55000000000000004">
      <c r="A18" s="132" t="e">
        <f>#REF!</f>
        <v>#REF!</v>
      </c>
      <c r="B18" s="133" t="e">
        <f>#REF!</f>
        <v>#REF!</v>
      </c>
      <c r="C18" s="133" t="e">
        <f>#REF!</f>
        <v>#REF!</v>
      </c>
      <c r="D18" s="132" t="e">
        <f>#REF!</f>
        <v>#REF!</v>
      </c>
      <c r="E18" s="132" t="e">
        <f>#REF!</f>
        <v>#REF!</v>
      </c>
      <c r="F18" s="132" t="e">
        <f>#REF!</f>
        <v>#REF!</v>
      </c>
      <c r="G18" s="138"/>
      <c r="H18" s="138"/>
      <c r="I18" s="138"/>
      <c r="J18" s="136">
        <v>5.5</v>
      </c>
    </row>
    <row r="19" spans="1:10" s="139" customFormat="1" ht="20.399999999999999" x14ac:dyDescent="0.55000000000000004">
      <c r="A19" s="132" t="e">
        <f>#REF!</f>
        <v>#REF!</v>
      </c>
      <c r="B19" s="133" t="e">
        <f>#REF!</f>
        <v>#REF!</v>
      </c>
      <c r="C19" s="133" t="e">
        <f>#REF!</f>
        <v>#REF!</v>
      </c>
      <c r="D19" s="132" t="e">
        <f>#REF!</f>
        <v>#REF!</v>
      </c>
      <c r="E19" s="132" t="e">
        <f>#REF!</f>
        <v>#REF!</v>
      </c>
      <c r="F19" s="132" t="e">
        <f>#REF!</f>
        <v>#REF!</v>
      </c>
      <c r="G19" s="138"/>
      <c r="H19" s="138"/>
      <c r="I19" s="138"/>
      <c r="J19" s="136">
        <v>0</v>
      </c>
    </row>
    <row r="20" spans="1:10" s="139" customFormat="1" ht="20.399999999999999" x14ac:dyDescent="0.55000000000000004">
      <c r="A20" s="132" t="e">
        <f>#REF!</f>
        <v>#REF!</v>
      </c>
      <c r="B20" s="133" t="e">
        <f>#REF!</f>
        <v>#REF!</v>
      </c>
      <c r="C20" s="133" t="e">
        <f>#REF!</f>
        <v>#REF!</v>
      </c>
      <c r="D20" s="132" t="e">
        <f>#REF!</f>
        <v>#REF!</v>
      </c>
      <c r="E20" s="132" t="e">
        <f>#REF!</f>
        <v>#REF!</v>
      </c>
      <c r="F20" s="132" t="e">
        <f>#REF!</f>
        <v>#REF!</v>
      </c>
      <c r="G20" s="138"/>
      <c r="H20" s="138"/>
      <c r="I20" s="138"/>
      <c r="J20" s="136">
        <v>6</v>
      </c>
    </row>
    <row r="21" spans="1:10" s="139" customFormat="1" ht="20.399999999999999" x14ac:dyDescent="0.55000000000000004">
      <c r="A21" s="132" t="e">
        <f>#REF!</f>
        <v>#REF!</v>
      </c>
      <c r="B21" s="133" t="e">
        <f>#REF!</f>
        <v>#REF!</v>
      </c>
      <c r="C21" s="133" t="e">
        <f>#REF!</f>
        <v>#REF!</v>
      </c>
      <c r="D21" s="132" t="e">
        <f>#REF!</f>
        <v>#REF!</v>
      </c>
      <c r="E21" s="132" t="e">
        <f>#REF!</f>
        <v>#REF!</v>
      </c>
      <c r="F21" s="132" t="e">
        <f>#REF!</f>
        <v>#REF!</v>
      </c>
      <c r="G21" s="138"/>
      <c r="H21" s="138"/>
      <c r="I21" s="138"/>
      <c r="J21" s="136">
        <v>7</v>
      </c>
    </row>
    <row r="22" spans="1:10" s="139" customFormat="1" ht="20.399999999999999" x14ac:dyDescent="0.55000000000000004">
      <c r="A22" s="132" t="e">
        <f>#REF!</f>
        <v>#REF!</v>
      </c>
      <c r="B22" s="133" t="e">
        <f>#REF!</f>
        <v>#REF!</v>
      </c>
      <c r="C22" s="133" t="e">
        <f>#REF!</f>
        <v>#REF!</v>
      </c>
      <c r="D22" s="132" t="e">
        <f>#REF!</f>
        <v>#REF!</v>
      </c>
      <c r="E22" s="132" t="e">
        <f>#REF!</f>
        <v>#REF!</v>
      </c>
      <c r="F22" s="132" t="e">
        <f>#REF!</f>
        <v>#REF!</v>
      </c>
      <c r="G22" s="138"/>
      <c r="H22" s="138"/>
      <c r="I22" s="138"/>
      <c r="J22" s="136">
        <v>7</v>
      </c>
    </row>
    <row r="23" spans="1:10" s="139" customFormat="1" ht="20.399999999999999" x14ac:dyDescent="0.55000000000000004">
      <c r="A23" s="132" t="e">
        <f>#REF!</f>
        <v>#REF!</v>
      </c>
      <c r="B23" s="133" t="e">
        <f>#REF!</f>
        <v>#REF!</v>
      </c>
      <c r="C23" s="133" t="e">
        <f>#REF!</f>
        <v>#REF!</v>
      </c>
      <c r="D23" s="132" t="e">
        <f>#REF!</f>
        <v>#REF!</v>
      </c>
      <c r="E23" s="132" t="e">
        <f>#REF!</f>
        <v>#REF!</v>
      </c>
      <c r="F23" s="132" t="e">
        <f>#REF!</f>
        <v>#REF!</v>
      </c>
      <c r="G23" s="138"/>
      <c r="H23" s="138"/>
      <c r="I23" s="138"/>
      <c r="J23" s="136">
        <v>8</v>
      </c>
    </row>
    <row r="24" spans="1:10" s="139" customFormat="1" ht="20.399999999999999" x14ac:dyDescent="0.55000000000000004">
      <c r="A24" s="132" t="e">
        <f>#REF!</f>
        <v>#REF!</v>
      </c>
      <c r="B24" s="133" t="e">
        <f>#REF!</f>
        <v>#REF!</v>
      </c>
      <c r="C24" s="133" t="e">
        <f>#REF!</f>
        <v>#REF!</v>
      </c>
      <c r="D24" s="132" t="e">
        <f>#REF!</f>
        <v>#REF!</v>
      </c>
      <c r="E24" s="132" t="e">
        <f>#REF!</f>
        <v>#REF!</v>
      </c>
      <c r="F24" s="132" t="e">
        <f>#REF!</f>
        <v>#REF!</v>
      </c>
      <c r="G24" s="138"/>
      <c r="H24" s="138"/>
      <c r="I24" s="138"/>
      <c r="J24" s="136">
        <v>7.5</v>
      </c>
    </row>
    <row r="25" spans="1:10" s="139" customFormat="1" ht="20.399999999999999" x14ac:dyDescent="0.55000000000000004">
      <c r="A25" s="132" t="e">
        <f>#REF!</f>
        <v>#REF!</v>
      </c>
      <c r="B25" s="133" t="e">
        <f>#REF!</f>
        <v>#REF!</v>
      </c>
      <c r="C25" s="133" t="e">
        <f>#REF!</f>
        <v>#REF!</v>
      </c>
      <c r="D25" s="132" t="e">
        <f>#REF!</f>
        <v>#REF!</v>
      </c>
      <c r="E25" s="132" t="e">
        <f>#REF!</f>
        <v>#REF!</v>
      </c>
      <c r="F25" s="132" t="e">
        <f>#REF!</f>
        <v>#REF!</v>
      </c>
      <c r="G25" s="138"/>
      <c r="H25" s="138"/>
      <c r="I25" s="138"/>
      <c r="J25" s="136">
        <v>9.5</v>
      </c>
    </row>
    <row r="26" spans="1:10" s="139" customFormat="1" ht="20.399999999999999" x14ac:dyDescent="0.55000000000000004">
      <c r="A26" s="132" t="e">
        <f>#REF!</f>
        <v>#REF!</v>
      </c>
      <c r="B26" s="133" t="e">
        <f>#REF!</f>
        <v>#REF!</v>
      </c>
      <c r="C26" s="133" t="e">
        <f>#REF!</f>
        <v>#REF!</v>
      </c>
      <c r="D26" s="132" t="e">
        <f>#REF!</f>
        <v>#REF!</v>
      </c>
      <c r="E26" s="132" t="e">
        <f>#REF!</f>
        <v>#REF!</v>
      </c>
      <c r="F26" s="132" t="e">
        <f>#REF!</f>
        <v>#REF!</v>
      </c>
      <c r="G26" s="138"/>
      <c r="H26" s="138"/>
      <c r="I26" s="138"/>
      <c r="J26" s="136">
        <v>7.5</v>
      </c>
    </row>
    <row r="27" spans="1:10" s="139" customFormat="1" ht="20.399999999999999" x14ac:dyDescent="0.55000000000000004">
      <c r="A27" s="132" t="e">
        <f>#REF!</f>
        <v>#REF!</v>
      </c>
      <c r="B27" s="133" t="e">
        <f>#REF!</f>
        <v>#REF!</v>
      </c>
      <c r="C27" s="133" t="e">
        <f>#REF!</f>
        <v>#REF!</v>
      </c>
      <c r="D27" s="132" t="e">
        <f>#REF!</f>
        <v>#REF!</v>
      </c>
      <c r="E27" s="132" t="e">
        <f>#REF!</f>
        <v>#REF!</v>
      </c>
      <c r="F27" s="132" t="e">
        <f>#REF!</f>
        <v>#REF!</v>
      </c>
      <c r="G27" s="138"/>
      <c r="H27" s="138"/>
      <c r="I27" s="138"/>
      <c r="J27" s="136">
        <v>7.5</v>
      </c>
    </row>
    <row r="28" spans="1:10" s="139" customFormat="1" ht="20.399999999999999" hidden="1" x14ac:dyDescent="0.55000000000000004">
      <c r="A28" s="132" t="e">
        <f>#REF!</f>
        <v>#REF!</v>
      </c>
      <c r="B28" s="133" t="e">
        <f>#REF!</f>
        <v>#REF!</v>
      </c>
      <c r="C28" s="133" t="e">
        <f>#REF!</f>
        <v>#REF!</v>
      </c>
      <c r="D28" s="132" t="e">
        <f>#REF!</f>
        <v>#REF!</v>
      </c>
      <c r="E28" s="132" t="e">
        <f>#REF!</f>
        <v>#REF!</v>
      </c>
      <c r="F28" s="132" t="e">
        <f>#REF!</f>
        <v>#REF!</v>
      </c>
      <c r="G28" s="138"/>
      <c r="H28" s="138"/>
      <c r="I28" s="138"/>
      <c r="J28" s="136"/>
    </row>
    <row r="29" spans="1:10" s="139" customFormat="1" ht="20.399999999999999" x14ac:dyDescent="0.55000000000000004">
      <c r="A29" s="132" t="e">
        <f>#REF!</f>
        <v>#REF!</v>
      </c>
      <c r="B29" s="133" t="e">
        <f>#REF!</f>
        <v>#REF!</v>
      </c>
      <c r="C29" s="133" t="e">
        <f>#REF!</f>
        <v>#REF!</v>
      </c>
      <c r="D29" s="132" t="e">
        <f>#REF!</f>
        <v>#REF!</v>
      </c>
      <c r="E29" s="132" t="e">
        <f>#REF!</f>
        <v>#REF!</v>
      </c>
      <c r="F29" s="132" t="e">
        <f>#REF!</f>
        <v>#REF!</v>
      </c>
      <c r="G29" s="138"/>
      <c r="H29" s="138"/>
      <c r="I29" s="138"/>
      <c r="J29" s="136">
        <v>7.5</v>
      </c>
    </row>
    <row r="30" spans="1:10" s="139" customFormat="1" ht="20.399999999999999" x14ac:dyDescent="0.55000000000000004">
      <c r="A30" s="132" t="e">
        <f>#REF!</f>
        <v>#REF!</v>
      </c>
      <c r="B30" s="133" t="e">
        <f>#REF!</f>
        <v>#REF!</v>
      </c>
      <c r="C30" s="133" t="e">
        <f>#REF!</f>
        <v>#REF!</v>
      </c>
      <c r="D30" s="132" t="e">
        <f>#REF!</f>
        <v>#REF!</v>
      </c>
      <c r="E30" s="132" t="e">
        <f>#REF!</f>
        <v>#REF!</v>
      </c>
      <c r="F30" s="132" t="e">
        <f>#REF!</f>
        <v>#REF!</v>
      </c>
      <c r="G30" s="138"/>
      <c r="H30" s="138"/>
      <c r="I30" s="138"/>
      <c r="J30" s="136">
        <v>6.5</v>
      </c>
    </row>
    <row r="31" spans="1:10" s="139" customFormat="1" ht="20.399999999999999" hidden="1" x14ac:dyDescent="0.55000000000000004">
      <c r="A31" s="132" t="e">
        <f>#REF!</f>
        <v>#REF!</v>
      </c>
      <c r="B31" s="133" t="e">
        <f>#REF!</f>
        <v>#REF!</v>
      </c>
      <c r="C31" s="133" t="e">
        <f>#REF!</f>
        <v>#REF!</v>
      </c>
      <c r="D31" s="132" t="e">
        <f>#REF!</f>
        <v>#REF!</v>
      </c>
      <c r="E31" s="132" t="e">
        <f>#REF!</f>
        <v>#REF!</v>
      </c>
      <c r="F31" s="132" t="e">
        <f>#REF!</f>
        <v>#REF!</v>
      </c>
      <c r="G31" s="138"/>
      <c r="H31" s="138"/>
      <c r="I31" s="138"/>
      <c r="J31" s="136"/>
    </row>
    <row r="32" spans="1:10" s="139" customFormat="1" ht="20.399999999999999" x14ac:dyDescent="0.55000000000000004">
      <c r="A32" s="132" t="e">
        <f>#REF!</f>
        <v>#REF!</v>
      </c>
      <c r="B32" s="133" t="e">
        <f>#REF!</f>
        <v>#REF!</v>
      </c>
      <c r="C32" s="133" t="e">
        <f>#REF!</f>
        <v>#REF!</v>
      </c>
      <c r="D32" s="132" t="e">
        <f>#REF!</f>
        <v>#REF!</v>
      </c>
      <c r="E32" s="132" t="e">
        <f>#REF!</f>
        <v>#REF!</v>
      </c>
      <c r="F32" s="132" t="e">
        <f>#REF!</f>
        <v>#REF!</v>
      </c>
      <c r="G32" s="138"/>
      <c r="H32" s="138"/>
      <c r="I32" s="138"/>
      <c r="J32" s="136">
        <v>8</v>
      </c>
    </row>
    <row r="33" spans="1:10" s="139" customFormat="1" ht="20.399999999999999" hidden="1" x14ac:dyDescent="0.55000000000000004">
      <c r="A33" s="132" t="e">
        <f>#REF!</f>
        <v>#REF!</v>
      </c>
      <c r="B33" s="133" t="e">
        <f>#REF!</f>
        <v>#REF!</v>
      </c>
      <c r="C33" s="133" t="e">
        <f>#REF!</f>
        <v>#REF!</v>
      </c>
      <c r="D33" s="132" t="e">
        <f>#REF!</f>
        <v>#REF!</v>
      </c>
      <c r="E33" s="132" t="e">
        <f>#REF!</f>
        <v>#REF!</v>
      </c>
      <c r="F33" s="132" t="e">
        <f>#REF!</f>
        <v>#REF!</v>
      </c>
      <c r="G33" s="138"/>
      <c r="H33" s="138"/>
      <c r="I33" s="138"/>
      <c r="J33" s="136"/>
    </row>
    <row r="34" spans="1:10" s="139" customFormat="1" ht="20.399999999999999" x14ac:dyDescent="0.55000000000000004">
      <c r="A34" s="132" t="e">
        <f>#REF!</f>
        <v>#REF!</v>
      </c>
      <c r="B34" s="133" t="e">
        <f>#REF!</f>
        <v>#REF!</v>
      </c>
      <c r="C34" s="133" t="e">
        <f>#REF!</f>
        <v>#REF!</v>
      </c>
      <c r="D34" s="132" t="e">
        <f>#REF!</f>
        <v>#REF!</v>
      </c>
      <c r="E34" s="132" t="e">
        <f>#REF!</f>
        <v>#REF!</v>
      </c>
      <c r="F34" s="132" t="e">
        <f>#REF!</f>
        <v>#REF!</v>
      </c>
      <c r="G34" s="138"/>
      <c r="H34" s="138"/>
      <c r="I34" s="138"/>
      <c r="J34" s="136">
        <v>9</v>
      </c>
    </row>
    <row r="35" spans="1:10" s="139" customFormat="1" ht="20.399999999999999" x14ac:dyDescent="0.55000000000000004">
      <c r="A35" s="132" t="e">
        <f>#REF!</f>
        <v>#REF!</v>
      </c>
      <c r="B35" s="133" t="e">
        <f>#REF!</f>
        <v>#REF!</v>
      </c>
      <c r="C35" s="133" t="e">
        <f>#REF!</f>
        <v>#REF!</v>
      </c>
      <c r="D35" s="132" t="e">
        <f>#REF!</f>
        <v>#REF!</v>
      </c>
      <c r="E35" s="132" t="e">
        <f>#REF!</f>
        <v>#REF!</v>
      </c>
      <c r="F35" s="132" t="e">
        <f>#REF!</f>
        <v>#REF!</v>
      </c>
      <c r="G35" s="138"/>
      <c r="H35" s="138"/>
      <c r="I35" s="138"/>
      <c r="J35" s="136"/>
    </row>
    <row r="36" spans="1:10" s="139" customFormat="1" ht="20.399999999999999" x14ac:dyDescent="0.55000000000000004">
      <c r="A36" s="132" t="e">
        <f>#REF!</f>
        <v>#REF!</v>
      </c>
      <c r="B36" s="133" t="e">
        <f>#REF!</f>
        <v>#REF!</v>
      </c>
      <c r="C36" s="133" t="e">
        <f>#REF!</f>
        <v>#REF!</v>
      </c>
      <c r="D36" s="132" t="e">
        <f>#REF!</f>
        <v>#REF!</v>
      </c>
      <c r="E36" s="132" t="e">
        <f>#REF!</f>
        <v>#REF!</v>
      </c>
      <c r="F36" s="132" t="e">
        <f>#REF!</f>
        <v>#REF!</v>
      </c>
      <c r="G36" s="138"/>
      <c r="H36" s="138"/>
      <c r="I36" s="138"/>
      <c r="J36" s="136"/>
    </row>
    <row r="37" spans="1:10" s="139" customFormat="1" ht="20.399999999999999" x14ac:dyDescent="0.55000000000000004">
      <c r="A37" s="132" t="e">
        <f>#REF!</f>
        <v>#REF!</v>
      </c>
      <c r="B37" s="133" t="e">
        <f>#REF!</f>
        <v>#REF!</v>
      </c>
      <c r="C37" s="133" t="e">
        <f>#REF!</f>
        <v>#REF!</v>
      </c>
      <c r="D37" s="132" t="e">
        <f>#REF!</f>
        <v>#REF!</v>
      </c>
      <c r="E37" s="132" t="e">
        <f>#REF!</f>
        <v>#REF!</v>
      </c>
      <c r="F37" s="132" t="e">
        <f>#REF!</f>
        <v>#REF!</v>
      </c>
      <c r="G37" s="138"/>
      <c r="H37" s="138"/>
      <c r="I37" s="138"/>
      <c r="J37" s="136"/>
    </row>
    <row r="38" spans="1:10" s="139" customFormat="1" ht="20.399999999999999" x14ac:dyDescent="0.55000000000000004">
      <c r="A38" s="132" t="e">
        <f>#REF!</f>
        <v>#REF!</v>
      </c>
      <c r="B38" s="133" t="e">
        <f>#REF!</f>
        <v>#REF!</v>
      </c>
      <c r="C38" s="133" t="e">
        <f>#REF!</f>
        <v>#REF!</v>
      </c>
      <c r="D38" s="132" t="e">
        <f>#REF!</f>
        <v>#REF!</v>
      </c>
      <c r="E38" s="132" t="e">
        <f>#REF!</f>
        <v>#REF!</v>
      </c>
      <c r="F38" s="132" t="e">
        <f>#REF!</f>
        <v>#REF!</v>
      </c>
      <c r="G38" s="138"/>
      <c r="H38" s="138"/>
      <c r="I38" s="138"/>
      <c r="J38" s="136"/>
    </row>
    <row r="39" spans="1:10" s="139" customFormat="1" ht="20.399999999999999" x14ac:dyDescent="0.55000000000000004">
      <c r="A39" s="132" t="e">
        <f>#REF!</f>
        <v>#REF!</v>
      </c>
      <c r="B39" s="133" t="e">
        <f>#REF!</f>
        <v>#REF!</v>
      </c>
      <c r="C39" s="133" t="e">
        <f>#REF!</f>
        <v>#REF!</v>
      </c>
      <c r="D39" s="132" t="e">
        <f>#REF!</f>
        <v>#REF!</v>
      </c>
      <c r="E39" s="132" t="e">
        <f>#REF!</f>
        <v>#REF!</v>
      </c>
      <c r="F39" s="132" t="e">
        <f>#REF!</f>
        <v>#REF!</v>
      </c>
      <c r="G39" s="138"/>
      <c r="H39" s="138"/>
      <c r="I39" s="138"/>
      <c r="J39" s="136"/>
    </row>
    <row r="40" spans="1:10" s="139" customFormat="1" ht="20.399999999999999" x14ac:dyDescent="0.55000000000000004">
      <c r="A40" s="132" t="e">
        <f>#REF!</f>
        <v>#REF!</v>
      </c>
      <c r="B40" s="133" t="e">
        <f>#REF!</f>
        <v>#REF!</v>
      </c>
      <c r="C40" s="133" t="e">
        <f>#REF!</f>
        <v>#REF!</v>
      </c>
      <c r="D40" s="132" t="e">
        <f>#REF!</f>
        <v>#REF!</v>
      </c>
      <c r="E40" s="132" t="e">
        <f>#REF!</f>
        <v>#REF!</v>
      </c>
      <c r="F40" s="132" t="e">
        <f>#REF!</f>
        <v>#REF!</v>
      </c>
      <c r="G40" s="138"/>
      <c r="H40" s="138"/>
      <c r="I40" s="138"/>
      <c r="J40" s="136"/>
    </row>
    <row r="41" spans="1:10" s="139" customFormat="1" ht="20.399999999999999" x14ac:dyDescent="0.55000000000000004">
      <c r="A41" s="132" t="e">
        <f>#REF!</f>
        <v>#REF!</v>
      </c>
      <c r="B41" s="133" t="e">
        <f>#REF!</f>
        <v>#REF!</v>
      </c>
      <c r="C41" s="133" t="e">
        <f>#REF!</f>
        <v>#REF!</v>
      </c>
      <c r="D41" s="132" t="e">
        <f>#REF!</f>
        <v>#REF!</v>
      </c>
      <c r="E41" s="132" t="e">
        <f>#REF!</f>
        <v>#REF!</v>
      </c>
      <c r="F41" s="132" t="e">
        <f>#REF!</f>
        <v>#REF!</v>
      </c>
      <c r="G41" s="138"/>
      <c r="H41" s="138"/>
      <c r="I41" s="138"/>
      <c r="J41" s="136"/>
    </row>
    <row r="42" spans="1:10" s="139" customFormat="1" ht="20.399999999999999" x14ac:dyDescent="0.55000000000000004">
      <c r="A42" s="132" t="e">
        <f>#REF!</f>
        <v>#REF!</v>
      </c>
      <c r="B42" s="133" t="e">
        <f>#REF!</f>
        <v>#REF!</v>
      </c>
      <c r="C42" s="133" t="e">
        <f>#REF!</f>
        <v>#REF!</v>
      </c>
      <c r="D42" s="132" t="e">
        <f>#REF!</f>
        <v>#REF!</v>
      </c>
      <c r="E42" s="132" t="e">
        <f>#REF!</f>
        <v>#REF!</v>
      </c>
      <c r="F42" s="132" t="e">
        <f>#REF!</f>
        <v>#REF!</v>
      </c>
      <c r="G42" s="138"/>
      <c r="H42" s="138"/>
      <c r="I42" s="138"/>
      <c r="J42" s="136"/>
    </row>
    <row r="43" spans="1:10" s="139" customFormat="1" ht="20.399999999999999" x14ac:dyDescent="0.55000000000000004">
      <c r="A43" s="132" t="e">
        <f>#REF!</f>
        <v>#REF!</v>
      </c>
      <c r="B43" s="133" t="e">
        <f>#REF!</f>
        <v>#REF!</v>
      </c>
      <c r="C43" s="133" t="e">
        <f>#REF!</f>
        <v>#REF!</v>
      </c>
      <c r="D43" s="132" t="e">
        <f>#REF!</f>
        <v>#REF!</v>
      </c>
      <c r="E43" s="132" t="e">
        <f>#REF!</f>
        <v>#REF!</v>
      </c>
      <c r="F43" s="132" t="e">
        <f>#REF!</f>
        <v>#REF!</v>
      </c>
      <c r="G43" s="138"/>
      <c r="H43" s="138"/>
      <c r="I43" s="138"/>
      <c r="J43" s="136"/>
    </row>
    <row r="44" spans="1:10" s="139" customFormat="1" ht="20.399999999999999" x14ac:dyDescent="0.55000000000000004">
      <c r="A44" s="132" t="e">
        <f>#REF!</f>
        <v>#REF!</v>
      </c>
      <c r="B44" s="133" t="e">
        <f>#REF!</f>
        <v>#REF!</v>
      </c>
      <c r="C44" s="133" t="e">
        <f>#REF!</f>
        <v>#REF!</v>
      </c>
      <c r="D44" s="132" t="e">
        <f>#REF!</f>
        <v>#REF!</v>
      </c>
      <c r="E44" s="132" t="e">
        <f>#REF!</f>
        <v>#REF!</v>
      </c>
      <c r="F44" s="132" t="e">
        <f>#REF!</f>
        <v>#REF!</v>
      </c>
      <c r="G44" s="138"/>
      <c r="H44" s="138"/>
      <c r="I44" s="138"/>
      <c r="J44" s="136"/>
    </row>
    <row r="45" spans="1:10" s="139" customFormat="1" ht="20.399999999999999" x14ac:dyDescent="0.55000000000000004">
      <c r="A45" s="132" t="e">
        <f>#REF!</f>
        <v>#REF!</v>
      </c>
      <c r="B45" s="133" t="e">
        <f>#REF!</f>
        <v>#REF!</v>
      </c>
      <c r="C45" s="133" t="e">
        <f>#REF!</f>
        <v>#REF!</v>
      </c>
      <c r="D45" s="132" t="e">
        <f>#REF!</f>
        <v>#REF!</v>
      </c>
      <c r="E45" s="132" t="e">
        <f>#REF!</f>
        <v>#REF!</v>
      </c>
      <c r="F45" s="132" t="e">
        <f>#REF!</f>
        <v>#REF!</v>
      </c>
      <c r="G45" s="138"/>
      <c r="H45" s="138"/>
      <c r="I45" s="138"/>
      <c r="J45" s="136"/>
    </row>
    <row r="46" spans="1:10" s="139" customFormat="1" ht="20.399999999999999" x14ac:dyDescent="0.55000000000000004">
      <c r="A46" s="132" t="e">
        <f>#REF!</f>
        <v>#REF!</v>
      </c>
      <c r="B46" s="133" t="e">
        <f>#REF!</f>
        <v>#REF!</v>
      </c>
      <c r="C46" s="133" t="e">
        <f>#REF!</f>
        <v>#REF!</v>
      </c>
      <c r="D46" s="132" t="e">
        <f>#REF!</f>
        <v>#REF!</v>
      </c>
      <c r="E46" s="132" t="e">
        <f>#REF!</f>
        <v>#REF!</v>
      </c>
      <c r="F46" s="132" t="e">
        <f>#REF!</f>
        <v>#REF!</v>
      </c>
      <c r="G46" s="138"/>
      <c r="H46" s="138"/>
      <c r="I46" s="138"/>
      <c r="J46" s="136"/>
    </row>
    <row r="47" spans="1:10" s="139" customFormat="1" ht="20.399999999999999" x14ac:dyDescent="0.55000000000000004">
      <c r="A47" s="132" t="e">
        <f>#REF!</f>
        <v>#REF!</v>
      </c>
      <c r="B47" s="133" t="e">
        <f>#REF!</f>
        <v>#REF!</v>
      </c>
      <c r="C47" s="133" t="e">
        <f>#REF!</f>
        <v>#REF!</v>
      </c>
      <c r="D47" s="132" t="e">
        <f>#REF!</f>
        <v>#REF!</v>
      </c>
      <c r="E47" s="132" t="e">
        <f>#REF!</f>
        <v>#REF!</v>
      </c>
      <c r="F47" s="132" t="e">
        <f>#REF!</f>
        <v>#REF!</v>
      </c>
      <c r="G47" s="138"/>
      <c r="H47" s="138"/>
      <c r="I47" s="138"/>
      <c r="J47" s="136"/>
    </row>
    <row r="48" spans="1:10" s="139" customFormat="1" ht="20.399999999999999" x14ac:dyDescent="0.55000000000000004">
      <c r="A48" s="132" t="e">
        <f>#REF!</f>
        <v>#REF!</v>
      </c>
      <c r="B48" s="133" t="e">
        <f>#REF!</f>
        <v>#REF!</v>
      </c>
      <c r="C48" s="133" t="e">
        <f>#REF!</f>
        <v>#REF!</v>
      </c>
      <c r="D48" s="132" t="e">
        <f>#REF!</f>
        <v>#REF!</v>
      </c>
      <c r="E48" s="132" t="e">
        <f>#REF!</f>
        <v>#REF!</v>
      </c>
      <c r="F48" s="132" t="e">
        <f>#REF!</f>
        <v>#REF!</v>
      </c>
      <c r="G48" s="138"/>
      <c r="H48" s="138"/>
      <c r="I48" s="138"/>
      <c r="J48" s="136"/>
    </row>
    <row r="49" spans="1:10" s="139" customFormat="1" ht="20.399999999999999" x14ac:dyDescent="0.55000000000000004">
      <c r="A49" s="132" t="e">
        <f>#REF!</f>
        <v>#REF!</v>
      </c>
      <c r="B49" s="133" t="e">
        <f>#REF!</f>
        <v>#REF!</v>
      </c>
      <c r="C49" s="133" t="e">
        <f>#REF!</f>
        <v>#REF!</v>
      </c>
      <c r="D49" s="132" t="e">
        <f>#REF!</f>
        <v>#REF!</v>
      </c>
      <c r="E49" s="132" t="e">
        <f>#REF!</f>
        <v>#REF!</v>
      </c>
      <c r="F49" s="132" t="e">
        <f>#REF!</f>
        <v>#REF!</v>
      </c>
      <c r="G49" s="138"/>
      <c r="H49" s="138"/>
      <c r="I49" s="138"/>
      <c r="J49" s="136"/>
    </row>
    <row r="50" spans="1:10" s="139" customFormat="1" ht="20.399999999999999" x14ac:dyDescent="0.55000000000000004">
      <c r="A50" s="132" t="e">
        <f>#REF!</f>
        <v>#REF!</v>
      </c>
      <c r="B50" s="133" t="e">
        <f>#REF!</f>
        <v>#REF!</v>
      </c>
      <c r="C50" s="133" t="e">
        <f>#REF!</f>
        <v>#REF!</v>
      </c>
      <c r="D50" s="132" t="e">
        <f>#REF!</f>
        <v>#REF!</v>
      </c>
      <c r="E50" s="132" t="e">
        <f>#REF!</f>
        <v>#REF!</v>
      </c>
      <c r="F50" s="132" t="e">
        <f>#REF!</f>
        <v>#REF!</v>
      </c>
      <c r="G50" s="138"/>
      <c r="H50" s="138"/>
      <c r="I50" s="138"/>
      <c r="J50" s="136"/>
    </row>
    <row r="51" spans="1:10" s="139" customFormat="1" ht="20.399999999999999" x14ac:dyDescent="0.55000000000000004">
      <c r="A51" s="132" t="e">
        <f>#REF!</f>
        <v>#REF!</v>
      </c>
      <c r="B51" s="133" t="e">
        <f>#REF!</f>
        <v>#REF!</v>
      </c>
      <c r="C51" s="133" t="e">
        <f>#REF!</f>
        <v>#REF!</v>
      </c>
      <c r="D51" s="132" t="e">
        <f>#REF!</f>
        <v>#REF!</v>
      </c>
      <c r="E51" s="132" t="e">
        <f>#REF!</f>
        <v>#REF!</v>
      </c>
      <c r="F51" s="132" t="e">
        <f>#REF!</f>
        <v>#REF!</v>
      </c>
      <c r="G51" s="138"/>
      <c r="H51" s="138"/>
      <c r="I51" s="138"/>
      <c r="J51" s="136"/>
    </row>
    <row r="52" spans="1:10" s="139" customFormat="1" ht="20.399999999999999" x14ac:dyDescent="0.55000000000000004">
      <c r="A52" s="132" t="e">
        <f>#REF!</f>
        <v>#REF!</v>
      </c>
      <c r="B52" s="133" t="e">
        <f>#REF!</f>
        <v>#REF!</v>
      </c>
      <c r="C52" s="133" t="e">
        <f>#REF!</f>
        <v>#REF!</v>
      </c>
      <c r="D52" s="132" t="e">
        <f>#REF!</f>
        <v>#REF!</v>
      </c>
      <c r="E52" s="132" t="e">
        <f>#REF!</f>
        <v>#REF!</v>
      </c>
      <c r="F52" s="132" t="e">
        <f>#REF!</f>
        <v>#REF!</v>
      </c>
      <c r="G52" s="138"/>
      <c r="H52" s="138"/>
      <c r="I52" s="138"/>
      <c r="J52" s="136"/>
    </row>
    <row r="53" spans="1:10" s="139" customFormat="1" ht="20.399999999999999" x14ac:dyDescent="0.55000000000000004">
      <c r="A53" s="132" t="e">
        <f>#REF!</f>
        <v>#REF!</v>
      </c>
      <c r="B53" s="133" t="e">
        <f>#REF!</f>
        <v>#REF!</v>
      </c>
      <c r="C53" s="133" t="e">
        <f>#REF!</f>
        <v>#REF!</v>
      </c>
      <c r="D53" s="132" t="e">
        <f>#REF!</f>
        <v>#REF!</v>
      </c>
      <c r="E53" s="132" t="e">
        <f>#REF!</f>
        <v>#REF!</v>
      </c>
      <c r="F53" s="132" t="e">
        <f>#REF!</f>
        <v>#REF!</v>
      </c>
      <c r="G53" s="138"/>
      <c r="H53" s="138"/>
      <c r="I53" s="138"/>
      <c r="J53" s="136"/>
    </row>
    <row r="54" spans="1:10" s="139" customFormat="1" ht="20.399999999999999" x14ac:dyDescent="0.55000000000000004">
      <c r="A54" s="132" t="e">
        <f>#REF!</f>
        <v>#REF!</v>
      </c>
      <c r="B54" s="133" t="e">
        <f>#REF!</f>
        <v>#REF!</v>
      </c>
      <c r="C54" s="133" t="e">
        <f>#REF!</f>
        <v>#REF!</v>
      </c>
      <c r="D54" s="132" t="e">
        <f>#REF!</f>
        <v>#REF!</v>
      </c>
      <c r="E54" s="132" t="e">
        <f>#REF!</f>
        <v>#REF!</v>
      </c>
      <c r="F54" s="132" t="e">
        <f>#REF!</f>
        <v>#REF!</v>
      </c>
      <c r="G54" s="138"/>
      <c r="H54" s="138"/>
      <c r="I54" s="138"/>
      <c r="J54" s="136"/>
    </row>
    <row r="55" spans="1:10" s="139" customFormat="1" ht="20.399999999999999" x14ac:dyDescent="0.55000000000000004">
      <c r="A55" s="132" t="e">
        <f>#REF!</f>
        <v>#REF!</v>
      </c>
      <c r="B55" s="133" t="e">
        <f>#REF!</f>
        <v>#REF!</v>
      </c>
      <c r="C55" s="133" t="e">
        <f>#REF!</f>
        <v>#REF!</v>
      </c>
      <c r="D55" s="132" t="e">
        <f>#REF!</f>
        <v>#REF!</v>
      </c>
      <c r="E55" s="132" t="e">
        <f>#REF!</f>
        <v>#REF!</v>
      </c>
      <c r="F55" s="132" t="e">
        <f>#REF!</f>
        <v>#REF!</v>
      </c>
      <c r="G55" s="138"/>
      <c r="H55" s="138"/>
      <c r="I55" s="138"/>
      <c r="J55" s="136"/>
    </row>
    <row r="56" spans="1:10" s="139" customFormat="1" ht="20.399999999999999" x14ac:dyDescent="0.55000000000000004">
      <c r="A56" s="132" t="e">
        <f>#REF!</f>
        <v>#REF!</v>
      </c>
      <c r="B56" s="133" t="e">
        <f>#REF!</f>
        <v>#REF!</v>
      </c>
      <c r="C56" s="133" t="e">
        <f>#REF!</f>
        <v>#REF!</v>
      </c>
      <c r="D56" s="132" t="e">
        <f>#REF!</f>
        <v>#REF!</v>
      </c>
      <c r="E56" s="132" t="e">
        <f>#REF!</f>
        <v>#REF!</v>
      </c>
      <c r="F56" s="132" t="e">
        <f>#REF!</f>
        <v>#REF!</v>
      </c>
      <c r="G56" s="138"/>
      <c r="H56" s="138"/>
      <c r="I56" s="138"/>
      <c r="J56" s="136"/>
    </row>
    <row r="57" spans="1:10" s="139" customFormat="1" ht="20.399999999999999" x14ac:dyDescent="0.55000000000000004">
      <c r="A57" s="132" t="e">
        <f>#REF!</f>
        <v>#REF!</v>
      </c>
      <c r="B57" s="133" t="e">
        <f>#REF!</f>
        <v>#REF!</v>
      </c>
      <c r="C57" s="133" t="e">
        <f>#REF!</f>
        <v>#REF!</v>
      </c>
      <c r="D57" s="132" t="e">
        <f>#REF!</f>
        <v>#REF!</v>
      </c>
      <c r="E57" s="132" t="e">
        <f>#REF!</f>
        <v>#REF!</v>
      </c>
      <c r="F57" s="132" t="e">
        <f>#REF!</f>
        <v>#REF!</v>
      </c>
      <c r="G57" s="138"/>
      <c r="H57" s="138"/>
      <c r="I57" s="138"/>
      <c r="J57" s="136"/>
    </row>
    <row r="58" spans="1:10" s="139" customFormat="1" ht="20.399999999999999" x14ac:dyDescent="0.55000000000000004">
      <c r="A58" s="132" t="e">
        <f>#REF!</f>
        <v>#REF!</v>
      </c>
      <c r="B58" s="133" t="e">
        <f>#REF!</f>
        <v>#REF!</v>
      </c>
      <c r="C58" s="133" t="e">
        <f>#REF!</f>
        <v>#REF!</v>
      </c>
      <c r="D58" s="132" t="e">
        <f>#REF!</f>
        <v>#REF!</v>
      </c>
      <c r="E58" s="132" t="e">
        <f>#REF!</f>
        <v>#REF!</v>
      </c>
      <c r="F58" s="132" t="e">
        <f>#REF!</f>
        <v>#REF!</v>
      </c>
      <c r="G58" s="138"/>
      <c r="H58" s="138"/>
      <c r="I58" s="138"/>
      <c r="J58" s="136"/>
    </row>
    <row r="59" spans="1:10" s="139" customFormat="1" ht="20.399999999999999" x14ac:dyDescent="0.55000000000000004">
      <c r="A59" s="132" t="e">
        <f>#REF!</f>
        <v>#REF!</v>
      </c>
      <c r="B59" s="133" t="e">
        <f>#REF!</f>
        <v>#REF!</v>
      </c>
      <c r="C59" s="133" t="e">
        <f>#REF!</f>
        <v>#REF!</v>
      </c>
      <c r="D59" s="132" t="e">
        <f>#REF!</f>
        <v>#REF!</v>
      </c>
      <c r="E59" s="132" t="e">
        <f>#REF!</f>
        <v>#REF!</v>
      </c>
      <c r="F59" s="132" t="e">
        <f>#REF!</f>
        <v>#REF!</v>
      </c>
      <c r="G59" s="138"/>
      <c r="H59" s="138"/>
      <c r="I59" s="138"/>
      <c r="J59" s="136"/>
    </row>
    <row r="60" spans="1:10" s="139" customFormat="1" ht="20.399999999999999" x14ac:dyDescent="0.55000000000000004">
      <c r="A60" s="132" t="e">
        <f>#REF!</f>
        <v>#REF!</v>
      </c>
      <c r="B60" s="133" t="e">
        <f>#REF!</f>
        <v>#REF!</v>
      </c>
      <c r="C60" s="133" t="e">
        <f>#REF!</f>
        <v>#REF!</v>
      </c>
      <c r="D60" s="132" t="e">
        <f>#REF!</f>
        <v>#REF!</v>
      </c>
      <c r="E60" s="132" t="e">
        <f>#REF!</f>
        <v>#REF!</v>
      </c>
      <c r="F60" s="132" t="e">
        <f>#REF!</f>
        <v>#REF!</v>
      </c>
      <c r="G60" s="138"/>
      <c r="H60" s="138"/>
      <c r="I60" s="138"/>
      <c r="J60" s="136"/>
    </row>
    <row r="61" spans="1:10" s="139" customFormat="1" ht="20.399999999999999" x14ac:dyDescent="0.55000000000000004">
      <c r="A61" s="132" t="e">
        <f>#REF!</f>
        <v>#REF!</v>
      </c>
      <c r="B61" s="133" t="e">
        <f>#REF!</f>
        <v>#REF!</v>
      </c>
      <c r="C61" s="133" t="e">
        <f>#REF!</f>
        <v>#REF!</v>
      </c>
      <c r="D61" s="132" t="e">
        <f>#REF!</f>
        <v>#REF!</v>
      </c>
      <c r="E61" s="132" t="e">
        <f>#REF!</f>
        <v>#REF!</v>
      </c>
      <c r="F61" s="132" t="e">
        <f>#REF!</f>
        <v>#REF!</v>
      </c>
      <c r="G61" s="138"/>
      <c r="H61" s="138"/>
      <c r="I61" s="138"/>
      <c r="J61" s="136"/>
    </row>
    <row r="62" spans="1:10" s="139" customFormat="1" ht="20.399999999999999" x14ac:dyDescent="0.55000000000000004">
      <c r="A62" s="132" t="e">
        <f>#REF!</f>
        <v>#REF!</v>
      </c>
      <c r="B62" s="133" t="e">
        <f>#REF!</f>
        <v>#REF!</v>
      </c>
      <c r="C62" s="133" t="e">
        <f>#REF!</f>
        <v>#REF!</v>
      </c>
      <c r="D62" s="132" t="e">
        <f>#REF!</f>
        <v>#REF!</v>
      </c>
      <c r="E62" s="132" t="e">
        <f>#REF!</f>
        <v>#REF!</v>
      </c>
      <c r="F62" s="132" t="e">
        <f>#REF!</f>
        <v>#REF!</v>
      </c>
      <c r="G62" s="138"/>
      <c r="H62" s="138"/>
      <c r="I62" s="138"/>
      <c r="J62" s="136"/>
    </row>
    <row r="63" spans="1:10" s="139" customFormat="1" ht="20.399999999999999" x14ac:dyDescent="0.55000000000000004">
      <c r="A63" s="132" t="e">
        <f>#REF!</f>
        <v>#REF!</v>
      </c>
      <c r="B63" s="133" t="e">
        <f>#REF!</f>
        <v>#REF!</v>
      </c>
      <c r="C63" s="133" t="e">
        <f>#REF!</f>
        <v>#REF!</v>
      </c>
      <c r="D63" s="132" t="e">
        <f>#REF!</f>
        <v>#REF!</v>
      </c>
      <c r="E63" s="132" t="e">
        <f>#REF!</f>
        <v>#REF!</v>
      </c>
      <c r="F63" s="132" t="e">
        <f>#REF!</f>
        <v>#REF!</v>
      </c>
      <c r="G63" s="138"/>
      <c r="H63" s="138"/>
      <c r="I63" s="138"/>
      <c r="J63" s="136"/>
    </row>
    <row r="64" spans="1:10" s="139" customFormat="1" ht="20.399999999999999" x14ac:dyDescent="0.55000000000000004">
      <c r="A64" s="132" t="e">
        <f>#REF!</f>
        <v>#REF!</v>
      </c>
      <c r="B64" s="133" t="e">
        <f>#REF!</f>
        <v>#REF!</v>
      </c>
      <c r="C64" s="133" t="e">
        <f>#REF!</f>
        <v>#REF!</v>
      </c>
      <c r="D64" s="132" t="e">
        <f>#REF!</f>
        <v>#REF!</v>
      </c>
      <c r="E64" s="132" t="e">
        <f>#REF!</f>
        <v>#REF!</v>
      </c>
      <c r="F64" s="132" t="e">
        <f>#REF!</f>
        <v>#REF!</v>
      </c>
      <c r="G64" s="138"/>
      <c r="H64" s="138"/>
      <c r="I64" s="138"/>
      <c r="J64" s="136"/>
    </row>
    <row r="65" spans="1:10" s="139" customFormat="1" ht="20.399999999999999" x14ac:dyDescent="0.55000000000000004">
      <c r="A65" s="132" t="e">
        <f>#REF!</f>
        <v>#REF!</v>
      </c>
      <c r="B65" s="133" t="e">
        <f>#REF!</f>
        <v>#REF!</v>
      </c>
      <c r="C65" s="133" t="e">
        <f>#REF!</f>
        <v>#REF!</v>
      </c>
      <c r="D65" s="132" t="e">
        <f>#REF!</f>
        <v>#REF!</v>
      </c>
      <c r="E65" s="132" t="e">
        <f>#REF!</f>
        <v>#REF!</v>
      </c>
      <c r="F65" s="132" t="e">
        <f>#REF!</f>
        <v>#REF!</v>
      </c>
      <c r="G65" s="138"/>
      <c r="H65" s="138"/>
      <c r="I65" s="138"/>
      <c r="J65" s="136"/>
    </row>
    <row r="66" spans="1:10" s="139" customFormat="1" ht="20.399999999999999" x14ac:dyDescent="0.55000000000000004">
      <c r="A66" s="132" t="e">
        <f>#REF!</f>
        <v>#REF!</v>
      </c>
      <c r="B66" s="133" t="e">
        <f>#REF!</f>
        <v>#REF!</v>
      </c>
      <c r="C66" s="133" t="e">
        <f>#REF!</f>
        <v>#REF!</v>
      </c>
      <c r="D66" s="132" t="e">
        <f>#REF!</f>
        <v>#REF!</v>
      </c>
      <c r="E66" s="132" t="e">
        <f>#REF!</f>
        <v>#REF!</v>
      </c>
      <c r="F66" s="132" t="e">
        <f>#REF!</f>
        <v>#REF!</v>
      </c>
      <c r="G66" s="138"/>
      <c r="H66" s="138"/>
      <c r="I66" s="138"/>
      <c r="J66" s="136"/>
    </row>
    <row r="67" spans="1:10" s="139" customFormat="1" ht="20.399999999999999" x14ac:dyDescent="0.55000000000000004">
      <c r="A67" s="132" t="e">
        <f>#REF!</f>
        <v>#REF!</v>
      </c>
      <c r="B67" s="133" t="e">
        <f>#REF!</f>
        <v>#REF!</v>
      </c>
      <c r="C67" s="133" t="e">
        <f>#REF!</f>
        <v>#REF!</v>
      </c>
      <c r="D67" s="132" t="e">
        <f>#REF!</f>
        <v>#REF!</v>
      </c>
      <c r="E67" s="132" t="e">
        <f>#REF!</f>
        <v>#REF!</v>
      </c>
      <c r="F67" s="132" t="e">
        <f>#REF!</f>
        <v>#REF!</v>
      </c>
      <c r="G67" s="138"/>
      <c r="H67" s="138"/>
      <c r="I67" s="138"/>
      <c r="J67" s="136"/>
    </row>
    <row r="68" spans="1:10" s="139" customFormat="1" ht="20.399999999999999" x14ac:dyDescent="0.55000000000000004">
      <c r="A68" s="132" t="e">
        <f>#REF!</f>
        <v>#REF!</v>
      </c>
      <c r="B68" s="133" t="e">
        <f>#REF!</f>
        <v>#REF!</v>
      </c>
      <c r="C68" s="133" t="e">
        <f>#REF!</f>
        <v>#REF!</v>
      </c>
      <c r="D68" s="132" t="e">
        <f>#REF!</f>
        <v>#REF!</v>
      </c>
      <c r="E68" s="132" t="e">
        <f>#REF!</f>
        <v>#REF!</v>
      </c>
      <c r="F68" s="132" t="e">
        <f>#REF!</f>
        <v>#REF!</v>
      </c>
      <c r="G68" s="138"/>
      <c r="H68" s="138"/>
      <c r="I68" s="138"/>
      <c r="J68" s="136"/>
    </row>
    <row r="69" spans="1:10" s="139" customFormat="1" ht="20.399999999999999" x14ac:dyDescent="0.55000000000000004">
      <c r="A69" s="132" t="e">
        <f>#REF!</f>
        <v>#REF!</v>
      </c>
      <c r="B69" s="133" t="e">
        <f>#REF!</f>
        <v>#REF!</v>
      </c>
      <c r="C69" s="133" t="e">
        <f>#REF!</f>
        <v>#REF!</v>
      </c>
      <c r="D69" s="132" t="e">
        <f>#REF!</f>
        <v>#REF!</v>
      </c>
      <c r="E69" s="132" t="e">
        <f>#REF!</f>
        <v>#REF!</v>
      </c>
      <c r="F69" s="132" t="e">
        <f>#REF!</f>
        <v>#REF!</v>
      </c>
      <c r="G69" s="138"/>
      <c r="H69" s="138"/>
      <c r="I69" s="138"/>
      <c r="J69" s="136"/>
    </row>
    <row r="70" spans="1:10" s="139" customFormat="1" ht="20.399999999999999" x14ac:dyDescent="0.55000000000000004">
      <c r="A70" s="132" t="e">
        <f>#REF!</f>
        <v>#REF!</v>
      </c>
      <c r="B70" s="133" t="e">
        <f>#REF!</f>
        <v>#REF!</v>
      </c>
      <c r="C70" s="133" t="e">
        <f>#REF!</f>
        <v>#REF!</v>
      </c>
      <c r="D70" s="132" t="e">
        <f>#REF!</f>
        <v>#REF!</v>
      </c>
      <c r="E70" s="132" t="e">
        <f>#REF!</f>
        <v>#REF!</v>
      </c>
      <c r="F70" s="132" t="e">
        <f>#REF!</f>
        <v>#REF!</v>
      </c>
      <c r="G70" s="138"/>
      <c r="H70" s="138"/>
      <c r="I70" s="138"/>
      <c r="J70" s="136"/>
    </row>
    <row r="71" spans="1:10" s="139" customFormat="1" ht="20.399999999999999" x14ac:dyDescent="0.55000000000000004">
      <c r="A71" s="132" t="e">
        <f>#REF!</f>
        <v>#REF!</v>
      </c>
      <c r="B71" s="133" t="e">
        <f>#REF!</f>
        <v>#REF!</v>
      </c>
      <c r="C71" s="133" t="e">
        <f>#REF!</f>
        <v>#REF!</v>
      </c>
      <c r="D71" s="132" t="e">
        <f>#REF!</f>
        <v>#REF!</v>
      </c>
      <c r="E71" s="132" t="e">
        <f>#REF!</f>
        <v>#REF!</v>
      </c>
      <c r="F71" s="132" t="e">
        <f>#REF!</f>
        <v>#REF!</v>
      </c>
      <c r="G71" s="138"/>
      <c r="H71" s="138"/>
      <c r="I71" s="138"/>
      <c r="J71" s="136"/>
    </row>
    <row r="72" spans="1:10" s="139" customFormat="1" ht="20.399999999999999" x14ac:dyDescent="0.55000000000000004">
      <c r="A72" s="132" t="e">
        <f>#REF!</f>
        <v>#REF!</v>
      </c>
      <c r="B72" s="133" t="e">
        <f>#REF!</f>
        <v>#REF!</v>
      </c>
      <c r="C72" s="133" t="e">
        <f>#REF!</f>
        <v>#REF!</v>
      </c>
      <c r="D72" s="132" t="e">
        <f>#REF!</f>
        <v>#REF!</v>
      </c>
      <c r="E72" s="132" t="e">
        <f>#REF!</f>
        <v>#REF!</v>
      </c>
      <c r="F72" s="132" t="e">
        <f>#REF!</f>
        <v>#REF!</v>
      </c>
      <c r="G72" s="138"/>
      <c r="H72" s="138"/>
      <c r="I72" s="138"/>
      <c r="J72" s="136"/>
    </row>
    <row r="73" spans="1:10" s="139" customFormat="1" ht="20.399999999999999" x14ac:dyDescent="0.55000000000000004">
      <c r="A73" s="132" t="e">
        <f>#REF!</f>
        <v>#REF!</v>
      </c>
      <c r="B73" s="133" t="e">
        <f>#REF!</f>
        <v>#REF!</v>
      </c>
      <c r="C73" s="133" t="e">
        <f>#REF!</f>
        <v>#REF!</v>
      </c>
      <c r="D73" s="132" t="e">
        <f>#REF!</f>
        <v>#REF!</v>
      </c>
      <c r="E73" s="132" t="e">
        <f>#REF!</f>
        <v>#REF!</v>
      </c>
      <c r="F73" s="132" t="e">
        <f>#REF!</f>
        <v>#REF!</v>
      </c>
      <c r="G73" s="138"/>
      <c r="H73" s="138"/>
      <c r="I73" s="138"/>
      <c r="J73" s="136"/>
    </row>
    <row r="74" spans="1:10" s="139" customFormat="1" ht="20.399999999999999" x14ac:dyDescent="0.55000000000000004">
      <c r="A74" s="132" t="e">
        <f>#REF!</f>
        <v>#REF!</v>
      </c>
      <c r="B74" s="133" t="e">
        <f>#REF!</f>
        <v>#REF!</v>
      </c>
      <c r="C74" s="133" t="e">
        <f>#REF!</f>
        <v>#REF!</v>
      </c>
      <c r="D74" s="132" t="e">
        <f>#REF!</f>
        <v>#REF!</v>
      </c>
      <c r="E74" s="132" t="e">
        <f>#REF!</f>
        <v>#REF!</v>
      </c>
      <c r="F74" s="132" t="e">
        <f>#REF!</f>
        <v>#REF!</v>
      </c>
      <c r="G74" s="138"/>
      <c r="H74" s="138"/>
      <c r="I74" s="138"/>
      <c r="J74" s="136"/>
    </row>
    <row r="75" spans="1:10" s="139" customFormat="1" ht="20.399999999999999" x14ac:dyDescent="0.55000000000000004">
      <c r="A75" s="132" t="e">
        <f>#REF!</f>
        <v>#REF!</v>
      </c>
      <c r="B75" s="133" t="e">
        <f>#REF!</f>
        <v>#REF!</v>
      </c>
      <c r="C75" s="133" t="e">
        <f>#REF!</f>
        <v>#REF!</v>
      </c>
      <c r="D75" s="132" t="e">
        <f>#REF!</f>
        <v>#REF!</v>
      </c>
      <c r="E75" s="132" t="e">
        <f>#REF!</f>
        <v>#REF!</v>
      </c>
      <c r="F75" s="132" t="e">
        <f>#REF!</f>
        <v>#REF!</v>
      </c>
      <c r="G75" s="138"/>
      <c r="H75" s="138"/>
      <c r="I75" s="138"/>
      <c r="J75" s="136"/>
    </row>
    <row r="76" spans="1:10" s="139" customFormat="1" ht="20.399999999999999" x14ac:dyDescent="0.55000000000000004">
      <c r="A76" s="132" t="e">
        <f>#REF!</f>
        <v>#REF!</v>
      </c>
      <c r="B76" s="133" t="e">
        <f>#REF!</f>
        <v>#REF!</v>
      </c>
      <c r="C76" s="133" t="e">
        <f>#REF!</f>
        <v>#REF!</v>
      </c>
      <c r="D76" s="132" t="e">
        <f>#REF!</f>
        <v>#REF!</v>
      </c>
      <c r="E76" s="132" t="e">
        <f>#REF!</f>
        <v>#REF!</v>
      </c>
      <c r="F76" s="132" t="e">
        <f>#REF!</f>
        <v>#REF!</v>
      </c>
      <c r="G76" s="138"/>
      <c r="H76" s="138"/>
      <c r="I76" s="138"/>
      <c r="J76" s="136"/>
    </row>
    <row r="77" spans="1:10" s="139" customFormat="1" ht="20.399999999999999" x14ac:dyDescent="0.55000000000000004">
      <c r="A77" s="132" t="e">
        <f>#REF!</f>
        <v>#REF!</v>
      </c>
      <c r="B77" s="133" t="e">
        <f>#REF!</f>
        <v>#REF!</v>
      </c>
      <c r="C77" s="133" t="e">
        <f>#REF!</f>
        <v>#REF!</v>
      </c>
      <c r="D77" s="132" t="e">
        <f>#REF!</f>
        <v>#REF!</v>
      </c>
      <c r="E77" s="132" t="e">
        <f>#REF!</f>
        <v>#REF!</v>
      </c>
      <c r="F77" s="132" t="e">
        <f>#REF!</f>
        <v>#REF!</v>
      </c>
      <c r="G77" s="138"/>
      <c r="H77" s="138"/>
      <c r="I77" s="138"/>
      <c r="J77" s="136"/>
    </row>
    <row r="78" spans="1:10" s="139" customFormat="1" ht="20.399999999999999" x14ac:dyDescent="0.55000000000000004">
      <c r="A78" s="132" t="e">
        <f>#REF!</f>
        <v>#REF!</v>
      </c>
      <c r="B78" s="133" t="e">
        <f>#REF!</f>
        <v>#REF!</v>
      </c>
      <c r="C78" s="133" t="e">
        <f>#REF!</f>
        <v>#REF!</v>
      </c>
      <c r="D78" s="132" t="e">
        <f>#REF!</f>
        <v>#REF!</v>
      </c>
      <c r="E78" s="132" t="e">
        <f>#REF!</f>
        <v>#REF!</v>
      </c>
      <c r="F78" s="132" t="e">
        <f>#REF!</f>
        <v>#REF!</v>
      </c>
      <c r="G78" s="138"/>
      <c r="H78" s="138"/>
      <c r="I78" s="138"/>
      <c r="J78" s="136"/>
    </row>
    <row r="79" spans="1:10" s="139" customFormat="1" ht="20.399999999999999" x14ac:dyDescent="0.55000000000000004">
      <c r="A79" s="132" t="e">
        <f>#REF!</f>
        <v>#REF!</v>
      </c>
      <c r="B79" s="133" t="e">
        <f>#REF!</f>
        <v>#REF!</v>
      </c>
      <c r="C79" s="133" t="e">
        <f>#REF!</f>
        <v>#REF!</v>
      </c>
      <c r="D79" s="132" t="e">
        <f>#REF!</f>
        <v>#REF!</v>
      </c>
      <c r="E79" s="132" t="e">
        <f>#REF!</f>
        <v>#REF!</v>
      </c>
      <c r="F79" s="132" t="e">
        <f>#REF!</f>
        <v>#REF!</v>
      </c>
      <c r="G79" s="138"/>
      <c r="H79" s="138"/>
      <c r="I79" s="138"/>
      <c r="J79" s="136"/>
    </row>
    <row r="80" spans="1:10" s="139" customFormat="1" ht="20.399999999999999" x14ac:dyDescent="0.55000000000000004">
      <c r="A80" s="132" t="e">
        <f>#REF!</f>
        <v>#REF!</v>
      </c>
      <c r="B80" s="133" t="e">
        <f>#REF!</f>
        <v>#REF!</v>
      </c>
      <c r="C80" s="133" t="e">
        <f>#REF!</f>
        <v>#REF!</v>
      </c>
      <c r="D80" s="132" t="e">
        <f>#REF!</f>
        <v>#REF!</v>
      </c>
      <c r="E80" s="132" t="e">
        <f>#REF!</f>
        <v>#REF!</v>
      </c>
      <c r="F80" s="132" t="e">
        <f>#REF!</f>
        <v>#REF!</v>
      </c>
      <c r="G80" s="138"/>
      <c r="H80" s="138"/>
      <c r="I80" s="138"/>
      <c r="J80" s="136"/>
    </row>
    <row r="81" spans="1:10" s="139" customFormat="1" ht="20.399999999999999" x14ac:dyDescent="0.55000000000000004">
      <c r="A81" s="132" t="e">
        <f>#REF!</f>
        <v>#REF!</v>
      </c>
      <c r="B81" s="133" t="e">
        <f>#REF!</f>
        <v>#REF!</v>
      </c>
      <c r="C81" s="133" t="e">
        <f>#REF!</f>
        <v>#REF!</v>
      </c>
      <c r="D81" s="132" t="e">
        <f>#REF!</f>
        <v>#REF!</v>
      </c>
      <c r="E81" s="132" t="e">
        <f>#REF!</f>
        <v>#REF!</v>
      </c>
      <c r="F81" s="132" t="e">
        <f>#REF!</f>
        <v>#REF!</v>
      </c>
      <c r="G81" s="138"/>
      <c r="H81" s="138"/>
      <c r="I81" s="138"/>
      <c r="J81" s="136"/>
    </row>
    <row r="82" spans="1:10" s="139" customFormat="1" ht="20.399999999999999" x14ac:dyDescent="0.55000000000000004">
      <c r="A82" s="132" t="e">
        <f>#REF!</f>
        <v>#REF!</v>
      </c>
      <c r="B82" s="133" t="e">
        <f>#REF!</f>
        <v>#REF!</v>
      </c>
      <c r="C82" s="133" t="e">
        <f>#REF!</f>
        <v>#REF!</v>
      </c>
      <c r="D82" s="132" t="e">
        <f>#REF!</f>
        <v>#REF!</v>
      </c>
      <c r="E82" s="132" t="e">
        <f>#REF!</f>
        <v>#REF!</v>
      </c>
      <c r="F82" s="132" t="e">
        <f>#REF!</f>
        <v>#REF!</v>
      </c>
      <c r="G82" s="138"/>
      <c r="H82" s="138"/>
      <c r="I82" s="138"/>
      <c r="J82" s="136"/>
    </row>
    <row r="83" spans="1:10" s="139" customFormat="1" ht="20.399999999999999" x14ac:dyDescent="0.55000000000000004">
      <c r="A83" s="132" t="e">
        <f>#REF!</f>
        <v>#REF!</v>
      </c>
      <c r="B83" s="133" t="e">
        <f>#REF!</f>
        <v>#REF!</v>
      </c>
      <c r="C83" s="133" t="e">
        <f>#REF!</f>
        <v>#REF!</v>
      </c>
      <c r="D83" s="132" t="e">
        <f>#REF!</f>
        <v>#REF!</v>
      </c>
      <c r="E83" s="132" t="e">
        <f>#REF!</f>
        <v>#REF!</v>
      </c>
      <c r="F83" s="132" t="e">
        <f>#REF!</f>
        <v>#REF!</v>
      </c>
      <c r="G83" s="138"/>
      <c r="H83" s="138"/>
      <c r="I83" s="138"/>
      <c r="J83" s="136"/>
    </row>
    <row r="84" spans="1:10" s="139" customFormat="1" ht="20.399999999999999" x14ac:dyDescent="0.55000000000000004">
      <c r="A84" s="132" t="e">
        <f>#REF!</f>
        <v>#REF!</v>
      </c>
      <c r="B84" s="133" t="e">
        <f>#REF!</f>
        <v>#REF!</v>
      </c>
      <c r="C84" s="133" t="e">
        <f>#REF!</f>
        <v>#REF!</v>
      </c>
      <c r="D84" s="132" t="e">
        <f>#REF!</f>
        <v>#REF!</v>
      </c>
      <c r="E84" s="132" t="e">
        <f>#REF!</f>
        <v>#REF!</v>
      </c>
      <c r="F84" s="132" t="e">
        <f>#REF!</f>
        <v>#REF!</v>
      </c>
      <c r="G84" s="138"/>
      <c r="H84" s="138"/>
      <c r="I84" s="138"/>
      <c r="J84" s="136"/>
    </row>
    <row r="85" spans="1:10" s="139" customFormat="1" ht="20.399999999999999" x14ac:dyDescent="0.55000000000000004">
      <c r="A85" s="132" t="e">
        <f>#REF!</f>
        <v>#REF!</v>
      </c>
      <c r="B85" s="133" t="e">
        <f>#REF!</f>
        <v>#REF!</v>
      </c>
      <c r="C85" s="133" t="e">
        <f>#REF!</f>
        <v>#REF!</v>
      </c>
      <c r="D85" s="132" t="e">
        <f>#REF!</f>
        <v>#REF!</v>
      </c>
      <c r="E85" s="132" t="e">
        <f>#REF!</f>
        <v>#REF!</v>
      </c>
      <c r="F85" s="132" t="e">
        <f>#REF!</f>
        <v>#REF!</v>
      </c>
      <c r="G85" s="138"/>
      <c r="H85" s="138"/>
      <c r="I85" s="138"/>
      <c r="J85" s="136"/>
    </row>
    <row r="86" spans="1:10" s="139" customFormat="1" ht="20.399999999999999" x14ac:dyDescent="0.55000000000000004">
      <c r="A86" s="132" t="e">
        <f>#REF!</f>
        <v>#REF!</v>
      </c>
      <c r="B86" s="133" t="e">
        <f>#REF!</f>
        <v>#REF!</v>
      </c>
      <c r="C86" s="133" t="e">
        <f>#REF!</f>
        <v>#REF!</v>
      </c>
      <c r="D86" s="132" t="e">
        <f>#REF!</f>
        <v>#REF!</v>
      </c>
      <c r="E86" s="132" t="e">
        <f>#REF!</f>
        <v>#REF!</v>
      </c>
      <c r="F86" s="132" t="e">
        <f>#REF!</f>
        <v>#REF!</v>
      </c>
      <c r="G86" s="138"/>
      <c r="H86" s="138"/>
      <c r="I86" s="138"/>
      <c r="J86" s="136"/>
    </row>
    <row r="87" spans="1:10" s="139" customFormat="1" ht="20.399999999999999" x14ac:dyDescent="0.55000000000000004">
      <c r="A87" s="132" t="e">
        <f>#REF!</f>
        <v>#REF!</v>
      </c>
      <c r="B87" s="133" t="e">
        <f>#REF!</f>
        <v>#REF!</v>
      </c>
      <c r="C87" s="133" t="e">
        <f>#REF!</f>
        <v>#REF!</v>
      </c>
      <c r="D87" s="132" t="e">
        <f>#REF!</f>
        <v>#REF!</v>
      </c>
      <c r="E87" s="132" t="e">
        <f>#REF!</f>
        <v>#REF!</v>
      </c>
      <c r="F87" s="132" t="e">
        <f>#REF!</f>
        <v>#REF!</v>
      </c>
      <c r="G87" s="138"/>
      <c r="H87" s="138"/>
      <c r="I87" s="138"/>
      <c r="J87" s="136"/>
    </row>
    <row r="88" spans="1:10" s="139" customFormat="1" ht="20.399999999999999" x14ac:dyDescent="0.55000000000000004">
      <c r="A88" s="132" t="e">
        <f>#REF!</f>
        <v>#REF!</v>
      </c>
      <c r="B88" s="133" t="e">
        <f>#REF!</f>
        <v>#REF!</v>
      </c>
      <c r="C88" s="133" t="e">
        <f>#REF!</f>
        <v>#REF!</v>
      </c>
      <c r="D88" s="132" t="e">
        <f>#REF!</f>
        <v>#REF!</v>
      </c>
      <c r="E88" s="132" t="e">
        <f>#REF!</f>
        <v>#REF!</v>
      </c>
      <c r="F88" s="132" t="e">
        <f>#REF!</f>
        <v>#REF!</v>
      </c>
      <c r="G88" s="138"/>
      <c r="H88" s="138"/>
      <c r="I88" s="138"/>
      <c r="J88" s="136"/>
    </row>
    <row r="89" spans="1:10" s="139" customFormat="1" ht="20.399999999999999" x14ac:dyDescent="0.55000000000000004">
      <c r="A89" s="132" t="e">
        <f>#REF!</f>
        <v>#REF!</v>
      </c>
      <c r="B89" s="133" t="e">
        <f>#REF!</f>
        <v>#REF!</v>
      </c>
      <c r="C89" s="133" t="e">
        <f>#REF!</f>
        <v>#REF!</v>
      </c>
      <c r="D89" s="132" t="e">
        <f>#REF!</f>
        <v>#REF!</v>
      </c>
      <c r="E89" s="132" t="e">
        <f>#REF!</f>
        <v>#REF!</v>
      </c>
      <c r="F89" s="132" t="e">
        <f>#REF!</f>
        <v>#REF!</v>
      </c>
      <c r="G89" s="138"/>
      <c r="H89" s="138"/>
      <c r="I89" s="138"/>
      <c r="J89" s="136"/>
    </row>
    <row r="90" spans="1:10" s="139" customFormat="1" ht="20.399999999999999" x14ac:dyDescent="0.55000000000000004">
      <c r="A90" s="132" t="e">
        <f>#REF!</f>
        <v>#REF!</v>
      </c>
      <c r="B90" s="133" t="e">
        <f>#REF!</f>
        <v>#REF!</v>
      </c>
      <c r="C90" s="133" t="e">
        <f>#REF!</f>
        <v>#REF!</v>
      </c>
      <c r="D90" s="132" t="e">
        <f>#REF!</f>
        <v>#REF!</v>
      </c>
      <c r="E90" s="132" t="e">
        <f>#REF!</f>
        <v>#REF!</v>
      </c>
      <c r="F90" s="132" t="e">
        <f>#REF!</f>
        <v>#REF!</v>
      </c>
      <c r="G90" s="138"/>
      <c r="H90" s="138"/>
      <c r="I90" s="138"/>
      <c r="J90" s="136"/>
    </row>
    <row r="91" spans="1:10" s="139" customFormat="1" ht="20.399999999999999" x14ac:dyDescent="0.55000000000000004">
      <c r="A91" s="132" t="e">
        <f>#REF!</f>
        <v>#REF!</v>
      </c>
      <c r="B91" s="133" t="e">
        <f>#REF!</f>
        <v>#REF!</v>
      </c>
      <c r="C91" s="133" t="e">
        <f>#REF!</f>
        <v>#REF!</v>
      </c>
      <c r="D91" s="132" t="e">
        <f>#REF!</f>
        <v>#REF!</v>
      </c>
      <c r="E91" s="132" t="e">
        <f>#REF!</f>
        <v>#REF!</v>
      </c>
      <c r="F91" s="132" t="e">
        <f>#REF!</f>
        <v>#REF!</v>
      </c>
      <c r="G91" s="138"/>
      <c r="H91" s="138"/>
      <c r="I91" s="138"/>
      <c r="J91" s="136"/>
    </row>
    <row r="92" spans="1:10" s="139" customFormat="1" ht="20.399999999999999" x14ac:dyDescent="0.55000000000000004">
      <c r="A92" s="132" t="e">
        <f>#REF!</f>
        <v>#REF!</v>
      </c>
      <c r="B92" s="133" t="e">
        <f>#REF!</f>
        <v>#REF!</v>
      </c>
      <c r="C92" s="133" t="e">
        <f>#REF!</f>
        <v>#REF!</v>
      </c>
      <c r="D92" s="132" t="e">
        <f>#REF!</f>
        <v>#REF!</v>
      </c>
      <c r="E92" s="132" t="e">
        <f>#REF!</f>
        <v>#REF!</v>
      </c>
      <c r="F92" s="132" t="e">
        <f>#REF!</f>
        <v>#REF!</v>
      </c>
      <c r="G92" s="138"/>
      <c r="H92" s="138"/>
      <c r="I92" s="138"/>
      <c r="J92" s="136"/>
    </row>
    <row r="93" spans="1:10" s="139" customFormat="1" ht="20.399999999999999" x14ac:dyDescent="0.55000000000000004">
      <c r="A93" s="132" t="e">
        <f>#REF!</f>
        <v>#REF!</v>
      </c>
      <c r="B93" s="133" t="e">
        <f>#REF!</f>
        <v>#REF!</v>
      </c>
      <c r="C93" s="133" t="e">
        <f>#REF!</f>
        <v>#REF!</v>
      </c>
      <c r="D93" s="132" t="e">
        <f>#REF!</f>
        <v>#REF!</v>
      </c>
      <c r="E93" s="132" t="e">
        <f>#REF!</f>
        <v>#REF!</v>
      </c>
      <c r="F93" s="132" t="e">
        <f>#REF!</f>
        <v>#REF!</v>
      </c>
      <c r="G93" s="138"/>
      <c r="H93" s="138"/>
      <c r="I93" s="138"/>
      <c r="J93" s="136"/>
    </row>
    <row r="94" spans="1:10" s="139" customFormat="1" ht="20.399999999999999" x14ac:dyDescent="0.55000000000000004">
      <c r="A94" s="132" t="e">
        <f>#REF!</f>
        <v>#REF!</v>
      </c>
      <c r="B94" s="133" t="e">
        <f>#REF!</f>
        <v>#REF!</v>
      </c>
      <c r="C94" s="133" t="e">
        <f>#REF!</f>
        <v>#REF!</v>
      </c>
      <c r="D94" s="132" t="e">
        <f>#REF!</f>
        <v>#REF!</v>
      </c>
      <c r="E94" s="132" t="e">
        <f>#REF!</f>
        <v>#REF!</v>
      </c>
      <c r="F94" s="132" t="e">
        <f>#REF!</f>
        <v>#REF!</v>
      </c>
      <c r="G94" s="138"/>
      <c r="H94" s="138"/>
      <c r="I94" s="138"/>
      <c r="J94" s="136"/>
    </row>
    <row r="95" spans="1:10" s="139" customFormat="1" ht="20.399999999999999" x14ac:dyDescent="0.55000000000000004">
      <c r="A95" s="132" t="e">
        <f>#REF!</f>
        <v>#REF!</v>
      </c>
      <c r="B95" s="133" t="e">
        <f>#REF!</f>
        <v>#REF!</v>
      </c>
      <c r="C95" s="133" t="e">
        <f>#REF!</f>
        <v>#REF!</v>
      </c>
      <c r="D95" s="132" t="e">
        <f>#REF!</f>
        <v>#REF!</v>
      </c>
      <c r="E95" s="132" t="e">
        <f>#REF!</f>
        <v>#REF!</v>
      </c>
      <c r="F95" s="132" t="e">
        <f>#REF!</f>
        <v>#REF!</v>
      </c>
      <c r="G95" s="138"/>
      <c r="H95" s="138"/>
      <c r="I95" s="138"/>
      <c r="J95" s="136"/>
    </row>
    <row r="96" spans="1:10" s="139" customFormat="1" ht="20.399999999999999" x14ac:dyDescent="0.55000000000000004">
      <c r="A96" s="132" t="e">
        <f>#REF!</f>
        <v>#REF!</v>
      </c>
      <c r="B96" s="133" t="e">
        <f>#REF!</f>
        <v>#REF!</v>
      </c>
      <c r="C96" s="133" t="e">
        <f>#REF!</f>
        <v>#REF!</v>
      </c>
      <c r="D96" s="132" t="e">
        <f>#REF!</f>
        <v>#REF!</v>
      </c>
      <c r="E96" s="132" t="e">
        <f>#REF!</f>
        <v>#REF!</v>
      </c>
      <c r="F96" s="132" t="e">
        <f>#REF!</f>
        <v>#REF!</v>
      </c>
      <c r="G96" s="138"/>
      <c r="H96" s="138"/>
      <c r="I96" s="138"/>
      <c r="J96" s="136"/>
    </row>
    <row r="97" spans="1:10" s="139" customFormat="1" ht="20.399999999999999" x14ac:dyDescent="0.55000000000000004">
      <c r="A97" s="132" t="e">
        <f>#REF!</f>
        <v>#REF!</v>
      </c>
      <c r="B97" s="133" t="e">
        <f>#REF!</f>
        <v>#REF!</v>
      </c>
      <c r="C97" s="133" t="e">
        <f>#REF!</f>
        <v>#REF!</v>
      </c>
      <c r="D97" s="132" t="e">
        <f>#REF!</f>
        <v>#REF!</v>
      </c>
      <c r="E97" s="132" t="e">
        <f>#REF!</f>
        <v>#REF!</v>
      </c>
      <c r="F97" s="132" t="e">
        <f>#REF!</f>
        <v>#REF!</v>
      </c>
      <c r="G97" s="138"/>
      <c r="H97" s="138"/>
      <c r="I97" s="138"/>
      <c r="J97" s="136"/>
    </row>
    <row r="98" spans="1:10" s="139" customFormat="1" ht="20.399999999999999" x14ac:dyDescent="0.55000000000000004">
      <c r="A98" s="132" t="e">
        <f>#REF!</f>
        <v>#REF!</v>
      </c>
      <c r="B98" s="133" t="e">
        <f>#REF!</f>
        <v>#REF!</v>
      </c>
      <c r="C98" s="133" t="e">
        <f>#REF!</f>
        <v>#REF!</v>
      </c>
      <c r="D98" s="132" t="e">
        <f>#REF!</f>
        <v>#REF!</v>
      </c>
      <c r="E98" s="132" t="e">
        <f>#REF!</f>
        <v>#REF!</v>
      </c>
      <c r="F98" s="132" t="e">
        <f>#REF!</f>
        <v>#REF!</v>
      </c>
      <c r="G98" s="138"/>
      <c r="H98" s="138"/>
      <c r="I98" s="138"/>
      <c r="J98" s="136"/>
    </row>
    <row r="99" spans="1:10" s="139" customFormat="1" ht="20.399999999999999" x14ac:dyDescent="0.55000000000000004">
      <c r="A99" s="132" t="e">
        <f>#REF!</f>
        <v>#REF!</v>
      </c>
      <c r="B99" s="133" t="e">
        <f>#REF!</f>
        <v>#REF!</v>
      </c>
      <c r="C99" s="133" t="e">
        <f>#REF!</f>
        <v>#REF!</v>
      </c>
      <c r="D99" s="132" t="e">
        <f>#REF!</f>
        <v>#REF!</v>
      </c>
      <c r="E99" s="132" t="e">
        <f>#REF!</f>
        <v>#REF!</v>
      </c>
      <c r="F99" s="132" t="e">
        <f>#REF!</f>
        <v>#REF!</v>
      </c>
      <c r="G99" s="138"/>
      <c r="H99" s="138"/>
      <c r="I99" s="138"/>
      <c r="J99" s="136"/>
    </row>
    <row r="100" spans="1:10" s="139" customFormat="1" ht="20.399999999999999" x14ac:dyDescent="0.55000000000000004">
      <c r="A100" s="132" t="e">
        <f>#REF!</f>
        <v>#REF!</v>
      </c>
      <c r="B100" s="133" t="e">
        <f>#REF!</f>
        <v>#REF!</v>
      </c>
      <c r="C100" s="133" t="e">
        <f>#REF!</f>
        <v>#REF!</v>
      </c>
      <c r="D100" s="132" t="e">
        <f>#REF!</f>
        <v>#REF!</v>
      </c>
      <c r="E100" s="132" t="e">
        <f>#REF!</f>
        <v>#REF!</v>
      </c>
      <c r="F100" s="132" t="e">
        <f>#REF!</f>
        <v>#REF!</v>
      </c>
      <c r="G100" s="138"/>
      <c r="H100" s="138"/>
      <c r="I100" s="138"/>
      <c r="J100" s="136"/>
    </row>
    <row r="101" spans="1:10" s="139" customFormat="1" ht="20.399999999999999" x14ac:dyDescent="0.55000000000000004">
      <c r="A101" s="132" t="e">
        <f>#REF!</f>
        <v>#REF!</v>
      </c>
      <c r="B101" s="133" t="e">
        <f>#REF!</f>
        <v>#REF!</v>
      </c>
      <c r="C101" s="133" t="e">
        <f>#REF!</f>
        <v>#REF!</v>
      </c>
      <c r="D101" s="132" t="e">
        <f>#REF!</f>
        <v>#REF!</v>
      </c>
      <c r="E101" s="132" t="e">
        <f>#REF!</f>
        <v>#REF!</v>
      </c>
      <c r="F101" s="132" t="e">
        <f>#REF!</f>
        <v>#REF!</v>
      </c>
      <c r="G101" s="138"/>
      <c r="H101" s="138"/>
      <c r="I101" s="138"/>
      <c r="J101" s="136"/>
    </row>
    <row r="102" spans="1:10" s="139" customFormat="1" ht="20.399999999999999" x14ac:dyDescent="0.55000000000000004">
      <c r="A102" s="132" t="e">
        <f>#REF!</f>
        <v>#REF!</v>
      </c>
      <c r="B102" s="133" t="e">
        <f>#REF!</f>
        <v>#REF!</v>
      </c>
      <c r="C102" s="133" t="e">
        <f>#REF!</f>
        <v>#REF!</v>
      </c>
      <c r="D102" s="132" t="e">
        <f>#REF!</f>
        <v>#REF!</v>
      </c>
      <c r="E102" s="132" t="e">
        <f>#REF!</f>
        <v>#REF!</v>
      </c>
      <c r="F102" s="132" t="e">
        <f>#REF!</f>
        <v>#REF!</v>
      </c>
      <c r="G102" s="138"/>
      <c r="H102" s="138"/>
      <c r="I102" s="138"/>
      <c r="J102" s="136"/>
    </row>
    <row r="103" spans="1:10" s="139" customFormat="1" ht="20.399999999999999" x14ac:dyDescent="0.55000000000000004">
      <c r="A103" s="132" t="e">
        <f>#REF!</f>
        <v>#REF!</v>
      </c>
      <c r="B103" s="133" t="e">
        <f>#REF!</f>
        <v>#REF!</v>
      </c>
      <c r="C103" s="133" t="e">
        <f>#REF!</f>
        <v>#REF!</v>
      </c>
      <c r="D103" s="132" t="e">
        <f>#REF!</f>
        <v>#REF!</v>
      </c>
      <c r="E103" s="132" t="e">
        <f>#REF!</f>
        <v>#REF!</v>
      </c>
      <c r="F103" s="132" t="e">
        <f>#REF!</f>
        <v>#REF!</v>
      </c>
      <c r="G103" s="138"/>
      <c r="H103" s="138"/>
      <c r="I103" s="138"/>
      <c r="J103" s="136"/>
    </row>
    <row r="104" spans="1:10" s="139" customFormat="1" ht="20.399999999999999" x14ac:dyDescent="0.55000000000000004">
      <c r="A104" s="132" t="e">
        <f>#REF!</f>
        <v>#REF!</v>
      </c>
      <c r="B104" s="133" t="e">
        <f>#REF!</f>
        <v>#REF!</v>
      </c>
      <c r="C104" s="133" t="e">
        <f>#REF!</f>
        <v>#REF!</v>
      </c>
      <c r="D104" s="132" t="e">
        <f>#REF!</f>
        <v>#REF!</v>
      </c>
      <c r="E104" s="132" t="e">
        <f>#REF!</f>
        <v>#REF!</v>
      </c>
      <c r="F104" s="132" t="e">
        <f>#REF!</f>
        <v>#REF!</v>
      </c>
      <c r="G104" s="138"/>
      <c r="H104" s="138"/>
      <c r="I104" s="138"/>
      <c r="J104" s="136"/>
    </row>
    <row r="105" spans="1:10" s="139" customFormat="1" ht="20.399999999999999" x14ac:dyDescent="0.55000000000000004">
      <c r="A105" s="132" t="e">
        <f>#REF!</f>
        <v>#REF!</v>
      </c>
      <c r="B105" s="133" t="e">
        <f>#REF!</f>
        <v>#REF!</v>
      </c>
      <c r="C105" s="133" t="e">
        <f>#REF!</f>
        <v>#REF!</v>
      </c>
      <c r="D105" s="132" t="e">
        <f>#REF!</f>
        <v>#REF!</v>
      </c>
      <c r="E105" s="132" t="e">
        <f>#REF!</f>
        <v>#REF!</v>
      </c>
      <c r="F105" s="132" t="e">
        <f>#REF!</f>
        <v>#REF!</v>
      </c>
      <c r="G105" s="138"/>
      <c r="H105" s="138"/>
      <c r="I105" s="138"/>
      <c r="J105" s="136"/>
    </row>
    <row r="106" spans="1:10" s="139" customFormat="1" ht="20.399999999999999" x14ac:dyDescent="0.55000000000000004">
      <c r="A106" s="132" t="e">
        <f>#REF!</f>
        <v>#REF!</v>
      </c>
      <c r="B106" s="133" t="e">
        <f>#REF!</f>
        <v>#REF!</v>
      </c>
      <c r="C106" s="133" t="e">
        <f>#REF!</f>
        <v>#REF!</v>
      </c>
      <c r="D106" s="132" t="e">
        <f>#REF!</f>
        <v>#REF!</v>
      </c>
      <c r="E106" s="132" t="e">
        <f>#REF!</f>
        <v>#REF!</v>
      </c>
      <c r="F106" s="132" t="e">
        <f>#REF!</f>
        <v>#REF!</v>
      </c>
      <c r="G106" s="138"/>
      <c r="H106" s="138"/>
      <c r="I106" s="138"/>
      <c r="J106" s="136"/>
    </row>
    <row r="107" spans="1:10" s="139" customFormat="1" ht="20.399999999999999" x14ac:dyDescent="0.55000000000000004">
      <c r="A107" s="132" t="e">
        <f>#REF!</f>
        <v>#REF!</v>
      </c>
      <c r="B107" s="133" t="e">
        <f>#REF!</f>
        <v>#REF!</v>
      </c>
      <c r="C107" s="133" t="e">
        <f>#REF!</f>
        <v>#REF!</v>
      </c>
      <c r="D107" s="132" t="e">
        <f>#REF!</f>
        <v>#REF!</v>
      </c>
      <c r="E107" s="132" t="e">
        <f>#REF!</f>
        <v>#REF!</v>
      </c>
      <c r="F107" s="132" t="e">
        <f>#REF!</f>
        <v>#REF!</v>
      </c>
      <c r="G107" s="138"/>
      <c r="H107" s="138"/>
      <c r="I107" s="138"/>
      <c r="J107" s="136"/>
    </row>
    <row r="108" spans="1:10" s="139" customFormat="1" ht="20.399999999999999" x14ac:dyDescent="0.55000000000000004">
      <c r="A108" s="132" t="e">
        <f>#REF!</f>
        <v>#REF!</v>
      </c>
      <c r="B108" s="133" t="e">
        <f>#REF!</f>
        <v>#REF!</v>
      </c>
      <c r="C108" s="133" t="e">
        <f>#REF!</f>
        <v>#REF!</v>
      </c>
      <c r="D108" s="132" t="e">
        <f>#REF!</f>
        <v>#REF!</v>
      </c>
      <c r="E108" s="132" t="e">
        <f>#REF!</f>
        <v>#REF!</v>
      </c>
      <c r="F108" s="132" t="e">
        <f>#REF!</f>
        <v>#REF!</v>
      </c>
      <c r="G108" s="138"/>
      <c r="H108" s="138"/>
      <c r="I108" s="138"/>
      <c r="J108" s="136"/>
    </row>
    <row r="109" spans="1:10" s="139" customFormat="1" ht="20.399999999999999" x14ac:dyDescent="0.55000000000000004">
      <c r="A109" s="132" t="e">
        <f>#REF!</f>
        <v>#REF!</v>
      </c>
      <c r="B109" s="133" t="e">
        <f>#REF!</f>
        <v>#REF!</v>
      </c>
      <c r="C109" s="133" t="e">
        <f>#REF!</f>
        <v>#REF!</v>
      </c>
      <c r="D109" s="132" t="e">
        <f>#REF!</f>
        <v>#REF!</v>
      </c>
      <c r="E109" s="132" t="e">
        <f>#REF!</f>
        <v>#REF!</v>
      </c>
      <c r="F109" s="132" t="e">
        <f>#REF!</f>
        <v>#REF!</v>
      </c>
      <c r="G109" s="138"/>
      <c r="H109" s="138"/>
      <c r="I109" s="138"/>
      <c r="J109" s="136"/>
    </row>
    <row r="110" spans="1:10" s="139" customFormat="1" ht="20.399999999999999" x14ac:dyDescent="0.55000000000000004">
      <c r="A110" s="132" t="e">
        <f>#REF!</f>
        <v>#REF!</v>
      </c>
      <c r="B110" s="133" t="e">
        <f>#REF!</f>
        <v>#REF!</v>
      </c>
      <c r="C110" s="133" t="e">
        <f>#REF!</f>
        <v>#REF!</v>
      </c>
      <c r="D110" s="132" t="e">
        <f>#REF!</f>
        <v>#REF!</v>
      </c>
      <c r="E110" s="132" t="e">
        <f>#REF!</f>
        <v>#REF!</v>
      </c>
      <c r="F110" s="132" t="e">
        <f>#REF!</f>
        <v>#REF!</v>
      </c>
      <c r="G110" s="138"/>
      <c r="H110" s="138"/>
      <c r="I110" s="138"/>
      <c r="J110" s="136"/>
    </row>
    <row r="111" spans="1:10" s="139" customFormat="1" ht="20.399999999999999" x14ac:dyDescent="0.55000000000000004">
      <c r="A111" s="132" t="e">
        <f>#REF!</f>
        <v>#REF!</v>
      </c>
      <c r="B111" s="133" t="e">
        <f>#REF!</f>
        <v>#REF!</v>
      </c>
      <c r="C111" s="133" t="e">
        <f>#REF!</f>
        <v>#REF!</v>
      </c>
      <c r="D111" s="132" t="e">
        <f>#REF!</f>
        <v>#REF!</v>
      </c>
      <c r="E111" s="132" t="e">
        <f>#REF!</f>
        <v>#REF!</v>
      </c>
      <c r="F111" s="132" t="e">
        <f>#REF!</f>
        <v>#REF!</v>
      </c>
      <c r="G111" s="138"/>
      <c r="H111" s="138"/>
      <c r="I111" s="138"/>
      <c r="J111" s="136"/>
    </row>
    <row r="112" spans="1:10" s="139" customFormat="1" ht="20.399999999999999" x14ac:dyDescent="0.55000000000000004">
      <c r="A112" s="132" t="e">
        <f>#REF!</f>
        <v>#REF!</v>
      </c>
      <c r="B112" s="133" t="e">
        <f>#REF!</f>
        <v>#REF!</v>
      </c>
      <c r="C112" s="133" t="e">
        <f>#REF!</f>
        <v>#REF!</v>
      </c>
      <c r="D112" s="132" t="e">
        <f>#REF!</f>
        <v>#REF!</v>
      </c>
      <c r="E112" s="132" t="e">
        <f>#REF!</f>
        <v>#REF!</v>
      </c>
      <c r="F112" s="132" t="e">
        <f>#REF!</f>
        <v>#REF!</v>
      </c>
      <c r="G112" s="138"/>
      <c r="H112" s="138"/>
      <c r="I112" s="138"/>
      <c r="J112" s="136"/>
    </row>
    <row r="113" spans="1:10" s="139" customFormat="1" ht="20.399999999999999" x14ac:dyDescent="0.55000000000000004">
      <c r="A113" s="132" t="e">
        <f>#REF!</f>
        <v>#REF!</v>
      </c>
      <c r="B113" s="133" t="e">
        <f>#REF!</f>
        <v>#REF!</v>
      </c>
      <c r="C113" s="133" t="e">
        <f>#REF!</f>
        <v>#REF!</v>
      </c>
      <c r="D113" s="132" t="e">
        <f>#REF!</f>
        <v>#REF!</v>
      </c>
      <c r="E113" s="132" t="e">
        <f>#REF!</f>
        <v>#REF!</v>
      </c>
      <c r="F113" s="132" t="e">
        <f>#REF!</f>
        <v>#REF!</v>
      </c>
      <c r="G113" s="138"/>
      <c r="H113" s="138"/>
      <c r="I113" s="138"/>
      <c r="J113" s="136"/>
    </row>
    <row r="114" spans="1:10" s="139" customFormat="1" ht="20.399999999999999" x14ac:dyDescent="0.55000000000000004">
      <c r="A114" s="132" t="e">
        <f>#REF!</f>
        <v>#REF!</v>
      </c>
      <c r="B114" s="133" t="e">
        <f>#REF!</f>
        <v>#REF!</v>
      </c>
      <c r="C114" s="133" t="e">
        <f>#REF!</f>
        <v>#REF!</v>
      </c>
      <c r="D114" s="132" t="e">
        <f>#REF!</f>
        <v>#REF!</v>
      </c>
      <c r="E114" s="132" t="e">
        <f>#REF!</f>
        <v>#REF!</v>
      </c>
      <c r="F114" s="132" t="e">
        <f>#REF!</f>
        <v>#REF!</v>
      </c>
      <c r="G114" s="138"/>
      <c r="H114" s="138"/>
      <c r="I114" s="138"/>
      <c r="J114" s="136"/>
    </row>
    <row r="115" spans="1:10" s="139" customFormat="1" ht="20.399999999999999" x14ac:dyDescent="0.55000000000000004">
      <c r="A115" s="132" t="e">
        <f>#REF!</f>
        <v>#REF!</v>
      </c>
      <c r="B115" s="133" t="e">
        <f>#REF!</f>
        <v>#REF!</v>
      </c>
      <c r="C115" s="133" t="e">
        <f>#REF!</f>
        <v>#REF!</v>
      </c>
      <c r="D115" s="132" t="e">
        <f>#REF!</f>
        <v>#REF!</v>
      </c>
      <c r="E115" s="132" t="e">
        <f>#REF!</f>
        <v>#REF!</v>
      </c>
      <c r="F115" s="132" t="e">
        <f>#REF!</f>
        <v>#REF!</v>
      </c>
      <c r="G115" s="138"/>
      <c r="H115" s="138"/>
      <c r="I115" s="138"/>
      <c r="J115" s="136"/>
    </row>
    <row r="116" spans="1:10" s="139" customFormat="1" ht="20.399999999999999" x14ac:dyDescent="0.55000000000000004">
      <c r="A116" s="132" t="e">
        <f>#REF!</f>
        <v>#REF!</v>
      </c>
      <c r="B116" s="133" t="e">
        <f>#REF!</f>
        <v>#REF!</v>
      </c>
      <c r="C116" s="133" t="e">
        <f>#REF!</f>
        <v>#REF!</v>
      </c>
      <c r="D116" s="132" t="e">
        <f>#REF!</f>
        <v>#REF!</v>
      </c>
      <c r="E116" s="132" t="e">
        <f>#REF!</f>
        <v>#REF!</v>
      </c>
      <c r="F116" s="132" t="e">
        <f>#REF!</f>
        <v>#REF!</v>
      </c>
      <c r="G116" s="138"/>
      <c r="H116" s="138"/>
      <c r="I116" s="138"/>
      <c r="J116" s="136"/>
    </row>
    <row r="117" spans="1:10" s="139" customFormat="1" ht="20.399999999999999" x14ac:dyDescent="0.55000000000000004">
      <c r="A117" s="132" t="e">
        <f>#REF!</f>
        <v>#REF!</v>
      </c>
      <c r="B117" s="133" t="e">
        <f>#REF!</f>
        <v>#REF!</v>
      </c>
      <c r="C117" s="133" t="e">
        <f>#REF!</f>
        <v>#REF!</v>
      </c>
      <c r="D117" s="132" t="e">
        <f>#REF!</f>
        <v>#REF!</v>
      </c>
      <c r="E117" s="132" t="e">
        <f>#REF!</f>
        <v>#REF!</v>
      </c>
      <c r="F117" s="132" t="e">
        <f>#REF!</f>
        <v>#REF!</v>
      </c>
      <c r="G117" s="138"/>
      <c r="H117" s="138"/>
      <c r="I117" s="138"/>
      <c r="J117" s="136"/>
    </row>
    <row r="118" spans="1:10" s="139" customFormat="1" ht="20.399999999999999" x14ac:dyDescent="0.55000000000000004">
      <c r="A118" s="132" t="e">
        <f>#REF!</f>
        <v>#REF!</v>
      </c>
      <c r="B118" s="133" t="e">
        <f>#REF!</f>
        <v>#REF!</v>
      </c>
      <c r="C118" s="133" t="e">
        <f>#REF!</f>
        <v>#REF!</v>
      </c>
      <c r="D118" s="132" t="e">
        <f>#REF!</f>
        <v>#REF!</v>
      </c>
      <c r="E118" s="132" t="e">
        <f>#REF!</f>
        <v>#REF!</v>
      </c>
      <c r="F118" s="132" t="e">
        <f>#REF!</f>
        <v>#REF!</v>
      </c>
      <c r="G118" s="138"/>
      <c r="H118" s="138"/>
      <c r="I118" s="138"/>
      <c r="J118" s="136"/>
    </row>
    <row r="119" spans="1:10" s="139" customFormat="1" ht="20.399999999999999" x14ac:dyDescent="0.55000000000000004">
      <c r="A119" s="132" t="e">
        <f>#REF!</f>
        <v>#REF!</v>
      </c>
      <c r="B119" s="133" t="e">
        <f>#REF!</f>
        <v>#REF!</v>
      </c>
      <c r="C119" s="133" t="e">
        <f>#REF!</f>
        <v>#REF!</v>
      </c>
      <c r="D119" s="132" t="e">
        <f>#REF!</f>
        <v>#REF!</v>
      </c>
      <c r="E119" s="132" t="e">
        <f>#REF!</f>
        <v>#REF!</v>
      </c>
      <c r="F119" s="132" t="e">
        <f>#REF!</f>
        <v>#REF!</v>
      </c>
      <c r="G119" s="138"/>
      <c r="H119" s="138"/>
      <c r="I119" s="138"/>
      <c r="J119" s="136"/>
    </row>
    <row r="120" spans="1:10" s="139" customFormat="1" ht="20.399999999999999" x14ac:dyDescent="0.55000000000000004">
      <c r="A120" s="132" t="e">
        <f>#REF!</f>
        <v>#REF!</v>
      </c>
      <c r="B120" s="133" t="e">
        <f>#REF!</f>
        <v>#REF!</v>
      </c>
      <c r="C120" s="133" t="e">
        <f>#REF!</f>
        <v>#REF!</v>
      </c>
      <c r="D120" s="132" t="e">
        <f>#REF!</f>
        <v>#REF!</v>
      </c>
      <c r="E120" s="132" t="e">
        <f>#REF!</f>
        <v>#REF!</v>
      </c>
      <c r="F120" s="132" t="e">
        <f>#REF!</f>
        <v>#REF!</v>
      </c>
      <c r="G120" s="138"/>
      <c r="H120" s="138"/>
      <c r="I120" s="138"/>
      <c r="J120" s="136"/>
    </row>
    <row r="121" spans="1:10" s="139" customFormat="1" ht="20.399999999999999" x14ac:dyDescent="0.55000000000000004">
      <c r="A121" s="132" t="e">
        <f>#REF!</f>
        <v>#REF!</v>
      </c>
      <c r="B121" s="133" t="e">
        <f>#REF!</f>
        <v>#REF!</v>
      </c>
      <c r="C121" s="133" t="e">
        <f>#REF!</f>
        <v>#REF!</v>
      </c>
      <c r="D121" s="132" t="e">
        <f>#REF!</f>
        <v>#REF!</v>
      </c>
      <c r="E121" s="132" t="e">
        <f>#REF!</f>
        <v>#REF!</v>
      </c>
      <c r="F121" s="132" t="e">
        <f>#REF!</f>
        <v>#REF!</v>
      </c>
      <c r="G121" s="138"/>
      <c r="H121" s="138"/>
      <c r="I121" s="138"/>
      <c r="J121" s="136"/>
    </row>
    <row r="122" spans="1:10" s="139" customFormat="1" ht="20.399999999999999" x14ac:dyDescent="0.55000000000000004">
      <c r="A122" s="132" t="e">
        <f>#REF!</f>
        <v>#REF!</v>
      </c>
      <c r="B122" s="133" t="e">
        <f>#REF!</f>
        <v>#REF!</v>
      </c>
      <c r="C122" s="133" t="e">
        <f>#REF!</f>
        <v>#REF!</v>
      </c>
      <c r="D122" s="132" t="e">
        <f>#REF!</f>
        <v>#REF!</v>
      </c>
      <c r="E122" s="132" t="e">
        <f>#REF!</f>
        <v>#REF!</v>
      </c>
      <c r="F122" s="132" t="e">
        <f>#REF!</f>
        <v>#REF!</v>
      </c>
      <c r="G122" s="138"/>
      <c r="H122" s="138"/>
      <c r="I122" s="138"/>
      <c r="J122" s="136"/>
    </row>
    <row r="123" spans="1:10" s="139" customFormat="1" ht="20.399999999999999" x14ac:dyDescent="0.55000000000000004">
      <c r="A123" s="132" t="e">
        <f>#REF!</f>
        <v>#REF!</v>
      </c>
      <c r="B123" s="133" t="e">
        <f>#REF!</f>
        <v>#REF!</v>
      </c>
      <c r="C123" s="133" t="e">
        <f>#REF!</f>
        <v>#REF!</v>
      </c>
      <c r="D123" s="132" t="e">
        <f>#REF!</f>
        <v>#REF!</v>
      </c>
      <c r="E123" s="132" t="e">
        <f>#REF!</f>
        <v>#REF!</v>
      </c>
      <c r="F123" s="132" t="e">
        <f>#REF!</f>
        <v>#REF!</v>
      </c>
      <c r="G123" s="138"/>
      <c r="H123" s="138"/>
      <c r="I123" s="138"/>
      <c r="J123" s="136"/>
    </row>
    <row r="124" spans="1:10" s="139" customFormat="1" ht="20.399999999999999" x14ac:dyDescent="0.55000000000000004">
      <c r="A124" s="132" t="e">
        <f>#REF!</f>
        <v>#REF!</v>
      </c>
      <c r="B124" s="133" t="e">
        <f>#REF!</f>
        <v>#REF!</v>
      </c>
      <c r="C124" s="133" t="e">
        <f>#REF!</f>
        <v>#REF!</v>
      </c>
      <c r="D124" s="132" t="e">
        <f>#REF!</f>
        <v>#REF!</v>
      </c>
      <c r="E124" s="132" t="e">
        <f>#REF!</f>
        <v>#REF!</v>
      </c>
      <c r="F124" s="132" t="e">
        <f>#REF!</f>
        <v>#REF!</v>
      </c>
      <c r="G124" s="138"/>
      <c r="H124" s="138"/>
      <c r="I124" s="138"/>
      <c r="J124" s="136"/>
    </row>
    <row r="125" spans="1:10" s="139" customFormat="1" ht="20.399999999999999" x14ac:dyDescent="0.55000000000000004">
      <c r="A125" s="132" t="e">
        <f>#REF!</f>
        <v>#REF!</v>
      </c>
      <c r="B125" s="133" t="e">
        <f>#REF!</f>
        <v>#REF!</v>
      </c>
      <c r="C125" s="133" t="e">
        <f>#REF!</f>
        <v>#REF!</v>
      </c>
      <c r="D125" s="132" t="e">
        <f>#REF!</f>
        <v>#REF!</v>
      </c>
      <c r="E125" s="132" t="e">
        <f>#REF!</f>
        <v>#REF!</v>
      </c>
      <c r="F125" s="132" t="e">
        <f>#REF!</f>
        <v>#REF!</v>
      </c>
      <c r="G125" s="138"/>
      <c r="H125" s="138"/>
      <c r="I125" s="138"/>
      <c r="J125" s="136"/>
    </row>
    <row r="126" spans="1:10" s="139" customFormat="1" ht="20.399999999999999" x14ac:dyDescent="0.55000000000000004">
      <c r="A126" s="132" t="e">
        <f>#REF!</f>
        <v>#REF!</v>
      </c>
      <c r="B126" s="133" t="e">
        <f>#REF!</f>
        <v>#REF!</v>
      </c>
      <c r="C126" s="133" t="e">
        <f>#REF!</f>
        <v>#REF!</v>
      </c>
      <c r="D126" s="132" t="e">
        <f>#REF!</f>
        <v>#REF!</v>
      </c>
      <c r="E126" s="132" t="e">
        <f>#REF!</f>
        <v>#REF!</v>
      </c>
      <c r="F126" s="132" t="e">
        <f>#REF!</f>
        <v>#REF!</v>
      </c>
      <c r="G126" s="138"/>
      <c r="H126" s="138"/>
      <c r="I126" s="138"/>
      <c r="J126" s="136"/>
    </row>
    <row r="127" spans="1:10" s="139" customFormat="1" ht="20.399999999999999" x14ac:dyDescent="0.55000000000000004">
      <c r="A127" s="132" t="e">
        <f>#REF!</f>
        <v>#REF!</v>
      </c>
      <c r="B127" s="133" t="e">
        <f>#REF!</f>
        <v>#REF!</v>
      </c>
      <c r="C127" s="133" t="e">
        <f>#REF!</f>
        <v>#REF!</v>
      </c>
      <c r="D127" s="132" t="e">
        <f>#REF!</f>
        <v>#REF!</v>
      </c>
      <c r="E127" s="132" t="e">
        <f>#REF!</f>
        <v>#REF!</v>
      </c>
      <c r="F127" s="132" t="e">
        <f>#REF!</f>
        <v>#REF!</v>
      </c>
      <c r="G127" s="138"/>
      <c r="H127" s="138"/>
      <c r="I127" s="138"/>
      <c r="J127" s="136"/>
    </row>
    <row r="128" spans="1:10" s="139" customFormat="1" ht="20.399999999999999" x14ac:dyDescent="0.55000000000000004">
      <c r="A128" s="132" t="e">
        <f>#REF!</f>
        <v>#REF!</v>
      </c>
      <c r="B128" s="133" t="e">
        <f>#REF!</f>
        <v>#REF!</v>
      </c>
      <c r="C128" s="133" t="e">
        <f>#REF!</f>
        <v>#REF!</v>
      </c>
      <c r="D128" s="132" t="e">
        <f>#REF!</f>
        <v>#REF!</v>
      </c>
      <c r="E128" s="132" t="e">
        <f>#REF!</f>
        <v>#REF!</v>
      </c>
      <c r="F128" s="132" t="e">
        <f>#REF!</f>
        <v>#REF!</v>
      </c>
      <c r="G128" s="138"/>
      <c r="H128" s="138"/>
      <c r="I128" s="138"/>
      <c r="J128" s="136"/>
    </row>
    <row r="129" spans="1:10" s="139" customFormat="1" ht="20.399999999999999" x14ac:dyDescent="0.55000000000000004">
      <c r="A129" s="132" t="e">
        <f>#REF!</f>
        <v>#REF!</v>
      </c>
      <c r="B129" s="133" t="e">
        <f>#REF!</f>
        <v>#REF!</v>
      </c>
      <c r="C129" s="133" t="e">
        <f>#REF!</f>
        <v>#REF!</v>
      </c>
      <c r="D129" s="132" t="e">
        <f>#REF!</f>
        <v>#REF!</v>
      </c>
      <c r="E129" s="132" t="e">
        <f>#REF!</f>
        <v>#REF!</v>
      </c>
      <c r="F129" s="132" t="e">
        <f>#REF!</f>
        <v>#REF!</v>
      </c>
      <c r="G129" s="138"/>
      <c r="H129" s="138"/>
      <c r="I129" s="138"/>
      <c r="J129" s="136"/>
    </row>
    <row r="130" spans="1:10" s="139" customFormat="1" ht="20.399999999999999" x14ac:dyDescent="0.55000000000000004">
      <c r="A130" s="132" t="e">
        <f>#REF!</f>
        <v>#REF!</v>
      </c>
      <c r="B130" s="133" t="e">
        <f>#REF!</f>
        <v>#REF!</v>
      </c>
      <c r="C130" s="133" t="e">
        <f>#REF!</f>
        <v>#REF!</v>
      </c>
      <c r="D130" s="132" t="e">
        <f>#REF!</f>
        <v>#REF!</v>
      </c>
      <c r="E130" s="132" t="e">
        <f>#REF!</f>
        <v>#REF!</v>
      </c>
      <c r="F130" s="132" t="e">
        <f>#REF!</f>
        <v>#REF!</v>
      </c>
      <c r="G130" s="138"/>
      <c r="H130" s="138"/>
      <c r="I130" s="138"/>
      <c r="J130" s="136"/>
    </row>
    <row r="131" spans="1:10" s="139" customFormat="1" ht="20.399999999999999" x14ac:dyDescent="0.55000000000000004">
      <c r="A131" s="132" t="e">
        <f>#REF!</f>
        <v>#REF!</v>
      </c>
      <c r="B131" s="133" t="e">
        <f>#REF!</f>
        <v>#REF!</v>
      </c>
      <c r="C131" s="133" t="e">
        <f>#REF!</f>
        <v>#REF!</v>
      </c>
      <c r="D131" s="132" t="e">
        <f>#REF!</f>
        <v>#REF!</v>
      </c>
      <c r="E131" s="132" t="e">
        <f>#REF!</f>
        <v>#REF!</v>
      </c>
      <c r="F131" s="132" t="e">
        <f>#REF!</f>
        <v>#REF!</v>
      </c>
      <c r="G131" s="138"/>
      <c r="H131" s="138"/>
      <c r="I131" s="138"/>
      <c r="J131" s="136"/>
    </row>
    <row r="132" spans="1:10" s="139" customFormat="1" ht="20.399999999999999" x14ac:dyDescent="0.55000000000000004">
      <c r="A132" s="140"/>
      <c r="C132" s="141"/>
      <c r="D132" s="141"/>
      <c r="E132" s="140"/>
      <c r="F132" s="140"/>
      <c r="G132" s="142"/>
      <c r="H132" s="142"/>
      <c r="I132" s="142"/>
      <c r="J132" s="143"/>
    </row>
    <row r="133" spans="1:10" s="139" customFormat="1" ht="20.399999999999999" x14ac:dyDescent="0.55000000000000004">
      <c r="A133" s="140"/>
      <c r="C133" s="141"/>
      <c r="D133" s="141"/>
      <c r="E133" s="140"/>
      <c r="F133" s="140"/>
      <c r="G133" s="142"/>
      <c r="H133" s="142"/>
      <c r="I133" s="142"/>
      <c r="J133" s="143"/>
    </row>
    <row r="134" spans="1:10" s="139" customFormat="1" ht="20.399999999999999" x14ac:dyDescent="0.55000000000000004">
      <c r="A134" s="140"/>
      <c r="C134" s="141"/>
      <c r="D134" s="141"/>
      <c r="E134" s="140"/>
      <c r="F134" s="140"/>
      <c r="G134" s="142"/>
      <c r="H134" s="142"/>
      <c r="I134" s="142"/>
      <c r="J134" s="143"/>
    </row>
    <row r="135" spans="1:10" s="139" customFormat="1" ht="20.399999999999999" x14ac:dyDescent="0.55000000000000004">
      <c r="A135" s="140"/>
      <c r="C135" s="141"/>
      <c r="D135" s="141"/>
      <c r="E135" s="140"/>
      <c r="F135" s="140"/>
      <c r="G135" s="142"/>
      <c r="H135" s="142"/>
      <c r="I135" s="142"/>
      <c r="J135" s="143"/>
    </row>
    <row r="136" spans="1:10" s="139" customFormat="1" ht="20.399999999999999" x14ac:dyDescent="0.55000000000000004">
      <c r="A136" s="140"/>
      <c r="C136" s="141"/>
      <c r="D136" s="141"/>
      <c r="E136" s="140"/>
      <c r="F136" s="140"/>
      <c r="G136" s="142"/>
      <c r="H136" s="142"/>
      <c r="I136" s="142"/>
      <c r="J136" s="143"/>
    </row>
    <row r="137" spans="1:10" s="139" customFormat="1" ht="20.399999999999999" x14ac:dyDescent="0.55000000000000004">
      <c r="A137" s="140"/>
      <c r="C137" s="141"/>
      <c r="D137" s="141"/>
      <c r="E137" s="140"/>
      <c r="F137" s="140"/>
      <c r="G137" s="142"/>
      <c r="H137" s="142"/>
      <c r="I137" s="142"/>
      <c r="J137" s="143"/>
    </row>
    <row r="138" spans="1:10" s="139" customFormat="1" ht="20.399999999999999" x14ac:dyDescent="0.55000000000000004">
      <c r="A138" s="140"/>
      <c r="C138" s="141"/>
      <c r="D138" s="141"/>
      <c r="E138" s="140"/>
      <c r="F138" s="140"/>
      <c r="G138" s="142"/>
      <c r="H138" s="142"/>
      <c r="I138" s="142"/>
      <c r="J138" s="143"/>
    </row>
    <row r="139" spans="1:10" s="139" customFormat="1" ht="20.399999999999999" x14ac:dyDescent="0.55000000000000004">
      <c r="A139" s="140"/>
      <c r="C139" s="141"/>
      <c r="D139" s="141"/>
      <c r="E139" s="140"/>
      <c r="F139" s="140"/>
      <c r="G139" s="142"/>
      <c r="H139" s="142"/>
      <c r="I139" s="142"/>
      <c r="J139" s="143"/>
    </row>
    <row r="140" spans="1:10" s="139" customFormat="1" ht="20.399999999999999" x14ac:dyDescent="0.55000000000000004">
      <c r="A140" s="140"/>
      <c r="C140" s="141"/>
      <c r="D140" s="141"/>
      <c r="E140" s="140"/>
      <c r="F140" s="140"/>
      <c r="G140" s="142"/>
      <c r="H140" s="142"/>
      <c r="I140" s="142"/>
      <c r="J140" s="143"/>
    </row>
    <row r="141" spans="1:10" s="139" customFormat="1" ht="20.399999999999999" x14ac:dyDescent="0.55000000000000004">
      <c r="A141" s="140"/>
      <c r="C141" s="141"/>
      <c r="D141" s="141"/>
      <c r="E141" s="140"/>
      <c r="F141" s="140"/>
      <c r="G141" s="142"/>
      <c r="H141" s="142"/>
      <c r="I141" s="142"/>
      <c r="J141" s="143"/>
    </row>
    <row r="142" spans="1:10" s="139" customFormat="1" ht="20.399999999999999" x14ac:dyDescent="0.55000000000000004">
      <c r="A142" s="140"/>
      <c r="C142" s="141"/>
      <c r="D142" s="141"/>
      <c r="E142" s="140"/>
      <c r="F142" s="140"/>
      <c r="G142" s="142"/>
      <c r="H142" s="142"/>
      <c r="I142" s="142"/>
      <c r="J142" s="143"/>
    </row>
    <row r="143" spans="1:10" s="139" customFormat="1" ht="20.399999999999999" x14ac:dyDescent="0.55000000000000004">
      <c r="A143" s="140"/>
      <c r="C143" s="141"/>
      <c r="D143" s="141"/>
      <c r="E143" s="140"/>
      <c r="F143" s="140"/>
      <c r="G143" s="142"/>
      <c r="H143" s="142"/>
      <c r="I143" s="142"/>
      <c r="J143" s="143"/>
    </row>
    <row r="144" spans="1:10" s="139" customFormat="1" ht="20.399999999999999" x14ac:dyDescent="0.55000000000000004">
      <c r="A144" s="140"/>
      <c r="C144" s="141"/>
      <c r="D144" s="141"/>
      <c r="E144" s="140"/>
      <c r="F144" s="140"/>
      <c r="G144" s="142"/>
      <c r="H144" s="142"/>
      <c r="I144" s="142"/>
      <c r="J144" s="143"/>
    </row>
    <row r="145" spans="1:10" s="139" customFormat="1" ht="20.399999999999999" x14ac:dyDescent="0.55000000000000004">
      <c r="A145" s="140"/>
      <c r="C145" s="141"/>
      <c r="D145" s="141"/>
      <c r="E145" s="140"/>
      <c r="F145" s="140"/>
      <c r="G145" s="142"/>
      <c r="H145" s="142"/>
      <c r="I145" s="142"/>
      <c r="J145" s="143"/>
    </row>
    <row r="146" spans="1:10" s="139" customFormat="1" ht="20.399999999999999" x14ac:dyDescent="0.55000000000000004">
      <c r="A146" s="140"/>
      <c r="C146" s="141"/>
      <c r="D146" s="141"/>
      <c r="E146" s="140"/>
      <c r="F146" s="140"/>
      <c r="G146" s="142"/>
      <c r="H146" s="142"/>
      <c r="I146" s="142"/>
      <c r="J146" s="143"/>
    </row>
    <row r="147" spans="1:10" s="139" customFormat="1" ht="20.399999999999999" x14ac:dyDescent="0.55000000000000004">
      <c r="A147" s="140"/>
      <c r="C147" s="141"/>
      <c r="D147" s="141"/>
      <c r="E147" s="140"/>
      <c r="F147" s="140"/>
      <c r="G147" s="142"/>
      <c r="H147" s="142"/>
      <c r="I147" s="142"/>
      <c r="J147" s="143"/>
    </row>
    <row r="148" spans="1:10" s="139" customFormat="1" ht="20.399999999999999" x14ac:dyDescent="0.55000000000000004">
      <c r="A148" s="140"/>
      <c r="C148" s="141"/>
      <c r="D148" s="141"/>
      <c r="E148" s="140"/>
      <c r="F148" s="140"/>
      <c r="G148" s="142"/>
      <c r="H148" s="142"/>
      <c r="I148" s="142"/>
      <c r="J148" s="143"/>
    </row>
    <row r="149" spans="1:10" s="139" customFormat="1" ht="20.399999999999999" x14ac:dyDescent="0.55000000000000004">
      <c r="A149" s="140"/>
      <c r="C149" s="141"/>
      <c r="D149" s="141"/>
      <c r="E149" s="140"/>
      <c r="F149" s="140"/>
      <c r="G149" s="142"/>
      <c r="H149" s="142"/>
      <c r="I149" s="142"/>
      <c r="J149" s="143"/>
    </row>
    <row r="150" spans="1:10" s="139" customFormat="1" ht="20.399999999999999" x14ac:dyDescent="0.55000000000000004">
      <c r="A150" s="140"/>
      <c r="C150" s="141"/>
      <c r="D150" s="141"/>
      <c r="E150" s="140"/>
      <c r="F150" s="140"/>
      <c r="G150" s="142"/>
      <c r="H150" s="142"/>
      <c r="I150" s="142"/>
      <c r="J150" s="143"/>
    </row>
    <row r="151" spans="1:10" s="139" customFormat="1" ht="20.399999999999999" x14ac:dyDescent="0.55000000000000004">
      <c r="A151" s="140"/>
      <c r="C151" s="141"/>
      <c r="D151" s="141"/>
      <c r="E151" s="140"/>
      <c r="F151" s="140"/>
      <c r="G151" s="142"/>
      <c r="H151" s="142"/>
      <c r="I151" s="142"/>
      <c r="J151" s="143"/>
    </row>
    <row r="152" spans="1:10" s="139" customFormat="1" ht="20.399999999999999" x14ac:dyDescent="0.55000000000000004">
      <c r="A152" s="140"/>
      <c r="C152" s="141"/>
      <c r="D152" s="141"/>
      <c r="E152" s="140"/>
      <c r="F152" s="140"/>
      <c r="G152" s="142"/>
      <c r="H152" s="142"/>
      <c r="I152" s="142"/>
      <c r="J152" s="143"/>
    </row>
    <row r="153" spans="1:10" s="139" customFormat="1" ht="20.399999999999999" x14ac:dyDescent="0.55000000000000004">
      <c r="A153" s="140"/>
      <c r="C153" s="141"/>
      <c r="D153" s="141"/>
      <c r="E153" s="140"/>
      <c r="F153" s="140"/>
      <c r="G153" s="142"/>
      <c r="H153" s="142"/>
      <c r="I153" s="142"/>
      <c r="J153" s="143"/>
    </row>
    <row r="154" spans="1:10" s="139" customFormat="1" ht="20.399999999999999" x14ac:dyDescent="0.55000000000000004">
      <c r="A154" s="140"/>
      <c r="C154" s="141"/>
      <c r="D154" s="141"/>
      <c r="E154" s="140"/>
      <c r="F154" s="140"/>
      <c r="G154" s="142"/>
      <c r="H154" s="142"/>
      <c r="I154" s="142"/>
      <c r="J154" s="143"/>
    </row>
    <row r="155" spans="1:10" s="139" customFormat="1" ht="20.399999999999999" x14ac:dyDescent="0.55000000000000004">
      <c r="A155" s="140"/>
      <c r="C155" s="141"/>
      <c r="D155" s="141"/>
      <c r="E155" s="140"/>
      <c r="F155" s="140"/>
      <c r="G155" s="142"/>
      <c r="H155" s="142"/>
      <c r="I155" s="142"/>
      <c r="J155" s="143"/>
    </row>
    <row r="156" spans="1:10" s="139" customFormat="1" ht="20.399999999999999" x14ac:dyDescent="0.55000000000000004">
      <c r="A156" s="140"/>
      <c r="C156" s="141"/>
      <c r="D156" s="141"/>
      <c r="E156" s="140"/>
      <c r="F156" s="140"/>
      <c r="G156" s="142"/>
      <c r="H156" s="142"/>
      <c r="I156" s="142"/>
      <c r="J156" s="143"/>
    </row>
    <row r="157" spans="1:10" s="139" customFormat="1" ht="20.399999999999999" x14ac:dyDescent="0.55000000000000004">
      <c r="A157" s="140"/>
      <c r="C157" s="141"/>
      <c r="D157" s="141"/>
      <c r="E157" s="140"/>
      <c r="F157" s="140"/>
      <c r="G157" s="142"/>
      <c r="H157" s="142"/>
      <c r="I157" s="142"/>
      <c r="J157" s="143"/>
    </row>
    <row r="158" spans="1:10" s="139" customFormat="1" ht="20.399999999999999" x14ac:dyDescent="0.55000000000000004">
      <c r="A158" s="140"/>
      <c r="C158" s="141"/>
      <c r="D158" s="141"/>
      <c r="E158" s="140"/>
      <c r="F158" s="140"/>
      <c r="G158" s="142"/>
      <c r="H158" s="142"/>
      <c r="I158" s="142"/>
      <c r="J158" s="143"/>
    </row>
    <row r="159" spans="1:10" s="139" customFormat="1" ht="20.399999999999999" x14ac:dyDescent="0.55000000000000004">
      <c r="A159" s="140"/>
      <c r="C159" s="141"/>
      <c r="D159" s="141"/>
      <c r="E159" s="140"/>
      <c r="F159" s="140"/>
      <c r="G159" s="142"/>
      <c r="H159" s="142"/>
      <c r="I159" s="142"/>
      <c r="J159" s="143"/>
    </row>
    <row r="160" spans="1:10" s="139" customFormat="1" ht="20.399999999999999" x14ac:dyDescent="0.55000000000000004">
      <c r="A160" s="140"/>
      <c r="C160" s="141"/>
      <c r="D160" s="141"/>
      <c r="E160" s="140"/>
      <c r="F160" s="140"/>
      <c r="G160" s="142"/>
      <c r="H160" s="142"/>
      <c r="I160" s="142"/>
      <c r="J160" s="143"/>
    </row>
    <row r="161" spans="1:10" s="139" customFormat="1" ht="20.399999999999999" x14ac:dyDescent="0.55000000000000004">
      <c r="A161" s="140"/>
      <c r="C161" s="141"/>
      <c r="D161" s="141"/>
      <c r="E161" s="140"/>
      <c r="F161" s="140"/>
      <c r="G161" s="142"/>
      <c r="H161" s="142"/>
      <c r="I161" s="142"/>
      <c r="J161" s="143"/>
    </row>
    <row r="162" spans="1:10" s="139" customFormat="1" ht="20.399999999999999" x14ac:dyDescent="0.55000000000000004">
      <c r="A162" s="140"/>
      <c r="C162" s="141"/>
      <c r="D162" s="141"/>
      <c r="E162" s="140"/>
      <c r="F162" s="140"/>
      <c r="G162" s="142"/>
      <c r="H162" s="142"/>
      <c r="I162" s="142"/>
      <c r="J162" s="143"/>
    </row>
    <row r="163" spans="1:10" s="139" customFormat="1" ht="20.399999999999999" x14ac:dyDescent="0.55000000000000004">
      <c r="A163" s="140"/>
      <c r="C163" s="141"/>
      <c r="D163" s="141"/>
      <c r="E163" s="140"/>
      <c r="F163" s="140"/>
      <c r="G163" s="142"/>
      <c r="H163" s="142"/>
      <c r="I163" s="142"/>
      <c r="J163" s="143"/>
    </row>
    <row r="164" spans="1:10" s="139" customFormat="1" ht="20.399999999999999" x14ac:dyDescent="0.55000000000000004">
      <c r="A164" s="140"/>
      <c r="C164" s="141"/>
      <c r="D164" s="141"/>
      <c r="E164" s="140"/>
      <c r="F164" s="140"/>
      <c r="G164" s="142"/>
      <c r="H164" s="142"/>
      <c r="I164" s="142"/>
      <c r="J164" s="143"/>
    </row>
    <row r="165" spans="1:10" s="139" customFormat="1" ht="20.399999999999999" x14ac:dyDescent="0.55000000000000004">
      <c r="A165" s="140"/>
      <c r="C165" s="141"/>
      <c r="D165" s="141"/>
      <c r="E165" s="140"/>
      <c r="F165" s="140"/>
      <c r="G165" s="142"/>
      <c r="H165" s="142"/>
      <c r="I165" s="142"/>
      <c r="J165" s="143"/>
    </row>
    <row r="166" spans="1:10" s="139" customFormat="1" ht="20.399999999999999" x14ac:dyDescent="0.55000000000000004">
      <c r="A166" s="140"/>
      <c r="C166" s="141"/>
      <c r="D166" s="141"/>
      <c r="E166" s="140"/>
      <c r="F166" s="140"/>
      <c r="G166" s="142"/>
      <c r="H166" s="142"/>
      <c r="I166" s="142"/>
      <c r="J166" s="143"/>
    </row>
    <row r="167" spans="1:10" s="139" customFormat="1" ht="20.399999999999999" x14ac:dyDescent="0.55000000000000004">
      <c r="A167" s="140"/>
      <c r="C167" s="141"/>
      <c r="D167" s="141"/>
      <c r="E167" s="140"/>
      <c r="F167" s="140"/>
      <c r="G167" s="142"/>
      <c r="H167" s="142"/>
      <c r="I167" s="142"/>
      <c r="J167" s="143"/>
    </row>
    <row r="168" spans="1:10" s="139" customFormat="1" ht="20.399999999999999" x14ac:dyDescent="0.55000000000000004">
      <c r="A168" s="140"/>
      <c r="C168" s="141"/>
      <c r="D168" s="141"/>
      <c r="E168" s="140"/>
      <c r="F168" s="140"/>
      <c r="G168" s="142"/>
      <c r="H168" s="142"/>
      <c r="I168" s="142"/>
      <c r="J168" s="143"/>
    </row>
    <row r="169" spans="1:10" s="139" customFormat="1" ht="20.399999999999999" x14ac:dyDescent="0.55000000000000004">
      <c r="A169" s="140"/>
      <c r="C169" s="141"/>
      <c r="D169" s="141"/>
      <c r="E169" s="140"/>
      <c r="F169" s="140"/>
      <c r="G169" s="142"/>
      <c r="H169" s="142"/>
      <c r="I169" s="142"/>
      <c r="J169" s="144"/>
    </row>
    <row r="170" spans="1:10" s="139" customFormat="1" ht="20.399999999999999" x14ac:dyDescent="0.55000000000000004">
      <c r="A170" s="140"/>
      <c r="C170" s="141"/>
      <c r="D170" s="141"/>
      <c r="E170" s="140"/>
      <c r="F170" s="140"/>
      <c r="G170" s="142"/>
      <c r="H170" s="142"/>
      <c r="I170" s="142"/>
      <c r="J170" s="144"/>
    </row>
    <row r="171" spans="1:10" s="139" customFormat="1" ht="20.399999999999999" x14ac:dyDescent="0.55000000000000004">
      <c r="A171" s="140"/>
      <c r="C171" s="141"/>
      <c r="D171" s="141"/>
      <c r="E171" s="140"/>
      <c r="F171" s="140"/>
      <c r="G171" s="142"/>
      <c r="H171" s="142"/>
      <c r="I171" s="142"/>
      <c r="J171" s="144"/>
    </row>
    <row r="172" spans="1:10" s="139" customFormat="1" ht="20.399999999999999" x14ac:dyDescent="0.55000000000000004">
      <c r="A172" s="140"/>
      <c r="C172" s="141"/>
      <c r="D172" s="141"/>
      <c r="E172" s="140"/>
      <c r="F172" s="140"/>
      <c r="G172" s="142"/>
      <c r="H172" s="142"/>
      <c r="I172" s="142"/>
      <c r="J172" s="144"/>
    </row>
    <row r="173" spans="1:10" s="139" customFormat="1" ht="20.399999999999999" x14ac:dyDescent="0.55000000000000004">
      <c r="A173" s="140"/>
      <c r="C173" s="141"/>
      <c r="D173" s="141"/>
      <c r="E173" s="140"/>
      <c r="F173" s="140"/>
      <c r="G173" s="142"/>
      <c r="H173" s="142"/>
      <c r="I173" s="142"/>
      <c r="J173" s="144"/>
    </row>
    <row r="174" spans="1:10" s="139" customFormat="1" ht="20.399999999999999" x14ac:dyDescent="0.55000000000000004">
      <c r="A174" s="140"/>
      <c r="C174" s="141"/>
      <c r="D174" s="141"/>
      <c r="E174" s="140"/>
      <c r="F174" s="140"/>
      <c r="G174" s="142"/>
      <c r="H174" s="142"/>
      <c r="I174" s="142"/>
      <c r="J174" s="144"/>
    </row>
    <row r="175" spans="1:10" s="139" customFormat="1" ht="20.399999999999999" x14ac:dyDescent="0.55000000000000004">
      <c r="A175" s="140"/>
      <c r="C175" s="141"/>
      <c r="D175" s="141"/>
      <c r="E175" s="140"/>
      <c r="F175" s="140"/>
      <c r="G175" s="142"/>
      <c r="H175" s="142"/>
      <c r="I175" s="142"/>
      <c r="J175" s="144"/>
    </row>
    <row r="176" spans="1:10" s="139" customFormat="1" ht="20.399999999999999" x14ac:dyDescent="0.55000000000000004">
      <c r="A176" s="140"/>
      <c r="C176" s="141"/>
      <c r="D176" s="141"/>
      <c r="E176" s="140"/>
      <c r="F176" s="140"/>
      <c r="G176" s="142"/>
      <c r="H176" s="142"/>
      <c r="I176" s="142"/>
      <c r="J176" s="144"/>
    </row>
    <row r="177" spans="1:10" s="139" customFormat="1" ht="20.399999999999999" x14ac:dyDescent="0.55000000000000004">
      <c r="A177" s="140"/>
      <c r="C177" s="141"/>
      <c r="D177" s="141"/>
      <c r="E177" s="140"/>
      <c r="F177" s="140"/>
      <c r="G177" s="142"/>
      <c r="H177" s="142"/>
      <c r="I177" s="142"/>
      <c r="J177" s="144"/>
    </row>
    <row r="178" spans="1:10" s="139" customFormat="1" ht="20.399999999999999" x14ac:dyDescent="0.55000000000000004">
      <c r="A178" s="140"/>
      <c r="C178" s="141"/>
      <c r="D178" s="141"/>
      <c r="E178" s="140"/>
      <c r="F178" s="140"/>
      <c r="G178" s="142"/>
      <c r="H178" s="142"/>
      <c r="I178" s="142"/>
      <c r="J178" s="144"/>
    </row>
    <row r="179" spans="1:10" s="139" customFormat="1" ht="20.399999999999999" x14ac:dyDescent="0.55000000000000004">
      <c r="A179" s="140"/>
      <c r="C179" s="141"/>
      <c r="D179" s="141"/>
      <c r="E179" s="140"/>
      <c r="F179" s="140"/>
      <c r="G179" s="142"/>
      <c r="H179" s="142"/>
      <c r="I179" s="142"/>
      <c r="J179" s="144"/>
    </row>
    <row r="180" spans="1:10" s="139" customFormat="1" ht="20.399999999999999" x14ac:dyDescent="0.55000000000000004">
      <c r="A180" s="140"/>
      <c r="C180" s="141"/>
      <c r="D180" s="141"/>
      <c r="E180" s="140"/>
      <c r="F180" s="140"/>
      <c r="G180" s="142"/>
      <c r="H180" s="142"/>
      <c r="I180" s="142"/>
      <c r="J180" s="144"/>
    </row>
    <row r="181" spans="1:10" s="139" customFormat="1" ht="20.399999999999999" x14ac:dyDescent="0.55000000000000004">
      <c r="A181" s="140"/>
      <c r="C181" s="141"/>
      <c r="D181" s="141"/>
      <c r="E181" s="140"/>
      <c r="F181" s="140"/>
      <c r="G181" s="142"/>
      <c r="H181" s="142"/>
      <c r="I181" s="142"/>
      <c r="J181" s="144"/>
    </row>
    <row r="182" spans="1:10" s="113" customFormat="1" x14ac:dyDescent="0.45">
      <c r="A182" s="115"/>
      <c r="C182" s="116"/>
      <c r="D182" s="116"/>
      <c r="E182" s="115"/>
      <c r="F182" s="115"/>
      <c r="G182" s="117"/>
      <c r="H182" s="117"/>
      <c r="I182" s="117"/>
      <c r="J182" s="114"/>
    </row>
    <row r="183" spans="1:10" s="113" customFormat="1" x14ac:dyDescent="0.45">
      <c r="A183" s="115"/>
      <c r="C183" s="116"/>
      <c r="D183" s="116"/>
      <c r="E183" s="115"/>
      <c r="F183" s="115"/>
      <c r="G183" s="117"/>
      <c r="H183" s="117"/>
      <c r="I183" s="117"/>
      <c r="J183" s="114"/>
    </row>
    <row r="184" spans="1:10" s="113" customFormat="1" x14ac:dyDescent="0.45">
      <c r="A184" s="115"/>
      <c r="C184" s="116"/>
      <c r="D184" s="116"/>
      <c r="E184" s="115"/>
      <c r="F184" s="115"/>
      <c r="G184" s="117"/>
      <c r="H184" s="117"/>
      <c r="I184" s="117"/>
      <c r="J184" s="114"/>
    </row>
    <row r="185" spans="1:10" s="113" customFormat="1" x14ac:dyDescent="0.45">
      <c r="A185" s="115"/>
      <c r="C185" s="116"/>
      <c r="D185" s="116"/>
      <c r="E185" s="115"/>
      <c r="F185" s="115"/>
      <c r="G185" s="117"/>
      <c r="H185" s="117"/>
      <c r="I185" s="117"/>
      <c r="J185" s="118"/>
    </row>
    <row r="186" spans="1:10" s="113" customFormat="1" x14ac:dyDescent="0.45">
      <c r="A186" s="115"/>
      <c r="C186" s="116"/>
      <c r="D186" s="116"/>
      <c r="E186" s="115"/>
      <c r="F186" s="115"/>
      <c r="G186" s="117"/>
      <c r="H186" s="117"/>
      <c r="I186" s="117"/>
      <c r="J186" s="118"/>
    </row>
    <row r="187" spans="1:10" s="113" customFormat="1" x14ac:dyDescent="0.45">
      <c r="A187" s="115"/>
      <c r="C187" s="116"/>
      <c r="D187" s="116"/>
      <c r="E187" s="115"/>
      <c r="F187" s="115"/>
      <c r="G187" s="117"/>
      <c r="H187" s="117"/>
      <c r="I187" s="117"/>
      <c r="J187" s="118"/>
    </row>
    <row r="188" spans="1:10" s="113" customFormat="1" x14ac:dyDescent="0.45">
      <c r="A188" s="115"/>
      <c r="C188" s="116"/>
      <c r="D188" s="116"/>
      <c r="E188" s="115"/>
      <c r="F188" s="115"/>
      <c r="G188" s="117"/>
      <c r="H188" s="117"/>
      <c r="I188" s="117"/>
      <c r="J188" s="118"/>
    </row>
    <row r="189" spans="1:10" s="113" customFormat="1" x14ac:dyDescent="0.45">
      <c r="A189" s="115"/>
      <c r="C189" s="116"/>
      <c r="D189" s="116"/>
      <c r="E189" s="115"/>
      <c r="F189" s="115"/>
      <c r="G189" s="117"/>
      <c r="H189" s="117"/>
      <c r="I189" s="117"/>
      <c r="J189" s="118"/>
    </row>
    <row r="190" spans="1:10" s="113" customFormat="1" x14ac:dyDescent="0.45">
      <c r="A190" s="115"/>
      <c r="C190" s="116"/>
      <c r="D190" s="116"/>
      <c r="E190" s="115"/>
      <c r="F190" s="115"/>
      <c r="G190" s="117"/>
      <c r="H190" s="117"/>
      <c r="I190" s="117"/>
      <c r="J190" s="118"/>
    </row>
    <row r="191" spans="1:10" s="113" customFormat="1" x14ac:dyDescent="0.45">
      <c r="A191" s="115"/>
      <c r="C191" s="116"/>
      <c r="D191" s="116"/>
      <c r="E191" s="115"/>
      <c r="F191" s="115"/>
      <c r="G191" s="117"/>
      <c r="H191" s="117"/>
      <c r="I191" s="117"/>
      <c r="J191" s="118"/>
    </row>
    <row r="192" spans="1:10" s="113" customFormat="1" x14ac:dyDescent="0.45">
      <c r="A192" s="115"/>
      <c r="C192" s="116"/>
      <c r="D192" s="116"/>
      <c r="E192" s="115"/>
      <c r="F192" s="115"/>
      <c r="G192" s="117"/>
      <c r="H192" s="117"/>
      <c r="I192" s="117"/>
      <c r="J192" s="118"/>
    </row>
    <row r="193" spans="1:10" s="113" customFormat="1" x14ac:dyDescent="0.45">
      <c r="A193" s="115"/>
      <c r="C193" s="116"/>
      <c r="D193" s="116"/>
      <c r="E193" s="115"/>
      <c r="F193" s="115"/>
      <c r="G193" s="117"/>
      <c r="H193" s="117"/>
      <c r="I193" s="117"/>
      <c r="J193" s="118"/>
    </row>
    <row r="194" spans="1:10" s="113" customFormat="1" x14ac:dyDescent="0.45">
      <c r="A194" s="115"/>
      <c r="C194" s="116"/>
      <c r="D194" s="116"/>
      <c r="E194" s="115"/>
      <c r="F194" s="115"/>
      <c r="G194" s="117"/>
      <c r="H194" s="117"/>
      <c r="I194" s="117"/>
      <c r="J194" s="118"/>
    </row>
    <row r="195" spans="1:10" s="113" customFormat="1" x14ac:dyDescent="0.45">
      <c r="A195" s="115"/>
      <c r="C195" s="116"/>
      <c r="D195" s="116"/>
      <c r="E195" s="115"/>
      <c r="F195" s="115"/>
      <c r="G195" s="117"/>
      <c r="H195" s="117"/>
      <c r="I195" s="117"/>
      <c r="J195" s="118"/>
    </row>
    <row r="196" spans="1:10" s="113" customFormat="1" x14ac:dyDescent="0.45">
      <c r="A196" s="115"/>
      <c r="C196" s="116"/>
      <c r="D196" s="116"/>
      <c r="E196" s="115"/>
      <c r="F196" s="115"/>
      <c r="G196" s="117"/>
      <c r="H196" s="117"/>
      <c r="I196" s="117"/>
      <c r="J196" s="118"/>
    </row>
    <row r="197" spans="1:10" s="113" customFormat="1" x14ac:dyDescent="0.45">
      <c r="A197" s="115"/>
      <c r="C197" s="116"/>
      <c r="D197" s="116"/>
      <c r="E197" s="115"/>
      <c r="F197" s="115"/>
      <c r="G197" s="117"/>
      <c r="H197" s="117"/>
      <c r="I197" s="117"/>
      <c r="J197" s="118"/>
    </row>
    <row r="198" spans="1:10" s="113" customFormat="1" x14ac:dyDescent="0.45">
      <c r="A198" s="115"/>
      <c r="C198" s="116"/>
      <c r="D198" s="116"/>
      <c r="E198" s="115"/>
      <c r="F198" s="115"/>
      <c r="G198" s="117"/>
      <c r="H198" s="117"/>
      <c r="I198" s="117"/>
      <c r="J198" s="118"/>
    </row>
    <row r="199" spans="1:10" s="113" customFormat="1" x14ac:dyDescent="0.45">
      <c r="A199" s="115"/>
      <c r="C199" s="116"/>
      <c r="D199" s="116"/>
      <c r="E199" s="115"/>
      <c r="F199" s="115"/>
      <c r="G199" s="117"/>
      <c r="H199" s="117"/>
      <c r="I199" s="117"/>
      <c r="J199" s="118"/>
    </row>
    <row r="200" spans="1:10" s="113" customFormat="1" x14ac:dyDescent="0.45">
      <c r="A200" s="115"/>
      <c r="C200" s="116"/>
      <c r="D200" s="116"/>
      <c r="E200" s="115"/>
      <c r="F200" s="115"/>
      <c r="G200" s="117"/>
      <c r="H200" s="117"/>
      <c r="I200" s="117"/>
      <c r="J200" s="118"/>
    </row>
    <row r="201" spans="1:10" s="113" customFormat="1" x14ac:dyDescent="0.45">
      <c r="A201" s="115"/>
      <c r="C201" s="116"/>
      <c r="D201" s="116"/>
      <c r="E201" s="115"/>
      <c r="F201" s="115"/>
      <c r="G201" s="117"/>
      <c r="H201" s="117"/>
      <c r="I201" s="117"/>
      <c r="J201" s="118"/>
    </row>
    <row r="202" spans="1:10" s="113" customFormat="1" x14ac:dyDescent="0.45">
      <c r="A202" s="115"/>
      <c r="C202" s="116"/>
      <c r="D202" s="116"/>
      <c r="E202" s="115"/>
      <c r="F202" s="115"/>
      <c r="G202" s="117"/>
      <c r="H202" s="117"/>
      <c r="I202" s="117"/>
      <c r="J202" s="118"/>
    </row>
    <row r="203" spans="1:10" s="113" customFormat="1" x14ac:dyDescent="0.45">
      <c r="A203" s="115"/>
      <c r="C203" s="116"/>
      <c r="D203" s="116"/>
      <c r="E203" s="115"/>
      <c r="F203" s="115"/>
      <c r="G203" s="117"/>
      <c r="H203" s="117"/>
      <c r="I203" s="117"/>
      <c r="J203" s="118"/>
    </row>
    <row r="204" spans="1:10" s="113" customFormat="1" x14ac:dyDescent="0.45">
      <c r="A204" s="115"/>
      <c r="C204" s="116"/>
      <c r="D204" s="116"/>
      <c r="E204" s="115"/>
      <c r="F204" s="115"/>
      <c r="G204" s="117"/>
      <c r="H204" s="117"/>
      <c r="I204" s="117"/>
      <c r="J204" s="118"/>
    </row>
    <row r="205" spans="1:10" s="113" customFormat="1" x14ac:dyDescent="0.45">
      <c r="A205" s="115"/>
      <c r="C205" s="116"/>
      <c r="D205" s="116"/>
      <c r="E205" s="115"/>
      <c r="F205" s="115"/>
      <c r="G205" s="117"/>
      <c r="H205" s="117"/>
      <c r="I205" s="117"/>
      <c r="J205" s="118"/>
    </row>
    <row r="206" spans="1:10" s="113" customFormat="1" x14ac:dyDescent="0.45">
      <c r="A206" s="115"/>
      <c r="C206" s="116"/>
      <c r="D206" s="116"/>
      <c r="E206" s="115"/>
      <c r="F206" s="115"/>
      <c r="G206" s="117"/>
      <c r="H206" s="117"/>
      <c r="I206" s="117"/>
      <c r="J206" s="118"/>
    </row>
    <row r="207" spans="1:10" s="113" customFormat="1" x14ac:dyDescent="0.45">
      <c r="A207" s="115"/>
      <c r="C207" s="116"/>
      <c r="D207" s="116"/>
      <c r="E207" s="115"/>
      <c r="F207" s="115"/>
      <c r="G207" s="117"/>
      <c r="H207" s="117"/>
      <c r="I207" s="117"/>
      <c r="J207" s="118"/>
    </row>
    <row r="208" spans="1:10" s="113" customFormat="1" x14ac:dyDescent="0.45">
      <c r="A208" s="115"/>
      <c r="C208" s="116"/>
      <c r="D208" s="116"/>
      <c r="E208" s="115"/>
      <c r="F208" s="115"/>
      <c r="G208" s="117"/>
      <c r="H208" s="117"/>
      <c r="I208" s="117"/>
      <c r="J208" s="118"/>
    </row>
    <row r="209" spans="1:10" s="113" customFormat="1" x14ac:dyDescent="0.45">
      <c r="A209" s="115"/>
      <c r="C209" s="116"/>
      <c r="D209" s="116"/>
      <c r="E209" s="115"/>
      <c r="F209" s="115"/>
      <c r="G209" s="117"/>
      <c r="H209" s="117"/>
      <c r="I209" s="117"/>
      <c r="J209" s="118"/>
    </row>
    <row r="210" spans="1:10" s="113" customFormat="1" x14ac:dyDescent="0.45">
      <c r="A210" s="115"/>
      <c r="C210" s="116"/>
      <c r="D210" s="116"/>
      <c r="E210" s="115"/>
      <c r="F210" s="115"/>
      <c r="G210" s="117"/>
      <c r="H210" s="117"/>
      <c r="I210" s="117"/>
      <c r="J210" s="118"/>
    </row>
    <row r="211" spans="1:10" s="113" customFormat="1" x14ac:dyDescent="0.45">
      <c r="A211" s="115"/>
      <c r="C211" s="116"/>
      <c r="D211" s="116"/>
      <c r="E211" s="115"/>
      <c r="F211" s="115"/>
      <c r="G211" s="117"/>
      <c r="H211" s="117"/>
      <c r="I211" s="117"/>
      <c r="J211" s="118"/>
    </row>
    <row r="212" spans="1:10" s="113" customFormat="1" x14ac:dyDescent="0.45">
      <c r="A212" s="115"/>
      <c r="C212" s="116"/>
      <c r="D212" s="116"/>
      <c r="E212" s="115"/>
      <c r="F212" s="115"/>
      <c r="G212" s="117"/>
      <c r="H212" s="117"/>
      <c r="I212" s="117"/>
      <c r="J212" s="118"/>
    </row>
    <row r="213" spans="1:10" s="113" customFormat="1" x14ac:dyDescent="0.45">
      <c r="A213" s="115"/>
      <c r="C213" s="116"/>
      <c r="D213" s="116"/>
      <c r="E213" s="115"/>
      <c r="F213" s="115"/>
      <c r="G213" s="117"/>
      <c r="H213" s="117"/>
      <c r="I213" s="117"/>
      <c r="J213" s="118"/>
    </row>
    <row r="214" spans="1:10" s="113" customFormat="1" x14ac:dyDescent="0.45">
      <c r="A214" s="115"/>
      <c r="C214" s="116"/>
      <c r="D214" s="116"/>
      <c r="E214" s="115"/>
      <c r="F214" s="115"/>
      <c r="G214" s="117"/>
      <c r="H214" s="117"/>
      <c r="I214" s="117"/>
      <c r="J214" s="118"/>
    </row>
    <row r="215" spans="1:10" s="113" customFormat="1" x14ac:dyDescent="0.45">
      <c r="A215" s="115"/>
      <c r="C215" s="116"/>
      <c r="D215" s="116"/>
      <c r="E215" s="115"/>
      <c r="F215" s="115"/>
      <c r="G215" s="117"/>
      <c r="H215" s="117"/>
      <c r="I215" s="117"/>
      <c r="J215" s="118"/>
    </row>
    <row r="216" spans="1:10" s="113" customFormat="1" x14ac:dyDescent="0.45">
      <c r="A216" s="115"/>
      <c r="C216" s="116"/>
      <c r="D216" s="116"/>
      <c r="E216" s="115"/>
      <c r="F216" s="115"/>
      <c r="G216" s="117"/>
      <c r="H216" s="117"/>
      <c r="I216" s="117"/>
      <c r="J216" s="118"/>
    </row>
    <row r="217" spans="1:10" x14ac:dyDescent="0.45">
      <c r="E217" s="114"/>
      <c r="F217" s="114"/>
      <c r="G217" s="114"/>
      <c r="H217" s="114"/>
      <c r="I217" s="117"/>
      <c r="J217" s="118"/>
    </row>
    <row r="218" spans="1:10" x14ac:dyDescent="0.45">
      <c r="E218" s="114"/>
      <c r="F218" s="114"/>
      <c r="G218" s="114"/>
      <c r="H218" s="114"/>
      <c r="I218" s="117"/>
      <c r="J218" s="118"/>
    </row>
    <row r="219" spans="1:10" x14ac:dyDescent="0.45">
      <c r="E219" s="114"/>
      <c r="F219" s="114"/>
      <c r="G219" s="114"/>
      <c r="H219" s="114"/>
      <c r="I219" s="117"/>
      <c r="J219" s="118"/>
    </row>
    <row r="220" spans="1:10" x14ac:dyDescent="0.45">
      <c r="E220" s="114"/>
      <c r="F220" s="114"/>
      <c r="G220" s="114"/>
      <c r="H220" s="114"/>
      <c r="I220" s="117"/>
      <c r="J220" s="118"/>
    </row>
    <row r="221" spans="1:10" x14ac:dyDescent="0.45">
      <c r="E221" s="114"/>
      <c r="F221" s="114"/>
      <c r="G221" s="114"/>
      <c r="H221" s="114"/>
      <c r="I221" s="117"/>
      <c r="J221" s="118"/>
    </row>
    <row r="222" spans="1:10" x14ac:dyDescent="0.45">
      <c r="E222" s="114"/>
      <c r="F222" s="114"/>
      <c r="G222" s="114"/>
      <c r="H222" s="114"/>
      <c r="I222" s="117"/>
      <c r="J222" s="118"/>
    </row>
    <row r="223" spans="1:10" x14ac:dyDescent="0.45">
      <c r="E223" s="114"/>
      <c r="F223" s="114"/>
      <c r="G223" s="114"/>
      <c r="H223" s="114"/>
      <c r="I223" s="117"/>
      <c r="J223" s="118"/>
    </row>
    <row r="224" spans="1:10" x14ac:dyDescent="0.45">
      <c r="E224" s="114"/>
      <c r="F224" s="114"/>
      <c r="G224" s="114"/>
      <c r="H224" s="114"/>
      <c r="I224" s="117"/>
      <c r="J224" s="118"/>
    </row>
    <row r="225" spans="5:10" x14ac:dyDescent="0.45">
      <c r="E225" s="114"/>
      <c r="F225" s="114"/>
      <c r="G225" s="114"/>
      <c r="H225" s="114"/>
      <c r="I225" s="117"/>
      <c r="J225" s="118"/>
    </row>
    <row r="226" spans="5:10" x14ac:dyDescent="0.3">
      <c r="E226" s="114"/>
      <c r="F226" s="114"/>
      <c r="G226" s="114"/>
      <c r="H226" s="114"/>
      <c r="I226" s="114"/>
      <c r="J226" s="118"/>
    </row>
    <row r="227" spans="5:10" x14ac:dyDescent="0.3">
      <c r="E227" s="114"/>
      <c r="F227" s="114"/>
      <c r="G227" s="114"/>
      <c r="H227" s="114"/>
      <c r="I227" s="114"/>
      <c r="J227" s="114"/>
    </row>
    <row r="228" spans="5:10" x14ac:dyDescent="0.3">
      <c r="E228" s="114"/>
      <c r="F228" s="114"/>
      <c r="G228" s="114"/>
      <c r="H228" s="114"/>
      <c r="I228" s="114"/>
      <c r="J228" s="114"/>
    </row>
    <row r="229" spans="5:10" x14ac:dyDescent="0.3">
      <c r="E229" s="114"/>
      <c r="F229" s="114"/>
      <c r="G229" s="114"/>
      <c r="H229" s="114"/>
      <c r="I229" s="114"/>
      <c r="J229" s="114"/>
    </row>
    <row r="230" spans="5:10" x14ac:dyDescent="0.3">
      <c r="E230" s="114"/>
      <c r="F230" s="114"/>
      <c r="G230" s="114"/>
      <c r="H230" s="114"/>
      <c r="I230" s="114"/>
      <c r="J230" s="114"/>
    </row>
    <row r="231" spans="5:10" x14ac:dyDescent="0.3">
      <c r="E231" s="114"/>
      <c r="F231" s="114"/>
      <c r="G231" s="114"/>
      <c r="H231" s="114"/>
      <c r="I231" s="114"/>
      <c r="J231" s="114"/>
    </row>
    <row r="232" spans="5:10" x14ac:dyDescent="0.3">
      <c r="E232" s="114"/>
      <c r="F232" s="114"/>
      <c r="G232" s="114"/>
      <c r="H232" s="114"/>
      <c r="I232" s="114"/>
      <c r="J232" s="114"/>
    </row>
    <row r="233" spans="5:10" x14ac:dyDescent="0.3">
      <c r="E233" s="114"/>
      <c r="F233" s="114"/>
      <c r="G233" s="114"/>
      <c r="H233" s="114"/>
      <c r="I233" s="114"/>
      <c r="J233" s="114"/>
    </row>
    <row r="234" spans="5:10" x14ac:dyDescent="0.3">
      <c r="E234" s="114"/>
      <c r="F234" s="114"/>
      <c r="G234" s="114"/>
      <c r="H234" s="114"/>
      <c r="I234" s="114"/>
      <c r="J234" s="114"/>
    </row>
    <row r="235" spans="5:10" x14ac:dyDescent="0.3">
      <c r="E235" s="114"/>
      <c r="F235" s="114"/>
      <c r="G235" s="114"/>
      <c r="H235" s="114"/>
      <c r="I235" s="114"/>
      <c r="J235" s="114"/>
    </row>
    <row r="236" spans="5:10" x14ac:dyDescent="0.3">
      <c r="E236" s="114"/>
      <c r="F236" s="114"/>
      <c r="G236" s="114"/>
      <c r="H236" s="114"/>
      <c r="I236" s="114"/>
      <c r="J236" s="114"/>
    </row>
    <row r="237" spans="5:10" x14ac:dyDescent="0.3">
      <c r="E237" s="114"/>
      <c r="F237" s="114"/>
      <c r="G237" s="114"/>
      <c r="H237" s="114"/>
      <c r="I237" s="114"/>
      <c r="J237" s="114"/>
    </row>
    <row r="238" spans="5:10" x14ac:dyDescent="0.3">
      <c r="E238" s="114"/>
      <c r="F238" s="114"/>
      <c r="G238" s="114"/>
      <c r="H238" s="114"/>
      <c r="I238" s="114"/>
      <c r="J238" s="114"/>
    </row>
    <row r="239" spans="5:10" x14ac:dyDescent="0.3">
      <c r="E239" s="114"/>
      <c r="F239" s="114"/>
      <c r="G239" s="114"/>
      <c r="H239" s="114"/>
      <c r="I239" s="114"/>
      <c r="J239" s="114"/>
    </row>
    <row r="240" spans="5:10" x14ac:dyDescent="0.3">
      <c r="E240" s="114"/>
      <c r="F240" s="114"/>
      <c r="G240" s="114"/>
      <c r="H240" s="114"/>
      <c r="I240" s="114"/>
      <c r="J240" s="114"/>
    </row>
    <row r="241" spans="5:10" x14ac:dyDescent="0.3">
      <c r="E241" s="114"/>
      <c r="F241" s="114"/>
      <c r="G241" s="114"/>
      <c r="H241" s="114"/>
      <c r="I241" s="114"/>
      <c r="J241" s="114"/>
    </row>
    <row r="242" spans="5:10" x14ac:dyDescent="0.3">
      <c r="E242" s="114"/>
      <c r="F242" s="114"/>
      <c r="G242" s="114"/>
      <c r="H242" s="114"/>
      <c r="I242" s="114"/>
      <c r="J242" s="114"/>
    </row>
    <row r="243" spans="5:10" x14ac:dyDescent="0.3">
      <c r="E243" s="114"/>
      <c r="F243" s="114"/>
      <c r="G243" s="114"/>
      <c r="H243" s="114"/>
      <c r="I243" s="114"/>
      <c r="J243" s="114"/>
    </row>
    <row r="244" spans="5:10" x14ac:dyDescent="0.3">
      <c r="E244" s="114"/>
      <c r="F244" s="114"/>
      <c r="G244" s="114"/>
      <c r="H244" s="114"/>
      <c r="I244" s="114"/>
      <c r="J244" s="114"/>
    </row>
    <row r="245" spans="5:10" x14ac:dyDescent="0.3">
      <c r="E245" s="114"/>
      <c r="F245" s="114"/>
      <c r="G245" s="114"/>
      <c r="H245" s="114"/>
      <c r="I245" s="114"/>
      <c r="J245" s="114"/>
    </row>
    <row r="246" spans="5:10" x14ac:dyDescent="0.3">
      <c r="E246" s="114"/>
      <c r="F246" s="114"/>
      <c r="G246" s="114"/>
      <c r="H246" s="114"/>
      <c r="I246" s="114"/>
      <c r="J246" s="114"/>
    </row>
    <row r="247" spans="5:10" x14ac:dyDescent="0.3">
      <c r="E247" s="114"/>
      <c r="F247" s="114"/>
      <c r="G247" s="114"/>
      <c r="H247" s="114"/>
      <c r="I247" s="114"/>
      <c r="J247" s="114"/>
    </row>
    <row r="248" spans="5:10" x14ac:dyDescent="0.3">
      <c r="E248" s="114"/>
      <c r="F248" s="114"/>
      <c r="G248" s="114"/>
      <c r="H248" s="114"/>
      <c r="I248" s="114"/>
      <c r="J248" s="114"/>
    </row>
    <row r="249" spans="5:10" x14ac:dyDescent="0.3">
      <c r="E249" s="114"/>
      <c r="F249" s="114"/>
      <c r="G249" s="114"/>
      <c r="H249" s="114"/>
      <c r="I249" s="114"/>
      <c r="J249" s="114"/>
    </row>
    <row r="250" spans="5:10" x14ac:dyDescent="0.3">
      <c r="E250" s="114"/>
      <c r="F250" s="114"/>
      <c r="G250" s="114"/>
      <c r="H250" s="114"/>
      <c r="I250" s="114"/>
      <c r="J250" s="114"/>
    </row>
    <row r="251" spans="5:10" x14ac:dyDescent="0.3">
      <c r="E251" s="114"/>
      <c r="F251" s="114"/>
      <c r="G251" s="114"/>
      <c r="H251" s="114"/>
      <c r="I251" s="114"/>
      <c r="J251" s="114"/>
    </row>
    <row r="252" spans="5:10" x14ac:dyDescent="0.3">
      <c r="E252" s="114"/>
      <c r="F252" s="114"/>
      <c r="G252" s="114"/>
      <c r="H252" s="114"/>
      <c r="I252" s="114"/>
      <c r="J252" s="114"/>
    </row>
    <row r="253" spans="5:10" x14ac:dyDescent="0.3">
      <c r="E253" s="114"/>
      <c r="F253" s="114"/>
      <c r="G253" s="114"/>
      <c r="H253" s="114"/>
      <c r="I253" s="114"/>
      <c r="J253" s="114"/>
    </row>
    <row r="254" spans="5:10" x14ac:dyDescent="0.3">
      <c r="E254" s="114"/>
      <c r="F254" s="114"/>
      <c r="G254" s="114"/>
      <c r="H254" s="114"/>
      <c r="I254" s="114"/>
      <c r="J254" s="114"/>
    </row>
    <row r="255" spans="5:10" x14ac:dyDescent="0.3">
      <c r="E255" s="114"/>
      <c r="F255" s="114"/>
      <c r="G255" s="114"/>
      <c r="H255" s="114"/>
      <c r="I255" s="114"/>
      <c r="J255" s="114"/>
    </row>
    <row r="256" spans="5:10" x14ac:dyDescent="0.3">
      <c r="E256" s="114"/>
      <c r="F256" s="114"/>
      <c r="G256" s="114"/>
      <c r="H256" s="114"/>
      <c r="I256" s="114"/>
      <c r="J256" s="114"/>
    </row>
    <row r="257" spans="5:10" x14ac:dyDescent="0.3">
      <c r="E257" s="114"/>
      <c r="F257" s="114"/>
      <c r="G257" s="114"/>
      <c r="H257" s="114"/>
      <c r="I257" s="114"/>
      <c r="J257" s="114"/>
    </row>
    <row r="258" spans="5:10" x14ac:dyDescent="0.3">
      <c r="E258" s="114"/>
      <c r="F258" s="114"/>
      <c r="G258" s="114"/>
      <c r="H258" s="114"/>
      <c r="I258" s="114"/>
      <c r="J258" s="114"/>
    </row>
    <row r="259" spans="5:10" x14ac:dyDescent="0.3">
      <c r="E259" s="114"/>
      <c r="F259" s="114"/>
      <c r="G259" s="114"/>
      <c r="H259" s="114"/>
      <c r="I259" s="114"/>
      <c r="J259" s="114"/>
    </row>
    <row r="260" spans="5:10" x14ac:dyDescent="0.3">
      <c r="E260" s="114"/>
      <c r="F260" s="114"/>
      <c r="G260" s="114"/>
      <c r="H260" s="114"/>
      <c r="I260" s="114"/>
      <c r="J260" s="114"/>
    </row>
    <row r="261" spans="5:10" x14ac:dyDescent="0.3">
      <c r="E261" s="114"/>
      <c r="F261" s="114"/>
      <c r="G261" s="114"/>
      <c r="H261" s="114"/>
      <c r="I261" s="114"/>
      <c r="J261" s="114"/>
    </row>
    <row r="262" spans="5:10" x14ac:dyDescent="0.3">
      <c r="E262" s="114"/>
      <c r="F262" s="114"/>
      <c r="G262" s="114"/>
      <c r="H262" s="114"/>
      <c r="I262" s="114"/>
      <c r="J262" s="114"/>
    </row>
    <row r="263" spans="5:10" x14ac:dyDescent="0.3">
      <c r="E263" s="114"/>
      <c r="F263" s="114"/>
      <c r="G263" s="114"/>
      <c r="H263" s="114"/>
      <c r="I263" s="114"/>
      <c r="J263" s="114"/>
    </row>
    <row r="264" spans="5:10" x14ac:dyDescent="0.3">
      <c r="E264" s="114"/>
      <c r="F264" s="114"/>
      <c r="G264" s="114"/>
      <c r="H264" s="114"/>
      <c r="I264" s="114"/>
      <c r="J264" s="114"/>
    </row>
    <row r="265" spans="5:10" x14ac:dyDescent="0.3">
      <c r="E265" s="114"/>
      <c r="F265" s="114"/>
      <c r="G265" s="114"/>
      <c r="H265" s="114"/>
      <c r="I265" s="114"/>
      <c r="J265" s="114"/>
    </row>
    <row r="266" spans="5:10" x14ac:dyDescent="0.3">
      <c r="E266" s="114"/>
      <c r="F266" s="114"/>
      <c r="G266" s="114"/>
      <c r="H266" s="114"/>
      <c r="I266" s="114"/>
      <c r="J266" s="114"/>
    </row>
    <row r="267" spans="5:10" x14ac:dyDescent="0.3">
      <c r="E267" s="114"/>
      <c r="F267" s="114"/>
      <c r="G267" s="114"/>
      <c r="H267" s="114"/>
      <c r="I267" s="114"/>
      <c r="J267" s="114"/>
    </row>
    <row r="268" spans="5:10" x14ac:dyDescent="0.3">
      <c r="E268" s="114"/>
      <c r="F268" s="114"/>
      <c r="G268" s="114"/>
      <c r="H268" s="114"/>
      <c r="I268" s="114"/>
      <c r="J268" s="114"/>
    </row>
    <row r="269" spans="5:10" x14ac:dyDescent="0.3">
      <c r="E269" s="114"/>
      <c r="F269" s="114"/>
      <c r="G269" s="114"/>
      <c r="H269" s="114"/>
      <c r="I269" s="114"/>
      <c r="J269" s="114"/>
    </row>
    <row r="270" spans="5:10" x14ac:dyDescent="0.3">
      <c r="E270" s="114"/>
      <c r="F270" s="114"/>
      <c r="G270" s="114"/>
      <c r="H270" s="114"/>
      <c r="I270" s="114"/>
      <c r="J270" s="114"/>
    </row>
    <row r="271" spans="5:10" x14ac:dyDescent="0.3">
      <c r="E271" s="114"/>
      <c r="F271" s="114"/>
      <c r="G271" s="114"/>
      <c r="H271" s="114"/>
      <c r="I271" s="114"/>
      <c r="J271" s="114"/>
    </row>
    <row r="272" spans="5:10" x14ac:dyDescent="0.3">
      <c r="E272" s="114"/>
      <c r="F272" s="114"/>
      <c r="G272" s="114"/>
      <c r="H272" s="114"/>
      <c r="I272" s="114"/>
      <c r="J272" s="114"/>
    </row>
    <row r="273" spans="5:10" x14ac:dyDescent="0.3">
      <c r="E273" s="114"/>
      <c r="F273" s="114"/>
      <c r="G273" s="114"/>
      <c r="H273" s="114"/>
      <c r="I273" s="114"/>
      <c r="J273" s="114"/>
    </row>
    <row r="274" spans="5:10" x14ac:dyDescent="0.3">
      <c r="E274" s="114"/>
      <c r="F274" s="114"/>
      <c r="G274" s="114"/>
      <c r="H274" s="114"/>
      <c r="I274" s="114"/>
      <c r="J274" s="114"/>
    </row>
    <row r="275" spans="5:10" x14ac:dyDescent="0.3">
      <c r="E275" s="114"/>
      <c r="F275" s="114"/>
      <c r="G275" s="114"/>
      <c r="H275" s="114"/>
      <c r="I275" s="114"/>
      <c r="J275" s="114"/>
    </row>
    <row r="276" spans="5:10" x14ac:dyDescent="0.3">
      <c r="E276" s="114"/>
      <c r="F276" s="114"/>
      <c r="G276" s="114"/>
      <c r="H276" s="114"/>
      <c r="I276" s="114"/>
      <c r="J276" s="114"/>
    </row>
    <row r="277" spans="5:10" x14ac:dyDescent="0.3">
      <c r="E277" s="114"/>
      <c r="F277" s="114"/>
      <c r="G277" s="114"/>
      <c r="H277" s="114"/>
      <c r="I277" s="114"/>
      <c r="J277" s="114"/>
    </row>
    <row r="278" spans="5:10" x14ac:dyDescent="0.3">
      <c r="E278" s="114"/>
      <c r="F278" s="114"/>
      <c r="G278" s="114"/>
      <c r="H278" s="114"/>
      <c r="I278" s="114"/>
      <c r="J278" s="114"/>
    </row>
    <row r="279" spans="5:10" x14ac:dyDescent="0.3">
      <c r="E279" s="114"/>
      <c r="F279" s="114"/>
      <c r="G279" s="114"/>
      <c r="H279" s="114"/>
      <c r="I279" s="114"/>
      <c r="J279" s="114"/>
    </row>
    <row r="280" spans="5:10" x14ac:dyDescent="0.3">
      <c r="E280" s="114"/>
      <c r="F280" s="114"/>
      <c r="G280" s="114"/>
      <c r="H280" s="114"/>
      <c r="I280" s="114"/>
      <c r="J280" s="114"/>
    </row>
    <row r="281" spans="5:10" x14ac:dyDescent="0.3">
      <c r="E281" s="114"/>
      <c r="F281" s="114"/>
      <c r="G281" s="114"/>
      <c r="H281" s="114"/>
      <c r="I281" s="114"/>
      <c r="J281" s="114"/>
    </row>
    <row r="282" spans="5:10" x14ac:dyDescent="0.3">
      <c r="E282" s="114"/>
      <c r="F282" s="114"/>
      <c r="G282" s="114"/>
      <c r="H282" s="114"/>
      <c r="I282" s="114"/>
      <c r="J282" s="114"/>
    </row>
    <row r="283" spans="5:10" x14ac:dyDescent="0.3">
      <c r="E283" s="114"/>
      <c r="F283" s="114"/>
      <c r="G283" s="114"/>
      <c r="H283" s="114"/>
      <c r="I283" s="114"/>
      <c r="J283" s="114"/>
    </row>
    <row r="284" spans="5:10" x14ac:dyDescent="0.3">
      <c r="E284" s="114"/>
      <c r="F284" s="114"/>
      <c r="G284" s="114"/>
      <c r="H284" s="114"/>
      <c r="I284" s="114"/>
      <c r="J284" s="114"/>
    </row>
    <row r="285" spans="5:10" x14ac:dyDescent="0.3">
      <c r="E285" s="114"/>
      <c r="F285" s="114"/>
      <c r="G285" s="114"/>
      <c r="H285" s="114"/>
      <c r="I285" s="114"/>
      <c r="J285" s="114"/>
    </row>
    <row r="286" spans="5:10" x14ac:dyDescent="0.3">
      <c r="E286" s="114"/>
      <c r="F286" s="114"/>
      <c r="G286" s="114"/>
      <c r="H286" s="114"/>
      <c r="I286" s="114"/>
      <c r="J286" s="114"/>
    </row>
    <row r="287" spans="5:10" x14ac:dyDescent="0.3">
      <c r="E287" s="114"/>
      <c r="F287" s="114"/>
      <c r="G287" s="114"/>
      <c r="H287" s="114"/>
      <c r="I287" s="114"/>
      <c r="J287" s="114"/>
    </row>
    <row r="288" spans="5:10" x14ac:dyDescent="0.3">
      <c r="E288" s="114"/>
      <c r="F288" s="114"/>
      <c r="G288" s="114"/>
      <c r="H288" s="114"/>
      <c r="I288" s="114"/>
      <c r="J288" s="114"/>
    </row>
    <row r="289" spans="5:10" x14ac:dyDescent="0.3">
      <c r="E289" s="114"/>
      <c r="F289" s="114"/>
      <c r="G289" s="114"/>
      <c r="H289" s="114"/>
      <c r="I289" s="114"/>
      <c r="J289" s="114"/>
    </row>
    <row r="290" spans="5:10" x14ac:dyDescent="0.3">
      <c r="E290" s="114"/>
      <c r="F290" s="114"/>
      <c r="G290" s="114"/>
      <c r="H290" s="114"/>
      <c r="I290" s="114"/>
      <c r="J290" s="114"/>
    </row>
    <row r="291" spans="5:10" x14ac:dyDescent="0.3">
      <c r="E291" s="114"/>
      <c r="F291" s="114"/>
      <c r="G291" s="114"/>
      <c r="H291" s="114"/>
      <c r="I291" s="114"/>
      <c r="J291" s="114"/>
    </row>
    <row r="292" spans="5:10" x14ac:dyDescent="0.3">
      <c r="E292" s="114"/>
      <c r="F292" s="114"/>
      <c r="G292" s="114"/>
      <c r="H292" s="114"/>
      <c r="I292" s="114"/>
      <c r="J292" s="114"/>
    </row>
    <row r="293" spans="5:10" x14ac:dyDescent="0.3">
      <c r="E293" s="114"/>
      <c r="F293" s="114"/>
      <c r="G293" s="114"/>
      <c r="H293" s="114"/>
      <c r="I293" s="114"/>
      <c r="J293" s="114"/>
    </row>
    <row r="294" spans="5:10" x14ac:dyDescent="0.3">
      <c r="E294" s="114"/>
      <c r="F294" s="114"/>
      <c r="G294" s="114"/>
      <c r="H294" s="114"/>
      <c r="I294" s="114"/>
      <c r="J294" s="114"/>
    </row>
    <row r="295" spans="5:10" x14ac:dyDescent="0.3">
      <c r="E295" s="114"/>
      <c r="F295" s="114"/>
      <c r="G295" s="114"/>
      <c r="H295" s="114"/>
      <c r="I295" s="114"/>
      <c r="J295" s="114"/>
    </row>
    <row r="296" spans="5:10" x14ac:dyDescent="0.3">
      <c r="E296" s="114"/>
      <c r="F296" s="114"/>
      <c r="G296" s="114"/>
      <c r="H296" s="114"/>
      <c r="I296" s="114"/>
      <c r="J296" s="114"/>
    </row>
    <row r="297" spans="5:10" x14ac:dyDescent="0.3">
      <c r="E297" s="114"/>
      <c r="F297" s="114"/>
      <c r="G297" s="114"/>
      <c r="H297" s="114"/>
      <c r="I297" s="114"/>
      <c r="J297" s="114"/>
    </row>
    <row r="298" spans="5:10" x14ac:dyDescent="0.3">
      <c r="E298" s="114"/>
      <c r="F298" s="114"/>
      <c r="G298" s="114"/>
      <c r="H298" s="114"/>
      <c r="I298" s="114"/>
      <c r="J298" s="114"/>
    </row>
    <row r="299" spans="5:10" x14ac:dyDescent="0.3">
      <c r="E299" s="114"/>
      <c r="F299" s="114"/>
      <c r="G299" s="114"/>
      <c r="H299" s="114"/>
      <c r="I299" s="114"/>
      <c r="J299" s="114"/>
    </row>
    <row r="300" spans="5:10" x14ac:dyDescent="0.3">
      <c r="E300" s="114"/>
      <c r="F300" s="114"/>
      <c r="G300" s="114"/>
      <c r="H300" s="114"/>
      <c r="I300" s="114"/>
      <c r="J300" s="114"/>
    </row>
    <row r="301" spans="5:10" x14ac:dyDescent="0.3">
      <c r="E301" s="114"/>
      <c r="F301" s="114"/>
      <c r="G301" s="114"/>
      <c r="H301" s="114"/>
      <c r="I301" s="114"/>
      <c r="J301" s="114"/>
    </row>
    <row r="302" spans="5:10" x14ac:dyDescent="0.3">
      <c r="E302" s="114"/>
      <c r="F302" s="114"/>
      <c r="G302" s="114"/>
      <c r="H302" s="114"/>
      <c r="I302" s="114"/>
      <c r="J302" s="114"/>
    </row>
    <row r="303" spans="5:10" x14ac:dyDescent="0.3">
      <c r="E303" s="114"/>
      <c r="F303" s="114"/>
      <c r="G303" s="114"/>
      <c r="H303" s="114"/>
      <c r="I303" s="114"/>
      <c r="J303" s="114"/>
    </row>
    <row r="304" spans="5:10" x14ac:dyDescent="0.3">
      <c r="E304" s="114"/>
      <c r="F304" s="114"/>
      <c r="G304" s="114"/>
      <c r="H304" s="114"/>
      <c r="I304" s="114"/>
      <c r="J304" s="114"/>
    </row>
    <row r="305" spans="5:10" x14ac:dyDescent="0.3">
      <c r="E305" s="114"/>
      <c r="F305" s="114"/>
      <c r="G305" s="114"/>
      <c r="H305" s="114"/>
      <c r="I305" s="114"/>
      <c r="J305" s="114"/>
    </row>
    <row r="306" spans="5:10" x14ac:dyDescent="0.3">
      <c r="J306" s="114"/>
    </row>
    <row r="307" spans="5:10" x14ac:dyDescent="0.3">
      <c r="J307" s="114"/>
    </row>
    <row r="308" spans="5:10" x14ac:dyDescent="0.3">
      <c r="J308" s="114"/>
    </row>
    <row r="309" spans="5:10" x14ac:dyDescent="0.3">
      <c r="J309" s="114"/>
    </row>
    <row r="310" spans="5:10" x14ac:dyDescent="0.3">
      <c r="J310" s="114"/>
    </row>
    <row r="311" spans="5:10" x14ac:dyDescent="0.3">
      <c r="J311" s="114"/>
    </row>
    <row r="312" spans="5:10" x14ac:dyDescent="0.3">
      <c r="J312" s="114"/>
    </row>
  </sheetData>
  <sheetProtection algorithmName="SHA-512" hashValue="F3RAiH3Z687ZodQWDTiXcwtnXUW6lRc8OD6AU9D4ArAzUd+TIuUYx+vVyCO1x8DmahoRvkJeIO3l2paEYFYshw==" saltValue="Ykl4XCs6Z56OgWBoB+EFlQ==" spinCount="100000" sheet="1" objects="1" scenarios="1" selectLockedCells="1" autoFilter="0"/>
  <customSheetViews>
    <customSheetView guid="{9D87F315-4239-4D28-9904-BFC4281797A1}" scale="130" showPageBreaks="1" showGridLines="0" printArea="1" hiddenColumns="1" view="pageBreakPreview">
      <pane ySplit="10" topLeftCell="A114" activePane="bottomLeft" state="frozenSplit"/>
      <selection pane="bottomLeft" activeCell="J117" sqref="J117"/>
      <pageMargins left="0" right="0" top="0" bottom="0" header="0" footer="0"/>
      <printOptions horizontalCentered="1" verticalCentered="1"/>
      <pageSetup paperSize="9" scale="57" orientation="landscape" r:id="rId1"/>
    </customSheetView>
  </customSheetViews>
  <mergeCells count="14">
    <mergeCell ref="F11:F13"/>
    <mergeCell ref="J11:J13"/>
    <mergeCell ref="A11:A13"/>
    <mergeCell ref="B11:B13"/>
    <mergeCell ref="C11:C13"/>
    <mergeCell ref="D11:D13"/>
    <mergeCell ref="E11:E13"/>
    <mergeCell ref="C1:J3"/>
    <mergeCell ref="C4:J4"/>
    <mergeCell ref="E9:J9"/>
    <mergeCell ref="C6:J6"/>
    <mergeCell ref="A7:B7"/>
    <mergeCell ref="E8:J8"/>
    <mergeCell ref="A8:C9"/>
  </mergeCells>
  <conditionalFormatting sqref="A16:F16 A17:I132">
    <cfRule type="cellIs" dxfId="19" priority="8" operator="equal">
      <formula>0</formula>
    </cfRule>
  </conditionalFormatting>
  <conditionalFormatting sqref="J16:J116">
    <cfRule type="cellIs" dxfId="18" priority="3" operator="equal">
      <formula>0</formula>
    </cfRule>
  </conditionalFormatting>
  <conditionalFormatting sqref="A15:F15 A16:I131">
    <cfRule type="cellIs" dxfId="17" priority="6" operator="equal">
      <formula>0</formula>
    </cfRule>
  </conditionalFormatting>
  <conditionalFormatting sqref="A15:F15">
    <cfRule type="cellIs" dxfId="16" priority="5" operator="equal">
      <formula>0</formula>
    </cfRule>
  </conditionalFormatting>
  <conditionalFormatting sqref="J17:J132">
    <cfRule type="cellIs" dxfId="15" priority="4" operator="equal">
      <formula>0</formula>
    </cfRule>
  </conditionalFormatting>
  <conditionalFormatting sqref="J17:J120">
    <cfRule type="cellIs" dxfId="14" priority="2" operator="equal">
      <formula>0</formula>
    </cfRule>
  </conditionalFormatting>
  <conditionalFormatting sqref="J16:J131">
    <cfRule type="cellIs" dxfId="13" priority="1" operator="equal">
      <formula>0</formula>
    </cfRule>
  </conditionalFormatting>
  <hyperlinks>
    <hyperlink ref="A1" location="Índice!A1" display="Índice!A1" xr:uid="{00000000-0004-0000-1500-000000000000}"/>
    <hyperlink ref="C1:J3" location="Índice!A1" display="Desportos gímnicos - Trampolins" xr:uid="{00000000-0004-0000-1500-000001000000}"/>
  </hyperlinks>
  <printOptions horizontalCentered="1" verticalCentered="1"/>
  <pageMargins left="0" right="0" top="0" bottom="0" header="0.31496062992125984" footer="0.31496062992125984"/>
  <pageSetup paperSize="9" scale="57"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B0578-D060-458A-8C94-869EBFDB6D75}">
  <dimension ref="A1:Q15"/>
  <sheetViews>
    <sheetView showGridLines="0" tabSelected="1" view="pageBreakPreview" zoomScale="85" zoomScaleNormal="145" zoomScaleSheetLayoutView="85" workbookViewId="0">
      <selection activeCell="J3" sqref="J3:P3"/>
    </sheetView>
  </sheetViews>
  <sheetFormatPr defaultColWidth="9.109375" defaultRowHeight="22.8" x14ac:dyDescent="0.3"/>
  <cols>
    <col min="1" max="1" width="1.33203125" style="428" customWidth="1"/>
    <col min="2" max="5" width="11.33203125" style="428" customWidth="1"/>
    <col min="6" max="6" width="0.44140625" style="428" customWidth="1"/>
    <col min="7" max="7" width="9.109375" style="429" customWidth="1"/>
    <col min="8" max="8" width="1.33203125" style="428" customWidth="1"/>
    <col min="9" max="10" width="15.109375" style="430" customWidth="1"/>
    <col min="11" max="11" width="1.44140625" style="430" customWidth="1"/>
    <col min="12" max="12" width="29.5546875" style="430" customWidth="1"/>
    <col min="13" max="13" width="1.33203125" style="428" customWidth="1"/>
    <col min="14" max="14" width="29.5546875" style="430" customWidth="1"/>
    <col min="15" max="15" width="1.33203125" style="428" customWidth="1"/>
    <col min="16" max="16" width="17.44140625" style="430" customWidth="1"/>
    <col min="17" max="17" width="1.33203125" style="428" customWidth="1"/>
    <col min="18" max="16384" width="9.109375" style="428"/>
  </cols>
  <sheetData>
    <row r="1" spans="1:17" ht="52.2" customHeight="1" x14ac:dyDescent="0.3">
      <c r="A1" s="427"/>
      <c r="B1" s="602"/>
      <c r="C1" s="602"/>
      <c r="D1" s="602"/>
      <c r="E1" s="602"/>
      <c r="F1" s="602"/>
      <c r="G1" s="602"/>
      <c r="I1" s="605" t="s">
        <v>195</v>
      </c>
      <c r="J1" s="606"/>
      <c r="K1" s="606"/>
      <c r="L1" s="606"/>
      <c r="M1" s="606"/>
      <c r="N1" s="606"/>
      <c r="O1" s="606"/>
      <c r="P1" s="606"/>
      <c r="Q1" s="427"/>
    </row>
    <row r="2" spans="1:17" ht="2.4" customHeight="1" thickBot="1" x14ac:dyDescent="0.35">
      <c r="A2" s="427"/>
      <c r="M2" s="427"/>
      <c r="O2" s="427"/>
      <c r="Q2" s="427"/>
    </row>
    <row r="3" spans="1:17" ht="20.399999999999999" customHeight="1" thickBot="1" x14ac:dyDescent="0.35">
      <c r="A3" s="427"/>
      <c r="B3" s="431" t="s">
        <v>196</v>
      </c>
      <c r="C3" s="603"/>
      <c r="D3" s="603"/>
      <c r="E3" s="603"/>
      <c r="F3" s="603"/>
      <c r="G3" s="603"/>
      <c r="I3" s="431" t="s">
        <v>197</v>
      </c>
      <c r="J3" s="603"/>
      <c r="K3" s="603"/>
      <c r="L3" s="603"/>
      <c r="M3" s="603"/>
      <c r="N3" s="603"/>
      <c r="O3" s="603"/>
      <c r="P3" s="603"/>
      <c r="Q3" s="427"/>
    </row>
    <row r="4" spans="1:17" ht="2.4" customHeight="1" x14ac:dyDescent="0.3">
      <c r="A4" s="427"/>
      <c r="M4" s="427"/>
      <c r="O4" s="427"/>
      <c r="Q4" s="427"/>
    </row>
    <row r="5" spans="1:17" s="427" customFormat="1" ht="80.400000000000006" customHeight="1" x14ac:dyDescent="0.3">
      <c r="B5" s="604"/>
      <c r="C5" s="604"/>
      <c r="D5" s="604"/>
      <c r="E5" s="604"/>
      <c r="F5" s="604"/>
      <c r="G5" s="604"/>
      <c r="I5" s="432"/>
      <c r="J5" s="432"/>
      <c r="K5" s="433"/>
      <c r="L5" s="432"/>
      <c r="M5" s="430"/>
      <c r="N5" s="432"/>
      <c r="O5" s="430"/>
      <c r="P5" s="432"/>
      <c r="Q5" s="430"/>
    </row>
    <row r="6" spans="1:17" s="427" customFormat="1" ht="6" customHeight="1" x14ac:dyDescent="0.3">
      <c r="B6" s="604"/>
      <c r="C6" s="604"/>
      <c r="D6" s="604"/>
      <c r="E6" s="604"/>
      <c r="F6" s="604"/>
      <c r="G6" s="604"/>
      <c r="I6" s="433"/>
      <c r="J6" s="433"/>
      <c r="K6" s="433"/>
      <c r="L6" s="433"/>
      <c r="M6" s="430"/>
      <c r="N6" s="433"/>
      <c r="O6" s="430"/>
      <c r="P6" s="433"/>
      <c r="Q6" s="430"/>
    </row>
    <row r="7" spans="1:17" s="427" customFormat="1" ht="80.400000000000006" customHeight="1" x14ac:dyDescent="0.3">
      <c r="B7" s="604"/>
      <c r="C7" s="604"/>
      <c r="D7" s="604"/>
      <c r="E7" s="604"/>
      <c r="F7" s="604"/>
      <c r="G7" s="604"/>
      <c r="I7" s="432"/>
      <c r="J7" s="432"/>
      <c r="K7" s="433"/>
      <c r="L7" s="434"/>
      <c r="M7" s="430"/>
      <c r="N7" s="434"/>
      <c r="O7" s="430"/>
      <c r="P7" s="434"/>
      <c r="Q7" s="430"/>
    </row>
    <row r="8" spans="1:17" ht="5.25" customHeight="1" x14ac:dyDescent="0.3">
      <c r="A8" s="427"/>
      <c r="B8" s="549"/>
      <c r="C8" s="549"/>
      <c r="D8" s="549"/>
      <c r="E8" s="549"/>
      <c r="F8" s="549"/>
      <c r="G8" s="550"/>
      <c r="H8" s="435"/>
      <c r="I8" s="437"/>
      <c r="J8" s="437"/>
      <c r="K8" s="437"/>
      <c r="L8" s="437"/>
      <c r="M8" s="438"/>
      <c r="N8" s="437"/>
      <c r="O8" s="438"/>
      <c r="P8" s="437"/>
      <c r="Q8" s="438"/>
    </row>
    <row r="9" spans="1:17" s="427" customFormat="1" ht="7.2" customHeight="1" x14ac:dyDescent="0.3">
      <c r="B9" s="436"/>
      <c r="C9" s="436"/>
      <c r="D9" s="439"/>
      <c r="E9" s="439"/>
      <c r="F9" s="439"/>
      <c r="G9" s="439"/>
      <c r="H9" s="439"/>
      <c r="M9" s="601" t="s">
        <v>255</v>
      </c>
      <c r="N9" s="601"/>
      <c r="O9" s="601"/>
      <c r="P9" s="601"/>
      <c r="Q9" s="438"/>
    </row>
    <row r="10" spans="1:17" ht="5.25" customHeight="1" x14ac:dyDescent="0.3">
      <c r="A10" s="427"/>
      <c r="B10" s="436"/>
      <c r="C10" s="436"/>
      <c r="D10" s="436"/>
      <c r="E10" s="436"/>
      <c r="F10" s="436"/>
      <c r="G10" s="436"/>
      <c r="H10" s="435"/>
      <c r="I10" s="440"/>
      <c r="J10" s="440"/>
      <c r="K10" s="440"/>
      <c r="L10" s="440"/>
      <c r="M10" s="601"/>
      <c r="N10" s="601"/>
      <c r="O10" s="601"/>
      <c r="P10" s="601"/>
      <c r="Q10" s="438"/>
    </row>
    <row r="11" spans="1:17" s="427" customFormat="1" ht="55.95" customHeight="1" x14ac:dyDescent="0.3">
      <c r="B11" s="600"/>
      <c r="C11" s="600"/>
      <c r="D11" s="600"/>
      <c r="E11" s="600"/>
      <c r="F11" s="600"/>
      <c r="G11" s="600"/>
      <c r="H11" s="600"/>
      <c r="I11" s="600"/>
      <c r="J11" s="600"/>
      <c r="K11" s="600"/>
      <c r="L11" s="600"/>
      <c r="M11" s="600"/>
      <c r="N11" s="600"/>
      <c r="O11" s="507"/>
      <c r="P11" s="508"/>
      <c r="Q11" s="430"/>
    </row>
    <row r="12" spans="1:17" ht="5.25" customHeight="1" x14ac:dyDescent="0.3">
      <c r="A12" s="427"/>
      <c r="B12" s="600"/>
      <c r="C12" s="600"/>
      <c r="D12" s="600"/>
      <c r="E12" s="600"/>
      <c r="F12" s="600"/>
      <c r="G12" s="600"/>
      <c r="H12" s="600"/>
      <c r="I12" s="600"/>
      <c r="J12" s="600"/>
      <c r="K12" s="600"/>
      <c r="L12" s="600"/>
      <c r="M12" s="600"/>
      <c r="N12" s="600"/>
      <c r="O12" s="507"/>
      <c r="P12" s="508"/>
      <c r="Q12" s="430"/>
    </row>
    <row r="13" spans="1:17" ht="22.8" customHeight="1" x14ac:dyDescent="0.3">
      <c r="A13" s="427"/>
      <c r="B13" s="600"/>
      <c r="C13" s="600"/>
      <c r="D13" s="600"/>
      <c r="E13" s="600"/>
      <c r="F13" s="600"/>
      <c r="G13" s="600"/>
      <c r="H13" s="600"/>
      <c r="I13" s="600"/>
      <c r="J13" s="600"/>
      <c r="K13" s="600"/>
      <c r="L13" s="600"/>
      <c r="M13" s="600"/>
      <c r="N13" s="600"/>
      <c r="O13" s="507"/>
      <c r="P13" s="508"/>
      <c r="Q13" s="430"/>
    </row>
    <row r="14" spans="1:17" ht="22.8" customHeight="1" x14ac:dyDescent="0.3">
      <c r="A14" s="427"/>
      <c r="B14" s="600"/>
      <c r="C14" s="600"/>
      <c r="D14" s="600"/>
      <c r="E14" s="600"/>
      <c r="F14" s="600"/>
      <c r="G14" s="600"/>
      <c r="H14" s="600"/>
      <c r="I14" s="600"/>
      <c r="J14" s="600"/>
      <c r="K14" s="600"/>
      <c r="L14" s="600"/>
      <c r="M14" s="600"/>
      <c r="N14" s="600"/>
      <c r="O14" s="507"/>
      <c r="P14" s="508"/>
      <c r="Q14" s="430"/>
    </row>
    <row r="15" spans="1:17" ht="13.8" x14ac:dyDescent="0.3">
      <c r="G15" s="428"/>
      <c r="I15" s="428"/>
      <c r="J15" s="428"/>
      <c r="K15" s="428"/>
      <c r="L15" s="428"/>
      <c r="N15" s="428"/>
      <c r="P15" s="428"/>
    </row>
  </sheetData>
  <sheetProtection algorithmName="SHA-512" hashValue="44Wzb8QWgFwxKd4i45z8EimLCzDB32k0fDk2aB04SeZha8q6w5i240aAjdGLFPv4Bas4ERDKIVR/UX7NIo8eWw==" saltValue="R07yoykcUfi00Ysi+eR0PA==" spinCount="100000" sheet="1" objects="1" scenarios="1" selectLockedCells="1" autoFilter="0"/>
  <mergeCells count="7">
    <mergeCell ref="B11:N14"/>
    <mergeCell ref="M9:P10"/>
    <mergeCell ref="B1:G1"/>
    <mergeCell ref="C3:G3"/>
    <mergeCell ref="B5:G7"/>
    <mergeCell ref="I1:P1"/>
    <mergeCell ref="J3:P3"/>
  </mergeCells>
  <conditionalFormatting sqref="C3">
    <cfRule type="cellIs" dxfId="239" priority="3" operator="equal">
      <formula>""</formula>
    </cfRule>
  </conditionalFormatting>
  <conditionalFormatting sqref="J3">
    <cfRule type="cellIs" dxfId="238" priority="2" operator="equal">
      <formula>""</formula>
    </cfRule>
  </conditionalFormatting>
  <dataValidations count="2">
    <dataValidation allowBlank="1" showInputMessage="1" showErrorMessage="1" prompt="colocar o nome da prova" sqref="J3" xr:uid="{3C744F2F-0D7E-4C82-9306-C102E36D4EB5}"/>
    <dataValidation allowBlank="1" showInputMessage="1" showErrorMessage="1" prompt="Colocar a data por extenso" sqref="C3" xr:uid="{8DD742DA-B6B1-4065-A072-7B944AF646EC}"/>
  </dataValidations>
  <pageMargins left="0.7" right="0.7" top="0.75" bottom="0.75" header="0.3" footer="0.3"/>
  <pageSetup paperSize="9" scale="4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1"/>
  <dimension ref="A1:J312"/>
  <sheetViews>
    <sheetView showGridLines="0" view="pageBreakPreview" zoomScaleSheetLayoutView="100" workbookViewId="0">
      <pane ySplit="13" topLeftCell="A26" activePane="bottomLeft" state="frozenSplit"/>
      <selection activeCell="C2" sqref="C2:AL4"/>
      <selection pane="bottomLeft" activeCell="J15" sqref="J15"/>
    </sheetView>
  </sheetViews>
  <sheetFormatPr defaultColWidth="9.109375" defaultRowHeight="16.2" x14ac:dyDescent="0.3"/>
  <cols>
    <col min="1" max="1" width="3.6640625" style="114" customWidth="1"/>
    <col min="2" max="2" width="21.6640625" style="101" bestFit="1" customWidth="1"/>
    <col min="3" max="3" width="24.44140625" style="119" bestFit="1" customWidth="1"/>
    <col min="4" max="4" width="10" style="119" bestFit="1" customWidth="1"/>
    <col min="5" max="5" width="5.109375" style="101" customWidth="1"/>
    <col min="6" max="6" width="7.6640625" style="101" customWidth="1"/>
    <col min="7" max="8" width="0.6640625" style="101" hidden="1" customWidth="1"/>
    <col min="9" max="9" width="0.6640625" style="101" customWidth="1"/>
    <col min="10" max="10" width="11.44140625" style="101" customWidth="1"/>
    <col min="11" max="16384" width="9.109375" style="101"/>
  </cols>
  <sheetData>
    <row r="1" spans="1:10" ht="15" customHeight="1" x14ac:dyDescent="0.3">
      <c r="A1" s="131" t="s">
        <v>0</v>
      </c>
      <c r="B1" s="100"/>
      <c r="C1" s="785" t="s">
        <v>1</v>
      </c>
      <c r="D1" s="785"/>
      <c r="E1" s="785"/>
      <c r="F1" s="785"/>
      <c r="G1" s="785"/>
      <c r="H1" s="785"/>
      <c r="I1" s="785"/>
      <c r="J1" s="785"/>
    </row>
    <row r="2" spans="1:10" ht="15" customHeight="1" x14ac:dyDescent="0.3">
      <c r="A2" s="100"/>
      <c r="B2" s="102"/>
      <c r="C2" s="785"/>
      <c r="D2" s="785"/>
      <c r="E2" s="785"/>
      <c r="F2" s="785"/>
      <c r="G2" s="785"/>
      <c r="H2" s="785"/>
      <c r="I2" s="785"/>
      <c r="J2" s="785"/>
    </row>
    <row r="3" spans="1:10" ht="15" customHeight="1" x14ac:dyDescent="0.3">
      <c r="A3" s="102"/>
      <c r="B3" s="102"/>
      <c r="C3" s="785"/>
      <c r="D3" s="785"/>
      <c r="E3" s="785"/>
      <c r="F3" s="785"/>
      <c r="G3" s="785"/>
      <c r="H3" s="785"/>
      <c r="I3" s="785"/>
      <c r="J3" s="785"/>
    </row>
    <row r="4" spans="1:10" ht="15" customHeight="1" x14ac:dyDescent="0.3">
      <c r="A4" s="102"/>
      <c r="B4" s="102"/>
      <c r="C4" s="786" t="e">
        <f>#REF!</f>
        <v>#REF!</v>
      </c>
      <c r="D4" s="786"/>
      <c r="E4" s="786"/>
      <c r="F4" s="786"/>
      <c r="G4" s="786"/>
      <c r="H4" s="786"/>
      <c r="I4" s="786"/>
      <c r="J4" s="786"/>
    </row>
    <row r="5" spans="1:10" ht="9" customHeight="1" x14ac:dyDescent="0.3">
      <c r="A5" s="103"/>
      <c r="B5" s="103"/>
      <c r="C5" s="100"/>
      <c r="D5" s="100"/>
      <c r="E5" s="100"/>
      <c r="F5" s="100"/>
      <c r="G5" s="100"/>
      <c r="H5" s="100"/>
      <c r="I5" s="100"/>
      <c r="J5" s="100"/>
    </row>
    <row r="6" spans="1:10" ht="15" customHeight="1" x14ac:dyDescent="0.3">
      <c r="A6" s="103"/>
      <c r="B6" s="103"/>
      <c r="C6" s="792" t="e">
        <f>#REF!</f>
        <v>#REF!</v>
      </c>
      <c r="D6" s="792"/>
      <c r="E6" s="792"/>
      <c r="F6" s="792"/>
      <c r="G6" s="792"/>
      <c r="H6" s="792"/>
      <c r="I6" s="792"/>
      <c r="J6" s="792"/>
    </row>
    <row r="7" spans="1:10" ht="15" customHeight="1" x14ac:dyDescent="0.3">
      <c r="A7" s="787" t="e">
        <f>#REF!</f>
        <v>#REF!</v>
      </c>
      <c r="B7" s="787"/>
      <c r="C7" s="375"/>
      <c r="D7" s="375"/>
      <c r="E7" s="100"/>
      <c r="F7" s="100"/>
      <c r="G7" s="100"/>
      <c r="H7" s="100"/>
      <c r="I7" s="100"/>
      <c r="J7" s="100"/>
    </row>
    <row r="8" spans="1:10" ht="21" customHeight="1" thickBot="1" x14ac:dyDescent="0.35">
      <c r="A8" s="775" t="s">
        <v>65</v>
      </c>
      <c r="B8" s="776"/>
      <c r="C8" s="776"/>
      <c r="D8" s="184" t="s">
        <v>2</v>
      </c>
      <c r="E8" s="788" t="s">
        <v>46</v>
      </c>
      <c r="F8" s="789"/>
      <c r="G8" s="789"/>
      <c r="H8" s="789"/>
      <c r="I8" s="789"/>
      <c r="J8" s="789"/>
    </row>
    <row r="9" spans="1:10" ht="21" customHeight="1" thickTop="1" x14ac:dyDescent="0.3">
      <c r="A9" s="777"/>
      <c r="B9" s="778"/>
      <c r="C9" s="778"/>
      <c r="D9" s="185" t="s">
        <v>3</v>
      </c>
      <c r="E9" s="790" t="s">
        <v>47</v>
      </c>
      <c r="F9" s="791"/>
      <c r="G9" s="791"/>
      <c r="H9" s="791"/>
      <c r="I9" s="791"/>
      <c r="J9" s="791"/>
    </row>
    <row r="10" spans="1:10" s="109" customFormat="1" ht="4.5" customHeight="1" x14ac:dyDescent="0.3">
      <c r="A10" s="107"/>
      <c r="B10" s="107"/>
      <c r="C10" s="107"/>
      <c r="D10" s="107"/>
      <c r="E10" s="107"/>
      <c r="F10" s="107"/>
      <c r="G10" s="107"/>
      <c r="H10" s="107"/>
      <c r="I10" s="107"/>
      <c r="J10" s="108"/>
    </row>
    <row r="11" spans="1:10" ht="3.75" customHeight="1" x14ac:dyDescent="0.3">
      <c r="A11" s="784" t="s">
        <v>4</v>
      </c>
      <c r="B11" s="784" t="s">
        <v>2</v>
      </c>
      <c r="C11" s="784" t="s">
        <v>5</v>
      </c>
      <c r="D11" s="794" t="s">
        <v>6</v>
      </c>
      <c r="E11" s="784" t="s">
        <v>7</v>
      </c>
      <c r="F11" s="784" t="s">
        <v>26</v>
      </c>
      <c r="G11" s="121"/>
      <c r="H11" s="121"/>
      <c r="I11" s="122"/>
      <c r="J11" s="793" t="s">
        <v>59</v>
      </c>
    </row>
    <row r="12" spans="1:10" ht="15" customHeight="1" x14ac:dyDescent="0.3">
      <c r="A12" s="784"/>
      <c r="B12" s="784"/>
      <c r="C12" s="784"/>
      <c r="D12" s="795"/>
      <c r="E12" s="784"/>
      <c r="F12" s="784"/>
      <c r="G12" s="121"/>
      <c r="H12" s="121"/>
      <c r="I12" s="122"/>
      <c r="J12" s="793"/>
    </row>
    <row r="13" spans="1:10" s="111" customFormat="1" ht="15" customHeight="1" x14ac:dyDescent="0.3">
      <c r="A13" s="784"/>
      <c r="B13" s="784"/>
      <c r="C13" s="784"/>
      <c r="D13" s="796"/>
      <c r="E13" s="784"/>
      <c r="F13" s="784"/>
      <c r="G13" s="129"/>
      <c r="H13" s="129"/>
      <c r="I13" s="130"/>
      <c r="J13" s="793"/>
    </row>
    <row r="14" spans="1:10" s="109" customFormat="1" ht="4.5" customHeight="1" x14ac:dyDescent="0.3">
      <c r="A14" s="107"/>
      <c r="B14" s="107"/>
      <c r="C14" s="107"/>
      <c r="D14" s="107"/>
      <c r="E14" s="107"/>
      <c r="F14" s="107"/>
      <c r="G14" s="107"/>
      <c r="H14" s="107"/>
      <c r="I14" s="110"/>
      <c r="J14" s="112"/>
    </row>
    <row r="15" spans="1:10" s="137" customFormat="1" ht="20.399999999999999" x14ac:dyDescent="0.55000000000000004">
      <c r="A15" s="132" t="e">
        <f>#REF!</f>
        <v>#REF!</v>
      </c>
      <c r="B15" s="133" t="e">
        <f>#REF!</f>
        <v>#REF!</v>
      </c>
      <c r="C15" s="133" t="e">
        <f>#REF!</f>
        <v>#REF!</v>
      </c>
      <c r="D15" s="132" t="e">
        <f>#REF!</f>
        <v>#REF!</v>
      </c>
      <c r="E15" s="132" t="e">
        <f>#REF!</f>
        <v>#REF!</v>
      </c>
      <c r="F15" s="132" t="e">
        <f>#REF!</f>
        <v>#REF!</v>
      </c>
      <c r="G15" s="134"/>
      <c r="H15" s="134"/>
      <c r="I15" s="135"/>
      <c r="J15" s="136">
        <v>6</v>
      </c>
    </row>
    <row r="16" spans="1:10" s="139" customFormat="1" ht="20.399999999999999" x14ac:dyDescent="0.55000000000000004">
      <c r="A16" s="132" t="e">
        <f>#REF!</f>
        <v>#REF!</v>
      </c>
      <c r="B16" s="133" t="e">
        <f>#REF!</f>
        <v>#REF!</v>
      </c>
      <c r="C16" s="133" t="e">
        <f>#REF!</f>
        <v>#REF!</v>
      </c>
      <c r="D16" s="132" t="e">
        <f>#REF!</f>
        <v>#REF!</v>
      </c>
      <c r="E16" s="132" t="e">
        <f>#REF!</f>
        <v>#REF!</v>
      </c>
      <c r="F16" s="132" t="e">
        <f>#REF!</f>
        <v>#REF!</v>
      </c>
      <c r="G16" s="138"/>
      <c r="H16" s="138"/>
      <c r="I16" s="138"/>
      <c r="J16" s="136">
        <v>0</v>
      </c>
    </row>
    <row r="17" spans="1:10" s="139" customFormat="1" ht="20.399999999999999" x14ac:dyDescent="0.55000000000000004">
      <c r="A17" s="132" t="e">
        <f>#REF!</f>
        <v>#REF!</v>
      </c>
      <c r="B17" s="133" t="e">
        <f>#REF!</f>
        <v>#REF!</v>
      </c>
      <c r="C17" s="133" t="e">
        <f>#REF!</f>
        <v>#REF!</v>
      </c>
      <c r="D17" s="132" t="e">
        <f>#REF!</f>
        <v>#REF!</v>
      </c>
      <c r="E17" s="132" t="e">
        <f>#REF!</f>
        <v>#REF!</v>
      </c>
      <c r="F17" s="132" t="e">
        <f>#REF!</f>
        <v>#REF!</v>
      </c>
      <c r="G17" s="138"/>
      <c r="H17" s="138"/>
      <c r="I17" s="138"/>
      <c r="J17" s="136">
        <v>6</v>
      </c>
    </row>
    <row r="18" spans="1:10" s="139" customFormat="1" ht="20.399999999999999" x14ac:dyDescent="0.55000000000000004">
      <c r="A18" s="132" t="e">
        <f>#REF!</f>
        <v>#REF!</v>
      </c>
      <c r="B18" s="133" t="e">
        <f>#REF!</f>
        <v>#REF!</v>
      </c>
      <c r="C18" s="133" t="e">
        <f>#REF!</f>
        <v>#REF!</v>
      </c>
      <c r="D18" s="132" t="e">
        <f>#REF!</f>
        <v>#REF!</v>
      </c>
      <c r="E18" s="132" t="e">
        <f>#REF!</f>
        <v>#REF!</v>
      </c>
      <c r="F18" s="132" t="e">
        <f>#REF!</f>
        <v>#REF!</v>
      </c>
      <c r="G18" s="138"/>
      <c r="H18" s="138"/>
      <c r="I18" s="138"/>
      <c r="J18" s="136">
        <v>5</v>
      </c>
    </row>
    <row r="19" spans="1:10" s="139" customFormat="1" ht="20.399999999999999" x14ac:dyDescent="0.55000000000000004">
      <c r="A19" s="132" t="e">
        <f>#REF!</f>
        <v>#REF!</v>
      </c>
      <c r="B19" s="133" t="e">
        <f>#REF!</f>
        <v>#REF!</v>
      </c>
      <c r="C19" s="133" t="e">
        <f>#REF!</f>
        <v>#REF!</v>
      </c>
      <c r="D19" s="132" t="e">
        <f>#REF!</f>
        <v>#REF!</v>
      </c>
      <c r="E19" s="132" t="e">
        <f>#REF!</f>
        <v>#REF!</v>
      </c>
      <c r="F19" s="132" t="e">
        <f>#REF!</f>
        <v>#REF!</v>
      </c>
      <c r="G19" s="138"/>
      <c r="H19" s="138"/>
      <c r="I19" s="138"/>
      <c r="J19" s="136"/>
    </row>
    <row r="20" spans="1:10" s="139" customFormat="1" ht="20.399999999999999" x14ac:dyDescent="0.55000000000000004">
      <c r="A20" s="132" t="e">
        <f>#REF!</f>
        <v>#REF!</v>
      </c>
      <c r="B20" s="133" t="e">
        <f>#REF!</f>
        <v>#REF!</v>
      </c>
      <c r="C20" s="133" t="e">
        <f>#REF!</f>
        <v>#REF!</v>
      </c>
      <c r="D20" s="132" t="e">
        <f>#REF!</f>
        <v>#REF!</v>
      </c>
      <c r="E20" s="132" t="e">
        <f>#REF!</f>
        <v>#REF!</v>
      </c>
      <c r="F20" s="132" t="e">
        <f>#REF!</f>
        <v>#REF!</v>
      </c>
      <c r="G20" s="138"/>
      <c r="H20" s="138"/>
      <c r="I20" s="138"/>
      <c r="J20" s="136">
        <v>4.5</v>
      </c>
    </row>
    <row r="21" spans="1:10" s="139" customFormat="1" ht="20.399999999999999" x14ac:dyDescent="0.55000000000000004">
      <c r="A21" s="132" t="e">
        <f>#REF!</f>
        <v>#REF!</v>
      </c>
      <c r="B21" s="133" t="e">
        <f>#REF!</f>
        <v>#REF!</v>
      </c>
      <c r="C21" s="133" t="e">
        <f>#REF!</f>
        <v>#REF!</v>
      </c>
      <c r="D21" s="132" t="e">
        <f>#REF!</f>
        <v>#REF!</v>
      </c>
      <c r="E21" s="132" t="e">
        <f>#REF!</f>
        <v>#REF!</v>
      </c>
      <c r="F21" s="132" t="e">
        <f>#REF!</f>
        <v>#REF!</v>
      </c>
      <c r="G21" s="138"/>
      <c r="H21" s="138"/>
      <c r="I21" s="138"/>
      <c r="J21" s="136">
        <v>7</v>
      </c>
    </row>
    <row r="22" spans="1:10" s="139" customFormat="1" ht="20.399999999999999" x14ac:dyDescent="0.55000000000000004">
      <c r="A22" s="132" t="e">
        <f>#REF!</f>
        <v>#REF!</v>
      </c>
      <c r="B22" s="133" t="e">
        <f>#REF!</f>
        <v>#REF!</v>
      </c>
      <c r="C22" s="133" t="e">
        <f>#REF!</f>
        <v>#REF!</v>
      </c>
      <c r="D22" s="132" t="e">
        <f>#REF!</f>
        <v>#REF!</v>
      </c>
      <c r="E22" s="132" t="e">
        <f>#REF!</f>
        <v>#REF!</v>
      </c>
      <c r="F22" s="132" t="e">
        <f>#REF!</f>
        <v>#REF!</v>
      </c>
      <c r="G22" s="138"/>
      <c r="H22" s="138"/>
      <c r="I22" s="138"/>
      <c r="J22" s="136">
        <v>6</v>
      </c>
    </row>
    <row r="23" spans="1:10" s="139" customFormat="1" ht="20.399999999999999" x14ac:dyDescent="0.55000000000000004">
      <c r="A23" s="132" t="e">
        <f>#REF!</f>
        <v>#REF!</v>
      </c>
      <c r="B23" s="133" t="e">
        <f>#REF!</f>
        <v>#REF!</v>
      </c>
      <c r="C23" s="133" t="e">
        <f>#REF!</f>
        <v>#REF!</v>
      </c>
      <c r="D23" s="132" t="e">
        <f>#REF!</f>
        <v>#REF!</v>
      </c>
      <c r="E23" s="132" t="e">
        <f>#REF!</f>
        <v>#REF!</v>
      </c>
      <c r="F23" s="132" t="e">
        <f>#REF!</f>
        <v>#REF!</v>
      </c>
      <c r="G23" s="138"/>
      <c r="H23" s="138"/>
      <c r="I23" s="138"/>
      <c r="J23" s="136">
        <v>9</v>
      </c>
    </row>
    <row r="24" spans="1:10" s="139" customFormat="1" ht="20.399999999999999" x14ac:dyDescent="0.55000000000000004">
      <c r="A24" s="132" t="e">
        <f>#REF!</f>
        <v>#REF!</v>
      </c>
      <c r="B24" s="133" t="e">
        <f>#REF!</f>
        <v>#REF!</v>
      </c>
      <c r="C24" s="133" t="e">
        <f>#REF!</f>
        <v>#REF!</v>
      </c>
      <c r="D24" s="132" t="e">
        <f>#REF!</f>
        <v>#REF!</v>
      </c>
      <c r="E24" s="132" t="e">
        <f>#REF!</f>
        <v>#REF!</v>
      </c>
      <c r="F24" s="132" t="e">
        <f>#REF!</f>
        <v>#REF!</v>
      </c>
      <c r="G24" s="138"/>
      <c r="H24" s="138"/>
      <c r="I24" s="138"/>
      <c r="J24" s="136">
        <v>6.5</v>
      </c>
    </row>
    <row r="25" spans="1:10" s="139" customFormat="1" ht="20.399999999999999" x14ac:dyDescent="0.55000000000000004">
      <c r="A25" s="132" t="e">
        <f>#REF!</f>
        <v>#REF!</v>
      </c>
      <c r="B25" s="133" t="e">
        <f>#REF!</f>
        <v>#REF!</v>
      </c>
      <c r="C25" s="133" t="e">
        <f>#REF!</f>
        <v>#REF!</v>
      </c>
      <c r="D25" s="132" t="e">
        <f>#REF!</f>
        <v>#REF!</v>
      </c>
      <c r="E25" s="132" t="e">
        <f>#REF!</f>
        <v>#REF!</v>
      </c>
      <c r="F25" s="132" t="e">
        <f>#REF!</f>
        <v>#REF!</v>
      </c>
      <c r="G25" s="138"/>
      <c r="H25" s="138"/>
      <c r="I25" s="138"/>
      <c r="J25" s="136">
        <v>9</v>
      </c>
    </row>
    <row r="26" spans="1:10" s="139" customFormat="1" ht="20.399999999999999" x14ac:dyDescent="0.55000000000000004">
      <c r="A26" s="132" t="e">
        <f>#REF!</f>
        <v>#REF!</v>
      </c>
      <c r="B26" s="133" t="e">
        <f>#REF!</f>
        <v>#REF!</v>
      </c>
      <c r="C26" s="133" t="e">
        <f>#REF!</f>
        <v>#REF!</v>
      </c>
      <c r="D26" s="132" t="e">
        <f>#REF!</f>
        <v>#REF!</v>
      </c>
      <c r="E26" s="132" t="e">
        <f>#REF!</f>
        <v>#REF!</v>
      </c>
      <c r="F26" s="132" t="e">
        <f>#REF!</f>
        <v>#REF!</v>
      </c>
      <c r="G26" s="138"/>
      <c r="H26" s="138"/>
      <c r="I26" s="138"/>
      <c r="J26" s="136">
        <v>7</v>
      </c>
    </row>
    <row r="27" spans="1:10" s="139" customFormat="1" ht="20.399999999999999" x14ac:dyDescent="0.55000000000000004">
      <c r="A27" s="132" t="e">
        <f>#REF!</f>
        <v>#REF!</v>
      </c>
      <c r="B27" s="133" t="e">
        <f>#REF!</f>
        <v>#REF!</v>
      </c>
      <c r="C27" s="133" t="e">
        <f>#REF!</f>
        <v>#REF!</v>
      </c>
      <c r="D27" s="132" t="e">
        <f>#REF!</f>
        <v>#REF!</v>
      </c>
      <c r="E27" s="132" t="e">
        <f>#REF!</f>
        <v>#REF!</v>
      </c>
      <c r="F27" s="132" t="e">
        <f>#REF!</f>
        <v>#REF!</v>
      </c>
      <c r="G27" s="138"/>
      <c r="H27" s="138"/>
      <c r="I27" s="138"/>
      <c r="J27" s="136">
        <v>7</v>
      </c>
    </row>
    <row r="28" spans="1:10" s="139" customFormat="1" ht="20.399999999999999" hidden="1" x14ac:dyDescent="0.55000000000000004">
      <c r="A28" s="132" t="e">
        <f>#REF!</f>
        <v>#REF!</v>
      </c>
      <c r="B28" s="133" t="e">
        <f>#REF!</f>
        <v>#REF!</v>
      </c>
      <c r="C28" s="133" t="e">
        <f>#REF!</f>
        <v>#REF!</v>
      </c>
      <c r="D28" s="132" t="e">
        <f>#REF!</f>
        <v>#REF!</v>
      </c>
      <c r="E28" s="132" t="e">
        <f>#REF!</f>
        <v>#REF!</v>
      </c>
      <c r="F28" s="132" t="e">
        <f>#REF!</f>
        <v>#REF!</v>
      </c>
      <c r="G28" s="138"/>
      <c r="H28" s="138"/>
      <c r="I28" s="138"/>
      <c r="J28" s="136"/>
    </row>
    <row r="29" spans="1:10" s="139" customFormat="1" ht="20.399999999999999" x14ac:dyDescent="0.55000000000000004">
      <c r="A29" s="132" t="e">
        <f>#REF!</f>
        <v>#REF!</v>
      </c>
      <c r="B29" s="133" t="e">
        <f>#REF!</f>
        <v>#REF!</v>
      </c>
      <c r="C29" s="133" t="e">
        <f>#REF!</f>
        <v>#REF!</v>
      </c>
      <c r="D29" s="132" t="e">
        <f>#REF!</f>
        <v>#REF!</v>
      </c>
      <c r="E29" s="132" t="e">
        <f>#REF!</f>
        <v>#REF!</v>
      </c>
      <c r="F29" s="132" t="e">
        <f>#REF!</f>
        <v>#REF!</v>
      </c>
      <c r="G29" s="138"/>
      <c r="H29" s="138"/>
      <c r="I29" s="138"/>
      <c r="J29" s="136">
        <v>6</v>
      </c>
    </row>
    <row r="30" spans="1:10" s="139" customFormat="1" ht="20.399999999999999" x14ac:dyDescent="0.55000000000000004">
      <c r="A30" s="132" t="e">
        <f>#REF!</f>
        <v>#REF!</v>
      </c>
      <c r="B30" s="133" t="e">
        <f>#REF!</f>
        <v>#REF!</v>
      </c>
      <c r="C30" s="133" t="e">
        <f>#REF!</f>
        <v>#REF!</v>
      </c>
      <c r="D30" s="132" t="e">
        <f>#REF!</f>
        <v>#REF!</v>
      </c>
      <c r="E30" s="132" t="e">
        <f>#REF!</f>
        <v>#REF!</v>
      </c>
      <c r="F30" s="132" t="e">
        <f>#REF!</f>
        <v>#REF!</v>
      </c>
      <c r="G30" s="138"/>
      <c r="H30" s="138"/>
      <c r="I30" s="138"/>
      <c r="J30" s="136">
        <v>7</v>
      </c>
    </row>
    <row r="31" spans="1:10" s="139" customFormat="1" ht="20.399999999999999" hidden="1" x14ac:dyDescent="0.55000000000000004">
      <c r="A31" s="132" t="e">
        <f>#REF!</f>
        <v>#REF!</v>
      </c>
      <c r="B31" s="133" t="e">
        <f>#REF!</f>
        <v>#REF!</v>
      </c>
      <c r="C31" s="133" t="e">
        <f>#REF!</f>
        <v>#REF!</v>
      </c>
      <c r="D31" s="132" t="e">
        <f>#REF!</f>
        <v>#REF!</v>
      </c>
      <c r="E31" s="132" t="e">
        <f>#REF!</f>
        <v>#REF!</v>
      </c>
      <c r="F31" s="132" t="e">
        <f>#REF!</f>
        <v>#REF!</v>
      </c>
      <c r="G31" s="138"/>
      <c r="H31" s="138"/>
      <c r="I31" s="138"/>
      <c r="J31" s="136"/>
    </row>
    <row r="32" spans="1:10" s="139" customFormat="1" ht="20.399999999999999" x14ac:dyDescent="0.55000000000000004">
      <c r="A32" s="132" t="e">
        <f>#REF!</f>
        <v>#REF!</v>
      </c>
      <c r="B32" s="133" t="e">
        <f>#REF!</f>
        <v>#REF!</v>
      </c>
      <c r="C32" s="133" t="e">
        <f>#REF!</f>
        <v>#REF!</v>
      </c>
      <c r="D32" s="132" t="e">
        <f>#REF!</f>
        <v>#REF!</v>
      </c>
      <c r="E32" s="132" t="e">
        <f>#REF!</f>
        <v>#REF!</v>
      </c>
      <c r="F32" s="132" t="e">
        <f>#REF!</f>
        <v>#REF!</v>
      </c>
      <c r="G32" s="138"/>
      <c r="H32" s="138"/>
      <c r="I32" s="138"/>
      <c r="J32" s="136">
        <v>7</v>
      </c>
    </row>
    <row r="33" spans="1:10" s="139" customFormat="1" ht="20.399999999999999" hidden="1" x14ac:dyDescent="0.55000000000000004">
      <c r="A33" s="132" t="e">
        <f>#REF!</f>
        <v>#REF!</v>
      </c>
      <c r="B33" s="133" t="e">
        <f>#REF!</f>
        <v>#REF!</v>
      </c>
      <c r="C33" s="133" t="e">
        <f>#REF!</f>
        <v>#REF!</v>
      </c>
      <c r="D33" s="132" t="e">
        <f>#REF!</f>
        <v>#REF!</v>
      </c>
      <c r="E33" s="132" t="e">
        <f>#REF!</f>
        <v>#REF!</v>
      </c>
      <c r="F33" s="132" t="e">
        <f>#REF!</f>
        <v>#REF!</v>
      </c>
      <c r="G33" s="138"/>
      <c r="H33" s="138"/>
      <c r="I33" s="138"/>
      <c r="J33" s="136"/>
    </row>
    <row r="34" spans="1:10" s="139" customFormat="1" ht="20.399999999999999" x14ac:dyDescent="0.55000000000000004">
      <c r="A34" s="132" t="e">
        <f>#REF!</f>
        <v>#REF!</v>
      </c>
      <c r="B34" s="133" t="e">
        <f>#REF!</f>
        <v>#REF!</v>
      </c>
      <c r="C34" s="133" t="e">
        <f>#REF!</f>
        <v>#REF!</v>
      </c>
      <c r="D34" s="132" t="e">
        <f>#REF!</f>
        <v>#REF!</v>
      </c>
      <c r="E34" s="132" t="e">
        <f>#REF!</f>
        <v>#REF!</v>
      </c>
      <c r="F34" s="132" t="e">
        <f>#REF!</f>
        <v>#REF!</v>
      </c>
      <c r="G34" s="138"/>
      <c r="H34" s="138"/>
      <c r="I34" s="138"/>
      <c r="J34" s="136">
        <v>9</v>
      </c>
    </row>
    <row r="35" spans="1:10" s="139" customFormat="1" ht="20.399999999999999" x14ac:dyDescent="0.55000000000000004">
      <c r="A35" s="132" t="e">
        <f>#REF!</f>
        <v>#REF!</v>
      </c>
      <c r="B35" s="133" t="e">
        <f>#REF!</f>
        <v>#REF!</v>
      </c>
      <c r="C35" s="133" t="e">
        <f>#REF!</f>
        <v>#REF!</v>
      </c>
      <c r="D35" s="132" t="e">
        <f>#REF!</f>
        <v>#REF!</v>
      </c>
      <c r="E35" s="132" t="e">
        <f>#REF!</f>
        <v>#REF!</v>
      </c>
      <c r="F35" s="132" t="e">
        <f>#REF!</f>
        <v>#REF!</v>
      </c>
      <c r="G35" s="138"/>
      <c r="H35" s="138"/>
      <c r="I35" s="138"/>
      <c r="J35" s="136"/>
    </row>
    <row r="36" spans="1:10" s="139" customFormat="1" ht="20.399999999999999" x14ac:dyDescent="0.55000000000000004">
      <c r="A36" s="132" t="e">
        <f>#REF!</f>
        <v>#REF!</v>
      </c>
      <c r="B36" s="133" t="e">
        <f>#REF!</f>
        <v>#REF!</v>
      </c>
      <c r="C36" s="133" t="e">
        <f>#REF!</f>
        <v>#REF!</v>
      </c>
      <c r="D36" s="132" t="e">
        <f>#REF!</f>
        <v>#REF!</v>
      </c>
      <c r="E36" s="132" t="e">
        <f>#REF!</f>
        <v>#REF!</v>
      </c>
      <c r="F36" s="132" t="e">
        <f>#REF!</f>
        <v>#REF!</v>
      </c>
      <c r="G36" s="138"/>
      <c r="H36" s="138"/>
      <c r="I36" s="138"/>
      <c r="J36" s="136"/>
    </row>
    <row r="37" spans="1:10" s="139" customFormat="1" ht="20.399999999999999" x14ac:dyDescent="0.55000000000000004">
      <c r="A37" s="132" t="e">
        <f>#REF!</f>
        <v>#REF!</v>
      </c>
      <c r="B37" s="133" t="e">
        <f>#REF!</f>
        <v>#REF!</v>
      </c>
      <c r="C37" s="133" t="e">
        <f>#REF!</f>
        <v>#REF!</v>
      </c>
      <c r="D37" s="132" t="e">
        <f>#REF!</f>
        <v>#REF!</v>
      </c>
      <c r="E37" s="132" t="e">
        <f>#REF!</f>
        <v>#REF!</v>
      </c>
      <c r="F37" s="132" t="e">
        <f>#REF!</f>
        <v>#REF!</v>
      </c>
      <c r="G37" s="138"/>
      <c r="H37" s="138"/>
      <c r="I37" s="138"/>
      <c r="J37" s="136"/>
    </row>
    <row r="38" spans="1:10" s="139" customFormat="1" ht="20.399999999999999" x14ac:dyDescent="0.55000000000000004">
      <c r="A38" s="132" t="e">
        <f>#REF!</f>
        <v>#REF!</v>
      </c>
      <c r="B38" s="133" t="e">
        <f>#REF!</f>
        <v>#REF!</v>
      </c>
      <c r="C38" s="133" t="e">
        <f>#REF!</f>
        <v>#REF!</v>
      </c>
      <c r="D38" s="132" t="e">
        <f>#REF!</f>
        <v>#REF!</v>
      </c>
      <c r="E38" s="132" t="e">
        <f>#REF!</f>
        <v>#REF!</v>
      </c>
      <c r="F38" s="132" t="e">
        <f>#REF!</f>
        <v>#REF!</v>
      </c>
      <c r="G38" s="138"/>
      <c r="H38" s="138"/>
      <c r="I38" s="138"/>
      <c r="J38" s="136"/>
    </row>
    <row r="39" spans="1:10" s="139" customFormat="1" ht="20.399999999999999" x14ac:dyDescent="0.55000000000000004">
      <c r="A39" s="132" t="e">
        <f>#REF!</f>
        <v>#REF!</v>
      </c>
      <c r="B39" s="133" t="e">
        <f>#REF!</f>
        <v>#REF!</v>
      </c>
      <c r="C39" s="133" t="e">
        <f>#REF!</f>
        <v>#REF!</v>
      </c>
      <c r="D39" s="132" t="e">
        <f>#REF!</f>
        <v>#REF!</v>
      </c>
      <c r="E39" s="132" t="e">
        <f>#REF!</f>
        <v>#REF!</v>
      </c>
      <c r="F39" s="132" t="e">
        <f>#REF!</f>
        <v>#REF!</v>
      </c>
      <c r="G39" s="138"/>
      <c r="H39" s="138"/>
      <c r="I39" s="138"/>
      <c r="J39" s="136"/>
    </row>
    <row r="40" spans="1:10" s="139" customFormat="1" ht="20.399999999999999" x14ac:dyDescent="0.55000000000000004">
      <c r="A40" s="132" t="e">
        <f>#REF!</f>
        <v>#REF!</v>
      </c>
      <c r="B40" s="133" t="e">
        <f>#REF!</f>
        <v>#REF!</v>
      </c>
      <c r="C40" s="133" t="e">
        <f>#REF!</f>
        <v>#REF!</v>
      </c>
      <c r="D40" s="132" t="e">
        <f>#REF!</f>
        <v>#REF!</v>
      </c>
      <c r="E40" s="132" t="e">
        <f>#REF!</f>
        <v>#REF!</v>
      </c>
      <c r="F40" s="132" t="e">
        <f>#REF!</f>
        <v>#REF!</v>
      </c>
      <c r="G40" s="138"/>
      <c r="H40" s="138"/>
      <c r="I40" s="138"/>
      <c r="J40" s="136"/>
    </row>
    <row r="41" spans="1:10" s="139" customFormat="1" ht="20.399999999999999" x14ac:dyDescent="0.55000000000000004">
      <c r="A41" s="132" t="e">
        <f>#REF!</f>
        <v>#REF!</v>
      </c>
      <c r="B41" s="133" t="e">
        <f>#REF!</f>
        <v>#REF!</v>
      </c>
      <c r="C41" s="133" t="e">
        <f>#REF!</f>
        <v>#REF!</v>
      </c>
      <c r="D41" s="132" t="e">
        <f>#REF!</f>
        <v>#REF!</v>
      </c>
      <c r="E41" s="132" t="e">
        <f>#REF!</f>
        <v>#REF!</v>
      </c>
      <c r="F41" s="132" t="e">
        <f>#REF!</f>
        <v>#REF!</v>
      </c>
      <c r="G41" s="138"/>
      <c r="H41" s="138"/>
      <c r="I41" s="138"/>
      <c r="J41" s="136"/>
    </row>
    <row r="42" spans="1:10" s="139" customFormat="1" ht="20.399999999999999" x14ac:dyDescent="0.55000000000000004">
      <c r="A42" s="132" t="e">
        <f>#REF!</f>
        <v>#REF!</v>
      </c>
      <c r="B42" s="133" t="e">
        <f>#REF!</f>
        <v>#REF!</v>
      </c>
      <c r="C42" s="133" t="e">
        <f>#REF!</f>
        <v>#REF!</v>
      </c>
      <c r="D42" s="132" t="e">
        <f>#REF!</f>
        <v>#REF!</v>
      </c>
      <c r="E42" s="132" t="e">
        <f>#REF!</f>
        <v>#REF!</v>
      </c>
      <c r="F42" s="132" t="e">
        <f>#REF!</f>
        <v>#REF!</v>
      </c>
      <c r="G42" s="138"/>
      <c r="H42" s="138"/>
      <c r="I42" s="138"/>
      <c r="J42" s="136"/>
    </row>
    <row r="43" spans="1:10" s="139" customFormat="1" ht="20.399999999999999" x14ac:dyDescent="0.55000000000000004">
      <c r="A43" s="132" t="e">
        <f>#REF!</f>
        <v>#REF!</v>
      </c>
      <c r="B43" s="133" t="e">
        <f>#REF!</f>
        <v>#REF!</v>
      </c>
      <c r="C43" s="133" t="e">
        <f>#REF!</f>
        <v>#REF!</v>
      </c>
      <c r="D43" s="132" t="e">
        <f>#REF!</f>
        <v>#REF!</v>
      </c>
      <c r="E43" s="132" t="e">
        <f>#REF!</f>
        <v>#REF!</v>
      </c>
      <c r="F43" s="132" t="e">
        <f>#REF!</f>
        <v>#REF!</v>
      </c>
      <c r="G43" s="138"/>
      <c r="H43" s="138"/>
      <c r="I43" s="138"/>
      <c r="J43" s="136"/>
    </row>
    <row r="44" spans="1:10" s="139" customFormat="1" ht="20.399999999999999" x14ac:dyDescent="0.55000000000000004">
      <c r="A44" s="132" t="e">
        <f>#REF!</f>
        <v>#REF!</v>
      </c>
      <c r="B44" s="133" t="e">
        <f>#REF!</f>
        <v>#REF!</v>
      </c>
      <c r="C44" s="133" t="e">
        <f>#REF!</f>
        <v>#REF!</v>
      </c>
      <c r="D44" s="132" t="e">
        <f>#REF!</f>
        <v>#REF!</v>
      </c>
      <c r="E44" s="132" t="e">
        <f>#REF!</f>
        <v>#REF!</v>
      </c>
      <c r="F44" s="132" t="e">
        <f>#REF!</f>
        <v>#REF!</v>
      </c>
      <c r="G44" s="138"/>
      <c r="H44" s="138"/>
      <c r="I44" s="138"/>
      <c r="J44" s="136"/>
    </row>
    <row r="45" spans="1:10" s="139" customFormat="1" ht="20.399999999999999" x14ac:dyDescent="0.55000000000000004">
      <c r="A45" s="132" t="e">
        <f>#REF!</f>
        <v>#REF!</v>
      </c>
      <c r="B45" s="133" t="e">
        <f>#REF!</f>
        <v>#REF!</v>
      </c>
      <c r="C45" s="133" t="e">
        <f>#REF!</f>
        <v>#REF!</v>
      </c>
      <c r="D45" s="132" t="e">
        <f>#REF!</f>
        <v>#REF!</v>
      </c>
      <c r="E45" s="132" t="e">
        <f>#REF!</f>
        <v>#REF!</v>
      </c>
      <c r="F45" s="132" t="e">
        <f>#REF!</f>
        <v>#REF!</v>
      </c>
      <c r="G45" s="138"/>
      <c r="H45" s="138"/>
      <c r="I45" s="138"/>
      <c r="J45" s="136"/>
    </row>
    <row r="46" spans="1:10" s="139" customFormat="1" ht="20.399999999999999" x14ac:dyDescent="0.55000000000000004">
      <c r="A46" s="132" t="e">
        <f>#REF!</f>
        <v>#REF!</v>
      </c>
      <c r="B46" s="133" t="e">
        <f>#REF!</f>
        <v>#REF!</v>
      </c>
      <c r="C46" s="133" t="e">
        <f>#REF!</f>
        <v>#REF!</v>
      </c>
      <c r="D46" s="132" t="e">
        <f>#REF!</f>
        <v>#REF!</v>
      </c>
      <c r="E46" s="132" t="e">
        <f>#REF!</f>
        <v>#REF!</v>
      </c>
      <c r="F46" s="132" t="e">
        <f>#REF!</f>
        <v>#REF!</v>
      </c>
      <c r="G46" s="138"/>
      <c r="H46" s="138"/>
      <c r="I46" s="138"/>
      <c r="J46" s="136"/>
    </row>
    <row r="47" spans="1:10" s="139" customFormat="1" ht="20.399999999999999" x14ac:dyDescent="0.55000000000000004">
      <c r="A47" s="132" t="e">
        <f>#REF!</f>
        <v>#REF!</v>
      </c>
      <c r="B47" s="133" t="e">
        <f>#REF!</f>
        <v>#REF!</v>
      </c>
      <c r="C47" s="133" t="e">
        <f>#REF!</f>
        <v>#REF!</v>
      </c>
      <c r="D47" s="132" t="e">
        <f>#REF!</f>
        <v>#REF!</v>
      </c>
      <c r="E47" s="132" t="e">
        <f>#REF!</f>
        <v>#REF!</v>
      </c>
      <c r="F47" s="132" t="e">
        <f>#REF!</f>
        <v>#REF!</v>
      </c>
      <c r="G47" s="138"/>
      <c r="H47" s="138"/>
      <c r="I47" s="138"/>
      <c r="J47" s="136"/>
    </row>
    <row r="48" spans="1:10" s="139" customFormat="1" ht="20.399999999999999" x14ac:dyDescent="0.55000000000000004">
      <c r="A48" s="132" t="e">
        <f>#REF!</f>
        <v>#REF!</v>
      </c>
      <c r="B48" s="133" t="e">
        <f>#REF!</f>
        <v>#REF!</v>
      </c>
      <c r="C48" s="133" t="e">
        <f>#REF!</f>
        <v>#REF!</v>
      </c>
      <c r="D48" s="132" t="e">
        <f>#REF!</f>
        <v>#REF!</v>
      </c>
      <c r="E48" s="132" t="e">
        <f>#REF!</f>
        <v>#REF!</v>
      </c>
      <c r="F48" s="132" t="e">
        <f>#REF!</f>
        <v>#REF!</v>
      </c>
      <c r="G48" s="138"/>
      <c r="H48" s="138"/>
      <c r="I48" s="138"/>
      <c r="J48" s="136"/>
    </row>
    <row r="49" spans="1:10" s="139" customFormat="1" ht="20.399999999999999" x14ac:dyDescent="0.55000000000000004">
      <c r="A49" s="132" t="e">
        <f>#REF!</f>
        <v>#REF!</v>
      </c>
      <c r="B49" s="133" t="e">
        <f>#REF!</f>
        <v>#REF!</v>
      </c>
      <c r="C49" s="133" t="e">
        <f>#REF!</f>
        <v>#REF!</v>
      </c>
      <c r="D49" s="132" t="e">
        <f>#REF!</f>
        <v>#REF!</v>
      </c>
      <c r="E49" s="132" t="e">
        <f>#REF!</f>
        <v>#REF!</v>
      </c>
      <c r="F49" s="132" t="e">
        <f>#REF!</f>
        <v>#REF!</v>
      </c>
      <c r="G49" s="138"/>
      <c r="H49" s="138"/>
      <c r="I49" s="138"/>
      <c r="J49" s="136"/>
    </row>
    <row r="50" spans="1:10" s="139" customFormat="1" ht="20.399999999999999" x14ac:dyDescent="0.55000000000000004">
      <c r="A50" s="132" t="e">
        <f>#REF!</f>
        <v>#REF!</v>
      </c>
      <c r="B50" s="133" t="e">
        <f>#REF!</f>
        <v>#REF!</v>
      </c>
      <c r="C50" s="133" t="e">
        <f>#REF!</f>
        <v>#REF!</v>
      </c>
      <c r="D50" s="132" t="e">
        <f>#REF!</f>
        <v>#REF!</v>
      </c>
      <c r="E50" s="132" t="e">
        <f>#REF!</f>
        <v>#REF!</v>
      </c>
      <c r="F50" s="132" t="e">
        <f>#REF!</f>
        <v>#REF!</v>
      </c>
      <c r="G50" s="138"/>
      <c r="H50" s="138"/>
      <c r="I50" s="138"/>
      <c r="J50" s="136"/>
    </row>
    <row r="51" spans="1:10" s="139" customFormat="1" ht="20.399999999999999" x14ac:dyDescent="0.55000000000000004">
      <c r="A51" s="132" t="e">
        <f>#REF!</f>
        <v>#REF!</v>
      </c>
      <c r="B51" s="133" t="e">
        <f>#REF!</f>
        <v>#REF!</v>
      </c>
      <c r="C51" s="133" t="e">
        <f>#REF!</f>
        <v>#REF!</v>
      </c>
      <c r="D51" s="132" t="e">
        <f>#REF!</f>
        <v>#REF!</v>
      </c>
      <c r="E51" s="132" t="e">
        <f>#REF!</f>
        <v>#REF!</v>
      </c>
      <c r="F51" s="132" t="e">
        <f>#REF!</f>
        <v>#REF!</v>
      </c>
      <c r="G51" s="138"/>
      <c r="H51" s="138"/>
      <c r="I51" s="138"/>
      <c r="J51" s="136"/>
    </row>
    <row r="52" spans="1:10" s="139" customFormat="1" ht="20.399999999999999" x14ac:dyDescent="0.55000000000000004">
      <c r="A52" s="132" t="e">
        <f>#REF!</f>
        <v>#REF!</v>
      </c>
      <c r="B52" s="133" t="e">
        <f>#REF!</f>
        <v>#REF!</v>
      </c>
      <c r="C52" s="133" t="e">
        <f>#REF!</f>
        <v>#REF!</v>
      </c>
      <c r="D52" s="132" t="e">
        <f>#REF!</f>
        <v>#REF!</v>
      </c>
      <c r="E52" s="132" t="e">
        <f>#REF!</f>
        <v>#REF!</v>
      </c>
      <c r="F52" s="132" t="e">
        <f>#REF!</f>
        <v>#REF!</v>
      </c>
      <c r="G52" s="138"/>
      <c r="H52" s="138"/>
      <c r="I52" s="138"/>
      <c r="J52" s="136"/>
    </row>
    <row r="53" spans="1:10" s="139" customFormat="1" ht="20.399999999999999" x14ac:dyDescent="0.55000000000000004">
      <c r="A53" s="132" t="e">
        <f>#REF!</f>
        <v>#REF!</v>
      </c>
      <c r="B53" s="133" t="e">
        <f>#REF!</f>
        <v>#REF!</v>
      </c>
      <c r="C53" s="133" t="e">
        <f>#REF!</f>
        <v>#REF!</v>
      </c>
      <c r="D53" s="132" t="e">
        <f>#REF!</f>
        <v>#REF!</v>
      </c>
      <c r="E53" s="132" t="e">
        <f>#REF!</f>
        <v>#REF!</v>
      </c>
      <c r="F53" s="132" t="e">
        <f>#REF!</f>
        <v>#REF!</v>
      </c>
      <c r="G53" s="138"/>
      <c r="H53" s="138"/>
      <c r="I53" s="138"/>
      <c r="J53" s="136"/>
    </row>
    <row r="54" spans="1:10" s="139" customFormat="1" ht="20.399999999999999" x14ac:dyDescent="0.55000000000000004">
      <c r="A54" s="132" t="e">
        <f>#REF!</f>
        <v>#REF!</v>
      </c>
      <c r="B54" s="133" t="e">
        <f>#REF!</f>
        <v>#REF!</v>
      </c>
      <c r="C54" s="133" t="e">
        <f>#REF!</f>
        <v>#REF!</v>
      </c>
      <c r="D54" s="132" t="e">
        <f>#REF!</f>
        <v>#REF!</v>
      </c>
      <c r="E54" s="132" t="e">
        <f>#REF!</f>
        <v>#REF!</v>
      </c>
      <c r="F54" s="132" t="e">
        <f>#REF!</f>
        <v>#REF!</v>
      </c>
      <c r="G54" s="138"/>
      <c r="H54" s="138"/>
      <c r="I54" s="138"/>
      <c r="J54" s="136"/>
    </row>
    <row r="55" spans="1:10" s="139" customFormat="1" ht="20.399999999999999" x14ac:dyDescent="0.55000000000000004">
      <c r="A55" s="132" t="e">
        <f>#REF!</f>
        <v>#REF!</v>
      </c>
      <c r="B55" s="133" t="e">
        <f>#REF!</f>
        <v>#REF!</v>
      </c>
      <c r="C55" s="133" t="e">
        <f>#REF!</f>
        <v>#REF!</v>
      </c>
      <c r="D55" s="132" t="e">
        <f>#REF!</f>
        <v>#REF!</v>
      </c>
      <c r="E55" s="132" t="e">
        <f>#REF!</f>
        <v>#REF!</v>
      </c>
      <c r="F55" s="132" t="e">
        <f>#REF!</f>
        <v>#REF!</v>
      </c>
      <c r="G55" s="138"/>
      <c r="H55" s="138"/>
      <c r="I55" s="138"/>
      <c r="J55" s="136"/>
    </row>
    <row r="56" spans="1:10" s="139" customFormat="1" ht="20.399999999999999" x14ac:dyDescent="0.55000000000000004">
      <c r="A56" s="132" t="e">
        <f>#REF!</f>
        <v>#REF!</v>
      </c>
      <c r="B56" s="133" t="e">
        <f>#REF!</f>
        <v>#REF!</v>
      </c>
      <c r="C56" s="133" t="e">
        <f>#REF!</f>
        <v>#REF!</v>
      </c>
      <c r="D56" s="132" t="e">
        <f>#REF!</f>
        <v>#REF!</v>
      </c>
      <c r="E56" s="132" t="e">
        <f>#REF!</f>
        <v>#REF!</v>
      </c>
      <c r="F56" s="132" t="e">
        <f>#REF!</f>
        <v>#REF!</v>
      </c>
      <c r="G56" s="138"/>
      <c r="H56" s="138"/>
      <c r="I56" s="138"/>
      <c r="J56" s="136"/>
    </row>
    <row r="57" spans="1:10" s="139" customFormat="1" ht="20.399999999999999" x14ac:dyDescent="0.55000000000000004">
      <c r="A57" s="132" t="e">
        <f>#REF!</f>
        <v>#REF!</v>
      </c>
      <c r="B57" s="133" t="e">
        <f>#REF!</f>
        <v>#REF!</v>
      </c>
      <c r="C57" s="133" t="e">
        <f>#REF!</f>
        <v>#REF!</v>
      </c>
      <c r="D57" s="132" t="e">
        <f>#REF!</f>
        <v>#REF!</v>
      </c>
      <c r="E57" s="132" t="e">
        <f>#REF!</f>
        <v>#REF!</v>
      </c>
      <c r="F57" s="132" t="e">
        <f>#REF!</f>
        <v>#REF!</v>
      </c>
      <c r="G57" s="138"/>
      <c r="H57" s="138"/>
      <c r="I57" s="138"/>
      <c r="J57" s="136"/>
    </row>
    <row r="58" spans="1:10" s="139" customFormat="1" ht="20.399999999999999" x14ac:dyDescent="0.55000000000000004">
      <c r="A58" s="132" t="e">
        <f>#REF!</f>
        <v>#REF!</v>
      </c>
      <c r="B58" s="133" t="e">
        <f>#REF!</f>
        <v>#REF!</v>
      </c>
      <c r="C58" s="133" t="e">
        <f>#REF!</f>
        <v>#REF!</v>
      </c>
      <c r="D58" s="132" t="e">
        <f>#REF!</f>
        <v>#REF!</v>
      </c>
      <c r="E58" s="132" t="e">
        <f>#REF!</f>
        <v>#REF!</v>
      </c>
      <c r="F58" s="132" t="e">
        <f>#REF!</f>
        <v>#REF!</v>
      </c>
      <c r="G58" s="138"/>
      <c r="H58" s="138"/>
      <c r="I58" s="138"/>
      <c r="J58" s="136"/>
    </row>
    <row r="59" spans="1:10" s="139" customFormat="1" ht="20.399999999999999" x14ac:dyDescent="0.55000000000000004">
      <c r="A59" s="132" t="e">
        <f>#REF!</f>
        <v>#REF!</v>
      </c>
      <c r="B59" s="133" t="e">
        <f>#REF!</f>
        <v>#REF!</v>
      </c>
      <c r="C59" s="133" t="e">
        <f>#REF!</f>
        <v>#REF!</v>
      </c>
      <c r="D59" s="132" t="e">
        <f>#REF!</f>
        <v>#REF!</v>
      </c>
      <c r="E59" s="132" t="e">
        <f>#REF!</f>
        <v>#REF!</v>
      </c>
      <c r="F59" s="132" t="e">
        <f>#REF!</f>
        <v>#REF!</v>
      </c>
      <c r="G59" s="138"/>
      <c r="H59" s="138"/>
      <c r="I59" s="138"/>
      <c r="J59" s="136"/>
    </row>
    <row r="60" spans="1:10" s="139" customFormat="1" ht="20.399999999999999" x14ac:dyDescent="0.55000000000000004">
      <c r="A60" s="132" t="e">
        <f>#REF!</f>
        <v>#REF!</v>
      </c>
      <c r="B60" s="133" t="e">
        <f>#REF!</f>
        <v>#REF!</v>
      </c>
      <c r="C60" s="133" t="e">
        <f>#REF!</f>
        <v>#REF!</v>
      </c>
      <c r="D60" s="132" t="e">
        <f>#REF!</f>
        <v>#REF!</v>
      </c>
      <c r="E60" s="132" t="e">
        <f>#REF!</f>
        <v>#REF!</v>
      </c>
      <c r="F60" s="132" t="e">
        <f>#REF!</f>
        <v>#REF!</v>
      </c>
      <c r="G60" s="138"/>
      <c r="H60" s="138"/>
      <c r="I60" s="138"/>
      <c r="J60" s="136"/>
    </row>
    <row r="61" spans="1:10" s="139" customFormat="1" ht="20.399999999999999" x14ac:dyDescent="0.55000000000000004">
      <c r="A61" s="132" t="e">
        <f>#REF!</f>
        <v>#REF!</v>
      </c>
      <c r="B61" s="133" t="e">
        <f>#REF!</f>
        <v>#REF!</v>
      </c>
      <c r="C61" s="133" t="e">
        <f>#REF!</f>
        <v>#REF!</v>
      </c>
      <c r="D61" s="132" t="e">
        <f>#REF!</f>
        <v>#REF!</v>
      </c>
      <c r="E61" s="132" t="e">
        <f>#REF!</f>
        <v>#REF!</v>
      </c>
      <c r="F61" s="132" t="e">
        <f>#REF!</f>
        <v>#REF!</v>
      </c>
      <c r="G61" s="138"/>
      <c r="H61" s="138"/>
      <c r="I61" s="138"/>
      <c r="J61" s="136"/>
    </row>
    <row r="62" spans="1:10" s="139" customFormat="1" ht="20.399999999999999" x14ac:dyDescent="0.55000000000000004">
      <c r="A62" s="132" t="e">
        <f>#REF!</f>
        <v>#REF!</v>
      </c>
      <c r="B62" s="133" t="e">
        <f>#REF!</f>
        <v>#REF!</v>
      </c>
      <c r="C62" s="133" t="e">
        <f>#REF!</f>
        <v>#REF!</v>
      </c>
      <c r="D62" s="132" t="e">
        <f>#REF!</f>
        <v>#REF!</v>
      </c>
      <c r="E62" s="132" t="e">
        <f>#REF!</f>
        <v>#REF!</v>
      </c>
      <c r="F62" s="132" t="e">
        <f>#REF!</f>
        <v>#REF!</v>
      </c>
      <c r="G62" s="138"/>
      <c r="H62" s="138"/>
      <c r="I62" s="138"/>
      <c r="J62" s="136"/>
    </row>
    <row r="63" spans="1:10" s="139" customFormat="1" ht="20.399999999999999" x14ac:dyDescent="0.55000000000000004">
      <c r="A63" s="132" t="e">
        <f>#REF!</f>
        <v>#REF!</v>
      </c>
      <c r="B63" s="133" t="e">
        <f>#REF!</f>
        <v>#REF!</v>
      </c>
      <c r="C63" s="133" t="e">
        <f>#REF!</f>
        <v>#REF!</v>
      </c>
      <c r="D63" s="132" t="e">
        <f>#REF!</f>
        <v>#REF!</v>
      </c>
      <c r="E63" s="132" t="e">
        <f>#REF!</f>
        <v>#REF!</v>
      </c>
      <c r="F63" s="132" t="e">
        <f>#REF!</f>
        <v>#REF!</v>
      </c>
      <c r="G63" s="138"/>
      <c r="H63" s="138"/>
      <c r="I63" s="138"/>
      <c r="J63" s="136"/>
    </row>
    <row r="64" spans="1:10" s="139" customFormat="1" ht="20.399999999999999" x14ac:dyDescent="0.55000000000000004">
      <c r="A64" s="132" t="e">
        <f>#REF!</f>
        <v>#REF!</v>
      </c>
      <c r="B64" s="133" t="e">
        <f>#REF!</f>
        <v>#REF!</v>
      </c>
      <c r="C64" s="133" t="e">
        <f>#REF!</f>
        <v>#REF!</v>
      </c>
      <c r="D64" s="132" t="e">
        <f>#REF!</f>
        <v>#REF!</v>
      </c>
      <c r="E64" s="132" t="e">
        <f>#REF!</f>
        <v>#REF!</v>
      </c>
      <c r="F64" s="132" t="e">
        <f>#REF!</f>
        <v>#REF!</v>
      </c>
      <c r="G64" s="138"/>
      <c r="H64" s="138"/>
      <c r="I64" s="138"/>
      <c r="J64" s="136"/>
    </row>
    <row r="65" spans="1:10" s="139" customFormat="1" ht="20.399999999999999" x14ac:dyDescent="0.55000000000000004">
      <c r="A65" s="132" t="e">
        <f>#REF!</f>
        <v>#REF!</v>
      </c>
      <c r="B65" s="133" t="e">
        <f>#REF!</f>
        <v>#REF!</v>
      </c>
      <c r="C65" s="133" t="e">
        <f>#REF!</f>
        <v>#REF!</v>
      </c>
      <c r="D65" s="132" t="e">
        <f>#REF!</f>
        <v>#REF!</v>
      </c>
      <c r="E65" s="132" t="e">
        <f>#REF!</f>
        <v>#REF!</v>
      </c>
      <c r="F65" s="132" t="e">
        <f>#REF!</f>
        <v>#REF!</v>
      </c>
      <c r="G65" s="138"/>
      <c r="H65" s="138"/>
      <c r="I65" s="138"/>
      <c r="J65" s="136"/>
    </row>
    <row r="66" spans="1:10" s="139" customFormat="1" ht="20.399999999999999" x14ac:dyDescent="0.55000000000000004">
      <c r="A66" s="132" t="e">
        <f>#REF!</f>
        <v>#REF!</v>
      </c>
      <c r="B66" s="133" t="e">
        <f>#REF!</f>
        <v>#REF!</v>
      </c>
      <c r="C66" s="133" t="e">
        <f>#REF!</f>
        <v>#REF!</v>
      </c>
      <c r="D66" s="132" t="e">
        <f>#REF!</f>
        <v>#REF!</v>
      </c>
      <c r="E66" s="132" t="e">
        <f>#REF!</f>
        <v>#REF!</v>
      </c>
      <c r="F66" s="132" t="e">
        <f>#REF!</f>
        <v>#REF!</v>
      </c>
      <c r="G66" s="138"/>
      <c r="H66" s="138"/>
      <c r="I66" s="138"/>
      <c r="J66" s="136"/>
    </row>
    <row r="67" spans="1:10" s="139" customFormat="1" ht="20.399999999999999" x14ac:dyDescent="0.55000000000000004">
      <c r="A67" s="132" t="e">
        <f>#REF!</f>
        <v>#REF!</v>
      </c>
      <c r="B67" s="133" t="e">
        <f>#REF!</f>
        <v>#REF!</v>
      </c>
      <c r="C67" s="133" t="e">
        <f>#REF!</f>
        <v>#REF!</v>
      </c>
      <c r="D67" s="132" t="e">
        <f>#REF!</f>
        <v>#REF!</v>
      </c>
      <c r="E67" s="132" t="e">
        <f>#REF!</f>
        <v>#REF!</v>
      </c>
      <c r="F67" s="132" t="e">
        <f>#REF!</f>
        <v>#REF!</v>
      </c>
      <c r="G67" s="138"/>
      <c r="H67" s="138"/>
      <c r="I67" s="138"/>
      <c r="J67" s="136"/>
    </row>
    <row r="68" spans="1:10" s="139" customFormat="1" ht="20.399999999999999" x14ac:dyDescent="0.55000000000000004">
      <c r="A68" s="132" t="e">
        <f>#REF!</f>
        <v>#REF!</v>
      </c>
      <c r="B68" s="133" t="e">
        <f>#REF!</f>
        <v>#REF!</v>
      </c>
      <c r="C68" s="133" t="e">
        <f>#REF!</f>
        <v>#REF!</v>
      </c>
      <c r="D68" s="132" t="e">
        <f>#REF!</f>
        <v>#REF!</v>
      </c>
      <c r="E68" s="132" t="e">
        <f>#REF!</f>
        <v>#REF!</v>
      </c>
      <c r="F68" s="132" t="e">
        <f>#REF!</f>
        <v>#REF!</v>
      </c>
      <c r="G68" s="138"/>
      <c r="H68" s="138"/>
      <c r="I68" s="138"/>
      <c r="J68" s="136"/>
    </row>
    <row r="69" spans="1:10" s="139" customFormat="1" ht="20.399999999999999" x14ac:dyDescent="0.55000000000000004">
      <c r="A69" s="132" t="e">
        <f>#REF!</f>
        <v>#REF!</v>
      </c>
      <c r="B69" s="133" t="e">
        <f>#REF!</f>
        <v>#REF!</v>
      </c>
      <c r="C69" s="133" t="e">
        <f>#REF!</f>
        <v>#REF!</v>
      </c>
      <c r="D69" s="132" t="e">
        <f>#REF!</f>
        <v>#REF!</v>
      </c>
      <c r="E69" s="132" t="e">
        <f>#REF!</f>
        <v>#REF!</v>
      </c>
      <c r="F69" s="132" t="e">
        <f>#REF!</f>
        <v>#REF!</v>
      </c>
      <c r="G69" s="138"/>
      <c r="H69" s="138"/>
      <c r="I69" s="138"/>
      <c r="J69" s="136"/>
    </row>
    <row r="70" spans="1:10" s="139" customFormat="1" ht="20.399999999999999" x14ac:dyDescent="0.55000000000000004">
      <c r="A70" s="132" t="e">
        <f>#REF!</f>
        <v>#REF!</v>
      </c>
      <c r="B70" s="133" t="e">
        <f>#REF!</f>
        <v>#REF!</v>
      </c>
      <c r="C70" s="133" t="e">
        <f>#REF!</f>
        <v>#REF!</v>
      </c>
      <c r="D70" s="132" t="e">
        <f>#REF!</f>
        <v>#REF!</v>
      </c>
      <c r="E70" s="132" t="e">
        <f>#REF!</f>
        <v>#REF!</v>
      </c>
      <c r="F70" s="132" t="e">
        <f>#REF!</f>
        <v>#REF!</v>
      </c>
      <c r="G70" s="138"/>
      <c r="H70" s="138"/>
      <c r="I70" s="138"/>
      <c r="J70" s="136"/>
    </row>
    <row r="71" spans="1:10" s="139" customFormat="1" ht="20.399999999999999" x14ac:dyDescent="0.55000000000000004">
      <c r="A71" s="132" t="e">
        <f>#REF!</f>
        <v>#REF!</v>
      </c>
      <c r="B71" s="133" t="e">
        <f>#REF!</f>
        <v>#REF!</v>
      </c>
      <c r="C71" s="133" t="e">
        <f>#REF!</f>
        <v>#REF!</v>
      </c>
      <c r="D71" s="132" t="e">
        <f>#REF!</f>
        <v>#REF!</v>
      </c>
      <c r="E71" s="132" t="e">
        <f>#REF!</f>
        <v>#REF!</v>
      </c>
      <c r="F71" s="132" t="e">
        <f>#REF!</f>
        <v>#REF!</v>
      </c>
      <c r="G71" s="138"/>
      <c r="H71" s="138"/>
      <c r="I71" s="138"/>
      <c r="J71" s="136"/>
    </row>
    <row r="72" spans="1:10" s="139" customFormat="1" ht="20.399999999999999" x14ac:dyDescent="0.55000000000000004">
      <c r="A72" s="132" t="e">
        <f>#REF!</f>
        <v>#REF!</v>
      </c>
      <c r="B72" s="133" t="e">
        <f>#REF!</f>
        <v>#REF!</v>
      </c>
      <c r="C72" s="133" t="e">
        <f>#REF!</f>
        <v>#REF!</v>
      </c>
      <c r="D72" s="132" t="e">
        <f>#REF!</f>
        <v>#REF!</v>
      </c>
      <c r="E72" s="132" t="e">
        <f>#REF!</f>
        <v>#REF!</v>
      </c>
      <c r="F72" s="132" t="e">
        <f>#REF!</f>
        <v>#REF!</v>
      </c>
      <c r="G72" s="138"/>
      <c r="H72" s="138"/>
      <c r="I72" s="138"/>
      <c r="J72" s="136"/>
    </row>
    <row r="73" spans="1:10" s="139" customFormat="1" ht="20.399999999999999" x14ac:dyDescent="0.55000000000000004">
      <c r="A73" s="132" t="e">
        <f>#REF!</f>
        <v>#REF!</v>
      </c>
      <c r="B73" s="133" t="e">
        <f>#REF!</f>
        <v>#REF!</v>
      </c>
      <c r="C73" s="133" t="e">
        <f>#REF!</f>
        <v>#REF!</v>
      </c>
      <c r="D73" s="132" t="e">
        <f>#REF!</f>
        <v>#REF!</v>
      </c>
      <c r="E73" s="132" t="e">
        <f>#REF!</f>
        <v>#REF!</v>
      </c>
      <c r="F73" s="132" t="e">
        <f>#REF!</f>
        <v>#REF!</v>
      </c>
      <c r="G73" s="138"/>
      <c r="H73" s="138"/>
      <c r="I73" s="138"/>
      <c r="J73" s="136"/>
    </row>
    <row r="74" spans="1:10" s="139" customFormat="1" ht="20.399999999999999" x14ac:dyDescent="0.55000000000000004">
      <c r="A74" s="132" t="e">
        <f>#REF!</f>
        <v>#REF!</v>
      </c>
      <c r="B74" s="133" t="e">
        <f>#REF!</f>
        <v>#REF!</v>
      </c>
      <c r="C74" s="133" t="e">
        <f>#REF!</f>
        <v>#REF!</v>
      </c>
      <c r="D74" s="132" t="e">
        <f>#REF!</f>
        <v>#REF!</v>
      </c>
      <c r="E74" s="132" t="e">
        <f>#REF!</f>
        <v>#REF!</v>
      </c>
      <c r="F74" s="132" t="e">
        <f>#REF!</f>
        <v>#REF!</v>
      </c>
      <c r="G74" s="138"/>
      <c r="H74" s="138"/>
      <c r="I74" s="138"/>
      <c r="J74" s="136"/>
    </row>
    <row r="75" spans="1:10" s="139" customFormat="1" ht="20.399999999999999" x14ac:dyDescent="0.55000000000000004">
      <c r="A75" s="132" t="e">
        <f>#REF!</f>
        <v>#REF!</v>
      </c>
      <c r="B75" s="133" t="e">
        <f>#REF!</f>
        <v>#REF!</v>
      </c>
      <c r="C75" s="133" t="e">
        <f>#REF!</f>
        <v>#REF!</v>
      </c>
      <c r="D75" s="132" t="e">
        <f>#REF!</f>
        <v>#REF!</v>
      </c>
      <c r="E75" s="132" t="e">
        <f>#REF!</f>
        <v>#REF!</v>
      </c>
      <c r="F75" s="132" t="e">
        <f>#REF!</f>
        <v>#REF!</v>
      </c>
      <c r="G75" s="138"/>
      <c r="H75" s="138"/>
      <c r="I75" s="138"/>
      <c r="J75" s="136"/>
    </row>
    <row r="76" spans="1:10" s="139" customFormat="1" ht="20.399999999999999" x14ac:dyDescent="0.55000000000000004">
      <c r="A76" s="132" t="e">
        <f>#REF!</f>
        <v>#REF!</v>
      </c>
      <c r="B76" s="133" t="e">
        <f>#REF!</f>
        <v>#REF!</v>
      </c>
      <c r="C76" s="133" t="e">
        <f>#REF!</f>
        <v>#REF!</v>
      </c>
      <c r="D76" s="132" t="e">
        <f>#REF!</f>
        <v>#REF!</v>
      </c>
      <c r="E76" s="132" t="e">
        <f>#REF!</f>
        <v>#REF!</v>
      </c>
      <c r="F76" s="132" t="e">
        <f>#REF!</f>
        <v>#REF!</v>
      </c>
      <c r="G76" s="138"/>
      <c r="H76" s="138"/>
      <c r="I76" s="138"/>
      <c r="J76" s="136"/>
    </row>
    <row r="77" spans="1:10" s="139" customFormat="1" ht="20.399999999999999" x14ac:dyDescent="0.55000000000000004">
      <c r="A77" s="132" t="e">
        <f>#REF!</f>
        <v>#REF!</v>
      </c>
      <c r="B77" s="133" t="e">
        <f>#REF!</f>
        <v>#REF!</v>
      </c>
      <c r="C77" s="133" t="e">
        <f>#REF!</f>
        <v>#REF!</v>
      </c>
      <c r="D77" s="132" t="e">
        <f>#REF!</f>
        <v>#REF!</v>
      </c>
      <c r="E77" s="132" t="e">
        <f>#REF!</f>
        <v>#REF!</v>
      </c>
      <c r="F77" s="132" t="e">
        <f>#REF!</f>
        <v>#REF!</v>
      </c>
      <c r="G77" s="138"/>
      <c r="H77" s="138"/>
      <c r="I77" s="138"/>
      <c r="J77" s="136"/>
    </row>
    <row r="78" spans="1:10" s="139" customFormat="1" ht="20.399999999999999" x14ac:dyDescent="0.55000000000000004">
      <c r="A78" s="132" t="e">
        <f>#REF!</f>
        <v>#REF!</v>
      </c>
      <c r="B78" s="133" t="e">
        <f>#REF!</f>
        <v>#REF!</v>
      </c>
      <c r="C78" s="133" t="e">
        <f>#REF!</f>
        <v>#REF!</v>
      </c>
      <c r="D78" s="132" t="e">
        <f>#REF!</f>
        <v>#REF!</v>
      </c>
      <c r="E78" s="132" t="e">
        <f>#REF!</f>
        <v>#REF!</v>
      </c>
      <c r="F78" s="132" t="e">
        <f>#REF!</f>
        <v>#REF!</v>
      </c>
      <c r="G78" s="138"/>
      <c r="H78" s="138"/>
      <c r="I78" s="138"/>
      <c r="J78" s="136"/>
    </row>
    <row r="79" spans="1:10" s="139" customFormat="1" ht="20.399999999999999" x14ac:dyDescent="0.55000000000000004">
      <c r="A79" s="132" t="e">
        <f>#REF!</f>
        <v>#REF!</v>
      </c>
      <c r="B79" s="133" t="e">
        <f>#REF!</f>
        <v>#REF!</v>
      </c>
      <c r="C79" s="133" t="e">
        <f>#REF!</f>
        <v>#REF!</v>
      </c>
      <c r="D79" s="132" t="e">
        <f>#REF!</f>
        <v>#REF!</v>
      </c>
      <c r="E79" s="132" t="e">
        <f>#REF!</f>
        <v>#REF!</v>
      </c>
      <c r="F79" s="132" t="e">
        <f>#REF!</f>
        <v>#REF!</v>
      </c>
      <c r="G79" s="138"/>
      <c r="H79" s="138"/>
      <c r="I79" s="138"/>
      <c r="J79" s="136"/>
    </row>
    <row r="80" spans="1:10" s="139" customFormat="1" ht="20.399999999999999" x14ac:dyDescent="0.55000000000000004">
      <c r="A80" s="132" t="e">
        <f>#REF!</f>
        <v>#REF!</v>
      </c>
      <c r="B80" s="133" t="e">
        <f>#REF!</f>
        <v>#REF!</v>
      </c>
      <c r="C80" s="133" t="e">
        <f>#REF!</f>
        <v>#REF!</v>
      </c>
      <c r="D80" s="132" t="e">
        <f>#REF!</f>
        <v>#REF!</v>
      </c>
      <c r="E80" s="132" t="e">
        <f>#REF!</f>
        <v>#REF!</v>
      </c>
      <c r="F80" s="132" t="e">
        <f>#REF!</f>
        <v>#REF!</v>
      </c>
      <c r="G80" s="138"/>
      <c r="H80" s="138"/>
      <c r="I80" s="138"/>
      <c r="J80" s="136"/>
    </row>
    <row r="81" spans="1:10" s="139" customFormat="1" ht="20.399999999999999" x14ac:dyDescent="0.55000000000000004">
      <c r="A81" s="132" t="e">
        <f>#REF!</f>
        <v>#REF!</v>
      </c>
      <c r="B81" s="133" t="e">
        <f>#REF!</f>
        <v>#REF!</v>
      </c>
      <c r="C81" s="133" t="e">
        <f>#REF!</f>
        <v>#REF!</v>
      </c>
      <c r="D81" s="132" t="e">
        <f>#REF!</f>
        <v>#REF!</v>
      </c>
      <c r="E81" s="132" t="e">
        <f>#REF!</f>
        <v>#REF!</v>
      </c>
      <c r="F81" s="132" t="e">
        <f>#REF!</f>
        <v>#REF!</v>
      </c>
      <c r="G81" s="138"/>
      <c r="H81" s="138"/>
      <c r="I81" s="138"/>
      <c r="J81" s="136"/>
    </row>
    <row r="82" spans="1:10" s="139" customFormat="1" ht="20.399999999999999" x14ac:dyDescent="0.55000000000000004">
      <c r="A82" s="132" t="e">
        <f>#REF!</f>
        <v>#REF!</v>
      </c>
      <c r="B82" s="133" t="e">
        <f>#REF!</f>
        <v>#REF!</v>
      </c>
      <c r="C82" s="133" t="e">
        <f>#REF!</f>
        <v>#REF!</v>
      </c>
      <c r="D82" s="132" t="e">
        <f>#REF!</f>
        <v>#REF!</v>
      </c>
      <c r="E82" s="132" t="e">
        <f>#REF!</f>
        <v>#REF!</v>
      </c>
      <c r="F82" s="132" t="e">
        <f>#REF!</f>
        <v>#REF!</v>
      </c>
      <c r="G82" s="138"/>
      <c r="H82" s="138"/>
      <c r="I82" s="138"/>
      <c r="J82" s="136"/>
    </row>
    <row r="83" spans="1:10" s="139" customFormat="1" ht="20.399999999999999" x14ac:dyDescent="0.55000000000000004">
      <c r="A83" s="132" t="e">
        <f>#REF!</f>
        <v>#REF!</v>
      </c>
      <c r="B83" s="133" t="e">
        <f>#REF!</f>
        <v>#REF!</v>
      </c>
      <c r="C83" s="133" t="e">
        <f>#REF!</f>
        <v>#REF!</v>
      </c>
      <c r="D83" s="132" t="e">
        <f>#REF!</f>
        <v>#REF!</v>
      </c>
      <c r="E83" s="132" t="e">
        <f>#REF!</f>
        <v>#REF!</v>
      </c>
      <c r="F83" s="132" t="e">
        <f>#REF!</f>
        <v>#REF!</v>
      </c>
      <c r="G83" s="138"/>
      <c r="H83" s="138"/>
      <c r="I83" s="138"/>
      <c r="J83" s="136"/>
    </row>
    <row r="84" spans="1:10" s="139" customFormat="1" ht="20.399999999999999" x14ac:dyDescent="0.55000000000000004">
      <c r="A84" s="132" t="e">
        <f>#REF!</f>
        <v>#REF!</v>
      </c>
      <c r="B84" s="133" t="e">
        <f>#REF!</f>
        <v>#REF!</v>
      </c>
      <c r="C84" s="133" t="e">
        <f>#REF!</f>
        <v>#REF!</v>
      </c>
      <c r="D84" s="132" t="e">
        <f>#REF!</f>
        <v>#REF!</v>
      </c>
      <c r="E84" s="132" t="e">
        <f>#REF!</f>
        <v>#REF!</v>
      </c>
      <c r="F84" s="132" t="e">
        <f>#REF!</f>
        <v>#REF!</v>
      </c>
      <c r="G84" s="138"/>
      <c r="H84" s="138"/>
      <c r="I84" s="138"/>
      <c r="J84" s="136"/>
    </row>
    <row r="85" spans="1:10" s="139" customFormat="1" ht="20.399999999999999" x14ac:dyDescent="0.55000000000000004">
      <c r="A85" s="132" t="e">
        <f>#REF!</f>
        <v>#REF!</v>
      </c>
      <c r="B85" s="133" t="e">
        <f>#REF!</f>
        <v>#REF!</v>
      </c>
      <c r="C85" s="133" t="e">
        <f>#REF!</f>
        <v>#REF!</v>
      </c>
      <c r="D85" s="132" t="e">
        <f>#REF!</f>
        <v>#REF!</v>
      </c>
      <c r="E85" s="132" t="e">
        <f>#REF!</f>
        <v>#REF!</v>
      </c>
      <c r="F85" s="132" t="e">
        <f>#REF!</f>
        <v>#REF!</v>
      </c>
      <c r="G85" s="138"/>
      <c r="H85" s="138"/>
      <c r="I85" s="138"/>
      <c r="J85" s="136"/>
    </row>
    <row r="86" spans="1:10" s="139" customFormat="1" ht="20.399999999999999" x14ac:dyDescent="0.55000000000000004">
      <c r="A86" s="132" t="e">
        <f>#REF!</f>
        <v>#REF!</v>
      </c>
      <c r="B86" s="133" t="e">
        <f>#REF!</f>
        <v>#REF!</v>
      </c>
      <c r="C86" s="133" t="e">
        <f>#REF!</f>
        <v>#REF!</v>
      </c>
      <c r="D86" s="132" t="e">
        <f>#REF!</f>
        <v>#REF!</v>
      </c>
      <c r="E86" s="132" t="e">
        <f>#REF!</f>
        <v>#REF!</v>
      </c>
      <c r="F86" s="132" t="e">
        <f>#REF!</f>
        <v>#REF!</v>
      </c>
      <c r="G86" s="138"/>
      <c r="H86" s="138"/>
      <c r="I86" s="138"/>
      <c r="J86" s="136"/>
    </row>
    <row r="87" spans="1:10" s="139" customFormat="1" ht="20.399999999999999" x14ac:dyDescent="0.55000000000000004">
      <c r="A87" s="132" t="e">
        <f>#REF!</f>
        <v>#REF!</v>
      </c>
      <c r="B87" s="133" t="e">
        <f>#REF!</f>
        <v>#REF!</v>
      </c>
      <c r="C87" s="133" t="e">
        <f>#REF!</f>
        <v>#REF!</v>
      </c>
      <c r="D87" s="132" t="e">
        <f>#REF!</f>
        <v>#REF!</v>
      </c>
      <c r="E87" s="132" t="e">
        <f>#REF!</f>
        <v>#REF!</v>
      </c>
      <c r="F87" s="132" t="e">
        <f>#REF!</f>
        <v>#REF!</v>
      </c>
      <c r="G87" s="138"/>
      <c r="H87" s="138"/>
      <c r="I87" s="138"/>
      <c r="J87" s="136"/>
    </row>
    <row r="88" spans="1:10" s="139" customFormat="1" ht="20.399999999999999" x14ac:dyDescent="0.55000000000000004">
      <c r="A88" s="132" t="e">
        <f>#REF!</f>
        <v>#REF!</v>
      </c>
      <c r="B88" s="133" t="e">
        <f>#REF!</f>
        <v>#REF!</v>
      </c>
      <c r="C88" s="133" t="e">
        <f>#REF!</f>
        <v>#REF!</v>
      </c>
      <c r="D88" s="132" t="e">
        <f>#REF!</f>
        <v>#REF!</v>
      </c>
      <c r="E88" s="132" t="e">
        <f>#REF!</f>
        <v>#REF!</v>
      </c>
      <c r="F88" s="132" t="e">
        <f>#REF!</f>
        <v>#REF!</v>
      </c>
      <c r="G88" s="138"/>
      <c r="H88" s="138"/>
      <c r="I88" s="138"/>
      <c r="J88" s="136"/>
    </row>
    <row r="89" spans="1:10" s="139" customFormat="1" ht="20.399999999999999" x14ac:dyDescent="0.55000000000000004">
      <c r="A89" s="132" t="e">
        <f>#REF!</f>
        <v>#REF!</v>
      </c>
      <c r="B89" s="133" t="e">
        <f>#REF!</f>
        <v>#REF!</v>
      </c>
      <c r="C89" s="133" t="e">
        <f>#REF!</f>
        <v>#REF!</v>
      </c>
      <c r="D89" s="132" t="e">
        <f>#REF!</f>
        <v>#REF!</v>
      </c>
      <c r="E89" s="132" t="e">
        <f>#REF!</f>
        <v>#REF!</v>
      </c>
      <c r="F89" s="132" t="e">
        <f>#REF!</f>
        <v>#REF!</v>
      </c>
      <c r="G89" s="138"/>
      <c r="H89" s="138"/>
      <c r="I89" s="138"/>
      <c r="J89" s="136"/>
    </row>
    <row r="90" spans="1:10" s="139" customFormat="1" ht="20.399999999999999" x14ac:dyDescent="0.55000000000000004">
      <c r="A90" s="132" t="e">
        <f>#REF!</f>
        <v>#REF!</v>
      </c>
      <c r="B90" s="133" t="e">
        <f>#REF!</f>
        <v>#REF!</v>
      </c>
      <c r="C90" s="133" t="e">
        <f>#REF!</f>
        <v>#REF!</v>
      </c>
      <c r="D90" s="132" t="e">
        <f>#REF!</f>
        <v>#REF!</v>
      </c>
      <c r="E90" s="132" t="e">
        <f>#REF!</f>
        <v>#REF!</v>
      </c>
      <c r="F90" s="132" t="e">
        <f>#REF!</f>
        <v>#REF!</v>
      </c>
      <c r="G90" s="138"/>
      <c r="H90" s="138"/>
      <c r="I90" s="138"/>
      <c r="J90" s="136"/>
    </row>
    <row r="91" spans="1:10" s="139" customFormat="1" ht="20.399999999999999" x14ac:dyDescent="0.55000000000000004">
      <c r="A91" s="132" t="e">
        <f>#REF!</f>
        <v>#REF!</v>
      </c>
      <c r="B91" s="133" t="e">
        <f>#REF!</f>
        <v>#REF!</v>
      </c>
      <c r="C91" s="133" t="e">
        <f>#REF!</f>
        <v>#REF!</v>
      </c>
      <c r="D91" s="132" t="e">
        <f>#REF!</f>
        <v>#REF!</v>
      </c>
      <c r="E91" s="132" t="e">
        <f>#REF!</f>
        <v>#REF!</v>
      </c>
      <c r="F91" s="132" t="e">
        <f>#REF!</f>
        <v>#REF!</v>
      </c>
      <c r="G91" s="138"/>
      <c r="H91" s="138"/>
      <c r="I91" s="138"/>
      <c r="J91" s="136"/>
    </row>
    <row r="92" spans="1:10" s="139" customFormat="1" ht="20.399999999999999" x14ac:dyDescent="0.55000000000000004">
      <c r="A92" s="132" t="e">
        <f>#REF!</f>
        <v>#REF!</v>
      </c>
      <c r="B92" s="133" t="e">
        <f>#REF!</f>
        <v>#REF!</v>
      </c>
      <c r="C92" s="133" t="e">
        <f>#REF!</f>
        <v>#REF!</v>
      </c>
      <c r="D92" s="132" t="e">
        <f>#REF!</f>
        <v>#REF!</v>
      </c>
      <c r="E92" s="132" t="e">
        <f>#REF!</f>
        <v>#REF!</v>
      </c>
      <c r="F92" s="132" t="e">
        <f>#REF!</f>
        <v>#REF!</v>
      </c>
      <c r="G92" s="138"/>
      <c r="H92" s="138"/>
      <c r="I92" s="138"/>
      <c r="J92" s="136"/>
    </row>
    <row r="93" spans="1:10" s="139" customFormat="1" ht="20.399999999999999" x14ac:dyDescent="0.55000000000000004">
      <c r="A93" s="132" t="e">
        <f>#REF!</f>
        <v>#REF!</v>
      </c>
      <c r="B93" s="133" t="e">
        <f>#REF!</f>
        <v>#REF!</v>
      </c>
      <c r="C93" s="133" t="e">
        <f>#REF!</f>
        <v>#REF!</v>
      </c>
      <c r="D93" s="132" t="e">
        <f>#REF!</f>
        <v>#REF!</v>
      </c>
      <c r="E93" s="132" t="e">
        <f>#REF!</f>
        <v>#REF!</v>
      </c>
      <c r="F93" s="132" t="e">
        <f>#REF!</f>
        <v>#REF!</v>
      </c>
      <c r="G93" s="138"/>
      <c r="H93" s="138"/>
      <c r="I93" s="138"/>
      <c r="J93" s="136"/>
    </row>
    <row r="94" spans="1:10" s="139" customFormat="1" ht="20.399999999999999" x14ac:dyDescent="0.55000000000000004">
      <c r="A94" s="132" t="e">
        <f>#REF!</f>
        <v>#REF!</v>
      </c>
      <c r="B94" s="133" t="e">
        <f>#REF!</f>
        <v>#REF!</v>
      </c>
      <c r="C94" s="133" t="e">
        <f>#REF!</f>
        <v>#REF!</v>
      </c>
      <c r="D94" s="132" t="e">
        <f>#REF!</f>
        <v>#REF!</v>
      </c>
      <c r="E94" s="132" t="e">
        <f>#REF!</f>
        <v>#REF!</v>
      </c>
      <c r="F94" s="132" t="e">
        <f>#REF!</f>
        <v>#REF!</v>
      </c>
      <c r="G94" s="138"/>
      <c r="H94" s="138"/>
      <c r="I94" s="138"/>
      <c r="J94" s="136"/>
    </row>
    <row r="95" spans="1:10" s="139" customFormat="1" ht="20.399999999999999" x14ac:dyDescent="0.55000000000000004">
      <c r="A95" s="132" t="e">
        <f>#REF!</f>
        <v>#REF!</v>
      </c>
      <c r="B95" s="133" t="e">
        <f>#REF!</f>
        <v>#REF!</v>
      </c>
      <c r="C95" s="133" t="e">
        <f>#REF!</f>
        <v>#REF!</v>
      </c>
      <c r="D95" s="132" t="e">
        <f>#REF!</f>
        <v>#REF!</v>
      </c>
      <c r="E95" s="132" t="e">
        <f>#REF!</f>
        <v>#REF!</v>
      </c>
      <c r="F95" s="132" t="e">
        <f>#REF!</f>
        <v>#REF!</v>
      </c>
      <c r="G95" s="138"/>
      <c r="H95" s="138"/>
      <c r="I95" s="138"/>
      <c r="J95" s="136"/>
    </row>
    <row r="96" spans="1:10" s="139" customFormat="1" ht="20.399999999999999" x14ac:dyDescent="0.55000000000000004">
      <c r="A96" s="132" t="e">
        <f>#REF!</f>
        <v>#REF!</v>
      </c>
      <c r="B96" s="133" t="e">
        <f>#REF!</f>
        <v>#REF!</v>
      </c>
      <c r="C96" s="133" t="e">
        <f>#REF!</f>
        <v>#REF!</v>
      </c>
      <c r="D96" s="132" t="e">
        <f>#REF!</f>
        <v>#REF!</v>
      </c>
      <c r="E96" s="132" t="e">
        <f>#REF!</f>
        <v>#REF!</v>
      </c>
      <c r="F96" s="132" t="e">
        <f>#REF!</f>
        <v>#REF!</v>
      </c>
      <c r="G96" s="138"/>
      <c r="H96" s="138"/>
      <c r="I96" s="138"/>
      <c r="J96" s="136"/>
    </row>
    <row r="97" spans="1:10" s="139" customFormat="1" ht="20.399999999999999" x14ac:dyDescent="0.55000000000000004">
      <c r="A97" s="132" t="e">
        <f>#REF!</f>
        <v>#REF!</v>
      </c>
      <c r="B97" s="133" t="e">
        <f>#REF!</f>
        <v>#REF!</v>
      </c>
      <c r="C97" s="133" t="e">
        <f>#REF!</f>
        <v>#REF!</v>
      </c>
      <c r="D97" s="132" t="e">
        <f>#REF!</f>
        <v>#REF!</v>
      </c>
      <c r="E97" s="132" t="e">
        <f>#REF!</f>
        <v>#REF!</v>
      </c>
      <c r="F97" s="132" t="e">
        <f>#REF!</f>
        <v>#REF!</v>
      </c>
      <c r="G97" s="138"/>
      <c r="H97" s="138"/>
      <c r="I97" s="138"/>
      <c r="J97" s="136"/>
    </row>
    <row r="98" spans="1:10" s="139" customFormat="1" ht="20.399999999999999" x14ac:dyDescent="0.55000000000000004">
      <c r="A98" s="132" t="e">
        <f>#REF!</f>
        <v>#REF!</v>
      </c>
      <c r="B98" s="133" t="e">
        <f>#REF!</f>
        <v>#REF!</v>
      </c>
      <c r="C98" s="133" t="e">
        <f>#REF!</f>
        <v>#REF!</v>
      </c>
      <c r="D98" s="132" t="e">
        <f>#REF!</f>
        <v>#REF!</v>
      </c>
      <c r="E98" s="132" t="e">
        <f>#REF!</f>
        <v>#REF!</v>
      </c>
      <c r="F98" s="132" t="e">
        <f>#REF!</f>
        <v>#REF!</v>
      </c>
      <c r="G98" s="138"/>
      <c r="H98" s="138"/>
      <c r="I98" s="138"/>
      <c r="J98" s="136"/>
    </row>
    <row r="99" spans="1:10" s="139" customFormat="1" ht="20.399999999999999" x14ac:dyDescent="0.55000000000000004">
      <c r="A99" s="132" t="e">
        <f>#REF!</f>
        <v>#REF!</v>
      </c>
      <c r="B99" s="133" t="e">
        <f>#REF!</f>
        <v>#REF!</v>
      </c>
      <c r="C99" s="133" t="e">
        <f>#REF!</f>
        <v>#REF!</v>
      </c>
      <c r="D99" s="132" t="e">
        <f>#REF!</f>
        <v>#REF!</v>
      </c>
      <c r="E99" s="132" t="e">
        <f>#REF!</f>
        <v>#REF!</v>
      </c>
      <c r="F99" s="132" t="e">
        <f>#REF!</f>
        <v>#REF!</v>
      </c>
      <c r="G99" s="138"/>
      <c r="H99" s="138"/>
      <c r="I99" s="138"/>
      <c r="J99" s="136"/>
    </row>
    <row r="100" spans="1:10" s="139" customFormat="1" ht="20.399999999999999" x14ac:dyDescent="0.55000000000000004">
      <c r="A100" s="132" t="e">
        <f>#REF!</f>
        <v>#REF!</v>
      </c>
      <c r="B100" s="133" t="e">
        <f>#REF!</f>
        <v>#REF!</v>
      </c>
      <c r="C100" s="133" t="e">
        <f>#REF!</f>
        <v>#REF!</v>
      </c>
      <c r="D100" s="132" t="e">
        <f>#REF!</f>
        <v>#REF!</v>
      </c>
      <c r="E100" s="132" t="e">
        <f>#REF!</f>
        <v>#REF!</v>
      </c>
      <c r="F100" s="132" t="e">
        <f>#REF!</f>
        <v>#REF!</v>
      </c>
      <c r="G100" s="138"/>
      <c r="H100" s="138"/>
      <c r="I100" s="138"/>
      <c r="J100" s="136"/>
    </row>
    <row r="101" spans="1:10" s="139" customFormat="1" ht="20.399999999999999" x14ac:dyDescent="0.55000000000000004">
      <c r="A101" s="132" t="e">
        <f>#REF!</f>
        <v>#REF!</v>
      </c>
      <c r="B101" s="133" t="e">
        <f>#REF!</f>
        <v>#REF!</v>
      </c>
      <c r="C101" s="133" t="e">
        <f>#REF!</f>
        <v>#REF!</v>
      </c>
      <c r="D101" s="132" t="e">
        <f>#REF!</f>
        <v>#REF!</v>
      </c>
      <c r="E101" s="132" t="e">
        <f>#REF!</f>
        <v>#REF!</v>
      </c>
      <c r="F101" s="132" t="e">
        <f>#REF!</f>
        <v>#REF!</v>
      </c>
      <c r="G101" s="138"/>
      <c r="H101" s="138"/>
      <c r="I101" s="138"/>
      <c r="J101" s="136"/>
    </row>
    <row r="102" spans="1:10" s="139" customFormat="1" ht="20.399999999999999" x14ac:dyDescent="0.55000000000000004">
      <c r="A102" s="132" t="e">
        <f>#REF!</f>
        <v>#REF!</v>
      </c>
      <c r="B102" s="133" t="e">
        <f>#REF!</f>
        <v>#REF!</v>
      </c>
      <c r="C102" s="133" t="e">
        <f>#REF!</f>
        <v>#REF!</v>
      </c>
      <c r="D102" s="132" t="e">
        <f>#REF!</f>
        <v>#REF!</v>
      </c>
      <c r="E102" s="132" t="e">
        <f>#REF!</f>
        <v>#REF!</v>
      </c>
      <c r="F102" s="132" t="e">
        <f>#REF!</f>
        <v>#REF!</v>
      </c>
      <c r="G102" s="138"/>
      <c r="H102" s="138"/>
      <c r="I102" s="138"/>
      <c r="J102" s="136"/>
    </row>
    <row r="103" spans="1:10" s="139" customFormat="1" ht="20.399999999999999" x14ac:dyDescent="0.55000000000000004">
      <c r="A103" s="132" t="e">
        <f>#REF!</f>
        <v>#REF!</v>
      </c>
      <c r="B103" s="133" t="e">
        <f>#REF!</f>
        <v>#REF!</v>
      </c>
      <c r="C103" s="133" t="e">
        <f>#REF!</f>
        <v>#REF!</v>
      </c>
      <c r="D103" s="132" t="e">
        <f>#REF!</f>
        <v>#REF!</v>
      </c>
      <c r="E103" s="132" t="e">
        <f>#REF!</f>
        <v>#REF!</v>
      </c>
      <c r="F103" s="132" t="e">
        <f>#REF!</f>
        <v>#REF!</v>
      </c>
      <c r="G103" s="138"/>
      <c r="H103" s="138"/>
      <c r="I103" s="138"/>
      <c r="J103" s="136"/>
    </row>
    <row r="104" spans="1:10" s="139" customFormat="1" ht="20.399999999999999" x14ac:dyDescent="0.55000000000000004">
      <c r="A104" s="132" t="e">
        <f>#REF!</f>
        <v>#REF!</v>
      </c>
      <c r="B104" s="133" t="e">
        <f>#REF!</f>
        <v>#REF!</v>
      </c>
      <c r="C104" s="133" t="e">
        <f>#REF!</f>
        <v>#REF!</v>
      </c>
      <c r="D104" s="132" t="e">
        <f>#REF!</f>
        <v>#REF!</v>
      </c>
      <c r="E104" s="132" t="e">
        <f>#REF!</f>
        <v>#REF!</v>
      </c>
      <c r="F104" s="132" t="e">
        <f>#REF!</f>
        <v>#REF!</v>
      </c>
      <c r="G104" s="138"/>
      <c r="H104" s="138"/>
      <c r="I104" s="138"/>
      <c r="J104" s="136"/>
    </row>
    <row r="105" spans="1:10" s="139" customFormat="1" ht="20.399999999999999" x14ac:dyDescent="0.55000000000000004">
      <c r="A105" s="132" t="e">
        <f>#REF!</f>
        <v>#REF!</v>
      </c>
      <c r="B105" s="133" t="e">
        <f>#REF!</f>
        <v>#REF!</v>
      </c>
      <c r="C105" s="133" t="e">
        <f>#REF!</f>
        <v>#REF!</v>
      </c>
      <c r="D105" s="132" t="e">
        <f>#REF!</f>
        <v>#REF!</v>
      </c>
      <c r="E105" s="132" t="e">
        <f>#REF!</f>
        <v>#REF!</v>
      </c>
      <c r="F105" s="132" t="e">
        <f>#REF!</f>
        <v>#REF!</v>
      </c>
      <c r="G105" s="138"/>
      <c r="H105" s="138"/>
      <c r="I105" s="138"/>
      <c r="J105" s="136"/>
    </row>
    <row r="106" spans="1:10" s="139" customFormat="1" ht="20.399999999999999" x14ac:dyDescent="0.55000000000000004">
      <c r="A106" s="132" t="e">
        <f>#REF!</f>
        <v>#REF!</v>
      </c>
      <c r="B106" s="133" t="e">
        <f>#REF!</f>
        <v>#REF!</v>
      </c>
      <c r="C106" s="133" t="e">
        <f>#REF!</f>
        <v>#REF!</v>
      </c>
      <c r="D106" s="132" t="e">
        <f>#REF!</f>
        <v>#REF!</v>
      </c>
      <c r="E106" s="132" t="e">
        <f>#REF!</f>
        <v>#REF!</v>
      </c>
      <c r="F106" s="132" t="e">
        <f>#REF!</f>
        <v>#REF!</v>
      </c>
      <c r="G106" s="138"/>
      <c r="H106" s="138"/>
      <c r="I106" s="138"/>
      <c r="J106" s="136"/>
    </row>
    <row r="107" spans="1:10" s="139" customFormat="1" ht="20.399999999999999" x14ac:dyDescent="0.55000000000000004">
      <c r="A107" s="132" t="e">
        <f>#REF!</f>
        <v>#REF!</v>
      </c>
      <c r="B107" s="133" t="e">
        <f>#REF!</f>
        <v>#REF!</v>
      </c>
      <c r="C107" s="133" t="e">
        <f>#REF!</f>
        <v>#REF!</v>
      </c>
      <c r="D107" s="132" t="e">
        <f>#REF!</f>
        <v>#REF!</v>
      </c>
      <c r="E107" s="132" t="e">
        <f>#REF!</f>
        <v>#REF!</v>
      </c>
      <c r="F107" s="132" t="e">
        <f>#REF!</f>
        <v>#REF!</v>
      </c>
      <c r="G107" s="138"/>
      <c r="H107" s="138"/>
      <c r="I107" s="138"/>
      <c r="J107" s="136"/>
    </row>
    <row r="108" spans="1:10" s="139" customFormat="1" ht="20.399999999999999" x14ac:dyDescent="0.55000000000000004">
      <c r="A108" s="132" t="e">
        <f>#REF!</f>
        <v>#REF!</v>
      </c>
      <c r="B108" s="133" t="e">
        <f>#REF!</f>
        <v>#REF!</v>
      </c>
      <c r="C108" s="133" t="e">
        <f>#REF!</f>
        <v>#REF!</v>
      </c>
      <c r="D108" s="132" t="e">
        <f>#REF!</f>
        <v>#REF!</v>
      </c>
      <c r="E108" s="132" t="e">
        <f>#REF!</f>
        <v>#REF!</v>
      </c>
      <c r="F108" s="132" t="e">
        <f>#REF!</f>
        <v>#REF!</v>
      </c>
      <c r="G108" s="138"/>
      <c r="H108" s="138"/>
      <c r="I108" s="138"/>
      <c r="J108" s="136"/>
    </row>
    <row r="109" spans="1:10" s="139" customFormat="1" ht="20.399999999999999" x14ac:dyDescent="0.55000000000000004">
      <c r="A109" s="132" t="e">
        <f>#REF!</f>
        <v>#REF!</v>
      </c>
      <c r="B109" s="133" t="e">
        <f>#REF!</f>
        <v>#REF!</v>
      </c>
      <c r="C109" s="133" t="e">
        <f>#REF!</f>
        <v>#REF!</v>
      </c>
      <c r="D109" s="132" t="e">
        <f>#REF!</f>
        <v>#REF!</v>
      </c>
      <c r="E109" s="132" t="e">
        <f>#REF!</f>
        <v>#REF!</v>
      </c>
      <c r="F109" s="132" t="e">
        <f>#REF!</f>
        <v>#REF!</v>
      </c>
      <c r="G109" s="138"/>
      <c r="H109" s="138"/>
      <c r="I109" s="138"/>
      <c r="J109" s="136"/>
    </row>
    <row r="110" spans="1:10" s="139" customFormat="1" ht="20.399999999999999" x14ac:dyDescent="0.55000000000000004">
      <c r="A110" s="132" t="e">
        <f>#REF!</f>
        <v>#REF!</v>
      </c>
      <c r="B110" s="133" t="e">
        <f>#REF!</f>
        <v>#REF!</v>
      </c>
      <c r="C110" s="133" t="e">
        <f>#REF!</f>
        <v>#REF!</v>
      </c>
      <c r="D110" s="132" t="e">
        <f>#REF!</f>
        <v>#REF!</v>
      </c>
      <c r="E110" s="132" t="e">
        <f>#REF!</f>
        <v>#REF!</v>
      </c>
      <c r="F110" s="132" t="e">
        <f>#REF!</f>
        <v>#REF!</v>
      </c>
      <c r="G110" s="138"/>
      <c r="H110" s="138"/>
      <c r="I110" s="138"/>
      <c r="J110" s="136"/>
    </row>
    <row r="111" spans="1:10" s="139" customFormat="1" ht="20.399999999999999" x14ac:dyDescent="0.55000000000000004">
      <c r="A111" s="132" t="e">
        <f>#REF!</f>
        <v>#REF!</v>
      </c>
      <c r="B111" s="133" t="e">
        <f>#REF!</f>
        <v>#REF!</v>
      </c>
      <c r="C111" s="133" t="e">
        <f>#REF!</f>
        <v>#REF!</v>
      </c>
      <c r="D111" s="132" t="e">
        <f>#REF!</f>
        <v>#REF!</v>
      </c>
      <c r="E111" s="132" t="e">
        <f>#REF!</f>
        <v>#REF!</v>
      </c>
      <c r="F111" s="132" t="e">
        <f>#REF!</f>
        <v>#REF!</v>
      </c>
      <c r="G111" s="138"/>
      <c r="H111" s="138"/>
      <c r="I111" s="138"/>
      <c r="J111" s="136"/>
    </row>
    <row r="112" spans="1:10" s="139" customFormat="1" ht="20.399999999999999" x14ac:dyDescent="0.55000000000000004">
      <c r="A112" s="132" t="e">
        <f>#REF!</f>
        <v>#REF!</v>
      </c>
      <c r="B112" s="133" t="e">
        <f>#REF!</f>
        <v>#REF!</v>
      </c>
      <c r="C112" s="133" t="e">
        <f>#REF!</f>
        <v>#REF!</v>
      </c>
      <c r="D112" s="132" t="e">
        <f>#REF!</f>
        <v>#REF!</v>
      </c>
      <c r="E112" s="132" t="e">
        <f>#REF!</f>
        <v>#REF!</v>
      </c>
      <c r="F112" s="132" t="e">
        <f>#REF!</f>
        <v>#REF!</v>
      </c>
      <c r="G112" s="138"/>
      <c r="H112" s="138"/>
      <c r="I112" s="138"/>
      <c r="J112" s="136"/>
    </row>
    <row r="113" spans="1:10" s="139" customFormat="1" ht="20.399999999999999" x14ac:dyDescent="0.55000000000000004">
      <c r="A113" s="132" t="e">
        <f>#REF!</f>
        <v>#REF!</v>
      </c>
      <c r="B113" s="133" t="e">
        <f>#REF!</f>
        <v>#REF!</v>
      </c>
      <c r="C113" s="133" t="e">
        <f>#REF!</f>
        <v>#REF!</v>
      </c>
      <c r="D113" s="132" t="e">
        <f>#REF!</f>
        <v>#REF!</v>
      </c>
      <c r="E113" s="132" t="e">
        <f>#REF!</f>
        <v>#REF!</v>
      </c>
      <c r="F113" s="132" t="e">
        <f>#REF!</f>
        <v>#REF!</v>
      </c>
      <c r="G113" s="138"/>
      <c r="H113" s="138"/>
      <c r="I113" s="138"/>
      <c r="J113" s="136"/>
    </row>
    <row r="114" spans="1:10" s="139" customFormat="1" ht="20.399999999999999" x14ac:dyDescent="0.55000000000000004">
      <c r="A114" s="132" t="e">
        <f>#REF!</f>
        <v>#REF!</v>
      </c>
      <c r="B114" s="133" t="e">
        <f>#REF!</f>
        <v>#REF!</v>
      </c>
      <c r="C114" s="133" t="e">
        <f>#REF!</f>
        <v>#REF!</v>
      </c>
      <c r="D114" s="132" t="e">
        <f>#REF!</f>
        <v>#REF!</v>
      </c>
      <c r="E114" s="132" t="e">
        <f>#REF!</f>
        <v>#REF!</v>
      </c>
      <c r="F114" s="132" t="e">
        <f>#REF!</f>
        <v>#REF!</v>
      </c>
      <c r="G114" s="138"/>
      <c r="H114" s="138"/>
      <c r="I114" s="138"/>
      <c r="J114" s="136"/>
    </row>
    <row r="115" spans="1:10" s="139" customFormat="1" ht="20.399999999999999" x14ac:dyDescent="0.55000000000000004">
      <c r="A115" s="132" t="e">
        <f>#REF!</f>
        <v>#REF!</v>
      </c>
      <c r="B115" s="133" t="e">
        <f>#REF!</f>
        <v>#REF!</v>
      </c>
      <c r="C115" s="133" t="e">
        <f>#REF!</f>
        <v>#REF!</v>
      </c>
      <c r="D115" s="132" t="e">
        <f>#REF!</f>
        <v>#REF!</v>
      </c>
      <c r="E115" s="132" t="e">
        <f>#REF!</f>
        <v>#REF!</v>
      </c>
      <c r="F115" s="132" t="e">
        <f>#REF!</f>
        <v>#REF!</v>
      </c>
      <c r="G115" s="138"/>
      <c r="H115" s="138"/>
      <c r="I115" s="138"/>
      <c r="J115" s="136"/>
    </row>
    <row r="116" spans="1:10" s="139" customFormat="1" ht="20.399999999999999" x14ac:dyDescent="0.55000000000000004">
      <c r="A116" s="132" t="e">
        <f>#REF!</f>
        <v>#REF!</v>
      </c>
      <c r="B116" s="133" t="e">
        <f>#REF!</f>
        <v>#REF!</v>
      </c>
      <c r="C116" s="133" t="e">
        <f>#REF!</f>
        <v>#REF!</v>
      </c>
      <c r="D116" s="132" t="e">
        <f>#REF!</f>
        <v>#REF!</v>
      </c>
      <c r="E116" s="132" t="e">
        <f>#REF!</f>
        <v>#REF!</v>
      </c>
      <c r="F116" s="132" t="e">
        <f>#REF!</f>
        <v>#REF!</v>
      </c>
      <c r="G116" s="138"/>
      <c r="H116" s="138"/>
      <c r="I116" s="138"/>
      <c r="J116" s="136"/>
    </row>
    <row r="117" spans="1:10" s="139" customFormat="1" ht="20.399999999999999" x14ac:dyDescent="0.55000000000000004">
      <c r="A117" s="132" t="e">
        <f>#REF!</f>
        <v>#REF!</v>
      </c>
      <c r="B117" s="133" t="e">
        <f>#REF!</f>
        <v>#REF!</v>
      </c>
      <c r="C117" s="133" t="e">
        <f>#REF!</f>
        <v>#REF!</v>
      </c>
      <c r="D117" s="132" t="e">
        <f>#REF!</f>
        <v>#REF!</v>
      </c>
      <c r="E117" s="132" t="e">
        <f>#REF!</f>
        <v>#REF!</v>
      </c>
      <c r="F117" s="132" t="e">
        <f>#REF!</f>
        <v>#REF!</v>
      </c>
      <c r="G117" s="138"/>
      <c r="H117" s="138"/>
      <c r="I117" s="138"/>
      <c r="J117" s="136"/>
    </row>
    <row r="118" spans="1:10" s="139" customFormat="1" ht="20.399999999999999" x14ac:dyDescent="0.55000000000000004">
      <c r="A118" s="132" t="e">
        <f>#REF!</f>
        <v>#REF!</v>
      </c>
      <c r="B118" s="133" t="e">
        <f>#REF!</f>
        <v>#REF!</v>
      </c>
      <c r="C118" s="133" t="e">
        <f>#REF!</f>
        <v>#REF!</v>
      </c>
      <c r="D118" s="132" t="e">
        <f>#REF!</f>
        <v>#REF!</v>
      </c>
      <c r="E118" s="132" t="e">
        <f>#REF!</f>
        <v>#REF!</v>
      </c>
      <c r="F118" s="132" t="e">
        <f>#REF!</f>
        <v>#REF!</v>
      </c>
      <c r="G118" s="138"/>
      <c r="H118" s="138"/>
      <c r="I118" s="138"/>
      <c r="J118" s="136"/>
    </row>
    <row r="119" spans="1:10" s="139" customFormat="1" ht="20.399999999999999" x14ac:dyDescent="0.55000000000000004">
      <c r="A119" s="132" t="e">
        <f>#REF!</f>
        <v>#REF!</v>
      </c>
      <c r="B119" s="133" t="e">
        <f>#REF!</f>
        <v>#REF!</v>
      </c>
      <c r="C119" s="133" t="e">
        <f>#REF!</f>
        <v>#REF!</v>
      </c>
      <c r="D119" s="132" t="e">
        <f>#REF!</f>
        <v>#REF!</v>
      </c>
      <c r="E119" s="132" t="e">
        <f>#REF!</f>
        <v>#REF!</v>
      </c>
      <c r="F119" s="132" t="e">
        <f>#REF!</f>
        <v>#REF!</v>
      </c>
      <c r="G119" s="138"/>
      <c r="H119" s="138"/>
      <c r="I119" s="138"/>
      <c r="J119" s="136"/>
    </row>
    <row r="120" spans="1:10" s="139" customFormat="1" ht="20.399999999999999" x14ac:dyDescent="0.55000000000000004">
      <c r="A120" s="132" t="e">
        <f>#REF!</f>
        <v>#REF!</v>
      </c>
      <c r="B120" s="133" t="e">
        <f>#REF!</f>
        <v>#REF!</v>
      </c>
      <c r="C120" s="133" t="e">
        <f>#REF!</f>
        <v>#REF!</v>
      </c>
      <c r="D120" s="132" t="e">
        <f>#REF!</f>
        <v>#REF!</v>
      </c>
      <c r="E120" s="132" t="e">
        <f>#REF!</f>
        <v>#REF!</v>
      </c>
      <c r="F120" s="132" t="e">
        <f>#REF!</f>
        <v>#REF!</v>
      </c>
      <c r="G120" s="138"/>
      <c r="H120" s="138"/>
      <c r="I120" s="138"/>
      <c r="J120" s="136"/>
    </row>
    <row r="121" spans="1:10" s="139" customFormat="1" ht="20.399999999999999" x14ac:dyDescent="0.55000000000000004">
      <c r="A121" s="132" t="e">
        <f>#REF!</f>
        <v>#REF!</v>
      </c>
      <c r="B121" s="133" t="e">
        <f>#REF!</f>
        <v>#REF!</v>
      </c>
      <c r="C121" s="133" t="e">
        <f>#REF!</f>
        <v>#REF!</v>
      </c>
      <c r="D121" s="132" t="e">
        <f>#REF!</f>
        <v>#REF!</v>
      </c>
      <c r="E121" s="132" t="e">
        <f>#REF!</f>
        <v>#REF!</v>
      </c>
      <c r="F121" s="132" t="e">
        <f>#REF!</f>
        <v>#REF!</v>
      </c>
      <c r="G121" s="138"/>
      <c r="H121" s="138"/>
      <c r="I121" s="138"/>
      <c r="J121" s="136"/>
    </row>
    <row r="122" spans="1:10" s="139" customFormat="1" ht="20.399999999999999" x14ac:dyDescent="0.55000000000000004">
      <c r="A122" s="132" t="e">
        <f>#REF!</f>
        <v>#REF!</v>
      </c>
      <c r="B122" s="133" t="e">
        <f>#REF!</f>
        <v>#REF!</v>
      </c>
      <c r="C122" s="133" t="e">
        <f>#REF!</f>
        <v>#REF!</v>
      </c>
      <c r="D122" s="132" t="e">
        <f>#REF!</f>
        <v>#REF!</v>
      </c>
      <c r="E122" s="132" t="e">
        <f>#REF!</f>
        <v>#REF!</v>
      </c>
      <c r="F122" s="132" t="e">
        <f>#REF!</f>
        <v>#REF!</v>
      </c>
      <c r="G122" s="138"/>
      <c r="H122" s="138"/>
      <c r="I122" s="138"/>
      <c r="J122" s="136"/>
    </row>
    <row r="123" spans="1:10" s="139" customFormat="1" ht="20.399999999999999" x14ac:dyDescent="0.55000000000000004">
      <c r="A123" s="132" t="e">
        <f>#REF!</f>
        <v>#REF!</v>
      </c>
      <c r="B123" s="133" t="e">
        <f>#REF!</f>
        <v>#REF!</v>
      </c>
      <c r="C123" s="133" t="e">
        <f>#REF!</f>
        <v>#REF!</v>
      </c>
      <c r="D123" s="132" t="e">
        <f>#REF!</f>
        <v>#REF!</v>
      </c>
      <c r="E123" s="132" t="e">
        <f>#REF!</f>
        <v>#REF!</v>
      </c>
      <c r="F123" s="132" t="e">
        <f>#REF!</f>
        <v>#REF!</v>
      </c>
      <c r="G123" s="138"/>
      <c r="H123" s="138"/>
      <c r="I123" s="138"/>
      <c r="J123" s="136"/>
    </row>
    <row r="124" spans="1:10" s="139" customFormat="1" ht="20.399999999999999" x14ac:dyDescent="0.55000000000000004">
      <c r="A124" s="132" t="e">
        <f>#REF!</f>
        <v>#REF!</v>
      </c>
      <c r="B124" s="133" t="e">
        <f>#REF!</f>
        <v>#REF!</v>
      </c>
      <c r="C124" s="133" t="e">
        <f>#REF!</f>
        <v>#REF!</v>
      </c>
      <c r="D124" s="132" t="e">
        <f>#REF!</f>
        <v>#REF!</v>
      </c>
      <c r="E124" s="132" t="e">
        <f>#REF!</f>
        <v>#REF!</v>
      </c>
      <c r="F124" s="132" t="e">
        <f>#REF!</f>
        <v>#REF!</v>
      </c>
      <c r="G124" s="138"/>
      <c r="H124" s="138"/>
      <c r="I124" s="138"/>
      <c r="J124" s="136"/>
    </row>
    <row r="125" spans="1:10" s="139" customFormat="1" ht="20.399999999999999" x14ac:dyDescent="0.55000000000000004">
      <c r="A125" s="132" t="e">
        <f>#REF!</f>
        <v>#REF!</v>
      </c>
      <c r="B125" s="133" t="e">
        <f>#REF!</f>
        <v>#REF!</v>
      </c>
      <c r="C125" s="133" t="e">
        <f>#REF!</f>
        <v>#REF!</v>
      </c>
      <c r="D125" s="132" t="e">
        <f>#REF!</f>
        <v>#REF!</v>
      </c>
      <c r="E125" s="132" t="e">
        <f>#REF!</f>
        <v>#REF!</v>
      </c>
      <c r="F125" s="132" t="e">
        <f>#REF!</f>
        <v>#REF!</v>
      </c>
      <c r="G125" s="138"/>
      <c r="H125" s="138"/>
      <c r="I125" s="138"/>
      <c r="J125" s="136"/>
    </row>
    <row r="126" spans="1:10" s="139" customFormat="1" ht="20.399999999999999" x14ac:dyDescent="0.55000000000000004">
      <c r="A126" s="132" t="e">
        <f>#REF!</f>
        <v>#REF!</v>
      </c>
      <c r="B126" s="133" t="e">
        <f>#REF!</f>
        <v>#REF!</v>
      </c>
      <c r="C126" s="133" t="e">
        <f>#REF!</f>
        <v>#REF!</v>
      </c>
      <c r="D126" s="132" t="e">
        <f>#REF!</f>
        <v>#REF!</v>
      </c>
      <c r="E126" s="132" t="e">
        <f>#REF!</f>
        <v>#REF!</v>
      </c>
      <c r="F126" s="132" t="e">
        <f>#REF!</f>
        <v>#REF!</v>
      </c>
      <c r="G126" s="138"/>
      <c r="H126" s="138"/>
      <c r="I126" s="138"/>
      <c r="J126" s="136"/>
    </row>
    <row r="127" spans="1:10" s="139" customFormat="1" ht="20.399999999999999" x14ac:dyDescent="0.55000000000000004">
      <c r="A127" s="132" t="e">
        <f>#REF!</f>
        <v>#REF!</v>
      </c>
      <c r="B127" s="133" t="e">
        <f>#REF!</f>
        <v>#REF!</v>
      </c>
      <c r="C127" s="133" t="e">
        <f>#REF!</f>
        <v>#REF!</v>
      </c>
      <c r="D127" s="132" t="e">
        <f>#REF!</f>
        <v>#REF!</v>
      </c>
      <c r="E127" s="132" t="e">
        <f>#REF!</f>
        <v>#REF!</v>
      </c>
      <c r="F127" s="132" t="e">
        <f>#REF!</f>
        <v>#REF!</v>
      </c>
      <c r="G127" s="138"/>
      <c r="H127" s="138"/>
      <c r="I127" s="138"/>
      <c r="J127" s="136"/>
    </row>
    <row r="128" spans="1:10" s="139" customFormat="1" ht="20.399999999999999" x14ac:dyDescent="0.55000000000000004">
      <c r="A128" s="132" t="e">
        <f>#REF!</f>
        <v>#REF!</v>
      </c>
      <c r="B128" s="133" t="e">
        <f>#REF!</f>
        <v>#REF!</v>
      </c>
      <c r="C128" s="133" t="e">
        <f>#REF!</f>
        <v>#REF!</v>
      </c>
      <c r="D128" s="132" t="e">
        <f>#REF!</f>
        <v>#REF!</v>
      </c>
      <c r="E128" s="132" t="e">
        <f>#REF!</f>
        <v>#REF!</v>
      </c>
      <c r="F128" s="132" t="e">
        <f>#REF!</f>
        <v>#REF!</v>
      </c>
      <c r="G128" s="138"/>
      <c r="H128" s="138"/>
      <c r="I128" s="138"/>
      <c r="J128" s="136"/>
    </row>
    <row r="129" spans="1:10" s="139" customFormat="1" ht="20.399999999999999" x14ac:dyDescent="0.55000000000000004">
      <c r="A129" s="132" t="e">
        <f>#REF!</f>
        <v>#REF!</v>
      </c>
      <c r="B129" s="133" t="e">
        <f>#REF!</f>
        <v>#REF!</v>
      </c>
      <c r="C129" s="133" t="e">
        <f>#REF!</f>
        <v>#REF!</v>
      </c>
      <c r="D129" s="132" t="e">
        <f>#REF!</f>
        <v>#REF!</v>
      </c>
      <c r="E129" s="132" t="e">
        <f>#REF!</f>
        <v>#REF!</v>
      </c>
      <c r="F129" s="132" t="e">
        <f>#REF!</f>
        <v>#REF!</v>
      </c>
      <c r="G129" s="138"/>
      <c r="H129" s="138"/>
      <c r="I129" s="138"/>
      <c r="J129" s="136"/>
    </row>
    <row r="130" spans="1:10" s="139" customFormat="1" ht="20.399999999999999" x14ac:dyDescent="0.55000000000000004">
      <c r="A130" s="132" t="e">
        <f>#REF!</f>
        <v>#REF!</v>
      </c>
      <c r="B130" s="133" t="e">
        <f>#REF!</f>
        <v>#REF!</v>
      </c>
      <c r="C130" s="133" t="e">
        <f>#REF!</f>
        <v>#REF!</v>
      </c>
      <c r="D130" s="132" t="e">
        <f>#REF!</f>
        <v>#REF!</v>
      </c>
      <c r="E130" s="132" t="e">
        <f>#REF!</f>
        <v>#REF!</v>
      </c>
      <c r="F130" s="132" t="e">
        <f>#REF!</f>
        <v>#REF!</v>
      </c>
      <c r="G130" s="138"/>
      <c r="H130" s="138"/>
      <c r="I130" s="138"/>
      <c r="J130" s="136"/>
    </row>
    <row r="131" spans="1:10" s="139" customFormat="1" ht="20.399999999999999" x14ac:dyDescent="0.55000000000000004">
      <c r="A131" s="132" t="e">
        <f>#REF!</f>
        <v>#REF!</v>
      </c>
      <c r="B131" s="133" t="e">
        <f>#REF!</f>
        <v>#REF!</v>
      </c>
      <c r="C131" s="133" t="e">
        <f>#REF!</f>
        <v>#REF!</v>
      </c>
      <c r="D131" s="132" t="e">
        <f>#REF!</f>
        <v>#REF!</v>
      </c>
      <c r="E131" s="132" t="e">
        <f>#REF!</f>
        <v>#REF!</v>
      </c>
      <c r="F131" s="132" t="e">
        <f>#REF!</f>
        <v>#REF!</v>
      </c>
      <c r="G131" s="138"/>
      <c r="H131" s="138"/>
      <c r="I131" s="138"/>
      <c r="J131" s="136"/>
    </row>
    <row r="132" spans="1:10" s="139" customFormat="1" ht="20.399999999999999" x14ac:dyDescent="0.55000000000000004">
      <c r="A132" s="140"/>
      <c r="C132" s="141"/>
      <c r="D132" s="141"/>
      <c r="E132" s="140"/>
      <c r="F132" s="140"/>
      <c r="G132" s="142"/>
      <c r="H132" s="142"/>
      <c r="I132" s="142"/>
      <c r="J132" s="143"/>
    </row>
    <row r="133" spans="1:10" s="139" customFormat="1" ht="20.399999999999999" x14ac:dyDescent="0.55000000000000004">
      <c r="A133" s="140"/>
      <c r="C133" s="141"/>
      <c r="D133" s="141"/>
      <c r="E133" s="140"/>
      <c r="F133" s="140"/>
      <c r="G133" s="142"/>
      <c r="H133" s="142"/>
      <c r="I133" s="142"/>
      <c r="J133" s="143"/>
    </row>
    <row r="134" spans="1:10" s="139" customFormat="1" ht="20.399999999999999" x14ac:dyDescent="0.55000000000000004">
      <c r="A134" s="140"/>
      <c r="C134" s="141"/>
      <c r="D134" s="141"/>
      <c r="E134" s="140"/>
      <c r="F134" s="140"/>
      <c r="G134" s="142"/>
      <c r="H134" s="142"/>
      <c r="I134" s="142"/>
      <c r="J134" s="143"/>
    </row>
    <row r="135" spans="1:10" s="139" customFormat="1" ht="20.399999999999999" x14ac:dyDescent="0.55000000000000004">
      <c r="A135" s="140"/>
      <c r="C135" s="141"/>
      <c r="D135" s="141"/>
      <c r="E135" s="140"/>
      <c r="F135" s="140"/>
      <c r="G135" s="142"/>
      <c r="H135" s="142"/>
      <c r="I135" s="142"/>
      <c r="J135" s="143"/>
    </row>
    <row r="136" spans="1:10" s="139" customFormat="1" ht="20.399999999999999" x14ac:dyDescent="0.55000000000000004">
      <c r="A136" s="140"/>
      <c r="C136" s="141"/>
      <c r="D136" s="141"/>
      <c r="E136" s="140"/>
      <c r="F136" s="140"/>
      <c r="G136" s="142"/>
      <c r="H136" s="142"/>
      <c r="I136" s="142"/>
      <c r="J136" s="143"/>
    </row>
    <row r="137" spans="1:10" s="139" customFormat="1" ht="20.399999999999999" x14ac:dyDescent="0.55000000000000004">
      <c r="A137" s="140"/>
      <c r="C137" s="141"/>
      <c r="D137" s="141"/>
      <c r="E137" s="140"/>
      <c r="F137" s="140"/>
      <c r="G137" s="142"/>
      <c r="H137" s="142"/>
      <c r="I137" s="142"/>
      <c r="J137" s="143"/>
    </row>
    <row r="138" spans="1:10" s="139" customFormat="1" ht="20.399999999999999" x14ac:dyDescent="0.55000000000000004">
      <c r="A138" s="140"/>
      <c r="C138" s="141"/>
      <c r="D138" s="141"/>
      <c r="E138" s="140"/>
      <c r="F138" s="140"/>
      <c r="G138" s="142"/>
      <c r="H138" s="142"/>
      <c r="I138" s="142"/>
      <c r="J138" s="143"/>
    </row>
    <row r="139" spans="1:10" s="139" customFormat="1" ht="20.399999999999999" x14ac:dyDescent="0.55000000000000004">
      <c r="A139" s="140"/>
      <c r="C139" s="141"/>
      <c r="D139" s="141"/>
      <c r="E139" s="140"/>
      <c r="F139" s="140"/>
      <c r="G139" s="142"/>
      <c r="H139" s="142"/>
      <c r="I139" s="142"/>
      <c r="J139" s="143"/>
    </row>
    <row r="140" spans="1:10" s="139" customFormat="1" ht="20.399999999999999" x14ac:dyDescent="0.55000000000000004">
      <c r="A140" s="140"/>
      <c r="C140" s="141"/>
      <c r="D140" s="141"/>
      <c r="E140" s="140"/>
      <c r="F140" s="140"/>
      <c r="G140" s="142"/>
      <c r="H140" s="142"/>
      <c r="I140" s="142"/>
      <c r="J140" s="143"/>
    </row>
    <row r="141" spans="1:10" s="139" customFormat="1" ht="20.399999999999999" x14ac:dyDescent="0.55000000000000004">
      <c r="A141" s="140"/>
      <c r="C141" s="141"/>
      <c r="D141" s="141"/>
      <c r="E141" s="140"/>
      <c r="F141" s="140"/>
      <c r="G141" s="142"/>
      <c r="H141" s="142"/>
      <c r="I141" s="142"/>
      <c r="J141" s="143"/>
    </row>
    <row r="142" spans="1:10" s="139" customFormat="1" ht="20.399999999999999" x14ac:dyDescent="0.55000000000000004">
      <c r="A142" s="140"/>
      <c r="C142" s="141"/>
      <c r="D142" s="141"/>
      <c r="E142" s="140"/>
      <c r="F142" s="140"/>
      <c r="G142" s="142"/>
      <c r="H142" s="142"/>
      <c r="I142" s="142"/>
      <c r="J142" s="143"/>
    </row>
    <row r="143" spans="1:10" s="139" customFormat="1" ht="20.399999999999999" x14ac:dyDescent="0.55000000000000004">
      <c r="A143" s="140"/>
      <c r="C143" s="141"/>
      <c r="D143" s="141"/>
      <c r="E143" s="140"/>
      <c r="F143" s="140"/>
      <c r="G143" s="142"/>
      <c r="H143" s="142"/>
      <c r="I143" s="142"/>
      <c r="J143" s="143"/>
    </row>
    <row r="144" spans="1:10" s="139" customFormat="1" ht="20.399999999999999" x14ac:dyDescent="0.55000000000000004">
      <c r="A144" s="140"/>
      <c r="C144" s="141"/>
      <c r="D144" s="141"/>
      <c r="E144" s="140"/>
      <c r="F144" s="140"/>
      <c r="G144" s="142"/>
      <c r="H144" s="142"/>
      <c r="I144" s="142"/>
      <c r="J144" s="143"/>
    </row>
    <row r="145" spans="1:10" s="139" customFormat="1" ht="20.399999999999999" x14ac:dyDescent="0.55000000000000004">
      <c r="A145" s="140"/>
      <c r="C145" s="141"/>
      <c r="D145" s="141"/>
      <c r="E145" s="140"/>
      <c r="F145" s="140"/>
      <c r="G145" s="142"/>
      <c r="H145" s="142"/>
      <c r="I145" s="142"/>
      <c r="J145" s="143"/>
    </row>
    <row r="146" spans="1:10" s="139" customFormat="1" ht="20.399999999999999" x14ac:dyDescent="0.55000000000000004">
      <c r="A146" s="140"/>
      <c r="C146" s="141"/>
      <c r="D146" s="141"/>
      <c r="E146" s="140"/>
      <c r="F146" s="140"/>
      <c r="G146" s="142"/>
      <c r="H146" s="142"/>
      <c r="I146" s="142"/>
      <c r="J146" s="143"/>
    </row>
    <row r="147" spans="1:10" s="139" customFormat="1" ht="20.399999999999999" x14ac:dyDescent="0.55000000000000004">
      <c r="A147" s="140"/>
      <c r="C147" s="141"/>
      <c r="D147" s="141"/>
      <c r="E147" s="140"/>
      <c r="F147" s="140"/>
      <c r="G147" s="142"/>
      <c r="H147" s="142"/>
      <c r="I147" s="142"/>
      <c r="J147" s="143"/>
    </row>
    <row r="148" spans="1:10" s="139" customFormat="1" ht="20.399999999999999" x14ac:dyDescent="0.55000000000000004">
      <c r="A148" s="140"/>
      <c r="C148" s="141"/>
      <c r="D148" s="141"/>
      <c r="E148" s="140"/>
      <c r="F148" s="140"/>
      <c r="G148" s="142"/>
      <c r="H148" s="142"/>
      <c r="I148" s="142"/>
      <c r="J148" s="143"/>
    </row>
    <row r="149" spans="1:10" s="139" customFormat="1" ht="20.399999999999999" x14ac:dyDescent="0.55000000000000004">
      <c r="A149" s="140"/>
      <c r="C149" s="141"/>
      <c r="D149" s="141"/>
      <c r="E149" s="140"/>
      <c r="F149" s="140"/>
      <c r="G149" s="142"/>
      <c r="H149" s="142"/>
      <c r="I149" s="142"/>
      <c r="J149" s="143"/>
    </row>
    <row r="150" spans="1:10" s="139" customFormat="1" ht="20.399999999999999" x14ac:dyDescent="0.55000000000000004">
      <c r="A150" s="140"/>
      <c r="C150" s="141"/>
      <c r="D150" s="141"/>
      <c r="E150" s="140"/>
      <c r="F150" s="140"/>
      <c r="G150" s="142"/>
      <c r="H150" s="142"/>
      <c r="I150" s="142"/>
      <c r="J150" s="143"/>
    </row>
    <row r="151" spans="1:10" s="139" customFormat="1" ht="20.399999999999999" x14ac:dyDescent="0.55000000000000004">
      <c r="A151" s="140"/>
      <c r="C151" s="141"/>
      <c r="D151" s="141"/>
      <c r="E151" s="140"/>
      <c r="F151" s="140"/>
      <c r="G151" s="142"/>
      <c r="H151" s="142"/>
      <c r="I151" s="142"/>
      <c r="J151" s="143"/>
    </row>
    <row r="152" spans="1:10" s="139" customFormat="1" ht="20.399999999999999" x14ac:dyDescent="0.55000000000000004">
      <c r="A152" s="140"/>
      <c r="C152" s="141"/>
      <c r="D152" s="141"/>
      <c r="E152" s="140"/>
      <c r="F152" s="140"/>
      <c r="G152" s="142"/>
      <c r="H152" s="142"/>
      <c r="I152" s="142"/>
      <c r="J152" s="143"/>
    </row>
    <row r="153" spans="1:10" s="139" customFormat="1" ht="20.399999999999999" x14ac:dyDescent="0.55000000000000004">
      <c r="A153" s="140"/>
      <c r="C153" s="141"/>
      <c r="D153" s="141"/>
      <c r="E153" s="140"/>
      <c r="F153" s="140"/>
      <c r="G153" s="142"/>
      <c r="H153" s="142"/>
      <c r="I153" s="142"/>
      <c r="J153" s="143"/>
    </row>
    <row r="154" spans="1:10" s="139" customFormat="1" ht="20.399999999999999" x14ac:dyDescent="0.55000000000000004">
      <c r="A154" s="140"/>
      <c r="C154" s="141"/>
      <c r="D154" s="141"/>
      <c r="E154" s="140"/>
      <c r="F154" s="140"/>
      <c r="G154" s="142"/>
      <c r="H154" s="142"/>
      <c r="I154" s="142"/>
      <c r="J154" s="143"/>
    </row>
    <row r="155" spans="1:10" s="139" customFormat="1" ht="20.399999999999999" x14ac:dyDescent="0.55000000000000004">
      <c r="A155" s="140"/>
      <c r="C155" s="141"/>
      <c r="D155" s="141"/>
      <c r="E155" s="140"/>
      <c r="F155" s="140"/>
      <c r="G155" s="142"/>
      <c r="H155" s="142"/>
      <c r="I155" s="142"/>
      <c r="J155" s="143"/>
    </row>
    <row r="156" spans="1:10" s="139" customFormat="1" ht="20.399999999999999" x14ac:dyDescent="0.55000000000000004">
      <c r="A156" s="140"/>
      <c r="C156" s="141"/>
      <c r="D156" s="141"/>
      <c r="E156" s="140"/>
      <c r="F156" s="140"/>
      <c r="G156" s="142"/>
      <c r="H156" s="142"/>
      <c r="I156" s="142"/>
      <c r="J156" s="143"/>
    </row>
    <row r="157" spans="1:10" s="139" customFormat="1" ht="20.399999999999999" x14ac:dyDescent="0.55000000000000004">
      <c r="A157" s="140"/>
      <c r="C157" s="141"/>
      <c r="D157" s="141"/>
      <c r="E157" s="140"/>
      <c r="F157" s="140"/>
      <c r="G157" s="142"/>
      <c r="H157" s="142"/>
      <c r="I157" s="142"/>
      <c r="J157" s="143"/>
    </row>
    <row r="158" spans="1:10" s="139" customFormat="1" ht="20.399999999999999" x14ac:dyDescent="0.55000000000000004">
      <c r="A158" s="140"/>
      <c r="C158" s="141"/>
      <c r="D158" s="141"/>
      <c r="E158" s="140"/>
      <c r="F158" s="140"/>
      <c r="G158" s="142"/>
      <c r="H158" s="142"/>
      <c r="I158" s="142"/>
      <c r="J158" s="143"/>
    </row>
    <row r="159" spans="1:10" s="139" customFormat="1" ht="20.399999999999999" x14ac:dyDescent="0.55000000000000004">
      <c r="A159" s="140"/>
      <c r="C159" s="141"/>
      <c r="D159" s="141"/>
      <c r="E159" s="140"/>
      <c r="F159" s="140"/>
      <c r="G159" s="142"/>
      <c r="H159" s="142"/>
      <c r="I159" s="142"/>
      <c r="J159" s="143"/>
    </row>
    <row r="160" spans="1:10" s="139" customFormat="1" ht="20.399999999999999" x14ac:dyDescent="0.55000000000000004">
      <c r="A160" s="140"/>
      <c r="C160" s="141"/>
      <c r="D160" s="141"/>
      <c r="E160" s="140"/>
      <c r="F160" s="140"/>
      <c r="G160" s="142"/>
      <c r="H160" s="142"/>
      <c r="I160" s="142"/>
      <c r="J160" s="143"/>
    </row>
    <row r="161" spans="1:10" s="139" customFormat="1" ht="20.399999999999999" x14ac:dyDescent="0.55000000000000004">
      <c r="A161" s="140"/>
      <c r="C161" s="141"/>
      <c r="D161" s="141"/>
      <c r="E161" s="140"/>
      <c r="F161" s="140"/>
      <c r="G161" s="142"/>
      <c r="H161" s="142"/>
      <c r="I161" s="142"/>
      <c r="J161" s="143"/>
    </row>
    <row r="162" spans="1:10" s="139" customFormat="1" ht="20.399999999999999" x14ac:dyDescent="0.55000000000000004">
      <c r="A162" s="140"/>
      <c r="C162" s="141"/>
      <c r="D162" s="141"/>
      <c r="E162" s="140"/>
      <c r="F162" s="140"/>
      <c r="G162" s="142"/>
      <c r="H162" s="142"/>
      <c r="I162" s="142"/>
      <c r="J162" s="143"/>
    </row>
    <row r="163" spans="1:10" s="139" customFormat="1" ht="20.399999999999999" x14ac:dyDescent="0.55000000000000004">
      <c r="A163" s="140"/>
      <c r="C163" s="141"/>
      <c r="D163" s="141"/>
      <c r="E163" s="140"/>
      <c r="F163" s="140"/>
      <c r="G163" s="142"/>
      <c r="H163" s="142"/>
      <c r="I163" s="142"/>
      <c r="J163" s="143"/>
    </row>
    <row r="164" spans="1:10" s="139" customFormat="1" ht="20.399999999999999" x14ac:dyDescent="0.55000000000000004">
      <c r="A164" s="140"/>
      <c r="C164" s="141"/>
      <c r="D164" s="141"/>
      <c r="E164" s="140"/>
      <c r="F164" s="140"/>
      <c r="G164" s="142"/>
      <c r="H164" s="142"/>
      <c r="I164" s="142"/>
      <c r="J164" s="143"/>
    </row>
    <row r="165" spans="1:10" s="139" customFormat="1" ht="20.399999999999999" x14ac:dyDescent="0.55000000000000004">
      <c r="A165" s="140"/>
      <c r="C165" s="141"/>
      <c r="D165" s="141"/>
      <c r="E165" s="140"/>
      <c r="F165" s="140"/>
      <c r="G165" s="142"/>
      <c r="H165" s="142"/>
      <c r="I165" s="142"/>
      <c r="J165" s="143"/>
    </row>
    <row r="166" spans="1:10" s="139" customFormat="1" ht="20.399999999999999" x14ac:dyDescent="0.55000000000000004">
      <c r="A166" s="140"/>
      <c r="C166" s="141"/>
      <c r="D166" s="141"/>
      <c r="E166" s="140"/>
      <c r="F166" s="140"/>
      <c r="G166" s="142"/>
      <c r="H166" s="142"/>
      <c r="I166" s="142"/>
      <c r="J166" s="143"/>
    </row>
    <row r="167" spans="1:10" s="139" customFormat="1" ht="20.399999999999999" x14ac:dyDescent="0.55000000000000004">
      <c r="A167" s="140"/>
      <c r="C167" s="141"/>
      <c r="D167" s="141"/>
      <c r="E167" s="140"/>
      <c r="F167" s="140"/>
      <c r="G167" s="142"/>
      <c r="H167" s="142"/>
      <c r="I167" s="142"/>
      <c r="J167" s="143"/>
    </row>
    <row r="168" spans="1:10" s="139" customFormat="1" ht="20.399999999999999" x14ac:dyDescent="0.55000000000000004">
      <c r="A168" s="140"/>
      <c r="C168" s="141"/>
      <c r="D168" s="141"/>
      <c r="E168" s="140"/>
      <c r="F168" s="140"/>
      <c r="G168" s="142"/>
      <c r="H168" s="142"/>
      <c r="I168" s="142"/>
      <c r="J168" s="143"/>
    </row>
    <row r="169" spans="1:10" s="139" customFormat="1" ht="20.399999999999999" x14ac:dyDescent="0.55000000000000004">
      <c r="A169" s="140"/>
      <c r="C169" s="141"/>
      <c r="D169" s="141"/>
      <c r="E169" s="140"/>
      <c r="F169" s="140"/>
      <c r="G169" s="142"/>
      <c r="H169" s="142"/>
      <c r="I169" s="142"/>
      <c r="J169" s="144"/>
    </row>
    <row r="170" spans="1:10" s="139" customFormat="1" ht="20.399999999999999" x14ac:dyDescent="0.55000000000000004">
      <c r="A170" s="140"/>
      <c r="C170" s="141"/>
      <c r="D170" s="141"/>
      <c r="E170" s="140"/>
      <c r="F170" s="140"/>
      <c r="G170" s="142"/>
      <c r="H170" s="142"/>
      <c r="I170" s="142"/>
      <c r="J170" s="144"/>
    </row>
    <row r="171" spans="1:10" s="139" customFormat="1" ht="20.399999999999999" x14ac:dyDescent="0.55000000000000004">
      <c r="A171" s="140"/>
      <c r="C171" s="141"/>
      <c r="D171" s="141"/>
      <c r="E171" s="140"/>
      <c r="F171" s="140"/>
      <c r="G171" s="142"/>
      <c r="H171" s="142"/>
      <c r="I171" s="142"/>
      <c r="J171" s="144"/>
    </row>
    <row r="172" spans="1:10" s="139" customFormat="1" ht="20.399999999999999" x14ac:dyDescent="0.55000000000000004">
      <c r="A172" s="140"/>
      <c r="C172" s="141"/>
      <c r="D172" s="141"/>
      <c r="E172" s="140"/>
      <c r="F172" s="140"/>
      <c r="G172" s="142"/>
      <c r="H172" s="142"/>
      <c r="I172" s="142"/>
      <c r="J172" s="144"/>
    </row>
    <row r="173" spans="1:10" s="139" customFormat="1" ht="20.399999999999999" x14ac:dyDescent="0.55000000000000004">
      <c r="A173" s="140"/>
      <c r="C173" s="141"/>
      <c r="D173" s="141"/>
      <c r="E173" s="140"/>
      <c r="F173" s="140"/>
      <c r="G173" s="142"/>
      <c r="H173" s="142"/>
      <c r="I173" s="142"/>
      <c r="J173" s="144"/>
    </row>
    <row r="174" spans="1:10" s="139" customFormat="1" ht="20.399999999999999" x14ac:dyDescent="0.55000000000000004">
      <c r="A174" s="140"/>
      <c r="C174" s="141"/>
      <c r="D174" s="141"/>
      <c r="E174" s="140"/>
      <c r="F174" s="140"/>
      <c r="G174" s="142"/>
      <c r="H174" s="142"/>
      <c r="I174" s="142"/>
      <c r="J174" s="144"/>
    </row>
    <row r="175" spans="1:10" s="139" customFormat="1" ht="20.399999999999999" x14ac:dyDescent="0.55000000000000004">
      <c r="A175" s="140"/>
      <c r="C175" s="141"/>
      <c r="D175" s="141"/>
      <c r="E175" s="140"/>
      <c r="F175" s="140"/>
      <c r="G175" s="142"/>
      <c r="H175" s="142"/>
      <c r="I175" s="142"/>
      <c r="J175" s="144"/>
    </row>
    <row r="176" spans="1:10" s="139" customFormat="1" ht="20.399999999999999" x14ac:dyDescent="0.55000000000000004">
      <c r="A176" s="140"/>
      <c r="C176" s="141"/>
      <c r="D176" s="141"/>
      <c r="E176" s="140"/>
      <c r="F176" s="140"/>
      <c r="G176" s="142"/>
      <c r="H176" s="142"/>
      <c r="I176" s="142"/>
      <c r="J176" s="144"/>
    </row>
    <row r="177" spans="1:10" s="139" customFormat="1" ht="20.399999999999999" x14ac:dyDescent="0.55000000000000004">
      <c r="A177" s="140"/>
      <c r="C177" s="141"/>
      <c r="D177" s="141"/>
      <c r="E177" s="140"/>
      <c r="F177" s="140"/>
      <c r="G177" s="142"/>
      <c r="H177" s="142"/>
      <c r="I177" s="142"/>
      <c r="J177" s="144"/>
    </row>
    <row r="178" spans="1:10" s="139" customFormat="1" ht="20.399999999999999" x14ac:dyDescent="0.55000000000000004">
      <c r="A178" s="140"/>
      <c r="C178" s="141"/>
      <c r="D178" s="141"/>
      <c r="E178" s="140"/>
      <c r="F178" s="140"/>
      <c r="G178" s="142"/>
      <c r="H178" s="142"/>
      <c r="I178" s="142"/>
      <c r="J178" s="144"/>
    </row>
    <row r="179" spans="1:10" s="139" customFormat="1" ht="20.399999999999999" x14ac:dyDescent="0.55000000000000004">
      <c r="A179" s="140"/>
      <c r="C179" s="141"/>
      <c r="D179" s="141"/>
      <c r="E179" s="140"/>
      <c r="F179" s="140"/>
      <c r="G179" s="142"/>
      <c r="H179" s="142"/>
      <c r="I179" s="142"/>
      <c r="J179" s="144"/>
    </row>
    <row r="180" spans="1:10" s="139" customFormat="1" ht="20.399999999999999" x14ac:dyDescent="0.55000000000000004">
      <c r="A180" s="140"/>
      <c r="C180" s="141"/>
      <c r="D180" s="141"/>
      <c r="E180" s="140"/>
      <c r="F180" s="140"/>
      <c r="G180" s="142"/>
      <c r="H180" s="142"/>
      <c r="I180" s="142"/>
      <c r="J180" s="144"/>
    </row>
    <row r="181" spans="1:10" s="139" customFormat="1" ht="20.399999999999999" x14ac:dyDescent="0.55000000000000004">
      <c r="A181" s="140"/>
      <c r="C181" s="141"/>
      <c r="D181" s="141"/>
      <c r="E181" s="140"/>
      <c r="F181" s="140"/>
      <c r="G181" s="142"/>
      <c r="H181" s="142"/>
      <c r="I181" s="142"/>
      <c r="J181" s="144"/>
    </row>
    <row r="182" spans="1:10" s="113" customFormat="1" x14ac:dyDescent="0.45">
      <c r="A182" s="115"/>
      <c r="C182" s="116"/>
      <c r="D182" s="116"/>
      <c r="E182" s="115"/>
      <c r="F182" s="115"/>
      <c r="G182" s="117"/>
      <c r="H182" s="117"/>
      <c r="I182" s="117"/>
      <c r="J182" s="114"/>
    </row>
    <row r="183" spans="1:10" s="113" customFormat="1" x14ac:dyDescent="0.45">
      <c r="A183" s="115"/>
      <c r="C183" s="116"/>
      <c r="D183" s="116"/>
      <c r="E183" s="115"/>
      <c r="F183" s="115"/>
      <c r="G183" s="117"/>
      <c r="H183" s="117"/>
      <c r="I183" s="117"/>
      <c r="J183" s="114"/>
    </row>
    <row r="184" spans="1:10" s="113" customFormat="1" x14ac:dyDescent="0.45">
      <c r="A184" s="115"/>
      <c r="C184" s="116"/>
      <c r="D184" s="116"/>
      <c r="E184" s="115"/>
      <c r="F184" s="115"/>
      <c r="G184" s="117"/>
      <c r="H184" s="117"/>
      <c r="I184" s="117"/>
      <c r="J184" s="114"/>
    </row>
    <row r="185" spans="1:10" s="113" customFormat="1" x14ac:dyDescent="0.45">
      <c r="A185" s="115"/>
      <c r="C185" s="116"/>
      <c r="D185" s="116"/>
      <c r="E185" s="115"/>
      <c r="F185" s="115"/>
      <c r="G185" s="117"/>
      <c r="H185" s="117"/>
      <c r="I185" s="117"/>
      <c r="J185" s="118"/>
    </row>
    <row r="186" spans="1:10" s="113" customFormat="1" x14ac:dyDescent="0.45">
      <c r="A186" s="115"/>
      <c r="C186" s="116"/>
      <c r="D186" s="116"/>
      <c r="E186" s="115"/>
      <c r="F186" s="115"/>
      <c r="G186" s="117"/>
      <c r="H186" s="117"/>
      <c r="I186" s="117"/>
      <c r="J186" s="118"/>
    </row>
    <row r="187" spans="1:10" s="113" customFormat="1" x14ac:dyDescent="0.45">
      <c r="A187" s="115"/>
      <c r="C187" s="116"/>
      <c r="D187" s="116"/>
      <c r="E187" s="115"/>
      <c r="F187" s="115"/>
      <c r="G187" s="117"/>
      <c r="H187" s="117"/>
      <c r="I187" s="117"/>
      <c r="J187" s="118"/>
    </row>
    <row r="188" spans="1:10" s="113" customFormat="1" x14ac:dyDescent="0.45">
      <c r="A188" s="115"/>
      <c r="C188" s="116"/>
      <c r="D188" s="116"/>
      <c r="E188" s="115"/>
      <c r="F188" s="115"/>
      <c r="G188" s="117"/>
      <c r="H188" s="117"/>
      <c r="I188" s="117"/>
      <c r="J188" s="118"/>
    </row>
    <row r="189" spans="1:10" s="113" customFormat="1" x14ac:dyDescent="0.45">
      <c r="A189" s="115"/>
      <c r="C189" s="116"/>
      <c r="D189" s="116"/>
      <c r="E189" s="115"/>
      <c r="F189" s="115"/>
      <c r="G189" s="117"/>
      <c r="H189" s="117"/>
      <c r="I189" s="117"/>
      <c r="J189" s="118"/>
    </row>
    <row r="190" spans="1:10" s="113" customFormat="1" x14ac:dyDescent="0.45">
      <c r="A190" s="115"/>
      <c r="C190" s="116"/>
      <c r="D190" s="116"/>
      <c r="E190" s="115"/>
      <c r="F190" s="115"/>
      <c r="G190" s="117"/>
      <c r="H190" s="117"/>
      <c r="I190" s="117"/>
      <c r="J190" s="118"/>
    </row>
    <row r="191" spans="1:10" s="113" customFormat="1" x14ac:dyDescent="0.45">
      <c r="A191" s="115"/>
      <c r="C191" s="116"/>
      <c r="D191" s="116"/>
      <c r="E191" s="115"/>
      <c r="F191" s="115"/>
      <c r="G191" s="117"/>
      <c r="H191" s="117"/>
      <c r="I191" s="117"/>
      <c r="J191" s="118"/>
    </row>
    <row r="192" spans="1:10" s="113" customFormat="1" x14ac:dyDescent="0.45">
      <c r="A192" s="115"/>
      <c r="C192" s="116"/>
      <c r="D192" s="116"/>
      <c r="E192" s="115"/>
      <c r="F192" s="115"/>
      <c r="G192" s="117"/>
      <c r="H192" s="117"/>
      <c r="I192" s="117"/>
      <c r="J192" s="118"/>
    </row>
    <row r="193" spans="1:10" s="113" customFormat="1" x14ac:dyDescent="0.45">
      <c r="A193" s="115"/>
      <c r="C193" s="116"/>
      <c r="D193" s="116"/>
      <c r="E193" s="115"/>
      <c r="F193" s="115"/>
      <c r="G193" s="117"/>
      <c r="H193" s="117"/>
      <c r="I193" s="117"/>
      <c r="J193" s="118"/>
    </row>
    <row r="194" spans="1:10" s="113" customFormat="1" x14ac:dyDescent="0.45">
      <c r="A194" s="115"/>
      <c r="C194" s="116"/>
      <c r="D194" s="116"/>
      <c r="E194" s="115"/>
      <c r="F194" s="115"/>
      <c r="G194" s="117"/>
      <c r="H194" s="117"/>
      <c r="I194" s="117"/>
      <c r="J194" s="118"/>
    </row>
    <row r="195" spans="1:10" s="113" customFormat="1" x14ac:dyDescent="0.45">
      <c r="A195" s="115"/>
      <c r="C195" s="116"/>
      <c r="D195" s="116"/>
      <c r="E195" s="115"/>
      <c r="F195" s="115"/>
      <c r="G195" s="117"/>
      <c r="H195" s="117"/>
      <c r="I195" s="117"/>
      <c r="J195" s="118"/>
    </row>
    <row r="196" spans="1:10" s="113" customFormat="1" x14ac:dyDescent="0.45">
      <c r="A196" s="115"/>
      <c r="C196" s="116"/>
      <c r="D196" s="116"/>
      <c r="E196" s="115"/>
      <c r="F196" s="115"/>
      <c r="G196" s="117"/>
      <c r="H196" s="117"/>
      <c r="I196" s="117"/>
      <c r="J196" s="118"/>
    </row>
    <row r="197" spans="1:10" s="113" customFormat="1" x14ac:dyDescent="0.45">
      <c r="A197" s="115"/>
      <c r="C197" s="116"/>
      <c r="D197" s="116"/>
      <c r="E197" s="115"/>
      <c r="F197" s="115"/>
      <c r="G197" s="117"/>
      <c r="H197" s="117"/>
      <c r="I197" s="117"/>
      <c r="J197" s="118"/>
    </row>
    <row r="198" spans="1:10" s="113" customFormat="1" x14ac:dyDescent="0.45">
      <c r="A198" s="115"/>
      <c r="C198" s="116"/>
      <c r="D198" s="116"/>
      <c r="E198" s="115"/>
      <c r="F198" s="115"/>
      <c r="G198" s="117"/>
      <c r="H198" s="117"/>
      <c r="I198" s="117"/>
      <c r="J198" s="118"/>
    </row>
    <row r="199" spans="1:10" s="113" customFormat="1" x14ac:dyDescent="0.45">
      <c r="A199" s="115"/>
      <c r="C199" s="116"/>
      <c r="D199" s="116"/>
      <c r="E199" s="115"/>
      <c r="F199" s="115"/>
      <c r="G199" s="117"/>
      <c r="H199" s="117"/>
      <c r="I199" s="117"/>
      <c r="J199" s="118"/>
    </row>
    <row r="200" spans="1:10" s="113" customFormat="1" x14ac:dyDescent="0.45">
      <c r="A200" s="115"/>
      <c r="C200" s="116"/>
      <c r="D200" s="116"/>
      <c r="E200" s="115"/>
      <c r="F200" s="115"/>
      <c r="G200" s="117"/>
      <c r="H200" s="117"/>
      <c r="I200" s="117"/>
      <c r="J200" s="118"/>
    </row>
    <row r="201" spans="1:10" s="113" customFormat="1" x14ac:dyDescent="0.45">
      <c r="A201" s="115"/>
      <c r="C201" s="116"/>
      <c r="D201" s="116"/>
      <c r="E201" s="115"/>
      <c r="F201" s="115"/>
      <c r="G201" s="117"/>
      <c r="H201" s="117"/>
      <c r="I201" s="117"/>
      <c r="J201" s="118"/>
    </row>
    <row r="202" spans="1:10" s="113" customFormat="1" x14ac:dyDescent="0.45">
      <c r="A202" s="115"/>
      <c r="C202" s="116"/>
      <c r="D202" s="116"/>
      <c r="E202" s="115"/>
      <c r="F202" s="115"/>
      <c r="G202" s="117"/>
      <c r="H202" s="117"/>
      <c r="I202" s="117"/>
      <c r="J202" s="118"/>
    </row>
    <row r="203" spans="1:10" s="113" customFormat="1" x14ac:dyDescent="0.45">
      <c r="A203" s="115"/>
      <c r="C203" s="116"/>
      <c r="D203" s="116"/>
      <c r="E203" s="115"/>
      <c r="F203" s="115"/>
      <c r="G203" s="117"/>
      <c r="H203" s="117"/>
      <c r="I203" s="117"/>
      <c r="J203" s="118"/>
    </row>
    <row r="204" spans="1:10" s="113" customFormat="1" x14ac:dyDescent="0.45">
      <c r="A204" s="115"/>
      <c r="C204" s="116"/>
      <c r="D204" s="116"/>
      <c r="E204" s="115"/>
      <c r="F204" s="115"/>
      <c r="G204" s="117"/>
      <c r="H204" s="117"/>
      <c r="I204" s="117"/>
      <c r="J204" s="118"/>
    </row>
    <row r="205" spans="1:10" s="113" customFormat="1" x14ac:dyDescent="0.45">
      <c r="A205" s="115"/>
      <c r="C205" s="116"/>
      <c r="D205" s="116"/>
      <c r="E205" s="115"/>
      <c r="F205" s="115"/>
      <c r="G205" s="117"/>
      <c r="H205" s="117"/>
      <c r="I205" s="117"/>
      <c r="J205" s="118"/>
    </row>
    <row r="206" spans="1:10" s="113" customFormat="1" x14ac:dyDescent="0.45">
      <c r="A206" s="115"/>
      <c r="C206" s="116"/>
      <c r="D206" s="116"/>
      <c r="E206" s="115"/>
      <c r="F206" s="115"/>
      <c r="G206" s="117"/>
      <c r="H206" s="117"/>
      <c r="I206" s="117"/>
      <c r="J206" s="118"/>
    </row>
    <row r="207" spans="1:10" s="113" customFormat="1" x14ac:dyDescent="0.45">
      <c r="A207" s="115"/>
      <c r="C207" s="116"/>
      <c r="D207" s="116"/>
      <c r="E207" s="115"/>
      <c r="F207" s="115"/>
      <c r="G207" s="117"/>
      <c r="H207" s="117"/>
      <c r="I207" s="117"/>
      <c r="J207" s="118"/>
    </row>
    <row r="208" spans="1:10" s="113" customFormat="1" x14ac:dyDescent="0.45">
      <c r="A208" s="115"/>
      <c r="C208" s="116"/>
      <c r="D208" s="116"/>
      <c r="E208" s="115"/>
      <c r="F208" s="115"/>
      <c r="G208" s="117"/>
      <c r="H208" s="117"/>
      <c r="I208" s="117"/>
      <c r="J208" s="118"/>
    </row>
    <row r="209" spans="1:10" s="113" customFormat="1" x14ac:dyDescent="0.45">
      <c r="A209" s="115"/>
      <c r="C209" s="116"/>
      <c r="D209" s="116"/>
      <c r="E209" s="115"/>
      <c r="F209" s="115"/>
      <c r="G209" s="117"/>
      <c r="H209" s="117"/>
      <c r="I209" s="117"/>
      <c r="J209" s="118"/>
    </row>
    <row r="210" spans="1:10" s="113" customFormat="1" x14ac:dyDescent="0.45">
      <c r="A210" s="115"/>
      <c r="C210" s="116"/>
      <c r="D210" s="116"/>
      <c r="E210" s="115"/>
      <c r="F210" s="115"/>
      <c r="G210" s="117"/>
      <c r="H210" s="117"/>
      <c r="I210" s="117"/>
      <c r="J210" s="118"/>
    </row>
    <row r="211" spans="1:10" s="113" customFormat="1" x14ac:dyDescent="0.45">
      <c r="A211" s="115"/>
      <c r="C211" s="116"/>
      <c r="D211" s="116"/>
      <c r="E211" s="115"/>
      <c r="F211" s="115"/>
      <c r="G211" s="117"/>
      <c r="H211" s="117"/>
      <c r="I211" s="117"/>
      <c r="J211" s="118"/>
    </row>
    <row r="212" spans="1:10" s="113" customFormat="1" x14ac:dyDescent="0.45">
      <c r="A212" s="115"/>
      <c r="C212" s="116"/>
      <c r="D212" s="116"/>
      <c r="E212" s="115"/>
      <c r="F212" s="115"/>
      <c r="G212" s="117"/>
      <c r="H212" s="117"/>
      <c r="I212" s="117"/>
      <c r="J212" s="118"/>
    </row>
    <row r="213" spans="1:10" s="113" customFormat="1" x14ac:dyDescent="0.45">
      <c r="A213" s="115"/>
      <c r="C213" s="116"/>
      <c r="D213" s="116"/>
      <c r="E213" s="115"/>
      <c r="F213" s="115"/>
      <c r="G213" s="117"/>
      <c r="H213" s="117"/>
      <c r="I213" s="117"/>
      <c r="J213" s="118"/>
    </row>
    <row r="214" spans="1:10" s="113" customFormat="1" x14ac:dyDescent="0.45">
      <c r="A214" s="115"/>
      <c r="C214" s="116"/>
      <c r="D214" s="116"/>
      <c r="E214" s="115"/>
      <c r="F214" s="115"/>
      <c r="G214" s="117"/>
      <c r="H214" s="117"/>
      <c r="I214" s="117"/>
      <c r="J214" s="118"/>
    </row>
    <row r="215" spans="1:10" s="113" customFormat="1" x14ac:dyDescent="0.45">
      <c r="A215" s="115"/>
      <c r="C215" s="116"/>
      <c r="D215" s="116"/>
      <c r="E215" s="115"/>
      <c r="F215" s="115"/>
      <c r="G215" s="117"/>
      <c r="H215" s="117"/>
      <c r="I215" s="117"/>
      <c r="J215" s="118"/>
    </row>
    <row r="216" spans="1:10" s="113" customFormat="1" x14ac:dyDescent="0.45">
      <c r="A216" s="115"/>
      <c r="C216" s="116"/>
      <c r="D216" s="116"/>
      <c r="E216" s="115"/>
      <c r="F216" s="115"/>
      <c r="G216" s="117"/>
      <c r="H216" s="117"/>
      <c r="I216" s="117"/>
      <c r="J216" s="118"/>
    </row>
    <row r="217" spans="1:10" x14ac:dyDescent="0.45">
      <c r="E217" s="114"/>
      <c r="F217" s="114"/>
      <c r="G217" s="114"/>
      <c r="H217" s="114"/>
      <c r="I217" s="117"/>
      <c r="J217" s="118"/>
    </row>
    <row r="218" spans="1:10" x14ac:dyDescent="0.45">
      <c r="E218" s="114"/>
      <c r="F218" s="114"/>
      <c r="G218" s="114"/>
      <c r="H218" s="114"/>
      <c r="I218" s="117"/>
      <c r="J218" s="118"/>
    </row>
    <row r="219" spans="1:10" x14ac:dyDescent="0.45">
      <c r="E219" s="114"/>
      <c r="F219" s="114"/>
      <c r="G219" s="114"/>
      <c r="H219" s="114"/>
      <c r="I219" s="117"/>
      <c r="J219" s="118"/>
    </row>
    <row r="220" spans="1:10" x14ac:dyDescent="0.45">
      <c r="E220" s="114"/>
      <c r="F220" s="114"/>
      <c r="G220" s="114"/>
      <c r="H220" s="114"/>
      <c r="I220" s="117"/>
      <c r="J220" s="118"/>
    </row>
    <row r="221" spans="1:10" x14ac:dyDescent="0.45">
      <c r="E221" s="114"/>
      <c r="F221" s="114"/>
      <c r="G221" s="114"/>
      <c r="H221" s="114"/>
      <c r="I221" s="117"/>
      <c r="J221" s="118"/>
    </row>
    <row r="222" spans="1:10" x14ac:dyDescent="0.45">
      <c r="E222" s="114"/>
      <c r="F222" s="114"/>
      <c r="G222" s="114"/>
      <c r="H222" s="114"/>
      <c r="I222" s="117"/>
      <c r="J222" s="118"/>
    </row>
    <row r="223" spans="1:10" x14ac:dyDescent="0.45">
      <c r="E223" s="114"/>
      <c r="F223" s="114"/>
      <c r="G223" s="114"/>
      <c r="H223" s="114"/>
      <c r="I223" s="117"/>
      <c r="J223" s="118"/>
    </row>
    <row r="224" spans="1:10" x14ac:dyDescent="0.45">
      <c r="E224" s="114"/>
      <c r="F224" s="114"/>
      <c r="G224" s="114"/>
      <c r="H224" s="114"/>
      <c r="I224" s="117"/>
      <c r="J224" s="118"/>
    </row>
    <row r="225" spans="5:10" x14ac:dyDescent="0.45">
      <c r="E225" s="114"/>
      <c r="F225" s="114"/>
      <c r="G225" s="114"/>
      <c r="H225" s="114"/>
      <c r="I225" s="117"/>
      <c r="J225" s="118"/>
    </row>
    <row r="226" spans="5:10" x14ac:dyDescent="0.3">
      <c r="E226" s="114"/>
      <c r="F226" s="114"/>
      <c r="G226" s="114"/>
      <c r="H226" s="114"/>
      <c r="I226" s="114"/>
      <c r="J226" s="118"/>
    </row>
    <row r="227" spans="5:10" x14ac:dyDescent="0.3">
      <c r="E227" s="114"/>
      <c r="F227" s="114"/>
      <c r="G227" s="114"/>
      <c r="H227" s="114"/>
      <c r="I227" s="114"/>
      <c r="J227" s="114"/>
    </row>
    <row r="228" spans="5:10" x14ac:dyDescent="0.3">
      <c r="E228" s="114"/>
      <c r="F228" s="114"/>
      <c r="G228" s="114"/>
      <c r="H228" s="114"/>
      <c r="I228" s="114"/>
      <c r="J228" s="114"/>
    </row>
    <row r="229" spans="5:10" x14ac:dyDescent="0.3">
      <c r="E229" s="114"/>
      <c r="F229" s="114"/>
      <c r="G229" s="114"/>
      <c r="H229" s="114"/>
      <c r="I229" s="114"/>
      <c r="J229" s="114"/>
    </row>
    <row r="230" spans="5:10" x14ac:dyDescent="0.3">
      <c r="E230" s="114"/>
      <c r="F230" s="114"/>
      <c r="G230" s="114"/>
      <c r="H230" s="114"/>
      <c r="I230" s="114"/>
      <c r="J230" s="114"/>
    </row>
    <row r="231" spans="5:10" x14ac:dyDescent="0.3">
      <c r="E231" s="114"/>
      <c r="F231" s="114"/>
      <c r="G231" s="114"/>
      <c r="H231" s="114"/>
      <c r="I231" s="114"/>
      <c r="J231" s="114"/>
    </row>
    <row r="232" spans="5:10" x14ac:dyDescent="0.3">
      <c r="E232" s="114"/>
      <c r="F232" s="114"/>
      <c r="G232" s="114"/>
      <c r="H232" s="114"/>
      <c r="I232" s="114"/>
      <c r="J232" s="114"/>
    </row>
    <row r="233" spans="5:10" x14ac:dyDescent="0.3">
      <c r="E233" s="114"/>
      <c r="F233" s="114"/>
      <c r="G233" s="114"/>
      <c r="H233" s="114"/>
      <c r="I233" s="114"/>
      <c r="J233" s="114"/>
    </row>
    <row r="234" spans="5:10" x14ac:dyDescent="0.3">
      <c r="E234" s="114"/>
      <c r="F234" s="114"/>
      <c r="G234" s="114"/>
      <c r="H234" s="114"/>
      <c r="I234" s="114"/>
      <c r="J234" s="114"/>
    </row>
    <row r="235" spans="5:10" x14ac:dyDescent="0.3">
      <c r="E235" s="114"/>
      <c r="F235" s="114"/>
      <c r="G235" s="114"/>
      <c r="H235" s="114"/>
      <c r="I235" s="114"/>
      <c r="J235" s="114"/>
    </row>
    <row r="236" spans="5:10" x14ac:dyDescent="0.3">
      <c r="E236" s="114"/>
      <c r="F236" s="114"/>
      <c r="G236" s="114"/>
      <c r="H236" s="114"/>
      <c r="I236" s="114"/>
      <c r="J236" s="114"/>
    </row>
    <row r="237" spans="5:10" x14ac:dyDescent="0.3">
      <c r="E237" s="114"/>
      <c r="F237" s="114"/>
      <c r="G237" s="114"/>
      <c r="H237" s="114"/>
      <c r="I237" s="114"/>
      <c r="J237" s="114"/>
    </row>
    <row r="238" spans="5:10" x14ac:dyDescent="0.3">
      <c r="E238" s="114"/>
      <c r="F238" s="114"/>
      <c r="G238" s="114"/>
      <c r="H238" s="114"/>
      <c r="I238" s="114"/>
      <c r="J238" s="114"/>
    </row>
    <row r="239" spans="5:10" x14ac:dyDescent="0.3">
      <c r="E239" s="114"/>
      <c r="F239" s="114"/>
      <c r="G239" s="114"/>
      <c r="H239" s="114"/>
      <c r="I239" s="114"/>
      <c r="J239" s="114"/>
    </row>
    <row r="240" spans="5:10" x14ac:dyDescent="0.3">
      <c r="E240" s="114"/>
      <c r="F240" s="114"/>
      <c r="G240" s="114"/>
      <c r="H240" s="114"/>
      <c r="I240" s="114"/>
      <c r="J240" s="114"/>
    </row>
    <row r="241" spans="5:10" x14ac:dyDescent="0.3">
      <c r="E241" s="114"/>
      <c r="F241" s="114"/>
      <c r="G241" s="114"/>
      <c r="H241" s="114"/>
      <c r="I241" s="114"/>
      <c r="J241" s="114"/>
    </row>
    <row r="242" spans="5:10" x14ac:dyDescent="0.3">
      <c r="E242" s="114"/>
      <c r="F242" s="114"/>
      <c r="G242" s="114"/>
      <c r="H242" s="114"/>
      <c r="I242" s="114"/>
      <c r="J242" s="114"/>
    </row>
    <row r="243" spans="5:10" x14ac:dyDescent="0.3">
      <c r="E243" s="114"/>
      <c r="F243" s="114"/>
      <c r="G243" s="114"/>
      <c r="H243" s="114"/>
      <c r="I243" s="114"/>
      <c r="J243" s="114"/>
    </row>
    <row r="244" spans="5:10" x14ac:dyDescent="0.3">
      <c r="E244" s="114"/>
      <c r="F244" s="114"/>
      <c r="G244" s="114"/>
      <c r="H244" s="114"/>
      <c r="I244" s="114"/>
      <c r="J244" s="114"/>
    </row>
    <row r="245" spans="5:10" x14ac:dyDescent="0.3">
      <c r="E245" s="114"/>
      <c r="F245" s="114"/>
      <c r="G245" s="114"/>
      <c r="H245" s="114"/>
      <c r="I245" s="114"/>
      <c r="J245" s="114"/>
    </row>
    <row r="246" spans="5:10" x14ac:dyDescent="0.3">
      <c r="E246" s="114"/>
      <c r="F246" s="114"/>
      <c r="G246" s="114"/>
      <c r="H246" s="114"/>
      <c r="I246" s="114"/>
      <c r="J246" s="114"/>
    </row>
    <row r="247" spans="5:10" x14ac:dyDescent="0.3">
      <c r="E247" s="114"/>
      <c r="F247" s="114"/>
      <c r="G247" s="114"/>
      <c r="H247" s="114"/>
      <c r="I247" s="114"/>
      <c r="J247" s="114"/>
    </row>
    <row r="248" spans="5:10" x14ac:dyDescent="0.3">
      <c r="E248" s="114"/>
      <c r="F248" s="114"/>
      <c r="G248" s="114"/>
      <c r="H248" s="114"/>
      <c r="I248" s="114"/>
      <c r="J248" s="114"/>
    </row>
    <row r="249" spans="5:10" x14ac:dyDescent="0.3">
      <c r="E249" s="114"/>
      <c r="F249" s="114"/>
      <c r="G249" s="114"/>
      <c r="H249" s="114"/>
      <c r="I249" s="114"/>
      <c r="J249" s="114"/>
    </row>
    <row r="250" spans="5:10" x14ac:dyDescent="0.3">
      <c r="E250" s="114"/>
      <c r="F250" s="114"/>
      <c r="G250" s="114"/>
      <c r="H250" s="114"/>
      <c r="I250" s="114"/>
      <c r="J250" s="114"/>
    </row>
    <row r="251" spans="5:10" x14ac:dyDescent="0.3">
      <c r="E251" s="114"/>
      <c r="F251" s="114"/>
      <c r="G251" s="114"/>
      <c r="H251" s="114"/>
      <c r="I251" s="114"/>
      <c r="J251" s="114"/>
    </row>
    <row r="252" spans="5:10" x14ac:dyDescent="0.3">
      <c r="E252" s="114"/>
      <c r="F252" s="114"/>
      <c r="G252" s="114"/>
      <c r="H252" s="114"/>
      <c r="I252" s="114"/>
      <c r="J252" s="114"/>
    </row>
    <row r="253" spans="5:10" x14ac:dyDescent="0.3">
      <c r="E253" s="114"/>
      <c r="F253" s="114"/>
      <c r="G253" s="114"/>
      <c r="H253" s="114"/>
      <c r="I253" s="114"/>
      <c r="J253" s="114"/>
    </row>
    <row r="254" spans="5:10" x14ac:dyDescent="0.3">
      <c r="E254" s="114"/>
      <c r="F254" s="114"/>
      <c r="G254" s="114"/>
      <c r="H254" s="114"/>
      <c r="I254" s="114"/>
      <c r="J254" s="114"/>
    </row>
    <row r="255" spans="5:10" x14ac:dyDescent="0.3">
      <c r="E255" s="114"/>
      <c r="F255" s="114"/>
      <c r="G255" s="114"/>
      <c r="H255" s="114"/>
      <c r="I255" s="114"/>
      <c r="J255" s="114"/>
    </row>
    <row r="256" spans="5:10" x14ac:dyDescent="0.3">
      <c r="E256" s="114"/>
      <c r="F256" s="114"/>
      <c r="G256" s="114"/>
      <c r="H256" s="114"/>
      <c r="I256" s="114"/>
      <c r="J256" s="114"/>
    </row>
    <row r="257" spans="5:10" x14ac:dyDescent="0.3">
      <c r="E257" s="114"/>
      <c r="F257" s="114"/>
      <c r="G257" s="114"/>
      <c r="H257" s="114"/>
      <c r="I257" s="114"/>
      <c r="J257" s="114"/>
    </row>
    <row r="258" spans="5:10" x14ac:dyDescent="0.3">
      <c r="E258" s="114"/>
      <c r="F258" s="114"/>
      <c r="G258" s="114"/>
      <c r="H258" s="114"/>
      <c r="I258" s="114"/>
      <c r="J258" s="114"/>
    </row>
    <row r="259" spans="5:10" x14ac:dyDescent="0.3">
      <c r="E259" s="114"/>
      <c r="F259" s="114"/>
      <c r="G259" s="114"/>
      <c r="H259" s="114"/>
      <c r="I259" s="114"/>
      <c r="J259" s="114"/>
    </row>
    <row r="260" spans="5:10" x14ac:dyDescent="0.3">
      <c r="E260" s="114"/>
      <c r="F260" s="114"/>
      <c r="G260" s="114"/>
      <c r="H260" s="114"/>
      <c r="I260" s="114"/>
      <c r="J260" s="114"/>
    </row>
    <row r="261" spans="5:10" x14ac:dyDescent="0.3">
      <c r="E261" s="114"/>
      <c r="F261" s="114"/>
      <c r="G261" s="114"/>
      <c r="H261" s="114"/>
      <c r="I261" s="114"/>
      <c r="J261" s="114"/>
    </row>
    <row r="262" spans="5:10" x14ac:dyDescent="0.3">
      <c r="E262" s="114"/>
      <c r="F262" s="114"/>
      <c r="G262" s="114"/>
      <c r="H262" s="114"/>
      <c r="I262" s="114"/>
      <c r="J262" s="114"/>
    </row>
    <row r="263" spans="5:10" x14ac:dyDescent="0.3">
      <c r="E263" s="114"/>
      <c r="F263" s="114"/>
      <c r="G263" s="114"/>
      <c r="H263" s="114"/>
      <c r="I263" s="114"/>
      <c r="J263" s="114"/>
    </row>
    <row r="264" spans="5:10" x14ac:dyDescent="0.3">
      <c r="E264" s="114"/>
      <c r="F264" s="114"/>
      <c r="G264" s="114"/>
      <c r="H264" s="114"/>
      <c r="I264" s="114"/>
      <c r="J264" s="114"/>
    </row>
    <row r="265" spans="5:10" x14ac:dyDescent="0.3">
      <c r="E265" s="114"/>
      <c r="F265" s="114"/>
      <c r="G265" s="114"/>
      <c r="H265" s="114"/>
      <c r="I265" s="114"/>
      <c r="J265" s="114"/>
    </row>
    <row r="266" spans="5:10" x14ac:dyDescent="0.3">
      <c r="E266" s="114"/>
      <c r="F266" s="114"/>
      <c r="G266" s="114"/>
      <c r="H266" s="114"/>
      <c r="I266" s="114"/>
      <c r="J266" s="114"/>
    </row>
    <row r="267" spans="5:10" x14ac:dyDescent="0.3">
      <c r="E267" s="114"/>
      <c r="F267" s="114"/>
      <c r="G267" s="114"/>
      <c r="H267" s="114"/>
      <c r="I267" s="114"/>
      <c r="J267" s="114"/>
    </row>
    <row r="268" spans="5:10" x14ac:dyDescent="0.3">
      <c r="E268" s="114"/>
      <c r="F268" s="114"/>
      <c r="G268" s="114"/>
      <c r="H268" s="114"/>
      <c r="I268" s="114"/>
      <c r="J268" s="114"/>
    </row>
    <row r="269" spans="5:10" x14ac:dyDescent="0.3">
      <c r="E269" s="114"/>
      <c r="F269" s="114"/>
      <c r="G269" s="114"/>
      <c r="H269" s="114"/>
      <c r="I269" s="114"/>
      <c r="J269" s="114"/>
    </row>
    <row r="270" spans="5:10" x14ac:dyDescent="0.3">
      <c r="E270" s="114"/>
      <c r="F270" s="114"/>
      <c r="G270" s="114"/>
      <c r="H270" s="114"/>
      <c r="I270" s="114"/>
      <c r="J270" s="114"/>
    </row>
    <row r="271" spans="5:10" x14ac:dyDescent="0.3">
      <c r="E271" s="114"/>
      <c r="F271" s="114"/>
      <c r="G271" s="114"/>
      <c r="H271" s="114"/>
      <c r="I271" s="114"/>
      <c r="J271" s="114"/>
    </row>
    <row r="272" spans="5:10" x14ac:dyDescent="0.3">
      <c r="E272" s="114"/>
      <c r="F272" s="114"/>
      <c r="G272" s="114"/>
      <c r="H272" s="114"/>
      <c r="I272" s="114"/>
      <c r="J272" s="114"/>
    </row>
    <row r="273" spans="5:10" x14ac:dyDescent="0.3">
      <c r="E273" s="114"/>
      <c r="F273" s="114"/>
      <c r="G273" s="114"/>
      <c r="H273" s="114"/>
      <c r="I273" s="114"/>
      <c r="J273" s="114"/>
    </row>
    <row r="274" spans="5:10" x14ac:dyDescent="0.3">
      <c r="E274" s="114"/>
      <c r="F274" s="114"/>
      <c r="G274" s="114"/>
      <c r="H274" s="114"/>
      <c r="I274" s="114"/>
      <c r="J274" s="114"/>
    </row>
    <row r="275" spans="5:10" x14ac:dyDescent="0.3">
      <c r="E275" s="114"/>
      <c r="F275" s="114"/>
      <c r="G275" s="114"/>
      <c r="H275" s="114"/>
      <c r="I275" s="114"/>
      <c r="J275" s="114"/>
    </row>
    <row r="276" spans="5:10" x14ac:dyDescent="0.3">
      <c r="E276" s="114"/>
      <c r="F276" s="114"/>
      <c r="G276" s="114"/>
      <c r="H276" s="114"/>
      <c r="I276" s="114"/>
      <c r="J276" s="114"/>
    </row>
    <row r="277" spans="5:10" x14ac:dyDescent="0.3">
      <c r="E277" s="114"/>
      <c r="F277" s="114"/>
      <c r="G277" s="114"/>
      <c r="H277" s="114"/>
      <c r="I277" s="114"/>
      <c r="J277" s="114"/>
    </row>
    <row r="278" spans="5:10" x14ac:dyDescent="0.3">
      <c r="E278" s="114"/>
      <c r="F278" s="114"/>
      <c r="G278" s="114"/>
      <c r="H278" s="114"/>
      <c r="I278" s="114"/>
      <c r="J278" s="114"/>
    </row>
    <row r="279" spans="5:10" x14ac:dyDescent="0.3">
      <c r="E279" s="114"/>
      <c r="F279" s="114"/>
      <c r="G279" s="114"/>
      <c r="H279" s="114"/>
      <c r="I279" s="114"/>
      <c r="J279" s="114"/>
    </row>
    <row r="280" spans="5:10" x14ac:dyDescent="0.3">
      <c r="E280" s="114"/>
      <c r="F280" s="114"/>
      <c r="G280" s="114"/>
      <c r="H280" s="114"/>
      <c r="I280" s="114"/>
      <c r="J280" s="114"/>
    </row>
    <row r="281" spans="5:10" x14ac:dyDescent="0.3">
      <c r="E281" s="114"/>
      <c r="F281" s="114"/>
      <c r="G281" s="114"/>
      <c r="H281" s="114"/>
      <c r="I281" s="114"/>
      <c r="J281" s="114"/>
    </row>
    <row r="282" spans="5:10" x14ac:dyDescent="0.3">
      <c r="E282" s="114"/>
      <c r="F282" s="114"/>
      <c r="G282" s="114"/>
      <c r="H282" s="114"/>
      <c r="I282" s="114"/>
      <c r="J282" s="114"/>
    </row>
    <row r="283" spans="5:10" x14ac:dyDescent="0.3">
      <c r="E283" s="114"/>
      <c r="F283" s="114"/>
      <c r="G283" s="114"/>
      <c r="H283" s="114"/>
      <c r="I283" s="114"/>
      <c r="J283" s="114"/>
    </row>
    <row r="284" spans="5:10" x14ac:dyDescent="0.3">
      <c r="E284" s="114"/>
      <c r="F284" s="114"/>
      <c r="G284" s="114"/>
      <c r="H284" s="114"/>
      <c r="I284" s="114"/>
      <c r="J284" s="114"/>
    </row>
    <row r="285" spans="5:10" x14ac:dyDescent="0.3">
      <c r="E285" s="114"/>
      <c r="F285" s="114"/>
      <c r="G285" s="114"/>
      <c r="H285" s="114"/>
      <c r="I285" s="114"/>
      <c r="J285" s="114"/>
    </row>
    <row r="286" spans="5:10" x14ac:dyDescent="0.3">
      <c r="E286" s="114"/>
      <c r="F286" s="114"/>
      <c r="G286" s="114"/>
      <c r="H286" s="114"/>
      <c r="I286" s="114"/>
      <c r="J286" s="114"/>
    </row>
    <row r="287" spans="5:10" x14ac:dyDescent="0.3">
      <c r="E287" s="114"/>
      <c r="F287" s="114"/>
      <c r="G287" s="114"/>
      <c r="H287" s="114"/>
      <c r="I287" s="114"/>
      <c r="J287" s="114"/>
    </row>
    <row r="288" spans="5:10" x14ac:dyDescent="0.3">
      <c r="E288" s="114"/>
      <c r="F288" s="114"/>
      <c r="G288" s="114"/>
      <c r="H288" s="114"/>
      <c r="I288" s="114"/>
      <c r="J288" s="114"/>
    </row>
    <row r="289" spans="5:10" x14ac:dyDescent="0.3">
      <c r="E289" s="114"/>
      <c r="F289" s="114"/>
      <c r="G289" s="114"/>
      <c r="H289" s="114"/>
      <c r="I289" s="114"/>
      <c r="J289" s="114"/>
    </row>
    <row r="290" spans="5:10" x14ac:dyDescent="0.3">
      <c r="E290" s="114"/>
      <c r="F290" s="114"/>
      <c r="G290" s="114"/>
      <c r="H290" s="114"/>
      <c r="I290" s="114"/>
      <c r="J290" s="114"/>
    </row>
    <row r="291" spans="5:10" x14ac:dyDescent="0.3">
      <c r="E291" s="114"/>
      <c r="F291" s="114"/>
      <c r="G291" s="114"/>
      <c r="H291" s="114"/>
      <c r="I291" s="114"/>
      <c r="J291" s="114"/>
    </row>
    <row r="292" spans="5:10" x14ac:dyDescent="0.3">
      <c r="E292" s="114"/>
      <c r="F292" s="114"/>
      <c r="G292" s="114"/>
      <c r="H292" s="114"/>
      <c r="I292" s="114"/>
      <c r="J292" s="114"/>
    </row>
    <row r="293" spans="5:10" x14ac:dyDescent="0.3">
      <c r="E293" s="114"/>
      <c r="F293" s="114"/>
      <c r="G293" s="114"/>
      <c r="H293" s="114"/>
      <c r="I293" s="114"/>
      <c r="J293" s="114"/>
    </row>
    <row r="294" spans="5:10" x14ac:dyDescent="0.3">
      <c r="E294" s="114"/>
      <c r="F294" s="114"/>
      <c r="G294" s="114"/>
      <c r="H294" s="114"/>
      <c r="I294" s="114"/>
      <c r="J294" s="114"/>
    </row>
    <row r="295" spans="5:10" x14ac:dyDescent="0.3">
      <c r="E295" s="114"/>
      <c r="F295" s="114"/>
      <c r="G295" s="114"/>
      <c r="H295" s="114"/>
      <c r="I295" s="114"/>
      <c r="J295" s="114"/>
    </row>
    <row r="296" spans="5:10" x14ac:dyDescent="0.3">
      <c r="E296" s="114"/>
      <c r="F296" s="114"/>
      <c r="G296" s="114"/>
      <c r="H296" s="114"/>
      <c r="I296" s="114"/>
      <c r="J296" s="114"/>
    </row>
    <row r="297" spans="5:10" x14ac:dyDescent="0.3">
      <c r="E297" s="114"/>
      <c r="F297" s="114"/>
      <c r="G297" s="114"/>
      <c r="H297" s="114"/>
      <c r="I297" s="114"/>
      <c r="J297" s="114"/>
    </row>
    <row r="298" spans="5:10" x14ac:dyDescent="0.3">
      <c r="E298" s="114"/>
      <c r="F298" s="114"/>
      <c r="G298" s="114"/>
      <c r="H298" s="114"/>
      <c r="I298" s="114"/>
      <c r="J298" s="114"/>
    </row>
    <row r="299" spans="5:10" x14ac:dyDescent="0.3">
      <c r="E299" s="114"/>
      <c r="F299" s="114"/>
      <c r="G299" s="114"/>
      <c r="H299" s="114"/>
      <c r="I299" s="114"/>
      <c r="J299" s="114"/>
    </row>
    <row r="300" spans="5:10" x14ac:dyDescent="0.3">
      <c r="E300" s="114"/>
      <c r="F300" s="114"/>
      <c r="G300" s="114"/>
      <c r="H300" s="114"/>
      <c r="I300" s="114"/>
      <c r="J300" s="114"/>
    </row>
    <row r="301" spans="5:10" x14ac:dyDescent="0.3">
      <c r="E301" s="114"/>
      <c r="F301" s="114"/>
      <c r="G301" s="114"/>
      <c r="H301" s="114"/>
      <c r="I301" s="114"/>
      <c r="J301" s="114"/>
    </row>
    <row r="302" spans="5:10" x14ac:dyDescent="0.3">
      <c r="E302" s="114"/>
      <c r="F302" s="114"/>
      <c r="G302" s="114"/>
      <c r="H302" s="114"/>
      <c r="I302" s="114"/>
      <c r="J302" s="114"/>
    </row>
    <row r="303" spans="5:10" x14ac:dyDescent="0.3">
      <c r="E303" s="114"/>
      <c r="F303" s="114"/>
      <c r="G303" s="114"/>
      <c r="H303" s="114"/>
      <c r="I303" s="114"/>
      <c r="J303" s="114"/>
    </row>
    <row r="304" spans="5:10" x14ac:dyDescent="0.3">
      <c r="E304" s="114"/>
      <c r="F304" s="114"/>
      <c r="G304" s="114"/>
      <c r="H304" s="114"/>
      <c r="I304" s="114"/>
      <c r="J304" s="114"/>
    </row>
    <row r="305" spans="5:10" x14ac:dyDescent="0.3">
      <c r="E305" s="114"/>
      <c r="F305" s="114"/>
      <c r="G305" s="114"/>
      <c r="H305" s="114"/>
      <c r="I305" s="114"/>
      <c r="J305" s="114"/>
    </row>
    <row r="306" spans="5:10" x14ac:dyDescent="0.3">
      <c r="J306" s="114"/>
    </row>
    <row r="307" spans="5:10" x14ac:dyDescent="0.3">
      <c r="J307" s="114"/>
    </row>
    <row r="308" spans="5:10" x14ac:dyDescent="0.3">
      <c r="J308" s="114"/>
    </row>
    <row r="309" spans="5:10" x14ac:dyDescent="0.3">
      <c r="J309" s="114"/>
    </row>
    <row r="310" spans="5:10" x14ac:dyDescent="0.3">
      <c r="J310" s="114"/>
    </row>
    <row r="311" spans="5:10" x14ac:dyDescent="0.3">
      <c r="J311" s="114"/>
    </row>
    <row r="312" spans="5:10" x14ac:dyDescent="0.3">
      <c r="J312" s="114"/>
    </row>
  </sheetData>
  <sheetProtection algorithmName="SHA-512" hashValue="XFiRvGq4WXjXT6LHKtTJXGk+KT6zlizWvmDwQPVR7T/VZyR6xbsd0nB4Cx8O6GkRnm3Nb2jT3xKyjcYMkciIpg==" saltValue="P6dh72TtMAAAHyhKvKkhyw==" spinCount="100000" sheet="1" objects="1" scenarios="1" selectLockedCells="1" autoFilter="0"/>
  <customSheetViews>
    <customSheetView guid="{9D87F315-4239-4D28-9904-BFC4281797A1}" scale="115" showPageBreaks="1" showGridLines="0" printArea="1" hiddenColumns="1" view="pageBreakPreview">
      <pane ySplit="13" topLeftCell="A113" activePane="bottomLeft" state="frozenSplit"/>
      <selection pane="bottomLeft" activeCell="J117" sqref="J117"/>
      <pageMargins left="0" right="0" top="0" bottom="0" header="0" footer="0"/>
      <printOptions horizontalCentered="1" verticalCentered="1"/>
      <pageSetup paperSize="9" scale="57" orientation="landscape" r:id="rId1"/>
    </customSheetView>
  </customSheetViews>
  <mergeCells count="14">
    <mergeCell ref="F11:F13"/>
    <mergeCell ref="J11:J13"/>
    <mergeCell ref="A11:A13"/>
    <mergeCell ref="B11:B13"/>
    <mergeCell ref="C11:C13"/>
    <mergeCell ref="D11:D13"/>
    <mergeCell ref="E11:E13"/>
    <mergeCell ref="E9:J9"/>
    <mergeCell ref="A8:C9"/>
    <mergeCell ref="C1:J3"/>
    <mergeCell ref="C4:J4"/>
    <mergeCell ref="C6:J6"/>
    <mergeCell ref="A7:B7"/>
    <mergeCell ref="E8:J8"/>
  </mergeCells>
  <conditionalFormatting sqref="A16:F16 A17:I132 K17:K132">
    <cfRule type="cellIs" dxfId="12" priority="8" operator="equal">
      <formula>0</formula>
    </cfRule>
  </conditionalFormatting>
  <conditionalFormatting sqref="K17:K120">
    <cfRule type="cellIs" dxfId="11" priority="7" operator="equal">
      <formula>0</formula>
    </cfRule>
  </conditionalFormatting>
  <conditionalFormatting sqref="A15:F15 A16:I131">
    <cfRule type="cellIs" dxfId="10" priority="6" operator="equal">
      <formula>0</formula>
    </cfRule>
  </conditionalFormatting>
  <conditionalFormatting sqref="A15:F15">
    <cfRule type="cellIs" dxfId="9" priority="5" operator="equal">
      <formula>0</formula>
    </cfRule>
  </conditionalFormatting>
  <conditionalFormatting sqref="J17:J132">
    <cfRule type="cellIs" dxfId="8" priority="4" operator="equal">
      <formula>0</formula>
    </cfRule>
  </conditionalFormatting>
  <conditionalFormatting sqref="J16:J116">
    <cfRule type="cellIs" dxfId="7" priority="3" operator="equal">
      <formula>0</formula>
    </cfRule>
  </conditionalFormatting>
  <conditionalFormatting sqref="J17:J120">
    <cfRule type="cellIs" dxfId="6" priority="2" operator="equal">
      <formula>0</formula>
    </cfRule>
  </conditionalFormatting>
  <conditionalFormatting sqref="J16:J131">
    <cfRule type="cellIs" dxfId="5" priority="1" operator="equal">
      <formula>0</formula>
    </cfRule>
  </conditionalFormatting>
  <hyperlinks>
    <hyperlink ref="A1" location="Índice!A1" display="Índice!A1" xr:uid="{00000000-0004-0000-1600-000000000000}"/>
    <hyperlink ref="C1:J3" location="Índice!A1" display="Desportos gímnicos - Trampolins" xr:uid="{00000000-0004-0000-1600-000001000000}"/>
  </hyperlinks>
  <printOptions horizontalCentered="1" verticalCentered="1"/>
  <pageMargins left="0" right="0" top="0" bottom="0" header="0.31496062992125984" footer="0.31496062992125984"/>
  <pageSetup paperSize="9" scale="57"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2"/>
  <dimension ref="A1:J312"/>
  <sheetViews>
    <sheetView showGridLines="0" view="pageBreakPreview" zoomScale="85" zoomScaleSheetLayoutView="85" workbookViewId="0">
      <pane ySplit="13" topLeftCell="A23" activePane="bottomLeft" state="frozenSplit"/>
      <selection activeCell="C2" sqref="C2:AL4"/>
      <selection pane="bottomLeft" activeCell="J15" sqref="J15"/>
    </sheetView>
  </sheetViews>
  <sheetFormatPr defaultColWidth="9.109375" defaultRowHeight="16.2" x14ac:dyDescent="0.3"/>
  <cols>
    <col min="1" max="1" width="3.6640625" style="114" customWidth="1"/>
    <col min="2" max="2" width="21.6640625" style="101" bestFit="1" customWidth="1"/>
    <col min="3" max="3" width="24.44140625" style="119" bestFit="1" customWidth="1"/>
    <col min="4" max="4" width="10" style="119" bestFit="1" customWidth="1"/>
    <col min="5" max="5" width="5.109375" style="101" customWidth="1"/>
    <col min="6" max="6" width="7.6640625" style="101" customWidth="1"/>
    <col min="7" max="8" width="0.6640625" style="101" hidden="1" customWidth="1"/>
    <col min="9" max="9" width="0.6640625" style="101" customWidth="1"/>
    <col min="10" max="10" width="11.44140625" style="101" customWidth="1"/>
    <col min="11" max="16384" width="9.109375" style="101"/>
  </cols>
  <sheetData>
    <row r="1" spans="1:10" ht="15" customHeight="1" x14ac:dyDescent="0.3">
      <c r="A1" s="131" t="s">
        <v>0</v>
      </c>
      <c r="B1" s="100"/>
      <c r="C1" s="785" t="s">
        <v>1</v>
      </c>
      <c r="D1" s="785"/>
      <c r="E1" s="785"/>
      <c r="F1" s="785"/>
      <c r="G1" s="785"/>
      <c r="H1" s="785"/>
      <c r="I1" s="785"/>
      <c r="J1" s="785"/>
    </row>
    <row r="2" spans="1:10" ht="15" customHeight="1" x14ac:dyDescent="0.3">
      <c r="A2" s="100"/>
      <c r="B2" s="102"/>
      <c r="C2" s="785"/>
      <c r="D2" s="785"/>
      <c r="E2" s="785"/>
      <c r="F2" s="785"/>
      <c r="G2" s="785"/>
      <c r="H2" s="785"/>
      <c r="I2" s="785"/>
      <c r="J2" s="785"/>
    </row>
    <row r="3" spans="1:10" ht="15" customHeight="1" x14ac:dyDescent="0.3">
      <c r="A3" s="102"/>
      <c r="B3" s="102"/>
      <c r="C3" s="785"/>
      <c r="D3" s="785"/>
      <c r="E3" s="785"/>
      <c r="F3" s="785"/>
      <c r="G3" s="785"/>
      <c r="H3" s="785"/>
      <c r="I3" s="785"/>
      <c r="J3" s="785"/>
    </row>
    <row r="4" spans="1:10" ht="15" customHeight="1" x14ac:dyDescent="0.3">
      <c r="A4" s="102"/>
      <c r="B4" s="102"/>
      <c r="C4" s="786" t="e">
        <f>#REF!</f>
        <v>#REF!</v>
      </c>
      <c r="D4" s="786"/>
      <c r="E4" s="786"/>
      <c r="F4" s="786"/>
      <c r="G4" s="786"/>
      <c r="H4" s="786"/>
      <c r="I4" s="786"/>
      <c r="J4" s="786"/>
    </row>
    <row r="5" spans="1:10" ht="9" customHeight="1" x14ac:dyDescent="0.3">
      <c r="A5" s="103"/>
      <c r="B5" s="103"/>
      <c r="C5" s="100"/>
      <c r="D5" s="100"/>
      <c r="E5" s="100"/>
      <c r="F5" s="100"/>
      <c r="G5" s="100"/>
      <c r="H5" s="100"/>
      <c r="I5" s="100"/>
      <c r="J5" s="100"/>
    </row>
    <row r="6" spans="1:10" ht="15" customHeight="1" x14ac:dyDescent="0.3">
      <c r="A6" s="103"/>
      <c r="B6" s="103"/>
      <c r="C6" s="792" t="e">
        <f>#REF!</f>
        <v>#REF!</v>
      </c>
      <c r="D6" s="792"/>
      <c r="E6" s="792"/>
      <c r="F6" s="792"/>
      <c r="G6" s="792"/>
      <c r="H6" s="792"/>
      <c r="I6" s="792"/>
      <c r="J6" s="792"/>
    </row>
    <row r="7" spans="1:10" ht="15" customHeight="1" x14ac:dyDescent="0.3">
      <c r="A7" s="787" t="e">
        <f>#REF!</f>
        <v>#REF!</v>
      </c>
      <c r="B7" s="787"/>
      <c r="C7" s="375"/>
      <c r="D7" s="375"/>
      <c r="E7" s="100"/>
      <c r="F7" s="100"/>
      <c r="G7" s="100"/>
      <c r="H7" s="100"/>
      <c r="I7" s="100"/>
      <c r="J7" s="100"/>
    </row>
    <row r="8" spans="1:10" ht="21" customHeight="1" thickBot="1" x14ac:dyDescent="0.35">
      <c r="A8" s="775" t="s">
        <v>66</v>
      </c>
      <c r="B8" s="776"/>
      <c r="C8" s="776"/>
      <c r="D8" s="184" t="s">
        <v>2</v>
      </c>
      <c r="E8" s="788" t="s">
        <v>67</v>
      </c>
      <c r="F8" s="789"/>
      <c r="G8" s="789"/>
      <c r="H8" s="789"/>
      <c r="I8" s="789"/>
      <c r="J8" s="789"/>
    </row>
    <row r="9" spans="1:10" ht="21" customHeight="1" thickTop="1" x14ac:dyDescent="0.3">
      <c r="A9" s="777"/>
      <c r="B9" s="778"/>
      <c r="C9" s="778"/>
      <c r="D9" s="185" t="s">
        <v>3</v>
      </c>
      <c r="E9" s="790" t="s">
        <v>68</v>
      </c>
      <c r="F9" s="791"/>
      <c r="G9" s="791"/>
      <c r="H9" s="791"/>
      <c r="I9" s="791"/>
      <c r="J9" s="791"/>
    </row>
    <row r="10" spans="1:10" s="109" customFormat="1" ht="4.5" customHeight="1" x14ac:dyDescent="0.3">
      <c r="A10" s="107"/>
      <c r="B10" s="107"/>
      <c r="C10" s="107"/>
      <c r="D10" s="107"/>
      <c r="E10" s="107"/>
      <c r="F10" s="107"/>
      <c r="G10" s="107"/>
      <c r="H10" s="107"/>
      <c r="I10" s="107"/>
      <c r="J10" s="108"/>
    </row>
    <row r="11" spans="1:10" ht="3.75" customHeight="1" x14ac:dyDescent="0.3">
      <c r="A11" s="784" t="s">
        <v>4</v>
      </c>
      <c r="B11" s="784" t="s">
        <v>2</v>
      </c>
      <c r="C11" s="784" t="s">
        <v>5</v>
      </c>
      <c r="D11" s="794" t="s">
        <v>6</v>
      </c>
      <c r="E11" s="784" t="s">
        <v>7</v>
      </c>
      <c r="F11" s="784" t="s">
        <v>26</v>
      </c>
      <c r="G11" s="121"/>
      <c r="H11" s="121"/>
      <c r="I11" s="122"/>
      <c r="J11" s="793" t="s">
        <v>59</v>
      </c>
    </row>
    <row r="12" spans="1:10" ht="15" customHeight="1" x14ac:dyDescent="0.3">
      <c r="A12" s="784"/>
      <c r="B12" s="784"/>
      <c r="C12" s="784"/>
      <c r="D12" s="795"/>
      <c r="E12" s="784"/>
      <c r="F12" s="784"/>
      <c r="G12" s="121"/>
      <c r="H12" s="121"/>
      <c r="I12" s="122"/>
      <c r="J12" s="793"/>
    </row>
    <row r="13" spans="1:10" s="111" customFormat="1" ht="15" customHeight="1" x14ac:dyDescent="0.3">
      <c r="A13" s="784"/>
      <c r="B13" s="784"/>
      <c r="C13" s="784"/>
      <c r="D13" s="796"/>
      <c r="E13" s="784"/>
      <c r="F13" s="784"/>
      <c r="G13" s="129"/>
      <c r="H13" s="129"/>
      <c r="I13" s="130"/>
      <c r="J13" s="793"/>
    </row>
    <row r="14" spans="1:10" s="109" customFormat="1" ht="4.5" customHeight="1" x14ac:dyDescent="0.3">
      <c r="A14" s="107"/>
      <c r="B14" s="107"/>
      <c r="C14" s="107"/>
      <c r="D14" s="107"/>
      <c r="E14" s="107"/>
      <c r="F14" s="107"/>
      <c r="G14" s="107"/>
      <c r="H14" s="107"/>
      <c r="I14" s="110"/>
      <c r="J14" s="112"/>
    </row>
    <row r="15" spans="1:10" s="137" customFormat="1" ht="20.399999999999999" x14ac:dyDescent="0.55000000000000004">
      <c r="A15" s="132" t="e">
        <f>#REF!</f>
        <v>#REF!</v>
      </c>
      <c r="B15" s="133" t="e">
        <f>#REF!</f>
        <v>#REF!</v>
      </c>
      <c r="C15" s="133" t="e">
        <f>#REF!</f>
        <v>#REF!</v>
      </c>
      <c r="D15" s="132" t="e">
        <f>#REF!</f>
        <v>#REF!</v>
      </c>
      <c r="E15" s="132" t="e">
        <f>#REF!</f>
        <v>#REF!</v>
      </c>
      <c r="F15" s="132" t="e">
        <f>#REF!</f>
        <v>#REF!</v>
      </c>
      <c r="G15" s="134"/>
      <c r="H15" s="134"/>
      <c r="I15" s="135"/>
      <c r="J15" s="136">
        <v>5</v>
      </c>
    </row>
    <row r="16" spans="1:10" s="139" customFormat="1" ht="20.399999999999999" x14ac:dyDescent="0.55000000000000004">
      <c r="A16" s="132" t="e">
        <f>#REF!</f>
        <v>#REF!</v>
      </c>
      <c r="B16" s="133" t="e">
        <f>#REF!</f>
        <v>#REF!</v>
      </c>
      <c r="C16" s="133" t="e">
        <f>#REF!</f>
        <v>#REF!</v>
      </c>
      <c r="D16" s="132" t="e">
        <f>#REF!</f>
        <v>#REF!</v>
      </c>
      <c r="E16" s="132" t="e">
        <f>#REF!</f>
        <v>#REF!</v>
      </c>
      <c r="F16" s="132" t="e">
        <f>#REF!</f>
        <v>#REF!</v>
      </c>
      <c r="G16" s="138"/>
      <c r="H16" s="138"/>
      <c r="I16" s="138"/>
      <c r="J16" s="136"/>
    </row>
    <row r="17" spans="1:10" s="139" customFormat="1" ht="20.399999999999999" x14ac:dyDescent="0.55000000000000004">
      <c r="A17" s="132" t="e">
        <f>#REF!</f>
        <v>#REF!</v>
      </c>
      <c r="B17" s="133" t="e">
        <f>#REF!</f>
        <v>#REF!</v>
      </c>
      <c r="C17" s="133" t="e">
        <f>#REF!</f>
        <v>#REF!</v>
      </c>
      <c r="D17" s="132" t="e">
        <f>#REF!</f>
        <v>#REF!</v>
      </c>
      <c r="E17" s="132" t="e">
        <f>#REF!</f>
        <v>#REF!</v>
      </c>
      <c r="F17" s="132" t="e">
        <f>#REF!</f>
        <v>#REF!</v>
      </c>
      <c r="G17" s="138"/>
      <c r="H17" s="138"/>
      <c r="I17" s="138"/>
      <c r="J17" s="136">
        <v>6</v>
      </c>
    </row>
    <row r="18" spans="1:10" s="139" customFormat="1" ht="20.399999999999999" x14ac:dyDescent="0.55000000000000004">
      <c r="A18" s="132" t="e">
        <f>#REF!</f>
        <v>#REF!</v>
      </c>
      <c r="B18" s="133" t="e">
        <f>#REF!</f>
        <v>#REF!</v>
      </c>
      <c r="C18" s="133" t="e">
        <f>#REF!</f>
        <v>#REF!</v>
      </c>
      <c r="D18" s="132" t="e">
        <f>#REF!</f>
        <v>#REF!</v>
      </c>
      <c r="E18" s="132" t="e">
        <f>#REF!</f>
        <v>#REF!</v>
      </c>
      <c r="F18" s="132" t="e">
        <f>#REF!</f>
        <v>#REF!</v>
      </c>
      <c r="G18" s="138"/>
      <c r="H18" s="138"/>
      <c r="I18" s="138"/>
      <c r="J18" s="136">
        <v>5</v>
      </c>
    </row>
    <row r="19" spans="1:10" s="139" customFormat="1" ht="20.399999999999999" x14ac:dyDescent="0.55000000000000004">
      <c r="A19" s="132" t="e">
        <f>#REF!</f>
        <v>#REF!</v>
      </c>
      <c r="B19" s="133" t="e">
        <f>#REF!</f>
        <v>#REF!</v>
      </c>
      <c r="C19" s="133" t="e">
        <f>#REF!</f>
        <v>#REF!</v>
      </c>
      <c r="D19" s="132" t="e">
        <f>#REF!</f>
        <v>#REF!</v>
      </c>
      <c r="E19" s="132" t="e">
        <f>#REF!</f>
        <v>#REF!</v>
      </c>
      <c r="F19" s="132" t="e">
        <f>#REF!</f>
        <v>#REF!</v>
      </c>
      <c r="G19" s="138"/>
      <c r="H19" s="138"/>
      <c r="I19" s="138"/>
      <c r="J19" s="136"/>
    </row>
    <row r="20" spans="1:10" s="139" customFormat="1" ht="20.399999999999999" x14ac:dyDescent="0.55000000000000004">
      <c r="A20" s="132" t="e">
        <f>#REF!</f>
        <v>#REF!</v>
      </c>
      <c r="B20" s="133" t="e">
        <f>#REF!</f>
        <v>#REF!</v>
      </c>
      <c r="C20" s="133" t="e">
        <f>#REF!</f>
        <v>#REF!</v>
      </c>
      <c r="D20" s="132" t="e">
        <f>#REF!</f>
        <v>#REF!</v>
      </c>
      <c r="E20" s="132" t="e">
        <f>#REF!</f>
        <v>#REF!</v>
      </c>
      <c r="F20" s="132" t="e">
        <f>#REF!</f>
        <v>#REF!</v>
      </c>
      <c r="G20" s="138"/>
      <c r="H20" s="138"/>
      <c r="I20" s="138"/>
      <c r="J20" s="136">
        <v>7.5</v>
      </c>
    </row>
    <row r="21" spans="1:10" s="139" customFormat="1" ht="20.399999999999999" x14ac:dyDescent="0.55000000000000004">
      <c r="A21" s="132" t="e">
        <f>#REF!</f>
        <v>#REF!</v>
      </c>
      <c r="B21" s="133" t="e">
        <f>#REF!</f>
        <v>#REF!</v>
      </c>
      <c r="C21" s="133" t="e">
        <f>#REF!</f>
        <v>#REF!</v>
      </c>
      <c r="D21" s="132" t="e">
        <f>#REF!</f>
        <v>#REF!</v>
      </c>
      <c r="E21" s="132" t="e">
        <f>#REF!</f>
        <v>#REF!</v>
      </c>
      <c r="F21" s="132" t="e">
        <f>#REF!</f>
        <v>#REF!</v>
      </c>
      <c r="G21" s="138"/>
      <c r="H21" s="138"/>
      <c r="I21" s="138"/>
      <c r="J21" s="136">
        <v>6.5</v>
      </c>
    </row>
    <row r="22" spans="1:10" s="139" customFormat="1" ht="20.399999999999999" x14ac:dyDescent="0.55000000000000004">
      <c r="A22" s="132" t="e">
        <f>#REF!</f>
        <v>#REF!</v>
      </c>
      <c r="B22" s="133" t="e">
        <f>#REF!</f>
        <v>#REF!</v>
      </c>
      <c r="C22" s="133" t="e">
        <f>#REF!</f>
        <v>#REF!</v>
      </c>
      <c r="D22" s="132" t="e">
        <f>#REF!</f>
        <v>#REF!</v>
      </c>
      <c r="E22" s="132" t="e">
        <f>#REF!</f>
        <v>#REF!</v>
      </c>
      <c r="F22" s="132" t="e">
        <f>#REF!</f>
        <v>#REF!</v>
      </c>
      <c r="G22" s="138"/>
      <c r="H22" s="138"/>
      <c r="I22" s="138"/>
      <c r="J22" s="136">
        <v>5</v>
      </c>
    </row>
    <row r="23" spans="1:10" s="139" customFormat="1" ht="20.399999999999999" x14ac:dyDescent="0.55000000000000004">
      <c r="A23" s="132" t="e">
        <f>#REF!</f>
        <v>#REF!</v>
      </c>
      <c r="B23" s="133" t="e">
        <f>#REF!</f>
        <v>#REF!</v>
      </c>
      <c r="C23" s="133" t="e">
        <f>#REF!</f>
        <v>#REF!</v>
      </c>
      <c r="D23" s="132" t="e">
        <f>#REF!</f>
        <v>#REF!</v>
      </c>
      <c r="E23" s="132" t="e">
        <f>#REF!</f>
        <v>#REF!</v>
      </c>
      <c r="F23" s="132" t="e">
        <f>#REF!</f>
        <v>#REF!</v>
      </c>
      <c r="G23" s="138"/>
      <c r="H23" s="138"/>
      <c r="I23" s="138"/>
      <c r="J23" s="136">
        <v>7</v>
      </c>
    </row>
    <row r="24" spans="1:10" s="139" customFormat="1" ht="20.399999999999999" x14ac:dyDescent="0.55000000000000004">
      <c r="A24" s="132" t="e">
        <f>#REF!</f>
        <v>#REF!</v>
      </c>
      <c r="B24" s="133" t="e">
        <f>#REF!</f>
        <v>#REF!</v>
      </c>
      <c r="C24" s="133" t="e">
        <f>#REF!</f>
        <v>#REF!</v>
      </c>
      <c r="D24" s="132" t="e">
        <f>#REF!</f>
        <v>#REF!</v>
      </c>
      <c r="E24" s="132" t="e">
        <f>#REF!</f>
        <v>#REF!</v>
      </c>
      <c r="F24" s="132" t="e">
        <f>#REF!</f>
        <v>#REF!</v>
      </c>
      <c r="G24" s="138"/>
      <c r="H24" s="138"/>
      <c r="I24" s="138"/>
      <c r="J24" s="136">
        <v>6.5</v>
      </c>
    </row>
    <row r="25" spans="1:10" s="139" customFormat="1" ht="20.399999999999999" x14ac:dyDescent="0.55000000000000004">
      <c r="A25" s="132" t="e">
        <f>#REF!</f>
        <v>#REF!</v>
      </c>
      <c r="B25" s="133" t="e">
        <f>#REF!</f>
        <v>#REF!</v>
      </c>
      <c r="C25" s="133" t="e">
        <f>#REF!</f>
        <v>#REF!</v>
      </c>
      <c r="D25" s="132" t="e">
        <f>#REF!</f>
        <v>#REF!</v>
      </c>
      <c r="E25" s="132" t="e">
        <f>#REF!</f>
        <v>#REF!</v>
      </c>
      <c r="F25" s="132" t="e">
        <f>#REF!</f>
        <v>#REF!</v>
      </c>
      <c r="G25" s="138"/>
      <c r="H25" s="138"/>
      <c r="I25" s="138"/>
      <c r="J25" s="136">
        <v>8</v>
      </c>
    </row>
    <row r="26" spans="1:10" s="139" customFormat="1" ht="20.399999999999999" x14ac:dyDescent="0.55000000000000004">
      <c r="A26" s="132" t="e">
        <f>#REF!</f>
        <v>#REF!</v>
      </c>
      <c r="B26" s="133" t="e">
        <f>#REF!</f>
        <v>#REF!</v>
      </c>
      <c r="C26" s="133" t="e">
        <f>#REF!</f>
        <v>#REF!</v>
      </c>
      <c r="D26" s="132" t="e">
        <f>#REF!</f>
        <v>#REF!</v>
      </c>
      <c r="E26" s="132" t="e">
        <f>#REF!</f>
        <v>#REF!</v>
      </c>
      <c r="F26" s="132" t="e">
        <f>#REF!</f>
        <v>#REF!</v>
      </c>
      <c r="G26" s="138"/>
      <c r="H26" s="138"/>
      <c r="I26" s="138"/>
      <c r="J26" s="136">
        <v>6</v>
      </c>
    </row>
    <row r="27" spans="1:10" s="139" customFormat="1" ht="20.399999999999999" x14ac:dyDescent="0.55000000000000004">
      <c r="A27" s="132" t="e">
        <f>#REF!</f>
        <v>#REF!</v>
      </c>
      <c r="B27" s="133" t="e">
        <f>#REF!</f>
        <v>#REF!</v>
      </c>
      <c r="C27" s="133" t="e">
        <f>#REF!</f>
        <v>#REF!</v>
      </c>
      <c r="D27" s="132" t="e">
        <f>#REF!</f>
        <v>#REF!</v>
      </c>
      <c r="E27" s="132" t="e">
        <f>#REF!</f>
        <v>#REF!</v>
      </c>
      <c r="F27" s="132" t="e">
        <f>#REF!</f>
        <v>#REF!</v>
      </c>
      <c r="G27" s="138"/>
      <c r="H27" s="138"/>
      <c r="I27" s="138"/>
      <c r="J27" s="136">
        <v>7</v>
      </c>
    </row>
    <row r="28" spans="1:10" s="139" customFormat="1" ht="20.399999999999999" hidden="1" x14ac:dyDescent="0.55000000000000004">
      <c r="A28" s="132" t="e">
        <f>#REF!</f>
        <v>#REF!</v>
      </c>
      <c r="B28" s="133" t="e">
        <f>#REF!</f>
        <v>#REF!</v>
      </c>
      <c r="C28" s="133" t="e">
        <f>#REF!</f>
        <v>#REF!</v>
      </c>
      <c r="D28" s="132" t="e">
        <f>#REF!</f>
        <v>#REF!</v>
      </c>
      <c r="E28" s="132" t="e">
        <f>#REF!</f>
        <v>#REF!</v>
      </c>
      <c r="F28" s="132" t="e">
        <f>#REF!</f>
        <v>#REF!</v>
      </c>
      <c r="G28" s="138"/>
      <c r="H28" s="138"/>
      <c r="I28" s="138"/>
      <c r="J28" s="136"/>
    </row>
    <row r="29" spans="1:10" s="139" customFormat="1" ht="20.399999999999999" x14ac:dyDescent="0.55000000000000004">
      <c r="A29" s="132" t="e">
        <f>#REF!</f>
        <v>#REF!</v>
      </c>
      <c r="B29" s="133" t="e">
        <f>#REF!</f>
        <v>#REF!</v>
      </c>
      <c r="C29" s="133" t="e">
        <f>#REF!</f>
        <v>#REF!</v>
      </c>
      <c r="D29" s="132" t="e">
        <f>#REF!</f>
        <v>#REF!</v>
      </c>
      <c r="E29" s="132" t="e">
        <f>#REF!</f>
        <v>#REF!</v>
      </c>
      <c r="F29" s="132" t="e">
        <f>#REF!</f>
        <v>#REF!</v>
      </c>
      <c r="G29" s="138"/>
      <c r="H29" s="138"/>
      <c r="I29" s="138"/>
      <c r="J29" s="136">
        <v>6</v>
      </c>
    </row>
    <row r="30" spans="1:10" s="139" customFormat="1" ht="20.399999999999999" x14ac:dyDescent="0.55000000000000004">
      <c r="A30" s="132" t="e">
        <f>#REF!</f>
        <v>#REF!</v>
      </c>
      <c r="B30" s="133" t="e">
        <f>#REF!</f>
        <v>#REF!</v>
      </c>
      <c r="C30" s="133" t="e">
        <f>#REF!</f>
        <v>#REF!</v>
      </c>
      <c r="D30" s="132" t="e">
        <f>#REF!</f>
        <v>#REF!</v>
      </c>
      <c r="E30" s="132" t="e">
        <f>#REF!</f>
        <v>#REF!</v>
      </c>
      <c r="F30" s="132" t="e">
        <f>#REF!</f>
        <v>#REF!</v>
      </c>
      <c r="G30" s="138"/>
      <c r="H30" s="138"/>
      <c r="I30" s="138"/>
      <c r="J30" s="136">
        <v>7</v>
      </c>
    </row>
    <row r="31" spans="1:10" s="139" customFormat="1" ht="20.399999999999999" hidden="1" x14ac:dyDescent="0.55000000000000004">
      <c r="A31" s="132" t="e">
        <f>#REF!</f>
        <v>#REF!</v>
      </c>
      <c r="B31" s="133" t="e">
        <f>#REF!</f>
        <v>#REF!</v>
      </c>
      <c r="C31" s="133" t="e">
        <f>#REF!</f>
        <v>#REF!</v>
      </c>
      <c r="D31" s="132" t="e">
        <f>#REF!</f>
        <v>#REF!</v>
      </c>
      <c r="E31" s="132" t="e">
        <f>#REF!</f>
        <v>#REF!</v>
      </c>
      <c r="F31" s="132" t="e">
        <f>#REF!</f>
        <v>#REF!</v>
      </c>
      <c r="G31" s="138"/>
      <c r="H31" s="138"/>
      <c r="I31" s="138"/>
      <c r="J31" s="136"/>
    </row>
    <row r="32" spans="1:10" s="139" customFormat="1" ht="20.399999999999999" x14ac:dyDescent="0.55000000000000004">
      <c r="A32" s="132" t="e">
        <f>#REF!</f>
        <v>#REF!</v>
      </c>
      <c r="B32" s="133" t="e">
        <f>#REF!</f>
        <v>#REF!</v>
      </c>
      <c r="C32" s="133" t="e">
        <f>#REF!</f>
        <v>#REF!</v>
      </c>
      <c r="D32" s="132" t="e">
        <f>#REF!</f>
        <v>#REF!</v>
      </c>
      <c r="E32" s="132" t="e">
        <f>#REF!</f>
        <v>#REF!</v>
      </c>
      <c r="F32" s="132" t="e">
        <f>#REF!</f>
        <v>#REF!</v>
      </c>
      <c r="G32" s="138"/>
      <c r="H32" s="138"/>
      <c r="I32" s="138"/>
      <c r="J32" s="136">
        <v>7.5</v>
      </c>
    </row>
    <row r="33" spans="1:10" s="139" customFormat="1" ht="20.399999999999999" hidden="1" x14ac:dyDescent="0.55000000000000004">
      <c r="A33" s="132" t="e">
        <f>#REF!</f>
        <v>#REF!</v>
      </c>
      <c r="B33" s="133" t="e">
        <f>#REF!</f>
        <v>#REF!</v>
      </c>
      <c r="C33" s="133" t="e">
        <f>#REF!</f>
        <v>#REF!</v>
      </c>
      <c r="D33" s="132" t="e">
        <f>#REF!</f>
        <v>#REF!</v>
      </c>
      <c r="E33" s="132" t="e">
        <f>#REF!</f>
        <v>#REF!</v>
      </c>
      <c r="F33" s="132" t="e">
        <f>#REF!</f>
        <v>#REF!</v>
      </c>
      <c r="G33" s="138"/>
      <c r="H33" s="138"/>
      <c r="I33" s="138"/>
      <c r="J33" s="136"/>
    </row>
    <row r="34" spans="1:10" s="139" customFormat="1" ht="20.399999999999999" x14ac:dyDescent="0.55000000000000004">
      <c r="A34" s="132" t="e">
        <f>#REF!</f>
        <v>#REF!</v>
      </c>
      <c r="B34" s="133" t="e">
        <f>#REF!</f>
        <v>#REF!</v>
      </c>
      <c r="C34" s="133" t="e">
        <f>#REF!</f>
        <v>#REF!</v>
      </c>
      <c r="D34" s="132" t="e">
        <f>#REF!</f>
        <v>#REF!</v>
      </c>
      <c r="E34" s="132" t="e">
        <f>#REF!</f>
        <v>#REF!</v>
      </c>
      <c r="F34" s="132" t="e">
        <f>#REF!</f>
        <v>#REF!</v>
      </c>
      <c r="G34" s="138"/>
      <c r="H34" s="138"/>
      <c r="I34" s="138"/>
      <c r="J34" s="136">
        <v>9</v>
      </c>
    </row>
    <row r="35" spans="1:10" s="139" customFormat="1" ht="20.399999999999999" x14ac:dyDescent="0.55000000000000004">
      <c r="A35" s="132" t="e">
        <f>#REF!</f>
        <v>#REF!</v>
      </c>
      <c r="B35" s="133" t="e">
        <f>#REF!</f>
        <v>#REF!</v>
      </c>
      <c r="C35" s="133" t="e">
        <f>#REF!</f>
        <v>#REF!</v>
      </c>
      <c r="D35" s="132" t="e">
        <f>#REF!</f>
        <v>#REF!</v>
      </c>
      <c r="E35" s="132" t="e">
        <f>#REF!</f>
        <v>#REF!</v>
      </c>
      <c r="F35" s="132" t="e">
        <f>#REF!</f>
        <v>#REF!</v>
      </c>
      <c r="G35" s="138"/>
      <c r="H35" s="138"/>
      <c r="I35" s="138"/>
      <c r="J35" s="136"/>
    </row>
    <row r="36" spans="1:10" s="139" customFormat="1" ht="20.399999999999999" x14ac:dyDescent="0.55000000000000004">
      <c r="A36" s="132" t="e">
        <f>#REF!</f>
        <v>#REF!</v>
      </c>
      <c r="B36" s="133" t="e">
        <f>#REF!</f>
        <v>#REF!</v>
      </c>
      <c r="C36" s="133" t="e">
        <f>#REF!</f>
        <v>#REF!</v>
      </c>
      <c r="D36" s="132" t="e">
        <f>#REF!</f>
        <v>#REF!</v>
      </c>
      <c r="E36" s="132" t="e">
        <f>#REF!</f>
        <v>#REF!</v>
      </c>
      <c r="F36" s="132" t="e">
        <f>#REF!</f>
        <v>#REF!</v>
      </c>
      <c r="G36" s="138"/>
      <c r="H36" s="138"/>
      <c r="I36" s="138"/>
      <c r="J36" s="136"/>
    </row>
    <row r="37" spans="1:10" s="139" customFormat="1" ht="20.399999999999999" x14ac:dyDescent="0.55000000000000004">
      <c r="A37" s="132" t="e">
        <f>#REF!</f>
        <v>#REF!</v>
      </c>
      <c r="B37" s="133" t="e">
        <f>#REF!</f>
        <v>#REF!</v>
      </c>
      <c r="C37" s="133" t="e">
        <f>#REF!</f>
        <v>#REF!</v>
      </c>
      <c r="D37" s="132" t="e">
        <f>#REF!</f>
        <v>#REF!</v>
      </c>
      <c r="E37" s="132" t="e">
        <f>#REF!</f>
        <v>#REF!</v>
      </c>
      <c r="F37" s="132" t="e">
        <f>#REF!</f>
        <v>#REF!</v>
      </c>
      <c r="G37" s="138"/>
      <c r="H37" s="138"/>
      <c r="I37" s="138"/>
      <c r="J37" s="136"/>
    </row>
    <row r="38" spans="1:10" s="139" customFormat="1" ht="20.399999999999999" x14ac:dyDescent="0.55000000000000004">
      <c r="A38" s="132" t="e">
        <f>#REF!</f>
        <v>#REF!</v>
      </c>
      <c r="B38" s="133" t="e">
        <f>#REF!</f>
        <v>#REF!</v>
      </c>
      <c r="C38" s="133" t="e">
        <f>#REF!</f>
        <v>#REF!</v>
      </c>
      <c r="D38" s="132" t="e">
        <f>#REF!</f>
        <v>#REF!</v>
      </c>
      <c r="E38" s="132" t="e">
        <f>#REF!</f>
        <v>#REF!</v>
      </c>
      <c r="F38" s="132" t="e">
        <f>#REF!</f>
        <v>#REF!</v>
      </c>
      <c r="G38" s="138"/>
      <c r="H38" s="138"/>
      <c r="I38" s="138"/>
      <c r="J38" s="136"/>
    </row>
    <row r="39" spans="1:10" s="139" customFormat="1" ht="20.399999999999999" x14ac:dyDescent="0.55000000000000004">
      <c r="A39" s="132" t="e">
        <f>#REF!</f>
        <v>#REF!</v>
      </c>
      <c r="B39" s="133" t="e">
        <f>#REF!</f>
        <v>#REF!</v>
      </c>
      <c r="C39" s="133" t="e">
        <f>#REF!</f>
        <v>#REF!</v>
      </c>
      <c r="D39" s="132" t="e">
        <f>#REF!</f>
        <v>#REF!</v>
      </c>
      <c r="E39" s="132" t="e">
        <f>#REF!</f>
        <v>#REF!</v>
      </c>
      <c r="F39" s="132" t="e">
        <f>#REF!</f>
        <v>#REF!</v>
      </c>
      <c r="G39" s="138"/>
      <c r="H39" s="138"/>
      <c r="I39" s="138"/>
      <c r="J39" s="136"/>
    </row>
    <row r="40" spans="1:10" s="139" customFormat="1" ht="20.399999999999999" x14ac:dyDescent="0.55000000000000004">
      <c r="A40" s="132" t="e">
        <f>#REF!</f>
        <v>#REF!</v>
      </c>
      <c r="B40" s="133" t="e">
        <f>#REF!</f>
        <v>#REF!</v>
      </c>
      <c r="C40" s="133" t="e">
        <f>#REF!</f>
        <v>#REF!</v>
      </c>
      <c r="D40" s="132" t="e">
        <f>#REF!</f>
        <v>#REF!</v>
      </c>
      <c r="E40" s="132" t="e">
        <f>#REF!</f>
        <v>#REF!</v>
      </c>
      <c r="F40" s="132" t="e">
        <f>#REF!</f>
        <v>#REF!</v>
      </c>
      <c r="G40" s="138"/>
      <c r="H40" s="138"/>
      <c r="I40" s="138"/>
      <c r="J40" s="136"/>
    </row>
    <row r="41" spans="1:10" s="139" customFormat="1" ht="20.399999999999999" x14ac:dyDescent="0.55000000000000004">
      <c r="A41" s="132" t="e">
        <f>#REF!</f>
        <v>#REF!</v>
      </c>
      <c r="B41" s="133" t="e">
        <f>#REF!</f>
        <v>#REF!</v>
      </c>
      <c r="C41" s="133" t="e">
        <f>#REF!</f>
        <v>#REF!</v>
      </c>
      <c r="D41" s="132" t="e">
        <f>#REF!</f>
        <v>#REF!</v>
      </c>
      <c r="E41" s="132" t="e">
        <f>#REF!</f>
        <v>#REF!</v>
      </c>
      <c r="F41" s="132" t="e">
        <f>#REF!</f>
        <v>#REF!</v>
      </c>
      <c r="G41" s="138"/>
      <c r="H41" s="138"/>
      <c r="I41" s="138"/>
      <c r="J41" s="136"/>
    </row>
    <row r="42" spans="1:10" s="139" customFormat="1" ht="20.399999999999999" x14ac:dyDescent="0.55000000000000004">
      <c r="A42" s="132" t="e">
        <f>#REF!</f>
        <v>#REF!</v>
      </c>
      <c r="B42" s="133" t="e">
        <f>#REF!</f>
        <v>#REF!</v>
      </c>
      <c r="C42" s="133" t="e">
        <f>#REF!</f>
        <v>#REF!</v>
      </c>
      <c r="D42" s="132" t="e">
        <f>#REF!</f>
        <v>#REF!</v>
      </c>
      <c r="E42" s="132" t="e">
        <f>#REF!</f>
        <v>#REF!</v>
      </c>
      <c r="F42" s="132" t="e">
        <f>#REF!</f>
        <v>#REF!</v>
      </c>
      <c r="G42" s="138"/>
      <c r="H42" s="138"/>
      <c r="I42" s="138"/>
      <c r="J42" s="136"/>
    </row>
    <row r="43" spans="1:10" s="139" customFormat="1" ht="20.399999999999999" x14ac:dyDescent="0.55000000000000004">
      <c r="A43" s="132" t="e">
        <f>#REF!</f>
        <v>#REF!</v>
      </c>
      <c r="B43" s="133" t="e">
        <f>#REF!</f>
        <v>#REF!</v>
      </c>
      <c r="C43" s="133" t="e">
        <f>#REF!</f>
        <v>#REF!</v>
      </c>
      <c r="D43" s="132" t="e">
        <f>#REF!</f>
        <v>#REF!</v>
      </c>
      <c r="E43" s="132" t="e">
        <f>#REF!</f>
        <v>#REF!</v>
      </c>
      <c r="F43" s="132" t="e">
        <f>#REF!</f>
        <v>#REF!</v>
      </c>
      <c r="G43" s="138"/>
      <c r="H43" s="138"/>
      <c r="I43" s="138"/>
      <c r="J43" s="136"/>
    </row>
    <row r="44" spans="1:10" s="139" customFormat="1" ht="20.399999999999999" x14ac:dyDescent="0.55000000000000004">
      <c r="A44" s="132" t="e">
        <f>#REF!</f>
        <v>#REF!</v>
      </c>
      <c r="B44" s="133" t="e">
        <f>#REF!</f>
        <v>#REF!</v>
      </c>
      <c r="C44" s="133" t="e">
        <f>#REF!</f>
        <v>#REF!</v>
      </c>
      <c r="D44" s="132" t="e">
        <f>#REF!</f>
        <v>#REF!</v>
      </c>
      <c r="E44" s="132" t="e">
        <f>#REF!</f>
        <v>#REF!</v>
      </c>
      <c r="F44" s="132" t="e">
        <f>#REF!</f>
        <v>#REF!</v>
      </c>
      <c r="G44" s="138"/>
      <c r="H44" s="138"/>
      <c r="I44" s="138"/>
      <c r="J44" s="136"/>
    </row>
    <row r="45" spans="1:10" s="139" customFormat="1" ht="20.399999999999999" x14ac:dyDescent="0.55000000000000004">
      <c r="A45" s="132" t="e">
        <f>#REF!</f>
        <v>#REF!</v>
      </c>
      <c r="B45" s="133" t="e">
        <f>#REF!</f>
        <v>#REF!</v>
      </c>
      <c r="C45" s="133" t="e">
        <f>#REF!</f>
        <v>#REF!</v>
      </c>
      <c r="D45" s="132" t="e">
        <f>#REF!</f>
        <v>#REF!</v>
      </c>
      <c r="E45" s="132" t="e">
        <f>#REF!</f>
        <v>#REF!</v>
      </c>
      <c r="F45" s="132" t="e">
        <f>#REF!</f>
        <v>#REF!</v>
      </c>
      <c r="G45" s="138"/>
      <c r="H45" s="138"/>
      <c r="I45" s="138"/>
      <c r="J45" s="136"/>
    </row>
    <row r="46" spans="1:10" s="139" customFormat="1" ht="20.399999999999999" x14ac:dyDescent="0.55000000000000004">
      <c r="A46" s="132" t="e">
        <f>#REF!</f>
        <v>#REF!</v>
      </c>
      <c r="B46" s="133" t="e">
        <f>#REF!</f>
        <v>#REF!</v>
      </c>
      <c r="C46" s="133" t="e">
        <f>#REF!</f>
        <v>#REF!</v>
      </c>
      <c r="D46" s="132" t="e">
        <f>#REF!</f>
        <v>#REF!</v>
      </c>
      <c r="E46" s="132" t="e">
        <f>#REF!</f>
        <v>#REF!</v>
      </c>
      <c r="F46" s="132" t="e">
        <f>#REF!</f>
        <v>#REF!</v>
      </c>
      <c r="G46" s="138"/>
      <c r="H46" s="138"/>
      <c r="I46" s="138"/>
      <c r="J46" s="136"/>
    </row>
    <row r="47" spans="1:10" s="139" customFormat="1" ht="20.399999999999999" x14ac:dyDescent="0.55000000000000004">
      <c r="A47" s="132" t="e">
        <f>#REF!</f>
        <v>#REF!</v>
      </c>
      <c r="B47" s="133" t="e">
        <f>#REF!</f>
        <v>#REF!</v>
      </c>
      <c r="C47" s="133" t="e">
        <f>#REF!</f>
        <v>#REF!</v>
      </c>
      <c r="D47" s="132" t="e">
        <f>#REF!</f>
        <v>#REF!</v>
      </c>
      <c r="E47" s="132" t="e">
        <f>#REF!</f>
        <v>#REF!</v>
      </c>
      <c r="F47" s="132" t="e">
        <f>#REF!</f>
        <v>#REF!</v>
      </c>
      <c r="G47" s="138"/>
      <c r="H47" s="138"/>
      <c r="I47" s="138"/>
      <c r="J47" s="136"/>
    </row>
    <row r="48" spans="1:10" s="139" customFormat="1" ht="20.399999999999999" x14ac:dyDescent="0.55000000000000004">
      <c r="A48" s="132" t="e">
        <f>#REF!</f>
        <v>#REF!</v>
      </c>
      <c r="B48" s="133" t="e">
        <f>#REF!</f>
        <v>#REF!</v>
      </c>
      <c r="C48" s="133" t="e">
        <f>#REF!</f>
        <v>#REF!</v>
      </c>
      <c r="D48" s="132" t="e">
        <f>#REF!</f>
        <v>#REF!</v>
      </c>
      <c r="E48" s="132" t="e">
        <f>#REF!</f>
        <v>#REF!</v>
      </c>
      <c r="F48" s="132" t="e">
        <f>#REF!</f>
        <v>#REF!</v>
      </c>
      <c r="G48" s="138"/>
      <c r="H48" s="138"/>
      <c r="I48" s="138"/>
      <c r="J48" s="136"/>
    </row>
    <row r="49" spans="1:10" s="139" customFormat="1" ht="20.399999999999999" x14ac:dyDescent="0.55000000000000004">
      <c r="A49" s="132" t="e">
        <f>#REF!</f>
        <v>#REF!</v>
      </c>
      <c r="B49" s="133" t="e">
        <f>#REF!</f>
        <v>#REF!</v>
      </c>
      <c r="C49" s="133" t="e">
        <f>#REF!</f>
        <v>#REF!</v>
      </c>
      <c r="D49" s="132" t="e">
        <f>#REF!</f>
        <v>#REF!</v>
      </c>
      <c r="E49" s="132" t="e">
        <f>#REF!</f>
        <v>#REF!</v>
      </c>
      <c r="F49" s="132" t="e">
        <f>#REF!</f>
        <v>#REF!</v>
      </c>
      <c r="G49" s="138"/>
      <c r="H49" s="138"/>
      <c r="I49" s="138"/>
      <c r="J49" s="136"/>
    </row>
    <row r="50" spans="1:10" s="139" customFormat="1" ht="20.399999999999999" x14ac:dyDescent="0.55000000000000004">
      <c r="A50" s="132" t="e">
        <f>#REF!</f>
        <v>#REF!</v>
      </c>
      <c r="B50" s="133" t="e">
        <f>#REF!</f>
        <v>#REF!</v>
      </c>
      <c r="C50" s="133" t="e">
        <f>#REF!</f>
        <v>#REF!</v>
      </c>
      <c r="D50" s="132" t="e">
        <f>#REF!</f>
        <v>#REF!</v>
      </c>
      <c r="E50" s="132" t="e">
        <f>#REF!</f>
        <v>#REF!</v>
      </c>
      <c r="F50" s="132" t="e">
        <f>#REF!</f>
        <v>#REF!</v>
      </c>
      <c r="G50" s="138"/>
      <c r="H50" s="138"/>
      <c r="I50" s="138"/>
      <c r="J50" s="136"/>
    </row>
    <row r="51" spans="1:10" s="139" customFormat="1" ht="20.399999999999999" x14ac:dyDescent="0.55000000000000004">
      <c r="A51" s="132" t="e">
        <f>#REF!</f>
        <v>#REF!</v>
      </c>
      <c r="B51" s="133" t="e">
        <f>#REF!</f>
        <v>#REF!</v>
      </c>
      <c r="C51" s="133" t="e">
        <f>#REF!</f>
        <v>#REF!</v>
      </c>
      <c r="D51" s="132" t="e">
        <f>#REF!</f>
        <v>#REF!</v>
      </c>
      <c r="E51" s="132" t="e">
        <f>#REF!</f>
        <v>#REF!</v>
      </c>
      <c r="F51" s="132" t="e">
        <f>#REF!</f>
        <v>#REF!</v>
      </c>
      <c r="G51" s="138"/>
      <c r="H51" s="138"/>
      <c r="I51" s="138"/>
      <c r="J51" s="136"/>
    </row>
    <row r="52" spans="1:10" s="139" customFormat="1" ht="20.399999999999999" x14ac:dyDescent="0.55000000000000004">
      <c r="A52" s="132" t="e">
        <f>#REF!</f>
        <v>#REF!</v>
      </c>
      <c r="B52" s="133" t="e">
        <f>#REF!</f>
        <v>#REF!</v>
      </c>
      <c r="C52" s="133" t="e">
        <f>#REF!</f>
        <v>#REF!</v>
      </c>
      <c r="D52" s="132" t="e">
        <f>#REF!</f>
        <v>#REF!</v>
      </c>
      <c r="E52" s="132" t="e">
        <f>#REF!</f>
        <v>#REF!</v>
      </c>
      <c r="F52" s="132" t="e">
        <f>#REF!</f>
        <v>#REF!</v>
      </c>
      <c r="G52" s="138"/>
      <c r="H52" s="138"/>
      <c r="I52" s="138"/>
      <c r="J52" s="136"/>
    </row>
    <row r="53" spans="1:10" s="139" customFormat="1" ht="20.399999999999999" x14ac:dyDescent="0.55000000000000004">
      <c r="A53" s="132" t="e">
        <f>#REF!</f>
        <v>#REF!</v>
      </c>
      <c r="B53" s="133" t="e">
        <f>#REF!</f>
        <v>#REF!</v>
      </c>
      <c r="C53" s="133" t="e">
        <f>#REF!</f>
        <v>#REF!</v>
      </c>
      <c r="D53" s="132" t="e">
        <f>#REF!</f>
        <v>#REF!</v>
      </c>
      <c r="E53" s="132" t="e">
        <f>#REF!</f>
        <v>#REF!</v>
      </c>
      <c r="F53" s="132" t="e">
        <f>#REF!</f>
        <v>#REF!</v>
      </c>
      <c r="G53" s="138"/>
      <c r="H53" s="138"/>
      <c r="I53" s="138"/>
      <c r="J53" s="136"/>
    </row>
    <row r="54" spans="1:10" s="139" customFormat="1" ht="20.399999999999999" x14ac:dyDescent="0.55000000000000004">
      <c r="A54" s="132" t="e">
        <f>#REF!</f>
        <v>#REF!</v>
      </c>
      <c r="B54" s="133" t="e">
        <f>#REF!</f>
        <v>#REF!</v>
      </c>
      <c r="C54" s="133" t="e">
        <f>#REF!</f>
        <v>#REF!</v>
      </c>
      <c r="D54" s="132" t="e">
        <f>#REF!</f>
        <v>#REF!</v>
      </c>
      <c r="E54" s="132" t="e">
        <f>#REF!</f>
        <v>#REF!</v>
      </c>
      <c r="F54" s="132" t="e">
        <f>#REF!</f>
        <v>#REF!</v>
      </c>
      <c r="G54" s="138"/>
      <c r="H54" s="138"/>
      <c r="I54" s="138"/>
      <c r="J54" s="136"/>
    </row>
    <row r="55" spans="1:10" s="139" customFormat="1" ht="20.399999999999999" x14ac:dyDescent="0.55000000000000004">
      <c r="A55" s="132" t="e">
        <f>#REF!</f>
        <v>#REF!</v>
      </c>
      <c r="B55" s="133" t="e">
        <f>#REF!</f>
        <v>#REF!</v>
      </c>
      <c r="C55" s="133" t="e">
        <f>#REF!</f>
        <v>#REF!</v>
      </c>
      <c r="D55" s="132" t="e">
        <f>#REF!</f>
        <v>#REF!</v>
      </c>
      <c r="E55" s="132" t="e">
        <f>#REF!</f>
        <v>#REF!</v>
      </c>
      <c r="F55" s="132" t="e">
        <f>#REF!</f>
        <v>#REF!</v>
      </c>
      <c r="G55" s="138"/>
      <c r="H55" s="138"/>
      <c r="I55" s="138"/>
      <c r="J55" s="136"/>
    </row>
    <row r="56" spans="1:10" s="139" customFormat="1" ht="20.399999999999999" x14ac:dyDescent="0.55000000000000004">
      <c r="A56" s="132" t="e">
        <f>#REF!</f>
        <v>#REF!</v>
      </c>
      <c r="B56" s="133" t="e">
        <f>#REF!</f>
        <v>#REF!</v>
      </c>
      <c r="C56" s="133" t="e">
        <f>#REF!</f>
        <v>#REF!</v>
      </c>
      <c r="D56" s="132" t="e">
        <f>#REF!</f>
        <v>#REF!</v>
      </c>
      <c r="E56" s="132" t="e">
        <f>#REF!</f>
        <v>#REF!</v>
      </c>
      <c r="F56" s="132" t="e">
        <f>#REF!</f>
        <v>#REF!</v>
      </c>
      <c r="G56" s="138"/>
      <c r="H56" s="138"/>
      <c r="I56" s="138"/>
      <c r="J56" s="136"/>
    </row>
    <row r="57" spans="1:10" s="139" customFormat="1" ht="20.399999999999999" x14ac:dyDescent="0.55000000000000004">
      <c r="A57" s="132" t="e">
        <f>#REF!</f>
        <v>#REF!</v>
      </c>
      <c r="B57" s="133" t="e">
        <f>#REF!</f>
        <v>#REF!</v>
      </c>
      <c r="C57" s="133" t="e">
        <f>#REF!</f>
        <v>#REF!</v>
      </c>
      <c r="D57" s="132" t="e">
        <f>#REF!</f>
        <v>#REF!</v>
      </c>
      <c r="E57" s="132" t="e">
        <f>#REF!</f>
        <v>#REF!</v>
      </c>
      <c r="F57" s="132" t="e">
        <f>#REF!</f>
        <v>#REF!</v>
      </c>
      <c r="G57" s="138"/>
      <c r="H57" s="138"/>
      <c r="I57" s="138"/>
      <c r="J57" s="136"/>
    </row>
    <row r="58" spans="1:10" s="139" customFormat="1" ht="20.399999999999999" x14ac:dyDescent="0.55000000000000004">
      <c r="A58" s="132" t="e">
        <f>#REF!</f>
        <v>#REF!</v>
      </c>
      <c r="B58" s="133" t="e">
        <f>#REF!</f>
        <v>#REF!</v>
      </c>
      <c r="C58" s="133" t="e">
        <f>#REF!</f>
        <v>#REF!</v>
      </c>
      <c r="D58" s="132" t="e">
        <f>#REF!</f>
        <v>#REF!</v>
      </c>
      <c r="E58" s="132" t="e">
        <f>#REF!</f>
        <v>#REF!</v>
      </c>
      <c r="F58" s="132" t="e">
        <f>#REF!</f>
        <v>#REF!</v>
      </c>
      <c r="G58" s="138"/>
      <c r="H58" s="138"/>
      <c r="I58" s="138"/>
      <c r="J58" s="136"/>
    </row>
    <row r="59" spans="1:10" s="139" customFormat="1" ht="20.399999999999999" x14ac:dyDescent="0.55000000000000004">
      <c r="A59" s="132" t="e">
        <f>#REF!</f>
        <v>#REF!</v>
      </c>
      <c r="B59" s="133" t="e">
        <f>#REF!</f>
        <v>#REF!</v>
      </c>
      <c r="C59" s="133" t="e">
        <f>#REF!</f>
        <v>#REF!</v>
      </c>
      <c r="D59" s="132" t="e">
        <f>#REF!</f>
        <v>#REF!</v>
      </c>
      <c r="E59" s="132" t="e">
        <f>#REF!</f>
        <v>#REF!</v>
      </c>
      <c r="F59" s="132" t="e">
        <f>#REF!</f>
        <v>#REF!</v>
      </c>
      <c r="G59" s="138"/>
      <c r="H59" s="138"/>
      <c r="I59" s="138"/>
      <c r="J59" s="136"/>
    </row>
    <row r="60" spans="1:10" s="139" customFormat="1" ht="20.399999999999999" x14ac:dyDescent="0.55000000000000004">
      <c r="A60" s="132" t="e">
        <f>#REF!</f>
        <v>#REF!</v>
      </c>
      <c r="B60" s="133" t="e">
        <f>#REF!</f>
        <v>#REF!</v>
      </c>
      <c r="C60" s="133" t="e">
        <f>#REF!</f>
        <v>#REF!</v>
      </c>
      <c r="D60" s="132" t="e">
        <f>#REF!</f>
        <v>#REF!</v>
      </c>
      <c r="E60" s="132" t="e">
        <f>#REF!</f>
        <v>#REF!</v>
      </c>
      <c r="F60" s="132" t="e">
        <f>#REF!</f>
        <v>#REF!</v>
      </c>
      <c r="G60" s="138"/>
      <c r="H60" s="138"/>
      <c r="I60" s="138"/>
      <c r="J60" s="136"/>
    </row>
    <row r="61" spans="1:10" s="139" customFormat="1" ht="20.399999999999999" x14ac:dyDescent="0.55000000000000004">
      <c r="A61" s="132" t="e">
        <f>#REF!</f>
        <v>#REF!</v>
      </c>
      <c r="B61" s="133" t="e">
        <f>#REF!</f>
        <v>#REF!</v>
      </c>
      <c r="C61" s="133" t="e">
        <f>#REF!</f>
        <v>#REF!</v>
      </c>
      <c r="D61" s="132" t="e">
        <f>#REF!</f>
        <v>#REF!</v>
      </c>
      <c r="E61" s="132" t="e">
        <f>#REF!</f>
        <v>#REF!</v>
      </c>
      <c r="F61" s="132" t="e">
        <f>#REF!</f>
        <v>#REF!</v>
      </c>
      <c r="G61" s="138"/>
      <c r="H61" s="138"/>
      <c r="I61" s="138"/>
      <c r="J61" s="136"/>
    </row>
    <row r="62" spans="1:10" s="139" customFormat="1" ht="20.399999999999999" x14ac:dyDescent="0.55000000000000004">
      <c r="A62" s="132" t="e">
        <f>#REF!</f>
        <v>#REF!</v>
      </c>
      <c r="B62" s="133" t="e">
        <f>#REF!</f>
        <v>#REF!</v>
      </c>
      <c r="C62" s="133" t="e">
        <f>#REF!</f>
        <v>#REF!</v>
      </c>
      <c r="D62" s="132" t="e">
        <f>#REF!</f>
        <v>#REF!</v>
      </c>
      <c r="E62" s="132" t="e">
        <f>#REF!</f>
        <v>#REF!</v>
      </c>
      <c r="F62" s="132" t="e">
        <f>#REF!</f>
        <v>#REF!</v>
      </c>
      <c r="G62" s="138"/>
      <c r="H62" s="138"/>
      <c r="I62" s="138"/>
      <c r="J62" s="136"/>
    </row>
    <row r="63" spans="1:10" s="139" customFormat="1" ht="20.399999999999999" x14ac:dyDescent="0.55000000000000004">
      <c r="A63" s="132" t="e">
        <f>#REF!</f>
        <v>#REF!</v>
      </c>
      <c r="B63" s="133" t="e">
        <f>#REF!</f>
        <v>#REF!</v>
      </c>
      <c r="C63" s="133" t="e">
        <f>#REF!</f>
        <v>#REF!</v>
      </c>
      <c r="D63" s="132" t="e">
        <f>#REF!</f>
        <v>#REF!</v>
      </c>
      <c r="E63" s="132" t="e">
        <f>#REF!</f>
        <v>#REF!</v>
      </c>
      <c r="F63" s="132" t="e">
        <f>#REF!</f>
        <v>#REF!</v>
      </c>
      <c r="G63" s="138"/>
      <c r="H63" s="138"/>
      <c r="I63" s="138"/>
      <c r="J63" s="136"/>
    </row>
    <row r="64" spans="1:10" s="139" customFormat="1" ht="20.399999999999999" x14ac:dyDescent="0.55000000000000004">
      <c r="A64" s="132" t="e">
        <f>#REF!</f>
        <v>#REF!</v>
      </c>
      <c r="B64" s="133" t="e">
        <f>#REF!</f>
        <v>#REF!</v>
      </c>
      <c r="C64" s="133" t="e">
        <f>#REF!</f>
        <v>#REF!</v>
      </c>
      <c r="D64" s="132" t="e">
        <f>#REF!</f>
        <v>#REF!</v>
      </c>
      <c r="E64" s="132" t="e">
        <f>#REF!</f>
        <v>#REF!</v>
      </c>
      <c r="F64" s="132" t="e">
        <f>#REF!</f>
        <v>#REF!</v>
      </c>
      <c r="G64" s="138"/>
      <c r="H64" s="138"/>
      <c r="I64" s="138"/>
      <c r="J64" s="136"/>
    </row>
    <row r="65" spans="1:10" s="139" customFormat="1" ht="20.399999999999999" x14ac:dyDescent="0.55000000000000004">
      <c r="A65" s="132" t="e">
        <f>#REF!</f>
        <v>#REF!</v>
      </c>
      <c r="B65" s="133" t="e">
        <f>#REF!</f>
        <v>#REF!</v>
      </c>
      <c r="C65" s="133" t="e">
        <f>#REF!</f>
        <v>#REF!</v>
      </c>
      <c r="D65" s="132" t="e">
        <f>#REF!</f>
        <v>#REF!</v>
      </c>
      <c r="E65" s="132" t="e">
        <f>#REF!</f>
        <v>#REF!</v>
      </c>
      <c r="F65" s="132" t="e">
        <f>#REF!</f>
        <v>#REF!</v>
      </c>
      <c r="G65" s="138"/>
      <c r="H65" s="138"/>
      <c r="I65" s="138"/>
      <c r="J65" s="136"/>
    </row>
    <row r="66" spans="1:10" s="139" customFormat="1" ht="20.399999999999999" x14ac:dyDescent="0.55000000000000004">
      <c r="A66" s="132" t="e">
        <f>#REF!</f>
        <v>#REF!</v>
      </c>
      <c r="B66" s="133" t="e">
        <f>#REF!</f>
        <v>#REF!</v>
      </c>
      <c r="C66" s="133" t="e">
        <f>#REF!</f>
        <v>#REF!</v>
      </c>
      <c r="D66" s="132" t="e">
        <f>#REF!</f>
        <v>#REF!</v>
      </c>
      <c r="E66" s="132" t="e">
        <f>#REF!</f>
        <v>#REF!</v>
      </c>
      <c r="F66" s="132" t="e">
        <f>#REF!</f>
        <v>#REF!</v>
      </c>
      <c r="G66" s="138"/>
      <c r="H66" s="138"/>
      <c r="I66" s="138"/>
      <c r="J66" s="136"/>
    </row>
    <row r="67" spans="1:10" s="139" customFormat="1" ht="20.399999999999999" x14ac:dyDescent="0.55000000000000004">
      <c r="A67" s="132" t="e">
        <f>#REF!</f>
        <v>#REF!</v>
      </c>
      <c r="B67" s="133" t="e">
        <f>#REF!</f>
        <v>#REF!</v>
      </c>
      <c r="C67" s="133" t="e">
        <f>#REF!</f>
        <v>#REF!</v>
      </c>
      <c r="D67" s="132" t="e">
        <f>#REF!</f>
        <v>#REF!</v>
      </c>
      <c r="E67" s="132" t="e">
        <f>#REF!</f>
        <v>#REF!</v>
      </c>
      <c r="F67" s="132" t="e">
        <f>#REF!</f>
        <v>#REF!</v>
      </c>
      <c r="G67" s="138"/>
      <c r="H67" s="138"/>
      <c r="I67" s="138"/>
      <c r="J67" s="136"/>
    </row>
    <row r="68" spans="1:10" s="139" customFormat="1" ht="20.399999999999999" x14ac:dyDescent="0.55000000000000004">
      <c r="A68" s="132" t="e">
        <f>#REF!</f>
        <v>#REF!</v>
      </c>
      <c r="B68" s="133" t="e">
        <f>#REF!</f>
        <v>#REF!</v>
      </c>
      <c r="C68" s="133" t="e">
        <f>#REF!</f>
        <v>#REF!</v>
      </c>
      <c r="D68" s="132" t="e">
        <f>#REF!</f>
        <v>#REF!</v>
      </c>
      <c r="E68" s="132" t="e">
        <f>#REF!</f>
        <v>#REF!</v>
      </c>
      <c r="F68" s="132" t="e">
        <f>#REF!</f>
        <v>#REF!</v>
      </c>
      <c r="G68" s="138"/>
      <c r="H68" s="138"/>
      <c r="I68" s="138"/>
      <c r="J68" s="136"/>
    </row>
    <row r="69" spans="1:10" s="139" customFormat="1" ht="20.399999999999999" x14ac:dyDescent="0.55000000000000004">
      <c r="A69" s="132" t="e">
        <f>#REF!</f>
        <v>#REF!</v>
      </c>
      <c r="B69" s="133" t="e">
        <f>#REF!</f>
        <v>#REF!</v>
      </c>
      <c r="C69" s="133" t="e">
        <f>#REF!</f>
        <v>#REF!</v>
      </c>
      <c r="D69" s="132" t="e">
        <f>#REF!</f>
        <v>#REF!</v>
      </c>
      <c r="E69" s="132" t="e">
        <f>#REF!</f>
        <v>#REF!</v>
      </c>
      <c r="F69" s="132" t="e">
        <f>#REF!</f>
        <v>#REF!</v>
      </c>
      <c r="G69" s="138"/>
      <c r="H69" s="138"/>
      <c r="I69" s="138"/>
      <c r="J69" s="136"/>
    </row>
    <row r="70" spans="1:10" s="139" customFormat="1" ht="20.399999999999999" x14ac:dyDescent="0.55000000000000004">
      <c r="A70" s="132" t="e">
        <f>#REF!</f>
        <v>#REF!</v>
      </c>
      <c r="B70" s="133" t="e">
        <f>#REF!</f>
        <v>#REF!</v>
      </c>
      <c r="C70" s="133" t="e">
        <f>#REF!</f>
        <v>#REF!</v>
      </c>
      <c r="D70" s="132" t="e">
        <f>#REF!</f>
        <v>#REF!</v>
      </c>
      <c r="E70" s="132" t="e">
        <f>#REF!</f>
        <v>#REF!</v>
      </c>
      <c r="F70" s="132" t="e">
        <f>#REF!</f>
        <v>#REF!</v>
      </c>
      <c r="G70" s="138"/>
      <c r="H70" s="138"/>
      <c r="I70" s="138"/>
      <c r="J70" s="136"/>
    </row>
    <row r="71" spans="1:10" s="139" customFormat="1" ht="20.399999999999999" x14ac:dyDescent="0.55000000000000004">
      <c r="A71" s="132" t="e">
        <f>#REF!</f>
        <v>#REF!</v>
      </c>
      <c r="B71" s="133" t="e">
        <f>#REF!</f>
        <v>#REF!</v>
      </c>
      <c r="C71" s="133" t="e">
        <f>#REF!</f>
        <v>#REF!</v>
      </c>
      <c r="D71" s="132" t="e">
        <f>#REF!</f>
        <v>#REF!</v>
      </c>
      <c r="E71" s="132" t="e">
        <f>#REF!</f>
        <v>#REF!</v>
      </c>
      <c r="F71" s="132" t="e">
        <f>#REF!</f>
        <v>#REF!</v>
      </c>
      <c r="G71" s="138"/>
      <c r="H71" s="138"/>
      <c r="I71" s="138"/>
      <c r="J71" s="136"/>
    </row>
    <row r="72" spans="1:10" s="139" customFormat="1" ht="20.399999999999999" x14ac:dyDescent="0.55000000000000004">
      <c r="A72" s="132" t="e">
        <f>#REF!</f>
        <v>#REF!</v>
      </c>
      <c r="B72" s="133" t="e">
        <f>#REF!</f>
        <v>#REF!</v>
      </c>
      <c r="C72" s="133" t="e">
        <f>#REF!</f>
        <v>#REF!</v>
      </c>
      <c r="D72" s="132" t="e">
        <f>#REF!</f>
        <v>#REF!</v>
      </c>
      <c r="E72" s="132" t="e">
        <f>#REF!</f>
        <v>#REF!</v>
      </c>
      <c r="F72" s="132" t="e">
        <f>#REF!</f>
        <v>#REF!</v>
      </c>
      <c r="G72" s="138"/>
      <c r="H72" s="138"/>
      <c r="I72" s="138"/>
      <c r="J72" s="136"/>
    </row>
    <row r="73" spans="1:10" s="139" customFormat="1" ht="20.399999999999999" x14ac:dyDescent="0.55000000000000004">
      <c r="A73" s="132" t="e">
        <f>#REF!</f>
        <v>#REF!</v>
      </c>
      <c r="B73" s="133" t="e">
        <f>#REF!</f>
        <v>#REF!</v>
      </c>
      <c r="C73" s="133" t="e">
        <f>#REF!</f>
        <v>#REF!</v>
      </c>
      <c r="D73" s="132" t="e">
        <f>#REF!</f>
        <v>#REF!</v>
      </c>
      <c r="E73" s="132" t="e">
        <f>#REF!</f>
        <v>#REF!</v>
      </c>
      <c r="F73" s="132" t="e">
        <f>#REF!</f>
        <v>#REF!</v>
      </c>
      <c r="G73" s="138"/>
      <c r="H73" s="138"/>
      <c r="I73" s="138"/>
      <c r="J73" s="136"/>
    </row>
    <row r="74" spans="1:10" s="139" customFormat="1" ht="20.399999999999999" x14ac:dyDescent="0.55000000000000004">
      <c r="A74" s="132" t="e">
        <f>#REF!</f>
        <v>#REF!</v>
      </c>
      <c r="B74" s="133" t="e">
        <f>#REF!</f>
        <v>#REF!</v>
      </c>
      <c r="C74" s="133" t="e">
        <f>#REF!</f>
        <v>#REF!</v>
      </c>
      <c r="D74" s="132" t="e">
        <f>#REF!</f>
        <v>#REF!</v>
      </c>
      <c r="E74" s="132" t="e">
        <f>#REF!</f>
        <v>#REF!</v>
      </c>
      <c r="F74" s="132" t="e">
        <f>#REF!</f>
        <v>#REF!</v>
      </c>
      <c r="G74" s="138"/>
      <c r="H74" s="138"/>
      <c r="I74" s="138"/>
      <c r="J74" s="136"/>
    </row>
    <row r="75" spans="1:10" s="139" customFormat="1" ht="20.399999999999999" x14ac:dyDescent="0.55000000000000004">
      <c r="A75" s="132" t="e">
        <f>#REF!</f>
        <v>#REF!</v>
      </c>
      <c r="B75" s="133" t="e">
        <f>#REF!</f>
        <v>#REF!</v>
      </c>
      <c r="C75" s="133" t="e">
        <f>#REF!</f>
        <v>#REF!</v>
      </c>
      <c r="D75" s="132" t="e">
        <f>#REF!</f>
        <v>#REF!</v>
      </c>
      <c r="E75" s="132" t="e">
        <f>#REF!</f>
        <v>#REF!</v>
      </c>
      <c r="F75" s="132" t="e">
        <f>#REF!</f>
        <v>#REF!</v>
      </c>
      <c r="G75" s="138"/>
      <c r="H75" s="138"/>
      <c r="I75" s="138"/>
      <c r="J75" s="136"/>
    </row>
    <row r="76" spans="1:10" s="139" customFormat="1" ht="20.399999999999999" x14ac:dyDescent="0.55000000000000004">
      <c r="A76" s="132" t="e">
        <f>#REF!</f>
        <v>#REF!</v>
      </c>
      <c r="B76" s="133" t="e">
        <f>#REF!</f>
        <v>#REF!</v>
      </c>
      <c r="C76" s="133" t="e">
        <f>#REF!</f>
        <v>#REF!</v>
      </c>
      <c r="D76" s="132" t="e">
        <f>#REF!</f>
        <v>#REF!</v>
      </c>
      <c r="E76" s="132" t="e">
        <f>#REF!</f>
        <v>#REF!</v>
      </c>
      <c r="F76" s="132" t="e">
        <f>#REF!</f>
        <v>#REF!</v>
      </c>
      <c r="G76" s="138"/>
      <c r="H76" s="138"/>
      <c r="I76" s="138"/>
      <c r="J76" s="136"/>
    </row>
    <row r="77" spans="1:10" s="139" customFormat="1" ht="20.399999999999999" x14ac:dyDescent="0.55000000000000004">
      <c r="A77" s="132" t="e">
        <f>#REF!</f>
        <v>#REF!</v>
      </c>
      <c r="B77" s="133" t="e">
        <f>#REF!</f>
        <v>#REF!</v>
      </c>
      <c r="C77" s="133" t="e">
        <f>#REF!</f>
        <v>#REF!</v>
      </c>
      <c r="D77" s="132" t="e">
        <f>#REF!</f>
        <v>#REF!</v>
      </c>
      <c r="E77" s="132" t="e">
        <f>#REF!</f>
        <v>#REF!</v>
      </c>
      <c r="F77" s="132" t="e">
        <f>#REF!</f>
        <v>#REF!</v>
      </c>
      <c r="G77" s="138"/>
      <c r="H77" s="138"/>
      <c r="I77" s="138"/>
      <c r="J77" s="136"/>
    </row>
    <row r="78" spans="1:10" s="139" customFormat="1" ht="20.399999999999999" x14ac:dyDescent="0.55000000000000004">
      <c r="A78" s="132" t="e">
        <f>#REF!</f>
        <v>#REF!</v>
      </c>
      <c r="B78" s="133" t="e">
        <f>#REF!</f>
        <v>#REF!</v>
      </c>
      <c r="C78" s="133" t="e">
        <f>#REF!</f>
        <v>#REF!</v>
      </c>
      <c r="D78" s="132" t="e">
        <f>#REF!</f>
        <v>#REF!</v>
      </c>
      <c r="E78" s="132" t="e">
        <f>#REF!</f>
        <v>#REF!</v>
      </c>
      <c r="F78" s="132" t="e">
        <f>#REF!</f>
        <v>#REF!</v>
      </c>
      <c r="G78" s="138"/>
      <c r="H78" s="138"/>
      <c r="I78" s="138"/>
      <c r="J78" s="136"/>
    </row>
    <row r="79" spans="1:10" s="139" customFormat="1" ht="20.399999999999999" x14ac:dyDescent="0.55000000000000004">
      <c r="A79" s="132" t="e">
        <f>#REF!</f>
        <v>#REF!</v>
      </c>
      <c r="B79" s="133" t="e">
        <f>#REF!</f>
        <v>#REF!</v>
      </c>
      <c r="C79" s="133" t="e">
        <f>#REF!</f>
        <v>#REF!</v>
      </c>
      <c r="D79" s="132" t="e">
        <f>#REF!</f>
        <v>#REF!</v>
      </c>
      <c r="E79" s="132" t="e">
        <f>#REF!</f>
        <v>#REF!</v>
      </c>
      <c r="F79" s="132" t="e">
        <f>#REF!</f>
        <v>#REF!</v>
      </c>
      <c r="G79" s="138"/>
      <c r="H79" s="138"/>
      <c r="I79" s="138"/>
      <c r="J79" s="136"/>
    </row>
    <row r="80" spans="1:10" s="139" customFormat="1" ht="20.399999999999999" x14ac:dyDescent="0.55000000000000004">
      <c r="A80" s="132" t="e">
        <f>#REF!</f>
        <v>#REF!</v>
      </c>
      <c r="B80" s="133" t="e">
        <f>#REF!</f>
        <v>#REF!</v>
      </c>
      <c r="C80" s="133" t="e">
        <f>#REF!</f>
        <v>#REF!</v>
      </c>
      <c r="D80" s="132" t="e">
        <f>#REF!</f>
        <v>#REF!</v>
      </c>
      <c r="E80" s="132" t="e">
        <f>#REF!</f>
        <v>#REF!</v>
      </c>
      <c r="F80" s="132" t="e">
        <f>#REF!</f>
        <v>#REF!</v>
      </c>
      <c r="G80" s="138"/>
      <c r="H80" s="138"/>
      <c r="I80" s="138"/>
      <c r="J80" s="136"/>
    </row>
    <row r="81" spans="1:10" s="139" customFormat="1" ht="20.399999999999999" x14ac:dyDescent="0.55000000000000004">
      <c r="A81" s="132" t="e">
        <f>#REF!</f>
        <v>#REF!</v>
      </c>
      <c r="B81" s="133" t="e">
        <f>#REF!</f>
        <v>#REF!</v>
      </c>
      <c r="C81" s="133" t="e">
        <f>#REF!</f>
        <v>#REF!</v>
      </c>
      <c r="D81" s="132" t="e">
        <f>#REF!</f>
        <v>#REF!</v>
      </c>
      <c r="E81" s="132" t="e">
        <f>#REF!</f>
        <v>#REF!</v>
      </c>
      <c r="F81" s="132" t="e">
        <f>#REF!</f>
        <v>#REF!</v>
      </c>
      <c r="G81" s="138"/>
      <c r="H81" s="138"/>
      <c r="I81" s="138"/>
      <c r="J81" s="136"/>
    </row>
    <row r="82" spans="1:10" s="139" customFormat="1" ht="20.399999999999999" x14ac:dyDescent="0.55000000000000004">
      <c r="A82" s="132" t="e">
        <f>#REF!</f>
        <v>#REF!</v>
      </c>
      <c r="B82" s="133" t="e">
        <f>#REF!</f>
        <v>#REF!</v>
      </c>
      <c r="C82" s="133" t="e">
        <f>#REF!</f>
        <v>#REF!</v>
      </c>
      <c r="D82" s="132" t="e">
        <f>#REF!</f>
        <v>#REF!</v>
      </c>
      <c r="E82" s="132" t="e">
        <f>#REF!</f>
        <v>#REF!</v>
      </c>
      <c r="F82" s="132" t="e">
        <f>#REF!</f>
        <v>#REF!</v>
      </c>
      <c r="G82" s="138"/>
      <c r="H82" s="138"/>
      <c r="I82" s="138"/>
      <c r="J82" s="136"/>
    </row>
    <row r="83" spans="1:10" s="139" customFormat="1" ht="20.399999999999999" x14ac:dyDescent="0.55000000000000004">
      <c r="A83" s="132" t="e">
        <f>#REF!</f>
        <v>#REF!</v>
      </c>
      <c r="B83" s="133" t="e">
        <f>#REF!</f>
        <v>#REF!</v>
      </c>
      <c r="C83" s="133" t="e">
        <f>#REF!</f>
        <v>#REF!</v>
      </c>
      <c r="D83" s="132" t="e">
        <f>#REF!</f>
        <v>#REF!</v>
      </c>
      <c r="E83" s="132" t="e">
        <f>#REF!</f>
        <v>#REF!</v>
      </c>
      <c r="F83" s="132" t="e">
        <f>#REF!</f>
        <v>#REF!</v>
      </c>
      <c r="G83" s="138"/>
      <c r="H83" s="138"/>
      <c r="I83" s="138"/>
      <c r="J83" s="136"/>
    </row>
    <row r="84" spans="1:10" s="139" customFormat="1" ht="20.399999999999999" x14ac:dyDescent="0.55000000000000004">
      <c r="A84" s="132" t="e">
        <f>#REF!</f>
        <v>#REF!</v>
      </c>
      <c r="B84" s="133" t="e">
        <f>#REF!</f>
        <v>#REF!</v>
      </c>
      <c r="C84" s="133" t="e">
        <f>#REF!</f>
        <v>#REF!</v>
      </c>
      <c r="D84" s="132" t="e">
        <f>#REF!</f>
        <v>#REF!</v>
      </c>
      <c r="E84" s="132" t="e">
        <f>#REF!</f>
        <v>#REF!</v>
      </c>
      <c r="F84" s="132" t="e">
        <f>#REF!</f>
        <v>#REF!</v>
      </c>
      <c r="G84" s="138"/>
      <c r="H84" s="138"/>
      <c r="I84" s="138"/>
      <c r="J84" s="136"/>
    </row>
    <row r="85" spans="1:10" s="139" customFormat="1" ht="20.399999999999999" x14ac:dyDescent="0.55000000000000004">
      <c r="A85" s="132" t="e">
        <f>#REF!</f>
        <v>#REF!</v>
      </c>
      <c r="B85" s="133" t="e">
        <f>#REF!</f>
        <v>#REF!</v>
      </c>
      <c r="C85" s="133" t="e">
        <f>#REF!</f>
        <v>#REF!</v>
      </c>
      <c r="D85" s="132" t="e">
        <f>#REF!</f>
        <v>#REF!</v>
      </c>
      <c r="E85" s="132" t="e">
        <f>#REF!</f>
        <v>#REF!</v>
      </c>
      <c r="F85" s="132" t="e">
        <f>#REF!</f>
        <v>#REF!</v>
      </c>
      <c r="G85" s="138"/>
      <c r="H85" s="138"/>
      <c r="I85" s="138"/>
      <c r="J85" s="136"/>
    </row>
    <row r="86" spans="1:10" s="139" customFormat="1" ht="20.399999999999999" x14ac:dyDescent="0.55000000000000004">
      <c r="A86" s="132" t="e">
        <f>#REF!</f>
        <v>#REF!</v>
      </c>
      <c r="B86" s="133" t="e">
        <f>#REF!</f>
        <v>#REF!</v>
      </c>
      <c r="C86" s="133" t="e">
        <f>#REF!</f>
        <v>#REF!</v>
      </c>
      <c r="D86" s="132" t="e">
        <f>#REF!</f>
        <v>#REF!</v>
      </c>
      <c r="E86" s="132" t="e">
        <f>#REF!</f>
        <v>#REF!</v>
      </c>
      <c r="F86" s="132" t="e">
        <f>#REF!</f>
        <v>#REF!</v>
      </c>
      <c r="G86" s="138"/>
      <c r="H86" s="138"/>
      <c r="I86" s="138"/>
      <c r="J86" s="136"/>
    </row>
    <row r="87" spans="1:10" s="139" customFormat="1" ht="20.399999999999999" x14ac:dyDescent="0.55000000000000004">
      <c r="A87" s="132" t="e">
        <f>#REF!</f>
        <v>#REF!</v>
      </c>
      <c r="B87" s="133" t="e">
        <f>#REF!</f>
        <v>#REF!</v>
      </c>
      <c r="C87" s="133" t="e">
        <f>#REF!</f>
        <v>#REF!</v>
      </c>
      <c r="D87" s="132" t="e">
        <f>#REF!</f>
        <v>#REF!</v>
      </c>
      <c r="E87" s="132" t="e">
        <f>#REF!</f>
        <v>#REF!</v>
      </c>
      <c r="F87" s="132" t="e">
        <f>#REF!</f>
        <v>#REF!</v>
      </c>
      <c r="G87" s="138"/>
      <c r="H87" s="138"/>
      <c r="I87" s="138"/>
      <c r="J87" s="136"/>
    </row>
    <row r="88" spans="1:10" s="139" customFormat="1" ht="20.399999999999999" x14ac:dyDescent="0.55000000000000004">
      <c r="A88" s="132" t="e">
        <f>#REF!</f>
        <v>#REF!</v>
      </c>
      <c r="B88" s="133" t="e">
        <f>#REF!</f>
        <v>#REF!</v>
      </c>
      <c r="C88" s="133" t="e">
        <f>#REF!</f>
        <v>#REF!</v>
      </c>
      <c r="D88" s="132" t="e">
        <f>#REF!</f>
        <v>#REF!</v>
      </c>
      <c r="E88" s="132" t="e">
        <f>#REF!</f>
        <v>#REF!</v>
      </c>
      <c r="F88" s="132" t="e">
        <f>#REF!</f>
        <v>#REF!</v>
      </c>
      <c r="G88" s="138"/>
      <c r="H88" s="138"/>
      <c r="I88" s="138"/>
      <c r="J88" s="136"/>
    </row>
    <row r="89" spans="1:10" s="139" customFormat="1" ht="20.399999999999999" x14ac:dyDescent="0.55000000000000004">
      <c r="A89" s="132" t="e">
        <f>#REF!</f>
        <v>#REF!</v>
      </c>
      <c r="B89" s="133" t="e">
        <f>#REF!</f>
        <v>#REF!</v>
      </c>
      <c r="C89" s="133" t="e">
        <f>#REF!</f>
        <v>#REF!</v>
      </c>
      <c r="D89" s="132" t="e">
        <f>#REF!</f>
        <v>#REF!</v>
      </c>
      <c r="E89" s="132" t="e">
        <f>#REF!</f>
        <v>#REF!</v>
      </c>
      <c r="F89" s="132" t="e">
        <f>#REF!</f>
        <v>#REF!</v>
      </c>
      <c r="G89" s="138"/>
      <c r="H89" s="138"/>
      <c r="I89" s="138"/>
      <c r="J89" s="136"/>
    </row>
    <row r="90" spans="1:10" s="139" customFormat="1" ht="20.399999999999999" x14ac:dyDescent="0.55000000000000004">
      <c r="A90" s="132" t="e">
        <f>#REF!</f>
        <v>#REF!</v>
      </c>
      <c r="B90" s="133" t="e">
        <f>#REF!</f>
        <v>#REF!</v>
      </c>
      <c r="C90" s="133" t="e">
        <f>#REF!</f>
        <v>#REF!</v>
      </c>
      <c r="D90" s="132" t="e">
        <f>#REF!</f>
        <v>#REF!</v>
      </c>
      <c r="E90" s="132" t="e">
        <f>#REF!</f>
        <v>#REF!</v>
      </c>
      <c r="F90" s="132" t="e">
        <f>#REF!</f>
        <v>#REF!</v>
      </c>
      <c r="G90" s="138"/>
      <c r="H90" s="138"/>
      <c r="I90" s="138"/>
      <c r="J90" s="136"/>
    </row>
    <row r="91" spans="1:10" s="139" customFormat="1" ht="20.399999999999999" x14ac:dyDescent="0.55000000000000004">
      <c r="A91" s="132" t="e">
        <f>#REF!</f>
        <v>#REF!</v>
      </c>
      <c r="B91" s="133" t="e">
        <f>#REF!</f>
        <v>#REF!</v>
      </c>
      <c r="C91" s="133" t="e">
        <f>#REF!</f>
        <v>#REF!</v>
      </c>
      <c r="D91" s="132" t="e">
        <f>#REF!</f>
        <v>#REF!</v>
      </c>
      <c r="E91" s="132" t="e">
        <f>#REF!</f>
        <v>#REF!</v>
      </c>
      <c r="F91" s="132" t="e">
        <f>#REF!</f>
        <v>#REF!</v>
      </c>
      <c r="G91" s="138"/>
      <c r="H91" s="138"/>
      <c r="I91" s="138"/>
      <c r="J91" s="136"/>
    </row>
    <row r="92" spans="1:10" s="139" customFormat="1" ht="20.399999999999999" x14ac:dyDescent="0.55000000000000004">
      <c r="A92" s="132" t="e">
        <f>#REF!</f>
        <v>#REF!</v>
      </c>
      <c r="B92" s="133" t="e">
        <f>#REF!</f>
        <v>#REF!</v>
      </c>
      <c r="C92" s="133" t="e">
        <f>#REF!</f>
        <v>#REF!</v>
      </c>
      <c r="D92" s="132" t="e">
        <f>#REF!</f>
        <v>#REF!</v>
      </c>
      <c r="E92" s="132" t="e">
        <f>#REF!</f>
        <v>#REF!</v>
      </c>
      <c r="F92" s="132" t="e">
        <f>#REF!</f>
        <v>#REF!</v>
      </c>
      <c r="G92" s="138"/>
      <c r="H92" s="138"/>
      <c r="I92" s="138"/>
      <c r="J92" s="136"/>
    </row>
    <row r="93" spans="1:10" s="139" customFormat="1" ht="20.399999999999999" x14ac:dyDescent="0.55000000000000004">
      <c r="A93" s="132" t="e">
        <f>#REF!</f>
        <v>#REF!</v>
      </c>
      <c r="B93" s="133" t="e">
        <f>#REF!</f>
        <v>#REF!</v>
      </c>
      <c r="C93" s="133" t="e">
        <f>#REF!</f>
        <v>#REF!</v>
      </c>
      <c r="D93" s="132" t="e">
        <f>#REF!</f>
        <v>#REF!</v>
      </c>
      <c r="E93" s="132" t="e">
        <f>#REF!</f>
        <v>#REF!</v>
      </c>
      <c r="F93" s="132" t="e">
        <f>#REF!</f>
        <v>#REF!</v>
      </c>
      <c r="G93" s="138"/>
      <c r="H93" s="138"/>
      <c r="I93" s="138"/>
      <c r="J93" s="136"/>
    </row>
    <row r="94" spans="1:10" s="139" customFormat="1" ht="20.399999999999999" x14ac:dyDescent="0.55000000000000004">
      <c r="A94" s="132" t="e">
        <f>#REF!</f>
        <v>#REF!</v>
      </c>
      <c r="B94" s="133" t="e">
        <f>#REF!</f>
        <v>#REF!</v>
      </c>
      <c r="C94" s="133" t="e">
        <f>#REF!</f>
        <v>#REF!</v>
      </c>
      <c r="D94" s="132" t="e">
        <f>#REF!</f>
        <v>#REF!</v>
      </c>
      <c r="E94" s="132" t="e">
        <f>#REF!</f>
        <v>#REF!</v>
      </c>
      <c r="F94" s="132" t="e">
        <f>#REF!</f>
        <v>#REF!</v>
      </c>
      <c r="G94" s="138"/>
      <c r="H94" s="138"/>
      <c r="I94" s="138"/>
      <c r="J94" s="136"/>
    </row>
    <row r="95" spans="1:10" s="139" customFormat="1" ht="20.399999999999999" x14ac:dyDescent="0.55000000000000004">
      <c r="A95" s="132" t="e">
        <f>#REF!</f>
        <v>#REF!</v>
      </c>
      <c r="B95" s="133" t="e">
        <f>#REF!</f>
        <v>#REF!</v>
      </c>
      <c r="C95" s="133" t="e">
        <f>#REF!</f>
        <v>#REF!</v>
      </c>
      <c r="D95" s="132" t="e">
        <f>#REF!</f>
        <v>#REF!</v>
      </c>
      <c r="E95" s="132" t="e">
        <f>#REF!</f>
        <v>#REF!</v>
      </c>
      <c r="F95" s="132" t="e">
        <f>#REF!</f>
        <v>#REF!</v>
      </c>
      <c r="G95" s="138"/>
      <c r="H95" s="138"/>
      <c r="I95" s="138"/>
      <c r="J95" s="136"/>
    </row>
    <row r="96" spans="1:10" s="139" customFormat="1" ht="20.399999999999999" x14ac:dyDescent="0.55000000000000004">
      <c r="A96" s="132" t="e">
        <f>#REF!</f>
        <v>#REF!</v>
      </c>
      <c r="B96" s="133" t="e">
        <f>#REF!</f>
        <v>#REF!</v>
      </c>
      <c r="C96" s="133" t="e">
        <f>#REF!</f>
        <v>#REF!</v>
      </c>
      <c r="D96" s="132" t="e">
        <f>#REF!</f>
        <v>#REF!</v>
      </c>
      <c r="E96" s="132" t="e">
        <f>#REF!</f>
        <v>#REF!</v>
      </c>
      <c r="F96" s="132" t="e">
        <f>#REF!</f>
        <v>#REF!</v>
      </c>
      <c r="G96" s="138"/>
      <c r="H96" s="138"/>
      <c r="I96" s="138"/>
      <c r="J96" s="136"/>
    </row>
    <row r="97" spans="1:10" s="139" customFormat="1" ht="20.399999999999999" x14ac:dyDescent="0.55000000000000004">
      <c r="A97" s="132" t="e">
        <f>#REF!</f>
        <v>#REF!</v>
      </c>
      <c r="B97" s="133" t="e">
        <f>#REF!</f>
        <v>#REF!</v>
      </c>
      <c r="C97" s="133" t="e">
        <f>#REF!</f>
        <v>#REF!</v>
      </c>
      <c r="D97" s="132" t="e">
        <f>#REF!</f>
        <v>#REF!</v>
      </c>
      <c r="E97" s="132" t="e">
        <f>#REF!</f>
        <v>#REF!</v>
      </c>
      <c r="F97" s="132" t="e">
        <f>#REF!</f>
        <v>#REF!</v>
      </c>
      <c r="G97" s="138"/>
      <c r="H97" s="138"/>
      <c r="I97" s="138"/>
      <c r="J97" s="136"/>
    </row>
    <row r="98" spans="1:10" s="139" customFormat="1" ht="20.399999999999999" x14ac:dyDescent="0.55000000000000004">
      <c r="A98" s="132" t="e">
        <f>#REF!</f>
        <v>#REF!</v>
      </c>
      <c r="B98" s="133" t="e">
        <f>#REF!</f>
        <v>#REF!</v>
      </c>
      <c r="C98" s="133" t="e">
        <f>#REF!</f>
        <v>#REF!</v>
      </c>
      <c r="D98" s="132" t="e">
        <f>#REF!</f>
        <v>#REF!</v>
      </c>
      <c r="E98" s="132" t="e">
        <f>#REF!</f>
        <v>#REF!</v>
      </c>
      <c r="F98" s="132" t="e">
        <f>#REF!</f>
        <v>#REF!</v>
      </c>
      <c r="G98" s="138"/>
      <c r="H98" s="138"/>
      <c r="I98" s="138"/>
      <c r="J98" s="136"/>
    </row>
    <row r="99" spans="1:10" s="139" customFormat="1" ht="20.399999999999999" x14ac:dyDescent="0.55000000000000004">
      <c r="A99" s="132" t="e">
        <f>#REF!</f>
        <v>#REF!</v>
      </c>
      <c r="B99" s="133" t="e">
        <f>#REF!</f>
        <v>#REF!</v>
      </c>
      <c r="C99" s="133" t="e">
        <f>#REF!</f>
        <v>#REF!</v>
      </c>
      <c r="D99" s="132" t="e">
        <f>#REF!</f>
        <v>#REF!</v>
      </c>
      <c r="E99" s="132" t="e">
        <f>#REF!</f>
        <v>#REF!</v>
      </c>
      <c r="F99" s="132" t="e">
        <f>#REF!</f>
        <v>#REF!</v>
      </c>
      <c r="G99" s="138"/>
      <c r="H99" s="138"/>
      <c r="I99" s="138"/>
      <c r="J99" s="136"/>
    </row>
    <row r="100" spans="1:10" s="139" customFormat="1" ht="20.399999999999999" x14ac:dyDescent="0.55000000000000004">
      <c r="A100" s="132" t="e">
        <f>#REF!</f>
        <v>#REF!</v>
      </c>
      <c r="B100" s="133" t="e">
        <f>#REF!</f>
        <v>#REF!</v>
      </c>
      <c r="C100" s="133" t="e">
        <f>#REF!</f>
        <v>#REF!</v>
      </c>
      <c r="D100" s="132" t="e">
        <f>#REF!</f>
        <v>#REF!</v>
      </c>
      <c r="E100" s="132" t="e">
        <f>#REF!</f>
        <v>#REF!</v>
      </c>
      <c r="F100" s="132" t="e">
        <f>#REF!</f>
        <v>#REF!</v>
      </c>
      <c r="G100" s="138"/>
      <c r="H100" s="138"/>
      <c r="I100" s="138"/>
      <c r="J100" s="136"/>
    </row>
    <row r="101" spans="1:10" s="139" customFormat="1" ht="20.399999999999999" x14ac:dyDescent="0.55000000000000004">
      <c r="A101" s="132" t="e">
        <f>#REF!</f>
        <v>#REF!</v>
      </c>
      <c r="B101" s="133" t="e">
        <f>#REF!</f>
        <v>#REF!</v>
      </c>
      <c r="C101" s="133" t="e">
        <f>#REF!</f>
        <v>#REF!</v>
      </c>
      <c r="D101" s="132" t="e">
        <f>#REF!</f>
        <v>#REF!</v>
      </c>
      <c r="E101" s="132" t="e">
        <f>#REF!</f>
        <v>#REF!</v>
      </c>
      <c r="F101" s="132" t="e">
        <f>#REF!</f>
        <v>#REF!</v>
      </c>
      <c r="G101" s="138"/>
      <c r="H101" s="138"/>
      <c r="I101" s="138"/>
      <c r="J101" s="136"/>
    </row>
    <row r="102" spans="1:10" s="139" customFormat="1" ht="20.399999999999999" x14ac:dyDescent="0.55000000000000004">
      <c r="A102" s="132" t="e">
        <f>#REF!</f>
        <v>#REF!</v>
      </c>
      <c r="B102" s="133" t="e">
        <f>#REF!</f>
        <v>#REF!</v>
      </c>
      <c r="C102" s="133" t="e">
        <f>#REF!</f>
        <v>#REF!</v>
      </c>
      <c r="D102" s="132" t="e">
        <f>#REF!</f>
        <v>#REF!</v>
      </c>
      <c r="E102" s="132" t="e">
        <f>#REF!</f>
        <v>#REF!</v>
      </c>
      <c r="F102" s="132" t="e">
        <f>#REF!</f>
        <v>#REF!</v>
      </c>
      <c r="G102" s="138"/>
      <c r="H102" s="138"/>
      <c r="I102" s="138"/>
      <c r="J102" s="136"/>
    </row>
    <row r="103" spans="1:10" s="139" customFormat="1" ht="20.399999999999999" x14ac:dyDescent="0.55000000000000004">
      <c r="A103" s="132" t="e">
        <f>#REF!</f>
        <v>#REF!</v>
      </c>
      <c r="B103" s="133" t="e">
        <f>#REF!</f>
        <v>#REF!</v>
      </c>
      <c r="C103" s="133" t="e">
        <f>#REF!</f>
        <v>#REF!</v>
      </c>
      <c r="D103" s="132" t="e">
        <f>#REF!</f>
        <v>#REF!</v>
      </c>
      <c r="E103" s="132" t="e">
        <f>#REF!</f>
        <v>#REF!</v>
      </c>
      <c r="F103" s="132" t="e">
        <f>#REF!</f>
        <v>#REF!</v>
      </c>
      <c r="G103" s="138"/>
      <c r="H103" s="138"/>
      <c r="I103" s="138"/>
      <c r="J103" s="136"/>
    </row>
    <row r="104" spans="1:10" s="139" customFormat="1" ht="20.399999999999999" x14ac:dyDescent="0.55000000000000004">
      <c r="A104" s="132" t="e">
        <f>#REF!</f>
        <v>#REF!</v>
      </c>
      <c r="B104" s="133" t="e">
        <f>#REF!</f>
        <v>#REF!</v>
      </c>
      <c r="C104" s="133" t="e">
        <f>#REF!</f>
        <v>#REF!</v>
      </c>
      <c r="D104" s="132" t="e">
        <f>#REF!</f>
        <v>#REF!</v>
      </c>
      <c r="E104" s="132" t="e">
        <f>#REF!</f>
        <v>#REF!</v>
      </c>
      <c r="F104" s="132" t="e">
        <f>#REF!</f>
        <v>#REF!</v>
      </c>
      <c r="G104" s="138"/>
      <c r="H104" s="138"/>
      <c r="I104" s="138"/>
      <c r="J104" s="136"/>
    </row>
    <row r="105" spans="1:10" s="139" customFormat="1" ht="20.399999999999999" x14ac:dyDescent="0.55000000000000004">
      <c r="A105" s="132" t="e">
        <f>#REF!</f>
        <v>#REF!</v>
      </c>
      <c r="B105" s="133" t="e">
        <f>#REF!</f>
        <v>#REF!</v>
      </c>
      <c r="C105" s="133" t="e">
        <f>#REF!</f>
        <v>#REF!</v>
      </c>
      <c r="D105" s="132" t="e">
        <f>#REF!</f>
        <v>#REF!</v>
      </c>
      <c r="E105" s="132" t="e">
        <f>#REF!</f>
        <v>#REF!</v>
      </c>
      <c r="F105" s="132" t="e">
        <f>#REF!</f>
        <v>#REF!</v>
      </c>
      <c r="G105" s="138"/>
      <c r="H105" s="138"/>
      <c r="I105" s="138"/>
      <c r="J105" s="136"/>
    </row>
    <row r="106" spans="1:10" s="139" customFormat="1" ht="20.399999999999999" x14ac:dyDescent="0.55000000000000004">
      <c r="A106" s="132" t="e">
        <f>#REF!</f>
        <v>#REF!</v>
      </c>
      <c r="B106" s="133" t="e">
        <f>#REF!</f>
        <v>#REF!</v>
      </c>
      <c r="C106" s="133" t="e">
        <f>#REF!</f>
        <v>#REF!</v>
      </c>
      <c r="D106" s="132" t="e">
        <f>#REF!</f>
        <v>#REF!</v>
      </c>
      <c r="E106" s="132" t="e">
        <f>#REF!</f>
        <v>#REF!</v>
      </c>
      <c r="F106" s="132" t="e">
        <f>#REF!</f>
        <v>#REF!</v>
      </c>
      <c r="G106" s="138"/>
      <c r="H106" s="138"/>
      <c r="I106" s="138"/>
      <c r="J106" s="136"/>
    </row>
    <row r="107" spans="1:10" s="139" customFormat="1" ht="20.399999999999999" x14ac:dyDescent="0.55000000000000004">
      <c r="A107" s="132" t="e">
        <f>#REF!</f>
        <v>#REF!</v>
      </c>
      <c r="B107" s="133" t="e">
        <f>#REF!</f>
        <v>#REF!</v>
      </c>
      <c r="C107" s="133" t="e">
        <f>#REF!</f>
        <v>#REF!</v>
      </c>
      <c r="D107" s="132" t="e">
        <f>#REF!</f>
        <v>#REF!</v>
      </c>
      <c r="E107" s="132" t="e">
        <f>#REF!</f>
        <v>#REF!</v>
      </c>
      <c r="F107" s="132" t="e">
        <f>#REF!</f>
        <v>#REF!</v>
      </c>
      <c r="G107" s="138"/>
      <c r="H107" s="138"/>
      <c r="I107" s="138"/>
      <c r="J107" s="136"/>
    </row>
    <row r="108" spans="1:10" s="139" customFormat="1" ht="20.399999999999999" x14ac:dyDescent="0.55000000000000004">
      <c r="A108" s="132" t="e">
        <f>#REF!</f>
        <v>#REF!</v>
      </c>
      <c r="B108" s="133" t="e">
        <f>#REF!</f>
        <v>#REF!</v>
      </c>
      <c r="C108" s="133" t="e">
        <f>#REF!</f>
        <v>#REF!</v>
      </c>
      <c r="D108" s="132" t="e">
        <f>#REF!</f>
        <v>#REF!</v>
      </c>
      <c r="E108" s="132" t="e">
        <f>#REF!</f>
        <v>#REF!</v>
      </c>
      <c r="F108" s="132" t="e">
        <f>#REF!</f>
        <v>#REF!</v>
      </c>
      <c r="G108" s="138"/>
      <c r="H108" s="138"/>
      <c r="I108" s="138"/>
      <c r="J108" s="136"/>
    </row>
    <row r="109" spans="1:10" s="139" customFormat="1" ht="20.399999999999999" x14ac:dyDescent="0.55000000000000004">
      <c r="A109" s="132" t="e">
        <f>#REF!</f>
        <v>#REF!</v>
      </c>
      <c r="B109" s="133" t="e">
        <f>#REF!</f>
        <v>#REF!</v>
      </c>
      <c r="C109" s="133" t="e">
        <f>#REF!</f>
        <v>#REF!</v>
      </c>
      <c r="D109" s="132" t="e">
        <f>#REF!</f>
        <v>#REF!</v>
      </c>
      <c r="E109" s="132" t="e">
        <f>#REF!</f>
        <v>#REF!</v>
      </c>
      <c r="F109" s="132" t="e">
        <f>#REF!</f>
        <v>#REF!</v>
      </c>
      <c r="G109" s="138"/>
      <c r="H109" s="138"/>
      <c r="I109" s="138"/>
      <c r="J109" s="136"/>
    </row>
    <row r="110" spans="1:10" s="139" customFormat="1" ht="20.399999999999999" x14ac:dyDescent="0.55000000000000004">
      <c r="A110" s="132" t="e">
        <f>#REF!</f>
        <v>#REF!</v>
      </c>
      <c r="B110" s="133" t="e">
        <f>#REF!</f>
        <v>#REF!</v>
      </c>
      <c r="C110" s="133" t="e">
        <f>#REF!</f>
        <v>#REF!</v>
      </c>
      <c r="D110" s="132" t="e">
        <f>#REF!</f>
        <v>#REF!</v>
      </c>
      <c r="E110" s="132" t="e">
        <f>#REF!</f>
        <v>#REF!</v>
      </c>
      <c r="F110" s="132" t="e">
        <f>#REF!</f>
        <v>#REF!</v>
      </c>
      <c r="G110" s="138"/>
      <c r="H110" s="138"/>
      <c r="I110" s="138"/>
      <c r="J110" s="136"/>
    </row>
    <row r="111" spans="1:10" s="139" customFormat="1" ht="20.399999999999999" x14ac:dyDescent="0.55000000000000004">
      <c r="A111" s="132" t="e">
        <f>#REF!</f>
        <v>#REF!</v>
      </c>
      <c r="B111" s="133" t="e">
        <f>#REF!</f>
        <v>#REF!</v>
      </c>
      <c r="C111" s="133" t="e">
        <f>#REF!</f>
        <v>#REF!</v>
      </c>
      <c r="D111" s="132" t="e">
        <f>#REF!</f>
        <v>#REF!</v>
      </c>
      <c r="E111" s="132" t="e">
        <f>#REF!</f>
        <v>#REF!</v>
      </c>
      <c r="F111" s="132" t="e">
        <f>#REF!</f>
        <v>#REF!</v>
      </c>
      <c r="G111" s="138"/>
      <c r="H111" s="138"/>
      <c r="I111" s="138"/>
      <c r="J111" s="136"/>
    </row>
    <row r="112" spans="1:10" s="139" customFormat="1" ht="20.399999999999999" x14ac:dyDescent="0.55000000000000004">
      <c r="A112" s="132" t="e">
        <f>#REF!</f>
        <v>#REF!</v>
      </c>
      <c r="B112" s="133" t="e">
        <f>#REF!</f>
        <v>#REF!</v>
      </c>
      <c r="C112" s="133" t="e">
        <f>#REF!</f>
        <v>#REF!</v>
      </c>
      <c r="D112" s="132" t="e">
        <f>#REF!</f>
        <v>#REF!</v>
      </c>
      <c r="E112" s="132" t="e">
        <f>#REF!</f>
        <v>#REF!</v>
      </c>
      <c r="F112" s="132" t="e">
        <f>#REF!</f>
        <v>#REF!</v>
      </c>
      <c r="G112" s="138"/>
      <c r="H112" s="138"/>
      <c r="I112" s="138"/>
      <c r="J112" s="136"/>
    </row>
    <row r="113" spans="1:10" s="139" customFormat="1" ht="20.399999999999999" x14ac:dyDescent="0.55000000000000004">
      <c r="A113" s="132" t="e">
        <f>#REF!</f>
        <v>#REF!</v>
      </c>
      <c r="B113" s="133" t="e">
        <f>#REF!</f>
        <v>#REF!</v>
      </c>
      <c r="C113" s="133" t="e">
        <f>#REF!</f>
        <v>#REF!</v>
      </c>
      <c r="D113" s="132" t="e">
        <f>#REF!</f>
        <v>#REF!</v>
      </c>
      <c r="E113" s="132" t="e">
        <f>#REF!</f>
        <v>#REF!</v>
      </c>
      <c r="F113" s="132" t="e">
        <f>#REF!</f>
        <v>#REF!</v>
      </c>
      <c r="G113" s="138"/>
      <c r="H113" s="138"/>
      <c r="I113" s="138"/>
      <c r="J113" s="136"/>
    </row>
    <row r="114" spans="1:10" s="139" customFormat="1" ht="20.399999999999999" x14ac:dyDescent="0.55000000000000004">
      <c r="A114" s="132" t="e">
        <f>#REF!</f>
        <v>#REF!</v>
      </c>
      <c r="B114" s="133" t="e">
        <f>#REF!</f>
        <v>#REF!</v>
      </c>
      <c r="C114" s="133" t="e">
        <f>#REF!</f>
        <v>#REF!</v>
      </c>
      <c r="D114" s="132" t="e">
        <f>#REF!</f>
        <v>#REF!</v>
      </c>
      <c r="E114" s="132" t="e">
        <f>#REF!</f>
        <v>#REF!</v>
      </c>
      <c r="F114" s="132" t="e">
        <f>#REF!</f>
        <v>#REF!</v>
      </c>
      <c r="G114" s="138"/>
      <c r="H114" s="138"/>
      <c r="I114" s="138"/>
      <c r="J114" s="136"/>
    </row>
    <row r="115" spans="1:10" s="139" customFormat="1" ht="20.399999999999999" x14ac:dyDescent="0.55000000000000004">
      <c r="A115" s="132" t="e">
        <f>#REF!</f>
        <v>#REF!</v>
      </c>
      <c r="B115" s="133" t="e">
        <f>#REF!</f>
        <v>#REF!</v>
      </c>
      <c r="C115" s="133" t="e">
        <f>#REF!</f>
        <v>#REF!</v>
      </c>
      <c r="D115" s="132" t="e">
        <f>#REF!</f>
        <v>#REF!</v>
      </c>
      <c r="E115" s="132" t="e">
        <f>#REF!</f>
        <v>#REF!</v>
      </c>
      <c r="F115" s="132" t="e">
        <f>#REF!</f>
        <v>#REF!</v>
      </c>
      <c r="G115" s="138"/>
      <c r="H115" s="138"/>
      <c r="I115" s="138"/>
      <c r="J115" s="136"/>
    </row>
    <row r="116" spans="1:10" s="139" customFormat="1" ht="20.399999999999999" x14ac:dyDescent="0.55000000000000004">
      <c r="A116" s="132" t="e">
        <f>#REF!</f>
        <v>#REF!</v>
      </c>
      <c r="B116" s="133" t="e">
        <f>#REF!</f>
        <v>#REF!</v>
      </c>
      <c r="C116" s="133" t="e">
        <f>#REF!</f>
        <v>#REF!</v>
      </c>
      <c r="D116" s="132" t="e">
        <f>#REF!</f>
        <v>#REF!</v>
      </c>
      <c r="E116" s="132" t="e">
        <f>#REF!</f>
        <v>#REF!</v>
      </c>
      <c r="F116" s="132" t="e">
        <f>#REF!</f>
        <v>#REF!</v>
      </c>
      <c r="G116" s="138"/>
      <c r="H116" s="138"/>
      <c r="I116" s="138"/>
      <c r="J116" s="136"/>
    </row>
    <row r="117" spans="1:10" s="139" customFormat="1" ht="20.399999999999999" x14ac:dyDescent="0.55000000000000004">
      <c r="A117" s="132" t="e">
        <f>#REF!</f>
        <v>#REF!</v>
      </c>
      <c r="B117" s="133" t="e">
        <f>#REF!</f>
        <v>#REF!</v>
      </c>
      <c r="C117" s="133" t="e">
        <f>#REF!</f>
        <v>#REF!</v>
      </c>
      <c r="D117" s="132" t="e">
        <f>#REF!</f>
        <v>#REF!</v>
      </c>
      <c r="E117" s="132" t="e">
        <f>#REF!</f>
        <v>#REF!</v>
      </c>
      <c r="F117" s="132" t="e">
        <f>#REF!</f>
        <v>#REF!</v>
      </c>
      <c r="G117" s="138"/>
      <c r="H117" s="138"/>
      <c r="I117" s="138"/>
      <c r="J117" s="136"/>
    </row>
    <row r="118" spans="1:10" s="139" customFormat="1" ht="20.399999999999999" x14ac:dyDescent="0.55000000000000004">
      <c r="A118" s="132" t="e">
        <f>#REF!</f>
        <v>#REF!</v>
      </c>
      <c r="B118" s="133" t="e">
        <f>#REF!</f>
        <v>#REF!</v>
      </c>
      <c r="C118" s="133" t="e">
        <f>#REF!</f>
        <v>#REF!</v>
      </c>
      <c r="D118" s="132" t="e">
        <f>#REF!</f>
        <v>#REF!</v>
      </c>
      <c r="E118" s="132" t="e">
        <f>#REF!</f>
        <v>#REF!</v>
      </c>
      <c r="F118" s="132" t="e">
        <f>#REF!</f>
        <v>#REF!</v>
      </c>
      <c r="G118" s="138"/>
      <c r="H118" s="138"/>
      <c r="I118" s="138"/>
      <c r="J118" s="136"/>
    </row>
    <row r="119" spans="1:10" s="139" customFormat="1" ht="20.399999999999999" x14ac:dyDescent="0.55000000000000004">
      <c r="A119" s="132" t="e">
        <f>#REF!</f>
        <v>#REF!</v>
      </c>
      <c r="B119" s="133" t="e">
        <f>#REF!</f>
        <v>#REF!</v>
      </c>
      <c r="C119" s="133" t="e">
        <f>#REF!</f>
        <v>#REF!</v>
      </c>
      <c r="D119" s="132" t="e">
        <f>#REF!</f>
        <v>#REF!</v>
      </c>
      <c r="E119" s="132" t="e">
        <f>#REF!</f>
        <v>#REF!</v>
      </c>
      <c r="F119" s="132" t="e">
        <f>#REF!</f>
        <v>#REF!</v>
      </c>
      <c r="G119" s="138"/>
      <c r="H119" s="138"/>
      <c r="I119" s="138"/>
      <c r="J119" s="136"/>
    </row>
    <row r="120" spans="1:10" s="139" customFormat="1" ht="20.399999999999999" x14ac:dyDescent="0.55000000000000004">
      <c r="A120" s="132" t="e">
        <f>#REF!</f>
        <v>#REF!</v>
      </c>
      <c r="B120" s="133" t="e">
        <f>#REF!</f>
        <v>#REF!</v>
      </c>
      <c r="C120" s="133" t="e">
        <f>#REF!</f>
        <v>#REF!</v>
      </c>
      <c r="D120" s="132" t="e">
        <f>#REF!</f>
        <v>#REF!</v>
      </c>
      <c r="E120" s="132" t="e">
        <f>#REF!</f>
        <v>#REF!</v>
      </c>
      <c r="F120" s="132" t="e">
        <f>#REF!</f>
        <v>#REF!</v>
      </c>
      <c r="G120" s="138"/>
      <c r="H120" s="138"/>
      <c r="I120" s="138"/>
      <c r="J120" s="136"/>
    </row>
    <row r="121" spans="1:10" s="139" customFormat="1" ht="20.399999999999999" x14ac:dyDescent="0.55000000000000004">
      <c r="A121" s="132" t="e">
        <f>#REF!</f>
        <v>#REF!</v>
      </c>
      <c r="B121" s="133" t="e">
        <f>#REF!</f>
        <v>#REF!</v>
      </c>
      <c r="C121" s="133" t="e">
        <f>#REF!</f>
        <v>#REF!</v>
      </c>
      <c r="D121" s="132" t="e">
        <f>#REF!</f>
        <v>#REF!</v>
      </c>
      <c r="E121" s="132" t="e">
        <f>#REF!</f>
        <v>#REF!</v>
      </c>
      <c r="F121" s="132" t="e">
        <f>#REF!</f>
        <v>#REF!</v>
      </c>
      <c r="G121" s="138"/>
      <c r="H121" s="138"/>
      <c r="I121" s="138"/>
      <c r="J121" s="136"/>
    </row>
    <row r="122" spans="1:10" s="139" customFormat="1" ht="20.399999999999999" x14ac:dyDescent="0.55000000000000004">
      <c r="A122" s="132" t="e">
        <f>#REF!</f>
        <v>#REF!</v>
      </c>
      <c r="B122" s="133" t="e">
        <f>#REF!</f>
        <v>#REF!</v>
      </c>
      <c r="C122" s="133" t="e">
        <f>#REF!</f>
        <v>#REF!</v>
      </c>
      <c r="D122" s="132" t="e">
        <f>#REF!</f>
        <v>#REF!</v>
      </c>
      <c r="E122" s="132" t="e">
        <f>#REF!</f>
        <v>#REF!</v>
      </c>
      <c r="F122" s="132" t="e">
        <f>#REF!</f>
        <v>#REF!</v>
      </c>
      <c r="G122" s="138"/>
      <c r="H122" s="138"/>
      <c r="I122" s="138"/>
      <c r="J122" s="136"/>
    </row>
    <row r="123" spans="1:10" s="139" customFormat="1" ht="20.399999999999999" x14ac:dyDescent="0.55000000000000004">
      <c r="A123" s="132" t="e">
        <f>#REF!</f>
        <v>#REF!</v>
      </c>
      <c r="B123" s="133" t="e">
        <f>#REF!</f>
        <v>#REF!</v>
      </c>
      <c r="C123" s="133" t="e">
        <f>#REF!</f>
        <v>#REF!</v>
      </c>
      <c r="D123" s="132" t="e">
        <f>#REF!</f>
        <v>#REF!</v>
      </c>
      <c r="E123" s="132" t="e">
        <f>#REF!</f>
        <v>#REF!</v>
      </c>
      <c r="F123" s="132" t="e">
        <f>#REF!</f>
        <v>#REF!</v>
      </c>
      <c r="G123" s="138"/>
      <c r="H123" s="138"/>
      <c r="I123" s="138"/>
      <c r="J123" s="136"/>
    </row>
    <row r="124" spans="1:10" s="139" customFormat="1" ht="20.399999999999999" x14ac:dyDescent="0.55000000000000004">
      <c r="A124" s="132" t="e">
        <f>#REF!</f>
        <v>#REF!</v>
      </c>
      <c r="B124" s="133" t="e">
        <f>#REF!</f>
        <v>#REF!</v>
      </c>
      <c r="C124" s="133" t="e">
        <f>#REF!</f>
        <v>#REF!</v>
      </c>
      <c r="D124" s="132" t="e">
        <f>#REF!</f>
        <v>#REF!</v>
      </c>
      <c r="E124" s="132" t="e">
        <f>#REF!</f>
        <v>#REF!</v>
      </c>
      <c r="F124" s="132" t="e">
        <f>#REF!</f>
        <v>#REF!</v>
      </c>
      <c r="G124" s="138"/>
      <c r="H124" s="138"/>
      <c r="I124" s="138"/>
      <c r="J124" s="136"/>
    </row>
    <row r="125" spans="1:10" s="139" customFormat="1" ht="20.399999999999999" x14ac:dyDescent="0.55000000000000004">
      <c r="A125" s="132" t="e">
        <f>#REF!</f>
        <v>#REF!</v>
      </c>
      <c r="B125" s="133" t="e">
        <f>#REF!</f>
        <v>#REF!</v>
      </c>
      <c r="C125" s="133" t="e">
        <f>#REF!</f>
        <v>#REF!</v>
      </c>
      <c r="D125" s="132" t="e">
        <f>#REF!</f>
        <v>#REF!</v>
      </c>
      <c r="E125" s="132" t="e">
        <f>#REF!</f>
        <v>#REF!</v>
      </c>
      <c r="F125" s="132" t="e">
        <f>#REF!</f>
        <v>#REF!</v>
      </c>
      <c r="G125" s="138"/>
      <c r="H125" s="138"/>
      <c r="I125" s="138"/>
      <c r="J125" s="136"/>
    </row>
    <row r="126" spans="1:10" s="139" customFormat="1" ht="20.399999999999999" x14ac:dyDescent="0.55000000000000004">
      <c r="A126" s="132" t="e">
        <f>#REF!</f>
        <v>#REF!</v>
      </c>
      <c r="B126" s="133" t="e">
        <f>#REF!</f>
        <v>#REF!</v>
      </c>
      <c r="C126" s="133" t="e">
        <f>#REF!</f>
        <v>#REF!</v>
      </c>
      <c r="D126" s="132" t="e">
        <f>#REF!</f>
        <v>#REF!</v>
      </c>
      <c r="E126" s="132" t="e">
        <f>#REF!</f>
        <v>#REF!</v>
      </c>
      <c r="F126" s="132" t="e">
        <f>#REF!</f>
        <v>#REF!</v>
      </c>
      <c r="G126" s="138"/>
      <c r="H126" s="138"/>
      <c r="I126" s="138"/>
      <c r="J126" s="136"/>
    </row>
    <row r="127" spans="1:10" s="139" customFormat="1" ht="20.399999999999999" x14ac:dyDescent="0.55000000000000004">
      <c r="A127" s="132" t="e">
        <f>#REF!</f>
        <v>#REF!</v>
      </c>
      <c r="B127" s="133" t="e">
        <f>#REF!</f>
        <v>#REF!</v>
      </c>
      <c r="C127" s="133" t="e">
        <f>#REF!</f>
        <v>#REF!</v>
      </c>
      <c r="D127" s="132" t="e">
        <f>#REF!</f>
        <v>#REF!</v>
      </c>
      <c r="E127" s="132" t="e">
        <f>#REF!</f>
        <v>#REF!</v>
      </c>
      <c r="F127" s="132" t="e">
        <f>#REF!</f>
        <v>#REF!</v>
      </c>
      <c r="G127" s="138"/>
      <c r="H127" s="138"/>
      <c r="I127" s="138"/>
      <c r="J127" s="136"/>
    </row>
    <row r="128" spans="1:10" s="139" customFormat="1" ht="20.399999999999999" x14ac:dyDescent="0.55000000000000004">
      <c r="A128" s="132" t="e">
        <f>#REF!</f>
        <v>#REF!</v>
      </c>
      <c r="B128" s="133" t="e">
        <f>#REF!</f>
        <v>#REF!</v>
      </c>
      <c r="C128" s="133" t="e">
        <f>#REF!</f>
        <v>#REF!</v>
      </c>
      <c r="D128" s="132" t="e">
        <f>#REF!</f>
        <v>#REF!</v>
      </c>
      <c r="E128" s="132" t="e">
        <f>#REF!</f>
        <v>#REF!</v>
      </c>
      <c r="F128" s="132" t="e">
        <f>#REF!</f>
        <v>#REF!</v>
      </c>
      <c r="G128" s="138"/>
      <c r="H128" s="138"/>
      <c r="I128" s="138"/>
      <c r="J128" s="136"/>
    </row>
    <row r="129" spans="1:10" s="139" customFormat="1" ht="20.399999999999999" x14ac:dyDescent="0.55000000000000004">
      <c r="A129" s="132" t="e">
        <f>#REF!</f>
        <v>#REF!</v>
      </c>
      <c r="B129" s="133" t="e">
        <f>#REF!</f>
        <v>#REF!</v>
      </c>
      <c r="C129" s="133" t="e">
        <f>#REF!</f>
        <v>#REF!</v>
      </c>
      <c r="D129" s="132" t="e">
        <f>#REF!</f>
        <v>#REF!</v>
      </c>
      <c r="E129" s="132" t="e">
        <f>#REF!</f>
        <v>#REF!</v>
      </c>
      <c r="F129" s="132" t="e">
        <f>#REF!</f>
        <v>#REF!</v>
      </c>
      <c r="G129" s="138"/>
      <c r="H129" s="138"/>
      <c r="I129" s="138"/>
      <c r="J129" s="136"/>
    </row>
    <row r="130" spans="1:10" s="139" customFormat="1" ht="20.399999999999999" x14ac:dyDescent="0.55000000000000004">
      <c r="A130" s="132" t="e">
        <f>#REF!</f>
        <v>#REF!</v>
      </c>
      <c r="B130" s="133" t="e">
        <f>#REF!</f>
        <v>#REF!</v>
      </c>
      <c r="C130" s="133" t="e">
        <f>#REF!</f>
        <v>#REF!</v>
      </c>
      <c r="D130" s="132" t="e">
        <f>#REF!</f>
        <v>#REF!</v>
      </c>
      <c r="E130" s="132" t="e">
        <f>#REF!</f>
        <v>#REF!</v>
      </c>
      <c r="F130" s="132" t="e">
        <f>#REF!</f>
        <v>#REF!</v>
      </c>
      <c r="G130" s="138"/>
      <c r="H130" s="138"/>
      <c r="I130" s="138"/>
      <c r="J130" s="136"/>
    </row>
    <row r="131" spans="1:10" s="139" customFormat="1" ht="20.399999999999999" x14ac:dyDescent="0.55000000000000004">
      <c r="A131" s="132" t="e">
        <f>#REF!</f>
        <v>#REF!</v>
      </c>
      <c r="B131" s="133" t="e">
        <f>#REF!</f>
        <v>#REF!</v>
      </c>
      <c r="C131" s="133" t="e">
        <f>#REF!</f>
        <v>#REF!</v>
      </c>
      <c r="D131" s="132" t="e">
        <f>#REF!</f>
        <v>#REF!</v>
      </c>
      <c r="E131" s="132" t="e">
        <f>#REF!</f>
        <v>#REF!</v>
      </c>
      <c r="F131" s="132" t="e">
        <f>#REF!</f>
        <v>#REF!</v>
      </c>
      <c r="G131" s="138"/>
      <c r="H131" s="138"/>
      <c r="I131" s="138"/>
      <c r="J131" s="136"/>
    </row>
    <row r="132" spans="1:10" s="139" customFormat="1" ht="20.399999999999999" x14ac:dyDescent="0.55000000000000004">
      <c r="A132" s="140"/>
      <c r="C132" s="141"/>
      <c r="D132" s="141"/>
      <c r="E132" s="140"/>
      <c r="F132" s="140"/>
      <c r="G132" s="142"/>
      <c r="H132" s="142"/>
      <c r="I132" s="142"/>
      <c r="J132" s="143"/>
    </row>
    <row r="133" spans="1:10" s="139" customFormat="1" ht="20.399999999999999" x14ac:dyDescent="0.55000000000000004">
      <c r="A133" s="140"/>
      <c r="C133" s="141"/>
      <c r="D133" s="141"/>
      <c r="E133" s="140"/>
      <c r="F133" s="140"/>
      <c r="G133" s="142"/>
      <c r="H133" s="142"/>
      <c r="I133" s="142"/>
      <c r="J133" s="143"/>
    </row>
    <row r="134" spans="1:10" s="139" customFormat="1" ht="20.399999999999999" x14ac:dyDescent="0.55000000000000004">
      <c r="A134" s="140"/>
      <c r="C134" s="141"/>
      <c r="D134" s="141"/>
      <c r="E134" s="140"/>
      <c r="F134" s="140"/>
      <c r="G134" s="142"/>
      <c r="H134" s="142"/>
      <c r="I134" s="142"/>
      <c r="J134" s="143"/>
    </row>
    <row r="135" spans="1:10" s="139" customFormat="1" ht="20.399999999999999" x14ac:dyDescent="0.55000000000000004">
      <c r="A135" s="140"/>
      <c r="C135" s="141"/>
      <c r="D135" s="141"/>
      <c r="E135" s="140"/>
      <c r="F135" s="140"/>
      <c r="G135" s="142"/>
      <c r="H135" s="142"/>
      <c r="I135" s="142"/>
      <c r="J135" s="143"/>
    </row>
    <row r="136" spans="1:10" s="139" customFormat="1" ht="20.399999999999999" x14ac:dyDescent="0.55000000000000004">
      <c r="A136" s="140"/>
      <c r="C136" s="141"/>
      <c r="D136" s="141"/>
      <c r="E136" s="140"/>
      <c r="F136" s="140"/>
      <c r="G136" s="142"/>
      <c r="H136" s="142"/>
      <c r="I136" s="142"/>
      <c r="J136" s="143"/>
    </row>
    <row r="137" spans="1:10" s="139" customFormat="1" ht="20.399999999999999" x14ac:dyDescent="0.55000000000000004">
      <c r="A137" s="140"/>
      <c r="C137" s="141"/>
      <c r="D137" s="141"/>
      <c r="E137" s="140"/>
      <c r="F137" s="140"/>
      <c r="G137" s="142"/>
      <c r="H137" s="142"/>
      <c r="I137" s="142"/>
      <c r="J137" s="143"/>
    </row>
    <row r="138" spans="1:10" s="139" customFormat="1" ht="20.399999999999999" x14ac:dyDescent="0.55000000000000004">
      <c r="A138" s="140"/>
      <c r="C138" s="141"/>
      <c r="D138" s="141"/>
      <c r="E138" s="140"/>
      <c r="F138" s="140"/>
      <c r="G138" s="142"/>
      <c r="H138" s="142"/>
      <c r="I138" s="142"/>
      <c r="J138" s="143"/>
    </row>
    <row r="139" spans="1:10" s="139" customFormat="1" ht="20.399999999999999" x14ac:dyDescent="0.55000000000000004">
      <c r="A139" s="140"/>
      <c r="C139" s="141"/>
      <c r="D139" s="141"/>
      <c r="E139" s="140"/>
      <c r="F139" s="140"/>
      <c r="G139" s="142"/>
      <c r="H139" s="142"/>
      <c r="I139" s="142"/>
      <c r="J139" s="143"/>
    </row>
    <row r="140" spans="1:10" s="139" customFormat="1" ht="20.399999999999999" x14ac:dyDescent="0.55000000000000004">
      <c r="A140" s="140"/>
      <c r="C140" s="141"/>
      <c r="D140" s="141"/>
      <c r="E140" s="140"/>
      <c r="F140" s="140"/>
      <c r="G140" s="142"/>
      <c r="H140" s="142"/>
      <c r="I140" s="142"/>
      <c r="J140" s="143"/>
    </row>
    <row r="141" spans="1:10" s="139" customFormat="1" ht="20.399999999999999" x14ac:dyDescent="0.55000000000000004">
      <c r="A141" s="140"/>
      <c r="C141" s="141"/>
      <c r="D141" s="141"/>
      <c r="E141" s="140"/>
      <c r="F141" s="140"/>
      <c r="G141" s="142"/>
      <c r="H141" s="142"/>
      <c r="I141" s="142"/>
      <c r="J141" s="143"/>
    </row>
    <row r="142" spans="1:10" s="139" customFormat="1" ht="20.399999999999999" x14ac:dyDescent="0.55000000000000004">
      <c r="A142" s="140"/>
      <c r="C142" s="141"/>
      <c r="D142" s="141"/>
      <c r="E142" s="140"/>
      <c r="F142" s="140"/>
      <c r="G142" s="142"/>
      <c r="H142" s="142"/>
      <c r="I142" s="142"/>
      <c r="J142" s="143"/>
    </row>
    <row r="143" spans="1:10" s="139" customFormat="1" ht="20.399999999999999" x14ac:dyDescent="0.55000000000000004">
      <c r="A143" s="140"/>
      <c r="C143" s="141"/>
      <c r="D143" s="141"/>
      <c r="E143" s="140"/>
      <c r="F143" s="140"/>
      <c r="G143" s="142"/>
      <c r="H143" s="142"/>
      <c r="I143" s="142"/>
      <c r="J143" s="143"/>
    </row>
    <row r="144" spans="1:10" s="139" customFormat="1" ht="20.399999999999999" x14ac:dyDescent="0.55000000000000004">
      <c r="A144" s="140"/>
      <c r="C144" s="141"/>
      <c r="D144" s="141"/>
      <c r="E144" s="140"/>
      <c r="F144" s="140"/>
      <c r="G144" s="142"/>
      <c r="H144" s="142"/>
      <c r="I144" s="142"/>
      <c r="J144" s="143"/>
    </row>
    <row r="145" spans="1:10" s="139" customFormat="1" ht="20.399999999999999" x14ac:dyDescent="0.55000000000000004">
      <c r="A145" s="140"/>
      <c r="C145" s="141"/>
      <c r="D145" s="141"/>
      <c r="E145" s="140"/>
      <c r="F145" s="140"/>
      <c r="G145" s="142"/>
      <c r="H145" s="142"/>
      <c r="I145" s="142"/>
      <c r="J145" s="143"/>
    </row>
    <row r="146" spans="1:10" s="139" customFormat="1" ht="20.399999999999999" x14ac:dyDescent="0.55000000000000004">
      <c r="A146" s="140"/>
      <c r="C146" s="141"/>
      <c r="D146" s="141"/>
      <c r="E146" s="140"/>
      <c r="F146" s="140"/>
      <c r="G146" s="142"/>
      <c r="H146" s="142"/>
      <c r="I146" s="142"/>
      <c r="J146" s="143"/>
    </row>
    <row r="147" spans="1:10" s="139" customFormat="1" ht="20.399999999999999" x14ac:dyDescent="0.55000000000000004">
      <c r="A147" s="140"/>
      <c r="C147" s="141"/>
      <c r="D147" s="141"/>
      <c r="E147" s="140"/>
      <c r="F147" s="140"/>
      <c r="G147" s="142"/>
      <c r="H147" s="142"/>
      <c r="I147" s="142"/>
      <c r="J147" s="143"/>
    </row>
    <row r="148" spans="1:10" s="139" customFormat="1" ht="20.399999999999999" x14ac:dyDescent="0.55000000000000004">
      <c r="A148" s="140"/>
      <c r="C148" s="141"/>
      <c r="D148" s="141"/>
      <c r="E148" s="140"/>
      <c r="F148" s="140"/>
      <c r="G148" s="142"/>
      <c r="H148" s="142"/>
      <c r="I148" s="142"/>
      <c r="J148" s="143"/>
    </row>
    <row r="149" spans="1:10" s="139" customFormat="1" ht="20.399999999999999" x14ac:dyDescent="0.55000000000000004">
      <c r="A149" s="140"/>
      <c r="C149" s="141"/>
      <c r="D149" s="141"/>
      <c r="E149" s="140"/>
      <c r="F149" s="140"/>
      <c r="G149" s="142"/>
      <c r="H149" s="142"/>
      <c r="I149" s="142"/>
      <c r="J149" s="143"/>
    </row>
    <row r="150" spans="1:10" s="139" customFormat="1" ht="20.399999999999999" x14ac:dyDescent="0.55000000000000004">
      <c r="A150" s="140"/>
      <c r="C150" s="141"/>
      <c r="D150" s="141"/>
      <c r="E150" s="140"/>
      <c r="F150" s="140"/>
      <c r="G150" s="142"/>
      <c r="H150" s="142"/>
      <c r="I150" s="142"/>
      <c r="J150" s="143"/>
    </row>
    <row r="151" spans="1:10" s="139" customFormat="1" ht="20.399999999999999" x14ac:dyDescent="0.55000000000000004">
      <c r="A151" s="140"/>
      <c r="C151" s="141"/>
      <c r="D151" s="141"/>
      <c r="E151" s="140"/>
      <c r="F151" s="140"/>
      <c r="G151" s="142"/>
      <c r="H151" s="142"/>
      <c r="I151" s="142"/>
      <c r="J151" s="143"/>
    </row>
    <row r="152" spans="1:10" s="139" customFormat="1" ht="20.399999999999999" x14ac:dyDescent="0.55000000000000004">
      <c r="A152" s="140"/>
      <c r="C152" s="141"/>
      <c r="D152" s="141"/>
      <c r="E152" s="140"/>
      <c r="F152" s="140"/>
      <c r="G152" s="142"/>
      <c r="H152" s="142"/>
      <c r="I152" s="142"/>
      <c r="J152" s="143"/>
    </row>
    <row r="153" spans="1:10" s="139" customFormat="1" ht="20.399999999999999" x14ac:dyDescent="0.55000000000000004">
      <c r="A153" s="140"/>
      <c r="C153" s="141"/>
      <c r="D153" s="141"/>
      <c r="E153" s="140"/>
      <c r="F153" s="140"/>
      <c r="G153" s="142"/>
      <c r="H153" s="142"/>
      <c r="I153" s="142"/>
      <c r="J153" s="143"/>
    </row>
    <row r="154" spans="1:10" s="139" customFormat="1" ht="20.399999999999999" x14ac:dyDescent="0.55000000000000004">
      <c r="A154" s="140"/>
      <c r="C154" s="141"/>
      <c r="D154" s="141"/>
      <c r="E154" s="140"/>
      <c r="F154" s="140"/>
      <c r="G154" s="142"/>
      <c r="H154" s="142"/>
      <c r="I154" s="142"/>
      <c r="J154" s="143"/>
    </row>
    <row r="155" spans="1:10" s="139" customFormat="1" ht="20.399999999999999" x14ac:dyDescent="0.55000000000000004">
      <c r="A155" s="140"/>
      <c r="C155" s="141"/>
      <c r="D155" s="141"/>
      <c r="E155" s="140"/>
      <c r="F155" s="140"/>
      <c r="G155" s="142"/>
      <c r="H155" s="142"/>
      <c r="I155" s="142"/>
      <c r="J155" s="143"/>
    </row>
    <row r="156" spans="1:10" s="139" customFormat="1" ht="20.399999999999999" x14ac:dyDescent="0.55000000000000004">
      <c r="A156" s="140"/>
      <c r="C156" s="141"/>
      <c r="D156" s="141"/>
      <c r="E156" s="140"/>
      <c r="F156" s="140"/>
      <c r="G156" s="142"/>
      <c r="H156" s="142"/>
      <c r="I156" s="142"/>
      <c r="J156" s="143"/>
    </row>
    <row r="157" spans="1:10" s="139" customFormat="1" ht="20.399999999999999" x14ac:dyDescent="0.55000000000000004">
      <c r="A157" s="140"/>
      <c r="C157" s="141"/>
      <c r="D157" s="141"/>
      <c r="E157" s="140"/>
      <c r="F157" s="140"/>
      <c r="G157" s="142"/>
      <c r="H157" s="142"/>
      <c r="I157" s="142"/>
      <c r="J157" s="143"/>
    </row>
    <row r="158" spans="1:10" s="139" customFormat="1" ht="20.399999999999999" x14ac:dyDescent="0.55000000000000004">
      <c r="A158" s="140"/>
      <c r="C158" s="141"/>
      <c r="D158" s="141"/>
      <c r="E158" s="140"/>
      <c r="F158" s="140"/>
      <c r="G158" s="142"/>
      <c r="H158" s="142"/>
      <c r="I158" s="142"/>
      <c r="J158" s="143"/>
    </row>
    <row r="159" spans="1:10" s="139" customFormat="1" ht="20.399999999999999" x14ac:dyDescent="0.55000000000000004">
      <c r="A159" s="140"/>
      <c r="C159" s="141"/>
      <c r="D159" s="141"/>
      <c r="E159" s="140"/>
      <c r="F159" s="140"/>
      <c r="G159" s="142"/>
      <c r="H159" s="142"/>
      <c r="I159" s="142"/>
      <c r="J159" s="143"/>
    </row>
    <row r="160" spans="1:10" s="139" customFormat="1" ht="20.399999999999999" x14ac:dyDescent="0.55000000000000004">
      <c r="A160" s="140"/>
      <c r="C160" s="141"/>
      <c r="D160" s="141"/>
      <c r="E160" s="140"/>
      <c r="F160" s="140"/>
      <c r="G160" s="142"/>
      <c r="H160" s="142"/>
      <c r="I160" s="142"/>
      <c r="J160" s="143"/>
    </row>
    <row r="161" spans="1:10" s="139" customFormat="1" ht="20.399999999999999" x14ac:dyDescent="0.55000000000000004">
      <c r="A161" s="140"/>
      <c r="C161" s="141"/>
      <c r="D161" s="141"/>
      <c r="E161" s="140"/>
      <c r="F161" s="140"/>
      <c r="G161" s="142"/>
      <c r="H161" s="142"/>
      <c r="I161" s="142"/>
      <c r="J161" s="143"/>
    </row>
    <row r="162" spans="1:10" s="139" customFormat="1" ht="20.399999999999999" x14ac:dyDescent="0.55000000000000004">
      <c r="A162" s="140"/>
      <c r="C162" s="141"/>
      <c r="D162" s="141"/>
      <c r="E162" s="140"/>
      <c r="F162" s="140"/>
      <c r="G162" s="142"/>
      <c r="H162" s="142"/>
      <c r="I162" s="142"/>
      <c r="J162" s="143"/>
    </row>
    <row r="163" spans="1:10" s="139" customFormat="1" ht="20.399999999999999" x14ac:dyDescent="0.55000000000000004">
      <c r="A163" s="140"/>
      <c r="C163" s="141"/>
      <c r="D163" s="141"/>
      <c r="E163" s="140"/>
      <c r="F163" s="140"/>
      <c r="G163" s="142"/>
      <c r="H163" s="142"/>
      <c r="I163" s="142"/>
      <c r="J163" s="143"/>
    </row>
    <row r="164" spans="1:10" s="139" customFormat="1" ht="20.399999999999999" x14ac:dyDescent="0.55000000000000004">
      <c r="A164" s="140"/>
      <c r="C164" s="141"/>
      <c r="D164" s="141"/>
      <c r="E164" s="140"/>
      <c r="F164" s="140"/>
      <c r="G164" s="142"/>
      <c r="H164" s="142"/>
      <c r="I164" s="142"/>
      <c r="J164" s="143"/>
    </row>
    <row r="165" spans="1:10" s="139" customFormat="1" ht="20.399999999999999" x14ac:dyDescent="0.55000000000000004">
      <c r="A165" s="140"/>
      <c r="C165" s="141"/>
      <c r="D165" s="141"/>
      <c r="E165" s="140"/>
      <c r="F165" s="140"/>
      <c r="G165" s="142"/>
      <c r="H165" s="142"/>
      <c r="I165" s="142"/>
      <c r="J165" s="143"/>
    </row>
    <row r="166" spans="1:10" s="139" customFormat="1" ht="20.399999999999999" x14ac:dyDescent="0.55000000000000004">
      <c r="A166" s="140"/>
      <c r="C166" s="141"/>
      <c r="D166" s="141"/>
      <c r="E166" s="140"/>
      <c r="F166" s="140"/>
      <c r="G166" s="142"/>
      <c r="H166" s="142"/>
      <c r="I166" s="142"/>
      <c r="J166" s="143"/>
    </row>
    <row r="167" spans="1:10" s="139" customFormat="1" ht="20.399999999999999" x14ac:dyDescent="0.55000000000000004">
      <c r="A167" s="140"/>
      <c r="C167" s="141"/>
      <c r="D167" s="141"/>
      <c r="E167" s="140"/>
      <c r="F167" s="140"/>
      <c r="G167" s="142"/>
      <c r="H167" s="142"/>
      <c r="I167" s="142"/>
      <c r="J167" s="143"/>
    </row>
    <row r="168" spans="1:10" s="139" customFormat="1" ht="20.399999999999999" x14ac:dyDescent="0.55000000000000004">
      <c r="A168" s="140"/>
      <c r="C168" s="141"/>
      <c r="D168" s="141"/>
      <c r="E168" s="140"/>
      <c r="F168" s="140"/>
      <c r="G168" s="142"/>
      <c r="H168" s="142"/>
      <c r="I168" s="142"/>
      <c r="J168" s="143"/>
    </row>
    <row r="169" spans="1:10" s="139" customFormat="1" ht="20.399999999999999" x14ac:dyDescent="0.55000000000000004">
      <c r="A169" s="140"/>
      <c r="C169" s="141"/>
      <c r="D169" s="141"/>
      <c r="E169" s="140"/>
      <c r="F169" s="140"/>
      <c r="G169" s="142"/>
      <c r="H169" s="142"/>
      <c r="I169" s="142"/>
      <c r="J169" s="144"/>
    </row>
    <row r="170" spans="1:10" s="139" customFormat="1" ht="20.399999999999999" x14ac:dyDescent="0.55000000000000004">
      <c r="A170" s="140"/>
      <c r="C170" s="141"/>
      <c r="D170" s="141"/>
      <c r="E170" s="140"/>
      <c r="F170" s="140"/>
      <c r="G170" s="142"/>
      <c r="H170" s="142"/>
      <c r="I170" s="142"/>
      <c r="J170" s="144"/>
    </row>
    <row r="171" spans="1:10" s="139" customFormat="1" ht="20.399999999999999" x14ac:dyDescent="0.55000000000000004">
      <c r="A171" s="140"/>
      <c r="C171" s="141"/>
      <c r="D171" s="141"/>
      <c r="E171" s="140"/>
      <c r="F171" s="140"/>
      <c r="G171" s="142"/>
      <c r="H171" s="142"/>
      <c r="I171" s="142"/>
      <c r="J171" s="144"/>
    </row>
    <row r="172" spans="1:10" s="139" customFormat="1" ht="20.399999999999999" x14ac:dyDescent="0.55000000000000004">
      <c r="A172" s="140"/>
      <c r="C172" s="141"/>
      <c r="D172" s="141"/>
      <c r="E172" s="140"/>
      <c r="F172" s="140"/>
      <c r="G172" s="142"/>
      <c r="H172" s="142"/>
      <c r="I172" s="142"/>
      <c r="J172" s="144"/>
    </row>
    <row r="173" spans="1:10" s="139" customFormat="1" ht="20.399999999999999" x14ac:dyDescent="0.55000000000000004">
      <c r="A173" s="140"/>
      <c r="C173" s="141"/>
      <c r="D173" s="141"/>
      <c r="E173" s="140"/>
      <c r="F173" s="140"/>
      <c r="G173" s="142"/>
      <c r="H173" s="142"/>
      <c r="I173" s="142"/>
      <c r="J173" s="144"/>
    </row>
    <row r="174" spans="1:10" s="139" customFormat="1" ht="20.399999999999999" x14ac:dyDescent="0.55000000000000004">
      <c r="A174" s="140"/>
      <c r="C174" s="141"/>
      <c r="D174" s="141"/>
      <c r="E174" s="140"/>
      <c r="F174" s="140"/>
      <c r="G174" s="142"/>
      <c r="H174" s="142"/>
      <c r="I174" s="142"/>
      <c r="J174" s="144"/>
    </row>
    <row r="175" spans="1:10" s="139" customFormat="1" ht="20.399999999999999" x14ac:dyDescent="0.55000000000000004">
      <c r="A175" s="140"/>
      <c r="C175" s="141"/>
      <c r="D175" s="141"/>
      <c r="E175" s="140"/>
      <c r="F175" s="140"/>
      <c r="G175" s="142"/>
      <c r="H175" s="142"/>
      <c r="I175" s="142"/>
      <c r="J175" s="144"/>
    </row>
    <row r="176" spans="1:10" s="139" customFormat="1" ht="20.399999999999999" x14ac:dyDescent="0.55000000000000004">
      <c r="A176" s="140"/>
      <c r="C176" s="141"/>
      <c r="D176" s="141"/>
      <c r="E176" s="140"/>
      <c r="F176" s="140"/>
      <c r="G176" s="142"/>
      <c r="H176" s="142"/>
      <c r="I176" s="142"/>
      <c r="J176" s="144"/>
    </row>
    <row r="177" spans="1:10" s="139" customFormat="1" ht="20.399999999999999" x14ac:dyDescent="0.55000000000000004">
      <c r="A177" s="140"/>
      <c r="C177" s="141"/>
      <c r="D177" s="141"/>
      <c r="E177" s="140"/>
      <c r="F177" s="140"/>
      <c r="G177" s="142"/>
      <c r="H177" s="142"/>
      <c r="I177" s="142"/>
      <c r="J177" s="144"/>
    </row>
    <row r="178" spans="1:10" s="139" customFormat="1" ht="20.399999999999999" x14ac:dyDescent="0.55000000000000004">
      <c r="A178" s="140"/>
      <c r="C178" s="141"/>
      <c r="D178" s="141"/>
      <c r="E178" s="140"/>
      <c r="F178" s="140"/>
      <c r="G178" s="142"/>
      <c r="H178" s="142"/>
      <c r="I178" s="142"/>
      <c r="J178" s="144"/>
    </row>
    <row r="179" spans="1:10" s="139" customFormat="1" ht="20.399999999999999" x14ac:dyDescent="0.55000000000000004">
      <c r="A179" s="140"/>
      <c r="C179" s="141"/>
      <c r="D179" s="141"/>
      <c r="E179" s="140"/>
      <c r="F179" s="140"/>
      <c r="G179" s="142"/>
      <c r="H179" s="142"/>
      <c r="I179" s="142"/>
      <c r="J179" s="144"/>
    </row>
    <row r="180" spans="1:10" s="139" customFormat="1" ht="20.399999999999999" x14ac:dyDescent="0.55000000000000004">
      <c r="A180" s="140"/>
      <c r="C180" s="141"/>
      <c r="D180" s="141"/>
      <c r="E180" s="140"/>
      <c r="F180" s="140"/>
      <c r="G180" s="142"/>
      <c r="H180" s="142"/>
      <c r="I180" s="142"/>
      <c r="J180" s="144"/>
    </row>
    <row r="181" spans="1:10" s="139" customFormat="1" ht="20.399999999999999" x14ac:dyDescent="0.55000000000000004">
      <c r="A181" s="140"/>
      <c r="C181" s="141"/>
      <c r="D181" s="141"/>
      <c r="E181" s="140"/>
      <c r="F181" s="140"/>
      <c r="G181" s="142"/>
      <c r="H181" s="142"/>
      <c r="I181" s="142"/>
      <c r="J181" s="144"/>
    </row>
    <row r="182" spans="1:10" s="113" customFormat="1" x14ac:dyDescent="0.45">
      <c r="A182" s="115"/>
      <c r="C182" s="116"/>
      <c r="D182" s="116"/>
      <c r="E182" s="115"/>
      <c r="F182" s="115"/>
      <c r="G182" s="117"/>
      <c r="H182" s="117"/>
      <c r="I182" s="117"/>
      <c r="J182" s="114"/>
    </row>
    <row r="183" spans="1:10" s="113" customFormat="1" x14ac:dyDescent="0.45">
      <c r="A183" s="115"/>
      <c r="C183" s="116"/>
      <c r="D183" s="116"/>
      <c r="E183" s="115"/>
      <c r="F183" s="115"/>
      <c r="G183" s="117"/>
      <c r="H183" s="117"/>
      <c r="I183" s="117"/>
      <c r="J183" s="114"/>
    </row>
    <row r="184" spans="1:10" s="113" customFormat="1" x14ac:dyDescent="0.45">
      <c r="A184" s="115"/>
      <c r="C184" s="116"/>
      <c r="D184" s="116"/>
      <c r="E184" s="115"/>
      <c r="F184" s="115"/>
      <c r="G184" s="117"/>
      <c r="H184" s="117"/>
      <c r="I184" s="117"/>
      <c r="J184" s="114"/>
    </row>
    <row r="185" spans="1:10" s="113" customFormat="1" x14ac:dyDescent="0.45">
      <c r="A185" s="115"/>
      <c r="C185" s="116"/>
      <c r="D185" s="116"/>
      <c r="E185" s="115"/>
      <c r="F185" s="115"/>
      <c r="G185" s="117"/>
      <c r="H185" s="117"/>
      <c r="I185" s="117"/>
      <c r="J185" s="118"/>
    </row>
    <row r="186" spans="1:10" s="113" customFormat="1" x14ac:dyDescent="0.45">
      <c r="A186" s="115"/>
      <c r="C186" s="116"/>
      <c r="D186" s="116"/>
      <c r="E186" s="115"/>
      <c r="F186" s="115"/>
      <c r="G186" s="117"/>
      <c r="H186" s="117"/>
      <c r="I186" s="117"/>
      <c r="J186" s="118"/>
    </row>
    <row r="187" spans="1:10" s="113" customFormat="1" x14ac:dyDescent="0.45">
      <c r="A187" s="115"/>
      <c r="C187" s="116"/>
      <c r="D187" s="116"/>
      <c r="E187" s="115"/>
      <c r="F187" s="115"/>
      <c r="G187" s="117"/>
      <c r="H187" s="117"/>
      <c r="I187" s="117"/>
      <c r="J187" s="118"/>
    </row>
    <row r="188" spans="1:10" s="113" customFormat="1" x14ac:dyDescent="0.45">
      <c r="A188" s="115"/>
      <c r="C188" s="116"/>
      <c r="D188" s="116"/>
      <c r="E188" s="115"/>
      <c r="F188" s="115"/>
      <c r="G188" s="117"/>
      <c r="H188" s="117"/>
      <c r="I188" s="117"/>
      <c r="J188" s="118"/>
    </row>
    <row r="189" spans="1:10" s="113" customFormat="1" x14ac:dyDescent="0.45">
      <c r="A189" s="115"/>
      <c r="C189" s="116"/>
      <c r="D189" s="116"/>
      <c r="E189" s="115"/>
      <c r="F189" s="115"/>
      <c r="G189" s="117"/>
      <c r="H189" s="117"/>
      <c r="I189" s="117"/>
      <c r="J189" s="118"/>
    </row>
    <row r="190" spans="1:10" s="113" customFormat="1" x14ac:dyDescent="0.45">
      <c r="A190" s="115"/>
      <c r="C190" s="116"/>
      <c r="D190" s="116"/>
      <c r="E190" s="115"/>
      <c r="F190" s="115"/>
      <c r="G190" s="117"/>
      <c r="H190" s="117"/>
      <c r="I190" s="117"/>
      <c r="J190" s="118"/>
    </row>
    <row r="191" spans="1:10" s="113" customFormat="1" x14ac:dyDescent="0.45">
      <c r="A191" s="115"/>
      <c r="C191" s="116"/>
      <c r="D191" s="116"/>
      <c r="E191" s="115"/>
      <c r="F191" s="115"/>
      <c r="G191" s="117"/>
      <c r="H191" s="117"/>
      <c r="I191" s="117"/>
      <c r="J191" s="118"/>
    </row>
    <row r="192" spans="1:10" s="113" customFormat="1" x14ac:dyDescent="0.45">
      <c r="A192" s="115"/>
      <c r="C192" s="116"/>
      <c r="D192" s="116"/>
      <c r="E192" s="115"/>
      <c r="F192" s="115"/>
      <c r="G192" s="117"/>
      <c r="H192" s="117"/>
      <c r="I192" s="117"/>
      <c r="J192" s="118"/>
    </row>
    <row r="193" spans="1:10" s="113" customFormat="1" x14ac:dyDescent="0.45">
      <c r="A193" s="115"/>
      <c r="C193" s="116"/>
      <c r="D193" s="116"/>
      <c r="E193" s="115"/>
      <c r="F193" s="115"/>
      <c r="G193" s="117"/>
      <c r="H193" s="117"/>
      <c r="I193" s="117"/>
      <c r="J193" s="118"/>
    </row>
    <row r="194" spans="1:10" s="113" customFormat="1" x14ac:dyDescent="0.45">
      <c r="A194" s="115"/>
      <c r="C194" s="116"/>
      <c r="D194" s="116"/>
      <c r="E194" s="115"/>
      <c r="F194" s="115"/>
      <c r="G194" s="117"/>
      <c r="H194" s="117"/>
      <c r="I194" s="117"/>
      <c r="J194" s="118"/>
    </row>
    <row r="195" spans="1:10" s="113" customFormat="1" x14ac:dyDescent="0.45">
      <c r="A195" s="115"/>
      <c r="C195" s="116"/>
      <c r="D195" s="116"/>
      <c r="E195" s="115"/>
      <c r="F195" s="115"/>
      <c r="G195" s="117"/>
      <c r="H195" s="117"/>
      <c r="I195" s="117"/>
      <c r="J195" s="118"/>
    </row>
    <row r="196" spans="1:10" s="113" customFormat="1" x14ac:dyDescent="0.45">
      <c r="A196" s="115"/>
      <c r="C196" s="116"/>
      <c r="D196" s="116"/>
      <c r="E196" s="115"/>
      <c r="F196" s="115"/>
      <c r="G196" s="117"/>
      <c r="H196" s="117"/>
      <c r="I196" s="117"/>
      <c r="J196" s="118"/>
    </row>
    <row r="197" spans="1:10" s="113" customFormat="1" x14ac:dyDescent="0.45">
      <c r="A197" s="115"/>
      <c r="C197" s="116"/>
      <c r="D197" s="116"/>
      <c r="E197" s="115"/>
      <c r="F197" s="115"/>
      <c r="G197" s="117"/>
      <c r="H197" s="117"/>
      <c r="I197" s="117"/>
      <c r="J197" s="118"/>
    </row>
    <row r="198" spans="1:10" s="113" customFormat="1" x14ac:dyDescent="0.45">
      <c r="A198" s="115"/>
      <c r="C198" s="116"/>
      <c r="D198" s="116"/>
      <c r="E198" s="115"/>
      <c r="F198" s="115"/>
      <c r="G198" s="117"/>
      <c r="H198" s="117"/>
      <c r="I198" s="117"/>
      <c r="J198" s="118"/>
    </row>
    <row r="199" spans="1:10" s="113" customFormat="1" x14ac:dyDescent="0.45">
      <c r="A199" s="115"/>
      <c r="C199" s="116"/>
      <c r="D199" s="116"/>
      <c r="E199" s="115"/>
      <c r="F199" s="115"/>
      <c r="G199" s="117"/>
      <c r="H199" s="117"/>
      <c r="I199" s="117"/>
      <c r="J199" s="118"/>
    </row>
    <row r="200" spans="1:10" s="113" customFormat="1" x14ac:dyDescent="0.45">
      <c r="A200" s="115"/>
      <c r="C200" s="116"/>
      <c r="D200" s="116"/>
      <c r="E200" s="115"/>
      <c r="F200" s="115"/>
      <c r="G200" s="117"/>
      <c r="H200" s="117"/>
      <c r="I200" s="117"/>
      <c r="J200" s="118"/>
    </row>
    <row r="201" spans="1:10" s="113" customFormat="1" x14ac:dyDescent="0.45">
      <c r="A201" s="115"/>
      <c r="C201" s="116"/>
      <c r="D201" s="116"/>
      <c r="E201" s="115"/>
      <c r="F201" s="115"/>
      <c r="G201" s="117"/>
      <c r="H201" s="117"/>
      <c r="I201" s="117"/>
      <c r="J201" s="118"/>
    </row>
    <row r="202" spans="1:10" s="113" customFormat="1" x14ac:dyDescent="0.45">
      <c r="A202" s="115"/>
      <c r="C202" s="116"/>
      <c r="D202" s="116"/>
      <c r="E202" s="115"/>
      <c r="F202" s="115"/>
      <c r="G202" s="117"/>
      <c r="H202" s="117"/>
      <c r="I202" s="117"/>
      <c r="J202" s="118"/>
    </row>
    <row r="203" spans="1:10" s="113" customFormat="1" x14ac:dyDescent="0.45">
      <c r="A203" s="115"/>
      <c r="C203" s="116"/>
      <c r="D203" s="116"/>
      <c r="E203" s="115"/>
      <c r="F203" s="115"/>
      <c r="G203" s="117"/>
      <c r="H203" s="117"/>
      <c r="I203" s="117"/>
      <c r="J203" s="118"/>
    </row>
    <row r="204" spans="1:10" s="113" customFormat="1" x14ac:dyDescent="0.45">
      <c r="A204" s="115"/>
      <c r="C204" s="116"/>
      <c r="D204" s="116"/>
      <c r="E204" s="115"/>
      <c r="F204" s="115"/>
      <c r="G204" s="117"/>
      <c r="H204" s="117"/>
      <c r="I204" s="117"/>
      <c r="J204" s="118"/>
    </row>
    <row r="205" spans="1:10" s="113" customFormat="1" x14ac:dyDescent="0.45">
      <c r="A205" s="115"/>
      <c r="C205" s="116"/>
      <c r="D205" s="116"/>
      <c r="E205" s="115"/>
      <c r="F205" s="115"/>
      <c r="G205" s="117"/>
      <c r="H205" s="117"/>
      <c r="I205" s="117"/>
      <c r="J205" s="118"/>
    </row>
    <row r="206" spans="1:10" s="113" customFormat="1" x14ac:dyDescent="0.45">
      <c r="A206" s="115"/>
      <c r="C206" s="116"/>
      <c r="D206" s="116"/>
      <c r="E206" s="115"/>
      <c r="F206" s="115"/>
      <c r="G206" s="117"/>
      <c r="H206" s="117"/>
      <c r="I206" s="117"/>
      <c r="J206" s="118"/>
    </row>
    <row r="207" spans="1:10" s="113" customFormat="1" x14ac:dyDescent="0.45">
      <c r="A207" s="115"/>
      <c r="C207" s="116"/>
      <c r="D207" s="116"/>
      <c r="E207" s="115"/>
      <c r="F207" s="115"/>
      <c r="G207" s="117"/>
      <c r="H207" s="117"/>
      <c r="I207" s="117"/>
      <c r="J207" s="118"/>
    </row>
    <row r="208" spans="1:10" s="113" customFormat="1" x14ac:dyDescent="0.45">
      <c r="A208" s="115"/>
      <c r="C208" s="116"/>
      <c r="D208" s="116"/>
      <c r="E208" s="115"/>
      <c r="F208" s="115"/>
      <c r="G208" s="117"/>
      <c r="H208" s="117"/>
      <c r="I208" s="117"/>
      <c r="J208" s="118"/>
    </row>
    <row r="209" spans="1:10" s="113" customFormat="1" x14ac:dyDescent="0.45">
      <c r="A209" s="115"/>
      <c r="C209" s="116"/>
      <c r="D209" s="116"/>
      <c r="E209" s="115"/>
      <c r="F209" s="115"/>
      <c r="G209" s="117"/>
      <c r="H209" s="117"/>
      <c r="I209" s="117"/>
      <c r="J209" s="118"/>
    </row>
    <row r="210" spans="1:10" s="113" customFormat="1" x14ac:dyDescent="0.45">
      <c r="A210" s="115"/>
      <c r="C210" s="116"/>
      <c r="D210" s="116"/>
      <c r="E210" s="115"/>
      <c r="F210" s="115"/>
      <c r="G210" s="117"/>
      <c r="H210" s="117"/>
      <c r="I210" s="117"/>
      <c r="J210" s="118"/>
    </row>
    <row r="211" spans="1:10" s="113" customFormat="1" x14ac:dyDescent="0.45">
      <c r="A211" s="115"/>
      <c r="C211" s="116"/>
      <c r="D211" s="116"/>
      <c r="E211" s="115"/>
      <c r="F211" s="115"/>
      <c r="G211" s="117"/>
      <c r="H211" s="117"/>
      <c r="I211" s="117"/>
      <c r="J211" s="118"/>
    </row>
    <row r="212" spans="1:10" s="113" customFormat="1" x14ac:dyDescent="0.45">
      <c r="A212" s="115"/>
      <c r="C212" s="116"/>
      <c r="D212" s="116"/>
      <c r="E212" s="115"/>
      <c r="F212" s="115"/>
      <c r="G212" s="117"/>
      <c r="H212" s="117"/>
      <c r="I212" s="117"/>
      <c r="J212" s="118"/>
    </row>
    <row r="213" spans="1:10" s="113" customFormat="1" x14ac:dyDescent="0.45">
      <c r="A213" s="115"/>
      <c r="C213" s="116"/>
      <c r="D213" s="116"/>
      <c r="E213" s="115"/>
      <c r="F213" s="115"/>
      <c r="G213" s="117"/>
      <c r="H213" s="117"/>
      <c r="I213" s="117"/>
      <c r="J213" s="118"/>
    </row>
    <row r="214" spans="1:10" s="113" customFormat="1" x14ac:dyDescent="0.45">
      <c r="A214" s="115"/>
      <c r="C214" s="116"/>
      <c r="D214" s="116"/>
      <c r="E214" s="115"/>
      <c r="F214" s="115"/>
      <c r="G214" s="117"/>
      <c r="H214" s="117"/>
      <c r="I214" s="117"/>
      <c r="J214" s="118"/>
    </row>
    <row r="215" spans="1:10" s="113" customFormat="1" x14ac:dyDescent="0.45">
      <c r="A215" s="115"/>
      <c r="C215" s="116"/>
      <c r="D215" s="116"/>
      <c r="E215" s="115"/>
      <c r="F215" s="115"/>
      <c r="G215" s="117"/>
      <c r="H215" s="117"/>
      <c r="I215" s="117"/>
      <c r="J215" s="118"/>
    </row>
    <row r="216" spans="1:10" s="113" customFormat="1" x14ac:dyDescent="0.45">
      <c r="A216" s="115"/>
      <c r="C216" s="116"/>
      <c r="D216" s="116"/>
      <c r="E216" s="115"/>
      <c r="F216" s="115"/>
      <c r="G216" s="117"/>
      <c r="H216" s="117"/>
      <c r="I216" s="117"/>
      <c r="J216" s="118"/>
    </row>
    <row r="217" spans="1:10" x14ac:dyDescent="0.45">
      <c r="E217" s="114"/>
      <c r="F217" s="114"/>
      <c r="G217" s="114"/>
      <c r="H217" s="114"/>
      <c r="I217" s="117"/>
      <c r="J217" s="118"/>
    </row>
    <row r="218" spans="1:10" x14ac:dyDescent="0.45">
      <c r="E218" s="114"/>
      <c r="F218" s="114"/>
      <c r="G218" s="114"/>
      <c r="H218" s="114"/>
      <c r="I218" s="117"/>
      <c r="J218" s="118"/>
    </row>
    <row r="219" spans="1:10" x14ac:dyDescent="0.45">
      <c r="E219" s="114"/>
      <c r="F219" s="114"/>
      <c r="G219" s="114"/>
      <c r="H219" s="114"/>
      <c r="I219" s="117"/>
      <c r="J219" s="118"/>
    </row>
    <row r="220" spans="1:10" x14ac:dyDescent="0.45">
      <c r="E220" s="114"/>
      <c r="F220" s="114"/>
      <c r="G220" s="114"/>
      <c r="H220" s="114"/>
      <c r="I220" s="117"/>
      <c r="J220" s="118"/>
    </row>
    <row r="221" spans="1:10" x14ac:dyDescent="0.45">
      <c r="E221" s="114"/>
      <c r="F221" s="114"/>
      <c r="G221" s="114"/>
      <c r="H221" s="114"/>
      <c r="I221" s="117"/>
      <c r="J221" s="118"/>
    </row>
    <row r="222" spans="1:10" x14ac:dyDescent="0.45">
      <c r="E222" s="114"/>
      <c r="F222" s="114"/>
      <c r="G222" s="114"/>
      <c r="H222" s="114"/>
      <c r="I222" s="117"/>
      <c r="J222" s="118"/>
    </row>
    <row r="223" spans="1:10" x14ac:dyDescent="0.45">
      <c r="E223" s="114"/>
      <c r="F223" s="114"/>
      <c r="G223" s="114"/>
      <c r="H223" s="114"/>
      <c r="I223" s="117"/>
      <c r="J223" s="118"/>
    </row>
    <row r="224" spans="1:10" x14ac:dyDescent="0.45">
      <c r="E224" s="114"/>
      <c r="F224" s="114"/>
      <c r="G224" s="114"/>
      <c r="H224" s="114"/>
      <c r="I224" s="117"/>
      <c r="J224" s="118"/>
    </row>
    <row r="225" spans="5:10" x14ac:dyDescent="0.45">
      <c r="E225" s="114"/>
      <c r="F225" s="114"/>
      <c r="G225" s="114"/>
      <c r="H225" s="114"/>
      <c r="I225" s="117"/>
      <c r="J225" s="118"/>
    </row>
    <row r="226" spans="5:10" x14ac:dyDescent="0.3">
      <c r="E226" s="114"/>
      <c r="F226" s="114"/>
      <c r="G226" s="114"/>
      <c r="H226" s="114"/>
      <c r="I226" s="114"/>
      <c r="J226" s="118"/>
    </row>
    <row r="227" spans="5:10" x14ac:dyDescent="0.3">
      <c r="E227" s="114"/>
      <c r="F227" s="114"/>
      <c r="G227" s="114"/>
      <c r="H227" s="114"/>
      <c r="I227" s="114"/>
      <c r="J227" s="114"/>
    </row>
    <row r="228" spans="5:10" x14ac:dyDescent="0.3">
      <c r="E228" s="114"/>
      <c r="F228" s="114"/>
      <c r="G228" s="114"/>
      <c r="H228" s="114"/>
      <c r="I228" s="114"/>
      <c r="J228" s="114"/>
    </row>
    <row r="229" spans="5:10" x14ac:dyDescent="0.3">
      <c r="E229" s="114"/>
      <c r="F229" s="114"/>
      <c r="G229" s="114"/>
      <c r="H229" s="114"/>
      <c r="I229" s="114"/>
      <c r="J229" s="114"/>
    </row>
    <row r="230" spans="5:10" x14ac:dyDescent="0.3">
      <c r="E230" s="114"/>
      <c r="F230" s="114"/>
      <c r="G230" s="114"/>
      <c r="H230" s="114"/>
      <c r="I230" s="114"/>
      <c r="J230" s="114"/>
    </row>
    <row r="231" spans="5:10" x14ac:dyDescent="0.3">
      <c r="E231" s="114"/>
      <c r="F231" s="114"/>
      <c r="G231" s="114"/>
      <c r="H231" s="114"/>
      <c r="I231" s="114"/>
      <c r="J231" s="114"/>
    </row>
    <row r="232" spans="5:10" x14ac:dyDescent="0.3">
      <c r="E232" s="114"/>
      <c r="F232" s="114"/>
      <c r="G232" s="114"/>
      <c r="H232" s="114"/>
      <c r="I232" s="114"/>
      <c r="J232" s="114"/>
    </row>
    <row r="233" spans="5:10" x14ac:dyDescent="0.3">
      <c r="E233" s="114"/>
      <c r="F233" s="114"/>
      <c r="G233" s="114"/>
      <c r="H233" s="114"/>
      <c r="I233" s="114"/>
      <c r="J233" s="114"/>
    </row>
    <row r="234" spans="5:10" x14ac:dyDescent="0.3">
      <c r="E234" s="114"/>
      <c r="F234" s="114"/>
      <c r="G234" s="114"/>
      <c r="H234" s="114"/>
      <c r="I234" s="114"/>
      <c r="J234" s="114"/>
    </row>
    <row r="235" spans="5:10" x14ac:dyDescent="0.3">
      <c r="E235" s="114"/>
      <c r="F235" s="114"/>
      <c r="G235" s="114"/>
      <c r="H235" s="114"/>
      <c r="I235" s="114"/>
      <c r="J235" s="114"/>
    </row>
    <row r="236" spans="5:10" x14ac:dyDescent="0.3">
      <c r="E236" s="114"/>
      <c r="F236" s="114"/>
      <c r="G236" s="114"/>
      <c r="H236" s="114"/>
      <c r="I236" s="114"/>
      <c r="J236" s="114"/>
    </row>
    <row r="237" spans="5:10" x14ac:dyDescent="0.3">
      <c r="E237" s="114"/>
      <c r="F237" s="114"/>
      <c r="G237" s="114"/>
      <c r="H237" s="114"/>
      <c r="I237" s="114"/>
      <c r="J237" s="114"/>
    </row>
    <row r="238" spans="5:10" x14ac:dyDescent="0.3">
      <c r="E238" s="114"/>
      <c r="F238" s="114"/>
      <c r="G238" s="114"/>
      <c r="H238" s="114"/>
      <c r="I238" s="114"/>
      <c r="J238" s="114"/>
    </row>
    <row r="239" spans="5:10" x14ac:dyDescent="0.3">
      <c r="E239" s="114"/>
      <c r="F239" s="114"/>
      <c r="G239" s="114"/>
      <c r="H239" s="114"/>
      <c r="I239" s="114"/>
      <c r="J239" s="114"/>
    </row>
    <row r="240" spans="5:10" x14ac:dyDescent="0.3">
      <c r="E240" s="114"/>
      <c r="F240" s="114"/>
      <c r="G240" s="114"/>
      <c r="H240" s="114"/>
      <c r="I240" s="114"/>
      <c r="J240" s="114"/>
    </row>
    <row r="241" spans="5:10" x14ac:dyDescent="0.3">
      <c r="E241" s="114"/>
      <c r="F241" s="114"/>
      <c r="G241" s="114"/>
      <c r="H241" s="114"/>
      <c r="I241" s="114"/>
      <c r="J241" s="114"/>
    </row>
    <row r="242" spans="5:10" x14ac:dyDescent="0.3">
      <c r="E242" s="114"/>
      <c r="F242" s="114"/>
      <c r="G242" s="114"/>
      <c r="H242" s="114"/>
      <c r="I242" s="114"/>
      <c r="J242" s="114"/>
    </row>
    <row r="243" spans="5:10" x14ac:dyDescent="0.3">
      <c r="E243" s="114"/>
      <c r="F243" s="114"/>
      <c r="G243" s="114"/>
      <c r="H243" s="114"/>
      <c r="I243" s="114"/>
      <c r="J243" s="114"/>
    </row>
    <row r="244" spans="5:10" x14ac:dyDescent="0.3">
      <c r="E244" s="114"/>
      <c r="F244" s="114"/>
      <c r="G244" s="114"/>
      <c r="H244" s="114"/>
      <c r="I244" s="114"/>
      <c r="J244" s="114"/>
    </row>
    <row r="245" spans="5:10" x14ac:dyDescent="0.3">
      <c r="E245" s="114"/>
      <c r="F245" s="114"/>
      <c r="G245" s="114"/>
      <c r="H245" s="114"/>
      <c r="I245" s="114"/>
      <c r="J245" s="114"/>
    </row>
    <row r="246" spans="5:10" x14ac:dyDescent="0.3">
      <c r="E246" s="114"/>
      <c r="F246" s="114"/>
      <c r="G246" s="114"/>
      <c r="H246" s="114"/>
      <c r="I246" s="114"/>
      <c r="J246" s="114"/>
    </row>
    <row r="247" spans="5:10" x14ac:dyDescent="0.3">
      <c r="E247" s="114"/>
      <c r="F247" s="114"/>
      <c r="G247" s="114"/>
      <c r="H247" s="114"/>
      <c r="I247" s="114"/>
      <c r="J247" s="114"/>
    </row>
    <row r="248" spans="5:10" x14ac:dyDescent="0.3">
      <c r="E248" s="114"/>
      <c r="F248" s="114"/>
      <c r="G248" s="114"/>
      <c r="H248" s="114"/>
      <c r="I248" s="114"/>
      <c r="J248" s="114"/>
    </row>
    <row r="249" spans="5:10" x14ac:dyDescent="0.3">
      <c r="E249" s="114"/>
      <c r="F249" s="114"/>
      <c r="G249" s="114"/>
      <c r="H249" s="114"/>
      <c r="I249" s="114"/>
      <c r="J249" s="114"/>
    </row>
    <row r="250" spans="5:10" x14ac:dyDescent="0.3">
      <c r="E250" s="114"/>
      <c r="F250" s="114"/>
      <c r="G250" s="114"/>
      <c r="H250" s="114"/>
      <c r="I250" s="114"/>
      <c r="J250" s="114"/>
    </row>
    <row r="251" spans="5:10" x14ac:dyDescent="0.3">
      <c r="E251" s="114"/>
      <c r="F251" s="114"/>
      <c r="G251" s="114"/>
      <c r="H251" s="114"/>
      <c r="I251" s="114"/>
      <c r="J251" s="114"/>
    </row>
    <row r="252" spans="5:10" x14ac:dyDescent="0.3">
      <c r="E252" s="114"/>
      <c r="F252" s="114"/>
      <c r="G252" s="114"/>
      <c r="H252" s="114"/>
      <c r="I252" s="114"/>
      <c r="J252" s="114"/>
    </row>
    <row r="253" spans="5:10" x14ac:dyDescent="0.3">
      <c r="E253" s="114"/>
      <c r="F253" s="114"/>
      <c r="G253" s="114"/>
      <c r="H253" s="114"/>
      <c r="I253" s="114"/>
      <c r="J253" s="114"/>
    </row>
    <row r="254" spans="5:10" x14ac:dyDescent="0.3">
      <c r="E254" s="114"/>
      <c r="F254" s="114"/>
      <c r="G254" s="114"/>
      <c r="H254" s="114"/>
      <c r="I254" s="114"/>
      <c r="J254" s="114"/>
    </row>
    <row r="255" spans="5:10" x14ac:dyDescent="0.3">
      <c r="E255" s="114"/>
      <c r="F255" s="114"/>
      <c r="G255" s="114"/>
      <c r="H255" s="114"/>
      <c r="I255" s="114"/>
      <c r="J255" s="114"/>
    </row>
    <row r="256" spans="5:10" x14ac:dyDescent="0.3">
      <c r="E256" s="114"/>
      <c r="F256" s="114"/>
      <c r="G256" s="114"/>
      <c r="H256" s="114"/>
      <c r="I256" s="114"/>
      <c r="J256" s="114"/>
    </row>
    <row r="257" spans="5:10" x14ac:dyDescent="0.3">
      <c r="E257" s="114"/>
      <c r="F257" s="114"/>
      <c r="G257" s="114"/>
      <c r="H257" s="114"/>
      <c r="I257" s="114"/>
      <c r="J257" s="114"/>
    </row>
    <row r="258" spans="5:10" x14ac:dyDescent="0.3">
      <c r="E258" s="114"/>
      <c r="F258" s="114"/>
      <c r="G258" s="114"/>
      <c r="H258" s="114"/>
      <c r="I258" s="114"/>
      <c r="J258" s="114"/>
    </row>
    <row r="259" spans="5:10" x14ac:dyDescent="0.3">
      <c r="E259" s="114"/>
      <c r="F259" s="114"/>
      <c r="G259" s="114"/>
      <c r="H259" s="114"/>
      <c r="I259" s="114"/>
      <c r="J259" s="114"/>
    </row>
    <row r="260" spans="5:10" x14ac:dyDescent="0.3">
      <c r="E260" s="114"/>
      <c r="F260" s="114"/>
      <c r="G260" s="114"/>
      <c r="H260" s="114"/>
      <c r="I260" s="114"/>
      <c r="J260" s="114"/>
    </row>
    <row r="261" spans="5:10" x14ac:dyDescent="0.3">
      <c r="E261" s="114"/>
      <c r="F261" s="114"/>
      <c r="G261" s="114"/>
      <c r="H261" s="114"/>
      <c r="I261" s="114"/>
      <c r="J261" s="114"/>
    </row>
    <row r="262" spans="5:10" x14ac:dyDescent="0.3">
      <c r="E262" s="114"/>
      <c r="F262" s="114"/>
      <c r="G262" s="114"/>
      <c r="H262" s="114"/>
      <c r="I262" s="114"/>
      <c r="J262" s="114"/>
    </row>
    <row r="263" spans="5:10" x14ac:dyDescent="0.3">
      <c r="E263" s="114"/>
      <c r="F263" s="114"/>
      <c r="G263" s="114"/>
      <c r="H263" s="114"/>
      <c r="I263" s="114"/>
      <c r="J263" s="114"/>
    </row>
    <row r="264" spans="5:10" x14ac:dyDescent="0.3">
      <c r="E264" s="114"/>
      <c r="F264" s="114"/>
      <c r="G264" s="114"/>
      <c r="H264" s="114"/>
      <c r="I264" s="114"/>
      <c r="J264" s="114"/>
    </row>
    <row r="265" spans="5:10" x14ac:dyDescent="0.3">
      <c r="E265" s="114"/>
      <c r="F265" s="114"/>
      <c r="G265" s="114"/>
      <c r="H265" s="114"/>
      <c r="I265" s="114"/>
      <c r="J265" s="114"/>
    </row>
    <row r="266" spans="5:10" x14ac:dyDescent="0.3">
      <c r="E266" s="114"/>
      <c r="F266" s="114"/>
      <c r="G266" s="114"/>
      <c r="H266" s="114"/>
      <c r="I266" s="114"/>
      <c r="J266" s="114"/>
    </row>
    <row r="267" spans="5:10" x14ac:dyDescent="0.3">
      <c r="E267" s="114"/>
      <c r="F267" s="114"/>
      <c r="G267" s="114"/>
      <c r="H267" s="114"/>
      <c r="I267" s="114"/>
      <c r="J267" s="114"/>
    </row>
    <row r="268" spans="5:10" x14ac:dyDescent="0.3">
      <c r="E268" s="114"/>
      <c r="F268" s="114"/>
      <c r="G268" s="114"/>
      <c r="H268" s="114"/>
      <c r="I268" s="114"/>
      <c r="J268" s="114"/>
    </row>
    <row r="269" spans="5:10" x14ac:dyDescent="0.3">
      <c r="E269" s="114"/>
      <c r="F269" s="114"/>
      <c r="G269" s="114"/>
      <c r="H269" s="114"/>
      <c r="I269" s="114"/>
      <c r="J269" s="114"/>
    </row>
    <row r="270" spans="5:10" x14ac:dyDescent="0.3">
      <c r="E270" s="114"/>
      <c r="F270" s="114"/>
      <c r="G270" s="114"/>
      <c r="H270" s="114"/>
      <c r="I270" s="114"/>
      <c r="J270" s="114"/>
    </row>
    <row r="271" spans="5:10" x14ac:dyDescent="0.3">
      <c r="E271" s="114"/>
      <c r="F271" s="114"/>
      <c r="G271" s="114"/>
      <c r="H271" s="114"/>
      <c r="I271" s="114"/>
      <c r="J271" s="114"/>
    </row>
    <row r="272" spans="5:10" x14ac:dyDescent="0.3">
      <c r="E272" s="114"/>
      <c r="F272" s="114"/>
      <c r="G272" s="114"/>
      <c r="H272" s="114"/>
      <c r="I272" s="114"/>
      <c r="J272" s="114"/>
    </row>
    <row r="273" spans="5:10" x14ac:dyDescent="0.3">
      <c r="E273" s="114"/>
      <c r="F273" s="114"/>
      <c r="G273" s="114"/>
      <c r="H273" s="114"/>
      <c r="I273" s="114"/>
      <c r="J273" s="114"/>
    </row>
    <row r="274" spans="5:10" x14ac:dyDescent="0.3">
      <c r="E274" s="114"/>
      <c r="F274" s="114"/>
      <c r="G274" s="114"/>
      <c r="H274" s="114"/>
      <c r="I274" s="114"/>
      <c r="J274" s="114"/>
    </row>
    <row r="275" spans="5:10" x14ac:dyDescent="0.3">
      <c r="E275" s="114"/>
      <c r="F275" s="114"/>
      <c r="G275" s="114"/>
      <c r="H275" s="114"/>
      <c r="I275" s="114"/>
      <c r="J275" s="114"/>
    </row>
    <row r="276" spans="5:10" x14ac:dyDescent="0.3">
      <c r="E276" s="114"/>
      <c r="F276" s="114"/>
      <c r="G276" s="114"/>
      <c r="H276" s="114"/>
      <c r="I276" s="114"/>
      <c r="J276" s="114"/>
    </row>
    <row r="277" spans="5:10" x14ac:dyDescent="0.3">
      <c r="E277" s="114"/>
      <c r="F277" s="114"/>
      <c r="G277" s="114"/>
      <c r="H277" s="114"/>
      <c r="I277" s="114"/>
      <c r="J277" s="114"/>
    </row>
    <row r="278" spans="5:10" x14ac:dyDescent="0.3">
      <c r="E278" s="114"/>
      <c r="F278" s="114"/>
      <c r="G278" s="114"/>
      <c r="H278" s="114"/>
      <c r="I278" s="114"/>
      <c r="J278" s="114"/>
    </row>
    <row r="279" spans="5:10" x14ac:dyDescent="0.3">
      <c r="E279" s="114"/>
      <c r="F279" s="114"/>
      <c r="G279" s="114"/>
      <c r="H279" s="114"/>
      <c r="I279" s="114"/>
      <c r="J279" s="114"/>
    </row>
    <row r="280" spans="5:10" x14ac:dyDescent="0.3">
      <c r="E280" s="114"/>
      <c r="F280" s="114"/>
      <c r="G280" s="114"/>
      <c r="H280" s="114"/>
      <c r="I280" s="114"/>
      <c r="J280" s="114"/>
    </row>
    <row r="281" spans="5:10" x14ac:dyDescent="0.3">
      <c r="E281" s="114"/>
      <c r="F281" s="114"/>
      <c r="G281" s="114"/>
      <c r="H281" s="114"/>
      <c r="I281" s="114"/>
      <c r="J281" s="114"/>
    </row>
    <row r="282" spans="5:10" x14ac:dyDescent="0.3">
      <c r="E282" s="114"/>
      <c r="F282" s="114"/>
      <c r="G282" s="114"/>
      <c r="H282" s="114"/>
      <c r="I282" s="114"/>
      <c r="J282" s="114"/>
    </row>
    <row r="283" spans="5:10" x14ac:dyDescent="0.3">
      <c r="E283" s="114"/>
      <c r="F283" s="114"/>
      <c r="G283" s="114"/>
      <c r="H283" s="114"/>
      <c r="I283" s="114"/>
      <c r="J283" s="114"/>
    </row>
    <row r="284" spans="5:10" x14ac:dyDescent="0.3">
      <c r="E284" s="114"/>
      <c r="F284" s="114"/>
      <c r="G284" s="114"/>
      <c r="H284" s="114"/>
      <c r="I284" s="114"/>
      <c r="J284" s="114"/>
    </row>
    <row r="285" spans="5:10" x14ac:dyDescent="0.3">
      <c r="E285" s="114"/>
      <c r="F285" s="114"/>
      <c r="G285" s="114"/>
      <c r="H285" s="114"/>
      <c r="I285" s="114"/>
      <c r="J285" s="114"/>
    </row>
    <row r="286" spans="5:10" x14ac:dyDescent="0.3">
      <c r="E286" s="114"/>
      <c r="F286" s="114"/>
      <c r="G286" s="114"/>
      <c r="H286" s="114"/>
      <c r="I286" s="114"/>
      <c r="J286" s="114"/>
    </row>
    <row r="287" spans="5:10" x14ac:dyDescent="0.3">
      <c r="E287" s="114"/>
      <c r="F287" s="114"/>
      <c r="G287" s="114"/>
      <c r="H287" s="114"/>
      <c r="I287" s="114"/>
      <c r="J287" s="114"/>
    </row>
    <row r="288" spans="5:10" x14ac:dyDescent="0.3">
      <c r="E288" s="114"/>
      <c r="F288" s="114"/>
      <c r="G288" s="114"/>
      <c r="H288" s="114"/>
      <c r="I288" s="114"/>
      <c r="J288" s="114"/>
    </row>
    <row r="289" spans="5:10" x14ac:dyDescent="0.3">
      <c r="E289" s="114"/>
      <c r="F289" s="114"/>
      <c r="G289" s="114"/>
      <c r="H289" s="114"/>
      <c r="I289" s="114"/>
      <c r="J289" s="114"/>
    </row>
    <row r="290" spans="5:10" x14ac:dyDescent="0.3">
      <c r="E290" s="114"/>
      <c r="F290" s="114"/>
      <c r="G290" s="114"/>
      <c r="H290" s="114"/>
      <c r="I290" s="114"/>
      <c r="J290" s="114"/>
    </row>
    <row r="291" spans="5:10" x14ac:dyDescent="0.3">
      <c r="E291" s="114"/>
      <c r="F291" s="114"/>
      <c r="G291" s="114"/>
      <c r="H291" s="114"/>
      <c r="I291" s="114"/>
      <c r="J291" s="114"/>
    </row>
    <row r="292" spans="5:10" x14ac:dyDescent="0.3">
      <c r="E292" s="114"/>
      <c r="F292" s="114"/>
      <c r="G292" s="114"/>
      <c r="H292" s="114"/>
      <c r="I292" s="114"/>
      <c r="J292" s="114"/>
    </row>
    <row r="293" spans="5:10" x14ac:dyDescent="0.3">
      <c r="E293" s="114"/>
      <c r="F293" s="114"/>
      <c r="G293" s="114"/>
      <c r="H293" s="114"/>
      <c r="I293" s="114"/>
      <c r="J293" s="114"/>
    </row>
    <row r="294" spans="5:10" x14ac:dyDescent="0.3">
      <c r="E294" s="114"/>
      <c r="F294" s="114"/>
      <c r="G294" s="114"/>
      <c r="H294" s="114"/>
      <c r="I294" s="114"/>
      <c r="J294" s="114"/>
    </row>
    <row r="295" spans="5:10" x14ac:dyDescent="0.3">
      <c r="E295" s="114"/>
      <c r="F295" s="114"/>
      <c r="G295" s="114"/>
      <c r="H295" s="114"/>
      <c r="I295" s="114"/>
      <c r="J295" s="114"/>
    </row>
    <row r="296" spans="5:10" x14ac:dyDescent="0.3">
      <c r="E296" s="114"/>
      <c r="F296" s="114"/>
      <c r="G296" s="114"/>
      <c r="H296" s="114"/>
      <c r="I296" s="114"/>
      <c r="J296" s="114"/>
    </row>
    <row r="297" spans="5:10" x14ac:dyDescent="0.3">
      <c r="E297" s="114"/>
      <c r="F297" s="114"/>
      <c r="G297" s="114"/>
      <c r="H297" s="114"/>
      <c r="I297" s="114"/>
      <c r="J297" s="114"/>
    </row>
    <row r="298" spans="5:10" x14ac:dyDescent="0.3">
      <c r="E298" s="114"/>
      <c r="F298" s="114"/>
      <c r="G298" s="114"/>
      <c r="H298" s="114"/>
      <c r="I298" s="114"/>
      <c r="J298" s="114"/>
    </row>
    <row r="299" spans="5:10" x14ac:dyDescent="0.3">
      <c r="E299" s="114"/>
      <c r="F299" s="114"/>
      <c r="G299" s="114"/>
      <c r="H299" s="114"/>
      <c r="I299" s="114"/>
      <c r="J299" s="114"/>
    </row>
    <row r="300" spans="5:10" x14ac:dyDescent="0.3">
      <c r="E300" s="114"/>
      <c r="F300" s="114"/>
      <c r="G300" s="114"/>
      <c r="H300" s="114"/>
      <c r="I300" s="114"/>
      <c r="J300" s="114"/>
    </row>
    <row r="301" spans="5:10" x14ac:dyDescent="0.3">
      <c r="E301" s="114"/>
      <c r="F301" s="114"/>
      <c r="G301" s="114"/>
      <c r="H301" s="114"/>
      <c r="I301" s="114"/>
      <c r="J301" s="114"/>
    </row>
    <row r="302" spans="5:10" x14ac:dyDescent="0.3">
      <c r="E302" s="114"/>
      <c r="F302" s="114"/>
      <c r="G302" s="114"/>
      <c r="H302" s="114"/>
      <c r="I302" s="114"/>
      <c r="J302" s="114"/>
    </row>
    <row r="303" spans="5:10" x14ac:dyDescent="0.3">
      <c r="E303" s="114"/>
      <c r="F303" s="114"/>
      <c r="G303" s="114"/>
      <c r="H303" s="114"/>
      <c r="I303" s="114"/>
      <c r="J303" s="114"/>
    </row>
    <row r="304" spans="5:10" x14ac:dyDescent="0.3">
      <c r="E304" s="114"/>
      <c r="F304" s="114"/>
      <c r="G304" s="114"/>
      <c r="H304" s="114"/>
      <c r="I304" s="114"/>
      <c r="J304" s="114"/>
    </row>
    <row r="305" spans="5:10" x14ac:dyDescent="0.3">
      <c r="E305" s="114"/>
      <c r="F305" s="114"/>
      <c r="G305" s="114"/>
      <c r="H305" s="114"/>
      <c r="I305" s="114"/>
      <c r="J305" s="114"/>
    </row>
    <row r="306" spans="5:10" x14ac:dyDescent="0.3">
      <c r="J306" s="114"/>
    </row>
    <row r="307" spans="5:10" x14ac:dyDescent="0.3">
      <c r="J307" s="114"/>
    </row>
    <row r="308" spans="5:10" x14ac:dyDescent="0.3">
      <c r="J308" s="114"/>
    </row>
    <row r="309" spans="5:10" x14ac:dyDescent="0.3">
      <c r="J309" s="114"/>
    </row>
    <row r="310" spans="5:10" x14ac:dyDescent="0.3">
      <c r="J310" s="114"/>
    </row>
    <row r="311" spans="5:10" x14ac:dyDescent="0.3">
      <c r="J311" s="114"/>
    </row>
    <row r="312" spans="5:10" x14ac:dyDescent="0.3">
      <c r="J312" s="114"/>
    </row>
  </sheetData>
  <sheetProtection algorithmName="SHA-512" hashValue="o6i1SDh6pKIBVyBod4vkJVgatmRy5fK54HObdfCgOmQ9mg2ZDxsK0e3F+iZe14SzS+kvg7P3eZHCOZTthy3b7w==" saltValue="FBK8UmfL27A29eHT/sCp2Q==" spinCount="100000" sheet="1" objects="1" scenarios="1" selectLockedCells="1" autoFilter="0"/>
  <customSheetViews>
    <customSheetView guid="{9D87F315-4239-4D28-9904-BFC4281797A1}" scale="85" showPageBreaks="1" showGridLines="0" printArea="1" hiddenColumns="1" view="pageBreakPreview">
      <pane ySplit="13" topLeftCell="A116" activePane="bottomLeft" state="frozenSplit"/>
      <selection pane="bottomLeft" activeCell="J117" sqref="J117"/>
      <pageMargins left="0" right="0" top="0" bottom="0" header="0" footer="0"/>
      <printOptions horizontalCentered="1" verticalCentered="1"/>
      <pageSetup paperSize="9" scale="57" orientation="landscape" r:id="rId1"/>
    </customSheetView>
  </customSheetViews>
  <mergeCells count="14">
    <mergeCell ref="C1:J3"/>
    <mergeCell ref="C4:J4"/>
    <mergeCell ref="E9:J9"/>
    <mergeCell ref="C6:J6"/>
    <mergeCell ref="A7:B7"/>
    <mergeCell ref="E8:J8"/>
    <mergeCell ref="A8:C9"/>
    <mergeCell ref="F11:F13"/>
    <mergeCell ref="J11:J13"/>
    <mergeCell ref="A11:A13"/>
    <mergeCell ref="B11:B13"/>
    <mergeCell ref="C11:C13"/>
    <mergeCell ref="D11:D13"/>
    <mergeCell ref="E11:E13"/>
  </mergeCells>
  <conditionalFormatting sqref="A16:F16 A17:J132">
    <cfRule type="cellIs" dxfId="4" priority="7" operator="equal">
      <formula>0</formula>
    </cfRule>
  </conditionalFormatting>
  <conditionalFormatting sqref="J16:J116">
    <cfRule type="cellIs" dxfId="3" priority="4" operator="equal">
      <formula>0</formula>
    </cfRule>
  </conditionalFormatting>
  <conditionalFormatting sqref="J17:J120">
    <cfRule type="cellIs" dxfId="2" priority="3" operator="equal">
      <formula>0</formula>
    </cfRule>
  </conditionalFormatting>
  <conditionalFormatting sqref="A15:F15 A16:J131">
    <cfRule type="cellIs" dxfId="1" priority="2" operator="equal">
      <formula>0</formula>
    </cfRule>
  </conditionalFormatting>
  <conditionalFormatting sqref="A15:F15">
    <cfRule type="cellIs" dxfId="0" priority="1" operator="equal">
      <formula>0</formula>
    </cfRule>
  </conditionalFormatting>
  <hyperlinks>
    <hyperlink ref="A1" location="Índice!A1" display="Índice!A1" xr:uid="{00000000-0004-0000-1700-000000000000}"/>
    <hyperlink ref="C1:J3" location="Índice!A1" display="Desportos gímnicos - Trampolins" xr:uid="{00000000-0004-0000-1700-000001000000}"/>
  </hyperlinks>
  <printOptions horizontalCentered="1" verticalCentered="1"/>
  <pageMargins left="0" right="0" top="0" bottom="0" header="0.31496062992125984" footer="0.31496062992125984"/>
  <pageSetup paperSize="9" scale="57"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lha45"/>
  <dimension ref="A1:CF128"/>
  <sheetViews>
    <sheetView showGridLines="0" view="pageBreakPreview" zoomScale="40" zoomScaleSheetLayoutView="40" workbookViewId="0">
      <selection activeCell="L18" sqref="L18"/>
    </sheetView>
  </sheetViews>
  <sheetFormatPr defaultColWidth="9.109375" defaultRowHeight="15.6" x14ac:dyDescent="0.3"/>
  <cols>
    <col min="1" max="1" width="3.109375" style="9" customWidth="1"/>
    <col min="2" max="3" width="70.5546875" style="8" customWidth="1"/>
    <col min="4" max="7" width="9.88671875" style="9" customWidth="1"/>
    <col min="8" max="8" width="9.88671875" style="10" customWidth="1"/>
    <col min="9" max="10" width="9.88671875" style="9" customWidth="1"/>
    <col min="11" max="11" width="9.88671875" style="10" customWidth="1"/>
    <col min="12" max="13" width="11.6640625" style="10" customWidth="1"/>
    <col min="14" max="15" width="3.88671875" style="10" customWidth="1"/>
    <col min="16" max="16" width="70.6640625" style="8" customWidth="1"/>
    <col min="17" max="17" width="81.109375" style="8" customWidth="1"/>
    <col min="18" max="21" width="9.88671875" style="9" customWidth="1"/>
    <col min="22" max="22" width="9.88671875" style="10" customWidth="1"/>
    <col min="23" max="24" width="9.88671875" style="9" customWidth="1"/>
    <col min="25" max="25" width="9.88671875" style="10" customWidth="1"/>
    <col min="26" max="27" width="11.6640625" style="10" customWidth="1"/>
    <col min="28" max="29" width="3.5546875" style="10" customWidth="1"/>
    <col min="30" max="31" width="70.5546875" style="8" customWidth="1"/>
    <col min="32" max="35" width="9.88671875" style="9" customWidth="1"/>
    <col min="36" max="36" width="9.88671875" style="10" customWidth="1"/>
    <col min="37" max="38" width="9.88671875" style="9" customWidth="1"/>
    <col min="39" max="39" width="9.88671875" style="10" customWidth="1"/>
    <col min="40" max="41" width="11.6640625" style="10" customWidth="1"/>
    <col min="42" max="42" width="3.88671875" style="10" customWidth="1"/>
    <col min="43" max="43" width="3.109375" style="9" customWidth="1"/>
    <col min="44" max="45" width="70.88671875" style="8" customWidth="1"/>
    <col min="46" max="49" width="9.88671875" style="9" customWidth="1"/>
    <col min="50" max="50" width="9.88671875" style="10" customWidth="1"/>
    <col min="51" max="52" width="9.88671875" style="9" customWidth="1"/>
    <col min="53" max="53" width="9.88671875" style="10" customWidth="1"/>
    <col min="54" max="55" width="11.6640625" style="10" customWidth="1"/>
    <col min="56" max="57" width="3.6640625" style="9" customWidth="1"/>
    <col min="58" max="59" width="70.5546875" style="8" customWidth="1"/>
    <col min="60" max="63" width="9.88671875" style="9" customWidth="1"/>
    <col min="64" max="64" width="9.88671875" style="10" customWidth="1"/>
    <col min="65" max="66" width="9.88671875" style="9" customWidth="1"/>
    <col min="67" max="67" width="9.88671875" style="10" customWidth="1"/>
    <col min="68" max="69" width="11.6640625" style="10" customWidth="1"/>
    <col min="70" max="70" width="3.88671875" style="10" customWidth="1"/>
    <col min="71" max="71" width="3.109375" style="9" customWidth="1"/>
    <col min="72" max="73" width="70.5546875" style="8" customWidth="1"/>
    <col min="74" max="77" width="9.88671875" style="9" customWidth="1"/>
    <col min="78" max="78" width="9.88671875" style="10" customWidth="1"/>
    <col min="79" max="80" width="9.88671875" style="9" customWidth="1"/>
    <col min="81" max="81" width="9.88671875" style="10" customWidth="1"/>
    <col min="82" max="83" width="11.6640625" style="10" customWidth="1"/>
    <col min="84" max="16384" width="9.109375" style="9"/>
  </cols>
  <sheetData>
    <row r="1" spans="1:84" s="2" customFormat="1" ht="15" customHeight="1" x14ac:dyDescent="0.3">
      <c r="B1" s="4"/>
      <c r="C1" s="4"/>
      <c r="D1" s="99"/>
      <c r="E1" s="99"/>
      <c r="F1" s="99"/>
      <c r="G1" s="99"/>
      <c r="H1" s="376"/>
      <c r="I1" s="99"/>
      <c r="J1" s="99"/>
      <c r="K1" s="376"/>
      <c r="L1" s="376"/>
      <c r="M1" s="376"/>
      <c r="N1" s="99"/>
      <c r="O1" s="99"/>
      <c r="P1" s="99"/>
      <c r="Q1" s="99"/>
      <c r="R1" s="99"/>
      <c r="T1" s="99"/>
      <c r="U1" s="99"/>
      <c r="V1" s="376"/>
      <c r="W1" s="99"/>
      <c r="X1" s="99"/>
      <c r="Y1" s="376"/>
      <c r="Z1" s="376"/>
      <c r="AA1" s="376"/>
      <c r="AB1" s="39"/>
      <c r="AC1" s="39"/>
      <c r="AD1" s="4"/>
      <c r="AE1" s="4"/>
      <c r="AF1" s="99"/>
      <c r="AG1" s="99"/>
      <c r="AH1" s="99"/>
      <c r="AI1" s="99"/>
      <c r="AJ1" s="376"/>
      <c r="AK1" s="99"/>
      <c r="AL1" s="99"/>
      <c r="AM1" s="376"/>
      <c r="AN1" s="376"/>
      <c r="AO1" s="376"/>
      <c r="AP1" s="99"/>
      <c r="AR1" s="4"/>
      <c r="AS1" s="4"/>
      <c r="AT1" s="99"/>
      <c r="AU1" s="99"/>
      <c r="AV1" s="99"/>
      <c r="AW1" s="99"/>
      <c r="AX1" s="376"/>
      <c r="AY1" s="99"/>
      <c r="AZ1" s="99"/>
      <c r="BA1" s="376"/>
      <c r="BB1" s="376"/>
      <c r="BC1" s="376"/>
      <c r="BF1" s="4"/>
      <c r="BG1" s="4"/>
      <c r="BH1" s="99"/>
      <c r="BI1" s="99"/>
      <c r="BJ1" s="99"/>
      <c r="BK1" s="99"/>
      <c r="BL1" s="376"/>
      <c r="BM1" s="99"/>
      <c r="BN1" s="99"/>
      <c r="BO1" s="376"/>
      <c r="BP1" s="376"/>
      <c r="BQ1" s="376"/>
      <c r="BR1" s="99"/>
      <c r="BT1" s="4"/>
      <c r="BU1" s="4"/>
      <c r="BV1" s="99"/>
      <c r="BW1" s="99"/>
      <c r="BX1" s="99"/>
      <c r="BY1" s="99"/>
      <c r="BZ1" s="376"/>
      <c r="CA1" s="99"/>
      <c r="CB1" s="99"/>
      <c r="CC1" s="376"/>
      <c r="CD1" s="376"/>
      <c r="CE1" s="376"/>
    </row>
    <row r="2" spans="1:84" s="2" customFormat="1" ht="15" customHeight="1" x14ac:dyDescent="0.3">
      <c r="B2" s="4"/>
      <c r="C2" s="4"/>
      <c r="D2" s="7"/>
      <c r="E2" s="7"/>
      <c r="F2" s="7"/>
      <c r="G2" s="7"/>
      <c r="H2" s="42"/>
      <c r="I2" s="7"/>
      <c r="J2" s="7"/>
      <c r="K2" s="42"/>
      <c r="L2" s="42"/>
      <c r="M2" s="42"/>
      <c r="N2" s="7"/>
      <c r="O2" s="7"/>
      <c r="P2" s="7"/>
      <c r="Q2" s="7"/>
      <c r="R2" s="7"/>
      <c r="T2" s="7"/>
      <c r="U2" s="7"/>
      <c r="V2" s="42"/>
      <c r="W2" s="7"/>
      <c r="X2" s="7"/>
      <c r="Y2" s="42"/>
      <c r="Z2" s="42"/>
      <c r="AA2" s="42"/>
      <c r="AB2" s="39"/>
      <c r="AC2" s="39"/>
      <c r="AD2" s="4"/>
      <c r="AE2" s="4"/>
      <c r="AF2" s="7"/>
      <c r="AG2" s="7"/>
      <c r="AH2" s="7"/>
      <c r="AI2" s="7"/>
      <c r="AJ2" s="42"/>
      <c r="AK2" s="7"/>
      <c r="AL2" s="7"/>
      <c r="AM2" s="42"/>
      <c r="AN2" s="42"/>
      <c r="AO2" s="42"/>
      <c r="AP2" s="7"/>
      <c r="AR2" s="4"/>
      <c r="AS2" s="4"/>
      <c r="AT2" s="7"/>
      <c r="AU2" s="7"/>
      <c r="AV2" s="7"/>
      <c r="AW2" s="7"/>
      <c r="AX2" s="42"/>
      <c r="AY2" s="7"/>
      <c r="AZ2" s="7"/>
      <c r="BA2" s="42"/>
      <c r="BB2" s="42"/>
      <c r="BC2" s="42"/>
      <c r="BF2" s="4"/>
      <c r="BG2" s="4"/>
      <c r="BH2" s="7"/>
      <c r="BI2" s="7"/>
      <c r="BJ2" s="7"/>
      <c r="BK2" s="7"/>
      <c r="BL2" s="42"/>
      <c r="BM2" s="7"/>
      <c r="BN2" s="7"/>
      <c r="BO2" s="42"/>
      <c r="BP2" s="42"/>
      <c r="BQ2" s="42"/>
      <c r="BR2" s="7"/>
      <c r="BT2" s="4"/>
      <c r="BU2" s="4"/>
      <c r="BV2" s="7"/>
      <c r="BW2" s="7"/>
      <c r="BX2" s="7"/>
      <c r="BY2" s="7"/>
      <c r="BZ2" s="42"/>
      <c r="CA2" s="7"/>
      <c r="CB2" s="7"/>
      <c r="CC2" s="42"/>
      <c r="CD2" s="42"/>
      <c r="CE2" s="42"/>
    </row>
    <row r="3" spans="1:84" s="2" customFormat="1" ht="15" customHeight="1" x14ac:dyDescent="0.3">
      <c r="B3" s="797"/>
      <c r="C3" s="797"/>
      <c r="D3" s="379"/>
      <c r="H3" s="39"/>
      <c r="K3" s="39"/>
      <c r="L3" s="39"/>
      <c r="M3" s="39"/>
      <c r="V3" s="39"/>
      <c r="Y3" s="39"/>
      <c r="Z3" s="39"/>
      <c r="AA3" s="39"/>
      <c r="AB3" s="39"/>
      <c r="AC3" s="39"/>
      <c r="AD3" s="797"/>
      <c r="AE3" s="797"/>
      <c r="AF3" s="379"/>
      <c r="AJ3" s="39"/>
      <c r="AM3" s="39"/>
      <c r="AN3" s="39"/>
      <c r="AO3" s="39"/>
      <c r="AR3" s="797"/>
      <c r="AS3" s="797"/>
      <c r="AT3" s="379"/>
      <c r="AX3" s="39"/>
      <c r="BA3" s="39"/>
      <c r="BB3" s="39"/>
      <c r="BC3" s="39"/>
      <c r="BF3" s="797"/>
      <c r="BG3" s="797"/>
      <c r="BH3" s="379"/>
      <c r="BL3" s="39"/>
      <c r="BO3" s="39"/>
      <c r="BP3" s="39"/>
      <c r="BQ3" s="39"/>
      <c r="BT3" s="797"/>
      <c r="BU3" s="797"/>
      <c r="BV3" s="379"/>
      <c r="BZ3" s="39"/>
      <c r="CC3" s="39"/>
      <c r="CD3" s="39"/>
      <c r="CE3" s="39"/>
    </row>
    <row r="4" spans="1:84" ht="57" customHeight="1" x14ac:dyDescent="0.3"/>
    <row r="5" spans="1:84" ht="45.75" customHeight="1" x14ac:dyDescent="0.3">
      <c r="A5" s="816" t="s">
        <v>1</v>
      </c>
      <c r="B5" s="816"/>
      <c r="C5" s="816"/>
      <c r="D5" s="816"/>
      <c r="E5" s="816"/>
      <c r="F5" s="816"/>
      <c r="G5" s="816"/>
      <c r="H5" s="816"/>
      <c r="I5" s="816"/>
      <c r="J5" s="816"/>
      <c r="K5" s="816"/>
      <c r="L5" s="816"/>
      <c r="M5" s="816"/>
      <c r="N5" s="816"/>
      <c r="O5" s="816" t="s">
        <v>1</v>
      </c>
      <c r="P5" s="816"/>
      <c r="Q5" s="816"/>
      <c r="R5" s="816"/>
      <c r="S5" s="816"/>
      <c r="T5" s="816"/>
      <c r="U5" s="816"/>
      <c r="V5" s="816"/>
      <c r="W5" s="816"/>
      <c r="X5" s="816"/>
      <c r="Y5" s="816"/>
      <c r="Z5" s="816"/>
      <c r="AA5" s="816"/>
      <c r="AB5" s="816"/>
      <c r="AC5" s="816" t="s">
        <v>1</v>
      </c>
      <c r="AD5" s="816"/>
      <c r="AE5" s="816"/>
      <c r="AF5" s="816"/>
      <c r="AG5" s="816"/>
      <c r="AH5" s="816"/>
      <c r="AI5" s="816"/>
      <c r="AJ5" s="816"/>
      <c r="AK5" s="816"/>
      <c r="AL5" s="816"/>
      <c r="AM5" s="816"/>
      <c r="AN5" s="816"/>
      <c r="AO5" s="816"/>
      <c r="AP5" s="816"/>
      <c r="AQ5" s="816" t="s">
        <v>1</v>
      </c>
      <c r="AR5" s="816"/>
      <c r="AS5" s="816"/>
      <c r="AT5" s="816"/>
      <c r="AU5" s="816"/>
      <c r="AV5" s="816"/>
      <c r="AW5" s="816"/>
      <c r="AX5" s="816"/>
      <c r="AY5" s="816"/>
      <c r="AZ5" s="816"/>
      <c r="BA5" s="816"/>
      <c r="BB5" s="816"/>
      <c r="BC5" s="816"/>
      <c r="BD5" s="816"/>
      <c r="BE5" s="816" t="s">
        <v>1</v>
      </c>
      <c r="BF5" s="816"/>
      <c r="BG5" s="816"/>
      <c r="BH5" s="816"/>
      <c r="BI5" s="816"/>
      <c r="BJ5" s="816"/>
      <c r="BK5" s="816"/>
      <c r="BL5" s="816"/>
      <c r="BM5" s="816"/>
      <c r="BN5" s="816"/>
      <c r="BO5" s="816"/>
      <c r="BP5" s="816"/>
      <c r="BQ5" s="816"/>
      <c r="BR5" s="816"/>
      <c r="BS5" s="816" t="s">
        <v>1</v>
      </c>
      <c r="BT5" s="816"/>
      <c r="BU5" s="816"/>
      <c r="BV5" s="816"/>
      <c r="BW5" s="816"/>
      <c r="BX5" s="816"/>
      <c r="BY5" s="816"/>
      <c r="BZ5" s="816"/>
      <c r="CA5" s="816"/>
      <c r="CB5" s="816"/>
      <c r="CC5" s="816"/>
      <c r="CD5" s="816"/>
      <c r="CE5" s="816"/>
      <c r="CF5" s="816"/>
    </row>
    <row r="6" spans="1:84" ht="15.75" customHeight="1" x14ac:dyDescent="0.3">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row>
    <row r="7" spans="1:84" s="2" customFormat="1" ht="15" customHeight="1" x14ac:dyDescent="0.3">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row>
    <row r="8" spans="1:84" s="2" customFormat="1" ht="15" customHeight="1" x14ac:dyDescent="0.3">
      <c r="A8" s="38"/>
      <c r="B8" s="38"/>
      <c r="C8" s="811" t="s">
        <v>127</v>
      </c>
      <c r="D8" s="811"/>
      <c r="E8" s="811"/>
      <c r="F8" s="811"/>
      <c r="G8" s="811"/>
      <c r="H8" s="811"/>
      <c r="I8" s="811"/>
      <c r="J8" s="811"/>
      <c r="K8" s="811"/>
      <c r="L8" s="811"/>
      <c r="M8" s="811"/>
      <c r="N8" s="38"/>
      <c r="O8" s="38"/>
      <c r="P8" s="38"/>
      <c r="Q8" s="819" t="s">
        <v>128</v>
      </c>
      <c r="R8" s="819"/>
      <c r="S8" s="815" t="e">
        <f>#REF!</f>
        <v>#REF!</v>
      </c>
      <c r="T8" s="815"/>
      <c r="U8" s="815"/>
      <c r="V8" s="40"/>
      <c r="W8" s="38"/>
      <c r="X8" s="38"/>
      <c r="Y8" s="40"/>
      <c r="Z8" s="40"/>
      <c r="AA8" s="40"/>
      <c r="AB8" s="38"/>
      <c r="AC8" s="38"/>
      <c r="AD8" s="38"/>
      <c r="AE8" s="819" t="s">
        <v>128</v>
      </c>
      <c r="AF8" s="819"/>
      <c r="AG8" s="815" t="e">
        <f>#REF!</f>
        <v>#REF!</v>
      </c>
      <c r="AH8" s="815"/>
      <c r="AI8" s="815"/>
      <c r="AJ8" s="40"/>
      <c r="AK8" s="38"/>
      <c r="AL8" s="38"/>
      <c r="AM8" s="40"/>
      <c r="AN8" s="40"/>
      <c r="AO8" s="40"/>
      <c r="AP8" s="38"/>
      <c r="AQ8" s="38"/>
      <c r="AR8" s="38"/>
      <c r="AS8" s="819" t="s">
        <v>128</v>
      </c>
      <c r="AT8" s="819"/>
      <c r="AU8" s="815" t="e">
        <f>#REF!</f>
        <v>#REF!</v>
      </c>
      <c r="AV8" s="815"/>
      <c r="AW8" s="815"/>
      <c r="AX8" s="40"/>
      <c r="AY8" s="38"/>
      <c r="AZ8" s="38"/>
      <c r="BA8" s="40"/>
      <c r="BB8" s="40"/>
      <c r="BC8" s="40"/>
      <c r="BD8" s="38"/>
      <c r="BE8" s="38"/>
      <c r="BF8" s="38"/>
      <c r="BG8" s="819" t="s">
        <v>128</v>
      </c>
      <c r="BH8" s="819"/>
      <c r="BI8" s="815" t="e">
        <f>#REF!</f>
        <v>#REF!</v>
      </c>
      <c r="BJ8" s="815"/>
      <c r="BK8" s="815"/>
      <c r="BL8" s="40"/>
      <c r="BM8" s="38"/>
      <c r="BN8" s="38"/>
      <c r="BO8" s="40"/>
      <c r="BP8" s="40"/>
      <c r="BQ8" s="40"/>
      <c r="BR8" s="38"/>
      <c r="BS8" s="38"/>
      <c r="BT8" s="38"/>
      <c r="BU8" s="819" t="s">
        <v>128</v>
      </c>
      <c r="BV8" s="819"/>
      <c r="BW8" s="815" t="e">
        <f>#REF!</f>
        <v>#REF!</v>
      </c>
      <c r="BX8" s="815"/>
      <c r="BY8" s="815"/>
      <c r="BZ8" s="40"/>
      <c r="CA8" s="38"/>
      <c r="CB8" s="38"/>
      <c r="CC8" s="40"/>
      <c r="CD8" s="40"/>
      <c r="CE8" s="40"/>
      <c r="CF8" s="38"/>
    </row>
    <row r="9" spans="1:84" s="2" customFormat="1" ht="15" customHeight="1" x14ac:dyDescent="0.3">
      <c r="B9" s="3"/>
      <c r="C9" s="811"/>
      <c r="D9" s="811"/>
      <c r="E9" s="811"/>
      <c r="F9" s="811"/>
      <c r="G9" s="811"/>
      <c r="H9" s="811"/>
      <c r="I9" s="811"/>
      <c r="J9" s="811"/>
      <c r="K9" s="811"/>
      <c r="L9" s="811"/>
      <c r="M9" s="811"/>
      <c r="N9" s="37"/>
      <c r="P9" s="3"/>
      <c r="Q9" s="819"/>
      <c r="R9" s="819"/>
      <c r="S9" s="815"/>
      <c r="T9" s="815"/>
      <c r="U9" s="815"/>
      <c r="V9" s="41"/>
      <c r="W9" s="37"/>
      <c r="X9" s="37"/>
      <c r="Y9" s="41"/>
      <c r="Z9" s="41"/>
      <c r="AA9" s="41"/>
      <c r="AB9" s="37"/>
      <c r="AD9" s="3"/>
      <c r="AE9" s="819"/>
      <c r="AF9" s="819"/>
      <c r="AG9" s="815"/>
      <c r="AH9" s="815"/>
      <c r="AI9" s="815"/>
      <c r="AJ9" s="41"/>
      <c r="AK9" s="37"/>
      <c r="AL9" s="37"/>
      <c r="AM9" s="41"/>
      <c r="AN9" s="41"/>
      <c r="AO9" s="41"/>
      <c r="AP9" s="37"/>
      <c r="AR9" s="3"/>
      <c r="AS9" s="819"/>
      <c r="AT9" s="819"/>
      <c r="AU9" s="815"/>
      <c r="AV9" s="815"/>
      <c r="AW9" s="815"/>
      <c r="AX9" s="41"/>
      <c r="AY9" s="37"/>
      <c r="AZ9" s="37"/>
      <c r="BA9" s="41"/>
      <c r="BB9" s="41"/>
      <c r="BC9" s="41"/>
      <c r="BD9" s="37"/>
      <c r="BF9" s="3"/>
      <c r="BG9" s="819"/>
      <c r="BH9" s="819"/>
      <c r="BI9" s="815"/>
      <c r="BJ9" s="815"/>
      <c r="BK9" s="815"/>
      <c r="BL9" s="41"/>
      <c r="BM9" s="37"/>
      <c r="BN9" s="37"/>
      <c r="BO9" s="41"/>
      <c r="BP9" s="41"/>
      <c r="BQ9" s="41"/>
      <c r="BR9" s="37"/>
      <c r="BT9" s="3"/>
      <c r="BU9" s="819"/>
      <c r="BV9" s="819"/>
      <c r="BW9" s="815"/>
      <c r="BX9" s="815"/>
      <c r="BY9" s="815"/>
      <c r="BZ9" s="41"/>
      <c r="CA9" s="37"/>
      <c r="CB9" s="37"/>
      <c r="CC9" s="41"/>
      <c r="CD9" s="41"/>
      <c r="CE9" s="41"/>
      <c r="CF9" s="37"/>
    </row>
    <row r="10" spans="1:84" s="2" customFormat="1" ht="15" customHeight="1" x14ac:dyDescent="0.3">
      <c r="B10" s="4"/>
      <c r="C10" s="839" t="e">
        <f>#REF!</f>
        <v>#REF!</v>
      </c>
      <c r="D10" s="839"/>
      <c r="E10" s="839"/>
      <c r="F10" s="839"/>
      <c r="G10" s="839"/>
      <c r="H10" s="839"/>
      <c r="I10" s="839"/>
      <c r="J10" s="839"/>
      <c r="K10" s="839"/>
      <c r="L10" s="41"/>
      <c r="M10" s="41"/>
      <c r="N10" s="37"/>
      <c r="P10" s="4"/>
      <c r="Q10" s="839" t="e">
        <f>#REF!</f>
        <v>#REF!</v>
      </c>
      <c r="R10" s="839"/>
      <c r="S10" s="839"/>
      <c r="T10" s="839"/>
      <c r="U10" s="839"/>
      <c r="V10" s="839"/>
      <c r="W10" s="839"/>
      <c r="X10" s="839"/>
      <c r="Y10" s="839"/>
      <c r="Z10" s="41"/>
      <c r="AA10" s="41"/>
      <c r="AB10" s="37"/>
      <c r="AD10" s="4"/>
      <c r="AE10" s="839" t="e">
        <f>#REF!</f>
        <v>#REF!</v>
      </c>
      <c r="AF10" s="839"/>
      <c r="AG10" s="839"/>
      <c r="AH10" s="839"/>
      <c r="AI10" s="839"/>
      <c r="AJ10" s="839"/>
      <c r="AK10" s="839"/>
      <c r="AL10" s="839"/>
      <c r="AM10" s="839"/>
      <c r="AN10" s="41"/>
      <c r="AO10" s="41"/>
      <c r="AP10" s="37"/>
      <c r="AR10" s="4"/>
      <c r="AS10" s="839" t="e">
        <f>#REF!</f>
        <v>#REF!</v>
      </c>
      <c r="AT10" s="839"/>
      <c r="AU10" s="839"/>
      <c r="AV10" s="839"/>
      <c r="AW10" s="839"/>
      <c r="AX10" s="839"/>
      <c r="AY10" s="839"/>
      <c r="AZ10" s="839"/>
      <c r="BA10" s="839"/>
      <c r="BB10" s="41"/>
      <c r="BC10" s="41"/>
      <c r="BD10" s="37"/>
      <c r="BF10" s="4"/>
      <c r="BG10" s="839" t="e">
        <f>#REF!</f>
        <v>#REF!</v>
      </c>
      <c r="BH10" s="839"/>
      <c r="BI10" s="839"/>
      <c r="BJ10" s="839"/>
      <c r="BK10" s="839"/>
      <c r="BL10" s="839"/>
      <c r="BM10" s="839"/>
      <c r="BN10" s="839"/>
      <c r="BO10" s="839"/>
      <c r="BP10" s="41"/>
      <c r="BQ10" s="41"/>
      <c r="BR10" s="37"/>
      <c r="BT10" s="4"/>
      <c r="BU10" s="839" t="e">
        <f>#REF!</f>
        <v>#REF!</v>
      </c>
      <c r="BV10" s="839"/>
      <c r="BW10" s="839"/>
      <c r="BX10" s="839"/>
      <c r="BY10" s="839"/>
      <c r="BZ10" s="839"/>
      <c r="CA10" s="839"/>
      <c r="CB10" s="839"/>
      <c r="CC10" s="839"/>
      <c r="CD10" s="41"/>
      <c r="CE10" s="41"/>
      <c r="CF10" s="37"/>
    </row>
    <row r="11" spans="1:84" s="2" customFormat="1" ht="15" customHeight="1" x14ac:dyDescent="0.3">
      <c r="B11" s="4"/>
      <c r="C11" s="4"/>
      <c r="D11" s="37"/>
      <c r="E11" s="37"/>
      <c r="F11" s="37"/>
      <c r="G11" s="37"/>
      <c r="H11" s="41"/>
      <c r="I11" s="37"/>
      <c r="J11" s="37"/>
      <c r="K11" s="41"/>
      <c r="L11" s="41"/>
      <c r="M11" s="41"/>
      <c r="N11" s="37"/>
      <c r="P11" s="4"/>
      <c r="Q11" s="4"/>
      <c r="R11" s="37"/>
      <c r="S11" s="37"/>
      <c r="T11" s="37"/>
      <c r="U11" s="37"/>
      <c r="V11" s="41"/>
      <c r="W11" s="37"/>
      <c r="X11" s="37"/>
      <c r="Y11" s="41"/>
      <c r="Z11" s="41"/>
      <c r="AA11" s="41"/>
      <c r="AB11" s="37"/>
      <c r="AD11" s="4"/>
      <c r="AE11" s="4"/>
      <c r="AF11" s="37"/>
      <c r="AG11" s="37"/>
      <c r="AH11" s="37"/>
      <c r="AI11" s="37"/>
      <c r="AJ11" s="41"/>
      <c r="AK11" s="37"/>
      <c r="AL11" s="37"/>
      <c r="AM11" s="41"/>
      <c r="AN11" s="41"/>
      <c r="AO11" s="41"/>
      <c r="AP11" s="37"/>
      <c r="AR11" s="4"/>
      <c r="AS11" s="4"/>
      <c r="AT11" s="37"/>
      <c r="AU11" s="37"/>
      <c r="AV11" s="37"/>
      <c r="AW11" s="37"/>
      <c r="AX11" s="41"/>
      <c r="AY11" s="37"/>
      <c r="AZ11" s="37"/>
      <c r="BA11" s="41"/>
      <c r="BB11" s="41"/>
      <c r="BC11" s="41"/>
      <c r="BD11" s="37"/>
      <c r="BF11" s="4"/>
      <c r="BG11" s="4"/>
      <c r="BH11" s="37"/>
      <c r="BI11" s="37"/>
      <c r="BJ11" s="37"/>
      <c r="BK11" s="37"/>
      <c r="BL11" s="41"/>
      <c r="BM11" s="37"/>
      <c r="BN11" s="37"/>
      <c r="BO11" s="41"/>
      <c r="BP11" s="41"/>
      <c r="BQ11" s="41"/>
      <c r="BR11" s="37"/>
      <c r="BT11" s="4"/>
      <c r="BU11" s="4"/>
      <c r="BV11" s="37"/>
      <c r="BW11" s="37"/>
      <c r="BX11" s="37"/>
      <c r="BY11" s="37"/>
      <c r="BZ11" s="41"/>
      <c r="CA11" s="37"/>
      <c r="CB11" s="37"/>
      <c r="CC11" s="41"/>
      <c r="CD11" s="41"/>
      <c r="CE11" s="41"/>
      <c r="CF11" s="37"/>
    </row>
    <row r="12" spans="1:84" s="2" customFormat="1" ht="15" customHeight="1" x14ac:dyDescent="0.3">
      <c r="B12" s="1"/>
      <c r="D12" s="798" t="s">
        <v>97</v>
      </c>
      <c r="E12" s="798"/>
      <c r="F12" s="798"/>
      <c r="G12" s="798"/>
      <c r="H12" s="798"/>
      <c r="I12" s="798"/>
      <c r="J12" s="798"/>
      <c r="K12" s="798"/>
      <c r="L12" s="799" t="s">
        <v>129</v>
      </c>
      <c r="M12" s="800" t="s">
        <v>130</v>
      </c>
      <c r="N12" s="6"/>
      <c r="O12" s="6"/>
      <c r="P12" s="1"/>
      <c r="Q12" s="6"/>
      <c r="R12" s="801" t="s">
        <v>98</v>
      </c>
      <c r="S12" s="801"/>
      <c r="T12" s="801"/>
      <c r="U12" s="801"/>
      <c r="V12" s="801"/>
      <c r="W12" s="801"/>
      <c r="X12" s="801"/>
      <c r="Y12" s="802"/>
      <c r="Z12" s="799" t="s">
        <v>129</v>
      </c>
      <c r="AA12" s="800" t="s">
        <v>130</v>
      </c>
      <c r="AB12" s="9"/>
      <c r="AC12" s="9"/>
      <c r="AD12" s="1"/>
      <c r="AF12" s="798" t="s">
        <v>99</v>
      </c>
      <c r="AG12" s="798"/>
      <c r="AH12" s="798"/>
      <c r="AI12" s="798"/>
      <c r="AJ12" s="798"/>
      <c r="AK12" s="798"/>
      <c r="AL12" s="798"/>
      <c r="AM12" s="807"/>
      <c r="AN12" s="799" t="s">
        <v>129</v>
      </c>
      <c r="AO12" s="800" t="s">
        <v>130</v>
      </c>
      <c r="AP12" s="6"/>
      <c r="AQ12" s="6"/>
      <c r="AR12" s="1"/>
      <c r="AS12" s="6"/>
      <c r="AT12" s="801" t="s">
        <v>100</v>
      </c>
      <c r="AU12" s="801"/>
      <c r="AV12" s="801"/>
      <c r="AW12" s="801"/>
      <c r="AX12" s="801"/>
      <c r="AY12" s="801"/>
      <c r="AZ12" s="801"/>
      <c r="BA12" s="801"/>
      <c r="BB12" s="799" t="s">
        <v>129</v>
      </c>
      <c r="BC12" s="800" t="s">
        <v>130</v>
      </c>
      <c r="BF12" s="1"/>
      <c r="BG12" s="4"/>
      <c r="BH12" s="798" t="s">
        <v>101</v>
      </c>
      <c r="BI12" s="798"/>
      <c r="BJ12" s="798"/>
      <c r="BK12" s="798"/>
      <c r="BL12" s="798"/>
      <c r="BM12" s="798"/>
      <c r="BN12" s="798"/>
      <c r="BO12" s="798"/>
      <c r="BP12" s="799" t="s">
        <v>129</v>
      </c>
      <c r="BQ12" s="800" t="s">
        <v>130</v>
      </c>
      <c r="BR12" s="37"/>
      <c r="BT12" s="1"/>
      <c r="BU12" s="4"/>
      <c r="BV12" s="801" t="s">
        <v>102</v>
      </c>
      <c r="BW12" s="801"/>
      <c r="BX12" s="801"/>
      <c r="BY12" s="801"/>
      <c r="BZ12" s="801"/>
      <c r="CA12" s="801"/>
      <c r="CB12" s="801"/>
      <c r="CC12" s="801"/>
      <c r="CD12" s="799" t="s">
        <v>129</v>
      </c>
      <c r="CE12" s="800" t="s">
        <v>130</v>
      </c>
    </row>
    <row r="13" spans="1:84" s="2" customFormat="1" ht="15" customHeight="1" x14ac:dyDescent="0.3">
      <c r="B13" s="1"/>
      <c r="D13" s="798"/>
      <c r="E13" s="798"/>
      <c r="F13" s="798"/>
      <c r="G13" s="798"/>
      <c r="H13" s="798"/>
      <c r="I13" s="798"/>
      <c r="J13" s="798"/>
      <c r="K13" s="798"/>
      <c r="L13" s="799"/>
      <c r="M13" s="800"/>
      <c r="N13" s="6"/>
      <c r="O13" s="6"/>
      <c r="P13" s="1"/>
      <c r="Q13" s="6"/>
      <c r="R13" s="801"/>
      <c r="S13" s="801"/>
      <c r="T13" s="801"/>
      <c r="U13" s="801"/>
      <c r="V13" s="801"/>
      <c r="W13" s="801"/>
      <c r="X13" s="801"/>
      <c r="Y13" s="802"/>
      <c r="Z13" s="799"/>
      <c r="AA13" s="800"/>
      <c r="AB13" s="9"/>
      <c r="AC13" s="9"/>
      <c r="AD13" s="1"/>
      <c r="AE13" s="30"/>
      <c r="AF13" s="798"/>
      <c r="AG13" s="798"/>
      <c r="AH13" s="798"/>
      <c r="AI13" s="798"/>
      <c r="AJ13" s="798"/>
      <c r="AK13" s="798"/>
      <c r="AL13" s="798"/>
      <c r="AM13" s="807"/>
      <c r="AN13" s="799"/>
      <c r="AO13" s="800"/>
      <c r="AP13" s="6"/>
      <c r="AQ13" s="6"/>
      <c r="AR13" s="1"/>
      <c r="AS13" s="97"/>
      <c r="AT13" s="801"/>
      <c r="AU13" s="801"/>
      <c r="AV13" s="808"/>
      <c r="AW13" s="808"/>
      <c r="AX13" s="808"/>
      <c r="AY13" s="808"/>
      <c r="AZ13" s="808"/>
      <c r="BA13" s="808"/>
      <c r="BB13" s="799"/>
      <c r="BC13" s="800"/>
      <c r="BF13" s="1"/>
      <c r="BG13" s="8"/>
      <c r="BH13" s="798"/>
      <c r="BI13" s="798"/>
      <c r="BJ13" s="840"/>
      <c r="BK13" s="840"/>
      <c r="BL13" s="840"/>
      <c r="BM13" s="840"/>
      <c r="BN13" s="840"/>
      <c r="BO13" s="840"/>
      <c r="BP13" s="799"/>
      <c r="BQ13" s="800"/>
      <c r="BR13" s="10"/>
      <c r="BS13" s="10"/>
      <c r="BT13" s="1"/>
      <c r="BU13" s="8"/>
      <c r="BV13" s="801"/>
      <c r="BW13" s="801"/>
      <c r="BX13" s="808"/>
      <c r="BY13" s="808"/>
      <c r="BZ13" s="808"/>
      <c r="CA13" s="808"/>
      <c r="CB13" s="808"/>
      <c r="CC13" s="808"/>
      <c r="CD13" s="799"/>
      <c r="CE13" s="800"/>
    </row>
    <row r="14" spans="1:84" s="2" customFormat="1" ht="23.25" customHeight="1" x14ac:dyDescent="0.3">
      <c r="B14" s="818" t="s">
        <v>131</v>
      </c>
      <c r="C14" s="818"/>
      <c r="D14" s="51"/>
      <c r="E14" s="51"/>
      <c r="F14" s="814" t="s">
        <v>17</v>
      </c>
      <c r="G14" s="814"/>
      <c r="H14" s="814"/>
      <c r="I14" s="812" t="s">
        <v>19</v>
      </c>
      <c r="J14" s="812"/>
      <c r="K14" s="813"/>
      <c r="L14" s="799"/>
      <c r="M14" s="800"/>
      <c r="N14" s="6"/>
      <c r="O14" s="6"/>
      <c r="P14" s="818" t="s">
        <v>131</v>
      </c>
      <c r="Q14" s="818"/>
      <c r="R14" s="57"/>
      <c r="S14" s="57"/>
      <c r="T14" s="814" t="s">
        <v>17</v>
      </c>
      <c r="U14" s="814"/>
      <c r="V14" s="814"/>
      <c r="W14" s="812" t="s">
        <v>19</v>
      </c>
      <c r="X14" s="812"/>
      <c r="Y14" s="813"/>
      <c r="Z14" s="799"/>
      <c r="AA14" s="800"/>
      <c r="AB14" s="9"/>
      <c r="AC14" s="9"/>
      <c r="AD14" s="818" t="s">
        <v>131</v>
      </c>
      <c r="AE14" s="818"/>
      <c r="AF14" s="51"/>
      <c r="AG14" s="51"/>
      <c r="AH14" s="814" t="s">
        <v>17</v>
      </c>
      <c r="AI14" s="814"/>
      <c r="AJ14" s="814"/>
      <c r="AK14" s="812" t="s">
        <v>19</v>
      </c>
      <c r="AL14" s="812"/>
      <c r="AM14" s="813"/>
      <c r="AN14" s="799"/>
      <c r="AO14" s="800"/>
      <c r="AP14" s="10"/>
      <c r="AQ14" s="10"/>
      <c r="AR14" s="818" t="s">
        <v>131</v>
      </c>
      <c r="AS14" s="818"/>
      <c r="AT14" s="60"/>
      <c r="AU14" s="61"/>
      <c r="AV14" s="814" t="s">
        <v>17</v>
      </c>
      <c r="AW14" s="814"/>
      <c r="AX14" s="814"/>
      <c r="AY14" s="812" t="s">
        <v>19</v>
      </c>
      <c r="AZ14" s="812"/>
      <c r="BA14" s="813"/>
      <c r="BB14" s="799"/>
      <c r="BC14" s="800"/>
      <c r="BF14" s="818" t="s">
        <v>131</v>
      </c>
      <c r="BG14" s="818"/>
      <c r="BH14" s="51"/>
      <c r="BI14" s="58"/>
      <c r="BJ14" s="814" t="s">
        <v>17</v>
      </c>
      <c r="BK14" s="814"/>
      <c r="BL14" s="814"/>
      <c r="BM14" s="812" t="s">
        <v>19</v>
      </c>
      <c r="BN14" s="812"/>
      <c r="BO14" s="813"/>
      <c r="BP14" s="799"/>
      <c r="BQ14" s="800"/>
      <c r="BR14" s="6"/>
      <c r="BS14" s="6"/>
      <c r="BT14" s="818" t="s">
        <v>131</v>
      </c>
      <c r="BU14" s="818"/>
      <c r="BV14" s="60"/>
      <c r="BW14" s="61"/>
      <c r="BX14" s="814" t="s">
        <v>17</v>
      </c>
      <c r="BY14" s="814"/>
      <c r="BZ14" s="814"/>
      <c r="CA14" s="812" t="s">
        <v>19</v>
      </c>
      <c r="CB14" s="812"/>
      <c r="CC14" s="813"/>
      <c r="CD14" s="799"/>
      <c r="CE14" s="800"/>
    </row>
    <row r="15" spans="1:84" ht="14.25" customHeight="1" x14ac:dyDescent="0.3">
      <c r="B15" s="817" t="s">
        <v>111</v>
      </c>
      <c r="C15" s="817" t="s">
        <v>5</v>
      </c>
      <c r="D15" s="817" t="s">
        <v>7</v>
      </c>
      <c r="E15" s="817" t="s">
        <v>8</v>
      </c>
      <c r="F15" s="821" t="s">
        <v>110</v>
      </c>
      <c r="G15" s="803" t="s">
        <v>120</v>
      </c>
      <c r="H15" s="803" t="s">
        <v>132</v>
      </c>
      <c r="I15" s="804" t="s">
        <v>110</v>
      </c>
      <c r="J15" s="805" t="s">
        <v>120</v>
      </c>
      <c r="K15" s="806" t="s">
        <v>132</v>
      </c>
      <c r="L15" s="799"/>
      <c r="M15" s="800"/>
      <c r="P15" s="822" t="s">
        <v>111</v>
      </c>
      <c r="Q15" s="824" t="s">
        <v>5</v>
      </c>
      <c r="R15" s="824" t="s">
        <v>7</v>
      </c>
      <c r="S15" s="824" t="s">
        <v>8</v>
      </c>
      <c r="T15" s="821" t="s">
        <v>110</v>
      </c>
      <c r="U15" s="803" t="s">
        <v>120</v>
      </c>
      <c r="V15" s="803" t="s">
        <v>132</v>
      </c>
      <c r="W15" s="804" t="s">
        <v>110</v>
      </c>
      <c r="X15" s="805" t="s">
        <v>120</v>
      </c>
      <c r="Y15" s="806" t="s">
        <v>132</v>
      </c>
      <c r="Z15" s="799"/>
      <c r="AA15" s="800"/>
      <c r="AB15" s="9"/>
      <c r="AC15" s="9"/>
      <c r="AD15" s="809" t="s">
        <v>111</v>
      </c>
      <c r="AE15" s="809" t="s">
        <v>5</v>
      </c>
      <c r="AF15" s="809" t="s">
        <v>7</v>
      </c>
      <c r="AG15" s="809" t="s">
        <v>8</v>
      </c>
      <c r="AH15" s="821" t="s">
        <v>110</v>
      </c>
      <c r="AI15" s="803" t="s">
        <v>120</v>
      </c>
      <c r="AJ15" s="803" t="s">
        <v>132</v>
      </c>
      <c r="AK15" s="804" t="s">
        <v>110</v>
      </c>
      <c r="AL15" s="805" t="s">
        <v>120</v>
      </c>
      <c r="AM15" s="806" t="s">
        <v>132</v>
      </c>
      <c r="AN15" s="799"/>
      <c r="AO15" s="800"/>
      <c r="AP15" s="11"/>
      <c r="AQ15" s="11"/>
      <c r="AR15" s="822" t="s">
        <v>111</v>
      </c>
      <c r="AS15" s="822" t="s">
        <v>5</v>
      </c>
      <c r="AT15" s="822" t="s">
        <v>7</v>
      </c>
      <c r="AU15" s="822" t="s">
        <v>8</v>
      </c>
      <c r="AV15" s="821" t="s">
        <v>110</v>
      </c>
      <c r="AW15" s="803" t="s">
        <v>120</v>
      </c>
      <c r="AX15" s="803" t="s">
        <v>132</v>
      </c>
      <c r="AY15" s="804" t="s">
        <v>110</v>
      </c>
      <c r="AZ15" s="805" t="s">
        <v>120</v>
      </c>
      <c r="BA15" s="806" t="s">
        <v>132</v>
      </c>
      <c r="BB15" s="799"/>
      <c r="BC15" s="800"/>
      <c r="BF15" s="817" t="s">
        <v>111</v>
      </c>
      <c r="BG15" s="817" t="s">
        <v>5</v>
      </c>
      <c r="BH15" s="817" t="s">
        <v>7</v>
      </c>
      <c r="BI15" s="817" t="s">
        <v>8</v>
      </c>
      <c r="BJ15" s="821" t="s">
        <v>110</v>
      </c>
      <c r="BK15" s="803" t="s">
        <v>120</v>
      </c>
      <c r="BL15" s="803" t="s">
        <v>132</v>
      </c>
      <c r="BM15" s="804" t="s">
        <v>110</v>
      </c>
      <c r="BN15" s="805" t="s">
        <v>120</v>
      </c>
      <c r="BO15" s="806" t="s">
        <v>132</v>
      </c>
      <c r="BP15" s="799"/>
      <c r="BQ15" s="800"/>
      <c r="BR15" s="6"/>
      <c r="BS15" s="6"/>
      <c r="BT15" s="822" t="s">
        <v>111</v>
      </c>
      <c r="BU15" s="824" t="s">
        <v>5</v>
      </c>
      <c r="BV15" s="824" t="s">
        <v>7</v>
      </c>
      <c r="BW15" s="824" t="s">
        <v>8</v>
      </c>
      <c r="BX15" s="821" t="s">
        <v>110</v>
      </c>
      <c r="BY15" s="803" t="s">
        <v>120</v>
      </c>
      <c r="BZ15" s="803" t="s">
        <v>132</v>
      </c>
      <c r="CA15" s="804" t="s">
        <v>110</v>
      </c>
      <c r="CB15" s="805" t="s">
        <v>120</v>
      </c>
      <c r="CC15" s="806" t="s">
        <v>132</v>
      </c>
      <c r="CD15" s="799"/>
      <c r="CE15" s="800"/>
    </row>
    <row r="16" spans="1:84" s="12" customFormat="1" ht="14.25" customHeight="1" x14ac:dyDescent="0.3">
      <c r="B16" s="817"/>
      <c r="C16" s="817"/>
      <c r="D16" s="817"/>
      <c r="E16" s="817"/>
      <c r="F16" s="821"/>
      <c r="G16" s="803"/>
      <c r="H16" s="803"/>
      <c r="I16" s="804"/>
      <c r="J16" s="805"/>
      <c r="K16" s="806"/>
      <c r="L16" s="799"/>
      <c r="M16" s="800"/>
      <c r="N16" s="11"/>
      <c r="O16" s="11"/>
      <c r="P16" s="823"/>
      <c r="Q16" s="824"/>
      <c r="R16" s="824"/>
      <c r="S16" s="824"/>
      <c r="T16" s="821"/>
      <c r="U16" s="803"/>
      <c r="V16" s="803"/>
      <c r="W16" s="804"/>
      <c r="X16" s="805"/>
      <c r="Y16" s="806"/>
      <c r="Z16" s="799"/>
      <c r="AA16" s="800"/>
      <c r="AD16" s="810"/>
      <c r="AE16" s="810"/>
      <c r="AF16" s="810"/>
      <c r="AG16" s="810"/>
      <c r="AH16" s="821"/>
      <c r="AI16" s="803"/>
      <c r="AJ16" s="803"/>
      <c r="AK16" s="804"/>
      <c r="AL16" s="805"/>
      <c r="AM16" s="806"/>
      <c r="AN16" s="799"/>
      <c r="AO16" s="800"/>
      <c r="AR16" s="823"/>
      <c r="AS16" s="823"/>
      <c r="AT16" s="823"/>
      <c r="AU16" s="823"/>
      <c r="AV16" s="821"/>
      <c r="AW16" s="803"/>
      <c r="AX16" s="803"/>
      <c r="AY16" s="804"/>
      <c r="AZ16" s="805"/>
      <c r="BA16" s="806"/>
      <c r="BB16" s="799"/>
      <c r="BC16" s="800"/>
      <c r="BF16" s="817"/>
      <c r="BG16" s="817"/>
      <c r="BH16" s="817"/>
      <c r="BI16" s="817"/>
      <c r="BJ16" s="821"/>
      <c r="BK16" s="803"/>
      <c r="BL16" s="803"/>
      <c r="BM16" s="804"/>
      <c r="BN16" s="805"/>
      <c r="BO16" s="806"/>
      <c r="BP16" s="799"/>
      <c r="BQ16" s="800"/>
      <c r="BR16" s="10"/>
      <c r="BS16" s="10"/>
      <c r="BT16" s="823"/>
      <c r="BU16" s="824"/>
      <c r="BV16" s="824"/>
      <c r="BW16" s="824"/>
      <c r="BX16" s="821"/>
      <c r="BY16" s="803"/>
      <c r="BZ16" s="803"/>
      <c r="CA16" s="804"/>
      <c r="CB16" s="805"/>
      <c r="CC16" s="806"/>
      <c r="CD16" s="799"/>
      <c r="CE16" s="800"/>
    </row>
    <row r="17" spans="2:83" s="21" customFormat="1" ht="6.75" customHeight="1" x14ac:dyDescent="0.3">
      <c r="B17" s="13"/>
      <c r="C17" s="14"/>
      <c r="D17" s="15"/>
      <c r="E17" s="15"/>
      <c r="F17" s="16"/>
      <c r="G17" s="17"/>
      <c r="H17" s="11"/>
      <c r="I17" s="16"/>
      <c r="J17" s="17"/>
      <c r="K17" s="11"/>
      <c r="L17" s="11"/>
      <c r="M17" s="11"/>
      <c r="N17" s="11"/>
      <c r="O17" s="11"/>
      <c r="P17" s="18"/>
      <c r="Q17" s="19"/>
      <c r="R17" s="20"/>
      <c r="S17" s="20"/>
      <c r="T17" s="16"/>
      <c r="U17" s="17"/>
      <c r="V17" s="11"/>
      <c r="W17" s="16"/>
      <c r="X17" s="17"/>
      <c r="Y17" s="11"/>
      <c r="Z17" s="11"/>
      <c r="AA17" s="11"/>
      <c r="AH17" s="16"/>
      <c r="AI17" s="17"/>
      <c r="AJ17" s="11"/>
      <c r="AK17" s="16"/>
      <c r="AL17" s="17"/>
      <c r="AM17" s="11"/>
      <c r="AN17" s="11"/>
      <c r="AO17" s="11"/>
      <c r="AV17" s="16"/>
      <c r="AW17" s="17"/>
      <c r="AX17" s="11"/>
      <c r="AY17" s="16"/>
      <c r="AZ17" s="17"/>
      <c r="BA17" s="11"/>
      <c r="BB17" s="11"/>
      <c r="BC17" s="11"/>
      <c r="BJ17" s="16"/>
      <c r="BK17" s="17"/>
      <c r="BL17" s="11"/>
      <c r="BM17" s="16"/>
      <c r="BN17" s="17"/>
      <c r="BO17" s="11"/>
      <c r="BP17" s="11"/>
      <c r="BQ17" s="11"/>
      <c r="BR17" s="11"/>
      <c r="BS17" s="11"/>
      <c r="BX17" s="16"/>
      <c r="BY17" s="17"/>
      <c r="BZ17" s="11"/>
      <c r="CA17" s="16"/>
      <c r="CB17" s="17"/>
      <c r="CC17" s="11"/>
      <c r="CD17" s="11"/>
      <c r="CE17" s="11"/>
    </row>
    <row r="18" spans="2:83" ht="38.25" customHeight="1" x14ac:dyDescent="0.3">
      <c r="B18" s="62" t="str">
        <f>IFERROR(INDEX('Classificação 2 encontros'!$B$18:$B$73,MATCH($M18,'Classificação 2 encontros'!$M$18:$M$73,0)),"")</f>
        <v/>
      </c>
      <c r="C18" s="62" t="str">
        <f>IFERROR(INDEX('Classificação 2 encontros'!$C$18:$C$73,MATCH($M18,'Classificação 2 encontros'!$M$18:$M$73,0)),"")</f>
        <v/>
      </c>
      <c r="D18" s="63" t="str">
        <f>IFERROR(INDEX('Classificação 2 encontros'!$D$18:$D$73,MATCH($M18,'Classificação 2 encontros'!$M$18:$M$73,0)),"")</f>
        <v/>
      </c>
      <c r="E18" s="63" t="str">
        <f>IFERROR(INDEX('Classificação 2 encontros'!$E$18:$E$73,MATCH($M18,'Classificação 2 encontros'!$M$18:$M$73,0)),"")</f>
        <v/>
      </c>
      <c r="F18" s="63" t="str">
        <f>IFERROR(INDEX('Classificação 2 encontros'!$F$18:$F$73,MATCH($M18,'Classificação 2 encontros'!$M$18:$M$73,0)),"")</f>
        <v/>
      </c>
      <c r="G18" s="63" t="str">
        <f>IFERROR(INDEX('Classificação 2 encontros'!$G$18:$G$73,MATCH($M18,'Classificação 2 encontros'!$M$18:$M$73,0)),"")</f>
        <v/>
      </c>
      <c r="H18" s="63" t="str">
        <f>IFERROR(INDEX('Classificação 2 encontros'!$H$18:$H$73,MATCH($M18,'Classificação 2 encontros'!$M$18:$M$73,0)),"")</f>
        <v/>
      </c>
      <c r="I18" s="63" t="str">
        <f>IFERROR(INDEX('Classificação 2 encontros'!$I$18:$I$73,MATCH($M18,'Classificação 2 encontros'!$M$18:$M$73,0)),"")</f>
        <v/>
      </c>
      <c r="J18" s="63" t="str">
        <f>IFERROR(INDEX('Classificação 2 encontros'!$J$18:$J$73,MATCH($M18,'Classificação 2 encontros'!$M$18:$M$73,0)),"")</f>
        <v/>
      </c>
      <c r="K18" s="63" t="str">
        <f>IFERROR(INDEX('Classificação 2 encontros'!$K$18:$K$73,MATCH($M18,'Classificação 2 encontros'!$M$18:$M$73,0)),"")</f>
        <v/>
      </c>
      <c r="L18" s="64" t="str">
        <f>IFERROR((H18+K18),"")</f>
        <v/>
      </c>
      <c r="M18" s="88">
        <v>1</v>
      </c>
      <c r="N18" s="25"/>
      <c r="O18" s="25"/>
      <c r="P18" s="62" t="str">
        <f>IFERROR(INDEX('Classificação 2 encontros'!$P$18:$P$73,MATCH($AA18,'Classificação 2 encontros'!$AA$18:$AA$73,0)),"")</f>
        <v/>
      </c>
      <c r="Q18" s="62" t="str">
        <f>IFERROR(INDEX('Classificação 2 encontros'!$Q$18:$Q$73,MATCH($AA18,'Classificação 2 encontros'!$AA$18:$AA$73,0)),"")</f>
        <v/>
      </c>
      <c r="R18" s="63" t="str">
        <f>IFERROR(INDEX('Classificação 2 encontros'!$R$18:$R$73,MATCH($AA18,'Classificação 2 encontros'!$AA$18:$AA$73,0)),"")</f>
        <v/>
      </c>
      <c r="S18" s="63" t="str">
        <f>IFERROR(INDEX('Classificação 2 encontros'!$S$18:$S$73,MATCH($AA18,'Classificação 2 encontros'!$AA$18:$AA$73,0)),"")</f>
        <v/>
      </c>
      <c r="T18" s="63" t="str">
        <f>IFERROR(INDEX('Classificação 2 encontros'!$T$18:$T$73,MATCH($AA18,'Classificação 2 encontros'!$AA$18:$AA$73,0)),"")</f>
        <v/>
      </c>
      <c r="U18" s="63" t="str">
        <f>IFERROR(INDEX('Classificação 2 encontros'!$U$18:$U$73,MATCH($AA18,'Classificação 2 encontros'!$AA$18:$AA$73,0)),"")</f>
        <v/>
      </c>
      <c r="V18" s="63" t="str">
        <f>IFERROR(INDEX('Classificação 2 encontros'!$V$18:$V$73,MATCH($AA18,'Classificação 2 encontros'!$AA$18:$AA$73,0)),"")</f>
        <v/>
      </c>
      <c r="W18" s="63" t="str">
        <f>IFERROR(INDEX('Classificação 2 encontros'!$W$18:$W$73,MATCH($AA18,'Classificação 2 encontros'!$AA$18:$AA$73,0)),"")</f>
        <v/>
      </c>
      <c r="X18" s="63" t="str">
        <f>IFERROR(INDEX('Classificação 2 encontros'!$X$18:$X$73,MATCH($AA18,'Classificação 2 encontros'!$AA$18:$AA$73,0)),"")</f>
        <v/>
      </c>
      <c r="Y18" s="63" t="str">
        <f>IFERROR(INDEX('Classificação 2 encontros'!$Y$18:$Y$73,MATCH($AA18,'Classificação 2 encontros'!$AA$18:$AA$73,0)),"")</f>
        <v/>
      </c>
      <c r="Z18" s="64" t="str">
        <f>IFERROR((V18+Y18),"")</f>
        <v/>
      </c>
      <c r="AA18" s="88">
        <v>1</v>
      </c>
      <c r="AB18" s="9"/>
      <c r="AC18" s="9"/>
      <c r="AD18" s="62" t="str">
        <f>IFERROR(INDEX('Classificação 2 encontros'!$AD$18:$AD$73,MATCH($AA18,'Classificação 2 encontros'!$AO$18:$AO$73,0)),"")</f>
        <v/>
      </c>
      <c r="AE18" s="62" t="str">
        <f>IFERROR(INDEX('Classificação 2 encontros'!$AE$18:$AE$73,MATCH($AA18,'Classificação 2 encontros'!$AO$18:$AO$73,0)),"")</f>
        <v/>
      </c>
      <c r="AF18" s="63" t="str">
        <f>IFERROR(INDEX('Classificação 2 encontros'!$AF$18:$AF$73,MATCH($AA18,'Classificação 2 encontros'!$AO$18:$AO$73,0)),"")</f>
        <v/>
      </c>
      <c r="AG18" s="63" t="str">
        <f>IFERROR(INDEX('Classificação 2 encontros'!$AG$18:$AG$73,MATCH($AA18,'Classificação 2 encontros'!$AO$18:$AO$73,0)),"")</f>
        <v/>
      </c>
      <c r="AH18" s="63" t="str">
        <f>IFERROR(INDEX('Classificação 2 encontros'!$AH$18:$AH$73,MATCH($AA18,'Classificação 2 encontros'!$AO$18:$AO$73,0)),"")</f>
        <v/>
      </c>
      <c r="AI18" s="63" t="str">
        <f>IFERROR(INDEX('Classificação 2 encontros'!$AI$18:$AI$73,MATCH($AA18,'Classificação 2 encontros'!$AO$18:$AO$73,0)),"")</f>
        <v/>
      </c>
      <c r="AJ18" s="63" t="str">
        <f>IFERROR(INDEX('Classificação 2 encontros'!$AJ$18:$AJ$73,MATCH($AA18,'Classificação 2 encontros'!$AO$18:$AO$73,0)),"")</f>
        <v/>
      </c>
      <c r="AK18" s="63" t="str">
        <f>IFERROR(INDEX('Classificação 2 encontros'!$AK$18:$AK$73,MATCH($AA18,'Classificação 2 encontros'!$AO$18:$AO$73,0)),"")</f>
        <v/>
      </c>
      <c r="AL18" s="63" t="str">
        <f>IFERROR(INDEX('Classificação 2 encontros'!$AL$18:$AL$73,MATCH($AA18,'Classificação 2 encontros'!$AO$18:$AO$73,0)),"")</f>
        <v/>
      </c>
      <c r="AM18" s="63" t="str">
        <f>IFERROR(INDEX('Classificação 2 encontros'!$AM$18:$AM$73,MATCH($AA18,'Classificação 2 encontros'!$AO$18:$AO$73,0)),"")</f>
        <v/>
      </c>
      <c r="AN18" s="64" t="str">
        <f>IFERROR((AJ18+AM18),"")</f>
        <v/>
      </c>
      <c r="AO18" s="88">
        <v>1</v>
      </c>
      <c r="AP18" s="25"/>
      <c r="AQ18" s="25"/>
      <c r="AR18" s="62" t="str">
        <f>IFERROR(INDEX('Classificação 2 encontros'!$AR$18:$AR$73,MATCH($AA18,'Classificação 2 encontros'!$BC$18:$BC$73,0)),"")</f>
        <v/>
      </c>
      <c r="AS18" s="62" t="str">
        <f>IFERROR(INDEX('Classificação 2 encontros'!$AS$18:$AS$73,MATCH($AA18,'Classificação 2 encontros'!$BC$18:$BC$73,0)),"")</f>
        <v/>
      </c>
      <c r="AT18" s="63" t="str">
        <f>IFERROR(INDEX('Classificação 2 encontros'!$AT$18:$AT$73,MATCH($AA18,'Classificação 2 encontros'!$BC$18:$BC$73,0)),"")</f>
        <v/>
      </c>
      <c r="AU18" s="63" t="str">
        <f>IFERROR(INDEX('Classificação 2 encontros'!$AU$18:$AU$73,MATCH($AA18,'Classificação 2 encontros'!$BC$18:$BC$73,0)),"")</f>
        <v/>
      </c>
      <c r="AV18" s="63" t="str">
        <f>IFERROR(INDEX('Classificação 2 encontros'!$AV$18:$AV$73,MATCH($AA18,'Classificação 2 encontros'!$BC$18:$BC$73,0)),"")</f>
        <v/>
      </c>
      <c r="AW18" s="63" t="str">
        <f>IFERROR(INDEX('Classificação 2 encontros'!$AW$18:$AW$73,MATCH($AA18,'Classificação 2 encontros'!$BC$18:$BC$73,0)),"")</f>
        <v/>
      </c>
      <c r="AX18" s="63" t="str">
        <f>IFERROR(INDEX('Classificação 2 encontros'!$AX$18:$AX$73,MATCH($AA18,'Classificação 2 encontros'!$BC$18:$BC$73,0)),"")</f>
        <v/>
      </c>
      <c r="AY18" s="63" t="str">
        <f>IFERROR(INDEX('Classificação 2 encontros'!$AY$18:$AY$73,MATCH($AA18,'Classificação 2 encontros'!$BC$18:$BC$73,0)),"")</f>
        <v/>
      </c>
      <c r="AZ18" s="63" t="str">
        <f>IFERROR(INDEX('Classificação 2 encontros'!$AZ$18:$AZ$73,MATCH($AA18,'Classificação 2 encontros'!$BC$18:$BC$73,0)),"")</f>
        <v/>
      </c>
      <c r="BA18" s="63" t="str">
        <f>IFERROR(INDEX('Classificação 2 encontros'!$BA$18:$BA$73,MATCH($AA18,'Classificação 2 encontros'!$BC$18:$BC$73,0)),"")</f>
        <v/>
      </c>
      <c r="BB18" s="64" t="str">
        <f>IFERROR((AX18+BA18),"")</f>
        <v/>
      </c>
      <c r="BC18" s="88">
        <v>1</v>
      </c>
      <c r="BF18" s="62" t="str">
        <f>IFERROR(INDEX('Classificação 2 encontros'!$BF$18:$BF$73,MATCH($AA18,'Classificação 2 encontros'!$BQ$18:$BQ$73,0)),"")</f>
        <v/>
      </c>
      <c r="BG18" s="62" t="str">
        <f>IFERROR(INDEX('Classificação 2 encontros'!$BG$18:$BG$73,MATCH($AA18,'Classificação 2 encontros'!$BQ$18:$BQ$73,0)),"")</f>
        <v/>
      </c>
      <c r="BH18" s="63" t="str">
        <f>IFERROR(INDEX('Classificação 2 encontros'!$BH$18:$BH$73,MATCH($AA18,'Classificação 2 encontros'!$BQ$18:$BQ$73,0)),"")</f>
        <v/>
      </c>
      <c r="BI18" s="63" t="str">
        <f>IFERROR(INDEX('Classificação 2 encontros'!$BI$18:$BI$73,MATCH($AA18,'Classificação 2 encontros'!$BQ$18:$BQ$73,0)),"")</f>
        <v/>
      </c>
      <c r="BJ18" s="63" t="str">
        <f>IFERROR(INDEX('Classificação 2 encontros'!$BJ$18:$BJ$73,MATCH($AA18,'Classificação 2 encontros'!$BQ$18:$BQ$73,0)),"")</f>
        <v/>
      </c>
      <c r="BK18" s="63" t="str">
        <f>IFERROR(INDEX('Classificação 2 encontros'!$BK$18:$BK$73,MATCH($AA18,'Classificação 2 encontros'!$BQ$18:$BQ$73,0)),"")</f>
        <v/>
      </c>
      <c r="BL18" s="63" t="str">
        <f>IFERROR(INDEX('Classificação 2 encontros'!$BL$18:$BL$73,MATCH($AA18,'Classificação 2 encontros'!$BQ$18:$BQ$73,0)),"")</f>
        <v/>
      </c>
      <c r="BM18" s="95" t="str">
        <f>IFERROR(INDEX('Classificação 2 encontros'!$BM$18:$BM$73,MATCH($AA18,'Classificação 2 encontros'!$BQ$18:$BQ$73,0)),"")</f>
        <v/>
      </c>
      <c r="BN18" s="63" t="str">
        <f>IFERROR(INDEX('Classificação 2 encontros'!$BN$18:$BN$73,MATCH($AA18,'Classificação 2 encontros'!$BQ$18:$BQ$73,0)),"")</f>
        <v/>
      </c>
      <c r="BO18" s="63" t="str">
        <f>IFERROR(INDEX('Classificação 2 encontros'!$BO$18:$BO$73,MATCH($AA18,'Classificação 2 encontros'!$BQ$18:$BQ$73,0)),"")</f>
        <v/>
      </c>
      <c r="BP18" s="64" t="str">
        <f>IFERROR((BL18+BO18),"")</f>
        <v/>
      </c>
      <c r="BQ18" s="88">
        <v>1</v>
      </c>
      <c r="BR18" s="25"/>
      <c r="BS18" s="25"/>
      <c r="BT18" s="62" t="str">
        <f>IFERROR(INDEX('Classificação 2 encontros'!$BT$18:$BT$73,MATCH($AA18,'Classificação 2 encontros'!$CE$18:$CE$73,0)),"")</f>
        <v/>
      </c>
      <c r="BU18" s="62" t="str">
        <f>IFERROR(INDEX('Classificação 2 encontros'!$BU$18:$BU$73,MATCH($AA18,'Classificação 2 encontros'!$CE$18:$CE$73,0)),"")</f>
        <v/>
      </c>
      <c r="BV18" s="63" t="str">
        <f>IFERROR(INDEX('Classificação 2 encontros'!$BV$18:$BV$73,MATCH($AA18,'Classificação 2 encontros'!$CE$18:$CE$73,0)),"")</f>
        <v/>
      </c>
      <c r="BW18" s="63" t="str">
        <f>IFERROR(INDEX('Classificação 2 encontros'!$BW$18:$BW$73,MATCH($AA18,'Classificação 2 encontros'!$CE$18:$CE$73,0)),"")</f>
        <v/>
      </c>
      <c r="BX18" s="63" t="str">
        <f>IFERROR(INDEX('Classificação 2 encontros'!$BX$18:$BX$73,MATCH($AA18,'Classificação 2 encontros'!$CE$18:$CE$73,0)),"")</f>
        <v/>
      </c>
      <c r="BY18" s="63" t="str">
        <f>IFERROR(INDEX('Classificação 2 encontros'!$BY$18:$BY$73,MATCH($AA18,'Classificação 2 encontros'!$CE$18:$CE$73,0)),"")</f>
        <v/>
      </c>
      <c r="BZ18" s="63" t="str">
        <f>IFERROR(INDEX('Classificação 2 encontros'!$BZ$18:$BZ$73,MATCH($AA18,'Classificação 2 encontros'!$CE$18:$CE$73,0)),"")</f>
        <v/>
      </c>
      <c r="CA18" s="63" t="str">
        <f>IFERROR(INDEX('Classificação 2 encontros'!$CA$18:$CA$73,MATCH($AA18,'Classificação 2 encontros'!$CE$18:$CE$73,0)),"")</f>
        <v/>
      </c>
      <c r="CB18" s="63" t="str">
        <f>IFERROR(INDEX('Classificação 2 encontros'!$CB$18:$CB$73,MATCH($AA18,'Classificação 2 encontros'!$CE$18:$CE$73,0)),"")</f>
        <v/>
      </c>
      <c r="CC18" s="63" t="str">
        <f>IFERROR(INDEX('Classificação 2 encontros'!$CC$18:$CC$73,MATCH($AA18,'Classificação 2 encontros'!$CE$18:$CE$73,0)),"")</f>
        <v/>
      </c>
      <c r="CD18" s="64" t="str">
        <f>IFERROR((BZ18+CC18),"")</f>
        <v/>
      </c>
      <c r="CE18" s="88">
        <v>1</v>
      </c>
    </row>
    <row r="19" spans="2:83" ht="38.25" customHeight="1" x14ac:dyDescent="0.3">
      <c r="B19" s="62" t="str">
        <f>IFERROR(INDEX('Classificação 2 encontros'!$B$18:$B$73,MATCH($M19,'Classificação 2 encontros'!$M$18:$M$73,0)),"")</f>
        <v/>
      </c>
      <c r="C19" s="62" t="str">
        <f>IFERROR(INDEX('Classificação 2 encontros'!$C$18:$C$73,MATCH($M19,'Classificação 2 encontros'!$M$18:$M$73,0)),"")</f>
        <v/>
      </c>
      <c r="D19" s="63" t="str">
        <f>IFERROR(INDEX('Classificação 2 encontros'!$D$18:$D$73,MATCH($M19,'Classificação 2 encontros'!$M$18:$M$73,0)),"")</f>
        <v/>
      </c>
      <c r="E19" s="63" t="str">
        <f>IFERROR(INDEX('Classificação 2 encontros'!$E$18:$E$73,MATCH($M19,'Classificação 2 encontros'!$M$18:$M$73,0)),"")</f>
        <v/>
      </c>
      <c r="F19" s="63" t="str">
        <f>IFERROR(INDEX('Classificação 2 encontros'!$F$18:$F$73,MATCH($M19,'Classificação 2 encontros'!$M$18:$M$73,0)),"")</f>
        <v/>
      </c>
      <c r="G19" s="63" t="str">
        <f>IFERROR(INDEX('Classificação 2 encontros'!$G$18:$G$73,MATCH($M19,'Classificação 2 encontros'!$M$18:$M$73,0)),"")</f>
        <v/>
      </c>
      <c r="H19" s="63" t="str">
        <f>IFERROR(INDEX('Classificação 2 encontros'!$H$18:$H$73,MATCH($M19,'Classificação 2 encontros'!$M$18:$M$73,0)),"")</f>
        <v/>
      </c>
      <c r="I19" s="63" t="str">
        <f>IFERROR(INDEX('Classificação 2 encontros'!$I$18:$I$73,MATCH($M19,'Classificação 2 encontros'!$M$18:$M$73,0)),"")</f>
        <v/>
      </c>
      <c r="J19" s="63" t="str">
        <f>IFERROR(INDEX('Classificação 2 encontros'!$J$18:$J$73,MATCH($M19,'Classificação 2 encontros'!$M$18:$M$73,0)),"")</f>
        <v/>
      </c>
      <c r="K19" s="63" t="str">
        <f>IFERROR(INDEX('Classificação 2 encontros'!$K$18:$K$73,MATCH($M19,'Classificação 2 encontros'!$M$18:$M$73,0)),"")</f>
        <v/>
      </c>
      <c r="L19" s="64" t="str">
        <f>IFERROR((H19+K19),"")</f>
        <v/>
      </c>
      <c r="M19" s="88">
        <v>2</v>
      </c>
      <c r="N19" s="25"/>
      <c r="O19" s="25"/>
      <c r="P19" s="62" t="str">
        <f>IFERROR(INDEX('Classificação 2 encontros'!$P$18:$P$73,MATCH($AA19,'Classificação 2 encontros'!$AA$18:$AA$73,0)),"")</f>
        <v/>
      </c>
      <c r="Q19" s="62" t="str">
        <f>IFERROR(INDEX('Classificação 2 encontros'!$Q$18:$Q$73,MATCH($AA19,'Classificação 2 encontros'!$AA$18:$AA$73,0)),"")</f>
        <v/>
      </c>
      <c r="R19" s="63" t="str">
        <f>IFERROR(INDEX('Classificação 2 encontros'!$R$18:$R$73,MATCH($AA19,'Classificação 2 encontros'!$AA$18:$AA$73,0)),"")</f>
        <v/>
      </c>
      <c r="S19" s="63" t="str">
        <f>IFERROR(INDEX('Classificação 2 encontros'!$S$18:$S$73,MATCH($AA19,'Classificação 2 encontros'!$AA$18:$AA$73,0)),"")</f>
        <v/>
      </c>
      <c r="T19" s="63" t="str">
        <f>IFERROR(INDEX('Classificação 2 encontros'!$T$18:$T$73,MATCH($AA19,'Classificação 2 encontros'!$AA$18:$AA$73,0)),"")</f>
        <v/>
      </c>
      <c r="U19" s="63" t="str">
        <f>IFERROR(INDEX('Classificação 2 encontros'!$U$18:$U$73,MATCH($AA19,'Classificação 2 encontros'!$AA$18:$AA$73,0)),"")</f>
        <v/>
      </c>
      <c r="V19" s="63" t="str">
        <f>IFERROR(INDEX('Classificação 2 encontros'!$V$18:$V$73,MATCH($AA19,'Classificação 2 encontros'!$AA$18:$AA$73,0)),"")</f>
        <v/>
      </c>
      <c r="W19" s="63" t="str">
        <f>IFERROR(INDEX('Classificação 2 encontros'!$W$18:$W$73,MATCH($AA19,'Classificação 2 encontros'!$AA$18:$AA$73,0)),"")</f>
        <v/>
      </c>
      <c r="X19" s="63" t="str">
        <f>IFERROR(INDEX('Classificação 2 encontros'!$X$18:$X$73,MATCH($AA19,'Classificação 2 encontros'!$AA$18:$AA$73,0)),"")</f>
        <v/>
      </c>
      <c r="Y19" s="63" t="str">
        <f>IFERROR(INDEX('Classificação 2 encontros'!$Y$18:$Y$73,MATCH($AA19,'Classificação 2 encontros'!$AA$18:$AA$73,0)),"")</f>
        <v/>
      </c>
      <c r="Z19" s="64" t="str">
        <f t="shared" ref="Z19:Z73" si="0">IFERROR((V19+Y19),"")</f>
        <v/>
      </c>
      <c r="AA19" s="88">
        <v>2</v>
      </c>
      <c r="AB19" s="9"/>
      <c r="AC19" s="9"/>
      <c r="AD19" s="62" t="str">
        <f>IFERROR(INDEX('Classificação 2 encontros'!$AD$18:$AD$73,MATCH($AA19,'Classificação 2 encontros'!$AO$18:$AO$73,0)),"")</f>
        <v/>
      </c>
      <c r="AE19" s="62" t="str">
        <f>IFERROR(INDEX('Classificação 2 encontros'!$AE$18:$AE$73,MATCH($AA19,'Classificação 2 encontros'!$AO$18:$AO$73,0)),"")</f>
        <v/>
      </c>
      <c r="AF19" s="63" t="str">
        <f>IFERROR(INDEX('Classificação 2 encontros'!$AF$18:$AF$73,MATCH($AA19,'Classificação 2 encontros'!$AO$18:$AO$73,0)),"")</f>
        <v/>
      </c>
      <c r="AG19" s="63" t="str">
        <f>IFERROR(INDEX('Classificação 2 encontros'!$AG$18:$AG$73,MATCH($AA19,'Classificação 2 encontros'!$AO$18:$AO$73,0)),"")</f>
        <v/>
      </c>
      <c r="AH19" s="63" t="str">
        <f>IFERROR(INDEX('Classificação 2 encontros'!$AH$18:$AH$73,MATCH($AA19,'Classificação 2 encontros'!$AO$18:$AO$73,0)),"")</f>
        <v/>
      </c>
      <c r="AI19" s="63" t="str">
        <f>IFERROR(INDEX('Classificação 2 encontros'!$AI$18:$AI$73,MATCH($AA19,'Classificação 2 encontros'!$AO$18:$AO$73,0)),"")</f>
        <v/>
      </c>
      <c r="AJ19" s="63" t="str">
        <f>IFERROR(INDEX('Classificação 2 encontros'!$AJ$18:$AJ$73,MATCH($AA19,'Classificação 2 encontros'!$AO$18:$AO$73,0)),"")</f>
        <v/>
      </c>
      <c r="AK19" s="63" t="str">
        <f>IFERROR(INDEX('Classificação 2 encontros'!$AK$18:$AK$73,MATCH($AA19,'Classificação 2 encontros'!$AO$18:$AO$73,0)),"")</f>
        <v/>
      </c>
      <c r="AL19" s="63" t="str">
        <f>IFERROR(INDEX('Classificação 2 encontros'!$AL$18:$AL$73,MATCH($AA19,'Classificação 2 encontros'!$AO$18:$AO$73,0)),"")</f>
        <v/>
      </c>
      <c r="AM19" s="63" t="str">
        <f>IFERROR(INDEX('Classificação 2 encontros'!$AM$18:$AM$73,MATCH($AA19,'Classificação 2 encontros'!$AO$18:$AO$73,0)),"")</f>
        <v/>
      </c>
      <c r="AN19" s="64" t="str">
        <f t="shared" ref="AN19:AN73" si="1">IFERROR((AJ19+AM19),"")</f>
        <v/>
      </c>
      <c r="AO19" s="88">
        <v>2</v>
      </c>
      <c r="AP19" s="25"/>
      <c r="AQ19" s="25"/>
      <c r="AR19" s="62" t="str">
        <f>IFERROR(INDEX('Classificação 2 encontros'!$AR$18:$AR$73,MATCH($AA19,'Classificação 2 encontros'!$BC$18:$BC$73,0)),"")</f>
        <v/>
      </c>
      <c r="AS19" s="62" t="str">
        <f>IFERROR(INDEX('Classificação 2 encontros'!$AS$18:$AS$73,MATCH($AA19,'Classificação 2 encontros'!$BC$18:$BC$73,0)),"")</f>
        <v/>
      </c>
      <c r="AT19" s="63" t="str">
        <f>IFERROR(INDEX('Classificação 2 encontros'!$AT$18:$AT$73,MATCH($AA19,'Classificação 2 encontros'!$BC$18:$BC$73,0)),"")</f>
        <v/>
      </c>
      <c r="AU19" s="63" t="str">
        <f>IFERROR(INDEX('Classificação 2 encontros'!$AU$18:$AU$73,MATCH($AA19,'Classificação 2 encontros'!$BC$18:$BC$73,0)),"")</f>
        <v/>
      </c>
      <c r="AV19" s="63" t="str">
        <f>IFERROR(INDEX('Classificação 2 encontros'!$AV$18:$AV$73,MATCH($AA19,'Classificação 2 encontros'!$BC$18:$BC$73,0)),"")</f>
        <v/>
      </c>
      <c r="AW19" s="63" t="str">
        <f>IFERROR(INDEX('Classificação 2 encontros'!$AW$18:$AW$73,MATCH($AA19,'Classificação 2 encontros'!$BC$18:$BC$73,0)),"")</f>
        <v/>
      </c>
      <c r="AX19" s="63" t="str">
        <f>IFERROR(INDEX('Classificação 2 encontros'!$AX$18:$AX$73,MATCH($AA19,'Classificação 2 encontros'!$BC$18:$BC$73,0)),"")</f>
        <v/>
      </c>
      <c r="AY19" s="63" t="str">
        <f>IFERROR(INDEX('Classificação 2 encontros'!$AY$18:$AY$73,MATCH($AA19,'Classificação 2 encontros'!$BC$18:$BC$73,0)),"")</f>
        <v/>
      </c>
      <c r="AZ19" s="63" t="str">
        <f>IFERROR(INDEX('Classificação 2 encontros'!$AZ$18:$AZ$73,MATCH($AA19,'Classificação 2 encontros'!$BC$18:$BC$73,0)),"")</f>
        <v/>
      </c>
      <c r="BA19" s="63" t="str">
        <f>IFERROR(INDEX('Classificação 2 encontros'!$BA$18:$BA$73,MATCH($AA19,'Classificação 2 encontros'!$BC$18:$BC$73,0)),"")</f>
        <v/>
      </c>
      <c r="BB19" s="64" t="str">
        <f t="shared" ref="BB19:BB73" si="2">IFERROR((AX19+BA19),"")</f>
        <v/>
      </c>
      <c r="BC19" s="88">
        <v>2</v>
      </c>
      <c r="BF19" s="62" t="str">
        <f>IFERROR(INDEX('Classificação 2 encontros'!$BF$18:$BF$73,MATCH($AA19,'Classificação 2 encontros'!$BQ$18:$BQ$73,0)),"")</f>
        <v/>
      </c>
      <c r="BG19" s="62" t="str">
        <f>IFERROR(INDEX('Classificação 2 encontros'!$BG$18:$BG$73,MATCH($AA19,'Classificação 2 encontros'!$BQ$18:$BQ$73,0)),"")</f>
        <v/>
      </c>
      <c r="BH19" s="63" t="str">
        <f>IFERROR(INDEX('Classificação 2 encontros'!$BH$18:$BH$73,MATCH($AA19,'Classificação 2 encontros'!$BQ$18:$BQ$73,0)),"")</f>
        <v/>
      </c>
      <c r="BI19" s="63" t="str">
        <f>IFERROR(INDEX('Classificação 2 encontros'!$BI$18:$BI$73,MATCH($AA19,'Classificação 2 encontros'!$BQ$18:$BQ$73,0)),"")</f>
        <v/>
      </c>
      <c r="BJ19" s="63" t="str">
        <f>IFERROR(INDEX('Classificação 2 encontros'!$BJ$18:$BJ$73,MATCH($AA19,'Classificação 2 encontros'!$BQ$18:$BQ$73,0)),"")</f>
        <v/>
      </c>
      <c r="BK19" s="63" t="str">
        <f>IFERROR(INDEX('Classificação 2 encontros'!$BK$18:$BK$73,MATCH($AA19,'Classificação 2 encontros'!$BQ$18:$BQ$73,0)),"")</f>
        <v/>
      </c>
      <c r="BL19" s="63" t="str">
        <f>IFERROR(INDEX('Classificação 2 encontros'!$BL$18:$BL$73,MATCH($AA19,'Classificação 2 encontros'!$BQ$18:$BQ$73,0)),"")</f>
        <v/>
      </c>
      <c r="BM19" s="95" t="str">
        <f>IFERROR(INDEX('Classificação 2 encontros'!$BM$18:$BM$73,MATCH($AA19,'Classificação 2 encontros'!$BQ$18:$BQ$73,0)),"")</f>
        <v/>
      </c>
      <c r="BN19" s="63" t="str">
        <f>IFERROR(INDEX('Classificação 2 encontros'!$BN$18:$BN$73,MATCH($AA19,'Classificação 2 encontros'!$BQ$18:$BQ$73,0)),"")</f>
        <v/>
      </c>
      <c r="BO19" s="63" t="str">
        <f>IFERROR(INDEX('Classificação 2 encontros'!$BO$18:$BO$73,MATCH($AA19,'Classificação 2 encontros'!$BQ$18:$BQ$73,0)),"")</f>
        <v/>
      </c>
      <c r="BP19" s="64" t="str">
        <f t="shared" ref="BP19:BP73" si="3">IFERROR((BL19+BO19),"")</f>
        <v/>
      </c>
      <c r="BQ19" s="88">
        <v>2</v>
      </c>
      <c r="BR19" s="25"/>
      <c r="BS19" s="25"/>
      <c r="BT19" s="62" t="str">
        <f>IFERROR(INDEX('Classificação 2 encontros'!$BT$18:$BT$73,MATCH($AA19,'Classificação 2 encontros'!$CE$18:$CE$73,0)),"")</f>
        <v/>
      </c>
      <c r="BU19" s="62" t="str">
        <f>IFERROR(INDEX('Classificação 2 encontros'!$BU$18:$BU$73,MATCH($AA19,'Classificação 2 encontros'!$CE$18:$CE$73,0)),"")</f>
        <v/>
      </c>
      <c r="BV19" s="63" t="str">
        <f>IFERROR(INDEX('Classificação 2 encontros'!$BV$18:$BV$73,MATCH($AA19,'Classificação 2 encontros'!$CE$18:$CE$73,0)),"")</f>
        <v/>
      </c>
      <c r="BW19" s="63" t="str">
        <f>IFERROR(INDEX('Classificação 2 encontros'!$BW$18:$BW$73,MATCH($AA19,'Classificação 2 encontros'!$CE$18:$CE$73,0)),"")</f>
        <v/>
      </c>
      <c r="BX19" s="63" t="str">
        <f>IFERROR(INDEX('Classificação 2 encontros'!$BX$18:$BX$73,MATCH($AA19,'Classificação 2 encontros'!$CE$18:$CE$73,0)),"")</f>
        <v/>
      </c>
      <c r="BY19" s="63" t="str">
        <f>IFERROR(INDEX('Classificação 2 encontros'!$BY$18:$BY$73,MATCH($AA19,'Classificação 2 encontros'!$CE$18:$CE$73,0)),"")</f>
        <v/>
      </c>
      <c r="BZ19" s="63" t="str">
        <f>IFERROR(INDEX('Classificação 2 encontros'!$BZ$18:$BZ$73,MATCH($AA19,'Classificação 2 encontros'!$CE$18:$CE$73,0)),"")</f>
        <v/>
      </c>
      <c r="CA19" s="63" t="str">
        <f>IFERROR(INDEX('Classificação 2 encontros'!$CA$18:$CA$73,MATCH($AA19,'Classificação 2 encontros'!$CE$18:$CE$73,0)),"")</f>
        <v/>
      </c>
      <c r="CB19" s="63" t="str">
        <f>IFERROR(INDEX('Classificação 2 encontros'!$CB$18:$CB$73,MATCH($AA19,'Classificação 2 encontros'!$CE$18:$CE$73,0)),"")</f>
        <v/>
      </c>
      <c r="CC19" s="63" t="str">
        <f>IFERROR(INDEX('Classificação 2 encontros'!$CC$18:$CC$73,MATCH($AA19,'Classificação 2 encontros'!$CE$18:$CE$73,0)),"")</f>
        <v/>
      </c>
      <c r="CD19" s="52" t="str">
        <f t="shared" ref="CD19:CD35" si="4">IFERROR((BZ19+CC19),"")</f>
        <v/>
      </c>
      <c r="CE19" s="53" t="str">
        <f t="shared" ref="CE19:CE73" si="5">IFERROR(RANK(CD19,CD:CD,0)+COUNTIF(CD13:CD18,CD19),"")</f>
        <v/>
      </c>
    </row>
    <row r="20" spans="2:83" ht="38.25" customHeight="1" x14ac:dyDescent="0.3">
      <c r="B20" s="62" t="str">
        <f>IFERROR(INDEX('Classificação 2 encontros'!$B$18:$B$73,MATCH($M20,'Classificação 2 encontros'!$M$18:$M$73,0)),"")</f>
        <v/>
      </c>
      <c r="C20" s="62" t="str">
        <f>IFERROR(INDEX('Classificação 2 encontros'!$C$18:$C$73,MATCH($M20,'Classificação 2 encontros'!$M$18:$M$73,0)),"")</f>
        <v/>
      </c>
      <c r="D20" s="63" t="str">
        <f>IFERROR(INDEX('Classificação 2 encontros'!$D$18:$D$73,MATCH($M20,'Classificação 2 encontros'!$M$18:$M$73,0)),"")</f>
        <v/>
      </c>
      <c r="E20" s="63" t="str">
        <f>IFERROR(INDEX('Classificação 2 encontros'!$E$18:$E$73,MATCH($M20,'Classificação 2 encontros'!$M$18:$M$73,0)),"")</f>
        <v/>
      </c>
      <c r="F20" s="63" t="str">
        <f>IFERROR(INDEX('Classificação 2 encontros'!$F$18:$F$73,MATCH($M20,'Classificação 2 encontros'!$M$18:$M$73,0)),"")</f>
        <v/>
      </c>
      <c r="G20" s="63" t="str">
        <f>IFERROR(INDEX('Classificação 2 encontros'!$G$18:$G$73,MATCH($M20,'Classificação 2 encontros'!$M$18:$M$73,0)),"")</f>
        <v/>
      </c>
      <c r="H20" s="63" t="str">
        <f>IFERROR(INDEX('Classificação 2 encontros'!$H$18:$H$73,MATCH($M20,'Classificação 2 encontros'!$M$18:$M$73,0)),"")</f>
        <v/>
      </c>
      <c r="I20" s="63" t="str">
        <f>IFERROR(INDEX('Classificação 2 encontros'!$I$18:$I$73,MATCH($M20,'Classificação 2 encontros'!$M$18:$M$73,0)),"")</f>
        <v/>
      </c>
      <c r="J20" s="63" t="str">
        <f>IFERROR(INDEX('Classificação 2 encontros'!$J$18:$J$73,MATCH($M20,'Classificação 2 encontros'!$M$18:$M$73,0)),"")</f>
        <v/>
      </c>
      <c r="K20" s="63" t="str">
        <f>IFERROR(INDEX('Classificação 2 encontros'!$K$18:$K$73,MATCH($M20,'Classificação 2 encontros'!$M$18:$M$73,0)),"")</f>
        <v/>
      </c>
      <c r="L20" s="64" t="str">
        <f>IFERROR((H20+K20),"")</f>
        <v/>
      </c>
      <c r="M20" s="88">
        <v>3</v>
      </c>
      <c r="N20" s="25"/>
      <c r="O20" s="25"/>
      <c r="P20" s="62" t="str">
        <f>IFERROR(INDEX('Classificação 2 encontros'!$P$18:$P$73,MATCH($AA20,'Classificação 2 encontros'!$AA$18:$AA$73,0)),"")</f>
        <v/>
      </c>
      <c r="Q20" s="62" t="str">
        <f>IFERROR(INDEX('Classificação 2 encontros'!$Q$18:$Q$73,MATCH($AA20,'Classificação 2 encontros'!$AA$18:$AA$73,0)),"")</f>
        <v/>
      </c>
      <c r="R20" s="63" t="str">
        <f>IFERROR(INDEX('Classificação 2 encontros'!$R$18:$R$73,MATCH($AA20,'Classificação 2 encontros'!$AA$18:$AA$73,0)),"")</f>
        <v/>
      </c>
      <c r="S20" s="63" t="str">
        <f>IFERROR(INDEX('Classificação 2 encontros'!$S$18:$S$73,MATCH($AA20,'Classificação 2 encontros'!$AA$18:$AA$73,0)),"")</f>
        <v/>
      </c>
      <c r="T20" s="63" t="str">
        <f>IFERROR(INDEX('Classificação 2 encontros'!$T$18:$T$73,MATCH($AA20,'Classificação 2 encontros'!$AA$18:$AA$73,0)),"")</f>
        <v/>
      </c>
      <c r="U20" s="63" t="str">
        <f>IFERROR(INDEX('Classificação 2 encontros'!$U$18:$U$73,MATCH($AA20,'Classificação 2 encontros'!$AA$18:$AA$73,0)),"")</f>
        <v/>
      </c>
      <c r="V20" s="63" t="str">
        <f>IFERROR(INDEX('Classificação 2 encontros'!$V$18:$V$73,MATCH($AA20,'Classificação 2 encontros'!$AA$18:$AA$73,0)),"")</f>
        <v/>
      </c>
      <c r="W20" s="63" t="str">
        <f>IFERROR(INDEX('Classificação 2 encontros'!$W$18:$W$73,MATCH($AA20,'Classificação 2 encontros'!$AA$18:$AA$73,0)),"")</f>
        <v/>
      </c>
      <c r="X20" s="63" t="str">
        <f>IFERROR(INDEX('Classificação 2 encontros'!$X$18:$X$73,MATCH($AA20,'Classificação 2 encontros'!$AA$18:$AA$73,0)),"")</f>
        <v/>
      </c>
      <c r="Y20" s="63" t="str">
        <f>IFERROR(INDEX('Classificação 2 encontros'!$Y$18:$Y$73,MATCH($AA20,'Classificação 2 encontros'!$AA$18:$AA$73,0)),"")</f>
        <v/>
      </c>
      <c r="Z20" s="64" t="str">
        <f t="shared" si="0"/>
        <v/>
      </c>
      <c r="AA20" s="88">
        <v>3</v>
      </c>
      <c r="AB20" s="9"/>
      <c r="AC20" s="9"/>
      <c r="AD20" s="62" t="str">
        <f>IFERROR(INDEX('Classificação 2 encontros'!$AD$18:$AD$73,MATCH($AA20,'Classificação 2 encontros'!$AO$18:$AO$73,0)),"")</f>
        <v/>
      </c>
      <c r="AE20" s="62" t="str">
        <f>IFERROR(INDEX('Classificação 2 encontros'!$AE$18:$AE$73,MATCH($AA20,'Classificação 2 encontros'!$AO$18:$AO$73,0)),"")</f>
        <v/>
      </c>
      <c r="AF20" s="63" t="str">
        <f>IFERROR(INDEX('Classificação 2 encontros'!$AF$18:$AF$73,MATCH($AA20,'Classificação 2 encontros'!$AO$18:$AO$73,0)),"")</f>
        <v/>
      </c>
      <c r="AG20" s="63" t="str">
        <f>IFERROR(INDEX('Classificação 2 encontros'!$AG$18:$AG$73,MATCH($AA20,'Classificação 2 encontros'!$AO$18:$AO$73,0)),"")</f>
        <v/>
      </c>
      <c r="AH20" s="63" t="str">
        <f>IFERROR(INDEX('Classificação 2 encontros'!$AH$18:$AH$73,MATCH($AA20,'Classificação 2 encontros'!$AO$18:$AO$73,0)),"")</f>
        <v/>
      </c>
      <c r="AI20" s="63" t="str">
        <f>IFERROR(INDEX('Classificação 2 encontros'!$AI$18:$AI$73,MATCH($AA20,'Classificação 2 encontros'!$AO$18:$AO$73,0)),"")</f>
        <v/>
      </c>
      <c r="AJ20" s="63" t="str">
        <f>IFERROR(INDEX('Classificação 2 encontros'!$AJ$18:$AJ$73,MATCH($AA20,'Classificação 2 encontros'!$AO$18:$AO$73,0)),"")</f>
        <v/>
      </c>
      <c r="AK20" s="63" t="str">
        <f>IFERROR(INDEX('Classificação 2 encontros'!$AK$18:$AK$73,MATCH($AA20,'Classificação 2 encontros'!$AO$18:$AO$73,0)),"")</f>
        <v/>
      </c>
      <c r="AL20" s="63" t="str">
        <f>IFERROR(INDEX('Classificação 2 encontros'!$AL$18:$AL$73,MATCH($AA20,'Classificação 2 encontros'!$AO$18:$AO$73,0)),"")</f>
        <v/>
      </c>
      <c r="AM20" s="63" t="str">
        <f>IFERROR(INDEX('Classificação 2 encontros'!$AM$18:$AM$73,MATCH($AA20,'Classificação 2 encontros'!$AO$18:$AO$73,0)),"")</f>
        <v/>
      </c>
      <c r="AN20" s="64" t="str">
        <f t="shared" si="1"/>
        <v/>
      </c>
      <c r="AO20" s="88">
        <v>3</v>
      </c>
      <c r="AP20" s="25"/>
      <c r="AQ20" s="25"/>
      <c r="AR20" s="62" t="str">
        <f>IFERROR(INDEX('Classificação 2 encontros'!$AR$18:$AR$73,MATCH($AA20,'Classificação 2 encontros'!$BC$18:$BC$73,0)),"")</f>
        <v/>
      </c>
      <c r="AS20" s="62" t="str">
        <f>IFERROR(INDEX('Classificação 2 encontros'!$AS$18:$AS$73,MATCH($AA20,'Classificação 2 encontros'!$BC$18:$BC$73,0)),"")</f>
        <v/>
      </c>
      <c r="AT20" s="63" t="str">
        <f>IFERROR(INDEX('Classificação 2 encontros'!$AT$18:$AT$73,MATCH($AA20,'Classificação 2 encontros'!$BC$18:$BC$73,0)),"")</f>
        <v/>
      </c>
      <c r="AU20" s="63" t="str">
        <f>IFERROR(INDEX('Classificação 2 encontros'!$AU$18:$AU$73,MATCH($AA20,'Classificação 2 encontros'!$BC$18:$BC$73,0)),"")</f>
        <v/>
      </c>
      <c r="AV20" s="63" t="str">
        <f>IFERROR(INDEX('Classificação 2 encontros'!$AV$18:$AV$73,MATCH($AA20,'Classificação 2 encontros'!$BC$18:$BC$73,0)),"")</f>
        <v/>
      </c>
      <c r="AW20" s="63" t="str">
        <f>IFERROR(INDEX('Classificação 2 encontros'!$AW$18:$AW$73,MATCH($AA20,'Classificação 2 encontros'!$BC$18:$BC$73,0)),"")</f>
        <v/>
      </c>
      <c r="AX20" s="63" t="str">
        <f>IFERROR(INDEX('Classificação 2 encontros'!$AX$18:$AX$73,MATCH($AA20,'Classificação 2 encontros'!$BC$18:$BC$73,0)),"")</f>
        <v/>
      </c>
      <c r="AY20" s="63" t="str">
        <f>IFERROR(INDEX('Classificação 2 encontros'!$AY$18:$AY$73,MATCH($AA20,'Classificação 2 encontros'!$BC$18:$BC$73,0)),"")</f>
        <v/>
      </c>
      <c r="AZ20" s="63" t="str">
        <f>IFERROR(INDEX('Classificação 2 encontros'!$AZ$18:$AZ$73,MATCH($AA20,'Classificação 2 encontros'!$BC$18:$BC$73,0)),"")</f>
        <v/>
      </c>
      <c r="BA20" s="63" t="str">
        <f>IFERROR(INDEX('Classificação 2 encontros'!$BA$18:$BA$73,MATCH($AA20,'Classificação 2 encontros'!$BC$18:$BC$73,0)),"")</f>
        <v/>
      </c>
      <c r="BB20" s="64" t="str">
        <f t="shared" si="2"/>
        <v/>
      </c>
      <c r="BC20" s="88">
        <v>3</v>
      </c>
      <c r="BF20" s="62" t="str">
        <f>IFERROR(INDEX('Classificação 2 encontros'!$BF$18:$BF$73,MATCH($AA20,'Classificação 2 encontros'!$BQ$18:$BQ$73,0)),"")</f>
        <v/>
      </c>
      <c r="BG20" s="62" t="str">
        <f>IFERROR(INDEX('Classificação 2 encontros'!$BG$18:$BG$73,MATCH($AA20,'Classificação 2 encontros'!$BQ$18:$BQ$73,0)),"")</f>
        <v/>
      </c>
      <c r="BH20" s="63" t="str">
        <f>IFERROR(INDEX('Classificação 2 encontros'!$BH$18:$BH$73,MATCH($AA20,'Classificação 2 encontros'!$BQ$18:$BQ$73,0)),"")</f>
        <v/>
      </c>
      <c r="BI20" s="63" t="str">
        <f>IFERROR(INDEX('Classificação 2 encontros'!$BI$18:$BI$73,MATCH($AA20,'Classificação 2 encontros'!$BQ$18:$BQ$73,0)),"")</f>
        <v/>
      </c>
      <c r="BJ20" s="63" t="str">
        <f>IFERROR(INDEX('Classificação 2 encontros'!$BJ$18:$BJ$73,MATCH($AA20,'Classificação 2 encontros'!$BQ$18:$BQ$73,0)),"")</f>
        <v/>
      </c>
      <c r="BK20" s="63" t="str">
        <f>IFERROR(INDEX('Classificação 2 encontros'!$BK$18:$BK$73,MATCH($AA20,'Classificação 2 encontros'!$BQ$18:$BQ$73,0)),"")</f>
        <v/>
      </c>
      <c r="BL20" s="63" t="str">
        <f>IFERROR(INDEX('Classificação 2 encontros'!$BL$18:$BL$73,MATCH($AA20,'Classificação 2 encontros'!$BQ$18:$BQ$73,0)),"")</f>
        <v/>
      </c>
      <c r="BM20" s="95" t="str">
        <f>IFERROR(INDEX('Classificação 2 encontros'!$BM$18:$BM$73,MATCH($AA20,'Classificação 2 encontros'!$BQ$18:$BQ$73,0)),"")</f>
        <v/>
      </c>
      <c r="BN20" s="63" t="str">
        <f>IFERROR(INDEX('Classificação 2 encontros'!$BN$18:$BN$73,MATCH($AA20,'Classificação 2 encontros'!$BQ$18:$BQ$73,0)),"")</f>
        <v/>
      </c>
      <c r="BO20" s="63" t="str">
        <f>IFERROR(INDEX('Classificação 2 encontros'!$BO$18:$BO$73,MATCH($AA20,'Classificação 2 encontros'!$BQ$18:$BQ$73,0)),"")</f>
        <v/>
      </c>
      <c r="BP20" s="64" t="str">
        <f t="shared" si="3"/>
        <v/>
      </c>
      <c r="BQ20" s="88">
        <v>3</v>
      </c>
      <c r="BR20" s="25"/>
      <c r="BS20" s="25"/>
      <c r="BT20" s="62" t="str">
        <f>IFERROR(INDEX('Classificação 2 encontros'!$BT$18:$BT$73,MATCH($AA20,'Classificação 2 encontros'!$CE$18:$CE$73,0)),"")</f>
        <v/>
      </c>
      <c r="BU20" s="62" t="str">
        <f>IFERROR(INDEX('Classificação 2 encontros'!$BU$18:$BU$73,MATCH($AA20,'Classificação 2 encontros'!$CE$18:$CE$73,0)),"")</f>
        <v/>
      </c>
      <c r="BV20" s="63" t="str">
        <f>IFERROR(INDEX('Classificação 2 encontros'!$BV$18:$BV$73,MATCH($AA20,'Classificação 2 encontros'!$CE$18:$CE$73,0)),"")</f>
        <v/>
      </c>
      <c r="BW20" s="63" t="str">
        <f>IFERROR(INDEX('Classificação 2 encontros'!$BW$18:$BW$73,MATCH($AA20,'Classificação 2 encontros'!$CE$18:$CE$73,0)),"")</f>
        <v/>
      </c>
      <c r="BX20" s="63" t="str">
        <f>IFERROR(INDEX('Classificação 2 encontros'!$BX$18:$BX$73,MATCH($AA20,'Classificação 2 encontros'!$CE$18:$CE$73,0)),"")</f>
        <v/>
      </c>
      <c r="BY20" s="63" t="str">
        <f>IFERROR(INDEX('Classificação 2 encontros'!$BY$18:$BY$73,MATCH($AA20,'Classificação 2 encontros'!$CE$18:$CE$73,0)),"")</f>
        <v/>
      </c>
      <c r="BZ20" s="63" t="str">
        <f>IFERROR(INDEX('Classificação 2 encontros'!$BZ$18:$BZ$73,MATCH($AA20,'Classificação 2 encontros'!$CE$18:$CE$73,0)),"")</f>
        <v/>
      </c>
      <c r="CA20" s="63" t="str">
        <f>IFERROR(INDEX('Classificação 2 encontros'!$CA$18:$CA$73,MATCH($AA20,'Classificação 2 encontros'!$CE$18:$CE$73,0)),"")</f>
        <v/>
      </c>
      <c r="CB20" s="63" t="str">
        <f>IFERROR(INDEX('Classificação 2 encontros'!$CB$18:$CB$73,MATCH($AA20,'Classificação 2 encontros'!$CE$18:$CE$73,0)),"")</f>
        <v/>
      </c>
      <c r="CC20" s="63" t="str">
        <f>IFERROR(INDEX('Classificação 2 encontros'!$CC$18:$CC$73,MATCH($AA20,'Classificação 2 encontros'!$CE$18:$CE$73,0)),"")</f>
        <v/>
      </c>
      <c r="CD20" s="52" t="str">
        <f t="shared" si="4"/>
        <v/>
      </c>
      <c r="CE20" s="53" t="str">
        <f t="shared" si="5"/>
        <v/>
      </c>
    </row>
    <row r="21" spans="2:83" ht="22.5" customHeight="1" x14ac:dyDescent="0.45">
      <c r="B21" s="82" t="str">
        <f>IFERROR(INDEX('Classificação 2 encontros'!$B$18:$B$73,MATCH($M21,'Classificação 2 encontros'!$M$18:$M$73,0)),"")</f>
        <v/>
      </c>
      <c r="C21" s="82" t="str">
        <f>IFERROR(INDEX('Classificação 2 encontros'!$C$18:$C$73,MATCH($M21,'Classificação 2 encontros'!$M$18:$M$73,0)),"")</f>
        <v/>
      </c>
      <c r="D21" s="83" t="str">
        <f>IFERROR(INDEX('Classificação 2 encontros'!$D$18:$D$73,MATCH($M21,'Classificação 2 encontros'!$M$18:$M$73,0)),"")</f>
        <v/>
      </c>
      <c r="E21" s="83" t="str">
        <f>IFERROR(INDEX('Classificação 2 encontros'!$E$18:$E$73,MATCH($M21,'Classificação 2 encontros'!$M$18:$M$73,0)),"")</f>
        <v/>
      </c>
      <c r="F21" s="83" t="str">
        <f>IFERROR(INDEX('Classificação 2 encontros'!$F$18:$F$73,MATCH($M21,'Classificação 2 encontros'!$M$18:$M$73,0)),"")</f>
        <v/>
      </c>
      <c r="G21" s="83" t="str">
        <f>IFERROR(INDEX('Classificação 2 encontros'!$G$18:$G$73,MATCH($M21,'Classificação 2 encontros'!$M$18:$M$73,0)),"")</f>
        <v/>
      </c>
      <c r="H21" s="83" t="str">
        <f>IFERROR(INDEX('Classificação 2 encontros'!$H$18:$H$73,MATCH($M21,'Classificação 2 encontros'!$M$18:$M$73,0)),"")</f>
        <v/>
      </c>
      <c r="I21" s="83" t="str">
        <f>IFERROR(INDEX('Classificação 2 encontros'!$I$18:$I$73,MATCH($M21,'Classificação 2 encontros'!$M$18:$M$73,0)),"")</f>
        <v/>
      </c>
      <c r="J21" s="83" t="str">
        <f>IFERROR(INDEX('Classificação 2 encontros'!$J$18:$J$73,MATCH($M21,'Classificação 2 encontros'!$M$18:$M$73,0)),"")</f>
        <v/>
      </c>
      <c r="K21" s="83" t="str">
        <f>IFERROR(INDEX('Classificação 2 encontros'!$K$18:$K$73,MATCH($M21,'Classificação 2 encontros'!$M$18:$M$73,0)),"")</f>
        <v/>
      </c>
      <c r="L21" s="84" t="str">
        <f>IFERROR((H21+K21),"")</f>
        <v/>
      </c>
      <c r="M21" s="81">
        <v>4</v>
      </c>
      <c r="N21" s="65"/>
      <c r="O21" s="65"/>
      <c r="P21" s="79" t="str">
        <f>IFERROR(INDEX('Classificação 2 encontros'!$P$18:$P$73,MATCH($AA21,'Classificação 2 encontros'!$AA$18:$AA$73,0)),"")</f>
        <v/>
      </c>
      <c r="Q21" s="79" t="str">
        <f>IFERROR(INDEX('Classificação 2 encontros'!$Q$18:$Q$73,MATCH($AA21,'Classificação 2 encontros'!$AA$18:$AA$73,0)),"")</f>
        <v/>
      </c>
      <c r="R21" s="80" t="str">
        <f>IFERROR(INDEX('Classificação 2 encontros'!$R$18:$R$73,MATCH($AA21,'Classificação 2 encontros'!$AA$18:$AA$73,0)),"")</f>
        <v/>
      </c>
      <c r="S21" s="80" t="str">
        <f>IFERROR(INDEX('Classificação 2 encontros'!$S$18:$S$73,MATCH($AA21,'Classificação 2 encontros'!$AA$18:$AA$73,0)),"")</f>
        <v/>
      </c>
      <c r="T21" s="80" t="str">
        <f>IFERROR(INDEX('Classificação 2 encontros'!$T$18:$T$73,MATCH($AA21,'Classificação 2 encontros'!$AA$18:$AA$73,0)),"")</f>
        <v/>
      </c>
      <c r="U21" s="80" t="str">
        <f>IFERROR(INDEX('Classificação 2 encontros'!$U$18:$U$73,MATCH($AA21,'Classificação 2 encontros'!$AA$18:$AA$73,0)),"")</f>
        <v/>
      </c>
      <c r="V21" s="80" t="str">
        <f>IFERROR(INDEX('Classificação 2 encontros'!$V$18:$V$73,MATCH($AA21,'Classificação 2 encontros'!$AA$18:$AA$73,0)),"")</f>
        <v/>
      </c>
      <c r="W21" s="80" t="str">
        <f>IFERROR(INDEX('Classificação 2 encontros'!$W$18:$W$73,MATCH($AA21,'Classificação 2 encontros'!$AA$18:$AA$73,0)),"")</f>
        <v/>
      </c>
      <c r="X21" s="80" t="str">
        <f>IFERROR(INDEX('Classificação 2 encontros'!$X$18:$X$73,MATCH($AA21,'Classificação 2 encontros'!$AA$18:$AA$73,0)),"")</f>
        <v/>
      </c>
      <c r="Y21" s="80" t="str">
        <f>IFERROR(INDEX('Classificação 2 encontros'!$Y$18:$Y$73,MATCH($AA21,'Classificação 2 encontros'!$AA$18:$AA$73,0)),"")</f>
        <v/>
      </c>
      <c r="Z21" s="84" t="str">
        <f t="shared" si="0"/>
        <v/>
      </c>
      <c r="AA21" s="85">
        <v>4</v>
      </c>
      <c r="AB21" s="9"/>
      <c r="AC21" s="9"/>
      <c r="AD21" s="82" t="str">
        <f>IFERROR(INDEX('Classificação 2 encontros'!$AD$18:$AD$73,MATCH($AA21,'Classificação 2 encontros'!$AO$18:$AO$73,0)),"")</f>
        <v/>
      </c>
      <c r="AE21" s="82" t="str">
        <f>IFERROR(INDEX('Classificação 2 encontros'!$AE$18:$AE$73,MATCH($AA21,'Classificação 2 encontros'!$AO$18:$AO$73,0)),"")</f>
        <v/>
      </c>
      <c r="AF21" s="83" t="str">
        <f>IFERROR(INDEX('Classificação 2 encontros'!$AF$18:$AF$73,MATCH($AA21,'Classificação 2 encontros'!$AO$18:$AO$73,0)),"")</f>
        <v/>
      </c>
      <c r="AG21" s="83" t="str">
        <f>IFERROR(INDEX('Classificação 2 encontros'!$AG$18:$AG$73,MATCH($AA21,'Classificação 2 encontros'!$AO$18:$AO$73,0)),"")</f>
        <v/>
      </c>
      <c r="AH21" s="83" t="str">
        <f>IFERROR(INDEX('Classificação 2 encontros'!$AH$18:$AH$73,MATCH($AA21,'Classificação 2 encontros'!$AO$18:$AO$73,0)),"")</f>
        <v/>
      </c>
      <c r="AI21" s="83" t="str">
        <f>IFERROR(INDEX('Classificação 2 encontros'!$AI$18:$AI$73,MATCH($AA21,'Classificação 2 encontros'!$AO$18:$AO$73,0)),"")</f>
        <v/>
      </c>
      <c r="AJ21" s="83" t="str">
        <f>IFERROR(INDEX('Classificação 2 encontros'!$AJ$18:$AJ$73,MATCH($AA21,'Classificação 2 encontros'!$AO$18:$AO$73,0)),"")</f>
        <v/>
      </c>
      <c r="AK21" s="83" t="str">
        <f>IFERROR(INDEX('Classificação 2 encontros'!$AK$18:$AK$73,MATCH($AA21,'Classificação 2 encontros'!$AO$18:$AO$73,0)),"")</f>
        <v/>
      </c>
      <c r="AL21" s="83" t="str">
        <f>IFERROR(INDEX('Classificação 2 encontros'!$AL$18:$AL$73,MATCH($AA21,'Classificação 2 encontros'!$AO$18:$AO$73,0)),"")</f>
        <v/>
      </c>
      <c r="AM21" s="83" t="str">
        <f>IFERROR(INDEX('Classificação 2 encontros'!$AM$18:$AM$73,MATCH($AA21,'Classificação 2 encontros'!$AO$18:$AO$73,0)),"")</f>
        <v/>
      </c>
      <c r="AN21" s="84" t="str">
        <f t="shared" si="1"/>
        <v/>
      </c>
      <c r="AO21" s="85">
        <v>4</v>
      </c>
      <c r="AP21" s="65"/>
      <c r="AQ21" s="65"/>
      <c r="AR21" s="89" t="str">
        <f>IFERROR(INDEX('Classificação 2 encontros'!$AR$18:$AR$73,MATCH($AA21,'Classificação 2 encontros'!$BC$18:$BC$73,0)),"")</f>
        <v/>
      </c>
      <c r="AS21" s="89" t="str">
        <f>IFERROR(INDEX('Classificação 2 encontros'!$AS$18:$AS$73,MATCH($AA21,'Classificação 2 encontros'!$BC$18:$BC$73,0)),"")</f>
        <v/>
      </c>
      <c r="AT21" s="90" t="str">
        <f>IFERROR(INDEX('Classificação 2 encontros'!$AT$18:$AT$73,MATCH($AA21,'Classificação 2 encontros'!$BC$18:$BC$73,0)),"")</f>
        <v/>
      </c>
      <c r="AU21" s="90" t="str">
        <f>IFERROR(INDEX('Classificação 2 encontros'!$AU$18:$AU$73,MATCH($AA21,'Classificação 2 encontros'!$BC$18:$BC$73,0)),"")</f>
        <v/>
      </c>
      <c r="AV21" s="90" t="str">
        <f>IFERROR(INDEX('Classificação 2 encontros'!$AV$18:$AV$73,MATCH($AA21,'Classificação 2 encontros'!$BC$18:$BC$73,0)),"")</f>
        <v/>
      </c>
      <c r="AW21" s="90" t="str">
        <f>IFERROR(INDEX('Classificação 2 encontros'!$AW$18:$AW$73,MATCH($AA21,'Classificação 2 encontros'!$BC$18:$BC$73,0)),"")</f>
        <v/>
      </c>
      <c r="AX21" s="90" t="str">
        <f>IFERROR(INDEX('Classificação 2 encontros'!$AX$18:$AX$73,MATCH($AA21,'Classificação 2 encontros'!$BC$18:$BC$73,0)),"")</f>
        <v/>
      </c>
      <c r="AY21" s="90" t="str">
        <f>IFERROR(INDEX('Classificação 2 encontros'!$AY$18:$AY$73,MATCH($AA21,'Classificação 2 encontros'!$BC$18:$BC$73,0)),"")</f>
        <v/>
      </c>
      <c r="AZ21" s="90" t="str">
        <f>IFERROR(INDEX('Classificação 2 encontros'!$AZ$18:$AZ$73,MATCH($AA21,'Classificação 2 encontros'!$BC$18:$BC$73,0)),"")</f>
        <v/>
      </c>
      <c r="BA21" s="90" t="str">
        <f>IFERROR(INDEX('Classificação 2 encontros'!$BA$18:$BA$73,MATCH($AA21,'Classificação 2 encontros'!$BC$18:$BC$73,0)),"")</f>
        <v/>
      </c>
      <c r="BB21" s="84" t="str">
        <f t="shared" si="2"/>
        <v/>
      </c>
      <c r="BC21" s="85">
        <v>4</v>
      </c>
      <c r="BF21" s="86" t="str">
        <f>IFERROR(INDEX('Classificação 2 encontros'!$BF$18:$BF$73,MATCH($AA21,'Classificação 2 encontros'!$BQ$18:$BQ$73,0)),"")</f>
        <v/>
      </c>
      <c r="BG21" s="86" t="str">
        <f>IFERROR(INDEX('Classificação 2 encontros'!$BG$18:$BG$73,MATCH($AA21,'Classificação 2 encontros'!$BQ$18:$BQ$73,0)),"")</f>
        <v/>
      </c>
      <c r="BH21" s="87" t="str">
        <f>IFERROR(INDEX('Classificação 2 encontros'!$BH$18:$BH$73,MATCH($AA21,'Classificação 2 encontros'!$BQ$18:$BQ$73,0)),"")</f>
        <v/>
      </c>
      <c r="BI21" s="87" t="str">
        <f>IFERROR(INDEX('Classificação 2 encontros'!$BI$18:$BI$73,MATCH($AA21,'Classificação 2 encontros'!$BQ$18:$BQ$73,0)),"")</f>
        <v/>
      </c>
      <c r="BJ21" s="87" t="str">
        <f>IFERROR(INDEX('Classificação 2 encontros'!$BJ$18:$BJ$73,MATCH($AA21,'Classificação 2 encontros'!$BQ$18:$BQ$73,0)),"")</f>
        <v/>
      </c>
      <c r="BK21" s="87" t="str">
        <f>IFERROR(INDEX('Classificação 2 encontros'!$BK$18:$BK$73,MATCH($AA21,'Classificação 2 encontros'!$BQ$18:$BQ$73,0)),"")</f>
        <v/>
      </c>
      <c r="BL21" s="87" t="str">
        <f>IFERROR(INDEX('Classificação 2 encontros'!$BL$18:$BL$73,MATCH($AA21,'Classificação 2 encontros'!$BQ$18:$BQ$73,0)),"")</f>
        <v/>
      </c>
      <c r="BM21" s="96" t="str">
        <f>IFERROR(INDEX('Classificação 2 encontros'!$BM$18:$BM$73,MATCH($AA21,'Classificação 2 encontros'!$BQ$18:$BQ$73,0)),"")</f>
        <v/>
      </c>
      <c r="BN21" s="87" t="str">
        <f>IFERROR(INDEX('Classificação 2 encontros'!$BN$18:$BN$73,MATCH($AA21,'Classificação 2 encontros'!$BQ$18:$BQ$73,0)),"")</f>
        <v/>
      </c>
      <c r="BO21" s="87" t="str">
        <f>IFERROR(INDEX('Classificação 2 encontros'!$BO$18:$BO$73,MATCH($AA21,'Classificação 2 encontros'!$BQ$18:$BQ$73,0)),"")</f>
        <v/>
      </c>
      <c r="BP21" s="84" t="str">
        <f t="shared" si="3"/>
        <v/>
      </c>
      <c r="BQ21" s="85">
        <v>4</v>
      </c>
      <c r="BR21" s="65"/>
      <c r="BS21" s="65"/>
      <c r="BT21" s="89" t="str">
        <f>IFERROR(INDEX('Classificação 2 encontros'!$BT$18:$BT$73,MATCH($AA21,'Classificação 2 encontros'!$CE$18:$CE$73,0)),"")</f>
        <v/>
      </c>
      <c r="BU21" s="89" t="str">
        <f>IFERROR(INDEX('Classificação 2 encontros'!$BU$18:$BU$73,MATCH($AA21,'Classificação 2 encontros'!$CE$18:$CE$73,0)),"")</f>
        <v/>
      </c>
      <c r="BV21" s="90" t="str">
        <f>IFERROR(INDEX('Classificação 2 encontros'!$BV$18:$BV$73,MATCH($AA21,'Classificação 2 encontros'!$CE$18:$CE$73,0)),"")</f>
        <v/>
      </c>
      <c r="BW21" s="90" t="str">
        <f>IFERROR(INDEX('Classificação 2 encontros'!$BW$18:$BW$73,MATCH($AA21,'Classificação 2 encontros'!$CE$18:$CE$73,0)),"")</f>
        <v/>
      </c>
      <c r="BX21" s="90" t="str">
        <f>IFERROR(INDEX('Classificação 2 encontros'!$BX$18:$BX$73,MATCH($AA21,'Classificação 2 encontros'!$CE$18:$CE$73,0)),"")</f>
        <v/>
      </c>
      <c r="BY21" s="90" t="str">
        <f>IFERROR(INDEX('Classificação 2 encontros'!$BY$18:$BY$73,MATCH($AA21,'Classificação 2 encontros'!$CE$18:$CE$73,0)),"")</f>
        <v/>
      </c>
      <c r="BZ21" s="90" t="str">
        <f>IFERROR(INDEX('Classificação 2 encontros'!$BZ$18:$BZ$73,MATCH($AA21,'Classificação 2 encontros'!$CE$18:$CE$73,0)),"")</f>
        <v/>
      </c>
      <c r="CA21" s="90" t="str">
        <f>IFERROR(INDEX('Classificação 2 encontros'!$CA$18:$CA$73,MATCH($AA21,'Classificação 2 encontros'!$CE$18:$CE$73,0)),"")</f>
        <v/>
      </c>
      <c r="CB21" s="90" t="str">
        <f>IFERROR(INDEX('Classificação 2 encontros'!$CB$18:$CB$73,MATCH($AA21,'Classificação 2 encontros'!$CE$18:$CE$73,0)),"")</f>
        <v/>
      </c>
      <c r="CC21" s="90" t="str">
        <f>IFERROR(INDEX('Classificação 2 encontros'!$CC$18:$CC$73,MATCH($AA21,'Classificação 2 encontros'!$CE$18:$CE$73,0)),"")</f>
        <v/>
      </c>
      <c r="CD21" s="68" t="str">
        <f t="shared" si="4"/>
        <v/>
      </c>
      <c r="CE21" s="69" t="str">
        <f t="shared" si="5"/>
        <v/>
      </c>
    </row>
    <row r="22" spans="2:83" ht="22.5" customHeight="1" x14ac:dyDescent="0.45">
      <c r="B22" s="82" t="str">
        <f>IFERROR(INDEX('Classificação 2 encontros'!$B$18:$B$73,MATCH($M22,'Classificação 2 encontros'!$M$18:$M$73,0)),"")</f>
        <v/>
      </c>
      <c r="C22" s="82" t="str">
        <f>IFERROR(INDEX('Classificação 2 encontros'!$C$18:$C$73,MATCH($M22,'Classificação 2 encontros'!$M$18:$M$73,0)),"")</f>
        <v/>
      </c>
      <c r="D22" s="83" t="str">
        <f>IFERROR(INDEX('Classificação 2 encontros'!$D$18:$D$73,MATCH($M22,'Classificação 2 encontros'!$M$18:$M$73,0)),"")</f>
        <v/>
      </c>
      <c r="E22" s="83" t="str">
        <f>IFERROR(INDEX('Classificação 2 encontros'!$E$18:$E$73,MATCH($M22,'Classificação 2 encontros'!$M$18:$M$73,0)),"")</f>
        <v/>
      </c>
      <c r="F22" s="83" t="str">
        <f>IFERROR(INDEX('Classificação 2 encontros'!$F$18:$F$73,MATCH($M22,'Classificação 2 encontros'!$M$18:$M$73,0)),"")</f>
        <v/>
      </c>
      <c r="G22" s="83" t="str">
        <f>IFERROR(INDEX('Classificação 2 encontros'!$G$18:$G$73,MATCH($M22,'Classificação 2 encontros'!$M$18:$M$73,0)),"")</f>
        <v/>
      </c>
      <c r="H22" s="83" t="str">
        <f>IFERROR(INDEX('Classificação 2 encontros'!$H$18:$H$73,MATCH($M22,'Classificação 2 encontros'!$M$18:$M$73,0)),"")</f>
        <v/>
      </c>
      <c r="I22" s="83" t="str">
        <f>IFERROR(INDEX('Classificação 2 encontros'!$I$18:$I$73,MATCH($M22,'Classificação 2 encontros'!$M$18:$M$73,0)),"")</f>
        <v/>
      </c>
      <c r="J22" s="83" t="str">
        <f>IFERROR(INDEX('Classificação 2 encontros'!$J$18:$J$73,MATCH($M22,'Classificação 2 encontros'!$M$18:$M$73,0)),"")</f>
        <v/>
      </c>
      <c r="K22" s="83" t="str">
        <f>IFERROR(INDEX('Classificação 2 encontros'!$K$18:$K$73,MATCH($M22,'Classificação 2 encontros'!$M$18:$M$73,0)),"")</f>
        <v/>
      </c>
      <c r="L22" s="84" t="str">
        <f t="shared" ref="L22:L73" si="6">IFERROR((H22+K22),"")</f>
        <v/>
      </c>
      <c r="M22" s="81">
        <v>5</v>
      </c>
      <c r="N22" s="65"/>
      <c r="O22" s="65"/>
      <c r="P22" s="79" t="str">
        <f>IFERROR(INDEX('Classificação 2 encontros'!$P$18:$P$73,MATCH($AA22,'Classificação 2 encontros'!$AA$18:$AA$73,0)),"")</f>
        <v/>
      </c>
      <c r="Q22" s="79" t="str">
        <f>IFERROR(INDEX('Classificação 2 encontros'!$Q$18:$Q$73,MATCH($AA22,'Classificação 2 encontros'!$AA$18:$AA$73,0)),"")</f>
        <v/>
      </c>
      <c r="R22" s="80" t="str">
        <f>IFERROR(INDEX('Classificação 2 encontros'!$R$18:$R$73,MATCH($AA22,'Classificação 2 encontros'!$AA$18:$AA$73,0)),"")</f>
        <v/>
      </c>
      <c r="S22" s="80" t="str">
        <f>IFERROR(INDEX('Classificação 2 encontros'!$S$18:$S$73,MATCH($AA22,'Classificação 2 encontros'!$AA$18:$AA$73,0)),"")</f>
        <v/>
      </c>
      <c r="T22" s="80" t="str">
        <f>IFERROR(INDEX('Classificação 2 encontros'!$T$18:$T$73,MATCH($AA22,'Classificação 2 encontros'!$AA$18:$AA$73,0)),"")</f>
        <v/>
      </c>
      <c r="U22" s="80" t="str">
        <f>IFERROR(INDEX('Classificação 2 encontros'!$U$18:$U$73,MATCH($AA22,'Classificação 2 encontros'!$AA$18:$AA$73,0)),"")</f>
        <v/>
      </c>
      <c r="V22" s="80" t="str">
        <f>IFERROR(INDEX('Classificação 2 encontros'!$V$18:$V$73,MATCH($AA22,'Classificação 2 encontros'!$AA$18:$AA$73,0)),"")</f>
        <v/>
      </c>
      <c r="W22" s="80" t="str">
        <f>IFERROR(INDEX('Classificação 2 encontros'!$W$18:$W$73,MATCH($AA22,'Classificação 2 encontros'!$AA$18:$AA$73,0)),"")</f>
        <v/>
      </c>
      <c r="X22" s="80" t="str">
        <f>IFERROR(INDEX('Classificação 2 encontros'!$X$18:$X$73,MATCH($AA22,'Classificação 2 encontros'!$AA$18:$AA$73,0)),"")</f>
        <v/>
      </c>
      <c r="Y22" s="80" t="str">
        <f>IFERROR(INDEX('Classificação 2 encontros'!$Y$18:$Y$73,MATCH($AA22,'Classificação 2 encontros'!$AA$18:$AA$73,0)),"")</f>
        <v/>
      </c>
      <c r="Z22" s="84" t="str">
        <f t="shared" si="0"/>
        <v/>
      </c>
      <c r="AA22" s="85">
        <v>5</v>
      </c>
      <c r="AB22" s="9"/>
      <c r="AC22" s="9"/>
      <c r="AD22" s="82" t="str">
        <f>IFERROR(INDEX('Classificação 2 encontros'!$AD$18:$AD$73,MATCH($AA22,'Classificação 2 encontros'!$AO$18:$AO$73,0)),"")</f>
        <v/>
      </c>
      <c r="AE22" s="82" t="str">
        <f>IFERROR(INDEX('Classificação 2 encontros'!$AE$18:$AE$73,MATCH($AA22,'Classificação 2 encontros'!$AO$18:$AO$73,0)),"")</f>
        <v/>
      </c>
      <c r="AF22" s="83" t="str">
        <f>IFERROR(INDEX('Classificação 2 encontros'!$AF$18:$AF$73,MATCH($AA22,'Classificação 2 encontros'!$AO$18:$AO$73,0)),"")</f>
        <v/>
      </c>
      <c r="AG22" s="83" t="str">
        <f>IFERROR(INDEX('Classificação 2 encontros'!$AG$18:$AG$73,MATCH($AA22,'Classificação 2 encontros'!$AO$18:$AO$73,0)),"")</f>
        <v/>
      </c>
      <c r="AH22" s="83" t="str">
        <f>IFERROR(INDEX('Classificação 2 encontros'!$AH$18:$AH$73,MATCH($AA22,'Classificação 2 encontros'!$AO$18:$AO$73,0)),"")</f>
        <v/>
      </c>
      <c r="AI22" s="83" t="str">
        <f>IFERROR(INDEX('Classificação 2 encontros'!$AI$18:$AI$73,MATCH($AA22,'Classificação 2 encontros'!$AO$18:$AO$73,0)),"")</f>
        <v/>
      </c>
      <c r="AJ22" s="83" t="str">
        <f>IFERROR(INDEX('Classificação 2 encontros'!$AJ$18:$AJ$73,MATCH($AA22,'Classificação 2 encontros'!$AO$18:$AO$73,0)),"")</f>
        <v/>
      </c>
      <c r="AK22" s="83" t="str">
        <f>IFERROR(INDEX('Classificação 2 encontros'!$AK$18:$AK$73,MATCH($AA22,'Classificação 2 encontros'!$AO$18:$AO$73,0)),"")</f>
        <v/>
      </c>
      <c r="AL22" s="83" t="str">
        <f>IFERROR(INDEX('Classificação 2 encontros'!$AL$18:$AL$73,MATCH($AA22,'Classificação 2 encontros'!$AO$18:$AO$73,0)),"")</f>
        <v/>
      </c>
      <c r="AM22" s="83" t="str">
        <f>IFERROR(INDEX('Classificação 2 encontros'!$AM$18:$AM$73,MATCH($AA22,'Classificação 2 encontros'!$AO$18:$AO$73,0)),"")</f>
        <v/>
      </c>
      <c r="AN22" s="84" t="str">
        <f t="shared" si="1"/>
        <v/>
      </c>
      <c r="AO22" s="85">
        <v>5</v>
      </c>
      <c r="AP22" s="65"/>
      <c r="AQ22" s="65"/>
      <c r="AR22" s="89" t="str">
        <f>IFERROR(INDEX('Classificação 2 encontros'!$AR$18:$AR$73,MATCH($AA22,'Classificação 2 encontros'!$BC$18:$BC$73,0)),"")</f>
        <v/>
      </c>
      <c r="AS22" s="89" t="str">
        <f>IFERROR(INDEX('Classificação 2 encontros'!$AS$18:$AS$73,MATCH($AA22,'Classificação 2 encontros'!$BC$18:$BC$73,0)),"")</f>
        <v/>
      </c>
      <c r="AT22" s="90" t="str">
        <f>IFERROR(INDEX('Classificação 2 encontros'!$AT$18:$AT$73,MATCH($AA22,'Classificação 2 encontros'!$BC$18:$BC$73,0)),"")</f>
        <v/>
      </c>
      <c r="AU22" s="90" t="str">
        <f>IFERROR(INDEX('Classificação 2 encontros'!$AU$18:$AU$73,MATCH($AA22,'Classificação 2 encontros'!$BC$18:$BC$73,0)),"")</f>
        <v/>
      </c>
      <c r="AV22" s="90" t="str">
        <f>IFERROR(INDEX('Classificação 2 encontros'!$AV$18:$AV$73,MATCH($AA22,'Classificação 2 encontros'!$BC$18:$BC$73,0)),"")</f>
        <v/>
      </c>
      <c r="AW22" s="90" t="str">
        <f>IFERROR(INDEX('Classificação 2 encontros'!$AW$18:$AW$73,MATCH($AA22,'Classificação 2 encontros'!$BC$18:$BC$73,0)),"")</f>
        <v/>
      </c>
      <c r="AX22" s="90" t="str">
        <f>IFERROR(INDEX('Classificação 2 encontros'!$AX$18:$AX$73,MATCH($AA22,'Classificação 2 encontros'!$BC$18:$BC$73,0)),"")</f>
        <v/>
      </c>
      <c r="AY22" s="90" t="str">
        <f>IFERROR(INDEX('Classificação 2 encontros'!$AY$18:$AY$73,MATCH($AA22,'Classificação 2 encontros'!$BC$18:$BC$73,0)),"")</f>
        <v/>
      </c>
      <c r="AZ22" s="90" t="str">
        <f>IFERROR(INDEX('Classificação 2 encontros'!$AZ$18:$AZ$73,MATCH($AA22,'Classificação 2 encontros'!$BC$18:$BC$73,0)),"")</f>
        <v/>
      </c>
      <c r="BA22" s="90" t="str">
        <f>IFERROR(INDEX('Classificação 2 encontros'!$BA$18:$BA$73,MATCH($AA22,'Classificação 2 encontros'!$BC$18:$BC$73,0)),"")</f>
        <v/>
      </c>
      <c r="BB22" s="84" t="str">
        <f t="shared" si="2"/>
        <v/>
      </c>
      <c r="BC22" s="85">
        <v>5</v>
      </c>
      <c r="BF22" s="86" t="str">
        <f>IFERROR(INDEX('Classificação 2 encontros'!$BF$18:$BF$73,MATCH($AA22,'Classificação 2 encontros'!$BQ$18:$BQ$73,0)),"")</f>
        <v/>
      </c>
      <c r="BG22" s="86" t="str">
        <f>IFERROR(INDEX('Classificação 2 encontros'!$BG$18:$BG$73,MATCH($AA22,'Classificação 2 encontros'!$BQ$18:$BQ$73,0)),"")</f>
        <v/>
      </c>
      <c r="BH22" s="87" t="str">
        <f>IFERROR(INDEX('Classificação 2 encontros'!$BH$18:$BH$73,MATCH($AA22,'Classificação 2 encontros'!$BQ$18:$BQ$73,0)),"")</f>
        <v/>
      </c>
      <c r="BI22" s="87" t="str">
        <f>IFERROR(INDEX('Classificação 2 encontros'!$BI$18:$BI$73,MATCH($AA22,'Classificação 2 encontros'!$BQ$18:$BQ$73,0)),"")</f>
        <v/>
      </c>
      <c r="BJ22" s="87" t="str">
        <f>IFERROR(INDEX('Classificação 2 encontros'!$BJ$18:$BJ$73,MATCH($AA22,'Classificação 2 encontros'!$BQ$18:$BQ$73,0)),"")</f>
        <v/>
      </c>
      <c r="BK22" s="87" t="str">
        <f>IFERROR(INDEX('Classificação 2 encontros'!$BK$18:$BK$73,MATCH($AA22,'Classificação 2 encontros'!$BQ$18:$BQ$73,0)),"")</f>
        <v/>
      </c>
      <c r="BL22" s="87" t="str">
        <f>IFERROR(INDEX('Classificação 2 encontros'!$BL$18:$BL$73,MATCH($AA22,'Classificação 2 encontros'!$BQ$18:$BQ$73,0)),"")</f>
        <v/>
      </c>
      <c r="BM22" s="96" t="str">
        <f>IFERROR(INDEX('Classificação 2 encontros'!$BM$18:$BM$73,MATCH($AA22,'Classificação 2 encontros'!$BQ$18:$BQ$73,0)),"")</f>
        <v/>
      </c>
      <c r="BN22" s="87" t="str">
        <f>IFERROR(INDEX('Classificação 2 encontros'!$BN$18:$BN$73,MATCH($AA22,'Classificação 2 encontros'!$BQ$18:$BQ$73,0)),"")</f>
        <v/>
      </c>
      <c r="BO22" s="87" t="str">
        <f>IFERROR(INDEX('Classificação 2 encontros'!$BO$18:$BO$73,MATCH($AA22,'Classificação 2 encontros'!$BQ$18:$BQ$73,0)),"")</f>
        <v/>
      </c>
      <c r="BP22" s="84" t="str">
        <f t="shared" si="3"/>
        <v/>
      </c>
      <c r="BQ22" s="85">
        <v>5</v>
      </c>
      <c r="BR22" s="65"/>
      <c r="BS22" s="65"/>
      <c r="BT22" s="89" t="str">
        <f>IFERROR(INDEX('Classificação 2 encontros'!$BT$18:$BT$73,MATCH($AA22,'Classificação 2 encontros'!$CE$18:$CE$73,0)),"")</f>
        <v/>
      </c>
      <c r="BU22" s="89" t="str">
        <f>IFERROR(INDEX('Classificação 2 encontros'!$BU$18:$BU$73,MATCH($AA22,'Classificação 2 encontros'!$CE$18:$CE$73,0)),"")</f>
        <v/>
      </c>
      <c r="BV22" s="90" t="str">
        <f>IFERROR(INDEX('Classificação 2 encontros'!$BV$18:$BV$73,MATCH($AA22,'Classificação 2 encontros'!$CE$18:$CE$73,0)),"")</f>
        <v/>
      </c>
      <c r="BW22" s="90" t="str">
        <f>IFERROR(INDEX('Classificação 2 encontros'!$BW$18:$BW$73,MATCH($AA22,'Classificação 2 encontros'!$CE$18:$CE$73,0)),"")</f>
        <v/>
      </c>
      <c r="BX22" s="90" t="str">
        <f>IFERROR(INDEX('Classificação 2 encontros'!$BX$18:$BX$73,MATCH($AA22,'Classificação 2 encontros'!$CE$18:$CE$73,0)),"")</f>
        <v/>
      </c>
      <c r="BY22" s="90" t="str">
        <f>IFERROR(INDEX('Classificação 2 encontros'!$BY$18:$BY$73,MATCH($AA22,'Classificação 2 encontros'!$CE$18:$CE$73,0)),"")</f>
        <v/>
      </c>
      <c r="BZ22" s="90" t="str">
        <f>IFERROR(INDEX('Classificação 2 encontros'!$BZ$18:$BZ$73,MATCH($AA22,'Classificação 2 encontros'!$CE$18:$CE$73,0)),"")</f>
        <v/>
      </c>
      <c r="CA22" s="90" t="str">
        <f>IFERROR(INDEX('Classificação 2 encontros'!$CA$18:$CA$73,MATCH($AA22,'Classificação 2 encontros'!$CE$18:$CE$73,0)),"")</f>
        <v/>
      </c>
      <c r="CB22" s="90" t="str">
        <f>IFERROR(INDEX('Classificação 2 encontros'!$CB$18:$CB$73,MATCH($AA22,'Classificação 2 encontros'!$CE$18:$CE$73,0)),"")</f>
        <v/>
      </c>
      <c r="CC22" s="90" t="str">
        <f>IFERROR(INDEX('Classificação 2 encontros'!$CC$18:$CC$73,MATCH($AA22,'Classificação 2 encontros'!$CE$18:$CE$73,0)),"")</f>
        <v/>
      </c>
      <c r="CD22" s="68" t="str">
        <f t="shared" si="4"/>
        <v/>
      </c>
      <c r="CE22" s="69" t="str">
        <f t="shared" si="5"/>
        <v/>
      </c>
    </row>
    <row r="23" spans="2:83" ht="22.5" customHeight="1" x14ac:dyDescent="0.45">
      <c r="B23" s="82" t="str">
        <f>IFERROR(INDEX('Classificação 2 encontros'!$B$18:$B$73,MATCH($M23,'Classificação 2 encontros'!$M$18:$M$73,0)),"")</f>
        <v/>
      </c>
      <c r="C23" s="82" t="str">
        <f>IFERROR(INDEX('Classificação 2 encontros'!$C$18:$C$73,MATCH($M23,'Classificação 2 encontros'!$M$18:$M$73,0)),"")</f>
        <v/>
      </c>
      <c r="D23" s="83" t="str">
        <f>IFERROR(INDEX('Classificação 2 encontros'!$D$18:$D$73,MATCH($M23,'Classificação 2 encontros'!$M$18:$M$73,0)),"")</f>
        <v/>
      </c>
      <c r="E23" s="83" t="str">
        <f>IFERROR(INDEX('Classificação 2 encontros'!$E$18:$E$73,MATCH($M23,'Classificação 2 encontros'!$M$18:$M$73,0)),"")</f>
        <v/>
      </c>
      <c r="F23" s="83" t="str">
        <f>IFERROR(INDEX('Classificação 2 encontros'!$F$18:$F$73,MATCH($M23,'Classificação 2 encontros'!$M$18:$M$73,0)),"")</f>
        <v/>
      </c>
      <c r="G23" s="83" t="str">
        <f>IFERROR(INDEX('Classificação 2 encontros'!$G$18:$G$73,MATCH($M23,'Classificação 2 encontros'!$M$18:$M$73,0)),"")</f>
        <v/>
      </c>
      <c r="H23" s="83" t="str">
        <f>IFERROR(INDEX('Classificação 2 encontros'!$H$18:$H$73,MATCH($M23,'Classificação 2 encontros'!$M$18:$M$73,0)),"")</f>
        <v/>
      </c>
      <c r="I23" s="83" t="str">
        <f>IFERROR(INDEX('Classificação 2 encontros'!$I$18:$I$73,MATCH($M23,'Classificação 2 encontros'!$M$18:$M$73,0)),"")</f>
        <v/>
      </c>
      <c r="J23" s="83" t="str">
        <f>IFERROR(INDEX('Classificação 2 encontros'!$J$18:$J$73,MATCH($M23,'Classificação 2 encontros'!$M$18:$M$73,0)),"")</f>
        <v/>
      </c>
      <c r="K23" s="83" t="str">
        <f>IFERROR(INDEX('Classificação 2 encontros'!$K$18:$K$73,MATCH($M23,'Classificação 2 encontros'!$M$18:$M$73,0)),"")</f>
        <v/>
      </c>
      <c r="L23" s="84" t="str">
        <f t="shared" si="6"/>
        <v/>
      </c>
      <c r="M23" s="81">
        <v>6</v>
      </c>
      <c r="N23" s="65"/>
      <c r="O23" s="65"/>
      <c r="P23" s="79" t="str">
        <f>IFERROR(INDEX('Classificação 2 encontros'!$P$18:$P$73,MATCH($AA23,'Classificação 2 encontros'!$AA$18:$AA$73,0)),"")</f>
        <v/>
      </c>
      <c r="Q23" s="79" t="str">
        <f>IFERROR(INDEX('Classificação 2 encontros'!$Q$18:$Q$73,MATCH($AA23,'Classificação 2 encontros'!$AA$18:$AA$73,0)),"")</f>
        <v/>
      </c>
      <c r="R23" s="80" t="str">
        <f>IFERROR(INDEX('Classificação 2 encontros'!$R$18:$R$73,MATCH($AA23,'Classificação 2 encontros'!$AA$18:$AA$73,0)),"")</f>
        <v/>
      </c>
      <c r="S23" s="80" t="str">
        <f>IFERROR(INDEX('Classificação 2 encontros'!$S$18:$S$73,MATCH($AA23,'Classificação 2 encontros'!$AA$18:$AA$73,0)),"")</f>
        <v/>
      </c>
      <c r="T23" s="80" t="str">
        <f>IFERROR(INDEX('Classificação 2 encontros'!$T$18:$T$73,MATCH($AA23,'Classificação 2 encontros'!$AA$18:$AA$73,0)),"")</f>
        <v/>
      </c>
      <c r="U23" s="80" t="str">
        <f>IFERROR(INDEX('Classificação 2 encontros'!$U$18:$U$73,MATCH($AA23,'Classificação 2 encontros'!$AA$18:$AA$73,0)),"")</f>
        <v/>
      </c>
      <c r="V23" s="80" t="str">
        <f>IFERROR(INDEX('Classificação 2 encontros'!$V$18:$V$73,MATCH($AA23,'Classificação 2 encontros'!$AA$18:$AA$73,0)),"")</f>
        <v/>
      </c>
      <c r="W23" s="80" t="str">
        <f>IFERROR(INDEX('Classificação 2 encontros'!$W$18:$W$73,MATCH($AA23,'Classificação 2 encontros'!$AA$18:$AA$73,0)),"")</f>
        <v/>
      </c>
      <c r="X23" s="80" t="str">
        <f>IFERROR(INDEX('Classificação 2 encontros'!$X$18:$X$73,MATCH($AA23,'Classificação 2 encontros'!$AA$18:$AA$73,0)),"")</f>
        <v/>
      </c>
      <c r="Y23" s="80" t="str">
        <f>IFERROR(INDEX('Classificação 2 encontros'!$Y$18:$Y$73,MATCH($AA23,'Classificação 2 encontros'!$AA$18:$AA$73,0)),"")</f>
        <v/>
      </c>
      <c r="Z23" s="84" t="str">
        <f t="shared" si="0"/>
        <v/>
      </c>
      <c r="AA23" s="85">
        <v>6</v>
      </c>
      <c r="AB23" s="9"/>
      <c r="AC23" s="9"/>
      <c r="AD23" s="82" t="str">
        <f>IFERROR(INDEX('Classificação 2 encontros'!$AD$18:$AD$73,MATCH($AA23,'Classificação 2 encontros'!$AO$18:$AO$73,0)),"")</f>
        <v/>
      </c>
      <c r="AE23" s="82" t="str">
        <f>IFERROR(INDEX('Classificação 2 encontros'!$AE$18:$AE$73,MATCH($AA23,'Classificação 2 encontros'!$AO$18:$AO$73,0)),"")</f>
        <v/>
      </c>
      <c r="AF23" s="83" t="str">
        <f>IFERROR(INDEX('Classificação 2 encontros'!$AF$18:$AF$73,MATCH($AA23,'Classificação 2 encontros'!$AO$18:$AO$73,0)),"")</f>
        <v/>
      </c>
      <c r="AG23" s="83" t="str">
        <f>IFERROR(INDEX('Classificação 2 encontros'!$AG$18:$AG$73,MATCH($AA23,'Classificação 2 encontros'!$AO$18:$AO$73,0)),"")</f>
        <v/>
      </c>
      <c r="AH23" s="83" t="str">
        <f>IFERROR(INDEX('Classificação 2 encontros'!$AH$18:$AH$73,MATCH($AA23,'Classificação 2 encontros'!$AO$18:$AO$73,0)),"")</f>
        <v/>
      </c>
      <c r="AI23" s="83" t="str">
        <f>IFERROR(INDEX('Classificação 2 encontros'!$AI$18:$AI$73,MATCH($AA23,'Classificação 2 encontros'!$AO$18:$AO$73,0)),"")</f>
        <v/>
      </c>
      <c r="AJ23" s="83" t="str">
        <f>IFERROR(INDEX('Classificação 2 encontros'!$AJ$18:$AJ$73,MATCH($AA23,'Classificação 2 encontros'!$AO$18:$AO$73,0)),"")</f>
        <v/>
      </c>
      <c r="AK23" s="83" t="str">
        <f>IFERROR(INDEX('Classificação 2 encontros'!$AK$18:$AK$73,MATCH($AA23,'Classificação 2 encontros'!$AO$18:$AO$73,0)),"")</f>
        <v/>
      </c>
      <c r="AL23" s="83" t="str">
        <f>IFERROR(INDEX('Classificação 2 encontros'!$AL$18:$AL$73,MATCH($AA23,'Classificação 2 encontros'!$AO$18:$AO$73,0)),"")</f>
        <v/>
      </c>
      <c r="AM23" s="83" t="str">
        <f>IFERROR(INDEX('Classificação 2 encontros'!$AM$18:$AM$73,MATCH($AA23,'Classificação 2 encontros'!$AO$18:$AO$73,0)),"")</f>
        <v/>
      </c>
      <c r="AN23" s="84" t="str">
        <f t="shared" si="1"/>
        <v/>
      </c>
      <c r="AO23" s="85">
        <v>6</v>
      </c>
      <c r="AP23" s="65"/>
      <c r="AQ23" s="65"/>
      <c r="AR23" s="89" t="str">
        <f>IFERROR(INDEX('Classificação 2 encontros'!$AR$18:$AR$73,MATCH($AA23,'Classificação 2 encontros'!$BC$18:$BC$73,0)),"")</f>
        <v/>
      </c>
      <c r="AS23" s="89" t="str">
        <f>IFERROR(INDEX('Classificação 2 encontros'!$AS$18:$AS$73,MATCH($AA23,'Classificação 2 encontros'!$BC$18:$BC$73,0)),"")</f>
        <v/>
      </c>
      <c r="AT23" s="90" t="str">
        <f>IFERROR(INDEX('Classificação 2 encontros'!$AT$18:$AT$73,MATCH($AA23,'Classificação 2 encontros'!$BC$18:$BC$73,0)),"")</f>
        <v/>
      </c>
      <c r="AU23" s="90" t="str">
        <f>IFERROR(INDEX('Classificação 2 encontros'!$AU$18:$AU$73,MATCH($AA23,'Classificação 2 encontros'!$BC$18:$BC$73,0)),"")</f>
        <v/>
      </c>
      <c r="AV23" s="90" t="str">
        <f>IFERROR(INDEX('Classificação 2 encontros'!$AV$18:$AV$73,MATCH($AA23,'Classificação 2 encontros'!$BC$18:$BC$73,0)),"")</f>
        <v/>
      </c>
      <c r="AW23" s="90" t="str">
        <f>IFERROR(INDEX('Classificação 2 encontros'!$AW$18:$AW$73,MATCH($AA23,'Classificação 2 encontros'!$BC$18:$BC$73,0)),"")</f>
        <v/>
      </c>
      <c r="AX23" s="90" t="str">
        <f>IFERROR(INDEX('Classificação 2 encontros'!$AX$18:$AX$73,MATCH($AA23,'Classificação 2 encontros'!$BC$18:$BC$73,0)),"")</f>
        <v/>
      </c>
      <c r="AY23" s="90" t="str">
        <f>IFERROR(INDEX('Classificação 2 encontros'!$AY$18:$AY$73,MATCH($AA23,'Classificação 2 encontros'!$BC$18:$BC$73,0)),"")</f>
        <v/>
      </c>
      <c r="AZ23" s="90" t="str">
        <f>IFERROR(INDEX('Classificação 2 encontros'!$AZ$18:$AZ$73,MATCH($AA23,'Classificação 2 encontros'!$BC$18:$BC$73,0)),"")</f>
        <v/>
      </c>
      <c r="BA23" s="90" t="str">
        <f>IFERROR(INDEX('Classificação 2 encontros'!$BA$18:$BA$73,MATCH($AA23,'Classificação 2 encontros'!$BC$18:$BC$73,0)),"")</f>
        <v/>
      </c>
      <c r="BB23" s="84" t="str">
        <f t="shared" si="2"/>
        <v/>
      </c>
      <c r="BC23" s="85">
        <v>6</v>
      </c>
      <c r="BF23" s="86" t="str">
        <f>IFERROR(INDEX('Classificação 2 encontros'!$BF$18:$BF$73,MATCH($AA23,'Classificação 2 encontros'!$BQ$18:$BQ$73,0)),"")</f>
        <v/>
      </c>
      <c r="BG23" s="86" t="str">
        <f>IFERROR(INDEX('Classificação 2 encontros'!$BG$18:$BG$73,MATCH($AA23,'Classificação 2 encontros'!$BQ$18:$BQ$73,0)),"")</f>
        <v/>
      </c>
      <c r="BH23" s="87" t="str">
        <f>IFERROR(INDEX('Classificação 2 encontros'!$BH$18:$BH$73,MATCH($AA23,'Classificação 2 encontros'!$BQ$18:$BQ$73,0)),"")</f>
        <v/>
      </c>
      <c r="BI23" s="87" t="str">
        <f>IFERROR(INDEX('Classificação 2 encontros'!$BI$18:$BI$73,MATCH($AA23,'Classificação 2 encontros'!$BQ$18:$BQ$73,0)),"")</f>
        <v/>
      </c>
      <c r="BJ23" s="87" t="str">
        <f>IFERROR(INDEX('Classificação 2 encontros'!$BJ$18:$BJ$73,MATCH($AA23,'Classificação 2 encontros'!$BQ$18:$BQ$73,0)),"")</f>
        <v/>
      </c>
      <c r="BK23" s="87" t="str">
        <f>IFERROR(INDEX('Classificação 2 encontros'!$BK$18:$BK$73,MATCH($AA23,'Classificação 2 encontros'!$BQ$18:$BQ$73,0)),"")</f>
        <v/>
      </c>
      <c r="BL23" s="87" t="str">
        <f>IFERROR(INDEX('Classificação 2 encontros'!$BL$18:$BL$73,MATCH($AA23,'Classificação 2 encontros'!$BQ$18:$BQ$73,0)),"")</f>
        <v/>
      </c>
      <c r="BM23" s="96" t="str">
        <f>IFERROR(INDEX('Classificação 2 encontros'!$BM$18:$BM$73,MATCH($AA23,'Classificação 2 encontros'!$BQ$18:$BQ$73,0)),"")</f>
        <v/>
      </c>
      <c r="BN23" s="87" t="str">
        <f>IFERROR(INDEX('Classificação 2 encontros'!$BN$18:$BN$73,MATCH($AA23,'Classificação 2 encontros'!$BQ$18:$BQ$73,0)),"")</f>
        <v/>
      </c>
      <c r="BO23" s="87" t="str">
        <f>IFERROR(INDEX('Classificação 2 encontros'!$BO$18:$BO$73,MATCH($AA23,'Classificação 2 encontros'!$BQ$18:$BQ$73,0)),"")</f>
        <v/>
      </c>
      <c r="BP23" s="84" t="str">
        <f t="shared" si="3"/>
        <v/>
      </c>
      <c r="BQ23" s="85">
        <v>6</v>
      </c>
      <c r="BR23" s="65"/>
      <c r="BS23" s="65"/>
      <c r="BT23" s="89" t="str">
        <f>IFERROR(INDEX('Classificação 2 encontros'!$BT$18:$BT$73,MATCH($AA23,'Classificação 2 encontros'!$CE$18:$CE$73,0)),"")</f>
        <v/>
      </c>
      <c r="BU23" s="89" t="str">
        <f>IFERROR(INDEX('Classificação 2 encontros'!$BU$18:$BU$73,MATCH($AA23,'Classificação 2 encontros'!$CE$18:$CE$73,0)),"")</f>
        <v/>
      </c>
      <c r="BV23" s="90" t="str">
        <f>IFERROR(INDEX('Classificação 2 encontros'!$BV$18:$BV$73,MATCH($AA23,'Classificação 2 encontros'!$CE$18:$CE$73,0)),"")</f>
        <v/>
      </c>
      <c r="BW23" s="90" t="str">
        <f>IFERROR(INDEX('Classificação 2 encontros'!$BW$18:$BW$73,MATCH($AA23,'Classificação 2 encontros'!$CE$18:$CE$73,0)),"")</f>
        <v/>
      </c>
      <c r="BX23" s="90" t="str">
        <f>IFERROR(INDEX('Classificação 2 encontros'!$BX$18:$BX$73,MATCH($AA23,'Classificação 2 encontros'!$CE$18:$CE$73,0)),"")</f>
        <v/>
      </c>
      <c r="BY23" s="90" t="str">
        <f>IFERROR(INDEX('Classificação 2 encontros'!$BY$18:$BY$73,MATCH($AA23,'Classificação 2 encontros'!$CE$18:$CE$73,0)),"")</f>
        <v/>
      </c>
      <c r="BZ23" s="90" t="str">
        <f>IFERROR(INDEX('Classificação 2 encontros'!$BZ$18:$BZ$73,MATCH($AA23,'Classificação 2 encontros'!$CE$18:$CE$73,0)),"")</f>
        <v/>
      </c>
      <c r="CA23" s="90" t="str">
        <f>IFERROR(INDEX('Classificação 2 encontros'!$CA$18:$CA$73,MATCH($AA23,'Classificação 2 encontros'!$CE$18:$CE$73,0)),"")</f>
        <v/>
      </c>
      <c r="CB23" s="90" t="str">
        <f>IFERROR(INDEX('Classificação 2 encontros'!$CB$18:$CB$73,MATCH($AA23,'Classificação 2 encontros'!$CE$18:$CE$73,0)),"")</f>
        <v/>
      </c>
      <c r="CC23" s="90" t="str">
        <f>IFERROR(INDEX('Classificação 2 encontros'!$CC$18:$CC$73,MATCH($AA23,'Classificação 2 encontros'!$CE$18:$CE$73,0)),"")</f>
        <v/>
      </c>
      <c r="CD23" s="68" t="str">
        <f t="shared" si="4"/>
        <v/>
      </c>
      <c r="CE23" s="69" t="str">
        <f t="shared" si="5"/>
        <v/>
      </c>
    </row>
    <row r="24" spans="2:83" ht="22.5" customHeight="1" x14ac:dyDescent="0.45">
      <c r="B24" s="82" t="str">
        <f>IFERROR(INDEX('Classificação 2 encontros'!$B$18:$B$73,MATCH($M24,'Classificação 2 encontros'!$M$18:$M$73,0)),"")</f>
        <v/>
      </c>
      <c r="C24" s="82" t="str">
        <f>IFERROR(INDEX('Classificação 2 encontros'!$C$18:$C$73,MATCH($M24,'Classificação 2 encontros'!$M$18:$M$73,0)),"")</f>
        <v/>
      </c>
      <c r="D24" s="83" t="str">
        <f>IFERROR(INDEX('Classificação 2 encontros'!$D$18:$D$73,MATCH($M24,'Classificação 2 encontros'!$M$18:$M$73,0)),"")</f>
        <v/>
      </c>
      <c r="E24" s="83" t="str">
        <f>IFERROR(INDEX('Classificação 2 encontros'!$E$18:$E$73,MATCH($M24,'Classificação 2 encontros'!$M$18:$M$73,0)),"")</f>
        <v/>
      </c>
      <c r="F24" s="83" t="str">
        <f>IFERROR(INDEX('Classificação 2 encontros'!$F$18:$F$73,MATCH($M24,'Classificação 2 encontros'!$M$18:$M$73,0)),"")</f>
        <v/>
      </c>
      <c r="G24" s="83" t="str">
        <f>IFERROR(INDEX('Classificação 2 encontros'!$G$18:$G$73,MATCH($M24,'Classificação 2 encontros'!$M$18:$M$73,0)),"")</f>
        <v/>
      </c>
      <c r="H24" s="83" t="str">
        <f>IFERROR(INDEX('Classificação 2 encontros'!$H$18:$H$73,MATCH($M24,'Classificação 2 encontros'!$M$18:$M$73,0)),"")</f>
        <v/>
      </c>
      <c r="I24" s="83" t="str">
        <f>IFERROR(INDEX('Classificação 2 encontros'!$I$18:$I$73,MATCH($M24,'Classificação 2 encontros'!$M$18:$M$73,0)),"")</f>
        <v/>
      </c>
      <c r="J24" s="83" t="str">
        <f>IFERROR(INDEX('Classificação 2 encontros'!$J$18:$J$73,MATCH($M24,'Classificação 2 encontros'!$M$18:$M$73,0)),"")</f>
        <v/>
      </c>
      <c r="K24" s="83" t="str">
        <f>IFERROR(INDEX('Classificação 2 encontros'!$K$18:$K$73,MATCH($M24,'Classificação 2 encontros'!$M$18:$M$73,0)),"")</f>
        <v/>
      </c>
      <c r="L24" s="84" t="str">
        <f t="shared" si="6"/>
        <v/>
      </c>
      <c r="M24" s="81">
        <v>7</v>
      </c>
      <c r="N24" s="65"/>
      <c r="O24" s="65"/>
      <c r="P24" s="79" t="str">
        <f>IFERROR(INDEX('Classificação 2 encontros'!$P$18:$P$73,MATCH($AA24,'Classificação 2 encontros'!$AA$18:$AA$73,0)),"")</f>
        <v/>
      </c>
      <c r="Q24" s="79" t="str">
        <f>IFERROR(INDEX('Classificação 2 encontros'!$Q$18:$Q$73,MATCH($AA24,'Classificação 2 encontros'!$AA$18:$AA$73,0)),"")</f>
        <v/>
      </c>
      <c r="R24" s="80" t="str">
        <f>IFERROR(INDEX('Classificação 2 encontros'!$R$18:$R$73,MATCH($AA24,'Classificação 2 encontros'!$AA$18:$AA$73,0)),"")</f>
        <v/>
      </c>
      <c r="S24" s="80" t="str">
        <f>IFERROR(INDEX('Classificação 2 encontros'!$S$18:$S$73,MATCH($AA24,'Classificação 2 encontros'!$AA$18:$AA$73,0)),"")</f>
        <v/>
      </c>
      <c r="T24" s="80" t="str">
        <f>IFERROR(INDEX('Classificação 2 encontros'!$T$18:$T$73,MATCH($AA24,'Classificação 2 encontros'!$AA$18:$AA$73,0)),"")</f>
        <v/>
      </c>
      <c r="U24" s="80" t="str">
        <f>IFERROR(INDEX('Classificação 2 encontros'!$U$18:$U$73,MATCH($AA24,'Classificação 2 encontros'!$AA$18:$AA$73,0)),"")</f>
        <v/>
      </c>
      <c r="V24" s="80" t="str">
        <f>IFERROR(INDEX('Classificação 2 encontros'!$V$18:$V$73,MATCH($AA24,'Classificação 2 encontros'!$AA$18:$AA$73,0)),"")</f>
        <v/>
      </c>
      <c r="W24" s="80" t="str">
        <f>IFERROR(INDEX('Classificação 2 encontros'!$W$18:$W$73,MATCH($AA24,'Classificação 2 encontros'!$AA$18:$AA$73,0)),"")</f>
        <v/>
      </c>
      <c r="X24" s="80" t="str">
        <f>IFERROR(INDEX('Classificação 2 encontros'!$X$18:$X$73,MATCH($AA24,'Classificação 2 encontros'!$AA$18:$AA$73,0)),"")</f>
        <v/>
      </c>
      <c r="Y24" s="80" t="str">
        <f>IFERROR(INDEX('Classificação 2 encontros'!$Y$18:$Y$73,MATCH($AA24,'Classificação 2 encontros'!$AA$18:$AA$73,0)),"")</f>
        <v/>
      </c>
      <c r="Z24" s="84" t="str">
        <f t="shared" si="0"/>
        <v/>
      </c>
      <c r="AA24" s="85">
        <v>7</v>
      </c>
      <c r="AB24" s="9"/>
      <c r="AC24" s="9"/>
      <c r="AD24" s="82" t="str">
        <f>IFERROR(INDEX('Classificação 2 encontros'!$AD$18:$AD$73,MATCH($AA24,'Classificação 2 encontros'!$AO$18:$AO$73,0)),"")</f>
        <v/>
      </c>
      <c r="AE24" s="82" t="str">
        <f>IFERROR(INDEX('Classificação 2 encontros'!$AE$18:$AE$73,MATCH($AA24,'Classificação 2 encontros'!$AO$18:$AO$73,0)),"")</f>
        <v/>
      </c>
      <c r="AF24" s="83" t="str">
        <f>IFERROR(INDEX('Classificação 2 encontros'!$AF$18:$AF$73,MATCH($AA24,'Classificação 2 encontros'!$AO$18:$AO$73,0)),"")</f>
        <v/>
      </c>
      <c r="AG24" s="83" t="str">
        <f>IFERROR(INDEX('Classificação 2 encontros'!$AG$18:$AG$73,MATCH($AA24,'Classificação 2 encontros'!$AO$18:$AO$73,0)),"")</f>
        <v/>
      </c>
      <c r="AH24" s="83" t="str">
        <f>IFERROR(INDEX('Classificação 2 encontros'!$AH$18:$AH$73,MATCH($AA24,'Classificação 2 encontros'!$AO$18:$AO$73,0)),"")</f>
        <v/>
      </c>
      <c r="AI24" s="83" t="str">
        <f>IFERROR(INDEX('Classificação 2 encontros'!$AI$18:$AI$73,MATCH($AA24,'Classificação 2 encontros'!$AO$18:$AO$73,0)),"")</f>
        <v/>
      </c>
      <c r="AJ24" s="83" t="str">
        <f>IFERROR(INDEX('Classificação 2 encontros'!$AJ$18:$AJ$73,MATCH($AA24,'Classificação 2 encontros'!$AO$18:$AO$73,0)),"")</f>
        <v/>
      </c>
      <c r="AK24" s="83" t="str">
        <f>IFERROR(INDEX('Classificação 2 encontros'!$AK$18:$AK$73,MATCH($AA24,'Classificação 2 encontros'!$AO$18:$AO$73,0)),"")</f>
        <v/>
      </c>
      <c r="AL24" s="83" t="str">
        <f>IFERROR(INDEX('Classificação 2 encontros'!$AL$18:$AL$73,MATCH($AA24,'Classificação 2 encontros'!$AO$18:$AO$73,0)),"")</f>
        <v/>
      </c>
      <c r="AM24" s="83" t="str">
        <f>IFERROR(INDEX('Classificação 2 encontros'!$AM$18:$AM$73,MATCH($AA24,'Classificação 2 encontros'!$AO$18:$AO$73,0)),"")</f>
        <v/>
      </c>
      <c r="AN24" s="84" t="str">
        <f t="shared" si="1"/>
        <v/>
      </c>
      <c r="AO24" s="85">
        <v>7</v>
      </c>
      <c r="AP24" s="65"/>
      <c r="AQ24" s="65"/>
      <c r="AR24" s="89" t="str">
        <f>IFERROR(INDEX('Classificação 2 encontros'!$AR$18:$AR$73,MATCH($AA24,'Classificação 2 encontros'!$BC$18:$BC$73,0)),"")</f>
        <v/>
      </c>
      <c r="AS24" s="89" t="str">
        <f>IFERROR(INDEX('Classificação 2 encontros'!$AS$18:$AS$73,MATCH($AA24,'Classificação 2 encontros'!$BC$18:$BC$73,0)),"")</f>
        <v/>
      </c>
      <c r="AT24" s="90" t="str">
        <f>IFERROR(INDEX('Classificação 2 encontros'!$AT$18:$AT$73,MATCH($AA24,'Classificação 2 encontros'!$BC$18:$BC$73,0)),"")</f>
        <v/>
      </c>
      <c r="AU24" s="90" t="str">
        <f>IFERROR(INDEX('Classificação 2 encontros'!$AU$18:$AU$73,MATCH($AA24,'Classificação 2 encontros'!$BC$18:$BC$73,0)),"")</f>
        <v/>
      </c>
      <c r="AV24" s="90" t="str">
        <f>IFERROR(INDEX('Classificação 2 encontros'!$AV$18:$AV$73,MATCH($AA24,'Classificação 2 encontros'!$BC$18:$BC$73,0)),"")</f>
        <v/>
      </c>
      <c r="AW24" s="90" t="str">
        <f>IFERROR(INDEX('Classificação 2 encontros'!$AW$18:$AW$73,MATCH($AA24,'Classificação 2 encontros'!$BC$18:$BC$73,0)),"")</f>
        <v/>
      </c>
      <c r="AX24" s="90" t="str">
        <f>IFERROR(INDEX('Classificação 2 encontros'!$AX$18:$AX$73,MATCH($AA24,'Classificação 2 encontros'!$BC$18:$BC$73,0)),"")</f>
        <v/>
      </c>
      <c r="AY24" s="90" t="str">
        <f>IFERROR(INDEX('Classificação 2 encontros'!$AY$18:$AY$73,MATCH($AA24,'Classificação 2 encontros'!$BC$18:$BC$73,0)),"")</f>
        <v/>
      </c>
      <c r="AZ24" s="90" t="str">
        <f>IFERROR(INDEX('Classificação 2 encontros'!$AZ$18:$AZ$73,MATCH($AA24,'Classificação 2 encontros'!$BC$18:$BC$73,0)),"")</f>
        <v/>
      </c>
      <c r="BA24" s="90" t="str">
        <f>IFERROR(INDEX('Classificação 2 encontros'!$BA$18:$BA$73,MATCH($AA24,'Classificação 2 encontros'!$BC$18:$BC$73,0)),"")</f>
        <v/>
      </c>
      <c r="BB24" s="84" t="str">
        <f t="shared" si="2"/>
        <v/>
      </c>
      <c r="BC24" s="85">
        <v>7</v>
      </c>
      <c r="BF24" s="86" t="str">
        <f>IFERROR(INDEX('Classificação 2 encontros'!$BF$18:$BF$73,MATCH($AA24,'Classificação 2 encontros'!$BQ$18:$BQ$73,0)),"")</f>
        <v/>
      </c>
      <c r="BG24" s="86" t="str">
        <f>IFERROR(INDEX('Classificação 2 encontros'!$BG$18:$BG$73,MATCH($AA24,'Classificação 2 encontros'!$BQ$18:$BQ$73,0)),"")</f>
        <v/>
      </c>
      <c r="BH24" s="87" t="str">
        <f>IFERROR(INDEX('Classificação 2 encontros'!$BH$18:$BH$73,MATCH($AA24,'Classificação 2 encontros'!$BQ$18:$BQ$73,0)),"")</f>
        <v/>
      </c>
      <c r="BI24" s="87" t="str">
        <f>IFERROR(INDEX('Classificação 2 encontros'!$BI$18:$BI$73,MATCH($AA24,'Classificação 2 encontros'!$BQ$18:$BQ$73,0)),"")</f>
        <v/>
      </c>
      <c r="BJ24" s="87" t="str">
        <f>IFERROR(INDEX('Classificação 2 encontros'!$BJ$18:$BJ$73,MATCH($AA24,'Classificação 2 encontros'!$BQ$18:$BQ$73,0)),"")</f>
        <v/>
      </c>
      <c r="BK24" s="87" t="str">
        <f>IFERROR(INDEX('Classificação 2 encontros'!$BK$18:$BK$73,MATCH($AA24,'Classificação 2 encontros'!$BQ$18:$BQ$73,0)),"")</f>
        <v/>
      </c>
      <c r="BL24" s="87" t="str">
        <f>IFERROR(INDEX('Classificação 2 encontros'!$BL$18:$BL$73,MATCH($AA24,'Classificação 2 encontros'!$BQ$18:$BQ$73,0)),"")</f>
        <v/>
      </c>
      <c r="BM24" s="96" t="str">
        <f>IFERROR(INDEX('Classificação 2 encontros'!$BM$18:$BM$73,MATCH($AA24,'Classificação 2 encontros'!$BQ$18:$BQ$73,0)),"")</f>
        <v/>
      </c>
      <c r="BN24" s="87" t="str">
        <f>IFERROR(INDEX('Classificação 2 encontros'!$BN$18:$BN$73,MATCH($AA24,'Classificação 2 encontros'!$BQ$18:$BQ$73,0)),"")</f>
        <v/>
      </c>
      <c r="BO24" s="87" t="str">
        <f>IFERROR(INDEX('Classificação 2 encontros'!$BO$18:$BO$73,MATCH($AA24,'Classificação 2 encontros'!$BQ$18:$BQ$73,0)),"")</f>
        <v/>
      </c>
      <c r="BP24" s="84" t="str">
        <f t="shared" si="3"/>
        <v/>
      </c>
      <c r="BQ24" s="85">
        <v>7</v>
      </c>
      <c r="BR24" s="65"/>
      <c r="BS24" s="65"/>
      <c r="BT24" s="89" t="str">
        <f>IFERROR(INDEX('Classificação 2 encontros'!$BT$18:$BT$73,MATCH($AA24,'Classificação 2 encontros'!$CE$18:$CE$73,0)),"")</f>
        <v/>
      </c>
      <c r="BU24" s="89" t="str">
        <f>IFERROR(INDEX('Classificação 2 encontros'!$BU$18:$BU$73,MATCH($AA24,'Classificação 2 encontros'!$CE$18:$CE$73,0)),"")</f>
        <v/>
      </c>
      <c r="BV24" s="90" t="str">
        <f>IFERROR(INDEX('Classificação 2 encontros'!$BV$18:$BV$73,MATCH($AA24,'Classificação 2 encontros'!$CE$18:$CE$73,0)),"")</f>
        <v/>
      </c>
      <c r="BW24" s="90" t="str">
        <f>IFERROR(INDEX('Classificação 2 encontros'!$BW$18:$BW$73,MATCH($AA24,'Classificação 2 encontros'!$CE$18:$CE$73,0)),"")</f>
        <v/>
      </c>
      <c r="BX24" s="90" t="str">
        <f>IFERROR(INDEX('Classificação 2 encontros'!$BX$18:$BX$73,MATCH($AA24,'Classificação 2 encontros'!$CE$18:$CE$73,0)),"")</f>
        <v/>
      </c>
      <c r="BY24" s="90" t="str">
        <f>IFERROR(INDEX('Classificação 2 encontros'!$BY$18:$BY$73,MATCH($AA24,'Classificação 2 encontros'!$CE$18:$CE$73,0)),"")</f>
        <v/>
      </c>
      <c r="BZ24" s="90" t="str">
        <f>IFERROR(INDEX('Classificação 2 encontros'!$BZ$18:$BZ$73,MATCH($AA24,'Classificação 2 encontros'!$CE$18:$CE$73,0)),"")</f>
        <v/>
      </c>
      <c r="CA24" s="90" t="str">
        <f>IFERROR(INDEX('Classificação 2 encontros'!$CA$18:$CA$73,MATCH($AA24,'Classificação 2 encontros'!$CE$18:$CE$73,0)),"")</f>
        <v/>
      </c>
      <c r="CB24" s="90" t="str">
        <f>IFERROR(INDEX('Classificação 2 encontros'!$CB$18:$CB$73,MATCH($AA24,'Classificação 2 encontros'!$CE$18:$CE$73,0)),"")</f>
        <v/>
      </c>
      <c r="CC24" s="90" t="str">
        <f>IFERROR(INDEX('Classificação 2 encontros'!$CC$18:$CC$73,MATCH($AA24,'Classificação 2 encontros'!$CE$18:$CE$73,0)),"")</f>
        <v/>
      </c>
      <c r="CD24" s="68" t="str">
        <f t="shared" si="4"/>
        <v/>
      </c>
      <c r="CE24" s="69" t="str">
        <f t="shared" si="5"/>
        <v/>
      </c>
    </row>
    <row r="25" spans="2:83" ht="22.5" customHeight="1" x14ac:dyDescent="0.45">
      <c r="B25" s="82" t="str">
        <f>IFERROR(INDEX('Classificação 2 encontros'!$B$18:$B$73,MATCH($M25,'Classificação 2 encontros'!$M$18:$M$73,0)),"")</f>
        <v/>
      </c>
      <c r="C25" s="82" t="str">
        <f>IFERROR(INDEX('Classificação 2 encontros'!$C$18:$C$73,MATCH($M25,'Classificação 2 encontros'!$M$18:$M$73,0)),"")</f>
        <v/>
      </c>
      <c r="D25" s="83" t="str">
        <f>IFERROR(INDEX('Classificação 2 encontros'!$D$18:$D$73,MATCH($M25,'Classificação 2 encontros'!$M$18:$M$73,0)),"")</f>
        <v/>
      </c>
      <c r="E25" s="83" t="str">
        <f>IFERROR(INDEX('Classificação 2 encontros'!$E$18:$E$73,MATCH($M25,'Classificação 2 encontros'!$M$18:$M$73,0)),"")</f>
        <v/>
      </c>
      <c r="F25" s="83" t="str">
        <f>IFERROR(INDEX('Classificação 2 encontros'!$F$18:$F$73,MATCH($M25,'Classificação 2 encontros'!$M$18:$M$73,0)),"")</f>
        <v/>
      </c>
      <c r="G25" s="83" t="str">
        <f>IFERROR(INDEX('Classificação 2 encontros'!$G$18:$G$73,MATCH($M25,'Classificação 2 encontros'!$M$18:$M$73,0)),"")</f>
        <v/>
      </c>
      <c r="H25" s="83" t="str">
        <f>IFERROR(INDEX('Classificação 2 encontros'!$H$18:$H$73,MATCH($M25,'Classificação 2 encontros'!$M$18:$M$73,0)),"")</f>
        <v/>
      </c>
      <c r="I25" s="83" t="str">
        <f>IFERROR(INDEX('Classificação 2 encontros'!$I$18:$I$73,MATCH($M25,'Classificação 2 encontros'!$M$18:$M$73,0)),"")</f>
        <v/>
      </c>
      <c r="J25" s="83" t="str">
        <f>IFERROR(INDEX('Classificação 2 encontros'!$J$18:$J$73,MATCH($M25,'Classificação 2 encontros'!$M$18:$M$73,0)),"")</f>
        <v/>
      </c>
      <c r="K25" s="83" t="str">
        <f>IFERROR(INDEX('Classificação 2 encontros'!$K$18:$K$73,MATCH($M25,'Classificação 2 encontros'!$M$18:$M$73,0)),"")</f>
        <v/>
      </c>
      <c r="L25" s="84" t="str">
        <f t="shared" si="6"/>
        <v/>
      </c>
      <c r="M25" s="81">
        <v>8</v>
      </c>
      <c r="N25" s="65"/>
      <c r="O25" s="65"/>
      <c r="P25" s="79" t="str">
        <f>IFERROR(INDEX('Classificação 2 encontros'!$P$18:$P$73,MATCH($AA25,'Classificação 2 encontros'!$AA$18:$AA$73,0)),"")</f>
        <v/>
      </c>
      <c r="Q25" s="79" t="str">
        <f>IFERROR(INDEX('Classificação 2 encontros'!$Q$18:$Q$73,MATCH($AA25,'Classificação 2 encontros'!$AA$18:$AA$73,0)),"")</f>
        <v/>
      </c>
      <c r="R25" s="80" t="str">
        <f>IFERROR(INDEX('Classificação 2 encontros'!$R$18:$R$73,MATCH($AA25,'Classificação 2 encontros'!$AA$18:$AA$73,0)),"")</f>
        <v/>
      </c>
      <c r="S25" s="80" t="str">
        <f>IFERROR(INDEX('Classificação 2 encontros'!$S$18:$S$73,MATCH($AA25,'Classificação 2 encontros'!$AA$18:$AA$73,0)),"")</f>
        <v/>
      </c>
      <c r="T25" s="80" t="str">
        <f>IFERROR(INDEX('Classificação 2 encontros'!$T$18:$T$73,MATCH($AA25,'Classificação 2 encontros'!$AA$18:$AA$73,0)),"")</f>
        <v/>
      </c>
      <c r="U25" s="80" t="str">
        <f>IFERROR(INDEX('Classificação 2 encontros'!$U$18:$U$73,MATCH($AA25,'Classificação 2 encontros'!$AA$18:$AA$73,0)),"")</f>
        <v/>
      </c>
      <c r="V25" s="80" t="str">
        <f>IFERROR(INDEX('Classificação 2 encontros'!$V$18:$V$73,MATCH($AA25,'Classificação 2 encontros'!$AA$18:$AA$73,0)),"")</f>
        <v/>
      </c>
      <c r="W25" s="80" t="str">
        <f>IFERROR(INDEX('Classificação 2 encontros'!$W$18:$W$73,MATCH($AA25,'Classificação 2 encontros'!$AA$18:$AA$73,0)),"")</f>
        <v/>
      </c>
      <c r="X25" s="80" t="str">
        <f>IFERROR(INDEX('Classificação 2 encontros'!$X$18:$X$73,MATCH($AA25,'Classificação 2 encontros'!$AA$18:$AA$73,0)),"")</f>
        <v/>
      </c>
      <c r="Y25" s="80" t="str">
        <f>IFERROR(INDEX('Classificação 2 encontros'!$Y$18:$Y$73,MATCH($AA25,'Classificação 2 encontros'!$AA$18:$AA$73,0)),"")</f>
        <v/>
      </c>
      <c r="Z25" s="84" t="str">
        <f t="shared" si="0"/>
        <v/>
      </c>
      <c r="AA25" s="85">
        <v>8</v>
      </c>
      <c r="AB25" s="9"/>
      <c r="AC25" s="9"/>
      <c r="AD25" s="82" t="str">
        <f>IFERROR(INDEX('Classificação 2 encontros'!$AD$18:$AD$73,MATCH($AA25,'Classificação 2 encontros'!$AO$18:$AO$73,0)),"")</f>
        <v/>
      </c>
      <c r="AE25" s="82" t="str">
        <f>IFERROR(INDEX('Classificação 2 encontros'!$AE$18:$AE$73,MATCH($AA25,'Classificação 2 encontros'!$AO$18:$AO$73,0)),"")</f>
        <v/>
      </c>
      <c r="AF25" s="83" t="str">
        <f>IFERROR(INDEX('Classificação 2 encontros'!$AF$18:$AF$73,MATCH($AA25,'Classificação 2 encontros'!$AO$18:$AO$73,0)),"")</f>
        <v/>
      </c>
      <c r="AG25" s="83" t="str">
        <f>IFERROR(INDEX('Classificação 2 encontros'!$AG$18:$AG$73,MATCH($AA25,'Classificação 2 encontros'!$AO$18:$AO$73,0)),"")</f>
        <v/>
      </c>
      <c r="AH25" s="83" t="str">
        <f>IFERROR(INDEX('Classificação 2 encontros'!$AH$18:$AH$73,MATCH($AA25,'Classificação 2 encontros'!$AO$18:$AO$73,0)),"")</f>
        <v/>
      </c>
      <c r="AI25" s="83" t="str">
        <f>IFERROR(INDEX('Classificação 2 encontros'!$AI$18:$AI$73,MATCH($AA25,'Classificação 2 encontros'!$AO$18:$AO$73,0)),"")</f>
        <v/>
      </c>
      <c r="AJ25" s="83" t="str">
        <f>IFERROR(INDEX('Classificação 2 encontros'!$AJ$18:$AJ$73,MATCH($AA25,'Classificação 2 encontros'!$AO$18:$AO$73,0)),"")</f>
        <v/>
      </c>
      <c r="AK25" s="83" t="str">
        <f>IFERROR(INDEX('Classificação 2 encontros'!$AK$18:$AK$73,MATCH($AA25,'Classificação 2 encontros'!$AO$18:$AO$73,0)),"")</f>
        <v/>
      </c>
      <c r="AL25" s="83" t="str">
        <f>IFERROR(INDEX('Classificação 2 encontros'!$AL$18:$AL$73,MATCH($AA25,'Classificação 2 encontros'!$AO$18:$AO$73,0)),"")</f>
        <v/>
      </c>
      <c r="AM25" s="83" t="str">
        <f>IFERROR(INDEX('Classificação 2 encontros'!$AM$18:$AM$73,MATCH($AA25,'Classificação 2 encontros'!$AO$18:$AO$73,0)),"")</f>
        <v/>
      </c>
      <c r="AN25" s="84" t="str">
        <f t="shared" si="1"/>
        <v/>
      </c>
      <c r="AO25" s="85">
        <v>8</v>
      </c>
      <c r="AP25" s="65"/>
      <c r="AQ25" s="65"/>
      <c r="AR25" s="89" t="str">
        <f>IFERROR(INDEX('Classificação 2 encontros'!$AR$18:$AR$73,MATCH($AA25,'Classificação 2 encontros'!$BC$18:$BC$73,0)),"")</f>
        <v/>
      </c>
      <c r="AS25" s="89" t="str">
        <f>IFERROR(INDEX('Classificação 2 encontros'!$AS$18:$AS$73,MATCH($AA25,'Classificação 2 encontros'!$BC$18:$BC$73,0)),"")</f>
        <v/>
      </c>
      <c r="AT25" s="90" t="str">
        <f>IFERROR(INDEX('Classificação 2 encontros'!$AT$18:$AT$73,MATCH($AA25,'Classificação 2 encontros'!$BC$18:$BC$73,0)),"")</f>
        <v/>
      </c>
      <c r="AU25" s="90" t="str">
        <f>IFERROR(INDEX('Classificação 2 encontros'!$AU$18:$AU$73,MATCH($AA25,'Classificação 2 encontros'!$BC$18:$BC$73,0)),"")</f>
        <v/>
      </c>
      <c r="AV25" s="90" t="str">
        <f>IFERROR(INDEX('Classificação 2 encontros'!$AV$18:$AV$73,MATCH($AA25,'Classificação 2 encontros'!$BC$18:$BC$73,0)),"")</f>
        <v/>
      </c>
      <c r="AW25" s="90" t="str">
        <f>IFERROR(INDEX('Classificação 2 encontros'!$AW$18:$AW$73,MATCH($AA25,'Classificação 2 encontros'!$BC$18:$BC$73,0)),"")</f>
        <v/>
      </c>
      <c r="AX25" s="90" t="str">
        <f>IFERROR(INDEX('Classificação 2 encontros'!$AX$18:$AX$73,MATCH($AA25,'Classificação 2 encontros'!$BC$18:$BC$73,0)),"")</f>
        <v/>
      </c>
      <c r="AY25" s="90" t="str">
        <f>IFERROR(INDEX('Classificação 2 encontros'!$AY$18:$AY$73,MATCH($AA25,'Classificação 2 encontros'!$BC$18:$BC$73,0)),"")</f>
        <v/>
      </c>
      <c r="AZ25" s="90" t="str">
        <f>IFERROR(INDEX('Classificação 2 encontros'!$AZ$18:$AZ$73,MATCH($AA25,'Classificação 2 encontros'!$BC$18:$BC$73,0)),"")</f>
        <v/>
      </c>
      <c r="BA25" s="90" t="str">
        <f>IFERROR(INDEX('Classificação 2 encontros'!$BA$18:$BA$73,MATCH($AA25,'Classificação 2 encontros'!$BC$18:$BC$73,0)),"")</f>
        <v/>
      </c>
      <c r="BB25" s="84" t="str">
        <f t="shared" si="2"/>
        <v/>
      </c>
      <c r="BC25" s="85">
        <v>8</v>
      </c>
      <c r="BF25" s="86" t="str">
        <f>IFERROR(INDEX('Classificação 2 encontros'!$BF$18:$BF$73,MATCH($AA25,'Classificação 2 encontros'!$BQ$18:$BQ$73,0)),"")</f>
        <v/>
      </c>
      <c r="BG25" s="86" t="str">
        <f>IFERROR(INDEX('Classificação 2 encontros'!$BG$18:$BG$73,MATCH($AA25,'Classificação 2 encontros'!$BQ$18:$BQ$73,0)),"")</f>
        <v/>
      </c>
      <c r="BH25" s="87" t="str">
        <f>IFERROR(INDEX('Classificação 2 encontros'!$BH$18:$BH$73,MATCH($AA25,'Classificação 2 encontros'!$BQ$18:$BQ$73,0)),"")</f>
        <v/>
      </c>
      <c r="BI25" s="87" t="str">
        <f>IFERROR(INDEX('Classificação 2 encontros'!$BI$18:$BI$73,MATCH($AA25,'Classificação 2 encontros'!$BQ$18:$BQ$73,0)),"")</f>
        <v/>
      </c>
      <c r="BJ25" s="87" t="str">
        <f>IFERROR(INDEX('Classificação 2 encontros'!$BJ$18:$BJ$73,MATCH($AA25,'Classificação 2 encontros'!$BQ$18:$BQ$73,0)),"")</f>
        <v/>
      </c>
      <c r="BK25" s="87" t="str">
        <f>IFERROR(INDEX('Classificação 2 encontros'!$BK$18:$BK$73,MATCH($AA25,'Classificação 2 encontros'!$BQ$18:$BQ$73,0)),"")</f>
        <v/>
      </c>
      <c r="BL25" s="87" t="str">
        <f>IFERROR(INDEX('Classificação 2 encontros'!$BL$18:$BL$73,MATCH($AA25,'Classificação 2 encontros'!$BQ$18:$BQ$73,0)),"")</f>
        <v/>
      </c>
      <c r="BM25" s="96" t="str">
        <f>IFERROR(INDEX('Classificação 2 encontros'!$BM$18:$BM$73,MATCH($AA25,'Classificação 2 encontros'!$BQ$18:$BQ$73,0)),"")</f>
        <v/>
      </c>
      <c r="BN25" s="87" t="str">
        <f>IFERROR(INDEX('Classificação 2 encontros'!$BN$18:$BN$73,MATCH($AA25,'Classificação 2 encontros'!$BQ$18:$BQ$73,0)),"")</f>
        <v/>
      </c>
      <c r="BO25" s="87" t="str">
        <f>IFERROR(INDEX('Classificação 2 encontros'!$BO$18:$BO$73,MATCH($AA25,'Classificação 2 encontros'!$BQ$18:$BQ$73,0)),"")</f>
        <v/>
      </c>
      <c r="BP25" s="84" t="str">
        <f t="shared" si="3"/>
        <v/>
      </c>
      <c r="BQ25" s="85">
        <v>8</v>
      </c>
      <c r="BR25" s="65"/>
      <c r="BS25" s="65"/>
      <c r="BT25" s="89" t="str">
        <f>IFERROR(INDEX('Classificação 2 encontros'!$BT$18:$BT$73,MATCH($AA25,'Classificação 2 encontros'!$CE$18:$CE$73,0)),"")</f>
        <v/>
      </c>
      <c r="BU25" s="89" t="str">
        <f>IFERROR(INDEX('Classificação 2 encontros'!$BU$18:$BU$73,MATCH($AA25,'Classificação 2 encontros'!$CE$18:$CE$73,0)),"")</f>
        <v/>
      </c>
      <c r="BV25" s="90" t="str">
        <f>IFERROR(INDEX('Classificação 2 encontros'!$BV$18:$BV$73,MATCH($AA25,'Classificação 2 encontros'!$CE$18:$CE$73,0)),"")</f>
        <v/>
      </c>
      <c r="BW25" s="90" t="str">
        <f>IFERROR(INDEX('Classificação 2 encontros'!$BW$18:$BW$73,MATCH($AA25,'Classificação 2 encontros'!$CE$18:$CE$73,0)),"")</f>
        <v/>
      </c>
      <c r="BX25" s="90" t="str">
        <f>IFERROR(INDEX('Classificação 2 encontros'!$BX$18:$BX$73,MATCH($AA25,'Classificação 2 encontros'!$CE$18:$CE$73,0)),"")</f>
        <v/>
      </c>
      <c r="BY25" s="90" t="str">
        <f>IFERROR(INDEX('Classificação 2 encontros'!$BY$18:$BY$73,MATCH($AA25,'Classificação 2 encontros'!$CE$18:$CE$73,0)),"")</f>
        <v/>
      </c>
      <c r="BZ25" s="90" t="str">
        <f>IFERROR(INDEX('Classificação 2 encontros'!$BZ$18:$BZ$73,MATCH($AA25,'Classificação 2 encontros'!$CE$18:$CE$73,0)),"")</f>
        <v/>
      </c>
      <c r="CA25" s="90" t="str">
        <f>IFERROR(INDEX('Classificação 2 encontros'!$CA$18:$CA$73,MATCH($AA25,'Classificação 2 encontros'!$CE$18:$CE$73,0)),"")</f>
        <v/>
      </c>
      <c r="CB25" s="90" t="str">
        <f>IFERROR(INDEX('Classificação 2 encontros'!$CB$18:$CB$73,MATCH($AA25,'Classificação 2 encontros'!$CE$18:$CE$73,0)),"")</f>
        <v/>
      </c>
      <c r="CC25" s="90" t="str">
        <f>IFERROR(INDEX('Classificação 2 encontros'!$CC$18:$CC$73,MATCH($AA25,'Classificação 2 encontros'!$CE$18:$CE$73,0)),"")</f>
        <v/>
      </c>
      <c r="CD25" s="68" t="str">
        <f t="shared" si="4"/>
        <v/>
      </c>
      <c r="CE25" s="69" t="str">
        <f t="shared" si="5"/>
        <v/>
      </c>
    </row>
    <row r="26" spans="2:83" ht="22.5" customHeight="1" x14ac:dyDescent="0.45">
      <c r="B26" s="82" t="str">
        <f>IFERROR(INDEX('Classificação 2 encontros'!$B$18:$B$73,MATCH($M26,'Classificação 2 encontros'!$M$18:$M$73,0)),"")</f>
        <v/>
      </c>
      <c r="C26" s="82" t="str">
        <f>IFERROR(INDEX('Classificação 2 encontros'!$C$18:$C$73,MATCH($M26,'Classificação 2 encontros'!$M$18:$M$73,0)),"")</f>
        <v/>
      </c>
      <c r="D26" s="83" t="str">
        <f>IFERROR(INDEX('Classificação 2 encontros'!$D$18:$D$73,MATCH($M26,'Classificação 2 encontros'!$M$18:$M$73,0)),"")</f>
        <v/>
      </c>
      <c r="E26" s="83" t="str">
        <f>IFERROR(INDEX('Classificação 2 encontros'!$E$18:$E$73,MATCH($M26,'Classificação 2 encontros'!$M$18:$M$73,0)),"")</f>
        <v/>
      </c>
      <c r="F26" s="83" t="str">
        <f>IFERROR(INDEX('Classificação 2 encontros'!$F$18:$F$73,MATCH($M26,'Classificação 2 encontros'!$M$18:$M$73,0)),"")</f>
        <v/>
      </c>
      <c r="G26" s="83" t="str">
        <f>IFERROR(INDEX('Classificação 2 encontros'!$G$18:$G$73,MATCH($M26,'Classificação 2 encontros'!$M$18:$M$73,0)),"")</f>
        <v/>
      </c>
      <c r="H26" s="83" t="str">
        <f>IFERROR(INDEX('Classificação 2 encontros'!$H$18:$H$73,MATCH($M26,'Classificação 2 encontros'!$M$18:$M$73,0)),"")</f>
        <v/>
      </c>
      <c r="I26" s="83" t="str">
        <f>IFERROR(INDEX('Classificação 2 encontros'!$I$18:$I$73,MATCH($M26,'Classificação 2 encontros'!$M$18:$M$73,0)),"")</f>
        <v/>
      </c>
      <c r="J26" s="83" t="str">
        <f>IFERROR(INDEX('Classificação 2 encontros'!$J$18:$J$73,MATCH($M26,'Classificação 2 encontros'!$M$18:$M$73,0)),"")</f>
        <v/>
      </c>
      <c r="K26" s="83" t="str">
        <f>IFERROR(INDEX('Classificação 2 encontros'!$K$18:$K$73,MATCH($M26,'Classificação 2 encontros'!$M$18:$M$73,0)),"")</f>
        <v/>
      </c>
      <c r="L26" s="84" t="str">
        <f t="shared" si="6"/>
        <v/>
      </c>
      <c r="M26" s="81">
        <v>9</v>
      </c>
      <c r="N26" s="65"/>
      <c r="O26" s="65"/>
      <c r="P26" s="79" t="str">
        <f>IFERROR(INDEX('Classificação 2 encontros'!$P$18:$P$73,MATCH($AA26,'Classificação 2 encontros'!$AA$18:$AA$73,0)),"")</f>
        <v/>
      </c>
      <c r="Q26" s="79" t="str">
        <f>IFERROR(INDEX('Classificação 2 encontros'!$Q$18:$Q$73,MATCH($AA26,'Classificação 2 encontros'!$AA$18:$AA$73,0)),"")</f>
        <v/>
      </c>
      <c r="R26" s="80" t="str">
        <f>IFERROR(INDEX('Classificação 2 encontros'!$R$18:$R$73,MATCH($AA26,'Classificação 2 encontros'!$AA$18:$AA$73,0)),"")</f>
        <v/>
      </c>
      <c r="S26" s="80" t="str">
        <f>IFERROR(INDEX('Classificação 2 encontros'!$S$18:$S$73,MATCH($AA26,'Classificação 2 encontros'!$AA$18:$AA$73,0)),"")</f>
        <v/>
      </c>
      <c r="T26" s="80" t="str">
        <f>IFERROR(INDEX('Classificação 2 encontros'!$T$18:$T$73,MATCH($AA26,'Classificação 2 encontros'!$AA$18:$AA$73,0)),"")</f>
        <v/>
      </c>
      <c r="U26" s="80" t="str">
        <f>IFERROR(INDEX('Classificação 2 encontros'!$U$18:$U$73,MATCH($AA26,'Classificação 2 encontros'!$AA$18:$AA$73,0)),"")</f>
        <v/>
      </c>
      <c r="V26" s="80" t="str">
        <f>IFERROR(INDEX('Classificação 2 encontros'!$V$18:$V$73,MATCH($AA26,'Classificação 2 encontros'!$AA$18:$AA$73,0)),"")</f>
        <v/>
      </c>
      <c r="W26" s="80" t="str">
        <f>IFERROR(INDEX('Classificação 2 encontros'!$W$18:$W$73,MATCH($AA26,'Classificação 2 encontros'!$AA$18:$AA$73,0)),"")</f>
        <v/>
      </c>
      <c r="X26" s="80" t="str">
        <f>IFERROR(INDEX('Classificação 2 encontros'!$X$18:$X$73,MATCH($AA26,'Classificação 2 encontros'!$AA$18:$AA$73,0)),"")</f>
        <v/>
      </c>
      <c r="Y26" s="80" t="str">
        <f>IFERROR(INDEX('Classificação 2 encontros'!$Y$18:$Y$73,MATCH($AA26,'Classificação 2 encontros'!$AA$18:$AA$73,0)),"")</f>
        <v/>
      </c>
      <c r="Z26" s="84" t="str">
        <f t="shared" si="0"/>
        <v/>
      </c>
      <c r="AA26" s="85">
        <v>9</v>
      </c>
      <c r="AB26" s="9"/>
      <c r="AC26" s="9"/>
      <c r="AD26" s="82" t="str">
        <f>IFERROR(INDEX('Classificação 2 encontros'!$AD$18:$AD$73,MATCH($AA26,'Classificação 2 encontros'!$AO$18:$AO$73,0)),"")</f>
        <v/>
      </c>
      <c r="AE26" s="82" t="str">
        <f>IFERROR(INDEX('Classificação 2 encontros'!$AE$18:$AE$73,MATCH($AA26,'Classificação 2 encontros'!$AO$18:$AO$73,0)),"")</f>
        <v/>
      </c>
      <c r="AF26" s="83" t="str">
        <f>IFERROR(INDEX('Classificação 2 encontros'!$AF$18:$AF$73,MATCH($AA26,'Classificação 2 encontros'!$AO$18:$AO$73,0)),"")</f>
        <v/>
      </c>
      <c r="AG26" s="83" t="str">
        <f>IFERROR(INDEX('Classificação 2 encontros'!$AG$18:$AG$73,MATCH($AA26,'Classificação 2 encontros'!$AO$18:$AO$73,0)),"")</f>
        <v/>
      </c>
      <c r="AH26" s="83" t="str">
        <f>IFERROR(INDEX('Classificação 2 encontros'!$AH$18:$AH$73,MATCH($AA26,'Classificação 2 encontros'!$AO$18:$AO$73,0)),"")</f>
        <v/>
      </c>
      <c r="AI26" s="83" t="str">
        <f>IFERROR(INDEX('Classificação 2 encontros'!$AI$18:$AI$73,MATCH($AA26,'Classificação 2 encontros'!$AO$18:$AO$73,0)),"")</f>
        <v/>
      </c>
      <c r="AJ26" s="83" t="str">
        <f>IFERROR(INDEX('Classificação 2 encontros'!$AJ$18:$AJ$73,MATCH($AA26,'Classificação 2 encontros'!$AO$18:$AO$73,0)),"")</f>
        <v/>
      </c>
      <c r="AK26" s="83" t="str">
        <f>IFERROR(INDEX('Classificação 2 encontros'!$AK$18:$AK$73,MATCH($AA26,'Classificação 2 encontros'!$AO$18:$AO$73,0)),"")</f>
        <v/>
      </c>
      <c r="AL26" s="83" t="str">
        <f>IFERROR(INDEX('Classificação 2 encontros'!$AL$18:$AL$73,MATCH($AA26,'Classificação 2 encontros'!$AO$18:$AO$73,0)),"")</f>
        <v/>
      </c>
      <c r="AM26" s="83" t="str">
        <f>IFERROR(INDEX('Classificação 2 encontros'!$AM$18:$AM$73,MATCH($AA26,'Classificação 2 encontros'!$AO$18:$AO$73,0)),"")</f>
        <v/>
      </c>
      <c r="AN26" s="84" t="str">
        <f t="shared" si="1"/>
        <v/>
      </c>
      <c r="AO26" s="85">
        <v>9</v>
      </c>
      <c r="AP26" s="65"/>
      <c r="AQ26" s="65"/>
      <c r="AR26" s="89" t="str">
        <f>IFERROR(INDEX('Classificação 2 encontros'!$AR$18:$AR$73,MATCH($AA26,'Classificação 2 encontros'!$BC$18:$BC$73,0)),"")</f>
        <v/>
      </c>
      <c r="AS26" s="89" t="str">
        <f>IFERROR(INDEX('Classificação 2 encontros'!$AS$18:$AS$73,MATCH($AA26,'Classificação 2 encontros'!$BC$18:$BC$73,0)),"")</f>
        <v/>
      </c>
      <c r="AT26" s="90" t="str">
        <f>IFERROR(INDEX('Classificação 2 encontros'!$AT$18:$AT$73,MATCH($AA26,'Classificação 2 encontros'!$BC$18:$BC$73,0)),"")</f>
        <v/>
      </c>
      <c r="AU26" s="90" t="str">
        <f>IFERROR(INDEX('Classificação 2 encontros'!$AU$18:$AU$73,MATCH($AA26,'Classificação 2 encontros'!$BC$18:$BC$73,0)),"")</f>
        <v/>
      </c>
      <c r="AV26" s="90" t="str">
        <f>IFERROR(INDEX('Classificação 2 encontros'!$AV$18:$AV$73,MATCH($AA26,'Classificação 2 encontros'!$BC$18:$BC$73,0)),"")</f>
        <v/>
      </c>
      <c r="AW26" s="90" t="str">
        <f>IFERROR(INDEX('Classificação 2 encontros'!$AW$18:$AW$73,MATCH($AA26,'Classificação 2 encontros'!$BC$18:$BC$73,0)),"")</f>
        <v/>
      </c>
      <c r="AX26" s="90" t="str">
        <f>IFERROR(INDEX('Classificação 2 encontros'!$AX$18:$AX$73,MATCH($AA26,'Classificação 2 encontros'!$BC$18:$BC$73,0)),"")</f>
        <v/>
      </c>
      <c r="AY26" s="90" t="str">
        <f>IFERROR(INDEX('Classificação 2 encontros'!$AY$18:$AY$73,MATCH($AA26,'Classificação 2 encontros'!$BC$18:$BC$73,0)),"")</f>
        <v/>
      </c>
      <c r="AZ26" s="90" t="str">
        <f>IFERROR(INDEX('Classificação 2 encontros'!$AZ$18:$AZ$73,MATCH($AA26,'Classificação 2 encontros'!$BC$18:$BC$73,0)),"")</f>
        <v/>
      </c>
      <c r="BA26" s="90" t="str">
        <f>IFERROR(INDEX('Classificação 2 encontros'!$BA$18:$BA$73,MATCH($AA26,'Classificação 2 encontros'!$BC$18:$BC$73,0)),"")</f>
        <v/>
      </c>
      <c r="BB26" s="84" t="str">
        <f t="shared" si="2"/>
        <v/>
      </c>
      <c r="BC26" s="85">
        <v>9</v>
      </c>
      <c r="BF26" s="86" t="str">
        <f>IFERROR(INDEX('Classificação 2 encontros'!$BF$18:$BF$73,MATCH($AA26,'Classificação 2 encontros'!$BQ$18:$BQ$73,0)),"")</f>
        <v/>
      </c>
      <c r="BG26" s="86" t="str">
        <f>IFERROR(INDEX('Classificação 2 encontros'!$BG$18:$BG$73,MATCH($AA26,'Classificação 2 encontros'!$BQ$18:$BQ$73,0)),"")</f>
        <v/>
      </c>
      <c r="BH26" s="87" t="str">
        <f>IFERROR(INDEX('Classificação 2 encontros'!$BH$18:$BH$73,MATCH($AA26,'Classificação 2 encontros'!$BQ$18:$BQ$73,0)),"")</f>
        <v/>
      </c>
      <c r="BI26" s="87" t="str">
        <f>IFERROR(INDEX('Classificação 2 encontros'!$BI$18:$BI$73,MATCH($AA26,'Classificação 2 encontros'!$BQ$18:$BQ$73,0)),"")</f>
        <v/>
      </c>
      <c r="BJ26" s="87" t="str">
        <f>IFERROR(INDEX('Classificação 2 encontros'!$BJ$18:$BJ$73,MATCH($AA26,'Classificação 2 encontros'!$BQ$18:$BQ$73,0)),"")</f>
        <v/>
      </c>
      <c r="BK26" s="87" t="str">
        <f>IFERROR(INDEX('Classificação 2 encontros'!$BK$18:$BK$73,MATCH($AA26,'Classificação 2 encontros'!$BQ$18:$BQ$73,0)),"")</f>
        <v/>
      </c>
      <c r="BL26" s="87" t="str">
        <f>IFERROR(INDEX('Classificação 2 encontros'!$BL$18:$BL$73,MATCH($AA26,'Classificação 2 encontros'!$BQ$18:$BQ$73,0)),"")</f>
        <v/>
      </c>
      <c r="BM26" s="96" t="str">
        <f>IFERROR(INDEX('Classificação 2 encontros'!$BM$18:$BM$73,MATCH($AA26,'Classificação 2 encontros'!$BQ$18:$BQ$73,0)),"")</f>
        <v/>
      </c>
      <c r="BN26" s="87" t="str">
        <f>IFERROR(INDEX('Classificação 2 encontros'!$BN$18:$BN$73,MATCH($AA26,'Classificação 2 encontros'!$BQ$18:$BQ$73,0)),"")</f>
        <v/>
      </c>
      <c r="BO26" s="87" t="str">
        <f>IFERROR(INDEX('Classificação 2 encontros'!$BO$18:$BO$73,MATCH($AA26,'Classificação 2 encontros'!$BQ$18:$BQ$73,0)),"")</f>
        <v/>
      </c>
      <c r="BP26" s="84" t="str">
        <f t="shared" si="3"/>
        <v/>
      </c>
      <c r="BQ26" s="85">
        <v>9</v>
      </c>
      <c r="BR26" s="65"/>
      <c r="BS26" s="65"/>
      <c r="BT26" s="89" t="str">
        <f>IFERROR(INDEX('Classificação 2 encontros'!$BT$18:$BT$73,MATCH($AA26,'Classificação 2 encontros'!$CE$18:$CE$73,0)),"")</f>
        <v/>
      </c>
      <c r="BU26" s="89" t="str">
        <f>IFERROR(INDEX('Classificação 2 encontros'!$BU$18:$BU$73,MATCH($AA26,'Classificação 2 encontros'!$CE$18:$CE$73,0)),"")</f>
        <v/>
      </c>
      <c r="BV26" s="90" t="str">
        <f>IFERROR(INDEX('Classificação 2 encontros'!$BV$18:$BV$73,MATCH($AA26,'Classificação 2 encontros'!$CE$18:$CE$73,0)),"")</f>
        <v/>
      </c>
      <c r="BW26" s="90" t="str">
        <f>IFERROR(INDEX('Classificação 2 encontros'!$BW$18:$BW$73,MATCH($AA26,'Classificação 2 encontros'!$CE$18:$CE$73,0)),"")</f>
        <v/>
      </c>
      <c r="BX26" s="90" t="str">
        <f>IFERROR(INDEX('Classificação 2 encontros'!$BX$18:$BX$73,MATCH($AA26,'Classificação 2 encontros'!$CE$18:$CE$73,0)),"")</f>
        <v/>
      </c>
      <c r="BY26" s="90" t="str">
        <f>IFERROR(INDEX('Classificação 2 encontros'!$BY$18:$BY$73,MATCH($AA26,'Classificação 2 encontros'!$CE$18:$CE$73,0)),"")</f>
        <v/>
      </c>
      <c r="BZ26" s="90" t="str">
        <f>IFERROR(INDEX('Classificação 2 encontros'!$BZ$18:$BZ$73,MATCH($AA26,'Classificação 2 encontros'!$CE$18:$CE$73,0)),"")</f>
        <v/>
      </c>
      <c r="CA26" s="90" t="str">
        <f>IFERROR(INDEX('Classificação 2 encontros'!$CA$18:$CA$73,MATCH($AA26,'Classificação 2 encontros'!$CE$18:$CE$73,0)),"")</f>
        <v/>
      </c>
      <c r="CB26" s="90" t="str">
        <f>IFERROR(INDEX('Classificação 2 encontros'!$CB$18:$CB$73,MATCH($AA26,'Classificação 2 encontros'!$CE$18:$CE$73,0)),"")</f>
        <v/>
      </c>
      <c r="CC26" s="90" t="str">
        <f>IFERROR(INDEX('Classificação 2 encontros'!$CC$18:$CC$73,MATCH($AA26,'Classificação 2 encontros'!$CE$18:$CE$73,0)),"")</f>
        <v/>
      </c>
      <c r="CD26" s="68" t="str">
        <f t="shared" si="4"/>
        <v/>
      </c>
      <c r="CE26" s="69" t="str">
        <f t="shared" si="5"/>
        <v/>
      </c>
    </row>
    <row r="27" spans="2:83" ht="22.5" customHeight="1" x14ac:dyDescent="0.45">
      <c r="B27" s="82" t="str">
        <f>IFERROR(INDEX('Classificação 2 encontros'!$B$18:$B$73,MATCH($M27,'Classificação 2 encontros'!$M$18:$M$73,0)),"")</f>
        <v/>
      </c>
      <c r="C27" s="82" t="str">
        <f>IFERROR(INDEX('Classificação 2 encontros'!$C$18:$C$73,MATCH($M27,'Classificação 2 encontros'!$M$18:$M$73,0)),"")</f>
        <v/>
      </c>
      <c r="D27" s="83" t="str">
        <f>IFERROR(INDEX('Classificação 2 encontros'!$D$18:$D$73,MATCH($M27,'Classificação 2 encontros'!$M$18:$M$73,0)),"")</f>
        <v/>
      </c>
      <c r="E27" s="83" t="str">
        <f>IFERROR(INDEX('Classificação 2 encontros'!$E$18:$E$73,MATCH($M27,'Classificação 2 encontros'!$M$18:$M$73,0)),"")</f>
        <v/>
      </c>
      <c r="F27" s="83" t="str">
        <f>IFERROR(INDEX('Classificação 2 encontros'!$F$18:$F$73,MATCH($M27,'Classificação 2 encontros'!$M$18:$M$73,0)),"")</f>
        <v/>
      </c>
      <c r="G27" s="83" t="str">
        <f>IFERROR(INDEX('Classificação 2 encontros'!$G$18:$G$73,MATCH($M27,'Classificação 2 encontros'!$M$18:$M$73,0)),"")</f>
        <v/>
      </c>
      <c r="H27" s="83" t="str">
        <f>IFERROR(INDEX('Classificação 2 encontros'!$H$18:$H$73,MATCH($M27,'Classificação 2 encontros'!$M$18:$M$73,0)),"")</f>
        <v/>
      </c>
      <c r="I27" s="83" t="str">
        <f>IFERROR(INDEX('Classificação 2 encontros'!$I$18:$I$73,MATCH($M27,'Classificação 2 encontros'!$M$18:$M$73,0)),"")</f>
        <v/>
      </c>
      <c r="J27" s="83" t="str">
        <f>IFERROR(INDEX('Classificação 2 encontros'!$J$18:$J$73,MATCH($M27,'Classificação 2 encontros'!$M$18:$M$73,0)),"")</f>
        <v/>
      </c>
      <c r="K27" s="83" t="str">
        <f>IFERROR(INDEX('Classificação 2 encontros'!$K$18:$K$73,MATCH($M27,'Classificação 2 encontros'!$M$18:$M$73,0)),"")</f>
        <v/>
      </c>
      <c r="L27" s="84" t="str">
        <f t="shared" si="6"/>
        <v/>
      </c>
      <c r="M27" s="81">
        <v>10</v>
      </c>
      <c r="N27" s="65"/>
      <c r="O27" s="65"/>
      <c r="P27" s="79" t="str">
        <f>IFERROR(INDEX('Classificação 2 encontros'!$P$18:$P$73,MATCH($AA27,'Classificação 2 encontros'!$AA$18:$AA$73,0)),"")</f>
        <v/>
      </c>
      <c r="Q27" s="79" t="str">
        <f>IFERROR(INDEX('Classificação 2 encontros'!$Q$18:$Q$73,MATCH($AA27,'Classificação 2 encontros'!$AA$18:$AA$73,0)),"")</f>
        <v/>
      </c>
      <c r="R27" s="80" t="str">
        <f>IFERROR(INDEX('Classificação 2 encontros'!$R$18:$R$73,MATCH($AA27,'Classificação 2 encontros'!$AA$18:$AA$73,0)),"")</f>
        <v/>
      </c>
      <c r="S27" s="80" t="str">
        <f>IFERROR(INDEX('Classificação 2 encontros'!$S$18:$S$73,MATCH($AA27,'Classificação 2 encontros'!$AA$18:$AA$73,0)),"")</f>
        <v/>
      </c>
      <c r="T27" s="80" t="str">
        <f>IFERROR(INDEX('Classificação 2 encontros'!$T$18:$T$73,MATCH($AA27,'Classificação 2 encontros'!$AA$18:$AA$73,0)),"")</f>
        <v/>
      </c>
      <c r="U27" s="80" t="str">
        <f>IFERROR(INDEX('Classificação 2 encontros'!$U$18:$U$73,MATCH($AA27,'Classificação 2 encontros'!$AA$18:$AA$73,0)),"")</f>
        <v/>
      </c>
      <c r="V27" s="80" t="str">
        <f>IFERROR(INDEX('Classificação 2 encontros'!$V$18:$V$73,MATCH($AA27,'Classificação 2 encontros'!$AA$18:$AA$73,0)),"")</f>
        <v/>
      </c>
      <c r="W27" s="80" t="str">
        <f>IFERROR(INDEX('Classificação 2 encontros'!$W$18:$W$73,MATCH($AA27,'Classificação 2 encontros'!$AA$18:$AA$73,0)),"")</f>
        <v/>
      </c>
      <c r="X27" s="80" t="str">
        <f>IFERROR(INDEX('Classificação 2 encontros'!$X$18:$X$73,MATCH($AA27,'Classificação 2 encontros'!$AA$18:$AA$73,0)),"")</f>
        <v/>
      </c>
      <c r="Y27" s="80" t="str">
        <f>IFERROR(INDEX('Classificação 2 encontros'!$Y$18:$Y$73,MATCH($AA27,'Classificação 2 encontros'!$AA$18:$AA$73,0)),"")</f>
        <v/>
      </c>
      <c r="Z27" s="84" t="str">
        <f t="shared" si="0"/>
        <v/>
      </c>
      <c r="AA27" s="85">
        <v>10</v>
      </c>
      <c r="AB27" s="9"/>
      <c r="AC27" s="9"/>
      <c r="AD27" s="82" t="str">
        <f>IFERROR(INDEX('Classificação 2 encontros'!$AD$18:$AD$73,MATCH($AA27,'Classificação 2 encontros'!$AO$18:$AO$73,0)),"")</f>
        <v/>
      </c>
      <c r="AE27" s="82" t="str">
        <f>IFERROR(INDEX('Classificação 2 encontros'!$AE$18:$AE$73,MATCH($AA27,'Classificação 2 encontros'!$AO$18:$AO$73,0)),"")</f>
        <v/>
      </c>
      <c r="AF27" s="83" t="str">
        <f>IFERROR(INDEX('Classificação 2 encontros'!$AF$18:$AF$73,MATCH($AA27,'Classificação 2 encontros'!$AO$18:$AO$73,0)),"")</f>
        <v/>
      </c>
      <c r="AG27" s="83" t="str">
        <f>IFERROR(INDEX('Classificação 2 encontros'!$AG$18:$AG$73,MATCH($AA27,'Classificação 2 encontros'!$AO$18:$AO$73,0)),"")</f>
        <v/>
      </c>
      <c r="AH27" s="83" t="str">
        <f>IFERROR(INDEX('Classificação 2 encontros'!$AH$18:$AH$73,MATCH($AA27,'Classificação 2 encontros'!$AO$18:$AO$73,0)),"")</f>
        <v/>
      </c>
      <c r="AI27" s="83" t="str">
        <f>IFERROR(INDEX('Classificação 2 encontros'!$AI$18:$AI$73,MATCH($AA27,'Classificação 2 encontros'!$AO$18:$AO$73,0)),"")</f>
        <v/>
      </c>
      <c r="AJ27" s="83" t="str">
        <f>IFERROR(INDEX('Classificação 2 encontros'!$AJ$18:$AJ$73,MATCH($AA27,'Classificação 2 encontros'!$AO$18:$AO$73,0)),"")</f>
        <v/>
      </c>
      <c r="AK27" s="83" t="str">
        <f>IFERROR(INDEX('Classificação 2 encontros'!$AK$18:$AK$73,MATCH($AA27,'Classificação 2 encontros'!$AO$18:$AO$73,0)),"")</f>
        <v/>
      </c>
      <c r="AL27" s="83" t="str">
        <f>IFERROR(INDEX('Classificação 2 encontros'!$AL$18:$AL$73,MATCH($AA27,'Classificação 2 encontros'!$AO$18:$AO$73,0)),"")</f>
        <v/>
      </c>
      <c r="AM27" s="83" t="str">
        <f>IFERROR(INDEX('Classificação 2 encontros'!$AM$18:$AM$73,MATCH($AA27,'Classificação 2 encontros'!$AO$18:$AO$73,0)),"")</f>
        <v/>
      </c>
      <c r="AN27" s="84" t="str">
        <f t="shared" si="1"/>
        <v/>
      </c>
      <c r="AO27" s="85">
        <v>10</v>
      </c>
      <c r="AP27" s="65"/>
      <c r="AQ27" s="65"/>
      <c r="AR27" s="89" t="str">
        <f>IFERROR(INDEX('Classificação 2 encontros'!$AR$18:$AR$73,MATCH($AA27,'Classificação 2 encontros'!$BC$18:$BC$73,0)),"")</f>
        <v/>
      </c>
      <c r="AS27" s="89" t="str">
        <f>IFERROR(INDEX('Classificação 2 encontros'!$AS$18:$AS$73,MATCH($AA27,'Classificação 2 encontros'!$BC$18:$BC$73,0)),"")</f>
        <v/>
      </c>
      <c r="AT27" s="90" t="str">
        <f>IFERROR(INDEX('Classificação 2 encontros'!$AT$18:$AT$73,MATCH($AA27,'Classificação 2 encontros'!$BC$18:$BC$73,0)),"")</f>
        <v/>
      </c>
      <c r="AU27" s="90" t="str">
        <f>IFERROR(INDEX('Classificação 2 encontros'!$AU$18:$AU$73,MATCH($AA27,'Classificação 2 encontros'!$BC$18:$BC$73,0)),"")</f>
        <v/>
      </c>
      <c r="AV27" s="90" t="str">
        <f>IFERROR(INDEX('Classificação 2 encontros'!$AV$18:$AV$73,MATCH($AA27,'Classificação 2 encontros'!$BC$18:$BC$73,0)),"")</f>
        <v/>
      </c>
      <c r="AW27" s="90" t="str">
        <f>IFERROR(INDEX('Classificação 2 encontros'!$AW$18:$AW$73,MATCH($AA27,'Classificação 2 encontros'!$BC$18:$BC$73,0)),"")</f>
        <v/>
      </c>
      <c r="AX27" s="90" t="str">
        <f>IFERROR(INDEX('Classificação 2 encontros'!$AX$18:$AX$73,MATCH($AA27,'Classificação 2 encontros'!$BC$18:$BC$73,0)),"")</f>
        <v/>
      </c>
      <c r="AY27" s="90" t="str">
        <f>IFERROR(INDEX('Classificação 2 encontros'!$AY$18:$AY$73,MATCH($AA27,'Classificação 2 encontros'!$BC$18:$BC$73,0)),"")</f>
        <v/>
      </c>
      <c r="AZ27" s="90" t="str">
        <f>IFERROR(INDEX('Classificação 2 encontros'!$AZ$18:$AZ$73,MATCH($AA27,'Classificação 2 encontros'!$BC$18:$BC$73,0)),"")</f>
        <v/>
      </c>
      <c r="BA27" s="90" t="str">
        <f>IFERROR(INDEX('Classificação 2 encontros'!$BA$18:$BA$73,MATCH($AA27,'Classificação 2 encontros'!$BC$18:$BC$73,0)),"")</f>
        <v/>
      </c>
      <c r="BB27" s="84" t="str">
        <f t="shared" si="2"/>
        <v/>
      </c>
      <c r="BC27" s="85">
        <v>10</v>
      </c>
      <c r="BF27" s="86" t="str">
        <f>IFERROR(INDEX('Classificação 2 encontros'!$BF$18:$BF$73,MATCH($AA27,'Classificação 2 encontros'!$BQ$18:$BQ$73,0)),"")</f>
        <v/>
      </c>
      <c r="BG27" s="86" t="str">
        <f>IFERROR(INDEX('Classificação 2 encontros'!$BG$18:$BG$73,MATCH($AA27,'Classificação 2 encontros'!$BQ$18:$BQ$73,0)),"")</f>
        <v/>
      </c>
      <c r="BH27" s="87" t="str">
        <f>IFERROR(INDEX('Classificação 2 encontros'!$BH$18:$BH$73,MATCH($AA27,'Classificação 2 encontros'!$BQ$18:$BQ$73,0)),"")</f>
        <v/>
      </c>
      <c r="BI27" s="87" t="str">
        <f>IFERROR(INDEX('Classificação 2 encontros'!$BI$18:$BI$73,MATCH($AA27,'Classificação 2 encontros'!$BQ$18:$BQ$73,0)),"")</f>
        <v/>
      </c>
      <c r="BJ27" s="87" t="str">
        <f>IFERROR(INDEX('Classificação 2 encontros'!$BJ$18:$BJ$73,MATCH($AA27,'Classificação 2 encontros'!$BQ$18:$BQ$73,0)),"")</f>
        <v/>
      </c>
      <c r="BK27" s="87" t="str">
        <f>IFERROR(INDEX('Classificação 2 encontros'!$BK$18:$BK$73,MATCH($AA27,'Classificação 2 encontros'!$BQ$18:$BQ$73,0)),"")</f>
        <v/>
      </c>
      <c r="BL27" s="87" t="str">
        <f>IFERROR(INDEX('Classificação 2 encontros'!$BL$18:$BL$73,MATCH($AA27,'Classificação 2 encontros'!$BQ$18:$BQ$73,0)),"")</f>
        <v/>
      </c>
      <c r="BM27" s="96" t="str">
        <f>IFERROR(INDEX('Classificação 2 encontros'!$BM$18:$BM$73,MATCH($AA27,'Classificação 2 encontros'!$BQ$18:$BQ$73,0)),"")</f>
        <v/>
      </c>
      <c r="BN27" s="87" t="str">
        <f>IFERROR(INDEX('Classificação 2 encontros'!$BN$18:$BN$73,MATCH($AA27,'Classificação 2 encontros'!$BQ$18:$BQ$73,0)),"")</f>
        <v/>
      </c>
      <c r="BO27" s="87" t="str">
        <f>IFERROR(INDEX('Classificação 2 encontros'!$BO$18:$BO$73,MATCH($AA27,'Classificação 2 encontros'!$BQ$18:$BQ$73,0)),"")</f>
        <v/>
      </c>
      <c r="BP27" s="84" t="str">
        <f t="shared" si="3"/>
        <v/>
      </c>
      <c r="BQ27" s="85">
        <v>10</v>
      </c>
      <c r="BR27" s="65"/>
      <c r="BS27" s="65"/>
      <c r="BT27" s="89" t="str">
        <f>IFERROR(INDEX('Classificação 2 encontros'!$BT$18:$BT$73,MATCH($AA27,'Classificação 2 encontros'!$CE$18:$CE$73,0)),"")</f>
        <v/>
      </c>
      <c r="BU27" s="89" t="str">
        <f>IFERROR(INDEX('Classificação 2 encontros'!$BU$18:$BU$73,MATCH($AA27,'Classificação 2 encontros'!$CE$18:$CE$73,0)),"")</f>
        <v/>
      </c>
      <c r="BV27" s="90" t="str">
        <f>IFERROR(INDEX('Classificação 2 encontros'!$BV$18:$BV$73,MATCH($AA27,'Classificação 2 encontros'!$CE$18:$CE$73,0)),"")</f>
        <v/>
      </c>
      <c r="BW27" s="90" t="str">
        <f>IFERROR(INDEX('Classificação 2 encontros'!$BW$18:$BW$73,MATCH($AA27,'Classificação 2 encontros'!$CE$18:$CE$73,0)),"")</f>
        <v/>
      </c>
      <c r="BX27" s="90" t="str">
        <f>IFERROR(INDEX('Classificação 2 encontros'!$BX$18:$BX$73,MATCH($AA27,'Classificação 2 encontros'!$CE$18:$CE$73,0)),"")</f>
        <v/>
      </c>
      <c r="BY27" s="90" t="str">
        <f>IFERROR(INDEX('Classificação 2 encontros'!$BY$18:$BY$73,MATCH($AA27,'Classificação 2 encontros'!$CE$18:$CE$73,0)),"")</f>
        <v/>
      </c>
      <c r="BZ27" s="90" t="str">
        <f>IFERROR(INDEX('Classificação 2 encontros'!$BZ$18:$BZ$73,MATCH($AA27,'Classificação 2 encontros'!$CE$18:$CE$73,0)),"")</f>
        <v/>
      </c>
      <c r="CA27" s="90" t="str">
        <f>IFERROR(INDEX('Classificação 2 encontros'!$CA$18:$CA$73,MATCH($AA27,'Classificação 2 encontros'!$CE$18:$CE$73,0)),"")</f>
        <v/>
      </c>
      <c r="CB27" s="90" t="str">
        <f>IFERROR(INDEX('Classificação 2 encontros'!$CB$18:$CB$73,MATCH($AA27,'Classificação 2 encontros'!$CE$18:$CE$73,0)),"")</f>
        <v/>
      </c>
      <c r="CC27" s="90" t="str">
        <f>IFERROR(INDEX('Classificação 2 encontros'!$CC$18:$CC$73,MATCH($AA27,'Classificação 2 encontros'!$CE$18:$CE$73,0)),"")</f>
        <v/>
      </c>
      <c r="CD27" s="68" t="str">
        <f t="shared" si="4"/>
        <v/>
      </c>
      <c r="CE27" s="69" t="str">
        <f t="shared" si="5"/>
        <v/>
      </c>
    </row>
    <row r="28" spans="2:83" ht="22.5" customHeight="1" x14ac:dyDescent="0.45">
      <c r="B28" s="82" t="str">
        <f>IFERROR(INDEX('Classificação 2 encontros'!$B$18:$B$73,MATCH($M28,'Classificação 2 encontros'!$M$18:$M$73,0)),"")</f>
        <v/>
      </c>
      <c r="C28" s="82" t="str">
        <f>IFERROR(INDEX('Classificação 2 encontros'!$C$18:$C$73,MATCH($M28,'Classificação 2 encontros'!$M$18:$M$73,0)),"")</f>
        <v/>
      </c>
      <c r="D28" s="83" t="str">
        <f>IFERROR(INDEX('Classificação 2 encontros'!$D$18:$D$73,MATCH($M28,'Classificação 2 encontros'!$M$18:$M$73,0)),"")</f>
        <v/>
      </c>
      <c r="E28" s="83" t="str">
        <f>IFERROR(INDEX('Classificação 2 encontros'!$E$18:$E$73,MATCH($M28,'Classificação 2 encontros'!$M$18:$M$73,0)),"")</f>
        <v/>
      </c>
      <c r="F28" s="83" t="str">
        <f>IFERROR(INDEX('Classificação 2 encontros'!$F$18:$F$73,MATCH($M28,'Classificação 2 encontros'!$M$18:$M$73,0)),"")</f>
        <v/>
      </c>
      <c r="G28" s="83" t="str">
        <f>IFERROR(INDEX('Classificação 2 encontros'!$G$18:$G$73,MATCH($M28,'Classificação 2 encontros'!$M$18:$M$73,0)),"")</f>
        <v/>
      </c>
      <c r="H28" s="83" t="str">
        <f>IFERROR(INDEX('Classificação 2 encontros'!$H$18:$H$73,MATCH($M28,'Classificação 2 encontros'!$M$18:$M$73,0)),"")</f>
        <v/>
      </c>
      <c r="I28" s="83" t="str">
        <f>IFERROR(INDEX('Classificação 2 encontros'!$I$18:$I$73,MATCH($M28,'Classificação 2 encontros'!$M$18:$M$73,0)),"")</f>
        <v/>
      </c>
      <c r="J28" s="83" t="str">
        <f>IFERROR(INDEX('Classificação 2 encontros'!$J$18:$J$73,MATCH($M28,'Classificação 2 encontros'!$M$18:$M$73,0)),"")</f>
        <v/>
      </c>
      <c r="K28" s="83" t="str">
        <f>IFERROR(INDEX('Classificação 2 encontros'!$K$18:$K$73,MATCH($M28,'Classificação 2 encontros'!$M$18:$M$73,0)),"")</f>
        <v/>
      </c>
      <c r="L28" s="84" t="str">
        <f t="shared" si="6"/>
        <v/>
      </c>
      <c r="M28" s="81">
        <v>11</v>
      </c>
      <c r="N28" s="65"/>
      <c r="O28" s="65"/>
      <c r="P28" s="79" t="str">
        <f>IFERROR(INDEX('Classificação 2 encontros'!$P$18:$P$73,MATCH($AA28,'Classificação 2 encontros'!$AA$18:$AA$73,0)),"")</f>
        <v/>
      </c>
      <c r="Q28" s="79" t="str">
        <f>IFERROR(INDEX('Classificação 2 encontros'!$Q$18:$Q$73,MATCH($AA28,'Classificação 2 encontros'!$AA$18:$AA$73,0)),"")</f>
        <v/>
      </c>
      <c r="R28" s="80" t="str">
        <f>IFERROR(INDEX('Classificação 2 encontros'!$R$18:$R$73,MATCH($AA28,'Classificação 2 encontros'!$AA$18:$AA$73,0)),"")</f>
        <v/>
      </c>
      <c r="S28" s="80" t="str">
        <f>IFERROR(INDEX('Classificação 2 encontros'!$S$18:$S$73,MATCH($AA28,'Classificação 2 encontros'!$AA$18:$AA$73,0)),"")</f>
        <v/>
      </c>
      <c r="T28" s="80" t="str">
        <f>IFERROR(INDEX('Classificação 2 encontros'!$T$18:$T$73,MATCH($AA28,'Classificação 2 encontros'!$AA$18:$AA$73,0)),"")</f>
        <v/>
      </c>
      <c r="U28" s="80" t="str">
        <f>IFERROR(INDEX('Classificação 2 encontros'!$U$18:$U$73,MATCH($AA28,'Classificação 2 encontros'!$AA$18:$AA$73,0)),"")</f>
        <v/>
      </c>
      <c r="V28" s="80" t="str">
        <f>IFERROR(INDEX('Classificação 2 encontros'!$V$18:$V$73,MATCH($AA28,'Classificação 2 encontros'!$AA$18:$AA$73,0)),"")</f>
        <v/>
      </c>
      <c r="W28" s="80" t="str">
        <f>IFERROR(INDEX('Classificação 2 encontros'!$W$18:$W$73,MATCH($AA28,'Classificação 2 encontros'!$AA$18:$AA$73,0)),"")</f>
        <v/>
      </c>
      <c r="X28" s="80" t="str">
        <f>IFERROR(INDEX('Classificação 2 encontros'!$X$18:$X$73,MATCH($AA28,'Classificação 2 encontros'!$AA$18:$AA$73,0)),"")</f>
        <v/>
      </c>
      <c r="Y28" s="80" t="str">
        <f>IFERROR(INDEX('Classificação 2 encontros'!$Y$18:$Y$73,MATCH($AA28,'Classificação 2 encontros'!$AA$18:$AA$73,0)),"")</f>
        <v/>
      </c>
      <c r="Z28" s="84" t="str">
        <f t="shared" si="0"/>
        <v/>
      </c>
      <c r="AA28" s="85">
        <v>11</v>
      </c>
      <c r="AB28" s="9"/>
      <c r="AC28" s="9"/>
      <c r="AD28" s="82" t="str">
        <f>IFERROR(INDEX('Classificação 2 encontros'!$AD$18:$AD$73,MATCH($AA28,'Classificação 2 encontros'!$AO$18:$AO$73,0)),"")</f>
        <v/>
      </c>
      <c r="AE28" s="82" t="str">
        <f>IFERROR(INDEX('Classificação 2 encontros'!$AE$18:$AE$73,MATCH($AA28,'Classificação 2 encontros'!$AO$18:$AO$73,0)),"")</f>
        <v/>
      </c>
      <c r="AF28" s="83" t="str">
        <f>IFERROR(INDEX('Classificação 2 encontros'!$AF$18:$AF$73,MATCH($AA28,'Classificação 2 encontros'!$AO$18:$AO$73,0)),"")</f>
        <v/>
      </c>
      <c r="AG28" s="83" t="str">
        <f>IFERROR(INDEX('Classificação 2 encontros'!$AG$18:$AG$73,MATCH($AA28,'Classificação 2 encontros'!$AO$18:$AO$73,0)),"")</f>
        <v/>
      </c>
      <c r="AH28" s="83" t="str">
        <f>IFERROR(INDEX('Classificação 2 encontros'!$AH$18:$AH$73,MATCH($AA28,'Classificação 2 encontros'!$AO$18:$AO$73,0)),"")</f>
        <v/>
      </c>
      <c r="AI28" s="83" t="str">
        <f>IFERROR(INDEX('Classificação 2 encontros'!$AI$18:$AI$73,MATCH($AA28,'Classificação 2 encontros'!$AO$18:$AO$73,0)),"")</f>
        <v/>
      </c>
      <c r="AJ28" s="83" t="str">
        <f>IFERROR(INDEX('Classificação 2 encontros'!$AJ$18:$AJ$73,MATCH($AA28,'Classificação 2 encontros'!$AO$18:$AO$73,0)),"")</f>
        <v/>
      </c>
      <c r="AK28" s="83" t="str">
        <f>IFERROR(INDEX('Classificação 2 encontros'!$AK$18:$AK$73,MATCH($AA28,'Classificação 2 encontros'!$AO$18:$AO$73,0)),"")</f>
        <v/>
      </c>
      <c r="AL28" s="83" t="str">
        <f>IFERROR(INDEX('Classificação 2 encontros'!$AL$18:$AL$73,MATCH($AA28,'Classificação 2 encontros'!$AO$18:$AO$73,0)),"")</f>
        <v/>
      </c>
      <c r="AM28" s="83" t="str">
        <f>IFERROR(INDEX('Classificação 2 encontros'!$AM$18:$AM$73,MATCH($AA28,'Classificação 2 encontros'!$AO$18:$AO$73,0)),"")</f>
        <v/>
      </c>
      <c r="AN28" s="84" t="str">
        <f t="shared" si="1"/>
        <v/>
      </c>
      <c r="AO28" s="85">
        <v>11</v>
      </c>
      <c r="AP28" s="65"/>
      <c r="AQ28" s="65"/>
      <c r="AR28" s="89" t="str">
        <f>IFERROR(INDEX('Classificação 2 encontros'!$AR$18:$AR$73,MATCH($AA28,'Classificação 2 encontros'!$BC$18:$BC$73,0)),"")</f>
        <v/>
      </c>
      <c r="AS28" s="89" t="str">
        <f>IFERROR(INDEX('Classificação 2 encontros'!$AS$18:$AS$73,MATCH($AA28,'Classificação 2 encontros'!$BC$18:$BC$73,0)),"")</f>
        <v/>
      </c>
      <c r="AT28" s="90" t="str">
        <f>IFERROR(INDEX('Classificação 2 encontros'!$AT$18:$AT$73,MATCH($AA28,'Classificação 2 encontros'!$BC$18:$BC$73,0)),"")</f>
        <v/>
      </c>
      <c r="AU28" s="90" t="str">
        <f>IFERROR(INDEX('Classificação 2 encontros'!$AU$18:$AU$73,MATCH($AA28,'Classificação 2 encontros'!$BC$18:$BC$73,0)),"")</f>
        <v/>
      </c>
      <c r="AV28" s="90" t="str">
        <f>IFERROR(INDEX('Classificação 2 encontros'!$AV$18:$AV$73,MATCH($AA28,'Classificação 2 encontros'!$BC$18:$BC$73,0)),"")</f>
        <v/>
      </c>
      <c r="AW28" s="90" t="str">
        <f>IFERROR(INDEX('Classificação 2 encontros'!$AW$18:$AW$73,MATCH($AA28,'Classificação 2 encontros'!$BC$18:$BC$73,0)),"")</f>
        <v/>
      </c>
      <c r="AX28" s="90" t="str">
        <f>IFERROR(INDEX('Classificação 2 encontros'!$AX$18:$AX$73,MATCH($AA28,'Classificação 2 encontros'!$BC$18:$BC$73,0)),"")</f>
        <v/>
      </c>
      <c r="AY28" s="90" t="str">
        <f>IFERROR(INDEX('Classificação 2 encontros'!$AY$18:$AY$73,MATCH($AA28,'Classificação 2 encontros'!$BC$18:$BC$73,0)),"")</f>
        <v/>
      </c>
      <c r="AZ28" s="90" t="str">
        <f>IFERROR(INDEX('Classificação 2 encontros'!$AZ$18:$AZ$73,MATCH($AA28,'Classificação 2 encontros'!$BC$18:$BC$73,0)),"")</f>
        <v/>
      </c>
      <c r="BA28" s="90" t="str">
        <f>IFERROR(INDEX('Classificação 2 encontros'!$BA$18:$BA$73,MATCH($AA28,'Classificação 2 encontros'!$BC$18:$BC$73,0)),"")</f>
        <v/>
      </c>
      <c r="BB28" s="84" t="str">
        <f t="shared" si="2"/>
        <v/>
      </c>
      <c r="BC28" s="85">
        <v>11</v>
      </c>
      <c r="BF28" s="86" t="str">
        <f>IFERROR(INDEX('Classificação 2 encontros'!$BF$18:$BF$73,MATCH($AA28,'Classificação 2 encontros'!$BQ$18:$BQ$73,0)),"")</f>
        <v/>
      </c>
      <c r="BG28" s="86" t="str">
        <f>IFERROR(INDEX('Classificação 2 encontros'!$BG$18:$BG$73,MATCH($AA28,'Classificação 2 encontros'!$BQ$18:$BQ$73,0)),"")</f>
        <v/>
      </c>
      <c r="BH28" s="87" t="str">
        <f>IFERROR(INDEX('Classificação 2 encontros'!$BH$18:$BH$73,MATCH($AA28,'Classificação 2 encontros'!$BQ$18:$BQ$73,0)),"")</f>
        <v/>
      </c>
      <c r="BI28" s="87" t="str">
        <f>IFERROR(INDEX('Classificação 2 encontros'!$BI$18:$BI$73,MATCH($AA28,'Classificação 2 encontros'!$BQ$18:$BQ$73,0)),"")</f>
        <v/>
      </c>
      <c r="BJ28" s="87" t="str">
        <f>IFERROR(INDEX('Classificação 2 encontros'!$BJ$18:$BJ$73,MATCH($AA28,'Classificação 2 encontros'!$BQ$18:$BQ$73,0)),"")</f>
        <v/>
      </c>
      <c r="BK28" s="87" t="str">
        <f>IFERROR(INDEX('Classificação 2 encontros'!$BK$18:$BK$73,MATCH($AA28,'Classificação 2 encontros'!$BQ$18:$BQ$73,0)),"")</f>
        <v/>
      </c>
      <c r="BL28" s="87" t="str">
        <f>IFERROR(INDEX('Classificação 2 encontros'!$BL$18:$BL$73,MATCH($AA28,'Classificação 2 encontros'!$BQ$18:$BQ$73,0)),"")</f>
        <v/>
      </c>
      <c r="BM28" s="96" t="str">
        <f>IFERROR(INDEX('Classificação 2 encontros'!$BM$18:$BM$73,MATCH($AA28,'Classificação 2 encontros'!$BQ$18:$BQ$73,0)),"")</f>
        <v/>
      </c>
      <c r="BN28" s="87" t="str">
        <f>IFERROR(INDEX('Classificação 2 encontros'!$BN$18:$BN$73,MATCH($AA28,'Classificação 2 encontros'!$BQ$18:$BQ$73,0)),"")</f>
        <v/>
      </c>
      <c r="BO28" s="87" t="str">
        <f>IFERROR(INDEX('Classificação 2 encontros'!$BO$18:$BO$73,MATCH($AA28,'Classificação 2 encontros'!$BQ$18:$BQ$73,0)),"")</f>
        <v/>
      </c>
      <c r="BP28" s="84" t="str">
        <f t="shared" si="3"/>
        <v/>
      </c>
      <c r="BQ28" s="85">
        <v>11</v>
      </c>
      <c r="BR28" s="65"/>
      <c r="BS28" s="65"/>
      <c r="BT28" s="89" t="str">
        <f>IFERROR(INDEX('Classificação 2 encontros'!$BT$18:$BT$73,MATCH($AA28,'Classificação 2 encontros'!$CE$18:$CE$73,0)),"")</f>
        <v/>
      </c>
      <c r="BU28" s="89" t="str">
        <f>IFERROR(INDEX('Classificação 2 encontros'!$BU$18:$BU$73,MATCH($AA28,'Classificação 2 encontros'!$CE$18:$CE$73,0)),"")</f>
        <v/>
      </c>
      <c r="BV28" s="90" t="str">
        <f>IFERROR(INDEX('Classificação 2 encontros'!$BV$18:$BV$73,MATCH($AA28,'Classificação 2 encontros'!$CE$18:$CE$73,0)),"")</f>
        <v/>
      </c>
      <c r="BW28" s="90" t="str">
        <f>IFERROR(INDEX('Classificação 2 encontros'!$BW$18:$BW$73,MATCH($AA28,'Classificação 2 encontros'!$CE$18:$CE$73,0)),"")</f>
        <v/>
      </c>
      <c r="BX28" s="90" t="str">
        <f>IFERROR(INDEX('Classificação 2 encontros'!$BX$18:$BX$73,MATCH($AA28,'Classificação 2 encontros'!$CE$18:$CE$73,0)),"")</f>
        <v/>
      </c>
      <c r="BY28" s="90" t="str">
        <f>IFERROR(INDEX('Classificação 2 encontros'!$BY$18:$BY$73,MATCH($AA28,'Classificação 2 encontros'!$CE$18:$CE$73,0)),"")</f>
        <v/>
      </c>
      <c r="BZ28" s="90" t="str">
        <f>IFERROR(INDEX('Classificação 2 encontros'!$BZ$18:$BZ$73,MATCH($AA28,'Classificação 2 encontros'!$CE$18:$CE$73,0)),"")</f>
        <v/>
      </c>
      <c r="CA28" s="90" t="str">
        <f>IFERROR(INDEX('Classificação 2 encontros'!$CA$18:$CA$73,MATCH($AA28,'Classificação 2 encontros'!$CE$18:$CE$73,0)),"")</f>
        <v/>
      </c>
      <c r="CB28" s="90" t="str">
        <f>IFERROR(INDEX('Classificação 2 encontros'!$CB$18:$CB$73,MATCH($AA28,'Classificação 2 encontros'!$CE$18:$CE$73,0)),"")</f>
        <v/>
      </c>
      <c r="CC28" s="90" t="str">
        <f>IFERROR(INDEX('Classificação 2 encontros'!$CC$18:$CC$73,MATCH($AA28,'Classificação 2 encontros'!$CE$18:$CE$73,0)),"")</f>
        <v/>
      </c>
      <c r="CD28" s="68" t="str">
        <f t="shared" si="4"/>
        <v/>
      </c>
      <c r="CE28" s="69" t="str">
        <f t="shared" si="5"/>
        <v/>
      </c>
    </row>
    <row r="29" spans="2:83" ht="22.5" customHeight="1" x14ac:dyDescent="0.45">
      <c r="B29" s="82" t="str">
        <f>IFERROR(INDEX('Classificação 2 encontros'!$B$18:$B$73,MATCH($M29,'Classificação 2 encontros'!$M$18:$M$73,0)),"")</f>
        <v/>
      </c>
      <c r="C29" s="82" t="str">
        <f>IFERROR(INDEX('Classificação 2 encontros'!$C$18:$C$73,MATCH($M29,'Classificação 2 encontros'!$M$18:$M$73,0)),"")</f>
        <v/>
      </c>
      <c r="D29" s="83" t="str">
        <f>IFERROR(INDEX('Classificação 2 encontros'!$D$18:$D$73,MATCH($M29,'Classificação 2 encontros'!$M$18:$M$73,0)),"")</f>
        <v/>
      </c>
      <c r="E29" s="83" t="str">
        <f>IFERROR(INDEX('Classificação 2 encontros'!$E$18:$E$73,MATCH($M29,'Classificação 2 encontros'!$M$18:$M$73,0)),"")</f>
        <v/>
      </c>
      <c r="F29" s="83" t="str">
        <f>IFERROR(INDEX('Classificação 2 encontros'!$F$18:$F$73,MATCH($M29,'Classificação 2 encontros'!$M$18:$M$73,0)),"")</f>
        <v/>
      </c>
      <c r="G29" s="83" t="str">
        <f>IFERROR(INDEX('Classificação 2 encontros'!$G$18:$G$73,MATCH($M29,'Classificação 2 encontros'!$M$18:$M$73,0)),"")</f>
        <v/>
      </c>
      <c r="H29" s="83" t="str">
        <f>IFERROR(INDEX('Classificação 2 encontros'!$H$18:$H$73,MATCH($M29,'Classificação 2 encontros'!$M$18:$M$73,0)),"")</f>
        <v/>
      </c>
      <c r="I29" s="83" t="str">
        <f>IFERROR(INDEX('Classificação 2 encontros'!$I$18:$I$73,MATCH($M29,'Classificação 2 encontros'!$M$18:$M$73,0)),"")</f>
        <v/>
      </c>
      <c r="J29" s="83" t="str">
        <f>IFERROR(INDEX('Classificação 2 encontros'!$J$18:$J$73,MATCH($M29,'Classificação 2 encontros'!$M$18:$M$73,0)),"")</f>
        <v/>
      </c>
      <c r="K29" s="83" t="str">
        <f>IFERROR(INDEX('Classificação 2 encontros'!$K$18:$K$73,MATCH($M29,'Classificação 2 encontros'!$M$18:$M$73,0)),"")</f>
        <v/>
      </c>
      <c r="L29" s="84" t="str">
        <f t="shared" si="6"/>
        <v/>
      </c>
      <c r="M29" s="81">
        <v>12</v>
      </c>
      <c r="N29" s="65"/>
      <c r="O29" s="65"/>
      <c r="P29" s="79" t="str">
        <f>IFERROR(INDEX('Classificação 2 encontros'!$P$18:$P$73,MATCH($AA29,'Classificação 2 encontros'!$AA$18:$AA$73,0)),"")</f>
        <v/>
      </c>
      <c r="Q29" s="79" t="str">
        <f>IFERROR(INDEX('Classificação 2 encontros'!$Q$18:$Q$73,MATCH($AA29,'Classificação 2 encontros'!$AA$18:$AA$73,0)),"")</f>
        <v/>
      </c>
      <c r="R29" s="80" t="str">
        <f>IFERROR(INDEX('Classificação 2 encontros'!$R$18:$R$73,MATCH($AA29,'Classificação 2 encontros'!$AA$18:$AA$73,0)),"")</f>
        <v/>
      </c>
      <c r="S29" s="80" t="str">
        <f>IFERROR(INDEX('Classificação 2 encontros'!$S$18:$S$73,MATCH($AA29,'Classificação 2 encontros'!$AA$18:$AA$73,0)),"")</f>
        <v/>
      </c>
      <c r="T29" s="80" t="str">
        <f>IFERROR(INDEX('Classificação 2 encontros'!$T$18:$T$73,MATCH($AA29,'Classificação 2 encontros'!$AA$18:$AA$73,0)),"")</f>
        <v/>
      </c>
      <c r="U29" s="80" t="str">
        <f>IFERROR(INDEX('Classificação 2 encontros'!$U$18:$U$73,MATCH($AA29,'Classificação 2 encontros'!$AA$18:$AA$73,0)),"")</f>
        <v/>
      </c>
      <c r="V29" s="80" t="str">
        <f>IFERROR(INDEX('Classificação 2 encontros'!$V$18:$V$73,MATCH($AA29,'Classificação 2 encontros'!$AA$18:$AA$73,0)),"")</f>
        <v/>
      </c>
      <c r="W29" s="80" t="str">
        <f>IFERROR(INDEX('Classificação 2 encontros'!$W$18:$W$73,MATCH($AA29,'Classificação 2 encontros'!$AA$18:$AA$73,0)),"")</f>
        <v/>
      </c>
      <c r="X29" s="80" t="str">
        <f>IFERROR(INDEX('Classificação 2 encontros'!$X$18:$X$73,MATCH($AA29,'Classificação 2 encontros'!$AA$18:$AA$73,0)),"")</f>
        <v/>
      </c>
      <c r="Y29" s="80" t="str">
        <f>IFERROR(INDEX('Classificação 2 encontros'!$Y$18:$Y$73,MATCH($AA29,'Classificação 2 encontros'!$AA$18:$AA$73,0)),"")</f>
        <v/>
      </c>
      <c r="Z29" s="84" t="str">
        <f t="shared" si="0"/>
        <v/>
      </c>
      <c r="AA29" s="85">
        <v>12</v>
      </c>
      <c r="AB29" s="9"/>
      <c r="AC29" s="9"/>
      <c r="AD29" s="82" t="str">
        <f>IFERROR(INDEX('Classificação 2 encontros'!$AD$18:$AD$73,MATCH($AA29,'Classificação 2 encontros'!$AO$18:$AO$73,0)),"")</f>
        <v/>
      </c>
      <c r="AE29" s="82" t="str">
        <f>IFERROR(INDEX('Classificação 2 encontros'!$AE$18:$AE$73,MATCH($AA29,'Classificação 2 encontros'!$AO$18:$AO$73,0)),"")</f>
        <v/>
      </c>
      <c r="AF29" s="83" t="str">
        <f>IFERROR(INDEX('Classificação 2 encontros'!$AF$18:$AF$73,MATCH($AA29,'Classificação 2 encontros'!$AO$18:$AO$73,0)),"")</f>
        <v/>
      </c>
      <c r="AG29" s="83" t="str">
        <f>IFERROR(INDEX('Classificação 2 encontros'!$AG$18:$AG$73,MATCH($AA29,'Classificação 2 encontros'!$AO$18:$AO$73,0)),"")</f>
        <v/>
      </c>
      <c r="AH29" s="83" t="str">
        <f>IFERROR(INDEX('Classificação 2 encontros'!$AH$18:$AH$73,MATCH($AA29,'Classificação 2 encontros'!$AO$18:$AO$73,0)),"")</f>
        <v/>
      </c>
      <c r="AI29" s="83" t="str">
        <f>IFERROR(INDEX('Classificação 2 encontros'!$AI$18:$AI$73,MATCH($AA29,'Classificação 2 encontros'!$AO$18:$AO$73,0)),"")</f>
        <v/>
      </c>
      <c r="AJ29" s="83" t="str">
        <f>IFERROR(INDEX('Classificação 2 encontros'!$AJ$18:$AJ$73,MATCH($AA29,'Classificação 2 encontros'!$AO$18:$AO$73,0)),"")</f>
        <v/>
      </c>
      <c r="AK29" s="83" t="str">
        <f>IFERROR(INDEX('Classificação 2 encontros'!$AK$18:$AK$73,MATCH($AA29,'Classificação 2 encontros'!$AO$18:$AO$73,0)),"")</f>
        <v/>
      </c>
      <c r="AL29" s="83" t="str">
        <f>IFERROR(INDEX('Classificação 2 encontros'!$AL$18:$AL$73,MATCH($AA29,'Classificação 2 encontros'!$AO$18:$AO$73,0)),"")</f>
        <v/>
      </c>
      <c r="AM29" s="83" t="str">
        <f>IFERROR(INDEX('Classificação 2 encontros'!$AM$18:$AM$73,MATCH($AA29,'Classificação 2 encontros'!$AO$18:$AO$73,0)),"")</f>
        <v/>
      </c>
      <c r="AN29" s="84" t="str">
        <f t="shared" si="1"/>
        <v/>
      </c>
      <c r="AO29" s="85">
        <v>12</v>
      </c>
      <c r="AP29" s="65"/>
      <c r="AQ29" s="65"/>
      <c r="AR29" s="89" t="str">
        <f>IFERROR(INDEX('Classificação 2 encontros'!$AR$18:$AR$73,MATCH($AA29,'Classificação 2 encontros'!$BC$18:$BC$73,0)),"")</f>
        <v/>
      </c>
      <c r="AS29" s="89" t="str">
        <f>IFERROR(INDEX('Classificação 2 encontros'!$AS$18:$AS$73,MATCH($AA29,'Classificação 2 encontros'!$BC$18:$BC$73,0)),"")</f>
        <v/>
      </c>
      <c r="AT29" s="90" t="str">
        <f>IFERROR(INDEX('Classificação 2 encontros'!$AT$18:$AT$73,MATCH($AA29,'Classificação 2 encontros'!$BC$18:$BC$73,0)),"")</f>
        <v/>
      </c>
      <c r="AU29" s="90" t="str">
        <f>IFERROR(INDEX('Classificação 2 encontros'!$AU$18:$AU$73,MATCH($AA29,'Classificação 2 encontros'!$BC$18:$BC$73,0)),"")</f>
        <v/>
      </c>
      <c r="AV29" s="90" t="str">
        <f>IFERROR(INDEX('Classificação 2 encontros'!$AV$18:$AV$73,MATCH($AA29,'Classificação 2 encontros'!$BC$18:$BC$73,0)),"")</f>
        <v/>
      </c>
      <c r="AW29" s="90" t="str">
        <f>IFERROR(INDEX('Classificação 2 encontros'!$AW$18:$AW$73,MATCH($AA29,'Classificação 2 encontros'!$BC$18:$BC$73,0)),"")</f>
        <v/>
      </c>
      <c r="AX29" s="90" t="str">
        <f>IFERROR(INDEX('Classificação 2 encontros'!$AX$18:$AX$73,MATCH($AA29,'Classificação 2 encontros'!$BC$18:$BC$73,0)),"")</f>
        <v/>
      </c>
      <c r="AY29" s="90" t="str">
        <f>IFERROR(INDEX('Classificação 2 encontros'!$AY$18:$AY$73,MATCH($AA29,'Classificação 2 encontros'!$BC$18:$BC$73,0)),"")</f>
        <v/>
      </c>
      <c r="AZ29" s="90" t="str">
        <f>IFERROR(INDEX('Classificação 2 encontros'!$AZ$18:$AZ$73,MATCH($AA29,'Classificação 2 encontros'!$BC$18:$BC$73,0)),"")</f>
        <v/>
      </c>
      <c r="BA29" s="90" t="str">
        <f>IFERROR(INDEX('Classificação 2 encontros'!$BA$18:$BA$73,MATCH($AA29,'Classificação 2 encontros'!$BC$18:$BC$73,0)),"")</f>
        <v/>
      </c>
      <c r="BB29" s="84" t="str">
        <f t="shared" si="2"/>
        <v/>
      </c>
      <c r="BC29" s="85">
        <v>12</v>
      </c>
      <c r="BF29" s="86" t="str">
        <f>IFERROR(INDEX('Classificação 2 encontros'!$BF$18:$BF$73,MATCH($AA29,'Classificação 2 encontros'!$BQ$18:$BQ$73,0)),"")</f>
        <v/>
      </c>
      <c r="BG29" s="86" t="str">
        <f>IFERROR(INDEX('Classificação 2 encontros'!$BG$18:$BG$73,MATCH($AA29,'Classificação 2 encontros'!$BQ$18:$BQ$73,0)),"")</f>
        <v/>
      </c>
      <c r="BH29" s="87" t="str">
        <f>IFERROR(INDEX('Classificação 2 encontros'!$BH$18:$BH$73,MATCH($AA29,'Classificação 2 encontros'!$BQ$18:$BQ$73,0)),"")</f>
        <v/>
      </c>
      <c r="BI29" s="87" t="str">
        <f>IFERROR(INDEX('Classificação 2 encontros'!$BI$18:$BI$73,MATCH($AA29,'Classificação 2 encontros'!$BQ$18:$BQ$73,0)),"")</f>
        <v/>
      </c>
      <c r="BJ29" s="87" t="str">
        <f>IFERROR(INDEX('Classificação 2 encontros'!$BJ$18:$BJ$73,MATCH($AA29,'Classificação 2 encontros'!$BQ$18:$BQ$73,0)),"")</f>
        <v/>
      </c>
      <c r="BK29" s="87" t="str">
        <f>IFERROR(INDEX('Classificação 2 encontros'!$BK$18:$BK$73,MATCH($AA29,'Classificação 2 encontros'!$BQ$18:$BQ$73,0)),"")</f>
        <v/>
      </c>
      <c r="BL29" s="87" t="str">
        <f>IFERROR(INDEX('Classificação 2 encontros'!$BL$18:$BL$73,MATCH($AA29,'Classificação 2 encontros'!$BQ$18:$BQ$73,0)),"")</f>
        <v/>
      </c>
      <c r="BM29" s="96" t="str">
        <f>IFERROR(INDEX('Classificação 2 encontros'!$BM$18:$BM$73,MATCH($AA29,'Classificação 2 encontros'!$BQ$18:$BQ$73,0)),"")</f>
        <v/>
      </c>
      <c r="BN29" s="87" t="str">
        <f>IFERROR(INDEX('Classificação 2 encontros'!$BN$18:$BN$73,MATCH($AA29,'Classificação 2 encontros'!$BQ$18:$BQ$73,0)),"")</f>
        <v/>
      </c>
      <c r="BO29" s="87" t="str">
        <f>IFERROR(INDEX('Classificação 2 encontros'!$BO$18:$BO$73,MATCH($AA29,'Classificação 2 encontros'!$BQ$18:$BQ$73,0)),"")</f>
        <v/>
      </c>
      <c r="BP29" s="84" t="str">
        <f t="shared" si="3"/>
        <v/>
      </c>
      <c r="BQ29" s="85">
        <v>12</v>
      </c>
      <c r="BR29" s="65"/>
      <c r="BS29" s="65"/>
      <c r="BT29" s="89" t="str">
        <f>IFERROR(INDEX('Classificação 2 encontros'!$BT$18:$BT$73,MATCH($AA29,'Classificação 2 encontros'!$CE$18:$CE$73,0)),"")</f>
        <v/>
      </c>
      <c r="BU29" s="89" t="str">
        <f>IFERROR(INDEX('Classificação 2 encontros'!$BU$18:$BU$73,MATCH($AA29,'Classificação 2 encontros'!$CE$18:$CE$73,0)),"")</f>
        <v/>
      </c>
      <c r="BV29" s="90" t="str">
        <f>IFERROR(INDEX('Classificação 2 encontros'!$BV$18:$BV$73,MATCH($AA29,'Classificação 2 encontros'!$CE$18:$CE$73,0)),"")</f>
        <v/>
      </c>
      <c r="BW29" s="90" t="str">
        <f>IFERROR(INDEX('Classificação 2 encontros'!$BW$18:$BW$73,MATCH($AA29,'Classificação 2 encontros'!$CE$18:$CE$73,0)),"")</f>
        <v/>
      </c>
      <c r="BX29" s="90" t="str">
        <f>IFERROR(INDEX('Classificação 2 encontros'!$BX$18:$BX$73,MATCH($AA29,'Classificação 2 encontros'!$CE$18:$CE$73,0)),"")</f>
        <v/>
      </c>
      <c r="BY29" s="90" t="str">
        <f>IFERROR(INDEX('Classificação 2 encontros'!$BY$18:$BY$73,MATCH($AA29,'Classificação 2 encontros'!$CE$18:$CE$73,0)),"")</f>
        <v/>
      </c>
      <c r="BZ29" s="90" t="str">
        <f>IFERROR(INDEX('Classificação 2 encontros'!$BZ$18:$BZ$73,MATCH($AA29,'Classificação 2 encontros'!$CE$18:$CE$73,0)),"")</f>
        <v/>
      </c>
      <c r="CA29" s="90" t="str">
        <f>IFERROR(INDEX('Classificação 2 encontros'!$CA$18:$CA$73,MATCH($AA29,'Classificação 2 encontros'!$CE$18:$CE$73,0)),"")</f>
        <v/>
      </c>
      <c r="CB29" s="90" t="str">
        <f>IFERROR(INDEX('Classificação 2 encontros'!$CB$18:$CB$73,MATCH($AA29,'Classificação 2 encontros'!$CE$18:$CE$73,0)),"")</f>
        <v/>
      </c>
      <c r="CC29" s="90" t="str">
        <f>IFERROR(INDEX('Classificação 2 encontros'!$CC$18:$CC$73,MATCH($AA29,'Classificação 2 encontros'!$CE$18:$CE$73,0)),"")</f>
        <v/>
      </c>
      <c r="CD29" s="68" t="str">
        <f t="shared" si="4"/>
        <v/>
      </c>
      <c r="CE29" s="69" t="str">
        <f t="shared" si="5"/>
        <v/>
      </c>
    </row>
    <row r="30" spans="2:83" ht="22.5" customHeight="1" x14ac:dyDescent="0.45">
      <c r="B30" s="82" t="str">
        <f>IFERROR(INDEX('Classificação 2 encontros'!$B$18:$B$73,MATCH($M30,'Classificação 2 encontros'!$M$18:$M$73,0)),"")</f>
        <v/>
      </c>
      <c r="C30" s="82" t="str">
        <f>IFERROR(INDEX('Classificação 2 encontros'!$C$18:$C$73,MATCH($M30,'Classificação 2 encontros'!$M$18:$M$73,0)),"")</f>
        <v/>
      </c>
      <c r="D30" s="83" t="str">
        <f>IFERROR(INDEX('Classificação 2 encontros'!$D$18:$D$73,MATCH($M30,'Classificação 2 encontros'!$M$18:$M$73,0)),"")</f>
        <v/>
      </c>
      <c r="E30" s="83" t="str">
        <f>IFERROR(INDEX('Classificação 2 encontros'!$E$18:$E$73,MATCH($M30,'Classificação 2 encontros'!$M$18:$M$73,0)),"")</f>
        <v/>
      </c>
      <c r="F30" s="83" t="str">
        <f>IFERROR(INDEX('Classificação 2 encontros'!$F$18:$F$73,MATCH($M30,'Classificação 2 encontros'!$M$18:$M$73,0)),"")</f>
        <v/>
      </c>
      <c r="G30" s="83" t="str">
        <f>IFERROR(INDEX('Classificação 2 encontros'!$G$18:$G$73,MATCH($M30,'Classificação 2 encontros'!$M$18:$M$73,0)),"")</f>
        <v/>
      </c>
      <c r="H30" s="83" t="str">
        <f>IFERROR(INDEX('Classificação 2 encontros'!$H$18:$H$73,MATCH($M30,'Classificação 2 encontros'!$M$18:$M$73,0)),"")</f>
        <v/>
      </c>
      <c r="I30" s="83" t="str">
        <f>IFERROR(INDEX('Classificação 2 encontros'!$I$18:$I$73,MATCH($M30,'Classificação 2 encontros'!$M$18:$M$73,0)),"")</f>
        <v/>
      </c>
      <c r="J30" s="83" t="str">
        <f>IFERROR(INDEX('Classificação 2 encontros'!$J$18:$J$73,MATCH($M30,'Classificação 2 encontros'!$M$18:$M$73,0)),"")</f>
        <v/>
      </c>
      <c r="K30" s="83" t="str">
        <f>IFERROR(INDEX('Classificação 2 encontros'!$K$18:$K$73,MATCH($M30,'Classificação 2 encontros'!$M$18:$M$73,0)),"")</f>
        <v/>
      </c>
      <c r="L30" s="84" t="str">
        <f t="shared" si="6"/>
        <v/>
      </c>
      <c r="M30" s="81">
        <v>13</v>
      </c>
      <c r="N30" s="65"/>
      <c r="O30" s="65"/>
      <c r="P30" s="79" t="str">
        <f>IFERROR(INDEX('Classificação 2 encontros'!$P$18:$P$73,MATCH($AA30,'Classificação 2 encontros'!$AA$18:$AA$73,0)),"")</f>
        <v/>
      </c>
      <c r="Q30" s="79" t="str">
        <f>IFERROR(INDEX('Classificação 2 encontros'!$Q$18:$Q$73,MATCH($AA30,'Classificação 2 encontros'!$AA$18:$AA$73,0)),"")</f>
        <v/>
      </c>
      <c r="R30" s="80" t="str">
        <f>IFERROR(INDEX('Classificação 2 encontros'!$R$18:$R$73,MATCH($AA30,'Classificação 2 encontros'!$AA$18:$AA$73,0)),"")</f>
        <v/>
      </c>
      <c r="S30" s="80" t="str">
        <f>IFERROR(INDEX('Classificação 2 encontros'!$S$18:$S$73,MATCH($AA30,'Classificação 2 encontros'!$AA$18:$AA$73,0)),"")</f>
        <v/>
      </c>
      <c r="T30" s="80" t="str">
        <f>IFERROR(INDEX('Classificação 2 encontros'!$T$18:$T$73,MATCH($AA30,'Classificação 2 encontros'!$AA$18:$AA$73,0)),"")</f>
        <v/>
      </c>
      <c r="U30" s="80" t="str">
        <f>IFERROR(INDEX('Classificação 2 encontros'!$U$18:$U$73,MATCH($AA30,'Classificação 2 encontros'!$AA$18:$AA$73,0)),"")</f>
        <v/>
      </c>
      <c r="V30" s="80" t="str">
        <f>IFERROR(INDEX('Classificação 2 encontros'!$V$18:$V$73,MATCH($AA30,'Classificação 2 encontros'!$AA$18:$AA$73,0)),"")</f>
        <v/>
      </c>
      <c r="W30" s="80" t="str">
        <f>IFERROR(INDEX('Classificação 2 encontros'!$W$18:$W$73,MATCH($AA30,'Classificação 2 encontros'!$AA$18:$AA$73,0)),"")</f>
        <v/>
      </c>
      <c r="X30" s="80" t="str">
        <f>IFERROR(INDEX('Classificação 2 encontros'!$X$18:$X$73,MATCH($AA30,'Classificação 2 encontros'!$AA$18:$AA$73,0)),"")</f>
        <v/>
      </c>
      <c r="Y30" s="80" t="str">
        <f>IFERROR(INDEX('Classificação 2 encontros'!$Y$18:$Y$73,MATCH($AA30,'Classificação 2 encontros'!$AA$18:$AA$73,0)),"")</f>
        <v/>
      </c>
      <c r="Z30" s="84" t="str">
        <f t="shared" si="0"/>
        <v/>
      </c>
      <c r="AA30" s="85">
        <v>13</v>
      </c>
      <c r="AB30" s="9"/>
      <c r="AC30" s="9"/>
      <c r="AD30" s="82" t="str">
        <f>IFERROR(INDEX('Classificação 2 encontros'!$AD$18:$AD$73,MATCH($AA30,'Classificação 2 encontros'!$AO$18:$AO$73,0)),"")</f>
        <v/>
      </c>
      <c r="AE30" s="82" t="str">
        <f>IFERROR(INDEX('Classificação 2 encontros'!$AE$18:$AE$73,MATCH($AA30,'Classificação 2 encontros'!$AO$18:$AO$73,0)),"")</f>
        <v/>
      </c>
      <c r="AF30" s="83" t="str">
        <f>IFERROR(INDEX('Classificação 2 encontros'!$AF$18:$AF$73,MATCH($AA30,'Classificação 2 encontros'!$AO$18:$AO$73,0)),"")</f>
        <v/>
      </c>
      <c r="AG30" s="83" t="str">
        <f>IFERROR(INDEX('Classificação 2 encontros'!$AG$18:$AG$73,MATCH($AA30,'Classificação 2 encontros'!$AO$18:$AO$73,0)),"")</f>
        <v/>
      </c>
      <c r="AH30" s="83" t="str">
        <f>IFERROR(INDEX('Classificação 2 encontros'!$AH$18:$AH$73,MATCH($AA30,'Classificação 2 encontros'!$AO$18:$AO$73,0)),"")</f>
        <v/>
      </c>
      <c r="AI30" s="83" t="str">
        <f>IFERROR(INDEX('Classificação 2 encontros'!$AI$18:$AI$73,MATCH($AA30,'Classificação 2 encontros'!$AO$18:$AO$73,0)),"")</f>
        <v/>
      </c>
      <c r="AJ30" s="83" t="str">
        <f>IFERROR(INDEX('Classificação 2 encontros'!$AJ$18:$AJ$73,MATCH($AA30,'Classificação 2 encontros'!$AO$18:$AO$73,0)),"")</f>
        <v/>
      </c>
      <c r="AK30" s="83" t="str">
        <f>IFERROR(INDEX('Classificação 2 encontros'!$AK$18:$AK$73,MATCH($AA30,'Classificação 2 encontros'!$AO$18:$AO$73,0)),"")</f>
        <v/>
      </c>
      <c r="AL30" s="83" t="str">
        <f>IFERROR(INDEX('Classificação 2 encontros'!$AL$18:$AL$73,MATCH($AA30,'Classificação 2 encontros'!$AO$18:$AO$73,0)),"")</f>
        <v/>
      </c>
      <c r="AM30" s="83" t="str">
        <f>IFERROR(INDEX('Classificação 2 encontros'!$AM$18:$AM$73,MATCH($AA30,'Classificação 2 encontros'!$AO$18:$AO$73,0)),"")</f>
        <v/>
      </c>
      <c r="AN30" s="84" t="str">
        <f t="shared" si="1"/>
        <v/>
      </c>
      <c r="AO30" s="85">
        <v>13</v>
      </c>
      <c r="AP30" s="65"/>
      <c r="AQ30" s="65"/>
      <c r="AR30" s="89" t="str">
        <f>IFERROR(INDEX('Classificação 2 encontros'!$AR$18:$AR$73,MATCH($AA30,'Classificação 2 encontros'!$BC$18:$BC$73,0)),"")</f>
        <v/>
      </c>
      <c r="AS30" s="89" t="str">
        <f>IFERROR(INDEX('Classificação 2 encontros'!$AS$18:$AS$73,MATCH($AA30,'Classificação 2 encontros'!$BC$18:$BC$73,0)),"")</f>
        <v/>
      </c>
      <c r="AT30" s="90" t="str">
        <f>IFERROR(INDEX('Classificação 2 encontros'!$AT$18:$AT$73,MATCH($AA30,'Classificação 2 encontros'!$BC$18:$BC$73,0)),"")</f>
        <v/>
      </c>
      <c r="AU30" s="90" t="str">
        <f>IFERROR(INDEX('Classificação 2 encontros'!$AU$18:$AU$73,MATCH($AA30,'Classificação 2 encontros'!$BC$18:$BC$73,0)),"")</f>
        <v/>
      </c>
      <c r="AV30" s="90" t="str">
        <f>IFERROR(INDEX('Classificação 2 encontros'!$AV$18:$AV$73,MATCH($AA30,'Classificação 2 encontros'!$BC$18:$BC$73,0)),"")</f>
        <v/>
      </c>
      <c r="AW30" s="90" t="str">
        <f>IFERROR(INDEX('Classificação 2 encontros'!$AW$18:$AW$73,MATCH($AA30,'Classificação 2 encontros'!$BC$18:$BC$73,0)),"")</f>
        <v/>
      </c>
      <c r="AX30" s="90" t="str">
        <f>IFERROR(INDEX('Classificação 2 encontros'!$AX$18:$AX$73,MATCH($AA30,'Classificação 2 encontros'!$BC$18:$BC$73,0)),"")</f>
        <v/>
      </c>
      <c r="AY30" s="90" t="str">
        <f>IFERROR(INDEX('Classificação 2 encontros'!$AY$18:$AY$73,MATCH($AA30,'Classificação 2 encontros'!$BC$18:$BC$73,0)),"")</f>
        <v/>
      </c>
      <c r="AZ30" s="90" t="str">
        <f>IFERROR(INDEX('Classificação 2 encontros'!$AZ$18:$AZ$73,MATCH($AA30,'Classificação 2 encontros'!$BC$18:$BC$73,0)),"")</f>
        <v/>
      </c>
      <c r="BA30" s="90" t="str">
        <f>IFERROR(INDEX('Classificação 2 encontros'!$BA$18:$BA$73,MATCH($AA30,'Classificação 2 encontros'!$BC$18:$BC$73,0)),"")</f>
        <v/>
      </c>
      <c r="BB30" s="84" t="str">
        <f t="shared" si="2"/>
        <v/>
      </c>
      <c r="BC30" s="85">
        <v>13</v>
      </c>
      <c r="BF30" s="86" t="str">
        <f>IFERROR(INDEX('Classificação 2 encontros'!$BF$18:$BF$73,MATCH($AA30,'Classificação 2 encontros'!$BQ$18:$BQ$73,0)),"")</f>
        <v/>
      </c>
      <c r="BG30" s="86" t="str">
        <f>IFERROR(INDEX('Classificação 2 encontros'!$BG$18:$BG$73,MATCH($AA30,'Classificação 2 encontros'!$BQ$18:$BQ$73,0)),"")</f>
        <v/>
      </c>
      <c r="BH30" s="87" t="str">
        <f>IFERROR(INDEX('Classificação 2 encontros'!$BH$18:$BH$73,MATCH($AA30,'Classificação 2 encontros'!$BQ$18:$BQ$73,0)),"")</f>
        <v/>
      </c>
      <c r="BI30" s="87" t="str">
        <f>IFERROR(INDEX('Classificação 2 encontros'!$BI$18:$BI$73,MATCH($AA30,'Classificação 2 encontros'!$BQ$18:$BQ$73,0)),"")</f>
        <v/>
      </c>
      <c r="BJ30" s="87" t="str">
        <f>IFERROR(INDEX('Classificação 2 encontros'!$BJ$18:$BJ$73,MATCH($AA30,'Classificação 2 encontros'!$BQ$18:$BQ$73,0)),"")</f>
        <v/>
      </c>
      <c r="BK30" s="87" t="str">
        <f>IFERROR(INDEX('Classificação 2 encontros'!$BK$18:$BK$73,MATCH($AA30,'Classificação 2 encontros'!$BQ$18:$BQ$73,0)),"")</f>
        <v/>
      </c>
      <c r="BL30" s="87" t="str">
        <f>IFERROR(INDEX('Classificação 2 encontros'!$BL$18:$BL$73,MATCH($AA30,'Classificação 2 encontros'!$BQ$18:$BQ$73,0)),"")</f>
        <v/>
      </c>
      <c r="BM30" s="96" t="str">
        <f>IFERROR(INDEX('Classificação 2 encontros'!$BM$18:$BM$73,MATCH($AA30,'Classificação 2 encontros'!$BQ$18:$BQ$73,0)),"")</f>
        <v/>
      </c>
      <c r="BN30" s="87" t="str">
        <f>IFERROR(INDEX('Classificação 2 encontros'!$BN$18:$BN$73,MATCH($AA30,'Classificação 2 encontros'!$BQ$18:$BQ$73,0)),"")</f>
        <v/>
      </c>
      <c r="BO30" s="87" t="str">
        <f>IFERROR(INDEX('Classificação 2 encontros'!$BO$18:$BO$73,MATCH($AA30,'Classificação 2 encontros'!$BQ$18:$BQ$73,0)),"")</f>
        <v/>
      </c>
      <c r="BP30" s="84" t="str">
        <f t="shared" si="3"/>
        <v/>
      </c>
      <c r="BQ30" s="85">
        <v>13</v>
      </c>
      <c r="BR30" s="65"/>
      <c r="BS30" s="65"/>
      <c r="BT30" s="89" t="str">
        <f>IFERROR(INDEX('Classificação 2 encontros'!$BT$18:$BT$73,MATCH($AA30,'Classificação 2 encontros'!$CE$18:$CE$73,0)),"")</f>
        <v/>
      </c>
      <c r="BU30" s="89" t="str">
        <f>IFERROR(INDEX('Classificação 2 encontros'!$BU$18:$BU$73,MATCH($AA30,'Classificação 2 encontros'!$CE$18:$CE$73,0)),"")</f>
        <v/>
      </c>
      <c r="BV30" s="90" t="str">
        <f>IFERROR(INDEX('Classificação 2 encontros'!$BV$18:$BV$73,MATCH($AA30,'Classificação 2 encontros'!$CE$18:$CE$73,0)),"")</f>
        <v/>
      </c>
      <c r="BW30" s="90" t="str">
        <f>IFERROR(INDEX('Classificação 2 encontros'!$BW$18:$BW$73,MATCH($AA30,'Classificação 2 encontros'!$CE$18:$CE$73,0)),"")</f>
        <v/>
      </c>
      <c r="BX30" s="90" t="str">
        <f>IFERROR(INDEX('Classificação 2 encontros'!$BX$18:$BX$73,MATCH($AA30,'Classificação 2 encontros'!$CE$18:$CE$73,0)),"")</f>
        <v/>
      </c>
      <c r="BY30" s="90" t="str">
        <f>IFERROR(INDEX('Classificação 2 encontros'!$BY$18:$BY$73,MATCH($AA30,'Classificação 2 encontros'!$CE$18:$CE$73,0)),"")</f>
        <v/>
      </c>
      <c r="BZ30" s="90" t="str">
        <f>IFERROR(INDEX('Classificação 2 encontros'!$BZ$18:$BZ$73,MATCH($AA30,'Classificação 2 encontros'!$CE$18:$CE$73,0)),"")</f>
        <v/>
      </c>
      <c r="CA30" s="90" t="str">
        <f>IFERROR(INDEX('Classificação 2 encontros'!$CA$18:$CA$73,MATCH($AA30,'Classificação 2 encontros'!$CE$18:$CE$73,0)),"")</f>
        <v/>
      </c>
      <c r="CB30" s="90" t="str">
        <f>IFERROR(INDEX('Classificação 2 encontros'!$CB$18:$CB$73,MATCH($AA30,'Classificação 2 encontros'!$CE$18:$CE$73,0)),"")</f>
        <v/>
      </c>
      <c r="CC30" s="90" t="str">
        <f>IFERROR(INDEX('Classificação 2 encontros'!$CC$18:$CC$73,MATCH($AA30,'Classificação 2 encontros'!$CE$18:$CE$73,0)),"")</f>
        <v/>
      </c>
      <c r="CD30" s="68" t="str">
        <f t="shared" si="4"/>
        <v/>
      </c>
      <c r="CE30" s="69" t="str">
        <f t="shared" si="5"/>
        <v/>
      </c>
    </row>
    <row r="31" spans="2:83" ht="22.5" customHeight="1" x14ac:dyDescent="0.45">
      <c r="B31" s="82" t="str">
        <f>IFERROR(INDEX('Classificação 2 encontros'!$B$18:$B$73,MATCH($M31,'Classificação 2 encontros'!$M$18:$M$73,0)),"")</f>
        <v/>
      </c>
      <c r="C31" s="82" t="str">
        <f>IFERROR(INDEX('Classificação 2 encontros'!$C$18:$C$73,MATCH($M31,'Classificação 2 encontros'!$M$18:$M$73,0)),"")</f>
        <v/>
      </c>
      <c r="D31" s="83" t="str">
        <f>IFERROR(INDEX('Classificação 2 encontros'!$D$18:$D$73,MATCH($M31,'Classificação 2 encontros'!$M$18:$M$73,0)),"")</f>
        <v/>
      </c>
      <c r="E31" s="83" t="str">
        <f>IFERROR(INDEX('Classificação 2 encontros'!$E$18:$E$73,MATCH($M31,'Classificação 2 encontros'!$M$18:$M$73,0)),"")</f>
        <v/>
      </c>
      <c r="F31" s="83" t="str">
        <f>IFERROR(INDEX('Classificação 2 encontros'!$F$18:$F$73,MATCH($M31,'Classificação 2 encontros'!$M$18:$M$73,0)),"")</f>
        <v/>
      </c>
      <c r="G31" s="83" t="str">
        <f>IFERROR(INDEX('Classificação 2 encontros'!$G$18:$G$73,MATCH($M31,'Classificação 2 encontros'!$M$18:$M$73,0)),"")</f>
        <v/>
      </c>
      <c r="H31" s="83" t="str">
        <f>IFERROR(INDEX('Classificação 2 encontros'!$H$18:$H$73,MATCH($M31,'Classificação 2 encontros'!$M$18:$M$73,0)),"")</f>
        <v/>
      </c>
      <c r="I31" s="83" t="str">
        <f>IFERROR(INDEX('Classificação 2 encontros'!$I$18:$I$73,MATCH($M31,'Classificação 2 encontros'!$M$18:$M$73,0)),"")</f>
        <v/>
      </c>
      <c r="J31" s="83" t="str">
        <f>IFERROR(INDEX('Classificação 2 encontros'!$J$18:$J$73,MATCH($M31,'Classificação 2 encontros'!$M$18:$M$73,0)),"")</f>
        <v/>
      </c>
      <c r="K31" s="83" t="str">
        <f>IFERROR(INDEX('Classificação 2 encontros'!$K$18:$K$73,MATCH($M31,'Classificação 2 encontros'!$M$18:$M$73,0)),"")</f>
        <v/>
      </c>
      <c r="L31" s="84" t="str">
        <f t="shared" si="6"/>
        <v/>
      </c>
      <c r="M31" s="81">
        <v>14</v>
      </c>
      <c r="N31" s="65"/>
      <c r="O31" s="65"/>
      <c r="P31" s="79" t="str">
        <f>IFERROR(INDEX('Classificação 2 encontros'!$P$18:$P$73,MATCH($AA31,'Classificação 2 encontros'!$AA$18:$AA$73,0)),"")</f>
        <v/>
      </c>
      <c r="Q31" s="79" t="str">
        <f>IFERROR(INDEX('Classificação 2 encontros'!$Q$18:$Q$73,MATCH($AA31,'Classificação 2 encontros'!$AA$18:$AA$73,0)),"")</f>
        <v/>
      </c>
      <c r="R31" s="80" t="str">
        <f>IFERROR(INDEX('Classificação 2 encontros'!$R$18:$R$73,MATCH($AA31,'Classificação 2 encontros'!$AA$18:$AA$73,0)),"")</f>
        <v/>
      </c>
      <c r="S31" s="80" t="str">
        <f>IFERROR(INDEX('Classificação 2 encontros'!$S$18:$S$73,MATCH($AA31,'Classificação 2 encontros'!$AA$18:$AA$73,0)),"")</f>
        <v/>
      </c>
      <c r="T31" s="80" t="str">
        <f>IFERROR(INDEX('Classificação 2 encontros'!$T$18:$T$73,MATCH($AA31,'Classificação 2 encontros'!$AA$18:$AA$73,0)),"")</f>
        <v/>
      </c>
      <c r="U31" s="80" t="str">
        <f>IFERROR(INDEX('Classificação 2 encontros'!$U$18:$U$73,MATCH($AA31,'Classificação 2 encontros'!$AA$18:$AA$73,0)),"")</f>
        <v/>
      </c>
      <c r="V31" s="80" t="str">
        <f>IFERROR(INDEX('Classificação 2 encontros'!$V$18:$V$73,MATCH($AA31,'Classificação 2 encontros'!$AA$18:$AA$73,0)),"")</f>
        <v/>
      </c>
      <c r="W31" s="80" t="str">
        <f>IFERROR(INDEX('Classificação 2 encontros'!$W$18:$W$73,MATCH($AA31,'Classificação 2 encontros'!$AA$18:$AA$73,0)),"")</f>
        <v/>
      </c>
      <c r="X31" s="80" t="str">
        <f>IFERROR(INDEX('Classificação 2 encontros'!$X$18:$X$73,MATCH($AA31,'Classificação 2 encontros'!$AA$18:$AA$73,0)),"")</f>
        <v/>
      </c>
      <c r="Y31" s="80" t="str">
        <f>IFERROR(INDEX('Classificação 2 encontros'!$Y$18:$Y$73,MATCH($AA31,'Classificação 2 encontros'!$AA$18:$AA$73,0)),"")</f>
        <v/>
      </c>
      <c r="Z31" s="84" t="str">
        <f t="shared" si="0"/>
        <v/>
      </c>
      <c r="AA31" s="85">
        <v>14</v>
      </c>
      <c r="AB31" s="9"/>
      <c r="AC31" s="9"/>
      <c r="AD31" s="82" t="str">
        <f>IFERROR(INDEX('Classificação 2 encontros'!$AD$18:$AD$73,MATCH($AA31,'Classificação 2 encontros'!$AO$18:$AO$73,0)),"")</f>
        <v/>
      </c>
      <c r="AE31" s="82" t="str">
        <f>IFERROR(INDEX('Classificação 2 encontros'!$AE$18:$AE$73,MATCH($AA31,'Classificação 2 encontros'!$AO$18:$AO$73,0)),"")</f>
        <v/>
      </c>
      <c r="AF31" s="83" t="str">
        <f>IFERROR(INDEX('Classificação 2 encontros'!$AF$18:$AF$73,MATCH($AA31,'Classificação 2 encontros'!$AO$18:$AO$73,0)),"")</f>
        <v/>
      </c>
      <c r="AG31" s="83" t="str">
        <f>IFERROR(INDEX('Classificação 2 encontros'!$AG$18:$AG$73,MATCH($AA31,'Classificação 2 encontros'!$AO$18:$AO$73,0)),"")</f>
        <v/>
      </c>
      <c r="AH31" s="83" t="str">
        <f>IFERROR(INDEX('Classificação 2 encontros'!$AH$18:$AH$73,MATCH($AA31,'Classificação 2 encontros'!$AO$18:$AO$73,0)),"")</f>
        <v/>
      </c>
      <c r="AI31" s="83" t="str">
        <f>IFERROR(INDEX('Classificação 2 encontros'!$AI$18:$AI$73,MATCH($AA31,'Classificação 2 encontros'!$AO$18:$AO$73,0)),"")</f>
        <v/>
      </c>
      <c r="AJ31" s="83" t="str">
        <f>IFERROR(INDEX('Classificação 2 encontros'!$AJ$18:$AJ$73,MATCH($AA31,'Classificação 2 encontros'!$AO$18:$AO$73,0)),"")</f>
        <v/>
      </c>
      <c r="AK31" s="83" t="str">
        <f>IFERROR(INDEX('Classificação 2 encontros'!$AK$18:$AK$73,MATCH($AA31,'Classificação 2 encontros'!$AO$18:$AO$73,0)),"")</f>
        <v/>
      </c>
      <c r="AL31" s="83" t="str">
        <f>IFERROR(INDEX('Classificação 2 encontros'!$AL$18:$AL$73,MATCH($AA31,'Classificação 2 encontros'!$AO$18:$AO$73,0)),"")</f>
        <v/>
      </c>
      <c r="AM31" s="83" t="str">
        <f>IFERROR(INDEX('Classificação 2 encontros'!$AM$18:$AM$73,MATCH($AA31,'Classificação 2 encontros'!$AO$18:$AO$73,0)),"")</f>
        <v/>
      </c>
      <c r="AN31" s="84" t="str">
        <f t="shared" si="1"/>
        <v/>
      </c>
      <c r="AO31" s="85">
        <v>14</v>
      </c>
      <c r="AP31" s="65"/>
      <c r="AQ31" s="65"/>
      <c r="AR31" s="89" t="str">
        <f>IFERROR(INDEX('Classificação 2 encontros'!$AR$18:$AR$73,MATCH($AA31,'Classificação 2 encontros'!$BC$18:$BC$73,0)),"")</f>
        <v/>
      </c>
      <c r="AS31" s="89" t="str">
        <f>IFERROR(INDEX('Classificação 2 encontros'!$AS$18:$AS$73,MATCH($AA31,'Classificação 2 encontros'!$BC$18:$BC$73,0)),"")</f>
        <v/>
      </c>
      <c r="AT31" s="90" t="str">
        <f>IFERROR(INDEX('Classificação 2 encontros'!$AT$18:$AT$73,MATCH($AA31,'Classificação 2 encontros'!$BC$18:$BC$73,0)),"")</f>
        <v/>
      </c>
      <c r="AU31" s="90" t="str">
        <f>IFERROR(INDEX('Classificação 2 encontros'!$AU$18:$AU$73,MATCH($AA31,'Classificação 2 encontros'!$BC$18:$BC$73,0)),"")</f>
        <v/>
      </c>
      <c r="AV31" s="90" t="str">
        <f>IFERROR(INDEX('Classificação 2 encontros'!$AV$18:$AV$73,MATCH($AA31,'Classificação 2 encontros'!$BC$18:$BC$73,0)),"")</f>
        <v/>
      </c>
      <c r="AW31" s="90" t="str">
        <f>IFERROR(INDEX('Classificação 2 encontros'!$AW$18:$AW$73,MATCH($AA31,'Classificação 2 encontros'!$BC$18:$BC$73,0)),"")</f>
        <v/>
      </c>
      <c r="AX31" s="90" t="str">
        <f>IFERROR(INDEX('Classificação 2 encontros'!$AX$18:$AX$73,MATCH($AA31,'Classificação 2 encontros'!$BC$18:$BC$73,0)),"")</f>
        <v/>
      </c>
      <c r="AY31" s="90" t="str">
        <f>IFERROR(INDEX('Classificação 2 encontros'!$AY$18:$AY$73,MATCH($AA31,'Classificação 2 encontros'!$BC$18:$BC$73,0)),"")</f>
        <v/>
      </c>
      <c r="AZ31" s="90" t="str">
        <f>IFERROR(INDEX('Classificação 2 encontros'!$AZ$18:$AZ$73,MATCH($AA31,'Classificação 2 encontros'!$BC$18:$BC$73,0)),"")</f>
        <v/>
      </c>
      <c r="BA31" s="90" t="str">
        <f>IFERROR(INDEX('Classificação 2 encontros'!$BA$18:$BA$73,MATCH($AA31,'Classificação 2 encontros'!$BC$18:$BC$73,0)),"")</f>
        <v/>
      </c>
      <c r="BB31" s="84" t="str">
        <f t="shared" si="2"/>
        <v/>
      </c>
      <c r="BC31" s="85">
        <v>14</v>
      </c>
      <c r="BF31" s="86" t="str">
        <f>IFERROR(INDEX('Classificação 2 encontros'!$BF$18:$BF$73,MATCH($AA31,'Classificação 2 encontros'!$BQ$18:$BQ$73,0)),"")</f>
        <v/>
      </c>
      <c r="BG31" s="86" t="str">
        <f>IFERROR(INDEX('Classificação 2 encontros'!$BG$18:$BG$73,MATCH($AA31,'Classificação 2 encontros'!$BQ$18:$BQ$73,0)),"")</f>
        <v/>
      </c>
      <c r="BH31" s="87" t="str">
        <f>IFERROR(INDEX('Classificação 2 encontros'!$BH$18:$BH$73,MATCH($AA31,'Classificação 2 encontros'!$BQ$18:$BQ$73,0)),"")</f>
        <v/>
      </c>
      <c r="BI31" s="87" t="str">
        <f>IFERROR(INDEX('Classificação 2 encontros'!$BI$18:$BI$73,MATCH($AA31,'Classificação 2 encontros'!$BQ$18:$BQ$73,0)),"")</f>
        <v/>
      </c>
      <c r="BJ31" s="87" t="str">
        <f>IFERROR(INDEX('Classificação 2 encontros'!$BJ$18:$BJ$73,MATCH($AA31,'Classificação 2 encontros'!$BQ$18:$BQ$73,0)),"")</f>
        <v/>
      </c>
      <c r="BK31" s="87" t="str">
        <f>IFERROR(INDEX('Classificação 2 encontros'!$BK$18:$BK$73,MATCH($AA31,'Classificação 2 encontros'!$BQ$18:$BQ$73,0)),"")</f>
        <v/>
      </c>
      <c r="BL31" s="87" t="str">
        <f>IFERROR(INDEX('Classificação 2 encontros'!$BL$18:$BL$73,MATCH($AA31,'Classificação 2 encontros'!$BQ$18:$BQ$73,0)),"")</f>
        <v/>
      </c>
      <c r="BM31" s="96" t="str">
        <f>IFERROR(INDEX('Classificação 2 encontros'!$BM$18:$BM$73,MATCH($AA31,'Classificação 2 encontros'!$BQ$18:$BQ$73,0)),"")</f>
        <v/>
      </c>
      <c r="BN31" s="87" t="str">
        <f>IFERROR(INDEX('Classificação 2 encontros'!$BN$18:$BN$73,MATCH($AA31,'Classificação 2 encontros'!$BQ$18:$BQ$73,0)),"")</f>
        <v/>
      </c>
      <c r="BO31" s="87" t="str">
        <f>IFERROR(INDEX('Classificação 2 encontros'!$BO$18:$BO$73,MATCH($AA31,'Classificação 2 encontros'!$BQ$18:$BQ$73,0)),"")</f>
        <v/>
      </c>
      <c r="BP31" s="84" t="str">
        <f t="shared" si="3"/>
        <v/>
      </c>
      <c r="BQ31" s="85">
        <v>14</v>
      </c>
      <c r="BR31" s="65"/>
      <c r="BS31" s="65"/>
      <c r="BT31" s="89" t="str">
        <f>IFERROR(INDEX('Classificação 2 encontros'!$BT$18:$BT$73,MATCH($AA31,'Classificação 2 encontros'!$CE$18:$CE$73,0)),"")</f>
        <v/>
      </c>
      <c r="BU31" s="89" t="str">
        <f>IFERROR(INDEX('Classificação 2 encontros'!$BU$18:$BU$73,MATCH($AA31,'Classificação 2 encontros'!$CE$18:$CE$73,0)),"")</f>
        <v/>
      </c>
      <c r="BV31" s="90" t="str">
        <f>IFERROR(INDEX('Classificação 2 encontros'!$BV$18:$BV$73,MATCH($AA31,'Classificação 2 encontros'!$CE$18:$CE$73,0)),"")</f>
        <v/>
      </c>
      <c r="BW31" s="90" t="str">
        <f>IFERROR(INDEX('Classificação 2 encontros'!$BW$18:$BW$73,MATCH($AA31,'Classificação 2 encontros'!$CE$18:$CE$73,0)),"")</f>
        <v/>
      </c>
      <c r="BX31" s="90" t="str">
        <f>IFERROR(INDEX('Classificação 2 encontros'!$BX$18:$BX$73,MATCH($AA31,'Classificação 2 encontros'!$CE$18:$CE$73,0)),"")</f>
        <v/>
      </c>
      <c r="BY31" s="90" t="str">
        <f>IFERROR(INDEX('Classificação 2 encontros'!$BY$18:$BY$73,MATCH($AA31,'Classificação 2 encontros'!$CE$18:$CE$73,0)),"")</f>
        <v/>
      </c>
      <c r="BZ31" s="90" t="str">
        <f>IFERROR(INDEX('Classificação 2 encontros'!$BZ$18:$BZ$73,MATCH($AA31,'Classificação 2 encontros'!$CE$18:$CE$73,0)),"")</f>
        <v/>
      </c>
      <c r="CA31" s="90" t="str">
        <f>IFERROR(INDEX('Classificação 2 encontros'!$CA$18:$CA$73,MATCH($AA31,'Classificação 2 encontros'!$CE$18:$CE$73,0)),"")</f>
        <v/>
      </c>
      <c r="CB31" s="90" t="str">
        <f>IFERROR(INDEX('Classificação 2 encontros'!$CB$18:$CB$73,MATCH($AA31,'Classificação 2 encontros'!$CE$18:$CE$73,0)),"")</f>
        <v/>
      </c>
      <c r="CC31" s="90" t="str">
        <f>IFERROR(INDEX('Classificação 2 encontros'!$CC$18:$CC$73,MATCH($AA31,'Classificação 2 encontros'!$CE$18:$CE$73,0)),"")</f>
        <v/>
      </c>
      <c r="CD31" s="68" t="str">
        <f t="shared" si="4"/>
        <v/>
      </c>
      <c r="CE31" s="69" t="str">
        <f t="shared" si="5"/>
        <v/>
      </c>
    </row>
    <row r="32" spans="2:83" ht="22.5" customHeight="1" x14ac:dyDescent="0.45">
      <c r="B32" s="82" t="str">
        <f>IFERROR(INDEX('Classificação 2 encontros'!$B$18:$B$73,MATCH($M32,'Classificação 2 encontros'!$M$18:$M$73,0)),"")</f>
        <v/>
      </c>
      <c r="C32" s="82" t="str">
        <f>IFERROR(INDEX('Classificação 2 encontros'!$C$18:$C$73,MATCH($M32,'Classificação 2 encontros'!$M$18:$M$73,0)),"")</f>
        <v/>
      </c>
      <c r="D32" s="83" t="str">
        <f>IFERROR(INDEX('Classificação 2 encontros'!$D$18:$D$73,MATCH($M32,'Classificação 2 encontros'!$M$18:$M$73,0)),"")</f>
        <v/>
      </c>
      <c r="E32" s="83" t="str">
        <f>IFERROR(INDEX('Classificação 2 encontros'!$E$18:$E$73,MATCH($M32,'Classificação 2 encontros'!$M$18:$M$73,0)),"")</f>
        <v/>
      </c>
      <c r="F32" s="83" t="str">
        <f>IFERROR(INDEX('Classificação 2 encontros'!$F$18:$F$73,MATCH($M32,'Classificação 2 encontros'!$M$18:$M$73,0)),"")</f>
        <v/>
      </c>
      <c r="G32" s="83" t="str">
        <f>IFERROR(INDEX('Classificação 2 encontros'!$G$18:$G$73,MATCH($M32,'Classificação 2 encontros'!$M$18:$M$73,0)),"")</f>
        <v/>
      </c>
      <c r="H32" s="83" t="str">
        <f>IFERROR(INDEX('Classificação 2 encontros'!$H$18:$H$73,MATCH($M32,'Classificação 2 encontros'!$M$18:$M$73,0)),"")</f>
        <v/>
      </c>
      <c r="I32" s="83" t="str">
        <f>IFERROR(INDEX('Classificação 2 encontros'!$I$18:$I$73,MATCH($M32,'Classificação 2 encontros'!$M$18:$M$73,0)),"")</f>
        <v/>
      </c>
      <c r="J32" s="83" t="str">
        <f>IFERROR(INDEX('Classificação 2 encontros'!$J$18:$J$73,MATCH($M32,'Classificação 2 encontros'!$M$18:$M$73,0)),"")</f>
        <v/>
      </c>
      <c r="K32" s="83" t="str">
        <f>IFERROR(INDEX('Classificação 2 encontros'!$K$18:$K$73,MATCH($M32,'Classificação 2 encontros'!$M$18:$M$73,0)),"")</f>
        <v/>
      </c>
      <c r="L32" s="84" t="str">
        <f t="shared" si="6"/>
        <v/>
      </c>
      <c r="M32" s="81">
        <v>15</v>
      </c>
      <c r="N32" s="65"/>
      <c r="O32" s="65"/>
      <c r="P32" s="79" t="str">
        <f>IFERROR(INDEX('Classificação 2 encontros'!$P$18:$P$73,MATCH($AA32,'Classificação 2 encontros'!$AA$18:$AA$73,0)),"")</f>
        <v/>
      </c>
      <c r="Q32" s="79" t="str">
        <f>IFERROR(INDEX('Classificação 2 encontros'!$Q$18:$Q$73,MATCH($AA32,'Classificação 2 encontros'!$AA$18:$AA$73,0)),"")</f>
        <v/>
      </c>
      <c r="R32" s="80" t="str">
        <f>IFERROR(INDEX('Classificação 2 encontros'!$R$18:$R$73,MATCH($AA32,'Classificação 2 encontros'!$AA$18:$AA$73,0)),"")</f>
        <v/>
      </c>
      <c r="S32" s="80" t="str">
        <f>IFERROR(INDEX('Classificação 2 encontros'!$S$18:$S$73,MATCH($AA32,'Classificação 2 encontros'!$AA$18:$AA$73,0)),"")</f>
        <v/>
      </c>
      <c r="T32" s="80" t="str">
        <f>IFERROR(INDEX('Classificação 2 encontros'!$T$18:$T$73,MATCH($AA32,'Classificação 2 encontros'!$AA$18:$AA$73,0)),"")</f>
        <v/>
      </c>
      <c r="U32" s="80" t="str">
        <f>IFERROR(INDEX('Classificação 2 encontros'!$U$18:$U$73,MATCH($AA32,'Classificação 2 encontros'!$AA$18:$AA$73,0)),"")</f>
        <v/>
      </c>
      <c r="V32" s="80" t="str">
        <f>IFERROR(INDEX('Classificação 2 encontros'!$V$18:$V$73,MATCH($AA32,'Classificação 2 encontros'!$AA$18:$AA$73,0)),"")</f>
        <v/>
      </c>
      <c r="W32" s="80" t="str">
        <f>IFERROR(INDEX('Classificação 2 encontros'!$W$18:$W$73,MATCH($AA32,'Classificação 2 encontros'!$AA$18:$AA$73,0)),"")</f>
        <v/>
      </c>
      <c r="X32" s="80" t="str">
        <f>IFERROR(INDEX('Classificação 2 encontros'!$X$18:$X$73,MATCH($AA32,'Classificação 2 encontros'!$AA$18:$AA$73,0)),"")</f>
        <v/>
      </c>
      <c r="Y32" s="80" t="str">
        <f>IFERROR(INDEX('Classificação 2 encontros'!$Y$18:$Y$73,MATCH($AA32,'Classificação 2 encontros'!$AA$18:$AA$73,0)),"")</f>
        <v/>
      </c>
      <c r="Z32" s="84" t="str">
        <f t="shared" si="0"/>
        <v/>
      </c>
      <c r="AA32" s="85">
        <v>15</v>
      </c>
      <c r="AB32" s="9"/>
      <c r="AC32" s="9"/>
      <c r="AD32" s="82" t="str">
        <f>IFERROR(INDEX('Classificação 2 encontros'!$AD$18:$AD$73,MATCH($AA32,'Classificação 2 encontros'!$AO$18:$AO$73,0)),"")</f>
        <v/>
      </c>
      <c r="AE32" s="82" t="str">
        <f>IFERROR(INDEX('Classificação 2 encontros'!$AE$18:$AE$73,MATCH($AA32,'Classificação 2 encontros'!$AO$18:$AO$73,0)),"")</f>
        <v/>
      </c>
      <c r="AF32" s="83" t="str">
        <f>IFERROR(INDEX('Classificação 2 encontros'!$AF$18:$AF$73,MATCH($AA32,'Classificação 2 encontros'!$AO$18:$AO$73,0)),"")</f>
        <v/>
      </c>
      <c r="AG32" s="83" t="str">
        <f>IFERROR(INDEX('Classificação 2 encontros'!$AG$18:$AG$73,MATCH($AA32,'Classificação 2 encontros'!$AO$18:$AO$73,0)),"")</f>
        <v/>
      </c>
      <c r="AH32" s="83" t="str">
        <f>IFERROR(INDEX('Classificação 2 encontros'!$AH$18:$AH$73,MATCH($AA32,'Classificação 2 encontros'!$AO$18:$AO$73,0)),"")</f>
        <v/>
      </c>
      <c r="AI32" s="83" t="str">
        <f>IFERROR(INDEX('Classificação 2 encontros'!$AI$18:$AI$73,MATCH($AA32,'Classificação 2 encontros'!$AO$18:$AO$73,0)),"")</f>
        <v/>
      </c>
      <c r="AJ32" s="83" t="str">
        <f>IFERROR(INDEX('Classificação 2 encontros'!$AJ$18:$AJ$73,MATCH($AA32,'Classificação 2 encontros'!$AO$18:$AO$73,0)),"")</f>
        <v/>
      </c>
      <c r="AK32" s="83" t="str">
        <f>IFERROR(INDEX('Classificação 2 encontros'!$AK$18:$AK$73,MATCH($AA32,'Classificação 2 encontros'!$AO$18:$AO$73,0)),"")</f>
        <v/>
      </c>
      <c r="AL32" s="83" t="str">
        <f>IFERROR(INDEX('Classificação 2 encontros'!$AL$18:$AL$73,MATCH($AA32,'Classificação 2 encontros'!$AO$18:$AO$73,0)),"")</f>
        <v/>
      </c>
      <c r="AM32" s="83" t="str">
        <f>IFERROR(INDEX('Classificação 2 encontros'!$AM$18:$AM$73,MATCH($AA32,'Classificação 2 encontros'!$AO$18:$AO$73,0)),"")</f>
        <v/>
      </c>
      <c r="AN32" s="84" t="str">
        <f t="shared" si="1"/>
        <v/>
      </c>
      <c r="AO32" s="85">
        <v>15</v>
      </c>
      <c r="AP32" s="65"/>
      <c r="AQ32" s="65"/>
      <c r="AR32" s="89" t="str">
        <f>IFERROR(INDEX('Classificação 2 encontros'!$AR$18:$AR$73,MATCH($AA32,'Classificação 2 encontros'!$BC$18:$BC$73,0)),"")</f>
        <v/>
      </c>
      <c r="AS32" s="89" t="str">
        <f>IFERROR(INDEX('Classificação 2 encontros'!$AS$18:$AS$73,MATCH($AA32,'Classificação 2 encontros'!$BC$18:$BC$73,0)),"")</f>
        <v/>
      </c>
      <c r="AT32" s="90" t="str">
        <f>IFERROR(INDEX('Classificação 2 encontros'!$AT$18:$AT$73,MATCH($AA32,'Classificação 2 encontros'!$BC$18:$BC$73,0)),"")</f>
        <v/>
      </c>
      <c r="AU32" s="90" t="str">
        <f>IFERROR(INDEX('Classificação 2 encontros'!$AU$18:$AU$73,MATCH($AA32,'Classificação 2 encontros'!$BC$18:$BC$73,0)),"")</f>
        <v/>
      </c>
      <c r="AV32" s="90" t="str">
        <f>IFERROR(INDEX('Classificação 2 encontros'!$AV$18:$AV$73,MATCH($AA32,'Classificação 2 encontros'!$BC$18:$BC$73,0)),"")</f>
        <v/>
      </c>
      <c r="AW32" s="90" t="str">
        <f>IFERROR(INDEX('Classificação 2 encontros'!$AW$18:$AW$73,MATCH($AA32,'Classificação 2 encontros'!$BC$18:$BC$73,0)),"")</f>
        <v/>
      </c>
      <c r="AX32" s="90" t="str">
        <f>IFERROR(INDEX('Classificação 2 encontros'!$AX$18:$AX$73,MATCH($AA32,'Classificação 2 encontros'!$BC$18:$BC$73,0)),"")</f>
        <v/>
      </c>
      <c r="AY32" s="90" t="str">
        <f>IFERROR(INDEX('Classificação 2 encontros'!$AY$18:$AY$73,MATCH($AA32,'Classificação 2 encontros'!$BC$18:$BC$73,0)),"")</f>
        <v/>
      </c>
      <c r="AZ32" s="90" t="str">
        <f>IFERROR(INDEX('Classificação 2 encontros'!$AZ$18:$AZ$73,MATCH($AA32,'Classificação 2 encontros'!$BC$18:$BC$73,0)),"")</f>
        <v/>
      </c>
      <c r="BA32" s="90" t="str">
        <f>IFERROR(INDEX('Classificação 2 encontros'!$BA$18:$BA$73,MATCH($AA32,'Classificação 2 encontros'!$BC$18:$BC$73,0)),"")</f>
        <v/>
      </c>
      <c r="BB32" s="84" t="str">
        <f t="shared" si="2"/>
        <v/>
      </c>
      <c r="BC32" s="85">
        <v>15</v>
      </c>
      <c r="BF32" s="86" t="str">
        <f>IFERROR(INDEX('Classificação 2 encontros'!$BF$18:$BF$73,MATCH($AA32,'Classificação 2 encontros'!$BQ$18:$BQ$73,0)),"")</f>
        <v/>
      </c>
      <c r="BG32" s="86" t="str">
        <f>IFERROR(INDEX('Classificação 2 encontros'!$BG$18:$BG$73,MATCH($AA32,'Classificação 2 encontros'!$BQ$18:$BQ$73,0)),"")</f>
        <v/>
      </c>
      <c r="BH32" s="87" t="str">
        <f>IFERROR(INDEX('Classificação 2 encontros'!$BH$18:$BH$73,MATCH($AA32,'Classificação 2 encontros'!$BQ$18:$BQ$73,0)),"")</f>
        <v/>
      </c>
      <c r="BI32" s="87" t="str">
        <f>IFERROR(INDEX('Classificação 2 encontros'!$BI$18:$BI$73,MATCH($AA32,'Classificação 2 encontros'!$BQ$18:$BQ$73,0)),"")</f>
        <v/>
      </c>
      <c r="BJ32" s="87" t="str">
        <f>IFERROR(INDEX('Classificação 2 encontros'!$BJ$18:$BJ$73,MATCH($AA32,'Classificação 2 encontros'!$BQ$18:$BQ$73,0)),"")</f>
        <v/>
      </c>
      <c r="BK32" s="87" t="str">
        <f>IFERROR(INDEX('Classificação 2 encontros'!$BK$18:$BK$73,MATCH($AA32,'Classificação 2 encontros'!$BQ$18:$BQ$73,0)),"")</f>
        <v/>
      </c>
      <c r="BL32" s="87" t="str">
        <f>IFERROR(INDEX('Classificação 2 encontros'!$BL$18:$BL$73,MATCH($AA32,'Classificação 2 encontros'!$BQ$18:$BQ$73,0)),"")</f>
        <v/>
      </c>
      <c r="BM32" s="96" t="str">
        <f>IFERROR(INDEX('Classificação 2 encontros'!$BM$18:$BM$73,MATCH($AA32,'Classificação 2 encontros'!$BQ$18:$BQ$73,0)),"")</f>
        <v/>
      </c>
      <c r="BN32" s="87" t="str">
        <f>IFERROR(INDEX('Classificação 2 encontros'!$BN$18:$BN$73,MATCH($AA32,'Classificação 2 encontros'!$BQ$18:$BQ$73,0)),"")</f>
        <v/>
      </c>
      <c r="BO32" s="87" t="str">
        <f>IFERROR(INDEX('Classificação 2 encontros'!$BO$18:$BO$73,MATCH($AA32,'Classificação 2 encontros'!$BQ$18:$BQ$73,0)),"")</f>
        <v/>
      </c>
      <c r="BP32" s="84" t="str">
        <f t="shared" si="3"/>
        <v/>
      </c>
      <c r="BQ32" s="85">
        <v>15</v>
      </c>
      <c r="BR32" s="65"/>
      <c r="BS32" s="65"/>
      <c r="BT32" s="89" t="str">
        <f>IFERROR(INDEX('Classificação 2 encontros'!$BT$18:$BT$73,MATCH($AA32,'Classificação 2 encontros'!$CE$18:$CE$73,0)),"")</f>
        <v/>
      </c>
      <c r="BU32" s="89" t="str">
        <f>IFERROR(INDEX('Classificação 2 encontros'!$BU$18:$BU$73,MATCH($AA32,'Classificação 2 encontros'!$CE$18:$CE$73,0)),"")</f>
        <v/>
      </c>
      <c r="BV32" s="90" t="str">
        <f>IFERROR(INDEX('Classificação 2 encontros'!$BV$18:$BV$73,MATCH($AA32,'Classificação 2 encontros'!$CE$18:$CE$73,0)),"")</f>
        <v/>
      </c>
      <c r="BW32" s="90" t="str">
        <f>IFERROR(INDEX('Classificação 2 encontros'!$BW$18:$BW$73,MATCH($AA32,'Classificação 2 encontros'!$CE$18:$CE$73,0)),"")</f>
        <v/>
      </c>
      <c r="BX32" s="90" t="str">
        <f>IFERROR(INDEX('Classificação 2 encontros'!$BX$18:$BX$73,MATCH($AA32,'Classificação 2 encontros'!$CE$18:$CE$73,0)),"")</f>
        <v/>
      </c>
      <c r="BY32" s="90" t="str">
        <f>IFERROR(INDEX('Classificação 2 encontros'!$BY$18:$BY$73,MATCH($AA32,'Classificação 2 encontros'!$CE$18:$CE$73,0)),"")</f>
        <v/>
      </c>
      <c r="BZ32" s="90" t="str">
        <f>IFERROR(INDEX('Classificação 2 encontros'!$BZ$18:$BZ$73,MATCH($AA32,'Classificação 2 encontros'!$CE$18:$CE$73,0)),"")</f>
        <v/>
      </c>
      <c r="CA32" s="90" t="str">
        <f>IFERROR(INDEX('Classificação 2 encontros'!$CA$18:$CA$73,MATCH($AA32,'Classificação 2 encontros'!$CE$18:$CE$73,0)),"")</f>
        <v/>
      </c>
      <c r="CB32" s="90" t="str">
        <f>IFERROR(INDEX('Classificação 2 encontros'!$CB$18:$CB$73,MATCH($AA32,'Classificação 2 encontros'!$CE$18:$CE$73,0)),"")</f>
        <v/>
      </c>
      <c r="CC32" s="90" t="str">
        <f>IFERROR(INDEX('Classificação 2 encontros'!$CC$18:$CC$73,MATCH($AA32,'Classificação 2 encontros'!$CE$18:$CE$73,0)),"")</f>
        <v/>
      </c>
      <c r="CD32" s="68" t="str">
        <f t="shared" si="4"/>
        <v/>
      </c>
      <c r="CE32" s="69" t="str">
        <f t="shared" si="5"/>
        <v/>
      </c>
    </row>
    <row r="33" spans="2:83" ht="22.5" customHeight="1" x14ac:dyDescent="0.45">
      <c r="B33" s="82" t="str">
        <f>IFERROR(INDEX('Classificação 2 encontros'!$B$18:$B$73,MATCH($M33,'Classificação 2 encontros'!$M$18:$M$73,0)),"")</f>
        <v/>
      </c>
      <c r="C33" s="82" t="str">
        <f>IFERROR(INDEX('Classificação 2 encontros'!$C$18:$C$73,MATCH($M33,'Classificação 2 encontros'!$M$18:$M$73,0)),"")</f>
        <v/>
      </c>
      <c r="D33" s="83" t="str">
        <f>IFERROR(INDEX('Classificação 2 encontros'!$D$18:$D$73,MATCH($M33,'Classificação 2 encontros'!$M$18:$M$73,0)),"")</f>
        <v/>
      </c>
      <c r="E33" s="83" t="str">
        <f>IFERROR(INDEX('Classificação 2 encontros'!$E$18:$E$73,MATCH($M33,'Classificação 2 encontros'!$M$18:$M$73,0)),"")</f>
        <v/>
      </c>
      <c r="F33" s="83" t="str">
        <f>IFERROR(INDEX('Classificação 2 encontros'!$F$18:$F$73,MATCH($M33,'Classificação 2 encontros'!$M$18:$M$73,0)),"")</f>
        <v/>
      </c>
      <c r="G33" s="83" t="str">
        <f>IFERROR(INDEX('Classificação 2 encontros'!$G$18:$G$73,MATCH($M33,'Classificação 2 encontros'!$M$18:$M$73,0)),"")</f>
        <v/>
      </c>
      <c r="H33" s="83" t="str">
        <f>IFERROR(INDEX('Classificação 2 encontros'!$H$18:$H$73,MATCH($M33,'Classificação 2 encontros'!$M$18:$M$73,0)),"")</f>
        <v/>
      </c>
      <c r="I33" s="83" t="str">
        <f>IFERROR(INDEX('Classificação 2 encontros'!$I$18:$I$73,MATCH($M33,'Classificação 2 encontros'!$M$18:$M$73,0)),"")</f>
        <v/>
      </c>
      <c r="J33" s="83" t="str">
        <f>IFERROR(INDEX('Classificação 2 encontros'!$J$18:$J$73,MATCH($M33,'Classificação 2 encontros'!$M$18:$M$73,0)),"")</f>
        <v/>
      </c>
      <c r="K33" s="83" t="str">
        <f>IFERROR(INDEX('Classificação 2 encontros'!$K$18:$K$73,MATCH($M33,'Classificação 2 encontros'!$M$18:$M$73,0)),"")</f>
        <v/>
      </c>
      <c r="L33" s="84" t="str">
        <f t="shared" si="6"/>
        <v/>
      </c>
      <c r="M33" s="81">
        <v>16</v>
      </c>
      <c r="N33" s="65"/>
      <c r="O33" s="65"/>
      <c r="P33" s="79" t="str">
        <f>IFERROR(INDEX('Classificação 2 encontros'!$P$18:$P$73,MATCH($AA33,'Classificação 2 encontros'!$AA$18:$AA$73,0)),"")</f>
        <v/>
      </c>
      <c r="Q33" s="79" t="str">
        <f>IFERROR(INDEX('Classificação 2 encontros'!$Q$18:$Q$73,MATCH($AA33,'Classificação 2 encontros'!$AA$18:$AA$73,0)),"")</f>
        <v/>
      </c>
      <c r="R33" s="80" t="str">
        <f>IFERROR(INDEX('Classificação 2 encontros'!$R$18:$R$73,MATCH($AA33,'Classificação 2 encontros'!$AA$18:$AA$73,0)),"")</f>
        <v/>
      </c>
      <c r="S33" s="80" t="str">
        <f>IFERROR(INDEX('Classificação 2 encontros'!$S$18:$S$73,MATCH($AA33,'Classificação 2 encontros'!$AA$18:$AA$73,0)),"")</f>
        <v/>
      </c>
      <c r="T33" s="80" t="str">
        <f>IFERROR(INDEX('Classificação 2 encontros'!$T$18:$T$73,MATCH($AA33,'Classificação 2 encontros'!$AA$18:$AA$73,0)),"")</f>
        <v/>
      </c>
      <c r="U33" s="80" t="str">
        <f>IFERROR(INDEX('Classificação 2 encontros'!$U$18:$U$73,MATCH($AA33,'Classificação 2 encontros'!$AA$18:$AA$73,0)),"")</f>
        <v/>
      </c>
      <c r="V33" s="80" t="str">
        <f>IFERROR(INDEX('Classificação 2 encontros'!$V$18:$V$73,MATCH($AA33,'Classificação 2 encontros'!$AA$18:$AA$73,0)),"")</f>
        <v/>
      </c>
      <c r="W33" s="80" t="str">
        <f>IFERROR(INDEX('Classificação 2 encontros'!$W$18:$W$73,MATCH($AA33,'Classificação 2 encontros'!$AA$18:$AA$73,0)),"")</f>
        <v/>
      </c>
      <c r="X33" s="80" t="str">
        <f>IFERROR(INDEX('Classificação 2 encontros'!$X$18:$X$73,MATCH($AA33,'Classificação 2 encontros'!$AA$18:$AA$73,0)),"")</f>
        <v/>
      </c>
      <c r="Y33" s="80" t="str">
        <f>IFERROR(INDEX('Classificação 2 encontros'!$Y$18:$Y$73,MATCH($AA33,'Classificação 2 encontros'!$AA$18:$AA$73,0)),"")</f>
        <v/>
      </c>
      <c r="Z33" s="84" t="str">
        <f t="shared" si="0"/>
        <v/>
      </c>
      <c r="AA33" s="85">
        <v>16</v>
      </c>
      <c r="AB33" s="65"/>
      <c r="AC33" s="65"/>
      <c r="AD33" s="82" t="str">
        <f>IFERROR(INDEX('Classificação 2 encontros'!$AD$18:$AD$73,MATCH($AA33,'Classificação 2 encontros'!$AO$18:$AO$73,0)),"")</f>
        <v/>
      </c>
      <c r="AE33" s="82" t="str">
        <f>IFERROR(INDEX('Classificação 2 encontros'!$AE$18:$AE$73,MATCH($AA33,'Classificação 2 encontros'!$AO$18:$AO$73,0)),"")</f>
        <v/>
      </c>
      <c r="AF33" s="83" t="str">
        <f>IFERROR(INDEX('Classificação 2 encontros'!$AF$18:$AF$73,MATCH($AA33,'Classificação 2 encontros'!$AO$18:$AO$73,0)),"")</f>
        <v/>
      </c>
      <c r="AG33" s="83" t="str">
        <f>IFERROR(INDEX('Classificação 2 encontros'!$AG$18:$AG$73,MATCH($AA33,'Classificação 2 encontros'!$AO$18:$AO$73,0)),"")</f>
        <v/>
      </c>
      <c r="AH33" s="83" t="str">
        <f>IFERROR(INDEX('Classificação 2 encontros'!$AH$18:$AH$73,MATCH($AA33,'Classificação 2 encontros'!$AO$18:$AO$73,0)),"")</f>
        <v/>
      </c>
      <c r="AI33" s="83" t="str">
        <f>IFERROR(INDEX('Classificação 2 encontros'!$AI$18:$AI$73,MATCH($AA33,'Classificação 2 encontros'!$AO$18:$AO$73,0)),"")</f>
        <v/>
      </c>
      <c r="AJ33" s="83" t="str">
        <f>IFERROR(INDEX('Classificação 2 encontros'!$AJ$18:$AJ$73,MATCH($AA33,'Classificação 2 encontros'!$AO$18:$AO$73,0)),"")</f>
        <v/>
      </c>
      <c r="AK33" s="83" t="str">
        <f>IFERROR(INDEX('Classificação 2 encontros'!$AK$18:$AK$73,MATCH($AA33,'Classificação 2 encontros'!$AO$18:$AO$73,0)),"")</f>
        <v/>
      </c>
      <c r="AL33" s="83" t="str">
        <f>IFERROR(INDEX('Classificação 2 encontros'!$AL$18:$AL$73,MATCH($AA33,'Classificação 2 encontros'!$AO$18:$AO$73,0)),"")</f>
        <v/>
      </c>
      <c r="AM33" s="83" t="str">
        <f>IFERROR(INDEX('Classificação 2 encontros'!$AM$18:$AM$73,MATCH($AA33,'Classificação 2 encontros'!$AO$18:$AO$73,0)),"")</f>
        <v/>
      </c>
      <c r="AN33" s="84" t="str">
        <f t="shared" si="1"/>
        <v/>
      </c>
      <c r="AO33" s="85">
        <v>16</v>
      </c>
      <c r="AP33" s="65"/>
      <c r="AR33" s="89" t="str">
        <f>IFERROR(INDEX('Classificação 2 encontros'!$AR$18:$AR$73,MATCH($AA33,'Classificação 2 encontros'!$BC$18:$BC$73,0)),"")</f>
        <v/>
      </c>
      <c r="AS33" s="89" t="str">
        <f>IFERROR(INDEX('Classificação 2 encontros'!$AS$18:$AS$73,MATCH($AA33,'Classificação 2 encontros'!$BC$18:$BC$73,0)),"")</f>
        <v/>
      </c>
      <c r="AT33" s="90" t="str">
        <f>IFERROR(INDEX('Classificação 2 encontros'!$AT$18:$AT$73,MATCH($AA33,'Classificação 2 encontros'!$BC$18:$BC$73,0)),"")</f>
        <v/>
      </c>
      <c r="AU33" s="90" t="str">
        <f>IFERROR(INDEX('Classificação 2 encontros'!$AU$18:$AU$73,MATCH($AA33,'Classificação 2 encontros'!$BC$18:$BC$73,0)),"")</f>
        <v/>
      </c>
      <c r="AV33" s="90" t="str">
        <f>IFERROR(INDEX('Classificação 2 encontros'!$AV$18:$AV$73,MATCH($AA33,'Classificação 2 encontros'!$BC$18:$BC$73,0)),"")</f>
        <v/>
      </c>
      <c r="AW33" s="90" t="str">
        <f>IFERROR(INDEX('Classificação 2 encontros'!$AW$18:$AW$73,MATCH($AA33,'Classificação 2 encontros'!$BC$18:$BC$73,0)),"")</f>
        <v/>
      </c>
      <c r="AX33" s="90" t="str">
        <f>IFERROR(INDEX('Classificação 2 encontros'!$AX$18:$AX$73,MATCH($AA33,'Classificação 2 encontros'!$BC$18:$BC$73,0)),"")</f>
        <v/>
      </c>
      <c r="AY33" s="90" t="str">
        <f>IFERROR(INDEX('Classificação 2 encontros'!$AY$18:$AY$73,MATCH($AA33,'Classificação 2 encontros'!$BC$18:$BC$73,0)),"")</f>
        <v/>
      </c>
      <c r="AZ33" s="90" t="str">
        <f>IFERROR(INDEX('Classificação 2 encontros'!$AZ$18:$AZ$73,MATCH($AA33,'Classificação 2 encontros'!$BC$18:$BC$73,0)),"")</f>
        <v/>
      </c>
      <c r="BA33" s="90" t="str">
        <f>IFERROR(INDEX('Classificação 2 encontros'!$BA$18:$BA$73,MATCH($AA33,'Classificação 2 encontros'!$BC$18:$BC$73,0)),"")</f>
        <v/>
      </c>
      <c r="BB33" s="84" t="str">
        <f t="shared" si="2"/>
        <v/>
      </c>
      <c r="BC33" s="85">
        <v>16</v>
      </c>
      <c r="BF33" s="86" t="str">
        <f>IFERROR(INDEX('Classificação 2 encontros'!$BF$18:$BF$73,MATCH($AA33,'Classificação 2 encontros'!$BQ$18:$BQ$73,0)),"")</f>
        <v/>
      </c>
      <c r="BG33" s="86" t="str">
        <f>IFERROR(INDEX('Classificação 2 encontros'!$BG$18:$BG$73,MATCH($AA33,'Classificação 2 encontros'!$BQ$18:$BQ$73,0)),"")</f>
        <v/>
      </c>
      <c r="BH33" s="87" t="str">
        <f>IFERROR(INDEX('Classificação 2 encontros'!$BH$18:$BH$73,MATCH($AA33,'Classificação 2 encontros'!$BQ$18:$BQ$73,0)),"")</f>
        <v/>
      </c>
      <c r="BI33" s="87" t="str">
        <f>IFERROR(INDEX('Classificação 2 encontros'!$BI$18:$BI$73,MATCH($AA33,'Classificação 2 encontros'!$BQ$18:$BQ$73,0)),"")</f>
        <v/>
      </c>
      <c r="BJ33" s="87" t="str">
        <f>IFERROR(INDEX('Classificação 2 encontros'!$BJ$18:$BJ$73,MATCH($AA33,'Classificação 2 encontros'!$BQ$18:$BQ$73,0)),"")</f>
        <v/>
      </c>
      <c r="BK33" s="87" t="str">
        <f>IFERROR(INDEX('Classificação 2 encontros'!$BK$18:$BK$73,MATCH($AA33,'Classificação 2 encontros'!$BQ$18:$BQ$73,0)),"")</f>
        <v/>
      </c>
      <c r="BL33" s="87" t="str">
        <f>IFERROR(INDEX('Classificação 2 encontros'!$BL$18:$BL$73,MATCH($AA33,'Classificação 2 encontros'!$BQ$18:$BQ$73,0)),"")</f>
        <v/>
      </c>
      <c r="BM33" s="96" t="str">
        <f>IFERROR(INDEX('Classificação 2 encontros'!$BM$18:$BM$73,MATCH($AA33,'Classificação 2 encontros'!$BQ$18:$BQ$73,0)),"")</f>
        <v/>
      </c>
      <c r="BN33" s="87" t="str">
        <f>IFERROR(INDEX('Classificação 2 encontros'!$BN$18:$BN$73,MATCH($AA33,'Classificação 2 encontros'!$BQ$18:$BQ$73,0)),"")</f>
        <v/>
      </c>
      <c r="BO33" s="87" t="str">
        <f>IFERROR(INDEX('Classificação 2 encontros'!$BO$18:$BO$73,MATCH($AA33,'Classificação 2 encontros'!$BQ$18:$BQ$73,0)),"")</f>
        <v/>
      </c>
      <c r="BP33" s="84" t="str">
        <f t="shared" si="3"/>
        <v/>
      </c>
      <c r="BQ33" s="85">
        <v>16</v>
      </c>
      <c r="BR33" s="65"/>
      <c r="BT33" s="89" t="str">
        <f>IFERROR(INDEX('Classificação 2 encontros'!$BT$18:$BT$73,MATCH($AA33,'Classificação 2 encontros'!$CE$18:$CE$73,0)),"")</f>
        <v/>
      </c>
      <c r="BU33" s="89" t="str">
        <f>IFERROR(INDEX('Classificação 2 encontros'!$BU$18:$BU$73,MATCH($AA33,'Classificação 2 encontros'!$CE$18:$CE$73,0)),"")</f>
        <v/>
      </c>
      <c r="BV33" s="90" t="str">
        <f>IFERROR(INDEX('Classificação 2 encontros'!$BV$18:$BV$73,MATCH($AA33,'Classificação 2 encontros'!$CE$18:$CE$73,0)),"")</f>
        <v/>
      </c>
      <c r="BW33" s="90" t="str">
        <f>IFERROR(INDEX('Classificação 2 encontros'!$BW$18:$BW$73,MATCH($AA33,'Classificação 2 encontros'!$CE$18:$CE$73,0)),"")</f>
        <v/>
      </c>
      <c r="BX33" s="90" t="str">
        <f>IFERROR(INDEX('Classificação 2 encontros'!$BX$18:$BX$73,MATCH($AA33,'Classificação 2 encontros'!$CE$18:$CE$73,0)),"")</f>
        <v/>
      </c>
      <c r="BY33" s="90" t="str">
        <f>IFERROR(INDEX('Classificação 2 encontros'!$BY$18:$BY$73,MATCH($AA33,'Classificação 2 encontros'!$CE$18:$CE$73,0)),"")</f>
        <v/>
      </c>
      <c r="BZ33" s="90" t="str">
        <f>IFERROR(INDEX('Classificação 2 encontros'!$BZ$18:$BZ$73,MATCH($AA33,'Classificação 2 encontros'!$CE$18:$CE$73,0)),"")</f>
        <v/>
      </c>
      <c r="CA33" s="90" t="str">
        <f>IFERROR(INDEX('Classificação 2 encontros'!$CA$18:$CA$73,MATCH($AA33,'Classificação 2 encontros'!$CE$18:$CE$73,0)),"")</f>
        <v/>
      </c>
      <c r="CB33" s="90" t="str">
        <f>IFERROR(INDEX('Classificação 2 encontros'!$CB$18:$CB$73,MATCH($AA33,'Classificação 2 encontros'!$CE$18:$CE$73,0)),"")</f>
        <v/>
      </c>
      <c r="CC33" s="90" t="str">
        <f>IFERROR(INDEX('Classificação 2 encontros'!$CC$18:$CC$73,MATCH($AA33,'Classificação 2 encontros'!$CE$18:$CE$73,0)),"")</f>
        <v/>
      </c>
      <c r="CD33" s="68" t="str">
        <f t="shared" si="4"/>
        <v/>
      </c>
      <c r="CE33" s="69" t="str">
        <f t="shared" si="5"/>
        <v/>
      </c>
    </row>
    <row r="34" spans="2:83" ht="22.5" customHeight="1" x14ac:dyDescent="0.45">
      <c r="B34" s="82" t="str">
        <f>IFERROR(INDEX('Classificação 2 encontros'!$B$18:$B$73,MATCH($M34,'Classificação 2 encontros'!$M$18:$M$73,0)),"")</f>
        <v/>
      </c>
      <c r="C34" s="82" t="str">
        <f>IFERROR(INDEX('Classificação 2 encontros'!$C$18:$C$73,MATCH($M34,'Classificação 2 encontros'!$M$18:$M$73,0)),"")</f>
        <v/>
      </c>
      <c r="D34" s="83" t="str">
        <f>IFERROR(INDEX('Classificação 2 encontros'!$D$18:$D$73,MATCH($M34,'Classificação 2 encontros'!$M$18:$M$73,0)),"")</f>
        <v/>
      </c>
      <c r="E34" s="83" t="str">
        <f>IFERROR(INDEX('Classificação 2 encontros'!$E$18:$E$73,MATCH($M34,'Classificação 2 encontros'!$M$18:$M$73,0)),"")</f>
        <v/>
      </c>
      <c r="F34" s="83" t="str">
        <f>IFERROR(INDEX('Classificação 2 encontros'!$F$18:$F$73,MATCH($M34,'Classificação 2 encontros'!$M$18:$M$73,0)),"")</f>
        <v/>
      </c>
      <c r="G34" s="83" t="str">
        <f>IFERROR(INDEX('Classificação 2 encontros'!$G$18:$G$73,MATCH($M34,'Classificação 2 encontros'!$M$18:$M$73,0)),"")</f>
        <v/>
      </c>
      <c r="H34" s="83" t="str">
        <f>IFERROR(INDEX('Classificação 2 encontros'!$H$18:$H$73,MATCH($M34,'Classificação 2 encontros'!$M$18:$M$73,0)),"")</f>
        <v/>
      </c>
      <c r="I34" s="83" t="str">
        <f>IFERROR(INDEX('Classificação 2 encontros'!$I$18:$I$73,MATCH($M34,'Classificação 2 encontros'!$M$18:$M$73,0)),"")</f>
        <v/>
      </c>
      <c r="J34" s="83" t="str">
        <f>IFERROR(INDEX('Classificação 2 encontros'!$J$18:$J$73,MATCH($M34,'Classificação 2 encontros'!$M$18:$M$73,0)),"")</f>
        <v/>
      </c>
      <c r="K34" s="83" t="str">
        <f>IFERROR(INDEX('Classificação 2 encontros'!$K$18:$K$73,MATCH($M34,'Classificação 2 encontros'!$M$18:$M$73,0)),"")</f>
        <v/>
      </c>
      <c r="L34" s="84" t="str">
        <f t="shared" si="6"/>
        <v/>
      </c>
      <c r="M34" s="81">
        <v>17</v>
      </c>
      <c r="N34" s="65"/>
      <c r="O34" s="65"/>
      <c r="P34" s="79" t="str">
        <f>IFERROR(INDEX('Classificação 2 encontros'!$P$18:$P$73,MATCH($AA34,'Classificação 2 encontros'!$AA$18:$AA$73,0)),"")</f>
        <v/>
      </c>
      <c r="Q34" s="79" t="str">
        <f>IFERROR(INDEX('Classificação 2 encontros'!$Q$18:$Q$73,MATCH($AA34,'Classificação 2 encontros'!$AA$18:$AA$73,0)),"")</f>
        <v/>
      </c>
      <c r="R34" s="80" t="str">
        <f>IFERROR(INDEX('Classificação 2 encontros'!$R$18:$R$73,MATCH($AA34,'Classificação 2 encontros'!$AA$18:$AA$73,0)),"")</f>
        <v/>
      </c>
      <c r="S34" s="80" t="str">
        <f>IFERROR(INDEX('Classificação 2 encontros'!$S$18:$S$73,MATCH($AA34,'Classificação 2 encontros'!$AA$18:$AA$73,0)),"")</f>
        <v/>
      </c>
      <c r="T34" s="80" t="str">
        <f>IFERROR(INDEX('Classificação 2 encontros'!$T$18:$T$73,MATCH($AA34,'Classificação 2 encontros'!$AA$18:$AA$73,0)),"")</f>
        <v/>
      </c>
      <c r="U34" s="80" t="str">
        <f>IFERROR(INDEX('Classificação 2 encontros'!$U$18:$U$73,MATCH($AA34,'Classificação 2 encontros'!$AA$18:$AA$73,0)),"")</f>
        <v/>
      </c>
      <c r="V34" s="80" t="str">
        <f>IFERROR(INDEX('Classificação 2 encontros'!$V$18:$V$73,MATCH($AA34,'Classificação 2 encontros'!$AA$18:$AA$73,0)),"")</f>
        <v/>
      </c>
      <c r="W34" s="80" t="str">
        <f>IFERROR(INDEX('Classificação 2 encontros'!$W$18:$W$73,MATCH($AA34,'Classificação 2 encontros'!$AA$18:$AA$73,0)),"")</f>
        <v/>
      </c>
      <c r="X34" s="80" t="str">
        <f>IFERROR(INDEX('Classificação 2 encontros'!$X$18:$X$73,MATCH($AA34,'Classificação 2 encontros'!$AA$18:$AA$73,0)),"")</f>
        <v/>
      </c>
      <c r="Y34" s="80" t="str">
        <f>IFERROR(INDEX('Classificação 2 encontros'!$Y$18:$Y$73,MATCH($AA34,'Classificação 2 encontros'!$AA$18:$AA$73,0)),"")</f>
        <v/>
      </c>
      <c r="Z34" s="84" t="str">
        <f t="shared" si="0"/>
        <v/>
      </c>
      <c r="AA34" s="85">
        <v>17</v>
      </c>
      <c r="AB34" s="65"/>
      <c r="AC34" s="65"/>
      <c r="AD34" s="82" t="str">
        <f>IFERROR(INDEX('Classificação 2 encontros'!$AD$18:$AD$73,MATCH($AA34,'Classificação 2 encontros'!$AO$18:$AO$73,0)),"")</f>
        <v/>
      </c>
      <c r="AE34" s="82" t="str">
        <f>IFERROR(INDEX('Classificação 2 encontros'!$AE$18:$AE$73,MATCH($AA34,'Classificação 2 encontros'!$AO$18:$AO$73,0)),"")</f>
        <v/>
      </c>
      <c r="AF34" s="83" t="str">
        <f>IFERROR(INDEX('Classificação 2 encontros'!$AF$18:$AF$73,MATCH($AA34,'Classificação 2 encontros'!$AO$18:$AO$73,0)),"")</f>
        <v/>
      </c>
      <c r="AG34" s="83" t="str">
        <f>IFERROR(INDEX('Classificação 2 encontros'!$AG$18:$AG$73,MATCH($AA34,'Classificação 2 encontros'!$AO$18:$AO$73,0)),"")</f>
        <v/>
      </c>
      <c r="AH34" s="83" t="str">
        <f>IFERROR(INDEX('Classificação 2 encontros'!$AH$18:$AH$73,MATCH($AA34,'Classificação 2 encontros'!$AO$18:$AO$73,0)),"")</f>
        <v/>
      </c>
      <c r="AI34" s="83" t="str">
        <f>IFERROR(INDEX('Classificação 2 encontros'!$AI$18:$AI$73,MATCH($AA34,'Classificação 2 encontros'!$AO$18:$AO$73,0)),"")</f>
        <v/>
      </c>
      <c r="AJ34" s="83" t="str">
        <f>IFERROR(INDEX('Classificação 2 encontros'!$AJ$18:$AJ$73,MATCH($AA34,'Classificação 2 encontros'!$AO$18:$AO$73,0)),"")</f>
        <v/>
      </c>
      <c r="AK34" s="83" t="str">
        <f>IFERROR(INDEX('Classificação 2 encontros'!$AK$18:$AK$73,MATCH($AA34,'Classificação 2 encontros'!$AO$18:$AO$73,0)),"")</f>
        <v/>
      </c>
      <c r="AL34" s="83" t="str">
        <f>IFERROR(INDEX('Classificação 2 encontros'!$AL$18:$AL$73,MATCH($AA34,'Classificação 2 encontros'!$AO$18:$AO$73,0)),"")</f>
        <v/>
      </c>
      <c r="AM34" s="83" t="str">
        <f>IFERROR(INDEX('Classificação 2 encontros'!$AM$18:$AM$73,MATCH($AA34,'Classificação 2 encontros'!$AO$18:$AO$73,0)),"")</f>
        <v/>
      </c>
      <c r="AN34" s="84" t="str">
        <f t="shared" si="1"/>
        <v/>
      </c>
      <c r="AO34" s="85">
        <v>17</v>
      </c>
      <c r="AP34" s="65"/>
      <c r="AR34" s="89" t="str">
        <f>IFERROR(INDEX('Classificação 2 encontros'!$AR$18:$AR$73,MATCH($AA34,'Classificação 2 encontros'!$BC$18:$BC$73,0)),"")</f>
        <v/>
      </c>
      <c r="AS34" s="89" t="str">
        <f>IFERROR(INDEX('Classificação 2 encontros'!$AS$18:$AS$73,MATCH($AA34,'Classificação 2 encontros'!$BC$18:$BC$73,0)),"")</f>
        <v/>
      </c>
      <c r="AT34" s="90" t="str">
        <f>IFERROR(INDEX('Classificação 2 encontros'!$AT$18:$AT$73,MATCH($AA34,'Classificação 2 encontros'!$BC$18:$BC$73,0)),"")</f>
        <v/>
      </c>
      <c r="AU34" s="90" t="str">
        <f>IFERROR(INDEX('Classificação 2 encontros'!$AU$18:$AU$73,MATCH($AA34,'Classificação 2 encontros'!$BC$18:$BC$73,0)),"")</f>
        <v/>
      </c>
      <c r="AV34" s="90" t="str">
        <f>IFERROR(INDEX('Classificação 2 encontros'!$AV$18:$AV$73,MATCH($AA34,'Classificação 2 encontros'!$BC$18:$BC$73,0)),"")</f>
        <v/>
      </c>
      <c r="AW34" s="90" t="str">
        <f>IFERROR(INDEX('Classificação 2 encontros'!$AW$18:$AW$73,MATCH($AA34,'Classificação 2 encontros'!$BC$18:$BC$73,0)),"")</f>
        <v/>
      </c>
      <c r="AX34" s="90" t="str">
        <f>IFERROR(INDEX('Classificação 2 encontros'!$AX$18:$AX$73,MATCH($AA34,'Classificação 2 encontros'!$BC$18:$BC$73,0)),"")</f>
        <v/>
      </c>
      <c r="AY34" s="90" t="str">
        <f>IFERROR(INDEX('Classificação 2 encontros'!$AY$18:$AY$73,MATCH($AA34,'Classificação 2 encontros'!$BC$18:$BC$73,0)),"")</f>
        <v/>
      </c>
      <c r="AZ34" s="90" t="str">
        <f>IFERROR(INDEX('Classificação 2 encontros'!$AZ$18:$AZ$73,MATCH($AA34,'Classificação 2 encontros'!$BC$18:$BC$73,0)),"")</f>
        <v/>
      </c>
      <c r="BA34" s="90" t="str">
        <f>IFERROR(INDEX('Classificação 2 encontros'!$BA$18:$BA$73,MATCH($AA34,'Classificação 2 encontros'!$BC$18:$BC$73,0)),"")</f>
        <v/>
      </c>
      <c r="BB34" s="84" t="str">
        <f t="shared" si="2"/>
        <v/>
      </c>
      <c r="BC34" s="85">
        <v>17</v>
      </c>
      <c r="BF34" s="86" t="str">
        <f>IFERROR(INDEX('Classificação 2 encontros'!$BF$18:$BF$73,MATCH($AA34,'Classificação 2 encontros'!$BQ$18:$BQ$73,0)),"")</f>
        <v/>
      </c>
      <c r="BG34" s="86" t="str">
        <f>IFERROR(INDEX('Classificação 2 encontros'!$BG$18:$BG$73,MATCH($AA34,'Classificação 2 encontros'!$BQ$18:$BQ$73,0)),"")</f>
        <v/>
      </c>
      <c r="BH34" s="87" t="str">
        <f>IFERROR(INDEX('Classificação 2 encontros'!$BH$18:$BH$73,MATCH($AA34,'Classificação 2 encontros'!$BQ$18:$BQ$73,0)),"")</f>
        <v/>
      </c>
      <c r="BI34" s="87" t="str">
        <f>IFERROR(INDEX('Classificação 2 encontros'!$BI$18:$BI$73,MATCH($AA34,'Classificação 2 encontros'!$BQ$18:$BQ$73,0)),"")</f>
        <v/>
      </c>
      <c r="BJ34" s="87" t="str">
        <f>IFERROR(INDEX('Classificação 2 encontros'!$BJ$18:$BJ$73,MATCH($AA34,'Classificação 2 encontros'!$BQ$18:$BQ$73,0)),"")</f>
        <v/>
      </c>
      <c r="BK34" s="87" t="str">
        <f>IFERROR(INDEX('Classificação 2 encontros'!$BK$18:$BK$73,MATCH($AA34,'Classificação 2 encontros'!$BQ$18:$BQ$73,0)),"")</f>
        <v/>
      </c>
      <c r="BL34" s="87" t="str">
        <f>IFERROR(INDEX('Classificação 2 encontros'!$BL$18:$BL$73,MATCH($AA34,'Classificação 2 encontros'!$BQ$18:$BQ$73,0)),"")</f>
        <v/>
      </c>
      <c r="BM34" s="96" t="str">
        <f>IFERROR(INDEX('Classificação 2 encontros'!$BM$18:$BM$73,MATCH($AA34,'Classificação 2 encontros'!$BQ$18:$BQ$73,0)),"")</f>
        <v/>
      </c>
      <c r="BN34" s="87" t="str">
        <f>IFERROR(INDEX('Classificação 2 encontros'!$BN$18:$BN$73,MATCH($AA34,'Classificação 2 encontros'!$BQ$18:$BQ$73,0)),"")</f>
        <v/>
      </c>
      <c r="BO34" s="87" t="str">
        <f>IFERROR(INDEX('Classificação 2 encontros'!$BO$18:$BO$73,MATCH($AA34,'Classificação 2 encontros'!$BQ$18:$BQ$73,0)),"")</f>
        <v/>
      </c>
      <c r="BP34" s="84" t="str">
        <f t="shared" si="3"/>
        <v/>
      </c>
      <c r="BQ34" s="85">
        <v>17</v>
      </c>
      <c r="BR34" s="65"/>
      <c r="BT34" s="89" t="str">
        <f>IFERROR(INDEX('Classificação 2 encontros'!$BT$18:$BT$73,MATCH($AA34,'Classificação 2 encontros'!$CE$18:$CE$73,0)),"")</f>
        <v/>
      </c>
      <c r="BU34" s="89" t="str">
        <f>IFERROR(INDEX('Classificação 2 encontros'!$BU$18:$BU$73,MATCH($AA34,'Classificação 2 encontros'!$CE$18:$CE$73,0)),"")</f>
        <v/>
      </c>
      <c r="BV34" s="90" t="str">
        <f>IFERROR(INDEX('Classificação 2 encontros'!$BV$18:$BV$73,MATCH($AA34,'Classificação 2 encontros'!$CE$18:$CE$73,0)),"")</f>
        <v/>
      </c>
      <c r="BW34" s="90" t="str">
        <f>IFERROR(INDEX('Classificação 2 encontros'!$BW$18:$BW$73,MATCH($AA34,'Classificação 2 encontros'!$CE$18:$CE$73,0)),"")</f>
        <v/>
      </c>
      <c r="BX34" s="90" t="str">
        <f>IFERROR(INDEX('Classificação 2 encontros'!$BX$18:$BX$73,MATCH($AA34,'Classificação 2 encontros'!$CE$18:$CE$73,0)),"")</f>
        <v/>
      </c>
      <c r="BY34" s="90" t="str">
        <f>IFERROR(INDEX('Classificação 2 encontros'!$BY$18:$BY$73,MATCH($AA34,'Classificação 2 encontros'!$CE$18:$CE$73,0)),"")</f>
        <v/>
      </c>
      <c r="BZ34" s="90" t="str">
        <f>IFERROR(INDEX('Classificação 2 encontros'!$BZ$18:$BZ$73,MATCH($AA34,'Classificação 2 encontros'!$CE$18:$CE$73,0)),"")</f>
        <v/>
      </c>
      <c r="CA34" s="90" t="str">
        <f>IFERROR(INDEX('Classificação 2 encontros'!$CA$18:$CA$73,MATCH($AA34,'Classificação 2 encontros'!$CE$18:$CE$73,0)),"")</f>
        <v/>
      </c>
      <c r="CB34" s="90" t="str">
        <f>IFERROR(INDEX('Classificação 2 encontros'!$CB$18:$CB$73,MATCH($AA34,'Classificação 2 encontros'!$CE$18:$CE$73,0)),"")</f>
        <v/>
      </c>
      <c r="CC34" s="90" t="str">
        <f>IFERROR(INDEX('Classificação 2 encontros'!$CC$18:$CC$73,MATCH($AA34,'Classificação 2 encontros'!$CE$18:$CE$73,0)),"")</f>
        <v/>
      </c>
      <c r="CD34" s="68" t="str">
        <f t="shared" si="4"/>
        <v/>
      </c>
      <c r="CE34" s="69" t="str">
        <f t="shared" si="5"/>
        <v/>
      </c>
    </row>
    <row r="35" spans="2:83" ht="22.5" customHeight="1" x14ac:dyDescent="0.5">
      <c r="B35" s="82" t="str">
        <f>IFERROR(INDEX('Classificação 2 encontros'!$B$18:$B$73,MATCH($M35,'Classificação 2 encontros'!$M$18:$M$73,0)),"")</f>
        <v/>
      </c>
      <c r="C35" s="82" t="str">
        <f>IFERROR(INDEX('Classificação 2 encontros'!$C$18:$C$73,MATCH($M35,'Classificação 2 encontros'!$M$18:$M$73,0)),"")</f>
        <v/>
      </c>
      <c r="D35" s="83" t="str">
        <f>IFERROR(INDEX('Classificação 2 encontros'!$D$18:$D$73,MATCH($M35,'Classificação 2 encontros'!$M$18:$M$73,0)),"")</f>
        <v/>
      </c>
      <c r="E35" s="83" t="str">
        <f>IFERROR(INDEX('Classificação 2 encontros'!$E$18:$E$73,MATCH($M35,'Classificação 2 encontros'!$M$18:$M$73,0)),"")</f>
        <v/>
      </c>
      <c r="F35" s="83" t="str">
        <f>IFERROR(INDEX('Classificação 2 encontros'!$F$18:$F$73,MATCH($M35,'Classificação 2 encontros'!$M$18:$M$73,0)),"")</f>
        <v/>
      </c>
      <c r="G35" s="83" t="str">
        <f>IFERROR(INDEX('Classificação 2 encontros'!$G$18:$G$73,MATCH($M35,'Classificação 2 encontros'!$M$18:$M$73,0)),"")</f>
        <v/>
      </c>
      <c r="H35" s="83" t="str">
        <f>IFERROR(INDEX('Classificação 2 encontros'!$H$18:$H$73,MATCH($M35,'Classificação 2 encontros'!$M$18:$M$73,0)),"")</f>
        <v/>
      </c>
      <c r="I35" s="83" t="str">
        <f>IFERROR(INDEX('Classificação 2 encontros'!$I$18:$I$73,MATCH($M35,'Classificação 2 encontros'!$M$18:$M$73,0)),"")</f>
        <v/>
      </c>
      <c r="J35" s="83" t="str">
        <f>IFERROR(INDEX('Classificação 2 encontros'!$J$18:$J$73,MATCH($M35,'Classificação 2 encontros'!$M$18:$M$73,0)),"")</f>
        <v/>
      </c>
      <c r="K35" s="83" t="str">
        <f>IFERROR(INDEX('Classificação 2 encontros'!$K$18:$K$73,MATCH($M35,'Classificação 2 encontros'!$M$18:$M$73,0)),"")</f>
        <v/>
      </c>
      <c r="L35" s="84" t="str">
        <f t="shared" si="6"/>
        <v/>
      </c>
      <c r="M35" s="81">
        <v>18</v>
      </c>
      <c r="N35" s="65"/>
      <c r="O35" s="65"/>
      <c r="P35" s="79" t="str">
        <f>IFERROR(INDEX('Classificação 2 encontros'!$P$18:$P$73,MATCH($AA35,'Classificação 2 encontros'!$AA$18:$AA$73,0)),"")</f>
        <v/>
      </c>
      <c r="Q35" s="79" t="str">
        <f>IFERROR(INDEX('Classificação 2 encontros'!$Q$18:$Q$73,MATCH($AA35,'Classificação 2 encontros'!$AA$18:$AA$73,0)),"")</f>
        <v/>
      </c>
      <c r="R35" s="80" t="str">
        <f>IFERROR(INDEX('Classificação 2 encontros'!$R$18:$R$73,MATCH($AA35,'Classificação 2 encontros'!$AA$18:$AA$73,0)),"")</f>
        <v/>
      </c>
      <c r="S35" s="80" t="str">
        <f>IFERROR(INDEX('Classificação 2 encontros'!$S$18:$S$73,MATCH($AA35,'Classificação 2 encontros'!$AA$18:$AA$73,0)),"")</f>
        <v/>
      </c>
      <c r="T35" s="80" t="str">
        <f>IFERROR(INDEX('Classificação 2 encontros'!$T$18:$T$73,MATCH($AA35,'Classificação 2 encontros'!$AA$18:$AA$73,0)),"")</f>
        <v/>
      </c>
      <c r="U35" s="80" t="str">
        <f>IFERROR(INDEX('Classificação 2 encontros'!$U$18:$U$73,MATCH($AA35,'Classificação 2 encontros'!$AA$18:$AA$73,0)),"")</f>
        <v/>
      </c>
      <c r="V35" s="80" t="str">
        <f>IFERROR(INDEX('Classificação 2 encontros'!$V$18:$V$73,MATCH($AA35,'Classificação 2 encontros'!$AA$18:$AA$73,0)),"")</f>
        <v/>
      </c>
      <c r="W35" s="80" t="str">
        <f>IFERROR(INDEX('Classificação 2 encontros'!$W$18:$W$73,MATCH($AA35,'Classificação 2 encontros'!$AA$18:$AA$73,0)),"")</f>
        <v/>
      </c>
      <c r="X35" s="80" t="str">
        <f>IFERROR(INDEX('Classificação 2 encontros'!$X$18:$X$73,MATCH($AA35,'Classificação 2 encontros'!$AA$18:$AA$73,0)),"")</f>
        <v/>
      </c>
      <c r="Y35" s="80" t="str">
        <f>IFERROR(INDEX('Classificação 2 encontros'!$Y$18:$Y$73,MATCH($AA35,'Classificação 2 encontros'!$AA$18:$AA$73,0)),"")</f>
        <v/>
      </c>
      <c r="Z35" s="84" t="str">
        <f t="shared" si="0"/>
        <v/>
      </c>
      <c r="AA35" s="85">
        <v>18</v>
      </c>
      <c r="AB35" s="73"/>
      <c r="AC35" s="73"/>
      <c r="AD35" s="82" t="str">
        <f>IFERROR(INDEX('Classificação 2 encontros'!$AD$18:$AD$73,MATCH($AA35,'Classificação 2 encontros'!$AO$18:$AO$73,0)),"")</f>
        <v/>
      </c>
      <c r="AE35" s="82" t="str">
        <f>IFERROR(INDEX('Classificação 2 encontros'!$AE$18:$AE$73,MATCH($AA35,'Classificação 2 encontros'!$AO$18:$AO$73,0)),"")</f>
        <v/>
      </c>
      <c r="AF35" s="83" t="str">
        <f>IFERROR(INDEX('Classificação 2 encontros'!$AF$18:$AF$73,MATCH($AA35,'Classificação 2 encontros'!$AO$18:$AO$73,0)),"")</f>
        <v/>
      </c>
      <c r="AG35" s="83" t="str">
        <f>IFERROR(INDEX('Classificação 2 encontros'!$AG$18:$AG$73,MATCH($AA35,'Classificação 2 encontros'!$AO$18:$AO$73,0)),"")</f>
        <v/>
      </c>
      <c r="AH35" s="83" t="str">
        <f>IFERROR(INDEX('Classificação 2 encontros'!$AH$18:$AH$73,MATCH($AA35,'Classificação 2 encontros'!$AO$18:$AO$73,0)),"")</f>
        <v/>
      </c>
      <c r="AI35" s="83" t="str">
        <f>IFERROR(INDEX('Classificação 2 encontros'!$AI$18:$AI$73,MATCH($AA35,'Classificação 2 encontros'!$AO$18:$AO$73,0)),"")</f>
        <v/>
      </c>
      <c r="AJ35" s="83" t="str">
        <f>IFERROR(INDEX('Classificação 2 encontros'!$AJ$18:$AJ$73,MATCH($AA35,'Classificação 2 encontros'!$AO$18:$AO$73,0)),"")</f>
        <v/>
      </c>
      <c r="AK35" s="83" t="str">
        <f>IFERROR(INDEX('Classificação 2 encontros'!$AK$18:$AK$73,MATCH($AA35,'Classificação 2 encontros'!$AO$18:$AO$73,0)),"")</f>
        <v/>
      </c>
      <c r="AL35" s="83" t="str">
        <f>IFERROR(INDEX('Classificação 2 encontros'!$AL$18:$AL$73,MATCH($AA35,'Classificação 2 encontros'!$AO$18:$AO$73,0)),"")</f>
        <v/>
      </c>
      <c r="AM35" s="83" t="str">
        <f>IFERROR(INDEX('Classificação 2 encontros'!$AM$18:$AM$73,MATCH($AA35,'Classificação 2 encontros'!$AO$18:$AO$73,0)),"")</f>
        <v/>
      </c>
      <c r="AN35" s="84" t="str">
        <f t="shared" si="1"/>
        <v/>
      </c>
      <c r="AO35" s="85">
        <v>18</v>
      </c>
      <c r="AP35" s="73"/>
      <c r="AQ35" s="73"/>
      <c r="AR35" s="89" t="str">
        <f>IFERROR(INDEX('Classificação 2 encontros'!$AR$18:$AR$73,MATCH($AA35,'Classificação 2 encontros'!$BC$18:$BC$73,0)),"")</f>
        <v/>
      </c>
      <c r="AS35" s="89" t="str">
        <f>IFERROR(INDEX('Classificação 2 encontros'!$AS$18:$AS$73,MATCH($AA35,'Classificação 2 encontros'!$BC$18:$BC$73,0)),"")</f>
        <v/>
      </c>
      <c r="AT35" s="90" t="str">
        <f>IFERROR(INDEX('Classificação 2 encontros'!$AT$18:$AT$73,MATCH($AA35,'Classificação 2 encontros'!$BC$18:$BC$73,0)),"")</f>
        <v/>
      </c>
      <c r="AU35" s="90" t="str">
        <f>IFERROR(INDEX('Classificação 2 encontros'!$AU$18:$AU$73,MATCH($AA35,'Classificação 2 encontros'!$BC$18:$BC$73,0)),"")</f>
        <v/>
      </c>
      <c r="AV35" s="90" t="str">
        <f>IFERROR(INDEX('Classificação 2 encontros'!$AV$18:$AV$73,MATCH($AA35,'Classificação 2 encontros'!$BC$18:$BC$73,0)),"")</f>
        <v/>
      </c>
      <c r="AW35" s="90" t="str">
        <f>IFERROR(INDEX('Classificação 2 encontros'!$AW$18:$AW$73,MATCH($AA35,'Classificação 2 encontros'!$BC$18:$BC$73,0)),"")</f>
        <v/>
      </c>
      <c r="AX35" s="90" t="str">
        <f>IFERROR(INDEX('Classificação 2 encontros'!$AX$18:$AX$73,MATCH($AA35,'Classificação 2 encontros'!$BC$18:$BC$73,0)),"")</f>
        <v/>
      </c>
      <c r="AY35" s="90" t="str">
        <f>IFERROR(INDEX('Classificação 2 encontros'!$AY$18:$AY$73,MATCH($AA35,'Classificação 2 encontros'!$BC$18:$BC$73,0)),"")</f>
        <v/>
      </c>
      <c r="AZ35" s="90" t="str">
        <f>IFERROR(INDEX('Classificação 2 encontros'!$AZ$18:$AZ$73,MATCH($AA35,'Classificação 2 encontros'!$BC$18:$BC$73,0)),"")</f>
        <v/>
      </c>
      <c r="BA35" s="90" t="str">
        <f>IFERROR(INDEX('Classificação 2 encontros'!$BA$18:$BA$73,MATCH($AA35,'Classificação 2 encontros'!$BC$18:$BC$73,0)),"")</f>
        <v/>
      </c>
      <c r="BB35" s="84" t="str">
        <f t="shared" si="2"/>
        <v/>
      </c>
      <c r="BC35" s="85">
        <v>18</v>
      </c>
      <c r="BF35" s="86" t="str">
        <f>IFERROR(INDEX('Classificação 2 encontros'!$BF$18:$BF$73,MATCH($AA35,'Classificação 2 encontros'!$BQ$18:$BQ$73,0)),"")</f>
        <v/>
      </c>
      <c r="BG35" s="86" t="str">
        <f>IFERROR(INDEX('Classificação 2 encontros'!$BG$18:$BG$73,MATCH($AA35,'Classificação 2 encontros'!$BQ$18:$BQ$73,0)),"")</f>
        <v/>
      </c>
      <c r="BH35" s="87" t="str">
        <f>IFERROR(INDEX('Classificação 2 encontros'!$BH$18:$BH$73,MATCH($AA35,'Classificação 2 encontros'!$BQ$18:$BQ$73,0)),"")</f>
        <v/>
      </c>
      <c r="BI35" s="87" t="str">
        <f>IFERROR(INDEX('Classificação 2 encontros'!$BI$18:$BI$73,MATCH($AA35,'Classificação 2 encontros'!$BQ$18:$BQ$73,0)),"")</f>
        <v/>
      </c>
      <c r="BJ35" s="87" t="str">
        <f>IFERROR(INDEX('Classificação 2 encontros'!$BJ$18:$BJ$73,MATCH($AA35,'Classificação 2 encontros'!$BQ$18:$BQ$73,0)),"")</f>
        <v/>
      </c>
      <c r="BK35" s="87" t="str">
        <f>IFERROR(INDEX('Classificação 2 encontros'!$BK$18:$BK$73,MATCH($AA35,'Classificação 2 encontros'!$BQ$18:$BQ$73,0)),"")</f>
        <v/>
      </c>
      <c r="BL35" s="87" t="str">
        <f>IFERROR(INDEX('Classificação 2 encontros'!$BL$18:$BL$73,MATCH($AA35,'Classificação 2 encontros'!$BQ$18:$BQ$73,0)),"")</f>
        <v/>
      </c>
      <c r="BM35" s="96" t="str">
        <f>IFERROR(INDEX('Classificação 2 encontros'!$BM$18:$BM$73,MATCH($AA35,'Classificação 2 encontros'!$BQ$18:$BQ$73,0)),"")</f>
        <v/>
      </c>
      <c r="BN35" s="87" t="str">
        <f>IFERROR(INDEX('Classificação 2 encontros'!$BN$18:$BN$73,MATCH($AA35,'Classificação 2 encontros'!$BQ$18:$BQ$73,0)),"")</f>
        <v/>
      </c>
      <c r="BO35" s="87" t="str">
        <f>IFERROR(INDEX('Classificação 2 encontros'!$BO$18:$BO$73,MATCH($AA35,'Classificação 2 encontros'!$BQ$18:$BQ$73,0)),"")</f>
        <v/>
      </c>
      <c r="BP35" s="84" t="str">
        <f t="shared" si="3"/>
        <v/>
      </c>
      <c r="BQ35" s="85">
        <v>18</v>
      </c>
      <c r="BT35" s="89" t="str">
        <f>IFERROR(INDEX('Classificação 2 encontros'!$BT$18:$BT$73,MATCH($AA35,'Classificação 2 encontros'!$CE$18:$CE$73,0)),"")</f>
        <v/>
      </c>
      <c r="BU35" s="89" t="str">
        <f>IFERROR(INDEX('Classificação 2 encontros'!$BU$18:$BU$73,MATCH($AA35,'Classificação 2 encontros'!$CE$18:$CE$73,0)),"")</f>
        <v/>
      </c>
      <c r="BV35" s="90" t="str">
        <f>IFERROR(INDEX('Classificação 2 encontros'!$BV$18:$BV$73,MATCH($AA35,'Classificação 2 encontros'!$CE$18:$CE$73,0)),"")</f>
        <v/>
      </c>
      <c r="BW35" s="90" t="str">
        <f>IFERROR(INDEX('Classificação 2 encontros'!$BW$18:$BW$73,MATCH($AA35,'Classificação 2 encontros'!$CE$18:$CE$73,0)),"")</f>
        <v/>
      </c>
      <c r="BX35" s="90" t="str">
        <f>IFERROR(INDEX('Classificação 2 encontros'!$BX$18:$BX$73,MATCH($AA35,'Classificação 2 encontros'!$CE$18:$CE$73,0)),"")</f>
        <v/>
      </c>
      <c r="BY35" s="90" t="str">
        <f>IFERROR(INDEX('Classificação 2 encontros'!$BY$18:$BY$73,MATCH($AA35,'Classificação 2 encontros'!$CE$18:$CE$73,0)),"")</f>
        <v/>
      </c>
      <c r="BZ35" s="90" t="str">
        <f>IFERROR(INDEX('Classificação 2 encontros'!$BZ$18:$BZ$73,MATCH($AA35,'Classificação 2 encontros'!$CE$18:$CE$73,0)),"")</f>
        <v/>
      </c>
      <c r="CA35" s="90" t="str">
        <f>IFERROR(INDEX('Classificação 2 encontros'!$CA$18:$CA$73,MATCH($AA35,'Classificação 2 encontros'!$CE$18:$CE$73,0)),"")</f>
        <v/>
      </c>
      <c r="CB35" s="90" t="str">
        <f>IFERROR(INDEX('Classificação 2 encontros'!$CB$18:$CB$73,MATCH($AA35,'Classificação 2 encontros'!$CE$18:$CE$73,0)),"")</f>
        <v/>
      </c>
      <c r="CC35" s="90" t="str">
        <f>IFERROR(INDEX('Classificação 2 encontros'!$CC$18:$CC$73,MATCH($AA35,'Classificação 2 encontros'!$CE$18:$CE$73,0)),"")</f>
        <v/>
      </c>
      <c r="CD35" s="68" t="str">
        <f t="shared" si="4"/>
        <v/>
      </c>
      <c r="CE35" s="69" t="str">
        <f t="shared" si="5"/>
        <v/>
      </c>
    </row>
    <row r="36" spans="2:83" ht="22.5" customHeight="1" x14ac:dyDescent="0.5">
      <c r="B36" s="82" t="str">
        <f>IFERROR(INDEX('Classificação 2 encontros'!$B$18:$B$73,MATCH($M36,'Classificação 2 encontros'!$M$18:$M$73,0)),"")</f>
        <v/>
      </c>
      <c r="C36" s="82" t="str">
        <f>IFERROR(INDEX('Classificação 2 encontros'!$C$18:$C$73,MATCH($M36,'Classificação 2 encontros'!$M$18:$M$73,0)),"")</f>
        <v/>
      </c>
      <c r="D36" s="83" t="str">
        <f>IFERROR(INDEX('Classificação 2 encontros'!$D$18:$D$73,MATCH($M36,'Classificação 2 encontros'!$M$18:$M$73,0)),"")</f>
        <v/>
      </c>
      <c r="E36" s="83" t="str">
        <f>IFERROR(INDEX('Classificação 2 encontros'!$E$18:$E$73,MATCH($M36,'Classificação 2 encontros'!$M$18:$M$73,0)),"")</f>
        <v/>
      </c>
      <c r="F36" s="83" t="str">
        <f>IFERROR(INDEX('Classificação 2 encontros'!$F$18:$F$73,MATCH($M36,'Classificação 2 encontros'!$M$18:$M$73,0)),"")</f>
        <v/>
      </c>
      <c r="G36" s="83" t="str">
        <f>IFERROR(INDEX('Classificação 2 encontros'!$G$18:$G$73,MATCH($M36,'Classificação 2 encontros'!$M$18:$M$73,0)),"")</f>
        <v/>
      </c>
      <c r="H36" s="83" t="str">
        <f>IFERROR(INDEX('Classificação 2 encontros'!$H$18:$H$73,MATCH($M36,'Classificação 2 encontros'!$M$18:$M$73,0)),"")</f>
        <v/>
      </c>
      <c r="I36" s="83" t="str">
        <f>IFERROR(INDEX('Classificação 2 encontros'!$I$18:$I$73,MATCH($M36,'Classificação 2 encontros'!$M$18:$M$73,0)),"")</f>
        <v/>
      </c>
      <c r="J36" s="83" t="str">
        <f>IFERROR(INDEX('Classificação 2 encontros'!$J$18:$J$73,MATCH($M36,'Classificação 2 encontros'!$M$18:$M$73,0)),"")</f>
        <v/>
      </c>
      <c r="K36" s="83" t="str">
        <f>IFERROR(INDEX('Classificação 2 encontros'!$K$18:$K$73,MATCH($M36,'Classificação 2 encontros'!$M$18:$M$73,0)),"")</f>
        <v/>
      </c>
      <c r="L36" s="84" t="str">
        <f t="shared" si="6"/>
        <v/>
      </c>
      <c r="M36" s="81">
        <v>19</v>
      </c>
      <c r="N36" s="65"/>
      <c r="O36" s="65"/>
      <c r="P36" s="79" t="str">
        <f>IFERROR(INDEX('Classificação 2 encontros'!$P$18:$P$73,MATCH($AA36,'Classificação 2 encontros'!$AA$18:$AA$73,0)),"")</f>
        <v/>
      </c>
      <c r="Q36" s="79" t="str">
        <f>IFERROR(INDEX('Classificação 2 encontros'!$Q$18:$Q$73,MATCH($AA36,'Classificação 2 encontros'!$AA$18:$AA$73,0)),"")</f>
        <v/>
      </c>
      <c r="R36" s="80" t="str">
        <f>IFERROR(INDEX('Classificação 2 encontros'!$R$18:$R$73,MATCH($AA36,'Classificação 2 encontros'!$AA$18:$AA$73,0)),"")</f>
        <v/>
      </c>
      <c r="S36" s="80" t="str">
        <f>IFERROR(INDEX('Classificação 2 encontros'!$S$18:$S$73,MATCH($AA36,'Classificação 2 encontros'!$AA$18:$AA$73,0)),"")</f>
        <v/>
      </c>
      <c r="T36" s="80" t="str">
        <f>IFERROR(INDEX('Classificação 2 encontros'!$T$18:$T$73,MATCH($AA36,'Classificação 2 encontros'!$AA$18:$AA$73,0)),"")</f>
        <v/>
      </c>
      <c r="U36" s="80" t="str">
        <f>IFERROR(INDEX('Classificação 2 encontros'!$U$18:$U$73,MATCH($AA36,'Classificação 2 encontros'!$AA$18:$AA$73,0)),"")</f>
        <v/>
      </c>
      <c r="V36" s="80" t="str">
        <f>IFERROR(INDEX('Classificação 2 encontros'!$V$18:$V$73,MATCH($AA36,'Classificação 2 encontros'!$AA$18:$AA$73,0)),"")</f>
        <v/>
      </c>
      <c r="W36" s="80" t="str">
        <f>IFERROR(INDEX('Classificação 2 encontros'!$W$18:$W$73,MATCH($AA36,'Classificação 2 encontros'!$AA$18:$AA$73,0)),"")</f>
        <v/>
      </c>
      <c r="X36" s="80" t="str">
        <f>IFERROR(INDEX('Classificação 2 encontros'!$X$18:$X$73,MATCH($AA36,'Classificação 2 encontros'!$AA$18:$AA$73,0)),"")</f>
        <v/>
      </c>
      <c r="Y36" s="80" t="str">
        <f>IFERROR(INDEX('Classificação 2 encontros'!$Y$18:$Y$73,MATCH($AA36,'Classificação 2 encontros'!$AA$18:$AA$73,0)),"")</f>
        <v/>
      </c>
      <c r="Z36" s="84" t="str">
        <f t="shared" si="0"/>
        <v/>
      </c>
      <c r="AA36" s="85">
        <v>19</v>
      </c>
      <c r="AB36" s="73"/>
      <c r="AC36" s="73"/>
      <c r="AD36" s="82" t="str">
        <f>IFERROR(INDEX('Classificação 2 encontros'!$AD$18:$AD$73,MATCH($AA36,'Classificação 2 encontros'!$AO$18:$AO$73,0)),"")</f>
        <v/>
      </c>
      <c r="AE36" s="82" t="str">
        <f>IFERROR(INDEX('Classificação 2 encontros'!$AE$18:$AE$73,MATCH($AA36,'Classificação 2 encontros'!$AO$18:$AO$73,0)),"")</f>
        <v/>
      </c>
      <c r="AF36" s="83" t="str">
        <f>IFERROR(INDEX('Classificação 2 encontros'!$AF$18:$AF$73,MATCH($AA36,'Classificação 2 encontros'!$AO$18:$AO$73,0)),"")</f>
        <v/>
      </c>
      <c r="AG36" s="83" t="str">
        <f>IFERROR(INDEX('Classificação 2 encontros'!$AG$18:$AG$73,MATCH($AA36,'Classificação 2 encontros'!$AO$18:$AO$73,0)),"")</f>
        <v/>
      </c>
      <c r="AH36" s="83" t="str">
        <f>IFERROR(INDEX('Classificação 2 encontros'!$AH$18:$AH$73,MATCH($AA36,'Classificação 2 encontros'!$AO$18:$AO$73,0)),"")</f>
        <v/>
      </c>
      <c r="AI36" s="83" t="str">
        <f>IFERROR(INDEX('Classificação 2 encontros'!$AI$18:$AI$73,MATCH($AA36,'Classificação 2 encontros'!$AO$18:$AO$73,0)),"")</f>
        <v/>
      </c>
      <c r="AJ36" s="83" t="str">
        <f>IFERROR(INDEX('Classificação 2 encontros'!$AJ$18:$AJ$73,MATCH($AA36,'Classificação 2 encontros'!$AO$18:$AO$73,0)),"")</f>
        <v/>
      </c>
      <c r="AK36" s="83" t="str">
        <f>IFERROR(INDEX('Classificação 2 encontros'!$AK$18:$AK$73,MATCH($AA36,'Classificação 2 encontros'!$AO$18:$AO$73,0)),"")</f>
        <v/>
      </c>
      <c r="AL36" s="83" t="str">
        <f>IFERROR(INDEX('Classificação 2 encontros'!$AL$18:$AL$73,MATCH($AA36,'Classificação 2 encontros'!$AO$18:$AO$73,0)),"")</f>
        <v/>
      </c>
      <c r="AM36" s="83" t="str">
        <f>IFERROR(INDEX('Classificação 2 encontros'!$AM$18:$AM$73,MATCH($AA36,'Classificação 2 encontros'!$AO$18:$AO$73,0)),"")</f>
        <v/>
      </c>
      <c r="AN36" s="84" t="str">
        <f t="shared" si="1"/>
        <v/>
      </c>
      <c r="AO36" s="85">
        <v>19</v>
      </c>
      <c r="AP36" s="73"/>
      <c r="AQ36" s="73"/>
      <c r="AR36" s="89" t="str">
        <f>IFERROR(INDEX('Classificação 2 encontros'!$AR$18:$AR$73,MATCH($AA36,'Classificação 2 encontros'!$BC$18:$BC$73,0)),"")</f>
        <v/>
      </c>
      <c r="AS36" s="89" t="str">
        <f>IFERROR(INDEX('Classificação 2 encontros'!$AS$18:$AS$73,MATCH($AA36,'Classificação 2 encontros'!$BC$18:$BC$73,0)),"")</f>
        <v/>
      </c>
      <c r="AT36" s="90" t="str">
        <f>IFERROR(INDEX('Classificação 2 encontros'!$AT$18:$AT$73,MATCH($AA36,'Classificação 2 encontros'!$BC$18:$BC$73,0)),"")</f>
        <v/>
      </c>
      <c r="AU36" s="90" t="str">
        <f>IFERROR(INDEX('Classificação 2 encontros'!$AU$18:$AU$73,MATCH($AA36,'Classificação 2 encontros'!$BC$18:$BC$73,0)),"")</f>
        <v/>
      </c>
      <c r="AV36" s="90" t="str">
        <f>IFERROR(INDEX('Classificação 2 encontros'!$AV$18:$AV$73,MATCH($AA36,'Classificação 2 encontros'!$BC$18:$BC$73,0)),"")</f>
        <v/>
      </c>
      <c r="AW36" s="90" t="str">
        <f>IFERROR(INDEX('Classificação 2 encontros'!$AW$18:$AW$73,MATCH($AA36,'Classificação 2 encontros'!$BC$18:$BC$73,0)),"")</f>
        <v/>
      </c>
      <c r="AX36" s="90" t="str">
        <f>IFERROR(INDEX('Classificação 2 encontros'!$AX$18:$AX$73,MATCH($AA36,'Classificação 2 encontros'!$BC$18:$BC$73,0)),"")</f>
        <v/>
      </c>
      <c r="AY36" s="90" t="str">
        <f>IFERROR(INDEX('Classificação 2 encontros'!$AY$18:$AY$73,MATCH($AA36,'Classificação 2 encontros'!$BC$18:$BC$73,0)),"")</f>
        <v/>
      </c>
      <c r="AZ36" s="90" t="str">
        <f>IFERROR(INDEX('Classificação 2 encontros'!$AZ$18:$AZ$73,MATCH($AA36,'Classificação 2 encontros'!$BC$18:$BC$73,0)),"")</f>
        <v/>
      </c>
      <c r="BA36" s="90" t="str">
        <f>IFERROR(INDEX('Classificação 2 encontros'!$BA$18:$BA$73,MATCH($AA36,'Classificação 2 encontros'!$BC$18:$BC$73,0)),"")</f>
        <v/>
      </c>
      <c r="BB36" s="84" t="str">
        <f t="shared" si="2"/>
        <v/>
      </c>
      <c r="BC36" s="85">
        <v>19</v>
      </c>
      <c r="BF36" s="86" t="str">
        <f>IFERROR(INDEX('Classificação 2 encontros'!$BF$18:$BF$73,MATCH($AA36,'Classificação 2 encontros'!$BQ$18:$BQ$73,0)),"")</f>
        <v/>
      </c>
      <c r="BG36" s="86" t="str">
        <f>IFERROR(INDEX('Classificação 2 encontros'!$BG$18:$BG$73,MATCH($AA36,'Classificação 2 encontros'!$BQ$18:$BQ$73,0)),"")</f>
        <v/>
      </c>
      <c r="BH36" s="87" t="str">
        <f>IFERROR(INDEX('Classificação 2 encontros'!$BH$18:$BH$73,MATCH($AA36,'Classificação 2 encontros'!$BQ$18:$BQ$73,0)),"")</f>
        <v/>
      </c>
      <c r="BI36" s="87" t="str">
        <f>IFERROR(INDEX('Classificação 2 encontros'!$BI$18:$BI$73,MATCH($AA36,'Classificação 2 encontros'!$BQ$18:$BQ$73,0)),"")</f>
        <v/>
      </c>
      <c r="BJ36" s="87" t="str">
        <f>IFERROR(INDEX('Classificação 2 encontros'!$BJ$18:$BJ$73,MATCH($AA36,'Classificação 2 encontros'!$BQ$18:$BQ$73,0)),"")</f>
        <v/>
      </c>
      <c r="BK36" s="87" t="str">
        <f>IFERROR(INDEX('Classificação 2 encontros'!$BK$18:$BK$73,MATCH($AA36,'Classificação 2 encontros'!$BQ$18:$BQ$73,0)),"")</f>
        <v/>
      </c>
      <c r="BL36" s="87" t="str">
        <f>IFERROR(INDEX('Classificação 2 encontros'!$BL$18:$BL$73,MATCH($AA36,'Classificação 2 encontros'!$BQ$18:$BQ$73,0)),"")</f>
        <v/>
      </c>
      <c r="BM36" s="96" t="str">
        <f>IFERROR(INDEX('Classificação 2 encontros'!$BM$18:$BM$73,MATCH($AA36,'Classificação 2 encontros'!$BQ$18:$BQ$73,0)),"")</f>
        <v/>
      </c>
      <c r="BN36" s="87" t="str">
        <f>IFERROR(INDEX('Classificação 2 encontros'!$BN$18:$BN$73,MATCH($AA36,'Classificação 2 encontros'!$BQ$18:$BQ$73,0)),"")</f>
        <v/>
      </c>
      <c r="BO36" s="87" t="str">
        <f>IFERROR(INDEX('Classificação 2 encontros'!$BO$18:$BO$73,MATCH($AA36,'Classificação 2 encontros'!$BQ$18:$BQ$73,0)),"")</f>
        <v/>
      </c>
      <c r="BP36" s="84" t="str">
        <f t="shared" si="3"/>
        <v/>
      </c>
      <c r="BQ36" s="85">
        <v>19</v>
      </c>
      <c r="BT36" s="89" t="str">
        <f>IFERROR(INDEX('Classificação 2 encontros'!$BT$18:$BT$73,MATCH($AA36,'Classificação 2 encontros'!$CE$18:$CE$73,0)),"")</f>
        <v/>
      </c>
      <c r="BU36" s="89" t="str">
        <f>IFERROR(INDEX('Classificação 2 encontros'!$BU$18:$BU$73,MATCH($AA36,'Classificação 2 encontros'!$CE$18:$CE$73,0)),"")</f>
        <v/>
      </c>
      <c r="BV36" s="90" t="str">
        <f>IFERROR(INDEX('Classificação 2 encontros'!$BV$18:$BV$73,MATCH($AA36,'Classificação 2 encontros'!$CE$18:$CE$73,0)),"")</f>
        <v/>
      </c>
      <c r="BW36" s="90" t="str">
        <f>IFERROR(INDEX('Classificação 2 encontros'!$BW$18:$BW$73,MATCH($AA36,'Classificação 2 encontros'!$CE$18:$CE$73,0)),"")</f>
        <v/>
      </c>
      <c r="BX36" s="90" t="str">
        <f>IFERROR(INDEX('Classificação 2 encontros'!$BX$18:$BX$73,MATCH($AA36,'Classificação 2 encontros'!$CE$18:$CE$73,0)),"")</f>
        <v/>
      </c>
      <c r="BY36" s="90" t="str">
        <f>IFERROR(INDEX('Classificação 2 encontros'!$BY$18:$BY$73,MATCH($AA36,'Classificação 2 encontros'!$CE$18:$CE$73,0)),"")</f>
        <v/>
      </c>
      <c r="BZ36" s="90" t="str">
        <f>IFERROR(INDEX('Classificação 2 encontros'!$BZ$18:$BZ$73,MATCH($AA36,'Classificação 2 encontros'!$CE$18:$CE$73,0)),"")</f>
        <v/>
      </c>
      <c r="CA36" s="90" t="str">
        <f>IFERROR(INDEX('Classificação 2 encontros'!$CA$18:$CA$73,MATCH($AA36,'Classificação 2 encontros'!$CE$18:$CE$73,0)),"")</f>
        <v/>
      </c>
      <c r="CB36" s="90" t="str">
        <f>IFERROR(INDEX('Classificação 2 encontros'!$CB$18:$CB$73,MATCH($AA36,'Classificação 2 encontros'!$CE$18:$CE$73,0)),"")</f>
        <v/>
      </c>
      <c r="CC36" s="90" t="str">
        <f>IFERROR(INDEX('Classificação 2 encontros'!$CC$18:$CC$73,MATCH($AA36,'Classificação 2 encontros'!$CE$18:$CE$73,0)),"")</f>
        <v/>
      </c>
      <c r="CD36" s="68"/>
      <c r="CE36" s="69" t="str">
        <f t="shared" si="5"/>
        <v/>
      </c>
    </row>
    <row r="37" spans="2:83" ht="22.5" customHeight="1" x14ac:dyDescent="0.45">
      <c r="B37" s="82" t="str">
        <f>IFERROR(INDEX('Classificação 2 encontros'!$B$18:$B$73,MATCH($M37,'Classificação 2 encontros'!$M$18:$M$73,0)),"")</f>
        <v/>
      </c>
      <c r="C37" s="82" t="str">
        <f>IFERROR(INDEX('Classificação 2 encontros'!$C$18:$C$73,MATCH($M37,'Classificação 2 encontros'!$M$18:$M$73,0)),"")</f>
        <v/>
      </c>
      <c r="D37" s="83" t="str">
        <f>IFERROR(INDEX('Classificação 2 encontros'!$D$18:$D$73,MATCH($M37,'Classificação 2 encontros'!$M$18:$M$73,0)),"")</f>
        <v/>
      </c>
      <c r="E37" s="83" t="str">
        <f>IFERROR(INDEX('Classificação 2 encontros'!$E$18:$E$73,MATCH($M37,'Classificação 2 encontros'!$M$18:$M$73,0)),"")</f>
        <v/>
      </c>
      <c r="F37" s="83" t="str">
        <f>IFERROR(INDEX('Classificação 2 encontros'!$F$18:$F$73,MATCH($M37,'Classificação 2 encontros'!$M$18:$M$73,0)),"")</f>
        <v/>
      </c>
      <c r="G37" s="83" t="str">
        <f>IFERROR(INDEX('Classificação 2 encontros'!$G$18:$G$73,MATCH($M37,'Classificação 2 encontros'!$M$18:$M$73,0)),"")</f>
        <v/>
      </c>
      <c r="H37" s="83" t="str">
        <f>IFERROR(INDEX('Classificação 2 encontros'!$H$18:$H$73,MATCH($M37,'Classificação 2 encontros'!$M$18:$M$73,0)),"")</f>
        <v/>
      </c>
      <c r="I37" s="83" t="str">
        <f>IFERROR(INDEX('Classificação 2 encontros'!$I$18:$I$73,MATCH($M37,'Classificação 2 encontros'!$M$18:$M$73,0)),"")</f>
        <v/>
      </c>
      <c r="J37" s="83" t="str">
        <f>IFERROR(INDEX('Classificação 2 encontros'!$J$18:$J$73,MATCH($M37,'Classificação 2 encontros'!$M$18:$M$73,0)),"")</f>
        <v/>
      </c>
      <c r="K37" s="83" t="str">
        <f>IFERROR(INDEX('Classificação 2 encontros'!$K$18:$K$73,MATCH($M37,'Classificação 2 encontros'!$M$18:$M$73,0)),"")</f>
        <v/>
      </c>
      <c r="L37" s="84" t="str">
        <f t="shared" si="6"/>
        <v/>
      </c>
      <c r="M37" s="81">
        <v>20</v>
      </c>
      <c r="N37" s="65"/>
      <c r="O37" s="65"/>
      <c r="P37" s="79" t="str">
        <f>IFERROR(INDEX('Classificação 2 encontros'!$P$18:$P$73,MATCH($AA37,'Classificação 2 encontros'!$AA$18:$AA$73,0)),"")</f>
        <v/>
      </c>
      <c r="Q37" s="79" t="str">
        <f>IFERROR(INDEX('Classificação 2 encontros'!$Q$18:$Q$73,MATCH($AA37,'Classificação 2 encontros'!$AA$18:$AA$73,0)),"")</f>
        <v/>
      </c>
      <c r="R37" s="80" t="str">
        <f>IFERROR(INDEX('Classificação 2 encontros'!$R$18:$R$73,MATCH($AA37,'Classificação 2 encontros'!$AA$18:$AA$73,0)),"")</f>
        <v/>
      </c>
      <c r="S37" s="80" t="str">
        <f>IFERROR(INDEX('Classificação 2 encontros'!$S$18:$S$73,MATCH($AA37,'Classificação 2 encontros'!$AA$18:$AA$73,0)),"")</f>
        <v/>
      </c>
      <c r="T37" s="80" t="str">
        <f>IFERROR(INDEX('Classificação 2 encontros'!$T$18:$T$73,MATCH($AA37,'Classificação 2 encontros'!$AA$18:$AA$73,0)),"")</f>
        <v/>
      </c>
      <c r="U37" s="80" t="str">
        <f>IFERROR(INDEX('Classificação 2 encontros'!$U$18:$U$73,MATCH($AA37,'Classificação 2 encontros'!$AA$18:$AA$73,0)),"")</f>
        <v/>
      </c>
      <c r="V37" s="80" t="str">
        <f>IFERROR(INDEX('Classificação 2 encontros'!$V$18:$V$73,MATCH($AA37,'Classificação 2 encontros'!$AA$18:$AA$73,0)),"")</f>
        <v/>
      </c>
      <c r="W37" s="80" t="str">
        <f>IFERROR(INDEX('Classificação 2 encontros'!$W$18:$W$73,MATCH($AA37,'Classificação 2 encontros'!$AA$18:$AA$73,0)),"")</f>
        <v/>
      </c>
      <c r="X37" s="80" t="str">
        <f>IFERROR(INDEX('Classificação 2 encontros'!$X$18:$X$73,MATCH($AA37,'Classificação 2 encontros'!$AA$18:$AA$73,0)),"")</f>
        <v/>
      </c>
      <c r="Y37" s="80" t="str">
        <f>IFERROR(INDEX('Classificação 2 encontros'!$Y$18:$Y$73,MATCH($AA37,'Classificação 2 encontros'!$AA$18:$AA$73,0)),"")</f>
        <v/>
      </c>
      <c r="Z37" s="84" t="str">
        <f t="shared" si="0"/>
        <v/>
      </c>
      <c r="AA37" s="85">
        <v>20</v>
      </c>
      <c r="AB37" s="74"/>
      <c r="AC37" s="74"/>
      <c r="AD37" s="82" t="str">
        <f>IFERROR(INDEX('Classificação 2 encontros'!$AD$18:$AD$73,MATCH($AA37,'Classificação 2 encontros'!$AO$18:$AO$73,0)),"")</f>
        <v/>
      </c>
      <c r="AE37" s="82" t="str">
        <f>IFERROR(INDEX('Classificação 2 encontros'!$AE$18:$AE$73,MATCH($AA37,'Classificação 2 encontros'!$AO$18:$AO$73,0)),"")</f>
        <v/>
      </c>
      <c r="AF37" s="83" t="str">
        <f>IFERROR(INDEX('Classificação 2 encontros'!$AF$18:$AF$73,MATCH($AA37,'Classificação 2 encontros'!$AO$18:$AO$73,0)),"")</f>
        <v/>
      </c>
      <c r="AG37" s="83" t="str">
        <f>IFERROR(INDEX('Classificação 2 encontros'!$AG$18:$AG$73,MATCH($AA37,'Classificação 2 encontros'!$AO$18:$AO$73,0)),"")</f>
        <v/>
      </c>
      <c r="AH37" s="83" t="str">
        <f>IFERROR(INDEX('Classificação 2 encontros'!$AH$18:$AH$73,MATCH($AA37,'Classificação 2 encontros'!$AO$18:$AO$73,0)),"")</f>
        <v/>
      </c>
      <c r="AI37" s="83" t="str">
        <f>IFERROR(INDEX('Classificação 2 encontros'!$AI$18:$AI$73,MATCH($AA37,'Classificação 2 encontros'!$AO$18:$AO$73,0)),"")</f>
        <v/>
      </c>
      <c r="AJ37" s="83" t="str">
        <f>IFERROR(INDEX('Classificação 2 encontros'!$AJ$18:$AJ$73,MATCH($AA37,'Classificação 2 encontros'!$AO$18:$AO$73,0)),"")</f>
        <v/>
      </c>
      <c r="AK37" s="83" t="str">
        <f>IFERROR(INDEX('Classificação 2 encontros'!$AK$18:$AK$73,MATCH($AA37,'Classificação 2 encontros'!$AO$18:$AO$73,0)),"")</f>
        <v/>
      </c>
      <c r="AL37" s="83" t="str">
        <f>IFERROR(INDEX('Classificação 2 encontros'!$AL$18:$AL$73,MATCH($AA37,'Classificação 2 encontros'!$AO$18:$AO$73,0)),"")</f>
        <v/>
      </c>
      <c r="AM37" s="83" t="str">
        <f>IFERROR(INDEX('Classificação 2 encontros'!$AM$18:$AM$73,MATCH($AA37,'Classificação 2 encontros'!$AO$18:$AO$73,0)),"")</f>
        <v/>
      </c>
      <c r="AN37" s="84" t="str">
        <f t="shared" si="1"/>
        <v/>
      </c>
      <c r="AO37" s="85">
        <v>20</v>
      </c>
      <c r="AP37" s="74"/>
      <c r="AQ37" s="74"/>
      <c r="AR37" s="89" t="str">
        <f>IFERROR(INDEX('Classificação 2 encontros'!$AR$18:$AR$73,MATCH($AA37,'Classificação 2 encontros'!$BC$18:$BC$73,0)),"")</f>
        <v/>
      </c>
      <c r="AS37" s="89" t="str">
        <f>IFERROR(INDEX('Classificação 2 encontros'!$AS$18:$AS$73,MATCH($AA37,'Classificação 2 encontros'!$BC$18:$BC$73,0)),"")</f>
        <v/>
      </c>
      <c r="AT37" s="90" t="str">
        <f>IFERROR(INDEX('Classificação 2 encontros'!$AT$18:$AT$73,MATCH($AA37,'Classificação 2 encontros'!$BC$18:$BC$73,0)),"")</f>
        <v/>
      </c>
      <c r="AU37" s="90" t="str">
        <f>IFERROR(INDEX('Classificação 2 encontros'!$AU$18:$AU$73,MATCH($AA37,'Classificação 2 encontros'!$BC$18:$BC$73,0)),"")</f>
        <v/>
      </c>
      <c r="AV37" s="90" t="str">
        <f>IFERROR(INDEX('Classificação 2 encontros'!$AV$18:$AV$73,MATCH($AA37,'Classificação 2 encontros'!$BC$18:$BC$73,0)),"")</f>
        <v/>
      </c>
      <c r="AW37" s="90" t="str">
        <f>IFERROR(INDEX('Classificação 2 encontros'!$AW$18:$AW$73,MATCH($AA37,'Classificação 2 encontros'!$BC$18:$BC$73,0)),"")</f>
        <v/>
      </c>
      <c r="AX37" s="90" t="str">
        <f>IFERROR(INDEX('Classificação 2 encontros'!$AX$18:$AX$73,MATCH($AA37,'Classificação 2 encontros'!$BC$18:$BC$73,0)),"")</f>
        <v/>
      </c>
      <c r="AY37" s="90" t="str">
        <f>IFERROR(INDEX('Classificação 2 encontros'!$AY$18:$AY$73,MATCH($AA37,'Classificação 2 encontros'!$BC$18:$BC$73,0)),"")</f>
        <v/>
      </c>
      <c r="AZ37" s="90" t="str">
        <f>IFERROR(INDEX('Classificação 2 encontros'!$AZ$18:$AZ$73,MATCH($AA37,'Classificação 2 encontros'!$BC$18:$BC$73,0)),"")</f>
        <v/>
      </c>
      <c r="BA37" s="90" t="str">
        <f>IFERROR(INDEX('Classificação 2 encontros'!$BA$18:$BA$73,MATCH($AA37,'Classificação 2 encontros'!$BC$18:$BC$73,0)),"")</f>
        <v/>
      </c>
      <c r="BB37" s="84" t="str">
        <f t="shared" si="2"/>
        <v/>
      </c>
      <c r="BC37" s="85">
        <v>20</v>
      </c>
      <c r="BF37" s="86" t="str">
        <f>IFERROR(INDEX('Classificação 2 encontros'!$BF$18:$BF$73,MATCH($AA37,'Classificação 2 encontros'!$BQ$18:$BQ$73,0)),"")</f>
        <v/>
      </c>
      <c r="BG37" s="86" t="str">
        <f>IFERROR(INDEX('Classificação 2 encontros'!$BG$18:$BG$73,MATCH($AA37,'Classificação 2 encontros'!$BQ$18:$BQ$73,0)),"")</f>
        <v/>
      </c>
      <c r="BH37" s="87" t="str">
        <f>IFERROR(INDEX('Classificação 2 encontros'!$BH$18:$BH$73,MATCH($AA37,'Classificação 2 encontros'!$BQ$18:$BQ$73,0)),"")</f>
        <v/>
      </c>
      <c r="BI37" s="87" t="str">
        <f>IFERROR(INDEX('Classificação 2 encontros'!$BI$18:$BI$73,MATCH($AA37,'Classificação 2 encontros'!$BQ$18:$BQ$73,0)),"")</f>
        <v/>
      </c>
      <c r="BJ37" s="87" t="str">
        <f>IFERROR(INDEX('Classificação 2 encontros'!$BJ$18:$BJ$73,MATCH($AA37,'Classificação 2 encontros'!$BQ$18:$BQ$73,0)),"")</f>
        <v/>
      </c>
      <c r="BK37" s="87" t="str">
        <f>IFERROR(INDEX('Classificação 2 encontros'!$BK$18:$BK$73,MATCH($AA37,'Classificação 2 encontros'!$BQ$18:$BQ$73,0)),"")</f>
        <v/>
      </c>
      <c r="BL37" s="87" t="str">
        <f>IFERROR(INDEX('Classificação 2 encontros'!$BL$18:$BL$73,MATCH($AA37,'Classificação 2 encontros'!$BQ$18:$BQ$73,0)),"")</f>
        <v/>
      </c>
      <c r="BM37" s="96" t="str">
        <f>IFERROR(INDEX('Classificação 2 encontros'!$BM$18:$BM$73,MATCH($AA37,'Classificação 2 encontros'!$BQ$18:$BQ$73,0)),"")</f>
        <v/>
      </c>
      <c r="BN37" s="87" t="str">
        <f>IFERROR(INDEX('Classificação 2 encontros'!$BN$18:$BN$73,MATCH($AA37,'Classificação 2 encontros'!$BQ$18:$BQ$73,0)),"")</f>
        <v/>
      </c>
      <c r="BO37" s="87" t="str">
        <f>IFERROR(INDEX('Classificação 2 encontros'!$BO$18:$BO$73,MATCH($AA37,'Classificação 2 encontros'!$BQ$18:$BQ$73,0)),"")</f>
        <v/>
      </c>
      <c r="BP37" s="84" t="str">
        <f t="shared" si="3"/>
        <v/>
      </c>
      <c r="BQ37" s="85">
        <v>20</v>
      </c>
      <c r="BT37" s="89" t="str">
        <f>IFERROR(INDEX('Classificação 2 encontros'!$BT$18:$BT$73,MATCH($AA37,'Classificação 2 encontros'!$CE$18:$CE$73,0)),"")</f>
        <v/>
      </c>
      <c r="BU37" s="89" t="str">
        <f>IFERROR(INDEX('Classificação 2 encontros'!$BU$18:$BU$73,MATCH($AA37,'Classificação 2 encontros'!$CE$18:$CE$73,0)),"")</f>
        <v/>
      </c>
      <c r="BV37" s="90" t="str">
        <f>IFERROR(INDEX('Classificação 2 encontros'!$BV$18:$BV$73,MATCH($AA37,'Classificação 2 encontros'!$CE$18:$CE$73,0)),"")</f>
        <v/>
      </c>
      <c r="BW37" s="90" t="str">
        <f>IFERROR(INDEX('Classificação 2 encontros'!$BW$18:$BW$73,MATCH($AA37,'Classificação 2 encontros'!$CE$18:$CE$73,0)),"")</f>
        <v/>
      </c>
      <c r="BX37" s="90" t="str">
        <f>IFERROR(INDEX('Classificação 2 encontros'!$BX$18:$BX$73,MATCH($AA37,'Classificação 2 encontros'!$CE$18:$CE$73,0)),"")</f>
        <v/>
      </c>
      <c r="BY37" s="90" t="str">
        <f>IFERROR(INDEX('Classificação 2 encontros'!$BY$18:$BY$73,MATCH($AA37,'Classificação 2 encontros'!$CE$18:$CE$73,0)),"")</f>
        <v/>
      </c>
      <c r="BZ37" s="90" t="str">
        <f>IFERROR(INDEX('Classificação 2 encontros'!$BZ$18:$BZ$73,MATCH($AA37,'Classificação 2 encontros'!$CE$18:$CE$73,0)),"")</f>
        <v/>
      </c>
      <c r="CA37" s="90" t="str">
        <f>IFERROR(INDEX('Classificação 2 encontros'!$CA$18:$CA$73,MATCH($AA37,'Classificação 2 encontros'!$CE$18:$CE$73,0)),"")</f>
        <v/>
      </c>
      <c r="CB37" s="90" t="str">
        <f>IFERROR(INDEX('Classificação 2 encontros'!$CB$18:$CB$73,MATCH($AA37,'Classificação 2 encontros'!$CE$18:$CE$73,0)),"")</f>
        <v/>
      </c>
      <c r="CC37" s="90" t="str">
        <f>IFERROR(INDEX('Classificação 2 encontros'!$CC$18:$CC$73,MATCH($AA37,'Classificação 2 encontros'!$CE$18:$CE$73,0)),"")</f>
        <v/>
      </c>
      <c r="CD37" s="68"/>
      <c r="CE37" s="69" t="str">
        <f t="shared" si="5"/>
        <v/>
      </c>
    </row>
    <row r="38" spans="2:83" ht="22.5" customHeight="1" x14ac:dyDescent="0.45">
      <c r="B38" s="82" t="str">
        <f>IFERROR(INDEX('Classificação 2 encontros'!$B$18:$B$73,MATCH($M38,'Classificação 2 encontros'!$M$18:$M$73,0)),"")</f>
        <v/>
      </c>
      <c r="C38" s="82" t="str">
        <f>IFERROR(INDEX('Classificação 2 encontros'!$C$18:$C$73,MATCH($M38,'Classificação 2 encontros'!$M$18:$M$73,0)),"")</f>
        <v/>
      </c>
      <c r="D38" s="83" t="str">
        <f>IFERROR(INDEX('Classificação 2 encontros'!$D$18:$D$73,MATCH($M38,'Classificação 2 encontros'!$M$18:$M$73,0)),"")</f>
        <v/>
      </c>
      <c r="E38" s="83" t="str">
        <f>IFERROR(INDEX('Classificação 2 encontros'!$E$18:$E$73,MATCH($M38,'Classificação 2 encontros'!$M$18:$M$73,0)),"")</f>
        <v/>
      </c>
      <c r="F38" s="83" t="str">
        <f>IFERROR(INDEX('Classificação 2 encontros'!$F$18:$F$73,MATCH($M38,'Classificação 2 encontros'!$M$18:$M$73,0)),"")</f>
        <v/>
      </c>
      <c r="G38" s="83" t="str">
        <f>IFERROR(INDEX('Classificação 2 encontros'!$G$18:$G$73,MATCH($M38,'Classificação 2 encontros'!$M$18:$M$73,0)),"")</f>
        <v/>
      </c>
      <c r="H38" s="83" t="str">
        <f>IFERROR(INDEX('Classificação 2 encontros'!$H$18:$H$73,MATCH($M38,'Classificação 2 encontros'!$M$18:$M$73,0)),"")</f>
        <v/>
      </c>
      <c r="I38" s="83" t="str">
        <f>IFERROR(INDEX('Classificação 2 encontros'!$I$18:$I$73,MATCH($M38,'Classificação 2 encontros'!$M$18:$M$73,0)),"")</f>
        <v/>
      </c>
      <c r="J38" s="83" t="str">
        <f>IFERROR(INDEX('Classificação 2 encontros'!$J$18:$J$73,MATCH($M38,'Classificação 2 encontros'!$M$18:$M$73,0)),"")</f>
        <v/>
      </c>
      <c r="K38" s="83" t="str">
        <f>IFERROR(INDEX('Classificação 2 encontros'!$K$18:$K$73,MATCH($M38,'Classificação 2 encontros'!$M$18:$M$73,0)),"")</f>
        <v/>
      </c>
      <c r="L38" s="84" t="str">
        <f t="shared" si="6"/>
        <v/>
      </c>
      <c r="M38" s="81">
        <v>21</v>
      </c>
      <c r="N38" s="65"/>
      <c r="O38" s="65"/>
      <c r="P38" s="79" t="str">
        <f>IFERROR(INDEX('Classificação 2 encontros'!$P$18:$P$73,MATCH($AA38,'Classificação 2 encontros'!$AA$18:$AA$73,0)),"")</f>
        <v/>
      </c>
      <c r="Q38" s="79" t="str">
        <f>IFERROR(INDEX('Classificação 2 encontros'!$Q$18:$Q$73,MATCH($AA38,'Classificação 2 encontros'!$AA$18:$AA$73,0)),"")</f>
        <v/>
      </c>
      <c r="R38" s="80" t="str">
        <f>IFERROR(INDEX('Classificação 2 encontros'!$R$18:$R$73,MATCH($AA38,'Classificação 2 encontros'!$AA$18:$AA$73,0)),"")</f>
        <v/>
      </c>
      <c r="S38" s="80" t="str">
        <f>IFERROR(INDEX('Classificação 2 encontros'!$S$18:$S$73,MATCH($AA38,'Classificação 2 encontros'!$AA$18:$AA$73,0)),"")</f>
        <v/>
      </c>
      <c r="T38" s="80" t="str">
        <f>IFERROR(INDEX('Classificação 2 encontros'!$T$18:$T$73,MATCH($AA38,'Classificação 2 encontros'!$AA$18:$AA$73,0)),"")</f>
        <v/>
      </c>
      <c r="U38" s="80" t="str">
        <f>IFERROR(INDEX('Classificação 2 encontros'!$U$18:$U$73,MATCH($AA38,'Classificação 2 encontros'!$AA$18:$AA$73,0)),"")</f>
        <v/>
      </c>
      <c r="V38" s="80" t="str">
        <f>IFERROR(INDEX('Classificação 2 encontros'!$V$18:$V$73,MATCH($AA38,'Classificação 2 encontros'!$AA$18:$AA$73,0)),"")</f>
        <v/>
      </c>
      <c r="W38" s="80" t="str">
        <f>IFERROR(INDEX('Classificação 2 encontros'!$W$18:$W$73,MATCH($AA38,'Classificação 2 encontros'!$AA$18:$AA$73,0)),"")</f>
        <v/>
      </c>
      <c r="X38" s="80" t="str">
        <f>IFERROR(INDEX('Classificação 2 encontros'!$X$18:$X$73,MATCH($AA38,'Classificação 2 encontros'!$AA$18:$AA$73,0)),"")</f>
        <v/>
      </c>
      <c r="Y38" s="80" t="str">
        <f>IFERROR(INDEX('Classificação 2 encontros'!$Y$18:$Y$73,MATCH($AA38,'Classificação 2 encontros'!$AA$18:$AA$73,0)),"")</f>
        <v/>
      </c>
      <c r="Z38" s="84" t="str">
        <f t="shared" si="0"/>
        <v/>
      </c>
      <c r="AA38" s="85">
        <v>21</v>
      </c>
      <c r="AB38" s="74"/>
      <c r="AC38" s="74"/>
      <c r="AD38" s="82" t="str">
        <f>IFERROR(INDEX('Classificação 2 encontros'!$AD$18:$AD$73,MATCH($AA38,'Classificação 2 encontros'!$AO$18:$AO$73,0)),"")</f>
        <v/>
      </c>
      <c r="AE38" s="82" t="str">
        <f>IFERROR(INDEX('Classificação 2 encontros'!$AE$18:$AE$73,MATCH($AA38,'Classificação 2 encontros'!$AO$18:$AO$73,0)),"")</f>
        <v/>
      </c>
      <c r="AF38" s="83" t="str">
        <f>IFERROR(INDEX('Classificação 2 encontros'!$AF$18:$AF$73,MATCH($AA38,'Classificação 2 encontros'!$AO$18:$AO$73,0)),"")</f>
        <v/>
      </c>
      <c r="AG38" s="83" t="str">
        <f>IFERROR(INDEX('Classificação 2 encontros'!$AG$18:$AG$73,MATCH($AA38,'Classificação 2 encontros'!$AO$18:$AO$73,0)),"")</f>
        <v/>
      </c>
      <c r="AH38" s="83" t="str">
        <f>IFERROR(INDEX('Classificação 2 encontros'!$AH$18:$AH$73,MATCH($AA38,'Classificação 2 encontros'!$AO$18:$AO$73,0)),"")</f>
        <v/>
      </c>
      <c r="AI38" s="83" t="str">
        <f>IFERROR(INDEX('Classificação 2 encontros'!$AI$18:$AI$73,MATCH($AA38,'Classificação 2 encontros'!$AO$18:$AO$73,0)),"")</f>
        <v/>
      </c>
      <c r="AJ38" s="83" t="str">
        <f>IFERROR(INDEX('Classificação 2 encontros'!$AJ$18:$AJ$73,MATCH($AA38,'Classificação 2 encontros'!$AO$18:$AO$73,0)),"")</f>
        <v/>
      </c>
      <c r="AK38" s="83" t="str">
        <f>IFERROR(INDEX('Classificação 2 encontros'!$AK$18:$AK$73,MATCH($AA38,'Classificação 2 encontros'!$AO$18:$AO$73,0)),"")</f>
        <v/>
      </c>
      <c r="AL38" s="83" t="str">
        <f>IFERROR(INDEX('Classificação 2 encontros'!$AL$18:$AL$73,MATCH($AA38,'Classificação 2 encontros'!$AO$18:$AO$73,0)),"")</f>
        <v/>
      </c>
      <c r="AM38" s="83" t="str">
        <f>IFERROR(INDEX('Classificação 2 encontros'!$AM$18:$AM$73,MATCH($AA38,'Classificação 2 encontros'!$AO$18:$AO$73,0)),"")</f>
        <v/>
      </c>
      <c r="AN38" s="84" t="str">
        <f t="shared" si="1"/>
        <v/>
      </c>
      <c r="AO38" s="85">
        <v>21</v>
      </c>
      <c r="AP38" s="74"/>
      <c r="AQ38" s="74"/>
      <c r="AR38" s="89" t="str">
        <f>IFERROR(INDEX('Classificação 2 encontros'!$AR$18:$AR$73,MATCH($AA38,'Classificação 2 encontros'!$BC$18:$BC$73,0)),"")</f>
        <v/>
      </c>
      <c r="AS38" s="89" t="str">
        <f>IFERROR(INDEX('Classificação 2 encontros'!$AS$18:$AS$73,MATCH($AA38,'Classificação 2 encontros'!$BC$18:$BC$73,0)),"")</f>
        <v/>
      </c>
      <c r="AT38" s="90" t="str">
        <f>IFERROR(INDEX('Classificação 2 encontros'!$AT$18:$AT$73,MATCH($AA38,'Classificação 2 encontros'!$BC$18:$BC$73,0)),"")</f>
        <v/>
      </c>
      <c r="AU38" s="90" t="str">
        <f>IFERROR(INDEX('Classificação 2 encontros'!$AU$18:$AU$73,MATCH($AA38,'Classificação 2 encontros'!$BC$18:$BC$73,0)),"")</f>
        <v/>
      </c>
      <c r="AV38" s="90" t="str">
        <f>IFERROR(INDEX('Classificação 2 encontros'!$AV$18:$AV$73,MATCH($AA38,'Classificação 2 encontros'!$BC$18:$BC$73,0)),"")</f>
        <v/>
      </c>
      <c r="AW38" s="90" t="str">
        <f>IFERROR(INDEX('Classificação 2 encontros'!$AW$18:$AW$73,MATCH($AA38,'Classificação 2 encontros'!$BC$18:$BC$73,0)),"")</f>
        <v/>
      </c>
      <c r="AX38" s="90" t="str">
        <f>IFERROR(INDEX('Classificação 2 encontros'!$AX$18:$AX$73,MATCH($AA38,'Classificação 2 encontros'!$BC$18:$BC$73,0)),"")</f>
        <v/>
      </c>
      <c r="AY38" s="90" t="str">
        <f>IFERROR(INDEX('Classificação 2 encontros'!$AY$18:$AY$73,MATCH($AA38,'Classificação 2 encontros'!$BC$18:$BC$73,0)),"")</f>
        <v/>
      </c>
      <c r="AZ38" s="90" t="str">
        <f>IFERROR(INDEX('Classificação 2 encontros'!$AZ$18:$AZ$73,MATCH($AA38,'Classificação 2 encontros'!$BC$18:$BC$73,0)),"")</f>
        <v/>
      </c>
      <c r="BA38" s="90" t="str">
        <f>IFERROR(INDEX('Classificação 2 encontros'!$BA$18:$BA$73,MATCH($AA38,'Classificação 2 encontros'!$BC$18:$BC$73,0)),"")</f>
        <v/>
      </c>
      <c r="BB38" s="84" t="str">
        <f t="shared" si="2"/>
        <v/>
      </c>
      <c r="BC38" s="85">
        <v>21</v>
      </c>
      <c r="BD38" s="12"/>
      <c r="BE38" s="12"/>
      <c r="BF38" s="86" t="str">
        <f>IFERROR(INDEX('Classificação 2 encontros'!$BF$18:$BF$73,MATCH($AA38,'Classificação 2 encontros'!$BQ$18:$BQ$73,0)),"")</f>
        <v/>
      </c>
      <c r="BG38" s="86" t="str">
        <f>IFERROR(INDEX('Classificação 2 encontros'!$BG$18:$BG$73,MATCH($AA38,'Classificação 2 encontros'!$BQ$18:$BQ$73,0)),"")</f>
        <v/>
      </c>
      <c r="BH38" s="87" t="str">
        <f>IFERROR(INDEX('Classificação 2 encontros'!$BH$18:$BH$73,MATCH($AA38,'Classificação 2 encontros'!$BQ$18:$BQ$73,0)),"")</f>
        <v/>
      </c>
      <c r="BI38" s="87" t="str">
        <f>IFERROR(INDEX('Classificação 2 encontros'!$BI$18:$BI$73,MATCH($AA38,'Classificação 2 encontros'!$BQ$18:$BQ$73,0)),"")</f>
        <v/>
      </c>
      <c r="BJ38" s="87" t="str">
        <f>IFERROR(INDEX('Classificação 2 encontros'!$BJ$18:$BJ$73,MATCH($AA38,'Classificação 2 encontros'!$BQ$18:$BQ$73,0)),"")</f>
        <v/>
      </c>
      <c r="BK38" s="87" t="str">
        <f>IFERROR(INDEX('Classificação 2 encontros'!$BK$18:$BK$73,MATCH($AA38,'Classificação 2 encontros'!$BQ$18:$BQ$73,0)),"")</f>
        <v/>
      </c>
      <c r="BL38" s="87" t="str">
        <f>IFERROR(INDEX('Classificação 2 encontros'!$BL$18:$BL$73,MATCH($AA38,'Classificação 2 encontros'!$BQ$18:$BQ$73,0)),"")</f>
        <v/>
      </c>
      <c r="BM38" s="96" t="str">
        <f>IFERROR(INDEX('Classificação 2 encontros'!$BM$18:$BM$73,MATCH($AA38,'Classificação 2 encontros'!$BQ$18:$BQ$73,0)),"")</f>
        <v/>
      </c>
      <c r="BN38" s="87" t="str">
        <f>IFERROR(INDEX('Classificação 2 encontros'!$BN$18:$BN$73,MATCH($AA38,'Classificação 2 encontros'!$BQ$18:$BQ$73,0)),"")</f>
        <v/>
      </c>
      <c r="BO38" s="87" t="str">
        <f>IFERROR(INDEX('Classificação 2 encontros'!$BO$18:$BO$73,MATCH($AA38,'Classificação 2 encontros'!$BQ$18:$BQ$73,0)),"")</f>
        <v/>
      </c>
      <c r="BP38" s="84" t="str">
        <f t="shared" si="3"/>
        <v/>
      </c>
      <c r="BQ38" s="85">
        <v>21</v>
      </c>
      <c r="BT38" s="89" t="str">
        <f>IFERROR(INDEX('Classificação 2 encontros'!$BT$18:$BT$73,MATCH($AA38,'Classificação 2 encontros'!$CE$18:$CE$73,0)),"")</f>
        <v/>
      </c>
      <c r="BU38" s="89" t="str">
        <f>IFERROR(INDEX('Classificação 2 encontros'!$BU$18:$BU$73,MATCH($AA38,'Classificação 2 encontros'!$CE$18:$CE$73,0)),"")</f>
        <v/>
      </c>
      <c r="BV38" s="90" t="str">
        <f>IFERROR(INDEX('Classificação 2 encontros'!$BV$18:$BV$73,MATCH($AA38,'Classificação 2 encontros'!$CE$18:$CE$73,0)),"")</f>
        <v/>
      </c>
      <c r="BW38" s="90" t="str">
        <f>IFERROR(INDEX('Classificação 2 encontros'!$BW$18:$BW$73,MATCH($AA38,'Classificação 2 encontros'!$CE$18:$CE$73,0)),"")</f>
        <v/>
      </c>
      <c r="BX38" s="90" t="str">
        <f>IFERROR(INDEX('Classificação 2 encontros'!$BX$18:$BX$73,MATCH($AA38,'Classificação 2 encontros'!$CE$18:$CE$73,0)),"")</f>
        <v/>
      </c>
      <c r="BY38" s="90" t="str">
        <f>IFERROR(INDEX('Classificação 2 encontros'!$BY$18:$BY$73,MATCH($AA38,'Classificação 2 encontros'!$CE$18:$CE$73,0)),"")</f>
        <v/>
      </c>
      <c r="BZ38" s="90" t="str">
        <f>IFERROR(INDEX('Classificação 2 encontros'!$BZ$18:$BZ$73,MATCH($AA38,'Classificação 2 encontros'!$CE$18:$CE$73,0)),"")</f>
        <v/>
      </c>
      <c r="CA38" s="90" t="str">
        <f>IFERROR(INDEX('Classificação 2 encontros'!$CA$18:$CA$73,MATCH($AA38,'Classificação 2 encontros'!$CE$18:$CE$73,0)),"")</f>
        <v/>
      </c>
      <c r="CB38" s="90" t="str">
        <f>IFERROR(INDEX('Classificação 2 encontros'!$CB$18:$CB$73,MATCH($AA38,'Classificação 2 encontros'!$CE$18:$CE$73,0)),"")</f>
        <v/>
      </c>
      <c r="CC38" s="90" t="str">
        <f>IFERROR(INDEX('Classificação 2 encontros'!$CC$18:$CC$73,MATCH($AA38,'Classificação 2 encontros'!$CE$18:$CE$73,0)),"")</f>
        <v/>
      </c>
      <c r="CD38" s="68"/>
      <c r="CE38" s="69" t="str">
        <f t="shared" si="5"/>
        <v/>
      </c>
    </row>
    <row r="39" spans="2:83" ht="22.5" customHeight="1" x14ac:dyDescent="0.45">
      <c r="B39" s="82" t="str">
        <f>IFERROR(INDEX('Classificação 2 encontros'!$B$18:$B$73,MATCH($M39,'Classificação 2 encontros'!$M$18:$M$73,0)),"")</f>
        <v/>
      </c>
      <c r="C39" s="82" t="str">
        <f>IFERROR(INDEX('Classificação 2 encontros'!$C$18:$C$73,MATCH($M39,'Classificação 2 encontros'!$M$18:$M$73,0)),"")</f>
        <v/>
      </c>
      <c r="D39" s="83" t="str">
        <f>IFERROR(INDEX('Classificação 2 encontros'!$D$18:$D$73,MATCH($M39,'Classificação 2 encontros'!$M$18:$M$73,0)),"")</f>
        <v/>
      </c>
      <c r="E39" s="83" t="str">
        <f>IFERROR(INDEX('Classificação 2 encontros'!$E$18:$E$73,MATCH($M39,'Classificação 2 encontros'!$M$18:$M$73,0)),"")</f>
        <v/>
      </c>
      <c r="F39" s="83" t="str">
        <f>IFERROR(INDEX('Classificação 2 encontros'!$F$18:$F$73,MATCH($M39,'Classificação 2 encontros'!$M$18:$M$73,0)),"")</f>
        <v/>
      </c>
      <c r="G39" s="83" t="str">
        <f>IFERROR(INDEX('Classificação 2 encontros'!$G$18:$G$73,MATCH($M39,'Classificação 2 encontros'!$M$18:$M$73,0)),"")</f>
        <v/>
      </c>
      <c r="H39" s="83" t="str">
        <f>IFERROR(INDEX('Classificação 2 encontros'!$H$18:$H$73,MATCH($M39,'Classificação 2 encontros'!$M$18:$M$73,0)),"")</f>
        <v/>
      </c>
      <c r="I39" s="83" t="str">
        <f>IFERROR(INDEX('Classificação 2 encontros'!$I$18:$I$73,MATCH($M39,'Classificação 2 encontros'!$M$18:$M$73,0)),"")</f>
        <v/>
      </c>
      <c r="J39" s="83" t="str">
        <f>IFERROR(INDEX('Classificação 2 encontros'!$J$18:$J$73,MATCH($M39,'Classificação 2 encontros'!$M$18:$M$73,0)),"")</f>
        <v/>
      </c>
      <c r="K39" s="83" t="str">
        <f>IFERROR(INDEX('Classificação 2 encontros'!$K$18:$K$73,MATCH($M39,'Classificação 2 encontros'!$M$18:$M$73,0)),"")</f>
        <v/>
      </c>
      <c r="L39" s="84" t="str">
        <f t="shared" si="6"/>
        <v/>
      </c>
      <c r="M39" s="81">
        <v>22</v>
      </c>
      <c r="N39" s="65"/>
      <c r="O39" s="65"/>
      <c r="P39" s="79" t="str">
        <f>IFERROR(INDEX('Classificação 2 encontros'!$P$18:$P$73,MATCH($AA39,'Classificação 2 encontros'!$AA$18:$AA$73,0)),"")</f>
        <v/>
      </c>
      <c r="Q39" s="79" t="str">
        <f>IFERROR(INDEX('Classificação 2 encontros'!$Q$18:$Q$73,MATCH($AA39,'Classificação 2 encontros'!$AA$18:$AA$73,0)),"")</f>
        <v/>
      </c>
      <c r="R39" s="80" t="str">
        <f>IFERROR(INDEX('Classificação 2 encontros'!$R$18:$R$73,MATCH($AA39,'Classificação 2 encontros'!$AA$18:$AA$73,0)),"")</f>
        <v/>
      </c>
      <c r="S39" s="80" t="str">
        <f>IFERROR(INDEX('Classificação 2 encontros'!$S$18:$S$73,MATCH($AA39,'Classificação 2 encontros'!$AA$18:$AA$73,0)),"")</f>
        <v/>
      </c>
      <c r="T39" s="80" t="str">
        <f>IFERROR(INDEX('Classificação 2 encontros'!$T$18:$T$73,MATCH($AA39,'Classificação 2 encontros'!$AA$18:$AA$73,0)),"")</f>
        <v/>
      </c>
      <c r="U39" s="80" t="str">
        <f>IFERROR(INDEX('Classificação 2 encontros'!$U$18:$U$73,MATCH($AA39,'Classificação 2 encontros'!$AA$18:$AA$73,0)),"")</f>
        <v/>
      </c>
      <c r="V39" s="80" t="str">
        <f>IFERROR(INDEX('Classificação 2 encontros'!$V$18:$V$73,MATCH($AA39,'Classificação 2 encontros'!$AA$18:$AA$73,0)),"")</f>
        <v/>
      </c>
      <c r="W39" s="80" t="str">
        <f>IFERROR(INDEX('Classificação 2 encontros'!$W$18:$W$73,MATCH($AA39,'Classificação 2 encontros'!$AA$18:$AA$73,0)),"")</f>
        <v/>
      </c>
      <c r="X39" s="80" t="str">
        <f>IFERROR(INDEX('Classificação 2 encontros'!$X$18:$X$73,MATCH($AA39,'Classificação 2 encontros'!$AA$18:$AA$73,0)),"")</f>
        <v/>
      </c>
      <c r="Y39" s="80" t="str">
        <f>IFERROR(INDEX('Classificação 2 encontros'!$Y$18:$Y$73,MATCH($AA39,'Classificação 2 encontros'!$AA$18:$AA$73,0)),"")</f>
        <v/>
      </c>
      <c r="Z39" s="84" t="str">
        <f t="shared" si="0"/>
        <v/>
      </c>
      <c r="AA39" s="85">
        <v>22</v>
      </c>
      <c r="AB39" s="75"/>
      <c r="AC39" s="75"/>
      <c r="AD39" s="82" t="str">
        <f>IFERROR(INDEX('Classificação 2 encontros'!$AD$18:$AD$73,MATCH($AA39,'Classificação 2 encontros'!$AO$18:$AO$73,0)),"")</f>
        <v/>
      </c>
      <c r="AE39" s="82" t="str">
        <f>IFERROR(INDEX('Classificação 2 encontros'!$AE$18:$AE$73,MATCH($AA39,'Classificação 2 encontros'!$AO$18:$AO$73,0)),"")</f>
        <v/>
      </c>
      <c r="AF39" s="83" t="str">
        <f>IFERROR(INDEX('Classificação 2 encontros'!$AF$18:$AF$73,MATCH($AA39,'Classificação 2 encontros'!$AO$18:$AO$73,0)),"")</f>
        <v/>
      </c>
      <c r="AG39" s="83" t="str">
        <f>IFERROR(INDEX('Classificação 2 encontros'!$AG$18:$AG$73,MATCH($AA39,'Classificação 2 encontros'!$AO$18:$AO$73,0)),"")</f>
        <v/>
      </c>
      <c r="AH39" s="83" t="str">
        <f>IFERROR(INDEX('Classificação 2 encontros'!$AH$18:$AH$73,MATCH($AA39,'Classificação 2 encontros'!$AO$18:$AO$73,0)),"")</f>
        <v/>
      </c>
      <c r="AI39" s="83" t="str">
        <f>IFERROR(INDEX('Classificação 2 encontros'!$AI$18:$AI$73,MATCH($AA39,'Classificação 2 encontros'!$AO$18:$AO$73,0)),"")</f>
        <v/>
      </c>
      <c r="AJ39" s="83" t="str">
        <f>IFERROR(INDEX('Classificação 2 encontros'!$AJ$18:$AJ$73,MATCH($AA39,'Classificação 2 encontros'!$AO$18:$AO$73,0)),"")</f>
        <v/>
      </c>
      <c r="AK39" s="83" t="str">
        <f>IFERROR(INDEX('Classificação 2 encontros'!$AK$18:$AK$73,MATCH($AA39,'Classificação 2 encontros'!$AO$18:$AO$73,0)),"")</f>
        <v/>
      </c>
      <c r="AL39" s="83" t="str">
        <f>IFERROR(INDEX('Classificação 2 encontros'!$AL$18:$AL$73,MATCH($AA39,'Classificação 2 encontros'!$AO$18:$AO$73,0)),"")</f>
        <v/>
      </c>
      <c r="AM39" s="83" t="str">
        <f>IFERROR(INDEX('Classificação 2 encontros'!$AM$18:$AM$73,MATCH($AA39,'Classificação 2 encontros'!$AO$18:$AO$73,0)),"")</f>
        <v/>
      </c>
      <c r="AN39" s="84" t="str">
        <f t="shared" si="1"/>
        <v/>
      </c>
      <c r="AO39" s="85">
        <v>22</v>
      </c>
      <c r="AP39" s="75"/>
      <c r="AQ39" s="75"/>
      <c r="AR39" s="89" t="str">
        <f>IFERROR(INDEX('Classificação 2 encontros'!$AR$18:$AR$73,MATCH($AA39,'Classificação 2 encontros'!$BC$18:$BC$73,0)),"")</f>
        <v/>
      </c>
      <c r="AS39" s="89" t="str">
        <f>IFERROR(INDEX('Classificação 2 encontros'!$AS$18:$AS$73,MATCH($AA39,'Classificação 2 encontros'!$BC$18:$BC$73,0)),"")</f>
        <v/>
      </c>
      <c r="AT39" s="90" t="str">
        <f>IFERROR(INDEX('Classificação 2 encontros'!$AT$18:$AT$73,MATCH($AA39,'Classificação 2 encontros'!$BC$18:$BC$73,0)),"")</f>
        <v/>
      </c>
      <c r="AU39" s="90" t="str">
        <f>IFERROR(INDEX('Classificação 2 encontros'!$AU$18:$AU$73,MATCH($AA39,'Classificação 2 encontros'!$BC$18:$BC$73,0)),"")</f>
        <v/>
      </c>
      <c r="AV39" s="90" t="str">
        <f>IFERROR(INDEX('Classificação 2 encontros'!$AV$18:$AV$73,MATCH($AA39,'Classificação 2 encontros'!$BC$18:$BC$73,0)),"")</f>
        <v/>
      </c>
      <c r="AW39" s="90" t="str">
        <f>IFERROR(INDEX('Classificação 2 encontros'!$AW$18:$AW$73,MATCH($AA39,'Classificação 2 encontros'!$BC$18:$BC$73,0)),"")</f>
        <v/>
      </c>
      <c r="AX39" s="90" t="str">
        <f>IFERROR(INDEX('Classificação 2 encontros'!$AX$18:$AX$73,MATCH($AA39,'Classificação 2 encontros'!$BC$18:$BC$73,0)),"")</f>
        <v/>
      </c>
      <c r="AY39" s="90" t="str">
        <f>IFERROR(INDEX('Classificação 2 encontros'!$AY$18:$AY$73,MATCH($AA39,'Classificação 2 encontros'!$BC$18:$BC$73,0)),"")</f>
        <v/>
      </c>
      <c r="AZ39" s="90" t="str">
        <f>IFERROR(INDEX('Classificação 2 encontros'!$AZ$18:$AZ$73,MATCH($AA39,'Classificação 2 encontros'!$BC$18:$BC$73,0)),"")</f>
        <v/>
      </c>
      <c r="BA39" s="90" t="str">
        <f>IFERROR(INDEX('Classificação 2 encontros'!$BA$18:$BA$73,MATCH($AA39,'Classificação 2 encontros'!$BC$18:$BC$73,0)),"")</f>
        <v/>
      </c>
      <c r="BB39" s="84" t="str">
        <f t="shared" si="2"/>
        <v/>
      </c>
      <c r="BC39" s="85">
        <v>22</v>
      </c>
      <c r="BF39" s="86" t="str">
        <f>IFERROR(INDEX('Classificação 2 encontros'!$BF$18:$BF$73,MATCH($AA39,'Classificação 2 encontros'!$BQ$18:$BQ$73,0)),"")</f>
        <v/>
      </c>
      <c r="BG39" s="86" t="str">
        <f>IFERROR(INDEX('Classificação 2 encontros'!$BG$18:$BG$73,MATCH($AA39,'Classificação 2 encontros'!$BQ$18:$BQ$73,0)),"")</f>
        <v/>
      </c>
      <c r="BH39" s="87" t="str">
        <f>IFERROR(INDEX('Classificação 2 encontros'!$BH$18:$BH$73,MATCH($AA39,'Classificação 2 encontros'!$BQ$18:$BQ$73,0)),"")</f>
        <v/>
      </c>
      <c r="BI39" s="87" t="str">
        <f>IFERROR(INDEX('Classificação 2 encontros'!$BI$18:$BI$73,MATCH($AA39,'Classificação 2 encontros'!$BQ$18:$BQ$73,0)),"")</f>
        <v/>
      </c>
      <c r="BJ39" s="87" t="str">
        <f>IFERROR(INDEX('Classificação 2 encontros'!$BJ$18:$BJ$73,MATCH($AA39,'Classificação 2 encontros'!$BQ$18:$BQ$73,0)),"")</f>
        <v/>
      </c>
      <c r="BK39" s="87" t="str">
        <f>IFERROR(INDEX('Classificação 2 encontros'!$BK$18:$BK$73,MATCH($AA39,'Classificação 2 encontros'!$BQ$18:$BQ$73,0)),"")</f>
        <v/>
      </c>
      <c r="BL39" s="87" t="str">
        <f>IFERROR(INDEX('Classificação 2 encontros'!$BL$18:$BL$73,MATCH($AA39,'Classificação 2 encontros'!$BQ$18:$BQ$73,0)),"")</f>
        <v/>
      </c>
      <c r="BM39" s="96" t="str">
        <f>IFERROR(INDEX('Classificação 2 encontros'!$BM$18:$BM$73,MATCH($AA39,'Classificação 2 encontros'!$BQ$18:$BQ$73,0)),"")</f>
        <v/>
      </c>
      <c r="BN39" s="87" t="str">
        <f>IFERROR(INDEX('Classificação 2 encontros'!$BN$18:$BN$73,MATCH($AA39,'Classificação 2 encontros'!$BQ$18:$BQ$73,0)),"")</f>
        <v/>
      </c>
      <c r="BO39" s="87" t="str">
        <f>IFERROR(INDEX('Classificação 2 encontros'!$BO$18:$BO$73,MATCH($AA39,'Classificação 2 encontros'!$BQ$18:$BQ$73,0)),"")</f>
        <v/>
      </c>
      <c r="BP39" s="84" t="str">
        <f t="shared" si="3"/>
        <v/>
      </c>
      <c r="BQ39" s="85">
        <v>22</v>
      </c>
      <c r="BT39" s="89" t="str">
        <f>IFERROR(INDEX('Classificação 2 encontros'!$BT$18:$BT$73,MATCH($AA39,'Classificação 2 encontros'!$CE$18:$CE$73,0)),"")</f>
        <v/>
      </c>
      <c r="BU39" s="89" t="str">
        <f>IFERROR(INDEX('Classificação 2 encontros'!$BU$18:$BU$73,MATCH($AA39,'Classificação 2 encontros'!$CE$18:$CE$73,0)),"")</f>
        <v/>
      </c>
      <c r="BV39" s="90" t="str">
        <f>IFERROR(INDEX('Classificação 2 encontros'!$BV$18:$BV$73,MATCH($AA39,'Classificação 2 encontros'!$CE$18:$CE$73,0)),"")</f>
        <v/>
      </c>
      <c r="BW39" s="90" t="str">
        <f>IFERROR(INDEX('Classificação 2 encontros'!$BW$18:$BW$73,MATCH($AA39,'Classificação 2 encontros'!$CE$18:$CE$73,0)),"")</f>
        <v/>
      </c>
      <c r="BX39" s="90" t="str">
        <f>IFERROR(INDEX('Classificação 2 encontros'!$BX$18:$BX$73,MATCH($AA39,'Classificação 2 encontros'!$CE$18:$CE$73,0)),"")</f>
        <v/>
      </c>
      <c r="BY39" s="90" t="str">
        <f>IFERROR(INDEX('Classificação 2 encontros'!$BY$18:$BY$73,MATCH($AA39,'Classificação 2 encontros'!$CE$18:$CE$73,0)),"")</f>
        <v/>
      </c>
      <c r="BZ39" s="90" t="str">
        <f>IFERROR(INDEX('Classificação 2 encontros'!$BZ$18:$BZ$73,MATCH($AA39,'Classificação 2 encontros'!$CE$18:$CE$73,0)),"")</f>
        <v/>
      </c>
      <c r="CA39" s="90" t="str">
        <f>IFERROR(INDEX('Classificação 2 encontros'!$CA$18:$CA$73,MATCH($AA39,'Classificação 2 encontros'!$CE$18:$CE$73,0)),"")</f>
        <v/>
      </c>
      <c r="CB39" s="90" t="str">
        <f>IFERROR(INDEX('Classificação 2 encontros'!$CB$18:$CB$73,MATCH($AA39,'Classificação 2 encontros'!$CE$18:$CE$73,0)),"")</f>
        <v/>
      </c>
      <c r="CC39" s="90" t="str">
        <f>IFERROR(INDEX('Classificação 2 encontros'!$CC$18:$CC$73,MATCH($AA39,'Classificação 2 encontros'!$CE$18:$CE$73,0)),"")</f>
        <v/>
      </c>
      <c r="CD39" s="68"/>
      <c r="CE39" s="69" t="str">
        <f t="shared" si="5"/>
        <v/>
      </c>
    </row>
    <row r="40" spans="2:83" ht="22.5" customHeight="1" x14ac:dyDescent="0.95">
      <c r="B40" s="82" t="str">
        <f>IFERROR(INDEX('Classificação 2 encontros'!$B$18:$B$73,MATCH($M40,'Classificação 2 encontros'!$M$18:$M$73,0)),"")</f>
        <v/>
      </c>
      <c r="C40" s="82" t="str">
        <f>IFERROR(INDEX('Classificação 2 encontros'!$C$18:$C$73,MATCH($M40,'Classificação 2 encontros'!$M$18:$M$73,0)),"")</f>
        <v/>
      </c>
      <c r="D40" s="83" t="str">
        <f>IFERROR(INDEX('Classificação 2 encontros'!$D$18:$D$73,MATCH($M40,'Classificação 2 encontros'!$M$18:$M$73,0)),"")</f>
        <v/>
      </c>
      <c r="E40" s="83" t="str">
        <f>IFERROR(INDEX('Classificação 2 encontros'!$E$18:$E$73,MATCH($M40,'Classificação 2 encontros'!$M$18:$M$73,0)),"")</f>
        <v/>
      </c>
      <c r="F40" s="83" t="str">
        <f>IFERROR(INDEX('Classificação 2 encontros'!$F$18:$F$73,MATCH($M40,'Classificação 2 encontros'!$M$18:$M$73,0)),"")</f>
        <v/>
      </c>
      <c r="G40" s="83" t="str">
        <f>IFERROR(INDEX('Classificação 2 encontros'!$G$18:$G$73,MATCH($M40,'Classificação 2 encontros'!$M$18:$M$73,0)),"")</f>
        <v/>
      </c>
      <c r="H40" s="83" t="str">
        <f>IFERROR(INDEX('Classificação 2 encontros'!$H$18:$H$73,MATCH($M40,'Classificação 2 encontros'!$M$18:$M$73,0)),"")</f>
        <v/>
      </c>
      <c r="I40" s="83" t="str">
        <f>IFERROR(INDEX('Classificação 2 encontros'!$I$18:$I$73,MATCH($M40,'Classificação 2 encontros'!$M$18:$M$73,0)),"")</f>
        <v/>
      </c>
      <c r="J40" s="83" t="str">
        <f>IFERROR(INDEX('Classificação 2 encontros'!$J$18:$J$73,MATCH($M40,'Classificação 2 encontros'!$M$18:$M$73,0)),"")</f>
        <v/>
      </c>
      <c r="K40" s="83" t="str">
        <f>IFERROR(INDEX('Classificação 2 encontros'!$K$18:$K$73,MATCH($M40,'Classificação 2 encontros'!$M$18:$M$73,0)),"")</f>
        <v/>
      </c>
      <c r="L40" s="84" t="str">
        <f t="shared" si="6"/>
        <v/>
      </c>
      <c r="M40" s="81">
        <v>23</v>
      </c>
      <c r="N40" s="65"/>
      <c r="O40" s="65"/>
      <c r="P40" s="79" t="str">
        <f>IFERROR(INDEX('Classificação 2 encontros'!$P$18:$P$73,MATCH($AA40,'Classificação 2 encontros'!$AA$18:$AA$73,0)),"")</f>
        <v/>
      </c>
      <c r="Q40" s="79" t="str">
        <f>IFERROR(INDEX('Classificação 2 encontros'!$Q$18:$Q$73,MATCH($AA40,'Classificação 2 encontros'!$AA$18:$AA$73,0)),"")</f>
        <v/>
      </c>
      <c r="R40" s="80" t="str">
        <f>IFERROR(INDEX('Classificação 2 encontros'!$R$18:$R$73,MATCH($AA40,'Classificação 2 encontros'!$AA$18:$AA$73,0)),"")</f>
        <v/>
      </c>
      <c r="S40" s="80" t="str">
        <f>IFERROR(INDEX('Classificação 2 encontros'!$S$18:$S$73,MATCH($AA40,'Classificação 2 encontros'!$AA$18:$AA$73,0)),"")</f>
        <v/>
      </c>
      <c r="T40" s="80" t="str">
        <f>IFERROR(INDEX('Classificação 2 encontros'!$T$18:$T$73,MATCH($AA40,'Classificação 2 encontros'!$AA$18:$AA$73,0)),"")</f>
        <v/>
      </c>
      <c r="U40" s="80" t="str">
        <f>IFERROR(INDEX('Classificação 2 encontros'!$U$18:$U$73,MATCH($AA40,'Classificação 2 encontros'!$AA$18:$AA$73,0)),"")</f>
        <v/>
      </c>
      <c r="V40" s="80" t="str">
        <f>IFERROR(INDEX('Classificação 2 encontros'!$V$18:$V$73,MATCH($AA40,'Classificação 2 encontros'!$AA$18:$AA$73,0)),"")</f>
        <v/>
      </c>
      <c r="W40" s="80" t="str">
        <f>IFERROR(INDEX('Classificação 2 encontros'!$W$18:$W$73,MATCH($AA40,'Classificação 2 encontros'!$AA$18:$AA$73,0)),"")</f>
        <v/>
      </c>
      <c r="X40" s="80" t="str">
        <f>IFERROR(INDEX('Classificação 2 encontros'!$X$18:$X$73,MATCH($AA40,'Classificação 2 encontros'!$AA$18:$AA$73,0)),"")</f>
        <v/>
      </c>
      <c r="Y40" s="80" t="str">
        <f>IFERROR(INDEX('Classificação 2 encontros'!$Y$18:$Y$73,MATCH($AA40,'Classificação 2 encontros'!$AA$18:$AA$73,0)),"")</f>
        <v/>
      </c>
      <c r="Z40" s="84" t="str">
        <f t="shared" si="0"/>
        <v/>
      </c>
      <c r="AA40" s="85">
        <v>23</v>
      </c>
      <c r="AB40" s="378"/>
      <c r="AC40" s="378"/>
      <c r="AD40" s="82" t="str">
        <f>IFERROR(INDEX('Classificação 2 encontros'!$AD$18:$AD$73,MATCH($AA40,'Classificação 2 encontros'!$AO$18:$AO$73,0)),"")</f>
        <v/>
      </c>
      <c r="AE40" s="82" t="str">
        <f>IFERROR(INDEX('Classificação 2 encontros'!$AE$18:$AE$73,MATCH($AA40,'Classificação 2 encontros'!$AO$18:$AO$73,0)),"")</f>
        <v/>
      </c>
      <c r="AF40" s="83" t="str">
        <f>IFERROR(INDEX('Classificação 2 encontros'!$AF$18:$AF$73,MATCH($AA40,'Classificação 2 encontros'!$AO$18:$AO$73,0)),"")</f>
        <v/>
      </c>
      <c r="AG40" s="83" t="str">
        <f>IFERROR(INDEX('Classificação 2 encontros'!$AG$18:$AG$73,MATCH($AA40,'Classificação 2 encontros'!$AO$18:$AO$73,0)),"")</f>
        <v/>
      </c>
      <c r="AH40" s="83" t="str">
        <f>IFERROR(INDEX('Classificação 2 encontros'!$AH$18:$AH$73,MATCH($AA40,'Classificação 2 encontros'!$AO$18:$AO$73,0)),"")</f>
        <v/>
      </c>
      <c r="AI40" s="83" t="str">
        <f>IFERROR(INDEX('Classificação 2 encontros'!$AI$18:$AI$73,MATCH($AA40,'Classificação 2 encontros'!$AO$18:$AO$73,0)),"")</f>
        <v/>
      </c>
      <c r="AJ40" s="83" t="str">
        <f>IFERROR(INDEX('Classificação 2 encontros'!$AJ$18:$AJ$73,MATCH($AA40,'Classificação 2 encontros'!$AO$18:$AO$73,0)),"")</f>
        <v/>
      </c>
      <c r="AK40" s="83" t="str">
        <f>IFERROR(INDEX('Classificação 2 encontros'!$AK$18:$AK$73,MATCH($AA40,'Classificação 2 encontros'!$AO$18:$AO$73,0)),"")</f>
        <v/>
      </c>
      <c r="AL40" s="83" t="str">
        <f>IFERROR(INDEX('Classificação 2 encontros'!$AL$18:$AL$73,MATCH($AA40,'Classificação 2 encontros'!$AO$18:$AO$73,0)),"")</f>
        <v/>
      </c>
      <c r="AM40" s="83" t="str">
        <f>IFERROR(INDEX('Classificação 2 encontros'!$AM$18:$AM$73,MATCH($AA40,'Classificação 2 encontros'!$AO$18:$AO$73,0)),"")</f>
        <v/>
      </c>
      <c r="AN40" s="84" t="str">
        <f t="shared" si="1"/>
        <v/>
      </c>
      <c r="AO40" s="85">
        <v>23</v>
      </c>
      <c r="AP40" s="378"/>
      <c r="AQ40" s="378"/>
      <c r="AR40" s="89" t="str">
        <f>IFERROR(INDEX('Classificação 2 encontros'!$AR$18:$AR$73,MATCH($AA40,'Classificação 2 encontros'!$BC$18:$BC$73,0)),"")</f>
        <v/>
      </c>
      <c r="AS40" s="89" t="str">
        <f>IFERROR(INDEX('Classificação 2 encontros'!$AS$18:$AS$73,MATCH($AA40,'Classificação 2 encontros'!$BC$18:$BC$73,0)),"")</f>
        <v/>
      </c>
      <c r="AT40" s="90" t="str">
        <f>IFERROR(INDEX('Classificação 2 encontros'!$AT$18:$AT$73,MATCH($AA40,'Classificação 2 encontros'!$BC$18:$BC$73,0)),"")</f>
        <v/>
      </c>
      <c r="AU40" s="90" t="str">
        <f>IFERROR(INDEX('Classificação 2 encontros'!$AU$18:$AU$73,MATCH($AA40,'Classificação 2 encontros'!$BC$18:$BC$73,0)),"")</f>
        <v/>
      </c>
      <c r="AV40" s="90" t="str">
        <f>IFERROR(INDEX('Classificação 2 encontros'!$AV$18:$AV$73,MATCH($AA40,'Classificação 2 encontros'!$BC$18:$BC$73,0)),"")</f>
        <v/>
      </c>
      <c r="AW40" s="90" t="str">
        <f>IFERROR(INDEX('Classificação 2 encontros'!$AW$18:$AW$73,MATCH($AA40,'Classificação 2 encontros'!$BC$18:$BC$73,0)),"")</f>
        <v/>
      </c>
      <c r="AX40" s="90" t="str">
        <f>IFERROR(INDEX('Classificação 2 encontros'!$AX$18:$AX$73,MATCH($AA40,'Classificação 2 encontros'!$BC$18:$BC$73,0)),"")</f>
        <v/>
      </c>
      <c r="AY40" s="90" t="str">
        <f>IFERROR(INDEX('Classificação 2 encontros'!$AY$18:$AY$73,MATCH($AA40,'Classificação 2 encontros'!$BC$18:$BC$73,0)),"")</f>
        <v/>
      </c>
      <c r="AZ40" s="90" t="str">
        <f>IFERROR(INDEX('Classificação 2 encontros'!$AZ$18:$AZ$73,MATCH($AA40,'Classificação 2 encontros'!$BC$18:$BC$73,0)),"")</f>
        <v/>
      </c>
      <c r="BA40" s="90" t="str">
        <f>IFERROR(INDEX('Classificação 2 encontros'!$BA$18:$BA$73,MATCH($AA40,'Classificação 2 encontros'!$BC$18:$BC$73,0)),"")</f>
        <v/>
      </c>
      <c r="BB40" s="84" t="str">
        <f t="shared" si="2"/>
        <v/>
      </c>
      <c r="BC40" s="85">
        <v>23</v>
      </c>
      <c r="BF40" s="86" t="str">
        <f>IFERROR(INDEX('Classificação 2 encontros'!$BF$18:$BF$73,MATCH($AA40,'Classificação 2 encontros'!$BQ$18:$BQ$73,0)),"")</f>
        <v/>
      </c>
      <c r="BG40" s="86" t="str">
        <f>IFERROR(INDEX('Classificação 2 encontros'!$BG$18:$BG$73,MATCH($AA40,'Classificação 2 encontros'!$BQ$18:$BQ$73,0)),"")</f>
        <v/>
      </c>
      <c r="BH40" s="87" t="str">
        <f>IFERROR(INDEX('Classificação 2 encontros'!$BH$18:$BH$73,MATCH($AA40,'Classificação 2 encontros'!$BQ$18:$BQ$73,0)),"")</f>
        <v/>
      </c>
      <c r="BI40" s="87" t="str">
        <f>IFERROR(INDEX('Classificação 2 encontros'!$BI$18:$BI$73,MATCH($AA40,'Classificação 2 encontros'!$BQ$18:$BQ$73,0)),"")</f>
        <v/>
      </c>
      <c r="BJ40" s="87" t="str">
        <f>IFERROR(INDEX('Classificação 2 encontros'!$BJ$18:$BJ$73,MATCH($AA40,'Classificação 2 encontros'!$BQ$18:$BQ$73,0)),"")</f>
        <v/>
      </c>
      <c r="BK40" s="87" t="str">
        <f>IFERROR(INDEX('Classificação 2 encontros'!$BK$18:$BK$73,MATCH($AA40,'Classificação 2 encontros'!$BQ$18:$BQ$73,0)),"")</f>
        <v/>
      </c>
      <c r="BL40" s="87" t="str">
        <f>IFERROR(INDEX('Classificação 2 encontros'!$BL$18:$BL$73,MATCH($AA40,'Classificação 2 encontros'!$BQ$18:$BQ$73,0)),"")</f>
        <v/>
      </c>
      <c r="BM40" s="96" t="str">
        <f>IFERROR(INDEX('Classificação 2 encontros'!$BM$18:$BM$73,MATCH($AA40,'Classificação 2 encontros'!$BQ$18:$BQ$73,0)),"")</f>
        <v/>
      </c>
      <c r="BN40" s="87" t="str">
        <f>IFERROR(INDEX('Classificação 2 encontros'!$BN$18:$BN$73,MATCH($AA40,'Classificação 2 encontros'!$BQ$18:$BQ$73,0)),"")</f>
        <v/>
      </c>
      <c r="BO40" s="87" t="str">
        <f>IFERROR(INDEX('Classificação 2 encontros'!$BO$18:$BO$73,MATCH($AA40,'Classificação 2 encontros'!$BQ$18:$BQ$73,0)),"")</f>
        <v/>
      </c>
      <c r="BP40" s="84" t="str">
        <f t="shared" si="3"/>
        <v/>
      </c>
      <c r="BQ40" s="85">
        <v>23</v>
      </c>
      <c r="BT40" s="89" t="str">
        <f>IFERROR(INDEX('Classificação 2 encontros'!$BT$18:$BT$73,MATCH($AA40,'Classificação 2 encontros'!$CE$18:$CE$73,0)),"")</f>
        <v/>
      </c>
      <c r="BU40" s="89" t="str">
        <f>IFERROR(INDEX('Classificação 2 encontros'!$BU$18:$BU$73,MATCH($AA40,'Classificação 2 encontros'!$CE$18:$CE$73,0)),"")</f>
        <v/>
      </c>
      <c r="BV40" s="90" t="str">
        <f>IFERROR(INDEX('Classificação 2 encontros'!$BV$18:$BV$73,MATCH($AA40,'Classificação 2 encontros'!$CE$18:$CE$73,0)),"")</f>
        <v/>
      </c>
      <c r="BW40" s="90" t="str">
        <f>IFERROR(INDEX('Classificação 2 encontros'!$BW$18:$BW$73,MATCH($AA40,'Classificação 2 encontros'!$CE$18:$CE$73,0)),"")</f>
        <v/>
      </c>
      <c r="BX40" s="90" t="str">
        <f>IFERROR(INDEX('Classificação 2 encontros'!$BX$18:$BX$73,MATCH($AA40,'Classificação 2 encontros'!$CE$18:$CE$73,0)),"")</f>
        <v/>
      </c>
      <c r="BY40" s="90" t="str">
        <f>IFERROR(INDEX('Classificação 2 encontros'!$BY$18:$BY$73,MATCH($AA40,'Classificação 2 encontros'!$CE$18:$CE$73,0)),"")</f>
        <v/>
      </c>
      <c r="BZ40" s="90" t="str">
        <f>IFERROR(INDEX('Classificação 2 encontros'!$BZ$18:$BZ$73,MATCH($AA40,'Classificação 2 encontros'!$CE$18:$CE$73,0)),"")</f>
        <v/>
      </c>
      <c r="CA40" s="90" t="str">
        <f>IFERROR(INDEX('Classificação 2 encontros'!$CA$18:$CA$73,MATCH($AA40,'Classificação 2 encontros'!$CE$18:$CE$73,0)),"")</f>
        <v/>
      </c>
      <c r="CB40" s="90" t="str">
        <f>IFERROR(INDEX('Classificação 2 encontros'!$CB$18:$CB$73,MATCH($AA40,'Classificação 2 encontros'!$CE$18:$CE$73,0)),"")</f>
        <v/>
      </c>
      <c r="CC40" s="90" t="str">
        <f>IFERROR(INDEX('Classificação 2 encontros'!$CC$18:$CC$73,MATCH($AA40,'Classificação 2 encontros'!$CE$18:$CE$73,0)),"")</f>
        <v/>
      </c>
      <c r="CD40" s="68"/>
      <c r="CE40" s="69" t="str">
        <f t="shared" si="5"/>
        <v/>
      </c>
    </row>
    <row r="41" spans="2:83" ht="22.5" customHeight="1" x14ac:dyDescent="0.95">
      <c r="B41" s="82" t="str">
        <f>IFERROR(INDEX('Classificação 2 encontros'!$B$18:$B$73,MATCH($M41,'Classificação 2 encontros'!$M$18:$M$73,0)),"")</f>
        <v/>
      </c>
      <c r="C41" s="82" t="str">
        <f>IFERROR(INDEX('Classificação 2 encontros'!$C$18:$C$73,MATCH($M41,'Classificação 2 encontros'!$M$18:$M$73,0)),"")</f>
        <v/>
      </c>
      <c r="D41" s="83" t="str">
        <f>IFERROR(INDEX('Classificação 2 encontros'!$D$18:$D$73,MATCH($M41,'Classificação 2 encontros'!$M$18:$M$73,0)),"")</f>
        <v/>
      </c>
      <c r="E41" s="83" t="str">
        <f>IFERROR(INDEX('Classificação 2 encontros'!$E$18:$E$73,MATCH($M41,'Classificação 2 encontros'!$M$18:$M$73,0)),"")</f>
        <v/>
      </c>
      <c r="F41" s="83" t="str">
        <f>IFERROR(INDEX('Classificação 2 encontros'!$F$18:$F$73,MATCH($M41,'Classificação 2 encontros'!$M$18:$M$73,0)),"")</f>
        <v/>
      </c>
      <c r="G41" s="83" t="str">
        <f>IFERROR(INDEX('Classificação 2 encontros'!$G$18:$G$73,MATCH($M41,'Classificação 2 encontros'!$M$18:$M$73,0)),"")</f>
        <v/>
      </c>
      <c r="H41" s="83" t="str">
        <f>IFERROR(INDEX('Classificação 2 encontros'!$H$18:$H$73,MATCH($M41,'Classificação 2 encontros'!$M$18:$M$73,0)),"")</f>
        <v/>
      </c>
      <c r="I41" s="83" t="str">
        <f>IFERROR(INDEX('Classificação 2 encontros'!$I$18:$I$73,MATCH($M41,'Classificação 2 encontros'!$M$18:$M$73,0)),"")</f>
        <v/>
      </c>
      <c r="J41" s="83" t="str">
        <f>IFERROR(INDEX('Classificação 2 encontros'!$J$18:$J$73,MATCH($M41,'Classificação 2 encontros'!$M$18:$M$73,0)),"")</f>
        <v/>
      </c>
      <c r="K41" s="83" t="str">
        <f>IFERROR(INDEX('Classificação 2 encontros'!$K$18:$K$73,MATCH($M41,'Classificação 2 encontros'!$M$18:$M$73,0)),"")</f>
        <v/>
      </c>
      <c r="L41" s="84" t="str">
        <f t="shared" si="6"/>
        <v/>
      </c>
      <c r="M41" s="81">
        <v>24</v>
      </c>
      <c r="N41" s="65"/>
      <c r="O41" s="65"/>
      <c r="P41" s="79" t="str">
        <f>IFERROR(INDEX('Classificação 2 encontros'!$P$18:$P$73,MATCH($AA41,'Classificação 2 encontros'!$AA$18:$AA$73,0)),"")</f>
        <v/>
      </c>
      <c r="Q41" s="79" t="str">
        <f>IFERROR(INDEX('Classificação 2 encontros'!$Q$18:$Q$73,MATCH($AA41,'Classificação 2 encontros'!$AA$18:$AA$73,0)),"")</f>
        <v/>
      </c>
      <c r="R41" s="80" t="str">
        <f>IFERROR(INDEX('Classificação 2 encontros'!$R$18:$R$73,MATCH($AA41,'Classificação 2 encontros'!$AA$18:$AA$73,0)),"")</f>
        <v/>
      </c>
      <c r="S41" s="80" t="str">
        <f>IFERROR(INDEX('Classificação 2 encontros'!$S$18:$S$73,MATCH($AA41,'Classificação 2 encontros'!$AA$18:$AA$73,0)),"")</f>
        <v/>
      </c>
      <c r="T41" s="80" t="str">
        <f>IFERROR(INDEX('Classificação 2 encontros'!$T$18:$T$73,MATCH($AA41,'Classificação 2 encontros'!$AA$18:$AA$73,0)),"")</f>
        <v/>
      </c>
      <c r="U41" s="80" t="str">
        <f>IFERROR(INDEX('Classificação 2 encontros'!$U$18:$U$73,MATCH($AA41,'Classificação 2 encontros'!$AA$18:$AA$73,0)),"")</f>
        <v/>
      </c>
      <c r="V41" s="80" t="str">
        <f>IFERROR(INDEX('Classificação 2 encontros'!$V$18:$V$73,MATCH($AA41,'Classificação 2 encontros'!$AA$18:$AA$73,0)),"")</f>
        <v/>
      </c>
      <c r="W41" s="80" t="str">
        <f>IFERROR(INDEX('Classificação 2 encontros'!$W$18:$W$73,MATCH($AA41,'Classificação 2 encontros'!$AA$18:$AA$73,0)),"")</f>
        <v/>
      </c>
      <c r="X41" s="80" t="str">
        <f>IFERROR(INDEX('Classificação 2 encontros'!$X$18:$X$73,MATCH($AA41,'Classificação 2 encontros'!$AA$18:$AA$73,0)),"")</f>
        <v/>
      </c>
      <c r="Y41" s="80" t="str">
        <f>IFERROR(INDEX('Classificação 2 encontros'!$Y$18:$Y$73,MATCH($AA41,'Classificação 2 encontros'!$AA$18:$AA$73,0)),"")</f>
        <v/>
      </c>
      <c r="Z41" s="84" t="str">
        <f t="shared" si="0"/>
        <v/>
      </c>
      <c r="AA41" s="85">
        <v>24</v>
      </c>
      <c r="AB41" s="378"/>
      <c r="AC41" s="378"/>
      <c r="AD41" s="82" t="str">
        <f>IFERROR(INDEX('Classificação 2 encontros'!$AD$18:$AD$73,MATCH($AA41,'Classificação 2 encontros'!$AO$18:$AO$73,0)),"")</f>
        <v/>
      </c>
      <c r="AE41" s="82" t="str">
        <f>IFERROR(INDEX('Classificação 2 encontros'!$AE$18:$AE$73,MATCH($AA41,'Classificação 2 encontros'!$AO$18:$AO$73,0)),"")</f>
        <v/>
      </c>
      <c r="AF41" s="83" t="str">
        <f>IFERROR(INDEX('Classificação 2 encontros'!$AF$18:$AF$73,MATCH($AA41,'Classificação 2 encontros'!$AO$18:$AO$73,0)),"")</f>
        <v/>
      </c>
      <c r="AG41" s="83" t="str">
        <f>IFERROR(INDEX('Classificação 2 encontros'!$AG$18:$AG$73,MATCH($AA41,'Classificação 2 encontros'!$AO$18:$AO$73,0)),"")</f>
        <v/>
      </c>
      <c r="AH41" s="83" t="str">
        <f>IFERROR(INDEX('Classificação 2 encontros'!$AH$18:$AH$73,MATCH($AA41,'Classificação 2 encontros'!$AO$18:$AO$73,0)),"")</f>
        <v/>
      </c>
      <c r="AI41" s="83" t="str">
        <f>IFERROR(INDEX('Classificação 2 encontros'!$AI$18:$AI$73,MATCH($AA41,'Classificação 2 encontros'!$AO$18:$AO$73,0)),"")</f>
        <v/>
      </c>
      <c r="AJ41" s="83" t="str">
        <f>IFERROR(INDEX('Classificação 2 encontros'!$AJ$18:$AJ$73,MATCH($AA41,'Classificação 2 encontros'!$AO$18:$AO$73,0)),"")</f>
        <v/>
      </c>
      <c r="AK41" s="83" t="str">
        <f>IFERROR(INDEX('Classificação 2 encontros'!$AK$18:$AK$73,MATCH($AA41,'Classificação 2 encontros'!$AO$18:$AO$73,0)),"")</f>
        <v/>
      </c>
      <c r="AL41" s="83" t="str">
        <f>IFERROR(INDEX('Classificação 2 encontros'!$AL$18:$AL$73,MATCH($AA41,'Classificação 2 encontros'!$AO$18:$AO$73,0)),"")</f>
        <v/>
      </c>
      <c r="AM41" s="83" t="str">
        <f>IFERROR(INDEX('Classificação 2 encontros'!$AM$18:$AM$73,MATCH($AA41,'Classificação 2 encontros'!$AO$18:$AO$73,0)),"")</f>
        <v/>
      </c>
      <c r="AN41" s="84" t="str">
        <f t="shared" si="1"/>
        <v/>
      </c>
      <c r="AO41" s="85">
        <v>24</v>
      </c>
      <c r="AP41" s="378"/>
      <c r="AQ41" s="378"/>
      <c r="AR41" s="89" t="str">
        <f>IFERROR(INDEX('Classificação 2 encontros'!$AR$18:$AR$73,MATCH($AA41,'Classificação 2 encontros'!$BC$18:$BC$73,0)),"")</f>
        <v/>
      </c>
      <c r="AS41" s="89" t="str">
        <f>IFERROR(INDEX('Classificação 2 encontros'!$AS$18:$AS$73,MATCH($AA41,'Classificação 2 encontros'!$BC$18:$BC$73,0)),"")</f>
        <v/>
      </c>
      <c r="AT41" s="90" t="str">
        <f>IFERROR(INDEX('Classificação 2 encontros'!$AT$18:$AT$73,MATCH($AA41,'Classificação 2 encontros'!$BC$18:$BC$73,0)),"")</f>
        <v/>
      </c>
      <c r="AU41" s="90" t="str">
        <f>IFERROR(INDEX('Classificação 2 encontros'!$AU$18:$AU$73,MATCH($AA41,'Classificação 2 encontros'!$BC$18:$BC$73,0)),"")</f>
        <v/>
      </c>
      <c r="AV41" s="90" t="str">
        <f>IFERROR(INDEX('Classificação 2 encontros'!$AV$18:$AV$73,MATCH($AA41,'Classificação 2 encontros'!$BC$18:$BC$73,0)),"")</f>
        <v/>
      </c>
      <c r="AW41" s="90" t="str">
        <f>IFERROR(INDEX('Classificação 2 encontros'!$AW$18:$AW$73,MATCH($AA41,'Classificação 2 encontros'!$BC$18:$BC$73,0)),"")</f>
        <v/>
      </c>
      <c r="AX41" s="90" t="str">
        <f>IFERROR(INDEX('Classificação 2 encontros'!$AX$18:$AX$73,MATCH($AA41,'Classificação 2 encontros'!$BC$18:$BC$73,0)),"")</f>
        <v/>
      </c>
      <c r="AY41" s="90" t="str">
        <f>IFERROR(INDEX('Classificação 2 encontros'!$AY$18:$AY$73,MATCH($AA41,'Classificação 2 encontros'!$BC$18:$BC$73,0)),"")</f>
        <v/>
      </c>
      <c r="AZ41" s="90" t="str">
        <f>IFERROR(INDEX('Classificação 2 encontros'!$AZ$18:$AZ$73,MATCH($AA41,'Classificação 2 encontros'!$BC$18:$BC$73,0)),"")</f>
        <v/>
      </c>
      <c r="BA41" s="90" t="str">
        <f>IFERROR(INDEX('Classificação 2 encontros'!$BA$18:$BA$73,MATCH($AA41,'Classificação 2 encontros'!$BC$18:$BC$73,0)),"")</f>
        <v/>
      </c>
      <c r="BB41" s="84" t="str">
        <f t="shared" si="2"/>
        <v/>
      </c>
      <c r="BC41" s="85">
        <v>24</v>
      </c>
      <c r="BF41" s="86" t="str">
        <f>IFERROR(INDEX('Classificação 2 encontros'!$BF$18:$BF$73,MATCH($AA41,'Classificação 2 encontros'!$BQ$18:$BQ$73,0)),"")</f>
        <v/>
      </c>
      <c r="BG41" s="86" t="str">
        <f>IFERROR(INDEX('Classificação 2 encontros'!$BG$18:$BG$73,MATCH($AA41,'Classificação 2 encontros'!$BQ$18:$BQ$73,0)),"")</f>
        <v/>
      </c>
      <c r="BH41" s="87" t="str">
        <f>IFERROR(INDEX('Classificação 2 encontros'!$BH$18:$BH$73,MATCH($AA41,'Classificação 2 encontros'!$BQ$18:$BQ$73,0)),"")</f>
        <v/>
      </c>
      <c r="BI41" s="87" t="str">
        <f>IFERROR(INDEX('Classificação 2 encontros'!$BI$18:$BI$73,MATCH($AA41,'Classificação 2 encontros'!$BQ$18:$BQ$73,0)),"")</f>
        <v/>
      </c>
      <c r="BJ41" s="87" t="str">
        <f>IFERROR(INDEX('Classificação 2 encontros'!$BJ$18:$BJ$73,MATCH($AA41,'Classificação 2 encontros'!$BQ$18:$BQ$73,0)),"")</f>
        <v/>
      </c>
      <c r="BK41" s="87" t="str">
        <f>IFERROR(INDEX('Classificação 2 encontros'!$BK$18:$BK$73,MATCH($AA41,'Classificação 2 encontros'!$BQ$18:$BQ$73,0)),"")</f>
        <v/>
      </c>
      <c r="BL41" s="87" t="str">
        <f>IFERROR(INDEX('Classificação 2 encontros'!$BL$18:$BL$73,MATCH($AA41,'Classificação 2 encontros'!$BQ$18:$BQ$73,0)),"")</f>
        <v/>
      </c>
      <c r="BM41" s="96" t="str">
        <f>IFERROR(INDEX('Classificação 2 encontros'!$BM$18:$BM$73,MATCH($AA41,'Classificação 2 encontros'!$BQ$18:$BQ$73,0)),"")</f>
        <v/>
      </c>
      <c r="BN41" s="87" t="str">
        <f>IFERROR(INDEX('Classificação 2 encontros'!$BN$18:$BN$73,MATCH($AA41,'Classificação 2 encontros'!$BQ$18:$BQ$73,0)),"")</f>
        <v/>
      </c>
      <c r="BO41" s="87" t="str">
        <f>IFERROR(INDEX('Classificação 2 encontros'!$BO$18:$BO$73,MATCH($AA41,'Classificação 2 encontros'!$BQ$18:$BQ$73,0)),"")</f>
        <v/>
      </c>
      <c r="BP41" s="84" t="str">
        <f t="shared" si="3"/>
        <v/>
      </c>
      <c r="BQ41" s="85">
        <v>24</v>
      </c>
      <c r="BT41" s="89" t="str">
        <f>IFERROR(INDEX('Classificação 2 encontros'!$BT$18:$BT$73,MATCH($AA41,'Classificação 2 encontros'!$CE$18:$CE$73,0)),"")</f>
        <v/>
      </c>
      <c r="BU41" s="89" t="str">
        <f>IFERROR(INDEX('Classificação 2 encontros'!$BU$18:$BU$73,MATCH($AA41,'Classificação 2 encontros'!$CE$18:$CE$73,0)),"")</f>
        <v/>
      </c>
      <c r="BV41" s="90" t="str">
        <f>IFERROR(INDEX('Classificação 2 encontros'!$BV$18:$BV$73,MATCH($AA41,'Classificação 2 encontros'!$CE$18:$CE$73,0)),"")</f>
        <v/>
      </c>
      <c r="BW41" s="90" t="str">
        <f>IFERROR(INDEX('Classificação 2 encontros'!$BW$18:$BW$73,MATCH($AA41,'Classificação 2 encontros'!$CE$18:$CE$73,0)),"")</f>
        <v/>
      </c>
      <c r="BX41" s="90" t="str">
        <f>IFERROR(INDEX('Classificação 2 encontros'!$BX$18:$BX$73,MATCH($AA41,'Classificação 2 encontros'!$CE$18:$CE$73,0)),"")</f>
        <v/>
      </c>
      <c r="BY41" s="90" t="str">
        <f>IFERROR(INDEX('Classificação 2 encontros'!$BY$18:$BY$73,MATCH($AA41,'Classificação 2 encontros'!$CE$18:$CE$73,0)),"")</f>
        <v/>
      </c>
      <c r="BZ41" s="90" t="str">
        <f>IFERROR(INDEX('Classificação 2 encontros'!$BZ$18:$BZ$73,MATCH($AA41,'Classificação 2 encontros'!$CE$18:$CE$73,0)),"")</f>
        <v/>
      </c>
      <c r="CA41" s="90" t="str">
        <f>IFERROR(INDEX('Classificação 2 encontros'!$CA$18:$CA$73,MATCH($AA41,'Classificação 2 encontros'!$CE$18:$CE$73,0)),"")</f>
        <v/>
      </c>
      <c r="CB41" s="90" t="str">
        <f>IFERROR(INDEX('Classificação 2 encontros'!$CB$18:$CB$73,MATCH($AA41,'Classificação 2 encontros'!$CE$18:$CE$73,0)),"")</f>
        <v/>
      </c>
      <c r="CC41" s="90" t="str">
        <f>IFERROR(INDEX('Classificação 2 encontros'!$CC$18:$CC$73,MATCH($AA41,'Classificação 2 encontros'!$CE$18:$CE$73,0)),"")</f>
        <v/>
      </c>
      <c r="CD41" s="68"/>
      <c r="CE41" s="69" t="str">
        <f t="shared" si="5"/>
        <v/>
      </c>
    </row>
    <row r="42" spans="2:83" ht="22.5" customHeight="1" x14ac:dyDescent="0.95">
      <c r="B42" s="82" t="str">
        <f>IFERROR(INDEX('Classificação 2 encontros'!$B$18:$B$73,MATCH($M42,'Classificação 2 encontros'!$M$18:$M$73,0)),"")</f>
        <v/>
      </c>
      <c r="C42" s="82" t="str">
        <f>IFERROR(INDEX('Classificação 2 encontros'!$C$18:$C$73,MATCH($M42,'Classificação 2 encontros'!$M$18:$M$73,0)),"")</f>
        <v/>
      </c>
      <c r="D42" s="83" t="str">
        <f>IFERROR(INDEX('Classificação 2 encontros'!$D$18:$D$73,MATCH($M42,'Classificação 2 encontros'!$M$18:$M$73,0)),"")</f>
        <v/>
      </c>
      <c r="E42" s="83" t="str">
        <f>IFERROR(INDEX('Classificação 2 encontros'!$E$18:$E$73,MATCH($M42,'Classificação 2 encontros'!$M$18:$M$73,0)),"")</f>
        <v/>
      </c>
      <c r="F42" s="83" t="str">
        <f>IFERROR(INDEX('Classificação 2 encontros'!$F$18:$F$73,MATCH($M42,'Classificação 2 encontros'!$M$18:$M$73,0)),"")</f>
        <v/>
      </c>
      <c r="G42" s="83" t="str">
        <f>IFERROR(INDEX('Classificação 2 encontros'!$G$18:$G$73,MATCH($M42,'Classificação 2 encontros'!$M$18:$M$73,0)),"")</f>
        <v/>
      </c>
      <c r="H42" s="83" t="str">
        <f>IFERROR(INDEX('Classificação 2 encontros'!$H$18:$H$73,MATCH($M42,'Classificação 2 encontros'!$M$18:$M$73,0)),"")</f>
        <v/>
      </c>
      <c r="I42" s="83" t="str">
        <f>IFERROR(INDEX('Classificação 2 encontros'!$I$18:$I$73,MATCH($M42,'Classificação 2 encontros'!$M$18:$M$73,0)),"")</f>
        <v/>
      </c>
      <c r="J42" s="83" t="str">
        <f>IFERROR(INDEX('Classificação 2 encontros'!$J$18:$J$73,MATCH($M42,'Classificação 2 encontros'!$M$18:$M$73,0)),"")</f>
        <v/>
      </c>
      <c r="K42" s="83" t="str">
        <f>IFERROR(INDEX('Classificação 2 encontros'!$K$18:$K$73,MATCH($M42,'Classificação 2 encontros'!$M$18:$M$73,0)),"")</f>
        <v/>
      </c>
      <c r="L42" s="84" t="str">
        <f t="shared" si="6"/>
        <v/>
      </c>
      <c r="M42" s="81">
        <v>25</v>
      </c>
      <c r="N42" s="65"/>
      <c r="O42" s="65"/>
      <c r="P42" s="79" t="str">
        <f>IFERROR(INDEX('Classificação 2 encontros'!$P$18:$P$73,MATCH($AA42,'Classificação 2 encontros'!$AA$18:$AA$73,0)),"")</f>
        <v/>
      </c>
      <c r="Q42" s="79" t="str">
        <f>IFERROR(INDEX('Classificação 2 encontros'!$Q$18:$Q$73,MATCH($AA42,'Classificação 2 encontros'!$AA$18:$AA$73,0)),"")</f>
        <v/>
      </c>
      <c r="R42" s="80" t="str">
        <f>IFERROR(INDEX('Classificação 2 encontros'!$R$18:$R$73,MATCH($AA42,'Classificação 2 encontros'!$AA$18:$AA$73,0)),"")</f>
        <v/>
      </c>
      <c r="S42" s="80" t="str">
        <f>IFERROR(INDEX('Classificação 2 encontros'!$S$18:$S$73,MATCH($AA42,'Classificação 2 encontros'!$AA$18:$AA$73,0)),"")</f>
        <v/>
      </c>
      <c r="T42" s="80" t="str">
        <f>IFERROR(INDEX('Classificação 2 encontros'!$T$18:$T$73,MATCH($AA42,'Classificação 2 encontros'!$AA$18:$AA$73,0)),"")</f>
        <v/>
      </c>
      <c r="U42" s="80" t="str">
        <f>IFERROR(INDEX('Classificação 2 encontros'!$U$18:$U$73,MATCH($AA42,'Classificação 2 encontros'!$AA$18:$AA$73,0)),"")</f>
        <v/>
      </c>
      <c r="V42" s="80" t="str">
        <f>IFERROR(INDEX('Classificação 2 encontros'!$V$18:$V$73,MATCH($AA42,'Classificação 2 encontros'!$AA$18:$AA$73,0)),"")</f>
        <v/>
      </c>
      <c r="W42" s="80" t="str">
        <f>IFERROR(INDEX('Classificação 2 encontros'!$W$18:$W$73,MATCH($AA42,'Classificação 2 encontros'!$AA$18:$AA$73,0)),"")</f>
        <v/>
      </c>
      <c r="X42" s="80" t="str">
        <f>IFERROR(INDEX('Classificação 2 encontros'!$X$18:$X$73,MATCH($AA42,'Classificação 2 encontros'!$AA$18:$AA$73,0)),"")</f>
        <v/>
      </c>
      <c r="Y42" s="80" t="str">
        <f>IFERROR(INDEX('Classificação 2 encontros'!$Y$18:$Y$73,MATCH($AA42,'Classificação 2 encontros'!$AA$18:$AA$73,0)),"")</f>
        <v/>
      </c>
      <c r="Z42" s="84" t="str">
        <f t="shared" si="0"/>
        <v/>
      </c>
      <c r="AA42" s="85">
        <v>25</v>
      </c>
      <c r="AB42" s="378"/>
      <c r="AC42" s="378"/>
      <c r="AD42" s="82" t="str">
        <f>IFERROR(INDEX('Classificação 2 encontros'!$AD$18:$AD$73,MATCH($AA42,'Classificação 2 encontros'!$AO$18:$AO$73,0)),"")</f>
        <v/>
      </c>
      <c r="AE42" s="82" t="str">
        <f>IFERROR(INDEX('Classificação 2 encontros'!$AE$18:$AE$73,MATCH($AA42,'Classificação 2 encontros'!$AO$18:$AO$73,0)),"")</f>
        <v/>
      </c>
      <c r="AF42" s="83" t="str">
        <f>IFERROR(INDEX('Classificação 2 encontros'!$AF$18:$AF$73,MATCH($AA42,'Classificação 2 encontros'!$AO$18:$AO$73,0)),"")</f>
        <v/>
      </c>
      <c r="AG42" s="83" t="str">
        <f>IFERROR(INDEX('Classificação 2 encontros'!$AG$18:$AG$73,MATCH($AA42,'Classificação 2 encontros'!$AO$18:$AO$73,0)),"")</f>
        <v/>
      </c>
      <c r="AH42" s="83" t="str">
        <f>IFERROR(INDEX('Classificação 2 encontros'!$AH$18:$AH$73,MATCH($AA42,'Classificação 2 encontros'!$AO$18:$AO$73,0)),"")</f>
        <v/>
      </c>
      <c r="AI42" s="83" t="str">
        <f>IFERROR(INDEX('Classificação 2 encontros'!$AI$18:$AI$73,MATCH($AA42,'Classificação 2 encontros'!$AO$18:$AO$73,0)),"")</f>
        <v/>
      </c>
      <c r="AJ42" s="83" t="str">
        <f>IFERROR(INDEX('Classificação 2 encontros'!$AJ$18:$AJ$73,MATCH($AA42,'Classificação 2 encontros'!$AO$18:$AO$73,0)),"")</f>
        <v/>
      </c>
      <c r="AK42" s="83" t="str">
        <f>IFERROR(INDEX('Classificação 2 encontros'!$AK$18:$AK$73,MATCH($AA42,'Classificação 2 encontros'!$AO$18:$AO$73,0)),"")</f>
        <v/>
      </c>
      <c r="AL42" s="83" t="str">
        <f>IFERROR(INDEX('Classificação 2 encontros'!$AL$18:$AL$73,MATCH($AA42,'Classificação 2 encontros'!$AO$18:$AO$73,0)),"")</f>
        <v/>
      </c>
      <c r="AM42" s="83" t="str">
        <f>IFERROR(INDEX('Classificação 2 encontros'!$AM$18:$AM$73,MATCH($AA42,'Classificação 2 encontros'!$AO$18:$AO$73,0)),"")</f>
        <v/>
      </c>
      <c r="AN42" s="84" t="str">
        <f t="shared" si="1"/>
        <v/>
      </c>
      <c r="AO42" s="85">
        <v>25</v>
      </c>
      <c r="AP42" s="378"/>
      <c r="AQ42" s="378"/>
      <c r="AR42" s="89" t="str">
        <f>IFERROR(INDEX('Classificação 2 encontros'!$AR$18:$AR$73,MATCH($AA42,'Classificação 2 encontros'!$BC$18:$BC$73,0)),"")</f>
        <v/>
      </c>
      <c r="AS42" s="89" t="str">
        <f>IFERROR(INDEX('Classificação 2 encontros'!$AS$18:$AS$73,MATCH($AA42,'Classificação 2 encontros'!$BC$18:$BC$73,0)),"")</f>
        <v/>
      </c>
      <c r="AT42" s="90" t="str">
        <f>IFERROR(INDEX('Classificação 2 encontros'!$AT$18:$AT$73,MATCH($AA42,'Classificação 2 encontros'!$BC$18:$BC$73,0)),"")</f>
        <v/>
      </c>
      <c r="AU42" s="90" t="str">
        <f>IFERROR(INDEX('Classificação 2 encontros'!$AU$18:$AU$73,MATCH($AA42,'Classificação 2 encontros'!$BC$18:$BC$73,0)),"")</f>
        <v/>
      </c>
      <c r="AV42" s="90" t="str">
        <f>IFERROR(INDEX('Classificação 2 encontros'!$AV$18:$AV$73,MATCH($AA42,'Classificação 2 encontros'!$BC$18:$BC$73,0)),"")</f>
        <v/>
      </c>
      <c r="AW42" s="90" t="str">
        <f>IFERROR(INDEX('Classificação 2 encontros'!$AW$18:$AW$73,MATCH($AA42,'Classificação 2 encontros'!$BC$18:$BC$73,0)),"")</f>
        <v/>
      </c>
      <c r="AX42" s="90" t="str">
        <f>IFERROR(INDEX('Classificação 2 encontros'!$AX$18:$AX$73,MATCH($AA42,'Classificação 2 encontros'!$BC$18:$BC$73,0)),"")</f>
        <v/>
      </c>
      <c r="AY42" s="90" t="str">
        <f>IFERROR(INDEX('Classificação 2 encontros'!$AY$18:$AY$73,MATCH($AA42,'Classificação 2 encontros'!$BC$18:$BC$73,0)),"")</f>
        <v/>
      </c>
      <c r="AZ42" s="90" t="str">
        <f>IFERROR(INDEX('Classificação 2 encontros'!$AZ$18:$AZ$73,MATCH($AA42,'Classificação 2 encontros'!$BC$18:$BC$73,0)),"")</f>
        <v/>
      </c>
      <c r="BA42" s="90" t="str">
        <f>IFERROR(INDEX('Classificação 2 encontros'!$BA$18:$BA$73,MATCH($AA42,'Classificação 2 encontros'!$BC$18:$BC$73,0)),"")</f>
        <v/>
      </c>
      <c r="BB42" s="84" t="str">
        <f t="shared" si="2"/>
        <v/>
      </c>
      <c r="BC42" s="85">
        <v>25</v>
      </c>
      <c r="BD42" s="76"/>
      <c r="BE42" s="76"/>
      <c r="BF42" s="86" t="str">
        <f>IFERROR(INDEX('Classificação 2 encontros'!$BF$18:$BF$73,MATCH($AA42,'Classificação 2 encontros'!$BQ$18:$BQ$73,0)),"")</f>
        <v/>
      </c>
      <c r="BG42" s="86" t="str">
        <f>IFERROR(INDEX('Classificação 2 encontros'!$BG$18:$BG$73,MATCH($AA42,'Classificação 2 encontros'!$BQ$18:$BQ$73,0)),"")</f>
        <v/>
      </c>
      <c r="BH42" s="87" t="str">
        <f>IFERROR(INDEX('Classificação 2 encontros'!$BH$18:$BH$73,MATCH($AA42,'Classificação 2 encontros'!$BQ$18:$BQ$73,0)),"")</f>
        <v/>
      </c>
      <c r="BI42" s="87" t="str">
        <f>IFERROR(INDEX('Classificação 2 encontros'!$BI$18:$BI$73,MATCH($AA42,'Classificação 2 encontros'!$BQ$18:$BQ$73,0)),"")</f>
        <v/>
      </c>
      <c r="BJ42" s="87" t="str">
        <f>IFERROR(INDEX('Classificação 2 encontros'!$BJ$18:$BJ$73,MATCH($AA42,'Classificação 2 encontros'!$BQ$18:$BQ$73,0)),"")</f>
        <v/>
      </c>
      <c r="BK42" s="87" t="str">
        <f>IFERROR(INDEX('Classificação 2 encontros'!$BK$18:$BK$73,MATCH($AA42,'Classificação 2 encontros'!$BQ$18:$BQ$73,0)),"")</f>
        <v/>
      </c>
      <c r="BL42" s="87" t="str">
        <f>IFERROR(INDEX('Classificação 2 encontros'!$BL$18:$BL$73,MATCH($AA42,'Classificação 2 encontros'!$BQ$18:$BQ$73,0)),"")</f>
        <v/>
      </c>
      <c r="BM42" s="96" t="str">
        <f>IFERROR(INDEX('Classificação 2 encontros'!$BM$18:$BM$73,MATCH($AA42,'Classificação 2 encontros'!$BQ$18:$BQ$73,0)),"")</f>
        <v/>
      </c>
      <c r="BN42" s="87" t="str">
        <f>IFERROR(INDEX('Classificação 2 encontros'!$BN$18:$BN$73,MATCH($AA42,'Classificação 2 encontros'!$BQ$18:$BQ$73,0)),"")</f>
        <v/>
      </c>
      <c r="BO42" s="87" t="str">
        <f>IFERROR(INDEX('Classificação 2 encontros'!$BO$18:$BO$73,MATCH($AA42,'Classificação 2 encontros'!$BQ$18:$BQ$73,0)),"")</f>
        <v/>
      </c>
      <c r="BP42" s="84" t="str">
        <f t="shared" si="3"/>
        <v/>
      </c>
      <c r="BQ42" s="85">
        <v>25</v>
      </c>
      <c r="BT42" s="89" t="str">
        <f>IFERROR(INDEX('Classificação 2 encontros'!$BT$18:$BT$73,MATCH($AA42,'Classificação 2 encontros'!$CE$18:$CE$73,0)),"")</f>
        <v/>
      </c>
      <c r="BU42" s="89" t="str">
        <f>IFERROR(INDEX('Classificação 2 encontros'!$BU$18:$BU$73,MATCH($AA42,'Classificação 2 encontros'!$CE$18:$CE$73,0)),"")</f>
        <v/>
      </c>
      <c r="BV42" s="90" t="str">
        <f>IFERROR(INDEX('Classificação 2 encontros'!$BV$18:$BV$73,MATCH($AA42,'Classificação 2 encontros'!$CE$18:$CE$73,0)),"")</f>
        <v/>
      </c>
      <c r="BW42" s="90" t="str">
        <f>IFERROR(INDEX('Classificação 2 encontros'!$BW$18:$BW$73,MATCH($AA42,'Classificação 2 encontros'!$CE$18:$CE$73,0)),"")</f>
        <v/>
      </c>
      <c r="BX42" s="90" t="str">
        <f>IFERROR(INDEX('Classificação 2 encontros'!$BX$18:$BX$73,MATCH($AA42,'Classificação 2 encontros'!$CE$18:$CE$73,0)),"")</f>
        <v/>
      </c>
      <c r="BY42" s="90" t="str">
        <f>IFERROR(INDEX('Classificação 2 encontros'!$BY$18:$BY$73,MATCH($AA42,'Classificação 2 encontros'!$CE$18:$CE$73,0)),"")</f>
        <v/>
      </c>
      <c r="BZ42" s="90" t="str">
        <f>IFERROR(INDEX('Classificação 2 encontros'!$BZ$18:$BZ$73,MATCH($AA42,'Classificação 2 encontros'!$CE$18:$CE$73,0)),"")</f>
        <v/>
      </c>
      <c r="CA42" s="90" t="str">
        <f>IFERROR(INDEX('Classificação 2 encontros'!$CA$18:$CA$73,MATCH($AA42,'Classificação 2 encontros'!$CE$18:$CE$73,0)),"")</f>
        <v/>
      </c>
      <c r="CB42" s="90" t="str">
        <f>IFERROR(INDEX('Classificação 2 encontros'!$CB$18:$CB$73,MATCH($AA42,'Classificação 2 encontros'!$CE$18:$CE$73,0)),"")</f>
        <v/>
      </c>
      <c r="CC42" s="90" t="str">
        <f>IFERROR(INDEX('Classificação 2 encontros'!$CC$18:$CC$73,MATCH($AA42,'Classificação 2 encontros'!$CE$18:$CE$73,0)),"")</f>
        <v/>
      </c>
      <c r="CD42" s="68"/>
      <c r="CE42" s="69" t="str">
        <f t="shared" si="5"/>
        <v/>
      </c>
    </row>
    <row r="43" spans="2:83" ht="22.5" customHeight="1" x14ac:dyDescent="0.55000000000000004">
      <c r="B43" s="82" t="str">
        <f>IFERROR(INDEX('Classificação 2 encontros'!$B$18:$B$73,MATCH($M43,'Classificação 2 encontros'!$M$18:$M$73,0)),"")</f>
        <v/>
      </c>
      <c r="C43" s="82" t="str">
        <f>IFERROR(INDEX('Classificação 2 encontros'!$C$18:$C$73,MATCH($M43,'Classificação 2 encontros'!$M$18:$M$73,0)),"")</f>
        <v/>
      </c>
      <c r="D43" s="83" t="str">
        <f>IFERROR(INDEX('Classificação 2 encontros'!$D$18:$D$73,MATCH($M43,'Classificação 2 encontros'!$M$18:$M$73,0)),"")</f>
        <v/>
      </c>
      <c r="E43" s="83" t="str">
        <f>IFERROR(INDEX('Classificação 2 encontros'!$E$18:$E$73,MATCH($M43,'Classificação 2 encontros'!$M$18:$M$73,0)),"")</f>
        <v/>
      </c>
      <c r="F43" s="83" t="str">
        <f>IFERROR(INDEX('Classificação 2 encontros'!$F$18:$F$73,MATCH($M43,'Classificação 2 encontros'!$M$18:$M$73,0)),"")</f>
        <v/>
      </c>
      <c r="G43" s="83" t="str">
        <f>IFERROR(INDEX('Classificação 2 encontros'!$G$18:$G$73,MATCH($M43,'Classificação 2 encontros'!$M$18:$M$73,0)),"")</f>
        <v/>
      </c>
      <c r="H43" s="83" t="str">
        <f>IFERROR(INDEX('Classificação 2 encontros'!$H$18:$H$73,MATCH($M43,'Classificação 2 encontros'!$M$18:$M$73,0)),"")</f>
        <v/>
      </c>
      <c r="I43" s="83" t="str">
        <f>IFERROR(INDEX('Classificação 2 encontros'!$I$18:$I$73,MATCH($M43,'Classificação 2 encontros'!$M$18:$M$73,0)),"")</f>
        <v/>
      </c>
      <c r="J43" s="83" t="str">
        <f>IFERROR(INDEX('Classificação 2 encontros'!$J$18:$J$73,MATCH($M43,'Classificação 2 encontros'!$M$18:$M$73,0)),"")</f>
        <v/>
      </c>
      <c r="K43" s="83" t="str">
        <f>IFERROR(INDEX('Classificação 2 encontros'!$K$18:$K$73,MATCH($M43,'Classificação 2 encontros'!$M$18:$M$73,0)),"")</f>
        <v/>
      </c>
      <c r="L43" s="84" t="str">
        <f t="shared" si="6"/>
        <v/>
      </c>
      <c r="M43" s="81">
        <v>26</v>
      </c>
      <c r="N43" s="65"/>
      <c r="O43" s="65"/>
      <c r="P43" s="79" t="str">
        <f>IFERROR(INDEX('Classificação 2 encontros'!$P$18:$P$73,MATCH($AA43,'Classificação 2 encontros'!$AA$18:$AA$73,0)),"")</f>
        <v/>
      </c>
      <c r="Q43" s="79" t="str">
        <f>IFERROR(INDEX('Classificação 2 encontros'!$Q$18:$Q$73,MATCH($AA43,'Classificação 2 encontros'!$AA$18:$AA$73,0)),"")</f>
        <v/>
      </c>
      <c r="R43" s="80" t="str">
        <f>IFERROR(INDEX('Classificação 2 encontros'!$R$18:$R$73,MATCH($AA43,'Classificação 2 encontros'!$AA$18:$AA$73,0)),"")</f>
        <v/>
      </c>
      <c r="S43" s="80" t="str">
        <f>IFERROR(INDEX('Classificação 2 encontros'!$S$18:$S$73,MATCH($AA43,'Classificação 2 encontros'!$AA$18:$AA$73,0)),"")</f>
        <v/>
      </c>
      <c r="T43" s="80" t="str">
        <f>IFERROR(INDEX('Classificação 2 encontros'!$T$18:$T$73,MATCH($AA43,'Classificação 2 encontros'!$AA$18:$AA$73,0)),"")</f>
        <v/>
      </c>
      <c r="U43" s="80" t="str">
        <f>IFERROR(INDEX('Classificação 2 encontros'!$U$18:$U$73,MATCH($AA43,'Classificação 2 encontros'!$AA$18:$AA$73,0)),"")</f>
        <v/>
      </c>
      <c r="V43" s="80" t="str">
        <f>IFERROR(INDEX('Classificação 2 encontros'!$V$18:$V$73,MATCH($AA43,'Classificação 2 encontros'!$AA$18:$AA$73,0)),"")</f>
        <v/>
      </c>
      <c r="W43" s="80" t="str">
        <f>IFERROR(INDEX('Classificação 2 encontros'!$W$18:$W$73,MATCH($AA43,'Classificação 2 encontros'!$AA$18:$AA$73,0)),"")</f>
        <v/>
      </c>
      <c r="X43" s="80" t="str">
        <f>IFERROR(INDEX('Classificação 2 encontros'!$X$18:$X$73,MATCH($AA43,'Classificação 2 encontros'!$AA$18:$AA$73,0)),"")</f>
        <v/>
      </c>
      <c r="Y43" s="80" t="str">
        <f>IFERROR(INDEX('Classificação 2 encontros'!$Y$18:$Y$73,MATCH($AA43,'Classificação 2 encontros'!$AA$18:$AA$73,0)),"")</f>
        <v/>
      </c>
      <c r="Z43" s="84" t="str">
        <f t="shared" si="0"/>
        <v/>
      </c>
      <c r="AA43" s="85">
        <v>26</v>
      </c>
      <c r="AB43" s="77"/>
      <c r="AC43" s="77"/>
      <c r="AD43" s="82" t="str">
        <f>IFERROR(INDEX('Classificação 2 encontros'!$AD$18:$AD$73,MATCH($AA43,'Classificação 2 encontros'!$AO$18:$AO$73,0)),"")</f>
        <v/>
      </c>
      <c r="AE43" s="82" t="str">
        <f>IFERROR(INDEX('Classificação 2 encontros'!$AE$18:$AE$73,MATCH($AA43,'Classificação 2 encontros'!$AO$18:$AO$73,0)),"")</f>
        <v/>
      </c>
      <c r="AF43" s="83" t="str">
        <f>IFERROR(INDEX('Classificação 2 encontros'!$AF$18:$AF$73,MATCH($AA43,'Classificação 2 encontros'!$AO$18:$AO$73,0)),"")</f>
        <v/>
      </c>
      <c r="AG43" s="83" t="str">
        <f>IFERROR(INDEX('Classificação 2 encontros'!$AG$18:$AG$73,MATCH($AA43,'Classificação 2 encontros'!$AO$18:$AO$73,0)),"")</f>
        <v/>
      </c>
      <c r="AH43" s="83" t="str">
        <f>IFERROR(INDEX('Classificação 2 encontros'!$AH$18:$AH$73,MATCH($AA43,'Classificação 2 encontros'!$AO$18:$AO$73,0)),"")</f>
        <v/>
      </c>
      <c r="AI43" s="83" t="str">
        <f>IFERROR(INDEX('Classificação 2 encontros'!$AI$18:$AI$73,MATCH($AA43,'Classificação 2 encontros'!$AO$18:$AO$73,0)),"")</f>
        <v/>
      </c>
      <c r="AJ43" s="83" t="str">
        <f>IFERROR(INDEX('Classificação 2 encontros'!$AJ$18:$AJ$73,MATCH($AA43,'Classificação 2 encontros'!$AO$18:$AO$73,0)),"")</f>
        <v/>
      </c>
      <c r="AK43" s="83" t="str">
        <f>IFERROR(INDEX('Classificação 2 encontros'!$AK$18:$AK$73,MATCH($AA43,'Classificação 2 encontros'!$AO$18:$AO$73,0)),"")</f>
        <v/>
      </c>
      <c r="AL43" s="83" t="str">
        <f>IFERROR(INDEX('Classificação 2 encontros'!$AL$18:$AL$73,MATCH($AA43,'Classificação 2 encontros'!$AO$18:$AO$73,0)),"")</f>
        <v/>
      </c>
      <c r="AM43" s="83" t="str">
        <f>IFERROR(INDEX('Classificação 2 encontros'!$AM$18:$AM$73,MATCH($AA43,'Classificação 2 encontros'!$AO$18:$AO$73,0)),"")</f>
        <v/>
      </c>
      <c r="AN43" s="84" t="str">
        <f t="shared" si="1"/>
        <v/>
      </c>
      <c r="AO43" s="85">
        <v>26</v>
      </c>
      <c r="AP43" s="77"/>
      <c r="AQ43" s="77"/>
      <c r="AR43" s="89" t="str">
        <f>IFERROR(INDEX('Classificação 2 encontros'!$AR$18:$AR$73,MATCH($AA43,'Classificação 2 encontros'!$BC$18:$BC$73,0)),"")</f>
        <v/>
      </c>
      <c r="AS43" s="89" t="str">
        <f>IFERROR(INDEX('Classificação 2 encontros'!$AS$18:$AS$73,MATCH($AA43,'Classificação 2 encontros'!$BC$18:$BC$73,0)),"")</f>
        <v/>
      </c>
      <c r="AT43" s="90" t="str">
        <f>IFERROR(INDEX('Classificação 2 encontros'!$AT$18:$AT$73,MATCH($AA43,'Classificação 2 encontros'!$BC$18:$BC$73,0)),"")</f>
        <v/>
      </c>
      <c r="AU43" s="90" t="str">
        <f>IFERROR(INDEX('Classificação 2 encontros'!$AU$18:$AU$73,MATCH($AA43,'Classificação 2 encontros'!$BC$18:$BC$73,0)),"")</f>
        <v/>
      </c>
      <c r="AV43" s="90" t="str">
        <f>IFERROR(INDEX('Classificação 2 encontros'!$AV$18:$AV$73,MATCH($AA43,'Classificação 2 encontros'!$BC$18:$BC$73,0)),"")</f>
        <v/>
      </c>
      <c r="AW43" s="90" t="str">
        <f>IFERROR(INDEX('Classificação 2 encontros'!$AW$18:$AW$73,MATCH($AA43,'Classificação 2 encontros'!$BC$18:$BC$73,0)),"")</f>
        <v/>
      </c>
      <c r="AX43" s="90" t="str">
        <f>IFERROR(INDEX('Classificação 2 encontros'!$AX$18:$AX$73,MATCH($AA43,'Classificação 2 encontros'!$BC$18:$BC$73,0)),"")</f>
        <v/>
      </c>
      <c r="AY43" s="90" t="str">
        <f>IFERROR(INDEX('Classificação 2 encontros'!$AY$18:$AY$73,MATCH($AA43,'Classificação 2 encontros'!$BC$18:$BC$73,0)),"")</f>
        <v/>
      </c>
      <c r="AZ43" s="90" t="str">
        <f>IFERROR(INDEX('Classificação 2 encontros'!$AZ$18:$AZ$73,MATCH($AA43,'Classificação 2 encontros'!$BC$18:$BC$73,0)),"")</f>
        <v/>
      </c>
      <c r="BA43" s="90" t="str">
        <f>IFERROR(INDEX('Classificação 2 encontros'!$BA$18:$BA$73,MATCH($AA43,'Classificação 2 encontros'!$BC$18:$BC$73,0)),"")</f>
        <v/>
      </c>
      <c r="BB43" s="84" t="str">
        <f t="shared" si="2"/>
        <v/>
      </c>
      <c r="BC43" s="85">
        <v>26</v>
      </c>
      <c r="BD43" s="76"/>
      <c r="BE43" s="76"/>
      <c r="BF43" s="86" t="str">
        <f>IFERROR(INDEX('Classificação 2 encontros'!$BF$18:$BF$73,MATCH($AA43,'Classificação 2 encontros'!$BQ$18:$BQ$73,0)),"")</f>
        <v/>
      </c>
      <c r="BG43" s="86" t="str">
        <f>IFERROR(INDEX('Classificação 2 encontros'!$BG$18:$BG$73,MATCH($AA43,'Classificação 2 encontros'!$BQ$18:$BQ$73,0)),"")</f>
        <v/>
      </c>
      <c r="BH43" s="87" t="str">
        <f>IFERROR(INDEX('Classificação 2 encontros'!$BH$18:$BH$73,MATCH($AA43,'Classificação 2 encontros'!$BQ$18:$BQ$73,0)),"")</f>
        <v/>
      </c>
      <c r="BI43" s="87" t="str">
        <f>IFERROR(INDEX('Classificação 2 encontros'!$BI$18:$BI$73,MATCH($AA43,'Classificação 2 encontros'!$BQ$18:$BQ$73,0)),"")</f>
        <v/>
      </c>
      <c r="BJ43" s="87" t="str">
        <f>IFERROR(INDEX('Classificação 2 encontros'!$BJ$18:$BJ$73,MATCH($AA43,'Classificação 2 encontros'!$BQ$18:$BQ$73,0)),"")</f>
        <v/>
      </c>
      <c r="BK43" s="87" t="str">
        <f>IFERROR(INDEX('Classificação 2 encontros'!$BK$18:$BK$73,MATCH($AA43,'Classificação 2 encontros'!$BQ$18:$BQ$73,0)),"")</f>
        <v/>
      </c>
      <c r="BL43" s="87" t="str">
        <f>IFERROR(INDEX('Classificação 2 encontros'!$BL$18:$BL$73,MATCH($AA43,'Classificação 2 encontros'!$BQ$18:$BQ$73,0)),"")</f>
        <v/>
      </c>
      <c r="BM43" s="96" t="str">
        <f>IFERROR(INDEX('Classificação 2 encontros'!$BM$18:$BM$73,MATCH($AA43,'Classificação 2 encontros'!$BQ$18:$BQ$73,0)),"")</f>
        <v/>
      </c>
      <c r="BN43" s="87" t="str">
        <f>IFERROR(INDEX('Classificação 2 encontros'!$BN$18:$BN$73,MATCH($AA43,'Classificação 2 encontros'!$BQ$18:$BQ$73,0)),"")</f>
        <v/>
      </c>
      <c r="BO43" s="87" t="str">
        <f>IFERROR(INDEX('Classificação 2 encontros'!$BO$18:$BO$73,MATCH($AA43,'Classificação 2 encontros'!$BQ$18:$BQ$73,0)),"")</f>
        <v/>
      </c>
      <c r="BP43" s="84" t="str">
        <f t="shared" si="3"/>
        <v/>
      </c>
      <c r="BQ43" s="85">
        <v>26</v>
      </c>
      <c r="BT43" s="89" t="str">
        <f>IFERROR(INDEX('Classificação 2 encontros'!$BT$18:$BT$73,MATCH($AA43,'Classificação 2 encontros'!$CE$18:$CE$73,0)),"")</f>
        <v/>
      </c>
      <c r="BU43" s="89" t="str">
        <f>IFERROR(INDEX('Classificação 2 encontros'!$BU$18:$BU$73,MATCH($AA43,'Classificação 2 encontros'!$CE$18:$CE$73,0)),"")</f>
        <v/>
      </c>
      <c r="BV43" s="90" t="str">
        <f>IFERROR(INDEX('Classificação 2 encontros'!$BV$18:$BV$73,MATCH($AA43,'Classificação 2 encontros'!$CE$18:$CE$73,0)),"")</f>
        <v/>
      </c>
      <c r="BW43" s="90" t="str">
        <f>IFERROR(INDEX('Classificação 2 encontros'!$BW$18:$BW$73,MATCH($AA43,'Classificação 2 encontros'!$CE$18:$CE$73,0)),"")</f>
        <v/>
      </c>
      <c r="BX43" s="90" t="str">
        <f>IFERROR(INDEX('Classificação 2 encontros'!$BX$18:$BX$73,MATCH($AA43,'Classificação 2 encontros'!$CE$18:$CE$73,0)),"")</f>
        <v/>
      </c>
      <c r="BY43" s="90" t="str">
        <f>IFERROR(INDEX('Classificação 2 encontros'!$BY$18:$BY$73,MATCH($AA43,'Classificação 2 encontros'!$CE$18:$CE$73,0)),"")</f>
        <v/>
      </c>
      <c r="BZ43" s="90" t="str">
        <f>IFERROR(INDEX('Classificação 2 encontros'!$BZ$18:$BZ$73,MATCH($AA43,'Classificação 2 encontros'!$CE$18:$CE$73,0)),"")</f>
        <v/>
      </c>
      <c r="CA43" s="90" t="str">
        <f>IFERROR(INDEX('Classificação 2 encontros'!$CA$18:$CA$73,MATCH($AA43,'Classificação 2 encontros'!$CE$18:$CE$73,0)),"")</f>
        <v/>
      </c>
      <c r="CB43" s="90" t="str">
        <f>IFERROR(INDEX('Classificação 2 encontros'!$CB$18:$CB$73,MATCH($AA43,'Classificação 2 encontros'!$CE$18:$CE$73,0)),"")</f>
        <v/>
      </c>
      <c r="CC43" s="90" t="str">
        <f>IFERROR(INDEX('Classificação 2 encontros'!$CC$18:$CC$73,MATCH($AA43,'Classificação 2 encontros'!$CE$18:$CE$73,0)),"")</f>
        <v/>
      </c>
      <c r="CD43" s="68"/>
      <c r="CE43" s="69" t="str">
        <f t="shared" si="5"/>
        <v/>
      </c>
    </row>
    <row r="44" spans="2:83" ht="22.5" customHeight="1" x14ac:dyDescent="0.5">
      <c r="B44" s="82" t="str">
        <f>IFERROR(INDEX('Classificação 2 encontros'!$B$18:$B$73,MATCH($M44,'Classificação 2 encontros'!$M$18:$M$73,0)),"")</f>
        <v/>
      </c>
      <c r="C44" s="82" t="str">
        <f>IFERROR(INDEX('Classificação 2 encontros'!$C$18:$C$73,MATCH($M44,'Classificação 2 encontros'!$M$18:$M$73,0)),"")</f>
        <v/>
      </c>
      <c r="D44" s="83" t="str">
        <f>IFERROR(INDEX('Classificação 2 encontros'!$D$18:$D$73,MATCH($M44,'Classificação 2 encontros'!$M$18:$M$73,0)),"")</f>
        <v/>
      </c>
      <c r="E44" s="83" t="str">
        <f>IFERROR(INDEX('Classificação 2 encontros'!$E$18:$E$73,MATCH($M44,'Classificação 2 encontros'!$M$18:$M$73,0)),"")</f>
        <v/>
      </c>
      <c r="F44" s="83" t="str">
        <f>IFERROR(INDEX('Classificação 2 encontros'!$F$18:$F$73,MATCH($M44,'Classificação 2 encontros'!$M$18:$M$73,0)),"")</f>
        <v/>
      </c>
      <c r="G44" s="83" t="str">
        <f>IFERROR(INDEX('Classificação 2 encontros'!$G$18:$G$73,MATCH($M44,'Classificação 2 encontros'!$M$18:$M$73,0)),"")</f>
        <v/>
      </c>
      <c r="H44" s="83" t="str">
        <f>IFERROR(INDEX('Classificação 2 encontros'!$H$18:$H$73,MATCH($M44,'Classificação 2 encontros'!$M$18:$M$73,0)),"")</f>
        <v/>
      </c>
      <c r="I44" s="83" t="str">
        <f>IFERROR(INDEX('Classificação 2 encontros'!$I$18:$I$73,MATCH($M44,'Classificação 2 encontros'!$M$18:$M$73,0)),"")</f>
        <v/>
      </c>
      <c r="J44" s="83" t="str">
        <f>IFERROR(INDEX('Classificação 2 encontros'!$J$18:$J$73,MATCH($M44,'Classificação 2 encontros'!$M$18:$M$73,0)),"")</f>
        <v/>
      </c>
      <c r="K44" s="83" t="str">
        <f>IFERROR(INDEX('Classificação 2 encontros'!$K$18:$K$73,MATCH($M44,'Classificação 2 encontros'!$M$18:$M$73,0)),"")</f>
        <v/>
      </c>
      <c r="L44" s="84" t="str">
        <f t="shared" si="6"/>
        <v/>
      </c>
      <c r="M44" s="81">
        <v>27</v>
      </c>
      <c r="N44" s="65"/>
      <c r="O44" s="65"/>
      <c r="P44" s="79" t="str">
        <f>IFERROR(INDEX('Classificação 2 encontros'!$P$18:$P$73,MATCH($AA44,'Classificação 2 encontros'!$AA$18:$AA$73,0)),"")</f>
        <v/>
      </c>
      <c r="Q44" s="79" t="str">
        <f>IFERROR(INDEX('Classificação 2 encontros'!$Q$18:$Q$73,MATCH($AA44,'Classificação 2 encontros'!$AA$18:$AA$73,0)),"")</f>
        <v/>
      </c>
      <c r="R44" s="80" t="str">
        <f>IFERROR(INDEX('Classificação 2 encontros'!$R$18:$R$73,MATCH($AA44,'Classificação 2 encontros'!$AA$18:$AA$73,0)),"")</f>
        <v/>
      </c>
      <c r="S44" s="80" t="str">
        <f>IFERROR(INDEX('Classificação 2 encontros'!$S$18:$S$73,MATCH($AA44,'Classificação 2 encontros'!$AA$18:$AA$73,0)),"")</f>
        <v/>
      </c>
      <c r="T44" s="80" t="str">
        <f>IFERROR(INDEX('Classificação 2 encontros'!$T$18:$T$73,MATCH($AA44,'Classificação 2 encontros'!$AA$18:$AA$73,0)),"")</f>
        <v/>
      </c>
      <c r="U44" s="80" t="str">
        <f>IFERROR(INDEX('Classificação 2 encontros'!$U$18:$U$73,MATCH($AA44,'Classificação 2 encontros'!$AA$18:$AA$73,0)),"")</f>
        <v/>
      </c>
      <c r="V44" s="80" t="str">
        <f>IFERROR(INDEX('Classificação 2 encontros'!$V$18:$V$73,MATCH($AA44,'Classificação 2 encontros'!$AA$18:$AA$73,0)),"")</f>
        <v/>
      </c>
      <c r="W44" s="80" t="str">
        <f>IFERROR(INDEX('Classificação 2 encontros'!$W$18:$W$73,MATCH($AA44,'Classificação 2 encontros'!$AA$18:$AA$73,0)),"")</f>
        <v/>
      </c>
      <c r="X44" s="80" t="str">
        <f>IFERROR(INDEX('Classificação 2 encontros'!$X$18:$X$73,MATCH($AA44,'Classificação 2 encontros'!$AA$18:$AA$73,0)),"")</f>
        <v/>
      </c>
      <c r="Y44" s="80" t="str">
        <f>IFERROR(INDEX('Classificação 2 encontros'!$Y$18:$Y$73,MATCH($AA44,'Classificação 2 encontros'!$AA$18:$AA$73,0)),"")</f>
        <v/>
      </c>
      <c r="Z44" s="84" t="str">
        <f t="shared" si="0"/>
        <v/>
      </c>
      <c r="AA44" s="85">
        <v>27</v>
      </c>
      <c r="AB44" s="78"/>
      <c r="AC44" s="78"/>
      <c r="AD44" s="82" t="str">
        <f>IFERROR(INDEX('Classificação 2 encontros'!$AD$18:$AD$73,MATCH($AA44,'Classificação 2 encontros'!$AO$18:$AO$73,0)),"")</f>
        <v/>
      </c>
      <c r="AE44" s="82" t="str">
        <f>IFERROR(INDEX('Classificação 2 encontros'!$AE$18:$AE$73,MATCH($AA44,'Classificação 2 encontros'!$AO$18:$AO$73,0)),"")</f>
        <v/>
      </c>
      <c r="AF44" s="83" t="str">
        <f>IFERROR(INDEX('Classificação 2 encontros'!$AF$18:$AF$73,MATCH($AA44,'Classificação 2 encontros'!$AO$18:$AO$73,0)),"")</f>
        <v/>
      </c>
      <c r="AG44" s="83" t="str">
        <f>IFERROR(INDEX('Classificação 2 encontros'!$AG$18:$AG$73,MATCH($AA44,'Classificação 2 encontros'!$AO$18:$AO$73,0)),"")</f>
        <v/>
      </c>
      <c r="AH44" s="83" t="str">
        <f>IFERROR(INDEX('Classificação 2 encontros'!$AH$18:$AH$73,MATCH($AA44,'Classificação 2 encontros'!$AO$18:$AO$73,0)),"")</f>
        <v/>
      </c>
      <c r="AI44" s="83" t="str">
        <f>IFERROR(INDEX('Classificação 2 encontros'!$AI$18:$AI$73,MATCH($AA44,'Classificação 2 encontros'!$AO$18:$AO$73,0)),"")</f>
        <v/>
      </c>
      <c r="AJ44" s="83" t="str">
        <f>IFERROR(INDEX('Classificação 2 encontros'!$AJ$18:$AJ$73,MATCH($AA44,'Classificação 2 encontros'!$AO$18:$AO$73,0)),"")</f>
        <v/>
      </c>
      <c r="AK44" s="83" t="str">
        <f>IFERROR(INDEX('Classificação 2 encontros'!$AK$18:$AK$73,MATCH($AA44,'Classificação 2 encontros'!$AO$18:$AO$73,0)),"")</f>
        <v/>
      </c>
      <c r="AL44" s="83" t="str">
        <f>IFERROR(INDEX('Classificação 2 encontros'!$AL$18:$AL$73,MATCH($AA44,'Classificação 2 encontros'!$AO$18:$AO$73,0)),"")</f>
        <v/>
      </c>
      <c r="AM44" s="83" t="str">
        <f>IFERROR(INDEX('Classificação 2 encontros'!$AM$18:$AM$73,MATCH($AA44,'Classificação 2 encontros'!$AO$18:$AO$73,0)),"")</f>
        <v/>
      </c>
      <c r="AN44" s="84" t="str">
        <f t="shared" si="1"/>
        <v/>
      </c>
      <c r="AO44" s="85">
        <v>27</v>
      </c>
      <c r="AP44" s="78"/>
      <c r="AQ44" s="78"/>
      <c r="AR44" s="89" t="str">
        <f>IFERROR(INDEX('Classificação 2 encontros'!$AR$18:$AR$73,MATCH($AA44,'Classificação 2 encontros'!$BC$18:$BC$73,0)),"")</f>
        <v/>
      </c>
      <c r="AS44" s="89" t="str">
        <f>IFERROR(INDEX('Classificação 2 encontros'!$AS$18:$AS$73,MATCH($AA44,'Classificação 2 encontros'!$BC$18:$BC$73,0)),"")</f>
        <v/>
      </c>
      <c r="AT44" s="90" t="str">
        <f>IFERROR(INDEX('Classificação 2 encontros'!$AT$18:$AT$73,MATCH($AA44,'Classificação 2 encontros'!$BC$18:$BC$73,0)),"")</f>
        <v/>
      </c>
      <c r="AU44" s="90" t="str">
        <f>IFERROR(INDEX('Classificação 2 encontros'!$AU$18:$AU$73,MATCH($AA44,'Classificação 2 encontros'!$BC$18:$BC$73,0)),"")</f>
        <v/>
      </c>
      <c r="AV44" s="90" t="str">
        <f>IFERROR(INDEX('Classificação 2 encontros'!$AV$18:$AV$73,MATCH($AA44,'Classificação 2 encontros'!$BC$18:$BC$73,0)),"")</f>
        <v/>
      </c>
      <c r="AW44" s="90" t="str">
        <f>IFERROR(INDEX('Classificação 2 encontros'!$AW$18:$AW$73,MATCH($AA44,'Classificação 2 encontros'!$BC$18:$BC$73,0)),"")</f>
        <v/>
      </c>
      <c r="AX44" s="90" t="str">
        <f>IFERROR(INDEX('Classificação 2 encontros'!$AX$18:$AX$73,MATCH($AA44,'Classificação 2 encontros'!$BC$18:$BC$73,0)),"")</f>
        <v/>
      </c>
      <c r="AY44" s="90" t="str">
        <f>IFERROR(INDEX('Classificação 2 encontros'!$AY$18:$AY$73,MATCH($AA44,'Classificação 2 encontros'!$BC$18:$BC$73,0)),"")</f>
        <v/>
      </c>
      <c r="AZ44" s="90" t="str">
        <f>IFERROR(INDEX('Classificação 2 encontros'!$AZ$18:$AZ$73,MATCH($AA44,'Classificação 2 encontros'!$BC$18:$BC$73,0)),"")</f>
        <v/>
      </c>
      <c r="BA44" s="90" t="str">
        <f>IFERROR(INDEX('Classificação 2 encontros'!$BA$18:$BA$73,MATCH($AA44,'Classificação 2 encontros'!$BC$18:$BC$73,0)),"")</f>
        <v/>
      </c>
      <c r="BB44" s="84" t="str">
        <f t="shared" si="2"/>
        <v/>
      </c>
      <c r="BC44" s="85">
        <v>27</v>
      </c>
      <c r="BD44" s="76"/>
      <c r="BE44" s="76"/>
      <c r="BF44" s="86" t="str">
        <f>IFERROR(INDEX('Classificação 2 encontros'!$BF$18:$BF$73,MATCH($AA44,'Classificação 2 encontros'!$BQ$18:$BQ$73,0)),"")</f>
        <v/>
      </c>
      <c r="BG44" s="86" t="str">
        <f>IFERROR(INDEX('Classificação 2 encontros'!$BG$18:$BG$73,MATCH($AA44,'Classificação 2 encontros'!$BQ$18:$BQ$73,0)),"")</f>
        <v/>
      </c>
      <c r="BH44" s="87" t="str">
        <f>IFERROR(INDEX('Classificação 2 encontros'!$BH$18:$BH$73,MATCH($AA44,'Classificação 2 encontros'!$BQ$18:$BQ$73,0)),"")</f>
        <v/>
      </c>
      <c r="BI44" s="87" t="str">
        <f>IFERROR(INDEX('Classificação 2 encontros'!$BI$18:$BI$73,MATCH($AA44,'Classificação 2 encontros'!$BQ$18:$BQ$73,0)),"")</f>
        <v/>
      </c>
      <c r="BJ44" s="87" t="str">
        <f>IFERROR(INDEX('Classificação 2 encontros'!$BJ$18:$BJ$73,MATCH($AA44,'Classificação 2 encontros'!$BQ$18:$BQ$73,0)),"")</f>
        <v/>
      </c>
      <c r="BK44" s="87" t="str">
        <f>IFERROR(INDEX('Classificação 2 encontros'!$BK$18:$BK$73,MATCH($AA44,'Classificação 2 encontros'!$BQ$18:$BQ$73,0)),"")</f>
        <v/>
      </c>
      <c r="BL44" s="87" t="str">
        <f>IFERROR(INDEX('Classificação 2 encontros'!$BL$18:$BL$73,MATCH($AA44,'Classificação 2 encontros'!$BQ$18:$BQ$73,0)),"")</f>
        <v/>
      </c>
      <c r="BM44" s="96" t="str">
        <f>IFERROR(INDEX('Classificação 2 encontros'!$BM$18:$BM$73,MATCH($AA44,'Classificação 2 encontros'!$BQ$18:$BQ$73,0)),"")</f>
        <v/>
      </c>
      <c r="BN44" s="87" t="str">
        <f>IFERROR(INDEX('Classificação 2 encontros'!$BN$18:$BN$73,MATCH($AA44,'Classificação 2 encontros'!$BQ$18:$BQ$73,0)),"")</f>
        <v/>
      </c>
      <c r="BO44" s="87" t="str">
        <f>IFERROR(INDEX('Classificação 2 encontros'!$BO$18:$BO$73,MATCH($AA44,'Classificação 2 encontros'!$BQ$18:$BQ$73,0)),"")</f>
        <v/>
      </c>
      <c r="BP44" s="84" t="str">
        <f t="shared" si="3"/>
        <v/>
      </c>
      <c r="BQ44" s="85">
        <v>27</v>
      </c>
      <c r="BT44" s="89" t="str">
        <f>IFERROR(INDEX('Classificação 2 encontros'!$BT$18:$BT$73,MATCH($AA44,'Classificação 2 encontros'!$CE$18:$CE$73,0)),"")</f>
        <v/>
      </c>
      <c r="BU44" s="89" t="str">
        <f>IFERROR(INDEX('Classificação 2 encontros'!$BU$18:$BU$73,MATCH($AA44,'Classificação 2 encontros'!$CE$18:$CE$73,0)),"")</f>
        <v/>
      </c>
      <c r="BV44" s="90" t="str">
        <f>IFERROR(INDEX('Classificação 2 encontros'!$BV$18:$BV$73,MATCH($AA44,'Classificação 2 encontros'!$CE$18:$CE$73,0)),"")</f>
        <v/>
      </c>
      <c r="BW44" s="90" t="str">
        <f>IFERROR(INDEX('Classificação 2 encontros'!$BW$18:$BW$73,MATCH($AA44,'Classificação 2 encontros'!$CE$18:$CE$73,0)),"")</f>
        <v/>
      </c>
      <c r="BX44" s="90" t="str">
        <f>IFERROR(INDEX('Classificação 2 encontros'!$BX$18:$BX$73,MATCH($AA44,'Classificação 2 encontros'!$CE$18:$CE$73,0)),"")</f>
        <v/>
      </c>
      <c r="BY44" s="90" t="str">
        <f>IFERROR(INDEX('Classificação 2 encontros'!$BY$18:$BY$73,MATCH($AA44,'Classificação 2 encontros'!$CE$18:$CE$73,0)),"")</f>
        <v/>
      </c>
      <c r="BZ44" s="90" t="str">
        <f>IFERROR(INDEX('Classificação 2 encontros'!$BZ$18:$BZ$73,MATCH($AA44,'Classificação 2 encontros'!$CE$18:$CE$73,0)),"")</f>
        <v/>
      </c>
      <c r="CA44" s="90" t="str">
        <f>IFERROR(INDEX('Classificação 2 encontros'!$CA$18:$CA$73,MATCH($AA44,'Classificação 2 encontros'!$CE$18:$CE$73,0)),"")</f>
        <v/>
      </c>
      <c r="CB44" s="90" t="str">
        <f>IFERROR(INDEX('Classificação 2 encontros'!$CB$18:$CB$73,MATCH($AA44,'Classificação 2 encontros'!$CE$18:$CE$73,0)),"")</f>
        <v/>
      </c>
      <c r="CC44" s="90" t="str">
        <f>IFERROR(INDEX('Classificação 2 encontros'!$CC$18:$CC$73,MATCH($AA44,'Classificação 2 encontros'!$CE$18:$CE$73,0)),"")</f>
        <v/>
      </c>
      <c r="CD44" s="68"/>
      <c r="CE44" s="69" t="str">
        <f t="shared" si="5"/>
        <v/>
      </c>
    </row>
    <row r="45" spans="2:83" ht="22.5" customHeight="1" x14ac:dyDescent="0.5">
      <c r="B45" s="82" t="str">
        <f>IFERROR(INDEX('Classificação 2 encontros'!$B$18:$B$73,MATCH($M45,'Classificação 2 encontros'!$M$18:$M$73,0)),"")</f>
        <v/>
      </c>
      <c r="C45" s="82" t="str">
        <f>IFERROR(INDEX('Classificação 2 encontros'!$C$18:$C$73,MATCH($M45,'Classificação 2 encontros'!$M$18:$M$73,0)),"")</f>
        <v/>
      </c>
      <c r="D45" s="83" t="str">
        <f>IFERROR(INDEX('Classificação 2 encontros'!$D$18:$D$73,MATCH($M45,'Classificação 2 encontros'!$M$18:$M$73,0)),"")</f>
        <v/>
      </c>
      <c r="E45" s="83" t="str">
        <f>IFERROR(INDEX('Classificação 2 encontros'!$E$18:$E$73,MATCH($M45,'Classificação 2 encontros'!$M$18:$M$73,0)),"")</f>
        <v/>
      </c>
      <c r="F45" s="83" t="str">
        <f>IFERROR(INDEX('Classificação 2 encontros'!$F$18:$F$73,MATCH($M45,'Classificação 2 encontros'!$M$18:$M$73,0)),"")</f>
        <v/>
      </c>
      <c r="G45" s="83" t="str">
        <f>IFERROR(INDEX('Classificação 2 encontros'!$G$18:$G$73,MATCH($M45,'Classificação 2 encontros'!$M$18:$M$73,0)),"")</f>
        <v/>
      </c>
      <c r="H45" s="83" t="str">
        <f>IFERROR(INDEX('Classificação 2 encontros'!$H$18:$H$73,MATCH($M45,'Classificação 2 encontros'!$M$18:$M$73,0)),"")</f>
        <v/>
      </c>
      <c r="I45" s="83" t="str">
        <f>IFERROR(INDEX('Classificação 2 encontros'!$I$18:$I$73,MATCH($M45,'Classificação 2 encontros'!$M$18:$M$73,0)),"")</f>
        <v/>
      </c>
      <c r="J45" s="83" t="str">
        <f>IFERROR(INDEX('Classificação 2 encontros'!$J$18:$J$73,MATCH($M45,'Classificação 2 encontros'!$M$18:$M$73,0)),"")</f>
        <v/>
      </c>
      <c r="K45" s="83" t="str">
        <f>IFERROR(INDEX('Classificação 2 encontros'!$K$18:$K$73,MATCH($M45,'Classificação 2 encontros'!$M$18:$M$73,0)),"")</f>
        <v/>
      </c>
      <c r="L45" s="84" t="str">
        <f t="shared" si="6"/>
        <v/>
      </c>
      <c r="M45" s="81">
        <v>28</v>
      </c>
      <c r="N45" s="65"/>
      <c r="O45" s="65"/>
      <c r="P45" s="79" t="str">
        <f>IFERROR(INDEX('Classificação 2 encontros'!$P$18:$P$73,MATCH($AA45,'Classificação 2 encontros'!$AA$18:$AA$73,0)),"")</f>
        <v/>
      </c>
      <c r="Q45" s="79" t="str">
        <f>IFERROR(INDEX('Classificação 2 encontros'!$Q$18:$Q$73,MATCH($AA45,'Classificação 2 encontros'!$AA$18:$AA$73,0)),"")</f>
        <v/>
      </c>
      <c r="R45" s="80" t="str">
        <f>IFERROR(INDEX('Classificação 2 encontros'!$R$18:$R$73,MATCH($AA45,'Classificação 2 encontros'!$AA$18:$AA$73,0)),"")</f>
        <v/>
      </c>
      <c r="S45" s="80" t="str">
        <f>IFERROR(INDEX('Classificação 2 encontros'!$S$18:$S$73,MATCH($AA45,'Classificação 2 encontros'!$AA$18:$AA$73,0)),"")</f>
        <v/>
      </c>
      <c r="T45" s="80" t="str">
        <f>IFERROR(INDEX('Classificação 2 encontros'!$T$18:$T$73,MATCH($AA45,'Classificação 2 encontros'!$AA$18:$AA$73,0)),"")</f>
        <v/>
      </c>
      <c r="U45" s="80" t="str">
        <f>IFERROR(INDEX('Classificação 2 encontros'!$U$18:$U$73,MATCH($AA45,'Classificação 2 encontros'!$AA$18:$AA$73,0)),"")</f>
        <v/>
      </c>
      <c r="V45" s="80" t="str">
        <f>IFERROR(INDEX('Classificação 2 encontros'!$V$18:$V$73,MATCH($AA45,'Classificação 2 encontros'!$AA$18:$AA$73,0)),"")</f>
        <v/>
      </c>
      <c r="W45" s="80" t="str">
        <f>IFERROR(INDEX('Classificação 2 encontros'!$W$18:$W$73,MATCH($AA45,'Classificação 2 encontros'!$AA$18:$AA$73,0)),"")</f>
        <v/>
      </c>
      <c r="X45" s="80" t="str">
        <f>IFERROR(INDEX('Classificação 2 encontros'!$X$18:$X$73,MATCH($AA45,'Classificação 2 encontros'!$AA$18:$AA$73,0)),"")</f>
        <v/>
      </c>
      <c r="Y45" s="80" t="str">
        <f>IFERROR(INDEX('Classificação 2 encontros'!$Y$18:$Y$73,MATCH($AA45,'Classificação 2 encontros'!$AA$18:$AA$73,0)),"")</f>
        <v/>
      </c>
      <c r="Z45" s="84" t="str">
        <f t="shared" si="0"/>
        <v/>
      </c>
      <c r="AA45" s="85">
        <v>28</v>
      </c>
      <c r="AB45" s="78"/>
      <c r="AC45" s="78"/>
      <c r="AD45" s="82" t="str">
        <f>IFERROR(INDEX('Classificação 2 encontros'!$AD$18:$AD$73,MATCH($AA45,'Classificação 2 encontros'!$AO$18:$AO$73,0)),"")</f>
        <v/>
      </c>
      <c r="AE45" s="82" t="str">
        <f>IFERROR(INDEX('Classificação 2 encontros'!$AE$18:$AE$73,MATCH($AA45,'Classificação 2 encontros'!$AO$18:$AO$73,0)),"")</f>
        <v/>
      </c>
      <c r="AF45" s="83" t="str">
        <f>IFERROR(INDEX('Classificação 2 encontros'!$AF$18:$AF$73,MATCH($AA45,'Classificação 2 encontros'!$AO$18:$AO$73,0)),"")</f>
        <v/>
      </c>
      <c r="AG45" s="83" t="str">
        <f>IFERROR(INDEX('Classificação 2 encontros'!$AG$18:$AG$73,MATCH($AA45,'Classificação 2 encontros'!$AO$18:$AO$73,0)),"")</f>
        <v/>
      </c>
      <c r="AH45" s="83" t="str">
        <f>IFERROR(INDEX('Classificação 2 encontros'!$AH$18:$AH$73,MATCH($AA45,'Classificação 2 encontros'!$AO$18:$AO$73,0)),"")</f>
        <v/>
      </c>
      <c r="AI45" s="83" t="str">
        <f>IFERROR(INDEX('Classificação 2 encontros'!$AI$18:$AI$73,MATCH($AA45,'Classificação 2 encontros'!$AO$18:$AO$73,0)),"")</f>
        <v/>
      </c>
      <c r="AJ45" s="83" t="str">
        <f>IFERROR(INDEX('Classificação 2 encontros'!$AJ$18:$AJ$73,MATCH($AA45,'Classificação 2 encontros'!$AO$18:$AO$73,0)),"")</f>
        <v/>
      </c>
      <c r="AK45" s="83" t="str">
        <f>IFERROR(INDEX('Classificação 2 encontros'!$AK$18:$AK$73,MATCH($AA45,'Classificação 2 encontros'!$AO$18:$AO$73,0)),"")</f>
        <v/>
      </c>
      <c r="AL45" s="83" t="str">
        <f>IFERROR(INDEX('Classificação 2 encontros'!$AL$18:$AL$73,MATCH($AA45,'Classificação 2 encontros'!$AO$18:$AO$73,0)),"")</f>
        <v/>
      </c>
      <c r="AM45" s="83" t="str">
        <f>IFERROR(INDEX('Classificação 2 encontros'!$AM$18:$AM$73,MATCH($AA45,'Classificação 2 encontros'!$AO$18:$AO$73,0)),"")</f>
        <v/>
      </c>
      <c r="AN45" s="84" t="str">
        <f t="shared" si="1"/>
        <v/>
      </c>
      <c r="AO45" s="85">
        <v>28</v>
      </c>
      <c r="AP45" s="78"/>
      <c r="AQ45" s="78"/>
      <c r="AR45" s="89" t="str">
        <f>IFERROR(INDEX('Classificação 2 encontros'!$AR$18:$AR$73,MATCH($AA45,'Classificação 2 encontros'!$BC$18:$BC$73,0)),"")</f>
        <v/>
      </c>
      <c r="AS45" s="89" t="str">
        <f>IFERROR(INDEX('Classificação 2 encontros'!$AS$18:$AS$73,MATCH($AA45,'Classificação 2 encontros'!$BC$18:$BC$73,0)),"")</f>
        <v/>
      </c>
      <c r="AT45" s="90" t="str">
        <f>IFERROR(INDEX('Classificação 2 encontros'!$AT$18:$AT$73,MATCH($AA45,'Classificação 2 encontros'!$BC$18:$BC$73,0)),"")</f>
        <v/>
      </c>
      <c r="AU45" s="90" t="str">
        <f>IFERROR(INDEX('Classificação 2 encontros'!$AU$18:$AU$73,MATCH($AA45,'Classificação 2 encontros'!$BC$18:$BC$73,0)),"")</f>
        <v/>
      </c>
      <c r="AV45" s="90" t="str">
        <f>IFERROR(INDEX('Classificação 2 encontros'!$AV$18:$AV$73,MATCH($AA45,'Classificação 2 encontros'!$BC$18:$BC$73,0)),"")</f>
        <v/>
      </c>
      <c r="AW45" s="90" t="str">
        <f>IFERROR(INDEX('Classificação 2 encontros'!$AW$18:$AW$73,MATCH($AA45,'Classificação 2 encontros'!$BC$18:$BC$73,0)),"")</f>
        <v/>
      </c>
      <c r="AX45" s="90" t="str">
        <f>IFERROR(INDEX('Classificação 2 encontros'!$AX$18:$AX$73,MATCH($AA45,'Classificação 2 encontros'!$BC$18:$BC$73,0)),"")</f>
        <v/>
      </c>
      <c r="AY45" s="90" t="str">
        <f>IFERROR(INDEX('Classificação 2 encontros'!$AY$18:$AY$73,MATCH($AA45,'Classificação 2 encontros'!$BC$18:$BC$73,0)),"")</f>
        <v/>
      </c>
      <c r="AZ45" s="90" t="str">
        <f>IFERROR(INDEX('Classificação 2 encontros'!$AZ$18:$AZ$73,MATCH($AA45,'Classificação 2 encontros'!$BC$18:$BC$73,0)),"")</f>
        <v/>
      </c>
      <c r="BA45" s="90" t="str">
        <f>IFERROR(INDEX('Classificação 2 encontros'!$BA$18:$BA$73,MATCH($AA45,'Classificação 2 encontros'!$BC$18:$BC$73,0)),"")</f>
        <v/>
      </c>
      <c r="BB45" s="84" t="str">
        <f t="shared" si="2"/>
        <v/>
      </c>
      <c r="BC45" s="85">
        <v>28</v>
      </c>
      <c r="BD45" s="76"/>
      <c r="BE45" s="76"/>
      <c r="BF45" s="86" t="str">
        <f>IFERROR(INDEX('Classificação 2 encontros'!$BF$18:$BF$73,MATCH($AA45,'Classificação 2 encontros'!$BQ$18:$BQ$73,0)),"")</f>
        <v/>
      </c>
      <c r="BG45" s="86" t="str">
        <f>IFERROR(INDEX('Classificação 2 encontros'!$BG$18:$BG$73,MATCH($AA45,'Classificação 2 encontros'!$BQ$18:$BQ$73,0)),"")</f>
        <v/>
      </c>
      <c r="BH45" s="87" t="str">
        <f>IFERROR(INDEX('Classificação 2 encontros'!$BH$18:$BH$73,MATCH($AA45,'Classificação 2 encontros'!$BQ$18:$BQ$73,0)),"")</f>
        <v/>
      </c>
      <c r="BI45" s="87" t="str">
        <f>IFERROR(INDEX('Classificação 2 encontros'!$BI$18:$BI$73,MATCH($AA45,'Classificação 2 encontros'!$BQ$18:$BQ$73,0)),"")</f>
        <v/>
      </c>
      <c r="BJ45" s="87" t="str">
        <f>IFERROR(INDEX('Classificação 2 encontros'!$BJ$18:$BJ$73,MATCH($AA45,'Classificação 2 encontros'!$BQ$18:$BQ$73,0)),"")</f>
        <v/>
      </c>
      <c r="BK45" s="87" t="str">
        <f>IFERROR(INDEX('Classificação 2 encontros'!$BK$18:$BK$73,MATCH($AA45,'Classificação 2 encontros'!$BQ$18:$BQ$73,0)),"")</f>
        <v/>
      </c>
      <c r="BL45" s="87" t="str">
        <f>IFERROR(INDEX('Classificação 2 encontros'!$BL$18:$BL$73,MATCH($AA45,'Classificação 2 encontros'!$BQ$18:$BQ$73,0)),"")</f>
        <v/>
      </c>
      <c r="BM45" s="96" t="str">
        <f>IFERROR(INDEX('Classificação 2 encontros'!$BM$18:$BM$73,MATCH($AA45,'Classificação 2 encontros'!$BQ$18:$BQ$73,0)),"")</f>
        <v/>
      </c>
      <c r="BN45" s="87" t="str">
        <f>IFERROR(INDEX('Classificação 2 encontros'!$BN$18:$BN$73,MATCH($AA45,'Classificação 2 encontros'!$BQ$18:$BQ$73,0)),"")</f>
        <v/>
      </c>
      <c r="BO45" s="87" t="str">
        <f>IFERROR(INDEX('Classificação 2 encontros'!$BO$18:$BO$73,MATCH($AA45,'Classificação 2 encontros'!$BQ$18:$BQ$73,0)),"")</f>
        <v/>
      </c>
      <c r="BP45" s="84" t="str">
        <f t="shared" si="3"/>
        <v/>
      </c>
      <c r="BQ45" s="85">
        <v>28</v>
      </c>
      <c r="BT45" s="89" t="str">
        <f>IFERROR(INDEX('Classificação 2 encontros'!$BT$18:$BT$73,MATCH($AA45,'Classificação 2 encontros'!$CE$18:$CE$73,0)),"")</f>
        <v/>
      </c>
      <c r="BU45" s="89" t="str">
        <f>IFERROR(INDEX('Classificação 2 encontros'!$BU$18:$BU$73,MATCH($AA45,'Classificação 2 encontros'!$CE$18:$CE$73,0)),"")</f>
        <v/>
      </c>
      <c r="BV45" s="90" t="str">
        <f>IFERROR(INDEX('Classificação 2 encontros'!$BV$18:$BV$73,MATCH($AA45,'Classificação 2 encontros'!$CE$18:$CE$73,0)),"")</f>
        <v/>
      </c>
      <c r="BW45" s="90" t="str">
        <f>IFERROR(INDEX('Classificação 2 encontros'!$BW$18:$BW$73,MATCH($AA45,'Classificação 2 encontros'!$CE$18:$CE$73,0)),"")</f>
        <v/>
      </c>
      <c r="BX45" s="90" t="str">
        <f>IFERROR(INDEX('Classificação 2 encontros'!$BX$18:$BX$73,MATCH($AA45,'Classificação 2 encontros'!$CE$18:$CE$73,0)),"")</f>
        <v/>
      </c>
      <c r="BY45" s="90" t="str">
        <f>IFERROR(INDEX('Classificação 2 encontros'!$BY$18:$BY$73,MATCH($AA45,'Classificação 2 encontros'!$CE$18:$CE$73,0)),"")</f>
        <v/>
      </c>
      <c r="BZ45" s="90" t="str">
        <f>IFERROR(INDEX('Classificação 2 encontros'!$BZ$18:$BZ$73,MATCH($AA45,'Classificação 2 encontros'!$CE$18:$CE$73,0)),"")</f>
        <v/>
      </c>
      <c r="CA45" s="90" t="str">
        <f>IFERROR(INDEX('Classificação 2 encontros'!$CA$18:$CA$73,MATCH($AA45,'Classificação 2 encontros'!$CE$18:$CE$73,0)),"")</f>
        <v/>
      </c>
      <c r="CB45" s="90" t="str">
        <f>IFERROR(INDEX('Classificação 2 encontros'!$CB$18:$CB$73,MATCH($AA45,'Classificação 2 encontros'!$CE$18:$CE$73,0)),"")</f>
        <v/>
      </c>
      <c r="CC45" s="90" t="str">
        <f>IFERROR(INDEX('Classificação 2 encontros'!$CC$18:$CC$73,MATCH($AA45,'Classificação 2 encontros'!$CE$18:$CE$73,0)),"")</f>
        <v/>
      </c>
      <c r="CD45" s="68"/>
      <c r="CE45" s="69" t="str">
        <f t="shared" si="5"/>
        <v/>
      </c>
    </row>
    <row r="46" spans="2:83" ht="22.5" customHeight="1" x14ac:dyDescent="0.5">
      <c r="B46" s="82" t="str">
        <f>IFERROR(INDEX('Classificação 2 encontros'!$B$18:$B$73,MATCH($M46,'Classificação 2 encontros'!$M$18:$M$73,0)),"")</f>
        <v/>
      </c>
      <c r="C46" s="82" t="str">
        <f>IFERROR(INDEX('Classificação 2 encontros'!$C$18:$C$73,MATCH($M46,'Classificação 2 encontros'!$M$18:$M$73,0)),"")</f>
        <v/>
      </c>
      <c r="D46" s="83" t="str">
        <f>IFERROR(INDEX('Classificação 2 encontros'!$D$18:$D$73,MATCH($M46,'Classificação 2 encontros'!$M$18:$M$73,0)),"")</f>
        <v/>
      </c>
      <c r="E46" s="83" t="str">
        <f>IFERROR(INDEX('Classificação 2 encontros'!$E$18:$E$73,MATCH($M46,'Classificação 2 encontros'!$M$18:$M$73,0)),"")</f>
        <v/>
      </c>
      <c r="F46" s="83" t="str">
        <f>IFERROR(INDEX('Classificação 2 encontros'!$F$18:$F$73,MATCH($M46,'Classificação 2 encontros'!$M$18:$M$73,0)),"")</f>
        <v/>
      </c>
      <c r="G46" s="83" t="str">
        <f>IFERROR(INDEX('Classificação 2 encontros'!$G$18:$G$73,MATCH($M46,'Classificação 2 encontros'!$M$18:$M$73,0)),"")</f>
        <v/>
      </c>
      <c r="H46" s="83" t="str">
        <f>IFERROR(INDEX('Classificação 2 encontros'!$H$18:$H$73,MATCH($M46,'Classificação 2 encontros'!$M$18:$M$73,0)),"")</f>
        <v/>
      </c>
      <c r="I46" s="83" t="str">
        <f>IFERROR(INDEX('Classificação 2 encontros'!$I$18:$I$73,MATCH($M46,'Classificação 2 encontros'!$M$18:$M$73,0)),"")</f>
        <v/>
      </c>
      <c r="J46" s="83" t="str">
        <f>IFERROR(INDEX('Classificação 2 encontros'!$J$18:$J$73,MATCH($M46,'Classificação 2 encontros'!$M$18:$M$73,0)),"")</f>
        <v/>
      </c>
      <c r="K46" s="83" t="str">
        <f>IFERROR(INDEX('Classificação 2 encontros'!$K$18:$K$73,MATCH($M46,'Classificação 2 encontros'!$M$18:$M$73,0)),"")</f>
        <v/>
      </c>
      <c r="L46" s="84" t="str">
        <f t="shared" si="6"/>
        <v/>
      </c>
      <c r="M46" s="81">
        <v>29</v>
      </c>
      <c r="N46" s="65"/>
      <c r="O46" s="65"/>
      <c r="P46" s="79" t="str">
        <f>IFERROR(INDEX('Classificação 2 encontros'!$P$18:$P$73,MATCH($AA46,'Classificação 2 encontros'!$AA$18:$AA$73,0)),"")</f>
        <v/>
      </c>
      <c r="Q46" s="79" t="str">
        <f>IFERROR(INDEX('Classificação 2 encontros'!$Q$18:$Q$73,MATCH($AA46,'Classificação 2 encontros'!$AA$18:$AA$73,0)),"")</f>
        <v/>
      </c>
      <c r="R46" s="80" t="str">
        <f>IFERROR(INDEX('Classificação 2 encontros'!$R$18:$R$73,MATCH($AA46,'Classificação 2 encontros'!$AA$18:$AA$73,0)),"")</f>
        <v/>
      </c>
      <c r="S46" s="80" t="str">
        <f>IFERROR(INDEX('Classificação 2 encontros'!$S$18:$S$73,MATCH($AA46,'Classificação 2 encontros'!$AA$18:$AA$73,0)),"")</f>
        <v/>
      </c>
      <c r="T46" s="80" t="str">
        <f>IFERROR(INDEX('Classificação 2 encontros'!$T$18:$T$73,MATCH($AA46,'Classificação 2 encontros'!$AA$18:$AA$73,0)),"")</f>
        <v/>
      </c>
      <c r="U46" s="80" t="str">
        <f>IFERROR(INDEX('Classificação 2 encontros'!$U$18:$U$73,MATCH($AA46,'Classificação 2 encontros'!$AA$18:$AA$73,0)),"")</f>
        <v/>
      </c>
      <c r="V46" s="80" t="str">
        <f>IFERROR(INDEX('Classificação 2 encontros'!$V$18:$V$73,MATCH($AA46,'Classificação 2 encontros'!$AA$18:$AA$73,0)),"")</f>
        <v/>
      </c>
      <c r="W46" s="80" t="str">
        <f>IFERROR(INDEX('Classificação 2 encontros'!$W$18:$W$73,MATCH($AA46,'Classificação 2 encontros'!$AA$18:$AA$73,0)),"")</f>
        <v/>
      </c>
      <c r="X46" s="80" t="str">
        <f>IFERROR(INDEX('Classificação 2 encontros'!$X$18:$X$73,MATCH($AA46,'Classificação 2 encontros'!$AA$18:$AA$73,0)),"")</f>
        <v/>
      </c>
      <c r="Y46" s="80" t="str">
        <f>IFERROR(INDEX('Classificação 2 encontros'!$Y$18:$Y$73,MATCH($AA46,'Classificação 2 encontros'!$AA$18:$AA$73,0)),"")</f>
        <v/>
      </c>
      <c r="Z46" s="84" t="str">
        <f t="shared" si="0"/>
        <v/>
      </c>
      <c r="AA46" s="85">
        <v>29</v>
      </c>
      <c r="AB46" s="78"/>
      <c r="AC46" s="78"/>
      <c r="AD46" s="82" t="str">
        <f>IFERROR(INDEX('Classificação 2 encontros'!$AD$18:$AD$73,MATCH($AA46,'Classificação 2 encontros'!$AO$18:$AO$73,0)),"")</f>
        <v/>
      </c>
      <c r="AE46" s="82" t="str">
        <f>IFERROR(INDEX('Classificação 2 encontros'!$AE$18:$AE$73,MATCH($AA46,'Classificação 2 encontros'!$AO$18:$AO$73,0)),"")</f>
        <v/>
      </c>
      <c r="AF46" s="83" t="str">
        <f>IFERROR(INDEX('Classificação 2 encontros'!$AF$18:$AF$73,MATCH($AA46,'Classificação 2 encontros'!$AO$18:$AO$73,0)),"")</f>
        <v/>
      </c>
      <c r="AG46" s="83" t="str">
        <f>IFERROR(INDEX('Classificação 2 encontros'!$AG$18:$AG$73,MATCH($AA46,'Classificação 2 encontros'!$AO$18:$AO$73,0)),"")</f>
        <v/>
      </c>
      <c r="AH46" s="83" t="str">
        <f>IFERROR(INDEX('Classificação 2 encontros'!$AH$18:$AH$73,MATCH($AA46,'Classificação 2 encontros'!$AO$18:$AO$73,0)),"")</f>
        <v/>
      </c>
      <c r="AI46" s="83" t="str">
        <f>IFERROR(INDEX('Classificação 2 encontros'!$AI$18:$AI$73,MATCH($AA46,'Classificação 2 encontros'!$AO$18:$AO$73,0)),"")</f>
        <v/>
      </c>
      <c r="AJ46" s="83" t="str">
        <f>IFERROR(INDEX('Classificação 2 encontros'!$AJ$18:$AJ$73,MATCH($AA46,'Classificação 2 encontros'!$AO$18:$AO$73,0)),"")</f>
        <v/>
      </c>
      <c r="AK46" s="83" t="str">
        <f>IFERROR(INDEX('Classificação 2 encontros'!$AK$18:$AK$73,MATCH($AA46,'Classificação 2 encontros'!$AO$18:$AO$73,0)),"")</f>
        <v/>
      </c>
      <c r="AL46" s="83" t="str">
        <f>IFERROR(INDEX('Classificação 2 encontros'!$AL$18:$AL$73,MATCH($AA46,'Classificação 2 encontros'!$AO$18:$AO$73,0)),"")</f>
        <v/>
      </c>
      <c r="AM46" s="83" t="str">
        <f>IFERROR(INDEX('Classificação 2 encontros'!$AM$18:$AM$73,MATCH($AA46,'Classificação 2 encontros'!$AO$18:$AO$73,0)),"")</f>
        <v/>
      </c>
      <c r="AN46" s="84" t="str">
        <f t="shared" si="1"/>
        <v/>
      </c>
      <c r="AO46" s="85">
        <v>29</v>
      </c>
      <c r="AP46" s="78"/>
      <c r="AQ46" s="78"/>
      <c r="AR46" s="89" t="str">
        <f>IFERROR(INDEX('Classificação 2 encontros'!$AR$18:$AR$73,MATCH($AA46,'Classificação 2 encontros'!$BC$18:$BC$73,0)),"")</f>
        <v/>
      </c>
      <c r="AS46" s="89" t="str">
        <f>IFERROR(INDEX('Classificação 2 encontros'!$AS$18:$AS$73,MATCH($AA46,'Classificação 2 encontros'!$BC$18:$BC$73,0)),"")</f>
        <v/>
      </c>
      <c r="AT46" s="90" t="str">
        <f>IFERROR(INDEX('Classificação 2 encontros'!$AT$18:$AT$73,MATCH($AA46,'Classificação 2 encontros'!$BC$18:$BC$73,0)),"")</f>
        <v/>
      </c>
      <c r="AU46" s="90" t="str">
        <f>IFERROR(INDEX('Classificação 2 encontros'!$AU$18:$AU$73,MATCH($AA46,'Classificação 2 encontros'!$BC$18:$BC$73,0)),"")</f>
        <v/>
      </c>
      <c r="AV46" s="90" t="str">
        <f>IFERROR(INDEX('Classificação 2 encontros'!$AV$18:$AV$73,MATCH($AA46,'Classificação 2 encontros'!$BC$18:$BC$73,0)),"")</f>
        <v/>
      </c>
      <c r="AW46" s="90" t="str">
        <f>IFERROR(INDEX('Classificação 2 encontros'!$AW$18:$AW$73,MATCH($AA46,'Classificação 2 encontros'!$BC$18:$BC$73,0)),"")</f>
        <v/>
      </c>
      <c r="AX46" s="90" t="str">
        <f>IFERROR(INDEX('Classificação 2 encontros'!$AX$18:$AX$73,MATCH($AA46,'Classificação 2 encontros'!$BC$18:$BC$73,0)),"")</f>
        <v/>
      </c>
      <c r="AY46" s="90" t="str">
        <f>IFERROR(INDEX('Classificação 2 encontros'!$AY$18:$AY$73,MATCH($AA46,'Classificação 2 encontros'!$BC$18:$BC$73,0)),"")</f>
        <v/>
      </c>
      <c r="AZ46" s="90" t="str">
        <f>IFERROR(INDEX('Classificação 2 encontros'!$AZ$18:$AZ$73,MATCH($AA46,'Classificação 2 encontros'!$BC$18:$BC$73,0)),"")</f>
        <v/>
      </c>
      <c r="BA46" s="90" t="str">
        <f>IFERROR(INDEX('Classificação 2 encontros'!$BA$18:$BA$73,MATCH($AA46,'Classificação 2 encontros'!$BC$18:$BC$73,0)),"")</f>
        <v/>
      </c>
      <c r="BB46" s="84" t="str">
        <f t="shared" si="2"/>
        <v/>
      </c>
      <c r="BC46" s="85">
        <v>29</v>
      </c>
      <c r="BD46" s="76"/>
      <c r="BE46" s="76"/>
      <c r="BF46" s="86" t="str">
        <f>IFERROR(INDEX('Classificação 2 encontros'!$BF$18:$BF$73,MATCH($AA46,'Classificação 2 encontros'!$BQ$18:$BQ$73,0)),"")</f>
        <v/>
      </c>
      <c r="BG46" s="86" t="str">
        <f>IFERROR(INDEX('Classificação 2 encontros'!$BG$18:$BG$73,MATCH($AA46,'Classificação 2 encontros'!$BQ$18:$BQ$73,0)),"")</f>
        <v/>
      </c>
      <c r="BH46" s="87" t="str">
        <f>IFERROR(INDEX('Classificação 2 encontros'!$BH$18:$BH$73,MATCH($AA46,'Classificação 2 encontros'!$BQ$18:$BQ$73,0)),"")</f>
        <v/>
      </c>
      <c r="BI46" s="87" t="str">
        <f>IFERROR(INDEX('Classificação 2 encontros'!$BI$18:$BI$73,MATCH($AA46,'Classificação 2 encontros'!$BQ$18:$BQ$73,0)),"")</f>
        <v/>
      </c>
      <c r="BJ46" s="87" t="str">
        <f>IFERROR(INDEX('Classificação 2 encontros'!$BJ$18:$BJ$73,MATCH($AA46,'Classificação 2 encontros'!$BQ$18:$BQ$73,0)),"")</f>
        <v/>
      </c>
      <c r="BK46" s="87" t="str">
        <f>IFERROR(INDEX('Classificação 2 encontros'!$BK$18:$BK$73,MATCH($AA46,'Classificação 2 encontros'!$BQ$18:$BQ$73,0)),"")</f>
        <v/>
      </c>
      <c r="BL46" s="87" t="str">
        <f>IFERROR(INDEX('Classificação 2 encontros'!$BL$18:$BL$73,MATCH($AA46,'Classificação 2 encontros'!$BQ$18:$BQ$73,0)),"")</f>
        <v/>
      </c>
      <c r="BM46" s="96" t="str">
        <f>IFERROR(INDEX('Classificação 2 encontros'!$BM$18:$BM$73,MATCH($AA46,'Classificação 2 encontros'!$BQ$18:$BQ$73,0)),"")</f>
        <v/>
      </c>
      <c r="BN46" s="87" t="str">
        <f>IFERROR(INDEX('Classificação 2 encontros'!$BN$18:$BN$73,MATCH($AA46,'Classificação 2 encontros'!$BQ$18:$BQ$73,0)),"")</f>
        <v/>
      </c>
      <c r="BO46" s="87" t="str">
        <f>IFERROR(INDEX('Classificação 2 encontros'!$BO$18:$BO$73,MATCH($AA46,'Classificação 2 encontros'!$BQ$18:$BQ$73,0)),"")</f>
        <v/>
      </c>
      <c r="BP46" s="84" t="str">
        <f t="shared" si="3"/>
        <v/>
      </c>
      <c r="BQ46" s="85">
        <v>29</v>
      </c>
      <c r="BT46" s="89" t="str">
        <f>IFERROR(INDEX('Classificação 2 encontros'!$BT$18:$BT$73,MATCH($AA46,'Classificação 2 encontros'!$CE$18:$CE$73,0)),"")</f>
        <v/>
      </c>
      <c r="BU46" s="89" t="str">
        <f>IFERROR(INDEX('Classificação 2 encontros'!$BU$18:$BU$73,MATCH($AA46,'Classificação 2 encontros'!$CE$18:$CE$73,0)),"")</f>
        <v/>
      </c>
      <c r="BV46" s="90" t="str">
        <f>IFERROR(INDEX('Classificação 2 encontros'!$BV$18:$BV$73,MATCH($AA46,'Classificação 2 encontros'!$CE$18:$CE$73,0)),"")</f>
        <v/>
      </c>
      <c r="BW46" s="90" t="str">
        <f>IFERROR(INDEX('Classificação 2 encontros'!$BW$18:$BW$73,MATCH($AA46,'Classificação 2 encontros'!$CE$18:$CE$73,0)),"")</f>
        <v/>
      </c>
      <c r="BX46" s="90" t="str">
        <f>IFERROR(INDEX('Classificação 2 encontros'!$BX$18:$BX$73,MATCH($AA46,'Classificação 2 encontros'!$CE$18:$CE$73,0)),"")</f>
        <v/>
      </c>
      <c r="BY46" s="90" t="str">
        <f>IFERROR(INDEX('Classificação 2 encontros'!$BY$18:$BY$73,MATCH($AA46,'Classificação 2 encontros'!$CE$18:$CE$73,0)),"")</f>
        <v/>
      </c>
      <c r="BZ46" s="90" t="str">
        <f>IFERROR(INDEX('Classificação 2 encontros'!$BZ$18:$BZ$73,MATCH($AA46,'Classificação 2 encontros'!$CE$18:$CE$73,0)),"")</f>
        <v/>
      </c>
      <c r="CA46" s="90" t="str">
        <f>IFERROR(INDEX('Classificação 2 encontros'!$CA$18:$CA$73,MATCH($AA46,'Classificação 2 encontros'!$CE$18:$CE$73,0)),"")</f>
        <v/>
      </c>
      <c r="CB46" s="90" t="str">
        <f>IFERROR(INDEX('Classificação 2 encontros'!$CB$18:$CB$73,MATCH($AA46,'Classificação 2 encontros'!$CE$18:$CE$73,0)),"")</f>
        <v/>
      </c>
      <c r="CC46" s="90" t="str">
        <f>IFERROR(INDEX('Classificação 2 encontros'!$CC$18:$CC$73,MATCH($AA46,'Classificação 2 encontros'!$CE$18:$CE$73,0)),"")</f>
        <v/>
      </c>
      <c r="CD46" s="68"/>
      <c r="CE46" s="69" t="str">
        <f t="shared" si="5"/>
        <v/>
      </c>
    </row>
    <row r="47" spans="2:83" ht="22.5" customHeight="1" x14ac:dyDescent="0.5">
      <c r="B47" s="82" t="str">
        <f>IFERROR(INDEX('Classificação 2 encontros'!$B$18:$B$73,MATCH($M47,'Classificação 2 encontros'!$M$18:$M$73,0)),"")</f>
        <v/>
      </c>
      <c r="C47" s="82" t="str">
        <f>IFERROR(INDEX('Classificação 2 encontros'!$C$18:$C$73,MATCH($M47,'Classificação 2 encontros'!$M$18:$M$73,0)),"")</f>
        <v/>
      </c>
      <c r="D47" s="83" t="str">
        <f>IFERROR(INDEX('Classificação 2 encontros'!$D$18:$D$73,MATCH($M47,'Classificação 2 encontros'!$M$18:$M$73,0)),"")</f>
        <v/>
      </c>
      <c r="E47" s="83" t="str">
        <f>IFERROR(INDEX('Classificação 2 encontros'!$E$18:$E$73,MATCH($M47,'Classificação 2 encontros'!$M$18:$M$73,0)),"")</f>
        <v/>
      </c>
      <c r="F47" s="83" t="str">
        <f>IFERROR(INDEX('Classificação 2 encontros'!$F$18:$F$73,MATCH($M47,'Classificação 2 encontros'!$M$18:$M$73,0)),"")</f>
        <v/>
      </c>
      <c r="G47" s="83" t="str">
        <f>IFERROR(INDEX('Classificação 2 encontros'!$G$18:$G$73,MATCH($M47,'Classificação 2 encontros'!$M$18:$M$73,0)),"")</f>
        <v/>
      </c>
      <c r="H47" s="83" t="str">
        <f>IFERROR(INDEX('Classificação 2 encontros'!$H$18:$H$73,MATCH($M47,'Classificação 2 encontros'!$M$18:$M$73,0)),"")</f>
        <v/>
      </c>
      <c r="I47" s="83" t="str">
        <f>IFERROR(INDEX('Classificação 2 encontros'!$I$18:$I$73,MATCH($M47,'Classificação 2 encontros'!$M$18:$M$73,0)),"")</f>
        <v/>
      </c>
      <c r="J47" s="83" t="str">
        <f>IFERROR(INDEX('Classificação 2 encontros'!$J$18:$J$73,MATCH($M47,'Classificação 2 encontros'!$M$18:$M$73,0)),"")</f>
        <v/>
      </c>
      <c r="K47" s="83" t="str">
        <f>IFERROR(INDEX('Classificação 2 encontros'!$K$18:$K$73,MATCH($M47,'Classificação 2 encontros'!$M$18:$M$73,0)),"")</f>
        <v/>
      </c>
      <c r="L47" s="84" t="str">
        <f t="shared" si="6"/>
        <v/>
      </c>
      <c r="M47" s="81">
        <v>30</v>
      </c>
      <c r="N47" s="65"/>
      <c r="O47" s="65"/>
      <c r="P47" s="79" t="str">
        <f>IFERROR(INDEX('Classificação 2 encontros'!$P$18:$P$73,MATCH($AA47,'Classificação 2 encontros'!$AA$18:$AA$73,0)),"")</f>
        <v/>
      </c>
      <c r="Q47" s="79" t="str">
        <f>IFERROR(INDEX('Classificação 2 encontros'!$Q$18:$Q$73,MATCH($AA47,'Classificação 2 encontros'!$AA$18:$AA$73,0)),"")</f>
        <v/>
      </c>
      <c r="R47" s="80" t="str">
        <f>IFERROR(INDEX('Classificação 2 encontros'!$R$18:$R$73,MATCH($AA47,'Classificação 2 encontros'!$AA$18:$AA$73,0)),"")</f>
        <v/>
      </c>
      <c r="S47" s="80" t="str">
        <f>IFERROR(INDEX('Classificação 2 encontros'!$S$18:$S$73,MATCH($AA47,'Classificação 2 encontros'!$AA$18:$AA$73,0)),"")</f>
        <v/>
      </c>
      <c r="T47" s="80" t="str">
        <f>IFERROR(INDEX('Classificação 2 encontros'!$T$18:$T$73,MATCH($AA47,'Classificação 2 encontros'!$AA$18:$AA$73,0)),"")</f>
        <v/>
      </c>
      <c r="U47" s="80" t="str">
        <f>IFERROR(INDEX('Classificação 2 encontros'!$U$18:$U$73,MATCH($AA47,'Classificação 2 encontros'!$AA$18:$AA$73,0)),"")</f>
        <v/>
      </c>
      <c r="V47" s="80" t="str">
        <f>IFERROR(INDEX('Classificação 2 encontros'!$V$18:$V$73,MATCH($AA47,'Classificação 2 encontros'!$AA$18:$AA$73,0)),"")</f>
        <v/>
      </c>
      <c r="W47" s="80" t="str">
        <f>IFERROR(INDEX('Classificação 2 encontros'!$W$18:$W$73,MATCH($AA47,'Classificação 2 encontros'!$AA$18:$AA$73,0)),"")</f>
        <v/>
      </c>
      <c r="X47" s="80" t="str">
        <f>IFERROR(INDEX('Classificação 2 encontros'!$X$18:$X$73,MATCH($AA47,'Classificação 2 encontros'!$AA$18:$AA$73,0)),"")</f>
        <v/>
      </c>
      <c r="Y47" s="80" t="str">
        <f>IFERROR(INDEX('Classificação 2 encontros'!$Y$18:$Y$73,MATCH($AA47,'Classificação 2 encontros'!$AA$18:$AA$73,0)),"")</f>
        <v/>
      </c>
      <c r="Z47" s="84" t="str">
        <f t="shared" si="0"/>
        <v/>
      </c>
      <c r="AA47" s="85">
        <v>30</v>
      </c>
      <c r="AB47" s="73"/>
      <c r="AC47" s="73"/>
      <c r="AD47" s="82" t="str">
        <f>IFERROR(INDEX('Classificação 2 encontros'!$AD$18:$AD$73,MATCH($AA47,'Classificação 2 encontros'!$AO$18:$AO$73,0)),"")</f>
        <v/>
      </c>
      <c r="AE47" s="82" t="str">
        <f>IFERROR(INDEX('Classificação 2 encontros'!$AE$18:$AE$73,MATCH($AA47,'Classificação 2 encontros'!$AO$18:$AO$73,0)),"")</f>
        <v/>
      </c>
      <c r="AF47" s="83" t="str">
        <f>IFERROR(INDEX('Classificação 2 encontros'!$AF$18:$AF$73,MATCH($AA47,'Classificação 2 encontros'!$AO$18:$AO$73,0)),"")</f>
        <v/>
      </c>
      <c r="AG47" s="83" t="str">
        <f>IFERROR(INDEX('Classificação 2 encontros'!$AG$18:$AG$73,MATCH($AA47,'Classificação 2 encontros'!$AO$18:$AO$73,0)),"")</f>
        <v/>
      </c>
      <c r="AH47" s="83" t="str">
        <f>IFERROR(INDEX('Classificação 2 encontros'!$AH$18:$AH$73,MATCH($AA47,'Classificação 2 encontros'!$AO$18:$AO$73,0)),"")</f>
        <v/>
      </c>
      <c r="AI47" s="83" t="str">
        <f>IFERROR(INDEX('Classificação 2 encontros'!$AI$18:$AI$73,MATCH($AA47,'Classificação 2 encontros'!$AO$18:$AO$73,0)),"")</f>
        <v/>
      </c>
      <c r="AJ47" s="83" t="str">
        <f>IFERROR(INDEX('Classificação 2 encontros'!$AJ$18:$AJ$73,MATCH($AA47,'Classificação 2 encontros'!$AO$18:$AO$73,0)),"")</f>
        <v/>
      </c>
      <c r="AK47" s="83" t="str">
        <f>IFERROR(INDEX('Classificação 2 encontros'!$AK$18:$AK$73,MATCH($AA47,'Classificação 2 encontros'!$AO$18:$AO$73,0)),"")</f>
        <v/>
      </c>
      <c r="AL47" s="83" t="str">
        <f>IFERROR(INDEX('Classificação 2 encontros'!$AL$18:$AL$73,MATCH($AA47,'Classificação 2 encontros'!$AO$18:$AO$73,0)),"")</f>
        <v/>
      </c>
      <c r="AM47" s="83" t="str">
        <f>IFERROR(INDEX('Classificação 2 encontros'!$AM$18:$AM$73,MATCH($AA47,'Classificação 2 encontros'!$AO$18:$AO$73,0)),"")</f>
        <v/>
      </c>
      <c r="AN47" s="84" t="str">
        <f t="shared" si="1"/>
        <v/>
      </c>
      <c r="AO47" s="85">
        <v>30</v>
      </c>
      <c r="AP47" s="73"/>
      <c r="AQ47" s="73"/>
      <c r="AR47" s="89" t="str">
        <f>IFERROR(INDEX('Classificação 2 encontros'!$AR$18:$AR$73,MATCH($AA47,'Classificação 2 encontros'!$BC$18:$BC$73,0)),"")</f>
        <v/>
      </c>
      <c r="AS47" s="89" t="str">
        <f>IFERROR(INDEX('Classificação 2 encontros'!$AS$18:$AS$73,MATCH($AA47,'Classificação 2 encontros'!$BC$18:$BC$73,0)),"")</f>
        <v/>
      </c>
      <c r="AT47" s="90" t="str">
        <f>IFERROR(INDEX('Classificação 2 encontros'!$AT$18:$AT$73,MATCH($AA47,'Classificação 2 encontros'!$BC$18:$BC$73,0)),"")</f>
        <v/>
      </c>
      <c r="AU47" s="90" t="str">
        <f>IFERROR(INDEX('Classificação 2 encontros'!$AU$18:$AU$73,MATCH($AA47,'Classificação 2 encontros'!$BC$18:$BC$73,0)),"")</f>
        <v/>
      </c>
      <c r="AV47" s="90" t="str">
        <f>IFERROR(INDEX('Classificação 2 encontros'!$AV$18:$AV$73,MATCH($AA47,'Classificação 2 encontros'!$BC$18:$BC$73,0)),"")</f>
        <v/>
      </c>
      <c r="AW47" s="90" t="str">
        <f>IFERROR(INDEX('Classificação 2 encontros'!$AW$18:$AW$73,MATCH($AA47,'Classificação 2 encontros'!$BC$18:$BC$73,0)),"")</f>
        <v/>
      </c>
      <c r="AX47" s="90" t="str">
        <f>IFERROR(INDEX('Classificação 2 encontros'!$AX$18:$AX$73,MATCH($AA47,'Classificação 2 encontros'!$BC$18:$BC$73,0)),"")</f>
        <v/>
      </c>
      <c r="AY47" s="90" t="str">
        <f>IFERROR(INDEX('Classificação 2 encontros'!$AY$18:$AY$73,MATCH($AA47,'Classificação 2 encontros'!$BC$18:$BC$73,0)),"")</f>
        <v/>
      </c>
      <c r="AZ47" s="90" t="str">
        <f>IFERROR(INDEX('Classificação 2 encontros'!$AZ$18:$AZ$73,MATCH($AA47,'Classificação 2 encontros'!$BC$18:$BC$73,0)),"")</f>
        <v/>
      </c>
      <c r="BA47" s="90" t="str">
        <f>IFERROR(INDEX('Classificação 2 encontros'!$BA$18:$BA$73,MATCH($AA47,'Classificação 2 encontros'!$BC$18:$BC$73,0)),"")</f>
        <v/>
      </c>
      <c r="BB47" s="84" t="str">
        <f t="shared" si="2"/>
        <v/>
      </c>
      <c r="BC47" s="85">
        <v>30</v>
      </c>
      <c r="BD47" s="76"/>
      <c r="BE47" s="76"/>
      <c r="BF47" s="86" t="str">
        <f>IFERROR(INDEX('Classificação 2 encontros'!$BF$18:$BF$73,MATCH($AA47,'Classificação 2 encontros'!$BQ$18:$BQ$73,0)),"")</f>
        <v/>
      </c>
      <c r="BG47" s="86" t="str">
        <f>IFERROR(INDEX('Classificação 2 encontros'!$BG$18:$BG$73,MATCH($AA47,'Classificação 2 encontros'!$BQ$18:$BQ$73,0)),"")</f>
        <v/>
      </c>
      <c r="BH47" s="87" t="str">
        <f>IFERROR(INDEX('Classificação 2 encontros'!$BH$18:$BH$73,MATCH($AA47,'Classificação 2 encontros'!$BQ$18:$BQ$73,0)),"")</f>
        <v/>
      </c>
      <c r="BI47" s="87" t="str">
        <f>IFERROR(INDEX('Classificação 2 encontros'!$BI$18:$BI$73,MATCH($AA47,'Classificação 2 encontros'!$BQ$18:$BQ$73,0)),"")</f>
        <v/>
      </c>
      <c r="BJ47" s="87" t="str">
        <f>IFERROR(INDEX('Classificação 2 encontros'!$BJ$18:$BJ$73,MATCH($AA47,'Classificação 2 encontros'!$BQ$18:$BQ$73,0)),"")</f>
        <v/>
      </c>
      <c r="BK47" s="87" t="str">
        <f>IFERROR(INDEX('Classificação 2 encontros'!$BK$18:$BK$73,MATCH($AA47,'Classificação 2 encontros'!$BQ$18:$BQ$73,0)),"")</f>
        <v/>
      </c>
      <c r="BL47" s="87" t="str">
        <f>IFERROR(INDEX('Classificação 2 encontros'!$BL$18:$BL$73,MATCH($AA47,'Classificação 2 encontros'!$BQ$18:$BQ$73,0)),"")</f>
        <v/>
      </c>
      <c r="BM47" s="96" t="str">
        <f>IFERROR(INDEX('Classificação 2 encontros'!$BM$18:$BM$73,MATCH($AA47,'Classificação 2 encontros'!$BQ$18:$BQ$73,0)),"")</f>
        <v/>
      </c>
      <c r="BN47" s="87" t="str">
        <f>IFERROR(INDEX('Classificação 2 encontros'!$BN$18:$BN$73,MATCH($AA47,'Classificação 2 encontros'!$BQ$18:$BQ$73,0)),"")</f>
        <v/>
      </c>
      <c r="BO47" s="87" t="str">
        <f>IFERROR(INDEX('Classificação 2 encontros'!$BO$18:$BO$73,MATCH($AA47,'Classificação 2 encontros'!$BQ$18:$BQ$73,0)),"")</f>
        <v/>
      </c>
      <c r="BP47" s="84" t="str">
        <f t="shared" si="3"/>
        <v/>
      </c>
      <c r="BQ47" s="85">
        <v>30</v>
      </c>
      <c r="BT47" s="89" t="str">
        <f>IFERROR(INDEX('Classificação 2 encontros'!$BT$18:$BT$73,MATCH($AA47,'Classificação 2 encontros'!$CE$18:$CE$73,0)),"")</f>
        <v/>
      </c>
      <c r="BU47" s="89" t="str">
        <f>IFERROR(INDEX('Classificação 2 encontros'!$BU$18:$BU$73,MATCH($AA47,'Classificação 2 encontros'!$CE$18:$CE$73,0)),"")</f>
        <v/>
      </c>
      <c r="BV47" s="90" t="str">
        <f>IFERROR(INDEX('Classificação 2 encontros'!$BV$18:$BV$73,MATCH($AA47,'Classificação 2 encontros'!$CE$18:$CE$73,0)),"")</f>
        <v/>
      </c>
      <c r="BW47" s="90" t="str">
        <f>IFERROR(INDEX('Classificação 2 encontros'!$BW$18:$BW$73,MATCH($AA47,'Classificação 2 encontros'!$CE$18:$CE$73,0)),"")</f>
        <v/>
      </c>
      <c r="BX47" s="90" t="str">
        <f>IFERROR(INDEX('Classificação 2 encontros'!$BX$18:$BX$73,MATCH($AA47,'Classificação 2 encontros'!$CE$18:$CE$73,0)),"")</f>
        <v/>
      </c>
      <c r="BY47" s="90" t="str">
        <f>IFERROR(INDEX('Classificação 2 encontros'!$BY$18:$BY$73,MATCH($AA47,'Classificação 2 encontros'!$CE$18:$CE$73,0)),"")</f>
        <v/>
      </c>
      <c r="BZ47" s="90" t="str">
        <f>IFERROR(INDEX('Classificação 2 encontros'!$BZ$18:$BZ$73,MATCH($AA47,'Classificação 2 encontros'!$CE$18:$CE$73,0)),"")</f>
        <v/>
      </c>
      <c r="CA47" s="90" t="str">
        <f>IFERROR(INDEX('Classificação 2 encontros'!$CA$18:$CA$73,MATCH($AA47,'Classificação 2 encontros'!$CE$18:$CE$73,0)),"")</f>
        <v/>
      </c>
      <c r="CB47" s="90" t="str">
        <f>IFERROR(INDEX('Classificação 2 encontros'!$CB$18:$CB$73,MATCH($AA47,'Classificação 2 encontros'!$CE$18:$CE$73,0)),"")</f>
        <v/>
      </c>
      <c r="CC47" s="90" t="str">
        <f>IFERROR(INDEX('Classificação 2 encontros'!$CC$18:$CC$73,MATCH($AA47,'Classificação 2 encontros'!$CE$18:$CE$73,0)),"")</f>
        <v/>
      </c>
      <c r="CD47" s="68"/>
      <c r="CE47" s="69" t="str">
        <f t="shared" si="5"/>
        <v/>
      </c>
    </row>
    <row r="48" spans="2:83" ht="22.5" customHeight="1" x14ac:dyDescent="0.5">
      <c r="B48" s="82" t="str">
        <f>IFERROR(INDEX('Classificação 2 encontros'!$B$18:$B$73,MATCH($M48,'Classificação 2 encontros'!$M$18:$M$73,0)),"")</f>
        <v/>
      </c>
      <c r="C48" s="82" t="str">
        <f>IFERROR(INDEX('Classificação 2 encontros'!$C$18:$C$73,MATCH($M48,'Classificação 2 encontros'!$M$18:$M$73,0)),"")</f>
        <v/>
      </c>
      <c r="D48" s="83" t="str">
        <f>IFERROR(INDEX('Classificação 2 encontros'!$D$18:$D$73,MATCH($M48,'Classificação 2 encontros'!$M$18:$M$73,0)),"")</f>
        <v/>
      </c>
      <c r="E48" s="83" t="str">
        <f>IFERROR(INDEX('Classificação 2 encontros'!$E$18:$E$73,MATCH($M48,'Classificação 2 encontros'!$M$18:$M$73,0)),"")</f>
        <v/>
      </c>
      <c r="F48" s="83" t="str">
        <f>IFERROR(INDEX('Classificação 2 encontros'!$F$18:$F$73,MATCH($M48,'Classificação 2 encontros'!$M$18:$M$73,0)),"")</f>
        <v/>
      </c>
      <c r="G48" s="83" t="str">
        <f>IFERROR(INDEX('Classificação 2 encontros'!$G$18:$G$73,MATCH($M48,'Classificação 2 encontros'!$M$18:$M$73,0)),"")</f>
        <v/>
      </c>
      <c r="H48" s="83" t="str">
        <f>IFERROR(INDEX('Classificação 2 encontros'!$H$18:$H$73,MATCH($M48,'Classificação 2 encontros'!$M$18:$M$73,0)),"")</f>
        <v/>
      </c>
      <c r="I48" s="83" t="str">
        <f>IFERROR(INDEX('Classificação 2 encontros'!$I$18:$I$73,MATCH($M48,'Classificação 2 encontros'!$M$18:$M$73,0)),"")</f>
        <v/>
      </c>
      <c r="J48" s="83" t="str">
        <f>IFERROR(INDEX('Classificação 2 encontros'!$J$18:$J$73,MATCH($M48,'Classificação 2 encontros'!$M$18:$M$73,0)),"")</f>
        <v/>
      </c>
      <c r="K48" s="83" t="str">
        <f>IFERROR(INDEX('Classificação 2 encontros'!$K$18:$K$73,MATCH($M48,'Classificação 2 encontros'!$M$18:$M$73,0)),"")</f>
        <v/>
      </c>
      <c r="L48" s="84" t="str">
        <f t="shared" si="6"/>
        <v/>
      </c>
      <c r="M48" s="81">
        <v>31</v>
      </c>
      <c r="N48" s="65"/>
      <c r="O48" s="65"/>
      <c r="P48" s="79" t="str">
        <f>IFERROR(INDEX('Classificação 2 encontros'!$P$18:$P$73,MATCH($AA48,'Classificação 2 encontros'!$AA$18:$AA$73,0)),"")</f>
        <v/>
      </c>
      <c r="Q48" s="79" t="str">
        <f>IFERROR(INDEX('Classificação 2 encontros'!$Q$18:$Q$73,MATCH($AA48,'Classificação 2 encontros'!$AA$18:$AA$73,0)),"")</f>
        <v/>
      </c>
      <c r="R48" s="80" t="str">
        <f>IFERROR(INDEX('Classificação 2 encontros'!$R$18:$R$73,MATCH($AA48,'Classificação 2 encontros'!$AA$18:$AA$73,0)),"")</f>
        <v/>
      </c>
      <c r="S48" s="80" t="str">
        <f>IFERROR(INDEX('Classificação 2 encontros'!$S$18:$S$73,MATCH($AA48,'Classificação 2 encontros'!$AA$18:$AA$73,0)),"")</f>
        <v/>
      </c>
      <c r="T48" s="80" t="str">
        <f>IFERROR(INDEX('Classificação 2 encontros'!$T$18:$T$73,MATCH($AA48,'Classificação 2 encontros'!$AA$18:$AA$73,0)),"")</f>
        <v/>
      </c>
      <c r="U48" s="80" t="str">
        <f>IFERROR(INDEX('Classificação 2 encontros'!$U$18:$U$73,MATCH($AA48,'Classificação 2 encontros'!$AA$18:$AA$73,0)),"")</f>
        <v/>
      </c>
      <c r="V48" s="80" t="str">
        <f>IFERROR(INDEX('Classificação 2 encontros'!$V$18:$V$73,MATCH($AA48,'Classificação 2 encontros'!$AA$18:$AA$73,0)),"")</f>
        <v/>
      </c>
      <c r="W48" s="80" t="str">
        <f>IFERROR(INDEX('Classificação 2 encontros'!$W$18:$W$73,MATCH($AA48,'Classificação 2 encontros'!$AA$18:$AA$73,0)),"")</f>
        <v/>
      </c>
      <c r="X48" s="80" t="str">
        <f>IFERROR(INDEX('Classificação 2 encontros'!$X$18:$X$73,MATCH($AA48,'Classificação 2 encontros'!$AA$18:$AA$73,0)),"")</f>
        <v/>
      </c>
      <c r="Y48" s="80" t="str">
        <f>IFERROR(INDEX('Classificação 2 encontros'!$Y$18:$Y$73,MATCH($AA48,'Classificação 2 encontros'!$AA$18:$AA$73,0)),"")</f>
        <v/>
      </c>
      <c r="Z48" s="84" t="str">
        <f t="shared" si="0"/>
        <v/>
      </c>
      <c r="AA48" s="85">
        <v>31</v>
      </c>
      <c r="AB48" s="73"/>
      <c r="AC48" s="73"/>
      <c r="AD48" s="82" t="str">
        <f>IFERROR(INDEX('Classificação 2 encontros'!$AD$18:$AD$73,MATCH($AA48,'Classificação 2 encontros'!$AO$18:$AO$73,0)),"")</f>
        <v/>
      </c>
      <c r="AE48" s="82" t="str">
        <f>IFERROR(INDEX('Classificação 2 encontros'!$AE$18:$AE$73,MATCH($AA48,'Classificação 2 encontros'!$AO$18:$AO$73,0)),"")</f>
        <v/>
      </c>
      <c r="AF48" s="83" t="str">
        <f>IFERROR(INDEX('Classificação 2 encontros'!$AF$18:$AF$73,MATCH($AA48,'Classificação 2 encontros'!$AO$18:$AO$73,0)),"")</f>
        <v/>
      </c>
      <c r="AG48" s="83" t="str">
        <f>IFERROR(INDEX('Classificação 2 encontros'!$AG$18:$AG$73,MATCH($AA48,'Classificação 2 encontros'!$AO$18:$AO$73,0)),"")</f>
        <v/>
      </c>
      <c r="AH48" s="83" t="str">
        <f>IFERROR(INDEX('Classificação 2 encontros'!$AH$18:$AH$73,MATCH($AA48,'Classificação 2 encontros'!$AO$18:$AO$73,0)),"")</f>
        <v/>
      </c>
      <c r="AI48" s="83" t="str">
        <f>IFERROR(INDEX('Classificação 2 encontros'!$AI$18:$AI$73,MATCH($AA48,'Classificação 2 encontros'!$AO$18:$AO$73,0)),"")</f>
        <v/>
      </c>
      <c r="AJ48" s="83" t="str">
        <f>IFERROR(INDEX('Classificação 2 encontros'!$AJ$18:$AJ$73,MATCH($AA48,'Classificação 2 encontros'!$AO$18:$AO$73,0)),"")</f>
        <v/>
      </c>
      <c r="AK48" s="83" t="str">
        <f>IFERROR(INDEX('Classificação 2 encontros'!$AK$18:$AK$73,MATCH($AA48,'Classificação 2 encontros'!$AO$18:$AO$73,0)),"")</f>
        <v/>
      </c>
      <c r="AL48" s="83" t="str">
        <f>IFERROR(INDEX('Classificação 2 encontros'!$AL$18:$AL$73,MATCH($AA48,'Classificação 2 encontros'!$AO$18:$AO$73,0)),"")</f>
        <v/>
      </c>
      <c r="AM48" s="83" t="str">
        <f>IFERROR(INDEX('Classificação 2 encontros'!$AM$18:$AM$73,MATCH($AA48,'Classificação 2 encontros'!$AO$18:$AO$73,0)),"")</f>
        <v/>
      </c>
      <c r="AN48" s="84" t="str">
        <f t="shared" si="1"/>
        <v/>
      </c>
      <c r="AO48" s="85">
        <v>31</v>
      </c>
      <c r="AP48" s="73"/>
      <c r="AQ48" s="73"/>
      <c r="AR48" s="89" t="str">
        <f>IFERROR(INDEX('Classificação 2 encontros'!$AR$18:$AR$73,MATCH($AA48,'Classificação 2 encontros'!$BC$18:$BC$73,0)),"")</f>
        <v/>
      </c>
      <c r="AS48" s="89" t="str">
        <f>IFERROR(INDEX('Classificação 2 encontros'!$AS$18:$AS$73,MATCH($AA48,'Classificação 2 encontros'!$BC$18:$BC$73,0)),"")</f>
        <v/>
      </c>
      <c r="AT48" s="90" t="str">
        <f>IFERROR(INDEX('Classificação 2 encontros'!$AT$18:$AT$73,MATCH($AA48,'Classificação 2 encontros'!$BC$18:$BC$73,0)),"")</f>
        <v/>
      </c>
      <c r="AU48" s="90" t="str">
        <f>IFERROR(INDEX('Classificação 2 encontros'!$AU$18:$AU$73,MATCH($AA48,'Classificação 2 encontros'!$BC$18:$BC$73,0)),"")</f>
        <v/>
      </c>
      <c r="AV48" s="90" t="str">
        <f>IFERROR(INDEX('Classificação 2 encontros'!$AV$18:$AV$73,MATCH($AA48,'Classificação 2 encontros'!$BC$18:$BC$73,0)),"")</f>
        <v/>
      </c>
      <c r="AW48" s="90" t="str">
        <f>IFERROR(INDEX('Classificação 2 encontros'!$AW$18:$AW$73,MATCH($AA48,'Classificação 2 encontros'!$BC$18:$BC$73,0)),"")</f>
        <v/>
      </c>
      <c r="AX48" s="90" t="str">
        <f>IFERROR(INDEX('Classificação 2 encontros'!$AX$18:$AX$73,MATCH($AA48,'Classificação 2 encontros'!$BC$18:$BC$73,0)),"")</f>
        <v/>
      </c>
      <c r="AY48" s="90" t="str">
        <f>IFERROR(INDEX('Classificação 2 encontros'!$AY$18:$AY$73,MATCH($AA48,'Classificação 2 encontros'!$BC$18:$BC$73,0)),"")</f>
        <v/>
      </c>
      <c r="AZ48" s="90" t="str">
        <f>IFERROR(INDEX('Classificação 2 encontros'!$AZ$18:$AZ$73,MATCH($AA48,'Classificação 2 encontros'!$BC$18:$BC$73,0)),"")</f>
        <v/>
      </c>
      <c r="BA48" s="90" t="str">
        <f>IFERROR(INDEX('Classificação 2 encontros'!$BA$18:$BA$73,MATCH($AA48,'Classificação 2 encontros'!$BC$18:$BC$73,0)),"")</f>
        <v/>
      </c>
      <c r="BB48" s="84" t="str">
        <f t="shared" si="2"/>
        <v/>
      </c>
      <c r="BC48" s="85">
        <v>31</v>
      </c>
      <c r="BD48" s="76"/>
      <c r="BE48" s="76"/>
      <c r="BF48" s="86" t="str">
        <f>IFERROR(INDEX('Classificação 2 encontros'!$BF$18:$BF$73,MATCH($AA48,'Classificação 2 encontros'!$BQ$18:$BQ$73,0)),"")</f>
        <v/>
      </c>
      <c r="BG48" s="86" t="str">
        <f>IFERROR(INDEX('Classificação 2 encontros'!$BG$18:$BG$73,MATCH($AA48,'Classificação 2 encontros'!$BQ$18:$BQ$73,0)),"")</f>
        <v/>
      </c>
      <c r="BH48" s="87" t="str">
        <f>IFERROR(INDEX('Classificação 2 encontros'!$BH$18:$BH$73,MATCH($AA48,'Classificação 2 encontros'!$BQ$18:$BQ$73,0)),"")</f>
        <v/>
      </c>
      <c r="BI48" s="87" t="str">
        <f>IFERROR(INDEX('Classificação 2 encontros'!$BI$18:$BI$73,MATCH($AA48,'Classificação 2 encontros'!$BQ$18:$BQ$73,0)),"")</f>
        <v/>
      </c>
      <c r="BJ48" s="87" t="str">
        <f>IFERROR(INDEX('Classificação 2 encontros'!$BJ$18:$BJ$73,MATCH($AA48,'Classificação 2 encontros'!$BQ$18:$BQ$73,0)),"")</f>
        <v/>
      </c>
      <c r="BK48" s="87" t="str">
        <f>IFERROR(INDEX('Classificação 2 encontros'!$BK$18:$BK$73,MATCH($AA48,'Classificação 2 encontros'!$BQ$18:$BQ$73,0)),"")</f>
        <v/>
      </c>
      <c r="BL48" s="87" t="str">
        <f>IFERROR(INDEX('Classificação 2 encontros'!$BL$18:$BL$73,MATCH($AA48,'Classificação 2 encontros'!$BQ$18:$BQ$73,0)),"")</f>
        <v/>
      </c>
      <c r="BM48" s="96" t="str">
        <f>IFERROR(INDEX('Classificação 2 encontros'!$BM$18:$BM$73,MATCH($AA48,'Classificação 2 encontros'!$BQ$18:$BQ$73,0)),"")</f>
        <v/>
      </c>
      <c r="BN48" s="87" t="str">
        <f>IFERROR(INDEX('Classificação 2 encontros'!$BN$18:$BN$73,MATCH($AA48,'Classificação 2 encontros'!$BQ$18:$BQ$73,0)),"")</f>
        <v/>
      </c>
      <c r="BO48" s="87" t="str">
        <f>IFERROR(INDEX('Classificação 2 encontros'!$BO$18:$BO$73,MATCH($AA48,'Classificação 2 encontros'!$BQ$18:$BQ$73,0)),"")</f>
        <v/>
      </c>
      <c r="BP48" s="84" t="str">
        <f t="shared" si="3"/>
        <v/>
      </c>
      <c r="BQ48" s="85">
        <v>31</v>
      </c>
      <c r="BT48" s="89" t="str">
        <f>IFERROR(INDEX('Classificação 2 encontros'!$BT$18:$BT$73,MATCH($AA48,'Classificação 2 encontros'!$CE$18:$CE$73,0)),"")</f>
        <v/>
      </c>
      <c r="BU48" s="89" t="str">
        <f>IFERROR(INDEX('Classificação 2 encontros'!$BU$18:$BU$73,MATCH($AA48,'Classificação 2 encontros'!$CE$18:$CE$73,0)),"")</f>
        <v/>
      </c>
      <c r="BV48" s="90" t="str">
        <f>IFERROR(INDEX('Classificação 2 encontros'!$BV$18:$BV$73,MATCH($AA48,'Classificação 2 encontros'!$CE$18:$CE$73,0)),"")</f>
        <v/>
      </c>
      <c r="BW48" s="90" t="str">
        <f>IFERROR(INDEX('Classificação 2 encontros'!$BW$18:$BW$73,MATCH($AA48,'Classificação 2 encontros'!$CE$18:$CE$73,0)),"")</f>
        <v/>
      </c>
      <c r="BX48" s="90" t="str">
        <f>IFERROR(INDEX('Classificação 2 encontros'!$BX$18:$BX$73,MATCH($AA48,'Classificação 2 encontros'!$CE$18:$CE$73,0)),"")</f>
        <v/>
      </c>
      <c r="BY48" s="90" t="str">
        <f>IFERROR(INDEX('Classificação 2 encontros'!$BY$18:$BY$73,MATCH($AA48,'Classificação 2 encontros'!$CE$18:$CE$73,0)),"")</f>
        <v/>
      </c>
      <c r="BZ48" s="90" t="str">
        <f>IFERROR(INDEX('Classificação 2 encontros'!$BZ$18:$BZ$73,MATCH($AA48,'Classificação 2 encontros'!$CE$18:$CE$73,0)),"")</f>
        <v/>
      </c>
      <c r="CA48" s="90" t="str">
        <f>IFERROR(INDEX('Classificação 2 encontros'!$CA$18:$CA$73,MATCH($AA48,'Classificação 2 encontros'!$CE$18:$CE$73,0)),"")</f>
        <v/>
      </c>
      <c r="CB48" s="90" t="str">
        <f>IFERROR(INDEX('Classificação 2 encontros'!$CB$18:$CB$73,MATCH($AA48,'Classificação 2 encontros'!$CE$18:$CE$73,0)),"")</f>
        <v/>
      </c>
      <c r="CC48" s="90" t="str">
        <f>IFERROR(INDEX('Classificação 2 encontros'!$CC$18:$CC$73,MATCH($AA48,'Classificação 2 encontros'!$CE$18:$CE$73,0)),"")</f>
        <v/>
      </c>
      <c r="CD48" s="68"/>
      <c r="CE48" s="69" t="str">
        <f t="shared" si="5"/>
        <v/>
      </c>
    </row>
    <row r="49" spans="2:83" ht="22.5" customHeight="1" x14ac:dyDescent="0.45">
      <c r="B49" s="82" t="str">
        <f>IFERROR(INDEX('Classificação 2 encontros'!$B$18:$B$73,MATCH($M49,'Classificação 2 encontros'!$M$18:$M$73,0)),"")</f>
        <v/>
      </c>
      <c r="C49" s="82" t="str">
        <f>IFERROR(INDEX('Classificação 2 encontros'!$C$18:$C$73,MATCH($M49,'Classificação 2 encontros'!$M$18:$M$73,0)),"")</f>
        <v/>
      </c>
      <c r="D49" s="83" t="str">
        <f>IFERROR(INDEX('Classificação 2 encontros'!$D$18:$D$73,MATCH($M49,'Classificação 2 encontros'!$M$18:$M$73,0)),"")</f>
        <v/>
      </c>
      <c r="E49" s="83" t="str">
        <f>IFERROR(INDEX('Classificação 2 encontros'!$E$18:$E$73,MATCH($M49,'Classificação 2 encontros'!$M$18:$M$73,0)),"")</f>
        <v/>
      </c>
      <c r="F49" s="83" t="str">
        <f>IFERROR(INDEX('Classificação 2 encontros'!$F$18:$F$73,MATCH($M49,'Classificação 2 encontros'!$M$18:$M$73,0)),"")</f>
        <v/>
      </c>
      <c r="G49" s="83" t="str">
        <f>IFERROR(INDEX('Classificação 2 encontros'!$G$18:$G$73,MATCH($M49,'Classificação 2 encontros'!$M$18:$M$73,0)),"")</f>
        <v/>
      </c>
      <c r="H49" s="83" t="str">
        <f>IFERROR(INDEX('Classificação 2 encontros'!$H$18:$H$73,MATCH($M49,'Classificação 2 encontros'!$M$18:$M$73,0)),"")</f>
        <v/>
      </c>
      <c r="I49" s="83" t="str">
        <f>IFERROR(INDEX('Classificação 2 encontros'!$I$18:$I$73,MATCH($M49,'Classificação 2 encontros'!$M$18:$M$73,0)),"")</f>
        <v/>
      </c>
      <c r="J49" s="83" t="str">
        <f>IFERROR(INDEX('Classificação 2 encontros'!$J$18:$J$73,MATCH($M49,'Classificação 2 encontros'!$M$18:$M$73,0)),"")</f>
        <v/>
      </c>
      <c r="K49" s="83" t="str">
        <f>IFERROR(INDEX('Classificação 2 encontros'!$K$18:$K$73,MATCH($M49,'Classificação 2 encontros'!$M$18:$M$73,0)),"")</f>
        <v/>
      </c>
      <c r="L49" s="84" t="str">
        <f t="shared" si="6"/>
        <v/>
      </c>
      <c r="M49" s="81">
        <v>32</v>
      </c>
      <c r="N49" s="65"/>
      <c r="O49" s="65"/>
      <c r="P49" s="79" t="str">
        <f>IFERROR(INDEX('Classificação 2 encontros'!$P$18:$P$73,MATCH($AA49,'Classificação 2 encontros'!$AA$18:$AA$73,0)),"")</f>
        <v/>
      </c>
      <c r="Q49" s="79" t="str">
        <f>IFERROR(INDEX('Classificação 2 encontros'!$Q$18:$Q$73,MATCH($AA49,'Classificação 2 encontros'!$AA$18:$AA$73,0)),"")</f>
        <v/>
      </c>
      <c r="R49" s="80" t="str">
        <f>IFERROR(INDEX('Classificação 2 encontros'!$R$18:$R$73,MATCH($AA49,'Classificação 2 encontros'!$AA$18:$AA$73,0)),"")</f>
        <v/>
      </c>
      <c r="S49" s="80" t="str">
        <f>IFERROR(INDEX('Classificação 2 encontros'!$S$18:$S$73,MATCH($AA49,'Classificação 2 encontros'!$AA$18:$AA$73,0)),"")</f>
        <v/>
      </c>
      <c r="T49" s="80" t="str">
        <f>IFERROR(INDEX('Classificação 2 encontros'!$T$18:$T$73,MATCH($AA49,'Classificação 2 encontros'!$AA$18:$AA$73,0)),"")</f>
        <v/>
      </c>
      <c r="U49" s="80" t="str">
        <f>IFERROR(INDEX('Classificação 2 encontros'!$U$18:$U$73,MATCH($AA49,'Classificação 2 encontros'!$AA$18:$AA$73,0)),"")</f>
        <v/>
      </c>
      <c r="V49" s="80" t="str">
        <f>IFERROR(INDEX('Classificação 2 encontros'!$V$18:$V$73,MATCH($AA49,'Classificação 2 encontros'!$AA$18:$AA$73,0)),"")</f>
        <v/>
      </c>
      <c r="W49" s="80" t="str">
        <f>IFERROR(INDEX('Classificação 2 encontros'!$W$18:$W$73,MATCH($AA49,'Classificação 2 encontros'!$AA$18:$AA$73,0)),"")</f>
        <v/>
      </c>
      <c r="X49" s="80" t="str">
        <f>IFERROR(INDEX('Classificação 2 encontros'!$X$18:$X$73,MATCH($AA49,'Classificação 2 encontros'!$AA$18:$AA$73,0)),"")</f>
        <v/>
      </c>
      <c r="Y49" s="80" t="str">
        <f>IFERROR(INDEX('Classificação 2 encontros'!$Y$18:$Y$73,MATCH($AA49,'Classificação 2 encontros'!$AA$18:$AA$73,0)),"")</f>
        <v/>
      </c>
      <c r="Z49" s="84" t="str">
        <f t="shared" si="0"/>
        <v/>
      </c>
      <c r="AA49" s="85">
        <v>32</v>
      </c>
      <c r="AB49" s="74"/>
      <c r="AC49" s="74"/>
      <c r="AD49" s="82" t="str">
        <f>IFERROR(INDEX('Classificação 2 encontros'!$AD$18:$AD$73,MATCH($AA49,'Classificação 2 encontros'!$AO$18:$AO$73,0)),"")</f>
        <v/>
      </c>
      <c r="AE49" s="82" t="str">
        <f>IFERROR(INDEX('Classificação 2 encontros'!$AE$18:$AE$73,MATCH($AA49,'Classificação 2 encontros'!$AO$18:$AO$73,0)),"")</f>
        <v/>
      </c>
      <c r="AF49" s="83" t="str">
        <f>IFERROR(INDEX('Classificação 2 encontros'!$AF$18:$AF$73,MATCH($AA49,'Classificação 2 encontros'!$AO$18:$AO$73,0)),"")</f>
        <v/>
      </c>
      <c r="AG49" s="83" t="str">
        <f>IFERROR(INDEX('Classificação 2 encontros'!$AG$18:$AG$73,MATCH($AA49,'Classificação 2 encontros'!$AO$18:$AO$73,0)),"")</f>
        <v/>
      </c>
      <c r="AH49" s="83" t="str">
        <f>IFERROR(INDEX('Classificação 2 encontros'!$AH$18:$AH$73,MATCH($AA49,'Classificação 2 encontros'!$AO$18:$AO$73,0)),"")</f>
        <v/>
      </c>
      <c r="AI49" s="83" t="str">
        <f>IFERROR(INDEX('Classificação 2 encontros'!$AI$18:$AI$73,MATCH($AA49,'Classificação 2 encontros'!$AO$18:$AO$73,0)),"")</f>
        <v/>
      </c>
      <c r="AJ49" s="83" t="str">
        <f>IFERROR(INDEX('Classificação 2 encontros'!$AJ$18:$AJ$73,MATCH($AA49,'Classificação 2 encontros'!$AO$18:$AO$73,0)),"")</f>
        <v/>
      </c>
      <c r="AK49" s="83" t="str">
        <f>IFERROR(INDEX('Classificação 2 encontros'!$AK$18:$AK$73,MATCH($AA49,'Classificação 2 encontros'!$AO$18:$AO$73,0)),"")</f>
        <v/>
      </c>
      <c r="AL49" s="83" t="str">
        <f>IFERROR(INDEX('Classificação 2 encontros'!$AL$18:$AL$73,MATCH($AA49,'Classificação 2 encontros'!$AO$18:$AO$73,0)),"")</f>
        <v/>
      </c>
      <c r="AM49" s="83" t="str">
        <f>IFERROR(INDEX('Classificação 2 encontros'!$AM$18:$AM$73,MATCH($AA49,'Classificação 2 encontros'!$AO$18:$AO$73,0)),"")</f>
        <v/>
      </c>
      <c r="AN49" s="84" t="str">
        <f t="shared" si="1"/>
        <v/>
      </c>
      <c r="AO49" s="85">
        <v>32</v>
      </c>
      <c r="AP49" s="74"/>
      <c r="AQ49" s="74"/>
      <c r="AR49" s="89" t="str">
        <f>IFERROR(INDEX('Classificação 2 encontros'!$AR$18:$AR$73,MATCH($AA49,'Classificação 2 encontros'!$BC$18:$BC$73,0)),"")</f>
        <v/>
      </c>
      <c r="AS49" s="89" t="str">
        <f>IFERROR(INDEX('Classificação 2 encontros'!$AS$18:$AS$73,MATCH($AA49,'Classificação 2 encontros'!$BC$18:$BC$73,0)),"")</f>
        <v/>
      </c>
      <c r="AT49" s="90" t="str">
        <f>IFERROR(INDEX('Classificação 2 encontros'!$AT$18:$AT$73,MATCH($AA49,'Classificação 2 encontros'!$BC$18:$BC$73,0)),"")</f>
        <v/>
      </c>
      <c r="AU49" s="90" t="str">
        <f>IFERROR(INDEX('Classificação 2 encontros'!$AU$18:$AU$73,MATCH($AA49,'Classificação 2 encontros'!$BC$18:$BC$73,0)),"")</f>
        <v/>
      </c>
      <c r="AV49" s="90" t="str">
        <f>IFERROR(INDEX('Classificação 2 encontros'!$AV$18:$AV$73,MATCH($AA49,'Classificação 2 encontros'!$BC$18:$BC$73,0)),"")</f>
        <v/>
      </c>
      <c r="AW49" s="90" t="str">
        <f>IFERROR(INDEX('Classificação 2 encontros'!$AW$18:$AW$73,MATCH($AA49,'Classificação 2 encontros'!$BC$18:$BC$73,0)),"")</f>
        <v/>
      </c>
      <c r="AX49" s="90" t="str">
        <f>IFERROR(INDEX('Classificação 2 encontros'!$AX$18:$AX$73,MATCH($AA49,'Classificação 2 encontros'!$BC$18:$BC$73,0)),"")</f>
        <v/>
      </c>
      <c r="AY49" s="90" t="str">
        <f>IFERROR(INDEX('Classificação 2 encontros'!$AY$18:$AY$73,MATCH($AA49,'Classificação 2 encontros'!$BC$18:$BC$73,0)),"")</f>
        <v/>
      </c>
      <c r="AZ49" s="90" t="str">
        <f>IFERROR(INDEX('Classificação 2 encontros'!$AZ$18:$AZ$73,MATCH($AA49,'Classificação 2 encontros'!$BC$18:$BC$73,0)),"")</f>
        <v/>
      </c>
      <c r="BA49" s="90" t="str">
        <f>IFERROR(INDEX('Classificação 2 encontros'!$BA$18:$BA$73,MATCH($AA49,'Classificação 2 encontros'!$BC$18:$BC$73,0)),"")</f>
        <v/>
      </c>
      <c r="BB49" s="84" t="str">
        <f t="shared" si="2"/>
        <v/>
      </c>
      <c r="BC49" s="85">
        <v>32</v>
      </c>
      <c r="BF49" s="86" t="str">
        <f>IFERROR(INDEX('Classificação 2 encontros'!$BF$18:$BF$73,MATCH($AA49,'Classificação 2 encontros'!$BQ$18:$BQ$73,0)),"")</f>
        <v/>
      </c>
      <c r="BG49" s="86" t="str">
        <f>IFERROR(INDEX('Classificação 2 encontros'!$BG$18:$BG$73,MATCH($AA49,'Classificação 2 encontros'!$BQ$18:$BQ$73,0)),"")</f>
        <v/>
      </c>
      <c r="BH49" s="87" t="str">
        <f>IFERROR(INDEX('Classificação 2 encontros'!$BH$18:$BH$73,MATCH($AA49,'Classificação 2 encontros'!$BQ$18:$BQ$73,0)),"")</f>
        <v/>
      </c>
      <c r="BI49" s="87" t="str">
        <f>IFERROR(INDEX('Classificação 2 encontros'!$BI$18:$BI$73,MATCH($AA49,'Classificação 2 encontros'!$BQ$18:$BQ$73,0)),"")</f>
        <v/>
      </c>
      <c r="BJ49" s="87" t="str">
        <f>IFERROR(INDEX('Classificação 2 encontros'!$BJ$18:$BJ$73,MATCH($AA49,'Classificação 2 encontros'!$BQ$18:$BQ$73,0)),"")</f>
        <v/>
      </c>
      <c r="BK49" s="87" t="str">
        <f>IFERROR(INDEX('Classificação 2 encontros'!$BK$18:$BK$73,MATCH($AA49,'Classificação 2 encontros'!$BQ$18:$BQ$73,0)),"")</f>
        <v/>
      </c>
      <c r="BL49" s="87" t="str">
        <f>IFERROR(INDEX('Classificação 2 encontros'!$BL$18:$BL$73,MATCH($AA49,'Classificação 2 encontros'!$BQ$18:$BQ$73,0)),"")</f>
        <v/>
      </c>
      <c r="BM49" s="96" t="str">
        <f>IFERROR(INDEX('Classificação 2 encontros'!$BM$18:$BM$73,MATCH($AA49,'Classificação 2 encontros'!$BQ$18:$BQ$73,0)),"")</f>
        <v/>
      </c>
      <c r="BN49" s="87" t="str">
        <f>IFERROR(INDEX('Classificação 2 encontros'!$BN$18:$BN$73,MATCH($AA49,'Classificação 2 encontros'!$BQ$18:$BQ$73,0)),"")</f>
        <v/>
      </c>
      <c r="BO49" s="87" t="str">
        <f>IFERROR(INDEX('Classificação 2 encontros'!$BO$18:$BO$73,MATCH($AA49,'Classificação 2 encontros'!$BQ$18:$BQ$73,0)),"")</f>
        <v/>
      </c>
      <c r="BP49" s="84" t="str">
        <f t="shared" si="3"/>
        <v/>
      </c>
      <c r="BQ49" s="85">
        <v>32</v>
      </c>
      <c r="BT49" s="89" t="str">
        <f>IFERROR(INDEX('Classificação 2 encontros'!$BT$18:$BT$73,MATCH($AA49,'Classificação 2 encontros'!$CE$18:$CE$73,0)),"")</f>
        <v/>
      </c>
      <c r="BU49" s="89" t="str">
        <f>IFERROR(INDEX('Classificação 2 encontros'!$BU$18:$BU$73,MATCH($AA49,'Classificação 2 encontros'!$CE$18:$CE$73,0)),"")</f>
        <v/>
      </c>
      <c r="BV49" s="90" t="str">
        <f>IFERROR(INDEX('Classificação 2 encontros'!$BV$18:$BV$73,MATCH($AA49,'Classificação 2 encontros'!$CE$18:$CE$73,0)),"")</f>
        <v/>
      </c>
      <c r="BW49" s="90" t="str">
        <f>IFERROR(INDEX('Classificação 2 encontros'!$BW$18:$BW$73,MATCH($AA49,'Classificação 2 encontros'!$CE$18:$CE$73,0)),"")</f>
        <v/>
      </c>
      <c r="BX49" s="90" t="str">
        <f>IFERROR(INDEX('Classificação 2 encontros'!$BX$18:$BX$73,MATCH($AA49,'Classificação 2 encontros'!$CE$18:$CE$73,0)),"")</f>
        <v/>
      </c>
      <c r="BY49" s="90" t="str">
        <f>IFERROR(INDEX('Classificação 2 encontros'!$BY$18:$BY$73,MATCH($AA49,'Classificação 2 encontros'!$CE$18:$CE$73,0)),"")</f>
        <v/>
      </c>
      <c r="BZ49" s="90" t="str">
        <f>IFERROR(INDEX('Classificação 2 encontros'!$BZ$18:$BZ$73,MATCH($AA49,'Classificação 2 encontros'!$CE$18:$CE$73,0)),"")</f>
        <v/>
      </c>
      <c r="CA49" s="90" t="str">
        <f>IFERROR(INDEX('Classificação 2 encontros'!$CA$18:$CA$73,MATCH($AA49,'Classificação 2 encontros'!$CE$18:$CE$73,0)),"")</f>
        <v/>
      </c>
      <c r="CB49" s="90" t="str">
        <f>IFERROR(INDEX('Classificação 2 encontros'!$CB$18:$CB$73,MATCH($AA49,'Classificação 2 encontros'!$CE$18:$CE$73,0)),"")</f>
        <v/>
      </c>
      <c r="CC49" s="90" t="str">
        <f>IFERROR(INDEX('Classificação 2 encontros'!$CC$18:$CC$73,MATCH($AA49,'Classificação 2 encontros'!$CE$18:$CE$73,0)),"")</f>
        <v/>
      </c>
      <c r="CD49" s="68"/>
      <c r="CE49" s="69" t="str">
        <f t="shared" si="5"/>
        <v/>
      </c>
    </row>
    <row r="50" spans="2:83" ht="22.5" customHeight="1" x14ac:dyDescent="0.45">
      <c r="B50" s="82" t="str">
        <f>IFERROR(INDEX('Classificação 2 encontros'!$B$18:$B$73,MATCH($M50,'Classificação 2 encontros'!$M$18:$M$73,0)),"")</f>
        <v/>
      </c>
      <c r="C50" s="82" t="str">
        <f>IFERROR(INDEX('Classificação 2 encontros'!$C$18:$C$73,MATCH($M50,'Classificação 2 encontros'!$M$18:$M$73,0)),"")</f>
        <v/>
      </c>
      <c r="D50" s="83" t="str">
        <f>IFERROR(INDEX('Classificação 2 encontros'!$D$18:$D$73,MATCH($M50,'Classificação 2 encontros'!$M$18:$M$73,0)),"")</f>
        <v/>
      </c>
      <c r="E50" s="83" t="str">
        <f>IFERROR(INDEX('Classificação 2 encontros'!$E$18:$E$73,MATCH($M50,'Classificação 2 encontros'!$M$18:$M$73,0)),"")</f>
        <v/>
      </c>
      <c r="F50" s="83" t="str">
        <f>IFERROR(INDEX('Classificação 2 encontros'!$F$18:$F$73,MATCH($M50,'Classificação 2 encontros'!$M$18:$M$73,0)),"")</f>
        <v/>
      </c>
      <c r="G50" s="83" t="str">
        <f>IFERROR(INDEX('Classificação 2 encontros'!$G$18:$G$73,MATCH($M50,'Classificação 2 encontros'!$M$18:$M$73,0)),"")</f>
        <v/>
      </c>
      <c r="H50" s="83" t="str">
        <f>IFERROR(INDEX('Classificação 2 encontros'!$H$18:$H$73,MATCH($M50,'Classificação 2 encontros'!$M$18:$M$73,0)),"")</f>
        <v/>
      </c>
      <c r="I50" s="83" t="str">
        <f>IFERROR(INDEX('Classificação 2 encontros'!$I$18:$I$73,MATCH($M50,'Classificação 2 encontros'!$M$18:$M$73,0)),"")</f>
        <v/>
      </c>
      <c r="J50" s="83" t="str">
        <f>IFERROR(INDEX('Classificação 2 encontros'!$J$18:$J$73,MATCH($M50,'Classificação 2 encontros'!$M$18:$M$73,0)),"")</f>
        <v/>
      </c>
      <c r="K50" s="83" t="str">
        <f>IFERROR(INDEX('Classificação 2 encontros'!$K$18:$K$73,MATCH($M50,'Classificação 2 encontros'!$M$18:$M$73,0)),"")</f>
        <v/>
      </c>
      <c r="L50" s="84" t="str">
        <f t="shared" si="6"/>
        <v/>
      </c>
      <c r="M50" s="81">
        <v>33</v>
      </c>
      <c r="N50" s="65"/>
      <c r="O50" s="65"/>
      <c r="P50" s="79" t="str">
        <f>IFERROR(INDEX('Classificação 2 encontros'!$P$18:$P$73,MATCH($AA50,'Classificação 2 encontros'!$AA$18:$AA$73,0)),"")</f>
        <v/>
      </c>
      <c r="Q50" s="79" t="str">
        <f>IFERROR(INDEX('Classificação 2 encontros'!$Q$18:$Q$73,MATCH($AA50,'Classificação 2 encontros'!$AA$18:$AA$73,0)),"")</f>
        <v/>
      </c>
      <c r="R50" s="80" t="str">
        <f>IFERROR(INDEX('Classificação 2 encontros'!$R$18:$R$73,MATCH($AA50,'Classificação 2 encontros'!$AA$18:$AA$73,0)),"")</f>
        <v/>
      </c>
      <c r="S50" s="80" t="str">
        <f>IFERROR(INDEX('Classificação 2 encontros'!$S$18:$S$73,MATCH($AA50,'Classificação 2 encontros'!$AA$18:$AA$73,0)),"")</f>
        <v/>
      </c>
      <c r="T50" s="80" t="str">
        <f>IFERROR(INDEX('Classificação 2 encontros'!$T$18:$T$73,MATCH($AA50,'Classificação 2 encontros'!$AA$18:$AA$73,0)),"")</f>
        <v/>
      </c>
      <c r="U50" s="80" t="str">
        <f>IFERROR(INDEX('Classificação 2 encontros'!$U$18:$U$73,MATCH($AA50,'Classificação 2 encontros'!$AA$18:$AA$73,0)),"")</f>
        <v/>
      </c>
      <c r="V50" s="80" t="str">
        <f>IFERROR(INDEX('Classificação 2 encontros'!$V$18:$V$73,MATCH($AA50,'Classificação 2 encontros'!$AA$18:$AA$73,0)),"")</f>
        <v/>
      </c>
      <c r="W50" s="80" t="str">
        <f>IFERROR(INDEX('Classificação 2 encontros'!$W$18:$W$73,MATCH($AA50,'Classificação 2 encontros'!$AA$18:$AA$73,0)),"")</f>
        <v/>
      </c>
      <c r="X50" s="80" t="str">
        <f>IFERROR(INDEX('Classificação 2 encontros'!$X$18:$X$73,MATCH($AA50,'Classificação 2 encontros'!$AA$18:$AA$73,0)),"")</f>
        <v/>
      </c>
      <c r="Y50" s="80" t="str">
        <f>IFERROR(INDEX('Classificação 2 encontros'!$Y$18:$Y$73,MATCH($AA50,'Classificação 2 encontros'!$AA$18:$AA$73,0)),"")</f>
        <v/>
      </c>
      <c r="Z50" s="84" t="str">
        <f t="shared" si="0"/>
        <v/>
      </c>
      <c r="AA50" s="85">
        <v>33</v>
      </c>
      <c r="AB50" s="74"/>
      <c r="AC50" s="74"/>
      <c r="AD50" s="82" t="str">
        <f>IFERROR(INDEX('Classificação 2 encontros'!$AD$18:$AD$73,MATCH($AA50,'Classificação 2 encontros'!$AO$18:$AO$73,0)),"")</f>
        <v/>
      </c>
      <c r="AE50" s="82" t="str">
        <f>IFERROR(INDEX('Classificação 2 encontros'!$AE$18:$AE$73,MATCH($AA50,'Classificação 2 encontros'!$AO$18:$AO$73,0)),"")</f>
        <v/>
      </c>
      <c r="AF50" s="83" t="str">
        <f>IFERROR(INDEX('Classificação 2 encontros'!$AF$18:$AF$73,MATCH($AA50,'Classificação 2 encontros'!$AO$18:$AO$73,0)),"")</f>
        <v/>
      </c>
      <c r="AG50" s="83" t="str">
        <f>IFERROR(INDEX('Classificação 2 encontros'!$AG$18:$AG$73,MATCH($AA50,'Classificação 2 encontros'!$AO$18:$AO$73,0)),"")</f>
        <v/>
      </c>
      <c r="AH50" s="83" t="str">
        <f>IFERROR(INDEX('Classificação 2 encontros'!$AH$18:$AH$73,MATCH($AA50,'Classificação 2 encontros'!$AO$18:$AO$73,0)),"")</f>
        <v/>
      </c>
      <c r="AI50" s="83" t="str">
        <f>IFERROR(INDEX('Classificação 2 encontros'!$AI$18:$AI$73,MATCH($AA50,'Classificação 2 encontros'!$AO$18:$AO$73,0)),"")</f>
        <v/>
      </c>
      <c r="AJ50" s="83" t="str">
        <f>IFERROR(INDEX('Classificação 2 encontros'!$AJ$18:$AJ$73,MATCH($AA50,'Classificação 2 encontros'!$AO$18:$AO$73,0)),"")</f>
        <v/>
      </c>
      <c r="AK50" s="83" t="str">
        <f>IFERROR(INDEX('Classificação 2 encontros'!$AK$18:$AK$73,MATCH($AA50,'Classificação 2 encontros'!$AO$18:$AO$73,0)),"")</f>
        <v/>
      </c>
      <c r="AL50" s="83" t="str">
        <f>IFERROR(INDEX('Classificação 2 encontros'!$AL$18:$AL$73,MATCH($AA50,'Classificação 2 encontros'!$AO$18:$AO$73,0)),"")</f>
        <v/>
      </c>
      <c r="AM50" s="83" t="str">
        <f>IFERROR(INDEX('Classificação 2 encontros'!$AM$18:$AM$73,MATCH($AA50,'Classificação 2 encontros'!$AO$18:$AO$73,0)),"")</f>
        <v/>
      </c>
      <c r="AN50" s="84" t="str">
        <f t="shared" si="1"/>
        <v/>
      </c>
      <c r="AO50" s="85">
        <v>33</v>
      </c>
      <c r="AP50" s="74"/>
      <c r="AQ50" s="74"/>
      <c r="AR50" s="89" t="str">
        <f>IFERROR(INDEX('Classificação 2 encontros'!$AR$18:$AR$73,MATCH($AA50,'Classificação 2 encontros'!$BC$18:$BC$73,0)),"")</f>
        <v/>
      </c>
      <c r="AS50" s="89" t="str">
        <f>IFERROR(INDEX('Classificação 2 encontros'!$AS$18:$AS$73,MATCH($AA50,'Classificação 2 encontros'!$BC$18:$BC$73,0)),"")</f>
        <v/>
      </c>
      <c r="AT50" s="90" t="str">
        <f>IFERROR(INDEX('Classificação 2 encontros'!$AT$18:$AT$73,MATCH($AA50,'Classificação 2 encontros'!$BC$18:$BC$73,0)),"")</f>
        <v/>
      </c>
      <c r="AU50" s="90" t="str">
        <f>IFERROR(INDEX('Classificação 2 encontros'!$AU$18:$AU$73,MATCH($AA50,'Classificação 2 encontros'!$BC$18:$BC$73,0)),"")</f>
        <v/>
      </c>
      <c r="AV50" s="90" t="str">
        <f>IFERROR(INDEX('Classificação 2 encontros'!$AV$18:$AV$73,MATCH($AA50,'Classificação 2 encontros'!$BC$18:$BC$73,0)),"")</f>
        <v/>
      </c>
      <c r="AW50" s="90" t="str">
        <f>IFERROR(INDEX('Classificação 2 encontros'!$AW$18:$AW$73,MATCH($AA50,'Classificação 2 encontros'!$BC$18:$BC$73,0)),"")</f>
        <v/>
      </c>
      <c r="AX50" s="90" t="str">
        <f>IFERROR(INDEX('Classificação 2 encontros'!$AX$18:$AX$73,MATCH($AA50,'Classificação 2 encontros'!$BC$18:$BC$73,0)),"")</f>
        <v/>
      </c>
      <c r="AY50" s="90" t="str">
        <f>IFERROR(INDEX('Classificação 2 encontros'!$AY$18:$AY$73,MATCH($AA50,'Classificação 2 encontros'!$BC$18:$BC$73,0)),"")</f>
        <v/>
      </c>
      <c r="AZ50" s="90" t="str">
        <f>IFERROR(INDEX('Classificação 2 encontros'!$AZ$18:$AZ$73,MATCH($AA50,'Classificação 2 encontros'!$BC$18:$BC$73,0)),"")</f>
        <v/>
      </c>
      <c r="BA50" s="90" t="str">
        <f>IFERROR(INDEX('Classificação 2 encontros'!$BA$18:$BA$73,MATCH($AA50,'Classificação 2 encontros'!$BC$18:$BC$73,0)),"")</f>
        <v/>
      </c>
      <c r="BB50" s="84" t="str">
        <f t="shared" si="2"/>
        <v/>
      </c>
      <c r="BC50" s="85">
        <v>33</v>
      </c>
      <c r="BD50" s="12"/>
      <c r="BE50" s="12"/>
      <c r="BF50" s="86" t="str">
        <f>IFERROR(INDEX('Classificação 2 encontros'!$BF$18:$BF$73,MATCH($AA50,'Classificação 2 encontros'!$BQ$18:$BQ$73,0)),"")</f>
        <v/>
      </c>
      <c r="BG50" s="86" t="str">
        <f>IFERROR(INDEX('Classificação 2 encontros'!$BG$18:$BG$73,MATCH($AA50,'Classificação 2 encontros'!$BQ$18:$BQ$73,0)),"")</f>
        <v/>
      </c>
      <c r="BH50" s="87" t="str">
        <f>IFERROR(INDEX('Classificação 2 encontros'!$BH$18:$BH$73,MATCH($AA50,'Classificação 2 encontros'!$BQ$18:$BQ$73,0)),"")</f>
        <v/>
      </c>
      <c r="BI50" s="87" t="str">
        <f>IFERROR(INDEX('Classificação 2 encontros'!$BI$18:$BI$73,MATCH($AA50,'Classificação 2 encontros'!$BQ$18:$BQ$73,0)),"")</f>
        <v/>
      </c>
      <c r="BJ50" s="87" t="str">
        <f>IFERROR(INDEX('Classificação 2 encontros'!$BJ$18:$BJ$73,MATCH($AA50,'Classificação 2 encontros'!$BQ$18:$BQ$73,0)),"")</f>
        <v/>
      </c>
      <c r="BK50" s="87" t="str">
        <f>IFERROR(INDEX('Classificação 2 encontros'!$BK$18:$BK$73,MATCH($AA50,'Classificação 2 encontros'!$BQ$18:$BQ$73,0)),"")</f>
        <v/>
      </c>
      <c r="BL50" s="87" t="str">
        <f>IFERROR(INDEX('Classificação 2 encontros'!$BL$18:$BL$73,MATCH($AA50,'Classificação 2 encontros'!$BQ$18:$BQ$73,0)),"")</f>
        <v/>
      </c>
      <c r="BM50" s="96" t="str">
        <f>IFERROR(INDEX('Classificação 2 encontros'!$BM$18:$BM$73,MATCH($AA50,'Classificação 2 encontros'!$BQ$18:$BQ$73,0)),"")</f>
        <v/>
      </c>
      <c r="BN50" s="87" t="str">
        <f>IFERROR(INDEX('Classificação 2 encontros'!$BN$18:$BN$73,MATCH($AA50,'Classificação 2 encontros'!$BQ$18:$BQ$73,0)),"")</f>
        <v/>
      </c>
      <c r="BO50" s="87" t="str">
        <f>IFERROR(INDEX('Classificação 2 encontros'!$BO$18:$BO$73,MATCH($AA50,'Classificação 2 encontros'!$BQ$18:$BQ$73,0)),"")</f>
        <v/>
      </c>
      <c r="BP50" s="84" t="str">
        <f t="shared" si="3"/>
        <v/>
      </c>
      <c r="BQ50" s="85">
        <v>33</v>
      </c>
      <c r="BT50" s="89" t="str">
        <f>IFERROR(INDEX('Classificação 2 encontros'!$BT$18:$BT$73,MATCH($AA50,'Classificação 2 encontros'!$CE$18:$CE$73,0)),"")</f>
        <v/>
      </c>
      <c r="BU50" s="89" t="str">
        <f>IFERROR(INDEX('Classificação 2 encontros'!$BU$18:$BU$73,MATCH($AA50,'Classificação 2 encontros'!$CE$18:$CE$73,0)),"")</f>
        <v/>
      </c>
      <c r="BV50" s="90" t="str">
        <f>IFERROR(INDEX('Classificação 2 encontros'!$BV$18:$BV$73,MATCH($AA50,'Classificação 2 encontros'!$CE$18:$CE$73,0)),"")</f>
        <v/>
      </c>
      <c r="BW50" s="90" t="str">
        <f>IFERROR(INDEX('Classificação 2 encontros'!$BW$18:$BW$73,MATCH($AA50,'Classificação 2 encontros'!$CE$18:$CE$73,0)),"")</f>
        <v/>
      </c>
      <c r="BX50" s="90" t="str">
        <f>IFERROR(INDEX('Classificação 2 encontros'!$BX$18:$BX$73,MATCH($AA50,'Classificação 2 encontros'!$CE$18:$CE$73,0)),"")</f>
        <v/>
      </c>
      <c r="BY50" s="90" t="str">
        <f>IFERROR(INDEX('Classificação 2 encontros'!$BY$18:$BY$73,MATCH($AA50,'Classificação 2 encontros'!$CE$18:$CE$73,0)),"")</f>
        <v/>
      </c>
      <c r="BZ50" s="90" t="str">
        <f>IFERROR(INDEX('Classificação 2 encontros'!$BZ$18:$BZ$73,MATCH($AA50,'Classificação 2 encontros'!$CE$18:$CE$73,0)),"")</f>
        <v/>
      </c>
      <c r="CA50" s="90" t="str">
        <f>IFERROR(INDEX('Classificação 2 encontros'!$CA$18:$CA$73,MATCH($AA50,'Classificação 2 encontros'!$CE$18:$CE$73,0)),"")</f>
        <v/>
      </c>
      <c r="CB50" s="90" t="str">
        <f>IFERROR(INDEX('Classificação 2 encontros'!$CB$18:$CB$73,MATCH($AA50,'Classificação 2 encontros'!$CE$18:$CE$73,0)),"")</f>
        <v/>
      </c>
      <c r="CC50" s="90" t="str">
        <f>IFERROR(INDEX('Classificação 2 encontros'!$CC$18:$CC$73,MATCH($AA50,'Classificação 2 encontros'!$CE$18:$CE$73,0)),"")</f>
        <v/>
      </c>
      <c r="CD50" s="68"/>
      <c r="CE50" s="69" t="str">
        <f t="shared" si="5"/>
        <v/>
      </c>
    </row>
    <row r="51" spans="2:83" ht="22.5" customHeight="1" x14ac:dyDescent="0.45">
      <c r="B51" s="82" t="str">
        <f>IFERROR(INDEX('Classificação 2 encontros'!$B$18:$B$73,MATCH($M51,'Classificação 2 encontros'!$M$18:$M$73,0)),"")</f>
        <v/>
      </c>
      <c r="C51" s="82" t="str">
        <f>IFERROR(INDEX('Classificação 2 encontros'!$C$18:$C$73,MATCH($M51,'Classificação 2 encontros'!$M$18:$M$73,0)),"")</f>
        <v/>
      </c>
      <c r="D51" s="83" t="str">
        <f>IFERROR(INDEX('Classificação 2 encontros'!$D$18:$D$73,MATCH($M51,'Classificação 2 encontros'!$M$18:$M$73,0)),"")</f>
        <v/>
      </c>
      <c r="E51" s="83" t="str">
        <f>IFERROR(INDEX('Classificação 2 encontros'!$E$18:$E$73,MATCH($M51,'Classificação 2 encontros'!$M$18:$M$73,0)),"")</f>
        <v/>
      </c>
      <c r="F51" s="83" t="str">
        <f>IFERROR(INDEX('Classificação 2 encontros'!$F$18:$F$73,MATCH($M51,'Classificação 2 encontros'!$M$18:$M$73,0)),"")</f>
        <v/>
      </c>
      <c r="G51" s="83" t="str">
        <f>IFERROR(INDEX('Classificação 2 encontros'!$G$18:$G$73,MATCH($M51,'Classificação 2 encontros'!$M$18:$M$73,0)),"")</f>
        <v/>
      </c>
      <c r="H51" s="83" t="str">
        <f>IFERROR(INDEX('Classificação 2 encontros'!$H$18:$H$73,MATCH($M51,'Classificação 2 encontros'!$M$18:$M$73,0)),"")</f>
        <v/>
      </c>
      <c r="I51" s="83" t="str">
        <f>IFERROR(INDEX('Classificação 2 encontros'!$I$18:$I$73,MATCH($M51,'Classificação 2 encontros'!$M$18:$M$73,0)),"")</f>
        <v/>
      </c>
      <c r="J51" s="83" t="str">
        <f>IFERROR(INDEX('Classificação 2 encontros'!$J$18:$J$73,MATCH($M51,'Classificação 2 encontros'!$M$18:$M$73,0)),"")</f>
        <v/>
      </c>
      <c r="K51" s="83" t="str">
        <f>IFERROR(INDEX('Classificação 2 encontros'!$K$18:$K$73,MATCH($M51,'Classificação 2 encontros'!$M$18:$M$73,0)),"")</f>
        <v/>
      </c>
      <c r="L51" s="84" t="str">
        <f t="shared" si="6"/>
        <v/>
      </c>
      <c r="M51" s="81">
        <v>34</v>
      </c>
      <c r="N51" s="65"/>
      <c r="O51" s="65"/>
      <c r="P51" s="79" t="str">
        <f>IFERROR(INDEX('Classificação 2 encontros'!$P$18:$P$73,MATCH($AA51,'Classificação 2 encontros'!$AA$18:$AA$73,0)),"")</f>
        <v/>
      </c>
      <c r="Q51" s="79" t="str">
        <f>IFERROR(INDEX('Classificação 2 encontros'!$Q$18:$Q$73,MATCH($AA51,'Classificação 2 encontros'!$AA$18:$AA$73,0)),"")</f>
        <v/>
      </c>
      <c r="R51" s="80" t="str">
        <f>IFERROR(INDEX('Classificação 2 encontros'!$R$18:$R$73,MATCH($AA51,'Classificação 2 encontros'!$AA$18:$AA$73,0)),"")</f>
        <v/>
      </c>
      <c r="S51" s="80" t="str">
        <f>IFERROR(INDEX('Classificação 2 encontros'!$S$18:$S$73,MATCH($AA51,'Classificação 2 encontros'!$AA$18:$AA$73,0)),"")</f>
        <v/>
      </c>
      <c r="T51" s="80" t="str">
        <f>IFERROR(INDEX('Classificação 2 encontros'!$T$18:$T$73,MATCH($AA51,'Classificação 2 encontros'!$AA$18:$AA$73,0)),"")</f>
        <v/>
      </c>
      <c r="U51" s="80" t="str">
        <f>IFERROR(INDEX('Classificação 2 encontros'!$U$18:$U$73,MATCH($AA51,'Classificação 2 encontros'!$AA$18:$AA$73,0)),"")</f>
        <v/>
      </c>
      <c r="V51" s="80" t="str">
        <f>IFERROR(INDEX('Classificação 2 encontros'!$V$18:$V$73,MATCH($AA51,'Classificação 2 encontros'!$AA$18:$AA$73,0)),"")</f>
        <v/>
      </c>
      <c r="W51" s="80" t="str">
        <f>IFERROR(INDEX('Classificação 2 encontros'!$W$18:$W$73,MATCH($AA51,'Classificação 2 encontros'!$AA$18:$AA$73,0)),"")</f>
        <v/>
      </c>
      <c r="X51" s="80" t="str">
        <f>IFERROR(INDEX('Classificação 2 encontros'!$X$18:$X$73,MATCH($AA51,'Classificação 2 encontros'!$AA$18:$AA$73,0)),"")</f>
        <v/>
      </c>
      <c r="Y51" s="80" t="str">
        <f>IFERROR(INDEX('Classificação 2 encontros'!$Y$18:$Y$73,MATCH($AA51,'Classificação 2 encontros'!$AA$18:$AA$73,0)),"")</f>
        <v/>
      </c>
      <c r="Z51" s="84" t="str">
        <f t="shared" si="0"/>
        <v/>
      </c>
      <c r="AA51" s="85">
        <v>34</v>
      </c>
      <c r="AB51" s="75"/>
      <c r="AC51" s="75"/>
      <c r="AD51" s="82" t="str">
        <f>IFERROR(INDEX('Classificação 2 encontros'!$AD$18:$AD$73,MATCH($AA51,'Classificação 2 encontros'!$AO$18:$AO$73,0)),"")</f>
        <v/>
      </c>
      <c r="AE51" s="82" t="str">
        <f>IFERROR(INDEX('Classificação 2 encontros'!$AE$18:$AE$73,MATCH($AA51,'Classificação 2 encontros'!$AO$18:$AO$73,0)),"")</f>
        <v/>
      </c>
      <c r="AF51" s="83" t="str">
        <f>IFERROR(INDEX('Classificação 2 encontros'!$AF$18:$AF$73,MATCH($AA51,'Classificação 2 encontros'!$AO$18:$AO$73,0)),"")</f>
        <v/>
      </c>
      <c r="AG51" s="83" t="str">
        <f>IFERROR(INDEX('Classificação 2 encontros'!$AG$18:$AG$73,MATCH($AA51,'Classificação 2 encontros'!$AO$18:$AO$73,0)),"")</f>
        <v/>
      </c>
      <c r="AH51" s="83" t="str">
        <f>IFERROR(INDEX('Classificação 2 encontros'!$AH$18:$AH$73,MATCH($AA51,'Classificação 2 encontros'!$AO$18:$AO$73,0)),"")</f>
        <v/>
      </c>
      <c r="AI51" s="83" t="str">
        <f>IFERROR(INDEX('Classificação 2 encontros'!$AI$18:$AI$73,MATCH($AA51,'Classificação 2 encontros'!$AO$18:$AO$73,0)),"")</f>
        <v/>
      </c>
      <c r="AJ51" s="83" t="str">
        <f>IFERROR(INDEX('Classificação 2 encontros'!$AJ$18:$AJ$73,MATCH($AA51,'Classificação 2 encontros'!$AO$18:$AO$73,0)),"")</f>
        <v/>
      </c>
      <c r="AK51" s="83" t="str">
        <f>IFERROR(INDEX('Classificação 2 encontros'!$AK$18:$AK$73,MATCH($AA51,'Classificação 2 encontros'!$AO$18:$AO$73,0)),"")</f>
        <v/>
      </c>
      <c r="AL51" s="83" t="str">
        <f>IFERROR(INDEX('Classificação 2 encontros'!$AL$18:$AL$73,MATCH($AA51,'Classificação 2 encontros'!$AO$18:$AO$73,0)),"")</f>
        <v/>
      </c>
      <c r="AM51" s="83" t="str">
        <f>IFERROR(INDEX('Classificação 2 encontros'!$AM$18:$AM$73,MATCH($AA51,'Classificação 2 encontros'!$AO$18:$AO$73,0)),"")</f>
        <v/>
      </c>
      <c r="AN51" s="84" t="str">
        <f t="shared" si="1"/>
        <v/>
      </c>
      <c r="AO51" s="85">
        <v>34</v>
      </c>
      <c r="AP51" s="75"/>
      <c r="AQ51" s="75"/>
      <c r="AR51" s="89" t="str">
        <f>IFERROR(INDEX('Classificação 2 encontros'!$AR$18:$AR$73,MATCH($AA51,'Classificação 2 encontros'!$BC$18:$BC$73,0)),"")</f>
        <v/>
      </c>
      <c r="AS51" s="89" t="str">
        <f>IFERROR(INDEX('Classificação 2 encontros'!$AS$18:$AS$73,MATCH($AA51,'Classificação 2 encontros'!$BC$18:$BC$73,0)),"")</f>
        <v/>
      </c>
      <c r="AT51" s="90" t="str">
        <f>IFERROR(INDEX('Classificação 2 encontros'!$AT$18:$AT$73,MATCH($AA51,'Classificação 2 encontros'!$BC$18:$BC$73,0)),"")</f>
        <v/>
      </c>
      <c r="AU51" s="90" t="str">
        <f>IFERROR(INDEX('Classificação 2 encontros'!$AU$18:$AU$73,MATCH($AA51,'Classificação 2 encontros'!$BC$18:$BC$73,0)),"")</f>
        <v/>
      </c>
      <c r="AV51" s="90" t="str">
        <f>IFERROR(INDEX('Classificação 2 encontros'!$AV$18:$AV$73,MATCH($AA51,'Classificação 2 encontros'!$BC$18:$BC$73,0)),"")</f>
        <v/>
      </c>
      <c r="AW51" s="90" t="str">
        <f>IFERROR(INDEX('Classificação 2 encontros'!$AW$18:$AW$73,MATCH($AA51,'Classificação 2 encontros'!$BC$18:$BC$73,0)),"")</f>
        <v/>
      </c>
      <c r="AX51" s="90" t="str">
        <f>IFERROR(INDEX('Classificação 2 encontros'!$AX$18:$AX$73,MATCH($AA51,'Classificação 2 encontros'!$BC$18:$BC$73,0)),"")</f>
        <v/>
      </c>
      <c r="AY51" s="90" t="str">
        <f>IFERROR(INDEX('Classificação 2 encontros'!$AY$18:$AY$73,MATCH($AA51,'Classificação 2 encontros'!$BC$18:$BC$73,0)),"")</f>
        <v/>
      </c>
      <c r="AZ51" s="90" t="str">
        <f>IFERROR(INDEX('Classificação 2 encontros'!$AZ$18:$AZ$73,MATCH($AA51,'Classificação 2 encontros'!$BC$18:$BC$73,0)),"")</f>
        <v/>
      </c>
      <c r="BA51" s="90" t="str">
        <f>IFERROR(INDEX('Classificação 2 encontros'!$BA$18:$BA$73,MATCH($AA51,'Classificação 2 encontros'!$BC$18:$BC$73,0)),"")</f>
        <v/>
      </c>
      <c r="BB51" s="84" t="str">
        <f t="shared" si="2"/>
        <v/>
      </c>
      <c r="BC51" s="85">
        <v>34</v>
      </c>
      <c r="BF51" s="86" t="str">
        <f>IFERROR(INDEX('Classificação 2 encontros'!$BF$18:$BF$73,MATCH($AA51,'Classificação 2 encontros'!$BQ$18:$BQ$73,0)),"")</f>
        <v/>
      </c>
      <c r="BG51" s="86" t="str">
        <f>IFERROR(INDEX('Classificação 2 encontros'!$BG$18:$BG$73,MATCH($AA51,'Classificação 2 encontros'!$BQ$18:$BQ$73,0)),"")</f>
        <v/>
      </c>
      <c r="BH51" s="87" t="str">
        <f>IFERROR(INDEX('Classificação 2 encontros'!$BH$18:$BH$73,MATCH($AA51,'Classificação 2 encontros'!$BQ$18:$BQ$73,0)),"")</f>
        <v/>
      </c>
      <c r="BI51" s="87" t="str">
        <f>IFERROR(INDEX('Classificação 2 encontros'!$BI$18:$BI$73,MATCH($AA51,'Classificação 2 encontros'!$BQ$18:$BQ$73,0)),"")</f>
        <v/>
      </c>
      <c r="BJ51" s="87" t="str">
        <f>IFERROR(INDEX('Classificação 2 encontros'!$BJ$18:$BJ$73,MATCH($AA51,'Classificação 2 encontros'!$BQ$18:$BQ$73,0)),"")</f>
        <v/>
      </c>
      <c r="BK51" s="87" t="str">
        <f>IFERROR(INDEX('Classificação 2 encontros'!$BK$18:$BK$73,MATCH($AA51,'Classificação 2 encontros'!$BQ$18:$BQ$73,0)),"")</f>
        <v/>
      </c>
      <c r="BL51" s="87" t="str">
        <f>IFERROR(INDEX('Classificação 2 encontros'!$BL$18:$BL$73,MATCH($AA51,'Classificação 2 encontros'!$BQ$18:$BQ$73,0)),"")</f>
        <v/>
      </c>
      <c r="BM51" s="96" t="str">
        <f>IFERROR(INDEX('Classificação 2 encontros'!$BM$18:$BM$73,MATCH($AA51,'Classificação 2 encontros'!$BQ$18:$BQ$73,0)),"")</f>
        <v/>
      </c>
      <c r="BN51" s="87" t="str">
        <f>IFERROR(INDEX('Classificação 2 encontros'!$BN$18:$BN$73,MATCH($AA51,'Classificação 2 encontros'!$BQ$18:$BQ$73,0)),"")</f>
        <v/>
      </c>
      <c r="BO51" s="87" t="str">
        <f>IFERROR(INDEX('Classificação 2 encontros'!$BO$18:$BO$73,MATCH($AA51,'Classificação 2 encontros'!$BQ$18:$BQ$73,0)),"")</f>
        <v/>
      </c>
      <c r="BP51" s="84" t="str">
        <f t="shared" si="3"/>
        <v/>
      </c>
      <c r="BQ51" s="85">
        <v>34</v>
      </c>
      <c r="BT51" s="89" t="str">
        <f>IFERROR(INDEX('Classificação 2 encontros'!$BT$18:$BT$73,MATCH($AA51,'Classificação 2 encontros'!$CE$18:$CE$73,0)),"")</f>
        <v/>
      </c>
      <c r="BU51" s="89" t="str">
        <f>IFERROR(INDEX('Classificação 2 encontros'!$BU$18:$BU$73,MATCH($AA51,'Classificação 2 encontros'!$CE$18:$CE$73,0)),"")</f>
        <v/>
      </c>
      <c r="BV51" s="90" t="str">
        <f>IFERROR(INDEX('Classificação 2 encontros'!$BV$18:$BV$73,MATCH($AA51,'Classificação 2 encontros'!$CE$18:$CE$73,0)),"")</f>
        <v/>
      </c>
      <c r="BW51" s="90" t="str">
        <f>IFERROR(INDEX('Classificação 2 encontros'!$BW$18:$BW$73,MATCH($AA51,'Classificação 2 encontros'!$CE$18:$CE$73,0)),"")</f>
        <v/>
      </c>
      <c r="BX51" s="90" t="str">
        <f>IFERROR(INDEX('Classificação 2 encontros'!$BX$18:$BX$73,MATCH($AA51,'Classificação 2 encontros'!$CE$18:$CE$73,0)),"")</f>
        <v/>
      </c>
      <c r="BY51" s="90" t="str">
        <f>IFERROR(INDEX('Classificação 2 encontros'!$BY$18:$BY$73,MATCH($AA51,'Classificação 2 encontros'!$CE$18:$CE$73,0)),"")</f>
        <v/>
      </c>
      <c r="BZ51" s="90" t="str">
        <f>IFERROR(INDEX('Classificação 2 encontros'!$BZ$18:$BZ$73,MATCH($AA51,'Classificação 2 encontros'!$CE$18:$CE$73,0)),"")</f>
        <v/>
      </c>
      <c r="CA51" s="90" t="str">
        <f>IFERROR(INDEX('Classificação 2 encontros'!$CA$18:$CA$73,MATCH($AA51,'Classificação 2 encontros'!$CE$18:$CE$73,0)),"")</f>
        <v/>
      </c>
      <c r="CB51" s="90" t="str">
        <f>IFERROR(INDEX('Classificação 2 encontros'!$CB$18:$CB$73,MATCH($AA51,'Classificação 2 encontros'!$CE$18:$CE$73,0)),"")</f>
        <v/>
      </c>
      <c r="CC51" s="90" t="str">
        <f>IFERROR(INDEX('Classificação 2 encontros'!$CC$18:$CC$73,MATCH($AA51,'Classificação 2 encontros'!$CE$18:$CE$73,0)),"")</f>
        <v/>
      </c>
      <c r="CD51" s="68"/>
      <c r="CE51" s="69" t="str">
        <f t="shared" si="5"/>
        <v/>
      </c>
    </row>
    <row r="52" spans="2:83" s="12" customFormat="1" ht="22.5" customHeight="1" x14ac:dyDescent="0.45">
      <c r="B52" s="82" t="str">
        <f>IFERROR(INDEX('Classificação 2 encontros'!$B$18:$B$73,MATCH($M52,'Classificação 2 encontros'!$M$18:$M$73,0)),"")</f>
        <v/>
      </c>
      <c r="C52" s="82" t="str">
        <f>IFERROR(INDEX('Classificação 2 encontros'!$C$18:$C$73,MATCH($M52,'Classificação 2 encontros'!$M$18:$M$73,0)),"")</f>
        <v/>
      </c>
      <c r="D52" s="83" t="str">
        <f>IFERROR(INDEX('Classificação 2 encontros'!$D$18:$D$73,MATCH($M52,'Classificação 2 encontros'!$M$18:$M$73,0)),"")</f>
        <v/>
      </c>
      <c r="E52" s="83" t="str">
        <f>IFERROR(INDEX('Classificação 2 encontros'!$E$18:$E$73,MATCH($M52,'Classificação 2 encontros'!$M$18:$M$73,0)),"")</f>
        <v/>
      </c>
      <c r="F52" s="83" t="str">
        <f>IFERROR(INDEX('Classificação 2 encontros'!$F$18:$F$73,MATCH($M52,'Classificação 2 encontros'!$M$18:$M$73,0)),"")</f>
        <v/>
      </c>
      <c r="G52" s="83" t="str">
        <f>IFERROR(INDEX('Classificação 2 encontros'!$G$18:$G$73,MATCH($M52,'Classificação 2 encontros'!$M$18:$M$73,0)),"")</f>
        <v/>
      </c>
      <c r="H52" s="83" t="str">
        <f>IFERROR(INDEX('Classificação 2 encontros'!$H$18:$H$73,MATCH($M52,'Classificação 2 encontros'!$M$18:$M$73,0)),"")</f>
        <v/>
      </c>
      <c r="I52" s="83" t="str">
        <f>IFERROR(INDEX('Classificação 2 encontros'!$I$18:$I$73,MATCH($M52,'Classificação 2 encontros'!$M$18:$M$73,0)),"")</f>
        <v/>
      </c>
      <c r="J52" s="83" t="str">
        <f>IFERROR(INDEX('Classificação 2 encontros'!$J$18:$J$73,MATCH($M52,'Classificação 2 encontros'!$M$18:$M$73,0)),"")</f>
        <v/>
      </c>
      <c r="K52" s="83" t="str">
        <f>IFERROR(INDEX('Classificação 2 encontros'!$K$18:$K$73,MATCH($M52,'Classificação 2 encontros'!$M$18:$M$73,0)),"")</f>
        <v/>
      </c>
      <c r="L52" s="84" t="str">
        <f t="shared" si="6"/>
        <v/>
      </c>
      <c r="M52" s="81">
        <v>35</v>
      </c>
      <c r="N52" s="65"/>
      <c r="O52" s="65"/>
      <c r="P52" s="79" t="str">
        <f>IFERROR(INDEX('Classificação 2 encontros'!$P$18:$P$73,MATCH($AA52,'Classificação 2 encontros'!$AA$18:$AA$73,0)),"")</f>
        <v/>
      </c>
      <c r="Q52" s="79" t="str">
        <f>IFERROR(INDEX('Classificação 2 encontros'!$Q$18:$Q$73,MATCH($AA52,'Classificação 2 encontros'!$AA$18:$AA$73,0)),"")</f>
        <v/>
      </c>
      <c r="R52" s="80" t="str">
        <f>IFERROR(INDEX('Classificação 2 encontros'!$R$18:$R$73,MATCH($AA52,'Classificação 2 encontros'!$AA$18:$AA$73,0)),"")</f>
        <v/>
      </c>
      <c r="S52" s="80" t="str">
        <f>IFERROR(INDEX('Classificação 2 encontros'!$S$18:$S$73,MATCH($AA52,'Classificação 2 encontros'!$AA$18:$AA$73,0)),"")</f>
        <v/>
      </c>
      <c r="T52" s="80" t="str">
        <f>IFERROR(INDEX('Classificação 2 encontros'!$T$18:$T$73,MATCH($AA52,'Classificação 2 encontros'!$AA$18:$AA$73,0)),"")</f>
        <v/>
      </c>
      <c r="U52" s="80" t="str">
        <f>IFERROR(INDEX('Classificação 2 encontros'!$U$18:$U$73,MATCH($AA52,'Classificação 2 encontros'!$AA$18:$AA$73,0)),"")</f>
        <v/>
      </c>
      <c r="V52" s="80" t="str">
        <f>IFERROR(INDEX('Classificação 2 encontros'!$V$18:$V$73,MATCH($AA52,'Classificação 2 encontros'!$AA$18:$AA$73,0)),"")</f>
        <v/>
      </c>
      <c r="W52" s="80" t="str">
        <f>IFERROR(INDEX('Classificação 2 encontros'!$W$18:$W$73,MATCH($AA52,'Classificação 2 encontros'!$AA$18:$AA$73,0)),"")</f>
        <v/>
      </c>
      <c r="X52" s="80" t="str">
        <f>IFERROR(INDEX('Classificação 2 encontros'!$X$18:$X$73,MATCH($AA52,'Classificação 2 encontros'!$AA$18:$AA$73,0)),"")</f>
        <v/>
      </c>
      <c r="Y52" s="80" t="str">
        <f>IFERROR(INDEX('Classificação 2 encontros'!$Y$18:$Y$73,MATCH($AA52,'Classificação 2 encontros'!$AA$18:$AA$73,0)),"")</f>
        <v/>
      </c>
      <c r="Z52" s="84" t="str">
        <f t="shared" si="0"/>
        <v/>
      </c>
      <c r="AA52" s="85">
        <v>35</v>
      </c>
      <c r="AB52" s="75"/>
      <c r="AC52" s="75"/>
      <c r="AD52" s="82" t="str">
        <f>IFERROR(INDEX('Classificação 2 encontros'!$AD$18:$AD$73,MATCH($AA52,'Classificação 2 encontros'!$AO$18:$AO$73,0)),"")</f>
        <v/>
      </c>
      <c r="AE52" s="82" t="str">
        <f>IFERROR(INDEX('Classificação 2 encontros'!$AE$18:$AE$73,MATCH($AA52,'Classificação 2 encontros'!$AO$18:$AO$73,0)),"")</f>
        <v/>
      </c>
      <c r="AF52" s="83" t="str">
        <f>IFERROR(INDEX('Classificação 2 encontros'!$AF$18:$AF$73,MATCH($AA52,'Classificação 2 encontros'!$AO$18:$AO$73,0)),"")</f>
        <v/>
      </c>
      <c r="AG52" s="83" t="str">
        <f>IFERROR(INDEX('Classificação 2 encontros'!$AG$18:$AG$73,MATCH($AA52,'Classificação 2 encontros'!$AO$18:$AO$73,0)),"")</f>
        <v/>
      </c>
      <c r="AH52" s="83" t="str">
        <f>IFERROR(INDEX('Classificação 2 encontros'!$AH$18:$AH$73,MATCH($AA52,'Classificação 2 encontros'!$AO$18:$AO$73,0)),"")</f>
        <v/>
      </c>
      <c r="AI52" s="83" t="str">
        <f>IFERROR(INDEX('Classificação 2 encontros'!$AI$18:$AI$73,MATCH($AA52,'Classificação 2 encontros'!$AO$18:$AO$73,0)),"")</f>
        <v/>
      </c>
      <c r="AJ52" s="83" t="str">
        <f>IFERROR(INDEX('Classificação 2 encontros'!$AJ$18:$AJ$73,MATCH($AA52,'Classificação 2 encontros'!$AO$18:$AO$73,0)),"")</f>
        <v/>
      </c>
      <c r="AK52" s="83" t="str">
        <f>IFERROR(INDEX('Classificação 2 encontros'!$AK$18:$AK$73,MATCH($AA52,'Classificação 2 encontros'!$AO$18:$AO$73,0)),"")</f>
        <v/>
      </c>
      <c r="AL52" s="83" t="str">
        <f>IFERROR(INDEX('Classificação 2 encontros'!$AL$18:$AL$73,MATCH($AA52,'Classificação 2 encontros'!$AO$18:$AO$73,0)),"")</f>
        <v/>
      </c>
      <c r="AM52" s="83" t="str">
        <f>IFERROR(INDEX('Classificação 2 encontros'!$AM$18:$AM$73,MATCH($AA52,'Classificação 2 encontros'!$AO$18:$AO$73,0)),"")</f>
        <v/>
      </c>
      <c r="AN52" s="84" t="str">
        <f t="shared" si="1"/>
        <v/>
      </c>
      <c r="AO52" s="85">
        <v>35</v>
      </c>
      <c r="AP52" s="75"/>
      <c r="AQ52" s="75"/>
      <c r="AR52" s="89" t="str">
        <f>IFERROR(INDEX('Classificação 2 encontros'!$AR$18:$AR$73,MATCH($AA52,'Classificação 2 encontros'!$BC$18:$BC$73,0)),"")</f>
        <v/>
      </c>
      <c r="AS52" s="89" t="str">
        <f>IFERROR(INDEX('Classificação 2 encontros'!$AS$18:$AS$73,MATCH($AA52,'Classificação 2 encontros'!$BC$18:$BC$73,0)),"")</f>
        <v/>
      </c>
      <c r="AT52" s="90" t="str">
        <f>IFERROR(INDEX('Classificação 2 encontros'!$AT$18:$AT$73,MATCH($AA52,'Classificação 2 encontros'!$BC$18:$BC$73,0)),"")</f>
        <v/>
      </c>
      <c r="AU52" s="90" t="str">
        <f>IFERROR(INDEX('Classificação 2 encontros'!$AU$18:$AU$73,MATCH($AA52,'Classificação 2 encontros'!$BC$18:$BC$73,0)),"")</f>
        <v/>
      </c>
      <c r="AV52" s="90" t="str">
        <f>IFERROR(INDEX('Classificação 2 encontros'!$AV$18:$AV$73,MATCH($AA52,'Classificação 2 encontros'!$BC$18:$BC$73,0)),"")</f>
        <v/>
      </c>
      <c r="AW52" s="90" t="str">
        <f>IFERROR(INDEX('Classificação 2 encontros'!$AW$18:$AW$73,MATCH($AA52,'Classificação 2 encontros'!$BC$18:$BC$73,0)),"")</f>
        <v/>
      </c>
      <c r="AX52" s="90" t="str">
        <f>IFERROR(INDEX('Classificação 2 encontros'!$AX$18:$AX$73,MATCH($AA52,'Classificação 2 encontros'!$BC$18:$BC$73,0)),"")</f>
        <v/>
      </c>
      <c r="AY52" s="90" t="str">
        <f>IFERROR(INDEX('Classificação 2 encontros'!$AY$18:$AY$73,MATCH($AA52,'Classificação 2 encontros'!$BC$18:$BC$73,0)),"")</f>
        <v/>
      </c>
      <c r="AZ52" s="90" t="str">
        <f>IFERROR(INDEX('Classificação 2 encontros'!$AZ$18:$AZ$73,MATCH($AA52,'Classificação 2 encontros'!$BC$18:$BC$73,0)),"")</f>
        <v/>
      </c>
      <c r="BA52" s="90" t="str">
        <f>IFERROR(INDEX('Classificação 2 encontros'!$BA$18:$BA$73,MATCH($AA52,'Classificação 2 encontros'!$BC$18:$BC$73,0)),"")</f>
        <v/>
      </c>
      <c r="BB52" s="84" t="str">
        <f t="shared" si="2"/>
        <v/>
      </c>
      <c r="BC52" s="85">
        <v>35</v>
      </c>
      <c r="BD52" s="9"/>
      <c r="BE52" s="9"/>
      <c r="BF52" s="86" t="str">
        <f>IFERROR(INDEX('Classificação 2 encontros'!$BF$18:$BF$73,MATCH($AA52,'Classificação 2 encontros'!$BQ$18:$BQ$73,0)),"")</f>
        <v/>
      </c>
      <c r="BG52" s="86" t="str">
        <f>IFERROR(INDEX('Classificação 2 encontros'!$BG$18:$BG$73,MATCH($AA52,'Classificação 2 encontros'!$BQ$18:$BQ$73,0)),"")</f>
        <v/>
      </c>
      <c r="BH52" s="87" t="str">
        <f>IFERROR(INDEX('Classificação 2 encontros'!$BH$18:$BH$73,MATCH($AA52,'Classificação 2 encontros'!$BQ$18:$BQ$73,0)),"")</f>
        <v/>
      </c>
      <c r="BI52" s="87" t="str">
        <f>IFERROR(INDEX('Classificação 2 encontros'!$BI$18:$BI$73,MATCH($AA52,'Classificação 2 encontros'!$BQ$18:$BQ$73,0)),"")</f>
        <v/>
      </c>
      <c r="BJ52" s="87" t="str">
        <f>IFERROR(INDEX('Classificação 2 encontros'!$BJ$18:$BJ$73,MATCH($AA52,'Classificação 2 encontros'!$BQ$18:$BQ$73,0)),"")</f>
        <v/>
      </c>
      <c r="BK52" s="87" t="str">
        <f>IFERROR(INDEX('Classificação 2 encontros'!$BK$18:$BK$73,MATCH($AA52,'Classificação 2 encontros'!$BQ$18:$BQ$73,0)),"")</f>
        <v/>
      </c>
      <c r="BL52" s="87" t="str">
        <f>IFERROR(INDEX('Classificação 2 encontros'!$BL$18:$BL$73,MATCH($AA52,'Classificação 2 encontros'!$BQ$18:$BQ$73,0)),"")</f>
        <v/>
      </c>
      <c r="BM52" s="96" t="str">
        <f>IFERROR(INDEX('Classificação 2 encontros'!$BM$18:$BM$73,MATCH($AA52,'Classificação 2 encontros'!$BQ$18:$BQ$73,0)),"")</f>
        <v/>
      </c>
      <c r="BN52" s="87" t="str">
        <f>IFERROR(INDEX('Classificação 2 encontros'!$BN$18:$BN$73,MATCH($AA52,'Classificação 2 encontros'!$BQ$18:$BQ$73,0)),"")</f>
        <v/>
      </c>
      <c r="BO52" s="87" t="str">
        <f>IFERROR(INDEX('Classificação 2 encontros'!$BO$18:$BO$73,MATCH($AA52,'Classificação 2 encontros'!$BQ$18:$BQ$73,0)),"")</f>
        <v/>
      </c>
      <c r="BP52" s="84" t="str">
        <f t="shared" si="3"/>
        <v/>
      </c>
      <c r="BQ52" s="85">
        <v>35</v>
      </c>
      <c r="BT52" s="89" t="str">
        <f>IFERROR(INDEX('Classificação 2 encontros'!$BT$18:$BT$73,MATCH($AA52,'Classificação 2 encontros'!$CE$18:$CE$73,0)),"")</f>
        <v/>
      </c>
      <c r="BU52" s="89" t="str">
        <f>IFERROR(INDEX('Classificação 2 encontros'!$BU$18:$BU$73,MATCH($AA52,'Classificação 2 encontros'!$CE$18:$CE$73,0)),"")</f>
        <v/>
      </c>
      <c r="BV52" s="90" t="str">
        <f>IFERROR(INDEX('Classificação 2 encontros'!$BV$18:$BV$73,MATCH($AA52,'Classificação 2 encontros'!$CE$18:$CE$73,0)),"")</f>
        <v/>
      </c>
      <c r="BW52" s="90" t="str">
        <f>IFERROR(INDEX('Classificação 2 encontros'!$BW$18:$BW$73,MATCH($AA52,'Classificação 2 encontros'!$CE$18:$CE$73,0)),"")</f>
        <v/>
      </c>
      <c r="BX52" s="90" t="str">
        <f>IFERROR(INDEX('Classificação 2 encontros'!$BX$18:$BX$73,MATCH($AA52,'Classificação 2 encontros'!$CE$18:$CE$73,0)),"")</f>
        <v/>
      </c>
      <c r="BY52" s="90" t="str">
        <f>IFERROR(INDEX('Classificação 2 encontros'!$BY$18:$BY$73,MATCH($AA52,'Classificação 2 encontros'!$CE$18:$CE$73,0)),"")</f>
        <v/>
      </c>
      <c r="BZ52" s="90" t="str">
        <f>IFERROR(INDEX('Classificação 2 encontros'!$BZ$18:$BZ$73,MATCH($AA52,'Classificação 2 encontros'!$CE$18:$CE$73,0)),"")</f>
        <v/>
      </c>
      <c r="CA52" s="90" t="str">
        <f>IFERROR(INDEX('Classificação 2 encontros'!$CA$18:$CA$73,MATCH($AA52,'Classificação 2 encontros'!$CE$18:$CE$73,0)),"")</f>
        <v/>
      </c>
      <c r="CB52" s="90" t="str">
        <f>IFERROR(INDEX('Classificação 2 encontros'!$CB$18:$CB$73,MATCH($AA52,'Classificação 2 encontros'!$CE$18:$CE$73,0)),"")</f>
        <v/>
      </c>
      <c r="CC52" s="90" t="str">
        <f>IFERROR(INDEX('Classificação 2 encontros'!$CC$18:$CC$73,MATCH($AA52,'Classificação 2 encontros'!$CE$18:$CE$73,0)),"")</f>
        <v/>
      </c>
      <c r="CD52" s="68"/>
      <c r="CE52" s="69" t="str">
        <f t="shared" si="5"/>
        <v/>
      </c>
    </row>
    <row r="53" spans="2:83" ht="22.5" customHeight="1" x14ac:dyDescent="0.45">
      <c r="B53" s="82" t="str">
        <f>IFERROR(INDEX('Classificação 2 encontros'!$B$18:$B$73,MATCH($M53,'Classificação 2 encontros'!$M$18:$M$73,0)),"")</f>
        <v/>
      </c>
      <c r="C53" s="82" t="str">
        <f>IFERROR(INDEX('Classificação 2 encontros'!$C$18:$C$73,MATCH($M53,'Classificação 2 encontros'!$M$18:$M$73,0)),"")</f>
        <v/>
      </c>
      <c r="D53" s="83" t="str">
        <f>IFERROR(INDEX('Classificação 2 encontros'!$D$18:$D$73,MATCH($M53,'Classificação 2 encontros'!$M$18:$M$73,0)),"")</f>
        <v/>
      </c>
      <c r="E53" s="83" t="str">
        <f>IFERROR(INDEX('Classificação 2 encontros'!$E$18:$E$73,MATCH($M53,'Classificação 2 encontros'!$M$18:$M$73,0)),"")</f>
        <v/>
      </c>
      <c r="F53" s="83" t="str">
        <f>IFERROR(INDEX('Classificação 2 encontros'!$F$18:$F$73,MATCH($M53,'Classificação 2 encontros'!$M$18:$M$73,0)),"")</f>
        <v/>
      </c>
      <c r="G53" s="83" t="str">
        <f>IFERROR(INDEX('Classificação 2 encontros'!$G$18:$G$73,MATCH($M53,'Classificação 2 encontros'!$M$18:$M$73,0)),"")</f>
        <v/>
      </c>
      <c r="H53" s="83" t="str">
        <f>IFERROR(INDEX('Classificação 2 encontros'!$H$18:$H$73,MATCH($M53,'Classificação 2 encontros'!$M$18:$M$73,0)),"")</f>
        <v/>
      </c>
      <c r="I53" s="83" t="str">
        <f>IFERROR(INDEX('Classificação 2 encontros'!$I$18:$I$73,MATCH($M53,'Classificação 2 encontros'!$M$18:$M$73,0)),"")</f>
        <v/>
      </c>
      <c r="J53" s="83" t="str">
        <f>IFERROR(INDEX('Classificação 2 encontros'!$J$18:$J$73,MATCH($M53,'Classificação 2 encontros'!$M$18:$M$73,0)),"")</f>
        <v/>
      </c>
      <c r="K53" s="83" t="str">
        <f>IFERROR(INDEX('Classificação 2 encontros'!$K$18:$K$73,MATCH($M53,'Classificação 2 encontros'!$M$18:$M$73,0)),"")</f>
        <v/>
      </c>
      <c r="L53" s="84" t="str">
        <f t="shared" si="6"/>
        <v/>
      </c>
      <c r="M53" s="81">
        <v>36</v>
      </c>
      <c r="N53" s="65"/>
      <c r="O53" s="65"/>
      <c r="P53" s="79" t="str">
        <f>IFERROR(INDEX('Classificação 2 encontros'!$P$18:$P$73,MATCH($AA53,'Classificação 2 encontros'!$AA$18:$AA$73,0)),"")</f>
        <v/>
      </c>
      <c r="Q53" s="79" t="str">
        <f>IFERROR(INDEX('Classificação 2 encontros'!$Q$18:$Q$73,MATCH($AA53,'Classificação 2 encontros'!$AA$18:$AA$73,0)),"")</f>
        <v/>
      </c>
      <c r="R53" s="80" t="str">
        <f>IFERROR(INDEX('Classificação 2 encontros'!$R$18:$R$73,MATCH($AA53,'Classificação 2 encontros'!$AA$18:$AA$73,0)),"")</f>
        <v/>
      </c>
      <c r="S53" s="80" t="str">
        <f>IFERROR(INDEX('Classificação 2 encontros'!$S$18:$S$73,MATCH($AA53,'Classificação 2 encontros'!$AA$18:$AA$73,0)),"")</f>
        <v/>
      </c>
      <c r="T53" s="80" t="str">
        <f>IFERROR(INDEX('Classificação 2 encontros'!$T$18:$T$73,MATCH($AA53,'Classificação 2 encontros'!$AA$18:$AA$73,0)),"")</f>
        <v/>
      </c>
      <c r="U53" s="80" t="str">
        <f>IFERROR(INDEX('Classificação 2 encontros'!$U$18:$U$73,MATCH($AA53,'Classificação 2 encontros'!$AA$18:$AA$73,0)),"")</f>
        <v/>
      </c>
      <c r="V53" s="80" t="str">
        <f>IFERROR(INDEX('Classificação 2 encontros'!$V$18:$V$73,MATCH($AA53,'Classificação 2 encontros'!$AA$18:$AA$73,0)),"")</f>
        <v/>
      </c>
      <c r="W53" s="80" t="str">
        <f>IFERROR(INDEX('Classificação 2 encontros'!$W$18:$W$73,MATCH($AA53,'Classificação 2 encontros'!$AA$18:$AA$73,0)),"")</f>
        <v/>
      </c>
      <c r="X53" s="80" t="str">
        <f>IFERROR(INDEX('Classificação 2 encontros'!$X$18:$X$73,MATCH($AA53,'Classificação 2 encontros'!$AA$18:$AA$73,0)),"")</f>
        <v/>
      </c>
      <c r="Y53" s="80" t="str">
        <f>IFERROR(INDEX('Classificação 2 encontros'!$Y$18:$Y$73,MATCH($AA53,'Classificação 2 encontros'!$AA$18:$AA$73,0)),"")</f>
        <v/>
      </c>
      <c r="Z53" s="84" t="str">
        <f t="shared" si="0"/>
        <v/>
      </c>
      <c r="AA53" s="85">
        <v>36</v>
      </c>
      <c r="AB53" s="65"/>
      <c r="AC53" s="65"/>
      <c r="AD53" s="82" t="str">
        <f>IFERROR(INDEX('Classificação 2 encontros'!$AD$18:$AD$73,MATCH($AA53,'Classificação 2 encontros'!$AO$18:$AO$73,0)),"")</f>
        <v/>
      </c>
      <c r="AE53" s="82" t="str">
        <f>IFERROR(INDEX('Classificação 2 encontros'!$AE$18:$AE$73,MATCH($AA53,'Classificação 2 encontros'!$AO$18:$AO$73,0)),"")</f>
        <v/>
      </c>
      <c r="AF53" s="83" t="str">
        <f>IFERROR(INDEX('Classificação 2 encontros'!$AF$18:$AF$73,MATCH($AA53,'Classificação 2 encontros'!$AO$18:$AO$73,0)),"")</f>
        <v/>
      </c>
      <c r="AG53" s="83" t="str">
        <f>IFERROR(INDEX('Classificação 2 encontros'!$AG$18:$AG$73,MATCH($AA53,'Classificação 2 encontros'!$AO$18:$AO$73,0)),"")</f>
        <v/>
      </c>
      <c r="AH53" s="83" t="str">
        <f>IFERROR(INDEX('Classificação 2 encontros'!$AH$18:$AH$73,MATCH($AA53,'Classificação 2 encontros'!$AO$18:$AO$73,0)),"")</f>
        <v/>
      </c>
      <c r="AI53" s="83" t="str">
        <f>IFERROR(INDEX('Classificação 2 encontros'!$AI$18:$AI$73,MATCH($AA53,'Classificação 2 encontros'!$AO$18:$AO$73,0)),"")</f>
        <v/>
      </c>
      <c r="AJ53" s="83" t="str">
        <f>IFERROR(INDEX('Classificação 2 encontros'!$AJ$18:$AJ$73,MATCH($AA53,'Classificação 2 encontros'!$AO$18:$AO$73,0)),"")</f>
        <v/>
      </c>
      <c r="AK53" s="83" t="str">
        <f>IFERROR(INDEX('Classificação 2 encontros'!$AK$18:$AK$73,MATCH($AA53,'Classificação 2 encontros'!$AO$18:$AO$73,0)),"")</f>
        <v/>
      </c>
      <c r="AL53" s="83" t="str">
        <f>IFERROR(INDEX('Classificação 2 encontros'!$AL$18:$AL$73,MATCH($AA53,'Classificação 2 encontros'!$AO$18:$AO$73,0)),"")</f>
        <v/>
      </c>
      <c r="AM53" s="83" t="str">
        <f>IFERROR(INDEX('Classificação 2 encontros'!$AM$18:$AM$73,MATCH($AA53,'Classificação 2 encontros'!$AO$18:$AO$73,0)),"")</f>
        <v/>
      </c>
      <c r="AN53" s="84" t="str">
        <f t="shared" si="1"/>
        <v/>
      </c>
      <c r="AO53" s="85">
        <v>36</v>
      </c>
      <c r="AP53" s="65"/>
      <c r="AQ53" s="65"/>
      <c r="AR53" s="89" t="str">
        <f>IFERROR(INDEX('Classificação 2 encontros'!$AR$18:$AR$73,MATCH($AA53,'Classificação 2 encontros'!$BC$18:$BC$73,0)),"")</f>
        <v/>
      </c>
      <c r="AS53" s="89" t="str">
        <f>IFERROR(INDEX('Classificação 2 encontros'!$AS$18:$AS$73,MATCH($AA53,'Classificação 2 encontros'!$BC$18:$BC$73,0)),"")</f>
        <v/>
      </c>
      <c r="AT53" s="90" t="str">
        <f>IFERROR(INDEX('Classificação 2 encontros'!$AT$18:$AT$73,MATCH($AA53,'Classificação 2 encontros'!$BC$18:$BC$73,0)),"")</f>
        <v/>
      </c>
      <c r="AU53" s="90" t="str">
        <f>IFERROR(INDEX('Classificação 2 encontros'!$AU$18:$AU$73,MATCH($AA53,'Classificação 2 encontros'!$BC$18:$BC$73,0)),"")</f>
        <v/>
      </c>
      <c r="AV53" s="90" t="str">
        <f>IFERROR(INDEX('Classificação 2 encontros'!$AV$18:$AV$73,MATCH($AA53,'Classificação 2 encontros'!$BC$18:$BC$73,0)),"")</f>
        <v/>
      </c>
      <c r="AW53" s="90" t="str">
        <f>IFERROR(INDEX('Classificação 2 encontros'!$AW$18:$AW$73,MATCH($AA53,'Classificação 2 encontros'!$BC$18:$BC$73,0)),"")</f>
        <v/>
      </c>
      <c r="AX53" s="90" t="str">
        <f>IFERROR(INDEX('Classificação 2 encontros'!$AX$18:$AX$73,MATCH($AA53,'Classificação 2 encontros'!$BC$18:$BC$73,0)),"")</f>
        <v/>
      </c>
      <c r="AY53" s="90" t="str">
        <f>IFERROR(INDEX('Classificação 2 encontros'!$AY$18:$AY$73,MATCH($AA53,'Classificação 2 encontros'!$BC$18:$BC$73,0)),"")</f>
        <v/>
      </c>
      <c r="AZ53" s="90" t="str">
        <f>IFERROR(INDEX('Classificação 2 encontros'!$AZ$18:$AZ$73,MATCH($AA53,'Classificação 2 encontros'!$BC$18:$BC$73,0)),"")</f>
        <v/>
      </c>
      <c r="BA53" s="90" t="str">
        <f>IFERROR(INDEX('Classificação 2 encontros'!$BA$18:$BA$73,MATCH($AA53,'Classificação 2 encontros'!$BC$18:$BC$73,0)),"")</f>
        <v/>
      </c>
      <c r="BB53" s="84" t="str">
        <f t="shared" si="2"/>
        <v/>
      </c>
      <c r="BC53" s="85">
        <v>36</v>
      </c>
      <c r="BF53" s="86" t="str">
        <f>IFERROR(INDEX('Classificação 2 encontros'!$BF$18:$BF$73,MATCH($AA53,'Classificação 2 encontros'!$BQ$18:$BQ$73,0)),"")</f>
        <v/>
      </c>
      <c r="BG53" s="86" t="str">
        <f>IFERROR(INDEX('Classificação 2 encontros'!$BG$18:$BG$73,MATCH($AA53,'Classificação 2 encontros'!$BQ$18:$BQ$73,0)),"")</f>
        <v/>
      </c>
      <c r="BH53" s="87" t="str">
        <f>IFERROR(INDEX('Classificação 2 encontros'!$BH$18:$BH$73,MATCH($AA53,'Classificação 2 encontros'!$BQ$18:$BQ$73,0)),"")</f>
        <v/>
      </c>
      <c r="BI53" s="87" t="str">
        <f>IFERROR(INDEX('Classificação 2 encontros'!$BI$18:$BI$73,MATCH($AA53,'Classificação 2 encontros'!$BQ$18:$BQ$73,0)),"")</f>
        <v/>
      </c>
      <c r="BJ53" s="87" t="str">
        <f>IFERROR(INDEX('Classificação 2 encontros'!$BJ$18:$BJ$73,MATCH($AA53,'Classificação 2 encontros'!$BQ$18:$BQ$73,0)),"")</f>
        <v/>
      </c>
      <c r="BK53" s="87" t="str">
        <f>IFERROR(INDEX('Classificação 2 encontros'!$BK$18:$BK$73,MATCH($AA53,'Classificação 2 encontros'!$BQ$18:$BQ$73,0)),"")</f>
        <v/>
      </c>
      <c r="BL53" s="87" t="str">
        <f>IFERROR(INDEX('Classificação 2 encontros'!$BL$18:$BL$73,MATCH($AA53,'Classificação 2 encontros'!$BQ$18:$BQ$73,0)),"")</f>
        <v/>
      </c>
      <c r="BM53" s="96" t="str">
        <f>IFERROR(INDEX('Classificação 2 encontros'!$BM$18:$BM$73,MATCH($AA53,'Classificação 2 encontros'!$BQ$18:$BQ$73,0)),"")</f>
        <v/>
      </c>
      <c r="BN53" s="87" t="str">
        <f>IFERROR(INDEX('Classificação 2 encontros'!$BN$18:$BN$73,MATCH($AA53,'Classificação 2 encontros'!$BQ$18:$BQ$73,0)),"")</f>
        <v/>
      </c>
      <c r="BO53" s="87" t="str">
        <f>IFERROR(INDEX('Classificação 2 encontros'!$BO$18:$BO$73,MATCH($AA53,'Classificação 2 encontros'!$BQ$18:$BQ$73,0)),"")</f>
        <v/>
      </c>
      <c r="BP53" s="84" t="str">
        <f t="shared" si="3"/>
        <v/>
      </c>
      <c r="BQ53" s="85">
        <v>36</v>
      </c>
      <c r="BT53" s="89" t="str">
        <f>IFERROR(INDEX('Classificação 2 encontros'!$BT$18:$BT$73,MATCH($AA53,'Classificação 2 encontros'!$CE$18:$CE$73,0)),"")</f>
        <v/>
      </c>
      <c r="BU53" s="89" t="str">
        <f>IFERROR(INDEX('Classificação 2 encontros'!$BU$18:$BU$73,MATCH($AA53,'Classificação 2 encontros'!$CE$18:$CE$73,0)),"")</f>
        <v/>
      </c>
      <c r="BV53" s="90" t="str">
        <f>IFERROR(INDEX('Classificação 2 encontros'!$BV$18:$BV$73,MATCH($AA53,'Classificação 2 encontros'!$CE$18:$CE$73,0)),"")</f>
        <v/>
      </c>
      <c r="BW53" s="90" t="str">
        <f>IFERROR(INDEX('Classificação 2 encontros'!$BW$18:$BW$73,MATCH($AA53,'Classificação 2 encontros'!$CE$18:$CE$73,0)),"")</f>
        <v/>
      </c>
      <c r="BX53" s="90" t="str">
        <f>IFERROR(INDEX('Classificação 2 encontros'!$BX$18:$BX$73,MATCH($AA53,'Classificação 2 encontros'!$CE$18:$CE$73,0)),"")</f>
        <v/>
      </c>
      <c r="BY53" s="90" t="str">
        <f>IFERROR(INDEX('Classificação 2 encontros'!$BY$18:$BY$73,MATCH($AA53,'Classificação 2 encontros'!$CE$18:$CE$73,0)),"")</f>
        <v/>
      </c>
      <c r="BZ53" s="90" t="str">
        <f>IFERROR(INDEX('Classificação 2 encontros'!$BZ$18:$BZ$73,MATCH($AA53,'Classificação 2 encontros'!$CE$18:$CE$73,0)),"")</f>
        <v/>
      </c>
      <c r="CA53" s="90" t="str">
        <f>IFERROR(INDEX('Classificação 2 encontros'!$CA$18:$CA$73,MATCH($AA53,'Classificação 2 encontros'!$CE$18:$CE$73,0)),"")</f>
        <v/>
      </c>
      <c r="CB53" s="90" t="str">
        <f>IFERROR(INDEX('Classificação 2 encontros'!$CB$18:$CB$73,MATCH($AA53,'Classificação 2 encontros'!$CE$18:$CE$73,0)),"")</f>
        <v/>
      </c>
      <c r="CC53" s="90" t="str">
        <f>IFERROR(INDEX('Classificação 2 encontros'!$CC$18:$CC$73,MATCH($AA53,'Classificação 2 encontros'!$CE$18:$CE$73,0)),"")</f>
        <v/>
      </c>
      <c r="CD53" s="68"/>
      <c r="CE53" s="69" t="str">
        <f t="shared" si="5"/>
        <v/>
      </c>
    </row>
    <row r="54" spans="2:83" ht="22.5" customHeight="1" x14ac:dyDescent="0.45">
      <c r="B54" s="82" t="str">
        <f>IFERROR(INDEX('Classificação 2 encontros'!$B$18:$B$73,MATCH($M54,'Classificação 2 encontros'!$M$18:$M$73,0)),"")</f>
        <v/>
      </c>
      <c r="C54" s="82" t="str">
        <f>IFERROR(INDEX('Classificação 2 encontros'!$C$18:$C$73,MATCH($M54,'Classificação 2 encontros'!$M$18:$M$73,0)),"")</f>
        <v/>
      </c>
      <c r="D54" s="83" t="str">
        <f>IFERROR(INDEX('Classificação 2 encontros'!$D$18:$D$73,MATCH($M54,'Classificação 2 encontros'!$M$18:$M$73,0)),"")</f>
        <v/>
      </c>
      <c r="E54" s="83" t="str">
        <f>IFERROR(INDEX('Classificação 2 encontros'!$E$18:$E$73,MATCH($M54,'Classificação 2 encontros'!$M$18:$M$73,0)),"")</f>
        <v/>
      </c>
      <c r="F54" s="83" t="str">
        <f>IFERROR(INDEX('Classificação 2 encontros'!$F$18:$F$73,MATCH($M54,'Classificação 2 encontros'!$M$18:$M$73,0)),"")</f>
        <v/>
      </c>
      <c r="G54" s="83" t="str">
        <f>IFERROR(INDEX('Classificação 2 encontros'!$G$18:$G$73,MATCH($M54,'Classificação 2 encontros'!$M$18:$M$73,0)),"")</f>
        <v/>
      </c>
      <c r="H54" s="83" t="str">
        <f>IFERROR(INDEX('Classificação 2 encontros'!$H$18:$H$73,MATCH($M54,'Classificação 2 encontros'!$M$18:$M$73,0)),"")</f>
        <v/>
      </c>
      <c r="I54" s="83" t="str">
        <f>IFERROR(INDEX('Classificação 2 encontros'!$I$18:$I$73,MATCH($M54,'Classificação 2 encontros'!$M$18:$M$73,0)),"")</f>
        <v/>
      </c>
      <c r="J54" s="83" t="str">
        <f>IFERROR(INDEX('Classificação 2 encontros'!$J$18:$J$73,MATCH($M54,'Classificação 2 encontros'!$M$18:$M$73,0)),"")</f>
        <v/>
      </c>
      <c r="K54" s="83" t="str">
        <f>IFERROR(INDEX('Classificação 2 encontros'!$K$18:$K$73,MATCH($M54,'Classificação 2 encontros'!$M$18:$M$73,0)),"")</f>
        <v/>
      </c>
      <c r="L54" s="84" t="str">
        <f t="shared" si="6"/>
        <v/>
      </c>
      <c r="M54" s="81">
        <v>37</v>
      </c>
      <c r="N54" s="65"/>
      <c r="O54" s="65"/>
      <c r="P54" s="79" t="str">
        <f>IFERROR(INDEX('Classificação 2 encontros'!$P$18:$P$73,MATCH($AA54,'Classificação 2 encontros'!$AA$18:$AA$73,0)),"")</f>
        <v/>
      </c>
      <c r="Q54" s="79" t="str">
        <f>IFERROR(INDEX('Classificação 2 encontros'!$Q$18:$Q$73,MATCH($AA54,'Classificação 2 encontros'!$AA$18:$AA$73,0)),"")</f>
        <v/>
      </c>
      <c r="R54" s="80" t="str">
        <f>IFERROR(INDEX('Classificação 2 encontros'!$R$18:$R$73,MATCH($AA54,'Classificação 2 encontros'!$AA$18:$AA$73,0)),"")</f>
        <v/>
      </c>
      <c r="S54" s="80" t="str">
        <f>IFERROR(INDEX('Classificação 2 encontros'!$S$18:$S$73,MATCH($AA54,'Classificação 2 encontros'!$AA$18:$AA$73,0)),"")</f>
        <v/>
      </c>
      <c r="T54" s="80" t="str">
        <f>IFERROR(INDEX('Classificação 2 encontros'!$T$18:$T$73,MATCH($AA54,'Classificação 2 encontros'!$AA$18:$AA$73,0)),"")</f>
        <v/>
      </c>
      <c r="U54" s="80" t="str">
        <f>IFERROR(INDEX('Classificação 2 encontros'!$U$18:$U$73,MATCH($AA54,'Classificação 2 encontros'!$AA$18:$AA$73,0)),"")</f>
        <v/>
      </c>
      <c r="V54" s="80" t="str">
        <f>IFERROR(INDEX('Classificação 2 encontros'!$V$18:$V$73,MATCH($AA54,'Classificação 2 encontros'!$AA$18:$AA$73,0)),"")</f>
        <v/>
      </c>
      <c r="W54" s="80" t="str">
        <f>IFERROR(INDEX('Classificação 2 encontros'!$W$18:$W$73,MATCH($AA54,'Classificação 2 encontros'!$AA$18:$AA$73,0)),"")</f>
        <v/>
      </c>
      <c r="X54" s="80" t="str">
        <f>IFERROR(INDEX('Classificação 2 encontros'!$X$18:$X$73,MATCH($AA54,'Classificação 2 encontros'!$AA$18:$AA$73,0)),"")</f>
        <v/>
      </c>
      <c r="Y54" s="80" t="str">
        <f>IFERROR(INDEX('Classificação 2 encontros'!$Y$18:$Y$73,MATCH($AA54,'Classificação 2 encontros'!$AA$18:$AA$73,0)),"")</f>
        <v/>
      </c>
      <c r="Z54" s="84" t="str">
        <f t="shared" si="0"/>
        <v/>
      </c>
      <c r="AA54" s="85">
        <v>37</v>
      </c>
      <c r="AB54" s="65"/>
      <c r="AC54" s="65"/>
      <c r="AD54" s="82" t="str">
        <f>IFERROR(INDEX('Classificação 2 encontros'!$AD$18:$AD$73,MATCH($AA54,'Classificação 2 encontros'!$AO$18:$AO$73,0)),"")</f>
        <v/>
      </c>
      <c r="AE54" s="82" t="str">
        <f>IFERROR(INDEX('Classificação 2 encontros'!$AE$18:$AE$73,MATCH($AA54,'Classificação 2 encontros'!$AO$18:$AO$73,0)),"")</f>
        <v/>
      </c>
      <c r="AF54" s="83" t="str">
        <f>IFERROR(INDEX('Classificação 2 encontros'!$AF$18:$AF$73,MATCH($AA54,'Classificação 2 encontros'!$AO$18:$AO$73,0)),"")</f>
        <v/>
      </c>
      <c r="AG54" s="83" t="str">
        <f>IFERROR(INDEX('Classificação 2 encontros'!$AG$18:$AG$73,MATCH($AA54,'Classificação 2 encontros'!$AO$18:$AO$73,0)),"")</f>
        <v/>
      </c>
      <c r="AH54" s="83" t="str">
        <f>IFERROR(INDEX('Classificação 2 encontros'!$AH$18:$AH$73,MATCH($AA54,'Classificação 2 encontros'!$AO$18:$AO$73,0)),"")</f>
        <v/>
      </c>
      <c r="AI54" s="83" t="str">
        <f>IFERROR(INDEX('Classificação 2 encontros'!$AI$18:$AI$73,MATCH($AA54,'Classificação 2 encontros'!$AO$18:$AO$73,0)),"")</f>
        <v/>
      </c>
      <c r="AJ54" s="83" t="str">
        <f>IFERROR(INDEX('Classificação 2 encontros'!$AJ$18:$AJ$73,MATCH($AA54,'Classificação 2 encontros'!$AO$18:$AO$73,0)),"")</f>
        <v/>
      </c>
      <c r="AK54" s="83" t="str">
        <f>IFERROR(INDEX('Classificação 2 encontros'!$AK$18:$AK$73,MATCH($AA54,'Classificação 2 encontros'!$AO$18:$AO$73,0)),"")</f>
        <v/>
      </c>
      <c r="AL54" s="83" t="str">
        <f>IFERROR(INDEX('Classificação 2 encontros'!$AL$18:$AL$73,MATCH($AA54,'Classificação 2 encontros'!$AO$18:$AO$73,0)),"")</f>
        <v/>
      </c>
      <c r="AM54" s="83" t="str">
        <f>IFERROR(INDEX('Classificação 2 encontros'!$AM$18:$AM$73,MATCH($AA54,'Classificação 2 encontros'!$AO$18:$AO$73,0)),"")</f>
        <v/>
      </c>
      <c r="AN54" s="84" t="str">
        <f t="shared" si="1"/>
        <v/>
      </c>
      <c r="AO54" s="85">
        <v>37</v>
      </c>
      <c r="AP54" s="65"/>
      <c r="AQ54" s="65"/>
      <c r="AR54" s="89" t="str">
        <f>IFERROR(INDEX('Classificação 2 encontros'!$AR$18:$AR$73,MATCH($AA54,'Classificação 2 encontros'!$BC$18:$BC$73,0)),"")</f>
        <v/>
      </c>
      <c r="AS54" s="89" t="str">
        <f>IFERROR(INDEX('Classificação 2 encontros'!$AS$18:$AS$73,MATCH($AA54,'Classificação 2 encontros'!$BC$18:$BC$73,0)),"")</f>
        <v/>
      </c>
      <c r="AT54" s="90" t="str">
        <f>IFERROR(INDEX('Classificação 2 encontros'!$AT$18:$AT$73,MATCH($AA54,'Classificação 2 encontros'!$BC$18:$BC$73,0)),"")</f>
        <v/>
      </c>
      <c r="AU54" s="90" t="str">
        <f>IFERROR(INDEX('Classificação 2 encontros'!$AU$18:$AU$73,MATCH($AA54,'Classificação 2 encontros'!$BC$18:$BC$73,0)),"")</f>
        <v/>
      </c>
      <c r="AV54" s="90" t="str">
        <f>IFERROR(INDEX('Classificação 2 encontros'!$AV$18:$AV$73,MATCH($AA54,'Classificação 2 encontros'!$BC$18:$BC$73,0)),"")</f>
        <v/>
      </c>
      <c r="AW54" s="90" t="str">
        <f>IFERROR(INDEX('Classificação 2 encontros'!$AW$18:$AW$73,MATCH($AA54,'Classificação 2 encontros'!$BC$18:$BC$73,0)),"")</f>
        <v/>
      </c>
      <c r="AX54" s="90" t="str">
        <f>IFERROR(INDEX('Classificação 2 encontros'!$AX$18:$AX$73,MATCH($AA54,'Classificação 2 encontros'!$BC$18:$BC$73,0)),"")</f>
        <v/>
      </c>
      <c r="AY54" s="90" t="str">
        <f>IFERROR(INDEX('Classificação 2 encontros'!$AY$18:$AY$73,MATCH($AA54,'Classificação 2 encontros'!$BC$18:$BC$73,0)),"")</f>
        <v/>
      </c>
      <c r="AZ54" s="90" t="str">
        <f>IFERROR(INDEX('Classificação 2 encontros'!$AZ$18:$AZ$73,MATCH($AA54,'Classificação 2 encontros'!$BC$18:$BC$73,0)),"")</f>
        <v/>
      </c>
      <c r="BA54" s="90" t="str">
        <f>IFERROR(INDEX('Classificação 2 encontros'!$BA$18:$BA$73,MATCH($AA54,'Classificação 2 encontros'!$BC$18:$BC$73,0)),"")</f>
        <v/>
      </c>
      <c r="BB54" s="84" t="str">
        <f t="shared" si="2"/>
        <v/>
      </c>
      <c r="BC54" s="85">
        <v>37</v>
      </c>
      <c r="BF54" s="86" t="str">
        <f>IFERROR(INDEX('Classificação 2 encontros'!$BF$18:$BF$73,MATCH($AA54,'Classificação 2 encontros'!$BQ$18:$BQ$73,0)),"")</f>
        <v/>
      </c>
      <c r="BG54" s="86" t="str">
        <f>IFERROR(INDEX('Classificação 2 encontros'!$BG$18:$BG$73,MATCH($AA54,'Classificação 2 encontros'!$BQ$18:$BQ$73,0)),"")</f>
        <v/>
      </c>
      <c r="BH54" s="87" t="str">
        <f>IFERROR(INDEX('Classificação 2 encontros'!$BH$18:$BH$73,MATCH($AA54,'Classificação 2 encontros'!$BQ$18:$BQ$73,0)),"")</f>
        <v/>
      </c>
      <c r="BI54" s="87" t="str">
        <f>IFERROR(INDEX('Classificação 2 encontros'!$BI$18:$BI$73,MATCH($AA54,'Classificação 2 encontros'!$BQ$18:$BQ$73,0)),"")</f>
        <v/>
      </c>
      <c r="BJ54" s="87" t="str">
        <f>IFERROR(INDEX('Classificação 2 encontros'!$BJ$18:$BJ$73,MATCH($AA54,'Classificação 2 encontros'!$BQ$18:$BQ$73,0)),"")</f>
        <v/>
      </c>
      <c r="BK54" s="87" t="str">
        <f>IFERROR(INDEX('Classificação 2 encontros'!$BK$18:$BK$73,MATCH($AA54,'Classificação 2 encontros'!$BQ$18:$BQ$73,0)),"")</f>
        <v/>
      </c>
      <c r="BL54" s="87" t="str">
        <f>IFERROR(INDEX('Classificação 2 encontros'!$BL$18:$BL$73,MATCH($AA54,'Classificação 2 encontros'!$BQ$18:$BQ$73,0)),"")</f>
        <v/>
      </c>
      <c r="BM54" s="96" t="str">
        <f>IFERROR(INDEX('Classificação 2 encontros'!$BM$18:$BM$73,MATCH($AA54,'Classificação 2 encontros'!$BQ$18:$BQ$73,0)),"")</f>
        <v/>
      </c>
      <c r="BN54" s="87" t="str">
        <f>IFERROR(INDEX('Classificação 2 encontros'!$BN$18:$BN$73,MATCH($AA54,'Classificação 2 encontros'!$BQ$18:$BQ$73,0)),"")</f>
        <v/>
      </c>
      <c r="BO54" s="87" t="str">
        <f>IFERROR(INDEX('Classificação 2 encontros'!$BO$18:$BO$73,MATCH($AA54,'Classificação 2 encontros'!$BQ$18:$BQ$73,0)),"")</f>
        <v/>
      </c>
      <c r="BP54" s="84" t="str">
        <f t="shared" si="3"/>
        <v/>
      </c>
      <c r="BQ54" s="85">
        <v>37</v>
      </c>
      <c r="BT54" s="89" t="str">
        <f>IFERROR(INDEX('Classificação 2 encontros'!$BT$18:$BT$73,MATCH($AA54,'Classificação 2 encontros'!$CE$18:$CE$73,0)),"")</f>
        <v/>
      </c>
      <c r="BU54" s="89" t="str">
        <f>IFERROR(INDEX('Classificação 2 encontros'!$BU$18:$BU$73,MATCH($AA54,'Classificação 2 encontros'!$CE$18:$CE$73,0)),"")</f>
        <v/>
      </c>
      <c r="BV54" s="90" t="str">
        <f>IFERROR(INDEX('Classificação 2 encontros'!$BV$18:$BV$73,MATCH($AA54,'Classificação 2 encontros'!$CE$18:$CE$73,0)),"")</f>
        <v/>
      </c>
      <c r="BW54" s="90" t="str">
        <f>IFERROR(INDEX('Classificação 2 encontros'!$BW$18:$BW$73,MATCH($AA54,'Classificação 2 encontros'!$CE$18:$CE$73,0)),"")</f>
        <v/>
      </c>
      <c r="BX54" s="90" t="str">
        <f>IFERROR(INDEX('Classificação 2 encontros'!$BX$18:$BX$73,MATCH($AA54,'Classificação 2 encontros'!$CE$18:$CE$73,0)),"")</f>
        <v/>
      </c>
      <c r="BY54" s="90" t="str">
        <f>IFERROR(INDEX('Classificação 2 encontros'!$BY$18:$BY$73,MATCH($AA54,'Classificação 2 encontros'!$CE$18:$CE$73,0)),"")</f>
        <v/>
      </c>
      <c r="BZ54" s="90" t="str">
        <f>IFERROR(INDEX('Classificação 2 encontros'!$BZ$18:$BZ$73,MATCH($AA54,'Classificação 2 encontros'!$CE$18:$CE$73,0)),"")</f>
        <v/>
      </c>
      <c r="CA54" s="90" t="str">
        <f>IFERROR(INDEX('Classificação 2 encontros'!$CA$18:$CA$73,MATCH($AA54,'Classificação 2 encontros'!$CE$18:$CE$73,0)),"")</f>
        <v/>
      </c>
      <c r="CB54" s="90" t="str">
        <f>IFERROR(INDEX('Classificação 2 encontros'!$CB$18:$CB$73,MATCH($AA54,'Classificação 2 encontros'!$CE$18:$CE$73,0)),"")</f>
        <v/>
      </c>
      <c r="CC54" s="90" t="str">
        <f>IFERROR(INDEX('Classificação 2 encontros'!$CC$18:$CC$73,MATCH($AA54,'Classificação 2 encontros'!$CE$18:$CE$73,0)),"")</f>
        <v/>
      </c>
      <c r="CD54" s="68"/>
      <c r="CE54" s="69" t="str">
        <f t="shared" si="5"/>
        <v/>
      </c>
    </row>
    <row r="55" spans="2:83" ht="22.5" customHeight="1" x14ac:dyDescent="0.45">
      <c r="B55" s="82" t="str">
        <f>IFERROR(INDEX('Classificação 2 encontros'!$B$18:$B$73,MATCH($M55,'Classificação 2 encontros'!$M$18:$M$73,0)),"")</f>
        <v/>
      </c>
      <c r="C55" s="82" t="str">
        <f>IFERROR(INDEX('Classificação 2 encontros'!$C$18:$C$73,MATCH($M55,'Classificação 2 encontros'!$M$18:$M$73,0)),"")</f>
        <v/>
      </c>
      <c r="D55" s="83" t="str">
        <f>IFERROR(INDEX('Classificação 2 encontros'!$D$18:$D$73,MATCH($M55,'Classificação 2 encontros'!$M$18:$M$73,0)),"")</f>
        <v/>
      </c>
      <c r="E55" s="83" t="str">
        <f>IFERROR(INDEX('Classificação 2 encontros'!$E$18:$E$73,MATCH($M55,'Classificação 2 encontros'!$M$18:$M$73,0)),"")</f>
        <v/>
      </c>
      <c r="F55" s="83" t="str">
        <f>IFERROR(INDEX('Classificação 2 encontros'!$F$18:$F$73,MATCH($M55,'Classificação 2 encontros'!$M$18:$M$73,0)),"")</f>
        <v/>
      </c>
      <c r="G55" s="83" t="str">
        <f>IFERROR(INDEX('Classificação 2 encontros'!$G$18:$G$73,MATCH($M55,'Classificação 2 encontros'!$M$18:$M$73,0)),"")</f>
        <v/>
      </c>
      <c r="H55" s="83" t="str">
        <f>IFERROR(INDEX('Classificação 2 encontros'!$H$18:$H$73,MATCH($M55,'Classificação 2 encontros'!$M$18:$M$73,0)),"")</f>
        <v/>
      </c>
      <c r="I55" s="83" t="str">
        <f>IFERROR(INDEX('Classificação 2 encontros'!$I$18:$I$73,MATCH($M55,'Classificação 2 encontros'!$M$18:$M$73,0)),"")</f>
        <v/>
      </c>
      <c r="J55" s="83" t="str">
        <f>IFERROR(INDEX('Classificação 2 encontros'!$J$18:$J$73,MATCH($M55,'Classificação 2 encontros'!$M$18:$M$73,0)),"")</f>
        <v/>
      </c>
      <c r="K55" s="83" t="str">
        <f>IFERROR(INDEX('Classificação 2 encontros'!$K$18:$K$73,MATCH($M55,'Classificação 2 encontros'!$M$18:$M$73,0)),"")</f>
        <v/>
      </c>
      <c r="L55" s="84" t="str">
        <f t="shared" si="6"/>
        <v/>
      </c>
      <c r="M55" s="81">
        <v>38</v>
      </c>
      <c r="N55" s="65"/>
      <c r="O55" s="65"/>
      <c r="P55" s="79" t="str">
        <f>IFERROR(INDEX('Classificação 2 encontros'!$P$18:$P$73,MATCH($AA55,'Classificação 2 encontros'!$AA$18:$AA$73,0)),"")</f>
        <v/>
      </c>
      <c r="Q55" s="79" t="str">
        <f>IFERROR(INDEX('Classificação 2 encontros'!$Q$18:$Q$73,MATCH($AA55,'Classificação 2 encontros'!$AA$18:$AA$73,0)),"")</f>
        <v/>
      </c>
      <c r="R55" s="80" t="str">
        <f>IFERROR(INDEX('Classificação 2 encontros'!$R$18:$R$73,MATCH($AA55,'Classificação 2 encontros'!$AA$18:$AA$73,0)),"")</f>
        <v/>
      </c>
      <c r="S55" s="80" t="str">
        <f>IFERROR(INDEX('Classificação 2 encontros'!$S$18:$S$73,MATCH($AA55,'Classificação 2 encontros'!$AA$18:$AA$73,0)),"")</f>
        <v/>
      </c>
      <c r="T55" s="80" t="str">
        <f>IFERROR(INDEX('Classificação 2 encontros'!$T$18:$T$73,MATCH($AA55,'Classificação 2 encontros'!$AA$18:$AA$73,0)),"")</f>
        <v/>
      </c>
      <c r="U55" s="80" t="str">
        <f>IFERROR(INDEX('Classificação 2 encontros'!$U$18:$U$73,MATCH($AA55,'Classificação 2 encontros'!$AA$18:$AA$73,0)),"")</f>
        <v/>
      </c>
      <c r="V55" s="80" t="str">
        <f>IFERROR(INDEX('Classificação 2 encontros'!$V$18:$V$73,MATCH($AA55,'Classificação 2 encontros'!$AA$18:$AA$73,0)),"")</f>
        <v/>
      </c>
      <c r="W55" s="80" t="str">
        <f>IFERROR(INDEX('Classificação 2 encontros'!$W$18:$W$73,MATCH($AA55,'Classificação 2 encontros'!$AA$18:$AA$73,0)),"")</f>
        <v/>
      </c>
      <c r="X55" s="80" t="str">
        <f>IFERROR(INDEX('Classificação 2 encontros'!$X$18:$X$73,MATCH($AA55,'Classificação 2 encontros'!$AA$18:$AA$73,0)),"")</f>
        <v/>
      </c>
      <c r="Y55" s="80" t="str">
        <f>IFERROR(INDEX('Classificação 2 encontros'!$Y$18:$Y$73,MATCH($AA55,'Classificação 2 encontros'!$AA$18:$AA$73,0)),"")</f>
        <v/>
      </c>
      <c r="Z55" s="84" t="str">
        <f t="shared" si="0"/>
        <v/>
      </c>
      <c r="AA55" s="85">
        <v>38</v>
      </c>
      <c r="AB55" s="65"/>
      <c r="AC55" s="65"/>
      <c r="AD55" s="82" t="str">
        <f>IFERROR(INDEX('Classificação 2 encontros'!$AD$18:$AD$73,MATCH($AA55,'Classificação 2 encontros'!$AO$18:$AO$73,0)),"")</f>
        <v/>
      </c>
      <c r="AE55" s="82" t="str">
        <f>IFERROR(INDEX('Classificação 2 encontros'!$AE$18:$AE$73,MATCH($AA55,'Classificação 2 encontros'!$AO$18:$AO$73,0)),"")</f>
        <v/>
      </c>
      <c r="AF55" s="83" t="str">
        <f>IFERROR(INDEX('Classificação 2 encontros'!$AF$18:$AF$73,MATCH($AA55,'Classificação 2 encontros'!$AO$18:$AO$73,0)),"")</f>
        <v/>
      </c>
      <c r="AG55" s="83" t="str">
        <f>IFERROR(INDEX('Classificação 2 encontros'!$AG$18:$AG$73,MATCH($AA55,'Classificação 2 encontros'!$AO$18:$AO$73,0)),"")</f>
        <v/>
      </c>
      <c r="AH55" s="83" t="str">
        <f>IFERROR(INDEX('Classificação 2 encontros'!$AH$18:$AH$73,MATCH($AA55,'Classificação 2 encontros'!$AO$18:$AO$73,0)),"")</f>
        <v/>
      </c>
      <c r="AI55" s="83" t="str">
        <f>IFERROR(INDEX('Classificação 2 encontros'!$AI$18:$AI$73,MATCH($AA55,'Classificação 2 encontros'!$AO$18:$AO$73,0)),"")</f>
        <v/>
      </c>
      <c r="AJ55" s="83" t="str">
        <f>IFERROR(INDEX('Classificação 2 encontros'!$AJ$18:$AJ$73,MATCH($AA55,'Classificação 2 encontros'!$AO$18:$AO$73,0)),"")</f>
        <v/>
      </c>
      <c r="AK55" s="83" t="str">
        <f>IFERROR(INDEX('Classificação 2 encontros'!$AK$18:$AK$73,MATCH($AA55,'Classificação 2 encontros'!$AO$18:$AO$73,0)),"")</f>
        <v/>
      </c>
      <c r="AL55" s="83" t="str">
        <f>IFERROR(INDEX('Classificação 2 encontros'!$AL$18:$AL$73,MATCH($AA55,'Classificação 2 encontros'!$AO$18:$AO$73,0)),"")</f>
        <v/>
      </c>
      <c r="AM55" s="83" t="str">
        <f>IFERROR(INDEX('Classificação 2 encontros'!$AM$18:$AM$73,MATCH($AA55,'Classificação 2 encontros'!$AO$18:$AO$73,0)),"")</f>
        <v/>
      </c>
      <c r="AN55" s="84" t="str">
        <f t="shared" si="1"/>
        <v/>
      </c>
      <c r="AO55" s="85">
        <v>38</v>
      </c>
      <c r="AP55" s="65"/>
      <c r="AQ55" s="65"/>
      <c r="AR55" s="89" t="str">
        <f>IFERROR(INDEX('Classificação 2 encontros'!$AR$18:$AR$73,MATCH($AA55,'Classificação 2 encontros'!$BC$18:$BC$73,0)),"")</f>
        <v/>
      </c>
      <c r="AS55" s="89" t="str">
        <f>IFERROR(INDEX('Classificação 2 encontros'!$AS$18:$AS$73,MATCH($AA55,'Classificação 2 encontros'!$BC$18:$BC$73,0)),"")</f>
        <v/>
      </c>
      <c r="AT55" s="90" t="str">
        <f>IFERROR(INDEX('Classificação 2 encontros'!$AT$18:$AT$73,MATCH($AA55,'Classificação 2 encontros'!$BC$18:$BC$73,0)),"")</f>
        <v/>
      </c>
      <c r="AU55" s="90" t="str">
        <f>IFERROR(INDEX('Classificação 2 encontros'!$AU$18:$AU$73,MATCH($AA55,'Classificação 2 encontros'!$BC$18:$BC$73,0)),"")</f>
        <v/>
      </c>
      <c r="AV55" s="90" t="str">
        <f>IFERROR(INDEX('Classificação 2 encontros'!$AV$18:$AV$73,MATCH($AA55,'Classificação 2 encontros'!$BC$18:$BC$73,0)),"")</f>
        <v/>
      </c>
      <c r="AW55" s="90" t="str">
        <f>IFERROR(INDEX('Classificação 2 encontros'!$AW$18:$AW$73,MATCH($AA55,'Classificação 2 encontros'!$BC$18:$BC$73,0)),"")</f>
        <v/>
      </c>
      <c r="AX55" s="90" t="str">
        <f>IFERROR(INDEX('Classificação 2 encontros'!$AX$18:$AX$73,MATCH($AA55,'Classificação 2 encontros'!$BC$18:$BC$73,0)),"")</f>
        <v/>
      </c>
      <c r="AY55" s="90" t="str">
        <f>IFERROR(INDEX('Classificação 2 encontros'!$AY$18:$AY$73,MATCH($AA55,'Classificação 2 encontros'!$BC$18:$BC$73,0)),"")</f>
        <v/>
      </c>
      <c r="AZ55" s="90" t="str">
        <f>IFERROR(INDEX('Classificação 2 encontros'!$AZ$18:$AZ$73,MATCH($AA55,'Classificação 2 encontros'!$BC$18:$BC$73,0)),"")</f>
        <v/>
      </c>
      <c r="BA55" s="90" t="str">
        <f>IFERROR(INDEX('Classificação 2 encontros'!$BA$18:$BA$73,MATCH($AA55,'Classificação 2 encontros'!$BC$18:$BC$73,0)),"")</f>
        <v/>
      </c>
      <c r="BB55" s="84" t="str">
        <f t="shared" si="2"/>
        <v/>
      </c>
      <c r="BC55" s="85">
        <v>38</v>
      </c>
      <c r="BF55" s="86" t="str">
        <f>IFERROR(INDEX('Classificação 2 encontros'!$BF$18:$BF$73,MATCH($AA55,'Classificação 2 encontros'!$BQ$18:$BQ$73,0)),"")</f>
        <v/>
      </c>
      <c r="BG55" s="86" t="str">
        <f>IFERROR(INDEX('Classificação 2 encontros'!$BG$18:$BG$73,MATCH($AA55,'Classificação 2 encontros'!$BQ$18:$BQ$73,0)),"")</f>
        <v/>
      </c>
      <c r="BH55" s="87" t="str">
        <f>IFERROR(INDEX('Classificação 2 encontros'!$BH$18:$BH$73,MATCH($AA55,'Classificação 2 encontros'!$BQ$18:$BQ$73,0)),"")</f>
        <v/>
      </c>
      <c r="BI55" s="87" t="str">
        <f>IFERROR(INDEX('Classificação 2 encontros'!$BI$18:$BI$73,MATCH($AA55,'Classificação 2 encontros'!$BQ$18:$BQ$73,0)),"")</f>
        <v/>
      </c>
      <c r="BJ55" s="87" t="str">
        <f>IFERROR(INDEX('Classificação 2 encontros'!$BJ$18:$BJ$73,MATCH($AA55,'Classificação 2 encontros'!$BQ$18:$BQ$73,0)),"")</f>
        <v/>
      </c>
      <c r="BK55" s="87" t="str">
        <f>IFERROR(INDEX('Classificação 2 encontros'!$BK$18:$BK$73,MATCH($AA55,'Classificação 2 encontros'!$BQ$18:$BQ$73,0)),"")</f>
        <v/>
      </c>
      <c r="BL55" s="87" t="str">
        <f>IFERROR(INDEX('Classificação 2 encontros'!$BL$18:$BL$73,MATCH($AA55,'Classificação 2 encontros'!$BQ$18:$BQ$73,0)),"")</f>
        <v/>
      </c>
      <c r="BM55" s="96" t="str">
        <f>IFERROR(INDEX('Classificação 2 encontros'!$BM$18:$BM$73,MATCH($AA55,'Classificação 2 encontros'!$BQ$18:$BQ$73,0)),"")</f>
        <v/>
      </c>
      <c r="BN55" s="87" t="str">
        <f>IFERROR(INDEX('Classificação 2 encontros'!$BN$18:$BN$73,MATCH($AA55,'Classificação 2 encontros'!$BQ$18:$BQ$73,0)),"")</f>
        <v/>
      </c>
      <c r="BO55" s="87" t="str">
        <f>IFERROR(INDEX('Classificação 2 encontros'!$BO$18:$BO$73,MATCH($AA55,'Classificação 2 encontros'!$BQ$18:$BQ$73,0)),"")</f>
        <v/>
      </c>
      <c r="BP55" s="84" t="str">
        <f t="shared" si="3"/>
        <v/>
      </c>
      <c r="BQ55" s="85">
        <v>38</v>
      </c>
      <c r="BT55" s="89" t="str">
        <f>IFERROR(INDEX('Classificação 2 encontros'!$BT$18:$BT$73,MATCH($AA55,'Classificação 2 encontros'!$CE$18:$CE$73,0)),"")</f>
        <v/>
      </c>
      <c r="BU55" s="89" t="str">
        <f>IFERROR(INDEX('Classificação 2 encontros'!$BU$18:$BU$73,MATCH($AA55,'Classificação 2 encontros'!$CE$18:$CE$73,0)),"")</f>
        <v/>
      </c>
      <c r="BV55" s="90" t="str">
        <f>IFERROR(INDEX('Classificação 2 encontros'!$BV$18:$BV$73,MATCH($AA55,'Classificação 2 encontros'!$CE$18:$CE$73,0)),"")</f>
        <v/>
      </c>
      <c r="BW55" s="90" t="str">
        <f>IFERROR(INDEX('Classificação 2 encontros'!$BW$18:$BW$73,MATCH($AA55,'Classificação 2 encontros'!$CE$18:$CE$73,0)),"")</f>
        <v/>
      </c>
      <c r="BX55" s="90" t="str">
        <f>IFERROR(INDEX('Classificação 2 encontros'!$BX$18:$BX$73,MATCH($AA55,'Classificação 2 encontros'!$CE$18:$CE$73,0)),"")</f>
        <v/>
      </c>
      <c r="BY55" s="90" t="str">
        <f>IFERROR(INDEX('Classificação 2 encontros'!$BY$18:$BY$73,MATCH($AA55,'Classificação 2 encontros'!$CE$18:$CE$73,0)),"")</f>
        <v/>
      </c>
      <c r="BZ55" s="90" t="str">
        <f>IFERROR(INDEX('Classificação 2 encontros'!$BZ$18:$BZ$73,MATCH($AA55,'Classificação 2 encontros'!$CE$18:$CE$73,0)),"")</f>
        <v/>
      </c>
      <c r="CA55" s="90" t="str">
        <f>IFERROR(INDEX('Classificação 2 encontros'!$CA$18:$CA$73,MATCH($AA55,'Classificação 2 encontros'!$CE$18:$CE$73,0)),"")</f>
        <v/>
      </c>
      <c r="CB55" s="90" t="str">
        <f>IFERROR(INDEX('Classificação 2 encontros'!$CB$18:$CB$73,MATCH($AA55,'Classificação 2 encontros'!$CE$18:$CE$73,0)),"")</f>
        <v/>
      </c>
      <c r="CC55" s="90" t="str">
        <f>IFERROR(INDEX('Classificação 2 encontros'!$CC$18:$CC$73,MATCH($AA55,'Classificação 2 encontros'!$CE$18:$CE$73,0)),"")</f>
        <v/>
      </c>
      <c r="CD55" s="68"/>
      <c r="CE55" s="69" t="str">
        <f t="shared" si="5"/>
        <v/>
      </c>
    </row>
    <row r="56" spans="2:83" ht="22.5" customHeight="1" x14ac:dyDescent="0.45">
      <c r="B56" s="82" t="str">
        <f>IFERROR(INDEX('Classificação 2 encontros'!$B$18:$B$73,MATCH($M56,'Classificação 2 encontros'!$M$18:$M$73,0)),"")</f>
        <v/>
      </c>
      <c r="C56" s="82" t="str">
        <f>IFERROR(INDEX('Classificação 2 encontros'!$C$18:$C$73,MATCH($M56,'Classificação 2 encontros'!$M$18:$M$73,0)),"")</f>
        <v/>
      </c>
      <c r="D56" s="83" t="str">
        <f>IFERROR(INDEX('Classificação 2 encontros'!$D$18:$D$73,MATCH($M56,'Classificação 2 encontros'!$M$18:$M$73,0)),"")</f>
        <v/>
      </c>
      <c r="E56" s="83" t="str">
        <f>IFERROR(INDEX('Classificação 2 encontros'!$E$18:$E$73,MATCH($M56,'Classificação 2 encontros'!$M$18:$M$73,0)),"")</f>
        <v/>
      </c>
      <c r="F56" s="83" t="str">
        <f>IFERROR(INDEX('Classificação 2 encontros'!$F$18:$F$73,MATCH($M56,'Classificação 2 encontros'!$M$18:$M$73,0)),"")</f>
        <v/>
      </c>
      <c r="G56" s="83" t="str">
        <f>IFERROR(INDEX('Classificação 2 encontros'!$G$18:$G$73,MATCH($M56,'Classificação 2 encontros'!$M$18:$M$73,0)),"")</f>
        <v/>
      </c>
      <c r="H56" s="83" t="str">
        <f>IFERROR(INDEX('Classificação 2 encontros'!$H$18:$H$73,MATCH($M56,'Classificação 2 encontros'!$M$18:$M$73,0)),"")</f>
        <v/>
      </c>
      <c r="I56" s="83" t="str">
        <f>IFERROR(INDEX('Classificação 2 encontros'!$I$18:$I$73,MATCH($M56,'Classificação 2 encontros'!$M$18:$M$73,0)),"")</f>
        <v/>
      </c>
      <c r="J56" s="83" t="str">
        <f>IFERROR(INDEX('Classificação 2 encontros'!$J$18:$J$73,MATCH($M56,'Classificação 2 encontros'!$M$18:$M$73,0)),"")</f>
        <v/>
      </c>
      <c r="K56" s="83" t="str">
        <f>IFERROR(INDEX('Classificação 2 encontros'!$K$18:$K$73,MATCH($M56,'Classificação 2 encontros'!$M$18:$M$73,0)),"")</f>
        <v/>
      </c>
      <c r="L56" s="84" t="str">
        <f t="shared" si="6"/>
        <v/>
      </c>
      <c r="M56" s="81">
        <v>39</v>
      </c>
      <c r="N56" s="65"/>
      <c r="O56" s="65"/>
      <c r="P56" s="79" t="str">
        <f>IFERROR(INDEX('Classificação 2 encontros'!$P$18:$P$73,MATCH($AA56,'Classificação 2 encontros'!$AA$18:$AA$73,0)),"")</f>
        <v/>
      </c>
      <c r="Q56" s="79" t="str">
        <f>IFERROR(INDEX('Classificação 2 encontros'!$Q$18:$Q$73,MATCH($AA56,'Classificação 2 encontros'!$AA$18:$AA$73,0)),"")</f>
        <v/>
      </c>
      <c r="R56" s="80" t="str">
        <f>IFERROR(INDEX('Classificação 2 encontros'!$R$18:$R$73,MATCH($AA56,'Classificação 2 encontros'!$AA$18:$AA$73,0)),"")</f>
        <v/>
      </c>
      <c r="S56" s="80" t="str">
        <f>IFERROR(INDEX('Classificação 2 encontros'!$S$18:$S$73,MATCH($AA56,'Classificação 2 encontros'!$AA$18:$AA$73,0)),"")</f>
        <v/>
      </c>
      <c r="T56" s="80" t="str">
        <f>IFERROR(INDEX('Classificação 2 encontros'!$T$18:$T$73,MATCH($AA56,'Classificação 2 encontros'!$AA$18:$AA$73,0)),"")</f>
        <v/>
      </c>
      <c r="U56" s="80" t="str">
        <f>IFERROR(INDEX('Classificação 2 encontros'!$U$18:$U$73,MATCH($AA56,'Classificação 2 encontros'!$AA$18:$AA$73,0)),"")</f>
        <v/>
      </c>
      <c r="V56" s="80" t="str">
        <f>IFERROR(INDEX('Classificação 2 encontros'!$V$18:$V$73,MATCH($AA56,'Classificação 2 encontros'!$AA$18:$AA$73,0)),"")</f>
        <v/>
      </c>
      <c r="W56" s="80" t="str">
        <f>IFERROR(INDEX('Classificação 2 encontros'!$W$18:$W$73,MATCH($AA56,'Classificação 2 encontros'!$AA$18:$AA$73,0)),"")</f>
        <v/>
      </c>
      <c r="X56" s="80" t="str">
        <f>IFERROR(INDEX('Classificação 2 encontros'!$X$18:$X$73,MATCH($AA56,'Classificação 2 encontros'!$AA$18:$AA$73,0)),"")</f>
        <v/>
      </c>
      <c r="Y56" s="80" t="str">
        <f>IFERROR(INDEX('Classificação 2 encontros'!$Y$18:$Y$73,MATCH($AA56,'Classificação 2 encontros'!$AA$18:$AA$73,0)),"")</f>
        <v/>
      </c>
      <c r="Z56" s="84" t="str">
        <f t="shared" si="0"/>
        <v/>
      </c>
      <c r="AA56" s="85">
        <v>39</v>
      </c>
      <c r="AB56" s="65"/>
      <c r="AC56" s="65"/>
      <c r="AD56" s="82" t="str">
        <f>IFERROR(INDEX('Classificação 2 encontros'!$AD$18:$AD$73,MATCH($AA56,'Classificação 2 encontros'!$AO$18:$AO$73,0)),"")</f>
        <v/>
      </c>
      <c r="AE56" s="82" t="str">
        <f>IFERROR(INDEX('Classificação 2 encontros'!$AE$18:$AE$73,MATCH($AA56,'Classificação 2 encontros'!$AO$18:$AO$73,0)),"")</f>
        <v/>
      </c>
      <c r="AF56" s="83" t="str">
        <f>IFERROR(INDEX('Classificação 2 encontros'!$AF$18:$AF$73,MATCH($AA56,'Classificação 2 encontros'!$AO$18:$AO$73,0)),"")</f>
        <v/>
      </c>
      <c r="AG56" s="83" t="str">
        <f>IFERROR(INDEX('Classificação 2 encontros'!$AG$18:$AG$73,MATCH($AA56,'Classificação 2 encontros'!$AO$18:$AO$73,0)),"")</f>
        <v/>
      </c>
      <c r="AH56" s="83" t="str">
        <f>IFERROR(INDEX('Classificação 2 encontros'!$AH$18:$AH$73,MATCH($AA56,'Classificação 2 encontros'!$AO$18:$AO$73,0)),"")</f>
        <v/>
      </c>
      <c r="AI56" s="83" t="str">
        <f>IFERROR(INDEX('Classificação 2 encontros'!$AI$18:$AI$73,MATCH($AA56,'Classificação 2 encontros'!$AO$18:$AO$73,0)),"")</f>
        <v/>
      </c>
      <c r="AJ56" s="83" t="str">
        <f>IFERROR(INDEX('Classificação 2 encontros'!$AJ$18:$AJ$73,MATCH($AA56,'Classificação 2 encontros'!$AO$18:$AO$73,0)),"")</f>
        <v/>
      </c>
      <c r="AK56" s="83" t="str">
        <f>IFERROR(INDEX('Classificação 2 encontros'!$AK$18:$AK$73,MATCH($AA56,'Classificação 2 encontros'!$AO$18:$AO$73,0)),"")</f>
        <v/>
      </c>
      <c r="AL56" s="83" t="str">
        <f>IFERROR(INDEX('Classificação 2 encontros'!$AL$18:$AL$73,MATCH($AA56,'Classificação 2 encontros'!$AO$18:$AO$73,0)),"")</f>
        <v/>
      </c>
      <c r="AM56" s="83" t="str">
        <f>IFERROR(INDEX('Classificação 2 encontros'!$AM$18:$AM$73,MATCH($AA56,'Classificação 2 encontros'!$AO$18:$AO$73,0)),"")</f>
        <v/>
      </c>
      <c r="AN56" s="84" t="str">
        <f t="shared" si="1"/>
        <v/>
      </c>
      <c r="AO56" s="85">
        <v>39</v>
      </c>
      <c r="AP56" s="65"/>
      <c r="AQ56" s="65"/>
      <c r="AR56" s="89" t="str">
        <f>IFERROR(INDEX('Classificação 2 encontros'!$AR$18:$AR$73,MATCH($AA56,'Classificação 2 encontros'!$BC$18:$BC$73,0)),"")</f>
        <v/>
      </c>
      <c r="AS56" s="89" t="str">
        <f>IFERROR(INDEX('Classificação 2 encontros'!$AS$18:$AS$73,MATCH($AA56,'Classificação 2 encontros'!$BC$18:$BC$73,0)),"")</f>
        <v/>
      </c>
      <c r="AT56" s="90" t="str">
        <f>IFERROR(INDEX('Classificação 2 encontros'!$AT$18:$AT$73,MATCH($AA56,'Classificação 2 encontros'!$BC$18:$BC$73,0)),"")</f>
        <v/>
      </c>
      <c r="AU56" s="90" t="str">
        <f>IFERROR(INDEX('Classificação 2 encontros'!$AU$18:$AU$73,MATCH($AA56,'Classificação 2 encontros'!$BC$18:$BC$73,0)),"")</f>
        <v/>
      </c>
      <c r="AV56" s="90" t="str">
        <f>IFERROR(INDEX('Classificação 2 encontros'!$AV$18:$AV$73,MATCH($AA56,'Classificação 2 encontros'!$BC$18:$BC$73,0)),"")</f>
        <v/>
      </c>
      <c r="AW56" s="90" t="str">
        <f>IFERROR(INDEX('Classificação 2 encontros'!$AW$18:$AW$73,MATCH($AA56,'Classificação 2 encontros'!$BC$18:$BC$73,0)),"")</f>
        <v/>
      </c>
      <c r="AX56" s="90" t="str">
        <f>IFERROR(INDEX('Classificação 2 encontros'!$AX$18:$AX$73,MATCH($AA56,'Classificação 2 encontros'!$BC$18:$BC$73,0)),"")</f>
        <v/>
      </c>
      <c r="AY56" s="90" t="str">
        <f>IFERROR(INDEX('Classificação 2 encontros'!$AY$18:$AY$73,MATCH($AA56,'Classificação 2 encontros'!$BC$18:$BC$73,0)),"")</f>
        <v/>
      </c>
      <c r="AZ56" s="90" t="str">
        <f>IFERROR(INDEX('Classificação 2 encontros'!$AZ$18:$AZ$73,MATCH($AA56,'Classificação 2 encontros'!$BC$18:$BC$73,0)),"")</f>
        <v/>
      </c>
      <c r="BA56" s="90" t="str">
        <f>IFERROR(INDEX('Classificação 2 encontros'!$BA$18:$BA$73,MATCH($AA56,'Classificação 2 encontros'!$BC$18:$BC$73,0)),"")</f>
        <v/>
      </c>
      <c r="BB56" s="84" t="str">
        <f t="shared" si="2"/>
        <v/>
      </c>
      <c r="BC56" s="85">
        <v>39</v>
      </c>
      <c r="BF56" s="86" t="str">
        <f>IFERROR(INDEX('Classificação 2 encontros'!$BF$18:$BF$73,MATCH($AA56,'Classificação 2 encontros'!$BQ$18:$BQ$73,0)),"")</f>
        <v/>
      </c>
      <c r="BG56" s="86" t="str">
        <f>IFERROR(INDEX('Classificação 2 encontros'!$BG$18:$BG$73,MATCH($AA56,'Classificação 2 encontros'!$BQ$18:$BQ$73,0)),"")</f>
        <v/>
      </c>
      <c r="BH56" s="87" t="str">
        <f>IFERROR(INDEX('Classificação 2 encontros'!$BH$18:$BH$73,MATCH($AA56,'Classificação 2 encontros'!$BQ$18:$BQ$73,0)),"")</f>
        <v/>
      </c>
      <c r="BI56" s="87" t="str">
        <f>IFERROR(INDEX('Classificação 2 encontros'!$BI$18:$BI$73,MATCH($AA56,'Classificação 2 encontros'!$BQ$18:$BQ$73,0)),"")</f>
        <v/>
      </c>
      <c r="BJ56" s="87" t="str">
        <f>IFERROR(INDEX('Classificação 2 encontros'!$BJ$18:$BJ$73,MATCH($AA56,'Classificação 2 encontros'!$BQ$18:$BQ$73,0)),"")</f>
        <v/>
      </c>
      <c r="BK56" s="87" t="str">
        <f>IFERROR(INDEX('Classificação 2 encontros'!$BK$18:$BK$73,MATCH($AA56,'Classificação 2 encontros'!$BQ$18:$BQ$73,0)),"")</f>
        <v/>
      </c>
      <c r="BL56" s="87" t="str">
        <f>IFERROR(INDEX('Classificação 2 encontros'!$BL$18:$BL$73,MATCH($AA56,'Classificação 2 encontros'!$BQ$18:$BQ$73,0)),"")</f>
        <v/>
      </c>
      <c r="BM56" s="96" t="str">
        <f>IFERROR(INDEX('Classificação 2 encontros'!$BM$18:$BM$73,MATCH($AA56,'Classificação 2 encontros'!$BQ$18:$BQ$73,0)),"")</f>
        <v/>
      </c>
      <c r="BN56" s="87" t="str">
        <f>IFERROR(INDEX('Classificação 2 encontros'!$BN$18:$BN$73,MATCH($AA56,'Classificação 2 encontros'!$BQ$18:$BQ$73,0)),"")</f>
        <v/>
      </c>
      <c r="BO56" s="87" t="str">
        <f>IFERROR(INDEX('Classificação 2 encontros'!$BO$18:$BO$73,MATCH($AA56,'Classificação 2 encontros'!$BQ$18:$BQ$73,0)),"")</f>
        <v/>
      </c>
      <c r="BP56" s="84" t="str">
        <f t="shared" si="3"/>
        <v/>
      </c>
      <c r="BQ56" s="85">
        <v>39</v>
      </c>
      <c r="BT56" s="89" t="str">
        <f>IFERROR(INDEX('Classificação 2 encontros'!$BT$18:$BT$73,MATCH($AA56,'Classificação 2 encontros'!$CE$18:$CE$73,0)),"")</f>
        <v/>
      </c>
      <c r="BU56" s="89" t="str">
        <f>IFERROR(INDEX('Classificação 2 encontros'!$BU$18:$BU$73,MATCH($AA56,'Classificação 2 encontros'!$CE$18:$CE$73,0)),"")</f>
        <v/>
      </c>
      <c r="BV56" s="90" t="str">
        <f>IFERROR(INDEX('Classificação 2 encontros'!$BV$18:$BV$73,MATCH($AA56,'Classificação 2 encontros'!$CE$18:$CE$73,0)),"")</f>
        <v/>
      </c>
      <c r="BW56" s="90" t="str">
        <f>IFERROR(INDEX('Classificação 2 encontros'!$BW$18:$BW$73,MATCH($AA56,'Classificação 2 encontros'!$CE$18:$CE$73,0)),"")</f>
        <v/>
      </c>
      <c r="BX56" s="90" t="str">
        <f>IFERROR(INDEX('Classificação 2 encontros'!$BX$18:$BX$73,MATCH($AA56,'Classificação 2 encontros'!$CE$18:$CE$73,0)),"")</f>
        <v/>
      </c>
      <c r="BY56" s="90" t="str">
        <f>IFERROR(INDEX('Classificação 2 encontros'!$BY$18:$BY$73,MATCH($AA56,'Classificação 2 encontros'!$CE$18:$CE$73,0)),"")</f>
        <v/>
      </c>
      <c r="BZ56" s="90" t="str">
        <f>IFERROR(INDEX('Classificação 2 encontros'!$BZ$18:$BZ$73,MATCH($AA56,'Classificação 2 encontros'!$CE$18:$CE$73,0)),"")</f>
        <v/>
      </c>
      <c r="CA56" s="90" t="str">
        <f>IFERROR(INDEX('Classificação 2 encontros'!$CA$18:$CA$73,MATCH($AA56,'Classificação 2 encontros'!$CE$18:$CE$73,0)),"")</f>
        <v/>
      </c>
      <c r="CB56" s="90" t="str">
        <f>IFERROR(INDEX('Classificação 2 encontros'!$CB$18:$CB$73,MATCH($AA56,'Classificação 2 encontros'!$CE$18:$CE$73,0)),"")</f>
        <v/>
      </c>
      <c r="CC56" s="90" t="str">
        <f>IFERROR(INDEX('Classificação 2 encontros'!$CC$18:$CC$73,MATCH($AA56,'Classificação 2 encontros'!$CE$18:$CE$73,0)),"")</f>
        <v/>
      </c>
      <c r="CD56" s="68"/>
      <c r="CE56" s="69" t="str">
        <f t="shared" si="5"/>
        <v/>
      </c>
    </row>
    <row r="57" spans="2:83" ht="22.5" customHeight="1" x14ac:dyDescent="0.45">
      <c r="B57" s="82" t="str">
        <f>IFERROR(INDEX('Classificação 2 encontros'!$B$18:$B$73,MATCH($M57,'Classificação 2 encontros'!$M$18:$M$73,0)),"")</f>
        <v/>
      </c>
      <c r="C57" s="82" t="str">
        <f>IFERROR(INDEX('Classificação 2 encontros'!$C$18:$C$73,MATCH($M57,'Classificação 2 encontros'!$M$18:$M$73,0)),"")</f>
        <v/>
      </c>
      <c r="D57" s="83" t="str">
        <f>IFERROR(INDEX('Classificação 2 encontros'!$D$18:$D$73,MATCH($M57,'Classificação 2 encontros'!$M$18:$M$73,0)),"")</f>
        <v/>
      </c>
      <c r="E57" s="83" t="str">
        <f>IFERROR(INDEX('Classificação 2 encontros'!$E$18:$E$73,MATCH($M57,'Classificação 2 encontros'!$M$18:$M$73,0)),"")</f>
        <v/>
      </c>
      <c r="F57" s="83" t="str">
        <f>IFERROR(INDEX('Classificação 2 encontros'!$F$18:$F$73,MATCH($M57,'Classificação 2 encontros'!$M$18:$M$73,0)),"")</f>
        <v/>
      </c>
      <c r="G57" s="83" t="str">
        <f>IFERROR(INDEX('Classificação 2 encontros'!$G$18:$G$73,MATCH($M57,'Classificação 2 encontros'!$M$18:$M$73,0)),"")</f>
        <v/>
      </c>
      <c r="H57" s="83" t="str">
        <f>IFERROR(INDEX('Classificação 2 encontros'!$H$18:$H$73,MATCH($M57,'Classificação 2 encontros'!$M$18:$M$73,0)),"")</f>
        <v/>
      </c>
      <c r="I57" s="83" t="str">
        <f>IFERROR(INDEX('Classificação 2 encontros'!$I$18:$I$73,MATCH($M57,'Classificação 2 encontros'!$M$18:$M$73,0)),"")</f>
        <v/>
      </c>
      <c r="J57" s="83" t="str">
        <f>IFERROR(INDEX('Classificação 2 encontros'!$J$18:$J$73,MATCH($M57,'Classificação 2 encontros'!$M$18:$M$73,0)),"")</f>
        <v/>
      </c>
      <c r="K57" s="83" t="str">
        <f>IFERROR(INDEX('Classificação 2 encontros'!$K$18:$K$73,MATCH($M57,'Classificação 2 encontros'!$M$18:$M$73,0)),"")</f>
        <v/>
      </c>
      <c r="L57" s="84" t="str">
        <f t="shared" si="6"/>
        <v/>
      </c>
      <c r="M57" s="81">
        <v>40</v>
      </c>
      <c r="N57" s="65"/>
      <c r="O57" s="65"/>
      <c r="P57" s="79" t="str">
        <f>IFERROR(INDEX('Classificação 2 encontros'!$P$18:$P$73,MATCH($AA57,'Classificação 2 encontros'!$AA$18:$AA$73,0)),"")</f>
        <v/>
      </c>
      <c r="Q57" s="79" t="str">
        <f>IFERROR(INDEX('Classificação 2 encontros'!$Q$18:$Q$73,MATCH($AA57,'Classificação 2 encontros'!$AA$18:$AA$73,0)),"")</f>
        <v/>
      </c>
      <c r="R57" s="80" t="str">
        <f>IFERROR(INDEX('Classificação 2 encontros'!$R$18:$R$73,MATCH($AA57,'Classificação 2 encontros'!$AA$18:$AA$73,0)),"")</f>
        <v/>
      </c>
      <c r="S57" s="80" t="str">
        <f>IFERROR(INDEX('Classificação 2 encontros'!$S$18:$S$73,MATCH($AA57,'Classificação 2 encontros'!$AA$18:$AA$73,0)),"")</f>
        <v/>
      </c>
      <c r="T57" s="80" t="str">
        <f>IFERROR(INDEX('Classificação 2 encontros'!$T$18:$T$73,MATCH($AA57,'Classificação 2 encontros'!$AA$18:$AA$73,0)),"")</f>
        <v/>
      </c>
      <c r="U57" s="80" t="str">
        <f>IFERROR(INDEX('Classificação 2 encontros'!$U$18:$U$73,MATCH($AA57,'Classificação 2 encontros'!$AA$18:$AA$73,0)),"")</f>
        <v/>
      </c>
      <c r="V57" s="80" t="str">
        <f>IFERROR(INDEX('Classificação 2 encontros'!$V$18:$V$73,MATCH($AA57,'Classificação 2 encontros'!$AA$18:$AA$73,0)),"")</f>
        <v/>
      </c>
      <c r="W57" s="80" t="str">
        <f>IFERROR(INDEX('Classificação 2 encontros'!$W$18:$W$73,MATCH($AA57,'Classificação 2 encontros'!$AA$18:$AA$73,0)),"")</f>
        <v/>
      </c>
      <c r="X57" s="80" t="str">
        <f>IFERROR(INDEX('Classificação 2 encontros'!$X$18:$X$73,MATCH($AA57,'Classificação 2 encontros'!$AA$18:$AA$73,0)),"")</f>
        <v/>
      </c>
      <c r="Y57" s="80" t="str">
        <f>IFERROR(INDEX('Classificação 2 encontros'!$Y$18:$Y$73,MATCH($AA57,'Classificação 2 encontros'!$AA$18:$AA$73,0)),"")</f>
        <v/>
      </c>
      <c r="Z57" s="84" t="str">
        <f t="shared" si="0"/>
        <v/>
      </c>
      <c r="AA57" s="85">
        <v>40</v>
      </c>
      <c r="AB57" s="65"/>
      <c r="AC57" s="65"/>
      <c r="AD57" s="82" t="str">
        <f>IFERROR(INDEX('Classificação 2 encontros'!$AD$18:$AD$73,MATCH($AA57,'Classificação 2 encontros'!$AO$18:$AO$73,0)),"")</f>
        <v/>
      </c>
      <c r="AE57" s="82" t="str">
        <f>IFERROR(INDEX('Classificação 2 encontros'!$AE$18:$AE$73,MATCH($AA57,'Classificação 2 encontros'!$AO$18:$AO$73,0)),"")</f>
        <v/>
      </c>
      <c r="AF57" s="83" t="str">
        <f>IFERROR(INDEX('Classificação 2 encontros'!$AF$18:$AF$73,MATCH($AA57,'Classificação 2 encontros'!$AO$18:$AO$73,0)),"")</f>
        <v/>
      </c>
      <c r="AG57" s="83" t="str">
        <f>IFERROR(INDEX('Classificação 2 encontros'!$AG$18:$AG$73,MATCH($AA57,'Classificação 2 encontros'!$AO$18:$AO$73,0)),"")</f>
        <v/>
      </c>
      <c r="AH57" s="83" t="str">
        <f>IFERROR(INDEX('Classificação 2 encontros'!$AH$18:$AH$73,MATCH($AA57,'Classificação 2 encontros'!$AO$18:$AO$73,0)),"")</f>
        <v/>
      </c>
      <c r="AI57" s="83" t="str">
        <f>IFERROR(INDEX('Classificação 2 encontros'!$AI$18:$AI$73,MATCH($AA57,'Classificação 2 encontros'!$AO$18:$AO$73,0)),"")</f>
        <v/>
      </c>
      <c r="AJ57" s="83" t="str">
        <f>IFERROR(INDEX('Classificação 2 encontros'!$AJ$18:$AJ$73,MATCH($AA57,'Classificação 2 encontros'!$AO$18:$AO$73,0)),"")</f>
        <v/>
      </c>
      <c r="AK57" s="83" t="str">
        <f>IFERROR(INDEX('Classificação 2 encontros'!$AK$18:$AK$73,MATCH($AA57,'Classificação 2 encontros'!$AO$18:$AO$73,0)),"")</f>
        <v/>
      </c>
      <c r="AL57" s="83" t="str">
        <f>IFERROR(INDEX('Classificação 2 encontros'!$AL$18:$AL$73,MATCH($AA57,'Classificação 2 encontros'!$AO$18:$AO$73,0)),"")</f>
        <v/>
      </c>
      <c r="AM57" s="83" t="str">
        <f>IFERROR(INDEX('Classificação 2 encontros'!$AM$18:$AM$73,MATCH($AA57,'Classificação 2 encontros'!$AO$18:$AO$73,0)),"")</f>
        <v/>
      </c>
      <c r="AN57" s="84" t="str">
        <f t="shared" si="1"/>
        <v/>
      </c>
      <c r="AO57" s="85">
        <v>40</v>
      </c>
      <c r="AP57" s="65"/>
      <c r="AQ57" s="65"/>
      <c r="AR57" s="89" t="str">
        <f>IFERROR(INDEX('Classificação 2 encontros'!$AR$18:$AR$73,MATCH($AA57,'Classificação 2 encontros'!$BC$18:$BC$73,0)),"")</f>
        <v/>
      </c>
      <c r="AS57" s="89" t="str">
        <f>IFERROR(INDEX('Classificação 2 encontros'!$AS$18:$AS$73,MATCH($AA57,'Classificação 2 encontros'!$BC$18:$BC$73,0)),"")</f>
        <v/>
      </c>
      <c r="AT57" s="90" t="str">
        <f>IFERROR(INDEX('Classificação 2 encontros'!$AT$18:$AT$73,MATCH($AA57,'Classificação 2 encontros'!$BC$18:$BC$73,0)),"")</f>
        <v/>
      </c>
      <c r="AU57" s="90" t="str">
        <f>IFERROR(INDEX('Classificação 2 encontros'!$AU$18:$AU$73,MATCH($AA57,'Classificação 2 encontros'!$BC$18:$BC$73,0)),"")</f>
        <v/>
      </c>
      <c r="AV57" s="90" t="str">
        <f>IFERROR(INDEX('Classificação 2 encontros'!$AV$18:$AV$73,MATCH($AA57,'Classificação 2 encontros'!$BC$18:$BC$73,0)),"")</f>
        <v/>
      </c>
      <c r="AW57" s="90" t="str">
        <f>IFERROR(INDEX('Classificação 2 encontros'!$AW$18:$AW$73,MATCH($AA57,'Classificação 2 encontros'!$BC$18:$BC$73,0)),"")</f>
        <v/>
      </c>
      <c r="AX57" s="90" t="str">
        <f>IFERROR(INDEX('Classificação 2 encontros'!$AX$18:$AX$73,MATCH($AA57,'Classificação 2 encontros'!$BC$18:$BC$73,0)),"")</f>
        <v/>
      </c>
      <c r="AY57" s="90" t="str">
        <f>IFERROR(INDEX('Classificação 2 encontros'!$AY$18:$AY$73,MATCH($AA57,'Classificação 2 encontros'!$BC$18:$BC$73,0)),"")</f>
        <v/>
      </c>
      <c r="AZ57" s="90" t="str">
        <f>IFERROR(INDEX('Classificação 2 encontros'!$AZ$18:$AZ$73,MATCH($AA57,'Classificação 2 encontros'!$BC$18:$BC$73,0)),"")</f>
        <v/>
      </c>
      <c r="BA57" s="90" t="str">
        <f>IFERROR(INDEX('Classificação 2 encontros'!$BA$18:$BA$73,MATCH($AA57,'Classificação 2 encontros'!$BC$18:$BC$73,0)),"")</f>
        <v/>
      </c>
      <c r="BB57" s="84" t="str">
        <f t="shared" si="2"/>
        <v/>
      </c>
      <c r="BC57" s="85">
        <v>40</v>
      </c>
      <c r="BF57" s="86" t="str">
        <f>IFERROR(INDEX('Classificação 2 encontros'!$BF$18:$BF$73,MATCH($AA57,'Classificação 2 encontros'!$BQ$18:$BQ$73,0)),"")</f>
        <v/>
      </c>
      <c r="BG57" s="86" t="str">
        <f>IFERROR(INDEX('Classificação 2 encontros'!$BG$18:$BG$73,MATCH($AA57,'Classificação 2 encontros'!$BQ$18:$BQ$73,0)),"")</f>
        <v/>
      </c>
      <c r="BH57" s="87" t="str">
        <f>IFERROR(INDEX('Classificação 2 encontros'!$BH$18:$BH$73,MATCH($AA57,'Classificação 2 encontros'!$BQ$18:$BQ$73,0)),"")</f>
        <v/>
      </c>
      <c r="BI57" s="87" t="str">
        <f>IFERROR(INDEX('Classificação 2 encontros'!$BI$18:$BI$73,MATCH($AA57,'Classificação 2 encontros'!$BQ$18:$BQ$73,0)),"")</f>
        <v/>
      </c>
      <c r="BJ57" s="87" t="str">
        <f>IFERROR(INDEX('Classificação 2 encontros'!$BJ$18:$BJ$73,MATCH($AA57,'Classificação 2 encontros'!$BQ$18:$BQ$73,0)),"")</f>
        <v/>
      </c>
      <c r="BK57" s="87" t="str">
        <f>IFERROR(INDEX('Classificação 2 encontros'!$BK$18:$BK$73,MATCH($AA57,'Classificação 2 encontros'!$BQ$18:$BQ$73,0)),"")</f>
        <v/>
      </c>
      <c r="BL57" s="87" t="str">
        <f>IFERROR(INDEX('Classificação 2 encontros'!$BL$18:$BL$73,MATCH($AA57,'Classificação 2 encontros'!$BQ$18:$BQ$73,0)),"")</f>
        <v/>
      </c>
      <c r="BM57" s="96" t="str">
        <f>IFERROR(INDEX('Classificação 2 encontros'!$BM$18:$BM$73,MATCH($AA57,'Classificação 2 encontros'!$BQ$18:$BQ$73,0)),"")</f>
        <v/>
      </c>
      <c r="BN57" s="87" t="str">
        <f>IFERROR(INDEX('Classificação 2 encontros'!$BN$18:$BN$73,MATCH($AA57,'Classificação 2 encontros'!$BQ$18:$BQ$73,0)),"")</f>
        <v/>
      </c>
      <c r="BO57" s="87" t="str">
        <f>IFERROR(INDEX('Classificação 2 encontros'!$BO$18:$BO$73,MATCH($AA57,'Classificação 2 encontros'!$BQ$18:$BQ$73,0)),"")</f>
        <v/>
      </c>
      <c r="BP57" s="84" t="str">
        <f t="shared" si="3"/>
        <v/>
      </c>
      <c r="BQ57" s="85">
        <v>40</v>
      </c>
      <c r="BT57" s="89" t="str">
        <f>IFERROR(INDEX('Classificação 2 encontros'!$BT$18:$BT$73,MATCH($AA57,'Classificação 2 encontros'!$CE$18:$CE$73,0)),"")</f>
        <v/>
      </c>
      <c r="BU57" s="89" t="str">
        <f>IFERROR(INDEX('Classificação 2 encontros'!$BU$18:$BU$73,MATCH($AA57,'Classificação 2 encontros'!$CE$18:$CE$73,0)),"")</f>
        <v/>
      </c>
      <c r="BV57" s="90" t="str">
        <f>IFERROR(INDEX('Classificação 2 encontros'!$BV$18:$BV$73,MATCH($AA57,'Classificação 2 encontros'!$CE$18:$CE$73,0)),"")</f>
        <v/>
      </c>
      <c r="BW57" s="90" t="str">
        <f>IFERROR(INDEX('Classificação 2 encontros'!$BW$18:$BW$73,MATCH($AA57,'Classificação 2 encontros'!$CE$18:$CE$73,0)),"")</f>
        <v/>
      </c>
      <c r="BX57" s="90" t="str">
        <f>IFERROR(INDEX('Classificação 2 encontros'!$BX$18:$BX$73,MATCH($AA57,'Classificação 2 encontros'!$CE$18:$CE$73,0)),"")</f>
        <v/>
      </c>
      <c r="BY57" s="90" t="str">
        <f>IFERROR(INDEX('Classificação 2 encontros'!$BY$18:$BY$73,MATCH($AA57,'Classificação 2 encontros'!$CE$18:$CE$73,0)),"")</f>
        <v/>
      </c>
      <c r="BZ57" s="90" t="str">
        <f>IFERROR(INDEX('Classificação 2 encontros'!$BZ$18:$BZ$73,MATCH($AA57,'Classificação 2 encontros'!$CE$18:$CE$73,0)),"")</f>
        <v/>
      </c>
      <c r="CA57" s="90" t="str">
        <f>IFERROR(INDEX('Classificação 2 encontros'!$CA$18:$CA$73,MATCH($AA57,'Classificação 2 encontros'!$CE$18:$CE$73,0)),"")</f>
        <v/>
      </c>
      <c r="CB57" s="90" t="str">
        <f>IFERROR(INDEX('Classificação 2 encontros'!$CB$18:$CB$73,MATCH($AA57,'Classificação 2 encontros'!$CE$18:$CE$73,0)),"")</f>
        <v/>
      </c>
      <c r="CC57" s="90" t="str">
        <f>IFERROR(INDEX('Classificação 2 encontros'!$CC$18:$CC$73,MATCH($AA57,'Classificação 2 encontros'!$CE$18:$CE$73,0)),"")</f>
        <v/>
      </c>
      <c r="CD57" s="68"/>
      <c r="CE57" s="69" t="str">
        <f t="shared" si="5"/>
        <v/>
      </c>
    </row>
    <row r="58" spans="2:83" ht="22.5" customHeight="1" x14ac:dyDescent="0.45">
      <c r="B58" s="82" t="str">
        <f>IFERROR(INDEX('Classificação 2 encontros'!$B$18:$B$73,MATCH($M58,'Classificação 2 encontros'!$M$18:$M$73,0)),"")</f>
        <v/>
      </c>
      <c r="C58" s="82" t="str">
        <f>IFERROR(INDEX('Classificação 2 encontros'!$C$18:$C$73,MATCH($M58,'Classificação 2 encontros'!$M$18:$M$73,0)),"")</f>
        <v/>
      </c>
      <c r="D58" s="83" t="str">
        <f>IFERROR(INDEX('Classificação 2 encontros'!$D$18:$D$73,MATCH($M58,'Classificação 2 encontros'!$M$18:$M$73,0)),"")</f>
        <v/>
      </c>
      <c r="E58" s="83" t="str">
        <f>IFERROR(INDEX('Classificação 2 encontros'!$E$18:$E$73,MATCH($M58,'Classificação 2 encontros'!$M$18:$M$73,0)),"")</f>
        <v/>
      </c>
      <c r="F58" s="83" t="str">
        <f>IFERROR(INDEX('Classificação 2 encontros'!$F$18:$F$73,MATCH($M58,'Classificação 2 encontros'!$M$18:$M$73,0)),"")</f>
        <v/>
      </c>
      <c r="G58" s="83" t="str">
        <f>IFERROR(INDEX('Classificação 2 encontros'!$G$18:$G$73,MATCH($M58,'Classificação 2 encontros'!$M$18:$M$73,0)),"")</f>
        <v/>
      </c>
      <c r="H58" s="83" t="str">
        <f>IFERROR(INDEX('Classificação 2 encontros'!$H$18:$H$73,MATCH($M58,'Classificação 2 encontros'!$M$18:$M$73,0)),"")</f>
        <v/>
      </c>
      <c r="I58" s="83" t="str">
        <f>IFERROR(INDEX('Classificação 2 encontros'!$I$18:$I$73,MATCH($M58,'Classificação 2 encontros'!$M$18:$M$73,0)),"")</f>
        <v/>
      </c>
      <c r="J58" s="83" t="str">
        <f>IFERROR(INDEX('Classificação 2 encontros'!$J$18:$J$73,MATCH($M58,'Classificação 2 encontros'!$M$18:$M$73,0)),"")</f>
        <v/>
      </c>
      <c r="K58" s="83" t="str">
        <f>IFERROR(INDEX('Classificação 2 encontros'!$K$18:$K$73,MATCH($M58,'Classificação 2 encontros'!$M$18:$M$73,0)),"")</f>
        <v/>
      </c>
      <c r="L58" s="84" t="str">
        <f t="shared" si="6"/>
        <v/>
      </c>
      <c r="M58" s="81">
        <v>41</v>
      </c>
      <c r="N58" s="65"/>
      <c r="O58" s="65"/>
      <c r="P58" s="79" t="str">
        <f>IFERROR(INDEX('Classificação 2 encontros'!$P$18:$P$73,MATCH($AA58,'Classificação 2 encontros'!$AA$18:$AA$73,0)),"")</f>
        <v/>
      </c>
      <c r="Q58" s="79" t="str">
        <f>IFERROR(INDEX('Classificação 2 encontros'!$Q$18:$Q$73,MATCH($AA58,'Classificação 2 encontros'!$AA$18:$AA$73,0)),"")</f>
        <v/>
      </c>
      <c r="R58" s="80" t="str">
        <f>IFERROR(INDEX('Classificação 2 encontros'!$R$18:$R$73,MATCH($AA58,'Classificação 2 encontros'!$AA$18:$AA$73,0)),"")</f>
        <v/>
      </c>
      <c r="S58" s="80" t="str">
        <f>IFERROR(INDEX('Classificação 2 encontros'!$S$18:$S$73,MATCH($AA58,'Classificação 2 encontros'!$AA$18:$AA$73,0)),"")</f>
        <v/>
      </c>
      <c r="T58" s="80" t="str">
        <f>IFERROR(INDEX('Classificação 2 encontros'!$T$18:$T$73,MATCH($AA58,'Classificação 2 encontros'!$AA$18:$AA$73,0)),"")</f>
        <v/>
      </c>
      <c r="U58" s="80" t="str">
        <f>IFERROR(INDEX('Classificação 2 encontros'!$U$18:$U$73,MATCH($AA58,'Classificação 2 encontros'!$AA$18:$AA$73,0)),"")</f>
        <v/>
      </c>
      <c r="V58" s="80" t="str">
        <f>IFERROR(INDEX('Classificação 2 encontros'!$V$18:$V$73,MATCH($AA58,'Classificação 2 encontros'!$AA$18:$AA$73,0)),"")</f>
        <v/>
      </c>
      <c r="W58" s="80" t="str">
        <f>IFERROR(INDEX('Classificação 2 encontros'!$W$18:$W$73,MATCH($AA58,'Classificação 2 encontros'!$AA$18:$AA$73,0)),"")</f>
        <v/>
      </c>
      <c r="X58" s="80" t="str">
        <f>IFERROR(INDEX('Classificação 2 encontros'!$X$18:$X$73,MATCH($AA58,'Classificação 2 encontros'!$AA$18:$AA$73,0)),"")</f>
        <v/>
      </c>
      <c r="Y58" s="80" t="str">
        <f>IFERROR(INDEX('Classificação 2 encontros'!$Y$18:$Y$73,MATCH($AA58,'Classificação 2 encontros'!$AA$18:$AA$73,0)),"")</f>
        <v/>
      </c>
      <c r="Z58" s="84" t="str">
        <f t="shared" si="0"/>
        <v/>
      </c>
      <c r="AA58" s="85">
        <v>41</v>
      </c>
      <c r="AB58" s="65"/>
      <c r="AC58" s="65"/>
      <c r="AD58" s="82" t="str">
        <f>IFERROR(INDEX('Classificação 2 encontros'!$AD$18:$AD$73,MATCH($AA58,'Classificação 2 encontros'!$AO$18:$AO$73,0)),"")</f>
        <v/>
      </c>
      <c r="AE58" s="82" t="str">
        <f>IFERROR(INDEX('Classificação 2 encontros'!$AE$18:$AE$73,MATCH($AA58,'Classificação 2 encontros'!$AO$18:$AO$73,0)),"")</f>
        <v/>
      </c>
      <c r="AF58" s="83" t="str">
        <f>IFERROR(INDEX('Classificação 2 encontros'!$AF$18:$AF$73,MATCH($AA58,'Classificação 2 encontros'!$AO$18:$AO$73,0)),"")</f>
        <v/>
      </c>
      <c r="AG58" s="83" t="str">
        <f>IFERROR(INDEX('Classificação 2 encontros'!$AG$18:$AG$73,MATCH($AA58,'Classificação 2 encontros'!$AO$18:$AO$73,0)),"")</f>
        <v/>
      </c>
      <c r="AH58" s="83" t="str">
        <f>IFERROR(INDEX('Classificação 2 encontros'!$AH$18:$AH$73,MATCH($AA58,'Classificação 2 encontros'!$AO$18:$AO$73,0)),"")</f>
        <v/>
      </c>
      <c r="AI58" s="83" t="str">
        <f>IFERROR(INDEX('Classificação 2 encontros'!$AI$18:$AI$73,MATCH($AA58,'Classificação 2 encontros'!$AO$18:$AO$73,0)),"")</f>
        <v/>
      </c>
      <c r="AJ58" s="83" t="str">
        <f>IFERROR(INDEX('Classificação 2 encontros'!$AJ$18:$AJ$73,MATCH($AA58,'Classificação 2 encontros'!$AO$18:$AO$73,0)),"")</f>
        <v/>
      </c>
      <c r="AK58" s="83" t="str">
        <f>IFERROR(INDEX('Classificação 2 encontros'!$AK$18:$AK$73,MATCH($AA58,'Classificação 2 encontros'!$AO$18:$AO$73,0)),"")</f>
        <v/>
      </c>
      <c r="AL58" s="83" t="str">
        <f>IFERROR(INDEX('Classificação 2 encontros'!$AL$18:$AL$73,MATCH($AA58,'Classificação 2 encontros'!$AO$18:$AO$73,0)),"")</f>
        <v/>
      </c>
      <c r="AM58" s="83" t="str">
        <f>IFERROR(INDEX('Classificação 2 encontros'!$AM$18:$AM$73,MATCH($AA58,'Classificação 2 encontros'!$AO$18:$AO$73,0)),"")</f>
        <v/>
      </c>
      <c r="AN58" s="84" t="str">
        <f t="shared" si="1"/>
        <v/>
      </c>
      <c r="AO58" s="85">
        <v>41</v>
      </c>
      <c r="AP58" s="65"/>
      <c r="AQ58" s="65"/>
      <c r="AR58" s="89" t="str">
        <f>IFERROR(INDEX('Classificação 2 encontros'!$AR$18:$AR$73,MATCH($AA58,'Classificação 2 encontros'!$BC$18:$BC$73,0)),"")</f>
        <v/>
      </c>
      <c r="AS58" s="89" t="str">
        <f>IFERROR(INDEX('Classificação 2 encontros'!$AS$18:$AS$73,MATCH($AA58,'Classificação 2 encontros'!$BC$18:$BC$73,0)),"")</f>
        <v/>
      </c>
      <c r="AT58" s="90" t="str">
        <f>IFERROR(INDEX('Classificação 2 encontros'!$AT$18:$AT$73,MATCH($AA58,'Classificação 2 encontros'!$BC$18:$BC$73,0)),"")</f>
        <v/>
      </c>
      <c r="AU58" s="90" t="str">
        <f>IFERROR(INDEX('Classificação 2 encontros'!$AU$18:$AU$73,MATCH($AA58,'Classificação 2 encontros'!$BC$18:$BC$73,0)),"")</f>
        <v/>
      </c>
      <c r="AV58" s="90" t="str">
        <f>IFERROR(INDEX('Classificação 2 encontros'!$AV$18:$AV$73,MATCH($AA58,'Classificação 2 encontros'!$BC$18:$BC$73,0)),"")</f>
        <v/>
      </c>
      <c r="AW58" s="90" t="str">
        <f>IFERROR(INDEX('Classificação 2 encontros'!$AW$18:$AW$73,MATCH($AA58,'Classificação 2 encontros'!$BC$18:$BC$73,0)),"")</f>
        <v/>
      </c>
      <c r="AX58" s="90" t="str">
        <f>IFERROR(INDEX('Classificação 2 encontros'!$AX$18:$AX$73,MATCH($AA58,'Classificação 2 encontros'!$BC$18:$BC$73,0)),"")</f>
        <v/>
      </c>
      <c r="AY58" s="90" t="str">
        <f>IFERROR(INDEX('Classificação 2 encontros'!$AY$18:$AY$73,MATCH($AA58,'Classificação 2 encontros'!$BC$18:$BC$73,0)),"")</f>
        <v/>
      </c>
      <c r="AZ58" s="90" t="str">
        <f>IFERROR(INDEX('Classificação 2 encontros'!$AZ$18:$AZ$73,MATCH($AA58,'Classificação 2 encontros'!$BC$18:$BC$73,0)),"")</f>
        <v/>
      </c>
      <c r="BA58" s="90" t="str">
        <f>IFERROR(INDEX('Classificação 2 encontros'!$BA$18:$BA$73,MATCH($AA58,'Classificação 2 encontros'!$BC$18:$BC$73,0)),"")</f>
        <v/>
      </c>
      <c r="BB58" s="84" t="str">
        <f t="shared" si="2"/>
        <v/>
      </c>
      <c r="BC58" s="85">
        <v>41</v>
      </c>
      <c r="BF58" s="86" t="str">
        <f>IFERROR(INDEX('Classificação 2 encontros'!$BF$18:$BF$73,MATCH($AA58,'Classificação 2 encontros'!$BQ$18:$BQ$73,0)),"")</f>
        <v/>
      </c>
      <c r="BG58" s="86" t="str">
        <f>IFERROR(INDEX('Classificação 2 encontros'!$BG$18:$BG$73,MATCH($AA58,'Classificação 2 encontros'!$BQ$18:$BQ$73,0)),"")</f>
        <v/>
      </c>
      <c r="BH58" s="87" t="str">
        <f>IFERROR(INDEX('Classificação 2 encontros'!$BH$18:$BH$73,MATCH($AA58,'Classificação 2 encontros'!$BQ$18:$BQ$73,0)),"")</f>
        <v/>
      </c>
      <c r="BI58" s="87" t="str">
        <f>IFERROR(INDEX('Classificação 2 encontros'!$BI$18:$BI$73,MATCH($AA58,'Classificação 2 encontros'!$BQ$18:$BQ$73,0)),"")</f>
        <v/>
      </c>
      <c r="BJ58" s="87" t="str">
        <f>IFERROR(INDEX('Classificação 2 encontros'!$BJ$18:$BJ$73,MATCH($AA58,'Classificação 2 encontros'!$BQ$18:$BQ$73,0)),"")</f>
        <v/>
      </c>
      <c r="BK58" s="87" t="str">
        <f>IFERROR(INDEX('Classificação 2 encontros'!$BK$18:$BK$73,MATCH($AA58,'Classificação 2 encontros'!$BQ$18:$BQ$73,0)),"")</f>
        <v/>
      </c>
      <c r="BL58" s="87" t="str">
        <f>IFERROR(INDEX('Classificação 2 encontros'!$BL$18:$BL$73,MATCH($AA58,'Classificação 2 encontros'!$BQ$18:$BQ$73,0)),"")</f>
        <v/>
      </c>
      <c r="BM58" s="96" t="str">
        <f>IFERROR(INDEX('Classificação 2 encontros'!$BM$18:$BM$73,MATCH($AA58,'Classificação 2 encontros'!$BQ$18:$BQ$73,0)),"")</f>
        <v/>
      </c>
      <c r="BN58" s="87" t="str">
        <f>IFERROR(INDEX('Classificação 2 encontros'!$BN$18:$BN$73,MATCH($AA58,'Classificação 2 encontros'!$BQ$18:$BQ$73,0)),"")</f>
        <v/>
      </c>
      <c r="BO58" s="87" t="str">
        <f>IFERROR(INDEX('Classificação 2 encontros'!$BO$18:$BO$73,MATCH($AA58,'Classificação 2 encontros'!$BQ$18:$BQ$73,0)),"")</f>
        <v/>
      </c>
      <c r="BP58" s="84" t="str">
        <f t="shared" si="3"/>
        <v/>
      </c>
      <c r="BQ58" s="85">
        <v>41</v>
      </c>
      <c r="BT58" s="89" t="str">
        <f>IFERROR(INDEX('Classificação 2 encontros'!$BT$18:$BT$73,MATCH($AA58,'Classificação 2 encontros'!$CE$18:$CE$73,0)),"")</f>
        <v/>
      </c>
      <c r="BU58" s="89" t="str">
        <f>IFERROR(INDEX('Classificação 2 encontros'!$BU$18:$BU$73,MATCH($AA58,'Classificação 2 encontros'!$CE$18:$CE$73,0)),"")</f>
        <v/>
      </c>
      <c r="BV58" s="90" t="str">
        <f>IFERROR(INDEX('Classificação 2 encontros'!$BV$18:$BV$73,MATCH($AA58,'Classificação 2 encontros'!$CE$18:$CE$73,0)),"")</f>
        <v/>
      </c>
      <c r="BW58" s="90" t="str">
        <f>IFERROR(INDEX('Classificação 2 encontros'!$BW$18:$BW$73,MATCH($AA58,'Classificação 2 encontros'!$CE$18:$CE$73,0)),"")</f>
        <v/>
      </c>
      <c r="BX58" s="90" t="str">
        <f>IFERROR(INDEX('Classificação 2 encontros'!$BX$18:$BX$73,MATCH($AA58,'Classificação 2 encontros'!$CE$18:$CE$73,0)),"")</f>
        <v/>
      </c>
      <c r="BY58" s="90" t="str">
        <f>IFERROR(INDEX('Classificação 2 encontros'!$BY$18:$BY$73,MATCH($AA58,'Classificação 2 encontros'!$CE$18:$CE$73,0)),"")</f>
        <v/>
      </c>
      <c r="BZ58" s="90" t="str">
        <f>IFERROR(INDEX('Classificação 2 encontros'!$BZ$18:$BZ$73,MATCH($AA58,'Classificação 2 encontros'!$CE$18:$CE$73,0)),"")</f>
        <v/>
      </c>
      <c r="CA58" s="90" t="str">
        <f>IFERROR(INDEX('Classificação 2 encontros'!$CA$18:$CA$73,MATCH($AA58,'Classificação 2 encontros'!$CE$18:$CE$73,0)),"")</f>
        <v/>
      </c>
      <c r="CB58" s="90" t="str">
        <f>IFERROR(INDEX('Classificação 2 encontros'!$CB$18:$CB$73,MATCH($AA58,'Classificação 2 encontros'!$CE$18:$CE$73,0)),"")</f>
        <v/>
      </c>
      <c r="CC58" s="90" t="str">
        <f>IFERROR(INDEX('Classificação 2 encontros'!$CC$18:$CC$73,MATCH($AA58,'Classificação 2 encontros'!$CE$18:$CE$73,0)),"")</f>
        <v/>
      </c>
      <c r="CD58" s="68"/>
      <c r="CE58" s="69" t="str">
        <f t="shared" si="5"/>
        <v/>
      </c>
    </row>
    <row r="59" spans="2:83" ht="22.5" customHeight="1" x14ac:dyDescent="0.45">
      <c r="B59" s="82" t="str">
        <f>IFERROR(INDEX('Classificação 2 encontros'!$B$18:$B$73,MATCH($M59,'Classificação 2 encontros'!$M$18:$M$73,0)),"")</f>
        <v/>
      </c>
      <c r="C59" s="82" t="str">
        <f>IFERROR(INDEX('Classificação 2 encontros'!$C$18:$C$73,MATCH($M59,'Classificação 2 encontros'!$M$18:$M$73,0)),"")</f>
        <v/>
      </c>
      <c r="D59" s="83" t="str">
        <f>IFERROR(INDEX('Classificação 2 encontros'!$D$18:$D$73,MATCH($M59,'Classificação 2 encontros'!$M$18:$M$73,0)),"")</f>
        <v/>
      </c>
      <c r="E59" s="83" t="str">
        <f>IFERROR(INDEX('Classificação 2 encontros'!$E$18:$E$73,MATCH($M59,'Classificação 2 encontros'!$M$18:$M$73,0)),"")</f>
        <v/>
      </c>
      <c r="F59" s="83" t="str">
        <f>IFERROR(INDEX('Classificação 2 encontros'!$F$18:$F$73,MATCH($M59,'Classificação 2 encontros'!$M$18:$M$73,0)),"")</f>
        <v/>
      </c>
      <c r="G59" s="83" t="str">
        <f>IFERROR(INDEX('Classificação 2 encontros'!$G$18:$G$73,MATCH($M59,'Classificação 2 encontros'!$M$18:$M$73,0)),"")</f>
        <v/>
      </c>
      <c r="H59" s="83" t="str">
        <f>IFERROR(INDEX('Classificação 2 encontros'!$H$18:$H$73,MATCH($M59,'Classificação 2 encontros'!$M$18:$M$73,0)),"")</f>
        <v/>
      </c>
      <c r="I59" s="83" t="str">
        <f>IFERROR(INDEX('Classificação 2 encontros'!$I$18:$I$73,MATCH($M59,'Classificação 2 encontros'!$M$18:$M$73,0)),"")</f>
        <v/>
      </c>
      <c r="J59" s="83" t="str">
        <f>IFERROR(INDEX('Classificação 2 encontros'!$J$18:$J$73,MATCH($M59,'Classificação 2 encontros'!$M$18:$M$73,0)),"")</f>
        <v/>
      </c>
      <c r="K59" s="83" t="str">
        <f>IFERROR(INDEX('Classificação 2 encontros'!$K$18:$K$73,MATCH($M59,'Classificação 2 encontros'!$M$18:$M$73,0)),"")</f>
        <v/>
      </c>
      <c r="L59" s="84" t="str">
        <f t="shared" si="6"/>
        <v/>
      </c>
      <c r="M59" s="81">
        <v>42</v>
      </c>
      <c r="N59" s="65"/>
      <c r="O59" s="65"/>
      <c r="P59" s="79" t="str">
        <f>IFERROR(INDEX('Classificação 2 encontros'!$P$18:$P$73,MATCH($AA59,'Classificação 2 encontros'!$AA$18:$AA$73,0)),"")</f>
        <v/>
      </c>
      <c r="Q59" s="79" t="str">
        <f>IFERROR(INDEX('Classificação 2 encontros'!$Q$18:$Q$73,MATCH($AA59,'Classificação 2 encontros'!$AA$18:$AA$73,0)),"")</f>
        <v/>
      </c>
      <c r="R59" s="80" t="str">
        <f>IFERROR(INDEX('Classificação 2 encontros'!$R$18:$R$73,MATCH($AA59,'Classificação 2 encontros'!$AA$18:$AA$73,0)),"")</f>
        <v/>
      </c>
      <c r="S59" s="80" t="str">
        <f>IFERROR(INDEX('Classificação 2 encontros'!$S$18:$S$73,MATCH($AA59,'Classificação 2 encontros'!$AA$18:$AA$73,0)),"")</f>
        <v/>
      </c>
      <c r="T59" s="80" t="str">
        <f>IFERROR(INDEX('Classificação 2 encontros'!$T$18:$T$73,MATCH($AA59,'Classificação 2 encontros'!$AA$18:$AA$73,0)),"")</f>
        <v/>
      </c>
      <c r="U59" s="80" t="str">
        <f>IFERROR(INDEX('Classificação 2 encontros'!$U$18:$U$73,MATCH($AA59,'Classificação 2 encontros'!$AA$18:$AA$73,0)),"")</f>
        <v/>
      </c>
      <c r="V59" s="80" t="str">
        <f>IFERROR(INDEX('Classificação 2 encontros'!$V$18:$V$73,MATCH($AA59,'Classificação 2 encontros'!$AA$18:$AA$73,0)),"")</f>
        <v/>
      </c>
      <c r="W59" s="80" t="str">
        <f>IFERROR(INDEX('Classificação 2 encontros'!$W$18:$W$73,MATCH($AA59,'Classificação 2 encontros'!$AA$18:$AA$73,0)),"")</f>
        <v/>
      </c>
      <c r="X59" s="80" t="str">
        <f>IFERROR(INDEX('Classificação 2 encontros'!$X$18:$X$73,MATCH($AA59,'Classificação 2 encontros'!$AA$18:$AA$73,0)),"")</f>
        <v/>
      </c>
      <c r="Y59" s="80" t="str">
        <f>IFERROR(INDEX('Classificação 2 encontros'!$Y$18:$Y$73,MATCH($AA59,'Classificação 2 encontros'!$AA$18:$AA$73,0)),"")</f>
        <v/>
      </c>
      <c r="Z59" s="84" t="str">
        <f t="shared" si="0"/>
        <v/>
      </c>
      <c r="AA59" s="85">
        <v>42</v>
      </c>
      <c r="AB59" s="65"/>
      <c r="AC59" s="65"/>
      <c r="AD59" s="82" t="str">
        <f>IFERROR(INDEX('Classificação 2 encontros'!$AD$18:$AD$73,MATCH($AA59,'Classificação 2 encontros'!$AO$18:$AO$73,0)),"")</f>
        <v/>
      </c>
      <c r="AE59" s="82" t="str">
        <f>IFERROR(INDEX('Classificação 2 encontros'!$AE$18:$AE$73,MATCH($AA59,'Classificação 2 encontros'!$AO$18:$AO$73,0)),"")</f>
        <v/>
      </c>
      <c r="AF59" s="83" t="str">
        <f>IFERROR(INDEX('Classificação 2 encontros'!$AF$18:$AF$73,MATCH($AA59,'Classificação 2 encontros'!$AO$18:$AO$73,0)),"")</f>
        <v/>
      </c>
      <c r="AG59" s="83" t="str">
        <f>IFERROR(INDEX('Classificação 2 encontros'!$AG$18:$AG$73,MATCH($AA59,'Classificação 2 encontros'!$AO$18:$AO$73,0)),"")</f>
        <v/>
      </c>
      <c r="AH59" s="83" t="str">
        <f>IFERROR(INDEX('Classificação 2 encontros'!$AH$18:$AH$73,MATCH($AA59,'Classificação 2 encontros'!$AO$18:$AO$73,0)),"")</f>
        <v/>
      </c>
      <c r="AI59" s="83" t="str">
        <f>IFERROR(INDEX('Classificação 2 encontros'!$AI$18:$AI$73,MATCH($AA59,'Classificação 2 encontros'!$AO$18:$AO$73,0)),"")</f>
        <v/>
      </c>
      <c r="AJ59" s="83" t="str">
        <f>IFERROR(INDEX('Classificação 2 encontros'!$AJ$18:$AJ$73,MATCH($AA59,'Classificação 2 encontros'!$AO$18:$AO$73,0)),"")</f>
        <v/>
      </c>
      <c r="AK59" s="83" t="str">
        <f>IFERROR(INDEX('Classificação 2 encontros'!$AK$18:$AK$73,MATCH($AA59,'Classificação 2 encontros'!$AO$18:$AO$73,0)),"")</f>
        <v/>
      </c>
      <c r="AL59" s="83" t="str">
        <f>IFERROR(INDEX('Classificação 2 encontros'!$AL$18:$AL$73,MATCH($AA59,'Classificação 2 encontros'!$AO$18:$AO$73,0)),"")</f>
        <v/>
      </c>
      <c r="AM59" s="83" t="str">
        <f>IFERROR(INDEX('Classificação 2 encontros'!$AM$18:$AM$73,MATCH($AA59,'Classificação 2 encontros'!$AO$18:$AO$73,0)),"")</f>
        <v/>
      </c>
      <c r="AN59" s="84" t="str">
        <f t="shared" si="1"/>
        <v/>
      </c>
      <c r="AO59" s="85">
        <v>42</v>
      </c>
      <c r="AP59" s="65"/>
      <c r="AQ59" s="65"/>
      <c r="AR59" s="89" t="str">
        <f>IFERROR(INDEX('Classificação 2 encontros'!$AR$18:$AR$73,MATCH($AA59,'Classificação 2 encontros'!$BC$18:$BC$73,0)),"")</f>
        <v/>
      </c>
      <c r="AS59" s="89" t="str">
        <f>IFERROR(INDEX('Classificação 2 encontros'!$AS$18:$AS$73,MATCH($AA59,'Classificação 2 encontros'!$BC$18:$BC$73,0)),"")</f>
        <v/>
      </c>
      <c r="AT59" s="90" t="str">
        <f>IFERROR(INDEX('Classificação 2 encontros'!$AT$18:$AT$73,MATCH($AA59,'Classificação 2 encontros'!$BC$18:$BC$73,0)),"")</f>
        <v/>
      </c>
      <c r="AU59" s="90" t="str">
        <f>IFERROR(INDEX('Classificação 2 encontros'!$AU$18:$AU$73,MATCH($AA59,'Classificação 2 encontros'!$BC$18:$BC$73,0)),"")</f>
        <v/>
      </c>
      <c r="AV59" s="90" t="str">
        <f>IFERROR(INDEX('Classificação 2 encontros'!$AV$18:$AV$73,MATCH($AA59,'Classificação 2 encontros'!$BC$18:$BC$73,0)),"")</f>
        <v/>
      </c>
      <c r="AW59" s="90" t="str">
        <f>IFERROR(INDEX('Classificação 2 encontros'!$AW$18:$AW$73,MATCH($AA59,'Classificação 2 encontros'!$BC$18:$BC$73,0)),"")</f>
        <v/>
      </c>
      <c r="AX59" s="90" t="str">
        <f>IFERROR(INDEX('Classificação 2 encontros'!$AX$18:$AX$73,MATCH($AA59,'Classificação 2 encontros'!$BC$18:$BC$73,0)),"")</f>
        <v/>
      </c>
      <c r="AY59" s="90" t="str">
        <f>IFERROR(INDEX('Classificação 2 encontros'!$AY$18:$AY$73,MATCH($AA59,'Classificação 2 encontros'!$BC$18:$BC$73,0)),"")</f>
        <v/>
      </c>
      <c r="AZ59" s="90" t="str">
        <f>IFERROR(INDEX('Classificação 2 encontros'!$AZ$18:$AZ$73,MATCH($AA59,'Classificação 2 encontros'!$BC$18:$BC$73,0)),"")</f>
        <v/>
      </c>
      <c r="BA59" s="90" t="str">
        <f>IFERROR(INDEX('Classificação 2 encontros'!$BA$18:$BA$73,MATCH($AA59,'Classificação 2 encontros'!$BC$18:$BC$73,0)),"")</f>
        <v/>
      </c>
      <c r="BB59" s="84" t="str">
        <f t="shared" si="2"/>
        <v/>
      </c>
      <c r="BC59" s="85">
        <v>42</v>
      </c>
      <c r="BF59" s="86" t="str">
        <f>IFERROR(INDEX('Classificação 2 encontros'!$BF$18:$BF$73,MATCH($AA59,'Classificação 2 encontros'!$BQ$18:$BQ$73,0)),"")</f>
        <v/>
      </c>
      <c r="BG59" s="86" t="str">
        <f>IFERROR(INDEX('Classificação 2 encontros'!$BG$18:$BG$73,MATCH($AA59,'Classificação 2 encontros'!$BQ$18:$BQ$73,0)),"")</f>
        <v/>
      </c>
      <c r="BH59" s="87" t="str">
        <f>IFERROR(INDEX('Classificação 2 encontros'!$BH$18:$BH$73,MATCH($AA59,'Classificação 2 encontros'!$BQ$18:$BQ$73,0)),"")</f>
        <v/>
      </c>
      <c r="BI59" s="87" t="str">
        <f>IFERROR(INDEX('Classificação 2 encontros'!$BI$18:$BI$73,MATCH($AA59,'Classificação 2 encontros'!$BQ$18:$BQ$73,0)),"")</f>
        <v/>
      </c>
      <c r="BJ59" s="87" t="str">
        <f>IFERROR(INDEX('Classificação 2 encontros'!$BJ$18:$BJ$73,MATCH($AA59,'Classificação 2 encontros'!$BQ$18:$BQ$73,0)),"")</f>
        <v/>
      </c>
      <c r="BK59" s="87" t="str">
        <f>IFERROR(INDEX('Classificação 2 encontros'!$BK$18:$BK$73,MATCH($AA59,'Classificação 2 encontros'!$BQ$18:$BQ$73,0)),"")</f>
        <v/>
      </c>
      <c r="BL59" s="87" t="str">
        <f>IFERROR(INDEX('Classificação 2 encontros'!$BL$18:$BL$73,MATCH($AA59,'Classificação 2 encontros'!$BQ$18:$BQ$73,0)),"")</f>
        <v/>
      </c>
      <c r="BM59" s="96" t="str">
        <f>IFERROR(INDEX('Classificação 2 encontros'!$BM$18:$BM$73,MATCH($AA59,'Classificação 2 encontros'!$BQ$18:$BQ$73,0)),"")</f>
        <v/>
      </c>
      <c r="BN59" s="87" t="str">
        <f>IFERROR(INDEX('Classificação 2 encontros'!$BN$18:$BN$73,MATCH($AA59,'Classificação 2 encontros'!$BQ$18:$BQ$73,0)),"")</f>
        <v/>
      </c>
      <c r="BO59" s="87" t="str">
        <f>IFERROR(INDEX('Classificação 2 encontros'!$BO$18:$BO$73,MATCH($AA59,'Classificação 2 encontros'!$BQ$18:$BQ$73,0)),"")</f>
        <v/>
      </c>
      <c r="BP59" s="84" t="str">
        <f t="shared" si="3"/>
        <v/>
      </c>
      <c r="BQ59" s="85">
        <v>42</v>
      </c>
      <c r="BT59" s="89" t="str">
        <f>IFERROR(INDEX('Classificação 2 encontros'!$BT$18:$BT$73,MATCH($AA59,'Classificação 2 encontros'!$CE$18:$CE$73,0)),"")</f>
        <v/>
      </c>
      <c r="BU59" s="89" t="str">
        <f>IFERROR(INDEX('Classificação 2 encontros'!$BU$18:$BU$73,MATCH($AA59,'Classificação 2 encontros'!$CE$18:$CE$73,0)),"")</f>
        <v/>
      </c>
      <c r="BV59" s="90" t="str">
        <f>IFERROR(INDEX('Classificação 2 encontros'!$BV$18:$BV$73,MATCH($AA59,'Classificação 2 encontros'!$CE$18:$CE$73,0)),"")</f>
        <v/>
      </c>
      <c r="BW59" s="90" t="str">
        <f>IFERROR(INDEX('Classificação 2 encontros'!$BW$18:$BW$73,MATCH($AA59,'Classificação 2 encontros'!$CE$18:$CE$73,0)),"")</f>
        <v/>
      </c>
      <c r="BX59" s="90" t="str">
        <f>IFERROR(INDEX('Classificação 2 encontros'!$BX$18:$BX$73,MATCH($AA59,'Classificação 2 encontros'!$CE$18:$CE$73,0)),"")</f>
        <v/>
      </c>
      <c r="BY59" s="90" t="str">
        <f>IFERROR(INDEX('Classificação 2 encontros'!$BY$18:$BY$73,MATCH($AA59,'Classificação 2 encontros'!$CE$18:$CE$73,0)),"")</f>
        <v/>
      </c>
      <c r="BZ59" s="90" t="str">
        <f>IFERROR(INDEX('Classificação 2 encontros'!$BZ$18:$BZ$73,MATCH($AA59,'Classificação 2 encontros'!$CE$18:$CE$73,0)),"")</f>
        <v/>
      </c>
      <c r="CA59" s="90" t="str">
        <f>IFERROR(INDEX('Classificação 2 encontros'!$CA$18:$CA$73,MATCH($AA59,'Classificação 2 encontros'!$CE$18:$CE$73,0)),"")</f>
        <v/>
      </c>
      <c r="CB59" s="90" t="str">
        <f>IFERROR(INDEX('Classificação 2 encontros'!$CB$18:$CB$73,MATCH($AA59,'Classificação 2 encontros'!$CE$18:$CE$73,0)),"")</f>
        <v/>
      </c>
      <c r="CC59" s="90" t="str">
        <f>IFERROR(INDEX('Classificação 2 encontros'!$CC$18:$CC$73,MATCH($AA59,'Classificação 2 encontros'!$CE$18:$CE$73,0)),"")</f>
        <v/>
      </c>
      <c r="CD59" s="68"/>
      <c r="CE59" s="69" t="str">
        <f t="shared" si="5"/>
        <v/>
      </c>
    </row>
    <row r="60" spans="2:83" ht="22.5" customHeight="1" x14ac:dyDescent="0.45">
      <c r="B60" s="82" t="str">
        <f>IFERROR(INDEX('Classificação 2 encontros'!$B$18:$B$73,MATCH($M60,'Classificação 2 encontros'!$M$18:$M$73,0)),"")</f>
        <v/>
      </c>
      <c r="C60" s="82" t="str">
        <f>IFERROR(INDEX('Classificação 2 encontros'!$C$18:$C$73,MATCH($M60,'Classificação 2 encontros'!$M$18:$M$73,0)),"")</f>
        <v/>
      </c>
      <c r="D60" s="83" t="str">
        <f>IFERROR(INDEX('Classificação 2 encontros'!$D$18:$D$73,MATCH($M60,'Classificação 2 encontros'!$M$18:$M$73,0)),"")</f>
        <v/>
      </c>
      <c r="E60" s="83" t="str">
        <f>IFERROR(INDEX('Classificação 2 encontros'!$E$18:$E$73,MATCH($M60,'Classificação 2 encontros'!$M$18:$M$73,0)),"")</f>
        <v/>
      </c>
      <c r="F60" s="83" t="str">
        <f>IFERROR(INDEX('Classificação 2 encontros'!$F$18:$F$73,MATCH($M60,'Classificação 2 encontros'!$M$18:$M$73,0)),"")</f>
        <v/>
      </c>
      <c r="G60" s="83" t="str">
        <f>IFERROR(INDEX('Classificação 2 encontros'!$G$18:$G$73,MATCH($M60,'Classificação 2 encontros'!$M$18:$M$73,0)),"")</f>
        <v/>
      </c>
      <c r="H60" s="83" t="str">
        <f>IFERROR(INDEX('Classificação 2 encontros'!$H$18:$H$73,MATCH($M60,'Classificação 2 encontros'!$M$18:$M$73,0)),"")</f>
        <v/>
      </c>
      <c r="I60" s="83" t="str">
        <f>IFERROR(INDEX('Classificação 2 encontros'!$I$18:$I$73,MATCH($M60,'Classificação 2 encontros'!$M$18:$M$73,0)),"")</f>
        <v/>
      </c>
      <c r="J60" s="83" t="str">
        <f>IFERROR(INDEX('Classificação 2 encontros'!$J$18:$J$73,MATCH($M60,'Classificação 2 encontros'!$M$18:$M$73,0)),"")</f>
        <v/>
      </c>
      <c r="K60" s="83" t="str">
        <f>IFERROR(INDEX('Classificação 2 encontros'!$K$18:$K$73,MATCH($M60,'Classificação 2 encontros'!$M$18:$M$73,0)),"")</f>
        <v/>
      </c>
      <c r="L60" s="84" t="str">
        <f t="shared" si="6"/>
        <v/>
      </c>
      <c r="M60" s="81">
        <v>43</v>
      </c>
      <c r="N60" s="65"/>
      <c r="O60" s="65"/>
      <c r="P60" s="79" t="str">
        <f>IFERROR(INDEX('Classificação 2 encontros'!$P$18:$P$73,MATCH($AA60,'Classificação 2 encontros'!$AA$18:$AA$73,0)),"")</f>
        <v/>
      </c>
      <c r="Q60" s="79" t="str">
        <f>IFERROR(INDEX('Classificação 2 encontros'!$Q$18:$Q$73,MATCH($AA60,'Classificação 2 encontros'!$AA$18:$AA$73,0)),"")</f>
        <v/>
      </c>
      <c r="R60" s="80" t="str">
        <f>IFERROR(INDEX('Classificação 2 encontros'!$R$18:$R$73,MATCH($AA60,'Classificação 2 encontros'!$AA$18:$AA$73,0)),"")</f>
        <v/>
      </c>
      <c r="S60" s="80" t="str">
        <f>IFERROR(INDEX('Classificação 2 encontros'!$S$18:$S$73,MATCH($AA60,'Classificação 2 encontros'!$AA$18:$AA$73,0)),"")</f>
        <v/>
      </c>
      <c r="T60" s="80" t="str">
        <f>IFERROR(INDEX('Classificação 2 encontros'!$T$18:$T$73,MATCH($AA60,'Classificação 2 encontros'!$AA$18:$AA$73,0)),"")</f>
        <v/>
      </c>
      <c r="U60" s="80" t="str">
        <f>IFERROR(INDEX('Classificação 2 encontros'!$U$18:$U$73,MATCH($AA60,'Classificação 2 encontros'!$AA$18:$AA$73,0)),"")</f>
        <v/>
      </c>
      <c r="V60" s="80" t="str">
        <f>IFERROR(INDEX('Classificação 2 encontros'!$V$18:$V$73,MATCH($AA60,'Classificação 2 encontros'!$AA$18:$AA$73,0)),"")</f>
        <v/>
      </c>
      <c r="W60" s="80" t="str">
        <f>IFERROR(INDEX('Classificação 2 encontros'!$W$18:$W$73,MATCH($AA60,'Classificação 2 encontros'!$AA$18:$AA$73,0)),"")</f>
        <v/>
      </c>
      <c r="X60" s="80" t="str">
        <f>IFERROR(INDEX('Classificação 2 encontros'!$X$18:$X$73,MATCH($AA60,'Classificação 2 encontros'!$AA$18:$AA$73,0)),"")</f>
        <v/>
      </c>
      <c r="Y60" s="80" t="str">
        <f>IFERROR(INDEX('Classificação 2 encontros'!$Y$18:$Y$73,MATCH($AA60,'Classificação 2 encontros'!$AA$18:$AA$73,0)),"")</f>
        <v/>
      </c>
      <c r="Z60" s="84" t="str">
        <f t="shared" si="0"/>
        <v/>
      </c>
      <c r="AA60" s="85">
        <v>43</v>
      </c>
      <c r="AB60" s="65"/>
      <c r="AC60" s="65"/>
      <c r="AD60" s="82" t="str">
        <f>IFERROR(INDEX('Classificação 2 encontros'!$AD$18:$AD$73,MATCH($AA60,'Classificação 2 encontros'!$AO$18:$AO$73,0)),"")</f>
        <v/>
      </c>
      <c r="AE60" s="82" t="str">
        <f>IFERROR(INDEX('Classificação 2 encontros'!$AE$18:$AE$73,MATCH($AA60,'Classificação 2 encontros'!$AO$18:$AO$73,0)),"")</f>
        <v/>
      </c>
      <c r="AF60" s="83" t="str">
        <f>IFERROR(INDEX('Classificação 2 encontros'!$AF$18:$AF$73,MATCH($AA60,'Classificação 2 encontros'!$AO$18:$AO$73,0)),"")</f>
        <v/>
      </c>
      <c r="AG60" s="83" t="str">
        <f>IFERROR(INDEX('Classificação 2 encontros'!$AG$18:$AG$73,MATCH($AA60,'Classificação 2 encontros'!$AO$18:$AO$73,0)),"")</f>
        <v/>
      </c>
      <c r="AH60" s="83" t="str">
        <f>IFERROR(INDEX('Classificação 2 encontros'!$AH$18:$AH$73,MATCH($AA60,'Classificação 2 encontros'!$AO$18:$AO$73,0)),"")</f>
        <v/>
      </c>
      <c r="AI60" s="83" t="str">
        <f>IFERROR(INDEX('Classificação 2 encontros'!$AI$18:$AI$73,MATCH($AA60,'Classificação 2 encontros'!$AO$18:$AO$73,0)),"")</f>
        <v/>
      </c>
      <c r="AJ60" s="83" t="str">
        <f>IFERROR(INDEX('Classificação 2 encontros'!$AJ$18:$AJ$73,MATCH($AA60,'Classificação 2 encontros'!$AO$18:$AO$73,0)),"")</f>
        <v/>
      </c>
      <c r="AK60" s="83" t="str">
        <f>IFERROR(INDEX('Classificação 2 encontros'!$AK$18:$AK$73,MATCH($AA60,'Classificação 2 encontros'!$AO$18:$AO$73,0)),"")</f>
        <v/>
      </c>
      <c r="AL60" s="83" t="str">
        <f>IFERROR(INDEX('Classificação 2 encontros'!$AL$18:$AL$73,MATCH($AA60,'Classificação 2 encontros'!$AO$18:$AO$73,0)),"")</f>
        <v/>
      </c>
      <c r="AM60" s="83" t="str">
        <f>IFERROR(INDEX('Classificação 2 encontros'!$AM$18:$AM$73,MATCH($AA60,'Classificação 2 encontros'!$AO$18:$AO$73,0)),"")</f>
        <v/>
      </c>
      <c r="AN60" s="84" t="str">
        <f t="shared" si="1"/>
        <v/>
      </c>
      <c r="AO60" s="85">
        <v>43</v>
      </c>
      <c r="AP60" s="65"/>
      <c r="AQ60" s="65"/>
      <c r="AR60" s="89" t="str">
        <f>IFERROR(INDEX('Classificação 2 encontros'!$AR$18:$AR$73,MATCH($AA60,'Classificação 2 encontros'!$BC$18:$BC$73,0)),"")</f>
        <v/>
      </c>
      <c r="AS60" s="89" t="str">
        <f>IFERROR(INDEX('Classificação 2 encontros'!$AS$18:$AS$73,MATCH($AA60,'Classificação 2 encontros'!$BC$18:$BC$73,0)),"")</f>
        <v/>
      </c>
      <c r="AT60" s="90" t="str">
        <f>IFERROR(INDEX('Classificação 2 encontros'!$AT$18:$AT$73,MATCH($AA60,'Classificação 2 encontros'!$BC$18:$BC$73,0)),"")</f>
        <v/>
      </c>
      <c r="AU60" s="90" t="str">
        <f>IFERROR(INDEX('Classificação 2 encontros'!$AU$18:$AU$73,MATCH($AA60,'Classificação 2 encontros'!$BC$18:$BC$73,0)),"")</f>
        <v/>
      </c>
      <c r="AV60" s="90" t="str">
        <f>IFERROR(INDEX('Classificação 2 encontros'!$AV$18:$AV$73,MATCH($AA60,'Classificação 2 encontros'!$BC$18:$BC$73,0)),"")</f>
        <v/>
      </c>
      <c r="AW60" s="90" t="str">
        <f>IFERROR(INDEX('Classificação 2 encontros'!$AW$18:$AW$73,MATCH($AA60,'Classificação 2 encontros'!$BC$18:$BC$73,0)),"")</f>
        <v/>
      </c>
      <c r="AX60" s="90" t="str">
        <f>IFERROR(INDEX('Classificação 2 encontros'!$AX$18:$AX$73,MATCH($AA60,'Classificação 2 encontros'!$BC$18:$BC$73,0)),"")</f>
        <v/>
      </c>
      <c r="AY60" s="90" t="str">
        <f>IFERROR(INDEX('Classificação 2 encontros'!$AY$18:$AY$73,MATCH($AA60,'Classificação 2 encontros'!$BC$18:$BC$73,0)),"")</f>
        <v/>
      </c>
      <c r="AZ60" s="90" t="str">
        <f>IFERROR(INDEX('Classificação 2 encontros'!$AZ$18:$AZ$73,MATCH($AA60,'Classificação 2 encontros'!$BC$18:$BC$73,0)),"")</f>
        <v/>
      </c>
      <c r="BA60" s="90" t="str">
        <f>IFERROR(INDEX('Classificação 2 encontros'!$BA$18:$BA$73,MATCH($AA60,'Classificação 2 encontros'!$BC$18:$BC$73,0)),"")</f>
        <v/>
      </c>
      <c r="BB60" s="84" t="str">
        <f t="shared" si="2"/>
        <v/>
      </c>
      <c r="BC60" s="85">
        <v>43</v>
      </c>
      <c r="BF60" s="86" t="str">
        <f>IFERROR(INDEX('Classificação 2 encontros'!$BF$18:$BF$73,MATCH($AA60,'Classificação 2 encontros'!$BQ$18:$BQ$73,0)),"")</f>
        <v/>
      </c>
      <c r="BG60" s="86" t="str">
        <f>IFERROR(INDEX('Classificação 2 encontros'!$BG$18:$BG$73,MATCH($AA60,'Classificação 2 encontros'!$BQ$18:$BQ$73,0)),"")</f>
        <v/>
      </c>
      <c r="BH60" s="87" t="str">
        <f>IFERROR(INDEX('Classificação 2 encontros'!$BH$18:$BH$73,MATCH($AA60,'Classificação 2 encontros'!$BQ$18:$BQ$73,0)),"")</f>
        <v/>
      </c>
      <c r="BI60" s="87" t="str">
        <f>IFERROR(INDEX('Classificação 2 encontros'!$BI$18:$BI$73,MATCH($AA60,'Classificação 2 encontros'!$BQ$18:$BQ$73,0)),"")</f>
        <v/>
      </c>
      <c r="BJ60" s="87" t="str">
        <f>IFERROR(INDEX('Classificação 2 encontros'!$BJ$18:$BJ$73,MATCH($AA60,'Classificação 2 encontros'!$BQ$18:$BQ$73,0)),"")</f>
        <v/>
      </c>
      <c r="BK60" s="87" t="str">
        <f>IFERROR(INDEX('Classificação 2 encontros'!$BK$18:$BK$73,MATCH($AA60,'Classificação 2 encontros'!$BQ$18:$BQ$73,0)),"")</f>
        <v/>
      </c>
      <c r="BL60" s="87" t="str">
        <f>IFERROR(INDEX('Classificação 2 encontros'!$BL$18:$BL$73,MATCH($AA60,'Classificação 2 encontros'!$BQ$18:$BQ$73,0)),"")</f>
        <v/>
      </c>
      <c r="BM60" s="96" t="str">
        <f>IFERROR(INDEX('Classificação 2 encontros'!$BM$18:$BM$73,MATCH($AA60,'Classificação 2 encontros'!$BQ$18:$BQ$73,0)),"")</f>
        <v/>
      </c>
      <c r="BN60" s="87" t="str">
        <f>IFERROR(INDEX('Classificação 2 encontros'!$BN$18:$BN$73,MATCH($AA60,'Classificação 2 encontros'!$BQ$18:$BQ$73,0)),"")</f>
        <v/>
      </c>
      <c r="BO60" s="87" t="str">
        <f>IFERROR(INDEX('Classificação 2 encontros'!$BO$18:$BO$73,MATCH($AA60,'Classificação 2 encontros'!$BQ$18:$BQ$73,0)),"")</f>
        <v/>
      </c>
      <c r="BP60" s="84" t="str">
        <f t="shared" si="3"/>
        <v/>
      </c>
      <c r="BQ60" s="85">
        <v>43</v>
      </c>
      <c r="BT60" s="89" t="str">
        <f>IFERROR(INDEX('Classificação 2 encontros'!$BT$18:$BT$73,MATCH($AA60,'Classificação 2 encontros'!$CE$18:$CE$73,0)),"")</f>
        <v/>
      </c>
      <c r="BU60" s="89" t="str">
        <f>IFERROR(INDEX('Classificação 2 encontros'!$BU$18:$BU$73,MATCH($AA60,'Classificação 2 encontros'!$CE$18:$CE$73,0)),"")</f>
        <v/>
      </c>
      <c r="BV60" s="90" t="str">
        <f>IFERROR(INDEX('Classificação 2 encontros'!$BV$18:$BV$73,MATCH($AA60,'Classificação 2 encontros'!$CE$18:$CE$73,0)),"")</f>
        <v/>
      </c>
      <c r="BW60" s="90" t="str">
        <f>IFERROR(INDEX('Classificação 2 encontros'!$BW$18:$BW$73,MATCH($AA60,'Classificação 2 encontros'!$CE$18:$CE$73,0)),"")</f>
        <v/>
      </c>
      <c r="BX60" s="90" t="str">
        <f>IFERROR(INDEX('Classificação 2 encontros'!$BX$18:$BX$73,MATCH($AA60,'Classificação 2 encontros'!$CE$18:$CE$73,0)),"")</f>
        <v/>
      </c>
      <c r="BY60" s="90" t="str">
        <f>IFERROR(INDEX('Classificação 2 encontros'!$BY$18:$BY$73,MATCH($AA60,'Classificação 2 encontros'!$CE$18:$CE$73,0)),"")</f>
        <v/>
      </c>
      <c r="BZ60" s="90" t="str">
        <f>IFERROR(INDEX('Classificação 2 encontros'!$BZ$18:$BZ$73,MATCH($AA60,'Classificação 2 encontros'!$CE$18:$CE$73,0)),"")</f>
        <v/>
      </c>
      <c r="CA60" s="90" t="str">
        <f>IFERROR(INDEX('Classificação 2 encontros'!$CA$18:$CA$73,MATCH($AA60,'Classificação 2 encontros'!$CE$18:$CE$73,0)),"")</f>
        <v/>
      </c>
      <c r="CB60" s="90" t="str">
        <f>IFERROR(INDEX('Classificação 2 encontros'!$CB$18:$CB$73,MATCH($AA60,'Classificação 2 encontros'!$CE$18:$CE$73,0)),"")</f>
        <v/>
      </c>
      <c r="CC60" s="90" t="str">
        <f>IFERROR(INDEX('Classificação 2 encontros'!$CC$18:$CC$73,MATCH($AA60,'Classificação 2 encontros'!$CE$18:$CE$73,0)),"")</f>
        <v/>
      </c>
      <c r="CD60" s="68"/>
      <c r="CE60" s="69" t="str">
        <f t="shared" si="5"/>
        <v/>
      </c>
    </row>
    <row r="61" spans="2:83" ht="22.5" customHeight="1" x14ac:dyDescent="0.45">
      <c r="B61" s="82" t="str">
        <f>IFERROR(INDEX('Classificação 2 encontros'!$B$18:$B$73,MATCH($M61,'Classificação 2 encontros'!$M$18:$M$73,0)),"")</f>
        <v/>
      </c>
      <c r="C61" s="82" t="str">
        <f>IFERROR(INDEX('Classificação 2 encontros'!$C$18:$C$73,MATCH($M61,'Classificação 2 encontros'!$M$18:$M$73,0)),"")</f>
        <v/>
      </c>
      <c r="D61" s="83" t="str">
        <f>IFERROR(INDEX('Classificação 2 encontros'!$D$18:$D$73,MATCH($M61,'Classificação 2 encontros'!$M$18:$M$73,0)),"")</f>
        <v/>
      </c>
      <c r="E61" s="83" t="str">
        <f>IFERROR(INDEX('Classificação 2 encontros'!$E$18:$E$73,MATCH($M61,'Classificação 2 encontros'!$M$18:$M$73,0)),"")</f>
        <v/>
      </c>
      <c r="F61" s="83" t="str">
        <f>IFERROR(INDEX('Classificação 2 encontros'!$F$18:$F$73,MATCH($M61,'Classificação 2 encontros'!$M$18:$M$73,0)),"")</f>
        <v/>
      </c>
      <c r="G61" s="83" t="str">
        <f>IFERROR(INDEX('Classificação 2 encontros'!$G$18:$G$73,MATCH($M61,'Classificação 2 encontros'!$M$18:$M$73,0)),"")</f>
        <v/>
      </c>
      <c r="H61" s="83" t="str">
        <f>IFERROR(INDEX('Classificação 2 encontros'!$H$18:$H$73,MATCH($M61,'Classificação 2 encontros'!$M$18:$M$73,0)),"")</f>
        <v/>
      </c>
      <c r="I61" s="83" t="str">
        <f>IFERROR(INDEX('Classificação 2 encontros'!$I$18:$I$73,MATCH($M61,'Classificação 2 encontros'!$M$18:$M$73,0)),"")</f>
        <v/>
      </c>
      <c r="J61" s="83" t="str">
        <f>IFERROR(INDEX('Classificação 2 encontros'!$J$18:$J$73,MATCH($M61,'Classificação 2 encontros'!$M$18:$M$73,0)),"")</f>
        <v/>
      </c>
      <c r="K61" s="83" t="str">
        <f>IFERROR(INDEX('Classificação 2 encontros'!$K$18:$K$73,MATCH($M61,'Classificação 2 encontros'!$M$18:$M$73,0)),"")</f>
        <v/>
      </c>
      <c r="L61" s="84" t="str">
        <f t="shared" si="6"/>
        <v/>
      </c>
      <c r="M61" s="81">
        <v>44</v>
      </c>
      <c r="N61" s="65"/>
      <c r="O61" s="65"/>
      <c r="P61" s="79" t="str">
        <f>IFERROR(INDEX('Classificação 2 encontros'!$P$18:$P$73,MATCH($AA61,'Classificação 2 encontros'!$AA$18:$AA$73,0)),"")</f>
        <v/>
      </c>
      <c r="Q61" s="79" t="str">
        <f>IFERROR(INDEX('Classificação 2 encontros'!$Q$18:$Q$73,MATCH($AA61,'Classificação 2 encontros'!$AA$18:$AA$73,0)),"")</f>
        <v/>
      </c>
      <c r="R61" s="80" t="str">
        <f>IFERROR(INDEX('Classificação 2 encontros'!$R$18:$R$73,MATCH($AA61,'Classificação 2 encontros'!$AA$18:$AA$73,0)),"")</f>
        <v/>
      </c>
      <c r="S61" s="80" t="str">
        <f>IFERROR(INDEX('Classificação 2 encontros'!$S$18:$S$73,MATCH($AA61,'Classificação 2 encontros'!$AA$18:$AA$73,0)),"")</f>
        <v/>
      </c>
      <c r="T61" s="80" t="str">
        <f>IFERROR(INDEX('Classificação 2 encontros'!$T$18:$T$73,MATCH($AA61,'Classificação 2 encontros'!$AA$18:$AA$73,0)),"")</f>
        <v/>
      </c>
      <c r="U61" s="80" t="str">
        <f>IFERROR(INDEX('Classificação 2 encontros'!$U$18:$U$73,MATCH($AA61,'Classificação 2 encontros'!$AA$18:$AA$73,0)),"")</f>
        <v/>
      </c>
      <c r="V61" s="80" t="str">
        <f>IFERROR(INDEX('Classificação 2 encontros'!$V$18:$V$73,MATCH($AA61,'Classificação 2 encontros'!$AA$18:$AA$73,0)),"")</f>
        <v/>
      </c>
      <c r="W61" s="80" t="str">
        <f>IFERROR(INDEX('Classificação 2 encontros'!$W$18:$W$73,MATCH($AA61,'Classificação 2 encontros'!$AA$18:$AA$73,0)),"")</f>
        <v/>
      </c>
      <c r="X61" s="80" t="str">
        <f>IFERROR(INDEX('Classificação 2 encontros'!$X$18:$X$73,MATCH($AA61,'Classificação 2 encontros'!$AA$18:$AA$73,0)),"")</f>
        <v/>
      </c>
      <c r="Y61" s="80" t="str">
        <f>IFERROR(INDEX('Classificação 2 encontros'!$Y$18:$Y$73,MATCH($AA61,'Classificação 2 encontros'!$AA$18:$AA$73,0)),"")</f>
        <v/>
      </c>
      <c r="Z61" s="84" t="str">
        <f t="shared" si="0"/>
        <v/>
      </c>
      <c r="AA61" s="85">
        <v>44</v>
      </c>
      <c r="AB61" s="65"/>
      <c r="AC61" s="65"/>
      <c r="AD61" s="82" t="str">
        <f>IFERROR(INDEX('Classificação 2 encontros'!$AD$18:$AD$73,MATCH($AA61,'Classificação 2 encontros'!$AO$18:$AO$73,0)),"")</f>
        <v/>
      </c>
      <c r="AE61" s="82" t="str">
        <f>IFERROR(INDEX('Classificação 2 encontros'!$AE$18:$AE$73,MATCH($AA61,'Classificação 2 encontros'!$AO$18:$AO$73,0)),"")</f>
        <v/>
      </c>
      <c r="AF61" s="83" t="str">
        <f>IFERROR(INDEX('Classificação 2 encontros'!$AF$18:$AF$73,MATCH($AA61,'Classificação 2 encontros'!$AO$18:$AO$73,0)),"")</f>
        <v/>
      </c>
      <c r="AG61" s="83" t="str">
        <f>IFERROR(INDEX('Classificação 2 encontros'!$AG$18:$AG$73,MATCH($AA61,'Classificação 2 encontros'!$AO$18:$AO$73,0)),"")</f>
        <v/>
      </c>
      <c r="AH61" s="83" t="str">
        <f>IFERROR(INDEX('Classificação 2 encontros'!$AH$18:$AH$73,MATCH($AA61,'Classificação 2 encontros'!$AO$18:$AO$73,0)),"")</f>
        <v/>
      </c>
      <c r="AI61" s="83" t="str">
        <f>IFERROR(INDEX('Classificação 2 encontros'!$AI$18:$AI$73,MATCH($AA61,'Classificação 2 encontros'!$AO$18:$AO$73,0)),"")</f>
        <v/>
      </c>
      <c r="AJ61" s="83" t="str">
        <f>IFERROR(INDEX('Classificação 2 encontros'!$AJ$18:$AJ$73,MATCH($AA61,'Classificação 2 encontros'!$AO$18:$AO$73,0)),"")</f>
        <v/>
      </c>
      <c r="AK61" s="83" t="str">
        <f>IFERROR(INDEX('Classificação 2 encontros'!$AK$18:$AK$73,MATCH($AA61,'Classificação 2 encontros'!$AO$18:$AO$73,0)),"")</f>
        <v/>
      </c>
      <c r="AL61" s="83" t="str">
        <f>IFERROR(INDEX('Classificação 2 encontros'!$AL$18:$AL$73,MATCH($AA61,'Classificação 2 encontros'!$AO$18:$AO$73,0)),"")</f>
        <v/>
      </c>
      <c r="AM61" s="83" t="str">
        <f>IFERROR(INDEX('Classificação 2 encontros'!$AM$18:$AM$73,MATCH($AA61,'Classificação 2 encontros'!$AO$18:$AO$73,0)),"")</f>
        <v/>
      </c>
      <c r="AN61" s="84" t="str">
        <f t="shared" si="1"/>
        <v/>
      </c>
      <c r="AO61" s="85">
        <v>44</v>
      </c>
      <c r="AP61" s="65"/>
      <c r="AQ61" s="65"/>
      <c r="AR61" s="89" t="str">
        <f>IFERROR(INDEX('Classificação 2 encontros'!$AR$18:$AR$73,MATCH($AA61,'Classificação 2 encontros'!$BC$18:$BC$73,0)),"")</f>
        <v/>
      </c>
      <c r="AS61" s="89" t="str">
        <f>IFERROR(INDEX('Classificação 2 encontros'!$AS$18:$AS$73,MATCH($AA61,'Classificação 2 encontros'!$BC$18:$BC$73,0)),"")</f>
        <v/>
      </c>
      <c r="AT61" s="90" t="str">
        <f>IFERROR(INDEX('Classificação 2 encontros'!$AT$18:$AT$73,MATCH($AA61,'Classificação 2 encontros'!$BC$18:$BC$73,0)),"")</f>
        <v/>
      </c>
      <c r="AU61" s="90" t="str">
        <f>IFERROR(INDEX('Classificação 2 encontros'!$AU$18:$AU$73,MATCH($AA61,'Classificação 2 encontros'!$BC$18:$BC$73,0)),"")</f>
        <v/>
      </c>
      <c r="AV61" s="90" t="str">
        <f>IFERROR(INDEX('Classificação 2 encontros'!$AV$18:$AV$73,MATCH($AA61,'Classificação 2 encontros'!$BC$18:$BC$73,0)),"")</f>
        <v/>
      </c>
      <c r="AW61" s="90" t="str">
        <f>IFERROR(INDEX('Classificação 2 encontros'!$AW$18:$AW$73,MATCH($AA61,'Classificação 2 encontros'!$BC$18:$BC$73,0)),"")</f>
        <v/>
      </c>
      <c r="AX61" s="90" t="str">
        <f>IFERROR(INDEX('Classificação 2 encontros'!$AX$18:$AX$73,MATCH($AA61,'Classificação 2 encontros'!$BC$18:$BC$73,0)),"")</f>
        <v/>
      </c>
      <c r="AY61" s="90" t="str">
        <f>IFERROR(INDEX('Classificação 2 encontros'!$AY$18:$AY$73,MATCH($AA61,'Classificação 2 encontros'!$BC$18:$BC$73,0)),"")</f>
        <v/>
      </c>
      <c r="AZ61" s="90" t="str">
        <f>IFERROR(INDEX('Classificação 2 encontros'!$AZ$18:$AZ$73,MATCH($AA61,'Classificação 2 encontros'!$BC$18:$BC$73,0)),"")</f>
        <v/>
      </c>
      <c r="BA61" s="90" t="str">
        <f>IFERROR(INDEX('Classificação 2 encontros'!$BA$18:$BA$73,MATCH($AA61,'Classificação 2 encontros'!$BC$18:$BC$73,0)),"")</f>
        <v/>
      </c>
      <c r="BB61" s="84" t="str">
        <f t="shared" si="2"/>
        <v/>
      </c>
      <c r="BC61" s="85">
        <v>44</v>
      </c>
      <c r="BF61" s="86" t="str">
        <f>IFERROR(INDEX('Classificação 2 encontros'!$BF$18:$BF$73,MATCH($AA61,'Classificação 2 encontros'!$BQ$18:$BQ$73,0)),"")</f>
        <v/>
      </c>
      <c r="BG61" s="86" t="str">
        <f>IFERROR(INDEX('Classificação 2 encontros'!$BG$18:$BG$73,MATCH($AA61,'Classificação 2 encontros'!$BQ$18:$BQ$73,0)),"")</f>
        <v/>
      </c>
      <c r="BH61" s="87" t="str">
        <f>IFERROR(INDEX('Classificação 2 encontros'!$BH$18:$BH$73,MATCH($AA61,'Classificação 2 encontros'!$BQ$18:$BQ$73,0)),"")</f>
        <v/>
      </c>
      <c r="BI61" s="87" t="str">
        <f>IFERROR(INDEX('Classificação 2 encontros'!$BI$18:$BI$73,MATCH($AA61,'Classificação 2 encontros'!$BQ$18:$BQ$73,0)),"")</f>
        <v/>
      </c>
      <c r="BJ61" s="87" t="str">
        <f>IFERROR(INDEX('Classificação 2 encontros'!$BJ$18:$BJ$73,MATCH($AA61,'Classificação 2 encontros'!$BQ$18:$BQ$73,0)),"")</f>
        <v/>
      </c>
      <c r="BK61" s="87" t="str">
        <f>IFERROR(INDEX('Classificação 2 encontros'!$BK$18:$BK$73,MATCH($AA61,'Classificação 2 encontros'!$BQ$18:$BQ$73,0)),"")</f>
        <v/>
      </c>
      <c r="BL61" s="87" t="str">
        <f>IFERROR(INDEX('Classificação 2 encontros'!$BL$18:$BL$73,MATCH($AA61,'Classificação 2 encontros'!$BQ$18:$BQ$73,0)),"")</f>
        <v/>
      </c>
      <c r="BM61" s="96" t="str">
        <f>IFERROR(INDEX('Classificação 2 encontros'!$BM$18:$BM$73,MATCH($AA61,'Classificação 2 encontros'!$BQ$18:$BQ$73,0)),"")</f>
        <v/>
      </c>
      <c r="BN61" s="87" t="str">
        <f>IFERROR(INDEX('Classificação 2 encontros'!$BN$18:$BN$73,MATCH($AA61,'Classificação 2 encontros'!$BQ$18:$BQ$73,0)),"")</f>
        <v/>
      </c>
      <c r="BO61" s="87" t="str">
        <f>IFERROR(INDEX('Classificação 2 encontros'!$BO$18:$BO$73,MATCH($AA61,'Classificação 2 encontros'!$BQ$18:$BQ$73,0)),"")</f>
        <v/>
      </c>
      <c r="BP61" s="84" t="str">
        <f t="shared" si="3"/>
        <v/>
      </c>
      <c r="BQ61" s="85">
        <v>44</v>
      </c>
      <c r="BT61" s="89" t="str">
        <f>IFERROR(INDEX('Classificação 2 encontros'!$BT$18:$BT$73,MATCH($AA61,'Classificação 2 encontros'!$CE$18:$CE$73,0)),"")</f>
        <v/>
      </c>
      <c r="BU61" s="89" t="str">
        <f>IFERROR(INDEX('Classificação 2 encontros'!$BU$18:$BU$73,MATCH($AA61,'Classificação 2 encontros'!$CE$18:$CE$73,0)),"")</f>
        <v/>
      </c>
      <c r="BV61" s="90" t="str">
        <f>IFERROR(INDEX('Classificação 2 encontros'!$BV$18:$BV$73,MATCH($AA61,'Classificação 2 encontros'!$CE$18:$CE$73,0)),"")</f>
        <v/>
      </c>
      <c r="BW61" s="90" t="str">
        <f>IFERROR(INDEX('Classificação 2 encontros'!$BW$18:$BW$73,MATCH($AA61,'Classificação 2 encontros'!$CE$18:$CE$73,0)),"")</f>
        <v/>
      </c>
      <c r="BX61" s="90" t="str">
        <f>IFERROR(INDEX('Classificação 2 encontros'!$BX$18:$BX$73,MATCH($AA61,'Classificação 2 encontros'!$CE$18:$CE$73,0)),"")</f>
        <v/>
      </c>
      <c r="BY61" s="90" t="str">
        <f>IFERROR(INDEX('Classificação 2 encontros'!$BY$18:$BY$73,MATCH($AA61,'Classificação 2 encontros'!$CE$18:$CE$73,0)),"")</f>
        <v/>
      </c>
      <c r="BZ61" s="90" t="str">
        <f>IFERROR(INDEX('Classificação 2 encontros'!$BZ$18:$BZ$73,MATCH($AA61,'Classificação 2 encontros'!$CE$18:$CE$73,0)),"")</f>
        <v/>
      </c>
      <c r="CA61" s="90" t="str">
        <f>IFERROR(INDEX('Classificação 2 encontros'!$CA$18:$CA$73,MATCH($AA61,'Classificação 2 encontros'!$CE$18:$CE$73,0)),"")</f>
        <v/>
      </c>
      <c r="CB61" s="90" t="str">
        <f>IFERROR(INDEX('Classificação 2 encontros'!$CB$18:$CB$73,MATCH($AA61,'Classificação 2 encontros'!$CE$18:$CE$73,0)),"")</f>
        <v/>
      </c>
      <c r="CC61" s="90" t="str">
        <f>IFERROR(INDEX('Classificação 2 encontros'!$CC$18:$CC$73,MATCH($AA61,'Classificação 2 encontros'!$CE$18:$CE$73,0)),"")</f>
        <v/>
      </c>
      <c r="CD61" s="68"/>
      <c r="CE61" s="69" t="str">
        <f t="shared" si="5"/>
        <v/>
      </c>
    </row>
    <row r="62" spans="2:83" ht="22.5" customHeight="1" x14ac:dyDescent="0.45">
      <c r="B62" s="82" t="str">
        <f>IFERROR(INDEX('Classificação 2 encontros'!$B$18:$B$73,MATCH($M62,'Classificação 2 encontros'!$M$18:$M$73,0)),"")</f>
        <v/>
      </c>
      <c r="C62" s="82" t="str">
        <f>IFERROR(INDEX('Classificação 2 encontros'!$C$18:$C$73,MATCH($M62,'Classificação 2 encontros'!$M$18:$M$73,0)),"")</f>
        <v/>
      </c>
      <c r="D62" s="83" t="str">
        <f>IFERROR(INDEX('Classificação 2 encontros'!$D$18:$D$73,MATCH($M62,'Classificação 2 encontros'!$M$18:$M$73,0)),"")</f>
        <v/>
      </c>
      <c r="E62" s="83" t="str">
        <f>IFERROR(INDEX('Classificação 2 encontros'!$E$18:$E$73,MATCH($M62,'Classificação 2 encontros'!$M$18:$M$73,0)),"")</f>
        <v/>
      </c>
      <c r="F62" s="83" t="str">
        <f>IFERROR(INDEX('Classificação 2 encontros'!$F$18:$F$73,MATCH($M62,'Classificação 2 encontros'!$M$18:$M$73,0)),"")</f>
        <v/>
      </c>
      <c r="G62" s="83" t="str">
        <f>IFERROR(INDEX('Classificação 2 encontros'!$G$18:$G$73,MATCH($M62,'Classificação 2 encontros'!$M$18:$M$73,0)),"")</f>
        <v/>
      </c>
      <c r="H62" s="83" t="str">
        <f>IFERROR(INDEX('Classificação 2 encontros'!$H$18:$H$73,MATCH($M62,'Classificação 2 encontros'!$M$18:$M$73,0)),"")</f>
        <v/>
      </c>
      <c r="I62" s="83" t="str">
        <f>IFERROR(INDEX('Classificação 2 encontros'!$I$18:$I$73,MATCH($M62,'Classificação 2 encontros'!$M$18:$M$73,0)),"")</f>
        <v/>
      </c>
      <c r="J62" s="83" t="str">
        <f>IFERROR(INDEX('Classificação 2 encontros'!$J$18:$J$73,MATCH($M62,'Classificação 2 encontros'!$M$18:$M$73,0)),"")</f>
        <v/>
      </c>
      <c r="K62" s="83" t="str">
        <f>IFERROR(INDEX('Classificação 2 encontros'!$K$18:$K$73,MATCH($M62,'Classificação 2 encontros'!$M$18:$M$73,0)),"")</f>
        <v/>
      </c>
      <c r="L62" s="84" t="str">
        <f t="shared" si="6"/>
        <v/>
      </c>
      <c r="M62" s="81">
        <v>45</v>
      </c>
      <c r="N62" s="65"/>
      <c r="O62" s="65"/>
      <c r="P62" s="79" t="str">
        <f>IFERROR(INDEX('Classificação 2 encontros'!$P$18:$P$73,MATCH($AA62,'Classificação 2 encontros'!$AA$18:$AA$73,0)),"")</f>
        <v/>
      </c>
      <c r="Q62" s="79" t="str">
        <f>IFERROR(INDEX('Classificação 2 encontros'!$Q$18:$Q$73,MATCH($AA62,'Classificação 2 encontros'!$AA$18:$AA$73,0)),"")</f>
        <v/>
      </c>
      <c r="R62" s="80" t="str">
        <f>IFERROR(INDEX('Classificação 2 encontros'!$R$18:$R$73,MATCH($AA62,'Classificação 2 encontros'!$AA$18:$AA$73,0)),"")</f>
        <v/>
      </c>
      <c r="S62" s="80" t="str">
        <f>IFERROR(INDEX('Classificação 2 encontros'!$S$18:$S$73,MATCH($AA62,'Classificação 2 encontros'!$AA$18:$AA$73,0)),"")</f>
        <v/>
      </c>
      <c r="T62" s="80" t="str">
        <f>IFERROR(INDEX('Classificação 2 encontros'!$T$18:$T$73,MATCH($AA62,'Classificação 2 encontros'!$AA$18:$AA$73,0)),"")</f>
        <v/>
      </c>
      <c r="U62" s="80" t="str">
        <f>IFERROR(INDEX('Classificação 2 encontros'!$U$18:$U$73,MATCH($AA62,'Classificação 2 encontros'!$AA$18:$AA$73,0)),"")</f>
        <v/>
      </c>
      <c r="V62" s="80" t="str">
        <f>IFERROR(INDEX('Classificação 2 encontros'!$V$18:$V$73,MATCH($AA62,'Classificação 2 encontros'!$AA$18:$AA$73,0)),"")</f>
        <v/>
      </c>
      <c r="W62" s="80" t="str">
        <f>IFERROR(INDEX('Classificação 2 encontros'!$W$18:$W$73,MATCH($AA62,'Classificação 2 encontros'!$AA$18:$AA$73,0)),"")</f>
        <v/>
      </c>
      <c r="X62" s="80" t="str">
        <f>IFERROR(INDEX('Classificação 2 encontros'!$X$18:$X$73,MATCH($AA62,'Classificação 2 encontros'!$AA$18:$AA$73,0)),"")</f>
        <v/>
      </c>
      <c r="Y62" s="80" t="str">
        <f>IFERROR(INDEX('Classificação 2 encontros'!$Y$18:$Y$73,MATCH($AA62,'Classificação 2 encontros'!$AA$18:$AA$73,0)),"")</f>
        <v/>
      </c>
      <c r="Z62" s="84" t="str">
        <f t="shared" si="0"/>
        <v/>
      </c>
      <c r="AA62" s="85">
        <v>45</v>
      </c>
      <c r="AB62" s="65"/>
      <c r="AC62" s="65"/>
      <c r="AD62" s="82" t="str">
        <f>IFERROR(INDEX('Classificação 2 encontros'!$AD$18:$AD$73,MATCH($AA62,'Classificação 2 encontros'!$AO$18:$AO$73,0)),"")</f>
        <v/>
      </c>
      <c r="AE62" s="82" t="str">
        <f>IFERROR(INDEX('Classificação 2 encontros'!$AE$18:$AE$73,MATCH($AA62,'Classificação 2 encontros'!$AO$18:$AO$73,0)),"")</f>
        <v/>
      </c>
      <c r="AF62" s="83" t="str">
        <f>IFERROR(INDEX('Classificação 2 encontros'!$AF$18:$AF$73,MATCH($AA62,'Classificação 2 encontros'!$AO$18:$AO$73,0)),"")</f>
        <v/>
      </c>
      <c r="AG62" s="83" t="str">
        <f>IFERROR(INDEX('Classificação 2 encontros'!$AG$18:$AG$73,MATCH($AA62,'Classificação 2 encontros'!$AO$18:$AO$73,0)),"")</f>
        <v/>
      </c>
      <c r="AH62" s="83" t="str">
        <f>IFERROR(INDEX('Classificação 2 encontros'!$AH$18:$AH$73,MATCH($AA62,'Classificação 2 encontros'!$AO$18:$AO$73,0)),"")</f>
        <v/>
      </c>
      <c r="AI62" s="83" t="str">
        <f>IFERROR(INDEX('Classificação 2 encontros'!$AI$18:$AI$73,MATCH($AA62,'Classificação 2 encontros'!$AO$18:$AO$73,0)),"")</f>
        <v/>
      </c>
      <c r="AJ62" s="83" t="str">
        <f>IFERROR(INDEX('Classificação 2 encontros'!$AJ$18:$AJ$73,MATCH($AA62,'Classificação 2 encontros'!$AO$18:$AO$73,0)),"")</f>
        <v/>
      </c>
      <c r="AK62" s="83" t="str">
        <f>IFERROR(INDEX('Classificação 2 encontros'!$AK$18:$AK$73,MATCH($AA62,'Classificação 2 encontros'!$AO$18:$AO$73,0)),"")</f>
        <v/>
      </c>
      <c r="AL62" s="83" t="str">
        <f>IFERROR(INDEX('Classificação 2 encontros'!$AL$18:$AL$73,MATCH($AA62,'Classificação 2 encontros'!$AO$18:$AO$73,0)),"")</f>
        <v/>
      </c>
      <c r="AM62" s="83" t="str">
        <f>IFERROR(INDEX('Classificação 2 encontros'!$AM$18:$AM$73,MATCH($AA62,'Classificação 2 encontros'!$AO$18:$AO$73,0)),"")</f>
        <v/>
      </c>
      <c r="AN62" s="84" t="str">
        <f t="shared" si="1"/>
        <v/>
      </c>
      <c r="AO62" s="85">
        <v>45</v>
      </c>
      <c r="AP62" s="65"/>
      <c r="AQ62" s="65"/>
      <c r="AR62" s="89" t="str">
        <f>IFERROR(INDEX('Classificação 2 encontros'!$AR$18:$AR$73,MATCH($AA62,'Classificação 2 encontros'!$BC$18:$BC$73,0)),"")</f>
        <v/>
      </c>
      <c r="AS62" s="89" t="str">
        <f>IFERROR(INDEX('Classificação 2 encontros'!$AS$18:$AS$73,MATCH($AA62,'Classificação 2 encontros'!$BC$18:$BC$73,0)),"")</f>
        <v/>
      </c>
      <c r="AT62" s="90" t="str">
        <f>IFERROR(INDEX('Classificação 2 encontros'!$AT$18:$AT$73,MATCH($AA62,'Classificação 2 encontros'!$BC$18:$BC$73,0)),"")</f>
        <v/>
      </c>
      <c r="AU62" s="90" t="str">
        <f>IFERROR(INDEX('Classificação 2 encontros'!$AU$18:$AU$73,MATCH($AA62,'Classificação 2 encontros'!$BC$18:$BC$73,0)),"")</f>
        <v/>
      </c>
      <c r="AV62" s="90" t="str">
        <f>IFERROR(INDEX('Classificação 2 encontros'!$AV$18:$AV$73,MATCH($AA62,'Classificação 2 encontros'!$BC$18:$BC$73,0)),"")</f>
        <v/>
      </c>
      <c r="AW62" s="90" t="str">
        <f>IFERROR(INDEX('Classificação 2 encontros'!$AW$18:$AW$73,MATCH($AA62,'Classificação 2 encontros'!$BC$18:$BC$73,0)),"")</f>
        <v/>
      </c>
      <c r="AX62" s="90" t="str">
        <f>IFERROR(INDEX('Classificação 2 encontros'!$AX$18:$AX$73,MATCH($AA62,'Classificação 2 encontros'!$BC$18:$BC$73,0)),"")</f>
        <v/>
      </c>
      <c r="AY62" s="90" t="str">
        <f>IFERROR(INDEX('Classificação 2 encontros'!$AY$18:$AY$73,MATCH($AA62,'Classificação 2 encontros'!$BC$18:$BC$73,0)),"")</f>
        <v/>
      </c>
      <c r="AZ62" s="90" t="str">
        <f>IFERROR(INDEX('Classificação 2 encontros'!$AZ$18:$AZ$73,MATCH($AA62,'Classificação 2 encontros'!$BC$18:$BC$73,0)),"")</f>
        <v/>
      </c>
      <c r="BA62" s="90" t="str">
        <f>IFERROR(INDEX('Classificação 2 encontros'!$BA$18:$BA$73,MATCH($AA62,'Classificação 2 encontros'!$BC$18:$BC$73,0)),"")</f>
        <v/>
      </c>
      <c r="BB62" s="84" t="str">
        <f t="shared" si="2"/>
        <v/>
      </c>
      <c r="BC62" s="85">
        <v>45</v>
      </c>
      <c r="BF62" s="86" t="str">
        <f>IFERROR(INDEX('Classificação 2 encontros'!$BF$18:$BF$73,MATCH($AA62,'Classificação 2 encontros'!$BQ$18:$BQ$73,0)),"")</f>
        <v/>
      </c>
      <c r="BG62" s="86" t="str">
        <f>IFERROR(INDEX('Classificação 2 encontros'!$BG$18:$BG$73,MATCH($AA62,'Classificação 2 encontros'!$BQ$18:$BQ$73,0)),"")</f>
        <v/>
      </c>
      <c r="BH62" s="87" t="str">
        <f>IFERROR(INDEX('Classificação 2 encontros'!$BH$18:$BH$73,MATCH($AA62,'Classificação 2 encontros'!$BQ$18:$BQ$73,0)),"")</f>
        <v/>
      </c>
      <c r="BI62" s="87" t="str">
        <f>IFERROR(INDEX('Classificação 2 encontros'!$BI$18:$BI$73,MATCH($AA62,'Classificação 2 encontros'!$BQ$18:$BQ$73,0)),"")</f>
        <v/>
      </c>
      <c r="BJ62" s="87" t="str">
        <f>IFERROR(INDEX('Classificação 2 encontros'!$BJ$18:$BJ$73,MATCH($AA62,'Classificação 2 encontros'!$BQ$18:$BQ$73,0)),"")</f>
        <v/>
      </c>
      <c r="BK62" s="87" t="str">
        <f>IFERROR(INDEX('Classificação 2 encontros'!$BK$18:$BK$73,MATCH($AA62,'Classificação 2 encontros'!$BQ$18:$BQ$73,0)),"")</f>
        <v/>
      </c>
      <c r="BL62" s="87" t="str">
        <f>IFERROR(INDEX('Classificação 2 encontros'!$BL$18:$BL$73,MATCH($AA62,'Classificação 2 encontros'!$BQ$18:$BQ$73,0)),"")</f>
        <v/>
      </c>
      <c r="BM62" s="96" t="str">
        <f>IFERROR(INDEX('Classificação 2 encontros'!$BM$18:$BM$73,MATCH($AA62,'Classificação 2 encontros'!$BQ$18:$BQ$73,0)),"")</f>
        <v/>
      </c>
      <c r="BN62" s="87" t="str">
        <f>IFERROR(INDEX('Classificação 2 encontros'!$BN$18:$BN$73,MATCH($AA62,'Classificação 2 encontros'!$BQ$18:$BQ$73,0)),"")</f>
        <v/>
      </c>
      <c r="BO62" s="87" t="str">
        <f>IFERROR(INDEX('Classificação 2 encontros'!$BO$18:$BO$73,MATCH($AA62,'Classificação 2 encontros'!$BQ$18:$BQ$73,0)),"")</f>
        <v/>
      </c>
      <c r="BP62" s="84" t="str">
        <f t="shared" si="3"/>
        <v/>
      </c>
      <c r="BQ62" s="85">
        <v>45</v>
      </c>
      <c r="BR62" s="65"/>
      <c r="BS62" s="65"/>
      <c r="BT62" s="89" t="str">
        <f>IFERROR(INDEX('Classificação 2 encontros'!$BT$18:$BT$73,MATCH($AA62,'Classificação 2 encontros'!$CE$18:$CE$73,0)),"")</f>
        <v/>
      </c>
      <c r="BU62" s="89" t="str">
        <f>IFERROR(INDEX('Classificação 2 encontros'!$BU$18:$BU$73,MATCH($AA62,'Classificação 2 encontros'!$CE$18:$CE$73,0)),"")</f>
        <v/>
      </c>
      <c r="BV62" s="90" t="str">
        <f>IFERROR(INDEX('Classificação 2 encontros'!$BV$18:$BV$73,MATCH($AA62,'Classificação 2 encontros'!$CE$18:$CE$73,0)),"")</f>
        <v/>
      </c>
      <c r="BW62" s="90" t="str">
        <f>IFERROR(INDEX('Classificação 2 encontros'!$BW$18:$BW$73,MATCH($AA62,'Classificação 2 encontros'!$CE$18:$CE$73,0)),"")</f>
        <v/>
      </c>
      <c r="BX62" s="90" t="str">
        <f>IFERROR(INDEX('Classificação 2 encontros'!$BX$18:$BX$73,MATCH($AA62,'Classificação 2 encontros'!$CE$18:$CE$73,0)),"")</f>
        <v/>
      </c>
      <c r="BY62" s="90" t="str">
        <f>IFERROR(INDEX('Classificação 2 encontros'!$BY$18:$BY$73,MATCH($AA62,'Classificação 2 encontros'!$CE$18:$CE$73,0)),"")</f>
        <v/>
      </c>
      <c r="BZ62" s="90" t="str">
        <f>IFERROR(INDEX('Classificação 2 encontros'!$BZ$18:$BZ$73,MATCH($AA62,'Classificação 2 encontros'!$CE$18:$CE$73,0)),"")</f>
        <v/>
      </c>
      <c r="CA62" s="90" t="str">
        <f>IFERROR(INDEX('Classificação 2 encontros'!$CA$18:$CA$73,MATCH($AA62,'Classificação 2 encontros'!$CE$18:$CE$73,0)),"")</f>
        <v/>
      </c>
      <c r="CB62" s="90" t="str">
        <f>IFERROR(INDEX('Classificação 2 encontros'!$CB$18:$CB$73,MATCH($AA62,'Classificação 2 encontros'!$CE$18:$CE$73,0)),"")</f>
        <v/>
      </c>
      <c r="CC62" s="90" t="str">
        <f>IFERROR(INDEX('Classificação 2 encontros'!$CC$18:$CC$73,MATCH($AA62,'Classificação 2 encontros'!$CE$18:$CE$73,0)),"")</f>
        <v/>
      </c>
      <c r="CD62" s="68"/>
      <c r="CE62" s="69" t="str">
        <f t="shared" si="5"/>
        <v/>
      </c>
    </row>
    <row r="63" spans="2:83" ht="22.5" customHeight="1" x14ac:dyDescent="0.45">
      <c r="B63" s="82" t="str">
        <f>IFERROR(INDEX('Classificação 2 encontros'!$B$18:$B$73,MATCH($M63,'Classificação 2 encontros'!$M$18:$M$73,0)),"")</f>
        <v/>
      </c>
      <c r="C63" s="82" t="str">
        <f>IFERROR(INDEX('Classificação 2 encontros'!$C$18:$C$73,MATCH($M63,'Classificação 2 encontros'!$M$18:$M$73,0)),"")</f>
        <v/>
      </c>
      <c r="D63" s="83" t="str">
        <f>IFERROR(INDEX('Classificação 2 encontros'!$D$18:$D$73,MATCH($M63,'Classificação 2 encontros'!$M$18:$M$73,0)),"")</f>
        <v/>
      </c>
      <c r="E63" s="83" t="str">
        <f>IFERROR(INDEX('Classificação 2 encontros'!$E$18:$E$73,MATCH($M63,'Classificação 2 encontros'!$M$18:$M$73,0)),"")</f>
        <v/>
      </c>
      <c r="F63" s="83" t="str">
        <f>IFERROR(INDEX('Classificação 2 encontros'!$F$18:$F$73,MATCH($M63,'Classificação 2 encontros'!$M$18:$M$73,0)),"")</f>
        <v/>
      </c>
      <c r="G63" s="83" t="str">
        <f>IFERROR(INDEX('Classificação 2 encontros'!$G$18:$G$73,MATCH($M63,'Classificação 2 encontros'!$M$18:$M$73,0)),"")</f>
        <v/>
      </c>
      <c r="H63" s="83" t="str">
        <f>IFERROR(INDEX('Classificação 2 encontros'!$H$18:$H$73,MATCH($M63,'Classificação 2 encontros'!$M$18:$M$73,0)),"")</f>
        <v/>
      </c>
      <c r="I63" s="83" t="str">
        <f>IFERROR(INDEX('Classificação 2 encontros'!$I$18:$I$73,MATCH($M63,'Classificação 2 encontros'!$M$18:$M$73,0)),"")</f>
        <v/>
      </c>
      <c r="J63" s="83" t="str">
        <f>IFERROR(INDEX('Classificação 2 encontros'!$J$18:$J$73,MATCH($M63,'Classificação 2 encontros'!$M$18:$M$73,0)),"")</f>
        <v/>
      </c>
      <c r="K63" s="83" t="str">
        <f>IFERROR(INDEX('Classificação 2 encontros'!$K$18:$K$73,MATCH($M63,'Classificação 2 encontros'!$M$18:$M$73,0)),"")</f>
        <v/>
      </c>
      <c r="L63" s="84" t="str">
        <f t="shared" si="6"/>
        <v/>
      </c>
      <c r="M63" s="81">
        <v>46</v>
      </c>
      <c r="N63" s="65"/>
      <c r="O63" s="65"/>
      <c r="P63" s="79" t="str">
        <f>IFERROR(INDEX('Classificação 2 encontros'!$P$18:$P$73,MATCH($AA63,'Classificação 2 encontros'!$AA$18:$AA$73,0)),"")</f>
        <v/>
      </c>
      <c r="Q63" s="79" t="str">
        <f>IFERROR(INDEX('Classificação 2 encontros'!$Q$18:$Q$73,MATCH($AA63,'Classificação 2 encontros'!$AA$18:$AA$73,0)),"")</f>
        <v/>
      </c>
      <c r="R63" s="80" t="str">
        <f>IFERROR(INDEX('Classificação 2 encontros'!$R$18:$R$73,MATCH($AA63,'Classificação 2 encontros'!$AA$18:$AA$73,0)),"")</f>
        <v/>
      </c>
      <c r="S63" s="80" t="str">
        <f>IFERROR(INDEX('Classificação 2 encontros'!$S$18:$S$73,MATCH($AA63,'Classificação 2 encontros'!$AA$18:$AA$73,0)),"")</f>
        <v/>
      </c>
      <c r="T63" s="80" t="str">
        <f>IFERROR(INDEX('Classificação 2 encontros'!$T$18:$T$73,MATCH($AA63,'Classificação 2 encontros'!$AA$18:$AA$73,0)),"")</f>
        <v/>
      </c>
      <c r="U63" s="80" t="str">
        <f>IFERROR(INDEX('Classificação 2 encontros'!$U$18:$U$73,MATCH($AA63,'Classificação 2 encontros'!$AA$18:$AA$73,0)),"")</f>
        <v/>
      </c>
      <c r="V63" s="80" t="str">
        <f>IFERROR(INDEX('Classificação 2 encontros'!$V$18:$V$73,MATCH($AA63,'Classificação 2 encontros'!$AA$18:$AA$73,0)),"")</f>
        <v/>
      </c>
      <c r="W63" s="80" t="str">
        <f>IFERROR(INDEX('Classificação 2 encontros'!$W$18:$W$73,MATCH($AA63,'Classificação 2 encontros'!$AA$18:$AA$73,0)),"")</f>
        <v/>
      </c>
      <c r="X63" s="80" t="str">
        <f>IFERROR(INDEX('Classificação 2 encontros'!$X$18:$X$73,MATCH($AA63,'Classificação 2 encontros'!$AA$18:$AA$73,0)),"")</f>
        <v/>
      </c>
      <c r="Y63" s="80" t="str">
        <f>IFERROR(INDEX('Classificação 2 encontros'!$Y$18:$Y$73,MATCH($AA63,'Classificação 2 encontros'!$AA$18:$AA$73,0)),"")</f>
        <v/>
      </c>
      <c r="Z63" s="84" t="str">
        <f t="shared" si="0"/>
        <v/>
      </c>
      <c r="AA63" s="85">
        <v>46</v>
      </c>
      <c r="AB63" s="65"/>
      <c r="AC63" s="65"/>
      <c r="AD63" s="82" t="str">
        <f>IFERROR(INDEX('Classificação 2 encontros'!$AD$18:$AD$73,MATCH($AA63,'Classificação 2 encontros'!$AO$18:$AO$73,0)),"")</f>
        <v/>
      </c>
      <c r="AE63" s="82" t="str">
        <f>IFERROR(INDEX('Classificação 2 encontros'!$AE$18:$AE$73,MATCH($AA63,'Classificação 2 encontros'!$AO$18:$AO$73,0)),"")</f>
        <v/>
      </c>
      <c r="AF63" s="83" t="str">
        <f>IFERROR(INDEX('Classificação 2 encontros'!$AF$18:$AF$73,MATCH($AA63,'Classificação 2 encontros'!$AO$18:$AO$73,0)),"")</f>
        <v/>
      </c>
      <c r="AG63" s="83" t="str">
        <f>IFERROR(INDEX('Classificação 2 encontros'!$AG$18:$AG$73,MATCH($AA63,'Classificação 2 encontros'!$AO$18:$AO$73,0)),"")</f>
        <v/>
      </c>
      <c r="AH63" s="83" t="str">
        <f>IFERROR(INDEX('Classificação 2 encontros'!$AH$18:$AH$73,MATCH($AA63,'Classificação 2 encontros'!$AO$18:$AO$73,0)),"")</f>
        <v/>
      </c>
      <c r="AI63" s="83" t="str">
        <f>IFERROR(INDEX('Classificação 2 encontros'!$AI$18:$AI$73,MATCH($AA63,'Classificação 2 encontros'!$AO$18:$AO$73,0)),"")</f>
        <v/>
      </c>
      <c r="AJ63" s="83" t="str">
        <f>IFERROR(INDEX('Classificação 2 encontros'!$AJ$18:$AJ$73,MATCH($AA63,'Classificação 2 encontros'!$AO$18:$AO$73,0)),"")</f>
        <v/>
      </c>
      <c r="AK63" s="83" t="str">
        <f>IFERROR(INDEX('Classificação 2 encontros'!$AK$18:$AK$73,MATCH($AA63,'Classificação 2 encontros'!$AO$18:$AO$73,0)),"")</f>
        <v/>
      </c>
      <c r="AL63" s="83" t="str">
        <f>IFERROR(INDEX('Classificação 2 encontros'!$AL$18:$AL$73,MATCH($AA63,'Classificação 2 encontros'!$AO$18:$AO$73,0)),"")</f>
        <v/>
      </c>
      <c r="AM63" s="83" t="str">
        <f>IFERROR(INDEX('Classificação 2 encontros'!$AM$18:$AM$73,MATCH($AA63,'Classificação 2 encontros'!$AO$18:$AO$73,0)),"")</f>
        <v/>
      </c>
      <c r="AN63" s="84" t="str">
        <f t="shared" si="1"/>
        <v/>
      </c>
      <c r="AO63" s="85">
        <v>46</v>
      </c>
      <c r="AP63" s="65"/>
      <c r="AQ63" s="65"/>
      <c r="AR63" s="89" t="str">
        <f>IFERROR(INDEX('Classificação 2 encontros'!$AR$18:$AR$73,MATCH($AA63,'Classificação 2 encontros'!$BC$18:$BC$73,0)),"")</f>
        <v/>
      </c>
      <c r="AS63" s="89" t="str">
        <f>IFERROR(INDEX('Classificação 2 encontros'!$AS$18:$AS$73,MATCH($AA63,'Classificação 2 encontros'!$BC$18:$BC$73,0)),"")</f>
        <v/>
      </c>
      <c r="AT63" s="90" t="str">
        <f>IFERROR(INDEX('Classificação 2 encontros'!$AT$18:$AT$73,MATCH($AA63,'Classificação 2 encontros'!$BC$18:$BC$73,0)),"")</f>
        <v/>
      </c>
      <c r="AU63" s="90" t="str">
        <f>IFERROR(INDEX('Classificação 2 encontros'!$AU$18:$AU$73,MATCH($AA63,'Classificação 2 encontros'!$BC$18:$BC$73,0)),"")</f>
        <v/>
      </c>
      <c r="AV63" s="90" t="str">
        <f>IFERROR(INDEX('Classificação 2 encontros'!$AV$18:$AV$73,MATCH($AA63,'Classificação 2 encontros'!$BC$18:$BC$73,0)),"")</f>
        <v/>
      </c>
      <c r="AW63" s="90" t="str">
        <f>IFERROR(INDEX('Classificação 2 encontros'!$AW$18:$AW$73,MATCH($AA63,'Classificação 2 encontros'!$BC$18:$BC$73,0)),"")</f>
        <v/>
      </c>
      <c r="AX63" s="90" t="str">
        <f>IFERROR(INDEX('Classificação 2 encontros'!$AX$18:$AX$73,MATCH($AA63,'Classificação 2 encontros'!$BC$18:$BC$73,0)),"")</f>
        <v/>
      </c>
      <c r="AY63" s="90" t="str">
        <f>IFERROR(INDEX('Classificação 2 encontros'!$AY$18:$AY$73,MATCH($AA63,'Classificação 2 encontros'!$BC$18:$BC$73,0)),"")</f>
        <v/>
      </c>
      <c r="AZ63" s="90" t="str">
        <f>IFERROR(INDEX('Classificação 2 encontros'!$AZ$18:$AZ$73,MATCH($AA63,'Classificação 2 encontros'!$BC$18:$BC$73,0)),"")</f>
        <v/>
      </c>
      <c r="BA63" s="90" t="str">
        <f>IFERROR(INDEX('Classificação 2 encontros'!$BA$18:$BA$73,MATCH($AA63,'Classificação 2 encontros'!$BC$18:$BC$73,0)),"")</f>
        <v/>
      </c>
      <c r="BB63" s="84" t="str">
        <f t="shared" si="2"/>
        <v/>
      </c>
      <c r="BC63" s="85">
        <v>46</v>
      </c>
      <c r="BF63" s="86" t="str">
        <f>IFERROR(INDEX('Classificação 2 encontros'!$BF$18:$BF$73,MATCH($AA63,'Classificação 2 encontros'!$BQ$18:$BQ$73,0)),"")</f>
        <v/>
      </c>
      <c r="BG63" s="86" t="str">
        <f>IFERROR(INDEX('Classificação 2 encontros'!$BG$18:$BG$73,MATCH($AA63,'Classificação 2 encontros'!$BQ$18:$BQ$73,0)),"")</f>
        <v/>
      </c>
      <c r="BH63" s="87" t="str">
        <f>IFERROR(INDEX('Classificação 2 encontros'!$BH$18:$BH$73,MATCH($AA63,'Classificação 2 encontros'!$BQ$18:$BQ$73,0)),"")</f>
        <v/>
      </c>
      <c r="BI63" s="87" t="str">
        <f>IFERROR(INDEX('Classificação 2 encontros'!$BI$18:$BI$73,MATCH($AA63,'Classificação 2 encontros'!$BQ$18:$BQ$73,0)),"")</f>
        <v/>
      </c>
      <c r="BJ63" s="87" t="str">
        <f>IFERROR(INDEX('Classificação 2 encontros'!$BJ$18:$BJ$73,MATCH($AA63,'Classificação 2 encontros'!$BQ$18:$BQ$73,0)),"")</f>
        <v/>
      </c>
      <c r="BK63" s="87" t="str">
        <f>IFERROR(INDEX('Classificação 2 encontros'!$BK$18:$BK$73,MATCH($AA63,'Classificação 2 encontros'!$BQ$18:$BQ$73,0)),"")</f>
        <v/>
      </c>
      <c r="BL63" s="87" t="str">
        <f>IFERROR(INDEX('Classificação 2 encontros'!$BL$18:$BL$73,MATCH($AA63,'Classificação 2 encontros'!$BQ$18:$BQ$73,0)),"")</f>
        <v/>
      </c>
      <c r="BM63" s="96" t="str">
        <f>IFERROR(INDEX('Classificação 2 encontros'!$BM$18:$BM$73,MATCH($AA63,'Classificação 2 encontros'!$BQ$18:$BQ$73,0)),"")</f>
        <v/>
      </c>
      <c r="BN63" s="87" t="str">
        <f>IFERROR(INDEX('Classificação 2 encontros'!$BN$18:$BN$73,MATCH($AA63,'Classificação 2 encontros'!$BQ$18:$BQ$73,0)),"")</f>
        <v/>
      </c>
      <c r="BO63" s="87" t="str">
        <f>IFERROR(INDEX('Classificação 2 encontros'!$BO$18:$BO$73,MATCH($AA63,'Classificação 2 encontros'!$BQ$18:$BQ$73,0)),"")</f>
        <v/>
      </c>
      <c r="BP63" s="84" t="str">
        <f t="shared" si="3"/>
        <v/>
      </c>
      <c r="BQ63" s="85">
        <v>46</v>
      </c>
      <c r="BR63" s="65"/>
      <c r="BS63" s="65"/>
      <c r="BT63" s="89" t="str">
        <f>IFERROR(INDEX('Classificação 2 encontros'!$BT$18:$BT$73,MATCH($AA63,'Classificação 2 encontros'!$CE$18:$CE$73,0)),"")</f>
        <v/>
      </c>
      <c r="BU63" s="89" t="str">
        <f>IFERROR(INDEX('Classificação 2 encontros'!$BU$18:$BU$73,MATCH($AA63,'Classificação 2 encontros'!$CE$18:$CE$73,0)),"")</f>
        <v/>
      </c>
      <c r="BV63" s="90" t="str">
        <f>IFERROR(INDEX('Classificação 2 encontros'!$BV$18:$BV$73,MATCH($AA63,'Classificação 2 encontros'!$CE$18:$CE$73,0)),"")</f>
        <v/>
      </c>
      <c r="BW63" s="90" t="str">
        <f>IFERROR(INDEX('Classificação 2 encontros'!$BW$18:$BW$73,MATCH($AA63,'Classificação 2 encontros'!$CE$18:$CE$73,0)),"")</f>
        <v/>
      </c>
      <c r="BX63" s="90" t="str">
        <f>IFERROR(INDEX('Classificação 2 encontros'!$BX$18:$BX$73,MATCH($AA63,'Classificação 2 encontros'!$CE$18:$CE$73,0)),"")</f>
        <v/>
      </c>
      <c r="BY63" s="90" t="str">
        <f>IFERROR(INDEX('Classificação 2 encontros'!$BY$18:$BY$73,MATCH($AA63,'Classificação 2 encontros'!$CE$18:$CE$73,0)),"")</f>
        <v/>
      </c>
      <c r="BZ63" s="90" t="str">
        <f>IFERROR(INDEX('Classificação 2 encontros'!$BZ$18:$BZ$73,MATCH($AA63,'Classificação 2 encontros'!$CE$18:$CE$73,0)),"")</f>
        <v/>
      </c>
      <c r="CA63" s="90" t="str">
        <f>IFERROR(INDEX('Classificação 2 encontros'!$CA$18:$CA$73,MATCH($AA63,'Classificação 2 encontros'!$CE$18:$CE$73,0)),"")</f>
        <v/>
      </c>
      <c r="CB63" s="90" t="str">
        <f>IFERROR(INDEX('Classificação 2 encontros'!$CB$18:$CB$73,MATCH($AA63,'Classificação 2 encontros'!$CE$18:$CE$73,0)),"")</f>
        <v/>
      </c>
      <c r="CC63" s="90" t="str">
        <f>IFERROR(INDEX('Classificação 2 encontros'!$CC$18:$CC$73,MATCH($AA63,'Classificação 2 encontros'!$CE$18:$CE$73,0)),"")</f>
        <v/>
      </c>
      <c r="CD63" s="68"/>
      <c r="CE63" s="69" t="str">
        <f t="shared" si="5"/>
        <v/>
      </c>
    </row>
    <row r="64" spans="2:83" ht="22.5" customHeight="1" x14ac:dyDescent="0.45">
      <c r="B64" s="82" t="str">
        <f>IFERROR(INDEX('Classificação 2 encontros'!$B$18:$B$73,MATCH($M64,'Classificação 2 encontros'!$M$18:$M$73,0)),"")</f>
        <v/>
      </c>
      <c r="C64" s="82" t="str">
        <f>IFERROR(INDEX('Classificação 2 encontros'!$C$18:$C$73,MATCH($M64,'Classificação 2 encontros'!$M$18:$M$73,0)),"")</f>
        <v/>
      </c>
      <c r="D64" s="83" t="str">
        <f>IFERROR(INDEX('Classificação 2 encontros'!$D$18:$D$73,MATCH($M64,'Classificação 2 encontros'!$M$18:$M$73,0)),"")</f>
        <v/>
      </c>
      <c r="E64" s="83" t="str">
        <f>IFERROR(INDEX('Classificação 2 encontros'!$E$18:$E$73,MATCH($M64,'Classificação 2 encontros'!$M$18:$M$73,0)),"")</f>
        <v/>
      </c>
      <c r="F64" s="83" t="str">
        <f>IFERROR(INDEX('Classificação 2 encontros'!$F$18:$F$73,MATCH($M64,'Classificação 2 encontros'!$M$18:$M$73,0)),"")</f>
        <v/>
      </c>
      <c r="G64" s="83" t="str">
        <f>IFERROR(INDEX('Classificação 2 encontros'!$G$18:$G$73,MATCH($M64,'Classificação 2 encontros'!$M$18:$M$73,0)),"")</f>
        <v/>
      </c>
      <c r="H64" s="83" t="str">
        <f>IFERROR(INDEX('Classificação 2 encontros'!$H$18:$H$73,MATCH($M64,'Classificação 2 encontros'!$M$18:$M$73,0)),"")</f>
        <v/>
      </c>
      <c r="I64" s="83" t="str">
        <f>IFERROR(INDEX('Classificação 2 encontros'!$I$18:$I$73,MATCH($M64,'Classificação 2 encontros'!$M$18:$M$73,0)),"")</f>
        <v/>
      </c>
      <c r="J64" s="83" t="str">
        <f>IFERROR(INDEX('Classificação 2 encontros'!$J$18:$J$73,MATCH($M64,'Classificação 2 encontros'!$M$18:$M$73,0)),"")</f>
        <v/>
      </c>
      <c r="K64" s="83" t="str">
        <f>IFERROR(INDEX('Classificação 2 encontros'!$K$18:$K$73,MATCH($M64,'Classificação 2 encontros'!$M$18:$M$73,0)),"")</f>
        <v/>
      </c>
      <c r="L64" s="84" t="str">
        <f t="shared" si="6"/>
        <v/>
      </c>
      <c r="M64" s="81">
        <v>47</v>
      </c>
      <c r="N64" s="65"/>
      <c r="O64" s="65"/>
      <c r="P64" s="79" t="str">
        <f>IFERROR(INDEX('Classificação 2 encontros'!$P$18:$P$73,MATCH($AA64,'Classificação 2 encontros'!$AA$18:$AA$73,0)),"")</f>
        <v/>
      </c>
      <c r="Q64" s="79" t="str">
        <f>IFERROR(INDEX('Classificação 2 encontros'!$Q$18:$Q$73,MATCH($AA64,'Classificação 2 encontros'!$AA$18:$AA$73,0)),"")</f>
        <v/>
      </c>
      <c r="R64" s="80" t="str">
        <f>IFERROR(INDEX('Classificação 2 encontros'!$R$18:$R$73,MATCH($AA64,'Classificação 2 encontros'!$AA$18:$AA$73,0)),"")</f>
        <v/>
      </c>
      <c r="S64" s="80" t="str">
        <f>IFERROR(INDEX('Classificação 2 encontros'!$S$18:$S$73,MATCH($AA64,'Classificação 2 encontros'!$AA$18:$AA$73,0)),"")</f>
        <v/>
      </c>
      <c r="T64" s="80" t="str">
        <f>IFERROR(INDEX('Classificação 2 encontros'!$T$18:$T$73,MATCH($AA64,'Classificação 2 encontros'!$AA$18:$AA$73,0)),"")</f>
        <v/>
      </c>
      <c r="U64" s="80" t="str">
        <f>IFERROR(INDEX('Classificação 2 encontros'!$U$18:$U$73,MATCH($AA64,'Classificação 2 encontros'!$AA$18:$AA$73,0)),"")</f>
        <v/>
      </c>
      <c r="V64" s="80" t="str">
        <f>IFERROR(INDEX('Classificação 2 encontros'!$V$18:$V$73,MATCH($AA64,'Classificação 2 encontros'!$AA$18:$AA$73,0)),"")</f>
        <v/>
      </c>
      <c r="W64" s="80" t="str">
        <f>IFERROR(INDEX('Classificação 2 encontros'!$W$18:$W$73,MATCH($AA64,'Classificação 2 encontros'!$AA$18:$AA$73,0)),"")</f>
        <v/>
      </c>
      <c r="X64" s="80" t="str">
        <f>IFERROR(INDEX('Classificação 2 encontros'!$X$18:$X$73,MATCH($AA64,'Classificação 2 encontros'!$AA$18:$AA$73,0)),"")</f>
        <v/>
      </c>
      <c r="Y64" s="80" t="str">
        <f>IFERROR(INDEX('Classificação 2 encontros'!$Y$18:$Y$73,MATCH($AA64,'Classificação 2 encontros'!$AA$18:$AA$73,0)),"")</f>
        <v/>
      </c>
      <c r="Z64" s="84" t="str">
        <f t="shared" si="0"/>
        <v/>
      </c>
      <c r="AA64" s="85">
        <v>47</v>
      </c>
      <c r="AB64" s="65"/>
      <c r="AC64" s="65"/>
      <c r="AD64" s="82" t="str">
        <f>IFERROR(INDEX('Classificação 2 encontros'!$AD$18:$AD$73,MATCH($AA64,'Classificação 2 encontros'!$AO$18:$AO$73,0)),"")</f>
        <v/>
      </c>
      <c r="AE64" s="82" t="str">
        <f>IFERROR(INDEX('Classificação 2 encontros'!$AE$18:$AE$73,MATCH($AA64,'Classificação 2 encontros'!$AO$18:$AO$73,0)),"")</f>
        <v/>
      </c>
      <c r="AF64" s="83" t="str">
        <f>IFERROR(INDEX('Classificação 2 encontros'!$AF$18:$AF$73,MATCH($AA64,'Classificação 2 encontros'!$AO$18:$AO$73,0)),"")</f>
        <v/>
      </c>
      <c r="AG64" s="83" t="str">
        <f>IFERROR(INDEX('Classificação 2 encontros'!$AG$18:$AG$73,MATCH($AA64,'Classificação 2 encontros'!$AO$18:$AO$73,0)),"")</f>
        <v/>
      </c>
      <c r="AH64" s="83" t="str">
        <f>IFERROR(INDEX('Classificação 2 encontros'!$AH$18:$AH$73,MATCH($AA64,'Classificação 2 encontros'!$AO$18:$AO$73,0)),"")</f>
        <v/>
      </c>
      <c r="AI64" s="83" t="str">
        <f>IFERROR(INDEX('Classificação 2 encontros'!$AI$18:$AI$73,MATCH($AA64,'Classificação 2 encontros'!$AO$18:$AO$73,0)),"")</f>
        <v/>
      </c>
      <c r="AJ64" s="83" t="str">
        <f>IFERROR(INDEX('Classificação 2 encontros'!$AJ$18:$AJ$73,MATCH($AA64,'Classificação 2 encontros'!$AO$18:$AO$73,0)),"")</f>
        <v/>
      </c>
      <c r="AK64" s="83" t="str">
        <f>IFERROR(INDEX('Classificação 2 encontros'!$AK$18:$AK$73,MATCH($AA64,'Classificação 2 encontros'!$AO$18:$AO$73,0)),"")</f>
        <v/>
      </c>
      <c r="AL64" s="83" t="str">
        <f>IFERROR(INDEX('Classificação 2 encontros'!$AL$18:$AL$73,MATCH($AA64,'Classificação 2 encontros'!$AO$18:$AO$73,0)),"")</f>
        <v/>
      </c>
      <c r="AM64" s="83" t="str">
        <f>IFERROR(INDEX('Classificação 2 encontros'!$AM$18:$AM$73,MATCH($AA64,'Classificação 2 encontros'!$AO$18:$AO$73,0)),"")</f>
        <v/>
      </c>
      <c r="AN64" s="84" t="str">
        <f t="shared" si="1"/>
        <v/>
      </c>
      <c r="AO64" s="85">
        <v>47</v>
      </c>
      <c r="AP64" s="65"/>
      <c r="AQ64" s="65"/>
      <c r="AR64" s="89" t="str">
        <f>IFERROR(INDEX('Classificação 2 encontros'!$AR$18:$AR$73,MATCH($AA64,'Classificação 2 encontros'!$BC$18:$BC$73,0)),"")</f>
        <v/>
      </c>
      <c r="AS64" s="89" t="str">
        <f>IFERROR(INDEX('Classificação 2 encontros'!$AS$18:$AS$73,MATCH($AA64,'Classificação 2 encontros'!$BC$18:$BC$73,0)),"")</f>
        <v/>
      </c>
      <c r="AT64" s="90" t="str">
        <f>IFERROR(INDEX('Classificação 2 encontros'!$AT$18:$AT$73,MATCH($AA64,'Classificação 2 encontros'!$BC$18:$BC$73,0)),"")</f>
        <v/>
      </c>
      <c r="AU64" s="90" t="str">
        <f>IFERROR(INDEX('Classificação 2 encontros'!$AU$18:$AU$73,MATCH($AA64,'Classificação 2 encontros'!$BC$18:$BC$73,0)),"")</f>
        <v/>
      </c>
      <c r="AV64" s="90" t="str">
        <f>IFERROR(INDEX('Classificação 2 encontros'!$AV$18:$AV$73,MATCH($AA64,'Classificação 2 encontros'!$BC$18:$BC$73,0)),"")</f>
        <v/>
      </c>
      <c r="AW64" s="90" t="str">
        <f>IFERROR(INDEX('Classificação 2 encontros'!$AW$18:$AW$73,MATCH($AA64,'Classificação 2 encontros'!$BC$18:$BC$73,0)),"")</f>
        <v/>
      </c>
      <c r="AX64" s="90" t="str">
        <f>IFERROR(INDEX('Classificação 2 encontros'!$AX$18:$AX$73,MATCH($AA64,'Classificação 2 encontros'!$BC$18:$BC$73,0)),"")</f>
        <v/>
      </c>
      <c r="AY64" s="90" t="str">
        <f>IFERROR(INDEX('Classificação 2 encontros'!$AY$18:$AY$73,MATCH($AA64,'Classificação 2 encontros'!$BC$18:$BC$73,0)),"")</f>
        <v/>
      </c>
      <c r="AZ64" s="90" t="str">
        <f>IFERROR(INDEX('Classificação 2 encontros'!$AZ$18:$AZ$73,MATCH($AA64,'Classificação 2 encontros'!$BC$18:$BC$73,0)),"")</f>
        <v/>
      </c>
      <c r="BA64" s="90" t="str">
        <f>IFERROR(INDEX('Classificação 2 encontros'!$BA$18:$BA$73,MATCH($AA64,'Classificação 2 encontros'!$BC$18:$BC$73,0)),"")</f>
        <v/>
      </c>
      <c r="BB64" s="84" t="str">
        <f t="shared" si="2"/>
        <v/>
      </c>
      <c r="BC64" s="85">
        <v>47</v>
      </c>
      <c r="BF64" s="86" t="str">
        <f>IFERROR(INDEX('Classificação 2 encontros'!$BF$18:$BF$73,MATCH($AA64,'Classificação 2 encontros'!$BQ$18:$BQ$73,0)),"")</f>
        <v/>
      </c>
      <c r="BG64" s="86" t="str">
        <f>IFERROR(INDEX('Classificação 2 encontros'!$BG$18:$BG$73,MATCH($AA64,'Classificação 2 encontros'!$BQ$18:$BQ$73,0)),"")</f>
        <v/>
      </c>
      <c r="BH64" s="87" t="str">
        <f>IFERROR(INDEX('Classificação 2 encontros'!$BH$18:$BH$73,MATCH($AA64,'Classificação 2 encontros'!$BQ$18:$BQ$73,0)),"")</f>
        <v/>
      </c>
      <c r="BI64" s="87" t="str">
        <f>IFERROR(INDEX('Classificação 2 encontros'!$BI$18:$BI$73,MATCH($AA64,'Classificação 2 encontros'!$BQ$18:$BQ$73,0)),"")</f>
        <v/>
      </c>
      <c r="BJ64" s="87" t="str">
        <f>IFERROR(INDEX('Classificação 2 encontros'!$BJ$18:$BJ$73,MATCH($AA64,'Classificação 2 encontros'!$BQ$18:$BQ$73,0)),"")</f>
        <v/>
      </c>
      <c r="BK64" s="87" t="str">
        <f>IFERROR(INDEX('Classificação 2 encontros'!$BK$18:$BK$73,MATCH($AA64,'Classificação 2 encontros'!$BQ$18:$BQ$73,0)),"")</f>
        <v/>
      </c>
      <c r="BL64" s="87" t="str">
        <f>IFERROR(INDEX('Classificação 2 encontros'!$BL$18:$BL$73,MATCH($AA64,'Classificação 2 encontros'!$BQ$18:$BQ$73,0)),"")</f>
        <v/>
      </c>
      <c r="BM64" s="96" t="str">
        <f>IFERROR(INDEX('Classificação 2 encontros'!$BM$18:$BM$73,MATCH($AA64,'Classificação 2 encontros'!$BQ$18:$BQ$73,0)),"")</f>
        <v/>
      </c>
      <c r="BN64" s="87" t="str">
        <f>IFERROR(INDEX('Classificação 2 encontros'!$BN$18:$BN$73,MATCH($AA64,'Classificação 2 encontros'!$BQ$18:$BQ$73,0)),"")</f>
        <v/>
      </c>
      <c r="BO64" s="87" t="str">
        <f>IFERROR(INDEX('Classificação 2 encontros'!$BO$18:$BO$73,MATCH($AA64,'Classificação 2 encontros'!$BQ$18:$BQ$73,0)),"")</f>
        <v/>
      </c>
      <c r="BP64" s="84" t="str">
        <f t="shared" si="3"/>
        <v/>
      </c>
      <c r="BQ64" s="85">
        <v>47</v>
      </c>
      <c r="BR64" s="65"/>
      <c r="BS64" s="65"/>
      <c r="BT64" s="89" t="str">
        <f>IFERROR(INDEX('Classificação 2 encontros'!$BT$18:$BT$73,MATCH($AA64,'Classificação 2 encontros'!$CE$18:$CE$73,0)),"")</f>
        <v/>
      </c>
      <c r="BU64" s="89" t="str">
        <f>IFERROR(INDEX('Classificação 2 encontros'!$BU$18:$BU$73,MATCH($AA64,'Classificação 2 encontros'!$CE$18:$CE$73,0)),"")</f>
        <v/>
      </c>
      <c r="BV64" s="90" t="str">
        <f>IFERROR(INDEX('Classificação 2 encontros'!$BV$18:$BV$73,MATCH($AA64,'Classificação 2 encontros'!$CE$18:$CE$73,0)),"")</f>
        <v/>
      </c>
      <c r="BW64" s="90" t="str">
        <f>IFERROR(INDEX('Classificação 2 encontros'!$BW$18:$BW$73,MATCH($AA64,'Classificação 2 encontros'!$CE$18:$CE$73,0)),"")</f>
        <v/>
      </c>
      <c r="BX64" s="90" t="str">
        <f>IFERROR(INDEX('Classificação 2 encontros'!$BX$18:$BX$73,MATCH($AA64,'Classificação 2 encontros'!$CE$18:$CE$73,0)),"")</f>
        <v/>
      </c>
      <c r="BY64" s="90" t="str">
        <f>IFERROR(INDEX('Classificação 2 encontros'!$BY$18:$BY$73,MATCH($AA64,'Classificação 2 encontros'!$CE$18:$CE$73,0)),"")</f>
        <v/>
      </c>
      <c r="BZ64" s="90" t="str">
        <f>IFERROR(INDEX('Classificação 2 encontros'!$BZ$18:$BZ$73,MATCH($AA64,'Classificação 2 encontros'!$CE$18:$CE$73,0)),"")</f>
        <v/>
      </c>
      <c r="CA64" s="90" t="str">
        <f>IFERROR(INDEX('Classificação 2 encontros'!$CA$18:$CA$73,MATCH($AA64,'Classificação 2 encontros'!$CE$18:$CE$73,0)),"")</f>
        <v/>
      </c>
      <c r="CB64" s="90" t="str">
        <f>IFERROR(INDEX('Classificação 2 encontros'!$CB$18:$CB$73,MATCH($AA64,'Classificação 2 encontros'!$CE$18:$CE$73,0)),"")</f>
        <v/>
      </c>
      <c r="CC64" s="90" t="str">
        <f>IFERROR(INDEX('Classificação 2 encontros'!$CC$18:$CC$73,MATCH($AA64,'Classificação 2 encontros'!$CE$18:$CE$73,0)),"")</f>
        <v/>
      </c>
      <c r="CD64" s="68"/>
      <c r="CE64" s="69" t="str">
        <f t="shared" si="5"/>
        <v/>
      </c>
    </row>
    <row r="65" spans="1:83" ht="22.5" customHeight="1" x14ac:dyDescent="0.45">
      <c r="B65" s="82" t="str">
        <f>IFERROR(INDEX('Classificação 2 encontros'!$B$18:$B$73,MATCH($M65,'Classificação 2 encontros'!$M$18:$M$73,0)),"")</f>
        <v/>
      </c>
      <c r="C65" s="82" t="str">
        <f>IFERROR(INDEX('Classificação 2 encontros'!$C$18:$C$73,MATCH($M65,'Classificação 2 encontros'!$M$18:$M$73,0)),"")</f>
        <v/>
      </c>
      <c r="D65" s="83" t="str">
        <f>IFERROR(INDEX('Classificação 2 encontros'!$D$18:$D$73,MATCH($M65,'Classificação 2 encontros'!$M$18:$M$73,0)),"")</f>
        <v/>
      </c>
      <c r="E65" s="83" t="str">
        <f>IFERROR(INDEX('Classificação 2 encontros'!$E$18:$E$73,MATCH($M65,'Classificação 2 encontros'!$M$18:$M$73,0)),"")</f>
        <v/>
      </c>
      <c r="F65" s="83" t="str">
        <f>IFERROR(INDEX('Classificação 2 encontros'!$F$18:$F$73,MATCH($M65,'Classificação 2 encontros'!$M$18:$M$73,0)),"")</f>
        <v/>
      </c>
      <c r="G65" s="83" t="str">
        <f>IFERROR(INDEX('Classificação 2 encontros'!$G$18:$G$73,MATCH($M65,'Classificação 2 encontros'!$M$18:$M$73,0)),"")</f>
        <v/>
      </c>
      <c r="H65" s="83" t="str">
        <f>IFERROR(INDEX('Classificação 2 encontros'!$H$18:$H$73,MATCH($M65,'Classificação 2 encontros'!$M$18:$M$73,0)),"")</f>
        <v/>
      </c>
      <c r="I65" s="83" t="str">
        <f>IFERROR(INDEX('Classificação 2 encontros'!$I$18:$I$73,MATCH($M65,'Classificação 2 encontros'!$M$18:$M$73,0)),"")</f>
        <v/>
      </c>
      <c r="J65" s="83" t="str">
        <f>IFERROR(INDEX('Classificação 2 encontros'!$J$18:$J$73,MATCH($M65,'Classificação 2 encontros'!$M$18:$M$73,0)),"")</f>
        <v/>
      </c>
      <c r="K65" s="83" t="str">
        <f>IFERROR(INDEX('Classificação 2 encontros'!$K$18:$K$73,MATCH($M65,'Classificação 2 encontros'!$M$18:$M$73,0)),"")</f>
        <v/>
      </c>
      <c r="L65" s="84" t="str">
        <f t="shared" si="6"/>
        <v/>
      </c>
      <c r="M65" s="81">
        <v>48</v>
      </c>
      <c r="N65" s="65"/>
      <c r="O65" s="65"/>
      <c r="P65" s="79" t="str">
        <f>IFERROR(INDEX('Classificação 2 encontros'!$P$18:$P$73,MATCH($AA65,'Classificação 2 encontros'!$AA$18:$AA$73,0)),"")</f>
        <v/>
      </c>
      <c r="Q65" s="79" t="str">
        <f>IFERROR(INDEX('Classificação 2 encontros'!$Q$18:$Q$73,MATCH($AA65,'Classificação 2 encontros'!$AA$18:$AA$73,0)),"")</f>
        <v/>
      </c>
      <c r="R65" s="80" t="str">
        <f>IFERROR(INDEX('Classificação 2 encontros'!$R$18:$R$73,MATCH($AA65,'Classificação 2 encontros'!$AA$18:$AA$73,0)),"")</f>
        <v/>
      </c>
      <c r="S65" s="80" t="str">
        <f>IFERROR(INDEX('Classificação 2 encontros'!$S$18:$S$73,MATCH($AA65,'Classificação 2 encontros'!$AA$18:$AA$73,0)),"")</f>
        <v/>
      </c>
      <c r="T65" s="80" t="str">
        <f>IFERROR(INDEX('Classificação 2 encontros'!$T$18:$T$73,MATCH($AA65,'Classificação 2 encontros'!$AA$18:$AA$73,0)),"")</f>
        <v/>
      </c>
      <c r="U65" s="80" t="str">
        <f>IFERROR(INDEX('Classificação 2 encontros'!$U$18:$U$73,MATCH($AA65,'Classificação 2 encontros'!$AA$18:$AA$73,0)),"")</f>
        <v/>
      </c>
      <c r="V65" s="80" t="str">
        <f>IFERROR(INDEX('Classificação 2 encontros'!$V$18:$V$73,MATCH($AA65,'Classificação 2 encontros'!$AA$18:$AA$73,0)),"")</f>
        <v/>
      </c>
      <c r="W65" s="80" t="str">
        <f>IFERROR(INDEX('Classificação 2 encontros'!$W$18:$W$73,MATCH($AA65,'Classificação 2 encontros'!$AA$18:$AA$73,0)),"")</f>
        <v/>
      </c>
      <c r="X65" s="80" t="str">
        <f>IFERROR(INDEX('Classificação 2 encontros'!$X$18:$X$73,MATCH($AA65,'Classificação 2 encontros'!$AA$18:$AA$73,0)),"")</f>
        <v/>
      </c>
      <c r="Y65" s="80" t="str">
        <f>IFERROR(INDEX('Classificação 2 encontros'!$Y$18:$Y$73,MATCH($AA65,'Classificação 2 encontros'!$AA$18:$AA$73,0)),"")</f>
        <v/>
      </c>
      <c r="Z65" s="84" t="str">
        <f t="shared" si="0"/>
        <v/>
      </c>
      <c r="AA65" s="85">
        <v>48</v>
      </c>
      <c r="AD65" s="82" t="str">
        <f>IFERROR(INDEX('Classificação 2 encontros'!$AD$18:$AD$73,MATCH($AA65,'Classificação 2 encontros'!$AO$18:$AO$73,0)),"")</f>
        <v/>
      </c>
      <c r="AE65" s="82" t="str">
        <f>IFERROR(INDEX('Classificação 2 encontros'!$AE$18:$AE$73,MATCH($AA65,'Classificação 2 encontros'!$AO$18:$AO$73,0)),"")</f>
        <v/>
      </c>
      <c r="AF65" s="83" t="str">
        <f>IFERROR(INDEX('Classificação 2 encontros'!$AF$18:$AF$73,MATCH($AA65,'Classificação 2 encontros'!$AO$18:$AO$73,0)),"")</f>
        <v/>
      </c>
      <c r="AG65" s="83" t="str">
        <f>IFERROR(INDEX('Classificação 2 encontros'!$AG$18:$AG$73,MATCH($AA65,'Classificação 2 encontros'!$AO$18:$AO$73,0)),"")</f>
        <v/>
      </c>
      <c r="AH65" s="83" t="str">
        <f>IFERROR(INDEX('Classificação 2 encontros'!$AH$18:$AH$73,MATCH($AA65,'Classificação 2 encontros'!$AO$18:$AO$73,0)),"")</f>
        <v/>
      </c>
      <c r="AI65" s="83" t="str">
        <f>IFERROR(INDEX('Classificação 2 encontros'!$AI$18:$AI$73,MATCH($AA65,'Classificação 2 encontros'!$AO$18:$AO$73,0)),"")</f>
        <v/>
      </c>
      <c r="AJ65" s="83" t="str">
        <f>IFERROR(INDEX('Classificação 2 encontros'!$AJ$18:$AJ$73,MATCH($AA65,'Classificação 2 encontros'!$AO$18:$AO$73,0)),"")</f>
        <v/>
      </c>
      <c r="AK65" s="83" t="str">
        <f>IFERROR(INDEX('Classificação 2 encontros'!$AK$18:$AK$73,MATCH($AA65,'Classificação 2 encontros'!$AO$18:$AO$73,0)),"")</f>
        <v/>
      </c>
      <c r="AL65" s="83" t="str">
        <f>IFERROR(INDEX('Classificação 2 encontros'!$AL$18:$AL$73,MATCH($AA65,'Classificação 2 encontros'!$AO$18:$AO$73,0)),"")</f>
        <v/>
      </c>
      <c r="AM65" s="83" t="str">
        <f>IFERROR(INDEX('Classificação 2 encontros'!$AM$18:$AM$73,MATCH($AA65,'Classificação 2 encontros'!$AO$18:$AO$73,0)),"")</f>
        <v/>
      </c>
      <c r="AN65" s="84" t="str">
        <f t="shared" si="1"/>
        <v/>
      </c>
      <c r="AO65" s="85">
        <v>48</v>
      </c>
      <c r="AQ65" s="10"/>
      <c r="AR65" s="89" t="str">
        <f>IFERROR(INDEX('Classificação 2 encontros'!$AR$18:$AR$73,MATCH($AA65,'Classificação 2 encontros'!$BC$18:$BC$73,0)),"")</f>
        <v/>
      </c>
      <c r="AS65" s="89" t="str">
        <f>IFERROR(INDEX('Classificação 2 encontros'!$AS$18:$AS$73,MATCH($AA65,'Classificação 2 encontros'!$BC$18:$BC$73,0)),"")</f>
        <v/>
      </c>
      <c r="AT65" s="90" t="str">
        <f>IFERROR(INDEX('Classificação 2 encontros'!$AT$18:$AT$73,MATCH($AA65,'Classificação 2 encontros'!$BC$18:$BC$73,0)),"")</f>
        <v/>
      </c>
      <c r="AU65" s="90" t="str">
        <f>IFERROR(INDEX('Classificação 2 encontros'!$AU$18:$AU$73,MATCH($AA65,'Classificação 2 encontros'!$BC$18:$BC$73,0)),"")</f>
        <v/>
      </c>
      <c r="AV65" s="90" t="str">
        <f>IFERROR(INDEX('Classificação 2 encontros'!$AV$18:$AV$73,MATCH($AA65,'Classificação 2 encontros'!$BC$18:$BC$73,0)),"")</f>
        <v/>
      </c>
      <c r="AW65" s="90" t="str">
        <f>IFERROR(INDEX('Classificação 2 encontros'!$AW$18:$AW$73,MATCH($AA65,'Classificação 2 encontros'!$BC$18:$BC$73,0)),"")</f>
        <v/>
      </c>
      <c r="AX65" s="90" t="str">
        <f>IFERROR(INDEX('Classificação 2 encontros'!$AX$18:$AX$73,MATCH($AA65,'Classificação 2 encontros'!$BC$18:$BC$73,0)),"")</f>
        <v/>
      </c>
      <c r="AY65" s="90" t="str">
        <f>IFERROR(INDEX('Classificação 2 encontros'!$AY$18:$AY$73,MATCH($AA65,'Classificação 2 encontros'!$BC$18:$BC$73,0)),"")</f>
        <v/>
      </c>
      <c r="AZ65" s="90" t="str">
        <f>IFERROR(INDEX('Classificação 2 encontros'!$AZ$18:$AZ$73,MATCH($AA65,'Classificação 2 encontros'!$BC$18:$BC$73,0)),"")</f>
        <v/>
      </c>
      <c r="BA65" s="90" t="str">
        <f>IFERROR(INDEX('Classificação 2 encontros'!$BA$18:$BA$73,MATCH($AA65,'Classificação 2 encontros'!$BC$18:$BC$73,0)),"")</f>
        <v/>
      </c>
      <c r="BB65" s="84" t="str">
        <f t="shared" si="2"/>
        <v/>
      </c>
      <c r="BC65" s="85">
        <v>48</v>
      </c>
      <c r="BF65" s="86" t="str">
        <f>IFERROR(INDEX('Classificação 2 encontros'!$BF$18:$BF$73,MATCH($AA65,'Classificação 2 encontros'!$BQ$18:$BQ$73,0)),"")</f>
        <v/>
      </c>
      <c r="BG65" s="86" t="str">
        <f>IFERROR(INDEX('Classificação 2 encontros'!$BG$18:$BG$73,MATCH($AA65,'Classificação 2 encontros'!$BQ$18:$BQ$73,0)),"")</f>
        <v/>
      </c>
      <c r="BH65" s="87" t="str">
        <f>IFERROR(INDEX('Classificação 2 encontros'!$BH$18:$BH$73,MATCH($AA65,'Classificação 2 encontros'!$BQ$18:$BQ$73,0)),"")</f>
        <v/>
      </c>
      <c r="BI65" s="87" t="str">
        <f>IFERROR(INDEX('Classificação 2 encontros'!$BI$18:$BI$73,MATCH($AA65,'Classificação 2 encontros'!$BQ$18:$BQ$73,0)),"")</f>
        <v/>
      </c>
      <c r="BJ65" s="87" t="str">
        <f>IFERROR(INDEX('Classificação 2 encontros'!$BJ$18:$BJ$73,MATCH($AA65,'Classificação 2 encontros'!$BQ$18:$BQ$73,0)),"")</f>
        <v/>
      </c>
      <c r="BK65" s="87" t="str">
        <f>IFERROR(INDEX('Classificação 2 encontros'!$BK$18:$BK$73,MATCH($AA65,'Classificação 2 encontros'!$BQ$18:$BQ$73,0)),"")</f>
        <v/>
      </c>
      <c r="BL65" s="87" t="str">
        <f>IFERROR(INDEX('Classificação 2 encontros'!$BL$18:$BL$73,MATCH($AA65,'Classificação 2 encontros'!$BQ$18:$BQ$73,0)),"")</f>
        <v/>
      </c>
      <c r="BM65" s="96" t="str">
        <f>IFERROR(INDEX('Classificação 2 encontros'!$BM$18:$BM$73,MATCH($AA65,'Classificação 2 encontros'!$BQ$18:$BQ$73,0)),"")</f>
        <v/>
      </c>
      <c r="BN65" s="87" t="str">
        <f>IFERROR(INDEX('Classificação 2 encontros'!$BN$18:$BN$73,MATCH($AA65,'Classificação 2 encontros'!$BQ$18:$BQ$73,0)),"")</f>
        <v/>
      </c>
      <c r="BO65" s="87" t="str">
        <f>IFERROR(INDEX('Classificação 2 encontros'!$BO$18:$BO$73,MATCH($AA65,'Classificação 2 encontros'!$BQ$18:$BQ$73,0)),"")</f>
        <v/>
      </c>
      <c r="BP65" s="84" t="str">
        <f t="shared" si="3"/>
        <v/>
      </c>
      <c r="BQ65" s="85">
        <v>48</v>
      </c>
      <c r="BR65" s="65"/>
      <c r="BS65" s="65"/>
      <c r="BT65" s="89" t="str">
        <f>IFERROR(INDEX('Classificação 2 encontros'!$BT$18:$BT$73,MATCH($AA65,'Classificação 2 encontros'!$CE$18:$CE$73,0)),"")</f>
        <v/>
      </c>
      <c r="BU65" s="89" t="str">
        <f>IFERROR(INDEX('Classificação 2 encontros'!$BU$18:$BU$73,MATCH($AA65,'Classificação 2 encontros'!$CE$18:$CE$73,0)),"")</f>
        <v/>
      </c>
      <c r="BV65" s="90" t="str">
        <f>IFERROR(INDEX('Classificação 2 encontros'!$BV$18:$BV$73,MATCH($AA65,'Classificação 2 encontros'!$CE$18:$CE$73,0)),"")</f>
        <v/>
      </c>
      <c r="BW65" s="90" t="str">
        <f>IFERROR(INDEX('Classificação 2 encontros'!$BW$18:$BW$73,MATCH($AA65,'Classificação 2 encontros'!$CE$18:$CE$73,0)),"")</f>
        <v/>
      </c>
      <c r="BX65" s="90" t="str">
        <f>IFERROR(INDEX('Classificação 2 encontros'!$BX$18:$BX$73,MATCH($AA65,'Classificação 2 encontros'!$CE$18:$CE$73,0)),"")</f>
        <v/>
      </c>
      <c r="BY65" s="90" t="str">
        <f>IFERROR(INDEX('Classificação 2 encontros'!$BY$18:$BY$73,MATCH($AA65,'Classificação 2 encontros'!$CE$18:$CE$73,0)),"")</f>
        <v/>
      </c>
      <c r="BZ65" s="90" t="str">
        <f>IFERROR(INDEX('Classificação 2 encontros'!$BZ$18:$BZ$73,MATCH($AA65,'Classificação 2 encontros'!$CE$18:$CE$73,0)),"")</f>
        <v/>
      </c>
      <c r="CA65" s="90" t="str">
        <f>IFERROR(INDEX('Classificação 2 encontros'!$CA$18:$CA$73,MATCH($AA65,'Classificação 2 encontros'!$CE$18:$CE$73,0)),"")</f>
        <v/>
      </c>
      <c r="CB65" s="90" t="str">
        <f>IFERROR(INDEX('Classificação 2 encontros'!$CB$18:$CB$73,MATCH($AA65,'Classificação 2 encontros'!$CE$18:$CE$73,0)),"")</f>
        <v/>
      </c>
      <c r="CC65" s="90" t="str">
        <f>IFERROR(INDEX('Classificação 2 encontros'!$CC$18:$CC$73,MATCH($AA65,'Classificação 2 encontros'!$CE$18:$CE$73,0)),"")</f>
        <v/>
      </c>
      <c r="CD65" s="68"/>
      <c r="CE65" s="69" t="str">
        <f t="shared" si="5"/>
        <v/>
      </c>
    </row>
    <row r="66" spans="1:83" ht="22.5" customHeight="1" x14ac:dyDescent="0.45">
      <c r="B66" s="82" t="str">
        <f>IFERROR(INDEX('Classificação 2 encontros'!$B$18:$B$73,MATCH($M66,'Classificação 2 encontros'!$M$18:$M$73,0)),"")</f>
        <v/>
      </c>
      <c r="C66" s="82" t="str">
        <f>IFERROR(INDEX('Classificação 2 encontros'!$C$18:$C$73,MATCH($M66,'Classificação 2 encontros'!$M$18:$M$73,0)),"")</f>
        <v/>
      </c>
      <c r="D66" s="83" t="str">
        <f>IFERROR(INDEX('Classificação 2 encontros'!$D$18:$D$73,MATCH($M66,'Classificação 2 encontros'!$M$18:$M$73,0)),"")</f>
        <v/>
      </c>
      <c r="E66" s="83" t="str">
        <f>IFERROR(INDEX('Classificação 2 encontros'!$E$18:$E$73,MATCH($M66,'Classificação 2 encontros'!$M$18:$M$73,0)),"")</f>
        <v/>
      </c>
      <c r="F66" s="83" t="str">
        <f>IFERROR(INDEX('Classificação 2 encontros'!$F$18:$F$73,MATCH($M66,'Classificação 2 encontros'!$M$18:$M$73,0)),"")</f>
        <v/>
      </c>
      <c r="G66" s="83" t="str">
        <f>IFERROR(INDEX('Classificação 2 encontros'!$G$18:$G$73,MATCH($M66,'Classificação 2 encontros'!$M$18:$M$73,0)),"")</f>
        <v/>
      </c>
      <c r="H66" s="83" t="str">
        <f>IFERROR(INDEX('Classificação 2 encontros'!$H$18:$H$73,MATCH($M66,'Classificação 2 encontros'!$M$18:$M$73,0)),"")</f>
        <v/>
      </c>
      <c r="I66" s="83" t="str">
        <f>IFERROR(INDEX('Classificação 2 encontros'!$I$18:$I$73,MATCH($M66,'Classificação 2 encontros'!$M$18:$M$73,0)),"")</f>
        <v/>
      </c>
      <c r="J66" s="83" t="str">
        <f>IFERROR(INDEX('Classificação 2 encontros'!$J$18:$J$73,MATCH($M66,'Classificação 2 encontros'!$M$18:$M$73,0)),"")</f>
        <v/>
      </c>
      <c r="K66" s="83" t="str">
        <f>IFERROR(INDEX('Classificação 2 encontros'!$K$18:$K$73,MATCH($M66,'Classificação 2 encontros'!$M$18:$M$73,0)),"")</f>
        <v/>
      </c>
      <c r="L66" s="84" t="str">
        <f t="shared" si="6"/>
        <v/>
      </c>
      <c r="M66" s="81">
        <v>49</v>
      </c>
      <c r="N66" s="65"/>
      <c r="O66" s="65"/>
      <c r="P66" s="79" t="str">
        <f>IFERROR(INDEX('Classificação 2 encontros'!$P$18:$P$73,MATCH($AA66,'Classificação 2 encontros'!$AA$18:$AA$73,0)),"")</f>
        <v/>
      </c>
      <c r="Q66" s="79" t="str">
        <f>IFERROR(INDEX('Classificação 2 encontros'!$Q$18:$Q$73,MATCH($AA66,'Classificação 2 encontros'!$AA$18:$AA$73,0)),"")</f>
        <v/>
      </c>
      <c r="R66" s="80" t="str">
        <f>IFERROR(INDEX('Classificação 2 encontros'!$R$18:$R$73,MATCH($AA66,'Classificação 2 encontros'!$AA$18:$AA$73,0)),"")</f>
        <v/>
      </c>
      <c r="S66" s="80" t="str">
        <f>IFERROR(INDEX('Classificação 2 encontros'!$S$18:$S$73,MATCH($AA66,'Classificação 2 encontros'!$AA$18:$AA$73,0)),"")</f>
        <v/>
      </c>
      <c r="T66" s="80" t="str">
        <f>IFERROR(INDEX('Classificação 2 encontros'!$T$18:$T$73,MATCH($AA66,'Classificação 2 encontros'!$AA$18:$AA$73,0)),"")</f>
        <v/>
      </c>
      <c r="U66" s="80" t="str">
        <f>IFERROR(INDEX('Classificação 2 encontros'!$U$18:$U$73,MATCH($AA66,'Classificação 2 encontros'!$AA$18:$AA$73,0)),"")</f>
        <v/>
      </c>
      <c r="V66" s="80" t="str">
        <f>IFERROR(INDEX('Classificação 2 encontros'!$V$18:$V$73,MATCH($AA66,'Classificação 2 encontros'!$AA$18:$AA$73,0)),"")</f>
        <v/>
      </c>
      <c r="W66" s="80" t="str">
        <f>IFERROR(INDEX('Classificação 2 encontros'!$W$18:$W$73,MATCH($AA66,'Classificação 2 encontros'!$AA$18:$AA$73,0)),"")</f>
        <v/>
      </c>
      <c r="X66" s="80" t="str">
        <f>IFERROR(INDEX('Classificação 2 encontros'!$X$18:$X$73,MATCH($AA66,'Classificação 2 encontros'!$AA$18:$AA$73,0)),"")</f>
        <v/>
      </c>
      <c r="Y66" s="80" t="str">
        <f>IFERROR(INDEX('Classificação 2 encontros'!$Y$18:$Y$73,MATCH($AA66,'Classificação 2 encontros'!$AA$18:$AA$73,0)),"")</f>
        <v/>
      </c>
      <c r="Z66" s="84" t="str">
        <f t="shared" si="0"/>
        <v/>
      </c>
      <c r="AA66" s="85">
        <v>49</v>
      </c>
      <c r="AD66" s="82" t="str">
        <f>IFERROR(INDEX('Classificação 2 encontros'!$AD$18:$AD$73,MATCH($AA66,'Classificação 2 encontros'!$AO$18:$AO$73,0)),"")</f>
        <v/>
      </c>
      <c r="AE66" s="82" t="str">
        <f>IFERROR(INDEX('Classificação 2 encontros'!$AE$18:$AE$73,MATCH($AA66,'Classificação 2 encontros'!$AO$18:$AO$73,0)),"")</f>
        <v/>
      </c>
      <c r="AF66" s="83" t="str">
        <f>IFERROR(INDEX('Classificação 2 encontros'!$AF$18:$AF$73,MATCH($AA66,'Classificação 2 encontros'!$AO$18:$AO$73,0)),"")</f>
        <v/>
      </c>
      <c r="AG66" s="83" t="str">
        <f>IFERROR(INDEX('Classificação 2 encontros'!$AG$18:$AG$73,MATCH($AA66,'Classificação 2 encontros'!$AO$18:$AO$73,0)),"")</f>
        <v/>
      </c>
      <c r="AH66" s="83" t="str">
        <f>IFERROR(INDEX('Classificação 2 encontros'!$AH$18:$AH$73,MATCH($AA66,'Classificação 2 encontros'!$AO$18:$AO$73,0)),"")</f>
        <v/>
      </c>
      <c r="AI66" s="83" t="str">
        <f>IFERROR(INDEX('Classificação 2 encontros'!$AI$18:$AI$73,MATCH($AA66,'Classificação 2 encontros'!$AO$18:$AO$73,0)),"")</f>
        <v/>
      </c>
      <c r="AJ66" s="83" t="str">
        <f>IFERROR(INDEX('Classificação 2 encontros'!$AJ$18:$AJ$73,MATCH($AA66,'Classificação 2 encontros'!$AO$18:$AO$73,0)),"")</f>
        <v/>
      </c>
      <c r="AK66" s="83" t="str">
        <f>IFERROR(INDEX('Classificação 2 encontros'!$AK$18:$AK$73,MATCH($AA66,'Classificação 2 encontros'!$AO$18:$AO$73,0)),"")</f>
        <v/>
      </c>
      <c r="AL66" s="83" t="str">
        <f>IFERROR(INDEX('Classificação 2 encontros'!$AL$18:$AL$73,MATCH($AA66,'Classificação 2 encontros'!$AO$18:$AO$73,0)),"")</f>
        <v/>
      </c>
      <c r="AM66" s="83" t="str">
        <f>IFERROR(INDEX('Classificação 2 encontros'!$AM$18:$AM$73,MATCH($AA66,'Classificação 2 encontros'!$AO$18:$AO$73,0)),"")</f>
        <v/>
      </c>
      <c r="AN66" s="84" t="str">
        <f t="shared" si="1"/>
        <v/>
      </c>
      <c r="AO66" s="85">
        <v>49</v>
      </c>
      <c r="AQ66" s="10"/>
      <c r="AR66" s="89" t="str">
        <f>IFERROR(INDEX('Classificação 2 encontros'!$AR$18:$AR$73,MATCH($AA66,'Classificação 2 encontros'!$BC$18:$BC$73,0)),"")</f>
        <v/>
      </c>
      <c r="AS66" s="89" t="str">
        <f>IFERROR(INDEX('Classificação 2 encontros'!$AS$18:$AS$73,MATCH($AA66,'Classificação 2 encontros'!$BC$18:$BC$73,0)),"")</f>
        <v/>
      </c>
      <c r="AT66" s="90" t="str">
        <f>IFERROR(INDEX('Classificação 2 encontros'!$AT$18:$AT$73,MATCH($AA66,'Classificação 2 encontros'!$BC$18:$BC$73,0)),"")</f>
        <v/>
      </c>
      <c r="AU66" s="90" t="str">
        <f>IFERROR(INDEX('Classificação 2 encontros'!$AU$18:$AU$73,MATCH($AA66,'Classificação 2 encontros'!$BC$18:$BC$73,0)),"")</f>
        <v/>
      </c>
      <c r="AV66" s="90" t="str">
        <f>IFERROR(INDEX('Classificação 2 encontros'!$AV$18:$AV$73,MATCH($AA66,'Classificação 2 encontros'!$BC$18:$BC$73,0)),"")</f>
        <v/>
      </c>
      <c r="AW66" s="90" t="str">
        <f>IFERROR(INDEX('Classificação 2 encontros'!$AW$18:$AW$73,MATCH($AA66,'Classificação 2 encontros'!$BC$18:$BC$73,0)),"")</f>
        <v/>
      </c>
      <c r="AX66" s="90" t="str">
        <f>IFERROR(INDEX('Classificação 2 encontros'!$AX$18:$AX$73,MATCH($AA66,'Classificação 2 encontros'!$BC$18:$BC$73,0)),"")</f>
        <v/>
      </c>
      <c r="AY66" s="90" t="str">
        <f>IFERROR(INDEX('Classificação 2 encontros'!$AY$18:$AY$73,MATCH($AA66,'Classificação 2 encontros'!$BC$18:$BC$73,0)),"")</f>
        <v/>
      </c>
      <c r="AZ66" s="90" t="str">
        <f>IFERROR(INDEX('Classificação 2 encontros'!$AZ$18:$AZ$73,MATCH($AA66,'Classificação 2 encontros'!$BC$18:$BC$73,0)),"")</f>
        <v/>
      </c>
      <c r="BA66" s="90" t="str">
        <f>IFERROR(INDEX('Classificação 2 encontros'!$BA$18:$BA$73,MATCH($AA66,'Classificação 2 encontros'!$BC$18:$BC$73,0)),"")</f>
        <v/>
      </c>
      <c r="BB66" s="84" t="str">
        <f t="shared" si="2"/>
        <v/>
      </c>
      <c r="BC66" s="85">
        <v>49</v>
      </c>
      <c r="BF66" s="86" t="str">
        <f>IFERROR(INDEX('Classificação 2 encontros'!$BF$18:$BF$73,MATCH($AA66,'Classificação 2 encontros'!$BQ$18:$BQ$73,0)),"")</f>
        <v/>
      </c>
      <c r="BG66" s="86" t="str">
        <f>IFERROR(INDEX('Classificação 2 encontros'!$BG$18:$BG$73,MATCH($AA66,'Classificação 2 encontros'!$BQ$18:$BQ$73,0)),"")</f>
        <v/>
      </c>
      <c r="BH66" s="87" t="str">
        <f>IFERROR(INDEX('Classificação 2 encontros'!$BH$18:$BH$73,MATCH($AA66,'Classificação 2 encontros'!$BQ$18:$BQ$73,0)),"")</f>
        <v/>
      </c>
      <c r="BI66" s="87" t="str">
        <f>IFERROR(INDEX('Classificação 2 encontros'!$BI$18:$BI$73,MATCH($AA66,'Classificação 2 encontros'!$BQ$18:$BQ$73,0)),"")</f>
        <v/>
      </c>
      <c r="BJ66" s="87" t="str">
        <f>IFERROR(INDEX('Classificação 2 encontros'!$BJ$18:$BJ$73,MATCH($AA66,'Classificação 2 encontros'!$BQ$18:$BQ$73,0)),"")</f>
        <v/>
      </c>
      <c r="BK66" s="87" t="str">
        <f>IFERROR(INDEX('Classificação 2 encontros'!$BK$18:$BK$73,MATCH($AA66,'Classificação 2 encontros'!$BQ$18:$BQ$73,0)),"")</f>
        <v/>
      </c>
      <c r="BL66" s="87" t="str">
        <f>IFERROR(INDEX('Classificação 2 encontros'!$BL$18:$BL$73,MATCH($AA66,'Classificação 2 encontros'!$BQ$18:$BQ$73,0)),"")</f>
        <v/>
      </c>
      <c r="BM66" s="96" t="str">
        <f>IFERROR(INDEX('Classificação 2 encontros'!$BM$18:$BM$73,MATCH($AA66,'Classificação 2 encontros'!$BQ$18:$BQ$73,0)),"")</f>
        <v/>
      </c>
      <c r="BN66" s="87" t="str">
        <f>IFERROR(INDEX('Classificação 2 encontros'!$BN$18:$BN$73,MATCH($AA66,'Classificação 2 encontros'!$BQ$18:$BQ$73,0)),"")</f>
        <v/>
      </c>
      <c r="BO66" s="87" t="str">
        <f>IFERROR(INDEX('Classificação 2 encontros'!$BO$18:$BO$73,MATCH($AA66,'Classificação 2 encontros'!$BQ$18:$BQ$73,0)),"")</f>
        <v/>
      </c>
      <c r="BP66" s="84" t="str">
        <f t="shared" si="3"/>
        <v/>
      </c>
      <c r="BQ66" s="85">
        <v>49</v>
      </c>
      <c r="BR66" s="65"/>
      <c r="BS66" s="65"/>
      <c r="BT66" s="89" t="str">
        <f>IFERROR(INDEX('Classificação 2 encontros'!$BT$18:$BT$73,MATCH($AA66,'Classificação 2 encontros'!$CE$18:$CE$73,0)),"")</f>
        <v/>
      </c>
      <c r="BU66" s="89" t="str">
        <f>IFERROR(INDEX('Classificação 2 encontros'!$BU$18:$BU$73,MATCH($AA66,'Classificação 2 encontros'!$CE$18:$CE$73,0)),"")</f>
        <v/>
      </c>
      <c r="BV66" s="90" t="str">
        <f>IFERROR(INDEX('Classificação 2 encontros'!$BV$18:$BV$73,MATCH($AA66,'Classificação 2 encontros'!$CE$18:$CE$73,0)),"")</f>
        <v/>
      </c>
      <c r="BW66" s="90" t="str">
        <f>IFERROR(INDEX('Classificação 2 encontros'!$BW$18:$BW$73,MATCH($AA66,'Classificação 2 encontros'!$CE$18:$CE$73,0)),"")</f>
        <v/>
      </c>
      <c r="BX66" s="90" t="str">
        <f>IFERROR(INDEX('Classificação 2 encontros'!$BX$18:$BX$73,MATCH($AA66,'Classificação 2 encontros'!$CE$18:$CE$73,0)),"")</f>
        <v/>
      </c>
      <c r="BY66" s="90" t="str">
        <f>IFERROR(INDEX('Classificação 2 encontros'!$BY$18:$BY$73,MATCH($AA66,'Classificação 2 encontros'!$CE$18:$CE$73,0)),"")</f>
        <v/>
      </c>
      <c r="BZ66" s="90" t="str">
        <f>IFERROR(INDEX('Classificação 2 encontros'!$BZ$18:$BZ$73,MATCH($AA66,'Classificação 2 encontros'!$CE$18:$CE$73,0)),"")</f>
        <v/>
      </c>
      <c r="CA66" s="90" t="str">
        <f>IFERROR(INDEX('Classificação 2 encontros'!$CA$18:$CA$73,MATCH($AA66,'Classificação 2 encontros'!$CE$18:$CE$73,0)),"")</f>
        <v/>
      </c>
      <c r="CB66" s="90" t="str">
        <f>IFERROR(INDEX('Classificação 2 encontros'!$CB$18:$CB$73,MATCH($AA66,'Classificação 2 encontros'!$CE$18:$CE$73,0)),"")</f>
        <v/>
      </c>
      <c r="CC66" s="90" t="str">
        <f>IFERROR(INDEX('Classificação 2 encontros'!$CC$18:$CC$73,MATCH($AA66,'Classificação 2 encontros'!$CE$18:$CE$73,0)),"")</f>
        <v/>
      </c>
      <c r="CD66" s="68"/>
      <c r="CE66" s="69" t="str">
        <f t="shared" si="5"/>
        <v/>
      </c>
    </row>
    <row r="67" spans="1:83" ht="22.5" customHeight="1" x14ac:dyDescent="0.45">
      <c r="B67" s="82" t="str">
        <f>IFERROR(INDEX('Classificação 2 encontros'!$B$18:$B$73,MATCH($M67,'Classificação 2 encontros'!$M$18:$M$73,0)),"")</f>
        <v/>
      </c>
      <c r="C67" s="82" t="str">
        <f>IFERROR(INDEX('Classificação 2 encontros'!$C$18:$C$73,MATCH($M67,'Classificação 2 encontros'!$M$18:$M$73,0)),"")</f>
        <v/>
      </c>
      <c r="D67" s="83" t="str">
        <f>IFERROR(INDEX('Classificação 2 encontros'!$D$18:$D$73,MATCH($M67,'Classificação 2 encontros'!$M$18:$M$73,0)),"")</f>
        <v/>
      </c>
      <c r="E67" s="83" t="str">
        <f>IFERROR(INDEX('Classificação 2 encontros'!$E$18:$E$73,MATCH($M67,'Classificação 2 encontros'!$M$18:$M$73,0)),"")</f>
        <v/>
      </c>
      <c r="F67" s="83" t="str">
        <f>IFERROR(INDEX('Classificação 2 encontros'!$F$18:$F$73,MATCH($M67,'Classificação 2 encontros'!$M$18:$M$73,0)),"")</f>
        <v/>
      </c>
      <c r="G67" s="83" t="str">
        <f>IFERROR(INDEX('Classificação 2 encontros'!$G$18:$G$73,MATCH($M67,'Classificação 2 encontros'!$M$18:$M$73,0)),"")</f>
        <v/>
      </c>
      <c r="H67" s="83" t="str">
        <f>IFERROR(INDEX('Classificação 2 encontros'!$H$18:$H$73,MATCH($M67,'Classificação 2 encontros'!$M$18:$M$73,0)),"")</f>
        <v/>
      </c>
      <c r="I67" s="83" t="str">
        <f>IFERROR(INDEX('Classificação 2 encontros'!$I$18:$I$73,MATCH($M67,'Classificação 2 encontros'!$M$18:$M$73,0)),"")</f>
        <v/>
      </c>
      <c r="J67" s="83" t="str">
        <f>IFERROR(INDEX('Classificação 2 encontros'!$J$18:$J$73,MATCH($M67,'Classificação 2 encontros'!$M$18:$M$73,0)),"")</f>
        <v/>
      </c>
      <c r="K67" s="83" t="str">
        <f>IFERROR(INDEX('Classificação 2 encontros'!$K$18:$K$73,MATCH($M67,'Classificação 2 encontros'!$M$18:$M$73,0)),"")</f>
        <v/>
      </c>
      <c r="L67" s="84" t="str">
        <f t="shared" si="6"/>
        <v/>
      </c>
      <c r="M67" s="81">
        <v>50</v>
      </c>
      <c r="N67" s="65"/>
      <c r="O67" s="65"/>
      <c r="P67" s="79" t="str">
        <f>IFERROR(INDEX('Classificação 2 encontros'!$P$18:$P$73,MATCH($AA67,'Classificação 2 encontros'!$AA$18:$AA$73,0)),"")</f>
        <v/>
      </c>
      <c r="Q67" s="79" t="str">
        <f>IFERROR(INDEX('Classificação 2 encontros'!$Q$18:$Q$73,MATCH($AA67,'Classificação 2 encontros'!$AA$18:$AA$73,0)),"")</f>
        <v/>
      </c>
      <c r="R67" s="80" t="str">
        <f>IFERROR(INDEX('Classificação 2 encontros'!$R$18:$R$73,MATCH($AA67,'Classificação 2 encontros'!$AA$18:$AA$73,0)),"")</f>
        <v/>
      </c>
      <c r="S67" s="80" t="str">
        <f>IFERROR(INDEX('Classificação 2 encontros'!$S$18:$S$73,MATCH($AA67,'Classificação 2 encontros'!$AA$18:$AA$73,0)),"")</f>
        <v/>
      </c>
      <c r="T67" s="80" t="str">
        <f>IFERROR(INDEX('Classificação 2 encontros'!$T$18:$T$73,MATCH($AA67,'Classificação 2 encontros'!$AA$18:$AA$73,0)),"")</f>
        <v/>
      </c>
      <c r="U67" s="80" t="str">
        <f>IFERROR(INDEX('Classificação 2 encontros'!$U$18:$U$73,MATCH($AA67,'Classificação 2 encontros'!$AA$18:$AA$73,0)),"")</f>
        <v/>
      </c>
      <c r="V67" s="80" t="str">
        <f>IFERROR(INDEX('Classificação 2 encontros'!$V$18:$V$73,MATCH($AA67,'Classificação 2 encontros'!$AA$18:$AA$73,0)),"")</f>
        <v/>
      </c>
      <c r="W67" s="80" t="str">
        <f>IFERROR(INDEX('Classificação 2 encontros'!$W$18:$W$73,MATCH($AA67,'Classificação 2 encontros'!$AA$18:$AA$73,0)),"")</f>
        <v/>
      </c>
      <c r="X67" s="80" t="str">
        <f>IFERROR(INDEX('Classificação 2 encontros'!$X$18:$X$73,MATCH($AA67,'Classificação 2 encontros'!$AA$18:$AA$73,0)),"")</f>
        <v/>
      </c>
      <c r="Y67" s="80" t="str">
        <f>IFERROR(INDEX('Classificação 2 encontros'!$Y$18:$Y$73,MATCH($AA67,'Classificação 2 encontros'!$AA$18:$AA$73,0)),"")</f>
        <v/>
      </c>
      <c r="Z67" s="84" t="str">
        <f t="shared" si="0"/>
        <v/>
      </c>
      <c r="AA67" s="85">
        <v>50</v>
      </c>
      <c r="AD67" s="82" t="str">
        <f>IFERROR(INDEX('Classificação 2 encontros'!$AD$18:$AD$73,MATCH($AA67,'Classificação 2 encontros'!$AO$18:$AO$73,0)),"")</f>
        <v/>
      </c>
      <c r="AE67" s="82" t="str">
        <f>IFERROR(INDEX('Classificação 2 encontros'!$AE$18:$AE$73,MATCH($AA67,'Classificação 2 encontros'!$AO$18:$AO$73,0)),"")</f>
        <v/>
      </c>
      <c r="AF67" s="83" t="str">
        <f>IFERROR(INDEX('Classificação 2 encontros'!$AF$18:$AF$73,MATCH($AA67,'Classificação 2 encontros'!$AO$18:$AO$73,0)),"")</f>
        <v/>
      </c>
      <c r="AG67" s="83" t="str">
        <f>IFERROR(INDEX('Classificação 2 encontros'!$AG$18:$AG$73,MATCH($AA67,'Classificação 2 encontros'!$AO$18:$AO$73,0)),"")</f>
        <v/>
      </c>
      <c r="AH67" s="83" t="str">
        <f>IFERROR(INDEX('Classificação 2 encontros'!$AH$18:$AH$73,MATCH($AA67,'Classificação 2 encontros'!$AO$18:$AO$73,0)),"")</f>
        <v/>
      </c>
      <c r="AI67" s="83" t="str">
        <f>IFERROR(INDEX('Classificação 2 encontros'!$AI$18:$AI$73,MATCH($AA67,'Classificação 2 encontros'!$AO$18:$AO$73,0)),"")</f>
        <v/>
      </c>
      <c r="AJ67" s="83" t="str">
        <f>IFERROR(INDEX('Classificação 2 encontros'!$AJ$18:$AJ$73,MATCH($AA67,'Classificação 2 encontros'!$AO$18:$AO$73,0)),"")</f>
        <v/>
      </c>
      <c r="AK67" s="83" t="str">
        <f>IFERROR(INDEX('Classificação 2 encontros'!$AK$18:$AK$73,MATCH($AA67,'Classificação 2 encontros'!$AO$18:$AO$73,0)),"")</f>
        <v/>
      </c>
      <c r="AL67" s="83" t="str">
        <f>IFERROR(INDEX('Classificação 2 encontros'!$AL$18:$AL$73,MATCH($AA67,'Classificação 2 encontros'!$AO$18:$AO$73,0)),"")</f>
        <v/>
      </c>
      <c r="AM67" s="83" t="str">
        <f>IFERROR(INDEX('Classificação 2 encontros'!$AM$18:$AM$73,MATCH($AA67,'Classificação 2 encontros'!$AO$18:$AO$73,0)),"")</f>
        <v/>
      </c>
      <c r="AN67" s="84" t="str">
        <f t="shared" si="1"/>
        <v/>
      </c>
      <c r="AO67" s="85">
        <v>50</v>
      </c>
      <c r="AQ67" s="10"/>
      <c r="AR67" s="89" t="str">
        <f>IFERROR(INDEX('Classificação 2 encontros'!$AR$18:$AR$73,MATCH($AA67,'Classificação 2 encontros'!$BC$18:$BC$73,0)),"")</f>
        <v/>
      </c>
      <c r="AS67" s="89" t="str">
        <f>IFERROR(INDEX('Classificação 2 encontros'!$AS$18:$AS$73,MATCH($AA67,'Classificação 2 encontros'!$BC$18:$BC$73,0)),"")</f>
        <v/>
      </c>
      <c r="AT67" s="90" t="str">
        <f>IFERROR(INDEX('Classificação 2 encontros'!$AT$18:$AT$73,MATCH($AA67,'Classificação 2 encontros'!$BC$18:$BC$73,0)),"")</f>
        <v/>
      </c>
      <c r="AU67" s="90" t="str">
        <f>IFERROR(INDEX('Classificação 2 encontros'!$AU$18:$AU$73,MATCH($AA67,'Classificação 2 encontros'!$BC$18:$BC$73,0)),"")</f>
        <v/>
      </c>
      <c r="AV67" s="90" t="str">
        <f>IFERROR(INDEX('Classificação 2 encontros'!$AV$18:$AV$73,MATCH($AA67,'Classificação 2 encontros'!$BC$18:$BC$73,0)),"")</f>
        <v/>
      </c>
      <c r="AW67" s="90" t="str">
        <f>IFERROR(INDEX('Classificação 2 encontros'!$AW$18:$AW$73,MATCH($AA67,'Classificação 2 encontros'!$BC$18:$BC$73,0)),"")</f>
        <v/>
      </c>
      <c r="AX67" s="90" t="str">
        <f>IFERROR(INDEX('Classificação 2 encontros'!$AX$18:$AX$73,MATCH($AA67,'Classificação 2 encontros'!$BC$18:$BC$73,0)),"")</f>
        <v/>
      </c>
      <c r="AY67" s="90" t="str">
        <f>IFERROR(INDEX('Classificação 2 encontros'!$AY$18:$AY$73,MATCH($AA67,'Classificação 2 encontros'!$BC$18:$BC$73,0)),"")</f>
        <v/>
      </c>
      <c r="AZ67" s="90" t="str">
        <f>IFERROR(INDEX('Classificação 2 encontros'!$AZ$18:$AZ$73,MATCH($AA67,'Classificação 2 encontros'!$BC$18:$BC$73,0)),"")</f>
        <v/>
      </c>
      <c r="BA67" s="90" t="str">
        <f>IFERROR(INDEX('Classificação 2 encontros'!$BA$18:$BA$73,MATCH($AA67,'Classificação 2 encontros'!$BC$18:$BC$73,0)),"")</f>
        <v/>
      </c>
      <c r="BB67" s="84" t="str">
        <f t="shared" si="2"/>
        <v/>
      </c>
      <c r="BC67" s="85">
        <v>50</v>
      </c>
      <c r="BF67" s="86" t="str">
        <f>IFERROR(INDEX('Classificação 2 encontros'!$BF$18:$BF$73,MATCH($AA67,'Classificação 2 encontros'!$BQ$18:$BQ$73,0)),"")</f>
        <v/>
      </c>
      <c r="BG67" s="86" t="str">
        <f>IFERROR(INDEX('Classificação 2 encontros'!$BG$18:$BG$73,MATCH($AA67,'Classificação 2 encontros'!$BQ$18:$BQ$73,0)),"")</f>
        <v/>
      </c>
      <c r="BH67" s="87" t="str">
        <f>IFERROR(INDEX('Classificação 2 encontros'!$BH$18:$BH$73,MATCH($AA67,'Classificação 2 encontros'!$BQ$18:$BQ$73,0)),"")</f>
        <v/>
      </c>
      <c r="BI67" s="87" t="str">
        <f>IFERROR(INDEX('Classificação 2 encontros'!$BI$18:$BI$73,MATCH($AA67,'Classificação 2 encontros'!$BQ$18:$BQ$73,0)),"")</f>
        <v/>
      </c>
      <c r="BJ67" s="87" t="str">
        <f>IFERROR(INDEX('Classificação 2 encontros'!$BJ$18:$BJ$73,MATCH($AA67,'Classificação 2 encontros'!$BQ$18:$BQ$73,0)),"")</f>
        <v/>
      </c>
      <c r="BK67" s="87" t="str">
        <f>IFERROR(INDEX('Classificação 2 encontros'!$BK$18:$BK$73,MATCH($AA67,'Classificação 2 encontros'!$BQ$18:$BQ$73,0)),"")</f>
        <v/>
      </c>
      <c r="BL67" s="87" t="str">
        <f>IFERROR(INDEX('Classificação 2 encontros'!$BL$18:$BL$73,MATCH($AA67,'Classificação 2 encontros'!$BQ$18:$BQ$73,0)),"")</f>
        <v/>
      </c>
      <c r="BM67" s="96" t="str">
        <f>IFERROR(INDEX('Classificação 2 encontros'!$BM$18:$BM$73,MATCH($AA67,'Classificação 2 encontros'!$BQ$18:$BQ$73,0)),"")</f>
        <v/>
      </c>
      <c r="BN67" s="87" t="str">
        <f>IFERROR(INDEX('Classificação 2 encontros'!$BN$18:$BN$73,MATCH($AA67,'Classificação 2 encontros'!$BQ$18:$BQ$73,0)),"")</f>
        <v/>
      </c>
      <c r="BO67" s="87" t="str">
        <f>IFERROR(INDEX('Classificação 2 encontros'!$BO$18:$BO$73,MATCH($AA67,'Classificação 2 encontros'!$BQ$18:$BQ$73,0)),"")</f>
        <v/>
      </c>
      <c r="BP67" s="84" t="str">
        <f t="shared" si="3"/>
        <v/>
      </c>
      <c r="BQ67" s="85">
        <v>50</v>
      </c>
      <c r="BR67" s="65"/>
      <c r="BS67" s="65"/>
      <c r="BT67" s="89" t="str">
        <f>IFERROR(INDEX('Classificação 2 encontros'!$BT$18:$BT$73,MATCH($AA67,'Classificação 2 encontros'!$CE$18:$CE$73,0)),"")</f>
        <v/>
      </c>
      <c r="BU67" s="89" t="str">
        <f>IFERROR(INDEX('Classificação 2 encontros'!$BU$18:$BU$73,MATCH($AA67,'Classificação 2 encontros'!$CE$18:$CE$73,0)),"")</f>
        <v/>
      </c>
      <c r="BV67" s="90" t="str">
        <f>IFERROR(INDEX('Classificação 2 encontros'!$BV$18:$BV$73,MATCH($AA67,'Classificação 2 encontros'!$CE$18:$CE$73,0)),"")</f>
        <v/>
      </c>
      <c r="BW67" s="90" t="str">
        <f>IFERROR(INDEX('Classificação 2 encontros'!$BW$18:$BW$73,MATCH($AA67,'Classificação 2 encontros'!$CE$18:$CE$73,0)),"")</f>
        <v/>
      </c>
      <c r="BX67" s="90" t="str">
        <f>IFERROR(INDEX('Classificação 2 encontros'!$BX$18:$BX$73,MATCH($AA67,'Classificação 2 encontros'!$CE$18:$CE$73,0)),"")</f>
        <v/>
      </c>
      <c r="BY67" s="90" t="str">
        <f>IFERROR(INDEX('Classificação 2 encontros'!$BY$18:$BY$73,MATCH($AA67,'Classificação 2 encontros'!$CE$18:$CE$73,0)),"")</f>
        <v/>
      </c>
      <c r="BZ67" s="90" t="str">
        <f>IFERROR(INDEX('Classificação 2 encontros'!$BZ$18:$BZ$73,MATCH($AA67,'Classificação 2 encontros'!$CE$18:$CE$73,0)),"")</f>
        <v/>
      </c>
      <c r="CA67" s="90" t="str">
        <f>IFERROR(INDEX('Classificação 2 encontros'!$CA$18:$CA$73,MATCH($AA67,'Classificação 2 encontros'!$CE$18:$CE$73,0)),"")</f>
        <v/>
      </c>
      <c r="CB67" s="90" t="str">
        <f>IFERROR(INDEX('Classificação 2 encontros'!$CB$18:$CB$73,MATCH($AA67,'Classificação 2 encontros'!$CE$18:$CE$73,0)),"")</f>
        <v/>
      </c>
      <c r="CC67" s="90" t="str">
        <f>IFERROR(INDEX('Classificação 2 encontros'!$CC$18:$CC$73,MATCH($AA67,'Classificação 2 encontros'!$CE$18:$CE$73,0)),"")</f>
        <v/>
      </c>
      <c r="CD67" s="68"/>
      <c r="CE67" s="69" t="str">
        <f t="shared" si="5"/>
        <v/>
      </c>
    </row>
    <row r="68" spans="1:83" ht="22.5" customHeight="1" x14ac:dyDescent="0.45">
      <c r="B68" s="82" t="str">
        <f>IFERROR(INDEX('Classificação 2 encontros'!$B$18:$B$73,MATCH($M68,'Classificação 2 encontros'!$M$18:$M$73,0)),"")</f>
        <v/>
      </c>
      <c r="C68" s="82" t="str">
        <f>IFERROR(INDEX('Classificação 2 encontros'!$C$18:$C$73,MATCH($M68,'Classificação 2 encontros'!$M$18:$M$73,0)),"")</f>
        <v/>
      </c>
      <c r="D68" s="83" t="str">
        <f>IFERROR(INDEX('Classificação 2 encontros'!$D$18:$D$73,MATCH($M68,'Classificação 2 encontros'!$M$18:$M$73,0)),"")</f>
        <v/>
      </c>
      <c r="E68" s="83" t="str">
        <f>IFERROR(INDEX('Classificação 2 encontros'!$E$18:$E$73,MATCH($M68,'Classificação 2 encontros'!$M$18:$M$73,0)),"")</f>
        <v/>
      </c>
      <c r="F68" s="83" t="str">
        <f>IFERROR(INDEX('Classificação 2 encontros'!$F$18:$F$73,MATCH($M68,'Classificação 2 encontros'!$M$18:$M$73,0)),"")</f>
        <v/>
      </c>
      <c r="G68" s="83" t="str">
        <f>IFERROR(INDEX('Classificação 2 encontros'!$G$18:$G$73,MATCH($M68,'Classificação 2 encontros'!$M$18:$M$73,0)),"")</f>
        <v/>
      </c>
      <c r="H68" s="83" t="str">
        <f>IFERROR(INDEX('Classificação 2 encontros'!$H$18:$H$73,MATCH($M68,'Classificação 2 encontros'!$M$18:$M$73,0)),"")</f>
        <v/>
      </c>
      <c r="I68" s="83" t="str">
        <f>IFERROR(INDEX('Classificação 2 encontros'!$I$18:$I$73,MATCH($M68,'Classificação 2 encontros'!$M$18:$M$73,0)),"")</f>
        <v/>
      </c>
      <c r="J68" s="83" t="str">
        <f>IFERROR(INDEX('Classificação 2 encontros'!$J$18:$J$73,MATCH($M68,'Classificação 2 encontros'!$M$18:$M$73,0)),"")</f>
        <v/>
      </c>
      <c r="K68" s="83" t="str">
        <f>IFERROR(INDEX('Classificação 2 encontros'!$K$18:$K$73,MATCH($M68,'Classificação 2 encontros'!$M$18:$M$73,0)),"")</f>
        <v/>
      </c>
      <c r="L68" s="84" t="str">
        <f t="shared" si="6"/>
        <v/>
      </c>
      <c r="M68" s="81">
        <v>51</v>
      </c>
      <c r="N68" s="65"/>
      <c r="O68" s="65"/>
      <c r="P68" s="79" t="str">
        <f>IFERROR(INDEX('Classificação 2 encontros'!$P$18:$P$73,MATCH($AA68,'Classificação 2 encontros'!$AA$18:$AA$73,0)),"")</f>
        <v/>
      </c>
      <c r="Q68" s="79" t="str">
        <f>IFERROR(INDEX('Classificação 2 encontros'!$Q$18:$Q$73,MATCH($AA68,'Classificação 2 encontros'!$AA$18:$AA$73,0)),"")</f>
        <v/>
      </c>
      <c r="R68" s="80" t="str">
        <f>IFERROR(INDEX('Classificação 2 encontros'!$R$18:$R$73,MATCH($AA68,'Classificação 2 encontros'!$AA$18:$AA$73,0)),"")</f>
        <v/>
      </c>
      <c r="S68" s="80" t="str">
        <f>IFERROR(INDEX('Classificação 2 encontros'!$S$18:$S$73,MATCH($AA68,'Classificação 2 encontros'!$AA$18:$AA$73,0)),"")</f>
        <v/>
      </c>
      <c r="T68" s="80" t="str">
        <f>IFERROR(INDEX('Classificação 2 encontros'!$T$18:$T$73,MATCH($AA68,'Classificação 2 encontros'!$AA$18:$AA$73,0)),"")</f>
        <v/>
      </c>
      <c r="U68" s="80" t="str">
        <f>IFERROR(INDEX('Classificação 2 encontros'!$U$18:$U$73,MATCH($AA68,'Classificação 2 encontros'!$AA$18:$AA$73,0)),"")</f>
        <v/>
      </c>
      <c r="V68" s="80" t="str">
        <f>IFERROR(INDEX('Classificação 2 encontros'!$V$18:$V$73,MATCH($AA68,'Classificação 2 encontros'!$AA$18:$AA$73,0)),"")</f>
        <v/>
      </c>
      <c r="W68" s="80" t="str">
        <f>IFERROR(INDEX('Classificação 2 encontros'!$W$18:$W$73,MATCH($AA68,'Classificação 2 encontros'!$AA$18:$AA$73,0)),"")</f>
        <v/>
      </c>
      <c r="X68" s="80" t="str">
        <f>IFERROR(INDEX('Classificação 2 encontros'!$X$18:$X$73,MATCH($AA68,'Classificação 2 encontros'!$AA$18:$AA$73,0)),"")</f>
        <v/>
      </c>
      <c r="Y68" s="80" t="str">
        <f>IFERROR(INDEX('Classificação 2 encontros'!$Y$18:$Y$73,MATCH($AA68,'Classificação 2 encontros'!$AA$18:$AA$73,0)),"")</f>
        <v/>
      </c>
      <c r="Z68" s="84" t="str">
        <f t="shared" si="0"/>
        <v/>
      </c>
      <c r="AA68" s="85">
        <v>51</v>
      </c>
      <c r="AD68" s="82" t="str">
        <f>IFERROR(INDEX('Classificação 2 encontros'!$AD$18:$AD$73,MATCH($AA68,'Classificação 2 encontros'!$AO$18:$AO$73,0)),"")</f>
        <v/>
      </c>
      <c r="AE68" s="82" t="str">
        <f>IFERROR(INDEX('Classificação 2 encontros'!$AE$18:$AE$73,MATCH($AA68,'Classificação 2 encontros'!$AO$18:$AO$73,0)),"")</f>
        <v/>
      </c>
      <c r="AF68" s="83" t="str">
        <f>IFERROR(INDEX('Classificação 2 encontros'!$AF$18:$AF$73,MATCH($AA68,'Classificação 2 encontros'!$AO$18:$AO$73,0)),"")</f>
        <v/>
      </c>
      <c r="AG68" s="83" t="str">
        <f>IFERROR(INDEX('Classificação 2 encontros'!$AG$18:$AG$73,MATCH($AA68,'Classificação 2 encontros'!$AO$18:$AO$73,0)),"")</f>
        <v/>
      </c>
      <c r="AH68" s="83" t="str">
        <f>IFERROR(INDEX('Classificação 2 encontros'!$AH$18:$AH$73,MATCH($AA68,'Classificação 2 encontros'!$AO$18:$AO$73,0)),"")</f>
        <v/>
      </c>
      <c r="AI68" s="83" t="str">
        <f>IFERROR(INDEX('Classificação 2 encontros'!$AI$18:$AI$73,MATCH($AA68,'Classificação 2 encontros'!$AO$18:$AO$73,0)),"")</f>
        <v/>
      </c>
      <c r="AJ68" s="83" t="str">
        <f>IFERROR(INDEX('Classificação 2 encontros'!$AJ$18:$AJ$73,MATCH($AA68,'Classificação 2 encontros'!$AO$18:$AO$73,0)),"")</f>
        <v/>
      </c>
      <c r="AK68" s="83" t="str">
        <f>IFERROR(INDEX('Classificação 2 encontros'!$AK$18:$AK$73,MATCH($AA68,'Classificação 2 encontros'!$AO$18:$AO$73,0)),"")</f>
        <v/>
      </c>
      <c r="AL68" s="83" t="str">
        <f>IFERROR(INDEX('Classificação 2 encontros'!$AL$18:$AL$73,MATCH($AA68,'Classificação 2 encontros'!$AO$18:$AO$73,0)),"")</f>
        <v/>
      </c>
      <c r="AM68" s="83" t="str">
        <f>IFERROR(INDEX('Classificação 2 encontros'!$AM$18:$AM$73,MATCH($AA68,'Classificação 2 encontros'!$AO$18:$AO$73,0)),"")</f>
        <v/>
      </c>
      <c r="AN68" s="84" t="str">
        <f t="shared" si="1"/>
        <v/>
      </c>
      <c r="AO68" s="85">
        <v>51</v>
      </c>
      <c r="AQ68" s="10"/>
      <c r="AR68" s="89" t="str">
        <f>IFERROR(INDEX('Classificação 2 encontros'!$AR$18:$AR$73,MATCH($AA68,'Classificação 2 encontros'!$BC$18:$BC$73,0)),"")</f>
        <v/>
      </c>
      <c r="AS68" s="89" t="str">
        <f>IFERROR(INDEX('Classificação 2 encontros'!$AS$18:$AS$73,MATCH($AA68,'Classificação 2 encontros'!$BC$18:$BC$73,0)),"")</f>
        <v/>
      </c>
      <c r="AT68" s="90" t="str">
        <f>IFERROR(INDEX('Classificação 2 encontros'!$AT$18:$AT$73,MATCH($AA68,'Classificação 2 encontros'!$BC$18:$BC$73,0)),"")</f>
        <v/>
      </c>
      <c r="AU68" s="90" t="str">
        <f>IFERROR(INDEX('Classificação 2 encontros'!$AU$18:$AU$73,MATCH($AA68,'Classificação 2 encontros'!$BC$18:$BC$73,0)),"")</f>
        <v/>
      </c>
      <c r="AV68" s="90" t="str">
        <f>IFERROR(INDEX('Classificação 2 encontros'!$AV$18:$AV$73,MATCH($AA68,'Classificação 2 encontros'!$BC$18:$BC$73,0)),"")</f>
        <v/>
      </c>
      <c r="AW68" s="90" t="str">
        <f>IFERROR(INDEX('Classificação 2 encontros'!$AW$18:$AW$73,MATCH($AA68,'Classificação 2 encontros'!$BC$18:$BC$73,0)),"")</f>
        <v/>
      </c>
      <c r="AX68" s="90" t="str">
        <f>IFERROR(INDEX('Classificação 2 encontros'!$AX$18:$AX$73,MATCH($AA68,'Classificação 2 encontros'!$BC$18:$BC$73,0)),"")</f>
        <v/>
      </c>
      <c r="AY68" s="90" t="str">
        <f>IFERROR(INDEX('Classificação 2 encontros'!$AY$18:$AY$73,MATCH($AA68,'Classificação 2 encontros'!$BC$18:$BC$73,0)),"")</f>
        <v/>
      </c>
      <c r="AZ68" s="90" t="str">
        <f>IFERROR(INDEX('Classificação 2 encontros'!$AZ$18:$AZ$73,MATCH($AA68,'Classificação 2 encontros'!$BC$18:$BC$73,0)),"")</f>
        <v/>
      </c>
      <c r="BA68" s="90" t="str">
        <f>IFERROR(INDEX('Classificação 2 encontros'!$BA$18:$BA$73,MATCH($AA68,'Classificação 2 encontros'!$BC$18:$BC$73,0)),"")</f>
        <v/>
      </c>
      <c r="BB68" s="84" t="str">
        <f t="shared" si="2"/>
        <v/>
      </c>
      <c r="BC68" s="85">
        <v>51</v>
      </c>
      <c r="BF68" s="86" t="str">
        <f>IFERROR(INDEX('Classificação 2 encontros'!$BF$18:$BF$73,MATCH($AA68,'Classificação 2 encontros'!$BQ$18:$BQ$73,0)),"")</f>
        <v/>
      </c>
      <c r="BG68" s="86" t="str">
        <f>IFERROR(INDEX('Classificação 2 encontros'!$BG$18:$BG$73,MATCH($AA68,'Classificação 2 encontros'!$BQ$18:$BQ$73,0)),"")</f>
        <v/>
      </c>
      <c r="BH68" s="87" t="str">
        <f>IFERROR(INDEX('Classificação 2 encontros'!$BH$18:$BH$73,MATCH($AA68,'Classificação 2 encontros'!$BQ$18:$BQ$73,0)),"")</f>
        <v/>
      </c>
      <c r="BI68" s="87" t="str">
        <f>IFERROR(INDEX('Classificação 2 encontros'!$BI$18:$BI$73,MATCH($AA68,'Classificação 2 encontros'!$BQ$18:$BQ$73,0)),"")</f>
        <v/>
      </c>
      <c r="BJ68" s="87" t="str">
        <f>IFERROR(INDEX('Classificação 2 encontros'!$BJ$18:$BJ$73,MATCH($AA68,'Classificação 2 encontros'!$BQ$18:$BQ$73,0)),"")</f>
        <v/>
      </c>
      <c r="BK68" s="87" t="str">
        <f>IFERROR(INDEX('Classificação 2 encontros'!$BK$18:$BK$73,MATCH($AA68,'Classificação 2 encontros'!$BQ$18:$BQ$73,0)),"")</f>
        <v/>
      </c>
      <c r="BL68" s="87" t="str">
        <f>IFERROR(INDEX('Classificação 2 encontros'!$BL$18:$BL$73,MATCH($AA68,'Classificação 2 encontros'!$BQ$18:$BQ$73,0)),"")</f>
        <v/>
      </c>
      <c r="BM68" s="96" t="str">
        <f>IFERROR(INDEX('Classificação 2 encontros'!$BM$18:$BM$73,MATCH($AA68,'Classificação 2 encontros'!$BQ$18:$BQ$73,0)),"")</f>
        <v/>
      </c>
      <c r="BN68" s="87" t="str">
        <f>IFERROR(INDEX('Classificação 2 encontros'!$BN$18:$BN$73,MATCH($AA68,'Classificação 2 encontros'!$BQ$18:$BQ$73,0)),"")</f>
        <v/>
      </c>
      <c r="BO68" s="87" t="str">
        <f>IFERROR(INDEX('Classificação 2 encontros'!$BO$18:$BO$73,MATCH($AA68,'Classificação 2 encontros'!$BQ$18:$BQ$73,0)),"")</f>
        <v/>
      </c>
      <c r="BP68" s="84" t="str">
        <f t="shared" si="3"/>
        <v/>
      </c>
      <c r="BQ68" s="85">
        <v>51</v>
      </c>
      <c r="BS68" s="10"/>
      <c r="BT68" s="89" t="str">
        <f>IFERROR(INDEX('Classificação 2 encontros'!$BT$18:$BT$73,MATCH($AA68,'Classificação 2 encontros'!$CE$18:$CE$73,0)),"")</f>
        <v/>
      </c>
      <c r="BU68" s="89" t="str">
        <f>IFERROR(INDEX('Classificação 2 encontros'!$BU$18:$BU$73,MATCH($AA68,'Classificação 2 encontros'!$CE$18:$CE$73,0)),"")</f>
        <v/>
      </c>
      <c r="BV68" s="90" t="str">
        <f>IFERROR(INDEX('Classificação 2 encontros'!$BV$18:$BV$73,MATCH($AA68,'Classificação 2 encontros'!$CE$18:$CE$73,0)),"")</f>
        <v/>
      </c>
      <c r="BW68" s="90" t="str">
        <f>IFERROR(INDEX('Classificação 2 encontros'!$BW$18:$BW$73,MATCH($AA68,'Classificação 2 encontros'!$CE$18:$CE$73,0)),"")</f>
        <v/>
      </c>
      <c r="BX68" s="90" t="str">
        <f>IFERROR(INDEX('Classificação 2 encontros'!$BX$18:$BX$73,MATCH($AA68,'Classificação 2 encontros'!$CE$18:$CE$73,0)),"")</f>
        <v/>
      </c>
      <c r="BY68" s="90" t="str">
        <f>IFERROR(INDEX('Classificação 2 encontros'!$BY$18:$BY$73,MATCH($AA68,'Classificação 2 encontros'!$CE$18:$CE$73,0)),"")</f>
        <v/>
      </c>
      <c r="BZ68" s="90" t="str">
        <f>IFERROR(INDEX('Classificação 2 encontros'!$BZ$18:$BZ$73,MATCH($AA68,'Classificação 2 encontros'!$CE$18:$CE$73,0)),"")</f>
        <v/>
      </c>
      <c r="CA68" s="90" t="str">
        <f>IFERROR(INDEX('Classificação 2 encontros'!$CA$18:$CA$73,MATCH($AA68,'Classificação 2 encontros'!$CE$18:$CE$73,0)),"")</f>
        <v/>
      </c>
      <c r="CB68" s="90" t="str">
        <f>IFERROR(INDEX('Classificação 2 encontros'!$CB$18:$CB$73,MATCH($AA68,'Classificação 2 encontros'!$CE$18:$CE$73,0)),"")</f>
        <v/>
      </c>
      <c r="CC68" s="90" t="str">
        <f>IFERROR(INDEX('Classificação 2 encontros'!$CC$18:$CC$73,MATCH($AA68,'Classificação 2 encontros'!$CE$18:$CE$73,0)),"")</f>
        <v/>
      </c>
      <c r="CD68" s="68"/>
      <c r="CE68" s="69" t="str">
        <f t="shared" si="5"/>
        <v/>
      </c>
    </row>
    <row r="69" spans="1:83" ht="22.5" customHeight="1" x14ac:dyDescent="0.5">
      <c r="B69" s="82" t="str">
        <f>IFERROR(INDEX('Classificação 2 encontros'!$B$18:$B$73,MATCH($M69,'Classificação 2 encontros'!$M$18:$M$73,0)),"")</f>
        <v/>
      </c>
      <c r="C69" s="82" t="str">
        <f>IFERROR(INDEX('Classificação 2 encontros'!$C$18:$C$73,MATCH($M69,'Classificação 2 encontros'!$M$18:$M$73,0)),"")</f>
        <v/>
      </c>
      <c r="D69" s="83" t="str">
        <f>IFERROR(INDEX('Classificação 2 encontros'!$D$18:$D$73,MATCH($M69,'Classificação 2 encontros'!$M$18:$M$73,0)),"")</f>
        <v/>
      </c>
      <c r="E69" s="83" t="str">
        <f>IFERROR(INDEX('Classificação 2 encontros'!$E$18:$E$73,MATCH($M69,'Classificação 2 encontros'!$M$18:$M$73,0)),"")</f>
        <v/>
      </c>
      <c r="F69" s="83" t="str">
        <f>IFERROR(INDEX('Classificação 2 encontros'!$F$18:$F$73,MATCH($M69,'Classificação 2 encontros'!$M$18:$M$73,0)),"")</f>
        <v/>
      </c>
      <c r="G69" s="83" t="str">
        <f>IFERROR(INDEX('Classificação 2 encontros'!$G$18:$G$73,MATCH($M69,'Classificação 2 encontros'!$M$18:$M$73,0)),"")</f>
        <v/>
      </c>
      <c r="H69" s="83" t="str">
        <f>IFERROR(INDEX('Classificação 2 encontros'!$H$18:$H$73,MATCH($M69,'Classificação 2 encontros'!$M$18:$M$73,0)),"")</f>
        <v/>
      </c>
      <c r="I69" s="83" t="str">
        <f>IFERROR(INDEX('Classificação 2 encontros'!$I$18:$I$73,MATCH($M69,'Classificação 2 encontros'!$M$18:$M$73,0)),"")</f>
        <v/>
      </c>
      <c r="J69" s="83" t="str">
        <f>IFERROR(INDEX('Classificação 2 encontros'!$J$18:$J$73,MATCH($M69,'Classificação 2 encontros'!$M$18:$M$73,0)),"")</f>
        <v/>
      </c>
      <c r="K69" s="83" t="str">
        <f>IFERROR(INDEX('Classificação 2 encontros'!$K$18:$K$73,MATCH($M69,'Classificação 2 encontros'!$M$18:$M$73,0)),"")</f>
        <v/>
      </c>
      <c r="L69" s="84" t="str">
        <f t="shared" si="6"/>
        <v/>
      </c>
      <c r="M69" s="81">
        <v>52</v>
      </c>
      <c r="N69" s="65"/>
      <c r="O69" s="65"/>
      <c r="P69" s="79" t="str">
        <f>IFERROR(INDEX('Classificação 2 encontros'!$P$18:$P$73,MATCH($AA69,'Classificação 2 encontros'!$AA$18:$AA$73,0)),"")</f>
        <v/>
      </c>
      <c r="Q69" s="79" t="str">
        <f>IFERROR(INDEX('Classificação 2 encontros'!$Q$18:$Q$73,MATCH($AA69,'Classificação 2 encontros'!$AA$18:$AA$73,0)),"")</f>
        <v/>
      </c>
      <c r="R69" s="80" t="str">
        <f>IFERROR(INDEX('Classificação 2 encontros'!$R$18:$R$73,MATCH($AA69,'Classificação 2 encontros'!$AA$18:$AA$73,0)),"")</f>
        <v/>
      </c>
      <c r="S69" s="80" t="str">
        <f>IFERROR(INDEX('Classificação 2 encontros'!$S$18:$S$73,MATCH($AA69,'Classificação 2 encontros'!$AA$18:$AA$73,0)),"")</f>
        <v/>
      </c>
      <c r="T69" s="80" t="str">
        <f>IFERROR(INDEX('Classificação 2 encontros'!$T$18:$T$73,MATCH($AA69,'Classificação 2 encontros'!$AA$18:$AA$73,0)),"")</f>
        <v/>
      </c>
      <c r="U69" s="80" t="str">
        <f>IFERROR(INDEX('Classificação 2 encontros'!$U$18:$U$73,MATCH($AA69,'Classificação 2 encontros'!$AA$18:$AA$73,0)),"")</f>
        <v/>
      </c>
      <c r="V69" s="80" t="str">
        <f>IFERROR(INDEX('Classificação 2 encontros'!$V$18:$V$73,MATCH($AA69,'Classificação 2 encontros'!$AA$18:$AA$73,0)),"")</f>
        <v/>
      </c>
      <c r="W69" s="80" t="str">
        <f>IFERROR(INDEX('Classificação 2 encontros'!$W$18:$W$73,MATCH($AA69,'Classificação 2 encontros'!$AA$18:$AA$73,0)),"")</f>
        <v/>
      </c>
      <c r="X69" s="80" t="str">
        <f>IFERROR(INDEX('Classificação 2 encontros'!$X$18:$X$73,MATCH($AA69,'Classificação 2 encontros'!$AA$18:$AA$73,0)),"")</f>
        <v/>
      </c>
      <c r="Y69" s="80" t="str">
        <f>IFERROR(INDEX('Classificação 2 encontros'!$Y$18:$Y$73,MATCH($AA69,'Classificação 2 encontros'!$AA$18:$AA$73,0)),"")</f>
        <v/>
      </c>
      <c r="Z69" s="84" t="str">
        <f t="shared" si="0"/>
        <v/>
      </c>
      <c r="AA69" s="85">
        <v>52</v>
      </c>
      <c r="AD69" s="82" t="str">
        <f>IFERROR(INDEX('Classificação 2 encontros'!$AD$18:$AD$73,MATCH($AA69,'Classificação 2 encontros'!$AO$18:$AO$73,0)),"")</f>
        <v/>
      </c>
      <c r="AE69" s="82" t="str">
        <f>IFERROR(INDEX('Classificação 2 encontros'!$AE$18:$AE$73,MATCH($AA69,'Classificação 2 encontros'!$AO$18:$AO$73,0)),"")</f>
        <v/>
      </c>
      <c r="AF69" s="83" t="str">
        <f>IFERROR(INDEX('Classificação 2 encontros'!$AF$18:$AF$73,MATCH($AA69,'Classificação 2 encontros'!$AO$18:$AO$73,0)),"")</f>
        <v/>
      </c>
      <c r="AG69" s="83" t="str">
        <f>IFERROR(INDEX('Classificação 2 encontros'!$AG$18:$AG$73,MATCH($AA69,'Classificação 2 encontros'!$AO$18:$AO$73,0)),"")</f>
        <v/>
      </c>
      <c r="AH69" s="83" t="str">
        <f>IFERROR(INDEX('Classificação 2 encontros'!$AH$18:$AH$73,MATCH($AA69,'Classificação 2 encontros'!$AO$18:$AO$73,0)),"")</f>
        <v/>
      </c>
      <c r="AI69" s="83" t="str">
        <f>IFERROR(INDEX('Classificação 2 encontros'!$AI$18:$AI$73,MATCH($AA69,'Classificação 2 encontros'!$AO$18:$AO$73,0)),"")</f>
        <v/>
      </c>
      <c r="AJ69" s="83" t="str">
        <f>IFERROR(INDEX('Classificação 2 encontros'!$AJ$18:$AJ$73,MATCH($AA69,'Classificação 2 encontros'!$AO$18:$AO$73,0)),"")</f>
        <v/>
      </c>
      <c r="AK69" s="83" t="str">
        <f>IFERROR(INDEX('Classificação 2 encontros'!$AK$18:$AK$73,MATCH($AA69,'Classificação 2 encontros'!$AO$18:$AO$73,0)),"")</f>
        <v/>
      </c>
      <c r="AL69" s="83" t="str">
        <f>IFERROR(INDEX('Classificação 2 encontros'!$AL$18:$AL$73,MATCH($AA69,'Classificação 2 encontros'!$AO$18:$AO$73,0)),"")</f>
        <v/>
      </c>
      <c r="AM69" s="83" t="str">
        <f>IFERROR(INDEX('Classificação 2 encontros'!$AM$18:$AM$73,MATCH($AA69,'Classificação 2 encontros'!$AO$18:$AO$73,0)),"")</f>
        <v/>
      </c>
      <c r="AN69" s="84" t="str">
        <f t="shared" si="1"/>
        <v/>
      </c>
      <c r="AO69" s="85">
        <v>52</v>
      </c>
      <c r="AQ69" s="10"/>
      <c r="AR69" s="89" t="str">
        <f>IFERROR(INDEX('Classificação 2 encontros'!$AR$18:$AR$73,MATCH($AA69,'Classificação 2 encontros'!$BC$18:$BC$73,0)),"")</f>
        <v/>
      </c>
      <c r="AS69" s="89" t="str">
        <f>IFERROR(INDEX('Classificação 2 encontros'!$AS$18:$AS$73,MATCH($AA69,'Classificação 2 encontros'!$BC$18:$BC$73,0)),"")</f>
        <v/>
      </c>
      <c r="AT69" s="90" t="str">
        <f>IFERROR(INDEX('Classificação 2 encontros'!$AT$18:$AT$73,MATCH($AA69,'Classificação 2 encontros'!$BC$18:$BC$73,0)),"")</f>
        <v/>
      </c>
      <c r="AU69" s="90" t="str">
        <f>IFERROR(INDEX('Classificação 2 encontros'!$AU$18:$AU$73,MATCH($AA69,'Classificação 2 encontros'!$BC$18:$BC$73,0)),"")</f>
        <v/>
      </c>
      <c r="AV69" s="90" t="str">
        <f>IFERROR(INDEX('Classificação 2 encontros'!$AV$18:$AV$73,MATCH($AA69,'Classificação 2 encontros'!$BC$18:$BC$73,0)),"")</f>
        <v/>
      </c>
      <c r="AW69" s="90" t="str">
        <f>IFERROR(INDEX('Classificação 2 encontros'!$AW$18:$AW$73,MATCH($AA69,'Classificação 2 encontros'!$BC$18:$BC$73,0)),"")</f>
        <v/>
      </c>
      <c r="AX69" s="90" t="str">
        <f>IFERROR(INDEX('Classificação 2 encontros'!$AX$18:$AX$73,MATCH($AA69,'Classificação 2 encontros'!$BC$18:$BC$73,0)),"")</f>
        <v/>
      </c>
      <c r="AY69" s="90" t="str">
        <f>IFERROR(INDEX('Classificação 2 encontros'!$AY$18:$AY$73,MATCH($AA69,'Classificação 2 encontros'!$BC$18:$BC$73,0)),"")</f>
        <v/>
      </c>
      <c r="AZ69" s="90" t="str">
        <f>IFERROR(INDEX('Classificação 2 encontros'!$AZ$18:$AZ$73,MATCH($AA69,'Classificação 2 encontros'!$BC$18:$BC$73,0)),"")</f>
        <v/>
      </c>
      <c r="BA69" s="90" t="str">
        <f>IFERROR(INDEX('Classificação 2 encontros'!$BA$18:$BA$73,MATCH($AA69,'Classificação 2 encontros'!$BC$18:$BC$73,0)),"")</f>
        <v/>
      </c>
      <c r="BB69" s="84" t="str">
        <f t="shared" si="2"/>
        <v/>
      </c>
      <c r="BC69" s="85">
        <v>52</v>
      </c>
      <c r="BF69" s="86" t="str">
        <f>IFERROR(INDEX('Classificação 2 encontros'!$BF$18:$BF$73,MATCH($AA69,'Classificação 2 encontros'!$BQ$18:$BQ$73,0)),"")</f>
        <v/>
      </c>
      <c r="BG69" s="86" t="str">
        <f>IFERROR(INDEX('Classificação 2 encontros'!$BG$18:$BG$73,MATCH($AA69,'Classificação 2 encontros'!$BQ$18:$BQ$73,0)),"")</f>
        <v/>
      </c>
      <c r="BH69" s="87" t="str">
        <f>IFERROR(INDEX('Classificação 2 encontros'!$BH$18:$BH$73,MATCH($AA69,'Classificação 2 encontros'!$BQ$18:$BQ$73,0)),"")</f>
        <v/>
      </c>
      <c r="BI69" s="87" t="str">
        <f>IFERROR(INDEX('Classificação 2 encontros'!$BI$18:$BI$73,MATCH($AA69,'Classificação 2 encontros'!$BQ$18:$BQ$73,0)),"")</f>
        <v/>
      </c>
      <c r="BJ69" s="87" t="str">
        <f>IFERROR(INDEX('Classificação 2 encontros'!$BJ$18:$BJ$73,MATCH($AA69,'Classificação 2 encontros'!$BQ$18:$BQ$73,0)),"")</f>
        <v/>
      </c>
      <c r="BK69" s="87" t="str">
        <f>IFERROR(INDEX('Classificação 2 encontros'!$BK$18:$BK$73,MATCH($AA69,'Classificação 2 encontros'!$BQ$18:$BQ$73,0)),"")</f>
        <v/>
      </c>
      <c r="BL69" s="87" t="str">
        <f>IFERROR(INDEX('Classificação 2 encontros'!$BL$18:$BL$73,MATCH($AA69,'Classificação 2 encontros'!$BQ$18:$BQ$73,0)),"")</f>
        <v/>
      </c>
      <c r="BM69" s="96" t="str">
        <f>IFERROR(INDEX('Classificação 2 encontros'!$BM$18:$BM$73,MATCH($AA69,'Classificação 2 encontros'!$BQ$18:$BQ$73,0)),"")</f>
        <v/>
      </c>
      <c r="BN69" s="87" t="str">
        <f>IFERROR(INDEX('Classificação 2 encontros'!$BN$18:$BN$73,MATCH($AA69,'Classificação 2 encontros'!$BQ$18:$BQ$73,0)),"")</f>
        <v/>
      </c>
      <c r="BO69" s="87" t="str">
        <f>IFERROR(INDEX('Classificação 2 encontros'!$BO$18:$BO$73,MATCH($AA69,'Classificação 2 encontros'!$BQ$18:$BQ$73,0)),"")</f>
        <v/>
      </c>
      <c r="BP69" s="84" t="str">
        <f t="shared" si="3"/>
        <v/>
      </c>
      <c r="BQ69" s="85">
        <v>52</v>
      </c>
      <c r="BR69" s="73"/>
      <c r="BS69" s="73"/>
      <c r="BT69" s="89" t="str">
        <f>IFERROR(INDEX('Classificação 2 encontros'!$BT$18:$BT$73,MATCH($AA69,'Classificação 2 encontros'!$CE$18:$CE$73,0)),"")</f>
        <v/>
      </c>
      <c r="BU69" s="89" t="str">
        <f>IFERROR(INDEX('Classificação 2 encontros'!$BU$18:$BU$73,MATCH($AA69,'Classificação 2 encontros'!$CE$18:$CE$73,0)),"")</f>
        <v/>
      </c>
      <c r="BV69" s="90" t="str">
        <f>IFERROR(INDEX('Classificação 2 encontros'!$BV$18:$BV$73,MATCH($AA69,'Classificação 2 encontros'!$CE$18:$CE$73,0)),"")</f>
        <v/>
      </c>
      <c r="BW69" s="90" t="str">
        <f>IFERROR(INDEX('Classificação 2 encontros'!$BW$18:$BW$73,MATCH($AA69,'Classificação 2 encontros'!$CE$18:$CE$73,0)),"")</f>
        <v/>
      </c>
      <c r="BX69" s="90" t="str">
        <f>IFERROR(INDEX('Classificação 2 encontros'!$BX$18:$BX$73,MATCH($AA69,'Classificação 2 encontros'!$CE$18:$CE$73,0)),"")</f>
        <v/>
      </c>
      <c r="BY69" s="90" t="str">
        <f>IFERROR(INDEX('Classificação 2 encontros'!$BY$18:$BY$73,MATCH($AA69,'Classificação 2 encontros'!$CE$18:$CE$73,0)),"")</f>
        <v/>
      </c>
      <c r="BZ69" s="90" t="str">
        <f>IFERROR(INDEX('Classificação 2 encontros'!$BZ$18:$BZ$73,MATCH($AA69,'Classificação 2 encontros'!$CE$18:$CE$73,0)),"")</f>
        <v/>
      </c>
      <c r="CA69" s="90" t="str">
        <f>IFERROR(INDEX('Classificação 2 encontros'!$CA$18:$CA$73,MATCH($AA69,'Classificação 2 encontros'!$CE$18:$CE$73,0)),"")</f>
        <v/>
      </c>
      <c r="CB69" s="90" t="str">
        <f>IFERROR(INDEX('Classificação 2 encontros'!$CB$18:$CB$73,MATCH($AA69,'Classificação 2 encontros'!$CE$18:$CE$73,0)),"")</f>
        <v/>
      </c>
      <c r="CC69" s="90" t="str">
        <f>IFERROR(INDEX('Classificação 2 encontros'!$CC$18:$CC$73,MATCH($AA69,'Classificação 2 encontros'!$CE$18:$CE$73,0)),"")</f>
        <v/>
      </c>
      <c r="CD69" s="68"/>
      <c r="CE69" s="69" t="str">
        <f t="shared" si="5"/>
        <v/>
      </c>
    </row>
    <row r="70" spans="1:83" ht="22.5" customHeight="1" x14ac:dyDescent="0.5">
      <c r="B70" s="82" t="str">
        <f>IFERROR(INDEX('Classificação 2 encontros'!$B$18:$B$73,MATCH($M70,'Classificação 2 encontros'!$M$18:$M$73,0)),"")</f>
        <v/>
      </c>
      <c r="C70" s="82" t="str">
        <f>IFERROR(INDEX('Classificação 2 encontros'!$C$18:$C$73,MATCH($M70,'Classificação 2 encontros'!$M$18:$M$73,0)),"")</f>
        <v/>
      </c>
      <c r="D70" s="83" t="str">
        <f>IFERROR(INDEX('Classificação 2 encontros'!$D$18:$D$73,MATCH($M70,'Classificação 2 encontros'!$M$18:$M$73,0)),"")</f>
        <v/>
      </c>
      <c r="E70" s="83" t="str">
        <f>IFERROR(INDEX('Classificação 2 encontros'!$E$18:$E$73,MATCH($M70,'Classificação 2 encontros'!$M$18:$M$73,0)),"")</f>
        <v/>
      </c>
      <c r="F70" s="83" t="str">
        <f>IFERROR(INDEX('Classificação 2 encontros'!$F$18:$F$73,MATCH($M70,'Classificação 2 encontros'!$M$18:$M$73,0)),"")</f>
        <v/>
      </c>
      <c r="G70" s="83" t="str">
        <f>IFERROR(INDEX('Classificação 2 encontros'!$G$18:$G$73,MATCH($M70,'Classificação 2 encontros'!$M$18:$M$73,0)),"")</f>
        <v/>
      </c>
      <c r="H70" s="83" t="str">
        <f>IFERROR(INDEX('Classificação 2 encontros'!$H$18:$H$73,MATCH($M70,'Classificação 2 encontros'!$M$18:$M$73,0)),"")</f>
        <v/>
      </c>
      <c r="I70" s="83" t="str">
        <f>IFERROR(INDEX('Classificação 2 encontros'!$I$18:$I$73,MATCH($M70,'Classificação 2 encontros'!$M$18:$M$73,0)),"")</f>
        <v/>
      </c>
      <c r="J70" s="83" t="str">
        <f>IFERROR(INDEX('Classificação 2 encontros'!$J$18:$J$73,MATCH($M70,'Classificação 2 encontros'!$M$18:$M$73,0)),"")</f>
        <v/>
      </c>
      <c r="K70" s="83" t="str">
        <f>IFERROR(INDEX('Classificação 2 encontros'!$K$18:$K$73,MATCH($M70,'Classificação 2 encontros'!$M$18:$M$73,0)),"")</f>
        <v/>
      </c>
      <c r="L70" s="84" t="str">
        <f t="shared" si="6"/>
        <v/>
      </c>
      <c r="M70" s="81">
        <v>53</v>
      </c>
      <c r="N70" s="65"/>
      <c r="O70" s="65"/>
      <c r="P70" s="79" t="str">
        <f>IFERROR(INDEX('Classificação 2 encontros'!$P$18:$P$73,MATCH($AA70,'Classificação 2 encontros'!$AA$18:$AA$73,0)),"")</f>
        <v/>
      </c>
      <c r="Q70" s="79" t="str">
        <f>IFERROR(INDEX('Classificação 2 encontros'!$Q$18:$Q$73,MATCH($AA70,'Classificação 2 encontros'!$AA$18:$AA$73,0)),"")</f>
        <v/>
      </c>
      <c r="R70" s="80" t="str">
        <f>IFERROR(INDEX('Classificação 2 encontros'!$R$18:$R$73,MATCH($AA70,'Classificação 2 encontros'!$AA$18:$AA$73,0)),"")</f>
        <v/>
      </c>
      <c r="S70" s="80" t="str">
        <f>IFERROR(INDEX('Classificação 2 encontros'!$S$18:$S$73,MATCH($AA70,'Classificação 2 encontros'!$AA$18:$AA$73,0)),"")</f>
        <v/>
      </c>
      <c r="T70" s="80" t="str">
        <f>IFERROR(INDEX('Classificação 2 encontros'!$T$18:$T$73,MATCH($AA70,'Classificação 2 encontros'!$AA$18:$AA$73,0)),"")</f>
        <v/>
      </c>
      <c r="U70" s="80" t="str">
        <f>IFERROR(INDEX('Classificação 2 encontros'!$U$18:$U$73,MATCH($AA70,'Classificação 2 encontros'!$AA$18:$AA$73,0)),"")</f>
        <v/>
      </c>
      <c r="V70" s="80" t="str">
        <f>IFERROR(INDEX('Classificação 2 encontros'!$V$18:$V$73,MATCH($AA70,'Classificação 2 encontros'!$AA$18:$AA$73,0)),"")</f>
        <v/>
      </c>
      <c r="W70" s="80" t="str">
        <f>IFERROR(INDEX('Classificação 2 encontros'!$W$18:$W$73,MATCH($AA70,'Classificação 2 encontros'!$AA$18:$AA$73,0)),"")</f>
        <v/>
      </c>
      <c r="X70" s="80" t="str">
        <f>IFERROR(INDEX('Classificação 2 encontros'!$X$18:$X$73,MATCH($AA70,'Classificação 2 encontros'!$AA$18:$AA$73,0)),"")</f>
        <v/>
      </c>
      <c r="Y70" s="80" t="str">
        <f>IFERROR(INDEX('Classificação 2 encontros'!$Y$18:$Y$73,MATCH($AA70,'Classificação 2 encontros'!$AA$18:$AA$73,0)),"")</f>
        <v/>
      </c>
      <c r="Z70" s="84" t="str">
        <f t="shared" si="0"/>
        <v/>
      </c>
      <c r="AA70" s="85">
        <v>53</v>
      </c>
      <c r="AD70" s="82" t="str">
        <f>IFERROR(INDEX('Classificação 2 encontros'!$AD$18:$AD$73,MATCH($AA70,'Classificação 2 encontros'!$AO$18:$AO$73,0)),"")</f>
        <v/>
      </c>
      <c r="AE70" s="82" t="str">
        <f>IFERROR(INDEX('Classificação 2 encontros'!$AE$18:$AE$73,MATCH($AA70,'Classificação 2 encontros'!$AO$18:$AO$73,0)),"")</f>
        <v/>
      </c>
      <c r="AF70" s="83" t="str">
        <f>IFERROR(INDEX('Classificação 2 encontros'!$AF$18:$AF$73,MATCH($AA70,'Classificação 2 encontros'!$AO$18:$AO$73,0)),"")</f>
        <v/>
      </c>
      <c r="AG70" s="83" t="str">
        <f>IFERROR(INDEX('Classificação 2 encontros'!$AG$18:$AG$73,MATCH($AA70,'Classificação 2 encontros'!$AO$18:$AO$73,0)),"")</f>
        <v/>
      </c>
      <c r="AH70" s="83" t="str">
        <f>IFERROR(INDEX('Classificação 2 encontros'!$AH$18:$AH$73,MATCH($AA70,'Classificação 2 encontros'!$AO$18:$AO$73,0)),"")</f>
        <v/>
      </c>
      <c r="AI70" s="83" t="str">
        <f>IFERROR(INDEX('Classificação 2 encontros'!$AI$18:$AI$73,MATCH($AA70,'Classificação 2 encontros'!$AO$18:$AO$73,0)),"")</f>
        <v/>
      </c>
      <c r="AJ70" s="83" t="str">
        <f>IFERROR(INDEX('Classificação 2 encontros'!$AJ$18:$AJ$73,MATCH($AA70,'Classificação 2 encontros'!$AO$18:$AO$73,0)),"")</f>
        <v/>
      </c>
      <c r="AK70" s="83" t="str">
        <f>IFERROR(INDEX('Classificação 2 encontros'!$AK$18:$AK$73,MATCH($AA70,'Classificação 2 encontros'!$AO$18:$AO$73,0)),"")</f>
        <v/>
      </c>
      <c r="AL70" s="83" t="str">
        <f>IFERROR(INDEX('Classificação 2 encontros'!$AL$18:$AL$73,MATCH($AA70,'Classificação 2 encontros'!$AO$18:$AO$73,0)),"")</f>
        <v/>
      </c>
      <c r="AM70" s="83" t="str">
        <f>IFERROR(INDEX('Classificação 2 encontros'!$AM$18:$AM$73,MATCH($AA70,'Classificação 2 encontros'!$AO$18:$AO$73,0)),"")</f>
        <v/>
      </c>
      <c r="AN70" s="84" t="str">
        <f t="shared" si="1"/>
        <v/>
      </c>
      <c r="AO70" s="85">
        <v>53</v>
      </c>
      <c r="AQ70" s="10"/>
      <c r="AR70" s="89" t="str">
        <f>IFERROR(INDEX('Classificação 2 encontros'!$AR$18:$AR$73,MATCH($AA70,'Classificação 2 encontros'!$BC$18:$BC$73,0)),"")</f>
        <v/>
      </c>
      <c r="AS70" s="89" t="str">
        <f>IFERROR(INDEX('Classificação 2 encontros'!$AS$18:$AS$73,MATCH($AA70,'Classificação 2 encontros'!$BC$18:$BC$73,0)),"")</f>
        <v/>
      </c>
      <c r="AT70" s="90" t="str">
        <f>IFERROR(INDEX('Classificação 2 encontros'!$AT$18:$AT$73,MATCH($AA70,'Classificação 2 encontros'!$BC$18:$BC$73,0)),"")</f>
        <v/>
      </c>
      <c r="AU70" s="90" t="str">
        <f>IFERROR(INDEX('Classificação 2 encontros'!$AU$18:$AU$73,MATCH($AA70,'Classificação 2 encontros'!$BC$18:$BC$73,0)),"")</f>
        <v/>
      </c>
      <c r="AV70" s="90" t="str">
        <f>IFERROR(INDEX('Classificação 2 encontros'!$AV$18:$AV$73,MATCH($AA70,'Classificação 2 encontros'!$BC$18:$BC$73,0)),"")</f>
        <v/>
      </c>
      <c r="AW70" s="90" t="str">
        <f>IFERROR(INDEX('Classificação 2 encontros'!$AW$18:$AW$73,MATCH($AA70,'Classificação 2 encontros'!$BC$18:$BC$73,0)),"")</f>
        <v/>
      </c>
      <c r="AX70" s="90" t="str">
        <f>IFERROR(INDEX('Classificação 2 encontros'!$AX$18:$AX$73,MATCH($AA70,'Classificação 2 encontros'!$BC$18:$BC$73,0)),"")</f>
        <v/>
      </c>
      <c r="AY70" s="90" t="str">
        <f>IFERROR(INDEX('Classificação 2 encontros'!$AY$18:$AY$73,MATCH($AA70,'Classificação 2 encontros'!$BC$18:$BC$73,0)),"")</f>
        <v/>
      </c>
      <c r="AZ70" s="90" t="str">
        <f>IFERROR(INDEX('Classificação 2 encontros'!$AZ$18:$AZ$73,MATCH($AA70,'Classificação 2 encontros'!$BC$18:$BC$73,0)),"")</f>
        <v/>
      </c>
      <c r="BA70" s="90" t="str">
        <f>IFERROR(INDEX('Classificação 2 encontros'!$BA$18:$BA$73,MATCH($AA70,'Classificação 2 encontros'!$BC$18:$BC$73,0)),"")</f>
        <v/>
      </c>
      <c r="BB70" s="84" t="str">
        <f t="shared" si="2"/>
        <v/>
      </c>
      <c r="BC70" s="85">
        <v>53</v>
      </c>
      <c r="BF70" s="86" t="str">
        <f>IFERROR(INDEX('Classificação 2 encontros'!$BF$18:$BF$73,MATCH($AA70,'Classificação 2 encontros'!$BQ$18:$BQ$73,0)),"")</f>
        <v/>
      </c>
      <c r="BG70" s="86" t="str">
        <f>IFERROR(INDEX('Classificação 2 encontros'!$BG$18:$BG$73,MATCH($AA70,'Classificação 2 encontros'!$BQ$18:$BQ$73,0)),"")</f>
        <v/>
      </c>
      <c r="BH70" s="87" t="str">
        <f>IFERROR(INDEX('Classificação 2 encontros'!$BH$18:$BH$73,MATCH($AA70,'Classificação 2 encontros'!$BQ$18:$BQ$73,0)),"")</f>
        <v/>
      </c>
      <c r="BI70" s="87" t="str">
        <f>IFERROR(INDEX('Classificação 2 encontros'!$BI$18:$BI$73,MATCH($AA70,'Classificação 2 encontros'!$BQ$18:$BQ$73,0)),"")</f>
        <v/>
      </c>
      <c r="BJ70" s="87" t="str">
        <f>IFERROR(INDEX('Classificação 2 encontros'!$BJ$18:$BJ$73,MATCH($AA70,'Classificação 2 encontros'!$BQ$18:$BQ$73,0)),"")</f>
        <v/>
      </c>
      <c r="BK70" s="87" t="str">
        <f>IFERROR(INDEX('Classificação 2 encontros'!$BK$18:$BK$73,MATCH($AA70,'Classificação 2 encontros'!$BQ$18:$BQ$73,0)),"")</f>
        <v/>
      </c>
      <c r="BL70" s="87" t="str">
        <f>IFERROR(INDEX('Classificação 2 encontros'!$BL$18:$BL$73,MATCH($AA70,'Classificação 2 encontros'!$BQ$18:$BQ$73,0)),"")</f>
        <v/>
      </c>
      <c r="BM70" s="96" t="str">
        <f>IFERROR(INDEX('Classificação 2 encontros'!$BM$18:$BM$73,MATCH($AA70,'Classificação 2 encontros'!$BQ$18:$BQ$73,0)),"")</f>
        <v/>
      </c>
      <c r="BN70" s="87" t="str">
        <f>IFERROR(INDEX('Classificação 2 encontros'!$BN$18:$BN$73,MATCH($AA70,'Classificação 2 encontros'!$BQ$18:$BQ$73,0)),"")</f>
        <v/>
      </c>
      <c r="BO70" s="87" t="str">
        <f>IFERROR(INDEX('Classificação 2 encontros'!$BO$18:$BO$73,MATCH($AA70,'Classificação 2 encontros'!$BQ$18:$BQ$73,0)),"")</f>
        <v/>
      </c>
      <c r="BP70" s="84" t="str">
        <f t="shared" si="3"/>
        <v/>
      </c>
      <c r="BQ70" s="85">
        <v>53</v>
      </c>
      <c r="BR70" s="73"/>
      <c r="BS70" s="73"/>
      <c r="BT70" s="89" t="str">
        <f>IFERROR(INDEX('Classificação 2 encontros'!$BT$18:$BT$73,MATCH($AA70,'Classificação 2 encontros'!$CE$18:$CE$73,0)),"")</f>
        <v/>
      </c>
      <c r="BU70" s="89" t="str">
        <f>IFERROR(INDEX('Classificação 2 encontros'!$BU$18:$BU$73,MATCH($AA70,'Classificação 2 encontros'!$CE$18:$CE$73,0)),"")</f>
        <v/>
      </c>
      <c r="BV70" s="90" t="str">
        <f>IFERROR(INDEX('Classificação 2 encontros'!$BV$18:$BV$73,MATCH($AA70,'Classificação 2 encontros'!$CE$18:$CE$73,0)),"")</f>
        <v/>
      </c>
      <c r="BW70" s="90" t="str">
        <f>IFERROR(INDEX('Classificação 2 encontros'!$BW$18:$BW$73,MATCH($AA70,'Classificação 2 encontros'!$CE$18:$CE$73,0)),"")</f>
        <v/>
      </c>
      <c r="BX70" s="90" t="str">
        <f>IFERROR(INDEX('Classificação 2 encontros'!$BX$18:$BX$73,MATCH($AA70,'Classificação 2 encontros'!$CE$18:$CE$73,0)),"")</f>
        <v/>
      </c>
      <c r="BY70" s="90" t="str">
        <f>IFERROR(INDEX('Classificação 2 encontros'!$BY$18:$BY$73,MATCH($AA70,'Classificação 2 encontros'!$CE$18:$CE$73,0)),"")</f>
        <v/>
      </c>
      <c r="BZ70" s="90" t="str">
        <f>IFERROR(INDEX('Classificação 2 encontros'!$BZ$18:$BZ$73,MATCH($AA70,'Classificação 2 encontros'!$CE$18:$CE$73,0)),"")</f>
        <v/>
      </c>
      <c r="CA70" s="90" t="str">
        <f>IFERROR(INDEX('Classificação 2 encontros'!$CA$18:$CA$73,MATCH($AA70,'Classificação 2 encontros'!$CE$18:$CE$73,0)),"")</f>
        <v/>
      </c>
      <c r="CB70" s="90" t="str">
        <f>IFERROR(INDEX('Classificação 2 encontros'!$CB$18:$CB$73,MATCH($AA70,'Classificação 2 encontros'!$CE$18:$CE$73,0)),"")</f>
        <v/>
      </c>
      <c r="CC70" s="90" t="str">
        <f>IFERROR(INDEX('Classificação 2 encontros'!$CC$18:$CC$73,MATCH($AA70,'Classificação 2 encontros'!$CE$18:$CE$73,0)),"")</f>
        <v/>
      </c>
      <c r="CD70" s="68"/>
      <c r="CE70" s="69" t="str">
        <f t="shared" si="5"/>
        <v/>
      </c>
    </row>
    <row r="71" spans="1:83" ht="22.5" customHeight="1" x14ac:dyDescent="0.45">
      <c r="B71" s="82" t="str">
        <f>IFERROR(INDEX('Classificação 2 encontros'!$B$18:$B$73,MATCH($M71,'Classificação 2 encontros'!$M$18:$M$73,0)),"")</f>
        <v/>
      </c>
      <c r="C71" s="82" t="str">
        <f>IFERROR(INDEX('Classificação 2 encontros'!$C$18:$C$73,MATCH($M71,'Classificação 2 encontros'!$M$18:$M$73,0)),"")</f>
        <v/>
      </c>
      <c r="D71" s="83" t="str">
        <f>IFERROR(INDEX('Classificação 2 encontros'!$D$18:$D$73,MATCH($M71,'Classificação 2 encontros'!$M$18:$M$73,0)),"")</f>
        <v/>
      </c>
      <c r="E71" s="83" t="str">
        <f>IFERROR(INDEX('Classificação 2 encontros'!$E$18:$E$73,MATCH($M71,'Classificação 2 encontros'!$M$18:$M$73,0)),"")</f>
        <v/>
      </c>
      <c r="F71" s="83" t="str">
        <f>IFERROR(INDEX('Classificação 2 encontros'!$F$18:$F$73,MATCH($M71,'Classificação 2 encontros'!$M$18:$M$73,0)),"")</f>
        <v/>
      </c>
      <c r="G71" s="83" t="str">
        <f>IFERROR(INDEX('Classificação 2 encontros'!$G$18:$G$73,MATCH($M71,'Classificação 2 encontros'!$M$18:$M$73,0)),"")</f>
        <v/>
      </c>
      <c r="H71" s="83" t="str">
        <f>IFERROR(INDEX('Classificação 2 encontros'!$H$18:$H$73,MATCH($M71,'Classificação 2 encontros'!$M$18:$M$73,0)),"")</f>
        <v/>
      </c>
      <c r="I71" s="83" t="str">
        <f>IFERROR(INDEX('Classificação 2 encontros'!$I$18:$I$73,MATCH($M71,'Classificação 2 encontros'!$M$18:$M$73,0)),"")</f>
        <v/>
      </c>
      <c r="J71" s="83" t="str">
        <f>IFERROR(INDEX('Classificação 2 encontros'!$J$18:$J$73,MATCH($M71,'Classificação 2 encontros'!$M$18:$M$73,0)),"")</f>
        <v/>
      </c>
      <c r="K71" s="83" t="str">
        <f>IFERROR(INDEX('Classificação 2 encontros'!$K$18:$K$73,MATCH($M71,'Classificação 2 encontros'!$M$18:$M$73,0)),"")</f>
        <v/>
      </c>
      <c r="L71" s="84" t="str">
        <f t="shared" si="6"/>
        <v/>
      </c>
      <c r="M71" s="81">
        <v>54</v>
      </c>
      <c r="N71" s="65"/>
      <c r="O71" s="65"/>
      <c r="P71" s="79" t="str">
        <f>IFERROR(INDEX('Classificação 2 encontros'!$P$18:$P$73,MATCH($AA71,'Classificação 2 encontros'!$AA$18:$AA$73,0)),"")</f>
        <v/>
      </c>
      <c r="Q71" s="79" t="str">
        <f>IFERROR(INDEX('Classificação 2 encontros'!$Q$18:$Q$73,MATCH($AA71,'Classificação 2 encontros'!$AA$18:$AA$73,0)),"")</f>
        <v/>
      </c>
      <c r="R71" s="80" t="str">
        <f>IFERROR(INDEX('Classificação 2 encontros'!$R$18:$R$73,MATCH($AA71,'Classificação 2 encontros'!$AA$18:$AA$73,0)),"")</f>
        <v/>
      </c>
      <c r="S71" s="80" t="str">
        <f>IFERROR(INDEX('Classificação 2 encontros'!$S$18:$S$73,MATCH($AA71,'Classificação 2 encontros'!$AA$18:$AA$73,0)),"")</f>
        <v/>
      </c>
      <c r="T71" s="80" t="str">
        <f>IFERROR(INDEX('Classificação 2 encontros'!$T$18:$T$73,MATCH($AA71,'Classificação 2 encontros'!$AA$18:$AA$73,0)),"")</f>
        <v/>
      </c>
      <c r="U71" s="80" t="str">
        <f>IFERROR(INDEX('Classificação 2 encontros'!$U$18:$U$73,MATCH($AA71,'Classificação 2 encontros'!$AA$18:$AA$73,0)),"")</f>
        <v/>
      </c>
      <c r="V71" s="80" t="str">
        <f>IFERROR(INDEX('Classificação 2 encontros'!$V$18:$V$73,MATCH($AA71,'Classificação 2 encontros'!$AA$18:$AA$73,0)),"")</f>
        <v/>
      </c>
      <c r="W71" s="80" t="str">
        <f>IFERROR(INDEX('Classificação 2 encontros'!$W$18:$W$73,MATCH($AA71,'Classificação 2 encontros'!$AA$18:$AA$73,0)),"")</f>
        <v/>
      </c>
      <c r="X71" s="80" t="str">
        <f>IFERROR(INDEX('Classificação 2 encontros'!$X$18:$X$73,MATCH($AA71,'Classificação 2 encontros'!$AA$18:$AA$73,0)),"")</f>
        <v/>
      </c>
      <c r="Y71" s="80" t="str">
        <f>IFERROR(INDEX('Classificação 2 encontros'!$Y$18:$Y$73,MATCH($AA71,'Classificação 2 encontros'!$AA$18:$AA$73,0)),"")</f>
        <v/>
      </c>
      <c r="Z71" s="84" t="str">
        <f t="shared" si="0"/>
        <v/>
      </c>
      <c r="AA71" s="85">
        <v>54</v>
      </c>
      <c r="AD71" s="82" t="str">
        <f>IFERROR(INDEX('Classificação 2 encontros'!$AD$18:$AD$73,MATCH($AA71,'Classificação 2 encontros'!$AO$18:$AO$73,0)),"")</f>
        <v/>
      </c>
      <c r="AE71" s="82" t="str">
        <f>IFERROR(INDEX('Classificação 2 encontros'!$AE$18:$AE$73,MATCH($AA71,'Classificação 2 encontros'!$AO$18:$AO$73,0)),"")</f>
        <v/>
      </c>
      <c r="AF71" s="83" t="str">
        <f>IFERROR(INDEX('Classificação 2 encontros'!$AF$18:$AF$73,MATCH($AA71,'Classificação 2 encontros'!$AO$18:$AO$73,0)),"")</f>
        <v/>
      </c>
      <c r="AG71" s="83" t="str">
        <f>IFERROR(INDEX('Classificação 2 encontros'!$AG$18:$AG$73,MATCH($AA71,'Classificação 2 encontros'!$AO$18:$AO$73,0)),"")</f>
        <v/>
      </c>
      <c r="AH71" s="83" t="str">
        <f>IFERROR(INDEX('Classificação 2 encontros'!$AH$18:$AH$73,MATCH($AA71,'Classificação 2 encontros'!$AO$18:$AO$73,0)),"")</f>
        <v/>
      </c>
      <c r="AI71" s="83" t="str">
        <f>IFERROR(INDEX('Classificação 2 encontros'!$AI$18:$AI$73,MATCH($AA71,'Classificação 2 encontros'!$AO$18:$AO$73,0)),"")</f>
        <v/>
      </c>
      <c r="AJ71" s="83" t="str">
        <f>IFERROR(INDEX('Classificação 2 encontros'!$AJ$18:$AJ$73,MATCH($AA71,'Classificação 2 encontros'!$AO$18:$AO$73,0)),"")</f>
        <v/>
      </c>
      <c r="AK71" s="83" t="str">
        <f>IFERROR(INDEX('Classificação 2 encontros'!$AK$18:$AK$73,MATCH($AA71,'Classificação 2 encontros'!$AO$18:$AO$73,0)),"")</f>
        <v/>
      </c>
      <c r="AL71" s="83" t="str">
        <f>IFERROR(INDEX('Classificação 2 encontros'!$AL$18:$AL$73,MATCH($AA71,'Classificação 2 encontros'!$AO$18:$AO$73,0)),"")</f>
        <v/>
      </c>
      <c r="AM71" s="83" t="str">
        <f>IFERROR(INDEX('Classificação 2 encontros'!$AM$18:$AM$73,MATCH($AA71,'Classificação 2 encontros'!$AO$18:$AO$73,0)),"")</f>
        <v/>
      </c>
      <c r="AN71" s="84" t="str">
        <f t="shared" si="1"/>
        <v/>
      </c>
      <c r="AO71" s="85">
        <v>54</v>
      </c>
      <c r="AQ71" s="10"/>
      <c r="AR71" s="89" t="str">
        <f>IFERROR(INDEX('Classificação 2 encontros'!$AR$18:$AR$73,MATCH($AA71,'Classificação 2 encontros'!$BC$18:$BC$73,0)),"")</f>
        <v/>
      </c>
      <c r="AS71" s="89" t="str">
        <f>IFERROR(INDEX('Classificação 2 encontros'!$AS$18:$AS$73,MATCH($AA71,'Classificação 2 encontros'!$BC$18:$BC$73,0)),"")</f>
        <v/>
      </c>
      <c r="AT71" s="90" t="str">
        <f>IFERROR(INDEX('Classificação 2 encontros'!$AT$18:$AT$73,MATCH($AA71,'Classificação 2 encontros'!$BC$18:$BC$73,0)),"")</f>
        <v/>
      </c>
      <c r="AU71" s="90" t="str">
        <f>IFERROR(INDEX('Classificação 2 encontros'!$AU$18:$AU$73,MATCH($AA71,'Classificação 2 encontros'!$BC$18:$BC$73,0)),"")</f>
        <v/>
      </c>
      <c r="AV71" s="90" t="str">
        <f>IFERROR(INDEX('Classificação 2 encontros'!$AV$18:$AV$73,MATCH($AA71,'Classificação 2 encontros'!$BC$18:$BC$73,0)),"")</f>
        <v/>
      </c>
      <c r="AW71" s="90" t="str">
        <f>IFERROR(INDEX('Classificação 2 encontros'!$AW$18:$AW$73,MATCH($AA71,'Classificação 2 encontros'!$BC$18:$BC$73,0)),"")</f>
        <v/>
      </c>
      <c r="AX71" s="90" t="str">
        <f>IFERROR(INDEX('Classificação 2 encontros'!$AX$18:$AX$73,MATCH($AA71,'Classificação 2 encontros'!$BC$18:$BC$73,0)),"")</f>
        <v/>
      </c>
      <c r="AY71" s="90" t="str">
        <f>IFERROR(INDEX('Classificação 2 encontros'!$AY$18:$AY$73,MATCH($AA71,'Classificação 2 encontros'!$BC$18:$BC$73,0)),"")</f>
        <v/>
      </c>
      <c r="AZ71" s="90" t="str">
        <f>IFERROR(INDEX('Classificação 2 encontros'!$AZ$18:$AZ$73,MATCH($AA71,'Classificação 2 encontros'!$BC$18:$BC$73,0)),"")</f>
        <v/>
      </c>
      <c r="BA71" s="90" t="str">
        <f>IFERROR(INDEX('Classificação 2 encontros'!$BA$18:$BA$73,MATCH($AA71,'Classificação 2 encontros'!$BC$18:$BC$73,0)),"")</f>
        <v/>
      </c>
      <c r="BB71" s="84" t="str">
        <f t="shared" si="2"/>
        <v/>
      </c>
      <c r="BC71" s="85">
        <v>54</v>
      </c>
      <c r="BF71" s="86" t="str">
        <f>IFERROR(INDEX('Classificação 2 encontros'!$BF$18:$BF$73,MATCH($AA71,'Classificação 2 encontros'!$BQ$18:$BQ$73,0)),"")</f>
        <v/>
      </c>
      <c r="BG71" s="86" t="str">
        <f>IFERROR(INDEX('Classificação 2 encontros'!$BG$18:$BG$73,MATCH($AA71,'Classificação 2 encontros'!$BQ$18:$BQ$73,0)),"")</f>
        <v/>
      </c>
      <c r="BH71" s="87" t="str">
        <f>IFERROR(INDEX('Classificação 2 encontros'!$BH$18:$BH$73,MATCH($AA71,'Classificação 2 encontros'!$BQ$18:$BQ$73,0)),"")</f>
        <v/>
      </c>
      <c r="BI71" s="87" t="str">
        <f>IFERROR(INDEX('Classificação 2 encontros'!$BI$18:$BI$73,MATCH($AA71,'Classificação 2 encontros'!$BQ$18:$BQ$73,0)),"")</f>
        <v/>
      </c>
      <c r="BJ71" s="87" t="str">
        <f>IFERROR(INDEX('Classificação 2 encontros'!$BJ$18:$BJ$73,MATCH($AA71,'Classificação 2 encontros'!$BQ$18:$BQ$73,0)),"")</f>
        <v/>
      </c>
      <c r="BK71" s="87" t="str">
        <f>IFERROR(INDEX('Classificação 2 encontros'!$BK$18:$BK$73,MATCH($AA71,'Classificação 2 encontros'!$BQ$18:$BQ$73,0)),"")</f>
        <v/>
      </c>
      <c r="BL71" s="87" t="str">
        <f>IFERROR(INDEX('Classificação 2 encontros'!$BL$18:$BL$73,MATCH($AA71,'Classificação 2 encontros'!$BQ$18:$BQ$73,0)),"")</f>
        <v/>
      </c>
      <c r="BM71" s="96" t="str">
        <f>IFERROR(INDEX('Classificação 2 encontros'!$BM$18:$BM$73,MATCH($AA71,'Classificação 2 encontros'!$BQ$18:$BQ$73,0)),"")</f>
        <v/>
      </c>
      <c r="BN71" s="87" t="str">
        <f>IFERROR(INDEX('Classificação 2 encontros'!$BN$18:$BN$73,MATCH($AA71,'Classificação 2 encontros'!$BQ$18:$BQ$73,0)),"")</f>
        <v/>
      </c>
      <c r="BO71" s="87" t="str">
        <f>IFERROR(INDEX('Classificação 2 encontros'!$BO$18:$BO$73,MATCH($AA71,'Classificação 2 encontros'!$BQ$18:$BQ$73,0)),"")</f>
        <v/>
      </c>
      <c r="BP71" s="84" t="str">
        <f t="shared" si="3"/>
        <v/>
      </c>
      <c r="BQ71" s="85">
        <v>54</v>
      </c>
      <c r="BR71" s="74"/>
      <c r="BS71" s="74"/>
      <c r="BT71" s="89" t="str">
        <f>IFERROR(INDEX('Classificação 2 encontros'!$BT$18:$BT$73,MATCH($AA71,'Classificação 2 encontros'!$CE$18:$CE$73,0)),"")</f>
        <v/>
      </c>
      <c r="BU71" s="89" t="str">
        <f>IFERROR(INDEX('Classificação 2 encontros'!$BU$18:$BU$73,MATCH($AA71,'Classificação 2 encontros'!$CE$18:$CE$73,0)),"")</f>
        <v/>
      </c>
      <c r="BV71" s="90" t="str">
        <f>IFERROR(INDEX('Classificação 2 encontros'!$BV$18:$BV$73,MATCH($AA71,'Classificação 2 encontros'!$CE$18:$CE$73,0)),"")</f>
        <v/>
      </c>
      <c r="BW71" s="90" t="str">
        <f>IFERROR(INDEX('Classificação 2 encontros'!$BW$18:$BW$73,MATCH($AA71,'Classificação 2 encontros'!$CE$18:$CE$73,0)),"")</f>
        <v/>
      </c>
      <c r="BX71" s="90" t="str">
        <f>IFERROR(INDEX('Classificação 2 encontros'!$BX$18:$BX$73,MATCH($AA71,'Classificação 2 encontros'!$CE$18:$CE$73,0)),"")</f>
        <v/>
      </c>
      <c r="BY71" s="90" t="str">
        <f>IFERROR(INDEX('Classificação 2 encontros'!$BY$18:$BY$73,MATCH($AA71,'Classificação 2 encontros'!$CE$18:$CE$73,0)),"")</f>
        <v/>
      </c>
      <c r="BZ71" s="90" t="str">
        <f>IFERROR(INDEX('Classificação 2 encontros'!$BZ$18:$BZ$73,MATCH($AA71,'Classificação 2 encontros'!$CE$18:$CE$73,0)),"")</f>
        <v/>
      </c>
      <c r="CA71" s="90" t="str">
        <f>IFERROR(INDEX('Classificação 2 encontros'!$CA$18:$CA$73,MATCH($AA71,'Classificação 2 encontros'!$CE$18:$CE$73,0)),"")</f>
        <v/>
      </c>
      <c r="CB71" s="90" t="str">
        <f>IFERROR(INDEX('Classificação 2 encontros'!$CB$18:$CB$73,MATCH($AA71,'Classificação 2 encontros'!$CE$18:$CE$73,0)),"")</f>
        <v/>
      </c>
      <c r="CC71" s="90" t="str">
        <f>IFERROR(INDEX('Classificação 2 encontros'!$CC$18:$CC$73,MATCH($AA71,'Classificação 2 encontros'!$CE$18:$CE$73,0)),"")</f>
        <v/>
      </c>
      <c r="CD71" s="68"/>
      <c r="CE71" s="69" t="str">
        <f t="shared" si="5"/>
        <v/>
      </c>
    </row>
    <row r="72" spans="1:83" s="12" customFormat="1" ht="22.5" customHeight="1" x14ac:dyDescent="0.45">
      <c r="B72" s="82" t="str">
        <f>IFERROR(INDEX('Classificação 2 encontros'!$B$18:$B$73,MATCH($M72,'Classificação 2 encontros'!$M$18:$M$73,0)),"")</f>
        <v/>
      </c>
      <c r="C72" s="82" t="str">
        <f>IFERROR(INDEX('Classificação 2 encontros'!$C$18:$C$73,MATCH($M72,'Classificação 2 encontros'!$M$18:$M$73,0)),"")</f>
        <v/>
      </c>
      <c r="D72" s="83" t="str">
        <f>IFERROR(INDEX('Classificação 2 encontros'!$D$18:$D$73,MATCH($M72,'Classificação 2 encontros'!$M$18:$M$73,0)),"")</f>
        <v/>
      </c>
      <c r="E72" s="83" t="str">
        <f>IFERROR(INDEX('Classificação 2 encontros'!$E$18:$E$73,MATCH($M72,'Classificação 2 encontros'!$M$18:$M$73,0)),"")</f>
        <v/>
      </c>
      <c r="F72" s="83" t="str">
        <f>IFERROR(INDEX('Classificação 2 encontros'!$F$18:$F$73,MATCH($M72,'Classificação 2 encontros'!$M$18:$M$73,0)),"")</f>
        <v/>
      </c>
      <c r="G72" s="83" t="str">
        <f>IFERROR(INDEX('Classificação 2 encontros'!$G$18:$G$73,MATCH($M72,'Classificação 2 encontros'!$M$18:$M$73,0)),"")</f>
        <v/>
      </c>
      <c r="H72" s="83" t="str">
        <f>IFERROR(INDEX('Classificação 2 encontros'!$H$18:$H$73,MATCH($M72,'Classificação 2 encontros'!$M$18:$M$73,0)),"")</f>
        <v/>
      </c>
      <c r="I72" s="83" t="str">
        <f>IFERROR(INDEX('Classificação 2 encontros'!$I$18:$I$73,MATCH($M72,'Classificação 2 encontros'!$M$18:$M$73,0)),"")</f>
        <v/>
      </c>
      <c r="J72" s="83" t="str">
        <f>IFERROR(INDEX('Classificação 2 encontros'!$J$18:$J$73,MATCH($M72,'Classificação 2 encontros'!$M$18:$M$73,0)),"")</f>
        <v/>
      </c>
      <c r="K72" s="83" t="str">
        <f>IFERROR(INDEX('Classificação 2 encontros'!$K$18:$K$73,MATCH($M72,'Classificação 2 encontros'!$M$18:$M$73,0)),"")</f>
        <v/>
      </c>
      <c r="L72" s="84" t="str">
        <f t="shared" si="6"/>
        <v/>
      </c>
      <c r="M72" s="81">
        <v>55</v>
      </c>
      <c r="N72" s="65"/>
      <c r="O72" s="65"/>
      <c r="P72" s="79" t="str">
        <f>IFERROR(INDEX('Classificação 2 encontros'!$P$18:$P$73,MATCH($AA72,'Classificação 2 encontros'!$AA$18:$AA$73,0)),"")</f>
        <v/>
      </c>
      <c r="Q72" s="79" t="str">
        <f>IFERROR(INDEX('Classificação 2 encontros'!$Q$18:$Q$73,MATCH($AA72,'Classificação 2 encontros'!$AA$18:$AA$73,0)),"")</f>
        <v/>
      </c>
      <c r="R72" s="80" t="str">
        <f>IFERROR(INDEX('Classificação 2 encontros'!$R$18:$R$73,MATCH($AA72,'Classificação 2 encontros'!$AA$18:$AA$73,0)),"")</f>
        <v/>
      </c>
      <c r="S72" s="80" t="str">
        <f>IFERROR(INDEX('Classificação 2 encontros'!$S$18:$S$73,MATCH($AA72,'Classificação 2 encontros'!$AA$18:$AA$73,0)),"")</f>
        <v/>
      </c>
      <c r="T72" s="80" t="str">
        <f>IFERROR(INDEX('Classificação 2 encontros'!$T$18:$T$73,MATCH($AA72,'Classificação 2 encontros'!$AA$18:$AA$73,0)),"")</f>
        <v/>
      </c>
      <c r="U72" s="80" t="str">
        <f>IFERROR(INDEX('Classificação 2 encontros'!$U$18:$U$73,MATCH($AA72,'Classificação 2 encontros'!$AA$18:$AA$73,0)),"")</f>
        <v/>
      </c>
      <c r="V72" s="80" t="str">
        <f>IFERROR(INDEX('Classificação 2 encontros'!$V$18:$V$73,MATCH($AA72,'Classificação 2 encontros'!$AA$18:$AA$73,0)),"")</f>
        <v/>
      </c>
      <c r="W72" s="80" t="str">
        <f>IFERROR(INDEX('Classificação 2 encontros'!$W$18:$W$73,MATCH($AA72,'Classificação 2 encontros'!$AA$18:$AA$73,0)),"")</f>
        <v/>
      </c>
      <c r="X72" s="80" t="str">
        <f>IFERROR(INDEX('Classificação 2 encontros'!$X$18:$X$73,MATCH($AA72,'Classificação 2 encontros'!$AA$18:$AA$73,0)),"")</f>
        <v/>
      </c>
      <c r="Y72" s="80" t="str">
        <f>IFERROR(INDEX('Classificação 2 encontros'!$Y$18:$Y$73,MATCH($AA72,'Classificação 2 encontros'!$AA$18:$AA$73,0)),"")</f>
        <v/>
      </c>
      <c r="Z72" s="84" t="str">
        <f t="shared" si="0"/>
        <v/>
      </c>
      <c r="AA72" s="85">
        <v>55</v>
      </c>
      <c r="AB72" s="10"/>
      <c r="AC72" s="10"/>
      <c r="AD72" s="82" t="str">
        <f>IFERROR(INDEX('Classificação 2 encontros'!$AD$18:$AD$73,MATCH($AA72,'Classificação 2 encontros'!$AO$18:$AO$73,0)),"")</f>
        <v/>
      </c>
      <c r="AE72" s="82" t="str">
        <f>IFERROR(INDEX('Classificação 2 encontros'!$AE$18:$AE$73,MATCH($AA72,'Classificação 2 encontros'!$AO$18:$AO$73,0)),"")</f>
        <v/>
      </c>
      <c r="AF72" s="83" t="str">
        <f>IFERROR(INDEX('Classificação 2 encontros'!$AF$18:$AF$73,MATCH($AA72,'Classificação 2 encontros'!$AO$18:$AO$73,0)),"")</f>
        <v/>
      </c>
      <c r="AG72" s="83" t="str">
        <f>IFERROR(INDEX('Classificação 2 encontros'!$AG$18:$AG$73,MATCH($AA72,'Classificação 2 encontros'!$AO$18:$AO$73,0)),"")</f>
        <v/>
      </c>
      <c r="AH72" s="83" t="str">
        <f>IFERROR(INDEX('Classificação 2 encontros'!$AH$18:$AH$73,MATCH($AA72,'Classificação 2 encontros'!$AO$18:$AO$73,0)),"")</f>
        <v/>
      </c>
      <c r="AI72" s="83" t="str">
        <f>IFERROR(INDEX('Classificação 2 encontros'!$AI$18:$AI$73,MATCH($AA72,'Classificação 2 encontros'!$AO$18:$AO$73,0)),"")</f>
        <v/>
      </c>
      <c r="AJ72" s="83" t="str">
        <f>IFERROR(INDEX('Classificação 2 encontros'!$AJ$18:$AJ$73,MATCH($AA72,'Classificação 2 encontros'!$AO$18:$AO$73,0)),"")</f>
        <v/>
      </c>
      <c r="AK72" s="83" t="str">
        <f>IFERROR(INDEX('Classificação 2 encontros'!$AK$18:$AK$73,MATCH($AA72,'Classificação 2 encontros'!$AO$18:$AO$73,0)),"")</f>
        <v/>
      </c>
      <c r="AL72" s="83" t="str">
        <f>IFERROR(INDEX('Classificação 2 encontros'!$AL$18:$AL$73,MATCH($AA72,'Classificação 2 encontros'!$AO$18:$AO$73,0)),"")</f>
        <v/>
      </c>
      <c r="AM72" s="83" t="str">
        <f>IFERROR(INDEX('Classificação 2 encontros'!$AM$18:$AM$73,MATCH($AA72,'Classificação 2 encontros'!$AO$18:$AO$73,0)),"")</f>
        <v/>
      </c>
      <c r="AN72" s="84" t="str">
        <f t="shared" si="1"/>
        <v/>
      </c>
      <c r="AO72" s="85">
        <v>55</v>
      </c>
      <c r="AP72" s="10"/>
      <c r="AQ72" s="10"/>
      <c r="AR72" s="89" t="str">
        <f>IFERROR(INDEX('Classificação 2 encontros'!$AR$18:$AR$73,MATCH($AA72,'Classificação 2 encontros'!$BC$18:$BC$73,0)),"")</f>
        <v/>
      </c>
      <c r="AS72" s="89" t="str">
        <f>IFERROR(INDEX('Classificação 2 encontros'!$AS$18:$AS$73,MATCH($AA72,'Classificação 2 encontros'!$BC$18:$BC$73,0)),"")</f>
        <v/>
      </c>
      <c r="AT72" s="90" t="str">
        <f>IFERROR(INDEX('Classificação 2 encontros'!$AT$18:$AT$73,MATCH($AA72,'Classificação 2 encontros'!$BC$18:$BC$73,0)),"")</f>
        <v/>
      </c>
      <c r="AU72" s="90" t="str">
        <f>IFERROR(INDEX('Classificação 2 encontros'!$AU$18:$AU$73,MATCH($AA72,'Classificação 2 encontros'!$BC$18:$BC$73,0)),"")</f>
        <v/>
      </c>
      <c r="AV72" s="90" t="str">
        <f>IFERROR(INDEX('Classificação 2 encontros'!$AV$18:$AV$73,MATCH($AA72,'Classificação 2 encontros'!$BC$18:$BC$73,0)),"")</f>
        <v/>
      </c>
      <c r="AW72" s="90" t="str">
        <f>IFERROR(INDEX('Classificação 2 encontros'!$AW$18:$AW$73,MATCH($AA72,'Classificação 2 encontros'!$BC$18:$BC$73,0)),"")</f>
        <v/>
      </c>
      <c r="AX72" s="90" t="str">
        <f>IFERROR(INDEX('Classificação 2 encontros'!$AX$18:$AX$73,MATCH($AA72,'Classificação 2 encontros'!$BC$18:$BC$73,0)),"")</f>
        <v/>
      </c>
      <c r="AY72" s="90" t="str">
        <f>IFERROR(INDEX('Classificação 2 encontros'!$AY$18:$AY$73,MATCH($AA72,'Classificação 2 encontros'!$BC$18:$BC$73,0)),"")</f>
        <v/>
      </c>
      <c r="AZ72" s="90" t="str">
        <f>IFERROR(INDEX('Classificação 2 encontros'!$AZ$18:$AZ$73,MATCH($AA72,'Classificação 2 encontros'!$BC$18:$BC$73,0)),"")</f>
        <v/>
      </c>
      <c r="BA72" s="90" t="str">
        <f>IFERROR(INDEX('Classificação 2 encontros'!$BA$18:$BA$73,MATCH($AA72,'Classificação 2 encontros'!$BC$18:$BC$73,0)),"")</f>
        <v/>
      </c>
      <c r="BB72" s="84" t="str">
        <f t="shared" si="2"/>
        <v/>
      </c>
      <c r="BC72" s="85">
        <v>55</v>
      </c>
      <c r="BD72" s="9"/>
      <c r="BE72" s="9"/>
      <c r="BF72" s="86" t="str">
        <f>IFERROR(INDEX('Classificação 2 encontros'!$BF$18:$BF$73,MATCH($AA72,'Classificação 2 encontros'!$BQ$18:$BQ$73,0)),"")</f>
        <v/>
      </c>
      <c r="BG72" s="86" t="str">
        <f>IFERROR(INDEX('Classificação 2 encontros'!$BG$18:$BG$73,MATCH($AA72,'Classificação 2 encontros'!$BQ$18:$BQ$73,0)),"")</f>
        <v/>
      </c>
      <c r="BH72" s="87" t="str">
        <f>IFERROR(INDEX('Classificação 2 encontros'!$BH$18:$BH$73,MATCH($AA72,'Classificação 2 encontros'!$BQ$18:$BQ$73,0)),"")</f>
        <v/>
      </c>
      <c r="BI72" s="87" t="str">
        <f>IFERROR(INDEX('Classificação 2 encontros'!$BI$18:$BI$73,MATCH($AA72,'Classificação 2 encontros'!$BQ$18:$BQ$73,0)),"")</f>
        <v/>
      </c>
      <c r="BJ72" s="87" t="str">
        <f>IFERROR(INDEX('Classificação 2 encontros'!$BJ$18:$BJ$73,MATCH($AA72,'Classificação 2 encontros'!$BQ$18:$BQ$73,0)),"")</f>
        <v/>
      </c>
      <c r="BK72" s="87" t="str">
        <f>IFERROR(INDEX('Classificação 2 encontros'!$BK$18:$BK$73,MATCH($AA72,'Classificação 2 encontros'!$BQ$18:$BQ$73,0)),"")</f>
        <v/>
      </c>
      <c r="BL72" s="87" t="str">
        <f>IFERROR(INDEX('Classificação 2 encontros'!$BL$18:$BL$73,MATCH($AA72,'Classificação 2 encontros'!$BQ$18:$BQ$73,0)),"")</f>
        <v/>
      </c>
      <c r="BM72" s="96" t="str">
        <f>IFERROR(INDEX('Classificação 2 encontros'!$BM$18:$BM$73,MATCH($AA72,'Classificação 2 encontros'!$BQ$18:$BQ$73,0)),"")</f>
        <v/>
      </c>
      <c r="BN72" s="87" t="str">
        <f>IFERROR(INDEX('Classificação 2 encontros'!$BN$18:$BN$73,MATCH($AA72,'Classificação 2 encontros'!$BQ$18:$BQ$73,0)),"")</f>
        <v/>
      </c>
      <c r="BO72" s="87" t="str">
        <f>IFERROR(INDEX('Classificação 2 encontros'!$BO$18:$BO$73,MATCH($AA72,'Classificação 2 encontros'!$BQ$18:$BQ$73,0)),"")</f>
        <v/>
      </c>
      <c r="BP72" s="84" t="str">
        <f t="shared" si="3"/>
        <v/>
      </c>
      <c r="BQ72" s="85">
        <v>55</v>
      </c>
      <c r="BR72" s="74"/>
      <c r="BS72" s="74"/>
      <c r="BT72" s="89" t="str">
        <f>IFERROR(INDEX('Classificação 2 encontros'!$BT$18:$BT$73,MATCH($AA72,'Classificação 2 encontros'!$CE$18:$CE$73,0)),"")</f>
        <v/>
      </c>
      <c r="BU72" s="89" t="str">
        <f>IFERROR(INDEX('Classificação 2 encontros'!$BU$18:$BU$73,MATCH($AA72,'Classificação 2 encontros'!$CE$18:$CE$73,0)),"")</f>
        <v/>
      </c>
      <c r="BV72" s="90" t="str">
        <f>IFERROR(INDEX('Classificação 2 encontros'!$BV$18:$BV$73,MATCH($AA72,'Classificação 2 encontros'!$CE$18:$CE$73,0)),"")</f>
        <v/>
      </c>
      <c r="BW72" s="90" t="str">
        <f>IFERROR(INDEX('Classificação 2 encontros'!$BW$18:$BW$73,MATCH($AA72,'Classificação 2 encontros'!$CE$18:$CE$73,0)),"")</f>
        <v/>
      </c>
      <c r="BX72" s="90" t="str">
        <f>IFERROR(INDEX('Classificação 2 encontros'!$BX$18:$BX$73,MATCH($AA72,'Classificação 2 encontros'!$CE$18:$CE$73,0)),"")</f>
        <v/>
      </c>
      <c r="BY72" s="90" t="str">
        <f>IFERROR(INDEX('Classificação 2 encontros'!$BY$18:$BY$73,MATCH($AA72,'Classificação 2 encontros'!$CE$18:$CE$73,0)),"")</f>
        <v/>
      </c>
      <c r="BZ72" s="90" t="str">
        <f>IFERROR(INDEX('Classificação 2 encontros'!$BZ$18:$BZ$73,MATCH($AA72,'Classificação 2 encontros'!$CE$18:$CE$73,0)),"")</f>
        <v/>
      </c>
      <c r="CA72" s="90" t="str">
        <f>IFERROR(INDEX('Classificação 2 encontros'!$CA$18:$CA$73,MATCH($AA72,'Classificação 2 encontros'!$CE$18:$CE$73,0)),"")</f>
        <v/>
      </c>
      <c r="CB72" s="90" t="str">
        <f>IFERROR(INDEX('Classificação 2 encontros'!$CB$18:$CB$73,MATCH($AA72,'Classificação 2 encontros'!$CE$18:$CE$73,0)),"")</f>
        <v/>
      </c>
      <c r="CC72" s="90" t="str">
        <f>IFERROR(INDEX('Classificação 2 encontros'!$CC$18:$CC$73,MATCH($AA72,'Classificação 2 encontros'!$CE$18:$CE$73,0)),"")</f>
        <v/>
      </c>
      <c r="CD72" s="68"/>
      <c r="CE72" s="69" t="str">
        <f t="shared" si="5"/>
        <v/>
      </c>
    </row>
    <row r="73" spans="1:83" ht="22.5" customHeight="1" x14ac:dyDescent="0.45">
      <c r="B73" s="82" t="str">
        <f>IFERROR(INDEX('Classificação 2 encontros'!$B$18:$B$73,MATCH($M73,'Classificação 2 encontros'!$M$18:$M$73,0)),"")</f>
        <v/>
      </c>
      <c r="C73" s="82" t="str">
        <f>IFERROR(INDEX('Classificação 2 encontros'!$C$18:$C$73,MATCH($M73,'Classificação 2 encontros'!$M$18:$M$73,0)),"")</f>
        <v/>
      </c>
      <c r="D73" s="83" t="str">
        <f>IFERROR(INDEX('Classificação 2 encontros'!$D$18:$D$73,MATCH($M73,'Classificação 2 encontros'!$M$18:$M$73,0)),"")</f>
        <v/>
      </c>
      <c r="E73" s="83" t="str">
        <f>IFERROR(INDEX('Classificação 2 encontros'!$E$18:$E$73,MATCH($M73,'Classificação 2 encontros'!$M$18:$M$73,0)),"")</f>
        <v/>
      </c>
      <c r="F73" s="83" t="str">
        <f>IFERROR(INDEX('Classificação 2 encontros'!$F$18:$F$73,MATCH($M73,'Classificação 2 encontros'!$M$18:$M$73,0)),"")</f>
        <v/>
      </c>
      <c r="G73" s="83" t="str">
        <f>IFERROR(INDEX('Classificação 2 encontros'!$G$18:$G$73,MATCH($M73,'Classificação 2 encontros'!$M$18:$M$73,0)),"")</f>
        <v/>
      </c>
      <c r="H73" s="83" t="str">
        <f>IFERROR(INDEX('Classificação 2 encontros'!$H$18:$H$73,MATCH($M73,'Classificação 2 encontros'!$M$18:$M$73,0)),"")</f>
        <v/>
      </c>
      <c r="I73" s="83" t="str">
        <f>IFERROR(INDEX('Classificação 2 encontros'!$I$18:$I$73,MATCH($M73,'Classificação 2 encontros'!$M$18:$M$73,0)),"")</f>
        <v/>
      </c>
      <c r="J73" s="83" t="str">
        <f>IFERROR(INDEX('Classificação 2 encontros'!$J$18:$J$73,MATCH($M73,'Classificação 2 encontros'!$M$18:$M$73,0)),"")</f>
        <v/>
      </c>
      <c r="K73" s="83" t="str">
        <f>IFERROR(INDEX('Classificação 2 encontros'!$K$18:$K$73,MATCH($M73,'Classificação 2 encontros'!$M$18:$M$73,0)),"")</f>
        <v/>
      </c>
      <c r="L73" s="84" t="str">
        <f t="shared" si="6"/>
        <v/>
      </c>
      <c r="M73" s="81">
        <v>56</v>
      </c>
      <c r="N73" s="65"/>
      <c r="O73" s="65"/>
      <c r="P73" s="79" t="str">
        <f>IFERROR(INDEX('Classificação 2 encontros'!$P$18:$P$73,MATCH($AA73,'Classificação 2 encontros'!$AA$18:$AA$73,0)),"")</f>
        <v/>
      </c>
      <c r="Q73" s="79" t="str">
        <f>IFERROR(INDEX('Classificação 2 encontros'!$Q$18:$Q$73,MATCH($AA73,'Classificação 2 encontros'!$AA$18:$AA$73,0)),"")</f>
        <v/>
      </c>
      <c r="R73" s="80" t="str">
        <f>IFERROR(INDEX('Classificação 2 encontros'!$R$18:$R$73,MATCH($AA73,'Classificação 2 encontros'!$AA$18:$AA$73,0)),"")</f>
        <v/>
      </c>
      <c r="S73" s="80" t="str">
        <f>IFERROR(INDEX('Classificação 2 encontros'!$S$18:$S$73,MATCH($AA73,'Classificação 2 encontros'!$AA$18:$AA$73,0)),"")</f>
        <v/>
      </c>
      <c r="T73" s="80" t="str">
        <f>IFERROR(INDEX('Classificação 2 encontros'!$T$18:$T$73,MATCH($AA73,'Classificação 2 encontros'!$AA$18:$AA$73,0)),"")</f>
        <v/>
      </c>
      <c r="U73" s="80" t="str">
        <f>IFERROR(INDEX('Classificação 2 encontros'!$U$18:$U$73,MATCH($AA73,'Classificação 2 encontros'!$AA$18:$AA$73,0)),"")</f>
        <v/>
      </c>
      <c r="V73" s="80" t="str">
        <f>IFERROR(INDEX('Classificação 2 encontros'!$V$18:$V$73,MATCH($AA73,'Classificação 2 encontros'!$AA$18:$AA$73,0)),"")</f>
        <v/>
      </c>
      <c r="W73" s="80" t="str">
        <f>IFERROR(INDEX('Classificação 2 encontros'!$W$18:$W$73,MATCH($AA73,'Classificação 2 encontros'!$AA$18:$AA$73,0)),"")</f>
        <v/>
      </c>
      <c r="X73" s="80" t="str">
        <f>IFERROR(INDEX('Classificação 2 encontros'!$X$18:$X$73,MATCH($AA73,'Classificação 2 encontros'!$AA$18:$AA$73,0)),"")</f>
        <v/>
      </c>
      <c r="Y73" s="80" t="str">
        <f>IFERROR(INDEX('Classificação 2 encontros'!$Y$18:$Y$73,MATCH($AA73,'Classificação 2 encontros'!$AA$18:$AA$73,0)),"")</f>
        <v/>
      </c>
      <c r="Z73" s="84" t="str">
        <f t="shared" si="0"/>
        <v/>
      </c>
      <c r="AA73" s="85">
        <v>56</v>
      </c>
      <c r="AD73" s="82" t="str">
        <f>IFERROR(INDEX('Classificação 2 encontros'!$AD$18:$AD$73,MATCH($AA73,'Classificação 2 encontros'!$AO$18:$AO$73,0)),"")</f>
        <v/>
      </c>
      <c r="AE73" s="82" t="str">
        <f>IFERROR(INDEX('Classificação 2 encontros'!$AE$18:$AE$73,MATCH($AA73,'Classificação 2 encontros'!$AO$18:$AO$73,0)),"")</f>
        <v/>
      </c>
      <c r="AF73" s="83" t="str">
        <f>IFERROR(INDEX('Classificação 2 encontros'!$AF$18:$AF$73,MATCH($AA73,'Classificação 2 encontros'!$AO$18:$AO$73,0)),"")</f>
        <v/>
      </c>
      <c r="AG73" s="83" t="str">
        <f>IFERROR(INDEX('Classificação 2 encontros'!$AG$18:$AG$73,MATCH($AA73,'Classificação 2 encontros'!$AO$18:$AO$73,0)),"")</f>
        <v/>
      </c>
      <c r="AH73" s="83" t="str">
        <f>IFERROR(INDEX('Classificação 2 encontros'!$AH$18:$AH$73,MATCH($AA73,'Classificação 2 encontros'!$AO$18:$AO$73,0)),"")</f>
        <v/>
      </c>
      <c r="AI73" s="83" t="str">
        <f>IFERROR(INDEX('Classificação 2 encontros'!$AI$18:$AI$73,MATCH($AA73,'Classificação 2 encontros'!$AO$18:$AO$73,0)),"")</f>
        <v/>
      </c>
      <c r="AJ73" s="83" t="str">
        <f>IFERROR(INDEX('Classificação 2 encontros'!$AJ$18:$AJ$73,MATCH($AA73,'Classificação 2 encontros'!$AO$18:$AO$73,0)),"")</f>
        <v/>
      </c>
      <c r="AK73" s="83" t="str">
        <f>IFERROR(INDEX('Classificação 2 encontros'!$AK$18:$AK$73,MATCH($AA73,'Classificação 2 encontros'!$AO$18:$AO$73,0)),"")</f>
        <v/>
      </c>
      <c r="AL73" s="83" t="str">
        <f>IFERROR(INDEX('Classificação 2 encontros'!$AL$18:$AL$73,MATCH($AA73,'Classificação 2 encontros'!$AO$18:$AO$73,0)),"")</f>
        <v/>
      </c>
      <c r="AM73" s="83" t="str">
        <f>IFERROR(INDEX('Classificação 2 encontros'!$AM$18:$AM$73,MATCH($AA73,'Classificação 2 encontros'!$AO$18:$AO$73,0)),"")</f>
        <v/>
      </c>
      <c r="AN73" s="84" t="str">
        <f t="shared" si="1"/>
        <v/>
      </c>
      <c r="AO73" s="85">
        <v>56</v>
      </c>
      <c r="AQ73" s="10"/>
      <c r="AR73" s="89" t="str">
        <f>IFERROR(INDEX('Classificação 2 encontros'!$AR$18:$AR$73,MATCH($AA73,'Classificação 2 encontros'!$BC$18:$BC$73,0)),"")</f>
        <v/>
      </c>
      <c r="AS73" s="89" t="str">
        <f>IFERROR(INDEX('Classificação 2 encontros'!$AS$18:$AS$73,MATCH($AA73,'Classificação 2 encontros'!$BC$18:$BC$73,0)),"")</f>
        <v/>
      </c>
      <c r="AT73" s="90" t="str">
        <f>IFERROR(INDEX('Classificação 2 encontros'!$AT$18:$AT$73,MATCH($AA73,'Classificação 2 encontros'!$BC$18:$BC$73,0)),"")</f>
        <v/>
      </c>
      <c r="AU73" s="90" t="str">
        <f>IFERROR(INDEX('Classificação 2 encontros'!$AU$18:$AU$73,MATCH($AA73,'Classificação 2 encontros'!$BC$18:$BC$73,0)),"")</f>
        <v/>
      </c>
      <c r="AV73" s="90" t="str">
        <f>IFERROR(INDEX('Classificação 2 encontros'!$AV$18:$AV$73,MATCH($AA73,'Classificação 2 encontros'!$BC$18:$BC$73,0)),"")</f>
        <v/>
      </c>
      <c r="AW73" s="90" t="str">
        <f>IFERROR(INDEX('Classificação 2 encontros'!$AW$18:$AW$73,MATCH($AA73,'Classificação 2 encontros'!$BC$18:$BC$73,0)),"")</f>
        <v/>
      </c>
      <c r="AX73" s="90" t="str">
        <f>IFERROR(INDEX('Classificação 2 encontros'!$AX$18:$AX$73,MATCH($AA73,'Classificação 2 encontros'!$BC$18:$BC$73,0)),"")</f>
        <v/>
      </c>
      <c r="AY73" s="90" t="str">
        <f>IFERROR(INDEX('Classificação 2 encontros'!$AY$18:$AY$73,MATCH($AA73,'Classificação 2 encontros'!$BC$18:$BC$73,0)),"")</f>
        <v/>
      </c>
      <c r="AZ73" s="90" t="str">
        <f>IFERROR(INDEX('Classificação 2 encontros'!$AZ$18:$AZ$73,MATCH($AA73,'Classificação 2 encontros'!$BC$18:$BC$73,0)),"")</f>
        <v/>
      </c>
      <c r="BA73" s="90" t="str">
        <f>IFERROR(INDEX('Classificação 2 encontros'!$BA$18:$BA$73,MATCH($AA73,'Classificação 2 encontros'!$BC$18:$BC$73,0)),"")</f>
        <v/>
      </c>
      <c r="BB73" s="84" t="str">
        <f t="shared" si="2"/>
        <v/>
      </c>
      <c r="BC73" s="85">
        <v>56</v>
      </c>
      <c r="BF73" s="86" t="str">
        <f>IFERROR(INDEX('Classificação 2 encontros'!$BF$18:$BF$73,MATCH($AA73,'Classificação 2 encontros'!$BQ$18:$BQ$73,0)),"")</f>
        <v/>
      </c>
      <c r="BG73" s="86" t="str">
        <f>IFERROR(INDEX('Classificação 2 encontros'!$BG$18:$BG$73,MATCH($AA73,'Classificação 2 encontros'!$BQ$18:$BQ$73,0)),"")</f>
        <v/>
      </c>
      <c r="BH73" s="87" t="str">
        <f>IFERROR(INDEX('Classificação 2 encontros'!$BH$18:$BH$73,MATCH($AA73,'Classificação 2 encontros'!$BQ$18:$BQ$73,0)),"")</f>
        <v/>
      </c>
      <c r="BI73" s="87" t="str">
        <f>IFERROR(INDEX('Classificação 2 encontros'!$BI$18:$BI$73,MATCH($AA73,'Classificação 2 encontros'!$BQ$18:$BQ$73,0)),"")</f>
        <v/>
      </c>
      <c r="BJ73" s="87" t="str">
        <f>IFERROR(INDEX('Classificação 2 encontros'!$BJ$18:$BJ$73,MATCH($AA73,'Classificação 2 encontros'!$BQ$18:$BQ$73,0)),"")</f>
        <v/>
      </c>
      <c r="BK73" s="87" t="str">
        <f>IFERROR(INDEX('Classificação 2 encontros'!$BK$18:$BK$73,MATCH($AA73,'Classificação 2 encontros'!$BQ$18:$BQ$73,0)),"")</f>
        <v/>
      </c>
      <c r="BL73" s="87" t="str">
        <f>IFERROR(INDEX('Classificação 2 encontros'!$BL$18:$BL$73,MATCH($AA73,'Classificação 2 encontros'!$BQ$18:$BQ$73,0)),"")</f>
        <v/>
      </c>
      <c r="BM73" s="96" t="str">
        <f>IFERROR(INDEX('Classificação 2 encontros'!$BM$18:$BM$73,MATCH($AA73,'Classificação 2 encontros'!$BQ$18:$BQ$73,0)),"")</f>
        <v/>
      </c>
      <c r="BN73" s="87" t="str">
        <f>IFERROR(INDEX('Classificação 2 encontros'!$BN$18:$BN$73,MATCH($AA73,'Classificação 2 encontros'!$BQ$18:$BQ$73,0)),"")</f>
        <v/>
      </c>
      <c r="BO73" s="87" t="str">
        <f>IFERROR(INDEX('Classificação 2 encontros'!$BO$18:$BO$73,MATCH($AA73,'Classificação 2 encontros'!$BQ$18:$BQ$73,0)),"")</f>
        <v/>
      </c>
      <c r="BP73" s="84" t="str">
        <f t="shared" si="3"/>
        <v/>
      </c>
      <c r="BQ73" s="85">
        <v>56</v>
      </c>
      <c r="BR73" s="75"/>
      <c r="BS73" s="75"/>
      <c r="BT73" s="89" t="str">
        <f>IFERROR(INDEX('Classificação 2 encontros'!$BT$18:$BT$73,MATCH($AA73,'Classificação 2 encontros'!$CE$18:$CE$73,0)),"")</f>
        <v/>
      </c>
      <c r="BU73" s="89" t="str">
        <f>IFERROR(INDEX('Classificação 2 encontros'!$BU$18:$BU$73,MATCH($AA73,'Classificação 2 encontros'!$CE$18:$CE$73,0)),"")</f>
        <v/>
      </c>
      <c r="BV73" s="90" t="str">
        <f>IFERROR(INDEX('Classificação 2 encontros'!$BV$18:$BV$73,MATCH($AA73,'Classificação 2 encontros'!$CE$18:$CE$73,0)),"")</f>
        <v/>
      </c>
      <c r="BW73" s="90" t="str">
        <f>IFERROR(INDEX('Classificação 2 encontros'!$BW$18:$BW$73,MATCH($AA73,'Classificação 2 encontros'!$CE$18:$CE$73,0)),"")</f>
        <v/>
      </c>
      <c r="BX73" s="90" t="str">
        <f>IFERROR(INDEX('Classificação 2 encontros'!$BX$18:$BX$73,MATCH($AA73,'Classificação 2 encontros'!$CE$18:$CE$73,0)),"")</f>
        <v/>
      </c>
      <c r="BY73" s="90" t="str">
        <f>IFERROR(INDEX('Classificação 2 encontros'!$BY$18:$BY$73,MATCH($AA73,'Classificação 2 encontros'!$CE$18:$CE$73,0)),"")</f>
        <v/>
      </c>
      <c r="BZ73" s="90" t="str">
        <f>IFERROR(INDEX('Classificação 2 encontros'!$BZ$18:$BZ$73,MATCH($AA73,'Classificação 2 encontros'!$CE$18:$CE$73,0)),"")</f>
        <v/>
      </c>
      <c r="CA73" s="90" t="str">
        <f>IFERROR(INDEX('Classificação 2 encontros'!$CA$18:$CA$73,MATCH($AA73,'Classificação 2 encontros'!$CE$18:$CE$73,0)),"")</f>
        <v/>
      </c>
      <c r="CB73" s="90" t="str">
        <f>IFERROR(INDEX('Classificação 2 encontros'!$CB$18:$CB$73,MATCH($AA73,'Classificação 2 encontros'!$CE$18:$CE$73,0)),"")</f>
        <v/>
      </c>
      <c r="CC73" s="90" t="str">
        <f>IFERROR(INDEX('Classificação 2 encontros'!$CC$18:$CC$73,MATCH($AA73,'Classificação 2 encontros'!$CE$18:$CE$73,0)),"")</f>
        <v/>
      </c>
      <c r="CD73" s="68"/>
      <c r="CE73" s="69" t="str">
        <f t="shared" si="5"/>
        <v/>
      </c>
    </row>
    <row r="74" spans="1:83" ht="45.75" hidden="1" customHeight="1" x14ac:dyDescent="0.3">
      <c r="A74" s="825" t="s">
        <v>1</v>
      </c>
      <c r="B74" s="825"/>
      <c r="C74" s="825"/>
      <c r="D74" s="825"/>
      <c r="E74" s="825"/>
      <c r="F74" s="825"/>
      <c r="G74" s="825"/>
      <c r="H74" s="825"/>
      <c r="I74" s="825"/>
      <c r="J74" s="825"/>
      <c r="K74" s="825"/>
      <c r="L74" s="825"/>
      <c r="M74" s="825"/>
      <c r="N74" s="825"/>
      <c r="O74" s="825" t="s">
        <v>1</v>
      </c>
      <c r="P74" s="825"/>
      <c r="Q74" s="825"/>
      <c r="R74" s="825"/>
      <c r="S74" s="825"/>
      <c r="T74" s="825"/>
      <c r="U74" s="825"/>
      <c r="V74" s="825"/>
      <c r="W74" s="825"/>
      <c r="X74" s="825"/>
      <c r="Y74" s="825"/>
      <c r="Z74" s="825"/>
      <c r="AA74" s="825"/>
      <c r="AD74" s="10"/>
      <c r="AE74" s="10"/>
      <c r="AF74" s="10"/>
      <c r="AG74" s="10"/>
      <c r="AH74" s="10"/>
      <c r="AI74" s="10"/>
      <c r="AK74" s="10"/>
      <c r="AL74" s="10"/>
      <c r="AQ74" s="10"/>
      <c r="AR74" s="10"/>
      <c r="AS74" s="10"/>
      <c r="AT74" s="10"/>
      <c r="AU74" s="10"/>
      <c r="AX74" s="9"/>
      <c r="BA74" s="9"/>
      <c r="BF74" s="10"/>
      <c r="BG74" s="377"/>
      <c r="BH74" s="377"/>
      <c r="BI74" s="377"/>
      <c r="BJ74" s="10"/>
      <c r="BK74" s="10"/>
      <c r="BO74" s="9"/>
      <c r="BR74" s="377"/>
      <c r="BS74" s="377"/>
      <c r="BT74" s="377"/>
      <c r="BU74" s="377"/>
      <c r="BV74" s="377"/>
      <c r="BW74" s="377"/>
      <c r="BZ74" s="9"/>
      <c r="CC74" s="9"/>
      <c r="CD74" s="9"/>
      <c r="CE74" s="9"/>
    </row>
    <row r="75" spans="1:83" ht="15.75" hidden="1" customHeight="1" x14ac:dyDescent="0.3">
      <c r="A75" s="825"/>
      <c r="B75" s="825"/>
      <c r="C75" s="825"/>
      <c r="D75" s="825"/>
      <c r="E75" s="825"/>
      <c r="F75" s="825"/>
      <c r="G75" s="825"/>
      <c r="H75" s="825"/>
      <c r="I75" s="825"/>
      <c r="J75" s="825"/>
      <c r="K75" s="825"/>
      <c r="L75" s="825"/>
      <c r="M75" s="825"/>
      <c r="N75" s="825"/>
      <c r="O75" s="825"/>
      <c r="P75" s="825"/>
      <c r="Q75" s="825"/>
      <c r="R75" s="825"/>
      <c r="S75" s="825"/>
      <c r="T75" s="825"/>
      <c r="U75" s="825"/>
      <c r="V75" s="825"/>
      <c r="W75" s="825"/>
      <c r="X75" s="825"/>
      <c r="Y75" s="825"/>
      <c r="Z75" s="825"/>
      <c r="AA75" s="825"/>
      <c r="AD75" s="10"/>
      <c r="AE75" s="10"/>
      <c r="AF75" s="10"/>
      <c r="AG75" s="10"/>
      <c r="AH75" s="10"/>
      <c r="AI75" s="10"/>
      <c r="AK75" s="10"/>
      <c r="AL75" s="10"/>
      <c r="AQ75" s="10"/>
      <c r="AR75" s="10"/>
      <c r="AS75" s="10"/>
      <c r="AT75" s="10"/>
      <c r="AU75" s="10"/>
      <c r="AX75" s="9"/>
      <c r="BA75" s="9"/>
      <c r="BF75" s="10"/>
      <c r="BG75" s="377"/>
      <c r="BH75" s="377"/>
      <c r="BI75" s="377"/>
      <c r="BJ75" s="10"/>
      <c r="BK75" s="10"/>
      <c r="BO75" s="9"/>
      <c r="BR75" s="377"/>
      <c r="BS75" s="377"/>
      <c r="BT75" s="377"/>
      <c r="BU75" s="377"/>
      <c r="BV75" s="377"/>
      <c r="BW75" s="377"/>
      <c r="BZ75" s="9"/>
      <c r="CC75" s="9"/>
      <c r="CD75" s="9"/>
      <c r="CE75" s="9"/>
    </row>
    <row r="76" spans="1:83" s="2" customFormat="1" ht="15" hidden="1" customHeight="1" x14ac:dyDescent="0.3">
      <c r="A76" s="825"/>
      <c r="B76" s="825"/>
      <c r="C76" s="825"/>
      <c r="D76" s="825"/>
      <c r="E76" s="825"/>
      <c r="F76" s="825"/>
      <c r="G76" s="825"/>
      <c r="H76" s="825"/>
      <c r="I76" s="825"/>
      <c r="J76" s="825"/>
      <c r="K76" s="825"/>
      <c r="L76" s="825"/>
      <c r="M76" s="825"/>
      <c r="N76" s="825"/>
      <c r="O76" s="825"/>
      <c r="P76" s="825"/>
      <c r="Q76" s="825"/>
      <c r="R76" s="825"/>
      <c r="S76" s="825"/>
      <c r="T76" s="825"/>
      <c r="U76" s="825"/>
      <c r="V76" s="825"/>
      <c r="W76" s="825"/>
      <c r="X76" s="825"/>
      <c r="Y76" s="825"/>
      <c r="Z76" s="825"/>
      <c r="AA76" s="825"/>
      <c r="AB76" s="10"/>
      <c r="AC76" s="10"/>
      <c r="AD76" s="10"/>
      <c r="AE76" s="10"/>
      <c r="AF76" s="10"/>
      <c r="AG76" s="10"/>
      <c r="AH76" s="10"/>
      <c r="AI76" s="10"/>
      <c r="AJ76" s="10"/>
      <c r="AK76" s="10"/>
      <c r="AL76" s="10"/>
      <c r="AM76" s="10"/>
      <c r="AN76" s="10"/>
      <c r="AO76" s="10"/>
      <c r="AP76" s="10"/>
      <c r="AQ76" s="10"/>
      <c r="AR76" s="10"/>
      <c r="AS76" s="10"/>
      <c r="AT76" s="10"/>
      <c r="AU76" s="10"/>
      <c r="AV76" s="9"/>
      <c r="AW76" s="9"/>
      <c r="AX76" s="9"/>
      <c r="AY76" s="9"/>
      <c r="AZ76" s="9"/>
      <c r="BA76" s="9"/>
      <c r="BB76" s="10"/>
      <c r="BC76" s="10"/>
      <c r="BD76" s="9"/>
      <c r="BE76" s="9"/>
      <c r="BF76" s="10"/>
      <c r="BG76" s="377"/>
      <c r="BH76" s="377"/>
      <c r="BI76" s="377"/>
      <c r="BJ76" s="10"/>
      <c r="BK76" s="10"/>
      <c r="BL76" s="10"/>
      <c r="BM76" s="9"/>
      <c r="BN76" s="9"/>
      <c r="BO76" s="9"/>
      <c r="BP76" s="10"/>
      <c r="BQ76" s="10"/>
      <c r="BR76" s="377"/>
      <c r="BS76" s="377"/>
      <c r="BT76" s="377"/>
      <c r="BU76" s="377"/>
      <c r="BV76" s="377"/>
      <c r="BW76" s="377"/>
      <c r="BX76" s="9"/>
      <c r="BY76" s="9"/>
      <c r="BZ76" s="9"/>
      <c r="CA76" s="9"/>
      <c r="CB76" s="9"/>
      <c r="CC76" s="9"/>
      <c r="CD76" s="9"/>
      <c r="CE76" s="9"/>
    </row>
    <row r="77" spans="1:83" s="2" customFormat="1" ht="15" hidden="1" customHeight="1" x14ac:dyDescent="0.55000000000000004">
      <c r="A77" s="91"/>
      <c r="B77" s="91"/>
      <c r="C77" s="826" t="s">
        <v>128</v>
      </c>
      <c r="D77" s="826"/>
      <c r="E77" s="827" t="e">
        <f>#REF!</f>
        <v>#REF!</v>
      </c>
      <c r="F77" s="91"/>
      <c r="G77" s="91"/>
      <c r="H77" s="77"/>
      <c r="I77" s="91"/>
      <c r="J77" s="91"/>
      <c r="K77" s="77"/>
      <c r="L77" s="77"/>
      <c r="M77" s="77"/>
      <c r="N77" s="91"/>
      <c r="O77" s="91"/>
      <c r="P77" s="91"/>
      <c r="Q77" s="826" t="s">
        <v>128</v>
      </c>
      <c r="R77" s="826"/>
      <c r="S77" s="827" t="e">
        <f>#REF!</f>
        <v>#REF!</v>
      </c>
      <c r="T77" s="827"/>
      <c r="U77" s="827"/>
      <c r="V77" s="77"/>
      <c r="W77" s="91"/>
      <c r="X77" s="91"/>
      <c r="Y77" s="77"/>
      <c r="Z77" s="77"/>
      <c r="AA77" s="77"/>
      <c r="AB77" s="10"/>
      <c r="AC77" s="10"/>
      <c r="AD77" s="10"/>
      <c r="AE77" s="10"/>
      <c r="AF77" s="10"/>
      <c r="AG77" s="10"/>
      <c r="AH77" s="91"/>
      <c r="AI77" s="91"/>
      <c r="AJ77" s="77"/>
      <c r="AK77" s="91"/>
      <c r="AL77" s="91"/>
      <c r="AM77" s="77"/>
      <c r="AN77" s="77"/>
      <c r="AO77" s="77"/>
      <c r="AP77" s="10"/>
      <c r="AQ77" s="10"/>
      <c r="AR77" s="10"/>
      <c r="AS77" s="10"/>
      <c r="AT77" s="10"/>
      <c r="AU77" s="10"/>
      <c r="AV77" s="9"/>
      <c r="AW77" s="9"/>
      <c r="AX77" s="40"/>
      <c r="AY77" s="38"/>
      <c r="AZ77" s="38"/>
      <c r="BA77" s="40"/>
      <c r="BB77" s="77"/>
      <c r="BC77" s="77"/>
      <c r="BD77" s="9"/>
      <c r="BE77" s="9"/>
      <c r="BF77" s="10"/>
      <c r="BG77" s="40"/>
      <c r="BH77" s="40"/>
      <c r="BI77" s="40"/>
      <c r="BJ77" s="38"/>
      <c r="BK77" s="38"/>
      <c r="BL77" s="40"/>
      <c r="BM77" s="38"/>
      <c r="BN77" s="38"/>
      <c r="BO77" s="40"/>
      <c r="BP77" s="77"/>
      <c r="BQ77" s="77"/>
      <c r="BR77" s="40"/>
      <c r="BS77" s="40"/>
      <c r="BT77" s="40"/>
      <c r="BU77" s="40"/>
      <c r="BV77" s="40"/>
      <c r="BW77" s="40"/>
      <c r="BX77" s="9"/>
      <c r="BY77" s="9"/>
      <c r="BZ77" s="40"/>
      <c r="CA77" s="38"/>
      <c r="CB77" s="38"/>
      <c r="CC77" s="40"/>
      <c r="CD77" s="40"/>
      <c r="CE77" s="40"/>
    </row>
    <row r="78" spans="1:83" s="2" customFormat="1" ht="15" hidden="1" customHeight="1" x14ac:dyDescent="0.5">
      <c r="A78" s="76"/>
      <c r="B78" s="92"/>
      <c r="C78" s="826"/>
      <c r="D78" s="826"/>
      <c r="E78" s="827"/>
      <c r="F78" s="93"/>
      <c r="G78" s="93"/>
      <c r="H78" s="78"/>
      <c r="I78" s="93"/>
      <c r="J78" s="93"/>
      <c r="K78" s="78"/>
      <c r="L78" s="78"/>
      <c r="M78" s="78"/>
      <c r="N78" s="93"/>
      <c r="O78" s="76"/>
      <c r="P78" s="92"/>
      <c r="Q78" s="826"/>
      <c r="R78" s="826"/>
      <c r="S78" s="827"/>
      <c r="T78" s="827"/>
      <c r="U78" s="827"/>
      <c r="V78" s="78"/>
      <c r="W78" s="93"/>
      <c r="X78" s="93"/>
      <c r="Y78" s="78"/>
      <c r="Z78" s="78"/>
      <c r="AA78" s="78"/>
      <c r="AB78" s="10"/>
      <c r="AC78" s="10"/>
      <c r="AD78" s="10"/>
      <c r="AE78" s="10"/>
      <c r="AF78" s="10"/>
      <c r="AG78" s="10"/>
      <c r="AH78" s="93"/>
      <c r="AI78" s="93"/>
      <c r="AJ78" s="78"/>
      <c r="AK78" s="93"/>
      <c r="AL78" s="93"/>
      <c r="AM78" s="78"/>
      <c r="AN78" s="78"/>
      <c r="AO78" s="78"/>
      <c r="AP78" s="10"/>
      <c r="AQ78" s="10"/>
      <c r="AR78" s="10"/>
      <c r="AS78" s="10"/>
      <c r="AT78" s="10"/>
      <c r="AU78" s="10"/>
      <c r="AV78" s="9"/>
      <c r="AW78" s="9"/>
      <c r="AX78" s="41"/>
      <c r="AY78" s="37"/>
      <c r="AZ78" s="37"/>
      <c r="BA78" s="41"/>
      <c r="BB78" s="78"/>
      <c r="BC78" s="78"/>
      <c r="BD78" s="9"/>
      <c r="BE78" s="9"/>
      <c r="BF78" s="10"/>
      <c r="BG78" s="41"/>
      <c r="BH78" s="41"/>
      <c r="BI78" s="41"/>
      <c r="BJ78" s="37"/>
      <c r="BK78" s="37"/>
      <c r="BL78" s="41"/>
      <c r="BM78" s="37"/>
      <c r="BN78" s="37"/>
      <c r="BO78" s="41"/>
      <c r="BP78" s="78"/>
      <c r="BQ78" s="78"/>
      <c r="BR78" s="41"/>
      <c r="BS78" s="41"/>
      <c r="BT78" s="41"/>
      <c r="BU78" s="41"/>
      <c r="BV78" s="41"/>
      <c r="BW78" s="41"/>
      <c r="BX78" s="9"/>
      <c r="BY78" s="9"/>
      <c r="BZ78" s="41"/>
      <c r="CA78" s="37"/>
      <c r="CB78" s="37"/>
      <c r="CC78" s="41"/>
      <c r="CD78" s="41"/>
      <c r="CE78" s="41"/>
    </row>
    <row r="79" spans="1:83" s="2" customFormat="1" ht="15" hidden="1" customHeight="1" x14ac:dyDescent="0.5">
      <c r="A79" s="76"/>
      <c r="B79" s="94"/>
      <c r="C79" s="820" t="e">
        <f>#REF!</f>
        <v>#REF!</v>
      </c>
      <c r="D79" s="820"/>
      <c r="E79" s="820"/>
      <c r="F79" s="93"/>
      <c r="G79" s="93"/>
      <c r="H79" s="78"/>
      <c r="I79" s="93"/>
      <c r="J79" s="93"/>
      <c r="K79" s="78"/>
      <c r="L79" s="78"/>
      <c r="M79" s="78"/>
      <c r="N79" s="93"/>
      <c r="O79" s="76"/>
      <c r="P79" s="94"/>
      <c r="Q79" s="820" t="e">
        <f>#REF!</f>
        <v>#REF!</v>
      </c>
      <c r="R79" s="820"/>
      <c r="S79" s="820"/>
      <c r="T79" s="820"/>
      <c r="U79" s="820"/>
      <c r="V79" s="820"/>
      <c r="W79" s="93"/>
      <c r="X79" s="93"/>
      <c r="Y79" s="78"/>
      <c r="Z79" s="78"/>
      <c r="AA79" s="78"/>
      <c r="AB79" s="10"/>
      <c r="AC79" s="10"/>
      <c r="AD79" s="10"/>
      <c r="AE79" s="10"/>
      <c r="AF79" s="10"/>
      <c r="AG79" s="10"/>
      <c r="AH79" s="93"/>
      <c r="AI79" s="93"/>
      <c r="AJ79" s="78"/>
      <c r="AK79" s="93"/>
      <c r="AL79" s="93"/>
      <c r="AM79" s="78"/>
      <c r="AN79" s="78"/>
      <c r="AO79" s="78"/>
      <c r="AP79" s="10"/>
      <c r="AQ79" s="10"/>
      <c r="AR79" s="10"/>
      <c r="AS79" s="10"/>
      <c r="AT79" s="10"/>
      <c r="AU79" s="10"/>
      <c r="AV79" s="9"/>
      <c r="AW79" s="9"/>
      <c r="AX79" s="9"/>
      <c r="AY79" s="37"/>
      <c r="AZ79" s="37"/>
      <c r="BA79" s="41"/>
      <c r="BB79" s="78"/>
      <c r="BC79" s="78"/>
      <c r="BD79" s="9"/>
      <c r="BE79" s="9"/>
      <c r="BF79" s="10"/>
      <c r="BG79" s="41"/>
      <c r="BH79" s="41"/>
      <c r="BI79" s="41"/>
      <c r="BJ79" s="37"/>
      <c r="BK79" s="37"/>
      <c r="BL79" s="41"/>
      <c r="BM79" s="37"/>
      <c r="BN79" s="37"/>
      <c r="BO79" s="41"/>
      <c r="BP79" s="78"/>
      <c r="BQ79" s="78"/>
      <c r="BR79" s="41"/>
      <c r="BS79" s="41"/>
      <c r="BT79" s="41"/>
      <c r="BU79" s="41"/>
      <c r="BV79" s="41"/>
      <c r="BW79" s="41"/>
      <c r="BX79" s="9"/>
      <c r="BY79" s="9"/>
      <c r="BZ79" s="9"/>
      <c r="CA79" s="37"/>
      <c r="CB79" s="37"/>
      <c r="CC79" s="41"/>
      <c r="CD79" s="41"/>
      <c r="CE79" s="41"/>
    </row>
    <row r="80" spans="1:83" s="2" customFormat="1" ht="15" hidden="1" customHeight="1" x14ac:dyDescent="0.5">
      <c r="A80" s="76"/>
      <c r="B80" s="94"/>
      <c r="C80" s="94"/>
      <c r="D80" s="93"/>
      <c r="E80" s="93"/>
      <c r="F80" s="93"/>
      <c r="G80" s="93"/>
      <c r="H80" s="78"/>
      <c r="I80" s="93"/>
      <c r="J80" s="93"/>
      <c r="K80" s="78"/>
      <c r="L80" s="78"/>
      <c r="M80" s="78"/>
      <c r="N80" s="93"/>
      <c r="O80" s="76"/>
      <c r="P80" s="94"/>
      <c r="Q80" s="94"/>
      <c r="R80" s="93"/>
      <c r="S80" s="93"/>
      <c r="T80" s="93"/>
      <c r="U80" s="93"/>
      <c r="V80" s="78"/>
      <c r="W80" s="93"/>
      <c r="X80" s="93"/>
      <c r="Y80" s="78"/>
      <c r="Z80" s="78"/>
      <c r="AA80" s="78"/>
      <c r="AB80" s="10"/>
      <c r="AC80" s="10"/>
      <c r="AD80" s="10"/>
      <c r="AE80" s="10"/>
      <c r="AF80" s="10"/>
      <c r="AG80" s="10"/>
      <c r="AH80" s="93"/>
      <c r="AI80" s="93"/>
      <c r="AJ80" s="78"/>
      <c r="AK80" s="93"/>
      <c r="AL80" s="93"/>
      <c r="AM80" s="78"/>
      <c r="AN80" s="78"/>
      <c r="AO80" s="78"/>
      <c r="AP80" s="10"/>
      <c r="AQ80" s="10"/>
      <c r="AR80" s="10"/>
      <c r="AS80" s="10"/>
      <c r="AT80" s="10"/>
      <c r="AU80" s="10"/>
      <c r="AV80" s="37"/>
      <c r="AW80" s="37"/>
      <c r="AX80" s="41"/>
      <c r="AY80" s="37"/>
      <c r="AZ80" s="37"/>
      <c r="BA80" s="41"/>
      <c r="BB80" s="78"/>
      <c r="BC80" s="78"/>
      <c r="BD80" s="9"/>
      <c r="BE80" s="9"/>
      <c r="BF80" s="10"/>
      <c r="BG80" s="41"/>
      <c r="BH80" s="41"/>
      <c r="BI80" s="41"/>
      <c r="BJ80" s="37"/>
      <c r="BK80" s="37"/>
      <c r="BL80" s="41"/>
      <c r="BM80" s="37"/>
      <c r="BN80" s="37"/>
      <c r="BO80" s="41"/>
      <c r="BP80" s="78"/>
      <c r="BQ80" s="78"/>
      <c r="BR80" s="41"/>
      <c r="BS80" s="41"/>
      <c r="BT80" s="41"/>
      <c r="BU80" s="41"/>
      <c r="BV80" s="41"/>
      <c r="BW80" s="41"/>
      <c r="BX80" s="37"/>
      <c r="BY80" s="37"/>
      <c r="BZ80" s="41"/>
      <c r="CA80" s="37"/>
      <c r="CB80" s="37"/>
      <c r="CC80" s="41"/>
      <c r="CD80" s="41"/>
      <c r="CE80" s="41"/>
    </row>
    <row r="81" spans="1:83" s="2" customFormat="1" ht="15" hidden="1" customHeight="1" x14ac:dyDescent="0.5">
      <c r="A81" s="76"/>
      <c r="B81" s="5"/>
      <c r="C81" s="76"/>
      <c r="D81" s="832" t="s">
        <v>97</v>
      </c>
      <c r="E81" s="832"/>
      <c r="F81" s="832"/>
      <c r="G81" s="832"/>
      <c r="H81" s="73"/>
      <c r="I81" s="73"/>
      <c r="J81" s="73"/>
      <c r="K81" s="73"/>
      <c r="L81" s="73"/>
      <c r="M81" s="73"/>
      <c r="N81" s="78"/>
      <c r="O81" s="78"/>
      <c r="P81" s="78"/>
      <c r="Q81" s="78"/>
      <c r="R81" s="834" t="s">
        <v>98</v>
      </c>
      <c r="S81" s="834"/>
      <c r="T81" s="834"/>
      <c r="U81" s="834"/>
      <c r="V81" s="834"/>
      <c r="W81" s="834"/>
      <c r="X81" s="834"/>
      <c r="Y81" s="834"/>
      <c r="Z81" s="73"/>
      <c r="AA81" s="73"/>
      <c r="AB81" s="10"/>
      <c r="AC81" s="10"/>
      <c r="AD81" s="10"/>
      <c r="AE81" s="10"/>
      <c r="AF81" s="10"/>
      <c r="AG81" s="10"/>
      <c r="AH81" s="10"/>
      <c r="AI81" s="10"/>
      <c r="AJ81" s="73"/>
      <c r="AK81" s="73"/>
      <c r="AL81" s="73"/>
      <c r="AM81" s="73"/>
      <c r="AN81" s="73"/>
      <c r="AO81" s="73"/>
      <c r="AP81" s="10"/>
      <c r="AQ81" s="10"/>
      <c r="AR81" s="10"/>
      <c r="AS81" s="10"/>
      <c r="AT81" s="10"/>
      <c r="AU81" s="10"/>
      <c r="AV81" s="9"/>
      <c r="AW81" s="9"/>
      <c r="AX81" s="9"/>
      <c r="AY81" s="9"/>
      <c r="AZ81" s="9"/>
      <c r="BA81" s="9"/>
      <c r="BB81" s="73"/>
      <c r="BC81" s="73"/>
      <c r="BD81" s="9"/>
      <c r="BE81" s="9"/>
      <c r="BF81" s="10"/>
      <c r="BG81" s="98"/>
      <c r="BH81" s="98"/>
      <c r="BI81" s="98"/>
      <c r="BJ81" s="10"/>
      <c r="BK81" s="10"/>
      <c r="BL81" s="98"/>
      <c r="BM81" s="9"/>
      <c r="BN81" s="9"/>
      <c r="BO81" s="9"/>
      <c r="BP81" s="73"/>
      <c r="BQ81" s="73"/>
      <c r="BR81" s="98"/>
      <c r="BS81" s="98"/>
      <c r="BT81" s="98"/>
      <c r="BU81" s="98"/>
      <c r="BV81" s="98"/>
      <c r="BW81" s="98"/>
      <c r="BX81" s="9"/>
      <c r="BY81" s="9"/>
      <c r="BZ81" s="9"/>
      <c r="CA81" s="9"/>
      <c r="CB81" s="9"/>
      <c r="CC81" s="9"/>
      <c r="CD81" s="98"/>
      <c r="CE81" s="98"/>
    </row>
    <row r="82" spans="1:83" s="2" customFormat="1" ht="15" hidden="1" customHeight="1" x14ac:dyDescent="0.5">
      <c r="A82" s="76"/>
      <c r="B82" s="836" t="s">
        <v>131</v>
      </c>
      <c r="C82" s="836"/>
      <c r="D82" s="833"/>
      <c r="E82" s="833"/>
      <c r="F82" s="833"/>
      <c r="G82" s="833"/>
      <c r="H82" s="73"/>
      <c r="I82" s="73"/>
      <c r="J82" s="73"/>
      <c r="K82" s="73"/>
      <c r="L82" s="73"/>
      <c r="M82" s="73"/>
      <c r="N82" s="78"/>
      <c r="O82" s="78"/>
      <c r="P82" s="836" t="s">
        <v>131</v>
      </c>
      <c r="Q82" s="836"/>
      <c r="R82" s="835"/>
      <c r="S82" s="835"/>
      <c r="T82" s="835"/>
      <c r="U82" s="835"/>
      <c r="V82" s="835"/>
      <c r="W82" s="835"/>
      <c r="X82" s="835"/>
      <c r="Y82" s="835"/>
      <c r="Z82" s="73"/>
      <c r="AA82" s="73"/>
      <c r="AB82" s="10"/>
      <c r="AC82" s="10"/>
      <c r="AD82" s="10"/>
      <c r="AE82" s="10"/>
      <c r="AF82" s="10"/>
      <c r="AG82" s="10"/>
      <c r="AH82" s="10"/>
      <c r="AI82" s="10"/>
      <c r="AJ82" s="73"/>
      <c r="AK82" s="73"/>
      <c r="AL82" s="73"/>
      <c r="AM82" s="73"/>
      <c r="AN82" s="73"/>
      <c r="AO82" s="73"/>
      <c r="AP82" s="10"/>
      <c r="AQ82" s="10"/>
      <c r="AR82" s="10"/>
      <c r="AS82" s="10"/>
      <c r="AT82" s="10"/>
      <c r="AU82" s="10"/>
      <c r="AV82" s="9"/>
      <c r="AW82" s="9"/>
      <c r="AX82" s="9"/>
      <c r="AY82" s="9"/>
      <c r="AZ82" s="9"/>
      <c r="BA82" s="9"/>
      <c r="BB82" s="73"/>
      <c r="BC82" s="73"/>
      <c r="BD82" s="9"/>
      <c r="BE82" s="9"/>
      <c r="BF82" s="10"/>
      <c r="BG82" s="98"/>
      <c r="BH82" s="98"/>
      <c r="BI82" s="98"/>
      <c r="BJ82" s="10"/>
      <c r="BK82" s="10"/>
      <c r="BL82" s="98"/>
      <c r="BM82" s="9"/>
      <c r="BN82" s="9"/>
      <c r="BO82" s="9"/>
      <c r="BP82" s="73"/>
      <c r="BQ82" s="73"/>
      <c r="BR82" s="98"/>
      <c r="BS82" s="98"/>
      <c r="BT82" s="98"/>
      <c r="BU82" s="98"/>
      <c r="BV82" s="98"/>
      <c r="BW82" s="98"/>
      <c r="BX82" s="9"/>
      <c r="BY82" s="9"/>
      <c r="BZ82" s="9"/>
      <c r="CA82" s="9"/>
      <c r="CB82" s="9"/>
      <c r="CC82" s="9"/>
      <c r="CD82" s="98"/>
      <c r="CE82" s="98"/>
    </row>
    <row r="83" spans="1:83" ht="14.25" hidden="1" customHeight="1" x14ac:dyDescent="0.95">
      <c r="B83" s="828" t="s">
        <v>111</v>
      </c>
      <c r="C83" s="828" t="s">
        <v>5</v>
      </c>
      <c r="D83" s="828" t="s">
        <v>7</v>
      </c>
      <c r="E83" s="828" t="s">
        <v>8</v>
      </c>
      <c r="F83" s="837" t="s">
        <v>110</v>
      </c>
      <c r="G83" s="828" t="s">
        <v>120</v>
      </c>
      <c r="H83" s="74"/>
      <c r="I83" s="837" t="s">
        <v>110</v>
      </c>
      <c r="J83" s="828" t="s">
        <v>120</v>
      </c>
      <c r="K83" s="74"/>
      <c r="L83" s="74"/>
      <c r="M83" s="74"/>
      <c r="P83" s="829" t="s">
        <v>111</v>
      </c>
      <c r="Q83" s="831" t="s">
        <v>5</v>
      </c>
      <c r="R83" s="831" t="s">
        <v>7</v>
      </c>
      <c r="S83" s="831" t="s">
        <v>8</v>
      </c>
      <c r="T83" s="837" t="s">
        <v>110</v>
      </c>
      <c r="U83" s="828" t="s">
        <v>120</v>
      </c>
      <c r="V83" s="74"/>
      <c r="W83" s="837" t="s">
        <v>110</v>
      </c>
      <c r="X83" s="828" t="s">
        <v>120</v>
      </c>
      <c r="Y83" s="74"/>
      <c r="Z83" s="74"/>
      <c r="AA83" s="74"/>
      <c r="AD83" s="378"/>
      <c r="AE83" s="10"/>
      <c r="AF83" s="10"/>
      <c r="AG83" s="10"/>
      <c r="AH83" s="837" t="s">
        <v>110</v>
      </c>
      <c r="AI83" s="828" t="s">
        <v>120</v>
      </c>
      <c r="AJ83" s="74"/>
      <c r="AK83" s="837" t="s">
        <v>110</v>
      </c>
      <c r="AL83" s="828" t="s">
        <v>120</v>
      </c>
      <c r="AM83" s="74"/>
      <c r="AN83" s="74"/>
      <c r="AO83" s="74"/>
      <c r="AQ83" s="10"/>
      <c r="AR83" s="10"/>
      <c r="AS83" s="10"/>
      <c r="AT83" s="10"/>
      <c r="AU83" s="10"/>
      <c r="AV83" s="838" t="s">
        <v>110</v>
      </c>
      <c r="AW83" s="817" t="s">
        <v>120</v>
      </c>
      <c r="AX83" s="11"/>
      <c r="AY83" s="838" t="s">
        <v>110</v>
      </c>
      <c r="AZ83" s="817" t="s">
        <v>120</v>
      </c>
      <c r="BA83" s="11"/>
      <c r="BB83" s="74"/>
      <c r="BC83" s="74"/>
      <c r="BF83" s="377"/>
      <c r="BG83" s="11"/>
      <c r="BH83" s="11"/>
      <c r="BI83" s="11"/>
      <c r="BJ83" s="838" t="s">
        <v>110</v>
      </c>
      <c r="BK83" s="817" t="s">
        <v>120</v>
      </c>
      <c r="BL83" s="11"/>
      <c r="BM83" s="838" t="s">
        <v>110</v>
      </c>
      <c r="BN83" s="817" t="s">
        <v>120</v>
      </c>
      <c r="BO83" s="11"/>
      <c r="BP83" s="74"/>
      <c r="BQ83" s="74"/>
      <c r="BR83" s="11"/>
      <c r="BS83" s="11"/>
      <c r="BT83" s="11"/>
      <c r="BU83" s="11"/>
      <c r="BV83" s="11"/>
      <c r="BW83" s="11"/>
      <c r="BX83" s="838" t="s">
        <v>110</v>
      </c>
      <c r="BY83" s="817" t="s">
        <v>120</v>
      </c>
      <c r="BZ83" s="11"/>
      <c r="CA83" s="838" t="s">
        <v>110</v>
      </c>
      <c r="CB83" s="817" t="s">
        <v>120</v>
      </c>
      <c r="CC83" s="11"/>
      <c r="CD83" s="11"/>
      <c r="CE83" s="11"/>
    </row>
    <row r="84" spans="1:83" s="12" customFormat="1" ht="14.25" hidden="1" customHeight="1" x14ac:dyDescent="0.95">
      <c r="B84" s="828"/>
      <c r="C84" s="828"/>
      <c r="D84" s="828"/>
      <c r="E84" s="828"/>
      <c r="F84" s="837"/>
      <c r="G84" s="828"/>
      <c r="H84" s="74"/>
      <c r="I84" s="837"/>
      <c r="J84" s="828"/>
      <c r="K84" s="74"/>
      <c r="L84" s="74"/>
      <c r="M84" s="74"/>
      <c r="N84" s="74"/>
      <c r="O84" s="74"/>
      <c r="P84" s="830"/>
      <c r="Q84" s="831"/>
      <c r="R84" s="831"/>
      <c r="S84" s="831"/>
      <c r="T84" s="837"/>
      <c r="U84" s="828"/>
      <c r="V84" s="74"/>
      <c r="W84" s="837"/>
      <c r="X84" s="828"/>
      <c r="Y84" s="74"/>
      <c r="Z84" s="74"/>
      <c r="AA84" s="74"/>
      <c r="AB84" s="10"/>
      <c r="AC84" s="10"/>
      <c r="AD84" s="378"/>
      <c r="AE84" s="10"/>
      <c r="AF84" s="10"/>
      <c r="AG84" s="10"/>
      <c r="AH84" s="837"/>
      <c r="AI84" s="828"/>
      <c r="AJ84" s="74"/>
      <c r="AK84" s="837"/>
      <c r="AL84" s="828"/>
      <c r="AM84" s="74"/>
      <c r="AN84" s="74"/>
      <c r="AO84" s="74"/>
      <c r="AP84" s="10"/>
      <c r="AQ84" s="10"/>
      <c r="AR84" s="10"/>
      <c r="AS84" s="10"/>
      <c r="AT84" s="10"/>
      <c r="AU84" s="10"/>
      <c r="AV84" s="838"/>
      <c r="AW84" s="817"/>
      <c r="AX84" s="11"/>
      <c r="AY84" s="838"/>
      <c r="AZ84" s="817"/>
      <c r="BA84" s="11"/>
      <c r="BB84" s="74"/>
      <c r="BC84" s="74"/>
      <c r="BD84" s="9"/>
      <c r="BE84" s="9"/>
      <c r="BF84" s="377"/>
      <c r="BG84" s="11"/>
      <c r="BH84" s="11"/>
      <c r="BI84" s="11"/>
      <c r="BJ84" s="838"/>
      <c r="BK84" s="817"/>
      <c r="BL84" s="11"/>
      <c r="BM84" s="838"/>
      <c r="BN84" s="817"/>
      <c r="BO84" s="11"/>
      <c r="BP84" s="74"/>
      <c r="BQ84" s="74"/>
      <c r="BR84" s="11"/>
      <c r="BS84" s="11"/>
      <c r="BT84" s="11"/>
      <c r="BU84" s="11"/>
      <c r="BV84" s="11"/>
      <c r="BW84" s="11"/>
      <c r="BX84" s="838"/>
      <c r="BY84" s="817"/>
      <c r="BZ84" s="11"/>
      <c r="CA84" s="838"/>
      <c r="CB84" s="817"/>
      <c r="CC84" s="11"/>
      <c r="CD84" s="11"/>
      <c r="CE84" s="11"/>
    </row>
    <row r="85" spans="1:83" ht="18.75" hidden="1" customHeight="1" x14ac:dyDescent="0.95">
      <c r="B85" s="70" t="str">
        <f>IFERROR(INDEX(#REF!,MATCH($G85,#REF!,0)),"")</f>
        <v/>
      </c>
      <c r="C85" s="70" t="str">
        <f>IFERROR(INDEX(#REF!,MATCH($G85,#REF!,0)),"")</f>
        <v/>
      </c>
      <c r="D85" s="71" t="str">
        <f>IFERROR(INDEX(#REF!,MATCH($G85,#REF!,0)),"")</f>
        <v/>
      </c>
      <c r="E85" s="71" t="str">
        <f>IFERROR(INDEX(#REF!,MATCH($G85,#REF!,0)),"")</f>
        <v/>
      </c>
      <c r="F85" s="71" t="str">
        <f>IFERROR(INDEX(#REF!,MATCH($G85,#REF!,0)),"")</f>
        <v/>
      </c>
      <c r="G85" s="72">
        <v>57</v>
      </c>
      <c r="H85" s="65"/>
      <c r="I85" s="71" t="str">
        <f>IFERROR(INDEX(#REF!,MATCH($G85,#REF!,0)),"")</f>
        <v/>
      </c>
      <c r="J85" s="72">
        <v>57</v>
      </c>
      <c r="K85" s="65"/>
      <c r="L85" s="65"/>
      <c r="M85" s="65"/>
      <c r="N85" s="65"/>
      <c r="O85" s="65"/>
      <c r="P85" s="66" t="str">
        <f>IFERROR(INDEX(#REF!,MATCH($Y85,#REF!,0)),"")</f>
        <v/>
      </c>
      <c r="Q85" s="66" t="str">
        <f>IFERROR(INDEX(#REF!,MATCH($Y85,#REF!,0)),"")</f>
        <v/>
      </c>
      <c r="R85" s="67" t="str">
        <f>IFERROR(INDEX(#REF!,MATCH($Y85,#REF!,0)),"")</f>
        <v/>
      </c>
      <c r="S85" s="67" t="str">
        <f>IFERROR(INDEX(#REF!,MATCH($Y85,#REF!,0)),"")</f>
        <v/>
      </c>
      <c r="T85" s="71" t="str">
        <f>IFERROR(INDEX(#REF!,MATCH($G85,#REF!,0)),"")</f>
        <v/>
      </c>
      <c r="U85" s="72">
        <v>57</v>
      </c>
      <c r="V85" s="65"/>
      <c r="W85" s="71" t="str">
        <f>IFERROR(INDEX(#REF!,MATCH($G85,#REF!,0)),"")</f>
        <v/>
      </c>
      <c r="X85" s="72">
        <v>57</v>
      </c>
      <c r="Y85" s="65"/>
      <c r="Z85" s="65"/>
      <c r="AA85" s="65"/>
      <c r="AD85" s="378"/>
      <c r="AE85" s="10"/>
      <c r="AF85" s="10"/>
      <c r="AG85" s="10"/>
      <c r="AH85" s="71" t="str">
        <f>IFERROR(INDEX(#REF!,MATCH($G85,#REF!,0)),"")</f>
        <v/>
      </c>
      <c r="AI85" s="72">
        <v>57</v>
      </c>
      <c r="AJ85" s="65"/>
      <c r="AK85" s="71" t="str">
        <f>IFERROR(INDEX(#REF!,MATCH($G85,#REF!,0)),"")</f>
        <v/>
      </c>
      <c r="AL85" s="72">
        <v>57</v>
      </c>
      <c r="AM85" s="65"/>
      <c r="AN85" s="65"/>
      <c r="AO85" s="65"/>
      <c r="AQ85" s="10"/>
      <c r="AR85" s="10"/>
      <c r="AS85" s="10"/>
      <c r="AT85" s="10"/>
      <c r="AU85" s="10"/>
      <c r="AV85" s="34" t="str">
        <f>IFERROR(INDEX(#REF!,MATCH($G85,#REF!,0)),"")</f>
        <v/>
      </c>
      <c r="AW85" s="26">
        <v>57</v>
      </c>
      <c r="AX85" s="27"/>
      <c r="AY85" s="34" t="str">
        <f>IFERROR(INDEX(#REF!,MATCH($G85,#REF!,0)),"")</f>
        <v/>
      </c>
      <c r="AZ85" s="26">
        <v>57</v>
      </c>
      <c r="BA85" s="27"/>
      <c r="BB85" s="65"/>
      <c r="BC85" s="65"/>
      <c r="BF85" s="377"/>
      <c r="BG85" s="25"/>
      <c r="BH85" s="25"/>
      <c r="BI85" s="25"/>
      <c r="BJ85" s="34" t="str">
        <f>IFERROR(INDEX(#REF!,MATCH($G85,#REF!,0)),"")</f>
        <v/>
      </c>
      <c r="BK85" s="26">
        <v>57</v>
      </c>
      <c r="BL85" s="27"/>
      <c r="BM85" s="34" t="str">
        <f>IFERROR(INDEX(#REF!,MATCH($G85,#REF!,0)),"")</f>
        <v/>
      </c>
      <c r="BN85" s="26">
        <v>57</v>
      </c>
      <c r="BO85" s="27"/>
      <c r="BP85" s="65"/>
      <c r="BQ85" s="65"/>
      <c r="BR85" s="25"/>
      <c r="BS85" s="25"/>
      <c r="BT85" s="25"/>
      <c r="BU85" s="25"/>
      <c r="BV85" s="25"/>
      <c r="BW85" s="25"/>
      <c r="BX85" s="34" t="str">
        <f>IFERROR(INDEX(#REF!,MATCH($G85,#REF!,0)),"")</f>
        <v/>
      </c>
      <c r="BY85" s="26">
        <v>57</v>
      </c>
      <c r="BZ85" s="27"/>
      <c r="CA85" s="34" t="str">
        <f>IFERROR(INDEX(#REF!,MATCH($G85,#REF!,0)),"")</f>
        <v/>
      </c>
      <c r="CB85" s="26">
        <v>57</v>
      </c>
      <c r="CC85" s="27"/>
      <c r="CD85" s="27"/>
      <c r="CE85" s="27"/>
    </row>
    <row r="86" spans="1:83" ht="18.75" hidden="1" customHeight="1" x14ac:dyDescent="0.55000000000000004">
      <c r="B86" s="70" t="str">
        <f>IFERROR(INDEX(#REF!,MATCH($G86,#REF!,0)),"")</f>
        <v/>
      </c>
      <c r="C86" s="70" t="str">
        <f>IFERROR(INDEX(#REF!,MATCH($G86,#REF!,0)),"")</f>
        <v/>
      </c>
      <c r="D86" s="71" t="str">
        <f>IFERROR(INDEX(#REF!,MATCH($G86,#REF!,0)),"")</f>
        <v/>
      </c>
      <c r="E86" s="71" t="str">
        <f>IFERROR(INDEX(#REF!,MATCH($G86,#REF!,0)),"")</f>
        <v/>
      </c>
      <c r="F86" s="71" t="str">
        <f>IFERROR(INDEX(#REF!,MATCH($G86,#REF!,0)),"")</f>
        <v/>
      </c>
      <c r="G86" s="72">
        <v>58</v>
      </c>
      <c r="H86" s="65"/>
      <c r="I86" s="71" t="str">
        <f>IFERROR(INDEX(#REF!,MATCH($G86,#REF!,0)),"")</f>
        <v/>
      </c>
      <c r="J86" s="72">
        <v>58</v>
      </c>
      <c r="K86" s="65"/>
      <c r="L86" s="65"/>
      <c r="M86" s="65"/>
      <c r="N86" s="65"/>
      <c r="O86" s="65"/>
      <c r="P86" s="66" t="str">
        <f>IFERROR(INDEX(#REF!,MATCH($Y86,#REF!,0)),"")</f>
        <v/>
      </c>
      <c r="Q86" s="66" t="str">
        <f>IFERROR(INDEX(#REF!,MATCH($Y86,#REF!,0)),"")</f>
        <v/>
      </c>
      <c r="R86" s="67" t="str">
        <f>IFERROR(INDEX(#REF!,MATCH($Y86,#REF!,0)),"")</f>
        <v/>
      </c>
      <c r="S86" s="67" t="str">
        <f>IFERROR(INDEX(#REF!,MATCH($Y86,#REF!,0)),"")</f>
        <v/>
      </c>
      <c r="T86" s="71" t="str">
        <f>IFERROR(INDEX(#REF!,MATCH($G86,#REF!,0)),"")</f>
        <v/>
      </c>
      <c r="U86" s="72">
        <v>58</v>
      </c>
      <c r="V86" s="65"/>
      <c r="W86" s="71" t="str">
        <f>IFERROR(INDEX(#REF!,MATCH($G86,#REF!,0)),"")</f>
        <v/>
      </c>
      <c r="X86" s="72">
        <v>58</v>
      </c>
      <c r="Y86" s="65"/>
      <c r="Z86" s="65"/>
      <c r="AA86" s="65"/>
      <c r="AD86" s="77"/>
      <c r="AE86" s="10"/>
      <c r="AF86" s="10"/>
      <c r="AG86" s="10"/>
      <c r="AH86" s="71" t="str">
        <f>IFERROR(INDEX(#REF!,MATCH($G86,#REF!,0)),"")</f>
        <v/>
      </c>
      <c r="AI86" s="72">
        <v>58</v>
      </c>
      <c r="AJ86" s="65"/>
      <c r="AK86" s="71" t="str">
        <f>IFERROR(INDEX(#REF!,MATCH($G86,#REF!,0)),"")</f>
        <v/>
      </c>
      <c r="AL86" s="72">
        <v>58</v>
      </c>
      <c r="AM86" s="65"/>
      <c r="AN86" s="65"/>
      <c r="AO86" s="65"/>
      <c r="AQ86" s="10"/>
      <c r="AR86" s="10"/>
      <c r="AS86" s="10"/>
      <c r="AT86" s="10"/>
      <c r="AU86" s="10"/>
      <c r="AV86" s="34" t="str">
        <f>IFERROR(INDEX(#REF!,MATCH($G86,#REF!,0)),"")</f>
        <v/>
      </c>
      <c r="AW86" s="26">
        <v>58</v>
      </c>
      <c r="AX86" s="27"/>
      <c r="AY86" s="34" t="str">
        <f>IFERROR(INDEX(#REF!,MATCH($G86,#REF!,0)),"")</f>
        <v/>
      </c>
      <c r="AZ86" s="26">
        <v>58</v>
      </c>
      <c r="BA86" s="27"/>
      <c r="BB86" s="65"/>
      <c r="BC86" s="65"/>
      <c r="BF86" s="40"/>
      <c r="BG86" s="25"/>
      <c r="BH86" s="25"/>
      <c r="BI86" s="25"/>
      <c r="BJ86" s="34" t="str">
        <f>IFERROR(INDEX(#REF!,MATCH($G86,#REF!,0)),"")</f>
        <v/>
      </c>
      <c r="BK86" s="26">
        <v>58</v>
      </c>
      <c r="BL86" s="27"/>
      <c r="BM86" s="34" t="str">
        <f>IFERROR(INDEX(#REF!,MATCH($G86,#REF!,0)),"")</f>
        <v/>
      </c>
      <c r="BN86" s="26">
        <v>58</v>
      </c>
      <c r="BO86" s="27"/>
      <c r="BP86" s="65"/>
      <c r="BQ86" s="65"/>
      <c r="BR86" s="25"/>
      <c r="BS86" s="25"/>
      <c r="BT86" s="25"/>
      <c r="BU86" s="25"/>
      <c r="BV86" s="25"/>
      <c r="BW86" s="25"/>
      <c r="BX86" s="34" t="str">
        <f>IFERROR(INDEX(#REF!,MATCH($G86,#REF!,0)),"")</f>
        <v/>
      </c>
      <c r="BY86" s="26">
        <v>58</v>
      </c>
      <c r="BZ86" s="27"/>
      <c r="CA86" s="34" t="str">
        <f>IFERROR(INDEX(#REF!,MATCH($G86,#REF!,0)),"")</f>
        <v/>
      </c>
      <c r="CB86" s="26">
        <v>58</v>
      </c>
      <c r="CC86" s="27"/>
      <c r="CD86" s="27"/>
      <c r="CE86" s="27"/>
    </row>
    <row r="87" spans="1:83" ht="18.75" hidden="1" customHeight="1" x14ac:dyDescent="0.5">
      <c r="B87" s="70" t="str">
        <f>IFERROR(INDEX(#REF!,MATCH($G87,#REF!,0)),"")</f>
        <v/>
      </c>
      <c r="C87" s="70" t="str">
        <f>IFERROR(INDEX(#REF!,MATCH($G87,#REF!,0)),"")</f>
        <v/>
      </c>
      <c r="D87" s="71" t="str">
        <f>IFERROR(INDEX(#REF!,MATCH($G87,#REF!,0)),"")</f>
        <v/>
      </c>
      <c r="E87" s="71" t="str">
        <f>IFERROR(INDEX(#REF!,MATCH($G87,#REF!,0)),"")</f>
        <v/>
      </c>
      <c r="F87" s="71" t="str">
        <f>IFERROR(INDEX(#REF!,MATCH($G87,#REF!,0)),"")</f>
        <v/>
      </c>
      <c r="G87" s="72">
        <v>59</v>
      </c>
      <c r="H87" s="65"/>
      <c r="I87" s="71" t="str">
        <f>IFERROR(INDEX(#REF!,MATCH($G87,#REF!,0)),"")</f>
        <v/>
      </c>
      <c r="J87" s="72">
        <v>59</v>
      </c>
      <c r="K87" s="65"/>
      <c r="L87" s="65"/>
      <c r="M87" s="65"/>
      <c r="N87" s="65"/>
      <c r="O87" s="65"/>
      <c r="P87" s="66" t="str">
        <f>IFERROR(INDEX(#REF!,MATCH($Y87,#REF!,0)),"")</f>
        <v/>
      </c>
      <c r="Q87" s="66" t="str">
        <f>IFERROR(INDEX(#REF!,MATCH($Y87,#REF!,0)),"")</f>
        <v/>
      </c>
      <c r="R87" s="67" t="str">
        <f>IFERROR(INDEX(#REF!,MATCH($Y87,#REF!,0)),"")</f>
        <v/>
      </c>
      <c r="S87" s="67" t="str">
        <f>IFERROR(INDEX(#REF!,MATCH($Y87,#REF!,0)),"")</f>
        <v/>
      </c>
      <c r="T87" s="71" t="str">
        <f>IFERROR(INDEX(#REF!,MATCH($G87,#REF!,0)),"")</f>
        <v/>
      </c>
      <c r="U87" s="72">
        <v>59</v>
      </c>
      <c r="V87" s="65"/>
      <c r="W87" s="71" t="str">
        <f>IFERROR(INDEX(#REF!,MATCH($G87,#REF!,0)),"")</f>
        <v/>
      </c>
      <c r="X87" s="72">
        <v>59</v>
      </c>
      <c r="Y87" s="65"/>
      <c r="Z87" s="65"/>
      <c r="AA87" s="65"/>
      <c r="AD87" s="78"/>
      <c r="AE87" s="10"/>
      <c r="AF87" s="10"/>
      <c r="AG87" s="10"/>
      <c r="AH87" s="71" t="str">
        <f>IFERROR(INDEX(#REF!,MATCH($G87,#REF!,0)),"")</f>
        <v/>
      </c>
      <c r="AI87" s="72">
        <v>59</v>
      </c>
      <c r="AJ87" s="65"/>
      <c r="AK87" s="71" t="str">
        <f>IFERROR(INDEX(#REF!,MATCH($G87,#REF!,0)),"")</f>
        <v/>
      </c>
      <c r="AL87" s="72">
        <v>59</v>
      </c>
      <c r="AM87" s="65"/>
      <c r="AN87" s="65"/>
      <c r="AO87" s="65"/>
      <c r="AQ87" s="10"/>
      <c r="AR87" s="10"/>
      <c r="AS87" s="10"/>
      <c r="AT87" s="10"/>
      <c r="AU87" s="10"/>
      <c r="AV87" s="34" t="str">
        <f>IFERROR(INDEX(#REF!,MATCH($G87,#REF!,0)),"")</f>
        <v/>
      </c>
      <c r="AW87" s="26">
        <v>59</v>
      </c>
      <c r="AX87" s="27"/>
      <c r="AY87" s="34" t="str">
        <f>IFERROR(INDEX(#REF!,MATCH($G87,#REF!,0)),"")</f>
        <v/>
      </c>
      <c r="AZ87" s="26">
        <v>59</v>
      </c>
      <c r="BA87" s="27"/>
      <c r="BB87" s="65"/>
      <c r="BC87" s="65"/>
      <c r="BF87" s="41"/>
      <c r="BG87" s="27"/>
      <c r="BH87" s="27"/>
      <c r="BI87" s="27"/>
      <c r="BJ87" s="34" t="str">
        <f>IFERROR(INDEX(#REF!,MATCH($G87,#REF!,0)),"")</f>
        <v/>
      </c>
      <c r="BK87" s="26">
        <v>59</v>
      </c>
      <c r="BL87" s="27"/>
      <c r="BM87" s="34" t="str">
        <f>IFERROR(INDEX(#REF!,MATCH($G87,#REF!,0)),"")</f>
        <v/>
      </c>
      <c r="BN87" s="26">
        <v>59</v>
      </c>
      <c r="BO87" s="27"/>
      <c r="BP87" s="65"/>
      <c r="BQ87" s="65"/>
      <c r="BR87" s="27"/>
      <c r="BS87" s="27"/>
      <c r="BT87" s="27"/>
      <c r="BU87" s="27"/>
      <c r="BV87" s="27"/>
      <c r="BW87" s="27"/>
      <c r="BX87" s="34" t="str">
        <f>IFERROR(INDEX(#REF!,MATCH($G87,#REF!,0)),"")</f>
        <v/>
      </c>
      <c r="BY87" s="26">
        <v>59</v>
      </c>
      <c r="BZ87" s="27"/>
      <c r="CA87" s="34" t="str">
        <f>IFERROR(INDEX(#REF!,MATCH($G87,#REF!,0)),"")</f>
        <v/>
      </c>
      <c r="CB87" s="26">
        <v>59</v>
      </c>
      <c r="CC87" s="27"/>
      <c r="CD87" s="27"/>
      <c r="CE87" s="27"/>
    </row>
    <row r="88" spans="1:83" ht="18.75" hidden="1" customHeight="1" x14ac:dyDescent="0.5">
      <c r="B88" s="70" t="str">
        <f>IFERROR(INDEX(#REF!,MATCH($G88,#REF!,0)),"")</f>
        <v/>
      </c>
      <c r="C88" s="70" t="str">
        <f>IFERROR(INDEX(#REF!,MATCH($G88,#REF!,0)),"")</f>
        <v/>
      </c>
      <c r="D88" s="71" t="str">
        <f>IFERROR(INDEX(#REF!,MATCH($G88,#REF!,0)),"")</f>
        <v/>
      </c>
      <c r="E88" s="71" t="str">
        <f>IFERROR(INDEX(#REF!,MATCH($G88,#REF!,0)),"")</f>
        <v/>
      </c>
      <c r="F88" s="71" t="str">
        <f>IFERROR(INDEX(#REF!,MATCH($G88,#REF!,0)),"")</f>
        <v/>
      </c>
      <c r="G88" s="72">
        <v>60</v>
      </c>
      <c r="H88" s="65"/>
      <c r="I88" s="71" t="str">
        <f>IFERROR(INDEX(#REF!,MATCH($G88,#REF!,0)),"")</f>
        <v/>
      </c>
      <c r="J88" s="72">
        <v>60</v>
      </c>
      <c r="K88" s="65"/>
      <c r="L88" s="65"/>
      <c r="M88" s="65"/>
      <c r="N88" s="65"/>
      <c r="O88" s="65"/>
      <c r="P88" s="66" t="str">
        <f>IFERROR(INDEX(#REF!,MATCH($Y88,#REF!,0)),"")</f>
        <v/>
      </c>
      <c r="Q88" s="66" t="str">
        <f>IFERROR(INDEX(#REF!,MATCH($Y88,#REF!,0)),"")</f>
        <v/>
      </c>
      <c r="R88" s="67" t="str">
        <f>IFERROR(INDEX(#REF!,MATCH($Y88,#REF!,0)),"")</f>
        <v/>
      </c>
      <c r="S88" s="67" t="str">
        <f>IFERROR(INDEX(#REF!,MATCH($Y88,#REF!,0)),"")</f>
        <v/>
      </c>
      <c r="T88" s="71" t="str">
        <f>IFERROR(INDEX(#REF!,MATCH($G88,#REF!,0)),"")</f>
        <v/>
      </c>
      <c r="U88" s="72">
        <v>60</v>
      </c>
      <c r="V88" s="65"/>
      <c r="W88" s="71" t="str">
        <f>IFERROR(INDEX(#REF!,MATCH($G88,#REF!,0)),"")</f>
        <v/>
      </c>
      <c r="X88" s="72">
        <v>60</v>
      </c>
      <c r="Y88" s="65"/>
      <c r="Z88" s="65"/>
      <c r="AA88" s="65"/>
      <c r="AD88" s="78"/>
      <c r="AE88" s="10"/>
      <c r="AF88" s="10"/>
      <c r="AG88" s="10"/>
      <c r="AH88" s="71" t="str">
        <f>IFERROR(INDEX(#REF!,MATCH($G88,#REF!,0)),"")</f>
        <v/>
      </c>
      <c r="AI88" s="72">
        <v>60</v>
      </c>
      <c r="AJ88" s="65"/>
      <c r="AK88" s="71" t="str">
        <f>IFERROR(INDEX(#REF!,MATCH($G88,#REF!,0)),"")</f>
        <v/>
      </c>
      <c r="AL88" s="72">
        <v>60</v>
      </c>
      <c r="AM88" s="65"/>
      <c r="AN88" s="65"/>
      <c r="AO88" s="65"/>
      <c r="AQ88" s="10"/>
      <c r="AR88" s="10"/>
      <c r="AS88" s="10"/>
      <c r="AT88" s="10"/>
      <c r="AU88" s="10"/>
      <c r="AV88" s="34" t="str">
        <f>IFERROR(INDEX(#REF!,MATCH($G88,#REF!,0)),"")</f>
        <v/>
      </c>
      <c r="AW88" s="26">
        <v>60</v>
      </c>
      <c r="AX88" s="27"/>
      <c r="AY88" s="34" t="str">
        <f>IFERROR(INDEX(#REF!,MATCH($G88,#REF!,0)),"")</f>
        <v/>
      </c>
      <c r="AZ88" s="26">
        <v>60</v>
      </c>
      <c r="BA88" s="27"/>
      <c r="BB88" s="65"/>
      <c r="BC88" s="65"/>
      <c r="BF88" s="41"/>
      <c r="BG88" s="27"/>
      <c r="BH88" s="27"/>
      <c r="BI88" s="27"/>
      <c r="BJ88" s="34" t="str">
        <f>IFERROR(INDEX(#REF!,MATCH($G88,#REF!,0)),"")</f>
        <v/>
      </c>
      <c r="BK88" s="26">
        <v>60</v>
      </c>
      <c r="BL88" s="27"/>
      <c r="BM88" s="34" t="str">
        <f>IFERROR(INDEX(#REF!,MATCH($G88,#REF!,0)),"")</f>
        <v/>
      </c>
      <c r="BN88" s="26">
        <v>60</v>
      </c>
      <c r="BO88" s="27"/>
      <c r="BP88" s="65"/>
      <c r="BQ88" s="65"/>
      <c r="BR88" s="27"/>
      <c r="BS88" s="27"/>
      <c r="BT88" s="27"/>
      <c r="BU88" s="27"/>
      <c r="BV88" s="27"/>
      <c r="BW88" s="27"/>
      <c r="BX88" s="34" t="str">
        <f>IFERROR(INDEX(#REF!,MATCH($G88,#REF!,0)),"")</f>
        <v/>
      </c>
      <c r="BY88" s="26">
        <v>60</v>
      </c>
      <c r="BZ88" s="27"/>
      <c r="CA88" s="34" t="str">
        <f>IFERROR(INDEX(#REF!,MATCH($G88,#REF!,0)),"")</f>
        <v/>
      </c>
      <c r="CB88" s="26">
        <v>60</v>
      </c>
      <c r="CC88" s="27"/>
      <c r="CD88" s="27"/>
      <c r="CE88" s="27"/>
    </row>
    <row r="89" spans="1:83" ht="18.75" hidden="1" customHeight="1" x14ac:dyDescent="0.5">
      <c r="B89" s="70" t="str">
        <f>IFERROR(INDEX(#REF!,MATCH($G89,#REF!,0)),"")</f>
        <v/>
      </c>
      <c r="C89" s="70" t="str">
        <f>IFERROR(INDEX(#REF!,MATCH($G89,#REF!,0)),"")</f>
        <v/>
      </c>
      <c r="D89" s="71" t="str">
        <f>IFERROR(INDEX(#REF!,MATCH($G89,#REF!,0)),"")</f>
        <v/>
      </c>
      <c r="E89" s="71" t="str">
        <f>IFERROR(INDEX(#REF!,MATCH($G89,#REF!,0)),"")</f>
        <v/>
      </c>
      <c r="F89" s="71" t="str">
        <f>IFERROR(INDEX(#REF!,MATCH($G89,#REF!,0)),"")</f>
        <v/>
      </c>
      <c r="G89" s="72">
        <v>61</v>
      </c>
      <c r="H89" s="65"/>
      <c r="I89" s="71" t="str">
        <f>IFERROR(INDEX(#REF!,MATCH($G89,#REF!,0)),"")</f>
        <v/>
      </c>
      <c r="J89" s="72">
        <v>61</v>
      </c>
      <c r="K89" s="65"/>
      <c r="L89" s="65"/>
      <c r="M89" s="65"/>
      <c r="N89" s="65"/>
      <c r="O89" s="65"/>
      <c r="P89" s="66" t="str">
        <f>IFERROR(INDEX(#REF!,MATCH($Y89,#REF!,0)),"")</f>
        <v/>
      </c>
      <c r="Q89" s="66" t="str">
        <f>IFERROR(INDEX(#REF!,MATCH($Y89,#REF!,0)),"")</f>
        <v/>
      </c>
      <c r="R89" s="67" t="str">
        <f>IFERROR(INDEX(#REF!,MATCH($Y89,#REF!,0)),"")</f>
        <v/>
      </c>
      <c r="S89" s="67" t="str">
        <f>IFERROR(INDEX(#REF!,MATCH($Y89,#REF!,0)),"")</f>
        <v/>
      </c>
      <c r="T89" s="71" t="str">
        <f>IFERROR(INDEX(#REF!,MATCH($G89,#REF!,0)),"")</f>
        <v/>
      </c>
      <c r="U89" s="72">
        <v>61</v>
      </c>
      <c r="V89" s="65"/>
      <c r="W89" s="71" t="str">
        <f>IFERROR(INDEX(#REF!,MATCH($G89,#REF!,0)),"")</f>
        <v/>
      </c>
      <c r="X89" s="72">
        <v>61</v>
      </c>
      <c r="Y89" s="65"/>
      <c r="Z89" s="65"/>
      <c r="AA89" s="65"/>
      <c r="AD89" s="78"/>
      <c r="AE89" s="10"/>
      <c r="AF89" s="10"/>
      <c r="AG89" s="10"/>
      <c r="AH89" s="71" t="str">
        <f>IFERROR(INDEX(#REF!,MATCH($G89,#REF!,0)),"")</f>
        <v/>
      </c>
      <c r="AI89" s="72">
        <v>61</v>
      </c>
      <c r="AJ89" s="65"/>
      <c r="AK89" s="71" t="str">
        <f>IFERROR(INDEX(#REF!,MATCH($G89,#REF!,0)),"")</f>
        <v/>
      </c>
      <c r="AL89" s="72">
        <v>61</v>
      </c>
      <c r="AM89" s="65"/>
      <c r="AN89" s="65"/>
      <c r="AO89" s="65"/>
      <c r="AQ89" s="10"/>
      <c r="AR89" s="10"/>
      <c r="AS89" s="10"/>
      <c r="AT89" s="10"/>
      <c r="AU89" s="10"/>
      <c r="AV89" s="34" t="str">
        <f>IFERROR(INDEX(#REF!,MATCH($G89,#REF!,0)),"")</f>
        <v/>
      </c>
      <c r="AW89" s="26">
        <v>61</v>
      </c>
      <c r="AX89" s="27"/>
      <c r="AY89" s="34" t="str">
        <f>IFERROR(INDEX(#REF!,MATCH($G89,#REF!,0)),"")</f>
        <v/>
      </c>
      <c r="AZ89" s="26">
        <v>61</v>
      </c>
      <c r="BA89" s="27"/>
      <c r="BB89" s="65"/>
      <c r="BC89" s="65"/>
      <c r="BF89" s="41"/>
      <c r="BG89" s="27"/>
      <c r="BH89" s="27"/>
      <c r="BI89" s="27"/>
      <c r="BJ89" s="34" t="str">
        <f>IFERROR(INDEX(#REF!,MATCH($G89,#REF!,0)),"")</f>
        <v/>
      </c>
      <c r="BK89" s="26">
        <v>61</v>
      </c>
      <c r="BL89" s="27"/>
      <c r="BM89" s="34" t="str">
        <f>IFERROR(INDEX(#REF!,MATCH($G89,#REF!,0)),"")</f>
        <v/>
      </c>
      <c r="BN89" s="26">
        <v>61</v>
      </c>
      <c r="BO89" s="27"/>
      <c r="BP89" s="65"/>
      <c r="BQ89" s="65"/>
      <c r="BR89" s="27"/>
      <c r="BS89" s="27"/>
      <c r="BT89" s="27"/>
      <c r="BU89" s="27"/>
      <c r="BV89" s="27"/>
      <c r="BW89" s="27"/>
      <c r="BX89" s="34" t="str">
        <f>IFERROR(INDEX(#REF!,MATCH($G89,#REF!,0)),"")</f>
        <v/>
      </c>
      <c r="BY89" s="26">
        <v>61</v>
      </c>
      <c r="BZ89" s="27"/>
      <c r="CA89" s="34" t="str">
        <f>IFERROR(INDEX(#REF!,MATCH($G89,#REF!,0)),"")</f>
        <v/>
      </c>
      <c r="CB89" s="26">
        <v>61</v>
      </c>
      <c r="CC89" s="27"/>
      <c r="CD89" s="27"/>
      <c r="CE89" s="27"/>
    </row>
    <row r="90" spans="1:83" ht="18.75" hidden="1" customHeight="1" x14ac:dyDescent="0.3">
      <c r="B90" s="70" t="str">
        <f>IFERROR(INDEX(#REF!,MATCH($G90,#REF!,0)),"")</f>
        <v/>
      </c>
      <c r="C90" s="70" t="str">
        <f>IFERROR(INDEX(#REF!,MATCH($G90,#REF!,0)),"")</f>
        <v/>
      </c>
      <c r="D90" s="71" t="str">
        <f>IFERROR(INDEX(#REF!,MATCH($G90,#REF!,0)),"")</f>
        <v/>
      </c>
      <c r="E90" s="71" t="str">
        <f>IFERROR(INDEX(#REF!,MATCH($G90,#REF!,0)),"")</f>
        <v/>
      </c>
      <c r="F90" s="71" t="str">
        <f>IFERROR(INDEX(#REF!,MATCH($G90,#REF!,0)),"")</f>
        <v/>
      </c>
      <c r="G90" s="72">
        <v>62</v>
      </c>
      <c r="H90" s="65"/>
      <c r="I90" s="71" t="str">
        <f>IFERROR(INDEX(#REF!,MATCH($G90,#REF!,0)),"")</f>
        <v/>
      </c>
      <c r="J90" s="72">
        <v>62</v>
      </c>
      <c r="K90" s="65"/>
      <c r="L90" s="65"/>
      <c r="M90" s="65"/>
      <c r="N90" s="65"/>
      <c r="O90" s="65"/>
      <c r="P90" s="66" t="str">
        <f>IFERROR(INDEX(#REF!,MATCH($Y90,#REF!,0)),"")</f>
        <v/>
      </c>
      <c r="Q90" s="66" t="str">
        <f>IFERROR(INDEX(#REF!,MATCH($Y90,#REF!,0)),"")</f>
        <v/>
      </c>
      <c r="R90" s="67" t="str">
        <f>IFERROR(INDEX(#REF!,MATCH($Y90,#REF!,0)),"")</f>
        <v/>
      </c>
      <c r="S90" s="67" t="str">
        <f>IFERROR(INDEX(#REF!,MATCH($Y90,#REF!,0)),"")</f>
        <v/>
      </c>
      <c r="T90" s="71" t="str">
        <f>IFERROR(INDEX(#REF!,MATCH($G90,#REF!,0)),"")</f>
        <v/>
      </c>
      <c r="U90" s="72">
        <v>62</v>
      </c>
      <c r="V90" s="65"/>
      <c r="W90" s="71" t="str">
        <f>IFERROR(INDEX(#REF!,MATCH($G90,#REF!,0)),"")</f>
        <v/>
      </c>
      <c r="X90" s="72">
        <v>62</v>
      </c>
      <c r="Y90" s="65"/>
      <c r="Z90" s="65"/>
      <c r="AA90" s="65"/>
      <c r="AD90" s="10"/>
      <c r="AE90" s="10"/>
      <c r="AF90" s="10"/>
      <c r="AG90" s="10"/>
      <c r="AH90" s="71" t="str">
        <f>IFERROR(INDEX(#REF!,MATCH($G90,#REF!,0)),"")</f>
        <v/>
      </c>
      <c r="AI90" s="72">
        <v>62</v>
      </c>
      <c r="AJ90" s="65"/>
      <c r="AK90" s="71" t="str">
        <f>IFERROR(INDEX(#REF!,MATCH($G90,#REF!,0)),"")</f>
        <v/>
      </c>
      <c r="AL90" s="72">
        <v>62</v>
      </c>
      <c r="AM90" s="65"/>
      <c r="AN90" s="65"/>
      <c r="AO90" s="65"/>
      <c r="AQ90" s="10"/>
      <c r="AR90" s="10"/>
      <c r="AS90" s="10"/>
      <c r="AT90" s="10"/>
      <c r="AU90" s="10"/>
      <c r="AV90" s="34" t="str">
        <f>IFERROR(INDEX(#REF!,MATCH($G90,#REF!,0)),"")</f>
        <v/>
      </c>
      <c r="AW90" s="26">
        <v>62</v>
      </c>
      <c r="AX90" s="27"/>
      <c r="AY90" s="34" t="str">
        <f>IFERROR(INDEX(#REF!,MATCH($G90,#REF!,0)),"")</f>
        <v/>
      </c>
      <c r="AZ90" s="26">
        <v>62</v>
      </c>
      <c r="BA90" s="27"/>
      <c r="BB90" s="65"/>
      <c r="BC90" s="65"/>
      <c r="BF90" s="10"/>
      <c r="BG90" s="27"/>
      <c r="BH90" s="27"/>
      <c r="BI90" s="27"/>
      <c r="BJ90" s="34" t="str">
        <f>IFERROR(INDEX(#REF!,MATCH($G90,#REF!,0)),"")</f>
        <v/>
      </c>
      <c r="BK90" s="26">
        <v>62</v>
      </c>
      <c r="BL90" s="27"/>
      <c r="BM90" s="34" t="str">
        <f>IFERROR(INDEX(#REF!,MATCH($G90,#REF!,0)),"")</f>
        <v/>
      </c>
      <c r="BN90" s="26">
        <v>62</v>
      </c>
      <c r="BO90" s="27"/>
      <c r="BP90" s="65"/>
      <c r="BQ90" s="65"/>
      <c r="BR90" s="27"/>
      <c r="BS90" s="27"/>
      <c r="BT90" s="27"/>
      <c r="BU90" s="27"/>
      <c r="BV90" s="27"/>
      <c r="BW90" s="27"/>
      <c r="BX90" s="34" t="str">
        <f>IFERROR(INDEX(#REF!,MATCH($G90,#REF!,0)),"")</f>
        <v/>
      </c>
      <c r="BY90" s="26">
        <v>62</v>
      </c>
      <c r="BZ90" s="27"/>
      <c r="CA90" s="34" t="str">
        <f>IFERROR(INDEX(#REF!,MATCH($G90,#REF!,0)),"")</f>
        <v/>
      </c>
      <c r="CB90" s="26">
        <v>62</v>
      </c>
      <c r="CC90" s="27"/>
      <c r="CD90" s="27"/>
      <c r="CE90" s="27"/>
    </row>
    <row r="91" spans="1:83" ht="18.75" hidden="1" customHeight="1" x14ac:dyDescent="0.3">
      <c r="B91" s="70" t="str">
        <f>IFERROR(INDEX(#REF!,MATCH($G91,#REF!,0)),"")</f>
        <v/>
      </c>
      <c r="C91" s="70" t="str">
        <f>IFERROR(INDEX(#REF!,MATCH($G91,#REF!,0)),"")</f>
        <v/>
      </c>
      <c r="D91" s="71" t="str">
        <f>IFERROR(INDEX(#REF!,MATCH($G91,#REF!,0)),"")</f>
        <v/>
      </c>
      <c r="E91" s="71" t="str">
        <f>IFERROR(INDEX(#REF!,MATCH($G91,#REF!,0)),"")</f>
        <v/>
      </c>
      <c r="F91" s="71" t="str">
        <f>IFERROR(INDEX(#REF!,MATCH($G91,#REF!,0)),"")</f>
        <v/>
      </c>
      <c r="G91" s="72">
        <v>63</v>
      </c>
      <c r="H91" s="65"/>
      <c r="I91" s="71" t="str">
        <f>IFERROR(INDEX(#REF!,MATCH($G91,#REF!,0)),"")</f>
        <v/>
      </c>
      <c r="J91" s="72">
        <v>63</v>
      </c>
      <c r="K91" s="65"/>
      <c r="L91" s="65"/>
      <c r="M91" s="65"/>
      <c r="N91" s="65"/>
      <c r="O91" s="65"/>
      <c r="P91" s="66" t="str">
        <f>IFERROR(INDEX(#REF!,MATCH($Y91,#REF!,0)),"")</f>
        <v/>
      </c>
      <c r="Q91" s="66" t="str">
        <f>IFERROR(INDEX(#REF!,MATCH($Y91,#REF!,0)),"")</f>
        <v/>
      </c>
      <c r="R91" s="67" t="str">
        <f>IFERROR(INDEX(#REF!,MATCH($Y91,#REF!,0)),"")</f>
        <v/>
      </c>
      <c r="S91" s="67" t="str">
        <f>IFERROR(INDEX(#REF!,MATCH($Y91,#REF!,0)),"")</f>
        <v/>
      </c>
      <c r="T91" s="71" t="str">
        <f>IFERROR(INDEX(#REF!,MATCH($G91,#REF!,0)),"")</f>
        <v/>
      </c>
      <c r="U91" s="72">
        <v>63</v>
      </c>
      <c r="V91" s="65"/>
      <c r="W91" s="71" t="str">
        <f>IFERROR(INDEX(#REF!,MATCH($G91,#REF!,0)),"")</f>
        <v/>
      </c>
      <c r="X91" s="72">
        <v>63</v>
      </c>
      <c r="Y91" s="65"/>
      <c r="Z91" s="65"/>
      <c r="AA91" s="65"/>
      <c r="AD91" s="10"/>
      <c r="AE91" s="10"/>
      <c r="AF91" s="10"/>
      <c r="AG91" s="10"/>
      <c r="AH91" s="71" t="str">
        <f>IFERROR(INDEX(#REF!,MATCH($G91,#REF!,0)),"")</f>
        <v/>
      </c>
      <c r="AI91" s="72">
        <v>63</v>
      </c>
      <c r="AJ91" s="65"/>
      <c r="AK91" s="71" t="str">
        <f>IFERROR(INDEX(#REF!,MATCH($G91,#REF!,0)),"")</f>
        <v/>
      </c>
      <c r="AL91" s="72">
        <v>63</v>
      </c>
      <c r="AM91" s="65"/>
      <c r="AN91" s="65"/>
      <c r="AO91" s="65"/>
      <c r="AQ91" s="10"/>
      <c r="AR91" s="10"/>
      <c r="AS91" s="10"/>
      <c r="AT91" s="10"/>
      <c r="AU91" s="10"/>
      <c r="AV91" s="34" t="str">
        <f>IFERROR(INDEX(#REF!,MATCH($G91,#REF!,0)),"")</f>
        <v/>
      </c>
      <c r="AW91" s="26">
        <v>63</v>
      </c>
      <c r="AX91" s="27"/>
      <c r="AY91" s="34" t="str">
        <f>IFERROR(INDEX(#REF!,MATCH($G91,#REF!,0)),"")</f>
        <v/>
      </c>
      <c r="AZ91" s="26">
        <v>63</v>
      </c>
      <c r="BA91" s="27"/>
      <c r="BB91" s="65"/>
      <c r="BC91" s="65"/>
      <c r="BF91" s="10"/>
      <c r="BG91" s="27"/>
      <c r="BH91" s="27"/>
      <c r="BI91" s="27"/>
      <c r="BJ91" s="34" t="str">
        <f>IFERROR(INDEX(#REF!,MATCH($G91,#REF!,0)),"")</f>
        <v/>
      </c>
      <c r="BK91" s="26">
        <v>63</v>
      </c>
      <c r="BL91" s="27"/>
      <c r="BM91" s="34" t="str">
        <f>IFERROR(INDEX(#REF!,MATCH($G91,#REF!,0)),"")</f>
        <v/>
      </c>
      <c r="BN91" s="26">
        <v>63</v>
      </c>
      <c r="BO91" s="27"/>
      <c r="BP91" s="65"/>
      <c r="BQ91" s="65"/>
      <c r="BR91" s="27"/>
      <c r="BS91" s="27"/>
      <c r="BT91" s="27"/>
      <c r="BU91" s="27"/>
      <c r="BV91" s="27"/>
      <c r="BW91" s="27"/>
      <c r="BX91" s="34" t="str">
        <f>IFERROR(INDEX(#REF!,MATCH($G91,#REF!,0)),"")</f>
        <v/>
      </c>
      <c r="BY91" s="26">
        <v>63</v>
      </c>
      <c r="BZ91" s="27"/>
      <c r="CA91" s="34" t="str">
        <f>IFERROR(INDEX(#REF!,MATCH($G91,#REF!,0)),"")</f>
        <v/>
      </c>
      <c r="CB91" s="26">
        <v>63</v>
      </c>
      <c r="CC91" s="27"/>
      <c r="CD91" s="27"/>
      <c r="CE91" s="27"/>
    </row>
    <row r="92" spans="1:83" ht="18.75" hidden="1" customHeight="1" x14ac:dyDescent="0.3">
      <c r="B92" s="70" t="str">
        <f>IFERROR(INDEX(#REF!,MATCH($G92,#REF!,0)),"")</f>
        <v/>
      </c>
      <c r="C92" s="70" t="str">
        <f>IFERROR(INDEX(#REF!,MATCH($G92,#REF!,0)),"")</f>
        <v/>
      </c>
      <c r="D92" s="71" t="str">
        <f>IFERROR(INDEX(#REF!,MATCH($G92,#REF!,0)),"")</f>
        <v/>
      </c>
      <c r="E92" s="71" t="str">
        <f>IFERROR(INDEX(#REF!,MATCH($G92,#REF!,0)),"")</f>
        <v/>
      </c>
      <c r="F92" s="71" t="str">
        <f>IFERROR(INDEX(#REF!,MATCH($G92,#REF!,0)),"")</f>
        <v/>
      </c>
      <c r="G92" s="72">
        <v>64</v>
      </c>
      <c r="H92" s="65"/>
      <c r="I92" s="71" t="str">
        <f>IFERROR(INDEX(#REF!,MATCH($G92,#REF!,0)),"")</f>
        <v/>
      </c>
      <c r="J92" s="72">
        <v>64</v>
      </c>
      <c r="K92" s="65"/>
      <c r="L92" s="65"/>
      <c r="M92" s="65"/>
      <c r="N92" s="65"/>
      <c r="O92" s="65"/>
      <c r="P92" s="66" t="str">
        <f>IFERROR(INDEX(#REF!,MATCH($Y92,#REF!,0)),"")</f>
        <v/>
      </c>
      <c r="Q92" s="66" t="str">
        <f>IFERROR(INDEX(#REF!,MATCH($Y92,#REF!,0)),"")</f>
        <v/>
      </c>
      <c r="R92" s="67" t="str">
        <f>IFERROR(INDEX(#REF!,MATCH($Y92,#REF!,0)),"")</f>
        <v/>
      </c>
      <c r="S92" s="67" t="str">
        <f>IFERROR(INDEX(#REF!,MATCH($Y92,#REF!,0)),"")</f>
        <v/>
      </c>
      <c r="T92" s="71" t="str">
        <f>IFERROR(INDEX(#REF!,MATCH($G92,#REF!,0)),"")</f>
        <v/>
      </c>
      <c r="U92" s="72">
        <v>64</v>
      </c>
      <c r="V92" s="65"/>
      <c r="W92" s="71" t="str">
        <f>IFERROR(INDEX(#REF!,MATCH($G92,#REF!,0)),"")</f>
        <v/>
      </c>
      <c r="X92" s="72">
        <v>64</v>
      </c>
      <c r="Y92" s="65"/>
      <c r="Z92" s="65"/>
      <c r="AA92" s="65"/>
      <c r="AD92" s="10"/>
      <c r="AE92" s="10"/>
      <c r="AF92" s="10"/>
      <c r="AG92" s="10"/>
      <c r="AH92" s="71" t="str">
        <f>IFERROR(INDEX(#REF!,MATCH($G92,#REF!,0)),"")</f>
        <v/>
      </c>
      <c r="AI92" s="72">
        <v>64</v>
      </c>
      <c r="AJ92" s="65"/>
      <c r="AK92" s="71" t="str">
        <f>IFERROR(INDEX(#REF!,MATCH($G92,#REF!,0)),"")</f>
        <v/>
      </c>
      <c r="AL92" s="72">
        <v>64</v>
      </c>
      <c r="AM92" s="65"/>
      <c r="AN92" s="65"/>
      <c r="AO92" s="65"/>
      <c r="AQ92" s="10"/>
      <c r="AR92" s="10"/>
      <c r="AS92" s="10"/>
      <c r="AT92" s="10"/>
      <c r="AU92" s="10"/>
      <c r="AV92" s="34" t="str">
        <f>IFERROR(INDEX(#REF!,MATCH($G92,#REF!,0)),"")</f>
        <v/>
      </c>
      <c r="AW92" s="26">
        <v>64</v>
      </c>
      <c r="AX92" s="27"/>
      <c r="AY92" s="34" t="str">
        <f>IFERROR(INDEX(#REF!,MATCH($G92,#REF!,0)),"")</f>
        <v/>
      </c>
      <c r="AZ92" s="26">
        <v>64</v>
      </c>
      <c r="BA92" s="27"/>
      <c r="BB92" s="65"/>
      <c r="BC92" s="65"/>
      <c r="BF92" s="10"/>
      <c r="BG92" s="27"/>
      <c r="BH92" s="27"/>
      <c r="BI92" s="27"/>
      <c r="BJ92" s="34" t="str">
        <f>IFERROR(INDEX(#REF!,MATCH($G92,#REF!,0)),"")</f>
        <v/>
      </c>
      <c r="BK92" s="26">
        <v>64</v>
      </c>
      <c r="BL92" s="27"/>
      <c r="BM92" s="34" t="str">
        <f>IFERROR(INDEX(#REF!,MATCH($G92,#REF!,0)),"")</f>
        <v/>
      </c>
      <c r="BN92" s="26">
        <v>64</v>
      </c>
      <c r="BO92" s="27"/>
      <c r="BP92" s="65"/>
      <c r="BQ92" s="65"/>
      <c r="BR92" s="27"/>
      <c r="BS92" s="27"/>
      <c r="BT92" s="27"/>
      <c r="BU92" s="27"/>
      <c r="BV92" s="27"/>
      <c r="BW92" s="27"/>
      <c r="BX92" s="34" t="str">
        <f>IFERROR(INDEX(#REF!,MATCH($G92,#REF!,0)),"")</f>
        <v/>
      </c>
      <c r="BY92" s="26">
        <v>64</v>
      </c>
      <c r="BZ92" s="27"/>
      <c r="CA92" s="34" t="str">
        <f>IFERROR(INDEX(#REF!,MATCH($G92,#REF!,0)),"")</f>
        <v/>
      </c>
      <c r="CB92" s="26">
        <v>64</v>
      </c>
      <c r="CC92" s="27"/>
      <c r="CD92" s="27"/>
      <c r="CE92" s="27"/>
    </row>
    <row r="93" spans="1:83" ht="18.75" hidden="1" customHeight="1" x14ac:dyDescent="0.3">
      <c r="B93" s="70" t="str">
        <f>IFERROR(INDEX(#REF!,MATCH($G93,#REF!,0)),"")</f>
        <v/>
      </c>
      <c r="C93" s="70" t="str">
        <f>IFERROR(INDEX(#REF!,MATCH($G93,#REF!,0)),"")</f>
        <v/>
      </c>
      <c r="D93" s="71" t="str">
        <f>IFERROR(INDEX(#REF!,MATCH($G93,#REF!,0)),"")</f>
        <v/>
      </c>
      <c r="E93" s="71" t="str">
        <f>IFERROR(INDEX(#REF!,MATCH($G93,#REF!,0)),"")</f>
        <v/>
      </c>
      <c r="F93" s="71" t="str">
        <f>IFERROR(INDEX(#REF!,MATCH($G93,#REF!,0)),"")</f>
        <v/>
      </c>
      <c r="G93" s="72">
        <v>65</v>
      </c>
      <c r="H93" s="65"/>
      <c r="I93" s="71" t="str">
        <f>IFERROR(INDEX(#REF!,MATCH($G93,#REF!,0)),"")</f>
        <v/>
      </c>
      <c r="J93" s="72">
        <v>65</v>
      </c>
      <c r="K93" s="65"/>
      <c r="L93" s="65"/>
      <c r="M93" s="65"/>
      <c r="N93" s="65"/>
      <c r="O93" s="65"/>
      <c r="P93" s="66" t="str">
        <f>IFERROR(INDEX(#REF!,MATCH($Y93,#REF!,0)),"")</f>
        <v/>
      </c>
      <c r="Q93" s="66" t="str">
        <f>IFERROR(INDEX(#REF!,MATCH($Y93,#REF!,0)),"")</f>
        <v/>
      </c>
      <c r="R93" s="67" t="str">
        <f>IFERROR(INDEX(#REF!,MATCH($Y93,#REF!,0)),"")</f>
        <v/>
      </c>
      <c r="S93" s="67" t="str">
        <f>IFERROR(INDEX(#REF!,MATCH($Y93,#REF!,0)),"")</f>
        <v/>
      </c>
      <c r="T93" s="71" t="str">
        <f>IFERROR(INDEX(#REF!,MATCH($G93,#REF!,0)),"")</f>
        <v/>
      </c>
      <c r="U93" s="72">
        <v>65</v>
      </c>
      <c r="V93" s="65"/>
      <c r="W93" s="71" t="str">
        <f>IFERROR(INDEX(#REF!,MATCH($G93,#REF!,0)),"")</f>
        <v/>
      </c>
      <c r="X93" s="72">
        <v>65</v>
      </c>
      <c r="Y93" s="65"/>
      <c r="Z93" s="65"/>
      <c r="AA93" s="65"/>
      <c r="AD93" s="10"/>
      <c r="AE93" s="10"/>
      <c r="AF93" s="10"/>
      <c r="AG93" s="10"/>
      <c r="AH93" s="71" t="str">
        <f>IFERROR(INDEX(#REF!,MATCH($G93,#REF!,0)),"")</f>
        <v/>
      </c>
      <c r="AI93" s="72">
        <v>65</v>
      </c>
      <c r="AJ93" s="65"/>
      <c r="AK93" s="71" t="str">
        <f>IFERROR(INDEX(#REF!,MATCH($G93,#REF!,0)),"")</f>
        <v/>
      </c>
      <c r="AL93" s="72">
        <v>65</v>
      </c>
      <c r="AM93" s="65"/>
      <c r="AN93" s="65"/>
      <c r="AO93" s="65"/>
      <c r="AQ93" s="10"/>
      <c r="AR93" s="10"/>
      <c r="AS93" s="10"/>
      <c r="AT93" s="10"/>
      <c r="AU93" s="10"/>
      <c r="AV93" s="34" t="str">
        <f>IFERROR(INDEX(#REF!,MATCH($G93,#REF!,0)),"")</f>
        <v/>
      </c>
      <c r="AW93" s="26">
        <v>65</v>
      </c>
      <c r="AX93" s="27"/>
      <c r="AY93" s="34" t="str">
        <f>IFERROR(INDEX(#REF!,MATCH($G93,#REF!,0)),"")</f>
        <v/>
      </c>
      <c r="AZ93" s="26">
        <v>65</v>
      </c>
      <c r="BA93" s="27"/>
      <c r="BB93" s="65"/>
      <c r="BC93" s="65"/>
      <c r="BF93" s="10"/>
      <c r="BG93" s="27"/>
      <c r="BH93" s="27"/>
      <c r="BI93" s="27"/>
      <c r="BJ93" s="34" t="str">
        <f>IFERROR(INDEX(#REF!,MATCH($G93,#REF!,0)),"")</f>
        <v/>
      </c>
      <c r="BK93" s="26">
        <v>65</v>
      </c>
      <c r="BL93" s="27"/>
      <c r="BM93" s="34" t="str">
        <f>IFERROR(INDEX(#REF!,MATCH($G93,#REF!,0)),"")</f>
        <v/>
      </c>
      <c r="BN93" s="26">
        <v>65</v>
      </c>
      <c r="BO93" s="27"/>
      <c r="BP93" s="65"/>
      <c r="BQ93" s="65"/>
      <c r="BR93" s="27"/>
      <c r="BS93" s="27"/>
      <c r="BT93" s="27"/>
      <c r="BU93" s="27"/>
      <c r="BV93" s="27"/>
      <c r="BW93" s="27"/>
      <c r="BX93" s="34" t="str">
        <f>IFERROR(INDEX(#REF!,MATCH($G93,#REF!,0)),"")</f>
        <v/>
      </c>
      <c r="BY93" s="26">
        <v>65</v>
      </c>
      <c r="BZ93" s="27"/>
      <c r="CA93" s="34" t="str">
        <f>IFERROR(INDEX(#REF!,MATCH($G93,#REF!,0)),"")</f>
        <v/>
      </c>
      <c r="CB93" s="26">
        <v>65</v>
      </c>
      <c r="CC93" s="27"/>
      <c r="CD93" s="27"/>
      <c r="CE93" s="27"/>
    </row>
    <row r="94" spans="1:83" ht="18.75" hidden="1" customHeight="1" x14ac:dyDescent="0.3">
      <c r="B94" s="70" t="str">
        <f>IFERROR(INDEX(#REF!,MATCH($G94,#REF!,0)),"")</f>
        <v/>
      </c>
      <c r="C94" s="70" t="str">
        <f>IFERROR(INDEX(#REF!,MATCH($G94,#REF!,0)),"")</f>
        <v/>
      </c>
      <c r="D94" s="71" t="str">
        <f>IFERROR(INDEX(#REF!,MATCH($G94,#REF!,0)),"")</f>
        <v/>
      </c>
      <c r="E94" s="71" t="str">
        <f>IFERROR(INDEX(#REF!,MATCH($G94,#REF!,0)),"")</f>
        <v/>
      </c>
      <c r="F94" s="71" t="str">
        <f>IFERROR(INDEX(#REF!,MATCH($G94,#REF!,0)),"")</f>
        <v/>
      </c>
      <c r="G94" s="72">
        <v>66</v>
      </c>
      <c r="H94" s="65"/>
      <c r="I94" s="71" t="str">
        <f>IFERROR(INDEX(#REF!,MATCH($G94,#REF!,0)),"")</f>
        <v/>
      </c>
      <c r="J94" s="72">
        <v>66</v>
      </c>
      <c r="K94" s="65"/>
      <c r="L94" s="65"/>
      <c r="M94" s="65"/>
      <c r="N94" s="65"/>
      <c r="O94" s="65"/>
      <c r="P94" s="66" t="str">
        <f>IFERROR(INDEX(#REF!,MATCH($Y94,#REF!,0)),"")</f>
        <v/>
      </c>
      <c r="Q94" s="66" t="str">
        <f>IFERROR(INDEX(#REF!,MATCH($Y94,#REF!,0)),"")</f>
        <v/>
      </c>
      <c r="R94" s="67" t="str">
        <f>IFERROR(INDEX(#REF!,MATCH($Y94,#REF!,0)),"")</f>
        <v/>
      </c>
      <c r="S94" s="67" t="str">
        <f>IFERROR(INDEX(#REF!,MATCH($Y94,#REF!,0)),"")</f>
        <v/>
      </c>
      <c r="T94" s="71" t="str">
        <f>IFERROR(INDEX(#REF!,MATCH($G94,#REF!,0)),"")</f>
        <v/>
      </c>
      <c r="U94" s="72">
        <v>66</v>
      </c>
      <c r="V94" s="65"/>
      <c r="W94" s="71" t="str">
        <f>IFERROR(INDEX(#REF!,MATCH($G94,#REF!,0)),"")</f>
        <v/>
      </c>
      <c r="X94" s="72">
        <v>66</v>
      </c>
      <c r="Y94" s="65"/>
      <c r="Z94" s="65"/>
      <c r="AA94" s="65"/>
      <c r="AD94" s="68"/>
      <c r="AE94" s="10"/>
      <c r="AF94" s="10"/>
      <c r="AG94" s="10"/>
      <c r="AH94" s="71" t="str">
        <f>IFERROR(INDEX(#REF!,MATCH($G94,#REF!,0)),"")</f>
        <v/>
      </c>
      <c r="AI94" s="72">
        <v>66</v>
      </c>
      <c r="AJ94" s="65"/>
      <c r="AK94" s="71" t="str">
        <f>IFERROR(INDEX(#REF!,MATCH($G94,#REF!,0)),"")</f>
        <v/>
      </c>
      <c r="AL94" s="72">
        <v>66</v>
      </c>
      <c r="AM94" s="65"/>
      <c r="AN94" s="65"/>
      <c r="AO94" s="65"/>
      <c r="AQ94" s="10"/>
      <c r="AR94" s="10"/>
      <c r="AS94" s="10"/>
      <c r="AT94" s="10"/>
      <c r="AU94" s="10"/>
      <c r="AV94" s="34" t="str">
        <f>IFERROR(INDEX(#REF!,MATCH($G94,#REF!,0)),"")</f>
        <v/>
      </c>
      <c r="AW94" s="26">
        <v>66</v>
      </c>
      <c r="AX94" s="27"/>
      <c r="AY94" s="34" t="str">
        <f>IFERROR(INDEX(#REF!,MATCH($G94,#REF!,0)),"")</f>
        <v/>
      </c>
      <c r="AZ94" s="26">
        <v>66</v>
      </c>
      <c r="BA94" s="27"/>
      <c r="BB94" s="65"/>
      <c r="BC94" s="65"/>
      <c r="BF94" s="52"/>
      <c r="BG94" s="27"/>
      <c r="BH94" s="27"/>
      <c r="BI94" s="27"/>
      <c r="BJ94" s="34" t="str">
        <f>IFERROR(INDEX(#REF!,MATCH($G94,#REF!,0)),"")</f>
        <v/>
      </c>
      <c r="BK94" s="26">
        <v>66</v>
      </c>
      <c r="BL94" s="27"/>
      <c r="BM94" s="34" t="str">
        <f>IFERROR(INDEX(#REF!,MATCH($G94,#REF!,0)),"")</f>
        <v/>
      </c>
      <c r="BN94" s="26">
        <v>66</v>
      </c>
      <c r="BO94" s="27"/>
      <c r="BP94" s="65"/>
      <c r="BQ94" s="65"/>
      <c r="BR94" s="27"/>
      <c r="BS94" s="27"/>
      <c r="BT94" s="27"/>
      <c r="BU94" s="27"/>
      <c r="BV94" s="27"/>
      <c r="BW94" s="27"/>
      <c r="BX94" s="34" t="str">
        <f>IFERROR(INDEX(#REF!,MATCH($G94,#REF!,0)),"")</f>
        <v/>
      </c>
      <c r="BY94" s="26">
        <v>66</v>
      </c>
      <c r="BZ94" s="27"/>
      <c r="CA94" s="34" t="str">
        <f>IFERROR(INDEX(#REF!,MATCH($G94,#REF!,0)),"")</f>
        <v/>
      </c>
      <c r="CB94" s="26">
        <v>66</v>
      </c>
      <c r="CC94" s="27"/>
      <c r="CD94" s="27"/>
      <c r="CE94" s="27"/>
    </row>
    <row r="95" spans="1:83" ht="18.75" hidden="1" customHeight="1" x14ac:dyDescent="0.3">
      <c r="B95" s="70" t="str">
        <f>IFERROR(INDEX(#REF!,MATCH($G95,#REF!,0)),"")</f>
        <v/>
      </c>
      <c r="C95" s="70" t="str">
        <f>IFERROR(INDEX(#REF!,MATCH($G95,#REF!,0)),"")</f>
        <v/>
      </c>
      <c r="D95" s="71" t="str">
        <f>IFERROR(INDEX(#REF!,MATCH($G95,#REF!,0)),"")</f>
        <v/>
      </c>
      <c r="E95" s="71" t="str">
        <f>IFERROR(INDEX(#REF!,MATCH($G95,#REF!,0)),"")</f>
        <v/>
      </c>
      <c r="F95" s="71" t="str">
        <f>IFERROR(INDEX(#REF!,MATCH($G95,#REF!,0)),"")</f>
        <v/>
      </c>
      <c r="G95" s="72">
        <v>67</v>
      </c>
      <c r="H95" s="65"/>
      <c r="I95" s="71" t="str">
        <f>IFERROR(INDEX(#REF!,MATCH($G95,#REF!,0)),"")</f>
        <v/>
      </c>
      <c r="J95" s="72">
        <v>67</v>
      </c>
      <c r="K95" s="65"/>
      <c r="L95" s="65"/>
      <c r="M95" s="65"/>
      <c r="N95" s="65"/>
      <c r="O95" s="65"/>
      <c r="P95" s="66" t="str">
        <f>IFERROR(INDEX(#REF!,MATCH($Y95,#REF!,0)),"")</f>
        <v/>
      </c>
      <c r="Q95" s="66" t="str">
        <f>IFERROR(INDEX(#REF!,MATCH($Y95,#REF!,0)),"")</f>
        <v/>
      </c>
      <c r="R95" s="67" t="str">
        <f>IFERROR(INDEX(#REF!,MATCH($Y95,#REF!,0)),"")</f>
        <v/>
      </c>
      <c r="S95" s="67" t="str">
        <f>IFERROR(INDEX(#REF!,MATCH($Y95,#REF!,0)),"")</f>
        <v/>
      </c>
      <c r="T95" s="71" t="str">
        <f>IFERROR(INDEX(#REF!,MATCH($G95,#REF!,0)),"")</f>
        <v/>
      </c>
      <c r="U95" s="72">
        <v>67</v>
      </c>
      <c r="V95" s="65"/>
      <c r="W95" s="71" t="str">
        <f>IFERROR(INDEX(#REF!,MATCH($G95,#REF!,0)),"")</f>
        <v/>
      </c>
      <c r="X95" s="72">
        <v>67</v>
      </c>
      <c r="Y95" s="65"/>
      <c r="Z95" s="65"/>
      <c r="AA95" s="65"/>
      <c r="AH95" s="71" t="str">
        <f>IFERROR(INDEX(#REF!,MATCH($G95,#REF!,0)),"")</f>
        <v/>
      </c>
      <c r="AI95" s="72">
        <v>67</v>
      </c>
      <c r="AJ95" s="65"/>
      <c r="AK95" s="71" t="str">
        <f>IFERROR(INDEX(#REF!,MATCH($G95,#REF!,0)),"")</f>
        <v/>
      </c>
      <c r="AL95" s="72">
        <v>67</v>
      </c>
      <c r="AM95" s="65"/>
      <c r="AN95" s="65"/>
      <c r="AO95" s="65"/>
      <c r="AV95" s="34" t="str">
        <f>IFERROR(INDEX(#REF!,MATCH($G95,#REF!,0)),"")</f>
        <v/>
      </c>
      <c r="AW95" s="26">
        <v>67</v>
      </c>
      <c r="AX95" s="27"/>
      <c r="AY95" s="34" t="str">
        <f>IFERROR(INDEX(#REF!,MATCH($G95,#REF!,0)),"")</f>
        <v/>
      </c>
      <c r="AZ95" s="26">
        <v>67</v>
      </c>
      <c r="BA95" s="27"/>
      <c r="BB95" s="65"/>
      <c r="BC95" s="65"/>
      <c r="BG95" s="27"/>
      <c r="BH95" s="27"/>
      <c r="BI95" s="27"/>
      <c r="BJ95" s="34" t="str">
        <f>IFERROR(INDEX(#REF!,MATCH($G95,#REF!,0)),"")</f>
        <v/>
      </c>
      <c r="BK95" s="26">
        <v>67</v>
      </c>
      <c r="BL95" s="27"/>
      <c r="BM95" s="34" t="str">
        <f>IFERROR(INDEX(#REF!,MATCH($G95,#REF!,0)),"")</f>
        <v/>
      </c>
      <c r="BN95" s="26">
        <v>67</v>
      </c>
      <c r="BO95" s="27"/>
      <c r="BP95" s="65"/>
      <c r="BQ95" s="65"/>
      <c r="BR95" s="27"/>
      <c r="BS95" s="27"/>
      <c r="BT95" s="27"/>
      <c r="BU95" s="27"/>
      <c r="BV95" s="27"/>
      <c r="BW95" s="27"/>
      <c r="BX95" s="34" t="str">
        <f>IFERROR(INDEX(#REF!,MATCH($G95,#REF!,0)),"")</f>
        <v/>
      </c>
      <c r="BY95" s="26">
        <v>67</v>
      </c>
      <c r="BZ95" s="27"/>
      <c r="CA95" s="34" t="str">
        <f>IFERROR(INDEX(#REF!,MATCH($G95,#REF!,0)),"")</f>
        <v/>
      </c>
      <c r="CB95" s="26">
        <v>67</v>
      </c>
      <c r="CC95" s="27"/>
      <c r="CD95" s="27"/>
      <c r="CE95" s="27"/>
    </row>
    <row r="96" spans="1:83" ht="18.75" hidden="1" customHeight="1" x14ac:dyDescent="0.3">
      <c r="B96" s="70" t="str">
        <f>IFERROR(INDEX(#REF!,MATCH($G96,#REF!,0)),"")</f>
        <v/>
      </c>
      <c r="C96" s="70" t="str">
        <f>IFERROR(INDEX(#REF!,MATCH($G96,#REF!,0)),"")</f>
        <v/>
      </c>
      <c r="D96" s="71" t="str">
        <f>IFERROR(INDEX(#REF!,MATCH($G96,#REF!,0)),"")</f>
        <v/>
      </c>
      <c r="E96" s="71" t="str">
        <f>IFERROR(INDEX(#REF!,MATCH($G96,#REF!,0)),"")</f>
        <v/>
      </c>
      <c r="F96" s="71" t="str">
        <f>IFERROR(INDEX(#REF!,MATCH($G96,#REF!,0)),"")</f>
        <v/>
      </c>
      <c r="G96" s="72">
        <v>68</v>
      </c>
      <c r="H96" s="65"/>
      <c r="I96" s="71" t="str">
        <f>IFERROR(INDEX(#REF!,MATCH($G96,#REF!,0)),"")</f>
        <v/>
      </c>
      <c r="J96" s="72">
        <v>68</v>
      </c>
      <c r="K96" s="65"/>
      <c r="L96" s="65"/>
      <c r="M96" s="65"/>
      <c r="N96" s="65"/>
      <c r="O96" s="65"/>
      <c r="P96" s="66" t="str">
        <f>IFERROR(INDEX(#REF!,MATCH($Y96,#REF!,0)),"")</f>
        <v/>
      </c>
      <c r="Q96" s="66" t="str">
        <f>IFERROR(INDEX(#REF!,MATCH($Y96,#REF!,0)),"")</f>
        <v/>
      </c>
      <c r="R96" s="67" t="str">
        <f>IFERROR(INDEX(#REF!,MATCH($Y96,#REF!,0)),"")</f>
        <v/>
      </c>
      <c r="S96" s="67" t="str">
        <f>IFERROR(INDEX(#REF!,MATCH($Y96,#REF!,0)),"")</f>
        <v/>
      </c>
      <c r="T96" s="71" t="str">
        <f>IFERROR(INDEX(#REF!,MATCH($G96,#REF!,0)),"")</f>
        <v/>
      </c>
      <c r="U96" s="72">
        <v>68</v>
      </c>
      <c r="V96" s="65"/>
      <c r="W96" s="71" t="str">
        <f>IFERROR(INDEX(#REF!,MATCH($G96,#REF!,0)),"")</f>
        <v/>
      </c>
      <c r="X96" s="72">
        <v>68</v>
      </c>
      <c r="Y96" s="65"/>
      <c r="Z96" s="65"/>
      <c r="AA96" s="65"/>
      <c r="AH96" s="71" t="str">
        <f>IFERROR(INDEX(#REF!,MATCH($G96,#REF!,0)),"")</f>
        <v/>
      </c>
      <c r="AI96" s="72">
        <v>68</v>
      </c>
      <c r="AJ96" s="65"/>
      <c r="AK96" s="71" t="str">
        <f>IFERROR(INDEX(#REF!,MATCH($G96,#REF!,0)),"")</f>
        <v/>
      </c>
      <c r="AL96" s="72">
        <v>68</v>
      </c>
      <c r="AM96" s="65"/>
      <c r="AN96" s="65"/>
      <c r="AO96" s="65"/>
      <c r="AV96" s="34" t="str">
        <f>IFERROR(INDEX(#REF!,MATCH($G96,#REF!,0)),"")</f>
        <v/>
      </c>
      <c r="AW96" s="26">
        <v>68</v>
      </c>
      <c r="AX96" s="27"/>
      <c r="AY96" s="34" t="str">
        <f>IFERROR(INDEX(#REF!,MATCH($G96,#REF!,0)),"")</f>
        <v/>
      </c>
      <c r="AZ96" s="26">
        <v>68</v>
      </c>
      <c r="BA96" s="27"/>
      <c r="BB96" s="65"/>
      <c r="BC96" s="65"/>
      <c r="BG96" s="27"/>
      <c r="BH96" s="27"/>
      <c r="BI96" s="27"/>
      <c r="BJ96" s="34" t="str">
        <f>IFERROR(INDEX(#REF!,MATCH($G96,#REF!,0)),"")</f>
        <v/>
      </c>
      <c r="BK96" s="26">
        <v>68</v>
      </c>
      <c r="BL96" s="27"/>
      <c r="BM96" s="34" t="str">
        <f>IFERROR(INDEX(#REF!,MATCH($G96,#REF!,0)),"")</f>
        <v/>
      </c>
      <c r="BN96" s="26">
        <v>68</v>
      </c>
      <c r="BO96" s="27"/>
      <c r="BP96" s="65"/>
      <c r="BQ96" s="65"/>
      <c r="BR96" s="27"/>
      <c r="BS96" s="27"/>
      <c r="BT96" s="27"/>
      <c r="BU96" s="27"/>
      <c r="BV96" s="27"/>
      <c r="BW96" s="27"/>
      <c r="BX96" s="34" t="str">
        <f>IFERROR(INDEX(#REF!,MATCH($G96,#REF!,0)),"")</f>
        <v/>
      </c>
      <c r="BY96" s="26">
        <v>68</v>
      </c>
      <c r="BZ96" s="27"/>
      <c r="CA96" s="34" t="str">
        <f>IFERROR(INDEX(#REF!,MATCH($G96,#REF!,0)),"")</f>
        <v/>
      </c>
      <c r="CB96" s="26">
        <v>68</v>
      </c>
      <c r="CC96" s="27"/>
      <c r="CD96" s="27"/>
      <c r="CE96" s="27"/>
    </row>
    <row r="97" spans="2:83" ht="18.75" hidden="1" customHeight="1" x14ac:dyDescent="0.3">
      <c r="B97" s="70" t="str">
        <f>IFERROR(INDEX(#REF!,MATCH($G97,#REF!,0)),"")</f>
        <v/>
      </c>
      <c r="C97" s="70" t="str">
        <f>IFERROR(INDEX(#REF!,MATCH($G97,#REF!,0)),"")</f>
        <v/>
      </c>
      <c r="D97" s="71" t="str">
        <f>IFERROR(INDEX(#REF!,MATCH($G97,#REF!,0)),"")</f>
        <v/>
      </c>
      <c r="E97" s="71" t="str">
        <f>IFERROR(INDEX(#REF!,MATCH($G97,#REF!,0)),"")</f>
        <v/>
      </c>
      <c r="F97" s="71" t="str">
        <f>IFERROR(INDEX(#REF!,MATCH($G97,#REF!,0)),"")</f>
        <v/>
      </c>
      <c r="G97" s="72">
        <v>69</v>
      </c>
      <c r="H97" s="65"/>
      <c r="I97" s="71" t="str">
        <f>IFERROR(INDEX(#REF!,MATCH($G97,#REF!,0)),"")</f>
        <v/>
      </c>
      <c r="J97" s="72">
        <v>69</v>
      </c>
      <c r="K97" s="65"/>
      <c r="L97" s="65"/>
      <c r="M97" s="65"/>
      <c r="N97" s="65"/>
      <c r="O97" s="65"/>
      <c r="P97" s="66" t="str">
        <f>IFERROR(INDEX(#REF!,MATCH($Y97,#REF!,0)),"")</f>
        <v/>
      </c>
      <c r="Q97" s="66" t="str">
        <f>IFERROR(INDEX(#REF!,MATCH($Y97,#REF!,0)),"")</f>
        <v/>
      </c>
      <c r="R97" s="67" t="str">
        <f>IFERROR(INDEX(#REF!,MATCH($Y97,#REF!,0)),"")</f>
        <v/>
      </c>
      <c r="S97" s="67" t="str">
        <f>IFERROR(INDEX(#REF!,MATCH($Y97,#REF!,0)),"")</f>
        <v/>
      </c>
      <c r="T97" s="71" t="str">
        <f>IFERROR(INDEX(#REF!,MATCH($G97,#REF!,0)),"")</f>
        <v/>
      </c>
      <c r="U97" s="72">
        <v>69</v>
      </c>
      <c r="V97" s="65"/>
      <c r="W97" s="71" t="str">
        <f>IFERROR(INDEX(#REF!,MATCH($G97,#REF!,0)),"")</f>
        <v/>
      </c>
      <c r="X97" s="72">
        <v>69</v>
      </c>
      <c r="Y97" s="65"/>
      <c r="Z97" s="65"/>
      <c r="AA97" s="65"/>
      <c r="AH97" s="71" t="str">
        <f>IFERROR(INDEX(#REF!,MATCH($G97,#REF!,0)),"")</f>
        <v/>
      </c>
      <c r="AI97" s="72">
        <v>69</v>
      </c>
      <c r="AJ97" s="65"/>
      <c r="AK97" s="71" t="str">
        <f>IFERROR(INDEX(#REF!,MATCH($G97,#REF!,0)),"")</f>
        <v/>
      </c>
      <c r="AL97" s="72">
        <v>69</v>
      </c>
      <c r="AM97" s="65"/>
      <c r="AN97" s="65"/>
      <c r="AO97" s="65"/>
      <c r="AV97" s="34" t="str">
        <f>IFERROR(INDEX(#REF!,MATCH($G97,#REF!,0)),"")</f>
        <v/>
      </c>
      <c r="AW97" s="26">
        <v>69</v>
      </c>
      <c r="AX97" s="27"/>
      <c r="AY97" s="34" t="str">
        <f>IFERROR(INDEX(#REF!,MATCH($G97,#REF!,0)),"")</f>
        <v/>
      </c>
      <c r="AZ97" s="26">
        <v>69</v>
      </c>
      <c r="BA97" s="27"/>
      <c r="BB97" s="65"/>
      <c r="BC97" s="65"/>
      <c r="BG97" s="27"/>
      <c r="BH97" s="27"/>
      <c r="BI97" s="27"/>
      <c r="BJ97" s="34" t="str">
        <f>IFERROR(INDEX(#REF!,MATCH($G97,#REF!,0)),"")</f>
        <v/>
      </c>
      <c r="BK97" s="26">
        <v>69</v>
      </c>
      <c r="BL97" s="27"/>
      <c r="BM97" s="34" t="str">
        <f>IFERROR(INDEX(#REF!,MATCH($G97,#REF!,0)),"")</f>
        <v/>
      </c>
      <c r="BN97" s="26">
        <v>69</v>
      </c>
      <c r="BO97" s="27"/>
      <c r="BP97" s="65"/>
      <c r="BQ97" s="65"/>
      <c r="BR97" s="27"/>
      <c r="BS97" s="27"/>
      <c r="BT97" s="27"/>
      <c r="BU97" s="27"/>
      <c r="BV97" s="27"/>
      <c r="BW97" s="27"/>
      <c r="BX97" s="34" t="str">
        <f>IFERROR(INDEX(#REF!,MATCH($G97,#REF!,0)),"")</f>
        <v/>
      </c>
      <c r="BY97" s="26">
        <v>69</v>
      </c>
      <c r="BZ97" s="27"/>
      <c r="CA97" s="34" t="str">
        <f>IFERROR(INDEX(#REF!,MATCH($G97,#REF!,0)),"")</f>
        <v/>
      </c>
      <c r="CB97" s="26">
        <v>69</v>
      </c>
      <c r="CC97" s="27"/>
      <c r="CD97" s="27"/>
      <c r="CE97" s="27"/>
    </row>
    <row r="98" spans="2:83" ht="18.75" hidden="1" customHeight="1" x14ac:dyDescent="0.3">
      <c r="B98" s="70" t="str">
        <f>IFERROR(INDEX(#REF!,MATCH($G98,#REF!,0)),"")</f>
        <v/>
      </c>
      <c r="C98" s="70" t="str">
        <f>IFERROR(INDEX(#REF!,MATCH($G98,#REF!,0)),"")</f>
        <v/>
      </c>
      <c r="D98" s="71" t="str">
        <f>IFERROR(INDEX(#REF!,MATCH($G98,#REF!,0)),"")</f>
        <v/>
      </c>
      <c r="E98" s="71" t="str">
        <f>IFERROR(INDEX(#REF!,MATCH($G98,#REF!,0)),"")</f>
        <v/>
      </c>
      <c r="F98" s="71" t="str">
        <f>IFERROR(INDEX(#REF!,MATCH($G98,#REF!,0)),"")</f>
        <v/>
      </c>
      <c r="G98" s="72">
        <v>70</v>
      </c>
      <c r="H98" s="65"/>
      <c r="I98" s="71" t="str">
        <f>IFERROR(INDEX(#REF!,MATCH($G98,#REF!,0)),"")</f>
        <v/>
      </c>
      <c r="J98" s="72">
        <v>70</v>
      </c>
      <c r="K98" s="65"/>
      <c r="L98" s="65"/>
      <c r="M98" s="65"/>
      <c r="N98" s="65"/>
      <c r="O98" s="65"/>
      <c r="P98" s="66" t="str">
        <f>IFERROR(INDEX(#REF!,MATCH($Y98,#REF!,0)),"")</f>
        <v/>
      </c>
      <c r="Q98" s="66" t="str">
        <f>IFERROR(INDEX(#REF!,MATCH($Y98,#REF!,0)),"")</f>
        <v/>
      </c>
      <c r="R98" s="67" t="str">
        <f>IFERROR(INDEX(#REF!,MATCH($Y98,#REF!,0)),"")</f>
        <v/>
      </c>
      <c r="S98" s="67" t="str">
        <f>IFERROR(INDEX(#REF!,MATCH($Y98,#REF!,0)),"")</f>
        <v/>
      </c>
      <c r="T98" s="71" t="str">
        <f>IFERROR(INDEX(#REF!,MATCH($G98,#REF!,0)),"")</f>
        <v/>
      </c>
      <c r="U98" s="72">
        <v>70</v>
      </c>
      <c r="V98" s="65"/>
      <c r="W98" s="71" t="str">
        <f>IFERROR(INDEX(#REF!,MATCH($G98,#REF!,0)),"")</f>
        <v/>
      </c>
      <c r="X98" s="72">
        <v>70</v>
      </c>
      <c r="Y98" s="65"/>
      <c r="Z98" s="65"/>
      <c r="AA98" s="65"/>
      <c r="AH98" s="71" t="str">
        <f>IFERROR(INDEX(#REF!,MATCH($G98,#REF!,0)),"")</f>
        <v/>
      </c>
      <c r="AI98" s="72">
        <v>70</v>
      </c>
      <c r="AJ98" s="65"/>
      <c r="AK98" s="71" t="str">
        <f>IFERROR(INDEX(#REF!,MATCH($G98,#REF!,0)),"")</f>
        <v/>
      </c>
      <c r="AL98" s="72">
        <v>70</v>
      </c>
      <c r="AM98" s="65"/>
      <c r="AN98" s="65"/>
      <c r="AO98" s="65"/>
      <c r="AV98" s="34" t="str">
        <f>IFERROR(INDEX(#REF!,MATCH($G98,#REF!,0)),"")</f>
        <v/>
      </c>
      <c r="AW98" s="26">
        <v>70</v>
      </c>
      <c r="AX98" s="27"/>
      <c r="AY98" s="34" t="str">
        <f>IFERROR(INDEX(#REF!,MATCH($G98,#REF!,0)),"")</f>
        <v/>
      </c>
      <c r="AZ98" s="26">
        <v>70</v>
      </c>
      <c r="BA98" s="27"/>
      <c r="BB98" s="65"/>
      <c r="BC98" s="65"/>
      <c r="BG98" s="27"/>
      <c r="BH98" s="27"/>
      <c r="BI98" s="27"/>
      <c r="BJ98" s="34" t="str">
        <f>IFERROR(INDEX(#REF!,MATCH($G98,#REF!,0)),"")</f>
        <v/>
      </c>
      <c r="BK98" s="26">
        <v>70</v>
      </c>
      <c r="BL98" s="27"/>
      <c r="BM98" s="34" t="str">
        <f>IFERROR(INDEX(#REF!,MATCH($G98,#REF!,0)),"")</f>
        <v/>
      </c>
      <c r="BN98" s="26">
        <v>70</v>
      </c>
      <c r="BO98" s="27"/>
      <c r="BP98" s="65"/>
      <c r="BQ98" s="65"/>
      <c r="BR98" s="27"/>
      <c r="BS98" s="27"/>
      <c r="BT98" s="27"/>
      <c r="BU98" s="27"/>
      <c r="BV98" s="27"/>
      <c r="BW98" s="27"/>
      <c r="BX98" s="34" t="str">
        <f>IFERROR(INDEX(#REF!,MATCH($G98,#REF!,0)),"")</f>
        <v/>
      </c>
      <c r="BY98" s="26">
        <v>70</v>
      </c>
      <c r="BZ98" s="27"/>
      <c r="CA98" s="34" t="str">
        <f>IFERROR(INDEX(#REF!,MATCH($G98,#REF!,0)),"")</f>
        <v/>
      </c>
      <c r="CB98" s="26">
        <v>70</v>
      </c>
      <c r="CC98" s="27"/>
      <c r="CD98" s="27"/>
      <c r="CE98" s="27"/>
    </row>
    <row r="99" spans="2:83" ht="18.75" hidden="1" customHeight="1" x14ac:dyDescent="0.3">
      <c r="B99" s="70" t="str">
        <f>IFERROR(INDEX(#REF!,MATCH($G99,#REF!,0)),"")</f>
        <v/>
      </c>
      <c r="C99" s="70" t="str">
        <f>IFERROR(INDEX(#REF!,MATCH($G99,#REF!,0)),"")</f>
        <v/>
      </c>
      <c r="D99" s="71" t="str">
        <f>IFERROR(INDEX(#REF!,MATCH($G99,#REF!,0)),"")</f>
        <v/>
      </c>
      <c r="E99" s="71" t="str">
        <f>IFERROR(INDEX(#REF!,MATCH($G99,#REF!,0)),"")</f>
        <v/>
      </c>
      <c r="F99" s="71" t="str">
        <f>IFERROR(INDEX(#REF!,MATCH($G99,#REF!,0)),"")</f>
        <v/>
      </c>
      <c r="G99" s="72">
        <v>71</v>
      </c>
      <c r="H99" s="65"/>
      <c r="I99" s="71" t="str">
        <f>IFERROR(INDEX(#REF!,MATCH($G99,#REF!,0)),"")</f>
        <v/>
      </c>
      <c r="J99" s="72">
        <v>71</v>
      </c>
      <c r="K99" s="65"/>
      <c r="L99" s="65"/>
      <c r="M99" s="65"/>
      <c r="N99" s="65"/>
      <c r="O99" s="65"/>
      <c r="P99" s="66" t="str">
        <f>IFERROR(INDEX(#REF!,MATCH($Y99,#REF!,0)),"")</f>
        <v/>
      </c>
      <c r="Q99" s="66" t="str">
        <f>IFERROR(INDEX(#REF!,MATCH($Y99,#REF!,0)),"")</f>
        <v/>
      </c>
      <c r="R99" s="67" t="str">
        <f>IFERROR(INDEX(#REF!,MATCH($Y99,#REF!,0)),"")</f>
        <v/>
      </c>
      <c r="S99" s="67" t="str">
        <f>IFERROR(INDEX(#REF!,MATCH($Y99,#REF!,0)),"")</f>
        <v/>
      </c>
      <c r="T99" s="71" t="str">
        <f>IFERROR(INDEX(#REF!,MATCH($G99,#REF!,0)),"")</f>
        <v/>
      </c>
      <c r="U99" s="72">
        <v>71</v>
      </c>
      <c r="V99" s="65"/>
      <c r="W99" s="71" t="str">
        <f>IFERROR(INDEX(#REF!,MATCH($G99,#REF!,0)),"")</f>
        <v/>
      </c>
      <c r="X99" s="72">
        <v>71</v>
      </c>
      <c r="Y99" s="65"/>
      <c r="Z99" s="65"/>
      <c r="AA99" s="65"/>
      <c r="AH99" s="71" t="str">
        <f>IFERROR(INDEX(#REF!,MATCH($G99,#REF!,0)),"")</f>
        <v/>
      </c>
      <c r="AI99" s="72">
        <v>71</v>
      </c>
      <c r="AJ99" s="65"/>
      <c r="AK99" s="71" t="str">
        <f>IFERROR(INDEX(#REF!,MATCH($G99,#REF!,0)),"")</f>
        <v/>
      </c>
      <c r="AL99" s="72">
        <v>71</v>
      </c>
      <c r="AM99" s="65"/>
      <c r="AN99" s="65"/>
      <c r="AO99" s="65"/>
      <c r="AV99" s="34" t="str">
        <f>IFERROR(INDEX(#REF!,MATCH($G99,#REF!,0)),"")</f>
        <v/>
      </c>
      <c r="AW99" s="26">
        <v>71</v>
      </c>
      <c r="AX99" s="27"/>
      <c r="AY99" s="34" t="str">
        <f>IFERROR(INDEX(#REF!,MATCH($G99,#REF!,0)),"")</f>
        <v/>
      </c>
      <c r="AZ99" s="26">
        <v>71</v>
      </c>
      <c r="BA99" s="27"/>
      <c r="BB99" s="65"/>
      <c r="BC99" s="65"/>
      <c r="BG99" s="10"/>
      <c r="BH99" s="10"/>
      <c r="BI99" s="10"/>
      <c r="BJ99" s="34" t="str">
        <f>IFERROR(INDEX(#REF!,MATCH($G99,#REF!,0)),"")</f>
        <v/>
      </c>
      <c r="BK99" s="26">
        <v>71</v>
      </c>
      <c r="BL99" s="27"/>
      <c r="BM99" s="34" t="str">
        <f>IFERROR(INDEX(#REF!,MATCH($G99,#REF!,0)),"")</f>
        <v/>
      </c>
      <c r="BN99" s="26">
        <v>71</v>
      </c>
      <c r="BO99" s="27"/>
      <c r="BP99" s="65"/>
      <c r="BQ99" s="65"/>
      <c r="BS99" s="10"/>
      <c r="BT99" s="10"/>
      <c r="BU99" s="10"/>
      <c r="BV99" s="10"/>
      <c r="BW99" s="10"/>
      <c r="BX99" s="34" t="str">
        <f>IFERROR(INDEX(#REF!,MATCH($G99,#REF!,0)),"")</f>
        <v/>
      </c>
      <c r="BY99" s="26">
        <v>71</v>
      </c>
      <c r="BZ99" s="27"/>
      <c r="CA99" s="34" t="str">
        <f>IFERROR(INDEX(#REF!,MATCH($G99,#REF!,0)),"")</f>
        <v/>
      </c>
      <c r="CB99" s="26">
        <v>71</v>
      </c>
      <c r="CC99" s="27"/>
      <c r="CD99" s="27"/>
      <c r="CE99" s="27"/>
    </row>
    <row r="100" spans="2:83" ht="18.75" hidden="1" customHeight="1" x14ac:dyDescent="0.3">
      <c r="B100" s="70" t="str">
        <f>IFERROR(INDEX(#REF!,MATCH($G100,#REF!,0)),"")</f>
        <v/>
      </c>
      <c r="C100" s="70" t="str">
        <f>IFERROR(INDEX(#REF!,MATCH($G100,#REF!,0)),"")</f>
        <v/>
      </c>
      <c r="D100" s="71" t="str">
        <f>IFERROR(INDEX(#REF!,MATCH($G100,#REF!,0)),"")</f>
        <v/>
      </c>
      <c r="E100" s="71" t="str">
        <f>IFERROR(INDEX(#REF!,MATCH($G100,#REF!,0)),"")</f>
        <v/>
      </c>
      <c r="F100" s="71" t="str">
        <f>IFERROR(INDEX(#REF!,MATCH($G100,#REF!,0)),"")</f>
        <v/>
      </c>
      <c r="G100" s="72">
        <v>72</v>
      </c>
      <c r="H100" s="65"/>
      <c r="I100" s="71" t="str">
        <f>IFERROR(INDEX(#REF!,MATCH($G100,#REF!,0)),"")</f>
        <v/>
      </c>
      <c r="J100" s="72">
        <v>72</v>
      </c>
      <c r="K100" s="65"/>
      <c r="L100" s="65"/>
      <c r="M100" s="65"/>
      <c r="N100" s="65"/>
      <c r="O100" s="65"/>
      <c r="P100" s="66" t="str">
        <f>IFERROR(INDEX(#REF!,MATCH($Y100,#REF!,0)),"")</f>
        <v/>
      </c>
      <c r="Q100" s="66" t="str">
        <f>IFERROR(INDEX(#REF!,MATCH($Y100,#REF!,0)),"")</f>
        <v/>
      </c>
      <c r="R100" s="67" t="str">
        <f>IFERROR(INDEX(#REF!,MATCH($Y100,#REF!,0)),"")</f>
        <v/>
      </c>
      <c r="S100" s="67" t="str">
        <f>IFERROR(INDEX(#REF!,MATCH($Y100,#REF!,0)),"")</f>
        <v/>
      </c>
      <c r="T100" s="71" t="str">
        <f>IFERROR(INDEX(#REF!,MATCH($G100,#REF!,0)),"")</f>
        <v/>
      </c>
      <c r="U100" s="72">
        <v>72</v>
      </c>
      <c r="V100" s="65"/>
      <c r="W100" s="71" t="str">
        <f>IFERROR(INDEX(#REF!,MATCH($G100,#REF!,0)),"")</f>
        <v/>
      </c>
      <c r="X100" s="72">
        <v>72</v>
      </c>
      <c r="Y100" s="65"/>
      <c r="Z100" s="65"/>
      <c r="AA100" s="65"/>
      <c r="AH100" s="71" t="str">
        <f>IFERROR(INDEX(#REF!,MATCH($G100,#REF!,0)),"")</f>
        <v/>
      </c>
      <c r="AI100" s="72">
        <v>72</v>
      </c>
      <c r="AJ100" s="65"/>
      <c r="AK100" s="71" t="str">
        <f>IFERROR(INDEX(#REF!,MATCH($G100,#REF!,0)),"")</f>
        <v/>
      </c>
      <c r="AL100" s="72">
        <v>72</v>
      </c>
      <c r="AM100" s="65"/>
      <c r="AN100" s="65"/>
      <c r="AO100" s="65"/>
      <c r="AV100" s="34" t="str">
        <f>IFERROR(INDEX(#REF!,MATCH($G100,#REF!,0)),"")</f>
        <v/>
      </c>
      <c r="AW100" s="26">
        <v>72</v>
      </c>
      <c r="AX100" s="27"/>
      <c r="AY100" s="34" t="str">
        <f>IFERROR(INDEX(#REF!,MATCH($G100,#REF!,0)),"")</f>
        <v/>
      </c>
      <c r="AZ100" s="26">
        <v>72</v>
      </c>
      <c r="BA100" s="27"/>
      <c r="BB100" s="65"/>
      <c r="BC100" s="65"/>
      <c r="BG100" s="10"/>
      <c r="BH100" s="10"/>
      <c r="BI100" s="10"/>
      <c r="BJ100" s="34" t="str">
        <f>IFERROR(INDEX(#REF!,MATCH($G100,#REF!,0)),"")</f>
        <v/>
      </c>
      <c r="BK100" s="26">
        <v>72</v>
      </c>
      <c r="BL100" s="27"/>
      <c r="BM100" s="34" t="str">
        <f>IFERROR(INDEX(#REF!,MATCH($G100,#REF!,0)),"")</f>
        <v/>
      </c>
      <c r="BN100" s="26">
        <v>72</v>
      </c>
      <c r="BO100" s="27"/>
      <c r="BP100" s="65"/>
      <c r="BQ100" s="65"/>
      <c r="BS100" s="10"/>
      <c r="BT100" s="10"/>
      <c r="BU100" s="10"/>
      <c r="BV100" s="10"/>
      <c r="BW100" s="10"/>
      <c r="BX100" s="34" t="str">
        <f>IFERROR(INDEX(#REF!,MATCH($G100,#REF!,0)),"")</f>
        <v/>
      </c>
      <c r="BY100" s="26">
        <v>72</v>
      </c>
      <c r="BZ100" s="27"/>
      <c r="CA100" s="34" t="str">
        <f>IFERROR(INDEX(#REF!,MATCH($G100,#REF!,0)),"")</f>
        <v/>
      </c>
      <c r="CB100" s="26">
        <v>72</v>
      </c>
      <c r="CC100" s="27"/>
      <c r="CD100" s="27"/>
      <c r="CE100" s="27"/>
    </row>
    <row r="101" spans="2:83" ht="18.75" hidden="1" customHeight="1" x14ac:dyDescent="0.3">
      <c r="B101" s="70" t="str">
        <f>IFERROR(INDEX(#REF!,MATCH($G101,#REF!,0)),"")</f>
        <v/>
      </c>
      <c r="C101" s="70" t="str">
        <f>IFERROR(INDEX(#REF!,MATCH($G101,#REF!,0)),"")</f>
        <v/>
      </c>
      <c r="D101" s="71" t="str">
        <f>IFERROR(INDEX(#REF!,MATCH($G101,#REF!,0)),"")</f>
        <v/>
      </c>
      <c r="E101" s="71" t="str">
        <f>IFERROR(INDEX(#REF!,MATCH($G101,#REF!,0)),"")</f>
        <v/>
      </c>
      <c r="F101" s="71" t="str">
        <f>IFERROR(INDEX(#REF!,MATCH($G101,#REF!,0)),"")</f>
        <v/>
      </c>
      <c r="G101" s="72">
        <v>73</v>
      </c>
      <c r="H101" s="65"/>
      <c r="I101" s="71" t="str">
        <f>IFERROR(INDEX(#REF!,MATCH($G101,#REF!,0)),"")</f>
        <v/>
      </c>
      <c r="J101" s="72">
        <v>73</v>
      </c>
      <c r="K101" s="65"/>
      <c r="L101" s="65"/>
      <c r="M101" s="65"/>
      <c r="N101" s="65"/>
      <c r="O101" s="65"/>
      <c r="P101" s="66" t="str">
        <f>IFERROR(INDEX(#REF!,MATCH($Y101,#REF!,0)),"")</f>
        <v/>
      </c>
      <c r="Q101" s="66" t="str">
        <f>IFERROR(INDEX(#REF!,MATCH($Y101,#REF!,0)),"")</f>
        <v/>
      </c>
      <c r="R101" s="67" t="str">
        <f>IFERROR(INDEX(#REF!,MATCH($Y101,#REF!,0)),"")</f>
        <v/>
      </c>
      <c r="S101" s="67" t="str">
        <f>IFERROR(INDEX(#REF!,MATCH($Y101,#REF!,0)),"")</f>
        <v/>
      </c>
      <c r="T101" s="71" t="str">
        <f>IFERROR(INDEX(#REF!,MATCH($G101,#REF!,0)),"")</f>
        <v/>
      </c>
      <c r="U101" s="72">
        <v>73</v>
      </c>
      <c r="V101" s="65"/>
      <c r="W101" s="71" t="str">
        <f>IFERROR(INDEX(#REF!,MATCH($G101,#REF!,0)),"")</f>
        <v/>
      </c>
      <c r="X101" s="72">
        <v>73</v>
      </c>
      <c r="Y101" s="65"/>
      <c r="Z101" s="65"/>
      <c r="AA101" s="65"/>
      <c r="AH101" s="71" t="str">
        <f>IFERROR(INDEX(#REF!,MATCH($G101,#REF!,0)),"")</f>
        <v/>
      </c>
      <c r="AI101" s="72">
        <v>73</v>
      </c>
      <c r="AJ101" s="65"/>
      <c r="AK101" s="71" t="str">
        <f>IFERROR(INDEX(#REF!,MATCH($G101,#REF!,0)),"")</f>
        <v/>
      </c>
      <c r="AL101" s="72">
        <v>73</v>
      </c>
      <c r="AM101" s="65"/>
      <c r="AN101" s="65"/>
      <c r="AO101" s="65"/>
      <c r="AV101" s="34" t="str">
        <f>IFERROR(INDEX(#REF!,MATCH($G101,#REF!,0)),"")</f>
        <v/>
      </c>
      <c r="AW101" s="26">
        <v>73</v>
      </c>
      <c r="AX101" s="27"/>
      <c r="AY101" s="34" t="str">
        <f>IFERROR(INDEX(#REF!,MATCH($G101,#REF!,0)),"")</f>
        <v/>
      </c>
      <c r="AZ101" s="26">
        <v>73</v>
      </c>
      <c r="BA101" s="27"/>
      <c r="BB101" s="65"/>
      <c r="BC101" s="65"/>
      <c r="BG101" s="10"/>
      <c r="BH101" s="10"/>
      <c r="BI101" s="10"/>
      <c r="BJ101" s="34" t="str">
        <f>IFERROR(INDEX(#REF!,MATCH($G101,#REF!,0)),"")</f>
        <v/>
      </c>
      <c r="BK101" s="26">
        <v>73</v>
      </c>
      <c r="BL101" s="27"/>
      <c r="BM101" s="34" t="str">
        <f>IFERROR(INDEX(#REF!,MATCH($G101,#REF!,0)),"")</f>
        <v/>
      </c>
      <c r="BN101" s="26">
        <v>73</v>
      </c>
      <c r="BO101" s="27"/>
      <c r="BP101" s="65"/>
      <c r="BQ101" s="65"/>
      <c r="BS101" s="10"/>
      <c r="BT101" s="10"/>
      <c r="BU101" s="10"/>
      <c r="BV101" s="10"/>
      <c r="BW101" s="10"/>
      <c r="BX101" s="34" t="str">
        <f>IFERROR(INDEX(#REF!,MATCH($G101,#REF!,0)),"")</f>
        <v/>
      </c>
      <c r="BY101" s="26">
        <v>73</v>
      </c>
      <c r="BZ101" s="27"/>
      <c r="CA101" s="34" t="str">
        <f>IFERROR(INDEX(#REF!,MATCH($G101,#REF!,0)),"")</f>
        <v/>
      </c>
      <c r="CB101" s="26">
        <v>73</v>
      </c>
      <c r="CC101" s="27"/>
      <c r="CD101" s="27"/>
      <c r="CE101" s="27"/>
    </row>
    <row r="102" spans="2:83" ht="18.75" hidden="1" customHeight="1" x14ac:dyDescent="0.3">
      <c r="B102" s="70" t="str">
        <f>IFERROR(INDEX(#REF!,MATCH($G102,#REF!,0)),"")</f>
        <v/>
      </c>
      <c r="C102" s="70" t="str">
        <f>IFERROR(INDEX(#REF!,MATCH($G102,#REF!,0)),"")</f>
        <v/>
      </c>
      <c r="D102" s="71" t="str">
        <f>IFERROR(INDEX(#REF!,MATCH($G102,#REF!,0)),"")</f>
        <v/>
      </c>
      <c r="E102" s="71" t="str">
        <f>IFERROR(INDEX(#REF!,MATCH($G102,#REF!,0)),"")</f>
        <v/>
      </c>
      <c r="F102" s="71" t="str">
        <f>IFERROR(INDEX(#REF!,MATCH($G102,#REF!,0)),"")</f>
        <v/>
      </c>
      <c r="G102" s="72">
        <v>74</v>
      </c>
      <c r="H102" s="65"/>
      <c r="I102" s="71" t="str">
        <f>IFERROR(INDEX(#REF!,MATCH($G102,#REF!,0)),"")</f>
        <v/>
      </c>
      <c r="J102" s="72">
        <v>74</v>
      </c>
      <c r="K102" s="65"/>
      <c r="L102" s="65"/>
      <c r="M102" s="65"/>
      <c r="N102" s="65"/>
      <c r="O102" s="65"/>
      <c r="P102" s="66" t="str">
        <f>IFERROR(INDEX(#REF!,MATCH($Y102,#REF!,0)),"")</f>
        <v/>
      </c>
      <c r="Q102" s="66" t="str">
        <f>IFERROR(INDEX(#REF!,MATCH($Y102,#REF!,0)),"")</f>
        <v/>
      </c>
      <c r="R102" s="67" t="str">
        <f>IFERROR(INDEX(#REF!,MATCH($Y102,#REF!,0)),"")</f>
        <v/>
      </c>
      <c r="S102" s="67" t="str">
        <f>IFERROR(INDEX(#REF!,MATCH($Y102,#REF!,0)),"")</f>
        <v/>
      </c>
      <c r="T102" s="71" t="str">
        <f>IFERROR(INDEX(#REF!,MATCH($G102,#REF!,0)),"")</f>
        <v/>
      </c>
      <c r="U102" s="72">
        <v>74</v>
      </c>
      <c r="V102" s="65"/>
      <c r="W102" s="71" t="str">
        <f>IFERROR(INDEX(#REF!,MATCH($G102,#REF!,0)),"")</f>
        <v/>
      </c>
      <c r="X102" s="72">
        <v>74</v>
      </c>
      <c r="Y102" s="65"/>
      <c r="Z102" s="65"/>
      <c r="AA102" s="65"/>
      <c r="AH102" s="71" t="str">
        <f>IFERROR(INDEX(#REF!,MATCH($G102,#REF!,0)),"")</f>
        <v/>
      </c>
      <c r="AI102" s="72">
        <v>74</v>
      </c>
      <c r="AJ102" s="65"/>
      <c r="AK102" s="71" t="str">
        <f>IFERROR(INDEX(#REF!,MATCH($G102,#REF!,0)),"")</f>
        <v/>
      </c>
      <c r="AL102" s="72">
        <v>74</v>
      </c>
      <c r="AM102" s="65"/>
      <c r="AN102" s="65"/>
      <c r="AO102" s="65"/>
      <c r="AV102" s="34" t="str">
        <f>IFERROR(INDEX(#REF!,MATCH($G102,#REF!,0)),"")</f>
        <v/>
      </c>
      <c r="AW102" s="26">
        <v>74</v>
      </c>
      <c r="AX102" s="27"/>
      <c r="AY102" s="34" t="str">
        <f>IFERROR(INDEX(#REF!,MATCH($G102,#REF!,0)),"")</f>
        <v/>
      </c>
      <c r="AZ102" s="26">
        <v>74</v>
      </c>
      <c r="BA102" s="27"/>
      <c r="BB102" s="65"/>
      <c r="BC102" s="65"/>
      <c r="BG102" s="10"/>
      <c r="BH102" s="10"/>
      <c r="BI102" s="10"/>
      <c r="BJ102" s="34" t="str">
        <f>IFERROR(INDEX(#REF!,MATCH($G102,#REF!,0)),"")</f>
        <v/>
      </c>
      <c r="BK102" s="26">
        <v>74</v>
      </c>
      <c r="BL102" s="27"/>
      <c r="BM102" s="34" t="str">
        <f>IFERROR(INDEX(#REF!,MATCH($G102,#REF!,0)),"")</f>
        <v/>
      </c>
      <c r="BN102" s="26">
        <v>74</v>
      </c>
      <c r="BO102" s="27"/>
      <c r="BP102" s="65"/>
      <c r="BQ102" s="65"/>
      <c r="BS102" s="10"/>
      <c r="BT102" s="10"/>
      <c r="BU102" s="10"/>
      <c r="BV102" s="10"/>
      <c r="BW102" s="10"/>
      <c r="BX102" s="34" t="str">
        <f>IFERROR(INDEX(#REF!,MATCH($G102,#REF!,0)),"")</f>
        <v/>
      </c>
      <c r="BY102" s="26">
        <v>74</v>
      </c>
      <c r="BZ102" s="27"/>
      <c r="CA102" s="34" t="str">
        <f>IFERROR(INDEX(#REF!,MATCH($G102,#REF!,0)),"")</f>
        <v/>
      </c>
      <c r="CB102" s="26">
        <v>74</v>
      </c>
      <c r="CC102" s="27"/>
      <c r="CD102" s="27"/>
      <c r="CE102" s="27"/>
    </row>
    <row r="103" spans="2:83" ht="18.75" hidden="1" customHeight="1" x14ac:dyDescent="0.3">
      <c r="B103" s="70" t="str">
        <f>IFERROR(INDEX(#REF!,MATCH($G103,#REF!,0)),"")</f>
        <v/>
      </c>
      <c r="C103" s="70" t="str">
        <f>IFERROR(INDEX(#REF!,MATCH($G103,#REF!,0)),"")</f>
        <v/>
      </c>
      <c r="D103" s="71" t="str">
        <f>IFERROR(INDEX(#REF!,MATCH($G103,#REF!,0)),"")</f>
        <v/>
      </c>
      <c r="E103" s="71" t="str">
        <f>IFERROR(INDEX(#REF!,MATCH($G103,#REF!,0)),"")</f>
        <v/>
      </c>
      <c r="F103" s="71" t="str">
        <f>IFERROR(INDEX(#REF!,MATCH($G103,#REF!,0)),"")</f>
        <v/>
      </c>
      <c r="G103" s="72">
        <v>75</v>
      </c>
      <c r="H103" s="65"/>
      <c r="I103" s="71" t="str">
        <f>IFERROR(INDEX(#REF!,MATCH($G103,#REF!,0)),"")</f>
        <v/>
      </c>
      <c r="J103" s="72">
        <v>75</v>
      </c>
      <c r="K103" s="65"/>
      <c r="L103" s="65"/>
      <c r="M103" s="65"/>
      <c r="N103" s="65"/>
      <c r="O103" s="65"/>
      <c r="P103" s="66" t="str">
        <f>IFERROR(INDEX(#REF!,MATCH($Y103,#REF!,0)),"")</f>
        <v/>
      </c>
      <c r="Q103" s="66" t="str">
        <f>IFERROR(INDEX(#REF!,MATCH($Y103,#REF!,0)),"")</f>
        <v/>
      </c>
      <c r="R103" s="67" t="str">
        <f>IFERROR(INDEX(#REF!,MATCH($Y103,#REF!,0)),"")</f>
        <v/>
      </c>
      <c r="S103" s="67" t="str">
        <f>IFERROR(INDEX(#REF!,MATCH($Y103,#REF!,0)),"")</f>
        <v/>
      </c>
      <c r="T103" s="71" t="str">
        <f>IFERROR(INDEX(#REF!,MATCH($G103,#REF!,0)),"")</f>
        <v/>
      </c>
      <c r="U103" s="72">
        <v>75</v>
      </c>
      <c r="V103" s="65"/>
      <c r="W103" s="71" t="str">
        <f>IFERROR(INDEX(#REF!,MATCH($G103,#REF!,0)),"")</f>
        <v/>
      </c>
      <c r="X103" s="72">
        <v>75</v>
      </c>
      <c r="Y103" s="65"/>
      <c r="Z103" s="65"/>
      <c r="AA103" s="65"/>
      <c r="AH103" s="71" t="str">
        <f>IFERROR(INDEX(#REF!,MATCH($G103,#REF!,0)),"")</f>
        <v/>
      </c>
      <c r="AI103" s="72">
        <v>75</v>
      </c>
      <c r="AJ103" s="65"/>
      <c r="AK103" s="71" t="str">
        <f>IFERROR(INDEX(#REF!,MATCH($G103,#REF!,0)),"")</f>
        <v/>
      </c>
      <c r="AL103" s="72">
        <v>75</v>
      </c>
      <c r="AM103" s="65"/>
      <c r="AN103" s="65"/>
      <c r="AO103" s="65"/>
      <c r="AV103" s="34" t="str">
        <f>IFERROR(INDEX(#REF!,MATCH($G103,#REF!,0)),"")</f>
        <v/>
      </c>
      <c r="AW103" s="26">
        <v>75</v>
      </c>
      <c r="AX103" s="27"/>
      <c r="AY103" s="34" t="str">
        <f>IFERROR(INDEX(#REF!,MATCH($G103,#REF!,0)),"")</f>
        <v/>
      </c>
      <c r="AZ103" s="26">
        <v>75</v>
      </c>
      <c r="BA103" s="27"/>
      <c r="BB103" s="65"/>
      <c r="BC103" s="65"/>
      <c r="BG103" s="10"/>
      <c r="BH103" s="10"/>
      <c r="BI103" s="10"/>
      <c r="BJ103" s="34" t="str">
        <f>IFERROR(INDEX(#REF!,MATCH($G103,#REF!,0)),"")</f>
        <v/>
      </c>
      <c r="BK103" s="26">
        <v>75</v>
      </c>
      <c r="BL103" s="27"/>
      <c r="BM103" s="34" t="str">
        <f>IFERROR(INDEX(#REF!,MATCH($G103,#REF!,0)),"")</f>
        <v/>
      </c>
      <c r="BN103" s="26">
        <v>75</v>
      </c>
      <c r="BO103" s="27"/>
      <c r="BP103" s="65"/>
      <c r="BQ103" s="65"/>
      <c r="BS103" s="10"/>
      <c r="BT103" s="10"/>
      <c r="BU103" s="10"/>
      <c r="BV103" s="10"/>
      <c r="BW103" s="10"/>
      <c r="BX103" s="34" t="str">
        <f>IFERROR(INDEX(#REF!,MATCH($G103,#REF!,0)),"")</f>
        <v/>
      </c>
      <c r="BY103" s="26">
        <v>75</v>
      </c>
      <c r="BZ103" s="27"/>
      <c r="CA103" s="34" t="str">
        <f>IFERROR(INDEX(#REF!,MATCH($G103,#REF!,0)),"")</f>
        <v/>
      </c>
      <c r="CB103" s="26">
        <v>75</v>
      </c>
      <c r="CC103" s="27"/>
      <c r="CD103" s="27"/>
      <c r="CE103" s="27"/>
    </row>
    <row r="104" spans="2:83" ht="18.75" hidden="1" customHeight="1" x14ac:dyDescent="0.3">
      <c r="B104" s="70" t="str">
        <f>IFERROR(INDEX(#REF!,MATCH($G104,#REF!,0)),"")</f>
        <v/>
      </c>
      <c r="C104" s="70" t="str">
        <f>IFERROR(INDEX(#REF!,MATCH($G104,#REF!,0)),"")</f>
        <v/>
      </c>
      <c r="D104" s="71" t="str">
        <f>IFERROR(INDEX(#REF!,MATCH($G104,#REF!,0)),"")</f>
        <v/>
      </c>
      <c r="E104" s="71" t="str">
        <f>IFERROR(INDEX(#REF!,MATCH($G104,#REF!,0)),"")</f>
        <v/>
      </c>
      <c r="F104" s="71" t="str">
        <f>IFERROR(INDEX(#REF!,MATCH($G104,#REF!,0)),"")</f>
        <v/>
      </c>
      <c r="G104" s="72">
        <v>76</v>
      </c>
      <c r="H104" s="65"/>
      <c r="I104" s="71" t="str">
        <f>IFERROR(INDEX(#REF!,MATCH($G104,#REF!,0)),"")</f>
        <v/>
      </c>
      <c r="J104" s="72">
        <v>76</v>
      </c>
      <c r="K104" s="65"/>
      <c r="L104" s="65"/>
      <c r="M104" s="65"/>
      <c r="N104" s="65"/>
      <c r="O104" s="65"/>
      <c r="P104" s="66" t="str">
        <f>IFERROR(INDEX(#REF!,MATCH($Y104,#REF!,0)),"")</f>
        <v/>
      </c>
      <c r="Q104" s="66" t="str">
        <f>IFERROR(INDEX(#REF!,MATCH($Y104,#REF!,0)),"")</f>
        <v/>
      </c>
      <c r="R104" s="67" t="str">
        <f>IFERROR(INDEX(#REF!,MATCH($Y104,#REF!,0)),"")</f>
        <v/>
      </c>
      <c r="S104" s="67" t="str">
        <f>IFERROR(INDEX(#REF!,MATCH($Y104,#REF!,0)),"")</f>
        <v/>
      </c>
      <c r="T104" s="71" t="str">
        <f>IFERROR(INDEX(#REF!,MATCH($G104,#REF!,0)),"")</f>
        <v/>
      </c>
      <c r="U104" s="72">
        <v>76</v>
      </c>
      <c r="V104" s="65"/>
      <c r="W104" s="71" t="str">
        <f>IFERROR(INDEX(#REF!,MATCH($G104,#REF!,0)),"")</f>
        <v/>
      </c>
      <c r="X104" s="72">
        <v>76</v>
      </c>
      <c r="Y104" s="65"/>
      <c r="Z104" s="65"/>
      <c r="AA104" s="65"/>
      <c r="AH104" s="71" t="str">
        <f>IFERROR(INDEX(#REF!,MATCH($G104,#REF!,0)),"")</f>
        <v/>
      </c>
      <c r="AI104" s="72">
        <v>76</v>
      </c>
      <c r="AJ104" s="65"/>
      <c r="AK104" s="71" t="str">
        <f>IFERROR(INDEX(#REF!,MATCH($G104,#REF!,0)),"")</f>
        <v/>
      </c>
      <c r="AL104" s="72">
        <v>76</v>
      </c>
      <c r="AM104" s="65"/>
      <c r="AN104" s="65"/>
      <c r="AO104" s="65"/>
      <c r="AV104" s="34" t="str">
        <f>IFERROR(INDEX(#REF!,MATCH($G104,#REF!,0)),"")</f>
        <v/>
      </c>
      <c r="AW104" s="26">
        <v>76</v>
      </c>
      <c r="AX104" s="27"/>
      <c r="AY104" s="34" t="str">
        <f>IFERROR(INDEX(#REF!,MATCH($G104,#REF!,0)),"")</f>
        <v/>
      </c>
      <c r="AZ104" s="26">
        <v>76</v>
      </c>
      <c r="BA104" s="27"/>
      <c r="BB104" s="65"/>
      <c r="BC104" s="65"/>
      <c r="BG104" s="10"/>
      <c r="BH104" s="10"/>
      <c r="BI104" s="10"/>
      <c r="BJ104" s="34" t="str">
        <f>IFERROR(INDEX(#REF!,MATCH($G104,#REF!,0)),"")</f>
        <v/>
      </c>
      <c r="BK104" s="26">
        <v>76</v>
      </c>
      <c r="BL104" s="27"/>
      <c r="BM104" s="34" t="str">
        <f>IFERROR(INDEX(#REF!,MATCH($G104,#REF!,0)),"")</f>
        <v/>
      </c>
      <c r="BN104" s="26">
        <v>76</v>
      </c>
      <c r="BO104" s="27"/>
      <c r="BP104" s="65"/>
      <c r="BQ104" s="65"/>
      <c r="BS104" s="10"/>
      <c r="BT104" s="10"/>
      <c r="BU104" s="10"/>
      <c r="BV104" s="10"/>
      <c r="BW104" s="10"/>
      <c r="BX104" s="34" t="str">
        <f>IFERROR(INDEX(#REF!,MATCH($G104,#REF!,0)),"")</f>
        <v/>
      </c>
      <c r="BY104" s="26">
        <v>76</v>
      </c>
      <c r="BZ104" s="27"/>
      <c r="CA104" s="34" t="str">
        <f>IFERROR(INDEX(#REF!,MATCH($G104,#REF!,0)),"")</f>
        <v/>
      </c>
      <c r="CB104" s="26">
        <v>76</v>
      </c>
      <c r="CC104" s="27"/>
      <c r="CD104" s="27"/>
      <c r="CE104" s="27"/>
    </row>
    <row r="105" spans="2:83" ht="18.75" hidden="1" customHeight="1" x14ac:dyDescent="0.3">
      <c r="B105" s="70" t="str">
        <f>IFERROR(INDEX(#REF!,MATCH($G105,#REF!,0)),"")</f>
        <v/>
      </c>
      <c r="C105" s="70" t="str">
        <f>IFERROR(INDEX(#REF!,MATCH($G105,#REF!,0)),"")</f>
        <v/>
      </c>
      <c r="D105" s="71" t="str">
        <f>IFERROR(INDEX(#REF!,MATCH($G105,#REF!,0)),"")</f>
        <v/>
      </c>
      <c r="E105" s="71" t="str">
        <f>IFERROR(INDEX(#REF!,MATCH($G105,#REF!,0)),"")</f>
        <v/>
      </c>
      <c r="F105" s="71" t="str">
        <f>IFERROR(INDEX(#REF!,MATCH($G105,#REF!,0)),"")</f>
        <v/>
      </c>
      <c r="G105" s="72">
        <v>77</v>
      </c>
      <c r="H105" s="65"/>
      <c r="I105" s="71" t="str">
        <f>IFERROR(INDEX(#REF!,MATCH($G105,#REF!,0)),"")</f>
        <v/>
      </c>
      <c r="J105" s="72">
        <v>77</v>
      </c>
      <c r="K105" s="65"/>
      <c r="L105" s="65"/>
      <c r="M105" s="65"/>
      <c r="N105" s="65"/>
      <c r="O105" s="65"/>
      <c r="P105" s="66" t="str">
        <f>IFERROR(INDEX(#REF!,MATCH($Y105,#REF!,0)),"")</f>
        <v/>
      </c>
      <c r="Q105" s="66" t="str">
        <f>IFERROR(INDEX(#REF!,MATCH($Y105,#REF!,0)),"")</f>
        <v/>
      </c>
      <c r="R105" s="67" t="str">
        <f>IFERROR(INDEX(#REF!,MATCH($Y105,#REF!,0)),"")</f>
        <v/>
      </c>
      <c r="S105" s="67" t="str">
        <f>IFERROR(INDEX(#REF!,MATCH($Y105,#REF!,0)),"")</f>
        <v/>
      </c>
      <c r="T105" s="71" t="str">
        <f>IFERROR(INDEX(#REF!,MATCH($G105,#REF!,0)),"")</f>
        <v/>
      </c>
      <c r="U105" s="72">
        <v>77</v>
      </c>
      <c r="V105" s="65"/>
      <c r="W105" s="71" t="str">
        <f>IFERROR(INDEX(#REF!,MATCH($G105,#REF!,0)),"")</f>
        <v/>
      </c>
      <c r="X105" s="72">
        <v>77</v>
      </c>
      <c r="Y105" s="65"/>
      <c r="Z105" s="65"/>
      <c r="AA105" s="65"/>
      <c r="AH105" s="71" t="str">
        <f>IFERROR(INDEX(#REF!,MATCH($G105,#REF!,0)),"")</f>
        <v/>
      </c>
      <c r="AI105" s="72">
        <v>77</v>
      </c>
      <c r="AJ105" s="65"/>
      <c r="AK105" s="71" t="str">
        <f>IFERROR(INDEX(#REF!,MATCH($G105,#REF!,0)),"")</f>
        <v/>
      </c>
      <c r="AL105" s="72">
        <v>77</v>
      </c>
      <c r="AM105" s="65"/>
      <c r="AN105" s="65"/>
      <c r="AO105" s="65"/>
      <c r="AV105" s="34" t="str">
        <f>IFERROR(INDEX(#REF!,MATCH($G105,#REF!,0)),"")</f>
        <v/>
      </c>
      <c r="AW105" s="26">
        <v>77</v>
      </c>
      <c r="AX105" s="27"/>
      <c r="AY105" s="34" t="str">
        <f>IFERROR(INDEX(#REF!,MATCH($G105,#REF!,0)),"")</f>
        <v/>
      </c>
      <c r="AZ105" s="26">
        <v>77</v>
      </c>
      <c r="BA105" s="27"/>
      <c r="BB105" s="65"/>
      <c r="BC105" s="65"/>
      <c r="BG105" s="10"/>
      <c r="BH105" s="10"/>
      <c r="BI105" s="10"/>
      <c r="BJ105" s="34" t="str">
        <f>IFERROR(INDEX(#REF!,MATCH($G105,#REF!,0)),"")</f>
        <v/>
      </c>
      <c r="BK105" s="26">
        <v>77</v>
      </c>
      <c r="BL105" s="27"/>
      <c r="BM105" s="34" t="str">
        <f>IFERROR(INDEX(#REF!,MATCH($G105,#REF!,0)),"")</f>
        <v/>
      </c>
      <c r="BN105" s="26">
        <v>77</v>
      </c>
      <c r="BO105" s="27"/>
      <c r="BP105" s="65"/>
      <c r="BQ105" s="65"/>
      <c r="BS105" s="10"/>
      <c r="BT105" s="10"/>
      <c r="BU105" s="10"/>
      <c r="BV105" s="10"/>
      <c r="BW105" s="10"/>
      <c r="BX105" s="34" t="str">
        <f>IFERROR(INDEX(#REF!,MATCH($G105,#REF!,0)),"")</f>
        <v/>
      </c>
      <c r="BY105" s="26">
        <v>77</v>
      </c>
      <c r="BZ105" s="27"/>
      <c r="CA105" s="34" t="str">
        <f>IFERROR(INDEX(#REF!,MATCH($G105,#REF!,0)),"")</f>
        <v/>
      </c>
      <c r="CB105" s="26">
        <v>77</v>
      </c>
      <c r="CC105" s="27"/>
      <c r="CD105" s="27"/>
      <c r="CE105" s="27"/>
    </row>
    <row r="106" spans="2:83" ht="18.75" hidden="1" customHeight="1" x14ac:dyDescent="0.3">
      <c r="B106" s="70" t="str">
        <f>IFERROR(INDEX(#REF!,MATCH($G106,#REF!,0)),"")</f>
        <v/>
      </c>
      <c r="C106" s="70" t="str">
        <f>IFERROR(INDEX(#REF!,MATCH($G106,#REF!,0)),"")</f>
        <v/>
      </c>
      <c r="D106" s="71" t="str">
        <f>IFERROR(INDEX(#REF!,MATCH($G106,#REF!,0)),"")</f>
        <v/>
      </c>
      <c r="E106" s="71" t="str">
        <f>IFERROR(INDEX(#REF!,MATCH($G106,#REF!,0)),"")</f>
        <v/>
      </c>
      <c r="F106" s="71" t="str">
        <f>IFERROR(INDEX(#REF!,MATCH($G106,#REF!,0)),"")</f>
        <v/>
      </c>
      <c r="G106" s="72">
        <v>78</v>
      </c>
      <c r="H106" s="65"/>
      <c r="I106" s="71" t="str">
        <f>IFERROR(INDEX(#REF!,MATCH($G106,#REF!,0)),"")</f>
        <v/>
      </c>
      <c r="J106" s="72">
        <v>78</v>
      </c>
      <c r="K106" s="65"/>
      <c r="L106" s="65"/>
      <c r="M106" s="65"/>
      <c r="N106" s="65"/>
      <c r="O106" s="65"/>
      <c r="P106" s="66" t="str">
        <f>IFERROR(INDEX(#REF!,MATCH($Y106,#REF!,0)),"")</f>
        <v/>
      </c>
      <c r="Q106" s="66" t="str">
        <f>IFERROR(INDEX(#REF!,MATCH($Y106,#REF!,0)),"")</f>
        <v/>
      </c>
      <c r="R106" s="67" t="str">
        <f>IFERROR(INDEX(#REF!,MATCH($Y106,#REF!,0)),"")</f>
        <v/>
      </c>
      <c r="S106" s="67" t="str">
        <f>IFERROR(INDEX(#REF!,MATCH($Y106,#REF!,0)),"")</f>
        <v/>
      </c>
      <c r="T106" s="71" t="str">
        <f>IFERROR(INDEX(#REF!,MATCH($G106,#REF!,0)),"")</f>
        <v/>
      </c>
      <c r="U106" s="72">
        <v>78</v>
      </c>
      <c r="V106" s="65"/>
      <c r="W106" s="71" t="str">
        <f>IFERROR(INDEX(#REF!,MATCH($G106,#REF!,0)),"")</f>
        <v/>
      </c>
      <c r="X106" s="72">
        <v>78</v>
      </c>
      <c r="Y106" s="65"/>
      <c r="Z106" s="65"/>
      <c r="AA106" s="65"/>
      <c r="AH106" s="71" t="str">
        <f>IFERROR(INDEX(#REF!,MATCH($G106,#REF!,0)),"")</f>
        <v/>
      </c>
      <c r="AI106" s="72">
        <v>78</v>
      </c>
      <c r="AJ106" s="65"/>
      <c r="AK106" s="71" t="str">
        <f>IFERROR(INDEX(#REF!,MATCH($G106,#REF!,0)),"")</f>
        <v/>
      </c>
      <c r="AL106" s="72">
        <v>78</v>
      </c>
      <c r="AM106" s="65"/>
      <c r="AN106" s="65"/>
      <c r="AO106" s="65"/>
      <c r="AV106" s="34" t="str">
        <f>IFERROR(INDEX(#REF!,MATCH($G106,#REF!,0)),"")</f>
        <v/>
      </c>
      <c r="AW106" s="26">
        <v>78</v>
      </c>
      <c r="AX106" s="27"/>
      <c r="AY106" s="34" t="str">
        <f>IFERROR(INDEX(#REF!,MATCH($G106,#REF!,0)),"")</f>
        <v/>
      </c>
      <c r="AZ106" s="26">
        <v>78</v>
      </c>
      <c r="BA106" s="27"/>
      <c r="BB106" s="65"/>
      <c r="BC106" s="65"/>
      <c r="BG106" s="10"/>
      <c r="BH106" s="10"/>
      <c r="BI106" s="10"/>
      <c r="BJ106" s="34" t="str">
        <f>IFERROR(INDEX(#REF!,MATCH($G106,#REF!,0)),"")</f>
        <v/>
      </c>
      <c r="BK106" s="26">
        <v>78</v>
      </c>
      <c r="BL106" s="27"/>
      <c r="BM106" s="34" t="str">
        <f>IFERROR(INDEX(#REF!,MATCH($G106,#REF!,0)),"")</f>
        <v/>
      </c>
      <c r="BN106" s="26">
        <v>78</v>
      </c>
      <c r="BO106" s="27"/>
      <c r="BP106" s="65"/>
      <c r="BQ106" s="65"/>
      <c r="BS106" s="10"/>
      <c r="BT106" s="10"/>
      <c r="BU106" s="10"/>
      <c r="BV106" s="10"/>
      <c r="BW106" s="10"/>
      <c r="BX106" s="34" t="str">
        <f>IFERROR(INDEX(#REF!,MATCH($G106,#REF!,0)),"")</f>
        <v/>
      </c>
      <c r="BY106" s="26">
        <v>78</v>
      </c>
      <c r="BZ106" s="27"/>
      <c r="CA106" s="34" t="str">
        <f>IFERROR(INDEX(#REF!,MATCH($G106,#REF!,0)),"")</f>
        <v/>
      </c>
      <c r="CB106" s="26">
        <v>78</v>
      </c>
      <c r="CC106" s="27"/>
      <c r="CD106" s="27"/>
      <c r="CE106" s="27"/>
    </row>
    <row r="107" spans="2:83" ht="18.75" hidden="1" customHeight="1" x14ac:dyDescent="0.3">
      <c r="B107" s="70" t="str">
        <f>IFERROR(INDEX(#REF!,MATCH($G107,#REF!,0)),"")</f>
        <v/>
      </c>
      <c r="C107" s="70" t="str">
        <f>IFERROR(INDEX(#REF!,MATCH($G107,#REF!,0)),"")</f>
        <v/>
      </c>
      <c r="D107" s="71" t="str">
        <f>IFERROR(INDEX(#REF!,MATCH($G107,#REF!,0)),"")</f>
        <v/>
      </c>
      <c r="E107" s="71" t="str">
        <f>IFERROR(INDEX(#REF!,MATCH($G107,#REF!,0)),"")</f>
        <v/>
      </c>
      <c r="F107" s="71" t="str">
        <f>IFERROR(INDEX(#REF!,MATCH($G107,#REF!,0)),"")</f>
        <v/>
      </c>
      <c r="G107" s="72">
        <v>79</v>
      </c>
      <c r="H107" s="65"/>
      <c r="I107" s="71" t="str">
        <f>IFERROR(INDEX(#REF!,MATCH($G107,#REF!,0)),"")</f>
        <v/>
      </c>
      <c r="J107" s="72">
        <v>79</v>
      </c>
      <c r="K107" s="65"/>
      <c r="L107" s="65"/>
      <c r="M107" s="65"/>
      <c r="N107" s="65"/>
      <c r="O107" s="65"/>
      <c r="P107" s="66" t="str">
        <f>IFERROR(INDEX(#REF!,MATCH($Y107,#REF!,0)),"")</f>
        <v/>
      </c>
      <c r="Q107" s="66" t="str">
        <f>IFERROR(INDEX(#REF!,MATCH($Y107,#REF!,0)),"")</f>
        <v/>
      </c>
      <c r="R107" s="67" t="str">
        <f>IFERROR(INDEX(#REF!,MATCH($Y107,#REF!,0)),"")</f>
        <v/>
      </c>
      <c r="S107" s="67" t="str">
        <f>IFERROR(INDEX(#REF!,MATCH($Y107,#REF!,0)),"")</f>
        <v/>
      </c>
      <c r="T107" s="71" t="str">
        <f>IFERROR(INDEX(#REF!,MATCH($G107,#REF!,0)),"")</f>
        <v/>
      </c>
      <c r="U107" s="72">
        <v>79</v>
      </c>
      <c r="V107" s="65"/>
      <c r="W107" s="71" t="str">
        <f>IFERROR(INDEX(#REF!,MATCH($G107,#REF!,0)),"")</f>
        <v/>
      </c>
      <c r="X107" s="72">
        <v>79</v>
      </c>
      <c r="Y107" s="65"/>
      <c r="Z107" s="65"/>
      <c r="AA107" s="65"/>
      <c r="AH107" s="71" t="str">
        <f>IFERROR(INDEX(#REF!,MATCH($G107,#REF!,0)),"")</f>
        <v/>
      </c>
      <c r="AI107" s="72">
        <v>79</v>
      </c>
      <c r="AJ107" s="65"/>
      <c r="AK107" s="71" t="str">
        <f>IFERROR(INDEX(#REF!,MATCH($G107,#REF!,0)),"")</f>
        <v/>
      </c>
      <c r="AL107" s="72">
        <v>79</v>
      </c>
      <c r="AM107" s="65"/>
      <c r="AN107" s="65"/>
      <c r="AO107" s="65"/>
      <c r="AV107" s="34" t="str">
        <f>IFERROR(INDEX(#REF!,MATCH($G107,#REF!,0)),"")</f>
        <v/>
      </c>
      <c r="AW107" s="26">
        <v>79</v>
      </c>
      <c r="AX107" s="27"/>
      <c r="AY107" s="34" t="str">
        <f>IFERROR(INDEX(#REF!,MATCH($G107,#REF!,0)),"")</f>
        <v/>
      </c>
      <c r="AZ107" s="26">
        <v>79</v>
      </c>
      <c r="BA107" s="27"/>
      <c r="BB107" s="65"/>
      <c r="BC107" s="65"/>
      <c r="BG107" s="10"/>
      <c r="BH107" s="10"/>
      <c r="BI107" s="10"/>
      <c r="BJ107" s="34" t="str">
        <f>IFERROR(INDEX(#REF!,MATCH($G107,#REF!,0)),"")</f>
        <v/>
      </c>
      <c r="BK107" s="26">
        <v>79</v>
      </c>
      <c r="BL107" s="27"/>
      <c r="BM107" s="34" t="str">
        <f>IFERROR(INDEX(#REF!,MATCH($G107,#REF!,0)),"")</f>
        <v/>
      </c>
      <c r="BN107" s="26">
        <v>79</v>
      </c>
      <c r="BO107" s="27"/>
      <c r="BP107" s="65"/>
      <c r="BQ107" s="65"/>
      <c r="BS107" s="10"/>
      <c r="BT107" s="10"/>
      <c r="BU107" s="10"/>
      <c r="BV107" s="10"/>
      <c r="BW107" s="10"/>
      <c r="BX107" s="34" t="str">
        <f>IFERROR(INDEX(#REF!,MATCH($G107,#REF!,0)),"")</f>
        <v/>
      </c>
      <c r="BY107" s="26">
        <v>79</v>
      </c>
      <c r="BZ107" s="27"/>
      <c r="CA107" s="34" t="str">
        <f>IFERROR(INDEX(#REF!,MATCH($G107,#REF!,0)),"")</f>
        <v/>
      </c>
      <c r="CB107" s="26">
        <v>79</v>
      </c>
      <c r="CC107" s="27"/>
      <c r="CD107" s="27"/>
      <c r="CE107" s="27"/>
    </row>
    <row r="108" spans="2:83" ht="18.75" hidden="1" customHeight="1" x14ac:dyDescent="0.3">
      <c r="B108" s="70" t="str">
        <f>IFERROR(INDEX(#REF!,MATCH($G108,#REF!,0)),"")</f>
        <v/>
      </c>
      <c r="C108" s="70" t="str">
        <f>IFERROR(INDEX(#REF!,MATCH($G108,#REF!,0)),"")</f>
        <v/>
      </c>
      <c r="D108" s="71" t="str">
        <f>IFERROR(INDEX(#REF!,MATCH($G108,#REF!,0)),"")</f>
        <v/>
      </c>
      <c r="E108" s="71" t="str">
        <f>IFERROR(INDEX(#REF!,MATCH($G108,#REF!,0)),"")</f>
        <v/>
      </c>
      <c r="F108" s="71" t="str">
        <f>IFERROR(INDEX(#REF!,MATCH($G108,#REF!,0)),"")</f>
        <v/>
      </c>
      <c r="G108" s="72">
        <v>80</v>
      </c>
      <c r="H108" s="65"/>
      <c r="I108" s="71" t="str">
        <f>IFERROR(INDEX(#REF!,MATCH($G108,#REF!,0)),"")</f>
        <v/>
      </c>
      <c r="J108" s="72">
        <v>80</v>
      </c>
      <c r="K108" s="65"/>
      <c r="L108" s="65"/>
      <c r="M108" s="65"/>
      <c r="N108" s="65"/>
      <c r="O108" s="65"/>
      <c r="P108" s="66" t="str">
        <f>IFERROR(INDEX(#REF!,MATCH($Y108,#REF!,0)),"")</f>
        <v/>
      </c>
      <c r="Q108" s="66" t="str">
        <f>IFERROR(INDEX(#REF!,MATCH($Y108,#REF!,0)),"")</f>
        <v/>
      </c>
      <c r="R108" s="67" t="str">
        <f>IFERROR(INDEX(#REF!,MATCH($Y108,#REF!,0)),"")</f>
        <v/>
      </c>
      <c r="S108" s="67" t="str">
        <f>IFERROR(INDEX(#REF!,MATCH($Y108,#REF!,0)),"")</f>
        <v/>
      </c>
      <c r="T108" s="71" t="str">
        <f>IFERROR(INDEX(#REF!,MATCH($G108,#REF!,0)),"")</f>
        <v/>
      </c>
      <c r="U108" s="72">
        <v>80</v>
      </c>
      <c r="V108" s="65"/>
      <c r="W108" s="71" t="str">
        <f>IFERROR(INDEX(#REF!,MATCH($G108,#REF!,0)),"")</f>
        <v/>
      </c>
      <c r="X108" s="72">
        <v>80</v>
      </c>
      <c r="Y108" s="65"/>
      <c r="Z108" s="65"/>
      <c r="AA108" s="65"/>
      <c r="AH108" s="71" t="str">
        <f>IFERROR(INDEX(#REF!,MATCH($G108,#REF!,0)),"")</f>
        <v/>
      </c>
      <c r="AI108" s="72">
        <v>80</v>
      </c>
      <c r="AJ108" s="65"/>
      <c r="AK108" s="71" t="str">
        <f>IFERROR(INDEX(#REF!,MATCH($G108,#REF!,0)),"")</f>
        <v/>
      </c>
      <c r="AL108" s="72">
        <v>80</v>
      </c>
      <c r="AM108" s="65"/>
      <c r="AN108" s="65"/>
      <c r="AO108" s="65"/>
      <c r="AV108" s="34" t="str">
        <f>IFERROR(INDEX(#REF!,MATCH($G108,#REF!,0)),"")</f>
        <v/>
      </c>
      <c r="AW108" s="26">
        <v>80</v>
      </c>
      <c r="AX108" s="27"/>
      <c r="AY108" s="34" t="str">
        <f>IFERROR(INDEX(#REF!,MATCH($G108,#REF!,0)),"")</f>
        <v/>
      </c>
      <c r="AZ108" s="26">
        <v>80</v>
      </c>
      <c r="BA108" s="27"/>
      <c r="BB108" s="65"/>
      <c r="BC108" s="65"/>
      <c r="BG108" s="10"/>
      <c r="BH108" s="10"/>
      <c r="BI108" s="10"/>
      <c r="BJ108" s="34" t="str">
        <f>IFERROR(INDEX(#REF!,MATCH($G108,#REF!,0)),"")</f>
        <v/>
      </c>
      <c r="BK108" s="26">
        <v>80</v>
      </c>
      <c r="BL108" s="27"/>
      <c r="BM108" s="34" t="str">
        <f>IFERROR(INDEX(#REF!,MATCH($G108,#REF!,0)),"")</f>
        <v/>
      </c>
      <c r="BN108" s="26">
        <v>80</v>
      </c>
      <c r="BO108" s="27"/>
      <c r="BP108" s="65"/>
      <c r="BQ108" s="65"/>
      <c r="BS108" s="10"/>
      <c r="BT108" s="10"/>
      <c r="BU108" s="10"/>
      <c r="BV108" s="10"/>
      <c r="BW108" s="10"/>
      <c r="BX108" s="34" t="str">
        <f>IFERROR(INDEX(#REF!,MATCH($G108,#REF!,0)),"")</f>
        <v/>
      </c>
      <c r="BY108" s="26">
        <v>80</v>
      </c>
      <c r="BZ108" s="27"/>
      <c r="CA108" s="34" t="str">
        <f>IFERROR(INDEX(#REF!,MATCH($G108,#REF!,0)),"")</f>
        <v/>
      </c>
      <c r="CB108" s="26">
        <v>80</v>
      </c>
      <c r="CC108" s="27"/>
      <c r="CD108" s="27"/>
      <c r="CE108" s="27"/>
    </row>
    <row r="109" spans="2:83" ht="18.75" hidden="1" customHeight="1" x14ac:dyDescent="0.3">
      <c r="B109" s="70" t="str">
        <f>IFERROR(INDEX(#REF!,MATCH($G109,#REF!,0)),"")</f>
        <v/>
      </c>
      <c r="C109" s="70" t="str">
        <f>IFERROR(INDEX(#REF!,MATCH($G109,#REF!,0)),"")</f>
        <v/>
      </c>
      <c r="D109" s="71" t="str">
        <f>IFERROR(INDEX(#REF!,MATCH($G109,#REF!,0)),"")</f>
        <v/>
      </c>
      <c r="E109" s="71" t="str">
        <f>IFERROR(INDEX(#REF!,MATCH($G109,#REF!,0)),"")</f>
        <v/>
      </c>
      <c r="F109" s="71" t="str">
        <f>IFERROR(INDEX(#REF!,MATCH($G109,#REF!,0)),"")</f>
        <v/>
      </c>
      <c r="G109" s="72">
        <v>81</v>
      </c>
      <c r="H109" s="65"/>
      <c r="I109" s="71" t="str">
        <f>IFERROR(INDEX(#REF!,MATCH($G109,#REF!,0)),"")</f>
        <v/>
      </c>
      <c r="J109" s="72">
        <v>81</v>
      </c>
      <c r="K109" s="65"/>
      <c r="L109" s="65"/>
      <c r="M109" s="65"/>
      <c r="N109" s="65"/>
      <c r="O109" s="65"/>
      <c r="P109" s="66" t="str">
        <f>IFERROR(INDEX(#REF!,MATCH($Y109,#REF!,0)),"")</f>
        <v/>
      </c>
      <c r="Q109" s="66" t="str">
        <f>IFERROR(INDEX(#REF!,MATCH($Y109,#REF!,0)),"")</f>
        <v/>
      </c>
      <c r="R109" s="67" t="str">
        <f>IFERROR(INDEX(#REF!,MATCH($Y109,#REF!,0)),"")</f>
        <v/>
      </c>
      <c r="S109" s="67" t="str">
        <f>IFERROR(INDEX(#REF!,MATCH($Y109,#REF!,0)),"")</f>
        <v/>
      </c>
      <c r="T109" s="71" t="str">
        <f>IFERROR(INDEX(#REF!,MATCH($G109,#REF!,0)),"")</f>
        <v/>
      </c>
      <c r="U109" s="72">
        <v>81</v>
      </c>
      <c r="V109" s="65"/>
      <c r="W109" s="71" t="str">
        <f>IFERROR(INDEX(#REF!,MATCH($G109,#REF!,0)),"")</f>
        <v/>
      </c>
      <c r="X109" s="72">
        <v>81</v>
      </c>
      <c r="Y109" s="65"/>
      <c r="Z109" s="65"/>
      <c r="AA109" s="65"/>
      <c r="AH109" s="71" t="str">
        <f>IFERROR(INDEX(#REF!,MATCH($G109,#REF!,0)),"")</f>
        <v/>
      </c>
      <c r="AI109" s="72">
        <v>81</v>
      </c>
      <c r="AJ109" s="65"/>
      <c r="AK109" s="71" t="str">
        <f>IFERROR(INDEX(#REF!,MATCH($G109,#REF!,0)),"")</f>
        <v/>
      </c>
      <c r="AL109" s="72">
        <v>81</v>
      </c>
      <c r="AM109" s="65"/>
      <c r="AN109" s="65"/>
      <c r="AO109" s="65"/>
      <c r="AV109" s="34" t="str">
        <f>IFERROR(INDEX(#REF!,MATCH($G109,#REF!,0)),"")</f>
        <v/>
      </c>
      <c r="AW109" s="26">
        <v>81</v>
      </c>
      <c r="AX109" s="27"/>
      <c r="AY109" s="34" t="str">
        <f>IFERROR(INDEX(#REF!,MATCH($G109,#REF!,0)),"")</f>
        <v/>
      </c>
      <c r="AZ109" s="26">
        <v>81</v>
      </c>
      <c r="BA109" s="27"/>
      <c r="BB109" s="65"/>
      <c r="BC109" s="65"/>
      <c r="BG109" s="10"/>
      <c r="BH109" s="10"/>
      <c r="BI109" s="10"/>
      <c r="BJ109" s="34" t="str">
        <f>IFERROR(INDEX(#REF!,MATCH($G109,#REF!,0)),"")</f>
        <v/>
      </c>
      <c r="BK109" s="26">
        <v>81</v>
      </c>
      <c r="BL109" s="27"/>
      <c r="BM109" s="34" t="str">
        <f>IFERROR(INDEX(#REF!,MATCH($G109,#REF!,0)),"")</f>
        <v/>
      </c>
      <c r="BN109" s="26">
        <v>81</v>
      </c>
      <c r="BO109" s="27"/>
      <c r="BP109" s="65"/>
      <c r="BQ109" s="65"/>
      <c r="BS109" s="10"/>
      <c r="BT109" s="10"/>
      <c r="BU109" s="10"/>
      <c r="BV109" s="10"/>
      <c r="BW109" s="10"/>
      <c r="BX109" s="34" t="str">
        <f>IFERROR(INDEX(#REF!,MATCH($G109,#REF!,0)),"")</f>
        <v/>
      </c>
      <c r="BY109" s="26">
        <v>81</v>
      </c>
      <c r="BZ109" s="27"/>
      <c r="CA109" s="34" t="str">
        <f>IFERROR(INDEX(#REF!,MATCH($G109,#REF!,0)),"")</f>
        <v/>
      </c>
      <c r="CB109" s="26">
        <v>81</v>
      </c>
      <c r="CC109" s="27"/>
      <c r="CD109" s="27"/>
      <c r="CE109" s="27"/>
    </row>
    <row r="110" spans="2:83" ht="18.75" hidden="1" customHeight="1" x14ac:dyDescent="0.3">
      <c r="B110" s="70" t="str">
        <f>IFERROR(INDEX(#REF!,MATCH($G110,#REF!,0)),"")</f>
        <v/>
      </c>
      <c r="C110" s="70" t="str">
        <f>IFERROR(INDEX(#REF!,MATCH($G110,#REF!,0)),"")</f>
        <v/>
      </c>
      <c r="D110" s="71" t="str">
        <f>IFERROR(INDEX(#REF!,MATCH($G110,#REF!,0)),"")</f>
        <v/>
      </c>
      <c r="E110" s="71" t="str">
        <f>IFERROR(INDEX(#REF!,MATCH($G110,#REF!,0)),"")</f>
        <v/>
      </c>
      <c r="F110" s="71" t="str">
        <f>IFERROR(INDEX(#REF!,MATCH($G110,#REF!,0)),"")</f>
        <v/>
      </c>
      <c r="G110" s="72">
        <v>82</v>
      </c>
      <c r="H110" s="65"/>
      <c r="I110" s="71" t="str">
        <f>IFERROR(INDEX(#REF!,MATCH($G110,#REF!,0)),"")</f>
        <v/>
      </c>
      <c r="J110" s="72">
        <v>82</v>
      </c>
      <c r="K110" s="65"/>
      <c r="L110" s="65"/>
      <c r="M110" s="65"/>
      <c r="N110" s="65"/>
      <c r="O110" s="65"/>
      <c r="P110" s="66" t="str">
        <f>IFERROR(INDEX(#REF!,MATCH($Y110,#REF!,0)),"")</f>
        <v/>
      </c>
      <c r="Q110" s="66" t="str">
        <f>IFERROR(INDEX(#REF!,MATCH($Y110,#REF!,0)),"")</f>
        <v/>
      </c>
      <c r="R110" s="67" t="str">
        <f>IFERROR(INDEX(#REF!,MATCH($Y110,#REF!,0)),"")</f>
        <v/>
      </c>
      <c r="S110" s="67" t="str">
        <f>IFERROR(INDEX(#REF!,MATCH($Y110,#REF!,0)),"")</f>
        <v/>
      </c>
      <c r="T110" s="71" t="str">
        <f>IFERROR(INDEX(#REF!,MATCH($G110,#REF!,0)),"")</f>
        <v/>
      </c>
      <c r="U110" s="72">
        <v>82</v>
      </c>
      <c r="V110" s="65"/>
      <c r="W110" s="71" t="str">
        <f>IFERROR(INDEX(#REF!,MATCH($G110,#REF!,0)),"")</f>
        <v/>
      </c>
      <c r="X110" s="72">
        <v>82</v>
      </c>
      <c r="Y110" s="65"/>
      <c r="Z110" s="65"/>
      <c r="AA110" s="65"/>
      <c r="AH110" s="71" t="str">
        <f>IFERROR(INDEX(#REF!,MATCH($G110,#REF!,0)),"")</f>
        <v/>
      </c>
      <c r="AI110" s="72">
        <v>82</v>
      </c>
      <c r="AJ110" s="65"/>
      <c r="AK110" s="71" t="str">
        <f>IFERROR(INDEX(#REF!,MATCH($G110,#REF!,0)),"")</f>
        <v/>
      </c>
      <c r="AL110" s="72">
        <v>82</v>
      </c>
      <c r="AM110" s="65"/>
      <c r="AN110" s="65"/>
      <c r="AO110" s="65"/>
      <c r="AV110" s="34" t="str">
        <f>IFERROR(INDEX(#REF!,MATCH($G110,#REF!,0)),"")</f>
        <v/>
      </c>
      <c r="AW110" s="26">
        <v>82</v>
      </c>
      <c r="AX110" s="27"/>
      <c r="AY110" s="34" t="str">
        <f>IFERROR(INDEX(#REF!,MATCH($G110,#REF!,0)),"")</f>
        <v/>
      </c>
      <c r="AZ110" s="26">
        <v>82</v>
      </c>
      <c r="BA110" s="27"/>
      <c r="BB110" s="65"/>
      <c r="BC110" s="65"/>
      <c r="BG110" s="10"/>
      <c r="BH110" s="10"/>
      <c r="BI110" s="10"/>
      <c r="BJ110" s="34" t="str">
        <f>IFERROR(INDEX(#REF!,MATCH($G110,#REF!,0)),"")</f>
        <v/>
      </c>
      <c r="BK110" s="26">
        <v>82</v>
      </c>
      <c r="BL110" s="27"/>
      <c r="BM110" s="34" t="str">
        <f>IFERROR(INDEX(#REF!,MATCH($G110,#REF!,0)),"")</f>
        <v/>
      </c>
      <c r="BN110" s="26">
        <v>82</v>
      </c>
      <c r="BO110" s="27"/>
      <c r="BP110" s="65"/>
      <c r="BQ110" s="65"/>
      <c r="BS110" s="10"/>
      <c r="BT110" s="10"/>
      <c r="BU110" s="10"/>
      <c r="BV110" s="10"/>
      <c r="BW110" s="10"/>
      <c r="BX110" s="34" t="str">
        <f>IFERROR(INDEX(#REF!,MATCH($G110,#REF!,0)),"")</f>
        <v/>
      </c>
      <c r="BY110" s="26">
        <v>82</v>
      </c>
      <c r="BZ110" s="27"/>
      <c r="CA110" s="34" t="str">
        <f>IFERROR(INDEX(#REF!,MATCH($G110,#REF!,0)),"")</f>
        <v/>
      </c>
      <c r="CB110" s="26">
        <v>82</v>
      </c>
      <c r="CC110" s="27"/>
      <c r="CD110" s="27"/>
      <c r="CE110" s="27"/>
    </row>
    <row r="111" spans="2:83" ht="18.75" hidden="1" customHeight="1" x14ac:dyDescent="0.3">
      <c r="B111" s="70" t="str">
        <f>IFERROR(INDEX(#REF!,MATCH($G111,#REF!,0)),"")</f>
        <v/>
      </c>
      <c r="C111" s="70" t="str">
        <f>IFERROR(INDEX(#REF!,MATCH($G111,#REF!,0)),"")</f>
        <v/>
      </c>
      <c r="D111" s="71" t="str">
        <f>IFERROR(INDEX(#REF!,MATCH($G111,#REF!,0)),"")</f>
        <v/>
      </c>
      <c r="E111" s="71" t="str">
        <f>IFERROR(INDEX(#REF!,MATCH($G111,#REF!,0)),"")</f>
        <v/>
      </c>
      <c r="F111" s="71" t="str">
        <f>IFERROR(INDEX(#REF!,MATCH($G111,#REF!,0)),"")</f>
        <v/>
      </c>
      <c r="G111" s="72">
        <v>83</v>
      </c>
      <c r="H111" s="65"/>
      <c r="I111" s="71" t="str">
        <f>IFERROR(INDEX(#REF!,MATCH($G111,#REF!,0)),"")</f>
        <v/>
      </c>
      <c r="J111" s="72">
        <v>83</v>
      </c>
      <c r="K111" s="65"/>
      <c r="L111" s="65"/>
      <c r="M111" s="65"/>
      <c r="N111" s="65"/>
      <c r="O111" s="65"/>
      <c r="P111" s="66" t="str">
        <f>IFERROR(INDEX(#REF!,MATCH($Y111,#REF!,0)),"")</f>
        <v/>
      </c>
      <c r="Q111" s="66" t="str">
        <f>IFERROR(INDEX(#REF!,MATCH($Y111,#REF!,0)),"")</f>
        <v/>
      </c>
      <c r="R111" s="67" t="str">
        <f>IFERROR(INDEX(#REF!,MATCH($Y111,#REF!,0)),"")</f>
        <v/>
      </c>
      <c r="S111" s="67" t="str">
        <f>IFERROR(INDEX(#REF!,MATCH($Y111,#REF!,0)),"")</f>
        <v/>
      </c>
      <c r="T111" s="71" t="str">
        <f>IFERROR(INDEX(#REF!,MATCH($G111,#REF!,0)),"")</f>
        <v/>
      </c>
      <c r="U111" s="72">
        <v>83</v>
      </c>
      <c r="V111" s="65"/>
      <c r="W111" s="71" t="str">
        <f>IFERROR(INDEX(#REF!,MATCH($G111,#REF!,0)),"")</f>
        <v/>
      </c>
      <c r="X111" s="72">
        <v>83</v>
      </c>
      <c r="Y111" s="65"/>
      <c r="Z111" s="65"/>
      <c r="AA111" s="65"/>
      <c r="AH111" s="71" t="str">
        <f>IFERROR(INDEX(#REF!,MATCH($G111,#REF!,0)),"")</f>
        <v/>
      </c>
      <c r="AI111" s="72">
        <v>83</v>
      </c>
      <c r="AJ111" s="65"/>
      <c r="AK111" s="71" t="str">
        <f>IFERROR(INDEX(#REF!,MATCH($G111,#REF!,0)),"")</f>
        <v/>
      </c>
      <c r="AL111" s="72">
        <v>83</v>
      </c>
      <c r="AM111" s="65"/>
      <c r="AN111" s="65"/>
      <c r="AO111" s="65"/>
      <c r="AV111" s="34" t="str">
        <f>IFERROR(INDEX(#REF!,MATCH($G111,#REF!,0)),"")</f>
        <v/>
      </c>
      <c r="AW111" s="26">
        <v>83</v>
      </c>
      <c r="AX111" s="27"/>
      <c r="AY111" s="34" t="str">
        <f>IFERROR(INDEX(#REF!,MATCH($G111,#REF!,0)),"")</f>
        <v/>
      </c>
      <c r="AZ111" s="26">
        <v>83</v>
      </c>
      <c r="BA111" s="27"/>
      <c r="BB111" s="65"/>
      <c r="BC111" s="65"/>
      <c r="BG111" s="10"/>
      <c r="BH111" s="10"/>
      <c r="BI111" s="10"/>
      <c r="BJ111" s="34" t="str">
        <f>IFERROR(INDEX(#REF!,MATCH($G111,#REF!,0)),"")</f>
        <v/>
      </c>
      <c r="BK111" s="26">
        <v>83</v>
      </c>
      <c r="BL111" s="27"/>
      <c r="BM111" s="34" t="str">
        <f>IFERROR(INDEX(#REF!,MATCH($G111,#REF!,0)),"")</f>
        <v/>
      </c>
      <c r="BN111" s="26">
        <v>83</v>
      </c>
      <c r="BO111" s="27"/>
      <c r="BP111" s="65"/>
      <c r="BQ111" s="65"/>
      <c r="BS111" s="10"/>
      <c r="BT111" s="10"/>
      <c r="BU111" s="10"/>
      <c r="BV111" s="10"/>
      <c r="BW111" s="10"/>
      <c r="BX111" s="34" t="str">
        <f>IFERROR(INDEX(#REF!,MATCH($G111,#REF!,0)),"")</f>
        <v/>
      </c>
      <c r="BY111" s="26">
        <v>83</v>
      </c>
      <c r="BZ111" s="27"/>
      <c r="CA111" s="34" t="str">
        <f>IFERROR(INDEX(#REF!,MATCH($G111,#REF!,0)),"")</f>
        <v/>
      </c>
      <c r="CB111" s="26">
        <v>83</v>
      </c>
      <c r="CC111" s="27"/>
      <c r="CD111" s="27"/>
      <c r="CE111" s="27"/>
    </row>
    <row r="112" spans="2:83" ht="18.75" hidden="1" customHeight="1" x14ac:dyDescent="0.3">
      <c r="B112" s="70" t="str">
        <f>IFERROR(INDEX(#REF!,MATCH($G112,#REF!,0)),"")</f>
        <v/>
      </c>
      <c r="C112" s="70" t="str">
        <f>IFERROR(INDEX(#REF!,MATCH($G112,#REF!,0)),"")</f>
        <v/>
      </c>
      <c r="D112" s="71" t="str">
        <f>IFERROR(INDEX(#REF!,MATCH($G112,#REF!,0)),"")</f>
        <v/>
      </c>
      <c r="E112" s="71" t="str">
        <f>IFERROR(INDEX(#REF!,MATCH($G112,#REF!,0)),"")</f>
        <v/>
      </c>
      <c r="F112" s="71" t="str">
        <f>IFERROR(INDEX(#REF!,MATCH($G112,#REF!,0)),"")</f>
        <v/>
      </c>
      <c r="G112" s="72">
        <v>84</v>
      </c>
      <c r="H112" s="65"/>
      <c r="I112" s="71" t="str">
        <f>IFERROR(INDEX(#REF!,MATCH($G112,#REF!,0)),"")</f>
        <v/>
      </c>
      <c r="J112" s="72">
        <v>84</v>
      </c>
      <c r="K112" s="65"/>
      <c r="L112" s="65"/>
      <c r="M112" s="65"/>
      <c r="N112" s="65"/>
      <c r="O112" s="65"/>
      <c r="P112" s="66" t="str">
        <f>IFERROR(INDEX(#REF!,MATCH($Y112,#REF!,0)),"")</f>
        <v/>
      </c>
      <c r="Q112" s="66" t="str">
        <f>IFERROR(INDEX(#REF!,MATCH($Y112,#REF!,0)),"")</f>
        <v/>
      </c>
      <c r="R112" s="67" t="str">
        <f>IFERROR(INDEX(#REF!,MATCH($Y112,#REF!,0)),"")</f>
        <v/>
      </c>
      <c r="S112" s="67" t="str">
        <f>IFERROR(INDEX(#REF!,MATCH($Y112,#REF!,0)),"")</f>
        <v/>
      </c>
      <c r="T112" s="71" t="str">
        <f>IFERROR(INDEX(#REF!,MATCH($G112,#REF!,0)),"")</f>
        <v/>
      </c>
      <c r="U112" s="72">
        <v>84</v>
      </c>
      <c r="V112" s="65"/>
      <c r="W112" s="71" t="str">
        <f>IFERROR(INDEX(#REF!,MATCH($G112,#REF!,0)),"")</f>
        <v/>
      </c>
      <c r="X112" s="72">
        <v>84</v>
      </c>
      <c r="Y112" s="65"/>
      <c r="Z112" s="65"/>
      <c r="AA112" s="65"/>
      <c r="AH112" s="71" t="str">
        <f>IFERROR(INDEX(#REF!,MATCH($G112,#REF!,0)),"")</f>
        <v/>
      </c>
      <c r="AI112" s="72">
        <v>84</v>
      </c>
      <c r="AJ112" s="65"/>
      <c r="AK112" s="71" t="str">
        <f>IFERROR(INDEX(#REF!,MATCH($G112,#REF!,0)),"")</f>
        <v/>
      </c>
      <c r="AL112" s="72">
        <v>84</v>
      </c>
      <c r="AM112" s="65"/>
      <c r="AN112" s="65"/>
      <c r="AO112" s="65"/>
      <c r="AV112" s="34" t="str">
        <f>IFERROR(INDEX(#REF!,MATCH($G112,#REF!,0)),"")</f>
        <v/>
      </c>
      <c r="AW112" s="26">
        <v>84</v>
      </c>
      <c r="AX112" s="27"/>
      <c r="AY112" s="34" t="str">
        <f>IFERROR(INDEX(#REF!,MATCH($G112,#REF!,0)),"")</f>
        <v/>
      </c>
      <c r="AZ112" s="26">
        <v>84</v>
      </c>
      <c r="BA112" s="27"/>
      <c r="BB112" s="65"/>
      <c r="BC112" s="65"/>
      <c r="BG112" s="10"/>
      <c r="BH112" s="10"/>
      <c r="BI112" s="10"/>
      <c r="BJ112" s="34" t="str">
        <f>IFERROR(INDEX(#REF!,MATCH($G112,#REF!,0)),"")</f>
        <v/>
      </c>
      <c r="BK112" s="26">
        <v>84</v>
      </c>
      <c r="BL112" s="27"/>
      <c r="BM112" s="34" t="str">
        <f>IFERROR(INDEX(#REF!,MATCH($G112,#REF!,0)),"")</f>
        <v/>
      </c>
      <c r="BN112" s="26">
        <v>84</v>
      </c>
      <c r="BO112" s="27"/>
      <c r="BP112" s="65"/>
      <c r="BQ112" s="65"/>
      <c r="BS112" s="10"/>
      <c r="BT112" s="10"/>
      <c r="BU112" s="10"/>
      <c r="BV112" s="10"/>
      <c r="BW112" s="10"/>
      <c r="BX112" s="34" t="str">
        <f>IFERROR(INDEX(#REF!,MATCH($G112,#REF!,0)),"")</f>
        <v/>
      </c>
      <c r="BY112" s="26">
        <v>84</v>
      </c>
      <c r="BZ112" s="27"/>
      <c r="CA112" s="34" t="str">
        <f>IFERROR(INDEX(#REF!,MATCH($G112,#REF!,0)),"")</f>
        <v/>
      </c>
      <c r="CB112" s="26">
        <v>84</v>
      </c>
      <c r="CC112" s="27"/>
      <c r="CD112" s="27"/>
      <c r="CE112" s="27"/>
    </row>
    <row r="113" spans="2:83" ht="18.75" hidden="1" customHeight="1" x14ac:dyDescent="0.3">
      <c r="B113" s="70" t="str">
        <f>IFERROR(INDEX(#REF!,MATCH($G113,#REF!,0)),"")</f>
        <v/>
      </c>
      <c r="C113" s="70" t="str">
        <f>IFERROR(INDEX(#REF!,MATCH($G113,#REF!,0)),"")</f>
        <v/>
      </c>
      <c r="D113" s="71" t="str">
        <f>IFERROR(INDEX(#REF!,MATCH($G113,#REF!,0)),"")</f>
        <v/>
      </c>
      <c r="E113" s="71" t="str">
        <f>IFERROR(INDEX(#REF!,MATCH($G113,#REF!,0)),"")</f>
        <v/>
      </c>
      <c r="F113" s="71" t="str">
        <f>IFERROR(INDEX(#REF!,MATCH($G113,#REF!,0)),"")</f>
        <v/>
      </c>
      <c r="G113" s="72">
        <v>85</v>
      </c>
      <c r="H113" s="65"/>
      <c r="I113" s="71" t="str">
        <f>IFERROR(INDEX(#REF!,MATCH($G113,#REF!,0)),"")</f>
        <v/>
      </c>
      <c r="J113" s="72">
        <v>85</v>
      </c>
      <c r="K113" s="65"/>
      <c r="L113" s="65"/>
      <c r="M113" s="65"/>
      <c r="N113" s="65"/>
      <c r="O113" s="65"/>
      <c r="P113" s="66" t="str">
        <f>IFERROR(INDEX(#REF!,MATCH($Y113,#REF!,0)),"")</f>
        <v/>
      </c>
      <c r="Q113" s="66" t="str">
        <f>IFERROR(INDEX(#REF!,MATCH($Y113,#REF!,0)),"")</f>
        <v/>
      </c>
      <c r="R113" s="67" t="str">
        <f>IFERROR(INDEX(#REF!,MATCH($Y113,#REF!,0)),"")</f>
        <v/>
      </c>
      <c r="S113" s="67" t="str">
        <f>IFERROR(INDEX(#REF!,MATCH($Y113,#REF!,0)),"")</f>
        <v/>
      </c>
      <c r="T113" s="71" t="str">
        <f>IFERROR(INDEX(#REF!,MATCH($G113,#REF!,0)),"")</f>
        <v/>
      </c>
      <c r="U113" s="72">
        <v>85</v>
      </c>
      <c r="V113" s="65"/>
      <c r="W113" s="71" t="str">
        <f>IFERROR(INDEX(#REF!,MATCH($G113,#REF!,0)),"")</f>
        <v/>
      </c>
      <c r="X113" s="72">
        <v>85</v>
      </c>
      <c r="Y113" s="65"/>
      <c r="Z113" s="65"/>
      <c r="AA113" s="65"/>
      <c r="AH113" s="71" t="str">
        <f>IFERROR(INDEX(#REF!,MATCH($G113,#REF!,0)),"")</f>
        <v/>
      </c>
      <c r="AI113" s="72">
        <v>85</v>
      </c>
      <c r="AJ113" s="65"/>
      <c r="AK113" s="71" t="str">
        <f>IFERROR(INDEX(#REF!,MATCH($G113,#REF!,0)),"")</f>
        <v/>
      </c>
      <c r="AL113" s="72">
        <v>85</v>
      </c>
      <c r="AM113" s="65"/>
      <c r="AN113" s="65"/>
      <c r="AO113" s="65"/>
      <c r="AV113" s="34" t="str">
        <f>IFERROR(INDEX(#REF!,MATCH($G113,#REF!,0)),"")</f>
        <v/>
      </c>
      <c r="AW113" s="26">
        <v>85</v>
      </c>
      <c r="AX113" s="27"/>
      <c r="AY113" s="34" t="str">
        <f>IFERROR(INDEX(#REF!,MATCH($G113,#REF!,0)),"")</f>
        <v/>
      </c>
      <c r="AZ113" s="26">
        <v>85</v>
      </c>
      <c r="BA113" s="27"/>
      <c r="BB113" s="65"/>
      <c r="BC113" s="65"/>
      <c r="BG113" s="10"/>
      <c r="BH113" s="10"/>
      <c r="BI113" s="10"/>
      <c r="BJ113" s="34" t="str">
        <f>IFERROR(INDEX(#REF!,MATCH($G113,#REF!,0)),"")</f>
        <v/>
      </c>
      <c r="BK113" s="26">
        <v>85</v>
      </c>
      <c r="BL113" s="27"/>
      <c r="BM113" s="34" t="str">
        <f>IFERROR(INDEX(#REF!,MATCH($G113,#REF!,0)),"")</f>
        <v/>
      </c>
      <c r="BN113" s="26">
        <v>85</v>
      </c>
      <c r="BO113" s="27"/>
      <c r="BP113" s="65"/>
      <c r="BQ113" s="65"/>
      <c r="BS113" s="10"/>
      <c r="BT113" s="10"/>
      <c r="BU113" s="10"/>
      <c r="BV113" s="10"/>
      <c r="BW113" s="10"/>
      <c r="BX113" s="34" t="str">
        <f>IFERROR(INDEX(#REF!,MATCH($G113,#REF!,0)),"")</f>
        <v/>
      </c>
      <c r="BY113" s="26">
        <v>85</v>
      </c>
      <c r="BZ113" s="27"/>
      <c r="CA113" s="34" t="str">
        <f>IFERROR(INDEX(#REF!,MATCH($G113,#REF!,0)),"")</f>
        <v/>
      </c>
      <c r="CB113" s="26">
        <v>85</v>
      </c>
      <c r="CC113" s="27"/>
      <c r="CD113" s="27"/>
      <c r="CE113" s="27"/>
    </row>
    <row r="114" spans="2:83" ht="18.75" hidden="1" customHeight="1" x14ac:dyDescent="0.3">
      <c r="B114" s="70" t="str">
        <f>IFERROR(INDEX(#REF!,MATCH($G114,#REF!,0)),"")</f>
        <v/>
      </c>
      <c r="C114" s="70" t="str">
        <f>IFERROR(INDEX(#REF!,MATCH($G114,#REF!,0)),"")</f>
        <v/>
      </c>
      <c r="D114" s="71" t="str">
        <f>IFERROR(INDEX(#REF!,MATCH($G114,#REF!,0)),"")</f>
        <v/>
      </c>
      <c r="E114" s="71" t="str">
        <f>IFERROR(INDEX(#REF!,MATCH($G114,#REF!,0)),"")</f>
        <v/>
      </c>
      <c r="F114" s="71" t="str">
        <f>IFERROR(INDEX(#REF!,MATCH($G114,#REF!,0)),"")</f>
        <v/>
      </c>
      <c r="G114" s="72">
        <v>86</v>
      </c>
      <c r="H114" s="65"/>
      <c r="I114" s="71" t="str">
        <f>IFERROR(INDEX(#REF!,MATCH($G114,#REF!,0)),"")</f>
        <v/>
      </c>
      <c r="J114" s="72">
        <v>86</v>
      </c>
      <c r="K114" s="65"/>
      <c r="L114" s="65"/>
      <c r="M114" s="65"/>
      <c r="N114" s="65"/>
      <c r="O114" s="65"/>
      <c r="P114" s="66" t="str">
        <f>IFERROR(INDEX(#REF!,MATCH($Y114,#REF!,0)),"")</f>
        <v/>
      </c>
      <c r="Q114" s="66" t="str">
        <f>IFERROR(INDEX(#REF!,MATCH($Y114,#REF!,0)),"")</f>
        <v/>
      </c>
      <c r="R114" s="67" t="str">
        <f>IFERROR(INDEX(#REF!,MATCH($Y114,#REF!,0)),"")</f>
        <v/>
      </c>
      <c r="S114" s="67" t="str">
        <f>IFERROR(INDEX(#REF!,MATCH($Y114,#REF!,0)),"")</f>
        <v/>
      </c>
      <c r="T114" s="71" t="str">
        <f>IFERROR(INDEX(#REF!,MATCH($G114,#REF!,0)),"")</f>
        <v/>
      </c>
      <c r="U114" s="72">
        <v>86</v>
      </c>
      <c r="V114" s="65"/>
      <c r="W114" s="71" t="str">
        <f>IFERROR(INDEX(#REF!,MATCH($G114,#REF!,0)),"")</f>
        <v/>
      </c>
      <c r="X114" s="72">
        <v>86</v>
      </c>
      <c r="Y114" s="65"/>
      <c r="Z114" s="65"/>
      <c r="AA114" s="65"/>
      <c r="AH114" s="71" t="str">
        <f>IFERROR(INDEX(#REF!,MATCH($G114,#REF!,0)),"")</f>
        <v/>
      </c>
      <c r="AI114" s="72">
        <v>86</v>
      </c>
      <c r="AJ114" s="65"/>
      <c r="AK114" s="71" t="str">
        <f>IFERROR(INDEX(#REF!,MATCH($G114,#REF!,0)),"")</f>
        <v/>
      </c>
      <c r="AL114" s="72">
        <v>86</v>
      </c>
      <c r="AM114" s="65"/>
      <c r="AN114" s="65"/>
      <c r="AO114" s="65"/>
      <c r="AV114" s="34" t="str">
        <f>IFERROR(INDEX(#REF!,MATCH($G114,#REF!,0)),"")</f>
        <v/>
      </c>
      <c r="AW114" s="26">
        <v>86</v>
      </c>
      <c r="AX114" s="27"/>
      <c r="AY114" s="34" t="str">
        <f>IFERROR(INDEX(#REF!,MATCH($G114,#REF!,0)),"")</f>
        <v/>
      </c>
      <c r="AZ114" s="26">
        <v>86</v>
      </c>
      <c r="BA114" s="27"/>
      <c r="BB114" s="65"/>
      <c r="BC114" s="65"/>
      <c r="BG114" s="10"/>
      <c r="BH114" s="10"/>
      <c r="BI114" s="10"/>
      <c r="BJ114" s="34" t="str">
        <f>IFERROR(INDEX(#REF!,MATCH($G114,#REF!,0)),"")</f>
        <v/>
      </c>
      <c r="BK114" s="26">
        <v>86</v>
      </c>
      <c r="BL114" s="27"/>
      <c r="BM114" s="34" t="str">
        <f>IFERROR(INDEX(#REF!,MATCH($G114,#REF!,0)),"")</f>
        <v/>
      </c>
      <c r="BN114" s="26">
        <v>86</v>
      </c>
      <c r="BO114" s="27"/>
      <c r="BP114" s="65"/>
      <c r="BQ114" s="65"/>
      <c r="BS114" s="10"/>
      <c r="BT114" s="10"/>
      <c r="BU114" s="10"/>
      <c r="BV114" s="10"/>
      <c r="BW114" s="10"/>
      <c r="BX114" s="34" t="str">
        <f>IFERROR(INDEX(#REF!,MATCH($G114,#REF!,0)),"")</f>
        <v/>
      </c>
      <c r="BY114" s="26">
        <v>86</v>
      </c>
      <c r="BZ114" s="27"/>
      <c r="CA114" s="34" t="str">
        <f>IFERROR(INDEX(#REF!,MATCH($G114,#REF!,0)),"")</f>
        <v/>
      </c>
      <c r="CB114" s="26">
        <v>86</v>
      </c>
      <c r="CC114" s="27"/>
      <c r="CD114" s="27"/>
      <c r="CE114" s="27"/>
    </row>
    <row r="115" spans="2:83" ht="18.75" hidden="1" customHeight="1" x14ac:dyDescent="0.3">
      <c r="B115" s="70" t="str">
        <f>IFERROR(INDEX(#REF!,MATCH($G115,#REF!,0)),"")</f>
        <v/>
      </c>
      <c r="C115" s="70" t="str">
        <f>IFERROR(INDEX(#REF!,MATCH($G115,#REF!,0)),"")</f>
        <v/>
      </c>
      <c r="D115" s="71" t="str">
        <f>IFERROR(INDEX(#REF!,MATCH($G115,#REF!,0)),"")</f>
        <v/>
      </c>
      <c r="E115" s="71" t="str">
        <f>IFERROR(INDEX(#REF!,MATCH($G115,#REF!,0)),"")</f>
        <v/>
      </c>
      <c r="F115" s="71" t="str">
        <f>IFERROR(INDEX(#REF!,MATCH($G115,#REF!,0)),"")</f>
        <v/>
      </c>
      <c r="G115" s="72">
        <v>87</v>
      </c>
      <c r="H115" s="65"/>
      <c r="I115" s="71" t="str">
        <f>IFERROR(INDEX(#REF!,MATCH($G115,#REF!,0)),"")</f>
        <v/>
      </c>
      <c r="J115" s="72">
        <v>87</v>
      </c>
      <c r="K115" s="65"/>
      <c r="L115" s="65"/>
      <c r="M115" s="65"/>
      <c r="N115" s="65"/>
      <c r="O115" s="65"/>
      <c r="P115" s="66" t="str">
        <f>IFERROR(INDEX(#REF!,MATCH($Y115,#REF!,0)),"")</f>
        <v/>
      </c>
      <c r="Q115" s="66" t="str">
        <f>IFERROR(INDEX(#REF!,MATCH($Y115,#REF!,0)),"")</f>
        <v/>
      </c>
      <c r="R115" s="67" t="str">
        <f>IFERROR(INDEX(#REF!,MATCH($Y115,#REF!,0)),"")</f>
        <v/>
      </c>
      <c r="S115" s="67" t="str">
        <f>IFERROR(INDEX(#REF!,MATCH($Y115,#REF!,0)),"")</f>
        <v/>
      </c>
      <c r="T115" s="71" t="str">
        <f>IFERROR(INDEX(#REF!,MATCH($G115,#REF!,0)),"")</f>
        <v/>
      </c>
      <c r="U115" s="72">
        <v>87</v>
      </c>
      <c r="V115" s="65"/>
      <c r="W115" s="71" t="str">
        <f>IFERROR(INDEX(#REF!,MATCH($G115,#REF!,0)),"")</f>
        <v/>
      </c>
      <c r="X115" s="72">
        <v>87</v>
      </c>
      <c r="Y115" s="65"/>
      <c r="Z115" s="65"/>
      <c r="AA115" s="65"/>
      <c r="AH115" s="71" t="str">
        <f>IFERROR(INDEX(#REF!,MATCH($G115,#REF!,0)),"")</f>
        <v/>
      </c>
      <c r="AI115" s="72">
        <v>87</v>
      </c>
      <c r="AJ115" s="65"/>
      <c r="AK115" s="71" t="str">
        <f>IFERROR(INDEX(#REF!,MATCH($G115,#REF!,0)),"")</f>
        <v/>
      </c>
      <c r="AL115" s="72">
        <v>87</v>
      </c>
      <c r="AM115" s="65"/>
      <c r="AN115" s="65"/>
      <c r="AO115" s="65"/>
      <c r="AV115" s="34" t="str">
        <f>IFERROR(INDEX(#REF!,MATCH($G115,#REF!,0)),"")</f>
        <v/>
      </c>
      <c r="AW115" s="26">
        <v>87</v>
      </c>
      <c r="AX115" s="27"/>
      <c r="AY115" s="34" t="str">
        <f>IFERROR(INDEX(#REF!,MATCH($G115,#REF!,0)),"")</f>
        <v/>
      </c>
      <c r="AZ115" s="26">
        <v>87</v>
      </c>
      <c r="BA115" s="27"/>
      <c r="BB115" s="65"/>
      <c r="BC115" s="65"/>
      <c r="BG115" s="10"/>
      <c r="BH115" s="10"/>
      <c r="BI115" s="10"/>
      <c r="BJ115" s="34" t="str">
        <f>IFERROR(INDEX(#REF!,MATCH($G115,#REF!,0)),"")</f>
        <v/>
      </c>
      <c r="BK115" s="26">
        <v>87</v>
      </c>
      <c r="BL115" s="27"/>
      <c r="BM115" s="34" t="str">
        <f>IFERROR(INDEX(#REF!,MATCH($G115,#REF!,0)),"")</f>
        <v/>
      </c>
      <c r="BN115" s="26">
        <v>87</v>
      </c>
      <c r="BO115" s="27"/>
      <c r="BP115" s="65"/>
      <c r="BQ115" s="65"/>
      <c r="BS115" s="10"/>
      <c r="BT115" s="10"/>
      <c r="BU115" s="10"/>
      <c r="BV115" s="10"/>
      <c r="BW115" s="10"/>
      <c r="BX115" s="34" t="str">
        <f>IFERROR(INDEX(#REF!,MATCH($G115,#REF!,0)),"")</f>
        <v/>
      </c>
      <c r="BY115" s="26">
        <v>87</v>
      </c>
      <c r="BZ115" s="27"/>
      <c r="CA115" s="34" t="str">
        <f>IFERROR(INDEX(#REF!,MATCH($G115,#REF!,0)),"")</f>
        <v/>
      </c>
      <c r="CB115" s="26">
        <v>87</v>
      </c>
      <c r="CC115" s="27"/>
      <c r="CD115" s="27"/>
      <c r="CE115" s="27"/>
    </row>
    <row r="116" spans="2:83" ht="18.75" hidden="1" customHeight="1" x14ac:dyDescent="0.3">
      <c r="B116" s="70" t="str">
        <f>IFERROR(INDEX(#REF!,MATCH($G116,#REF!,0)),"")</f>
        <v/>
      </c>
      <c r="C116" s="70" t="str">
        <f>IFERROR(INDEX(#REF!,MATCH($G116,#REF!,0)),"")</f>
        <v/>
      </c>
      <c r="D116" s="71" t="str">
        <f>IFERROR(INDEX(#REF!,MATCH($G116,#REF!,0)),"")</f>
        <v/>
      </c>
      <c r="E116" s="71" t="str">
        <f>IFERROR(INDEX(#REF!,MATCH($G116,#REF!,0)),"")</f>
        <v/>
      </c>
      <c r="F116" s="71" t="str">
        <f>IFERROR(INDEX(#REF!,MATCH($G116,#REF!,0)),"")</f>
        <v/>
      </c>
      <c r="G116" s="72">
        <v>88</v>
      </c>
      <c r="H116" s="65"/>
      <c r="I116" s="71" t="str">
        <f>IFERROR(INDEX(#REF!,MATCH($G116,#REF!,0)),"")</f>
        <v/>
      </c>
      <c r="J116" s="72">
        <v>88</v>
      </c>
      <c r="K116" s="65"/>
      <c r="L116" s="65"/>
      <c r="M116" s="65"/>
      <c r="N116" s="65"/>
      <c r="O116" s="65"/>
      <c r="P116" s="66" t="str">
        <f>IFERROR(INDEX(#REF!,MATCH($Y116,#REF!,0)),"")</f>
        <v/>
      </c>
      <c r="Q116" s="66" t="str">
        <f>IFERROR(INDEX(#REF!,MATCH($Y116,#REF!,0)),"")</f>
        <v/>
      </c>
      <c r="R116" s="67" t="str">
        <f>IFERROR(INDEX(#REF!,MATCH($Y116,#REF!,0)),"")</f>
        <v/>
      </c>
      <c r="S116" s="67" t="str">
        <f>IFERROR(INDEX(#REF!,MATCH($Y116,#REF!,0)),"")</f>
        <v/>
      </c>
      <c r="T116" s="71" t="str">
        <f>IFERROR(INDEX(#REF!,MATCH($G116,#REF!,0)),"")</f>
        <v/>
      </c>
      <c r="U116" s="72">
        <v>88</v>
      </c>
      <c r="V116" s="65"/>
      <c r="W116" s="71" t="str">
        <f>IFERROR(INDEX(#REF!,MATCH($G116,#REF!,0)),"")</f>
        <v/>
      </c>
      <c r="X116" s="72">
        <v>88</v>
      </c>
      <c r="Y116" s="65"/>
      <c r="Z116" s="65"/>
      <c r="AA116" s="65"/>
      <c r="AH116" s="71" t="str">
        <f>IFERROR(INDEX(#REF!,MATCH($G116,#REF!,0)),"")</f>
        <v/>
      </c>
      <c r="AI116" s="72">
        <v>88</v>
      </c>
      <c r="AJ116" s="65"/>
      <c r="AK116" s="71" t="str">
        <f>IFERROR(INDEX(#REF!,MATCH($G116,#REF!,0)),"")</f>
        <v/>
      </c>
      <c r="AL116" s="72">
        <v>88</v>
      </c>
      <c r="AM116" s="65"/>
      <c r="AN116" s="65"/>
      <c r="AO116" s="65"/>
      <c r="AV116" s="34" t="str">
        <f>IFERROR(INDEX(#REF!,MATCH($G116,#REF!,0)),"")</f>
        <v/>
      </c>
      <c r="AW116" s="26">
        <v>88</v>
      </c>
      <c r="AX116" s="27"/>
      <c r="AY116" s="34" t="str">
        <f>IFERROR(INDEX(#REF!,MATCH($G116,#REF!,0)),"")</f>
        <v/>
      </c>
      <c r="AZ116" s="26">
        <v>88</v>
      </c>
      <c r="BA116" s="27"/>
      <c r="BB116" s="65"/>
      <c r="BC116" s="65"/>
      <c r="BG116" s="10"/>
      <c r="BH116" s="10"/>
      <c r="BI116" s="10"/>
      <c r="BJ116" s="34" t="str">
        <f>IFERROR(INDEX(#REF!,MATCH($G116,#REF!,0)),"")</f>
        <v/>
      </c>
      <c r="BK116" s="26">
        <v>88</v>
      </c>
      <c r="BL116" s="27"/>
      <c r="BM116" s="34" t="str">
        <f>IFERROR(INDEX(#REF!,MATCH($G116,#REF!,0)),"")</f>
        <v/>
      </c>
      <c r="BN116" s="26">
        <v>88</v>
      </c>
      <c r="BO116" s="27"/>
      <c r="BP116" s="65"/>
      <c r="BQ116" s="65"/>
      <c r="BS116" s="10"/>
      <c r="BT116" s="10"/>
      <c r="BU116" s="10"/>
      <c r="BV116" s="10"/>
      <c r="BW116" s="10"/>
      <c r="BX116" s="34" t="str">
        <f>IFERROR(INDEX(#REF!,MATCH($G116,#REF!,0)),"")</f>
        <v/>
      </c>
      <c r="BY116" s="26">
        <v>88</v>
      </c>
      <c r="BZ116" s="27"/>
      <c r="CA116" s="34" t="str">
        <f>IFERROR(INDEX(#REF!,MATCH($G116,#REF!,0)),"")</f>
        <v/>
      </c>
      <c r="CB116" s="26">
        <v>88</v>
      </c>
      <c r="CC116" s="27"/>
      <c r="CD116" s="27"/>
      <c r="CE116" s="27"/>
    </row>
    <row r="117" spans="2:83" ht="18.75" hidden="1" customHeight="1" x14ac:dyDescent="0.3">
      <c r="B117" s="70" t="str">
        <f>IFERROR(INDEX(#REF!,MATCH($G117,#REF!,0)),"")</f>
        <v/>
      </c>
      <c r="C117" s="70" t="str">
        <f>IFERROR(INDEX(#REF!,MATCH($G117,#REF!,0)),"")</f>
        <v/>
      </c>
      <c r="D117" s="71" t="str">
        <f>IFERROR(INDEX(#REF!,MATCH($G117,#REF!,0)),"")</f>
        <v/>
      </c>
      <c r="E117" s="71" t="str">
        <f>IFERROR(INDEX(#REF!,MATCH($G117,#REF!,0)),"")</f>
        <v/>
      </c>
      <c r="F117" s="71" t="str">
        <f>IFERROR(INDEX(#REF!,MATCH($G117,#REF!,0)),"")</f>
        <v/>
      </c>
      <c r="G117" s="72">
        <v>89</v>
      </c>
      <c r="H117" s="65"/>
      <c r="I117" s="71" t="str">
        <f>IFERROR(INDEX(#REF!,MATCH($G117,#REF!,0)),"")</f>
        <v/>
      </c>
      <c r="J117" s="72">
        <v>89</v>
      </c>
      <c r="K117" s="65"/>
      <c r="L117" s="65"/>
      <c r="M117" s="65"/>
      <c r="N117" s="65"/>
      <c r="O117" s="65"/>
      <c r="P117" s="66" t="str">
        <f>IFERROR(INDEX(#REF!,MATCH($Y117,#REF!,0)),"")</f>
        <v/>
      </c>
      <c r="Q117" s="66" t="str">
        <f>IFERROR(INDEX(#REF!,MATCH($Y117,#REF!,0)),"")</f>
        <v/>
      </c>
      <c r="R117" s="67" t="str">
        <f>IFERROR(INDEX(#REF!,MATCH($Y117,#REF!,0)),"")</f>
        <v/>
      </c>
      <c r="S117" s="67" t="str">
        <f>IFERROR(INDEX(#REF!,MATCH($Y117,#REF!,0)),"")</f>
        <v/>
      </c>
      <c r="T117" s="71" t="str">
        <f>IFERROR(INDEX(#REF!,MATCH($G117,#REF!,0)),"")</f>
        <v/>
      </c>
      <c r="U117" s="72">
        <v>89</v>
      </c>
      <c r="V117" s="65"/>
      <c r="W117" s="71" t="str">
        <f>IFERROR(INDEX(#REF!,MATCH($G117,#REF!,0)),"")</f>
        <v/>
      </c>
      <c r="X117" s="72">
        <v>89</v>
      </c>
      <c r="Y117" s="65"/>
      <c r="Z117" s="65"/>
      <c r="AA117" s="65"/>
      <c r="AH117" s="71" t="str">
        <f>IFERROR(INDEX(#REF!,MATCH($G117,#REF!,0)),"")</f>
        <v/>
      </c>
      <c r="AI117" s="72">
        <v>89</v>
      </c>
      <c r="AJ117" s="65"/>
      <c r="AK117" s="71" t="str">
        <f>IFERROR(INDEX(#REF!,MATCH($G117,#REF!,0)),"")</f>
        <v/>
      </c>
      <c r="AL117" s="72">
        <v>89</v>
      </c>
      <c r="AM117" s="65"/>
      <c r="AN117" s="65"/>
      <c r="AO117" s="65"/>
      <c r="AV117" s="34" t="str">
        <f>IFERROR(INDEX(#REF!,MATCH($G117,#REF!,0)),"")</f>
        <v/>
      </c>
      <c r="AW117" s="26">
        <v>89</v>
      </c>
      <c r="AX117" s="27"/>
      <c r="AY117" s="34" t="str">
        <f>IFERROR(INDEX(#REF!,MATCH($G117,#REF!,0)),"")</f>
        <v/>
      </c>
      <c r="AZ117" s="26">
        <v>89</v>
      </c>
      <c r="BA117" s="27"/>
      <c r="BB117" s="65"/>
      <c r="BC117" s="65"/>
      <c r="BG117" s="10"/>
      <c r="BH117" s="10"/>
      <c r="BI117" s="10"/>
      <c r="BJ117" s="34" t="str">
        <f>IFERROR(INDEX(#REF!,MATCH($G117,#REF!,0)),"")</f>
        <v/>
      </c>
      <c r="BK117" s="26">
        <v>89</v>
      </c>
      <c r="BL117" s="27"/>
      <c r="BM117" s="34" t="str">
        <f>IFERROR(INDEX(#REF!,MATCH($G117,#REF!,0)),"")</f>
        <v/>
      </c>
      <c r="BN117" s="26">
        <v>89</v>
      </c>
      <c r="BO117" s="27"/>
      <c r="BP117" s="65"/>
      <c r="BQ117" s="65"/>
      <c r="BS117" s="10"/>
      <c r="BT117" s="10"/>
      <c r="BU117" s="10"/>
      <c r="BV117" s="10"/>
      <c r="BW117" s="10"/>
      <c r="BX117" s="34" t="str">
        <f>IFERROR(INDEX(#REF!,MATCH($G117,#REF!,0)),"")</f>
        <v/>
      </c>
      <c r="BY117" s="26">
        <v>89</v>
      </c>
      <c r="BZ117" s="27"/>
      <c r="CA117" s="34" t="str">
        <f>IFERROR(INDEX(#REF!,MATCH($G117,#REF!,0)),"")</f>
        <v/>
      </c>
      <c r="CB117" s="26">
        <v>89</v>
      </c>
      <c r="CC117" s="27"/>
      <c r="CD117" s="27"/>
      <c r="CE117" s="27"/>
    </row>
    <row r="118" spans="2:83" ht="18.75" hidden="1" customHeight="1" x14ac:dyDescent="0.3">
      <c r="B118" s="70" t="str">
        <f>IFERROR(INDEX(#REF!,MATCH($G118,#REF!,0)),"")</f>
        <v/>
      </c>
      <c r="C118" s="70" t="str">
        <f>IFERROR(INDEX(#REF!,MATCH($G118,#REF!,0)),"")</f>
        <v/>
      </c>
      <c r="D118" s="71" t="str">
        <f>IFERROR(INDEX(#REF!,MATCH($G118,#REF!,0)),"")</f>
        <v/>
      </c>
      <c r="E118" s="71" t="str">
        <f>IFERROR(INDEX(#REF!,MATCH($G118,#REF!,0)),"")</f>
        <v/>
      </c>
      <c r="F118" s="71" t="str">
        <f>IFERROR(INDEX(#REF!,MATCH($G118,#REF!,0)),"")</f>
        <v/>
      </c>
      <c r="G118" s="72">
        <v>90</v>
      </c>
      <c r="H118" s="65"/>
      <c r="I118" s="71" t="str">
        <f>IFERROR(INDEX(#REF!,MATCH($G118,#REF!,0)),"")</f>
        <v/>
      </c>
      <c r="J118" s="72">
        <v>90</v>
      </c>
      <c r="K118" s="65"/>
      <c r="L118" s="65"/>
      <c r="M118" s="65"/>
      <c r="N118" s="65"/>
      <c r="O118" s="65"/>
      <c r="P118" s="66" t="str">
        <f>IFERROR(INDEX(#REF!,MATCH($Y118,#REF!,0)),"")</f>
        <v/>
      </c>
      <c r="Q118" s="66" t="str">
        <f>IFERROR(INDEX(#REF!,MATCH($Y118,#REF!,0)),"")</f>
        <v/>
      </c>
      <c r="R118" s="67" t="str">
        <f>IFERROR(INDEX(#REF!,MATCH($Y118,#REF!,0)),"")</f>
        <v/>
      </c>
      <c r="S118" s="67" t="str">
        <f>IFERROR(INDEX(#REF!,MATCH($Y118,#REF!,0)),"")</f>
        <v/>
      </c>
      <c r="T118" s="71" t="str">
        <f>IFERROR(INDEX(#REF!,MATCH($G118,#REF!,0)),"")</f>
        <v/>
      </c>
      <c r="U118" s="72">
        <v>90</v>
      </c>
      <c r="V118" s="65"/>
      <c r="W118" s="71" t="str">
        <f>IFERROR(INDEX(#REF!,MATCH($G118,#REF!,0)),"")</f>
        <v/>
      </c>
      <c r="X118" s="72">
        <v>90</v>
      </c>
      <c r="Y118" s="65"/>
      <c r="Z118" s="65"/>
      <c r="AA118" s="65"/>
      <c r="AH118" s="71" t="str">
        <f>IFERROR(INDEX(#REF!,MATCH($G118,#REF!,0)),"")</f>
        <v/>
      </c>
      <c r="AI118" s="72">
        <v>90</v>
      </c>
      <c r="AJ118" s="65"/>
      <c r="AK118" s="71" t="str">
        <f>IFERROR(INDEX(#REF!,MATCH($G118,#REF!,0)),"")</f>
        <v/>
      </c>
      <c r="AL118" s="72">
        <v>90</v>
      </c>
      <c r="AM118" s="65"/>
      <c r="AN118" s="65"/>
      <c r="AO118" s="65"/>
      <c r="AV118" s="34" t="str">
        <f>IFERROR(INDEX(#REF!,MATCH($G118,#REF!,0)),"")</f>
        <v/>
      </c>
      <c r="AW118" s="26">
        <v>90</v>
      </c>
      <c r="AX118" s="27"/>
      <c r="AY118" s="34" t="str">
        <f>IFERROR(INDEX(#REF!,MATCH($G118,#REF!,0)),"")</f>
        <v/>
      </c>
      <c r="AZ118" s="26">
        <v>90</v>
      </c>
      <c r="BA118" s="27"/>
      <c r="BB118" s="65"/>
      <c r="BC118" s="65"/>
      <c r="BG118" s="10"/>
      <c r="BH118" s="10"/>
      <c r="BI118" s="10"/>
      <c r="BJ118" s="34" t="str">
        <f>IFERROR(INDEX(#REF!,MATCH($G118,#REF!,0)),"")</f>
        <v/>
      </c>
      <c r="BK118" s="26">
        <v>90</v>
      </c>
      <c r="BL118" s="27"/>
      <c r="BM118" s="34" t="str">
        <f>IFERROR(INDEX(#REF!,MATCH($G118,#REF!,0)),"")</f>
        <v/>
      </c>
      <c r="BN118" s="26">
        <v>90</v>
      </c>
      <c r="BO118" s="27"/>
      <c r="BP118" s="65"/>
      <c r="BQ118" s="65"/>
      <c r="BS118" s="10"/>
      <c r="BT118" s="10"/>
      <c r="BU118" s="10"/>
      <c r="BV118" s="10"/>
      <c r="BW118" s="10"/>
      <c r="BX118" s="34" t="str">
        <f>IFERROR(INDEX(#REF!,MATCH($G118,#REF!,0)),"")</f>
        <v/>
      </c>
      <c r="BY118" s="26">
        <v>90</v>
      </c>
      <c r="BZ118" s="27"/>
      <c r="CA118" s="34" t="str">
        <f>IFERROR(INDEX(#REF!,MATCH($G118,#REF!,0)),"")</f>
        <v/>
      </c>
      <c r="CB118" s="26">
        <v>90</v>
      </c>
      <c r="CC118" s="27"/>
      <c r="CD118" s="27"/>
      <c r="CE118" s="27"/>
    </row>
    <row r="119" spans="2:83" ht="18.75" hidden="1" customHeight="1" x14ac:dyDescent="0.3">
      <c r="B119" s="70" t="str">
        <f>IFERROR(INDEX(#REF!,MATCH($G119,#REF!,0)),"")</f>
        <v/>
      </c>
      <c r="C119" s="70" t="str">
        <f>IFERROR(INDEX(#REF!,MATCH($G119,#REF!,0)),"")</f>
        <v/>
      </c>
      <c r="D119" s="71" t="str">
        <f>IFERROR(INDEX(#REF!,MATCH($G119,#REF!,0)),"")</f>
        <v/>
      </c>
      <c r="E119" s="71" t="str">
        <f>IFERROR(INDEX(#REF!,MATCH($G119,#REF!,0)),"")</f>
        <v/>
      </c>
      <c r="F119" s="71" t="str">
        <f>IFERROR(INDEX(#REF!,MATCH($G119,#REF!,0)),"")</f>
        <v/>
      </c>
      <c r="G119" s="72">
        <v>91</v>
      </c>
      <c r="H119" s="65"/>
      <c r="I119" s="71" t="str">
        <f>IFERROR(INDEX(#REF!,MATCH($G119,#REF!,0)),"")</f>
        <v/>
      </c>
      <c r="J119" s="72">
        <v>91</v>
      </c>
      <c r="K119" s="65"/>
      <c r="L119" s="65"/>
      <c r="M119" s="65"/>
      <c r="N119" s="65"/>
      <c r="O119" s="65"/>
      <c r="P119" s="66" t="str">
        <f>IFERROR(INDEX(#REF!,MATCH($Y119,#REF!,0)),"")</f>
        <v/>
      </c>
      <c r="Q119" s="66" t="str">
        <f>IFERROR(INDEX(#REF!,MATCH($Y119,#REF!,0)),"")</f>
        <v/>
      </c>
      <c r="R119" s="67" t="str">
        <f>IFERROR(INDEX(#REF!,MATCH($Y119,#REF!,0)),"")</f>
        <v/>
      </c>
      <c r="S119" s="67" t="str">
        <f>IFERROR(INDEX(#REF!,MATCH($Y119,#REF!,0)),"")</f>
        <v/>
      </c>
      <c r="T119" s="71" t="str">
        <f>IFERROR(INDEX(#REF!,MATCH($G119,#REF!,0)),"")</f>
        <v/>
      </c>
      <c r="U119" s="72">
        <v>91</v>
      </c>
      <c r="V119" s="65"/>
      <c r="W119" s="71" t="str">
        <f>IFERROR(INDEX(#REF!,MATCH($G119,#REF!,0)),"")</f>
        <v/>
      </c>
      <c r="X119" s="72">
        <v>91</v>
      </c>
      <c r="Y119" s="65"/>
      <c r="Z119" s="65"/>
      <c r="AA119" s="65"/>
      <c r="AH119" s="71" t="str">
        <f>IFERROR(INDEX(#REF!,MATCH($G119,#REF!,0)),"")</f>
        <v/>
      </c>
      <c r="AI119" s="72">
        <v>91</v>
      </c>
      <c r="AJ119" s="65"/>
      <c r="AK119" s="71" t="str">
        <f>IFERROR(INDEX(#REF!,MATCH($G119,#REF!,0)),"")</f>
        <v/>
      </c>
      <c r="AL119" s="72">
        <v>91</v>
      </c>
      <c r="AM119" s="65"/>
      <c r="AN119" s="65"/>
      <c r="AO119" s="65"/>
      <c r="AV119" s="34" t="str">
        <f>IFERROR(INDEX(#REF!,MATCH($G119,#REF!,0)),"")</f>
        <v/>
      </c>
      <c r="AW119" s="26">
        <v>91</v>
      </c>
      <c r="AX119" s="27"/>
      <c r="AY119" s="34" t="str">
        <f>IFERROR(INDEX(#REF!,MATCH($G119,#REF!,0)),"")</f>
        <v/>
      </c>
      <c r="AZ119" s="26">
        <v>91</v>
      </c>
      <c r="BA119" s="27"/>
      <c r="BB119" s="65"/>
      <c r="BC119" s="65"/>
      <c r="BG119" s="10"/>
      <c r="BH119" s="10"/>
      <c r="BI119" s="10"/>
      <c r="BJ119" s="34" t="str">
        <f>IFERROR(INDEX(#REF!,MATCH($G119,#REF!,0)),"")</f>
        <v/>
      </c>
      <c r="BK119" s="26">
        <v>91</v>
      </c>
      <c r="BL119" s="27"/>
      <c r="BM119" s="34" t="str">
        <f>IFERROR(INDEX(#REF!,MATCH($G119,#REF!,0)),"")</f>
        <v/>
      </c>
      <c r="BN119" s="26">
        <v>91</v>
      </c>
      <c r="BO119" s="27"/>
      <c r="BP119" s="65"/>
      <c r="BQ119" s="65"/>
      <c r="BS119" s="10"/>
      <c r="BT119" s="10"/>
      <c r="BU119" s="10"/>
      <c r="BV119" s="10"/>
      <c r="BW119" s="10"/>
      <c r="BX119" s="34" t="str">
        <f>IFERROR(INDEX(#REF!,MATCH($G119,#REF!,0)),"")</f>
        <v/>
      </c>
      <c r="BY119" s="26">
        <v>91</v>
      </c>
      <c r="BZ119" s="27"/>
      <c r="CA119" s="34" t="str">
        <f>IFERROR(INDEX(#REF!,MATCH($G119,#REF!,0)),"")</f>
        <v/>
      </c>
      <c r="CB119" s="26">
        <v>91</v>
      </c>
      <c r="CC119" s="27"/>
      <c r="CD119" s="27"/>
      <c r="CE119" s="27"/>
    </row>
    <row r="120" spans="2:83" ht="18.75" hidden="1" customHeight="1" x14ac:dyDescent="0.3">
      <c r="B120" s="70" t="str">
        <f>IFERROR(INDEX(#REF!,MATCH($G120,#REF!,0)),"")</f>
        <v/>
      </c>
      <c r="C120" s="70" t="str">
        <f>IFERROR(INDEX(#REF!,MATCH($G120,#REF!,0)),"")</f>
        <v/>
      </c>
      <c r="D120" s="71" t="str">
        <f>IFERROR(INDEX(#REF!,MATCH($G120,#REF!,0)),"")</f>
        <v/>
      </c>
      <c r="E120" s="71" t="str">
        <f>IFERROR(INDEX(#REF!,MATCH($G120,#REF!,0)),"")</f>
        <v/>
      </c>
      <c r="F120" s="71" t="str">
        <f>IFERROR(INDEX(#REF!,MATCH($G120,#REF!,0)),"")</f>
        <v/>
      </c>
      <c r="G120" s="72">
        <v>92</v>
      </c>
      <c r="H120" s="65"/>
      <c r="I120" s="71" t="str">
        <f>IFERROR(INDEX(#REF!,MATCH($G120,#REF!,0)),"")</f>
        <v/>
      </c>
      <c r="J120" s="72">
        <v>92</v>
      </c>
      <c r="K120" s="65"/>
      <c r="L120" s="65"/>
      <c r="M120" s="65"/>
      <c r="N120" s="65"/>
      <c r="O120" s="65"/>
      <c r="P120" s="66" t="str">
        <f>IFERROR(INDEX(#REF!,MATCH($Y120,#REF!,0)),"")</f>
        <v/>
      </c>
      <c r="Q120" s="66" t="str">
        <f>IFERROR(INDEX(#REF!,MATCH($Y120,#REF!,0)),"")</f>
        <v/>
      </c>
      <c r="R120" s="67" t="str">
        <f>IFERROR(INDEX(#REF!,MATCH($Y120,#REF!,0)),"")</f>
        <v/>
      </c>
      <c r="S120" s="67" t="str">
        <f>IFERROR(INDEX(#REF!,MATCH($Y120,#REF!,0)),"")</f>
        <v/>
      </c>
      <c r="T120" s="71" t="str">
        <f>IFERROR(INDEX(#REF!,MATCH($G120,#REF!,0)),"")</f>
        <v/>
      </c>
      <c r="U120" s="72">
        <v>92</v>
      </c>
      <c r="V120" s="65"/>
      <c r="W120" s="71" t="str">
        <f>IFERROR(INDEX(#REF!,MATCH($G120,#REF!,0)),"")</f>
        <v/>
      </c>
      <c r="X120" s="72">
        <v>92</v>
      </c>
      <c r="Y120" s="65"/>
      <c r="Z120" s="65"/>
      <c r="AA120" s="65"/>
      <c r="AH120" s="71" t="str">
        <f>IFERROR(INDEX(#REF!,MATCH($G120,#REF!,0)),"")</f>
        <v/>
      </c>
      <c r="AI120" s="72">
        <v>92</v>
      </c>
      <c r="AJ120" s="65"/>
      <c r="AK120" s="71" t="str">
        <f>IFERROR(INDEX(#REF!,MATCH($G120,#REF!,0)),"")</f>
        <v/>
      </c>
      <c r="AL120" s="72">
        <v>92</v>
      </c>
      <c r="AM120" s="65"/>
      <c r="AN120" s="65"/>
      <c r="AO120" s="65"/>
      <c r="AV120" s="34" t="str">
        <f>IFERROR(INDEX(#REF!,MATCH($G120,#REF!,0)),"")</f>
        <v/>
      </c>
      <c r="AW120" s="26">
        <v>92</v>
      </c>
      <c r="AX120" s="27"/>
      <c r="AY120" s="34" t="str">
        <f>IFERROR(INDEX(#REF!,MATCH($G120,#REF!,0)),"")</f>
        <v/>
      </c>
      <c r="AZ120" s="26">
        <v>92</v>
      </c>
      <c r="BA120" s="27"/>
      <c r="BB120" s="65"/>
      <c r="BC120" s="65"/>
      <c r="BG120" s="10"/>
      <c r="BH120" s="10"/>
      <c r="BI120" s="10"/>
      <c r="BJ120" s="34" t="str">
        <f>IFERROR(INDEX(#REF!,MATCH($G120,#REF!,0)),"")</f>
        <v/>
      </c>
      <c r="BK120" s="26">
        <v>92</v>
      </c>
      <c r="BL120" s="27"/>
      <c r="BM120" s="34" t="str">
        <f>IFERROR(INDEX(#REF!,MATCH($G120,#REF!,0)),"")</f>
        <v/>
      </c>
      <c r="BN120" s="26">
        <v>92</v>
      </c>
      <c r="BO120" s="27"/>
      <c r="BP120" s="65"/>
      <c r="BQ120" s="65"/>
      <c r="BS120" s="10"/>
      <c r="BT120" s="10"/>
      <c r="BU120" s="10"/>
      <c r="BV120" s="10"/>
      <c r="BW120" s="10"/>
      <c r="BX120" s="34" t="str">
        <f>IFERROR(INDEX(#REF!,MATCH($G120,#REF!,0)),"")</f>
        <v/>
      </c>
      <c r="BY120" s="26">
        <v>92</v>
      </c>
      <c r="BZ120" s="27"/>
      <c r="CA120" s="34" t="str">
        <f>IFERROR(INDEX(#REF!,MATCH($G120,#REF!,0)),"")</f>
        <v/>
      </c>
      <c r="CB120" s="26">
        <v>92</v>
      </c>
      <c r="CC120" s="27"/>
      <c r="CD120" s="27"/>
      <c r="CE120" s="27"/>
    </row>
    <row r="121" spans="2:83" ht="18.75" hidden="1" customHeight="1" x14ac:dyDescent="0.3">
      <c r="B121" s="70" t="str">
        <f>IFERROR(INDEX(#REF!,MATCH($G121,#REF!,0)),"")</f>
        <v/>
      </c>
      <c r="C121" s="70" t="str">
        <f>IFERROR(INDEX(#REF!,MATCH($G121,#REF!,0)),"")</f>
        <v/>
      </c>
      <c r="D121" s="71" t="str">
        <f>IFERROR(INDEX(#REF!,MATCH($G121,#REF!,0)),"")</f>
        <v/>
      </c>
      <c r="E121" s="71" t="str">
        <f>IFERROR(INDEX(#REF!,MATCH($G121,#REF!,0)),"")</f>
        <v/>
      </c>
      <c r="F121" s="71" t="str">
        <f>IFERROR(INDEX(#REF!,MATCH($G121,#REF!,0)),"")</f>
        <v/>
      </c>
      <c r="G121" s="72">
        <v>93</v>
      </c>
      <c r="H121" s="65"/>
      <c r="I121" s="71" t="str">
        <f>IFERROR(INDEX(#REF!,MATCH($G121,#REF!,0)),"")</f>
        <v/>
      </c>
      <c r="J121" s="72">
        <v>93</v>
      </c>
      <c r="K121" s="65"/>
      <c r="L121" s="65"/>
      <c r="M121" s="65"/>
      <c r="N121" s="65"/>
      <c r="O121" s="65"/>
      <c r="P121" s="66" t="str">
        <f>IFERROR(INDEX(#REF!,MATCH($Y121,#REF!,0)),"")</f>
        <v/>
      </c>
      <c r="Q121" s="66" t="str">
        <f>IFERROR(INDEX(#REF!,MATCH($Y121,#REF!,0)),"")</f>
        <v/>
      </c>
      <c r="R121" s="67" t="str">
        <f>IFERROR(INDEX(#REF!,MATCH($Y121,#REF!,0)),"")</f>
        <v/>
      </c>
      <c r="S121" s="67" t="str">
        <f>IFERROR(INDEX(#REF!,MATCH($Y121,#REF!,0)),"")</f>
        <v/>
      </c>
      <c r="T121" s="71" t="str">
        <f>IFERROR(INDEX(#REF!,MATCH($G121,#REF!,0)),"")</f>
        <v/>
      </c>
      <c r="U121" s="72">
        <v>93</v>
      </c>
      <c r="V121" s="65"/>
      <c r="W121" s="71" t="str">
        <f>IFERROR(INDEX(#REF!,MATCH($G121,#REF!,0)),"")</f>
        <v/>
      </c>
      <c r="X121" s="72">
        <v>93</v>
      </c>
      <c r="Y121" s="65"/>
      <c r="Z121" s="65"/>
      <c r="AA121" s="65"/>
      <c r="AH121" s="71" t="str">
        <f>IFERROR(INDEX(#REF!,MATCH($G121,#REF!,0)),"")</f>
        <v/>
      </c>
      <c r="AI121" s="72">
        <v>93</v>
      </c>
      <c r="AJ121" s="65"/>
      <c r="AK121" s="71" t="str">
        <f>IFERROR(INDEX(#REF!,MATCH($G121,#REF!,0)),"")</f>
        <v/>
      </c>
      <c r="AL121" s="72">
        <v>93</v>
      </c>
      <c r="AM121" s="65"/>
      <c r="AN121" s="65"/>
      <c r="AO121" s="65"/>
      <c r="AV121" s="34" t="str">
        <f>IFERROR(INDEX(#REF!,MATCH($G121,#REF!,0)),"")</f>
        <v/>
      </c>
      <c r="AW121" s="26">
        <v>93</v>
      </c>
      <c r="AX121" s="27"/>
      <c r="AY121" s="34" t="str">
        <f>IFERROR(INDEX(#REF!,MATCH($G121,#REF!,0)),"")</f>
        <v/>
      </c>
      <c r="AZ121" s="26">
        <v>93</v>
      </c>
      <c r="BA121" s="27"/>
      <c r="BB121" s="65"/>
      <c r="BC121" s="65"/>
      <c r="BG121" s="10"/>
      <c r="BH121" s="10"/>
      <c r="BI121" s="10"/>
      <c r="BJ121" s="34" t="str">
        <f>IFERROR(INDEX(#REF!,MATCH($G121,#REF!,0)),"")</f>
        <v/>
      </c>
      <c r="BK121" s="26">
        <v>93</v>
      </c>
      <c r="BL121" s="27"/>
      <c r="BM121" s="34" t="str">
        <f>IFERROR(INDEX(#REF!,MATCH($G121,#REF!,0)),"")</f>
        <v/>
      </c>
      <c r="BN121" s="26">
        <v>93</v>
      </c>
      <c r="BO121" s="27"/>
      <c r="BP121" s="65"/>
      <c r="BQ121" s="65"/>
      <c r="BS121" s="10"/>
      <c r="BT121" s="10"/>
      <c r="BU121" s="10"/>
      <c r="BV121" s="10"/>
      <c r="BW121" s="10"/>
      <c r="BX121" s="34" t="str">
        <f>IFERROR(INDEX(#REF!,MATCH($G121,#REF!,0)),"")</f>
        <v/>
      </c>
      <c r="BY121" s="26">
        <v>93</v>
      </c>
      <c r="BZ121" s="27"/>
      <c r="CA121" s="34" t="str">
        <f>IFERROR(INDEX(#REF!,MATCH($G121,#REF!,0)),"")</f>
        <v/>
      </c>
      <c r="CB121" s="26">
        <v>93</v>
      </c>
      <c r="CC121" s="27"/>
      <c r="CD121" s="27"/>
      <c r="CE121" s="27"/>
    </row>
    <row r="122" spans="2:83" ht="18.75" hidden="1" customHeight="1" x14ac:dyDescent="0.3">
      <c r="B122" s="70" t="str">
        <f>IFERROR(INDEX(#REF!,MATCH($G122,#REF!,0)),"")</f>
        <v/>
      </c>
      <c r="C122" s="70" t="str">
        <f>IFERROR(INDEX(#REF!,MATCH($G122,#REF!,0)),"")</f>
        <v/>
      </c>
      <c r="D122" s="71" t="str">
        <f>IFERROR(INDEX(#REF!,MATCH($G122,#REF!,0)),"")</f>
        <v/>
      </c>
      <c r="E122" s="71" t="str">
        <f>IFERROR(INDEX(#REF!,MATCH($G122,#REF!,0)),"")</f>
        <v/>
      </c>
      <c r="F122" s="71" t="str">
        <f>IFERROR(INDEX(#REF!,MATCH($G122,#REF!,0)),"")</f>
        <v/>
      </c>
      <c r="G122" s="72">
        <v>94</v>
      </c>
      <c r="H122" s="65"/>
      <c r="I122" s="71" t="str">
        <f>IFERROR(INDEX(#REF!,MATCH($G122,#REF!,0)),"")</f>
        <v/>
      </c>
      <c r="J122" s="72">
        <v>94</v>
      </c>
      <c r="K122" s="65"/>
      <c r="L122" s="65"/>
      <c r="M122" s="65"/>
      <c r="N122" s="65"/>
      <c r="O122" s="65"/>
      <c r="P122" s="66" t="str">
        <f>IFERROR(INDEX(#REF!,MATCH($Y122,#REF!,0)),"")</f>
        <v/>
      </c>
      <c r="Q122" s="66" t="str">
        <f>IFERROR(INDEX(#REF!,MATCH($Y122,#REF!,0)),"")</f>
        <v/>
      </c>
      <c r="R122" s="67" t="str">
        <f>IFERROR(INDEX(#REF!,MATCH($Y122,#REF!,0)),"")</f>
        <v/>
      </c>
      <c r="S122" s="67" t="str">
        <f>IFERROR(INDEX(#REF!,MATCH($Y122,#REF!,0)),"")</f>
        <v/>
      </c>
      <c r="T122" s="71" t="str">
        <f>IFERROR(INDEX(#REF!,MATCH($G122,#REF!,0)),"")</f>
        <v/>
      </c>
      <c r="U122" s="72">
        <v>94</v>
      </c>
      <c r="V122" s="65"/>
      <c r="W122" s="71" t="str">
        <f>IFERROR(INDEX(#REF!,MATCH($G122,#REF!,0)),"")</f>
        <v/>
      </c>
      <c r="X122" s="72">
        <v>94</v>
      </c>
      <c r="Y122" s="65"/>
      <c r="Z122" s="65"/>
      <c r="AA122" s="65"/>
      <c r="AH122" s="71" t="str">
        <f>IFERROR(INDEX(#REF!,MATCH($G122,#REF!,0)),"")</f>
        <v/>
      </c>
      <c r="AI122" s="72">
        <v>94</v>
      </c>
      <c r="AJ122" s="65"/>
      <c r="AK122" s="71" t="str">
        <f>IFERROR(INDEX(#REF!,MATCH($G122,#REF!,0)),"")</f>
        <v/>
      </c>
      <c r="AL122" s="72">
        <v>94</v>
      </c>
      <c r="AM122" s="65"/>
      <c r="AN122" s="65"/>
      <c r="AO122" s="65"/>
      <c r="AV122" s="34" t="str">
        <f>IFERROR(INDEX(#REF!,MATCH($G122,#REF!,0)),"")</f>
        <v/>
      </c>
      <c r="AW122" s="26">
        <v>94</v>
      </c>
      <c r="AX122" s="27"/>
      <c r="AY122" s="34" t="str">
        <f>IFERROR(INDEX(#REF!,MATCH($G122,#REF!,0)),"")</f>
        <v/>
      </c>
      <c r="AZ122" s="26">
        <v>94</v>
      </c>
      <c r="BA122" s="27"/>
      <c r="BB122" s="65"/>
      <c r="BC122" s="65"/>
      <c r="BG122" s="10"/>
      <c r="BH122" s="10"/>
      <c r="BI122" s="10"/>
      <c r="BJ122" s="34" t="str">
        <f>IFERROR(INDEX(#REF!,MATCH($G122,#REF!,0)),"")</f>
        <v/>
      </c>
      <c r="BK122" s="26">
        <v>94</v>
      </c>
      <c r="BL122" s="27"/>
      <c r="BM122" s="34" t="str">
        <f>IFERROR(INDEX(#REF!,MATCH($G122,#REF!,0)),"")</f>
        <v/>
      </c>
      <c r="BN122" s="26">
        <v>94</v>
      </c>
      <c r="BO122" s="27"/>
      <c r="BP122" s="65"/>
      <c r="BQ122" s="65"/>
      <c r="BS122" s="10"/>
      <c r="BT122" s="10"/>
      <c r="BU122" s="10"/>
      <c r="BV122" s="10"/>
      <c r="BW122" s="10"/>
      <c r="BX122" s="34" t="str">
        <f>IFERROR(INDEX(#REF!,MATCH($G122,#REF!,0)),"")</f>
        <v/>
      </c>
      <c r="BY122" s="26">
        <v>94</v>
      </c>
      <c r="BZ122" s="27"/>
      <c r="CA122" s="34" t="str">
        <f>IFERROR(INDEX(#REF!,MATCH($G122,#REF!,0)),"")</f>
        <v/>
      </c>
      <c r="CB122" s="26">
        <v>94</v>
      </c>
      <c r="CC122" s="27"/>
      <c r="CD122" s="27"/>
      <c r="CE122" s="27"/>
    </row>
    <row r="123" spans="2:83" ht="18.75" hidden="1" customHeight="1" x14ac:dyDescent="0.3">
      <c r="B123" s="70" t="str">
        <f>IFERROR(INDEX(#REF!,MATCH($G123,#REF!,0)),"")</f>
        <v/>
      </c>
      <c r="C123" s="70" t="str">
        <f>IFERROR(INDEX(#REF!,MATCH($G123,#REF!,0)),"")</f>
        <v/>
      </c>
      <c r="D123" s="71" t="str">
        <f>IFERROR(INDEX(#REF!,MATCH($G123,#REF!,0)),"")</f>
        <v/>
      </c>
      <c r="E123" s="71" t="str">
        <f>IFERROR(INDEX(#REF!,MATCH($G123,#REF!,0)),"")</f>
        <v/>
      </c>
      <c r="F123" s="71" t="str">
        <f>IFERROR(INDEX(#REF!,MATCH($G123,#REF!,0)),"")</f>
        <v/>
      </c>
      <c r="G123" s="72">
        <v>95</v>
      </c>
      <c r="H123" s="65"/>
      <c r="I123" s="71" t="str">
        <f>IFERROR(INDEX(#REF!,MATCH($G123,#REF!,0)),"")</f>
        <v/>
      </c>
      <c r="J123" s="72">
        <v>95</v>
      </c>
      <c r="K123" s="65"/>
      <c r="L123" s="65"/>
      <c r="M123" s="65"/>
      <c r="N123" s="65"/>
      <c r="O123" s="65"/>
      <c r="P123" s="66" t="str">
        <f>IFERROR(INDEX(#REF!,MATCH($Y123,#REF!,0)),"")</f>
        <v/>
      </c>
      <c r="Q123" s="66" t="str">
        <f>IFERROR(INDEX(#REF!,MATCH($Y123,#REF!,0)),"")</f>
        <v/>
      </c>
      <c r="R123" s="67" t="str">
        <f>IFERROR(INDEX(#REF!,MATCH($Y123,#REF!,0)),"")</f>
        <v/>
      </c>
      <c r="S123" s="67" t="str">
        <f>IFERROR(INDEX(#REF!,MATCH($Y123,#REF!,0)),"")</f>
        <v/>
      </c>
      <c r="T123" s="71" t="str">
        <f>IFERROR(INDEX(#REF!,MATCH($G123,#REF!,0)),"")</f>
        <v/>
      </c>
      <c r="U123" s="72">
        <v>95</v>
      </c>
      <c r="V123" s="65"/>
      <c r="W123" s="71" t="str">
        <f>IFERROR(INDEX(#REF!,MATCH($G123,#REF!,0)),"")</f>
        <v/>
      </c>
      <c r="X123" s="72">
        <v>95</v>
      </c>
      <c r="Y123" s="65"/>
      <c r="Z123" s="65"/>
      <c r="AA123" s="65"/>
      <c r="AH123" s="71" t="str">
        <f>IFERROR(INDEX(#REF!,MATCH($G123,#REF!,0)),"")</f>
        <v/>
      </c>
      <c r="AI123" s="72">
        <v>95</v>
      </c>
      <c r="AJ123" s="65"/>
      <c r="AK123" s="71" t="str">
        <f>IFERROR(INDEX(#REF!,MATCH($G123,#REF!,0)),"")</f>
        <v/>
      </c>
      <c r="AL123" s="72">
        <v>95</v>
      </c>
      <c r="AM123" s="65"/>
      <c r="AN123" s="65"/>
      <c r="AO123" s="65"/>
      <c r="AV123" s="34" t="str">
        <f>IFERROR(INDEX(#REF!,MATCH($G123,#REF!,0)),"")</f>
        <v/>
      </c>
      <c r="AW123" s="26">
        <v>95</v>
      </c>
      <c r="AX123" s="27"/>
      <c r="AY123" s="34" t="str">
        <f>IFERROR(INDEX(#REF!,MATCH($G123,#REF!,0)),"")</f>
        <v/>
      </c>
      <c r="AZ123" s="26">
        <v>95</v>
      </c>
      <c r="BA123" s="27"/>
      <c r="BB123" s="65"/>
      <c r="BC123" s="65"/>
      <c r="BG123" s="10"/>
      <c r="BH123" s="10"/>
      <c r="BI123" s="10"/>
      <c r="BJ123" s="34" t="str">
        <f>IFERROR(INDEX(#REF!,MATCH($G123,#REF!,0)),"")</f>
        <v/>
      </c>
      <c r="BK123" s="26">
        <v>95</v>
      </c>
      <c r="BL123" s="27"/>
      <c r="BM123" s="34" t="str">
        <f>IFERROR(INDEX(#REF!,MATCH($G123,#REF!,0)),"")</f>
        <v/>
      </c>
      <c r="BN123" s="26">
        <v>95</v>
      </c>
      <c r="BO123" s="27"/>
      <c r="BP123" s="65"/>
      <c r="BQ123" s="65"/>
      <c r="BS123" s="10"/>
      <c r="BT123" s="10"/>
      <c r="BU123" s="10"/>
      <c r="BV123" s="10"/>
      <c r="BW123" s="10"/>
      <c r="BX123" s="34" t="str">
        <f>IFERROR(INDEX(#REF!,MATCH($G123,#REF!,0)),"")</f>
        <v/>
      </c>
      <c r="BY123" s="26">
        <v>95</v>
      </c>
      <c r="BZ123" s="27"/>
      <c r="CA123" s="34" t="str">
        <f>IFERROR(INDEX(#REF!,MATCH($G123,#REF!,0)),"")</f>
        <v/>
      </c>
      <c r="CB123" s="26">
        <v>95</v>
      </c>
      <c r="CC123" s="27"/>
      <c r="CD123" s="27"/>
      <c r="CE123" s="27"/>
    </row>
    <row r="124" spans="2:83" ht="18.75" hidden="1" customHeight="1" x14ac:dyDescent="0.3">
      <c r="B124" s="70" t="str">
        <f>IFERROR(INDEX(#REF!,MATCH($G124,#REF!,0)),"")</f>
        <v/>
      </c>
      <c r="C124" s="70" t="str">
        <f>IFERROR(INDEX(#REF!,MATCH($G124,#REF!,0)),"")</f>
        <v/>
      </c>
      <c r="D124" s="71" t="str">
        <f>IFERROR(INDEX(#REF!,MATCH($G124,#REF!,0)),"")</f>
        <v/>
      </c>
      <c r="E124" s="71" t="str">
        <f>IFERROR(INDEX(#REF!,MATCH($G124,#REF!,0)),"")</f>
        <v/>
      </c>
      <c r="F124" s="71" t="str">
        <f>IFERROR(INDEX(#REF!,MATCH($G124,#REF!,0)),"")</f>
        <v/>
      </c>
      <c r="G124" s="72">
        <v>96</v>
      </c>
      <c r="H124" s="65"/>
      <c r="I124" s="71" t="str">
        <f>IFERROR(INDEX(#REF!,MATCH($G124,#REF!,0)),"")</f>
        <v/>
      </c>
      <c r="J124" s="72">
        <v>96</v>
      </c>
      <c r="K124" s="65"/>
      <c r="L124" s="65"/>
      <c r="M124" s="65"/>
      <c r="N124" s="65"/>
      <c r="O124" s="65"/>
      <c r="P124" s="66" t="str">
        <f>IFERROR(INDEX(#REF!,MATCH($Y124,#REF!,0)),"")</f>
        <v/>
      </c>
      <c r="Q124" s="66" t="str">
        <f>IFERROR(INDEX(#REF!,MATCH($Y124,#REF!,0)),"")</f>
        <v/>
      </c>
      <c r="R124" s="67" t="str">
        <f>IFERROR(INDEX(#REF!,MATCH($Y124,#REF!,0)),"")</f>
        <v/>
      </c>
      <c r="S124" s="67" t="str">
        <f>IFERROR(INDEX(#REF!,MATCH($Y124,#REF!,0)),"")</f>
        <v/>
      </c>
      <c r="T124" s="71" t="str">
        <f>IFERROR(INDEX(#REF!,MATCH($G124,#REF!,0)),"")</f>
        <v/>
      </c>
      <c r="U124" s="72">
        <v>96</v>
      </c>
      <c r="V124" s="65"/>
      <c r="W124" s="71" t="str">
        <f>IFERROR(INDEX(#REF!,MATCH($G124,#REF!,0)),"")</f>
        <v/>
      </c>
      <c r="X124" s="72">
        <v>96</v>
      </c>
      <c r="Y124" s="65"/>
      <c r="Z124" s="65"/>
      <c r="AA124" s="65"/>
      <c r="AH124" s="71" t="str">
        <f>IFERROR(INDEX(#REF!,MATCH($G124,#REF!,0)),"")</f>
        <v/>
      </c>
      <c r="AI124" s="72">
        <v>96</v>
      </c>
      <c r="AJ124" s="65"/>
      <c r="AK124" s="71" t="str">
        <f>IFERROR(INDEX(#REF!,MATCH($G124,#REF!,0)),"")</f>
        <v/>
      </c>
      <c r="AL124" s="72">
        <v>96</v>
      </c>
      <c r="AM124" s="65"/>
      <c r="AN124" s="65"/>
      <c r="AO124" s="65"/>
      <c r="AV124" s="34" t="str">
        <f>IFERROR(INDEX(#REF!,MATCH($G124,#REF!,0)),"")</f>
        <v/>
      </c>
      <c r="AW124" s="26">
        <v>96</v>
      </c>
      <c r="AX124" s="27"/>
      <c r="AY124" s="34" t="str">
        <f>IFERROR(INDEX(#REF!,MATCH($G124,#REF!,0)),"")</f>
        <v/>
      </c>
      <c r="AZ124" s="26">
        <v>96</v>
      </c>
      <c r="BA124" s="27"/>
      <c r="BB124" s="65"/>
      <c r="BC124" s="65"/>
      <c r="BG124" s="10"/>
      <c r="BH124" s="10"/>
      <c r="BI124" s="10"/>
      <c r="BJ124" s="34" t="str">
        <f>IFERROR(INDEX(#REF!,MATCH($G124,#REF!,0)),"")</f>
        <v/>
      </c>
      <c r="BK124" s="26">
        <v>96</v>
      </c>
      <c r="BL124" s="27"/>
      <c r="BM124" s="34" t="str">
        <f>IFERROR(INDEX(#REF!,MATCH($G124,#REF!,0)),"")</f>
        <v/>
      </c>
      <c r="BN124" s="26">
        <v>96</v>
      </c>
      <c r="BO124" s="27"/>
      <c r="BP124" s="65"/>
      <c r="BQ124" s="65"/>
      <c r="BS124" s="10"/>
      <c r="BT124" s="10"/>
      <c r="BU124" s="10"/>
      <c r="BV124" s="10"/>
      <c r="BW124" s="10"/>
      <c r="BX124" s="34" t="str">
        <f>IFERROR(INDEX(#REF!,MATCH($G124,#REF!,0)),"")</f>
        <v/>
      </c>
      <c r="BY124" s="26">
        <v>96</v>
      </c>
      <c r="BZ124" s="27"/>
      <c r="CA124" s="34" t="str">
        <f>IFERROR(INDEX(#REF!,MATCH($G124,#REF!,0)),"")</f>
        <v/>
      </c>
      <c r="CB124" s="26">
        <v>96</v>
      </c>
      <c r="CC124" s="27"/>
      <c r="CD124" s="27"/>
      <c r="CE124" s="27"/>
    </row>
    <row r="125" spans="2:83" ht="18.75" hidden="1" customHeight="1" x14ac:dyDescent="0.3">
      <c r="B125" s="70" t="str">
        <f>IFERROR(INDEX(#REF!,MATCH($G125,#REF!,0)),"")</f>
        <v/>
      </c>
      <c r="C125" s="70" t="str">
        <f>IFERROR(INDEX(#REF!,MATCH($G125,#REF!,0)),"")</f>
        <v/>
      </c>
      <c r="D125" s="71" t="str">
        <f>IFERROR(INDEX(#REF!,MATCH($G125,#REF!,0)),"")</f>
        <v/>
      </c>
      <c r="E125" s="71" t="str">
        <f>IFERROR(INDEX(#REF!,MATCH($G125,#REF!,0)),"")</f>
        <v/>
      </c>
      <c r="F125" s="71" t="str">
        <f>IFERROR(INDEX(#REF!,MATCH($G125,#REF!,0)),"")</f>
        <v/>
      </c>
      <c r="G125" s="72">
        <v>97</v>
      </c>
      <c r="H125" s="65"/>
      <c r="I125" s="71" t="str">
        <f>IFERROR(INDEX(#REF!,MATCH($G125,#REF!,0)),"")</f>
        <v/>
      </c>
      <c r="J125" s="72">
        <v>97</v>
      </c>
      <c r="K125" s="65"/>
      <c r="L125" s="65"/>
      <c r="M125" s="65"/>
      <c r="N125" s="65"/>
      <c r="O125" s="65"/>
      <c r="P125" s="66" t="str">
        <f>IFERROR(INDEX(#REF!,MATCH($Y125,#REF!,0)),"")</f>
        <v/>
      </c>
      <c r="Q125" s="66" t="str">
        <f>IFERROR(INDEX(#REF!,MATCH($Y125,#REF!,0)),"")</f>
        <v/>
      </c>
      <c r="R125" s="67" t="str">
        <f>IFERROR(INDEX(#REF!,MATCH($Y125,#REF!,0)),"")</f>
        <v/>
      </c>
      <c r="S125" s="67" t="str">
        <f>IFERROR(INDEX(#REF!,MATCH($Y125,#REF!,0)),"")</f>
        <v/>
      </c>
      <c r="T125" s="71" t="str">
        <f>IFERROR(INDEX(#REF!,MATCH($G125,#REF!,0)),"")</f>
        <v/>
      </c>
      <c r="U125" s="72">
        <v>97</v>
      </c>
      <c r="V125" s="65"/>
      <c r="W125" s="71" t="str">
        <f>IFERROR(INDEX(#REF!,MATCH($G125,#REF!,0)),"")</f>
        <v/>
      </c>
      <c r="X125" s="72">
        <v>97</v>
      </c>
      <c r="Y125" s="65"/>
      <c r="Z125" s="65"/>
      <c r="AA125" s="65"/>
      <c r="AH125" s="71" t="str">
        <f>IFERROR(INDEX(#REF!,MATCH($G125,#REF!,0)),"")</f>
        <v/>
      </c>
      <c r="AI125" s="72">
        <v>97</v>
      </c>
      <c r="AJ125" s="65"/>
      <c r="AK125" s="71" t="str">
        <f>IFERROR(INDEX(#REF!,MATCH($G125,#REF!,0)),"")</f>
        <v/>
      </c>
      <c r="AL125" s="72">
        <v>97</v>
      </c>
      <c r="AM125" s="65"/>
      <c r="AN125" s="65"/>
      <c r="AO125" s="65"/>
      <c r="AV125" s="34" t="str">
        <f>IFERROR(INDEX(#REF!,MATCH($G125,#REF!,0)),"")</f>
        <v/>
      </c>
      <c r="AW125" s="26">
        <v>97</v>
      </c>
      <c r="AX125" s="27"/>
      <c r="AY125" s="34" t="str">
        <f>IFERROR(INDEX(#REF!,MATCH($G125,#REF!,0)),"")</f>
        <v/>
      </c>
      <c r="AZ125" s="26">
        <v>97</v>
      </c>
      <c r="BA125" s="27"/>
      <c r="BB125" s="65"/>
      <c r="BC125" s="65"/>
      <c r="BG125" s="10"/>
      <c r="BH125" s="10"/>
      <c r="BI125" s="10"/>
      <c r="BJ125" s="34" t="str">
        <f>IFERROR(INDEX(#REF!,MATCH($G125,#REF!,0)),"")</f>
        <v/>
      </c>
      <c r="BK125" s="26">
        <v>97</v>
      </c>
      <c r="BL125" s="27"/>
      <c r="BM125" s="34" t="str">
        <f>IFERROR(INDEX(#REF!,MATCH($G125,#REF!,0)),"")</f>
        <v/>
      </c>
      <c r="BN125" s="26">
        <v>97</v>
      </c>
      <c r="BO125" s="27"/>
      <c r="BP125" s="65"/>
      <c r="BQ125" s="65"/>
      <c r="BS125" s="10"/>
      <c r="BT125" s="10"/>
      <c r="BU125" s="10"/>
      <c r="BV125" s="10"/>
      <c r="BW125" s="10"/>
      <c r="BX125" s="34" t="str">
        <f>IFERROR(INDEX(#REF!,MATCH($G125,#REF!,0)),"")</f>
        <v/>
      </c>
      <c r="BY125" s="26">
        <v>97</v>
      </c>
      <c r="BZ125" s="27"/>
      <c r="CA125" s="34" t="str">
        <f>IFERROR(INDEX(#REF!,MATCH($G125,#REF!,0)),"")</f>
        <v/>
      </c>
      <c r="CB125" s="26">
        <v>97</v>
      </c>
      <c r="CC125" s="27"/>
      <c r="CD125" s="27"/>
      <c r="CE125" s="27"/>
    </row>
    <row r="126" spans="2:83" ht="18.75" hidden="1" customHeight="1" x14ac:dyDescent="0.3">
      <c r="B126" s="70" t="str">
        <f>IFERROR(INDEX(#REF!,MATCH($G126,#REF!,0)),"")</f>
        <v/>
      </c>
      <c r="C126" s="70" t="str">
        <f>IFERROR(INDEX(#REF!,MATCH($G126,#REF!,0)),"")</f>
        <v/>
      </c>
      <c r="D126" s="71" t="str">
        <f>IFERROR(INDEX(#REF!,MATCH($G126,#REF!,0)),"")</f>
        <v/>
      </c>
      <c r="E126" s="71" t="str">
        <f>IFERROR(INDEX(#REF!,MATCH($G126,#REF!,0)),"")</f>
        <v/>
      </c>
      <c r="F126" s="71" t="str">
        <f>IFERROR(INDEX(#REF!,MATCH($G126,#REF!,0)),"")</f>
        <v/>
      </c>
      <c r="G126" s="72">
        <v>98</v>
      </c>
      <c r="H126" s="65"/>
      <c r="I126" s="71" t="str">
        <f>IFERROR(INDEX(#REF!,MATCH($G126,#REF!,0)),"")</f>
        <v/>
      </c>
      <c r="J126" s="72">
        <v>98</v>
      </c>
      <c r="K126" s="65"/>
      <c r="L126" s="65"/>
      <c r="M126" s="65"/>
      <c r="N126" s="65"/>
      <c r="O126" s="65"/>
      <c r="P126" s="66" t="str">
        <f>IFERROR(INDEX(#REF!,MATCH($Y126,#REF!,0)),"")</f>
        <v/>
      </c>
      <c r="Q126" s="66" t="str">
        <f>IFERROR(INDEX(#REF!,MATCH($Y126,#REF!,0)),"")</f>
        <v/>
      </c>
      <c r="R126" s="67" t="str">
        <f>IFERROR(INDEX(#REF!,MATCH($Y126,#REF!,0)),"")</f>
        <v/>
      </c>
      <c r="S126" s="67" t="str">
        <f>IFERROR(INDEX(#REF!,MATCH($Y126,#REF!,0)),"")</f>
        <v/>
      </c>
      <c r="T126" s="71" t="str">
        <f>IFERROR(INDEX(#REF!,MATCH($G126,#REF!,0)),"")</f>
        <v/>
      </c>
      <c r="U126" s="72">
        <v>98</v>
      </c>
      <c r="V126" s="65"/>
      <c r="W126" s="71" t="str">
        <f>IFERROR(INDEX(#REF!,MATCH($G126,#REF!,0)),"")</f>
        <v/>
      </c>
      <c r="X126" s="72">
        <v>98</v>
      </c>
      <c r="Y126" s="65"/>
      <c r="Z126" s="65"/>
      <c r="AA126" s="65"/>
      <c r="AH126" s="71" t="str">
        <f>IFERROR(INDEX(#REF!,MATCH($G126,#REF!,0)),"")</f>
        <v/>
      </c>
      <c r="AI126" s="72">
        <v>98</v>
      </c>
      <c r="AJ126" s="65"/>
      <c r="AK126" s="71" t="str">
        <f>IFERROR(INDEX(#REF!,MATCH($G126,#REF!,0)),"")</f>
        <v/>
      </c>
      <c r="AL126" s="72">
        <v>98</v>
      </c>
      <c r="AM126" s="65"/>
      <c r="AN126" s="65"/>
      <c r="AO126" s="65"/>
      <c r="AV126" s="34" t="str">
        <f>IFERROR(INDEX(#REF!,MATCH($G126,#REF!,0)),"")</f>
        <v/>
      </c>
      <c r="AW126" s="26">
        <v>98</v>
      </c>
      <c r="AX126" s="27"/>
      <c r="AY126" s="34" t="str">
        <f>IFERROR(INDEX(#REF!,MATCH($G126,#REF!,0)),"")</f>
        <v/>
      </c>
      <c r="AZ126" s="26">
        <v>98</v>
      </c>
      <c r="BA126" s="27"/>
      <c r="BB126" s="65"/>
      <c r="BC126" s="65"/>
      <c r="BG126" s="10"/>
      <c r="BH126" s="10"/>
      <c r="BI126" s="10"/>
      <c r="BJ126" s="34" t="str">
        <f>IFERROR(INDEX(#REF!,MATCH($G126,#REF!,0)),"")</f>
        <v/>
      </c>
      <c r="BK126" s="26">
        <v>98</v>
      </c>
      <c r="BL126" s="27"/>
      <c r="BM126" s="34" t="str">
        <f>IFERROR(INDEX(#REF!,MATCH($G126,#REF!,0)),"")</f>
        <v/>
      </c>
      <c r="BN126" s="26">
        <v>98</v>
      </c>
      <c r="BO126" s="27"/>
      <c r="BP126" s="65"/>
      <c r="BQ126" s="65"/>
      <c r="BS126" s="10"/>
      <c r="BT126" s="10"/>
      <c r="BU126" s="10"/>
      <c r="BV126" s="10"/>
      <c r="BW126" s="10"/>
      <c r="BX126" s="34" t="str">
        <f>IFERROR(INDEX(#REF!,MATCH($G126,#REF!,0)),"")</f>
        <v/>
      </c>
      <c r="BY126" s="26">
        <v>98</v>
      </c>
      <c r="BZ126" s="27"/>
      <c r="CA126" s="34" t="str">
        <f>IFERROR(INDEX(#REF!,MATCH($G126,#REF!,0)),"")</f>
        <v/>
      </c>
      <c r="CB126" s="26">
        <v>98</v>
      </c>
      <c r="CC126" s="27"/>
      <c r="CD126" s="27"/>
      <c r="CE126" s="27"/>
    </row>
    <row r="127" spans="2:83" ht="18.75" hidden="1" customHeight="1" x14ac:dyDescent="0.3">
      <c r="B127" s="70" t="str">
        <f>IFERROR(INDEX(#REF!,MATCH($G127,#REF!,0)),"")</f>
        <v/>
      </c>
      <c r="C127" s="70" t="str">
        <f>IFERROR(INDEX(#REF!,MATCH($G127,#REF!,0)),"")</f>
        <v/>
      </c>
      <c r="D127" s="71" t="str">
        <f>IFERROR(INDEX(#REF!,MATCH($G127,#REF!,0)),"")</f>
        <v/>
      </c>
      <c r="E127" s="71" t="str">
        <f>IFERROR(INDEX(#REF!,MATCH($G127,#REF!,0)),"")</f>
        <v/>
      </c>
      <c r="F127" s="71" t="str">
        <f>IFERROR(INDEX(#REF!,MATCH($G127,#REF!,0)),"")</f>
        <v/>
      </c>
      <c r="G127" s="72">
        <v>99</v>
      </c>
      <c r="H127" s="65"/>
      <c r="I127" s="71" t="str">
        <f>IFERROR(INDEX(#REF!,MATCH($G127,#REF!,0)),"")</f>
        <v/>
      </c>
      <c r="J127" s="72">
        <v>99</v>
      </c>
      <c r="K127" s="65"/>
      <c r="L127" s="65"/>
      <c r="M127" s="65"/>
      <c r="N127" s="65"/>
      <c r="O127" s="65"/>
      <c r="P127" s="66" t="str">
        <f>IFERROR(INDEX(#REF!,MATCH($Y127,#REF!,0)),"")</f>
        <v/>
      </c>
      <c r="Q127" s="66" t="str">
        <f>IFERROR(INDEX(#REF!,MATCH($Y127,#REF!,0)),"")</f>
        <v/>
      </c>
      <c r="R127" s="67" t="str">
        <f>IFERROR(INDEX(#REF!,MATCH($Y127,#REF!,0)),"")</f>
        <v/>
      </c>
      <c r="S127" s="67" t="str">
        <f>IFERROR(INDEX(#REF!,MATCH($Y127,#REF!,0)),"")</f>
        <v/>
      </c>
      <c r="T127" s="71" t="str">
        <f>IFERROR(INDEX(#REF!,MATCH($G127,#REF!,0)),"")</f>
        <v/>
      </c>
      <c r="U127" s="72">
        <v>99</v>
      </c>
      <c r="V127" s="65"/>
      <c r="W127" s="71" t="str">
        <f>IFERROR(INDEX(#REF!,MATCH($G127,#REF!,0)),"")</f>
        <v/>
      </c>
      <c r="X127" s="72">
        <v>99</v>
      </c>
      <c r="Y127" s="65"/>
      <c r="Z127" s="65"/>
      <c r="AA127" s="65"/>
      <c r="AH127" s="71" t="str">
        <f>IFERROR(INDEX(#REF!,MATCH($G127,#REF!,0)),"")</f>
        <v/>
      </c>
      <c r="AI127" s="72">
        <v>99</v>
      </c>
      <c r="AJ127" s="65"/>
      <c r="AK127" s="71" t="str">
        <f>IFERROR(INDEX(#REF!,MATCH($G127,#REF!,0)),"")</f>
        <v/>
      </c>
      <c r="AL127" s="72">
        <v>99</v>
      </c>
      <c r="AM127" s="65"/>
      <c r="AN127" s="65"/>
      <c r="AO127" s="65"/>
      <c r="AV127" s="34" t="str">
        <f>IFERROR(INDEX(#REF!,MATCH($G127,#REF!,0)),"")</f>
        <v/>
      </c>
      <c r="AW127" s="26">
        <v>99</v>
      </c>
      <c r="AX127" s="27"/>
      <c r="AY127" s="34" t="str">
        <f>IFERROR(INDEX(#REF!,MATCH($G127,#REF!,0)),"")</f>
        <v/>
      </c>
      <c r="AZ127" s="26">
        <v>99</v>
      </c>
      <c r="BA127" s="27"/>
      <c r="BB127" s="65"/>
      <c r="BC127" s="65"/>
      <c r="BG127" s="10"/>
      <c r="BH127" s="10"/>
      <c r="BI127" s="10"/>
      <c r="BJ127" s="34" t="str">
        <f>IFERROR(INDEX(#REF!,MATCH($G127,#REF!,0)),"")</f>
        <v/>
      </c>
      <c r="BK127" s="26">
        <v>99</v>
      </c>
      <c r="BL127" s="27"/>
      <c r="BM127" s="34" t="str">
        <f>IFERROR(INDEX(#REF!,MATCH($G127,#REF!,0)),"")</f>
        <v/>
      </c>
      <c r="BN127" s="26">
        <v>99</v>
      </c>
      <c r="BO127" s="27"/>
      <c r="BP127" s="65"/>
      <c r="BQ127" s="65"/>
      <c r="BS127" s="10"/>
      <c r="BT127" s="10"/>
      <c r="BU127" s="10"/>
      <c r="BV127" s="10"/>
      <c r="BW127" s="10"/>
      <c r="BX127" s="34" t="str">
        <f>IFERROR(INDEX(#REF!,MATCH($G127,#REF!,0)),"")</f>
        <v/>
      </c>
      <c r="BY127" s="26">
        <v>99</v>
      </c>
      <c r="BZ127" s="27"/>
      <c r="CA127" s="34" t="str">
        <f>IFERROR(INDEX(#REF!,MATCH($G127,#REF!,0)),"")</f>
        <v/>
      </c>
      <c r="CB127" s="26">
        <v>99</v>
      </c>
      <c r="CC127" s="27"/>
      <c r="CD127" s="27"/>
      <c r="CE127" s="27"/>
    </row>
    <row r="128" spans="2:83" ht="18.75" hidden="1" customHeight="1" x14ac:dyDescent="0.3">
      <c r="B128" s="70" t="str">
        <f>IFERROR(INDEX(#REF!,MATCH($G128,#REF!,0)),"")</f>
        <v/>
      </c>
      <c r="C128" s="70" t="str">
        <f>IFERROR(INDEX(#REF!,MATCH($G128,#REF!,0)),"")</f>
        <v/>
      </c>
      <c r="D128" s="71" t="str">
        <f>IFERROR(INDEX(#REF!,MATCH($G128,#REF!,0)),"")</f>
        <v/>
      </c>
      <c r="E128" s="71" t="str">
        <f>IFERROR(INDEX(#REF!,MATCH($G128,#REF!,0)),"")</f>
        <v/>
      </c>
      <c r="F128" s="71" t="str">
        <f>IFERROR(INDEX(#REF!,MATCH($G128,#REF!,0)),"")</f>
        <v/>
      </c>
      <c r="G128" s="72">
        <v>100</v>
      </c>
      <c r="H128" s="65"/>
      <c r="I128" s="71" t="str">
        <f>IFERROR(INDEX(#REF!,MATCH($G128,#REF!,0)),"")</f>
        <v/>
      </c>
      <c r="J128" s="72">
        <v>100</v>
      </c>
      <c r="K128" s="65"/>
      <c r="L128" s="65"/>
      <c r="M128" s="65"/>
      <c r="N128" s="65"/>
      <c r="O128" s="65"/>
      <c r="P128" s="66" t="str">
        <f>IFERROR(INDEX(#REF!,MATCH($Y128,#REF!,0)),"")</f>
        <v/>
      </c>
      <c r="Q128" s="66" t="str">
        <f>IFERROR(INDEX(#REF!,MATCH($Y128,#REF!,0)),"")</f>
        <v/>
      </c>
      <c r="R128" s="67" t="str">
        <f>IFERROR(INDEX(#REF!,MATCH($Y128,#REF!,0)),"")</f>
        <v/>
      </c>
      <c r="S128" s="67" t="str">
        <f>IFERROR(INDEX(#REF!,MATCH($Y128,#REF!,0)),"")</f>
        <v/>
      </c>
      <c r="T128" s="71" t="str">
        <f>IFERROR(INDEX(#REF!,MATCH($G128,#REF!,0)),"")</f>
        <v/>
      </c>
      <c r="U128" s="72">
        <v>100</v>
      </c>
      <c r="V128" s="65"/>
      <c r="W128" s="71" t="str">
        <f>IFERROR(INDEX(#REF!,MATCH($G128,#REF!,0)),"")</f>
        <v/>
      </c>
      <c r="X128" s="72">
        <v>100</v>
      </c>
      <c r="Y128" s="65"/>
      <c r="Z128" s="65"/>
      <c r="AA128" s="65"/>
      <c r="AH128" s="71" t="str">
        <f>IFERROR(INDEX(#REF!,MATCH($G128,#REF!,0)),"")</f>
        <v/>
      </c>
      <c r="AI128" s="72">
        <v>100</v>
      </c>
      <c r="AJ128" s="65"/>
      <c r="AK128" s="71" t="str">
        <f>IFERROR(INDEX(#REF!,MATCH($G128,#REF!,0)),"")</f>
        <v/>
      </c>
      <c r="AL128" s="72">
        <v>100</v>
      </c>
      <c r="AM128" s="65"/>
      <c r="AN128" s="65"/>
      <c r="AO128" s="65"/>
      <c r="AV128" s="34" t="str">
        <f>IFERROR(INDEX(#REF!,MATCH($G128,#REF!,0)),"")</f>
        <v/>
      </c>
      <c r="AW128" s="26">
        <v>100</v>
      </c>
      <c r="AX128" s="27"/>
      <c r="AY128" s="34" t="str">
        <f>IFERROR(INDEX(#REF!,MATCH($G128,#REF!,0)),"")</f>
        <v/>
      </c>
      <c r="AZ128" s="26">
        <v>100</v>
      </c>
      <c r="BA128" s="27"/>
      <c r="BB128" s="65"/>
      <c r="BC128" s="65"/>
      <c r="BG128" s="10"/>
      <c r="BH128" s="10"/>
      <c r="BI128" s="10"/>
      <c r="BJ128" s="34" t="str">
        <f>IFERROR(INDEX(#REF!,MATCH($G128,#REF!,0)),"")</f>
        <v/>
      </c>
      <c r="BK128" s="26">
        <v>100</v>
      </c>
      <c r="BL128" s="27"/>
      <c r="BM128" s="34" t="str">
        <f>IFERROR(INDEX(#REF!,MATCH($G128,#REF!,0)),"")</f>
        <v/>
      </c>
      <c r="BN128" s="26">
        <v>100</v>
      </c>
      <c r="BO128" s="27"/>
      <c r="BP128" s="65"/>
      <c r="BQ128" s="65"/>
      <c r="BS128" s="10"/>
      <c r="BT128" s="10"/>
      <c r="BU128" s="10"/>
      <c r="BV128" s="10"/>
      <c r="BW128" s="10"/>
      <c r="BX128" s="34" t="str">
        <f>IFERROR(INDEX(#REF!,MATCH($G128,#REF!,0)),"")</f>
        <v/>
      </c>
      <c r="BY128" s="26">
        <v>100</v>
      </c>
      <c r="BZ128" s="27"/>
      <c r="CA128" s="34" t="str">
        <f>IFERROR(INDEX(#REF!,MATCH($G128,#REF!,0)),"")</f>
        <v/>
      </c>
      <c r="CB128" s="26">
        <v>100</v>
      </c>
      <c r="CC128" s="27"/>
      <c r="CD128" s="27"/>
      <c r="CE128" s="27"/>
    </row>
  </sheetData>
  <sheetProtection algorithmName="SHA-512" hashValue="kZkKB8mxDoaa20IEYFGFibvKGC9Molt1GzIlECE2KlscxkrLk0qQ7KVCFPwn4GhKm9MaUVsFFEu4xEmfDhBH2Q==" saltValue="mgf4XG1qpEJ5WFUA+eUJOA==" spinCount="100000" sheet="1" objects="1" scenarios="1" selectLockedCells="1" autoFilter="0"/>
  <customSheetViews>
    <customSheetView guid="{9D87F315-4239-4D28-9904-BFC4281797A1}" scale="40" showPageBreaks="1" showGridLines="0" printArea="1" hiddenRows="1" state="hidden" view="pageBreakPreview">
      <selection activeCell="L18" sqref="L18"/>
      <colBreaks count="5" manualBreakCount="5">
        <brk id="14" min="4" max="130" man="1"/>
        <brk id="28" min="4" max="130" man="1"/>
        <brk id="42" min="4" max="130" man="1"/>
        <brk id="56" min="4" max="130" man="1"/>
        <brk id="70" min="4" max="130" man="1"/>
      </colBreaks>
      <pageMargins left="0" right="0" top="0" bottom="0" header="0" footer="0"/>
      <printOptions horizontalCentered="1"/>
      <pageSetup paperSize="9" scale="55" orientation="landscape" r:id="rId1"/>
    </customSheetView>
  </customSheetViews>
  <mergeCells count="168">
    <mergeCell ref="CD12:CD16"/>
    <mergeCell ref="CE12:CE16"/>
    <mergeCell ref="BM14:BO14"/>
    <mergeCell ref="BX14:BZ14"/>
    <mergeCell ref="CA14:CC14"/>
    <mergeCell ref="BI15:BI16"/>
    <mergeCell ref="AS8:AT9"/>
    <mergeCell ref="BU8:BV9"/>
    <mergeCell ref="BW8:BY9"/>
    <mergeCell ref="BU10:CC10"/>
    <mergeCell ref="AR14:AS14"/>
    <mergeCell ref="BF14:BG14"/>
    <mergeCell ref="BT14:BU14"/>
    <mergeCell ref="BV12:CC13"/>
    <mergeCell ref="CA15:CA16"/>
    <mergeCell ref="CB15:CB16"/>
    <mergeCell ref="CC15:CC16"/>
    <mergeCell ref="BY15:BY16"/>
    <mergeCell ref="AQ5:BD5"/>
    <mergeCell ref="AS10:BA10"/>
    <mergeCell ref="BE5:BR5"/>
    <mergeCell ref="BG8:BH9"/>
    <mergeCell ref="BI8:BK9"/>
    <mergeCell ref="BG10:BO10"/>
    <mergeCell ref="BH12:BO13"/>
    <mergeCell ref="BP12:BP16"/>
    <mergeCell ref="BQ12:BQ16"/>
    <mergeCell ref="AV15:AV16"/>
    <mergeCell ref="AW15:AW16"/>
    <mergeCell ref="AX15:AX16"/>
    <mergeCell ref="BJ15:BJ16"/>
    <mergeCell ref="BK15:BK16"/>
    <mergeCell ref="BL15:BL16"/>
    <mergeCell ref="BM15:BM16"/>
    <mergeCell ref="BN15:BN16"/>
    <mergeCell ref="BO15:BO16"/>
    <mergeCell ref="AY15:AY16"/>
    <mergeCell ref="AZ15:AZ16"/>
    <mergeCell ref="BA15:BA16"/>
    <mergeCell ref="BF15:BF16"/>
    <mergeCell ref="BG15:BG16"/>
    <mergeCell ref="BH15:BH16"/>
    <mergeCell ref="CA83:CA84"/>
    <mergeCell ref="CB83:CB84"/>
    <mergeCell ref="C10:K10"/>
    <mergeCell ref="Q10:Y10"/>
    <mergeCell ref="AE10:AM10"/>
    <mergeCell ref="BJ83:BJ84"/>
    <mergeCell ref="BK83:BK84"/>
    <mergeCell ref="BM83:BM84"/>
    <mergeCell ref="BN83:BN84"/>
    <mergeCell ref="BX83:BX84"/>
    <mergeCell ref="BY83:BY84"/>
    <mergeCell ref="AK83:AK84"/>
    <mergeCell ref="AL83:AL84"/>
    <mergeCell ref="AV83:AV84"/>
    <mergeCell ref="AW83:AW84"/>
    <mergeCell ref="AY83:AY84"/>
    <mergeCell ref="AZ83:AZ84"/>
    <mergeCell ref="T83:T84"/>
    <mergeCell ref="U83:U84"/>
    <mergeCell ref="W83:W84"/>
    <mergeCell ref="X83:X84"/>
    <mergeCell ref="AH83:AH84"/>
    <mergeCell ref="AI83:AI84"/>
    <mergeCell ref="I83:I84"/>
    <mergeCell ref="J83:J84"/>
    <mergeCell ref="P83:P84"/>
    <mergeCell ref="Q83:Q84"/>
    <mergeCell ref="R83:R84"/>
    <mergeCell ref="S83:S84"/>
    <mergeCell ref="D81:G82"/>
    <mergeCell ref="R81:Y82"/>
    <mergeCell ref="B82:C82"/>
    <mergeCell ref="P82:Q82"/>
    <mergeCell ref="B83:B84"/>
    <mergeCell ref="C83:C84"/>
    <mergeCell ref="D83:D84"/>
    <mergeCell ref="E83:E84"/>
    <mergeCell ref="F83:F84"/>
    <mergeCell ref="G83:G84"/>
    <mergeCell ref="AI15:AI16"/>
    <mergeCell ref="AJ15:AJ16"/>
    <mergeCell ref="AK15:AK16"/>
    <mergeCell ref="AL15:AL16"/>
    <mergeCell ref="AM15:AM16"/>
    <mergeCell ref="AR15:AR16"/>
    <mergeCell ref="AT15:AT16"/>
    <mergeCell ref="AU15:AU16"/>
    <mergeCell ref="C77:D78"/>
    <mergeCell ref="E77:E78"/>
    <mergeCell ref="Q77:R78"/>
    <mergeCell ref="S77:U78"/>
    <mergeCell ref="AS15:AS16"/>
    <mergeCell ref="AG15:AG16"/>
    <mergeCell ref="AH15:AH16"/>
    <mergeCell ref="C79:E79"/>
    <mergeCell ref="Q79:V79"/>
    <mergeCell ref="BZ15:BZ16"/>
    <mergeCell ref="V15:V16"/>
    <mergeCell ref="W15:W16"/>
    <mergeCell ref="X15:X16"/>
    <mergeCell ref="Y15:Y16"/>
    <mergeCell ref="AD15:AD16"/>
    <mergeCell ref="AE15:AE16"/>
    <mergeCell ref="F15:F16"/>
    <mergeCell ref="G15:G16"/>
    <mergeCell ref="P15:P16"/>
    <mergeCell ref="Q15:Q16"/>
    <mergeCell ref="R15:R16"/>
    <mergeCell ref="S15:S16"/>
    <mergeCell ref="T15:T16"/>
    <mergeCell ref="U15:U16"/>
    <mergeCell ref="A74:N76"/>
    <mergeCell ref="O74:AA76"/>
    <mergeCell ref="BT15:BT16"/>
    <mergeCell ref="BU15:BU16"/>
    <mergeCell ref="BV15:BV16"/>
    <mergeCell ref="BW15:BW16"/>
    <mergeCell ref="BX15:BX16"/>
    <mergeCell ref="B15:B16"/>
    <mergeCell ref="C15:C16"/>
    <mergeCell ref="D15:D16"/>
    <mergeCell ref="E15:E16"/>
    <mergeCell ref="AU8:AW9"/>
    <mergeCell ref="B3:C3"/>
    <mergeCell ref="AD3:AE3"/>
    <mergeCell ref="AR3:AS3"/>
    <mergeCell ref="AD14:AE14"/>
    <mergeCell ref="AH14:AJ14"/>
    <mergeCell ref="AK14:AM14"/>
    <mergeCell ref="AV14:AX14"/>
    <mergeCell ref="B14:C14"/>
    <mergeCell ref="F14:H14"/>
    <mergeCell ref="I14:K14"/>
    <mergeCell ref="P14:Q14"/>
    <mergeCell ref="T14:V14"/>
    <mergeCell ref="W14:Y14"/>
    <mergeCell ref="A5:N5"/>
    <mergeCell ref="O5:AB5"/>
    <mergeCell ref="Q8:R9"/>
    <mergeCell ref="S8:U9"/>
    <mergeCell ref="AC5:AP5"/>
    <mergeCell ref="AE8:AF9"/>
    <mergeCell ref="BF3:BG3"/>
    <mergeCell ref="BT3:BU3"/>
    <mergeCell ref="D12:K13"/>
    <mergeCell ref="L12:L16"/>
    <mergeCell ref="M12:M16"/>
    <mergeCell ref="R12:Y13"/>
    <mergeCell ref="Z12:Z16"/>
    <mergeCell ref="AA12:AA16"/>
    <mergeCell ref="H15:H16"/>
    <mergeCell ref="I15:I16"/>
    <mergeCell ref="J15:J16"/>
    <mergeCell ref="K15:K16"/>
    <mergeCell ref="AF12:AM13"/>
    <mergeCell ref="AN12:AN16"/>
    <mergeCell ref="AO12:AO16"/>
    <mergeCell ref="AT12:BA13"/>
    <mergeCell ref="BB12:BB16"/>
    <mergeCell ref="BC12:BC16"/>
    <mergeCell ref="AF15:AF16"/>
    <mergeCell ref="C8:M9"/>
    <mergeCell ref="AY14:BA14"/>
    <mergeCell ref="BJ14:BL14"/>
    <mergeCell ref="AG8:AI9"/>
    <mergeCell ref="BS5:CF5"/>
  </mergeCells>
  <printOptions horizontalCentered="1"/>
  <pageMargins left="0" right="0" top="0" bottom="0" header="0.31496062992125984" footer="0.31496062992125984"/>
  <pageSetup paperSize="9" scale="55" orientation="landscape" r:id="rId2"/>
  <colBreaks count="5" manualBreakCount="5">
    <brk id="14" min="4" max="130" man="1"/>
    <brk id="28" min="4" max="130" man="1"/>
    <brk id="42" min="4" max="130" man="1"/>
    <brk id="56" min="4" max="130" man="1"/>
    <brk id="70" min="4" max="130" man="1"/>
  </col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lha46"/>
  <dimension ref="A1:CE128"/>
  <sheetViews>
    <sheetView showGridLines="0" view="pageBreakPreview" zoomScale="25" zoomScaleSheetLayoutView="25" workbookViewId="0">
      <selection activeCell="B1" sqref="B1:BD1048576"/>
    </sheetView>
  </sheetViews>
  <sheetFormatPr defaultColWidth="9.109375" defaultRowHeight="15.6" x14ac:dyDescent="0.3"/>
  <cols>
    <col min="1" max="1" width="3.109375" style="9" customWidth="1"/>
    <col min="2" max="3" width="52.6640625" style="8" customWidth="1"/>
    <col min="4" max="7" width="9.88671875" style="9" customWidth="1"/>
    <col min="8" max="8" width="9.88671875" style="10" customWidth="1"/>
    <col min="9" max="10" width="9.88671875" style="9" customWidth="1"/>
    <col min="11" max="11" width="9.88671875" style="10" customWidth="1"/>
    <col min="12" max="13" width="11.6640625" style="10" customWidth="1"/>
    <col min="14" max="15" width="3.88671875" style="10" customWidth="1"/>
    <col min="16" max="17" width="52" style="8" customWidth="1"/>
    <col min="18" max="21" width="9.88671875" style="9" customWidth="1"/>
    <col min="22" max="22" width="9.88671875" style="10" customWidth="1"/>
    <col min="23" max="24" width="9.88671875" style="9" customWidth="1"/>
    <col min="25" max="25" width="9.88671875" style="10" customWidth="1"/>
    <col min="26" max="27" width="11.6640625" style="10" customWidth="1"/>
    <col min="28" max="29" width="3.5546875" style="10" customWidth="1"/>
    <col min="30" max="30" width="39.44140625" style="8" customWidth="1"/>
    <col min="31" max="31" width="37.109375" style="8" customWidth="1"/>
    <col min="32" max="35" width="9.88671875" style="9" customWidth="1"/>
    <col min="36" max="36" width="9.88671875" style="10" customWidth="1"/>
    <col min="37" max="38" width="9.88671875" style="9" customWidth="1"/>
    <col min="39" max="39" width="9.88671875" style="10" customWidth="1"/>
    <col min="40" max="41" width="11.6640625" style="10" customWidth="1"/>
    <col min="42" max="42" width="3.88671875" style="10" customWidth="1"/>
    <col min="43" max="43" width="3.109375" style="9" customWidth="1"/>
    <col min="44" max="44" width="39.44140625" style="8" customWidth="1"/>
    <col min="45" max="45" width="37.109375" style="8" customWidth="1"/>
    <col min="46" max="49" width="9.88671875" style="9" customWidth="1"/>
    <col min="50" max="50" width="9.88671875" style="10" customWidth="1"/>
    <col min="51" max="52" width="9.88671875" style="9" customWidth="1"/>
    <col min="53" max="53" width="9.88671875" style="10" customWidth="1"/>
    <col min="54" max="55" width="11.6640625" style="10" customWidth="1"/>
    <col min="56" max="57" width="3.6640625" style="9" customWidth="1"/>
    <col min="58" max="58" width="36.33203125" style="8" customWidth="1"/>
    <col min="59" max="59" width="37.109375" style="8" customWidth="1"/>
    <col min="60" max="63" width="9.88671875" style="9" customWidth="1"/>
    <col min="64" max="64" width="9.88671875" style="10" customWidth="1"/>
    <col min="65" max="66" width="9.88671875" style="9" customWidth="1"/>
    <col min="67" max="67" width="9.88671875" style="10" customWidth="1"/>
    <col min="68" max="69" width="11.6640625" style="10" customWidth="1"/>
    <col min="70" max="70" width="3.88671875" style="10" customWidth="1"/>
    <col min="71" max="71" width="3.109375" style="9" customWidth="1"/>
    <col min="72" max="72" width="39.44140625" style="8" customWidth="1"/>
    <col min="73" max="73" width="37.109375" style="8" customWidth="1"/>
    <col min="74" max="77" width="9.88671875" style="9" customWidth="1"/>
    <col min="78" max="78" width="9.88671875" style="10" customWidth="1"/>
    <col min="79" max="80" width="9.88671875" style="9" customWidth="1"/>
    <col min="81" max="81" width="9.88671875" style="10" customWidth="1"/>
    <col min="82" max="83" width="11.6640625" style="10" customWidth="1"/>
    <col min="84" max="16384" width="9.109375" style="9"/>
  </cols>
  <sheetData>
    <row r="1" spans="1:83" s="2" customFormat="1" ht="15" customHeight="1" x14ac:dyDescent="0.3">
      <c r="B1" s="4"/>
      <c r="C1" s="4"/>
      <c r="D1" s="99"/>
      <c r="E1" s="99"/>
      <c r="F1" s="99"/>
      <c r="G1" s="99"/>
      <c r="H1" s="376"/>
      <c r="I1" s="99"/>
      <c r="J1" s="99"/>
      <c r="K1" s="376"/>
      <c r="L1" s="376"/>
      <c r="M1" s="376"/>
      <c r="N1" s="99"/>
      <c r="O1" s="99"/>
      <c r="P1" s="99"/>
      <c r="Q1" s="99"/>
      <c r="R1" s="99"/>
      <c r="T1" s="99"/>
      <c r="U1" s="99"/>
      <c r="V1" s="376"/>
      <c r="W1" s="99"/>
      <c r="X1" s="99"/>
      <c r="Y1" s="376"/>
      <c r="Z1" s="376"/>
      <c r="AA1" s="376"/>
      <c r="AB1" s="39"/>
      <c r="AC1" s="39"/>
      <c r="AD1" s="4"/>
      <c r="AE1" s="4"/>
      <c r="AF1" s="99"/>
      <c r="AG1" s="99"/>
      <c r="AH1" s="99"/>
      <c r="AI1" s="99"/>
      <c r="AJ1" s="376"/>
      <c r="AK1" s="99"/>
      <c r="AL1" s="99"/>
      <c r="AM1" s="376"/>
      <c r="AN1" s="376"/>
      <c r="AO1" s="376"/>
      <c r="AP1" s="99"/>
      <c r="AR1" s="4"/>
      <c r="AS1" s="4"/>
      <c r="AT1" s="99"/>
      <c r="AU1" s="99"/>
      <c r="AV1" s="99"/>
      <c r="AW1" s="99"/>
      <c r="AX1" s="376"/>
      <c r="AY1" s="99"/>
      <c r="AZ1" s="99"/>
      <c r="BA1" s="376"/>
      <c r="BB1" s="376"/>
      <c r="BC1" s="376"/>
      <c r="BF1" s="4"/>
      <c r="BG1" s="4"/>
      <c r="BH1" s="99"/>
      <c r="BI1" s="99"/>
      <c r="BJ1" s="99"/>
      <c r="BK1" s="99"/>
      <c r="BL1" s="376"/>
      <c r="BM1" s="99"/>
      <c r="BN1" s="99"/>
      <c r="BO1" s="376"/>
      <c r="BP1" s="376"/>
      <c r="BQ1" s="376"/>
      <c r="BR1" s="99"/>
      <c r="BT1" s="4"/>
      <c r="BU1" s="4"/>
      <c r="BV1" s="99"/>
      <c r="BW1" s="99"/>
      <c r="BX1" s="99"/>
      <c r="BY1" s="99"/>
      <c r="BZ1" s="376"/>
      <c r="CA1" s="99"/>
      <c r="CB1" s="99"/>
      <c r="CC1" s="376"/>
      <c r="CD1" s="376"/>
      <c r="CE1" s="376"/>
    </row>
    <row r="2" spans="1:83" s="2" customFormat="1" ht="15" customHeight="1" x14ac:dyDescent="0.3">
      <c r="B2" s="4"/>
      <c r="C2" s="4"/>
      <c r="D2" s="7"/>
      <c r="E2" s="7"/>
      <c r="F2" s="7"/>
      <c r="G2" s="7"/>
      <c r="H2" s="42"/>
      <c r="I2" s="7"/>
      <c r="J2" s="7"/>
      <c r="K2" s="42"/>
      <c r="L2" s="42"/>
      <c r="M2" s="42"/>
      <c r="N2" s="7"/>
      <c r="O2" s="7"/>
      <c r="P2" s="7"/>
      <c r="Q2" s="7"/>
      <c r="R2" s="7"/>
      <c r="T2" s="7"/>
      <c r="U2" s="7"/>
      <c r="V2" s="42"/>
      <c r="W2" s="7"/>
      <c r="X2" s="7"/>
      <c r="Y2" s="42"/>
      <c r="Z2" s="42"/>
      <c r="AA2" s="42"/>
      <c r="AB2" s="39"/>
      <c r="AC2" s="39"/>
      <c r="AD2" s="4"/>
      <c r="AE2" s="4"/>
      <c r="AF2" s="7"/>
      <c r="AG2" s="7"/>
      <c r="AH2" s="7"/>
      <c r="AI2" s="7"/>
      <c r="AJ2" s="42"/>
      <c r="AK2" s="7"/>
      <c r="AL2" s="7"/>
      <c r="AM2" s="42"/>
      <c r="AN2" s="42"/>
      <c r="AO2" s="42"/>
      <c r="AP2" s="7"/>
      <c r="AR2" s="4"/>
      <c r="AS2" s="4"/>
      <c r="AT2" s="7"/>
      <c r="AU2" s="7"/>
      <c r="AV2" s="7"/>
      <c r="AW2" s="7"/>
      <c r="AX2" s="42"/>
      <c r="AY2" s="7"/>
      <c r="AZ2" s="7"/>
      <c r="BA2" s="42"/>
      <c r="BB2" s="42"/>
      <c r="BC2" s="42"/>
      <c r="BF2" s="4"/>
      <c r="BG2" s="4"/>
      <c r="BH2" s="7"/>
      <c r="BI2" s="7"/>
      <c r="BJ2" s="7"/>
      <c r="BK2" s="7"/>
      <c r="BL2" s="42"/>
      <c r="BM2" s="7"/>
      <c r="BN2" s="7"/>
      <c r="BO2" s="42"/>
      <c r="BP2" s="42"/>
      <c r="BQ2" s="42"/>
      <c r="BR2" s="7"/>
      <c r="BT2" s="4"/>
      <c r="BU2" s="4"/>
      <c r="BV2" s="7"/>
      <c r="BW2" s="7"/>
      <c r="BX2" s="7"/>
      <c r="BY2" s="7"/>
      <c r="BZ2" s="42"/>
      <c r="CA2" s="7"/>
      <c r="CB2" s="7"/>
      <c r="CC2" s="42"/>
      <c r="CD2" s="42"/>
      <c r="CE2" s="42"/>
    </row>
    <row r="3" spans="1:83" s="2" customFormat="1" ht="15" customHeight="1" x14ac:dyDescent="0.3">
      <c r="B3" s="797"/>
      <c r="C3" s="797"/>
      <c r="D3" s="379"/>
      <c r="H3" s="39"/>
      <c r="K3" s="39"/>
      <c r="L3" s="39"/>
      <c r="M3" s="39"/>
      <c r="V3" s="39"/>
      <c r="Y3" s="39"/>
      <c r="Z3" s="39"/>
      <c r="AA3" s="39"/>
      <c r="AB3" s="39"/>
      <c r="AC3" s="39"/>
      <c r="AD3" s="797"/>
      <c r="AE3" s="797"/>
      <c r="AF3" s="379"/>
      <c r="AJ3" s="39"/>
      <c r="AM3" s="39"/>
      <c r="AN3" s="39"/>
      <c r="AO3" s="39"/>
      <c r="AR3" s="797"/>
      <c r="AS3" s="797"/>
      <c r="AT3" s="379"/>
      <c r="AX3" s="39"/>
      <c r="BA3" s="39"/>
      <c r="BB3" s="39"/>
      <c r="BC3" s="39"/>
      <c r="BF3" s="797"/>
      <c r="BG3" s="797"/>
      <c r="BH3" s="379"/>
      <c r="BL3" s="39"/>
      <c r="BO3" s="39"/>
      <c r="BP3" s="39"/>
      <c r="BQ3" s="39"/>
      <c r="BT3" s="797"/>
      <c r="BU3" s="797"/>
      <c r="BV3" s="379"/>
      <c r="BZ3" s="39"/>
      <c r="CC3" s="39"/>
      <c r="CD3" s="39"/>
      <c r="CE3" s="39"/>
    </row>
    <row r="4" spans="1:83" ht="57" customHeight="1" x14ac:dyDescent="0.3"/>
    <row r="5" spans="1:83" ht="45.75" customHeight="1" x14ac:dyDescent="0.3">
      <c r="A5" s="816" t="s">
        <v>1</v>
      </c>
      <c r="B5" s="816"/>
      <c r="C5" s="816"/>
      <c r="D5" s="816"/>
      <c r="E5" s="816"/>
      <c r="F5" s="816"/>
      <c r="G5" s="816"/>
      <c r="H5" s="816"/>
      <c r="I5" s="816"/>
      <c r="J5" s="816"/>
      <c r="K5" s="816"/>
      <c r="L5" s="816"/>
      <c r="M5" s="816"/>
      <c r="N5" s="816"/>
      <c r="O5" s="816" t="s">
        <v>1</v>
      </c>
      <c r="P5" s="816"/>
      <c r="Q5" s="816"/>
      <c r="R5" s="816"/>
      <c r="S5" s="816"/>
      <c r="T5" s="816"/>
      <c r="U5" s="816"/>
      <c r="V5" s="816"/>
      <c r="W5" s="816"/>
      <c r="X5" s="816"/>
      <c r="Y5" s="816"/>
      <c r="Z5" s="816"/>
      <c r="AA5" s="816"/>
      <c r="AB5" s="816" t="s">
        <v>1</v>
      </c>
      <c r="AC5" s="816"/>
      <c r="AD5" s="816"/>
      <c r="AE5" s="816"/>
      <c r="AF5" s="816"/>
      <c r="AG5" s="816"/>
      <c r="AH5" s="816"/>
      <c r="AI5" s="816"/>
      <c r="AJ5" s="816"/>
      <c r="AK5" s="816"/>
      <c r="AL5" s="816"/>
      <c r="AM5" s="816"/>
      <c r="AN5" s="816"/>
      <c r="AO5" s="816"/>
      <c r="AP5" s="816"/>
      <c r="AQ5" s="816" t="s">
        <v>1</v>
      </c>
      <c r="AR5" s="816"/>
      <c r="AS5" s="816"/>
      <c r="AT5" s="816"/>
      <c r="AU5" s="816"/>
      <c r="AV5" s="816"/>
      <c r="AW5" s="816"/>
      <c r="AX5" s="816"/>
      <c r="AY5" s="816"/>
      <c r="AZ5" s="816"/>
      <c r="BA5" s="816"/>
      <c r="BB5" s="816"/>
      <c r="BC5" s="816"/>
      <c r="BF5" s="9"/>
      <c r="BG5" s="9"/>
      <c r="BL5" s="9"/>
      <c r="BO5" s="9"/>
      <c r="BP5" s="9"/>
      <c r="BQ5" s="9"/>
      <c r="BR5" s="9"/>
      <c r="BS5" s="54" t="s">
        <v>1</v>
      </c>
      <c r="BT5" s="54"/>
      <c r="BU5" s="54"/>
      <c r="BV5" s="54"/>
      <c r="BW5" s="54"/>
      <c r="BX5" s="54"/>
      <c r="BY5" s="54"/>
      <c r="BZ5" s="54"/>
      <c r="CA5" s="54"/>
      <c r="CB5" s="54"/>
      <c r="CC5" s="54"/>
      <c r="CD5" s="9"/>
      <c r="CE5" s="9"/>
    </row>
    <row r="6" spans="1:83" ht="15.75" customHeight="1" x14ac:dyDescent="0.3">
      <c r="A6" s="816"/>
      <c r="B6" s="816"/>
      <c r="C6" s="816"/>
      <c r="D6" s="816"/>
      <c r="E6" s="816"/>
      <c r="F6" s="816"/>
      <c r="G6" s="816"/>
      <c r="H6" s="816"/>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c r="AH6" s="816"/>
      <c r="AI6" s="816"/>
      <c r="AJ6" s="816"/>
      <c r="AK6" s="816"/>
      <c r="AL6" s="816"/>
      <c r="AM6" s="816"/>
      <c r="AN6" s="816"/>
      <c r="AO6" s="816"/>
      <c r="AP6" s="816"/>
      <c r="AQ6" s="816"/>
      <c r="AR6" s="816"/>
      <c r="AS6" s="816"/>
      <c r="AT6" s="816"/>
      <c r="AU6" s="816"/>
      <c r="AV6" s="816"/>
      <c r="AW6" s="816"/>
      <c r="AX6" s="816"/>
      <c r="AY6" s="816"/>
      <c r="AZ6" s="816"/>
      <c r="BA6" s="816"/>
      <c r="BB6" s="816"/>
      <c r="BC6" s="816"/>
      <c r="BF6" s="9"/>
      <c r="BG6" s="9"/>
      <c r="BL6" s="9"/>
      <c r="BO6" s="9"/>
      <c r="BP6" s="9"/>
      <c r="BQ6" s="9"/>
      <c r="BR6" s="9"/>
      <c r="BS6" s="816" t="s">
        <v>1</v>
      </c>
      <c r="BT6" s="816"/>
      <c r="BU6" s="816"/>
      <c r="BV6" s="816"/>
      <c r="BW6" s="816"/>
      <c r="BX6" s="816"/>
      <c r="BY6" s="816"/>
      <c r="BZ6" s="816"/>
      <c r="CA6" s="816"/>
      <c r="CB6" s="816"/>
      <c r="CC6" s="816"/>
      <c r="CD6" s="816"/>
      <c r="CE6" s="816"/>
    </row>
    <row r="7" spans="1:83" s="2" customFormat="1" ht="15" customHeight="1" x14ac:dyDescent="0.3">
      <c r="A7" s="816"/>
      <c r="B7" s="816"/>
      <c r="C7" s="816"/>
      <c r="D7" s="816"/>
      <c r="E7" s="816"/>
      <c r="F7" s="816"/>
      <c r="G7" s="816"/>
      <c r="H7" s="816"/>
      <c r="I7" s="816"/>
      <c r="J7" s="816"/>
      <c r="K7" s="816"/>
      <c r="L7" s="816"/>
      <c r="M7" s="816"/>
      <c r="N7" s="816"/>
      <c r="O7" s="816"/>
      <c r="P7" s="816"/>
      <c r="Q7" s="816"/>
      <c r="R7" s="816"/>
      <c r="S7" s="816"/>
      <c r="T7" s="816"/>
      <c r="U7" s="816"/>
      <c r="V7" s="816"/>
      <c r="W7" s="816"/>
      <c r="X7" s="816"/>
      <c r="Y7" s="816"/>
      <c r="Z7" s="816"/>
      <c r="AA7" s="816"/>
      <c r="AB7" s="816"/>
      <c r="AC7" s="816"/>
      <c r="AD7" s="816"/>
      <c r="AE7" s="816"/>
      <c r="AF7" s="816"/>
      <c r="AG7" s="816"/>
      <c r="AH7" s="816"/>
      <c r="AI7" s="816"/>
      <c r="AJ7" s="816"/>
      <c r="AK7" s="816"/>
      <c r="AL7" s="816"/>
      <c r="AM7" s="816"/>
      <c r="AN7" s="816"/>
      <c r="AO7" s="816"/>
      <c r="AP7" s="816"/>
      <c r="AQ7" s="816"/>
      <c r="AR7" s="816"/>
      <c r="AS7" s="816"/>
      <c r="AT7" s="816"/>
      <c r="AU7" s="816"/>
      <c r="AV7" s="816"/>
      <c r="AW7" s="816"/>
      <c r="AX7" s="816"/>
      <c r="AY7" s="816"/>
      <c r="AZ7" s="816"/>
      <c r="BA7" s="816"/>
      <c r="BB7" s="816"/>
      <c r="BC7" s="816"/>
      <c r="BF7" s="9"/>
      <c r="BG7" s="9"/>
      <c r="BH7" s="9"/>
      <c r="BI7" s="9"/>
      <c r="BJ7" s="9"/>
      <c r="BK7" s="9"/>
      <c r="BL7" s="9"/>
      <c r="BM7" s="9"/>
      <c r="BN7" s="9"/>
      <c r="BO7" s="9"/>
      <c r="BP7" s="9"/>
      <c r="BQ7" s="9"/>
      <c r="BR7" s="9"/>
      <c r="BS7" s="816"/>
      <c r="BT7" s="816"/>
      <c r="BU7" s="816"/>
      <c r="BV7" s="816"/>
      <c r="BW7" s="816"/>
      <c r="BX7" s="816"/>
      <c r="BY7" s="816"/>
      <c r="BZ7" s="816"/>
      <c r="CA7" s="816"/>
      <c r="CB7" s="816"/>
      <c r="CC7" s="816"/>
      <c r="CD7" s="816"/>
      <c r="CE7" s="816"/>
    </row>
    <row r="8" spans="1:83" s="2" customFormat="1" ht="15" customHeight="1" x14ac:dyDescent="0.3">
      <c r="A8" s="38"/>
      <c r="B8" s="38"/>
      <c r="C8" s="819" t="s">
        <v>128</v>
      </c>
      <c r="D8" s="819"/>
      <c r="E8" s="811" t="e">
        <f>#REF!</f>
        <v>#REF!</v>
      </c>
      <c r="F8" s="811"/>
      <c r="G8" s="811"/>
      <c r="H8" s="40"/>
      <c r="I8" s="38"/>
      <c r="J8" s="38"/>
      <c r="K8" s="40"/>
      <c r="L8" s="40"/>
      <c r="M8" s="40"/>
      <c r="N8" s="38"/>
      <c r="O8" s="38"/>
      <c r="P8" s="38"/>
      <c r="Q8" s="819" t="s">
        <v>128</v>
      </c>
      <c r="R8" s="819"/>
      <c r="S8" s="811" t="e">
        <f>#REF!</f>
        <v>#REF!</v>
      </c>
      <c r="T8" s="811"/>
      <c r="U8" s="811"/>
      <c r="V8" s="40"/>
      <c r="W8" s="38"/>
      <c r="X8" s="38"/>
      <c r="Y8" s="40"/>
      <c r="Z8" s="40"/>
      <c r="AA8" s="40"/>
      <c r="AB8" s="38"/>
      <c r="AC8" s="38"/>
      <c r="AD8" s="38"/>
      <c r="AE8" s="819" t="s">
        <v>128</v>
      </c>
      <c r="AF8" s="819"/>
      <c r="AG8" s="811" t="e">
        <f>#REF!</f>
        <v>#REF!</v>
      </c>
      <c r="AH8" s="811"/>
      <c r="AI8" s="811"/>
      <c r="AJ8" s="40"/>
      <c r="AK8" s="38"/>
      <c r="AL8" s="38"/>
      <c r="AM8" s="40"/>
      <c r="AN8" s="40"/>
      <c r="AO8" s="40"/>
      <c r="AP8" s="38"/>
      <c r="AQ8" s="38"/>
      <c r="AR8" s="38"/>
      <c r="AS8" s="819" t="s">
        <v>128</v>
      </c>
      <c r="AT8" s="819"/>
      <c r="AU8" s="811" t="e">
        <f>#REF!</f>
        <v>#REF!</v>
      </c>
      <c r="AV8" s="811"/>
      <c r="AW8" s="811"/>
      <c r="AX8" s="40"/>
      <c r="AY8" s="38"/>
      <c r="AZ8" s="38"/>
      <c r="BA8" s="40"/>
      <c r="BB8" s="40"/>
      <c r="BC8" s="40"/>
      <c r="BF8" s="9"/>
      <c r="BG8" s="9"/>
      <c r="BH8" s="9"/>
      <c r="BI8" s="9"/>
      <c r="BJ8" s="9"/>
      <c r="BK8" s="9"/>
      <c r="BL8" s="40"/>
      <c r="BM8" s="38"/>
      <c r="BN8" s="38"/>
      <c r="BO8" s="40"/>
      <c r="BP8" s="40"/>
      <c r="BQ8" s="40"/>
      <c r="BR8" s="9"/>
      <c r="BS8" s="816"/>
      <c r="BT8" s="816"/>
      <c r="BU8" s="816"/>
      <c r="BV8" s="816"/>
      <c r="BW8" s="816"/>
      <c r="BX8" s="816"/>
      <c r="BY8" s="816"/>
      <c r="BZ8" s="816"/>
      <c r="CA8" s="816"/>
      <c r="CB8" s="816"/>
      <c r="CC8" s="816"/>
      <c r="CD8" s="816"/>
      <c r="CE8" s="816"/>
    </row>
    <row r="9" spans="1:83" s="2" customFormat="1" ht="15" customHeight="1" x14ac:dyDescent="0.3">
      <c r="B9" s="3"/>
      <c r="C9" s="819"/>
      <c r="D9" s="819"/>
      <c r="E9" s="811"/>
      <c r="F9" s="811"/>
      <c r="G9" s="811"/>
      <c r="H9" s="41"/>
      <c r="I9" s="37"/>
      <c r="J9" s="37"/>
      <c r="K9" s="41"/>
      <c r="L9" s="41"/>
      <c r="M9" s="41"/>
      <c r="N9" s="37"/>
      <c r="P9" s="3"/>
      <c r="Q9" s="819"/>
      <c r="R9" s="819"/>
      <c r="S9" s="811"/>
      <c r="T9" s="811"/>
      <c r="U9" s="811"/>
      <c r="V9" s="41"/>
      <c r="W9" s="37"/>
      <c r="X9" s="37"/>
      <c r="Y9" s="41"/>
      <c r="Z9" s="41"/>
      <c r="AA9" s="41"/>
      <c r="AD9" s="3"/>
      <c r="AE9" s="819"/>
      <c r="AF9" s="819"/>
      <c r="AG9" s="811"/>
      <c r="AH9" s="811"/>
      <c r="AI9" s="811"/>
      <c r="AJ9" s="41"/>
      <c r="AK9" s="37"/>
      <c r="AL9" s="37"/>
      <c r="AM9" s="41"/>
      <c r="AN9" s="41"/>
      <c r="AO9" s="41"/>
      <c r="AP9" s="37"/>
      <c r="AR9" s="3"/>
      <c r="AS9" s="819"/>
      <c r="AT9" s="819"/>
      <c r="AU9" s="811"/>
      <c r="AV9" s="811"/>
      <c r="AW9" s="811"/>
      <c r="AX9" s="41"/>
      <c r="AY9" s="37"/>
      <c r="AZ9" s="37"/>
      <c r="BA9" s="41"/>
      <c r="BB9" s="41"/>
      <c r="BC9" s="41"/>
      <c r="BF9" s="38"/>
      <c r="BG9" s="819" t="s">
        <v>128</v>
      </c>
      <c r="BH9" s="819"/>
      <c r="BI9" s="811" t="e">
        <f>#REF!</f>
        <v>#REF!</v>
      </c>
      <c r="BJ9" s="811"/>
      <c r="BK9" s="811"/>
      <c r="BL9" s="41"/>
      <c r="BM9" s="37"/>
      <c r="BN9" s="37"/>
      <c r="BO9" s="41"/>
      <c r="BP9" s="41"/>
      <c r="BQ9" s="41"/>
      <c r="BR9" s="38"/>
      <c r="BS9" s="38"/>
      <c r="BT9" s="38"/>
      <c r="BU9" s="819" t="s">
        <v>128</v>
      </c>
      <c r="BV9" s="819"/>
      <c r="BW9" s="811" t="e">
        <f>#REF!</f>
        <v>#REF!</v>
      </c>
      <c r="BX9" s="811"/>
      <c r="BY9" s="811"/>
      <c r="BZ9" s="41"/>
      <c r="CA9" s="37"/>
      <c r="CB9" s="37"/>
      <c r="CC9" s="41"/>
      <c r="CD9" s="41"/>
      <c r="CE9" s="41"/>
    </row>
    <row r="10" spans="1:83" s="2" customFormat="1" ht="15" customHeight="1" x14ac:dyDescent="0.3">
      <c r="B10" s="4"/>
      <c r="C10" s="839" t="e">
        <f>#REF!</f>
        <v>#REF!</v>
      </c>
      <c r="D10" s="839"/>
      <c r="E10" s="839"/>
      <c r="F10" s="37"/>
      <c r="G10" s="37"/>
      <c r="H10" s="41"/>
      <c r="I10" s="37"/>
      <c r="J10" s="37"/>
      <c r="K10" s="41"/>
      <c r="L10" s="41"/>
      <c r="M10" s="41"/>
      <c r="N10" s="37"/>
      <c r="P10" s="4"/>
      <c r="Q10" s="839" t="e">
        <f>#REF!</f>
        <v>#REF!</v>
      </c>
      <c r="R10" s="839"/>
      <c r="S10" s="839"/>
      <c r="T10" s="839"/>
      <c r="U10" s="839"/>
      <c r="V10" s="839"/>
      <c r="W10" s="37"/>
      <c r="X10" s="37"/>
      <c r="Y10" s="41"/>
      <c r="Z10" s="41"/>
      <c r="AA10" s="41"/>
      <c r="AD10" s="4"/>
      <c r="AE10" s="839" t="e">
        <f>#REF!</f>
        <v>#REF!</v>
      </c>
      <c r="AF10" s="839"/>
      <c r="AG10" s="839"/>
      <c r="AH10" s="839"/>
      <c r="AI10" s="839"/>
      <c r="AJ10" s="839"/>
      <c r="AK10" s="37"/>
      <c r="AL10" s="37"/>
      <c r="AM10" s="41"/>
      <c r="AN10" s="41"/>
      <c r="AO10" s="41"/>
      <c r="AP10" s="37"/>
      <c r="AR10" s="4"/>
      <c r="AS10" s="839" t="e">
        <f>#REF!</f>
        <v>#REF!</v>
      </c>
      <c r="AT10" s="839"/>
      <c r="AU10" s="839"/>
      <c r="AV10" s="839"/>
      <c r="AW10" s="839"/>
      <c r="AX10" s="839"/>
      <c r="AY10" s="37"/>
      <c r="AZ10" s="37"/>
      <c r="BA10" s="41"/>
      <c r="BB10" s="41"/>
      <c r="BC10" s="41"/>
      <c r="BF10" s="3"/>
      <c r="BG10" s="819"/>
      <c r="BH10" s="819"/>
      <c r="BI10" s="811"/>
      <c r="BJ10" s="811"/>
      <c r="BK10" s="811"/>
      <c r="BL10" s="37"/>
      <c r="BM10" s="37"/>
      <c r="BN10" s="37"/>
      <c r="BO10" s="41"/>
      <c r="BP10" s="41"/>
      <c r="BQ10" s="41"/>
      <c r="BR10" s="37"/>
      <c r="BT10" s="3"/>
      <c r="BU10" s="819"/>
      <c r="BV10" s="819"/>
      <c r="BW10" s="811"/>
      <c r="BX10" s="811"/>
      <c r="BY10" s="811"/>
      <c r="BZ10" s="37"/>
      <c r="CA10" s="37"/>
      <c r="CB10" s="37"/>
      <c r="CC10" s="41"/>
      <c r="CD10" s="41"/>
      <c r="CE10" s="41"/>
    </row>
    <row r="11" spans="1:83" s="2" customFormat="1" ht="15" customHeight="1" x14ac:dyDescent="0.3">
      <c r="B11" s="4"/>
      <c r="C11" s="4"/>
      <c r="D11" s="37"/>
      <c r="E11" s="37"/>
      <c r="F11" s="37"/>
      <c r="G11" s="37"/>
      <c r="H11" s="41"/>
      <c r="I11" s="37"/>
      <c r="J11" s="37"/>
      <c r="K11" s="41"/>
      <c r="L11" s="41"/>
      <c r="M11" s="41"/>
      <c r="N11" s="37"/>
      <c r="P11" s="4"/>
      <c r="Q11" s="4"/>
      <c r="R11" s="37"/>
      <c r="S11" s="37"/>
      <c r="T11" s="37"/>
      <c r="U11" s="37"/>
      <c r="V11" s="41"/>
      <c r="W11" s="37"/>
      <c r="X11" s="37"/>
      <c r="Y11" s="41"/>
      <c r="Z11" s="41"/>
      <c r="AA11" s="41"/>
      <c r="AD11" s="4"/>
      <c r="AE11" s="4"/>
      <c r="AF11" s="37"/>
      <c r="AG11" s="37"/>
      <c r="AH11" s="37"/>
      <c r="AI11" s="37"/>
      <c r="AJ11" s="41"/>
      <c r="AK11" s="37"/>
      <c r="AL11" s="37"/>
      <c r="AM11" s="41"/>
      <c r="AN11" s="41"/>
      <c r="AO11" s="41"/>
      <c r="AP11" s="37"/>
      <c r="AR11" s="4"/>
      <c r="AS11" s="4"/>
      <c r="AT11" s="37"/>
      <c r="AU11" s="37"/>
      <c r="AV11" s="37"/>
      <c r="AW11" s="37"/>
      <c r="AX11" s="41"/>
      <c r="AY11" s="37"/>
      <c r="AZ11" s="37"/>
      <c r="BA11" s="41"/>
      <c r="BB11" s="41"/>
      <c r="BC11" s="41"/>
      <c r="BF11" s="4"/>
      <c r="BG11" s="839" t="e">
        <f>#REF!</f>
        <v>#REF!</v>
      </c>
      <c r="BH11" s="839"/>
      <c r="BI11" s="839"/>
      <c r="BJ11" s="839"/>
      <c r="BK11" s="839"/>
      <c r="BL11" s="839"/>
      <c r="BM11" s="37"/>
      <c r="BN11" s="37"/>
      <c r="BO11" s="41"/>
      <c r="BP11" s="41"/>
      <c r="BQ11" s="41"/>
      <c r="BR11" s="37"/>
      <c r="BT11" s="4"/>
      <c r="BU11" s="839" t="e">
        <f>#REF!</f>
        <v>#REF!</v>
      </c>
      <c r="BV11" s="839"/>
      <c r="BW11" s="839"/>
      <c r="BX11" s="839"/>
      <c r="BY11" s="839"/>
      <c r="BZ11" s="839"/>
      <c r="CA11" s="37"/>
      <c r="CB11" s="37"/>
      <c r="CC11" s="41"/>
      <c r="CD11" s="41"/>
      <c r="CE11" s="41"/>
    </row>
    <row r="12" spans="1:83" s="2" customFormat="1" ht="15" customHeight="1" x14ac:dyDescent="0.3">
      <c r="B12" s="1"/>
      <c r="D12" s="798" t="s">
        <v>97</v>
      </c>
      <c r="E12" s="798"/>
      <c r="F12" s="798"/>
      <c r="G12" s="798"/>
      <c r="H12" s="798"/>
      <c r="I12" s="798"/>
      <c r="J12" s="798"/>
      <c r="K12" s="798"/>
      <c r="L12" s="799" t="s">
        <v>129</v>
      </c>
      <c r="M12" s="800" t="s">
        <v>130</v>
      </c>
      <c r="N12" s="6"/>
      <c r="O12" s="6"/>
      <c r="P12" s="6"/>
      <c r="Q12" s="6"/>
      <c r="R12" s="801" t="s">
        <v>98</v>
      </c>
      <c r="S12" s="801"/>
      <c r="T12" s="801"/>
      <c r="U12" s="801"/>
      <c r="V12" s="801"/>
      <c r="W12" s="801"/>
      <c r="X12" s="801"/>
      <c r="Y12" s="802"/>
      <c r="Z12" s="799" t="s">
        <v>129</v>
      </c>
      <c r="AA12" s="800" t="s">
        <v>130</v>
      </c>
      <c r="AB12" s="9"/>
      <c r="AC12" s="9"/>
      <c r="AF12" s="798" t="s">
        <v>99</v>
      </c>
      <c r="AG12" s="798"/>
      <c r="AH12" s="798"/>
      <c r="AI12" s="798"/>
      <c r="AJ12" s="798"/>
      <c r="AK12" s="798"/>
      <c r="AL12" s="798"/>
      <c r="AM12" s="807"/>
      <c r="AN12" s="799" t="s">
        <v>129</v>
      </c>
      <c r="AO12" s="800" t="s">
        <v>130</v>
      </c>
      <c r="AP12" s="6"/>
      <c r="AQ12" s="6"/>
      <c r="AR12" s="6"/>
      <c r="AS12" s="6"/>
      <c r="AT12" s="801" t="s">
        <v>100</v>
      </c>
      <c r="AU12" s="801"/>
      <c r="AV12" s="801"/>
      <c r="AW12" s="801"/>
      <c r="AX12" s="801"/>
      <c r="AY12" s="801"/>
      <c r="AZ12" s="801"/>
      <c r="BA12" s="801"/>
      <c r="BB12" s="799" t="s">
        <v>129</v>
      </c>
      <c r="BC12" s="800" t="s">
        <v>130</v>
      </c>
      <c r="BF12" s="4"/>
      <c r="BG12" s="4"/>
      <c r="BH12" s="798" t="s">
        <v>101</v>
      </c>
      <c r="BI12" s="798"/>
      <c r="BJ12" s="798"/>
      <c r="BK12" s="798"/>
      <c r="BL12" s="798"/>
      <c r="BM12" s="798"/>
      <c r="BN12" s="798"/>
      <c r="BO12" s="798"/>
      <c r="BP12" s="799" t="s">
        <v>129</v>
      </c>
      <c r="BQ12" s="800" t="s">
        <v>130</v>
      </c>
      <c r="BR12" s="37"/>
      <c r="BT12" s="4"/>
      <c r="BU12" s="4"/>
      <c r="BV12" s="801" t="s">
        <v>102</v>
      </c>
      <c r="BW12" s="801"/>
      <c r="BX12" s="801"/>
      <c r="BY12" s="801"/>
      <c r="BZ12" s="801"/>
      <c r="CA12" s="801"/>
      <c r="CB12" s="801"/>
      <c r="CC12" s="801"/>
      <c r="CD12" s="799" t="s">
        <v>129</v>
      </c>
      <c r="CE12" s="800" t="s">
        <v>130</v>
      </c>
    </row>
    <row r="13" spans="1:83" s="2" customFormat="1" ht="15" customHeight="1" x14ac:dyDescent="0.3">
      <c r="B13" s="1"/>
      <c r="D13" s="798"/>
      <c r="E13" s="798"/>
      <c r="F13" s="798"/>
      <c r="G13" s="798"/>
      <c r="H13" s="798"/>
      <c r="I13" s="798"/>
      <c r="J13" s="798"/>
      <c r="K13" s="798"/>
      <c r="L13" s="799"/>
      <c r="M13" s="800"/>
      <c r="N13" s="6"/>
      <c r="O13" s="6"/>
      <c r="P13" s="6"/>
      <c r="Q13" s="6"/>
      <c r="R13" s="801"/>
      <c r="S13" s="801"/>
      <c r="T13" s="801"/>
      <c r="U13" s="801"/>
      <c r="V13" s="801"/>
      <c r="W13" s="801"/>
      <c r="X13" s="801"/>
      <c r="Y13" s="802"/>
      <c r="Z13" s="799"/>
      <c r="AA13" s="800"/>
      <c r="AB13" s="9"/>
      <c r="AC13" s="9"/>
      <c r="AD13" s="30"/>
      <c r="AE13" s="30"/>
      <c r="AF13" s="798"/>
      <c r="AG13" s="798"/>
      <c r="AH13" s="798"/>
      <c r="AI13" s="798"/>
      <c r="AJ13" s="798"/>
      <c r="AK13" s="798"/>
      <c r="AL13" s="798"/>
      <c r="AM13" s="807"/>
      <c r="AN13" s="799"/>
      <c r="AO13" s="800"/>
      <c r="AP13" s="6"/>
      <c r="AQ13" s="6"/>
      <c r="AR13" s="841" t="s">
        <v>131</v>
      </c>
      <c r="AS13" s="841"/>
      <c r="AT13" s="801"/>
      <c r="AU13" s="801"/>
      <c r="AV13" s="808"/>
      <c r="AW13" s="808"/>
      <c r="AX13" s="808"/>
      <c r="AY13" s="808"/>
      <c r="AZ13" s="808"/>
      <c r="BA13" s="808"/>
      <c r="BB13" s="799"/>
      <c r="BC13" s="800"/>
      <c r="BF13" s="8"/>
      <c r="BG13" s="8"/>
      <c r="BH13" s="798"/>
      <c r="BI13" s="798"/>
      <c r="BJ13" s="840"/>
      <c r="BK13" s="840"/>
      <c r="BL13" s="840"/>
      <c r="BM13" s="840"/>
      <c r="BN13" s="840"/>
      <c r="BO13" s="840"/>
      <c r="BP13" s="799"/>
      <c r="BQ13" s="800"/>
      <c r="BR13" s="10"/>
      <c r="BS13" s="10"/>
      <c r="BT13" s="8"/>
      <c r="BU13" s="8"/>
      <c r="BV13" s="801"/>
      <c r="BW13" s="801"/>
      <c r="BX13" s="808"/>
      <c r="BY13" s="808"/>
      <c r="BZ13" s="808"/>
      <c r="CA13" s="808"/>
      <c r="CB13" s="808"/>
      <c r="CC13" s="808"/>
      <c r="CD13" s="799"/>
      <c r="CE13" s="800"/>
    </row>
    <row r="14" spans="1:83" s="2" customFormat="1" ht="23.25" customHeight="1" x14ac:dyDescent="0.3">
      <c r="B14" s="818" t="s">
        <v>131</v>
      </c>
      <c r="C14" s="818"/>
      <c r="D14" s="51"/>
      <c r="E14" s="51"/>
      <c r="F14" s="814" t="s">
        <v>17</v>
      </c>
      <c r="G14" s="814"/>
      <c r="H14" s="814"/>
      <c r="I14" s="812" t="s">
        <v>19</v>
      </c>
      <c r="J14" s="812"/>
      <c r="K14" s="813"/>
      <c r="L14" s="799"/>
      <c r="M14" s="800"/>
      <c r="N14" s="6"/>
      <c r="O14" s="6"/>
      <c r="P14" s="818" t="s">
        <v>131</v>
      </c>
      <c r="Q14" s="818"/>
      <c r="R14" s="57"/>
      <c r="S14" s="57"/>
      <c r="T14" s="814" t="s">
        <v>17</v>
      </c>
      <c r="U14" s="814"/>
      <c r="V14" s="814"/>
      <c r="W14" s="812" t="s">
        <v>19</v>
      </c>
      <c r="X14" s="812"/>
      <c r="Y14" s="813"/>
      <c r="Z14" s="799"/>
      <c r="AA14" s="800"/>
      <c r="AB14" s="9"/>
      <c r="AC14" s="9"/>
      <c r="AD14" s="818" t="s">
        <v>131</v>
      </c>
      <c r="AE14" s="818"/>
      <c r="AF14" s="51"/>
      <c r="AG14" s="51"/>
      <c r="AH14" s="814" t="s">
        <v>17</v>
      </c>
      <c r="AI14" s="814"/>
      <c r="AJ14" s="814"/>
      <c r="AK14" s="812" t="s">
        <v>19</v>
      </c>
      <c r="AL14" s="812"/>
      <c r="AM14" s="813"/>
      <c r="AN14" s="799"/>
      <c r="AO14" s="800"/>
      <c r="AP14" s="10"/>
      <c r="AQ14" s="10"/>
      <c r="AR14" s="59"/>
      <c r="AS14" s="59"/>
      <c r="AT14" s="60"/>
      <c r="AU14" s="61"/>
      <c r="AV14" s="814" t="s">
        <v>17</v>
      </c>
      <c r="AW14" s="814"/>
      <c r="AX14" s="814"/>
      <c r="AY14" s="812" t="s">
        <v>19</v>
      </c>
      <c r="AZ14" s="812"/>
      <c r="BA14" s="813"/>
      <c r="BB14" s="799"/>
      <c r="BC14" s="800"/>
      <c r="BH14" s="51"/>
      <c r="BI14" s="58"/>
      <c r="BJ14" s="814" t="s">
        <v>17</v>
      </c>
      <c r="BK14" s="814"/>
      <c r="BL14" s="814"/>
      <c r="BM14" s="812" t="s">
        <v>19</v>
      </c>
      <c r="BN14" s="812"/>
      <c r="BO14" s="813"/>
      <c r="BP14" s="799"/>
      <c r="BQ14" s="800"/>
      <c r="BR14" s="6"/>
      <c r="BS14" s="6"/>
      <c r="BV14" s="60"/>
      <c r="BW14" s="61"/>
      <c r="BX14" s="814" t="s">
        <v>17</v>
      </c>
      <c r="BY14" s="814"/>
      <c r="BZ14" s="814"/>
      <c r="CA14" s="812" t="s">
        <v>19</v>
      </c>
      <c r="CB14" s="812"/>
      <c r="CC14" s="813"/>
      <c r="CD14" s="799"/>
      <c r="CE14" s="800"/>
    </row>
    <row r="15" spans="1:83" ht="14.25" customHeight="1" x14ac:dyDescent="0.3">
      <c r="B15" s="817" t="s">
        <v>111</v>
      </c>
      <c r="C15" s="817" t="s">
        <v>5</v>
      </c>
      <c r="D15" s="817" t="s">
        <v>7</v>
      </c>
      <c r="E15" s="817" t="s">
        <v>8</v>
      </c>
      <c r="F15" s="821" t="s">
        <v>110</v>
      </c>
      <c r="G15" s="803" t="s">
        <v>120</v>
      </c>
      <c r="H15" s="803" t="s">
        <v>132</v>
      </c>
      <c r="I15" s="804" t="s">
        <v>110</v>
      </c>
      <c r="J15" s="805" t="s">
        <v>120</v>
      </c>
      <c r="K15" s="806" t="s">
        <v>132</v>
      </c>
      <c r="L15" s="799"/>
      <c r="M15" s="800"/>
      <c r="P15" s="822" t="s">
        <v>111</v>
      </c>
      <c r="Q15" s="824" t="s">
        <v>5</v>
      </c>
      <c r="R15" s="824" t="s">
        <v>7</v>
      </c>
      <c r="S15" s="824" t="s">
        <v>8</v>
      </c>
      <c r="T15" s="821" t="s">
        <v>110</v>
      </c>
      <c r="U15" s="803" t="s">
        <v>120</v>
      </c>
      <c r="V15" s="803" t="s">
        <v>132</v>
      </c>
      <c r="W15" s="804" t="s">
        <v>110</v>
      </c>
      <c r="X15" s="805" t="s">
        <v>120</v>
      </c>
      <c r="Y15" s="806" t="s">
        <v>132</v>
      </c>
      <c r="Z15" s="799"/>
      <c r="AA15" s="800"/>
      <c r="AB15" s="9"/>
      <c r="AC15" s="9"/>
      <c r="AD15" s="809" t="s">
        <v>111</v>
      </c>
      <c r="AE15" s="809" t="s">
        <v>5</v>
      </c>
      <c r="AF15" s="809" t="s">
        <v>7</v>
      </c>
      <c r="AG15" s="809" t="s">
        <v>8</v>
      </c>
      <c r="AH15" s="821" t="s">
        <v>110</v>
      </c>
      <c r="AI15" s="803" t="s">
        <v>120</v>
      </c>
      <c r="AJ15" s="803" t="s">
        <v>132</v>
      </c>
      <c r="AK15" s="804" t="s">
        <v>110</v>
      </c>
      <c r="AL15" s="805" t="s">
        <v>120</v>
      </c>
      <c r="AM15" s="806" t="s">
        <v>132</v>
      </c>
      <c r="AN15" s="799"/>
      <c r="AO15" s="800"/>
      <c r="AP15" s="11"/>
      <c r="AQ15" s="11"/>
      <c r="AR15" s="822" t="s">
        <v>111</v>
      </c>
      <c r="AS15" s="822" t="s">
        <v>5</v>
      </c>
      <c r="AT15" s="822" t="s">
        <v>7</v>
      </c>
      <c r="AU15" s="822" t="s">
        <v>8</v>
      </c>
      <c r="AV15" s="821" t="s">
        <v>110</v>
      </c>
      <c r="AW15" s="803" t="s">
        <v>120</v>
      </c>
      <c r="AX15" s="803" t="s">
        <v>132</v>
      </c>
      <c r="AY15" s="804" t="s">
        <v>110</v>
      </c>
      <c r="AZ15" s="805" t="s">
        <v>120</v>
      </c>
      <c r="BA15" s="806" t="s">
        <v>132</v>
      </c>
      <c r="BB15" s="799"/>
      <c r="BC15" s="800"/>
      <c r="BF15" s="817" t="s">
        <v>111</v>
      </c>
      <c r="BG15" s="817" t="s">
        <v>5</v>
      </c>
      <c r="BH15" s="817" t="s">
        <v>7</v>
      </c>
      <c r="BI15" s="817" t="s">
        <v>8</v>
      </c>
      <c r="BJ15" s="821" t="s">
        <v>110</v>
      </c>
      <c r="BK15" s="803" t="s">
        <v>120</v>
      </c>
      <c r="BL15" s="803" t="s">
        <v>132</v>
      </c>
      <c r="BM15" s="804" t="s">
        <v>110</v>
      </c>
      <c r="BN15" s="805" t="s">
        <v>120</v>
      </c>
      <c r="BO15" s="806" t="s">
        <v>132</v>
      </c>
      <c r="BP15" s="799"/>
      <c r="BQ15" s="800"/>
      <c r="BR15" s="6"/>
      <c r="BS15" s="6"/>
      <c r="BT15" s="822" t="s">
        <v>111</v>
      </c>
      <c r="BU15" s="824" t="s">
        <v>5</v>
      </c>
      <c r="BV15" s="824" t="s">
        <v>7</v>
      </c>
      <c r="BW15" s="824" t="s">
        <v>8</v>
      </c>
      <c r="BX15" s="821" t="s">
        <v>110</v>
      </c>
      <c r="BY15" s="803" t="s">
        <v>120</v>
      </c>
      <c r="BZ15" s="803" t="s">
        <v>132</v>
      </c>
      <c r="CA15" s="804" t="s">
        <v>110</v>
      </c>
      <c r="CB15" s="805" t="s">
        <v>120</v>
      </c>
      <c r="CC15" s="806" t="s">
        <v>132</v>
      </c>
      <c r="CD15" s="799"/>
      <c r="CE15" s="800"/>
    </row>
    <row r="16" spans="1:83" s="12" customFormat="1" ht="14.25" customHeight="1" x14ac:dyDescent="0.3">
      <c r="B16" s="817"/>
      <c r="C16" s="817"/>
      <c r="D16" s="817"/>
      <c r="E16" s="817"/>
      <c r="F16" s="821"/>
      <c r="G16" s="803"/>
      <c r="H16" s="803"/>
      <c r="I16" s="804"/>
      <c r="J16" s="805"/>
      <c r="K16" s="806"/>
      <c r="L16" s="799"/>
      <c r="M16" s="800"/>
      <c r="N16" s="11"/>
      <c r="O16" s="11"/>
      <c r="P16" s="823"/>
      <c r="Q16" s="824"/>
      <c r="R16" s="824"/>
      <c r="S16" s="824"/>
      <c r="T16" s="821"/>
      <c r="U16" s="803"/>
      <c r="V16" s="803"/>
      <c r="W16" s="804"/>
      <c r="X16" s="805"/>
      <c r="Y16" s="806"/>
      <c r="Z16" s="799"/>
      <c r="AA16" s="800"/>
      <c r="AD16" s="810"/>
      <c r="AE16" s="810"/>
      <c r="AF16" s="810"/>
      <c r="AG16" s="810"/>
      <c r="AH16" s="821"/>
      <c r="AI16" s="803"/>
      <c r="AJ16" s="803"/>
      <c r="AK16" s="804"/>
      <c r="AL16" s="805"/>
      <c r="AM16" s="806"/>
      <c r="AN16" s="799"/>
      <c r="AO16" s="800"/>
      <c r="AR16" s="823"/>
      <c r="AS16" s="823"/>
      <c r="AT16" s="823"/>
      <c r="AU16" s="823"/>
      <c r="AV16" s="821"/>
      <c r="AW16" s="803"/>
      <c r="AX16" s="803"/>
      <c r="AY16" s="804"/>
      <c r="AZ16" s="805"/>
      <c r="BA16" s="806"/>
      <c r="BB16" s="799"/>
      <c r="BC16" s="800"/>
      <c r="BF16" s="817"/>
      <c r="BG16" s="817"/>
      <c r="BH16" s="817"/>
      <c r="BI16" s="817"/>
      <c r="BJ16" s="821"/>
      <c r="BK16" s="803"/>
      <c r="BL16" s="803"/>
      <c r="BM16" s="804"/>
      <c r="BN16" s="805"/>
      <c r="BO16" s="806"/>
      <c r="BP16" s="799"/>
      <c r="BQ16" s="800"/>
      <c r="BR16" s="10"/>
      <c r="BS16" s="10"/>
      <c r="BT16" s="823"/>
      <c r="BU16" s="824"/>
      <c r="BV16" s="824"/>
      <c r="BW16" s="824"/>
      <c r="BX16" s="821"/>
      <c r="BY16" s="803"/>
      <c r="BZ16" s="803"/>
      <c r="CA16" s="804"/>
      <c r="CB16" s="805"/>
      <c r="CC16" s="806"/>
      <c r="CD16" s="799"/>
      <c r="CE16" s="800"/>
    </row>
    <row r="17" spans="2:83" s="21" customFormat="1" ht="6.75" customHeight="1" x14ac:dyDescent="0.3">
      <c r="B17" s="13"/>
      <c r="C17" s="14"/>
      <c r="D17" s="15"/>
      <c r="E17" s="15"/>
      <c r="F17" s="16"/>
      <c r="G17" s="17"/>
      <c r="H17" s="11"/>
      <c r="I17" s="16"/>
      <c r="J17" s="17"/>
      <c r="K17" s="11"/>
      <c r="L17" s="11"/>
      <c r="M17" s="11"/>
      <c r="N17" s="11"/>
      <c r="O17" s="11"/>
      <c r="P17" s="18"/>
      <c r="Q17" s="19"/>
      <c r="R17" s="20"/>
      <c r="S17" s="20"/>
      <c r="T17" s="16"/>
      <c r="U17" s="17"/>
      <c r="V17" s="11"/>
      <c r="W17" s="16"/>
      <c r="X17" s="17"/>
      <c r="Y17" s="11"/>
      <c r="Z17" s="11"/>
      <c r="AA17" s="11"/>
      <c r="AH17" s="16"/>
      <c r="AI17" s="17"/>
      <c r="AJ17" s="11"/>
      <c r="AK17" s="16"/>
      <c r="AL17" s="17"/>
      <c r="AM17" s="11"/>
      <c r="AN17" s="11"/>
      <c r="AO17" s="11"/>
      <c r="AV17" s="16"/>
      <c r="AW17" s="17"/>
      <c r="AX17" s="11"/>
      <c r="AY17" s="16"/>
      <c r="AZ17" s="17"/>
      <c r="BA17" s="11"/>
      <c r="BB17" s="11"/>
      <c r="BC17" s="11"/>
      <c r="BJ17" s="16"/>
      <c r="BK17" s="17"/>
      <c r="BL17" s="11"/>
      <c r="BM17" s="16"/>
      <c r="BN17" s="17"/>
      <c r="BO17" s="11"/>
      <c r="BP17" s="11"/>
      <c r="BQ17" s="11"/>
      <c r="BR17" s="11"/>
      <c r="BS17" s="11"/>
      <c r="BX17" s="16"/>
      <c r="BY17" s="17"/>
      <c r="BZ17" s="11"/>
      <c r="CA17" s="16"/>
      <c r="CB17" s="17"/>
      <c r="CC17" s="11"/>
      <c r="CD17" s="11"/>
      <c r="CE17" s="11"/>
    </row>
    <row r="18" spans="2:83" ht="38.25" customHeight="1" x14ac:dyDescent="0.3">
      <c r="B18" s="22" t="s">
        <v>133</v>
      </c>
      <c r="C18" s="22" t="s">
        <v>134</v>
      </c>
      <c r="D18" s="23" t="s">
        <v>39</v>
      </c>
      <c r="E18" s="23">
        <v>1</v>
      </c>
      <c r="F18" s="44">
        <v>99.5</v>
      </c>
      <c r="G18" s="24">
        <v>1</v>
      </c>
      <c r="H18" s="47">
        <v>20</v>
      </c>
      <c r="I18" s="44" t="str">
        <f>IFERROR(INDEX(#REF!,MATCH(B18,#REF!,0)),"")</f>
        <v/>
      </c>
      <c r="J18" s="24" t="str">
        <f>IFERROR(INDEX(#REF!,MATCH(B18,#REF!,0)),"")</f>
        <v/>
      </c>
      <c r="K18" s="24" t="str">
        <f>IFERROR(INDEX(#REF!,MATCH(B18,#REF!,0)),"")</f>
        <v/>
      </c>
      <c r="L18" s="52" t="str">
        <f>IFERROR((H18+K18),"")</f>
        <v/>
      </c>
      <c r="M18" s="53" t="str">
        <f>IFERROR(RANK(L18,L:L,0)+COUNTIF($L$12:L17,L18),"")</f>
        <v/>
      </c>
      <c r="N18" s="25"/>
      <c r="O18" s="25"/>
      <c r="P18" s="22" t="s">
        <v>135</v>
      </c>
      <c r="Q18" s="22" t="s">
        <v>136</v>
      </c>
      <c r="R18" s="23" t="s">
        <v>40</v>
      </c>
      <c r="S18" s="23">
        <v>1</v>
      </c>
      <c r="T18" s="44">
        <v>99.5</v>
      </c>
      <c r="U18" s="24">
        <v>1</v>
      </c>
      <c r="V18" s="47">
        <v>20</v>
      </c>
      <c r="W18" s="44" t="str">
        <f>IFERROR(INDEX(#REF!,MATCH(P18,#REF!,0)),"")</f>
        <v/>
      </c>
      <c r="X18" s="24" t="str">
        <f>IFERROR(INDEX(#REF!,MATCH(P18,#REF!,0)),"")</f>
        <v/>
      </c>
      <c r="Y18" s="24" t="str">
        <f>IFERROR(INDEX(#REF!,MATCH(P18,#REF!,0)),"")</f>
        <v/>
      </c>
      <c r="Z18" s="52" t="str">
        <f>IFERROR((V18+Y18),"")</f>
        <v/>
      </c>
      <c r="AA18" s="53" t="str">
        <f>IFERROR(RANK(Z18,Z:Z,0)+COUNTIF($Z$12:Z17,Z18),"")</f>
        <v/>
      </c>
      <c r="AB18" s="9"/>
      <c r="AC18" s="9"/>
      <c r="AD18" s="22" t="s">
        <v>137</v>
      </c>
      <c r="AE18" s="22" t="s">
        <v>134</v>
      </c>
      <c r="AF18" s="23" t="s">
        <v>39</v>
      </c>
      <c r="AG18" s="23">
        <v>2</v>
      </c>
      <c r="AH18" s="44">
        <v>99.5</v>
      </c>
      <c r="AI18" s="24">
        <v>1</v>
      </c>
      <c r="AJ18" s="47">
        <v>20</v>
      </c>
      <c r="AK18" s="44" t="str">
        <f>IFERROR(INDEX(#REF!,MATCH(AD18,#REF!,0)),"")</f>
        <v/>
      </c>
      <c r="AL18" s="24" t="str">
        <f>IFERROR(INDEX(#REF!,MATCH(AD18,#REF!,0)),"")</f>
        <v/>
      </c>
      <c r="AM18" s="24" t="str">
        <f>IFERROR(INDEX(#REF!,MATCH(AD18,#REF!,0)),"")</f>
        <v/>
      </c>
      <c r="AN18" s="52" t="str">
        <f>IFERROR((AJ18+AM18),"")</f>
        <v/>
      </c>
      <c r="AO18" s="53" t="str">
        <f>IFERROR(RANK(AN18,AN:AN,0)+COUNTIF($AN$12:AN17,AN18),"")</f>
        <v/>
      </c>
      <c r="AP18" s="25"/>
      <c r="AQ18" s="25"/>
      <c r="AR18" s="22" t="s">
        <v>138</v>
      </c>
      <c r="AS18" s="22" t="s">
        <v>139</v>
      </c>
      <c r="AT18" s="23" t="s">
        <v>40</v>
      </c>
      <c r="AU18" s="23">
        <v>2</v>
      </c>
      <c r="AV18" s="44">
        <v>99.5</v>
      </c>
      <c r="AW18" s="24">
        <v>1</v>
      </c>
      <c r="AX18" s="47">
        <v>20</v>
      </c>
      <c r="AY18" s="44" t="str">
        <f>IFERROR(INDEX(#REF!,MATCH(AR18,#REF!,0)),"")</f>
        <v/>
      </c>
      <c r="AZ18" s="24" t="str">
        <f>IFERROR(INDEX(#REF!,MATCH(AR18,#REF!,0)),"")</f>
        <v/>
      </c>
      <c r="BA18" s="24" t="str">
        <f>IFERROR(INDEX(#REF!,MATCH(AR18,#REF!,0)),"")</f>
        <v/>
      </c>
      <c r="BB18" s="52" t="str">
        <f>IFERROR((AX18+BA18),"")</f>
        <v/>
      </c>
      <c r="BC18" s="53" t="str">
        <f>IFERROR(RANK(BB18,BB:BB,0)+COUNTIF($BB$12:BB17,BB18),"")</f>
        <v/>
      </c>
      <c r="BF18" s="22" t="s">
        <v>140</v>
      </c>
      <c r="BG18" s="22" t="s">
        <v>42</v>
      </c>
      <c r="BH18" s="23" t="s">
        <v>39</v>
      </c>
      <c r="BI18" s="23">
        <v>3</v>
      </c>
      <c r="BJ18" s="44">
        <v>99.5</v>
      </c>
      <c r="BK18" s="24">
        <v>1</v>
      </c>
      <c r="BL18" s="47">
        <v>20</v>
      </c>
      <c r="BM18" s="44" t="str">
        <f>IFERROR(INDEX(#REF!,MATCH(BF18,#REF!,0)),"")</f>
        <v/>
      </c>
      <c r="BN18" s="24" t="str">
        <f>IFERROR(INDEX(#REF!,MATCH(BF18,#REF!,0)),"")</f>
        <v/>
      </c>
      <c r="BO18" s="24" t="str">
        <f>IFERROR(INDEX(#REF!,MATCH(BF18,#REF!,0)),"")</f>
        <v/>
      </c>
      <c r="BP18" s="52" t="str">
        <f>IFERROR((BL18+BO18),"")</f>
        <v/>
      </c>
      <c r="BQ18" s="53" t="str">
        <f>IFERROR(RANK(BP18,BP:BP,0)+COUNTIF($BP$12:BP17,BP18),"")</f>
        <v/>
      </c>
      <c r="BR18" s="25"/>
      <c r="BS18" s="25"/>
      <c r="BT18" s="22" t="s">
        <v>141</v>
      </c>
      <c r="BU18" s="22" t="s">
        <v>134</v>
      </c>
      <c r="BV18" s="23" t="s">
        <v>40</v>
      </c>
      <c r="BW18" s="23">
        <v>3</v>
      </c>
      <c r="BX18" s="44">
        <v>99</v>
      </c>
      <c r="BY18" s="24">
        <v>1</v>
      </c>
      <c r="BZ18" s="47">
        <v>20</v>
      </c>
      <c r="CA18" s="44" t="str">
        <f>IFERROR(INDEX(#REF!,MATCH(BT18,#REF!,0)),"")</f>
        <v/>
      </c>
      <c r="CB18" s="24" t="str">
        <f>IFERROR(INDEX(#REF!,MATCH(BT18,#REF!,0)),"")</f>
        <v/>
      </c>
      <c r="CC18" s="24" t="str">
        <f>IFERROR(INDEX(#REF!,MATCH(BT18,#REF!,0)),"")</f>
        <v/>
      </c>
      <c r="CD18" s="52" t="str">
        <f>IFERROR((BZ18+CC18),"")</f>
        <v/>
      </c>
      <c r="CE18" s="53" t="str">
        <f>IFERROR(RANK(CD18,CD:CD,0)+COUNTIF(CD$12:CDL17,CD18),"")</f>
        <v/>
      </c>
    </row>
    <row r="19" spans="2:83" ht="38.25" customHeight="1" x14ac:dyDescent="0.3">
      <c r="B19" s="22" t="s">
        <v>44</v>
      </c>
      <c r="C19" s="22" t="s">
        <v>142</v>
      </c>
      <c r="D19" s="23" t="s">
        <v>39</v>
      </c>
      <c r="E19" s="23">
        <v>1</v>
      </c>
      <c r="F19" s="44">
        <v>89.9</v>
      </c>
      <c r="G19" s="24">
        <v>2</v>
      </c>
      <c r="H19" s="47">
        <v>18</v>
      </c>
      <c r="I19" s="44" t="str">
        <f>IFERROR(INDEX(#REF!,MATCH(B19,#REF!,0)),"")</f>
        <v/>
      </c>
      <c r="J19" s="24" t="str">
        <f>IFERROR(INDEX(#REF!,MATCH(B19,#REF!,0)),"")</f>
        <v/>
      </c>
      <c r="K19" s="24" t="str">
        <f>IFERROR(INDEX(#REF!,MATCH(B19,#REF!,0)),"")</f>
        <v/>
      </c>
      <c r="L19" s="52" t="str">
        <f t="shared" ref="L19:L73" si="0">IFERROR((H19+K19),"")</f>
        <v/>
      </c>
      <c r="M19" s="53" t="str">
        <f>IFERROR(RANK(L19,L:L,0)+COUNTIF($L$12:L18,L19),"")</f>
        <v/>
      </c>
      <c r="N19" s="25"/>
      <c r="O19" s="25"/>
      <c r="P19" s="22" t="s">
        <v>143</v>
      </c>
      <c r="Q19" s="22" t="s">
        <v>142</v>
      </c>
      <c r="R19" s="23" t="s">
        <v>40</v>
      </c>
      <c r="S19" s="23">
        <v>1</v>
      </c>
      <c r="T19" s="44">
        <v>89.9</v>
      </c>
      <c r="U19" s="24">
        <v>2</v>
      </c>
      <c r="V19" s="47">
        <v>18</v>
      </c>
      <c r="W19" s="44" t="str">
        <f>IFERROR(INDEX(#REF!,MATCH(P19,#REF!,0)),"")</f>
        <v/>
      </c>
      <c r="X19" s="24" t="str">
        <f>IFERROR(INDEX(#REF!,MATCH(P19,#REF!,0)),"")</f>
        <v/>
      </c>
      <c r="Y19" s="24" t="str">
        <f>IFERROR(INDEX(#REF!,MATCH(P19,#REF!,0)),"")</f>
        <v/>
      </c>
      <c r="Z19" s="52" t="str">
        <f t="shared" ref="Z19:Z35" si="1">IFERROR((V19+Y19),"")</f>
        <v/>
      </c>
      <c r="AA19" s="53" t="str">
        <f>IFERROR(RANK(Z19,Z:Z,0)+COUNTIF($Z$12:Z18,Z19),"")</f>
        <v/>
      </c>
      <c r="AB19" s="9"/>
      <c r="AC19" s="9"/>
      <c r="AD19" s="22" t="s">
        <v>144</v>
      </c>
      <c r="AE19" s="22" t="s">
        <v>42</v>
      </c>
      <c r="AF19" s="23" t="s">
        <v>39</v>
      </c>
      <c r="AG19" s="23">
        <v>2</v>
      </c>
      <c r="AH19" s="44">
        <v>89.9</v>
      </c>
      <c r="AI19" s="24">
        <v>2</v>
      </c>
      <c r="AJ19" s="47">
        <v>18</v>
      </c>
      <c r="AK19" s="44" t="str">
        <f>IFERROR(INDEX(#REF!,MATCH(AD19,#REF!,0)),"")</f>
        <v/>
      </c>
      <c r="AL19" s="24" t="str">
        <f>IFERROR(INDEX(#REF!,MATCH(AD19,#REF!,0)),"")</f>
        <v/>
      </c>
      <c r="AM19" s="24" t="str">
        <f>IFERROR(INDEX(#REF!,MATCH(AD19,#REF!,0)),"")</f>
        <v/>
      </c>
      <c r="AN19" s="52" t="str">
        <f t="shared" ref="AN19:AN73" si="2">IFERROR((AJ19+AM19),"")</f>
        <v/>
      </c>
      <c r="AO19" s="53" t="str">
        <f>IFERROR(RANK(AN19,AN:AN,0)+COUNTIF($AN$12:AN18,AN19),"")</f>
        <v/>
      </c>
      <c r="AP19" s="25"/>
      <c r="AQ19" s="25"/>
      <c r="AR19" s="22" t="s">
        <v>145</v>
      </c>
      <c r="AS19" s="22" t="s">
        <v>139</v>
      </c>
      <c r="AT19" s="23" t="s">
        <v>40</v>
      </c>
      <c r="AU19" s="23">
        <v>2</v>
      </c>
      <c r="AV19" s="44">
        <v>89.9</v>
      </c>
      <c r="AW19" s="24">
        <v>2</v>
      </c>
      <c r="AX19" s="47">
        <v>18</v>
      </c>
      <c r="AY19" s="44" t="str">
        <f>IFERROR(INDEX(#REF!,MATCH(AR19,#REF!,0)),"")</f>
        <v/>
      </c>
      <c r="AZ19" s="24" t="str">
        <f>IFERROR(INDEX(#REF!,MATCH(AR19,#REF!,0)),"")</f>
        <v/>
      </c>
      <c r="BA19" s="24" t="str">
        <f>IFERROR(INDEX(#REF!,MATCH(AR19,#REF!,0)),"")</f>
        <v/>
      </c>
      <c r="BB19" s="52" t="str">
        <f t="shared" ref="BB19:BB35" si="3">IFERROR((AX19+BA19),"")</f>
        <v/>
      </c>
      <c r="BC19" s="53" t="str">
        <f>IFERROR(RANK(BB19,BB:BB,0)+COUNTIF($BB$12:BB18,BB19),"")</f>
        <v/>
      </c>
      <c r="BF19" s="22" t="s">
        <v>146</v>
      </c>
      <c r="BG19" s="22" t="s">
        <v>28</v>
      </c>
      <c r="BH19" s="23" t="s">
        <v>39</v>
      </c>
      <c r="BI19" s="23">
        <v>3</v>
      </c>
      <c r="BJ19" s="44">
        <v>89.9</v>
      </c>
      <c r="BK19" s="24">
        <v>2</v>
      </c>
      <c r="BL19" s="47">
        <v>18</v>
      </c>
      <c r="BM19" s="44" t="str">
        <f>IFERROR(INDEX(#REF!,MATCH(BF19,#REF!,0)),"")</f>
        <v/>
      </c>
      <c r="BN19" s="24" t="str">
        <f>IFERROR(INDEX(#REF!,MATCH(BF19,#REF!,0)),"")</f>
        <v/>
      </c>
      <c r="BO19" s="24" t="str">
        <f>IFERROR(INDEX(#REF!,MATCH(BF19,#REF!,0)),"")</f>
        <v/>
      </c>
      <c r="BP19" s="52" t="str">
        <f t="shared" ref="BP19:BP35" si="4">IFERROR((BL19+BO19),"")</f>
        <v/>
      </c>
      <c r="BQ19" s="53" t="str">
        <f>IFERROR(RANK(BP19,BP:BP,0)+COUNTIF($BP$12:BP18,BP19),"")</f>
        <v/>
      </c>
      <c r="BR19" s="25"/>
      <c r="BS19" s="25"/>
      <c r="BT19" s="22" t="s">
        <v>147</v>
      </c>
      <c r="BU19" s="22" t="s">
        <v>28</v>
      </c>
      <c r="BV19" s="23" t="s">
        <v>40</v>
      </c>
      <c r="BW19" s="23">
        <v>3</v>
      </c>
      <c r="BX19" s="44">
        <v>89</v>
      </c>
      <c r="BY19" s="24">
        <v>2</v>
      </c>
      <c r="BZ19" s="47">
        <v>18</v>
      </c>
      <c r="CA19" s="44" t="str">
        <f>IFERROR(INDEX(#REF!,MATCH(BT19,#REF!,0)),"")</f>
        <v/>
      </c>
      <c r="CB19" s="24" t="str">
        <f>IFERROR(INDEX(#REF!,MATCH(BT19,#REF!,0)),"")</f>
        <v/>
      </c>
      <c r="CC19" s="24" t="str">
        <f>IFERROR(INDEX(#REF!,MATCH(BT19,#REF!,0)),"")</f>
        <v/>
      </c>
      <c r="CD19" s="52" t="str">
        <f t="shared" ref="CD19:CD35" si="5">IFERROR((BZ19+CC19),"")</f>
        <v/>
      </c>
      <c r="CE19" s="53" t="str">
        <f>IFERROR(RANK(CD19,CD:CD,0)+COUNTIF(CD$12:CDL18,CD19),"")</f>
        <v/>
      </c>
    </row>
    <row r="20" spans="2:83" ht="38.25" customHeight="1" x14ac:dyDescent="0.3">
      <c r="B20" s="22" t="s">
        <v>148</v>
      </c>
      <c r="C20" s="22" t="s">
        <v>134</v>
      </c>
      <c r="D20" s="23" t="s">
        <v>39</v>
      </c>
      <c r="E20" s="23">
        <v>1</v>
      </c>
      <c r="F20" s="44">
        <v>87.1</v>
      </c>
      <c r="G20" s="24">
        <v>3</v>
      </c>
      <c r="H20" s="47">
        <v>16</v>
      </c>
      <c r="I20" s="44" t="str">
        <f>IFERROR(INDEX(#REF!,MATCH(B20,#REF!,0)),"")</f>
        <v/>
      </c>
      <c r="J20" s="24" t="str">
        <f>IFERROR(INDEX(#REF!,MATCH(B20,#REF!,0)),"")</f>
        <v/>
      </c>
      <c r="K20" s="24" t="str">
        <f>IFERROR(INDEX(#REF!,MATCH(B20,#REF!,0)),"")</f>
        <v/>
      </c>
      <c r="L20" s="52" t="str">
        <f t="shared" si="0"/>
        <v/>
      </c>
      <c r="M20" s="53" t="str">
        <f>IFERROR(RANK(L20,L:L,0)+COUNTIF($L$12:L19,L20),"")</f>
        <v/>
      </c>
      <c r="N20" s="25"/>
      <c r="O20" s="25"/>
      <c r="P20" s="22" t="s">
        <v>149</v>
      </c>
      <c r="Q20" s="22" t="s">
        <v>150</v>
      </c>
      <c r="R20" s="23" t="s">
        <v>40</v>
      </c>
      <c r="S20" s="23">
        <v>1</v>
      </c>
      <c r="T20" s="44">
        <v>87.1</v>
      </c>
      <c r="U20" s="24">
        <v>3</v>
      </c>
      <c r="V20" s="47">
        <v>16</v>
      </c>
      <c r="W20" s="44" t="str">
        <f>IFERROR(INDEX(#REF!,MATCH(P20,#REF!,0)),"")</f>
        <v/>
      </c>
      <c r="X20" s="24" t="str">
        <f>IFERROR(INDEX(#REF!,MATCH(P20,#REF!,0)),"")</f>
        <v/>
      </c>
      <c r="Y20" s="24" t="str">
        <f>IFERROR(INDEX(#REF!,MATCH(P20,#REF!,0)),"")</f>
        <v/>
      </c>
      <c r="Z20" s="52" t="str">
        <f t="shared" si="1"/>
        <v/>
      </c>
      <c r="AA20" s="53" t="str">
        <f>IFERROR(RANK(Z20,Z:Z,0)+COUNTIF($Z$12:Z19,Z20),"")</f>
        <v/>
      </c>
      <c r="AB20" s="9"/>
      <c r="AC20" s="9"/>
      <c r="AD20" s="22" t="s">
        <v>43</v>
      </c>
      <c r="AE20" s="22" t="s">
        <v>139</v>
      </c>
      <c r="AF20" s="23" t="s">
        <v>39</v>
      </c>
      <c r="AG20" s="23">
        <v>2</v>
      </c>
      <c r="AH20" s="44">
        <v>87.1</v>
      </c>
      <c r="AI20" s="24">
        <v>3</v>
      </c>
      <c r="AJ20" s="47">
        <v>16</v>
      </c>
      <c r="AK20" s="44" t="str">
        <f>IFERROR(INDEX(#REF!,MATCH(AD20,#REF!,0)),"")</f>
        <v/>
      </c>
      <c r="AL20" s="24" t="str">
        <f>IFERROR(INDEX(#REF!,MATCH(AD20,#REF!,0)),"")</f>
        <v/>
      </c>
      <c r="AM20" s="24" t="str">
        <f>IFERROR(INDEX(#REF!,MATCH(AD20,#REF!,0)),"")</f>
        <v/>
      </c>
      <c r="AN20" s="52" t="str">
        <f t="shared" si="2"/>
        <v/>
      </c>
      <c r="AO20" s="53" t="str">
        <f>IFERROR(RANK(AN20,AN:AN,0)+COUNTIF($AN$12:AN19,AN20),"")</f>
        <v/>
      </c>
      <c r="AP20" s="25"/>
      <c r="AQ20" s="25"/>
      <c r="AR20" s="22" t="s">
        <v>29</v>
      </c>
      <c r="AS20" s="22" t="s">
        <v>29</v>
      </c>
      <c r="AT20" s="23" t="s">
        <v>29</v>
      </c>
      <c r="AU20" s="23" t="s">
        <v>29</v>
      </c>
      <c r="AV20" s="44"/>
      <c r="AW20" s="24"/>
      <c r="AX20" s="47"/>
      <c r="AY20" s="44" t="str">
        <f>IFERROR(INDEX(#REF!,MATCH(AR20,#REF!,0)),"")</f>
        <v/>
      </c>
      <c r="AZ20" s="24" t="str">
        <f>IFERROR(INDEX(#REF!,MATCH(AR20,#REF!,0)),"")</f>
        <v/>
      </c>
      <c r="BA20" s="24" t="str">
        <f>IFERROR(INDEX(#REF!,MATCH(AR20,#REF!,0)),"")</f>
        <v/>
      </c>
      <c r="BB20" s="52" t="str">
        <f t="shared" si="3"/>
        <v/>
      </c>
      <c r="BC20" s="53" t="str">
        <f>IFERROR(RANK(BB20,BB:BB,0)+COUNTIF($BB$12:BB19,BB20),"")</f>
        <v/>
      </c>
      <c r="BF20" s="22" t="s">
        <v>151</v>
      </c>
      <c r="BG20" s="22" t="s">
        <v>28</v>
      </c>
      <c r="BH20" s="23" t="s">
        <v>39</v>
      </c>
      <c r="BI20" s="23">
        <v>3</v>
      </c>
      <c r="BJ20" s="44">
        <v>87.1</v>
      </c>
      <c r="BK20" s="24">
        <v>3</v>
      </c>
      <c r="BL20" s="47">
        <v>16</v>
      </c>
      <c r="BM20" s="44" t="str">
        <f>IFERROR(INDEX(#REF!,MATCH(BF20,#REF!,0)),"")</f>
        <v/>
      </c>
      <c r="BN20" s="24" t="str">
        <f>IFERROR(INDEX(#REF!,MATCH(BF20,#REF!,0)),"")</f>
        <v/>
      </c>
      <c r="BO20" s="24" t="str">
        <f>IFERROR(INDEX(#REF!,MATCH(BF20,#REF!,0)),"")</f>
        <v/>
      </c>
      <c r="BP20" s="52" t="str">
        <f t="shared" si="4"/>
        <v/>
      </c>
      <c r="BQ20" s="53" t="str">
        <f>IFERROR(RANK(BP20,BP:BP,0)+COUNTIF($BP$12:BP19,BP20),"")</f>
        <v/>
      </c>
      <c r="BR20" s="25"/>
      <c r="BS20" s="25"/>
      <c r="BT20" s="22" t="s">
        <v>152</v>
      </c>
      <c r="BU20" s="22" t="s">
        <v>139</v>
      </c>
      <c r="BV20" s="23" t="s">
        <v>40</v>
      </c>
      <c r="BW20" s="23">
        <v>3</v>
      </c>
      <c r="BX20" s="44">
        <v>83.2</v>
      </c>
      <c r="BY20" s="24">
        <v>3</v>
      </c>
      <c r="BZ20" s="47">
        <v>16</v>
      </c>
      <c r="CA20" s="44" t="str">
        <f>IFERROR(INDEX(#REF!,MATCH(BT20,#REF!,0)),"")</f>
        <v/>
      </c>
      <c r="CB20" s="24" t="str">
        <f>IFERROR(INDEX(#REF!,MATCH(BT20,#REF!,0)),"")</f>
        <v/>
      </c>
      <c r="CC20" s="24" t="str">
        <f>IFERROR(INDEX(#REF!,MATCH(BT20,#REF!,0)),"")</f>
        <v/>
      </c>
      <c r="CD20" s="52" t="str">
        <f t="shared" si="5"/>
        <v/>
      </c>
      <c r="CE20" s="53" t="str">
        <f>IFERROR(RANK(CD20,CD:CD,0)+COUNTIF(CD$12:CDL19,CD20),"")</f>
        <v/>
      </c>
    </row>
    <row r="21" spans="2:83" ht="18.75" customHeight="1" x14ac:dyDescent="0.3">
      <c r="B21" s="48" t="s">
        <v>153</v>
      </c>
      <c r="C21" s="48" t="s">
        <v>136</v>
      </c>
      <c r="D21" s="49" t="s">
        <v>39</v>
      </c>
      <c r="E21" s="49">
        <v>1</v>
      </c>
      <c r="F21" s="50">
        <v>86.9</v>
      </c>
      <c r="G21" s="47">
        <v>4</v>
      </c>
      <c r="H21" s="47">
        <v>14</v>
      </c>
      <c r="I21" s="55" t="str">
        <f>IFERROR(INDEX(#REF!,MATCH(B21,#REF!,0)),"")</f>
        <v/>
      </c>
      <c r="J21" s="56" t="str">
        <f>IFERROR(INDEX(#REF!,MATCH(B21,#REF!,0)),"")</f>
        <v/>
      </c>
      <c r="K21" s="24" t="str">
        <f>IFERROR(INDEX(#REF!,MATCH(B21,#REF!,0)),"")</f>
        <v/>
      </c>
      <c r="L21" s="52" t="str">
        <f t="shared" si="0"/>
        <v/>
      </c>
      <c r="M21" s="53" t="str">
        <f>IFERROR(RANK(L21,L:L,0)+COUNTIF($L$12:L20,L21),"")</f>
        <v/>
      </c>
      <c r="N21" s="27"/>
      <c r="O21" s="27"/>
      <c r="P21" s="28" t="s">
        <v>154</v>
      </c>
      <c r="Q21" s="28" t="s">
        <v>136</v>
      </c>
      <c r="R21" s="43" t="s">
        <v>40</v>
      </c>
      <c r="S21" s="43">
        <v>1</v>
      </c>
      <c r="T21" s="50">
        <v>86.9</v>
      </c>
      <c r="U21" s="47">
        <v>4</v>
      </c>
      <c r="V21" s="47">
        <v>14</v>
      </c>
      <c r="W21" s="44" t="str">
        <f>IFERROR(INDEX(#REF!,MATCH(P21,#REF!,0)),"")</f>
        <v/>
      </c>
      <c r="X21" s="24" t="str">
        <f>IFERROR(INDEX(#REF!,MATCH(P21,#REF!,0)),"")</f>
        <v/>
      </c>
      <c r="Y21" s="24" t="str">
        <f>IFERROR(INDEX(#REF!,MATCH(P21,#REF!,0)),"")</f>
        <v/>
      </c>
      <c r="Z21" s="52" t="str">
        <f t="shared" si="1"/>
        <v/>
      </c>
      <c r="AA21" s="53" t="str">
        <f>IFERROR(RANK(Z21,Z:Z,0)+COUNTIF($Z$12:Z20,Z21),"")</f>
        <v/>
      </c>
      <c r="AB21" s="9"/>
      <c r="AC21" s="9"/>
      <c r="AD21" s="35" t="s">
        <v>155</v>
      </c>
      <c r="AE21" s="35" t="s">
        <v>139</v>
      </c>
      <c r="AF21" s="36" t="s">
        <v>39</v>
      </c>
      <c r="AG21" s="36">
        <v>2</v>
      </c>
      <c r="AH21" s="50">
        <v>86.9</v>
      </c>
      <c r="AI21" s="47">
        <v>4</v>
      </c>
      <c r="AJ21" s="47">
        <v>14</v>
      </c>
      <c r="AK21" s="44" t="str">
        <f>IFERROR(INDEX(#REF!,MATCH(AD21,#REF!,0)),"")</f>
        <v/>
      </c>
      <c r="AL21" s="24" t="str">
        <f>IFERROR(INDEX(#REF!,MATCH(AD21,#REF!,0)),"")</f>
        <v/>
      </c>
      <c r="AM21" s="24" t="str">
        <f>IFERROR(INDEX(#REF!,MATCH(AD21,#REF!,0)),"")</f>
        <v/>
      </c>
      <c r="AN21" s="52" t="str">
        <f t="shared" si="2"/>
        <v/>
      </c>
      <c r="AO21" s="53" t="str">
        <f>IFERROR(RANK(AN21,AN:AN,0)+COUNTIF($AN$12:AN20,AN21),"")</f>
        <v/>
      </c>
      <c r="AP21" s="27"/>
      <c r="AQ21" s="27"/>
      <c r="AR21" s="48" t="s">
        <v>29</v>
      </c>
      <c r="AS21" s="48" t="s">
        <v>29</v>
      </c>
      <c r="AT21" s="49" t="s">
        <v>29</v>
      </c>
      <c r="AU21" s="49" t="s">
        <v>29</v>
      </c>
      <c r="AV21" s="50"/>
      <c r="AW21" s="47"/>
      <c r="AX21" s="47"/>
      <c r="AY21" s="44" t="str">
        <f>IFERROR(INDEX(#REF!,MATCH(AR21,#REF!,0)),"")</f>
        <v/>
      </c>
      <c r="AZ21" s="24" t="str">
        <f>IFERROR(INDEX(#REF!,MATCH(AR21,#REF!,0)),"")</f>
        <v/>
      </c>
      <c r="BA21" s="24" t="str">
        <f>IFERROR(INDEX(#REF!,MATCH(AR21,#REF!,0)),"")</f>
        <v/>
      </c>
      <c r="BB21" s="52" t="str">
        <f t="shared" si="3"/>
        <v/>
      </c>
      <c r="BC21" s="53" t="str">
        <f>IFERROR(RANK(BB21,BB:BB,0)+COUNTIF($BB$12:BB20,BB21),"")</f>
        <v/>
      </c>
      <c r="BF21" s="35" t="s">
        <v>29</v>
      </c>
      <c r="BG21" s="35" t="s">
        <v>29</v>
      </c>
      <c r="BH21" s="36" t="s">
        <v>29</v>
      </c>
      <c r="BI21" s="36" t="s">
        <v>29</v>
      </c>
      <c r="BJ21" s="50"/>
      <c r="BK21" s="47"/>
      <c r="BL21" s="47"/>
      <c r="BM21" s="44" t="str">
        <f>IFERROR(INDEX(#REF!,MATCH(BF21,#REF!,0)),"")</f>
        <v/>
      </c>
      <c r="BN21" s="24" t="str">
        <f>IFERROR(INDEX(#REF!,MATCH(BF21,#REF!,0)),"")</f>
        <v/>
      </c>
      <c r="BO21" s="24" t="str">
        <f>IFERROR(INDEX(#REF!,MATCH(BF21,#REF!,0)),"")</f>
        <v/>
      </c>
      <c r="BP21" s="52" t="str">
        <f t="shared" si="4"/>
        <v/>
      </c>
      <c r="BQ21" s="53" t="str">
        <f>IFERROR(RANK(BP21,BP:BP,0)+COUNTIF($BP$12:BP20,BP21),"")</f>
        <v/>
      </c>
      <c r="BR21" s="27"/>
      <c r="BS21" s="27"/>
      <c r="BT21" s="32" t="s">
        <v>156</v>
      </c>
      <c r="BU21" s="32" t="s">
        <v>139</v>
      </c>
      <c r="BV21" s="29" t="s">
        <v>40</v>
      </c>
      <c r="BW21" s="29">
        <v>3</v>
      </c>
      <c r="BX21" s="46">
        <v>83.2</v>
      </c>
      <c r="BY21" s="31">
        <v>4</v>
      </c>
      <c r="BZ21" s="47">
        <v>14</v>
      </c>
      <c r="CA21" s="44" t="str">
        <f>IFERROR(INDEX(#REF!,MATCH(BT21,#REF!,0)),"")</f>
        <v/>
      </c>
      <c r="CB21" s="24" t="str">
        <f>IFERROR(INDEX(#REF!,MATCH(BT21,#REF!,0)),"")</f>
        <v/>
      </c>
      <c r="CC21" s="24" t="str">
        <f>IFERROR(INDEX(#REF!,MATCH(BT21,#REF!,0)),"")</f>
        <v/>
      </c>
      <c r="CD21" s="52" t="str">
        <f t="shared" si="5"/>
        <v/>
      </c>
      <c r="CE21" s="53" t="str">
        <f>IFERROR(RANK(CD21,CD:CD,0)+COUNTIF(CD$12:CDL20,CD21),"")</f>
        <v/>
      </c>
    </row>
    <row r="22" spans="2:83" ht="18.75" customHeight="1" x14ac:dyDescent="0.3">
      <c r="B22" s="48" t="s">
        <v>157</v>
      </c>
      <c r="C22" s="48" t="s">
        <v>134</v>
      </c>
      <c r="D22" s="49" t="s">
        <v>39</v>
      </c>
      <c r="E22" s="49">
        <v>1</v>
      </c>
      <c r="F22" s="50">
        <v>83.5</v>
      </c>
      <c r="G22" s="47">
        <v>5</v>
      </c>
      <c r="H22" s="47">
        <v>12</v>
      </c>
      <c r="I22" s="55" t="str">
        <f>IFERROR(INDEX(#REF!,MATCH(B22,#REF!,0)),"")</f>
        <v/>
      </c>
      <c r="J22" s="56" t="str">
        <f>IFERROR(INDEX(#REF!,MATCH(B22,#REF!,0)),"")</f>
        <v/>
      </c>
      <c r="K22" s="24" t="str">
        <f>IFERROR(INDEX(#REF!,MATCH(B22,#REF!,0)),"")</f>
        <v/>
      </c>
      <c r="L22" s="52" t="str">
        <f t="shared" si="0"/>
        <v/>
      </c>
      <c r="M22" s="53" t="str">
        <f>IFERROR(RANK(L22,L:L,0)+COUNTIF($L$12:L21,L22),"")</f>
        <v/>
      </c>
      <c r="N22" s="27"/>
      <c r="O22" s="27"/>
      <c r="P22" s="28" t="s">
        <v>158</v>
      </c>
      <c r="Q22" s="28" t="s">
        <v>136</v>
      </c>
      <c r="R22" s="43" t="s">
        <v>40</v>
      </c>
      <c r="S22" s="43">
        <v>1</v>
      </c>
      <c r="T22" s="50">
        <v>83.5</v>
      </c>
      <c r="U22" s="47">
        <v>5</v>
      </c>
      <c r="V22" s="47">
        <v>12</v>
      </c>
      <c r="W22" s="44" t="str">
        <f>IFERROR(INDEX(#REF!,MATCH(P22,#REF!,0)),"")</f>
        <v/>
      </c>
      <c r="X22" s="24" t="str">
        <f>IFERROR(INDEX(#REF!,MATCH(P22,#REF!,0)),"")</f>
        <v/>
      </c>
      <c r="Y22" s="24" t="str">
        <f>IFERROR(INDEX(#REF!,MATCH(P22,#REF!,0)),"")</f>
        <v/>
      </c>
      <c r="Z22" s="52" t="str">
        <f t="shared" si="1"/>
        <v/>
      </c>
      <c r="AA22" s="53" t="str">
        <f>IFERROR(RANK(Z22,Z:Z,0)+COUNTIF($Z$12:Z21,Z22),"")</f>
        <v/>
      </c>
      <c r="AB22" s="9"/>
      <c r="AC22" s="9"/>
      <c r="AD22" s="33" t="s">
        <v>29</v>
      </c>
      <c r="AE22" s="33" t="s">
        <v>29</v>
      </c>
      <c r="AF22" s="34" t="s">
        <v>29</v>
      </c>
      <c r="AG22" s="34" t="s">
        <v>29</v>
      </c>
      <c r="AH22" s="50"/>
      <c r="AI22" s="47"/>
      <c r="AJ22" s="47"/>
      <c r="AK22" s="55" t="str">
        <f>IFERROR(INDEX(#REF!,MATCH(AD22,#REF!,0)),"")</f>
        <v/>
      </c>
      <c r="AL22" s="56"/>
      <c r="AM22" s="24" t="str">
        <f>IFERROR(INDEX(#REF!,MATCH(AD22,#REF!,0)),"")</f>
        <v/>
      </c>
      <c r="AN22" s="52" t="str">
        <f t="shared" si="2"/>
        <v/>
      </c>
      <c r="AO22" s="53" t="str">
        <f>IFERROR(RANK(AN22,AN:AN,0)+COUNTIF($AN$12:AN21,AN22),"")</f>
        <v/>
      </c>
      <c r="AP22" s="27"/>
      <c r="AQ22" s="27"/>
      <c r="AR22" s="48" t="s">
        <v>29</v>
      </c>
      <c r="AS22" s="48" t="s">
        <v>29</v>
      </c>
      <c r="AT22" s="49" t="s">
        <v>29</v>
      </c>
      <c r="AU22" s="49" t="s">
        <v>29</v>
      </c>
      <c r="AV22" s="50"/>
      <c r="AW22" s="47"/>
      <c r="AX22" s="47"/>
      <c r="AY22" s="44" t="str">
        <f>IFERROR(INDEX(#REF!,MATCH(AR22,#REF!,0)),"")</f>
        <v/>
      </c>
      <c r="AZ22" s="24" t="str">
        <f>IFERROR(INDEX(#REF!,MATCH(AR22,#REF!,0)),"")</f>
        <v/>
      </c>
      <c r="BA22" s="24" t="str">
        <f>IFERROR(INDEX(#REF!,MATCH(AR22,#REF!,0)),"")</f>
        <v/>
      </c>
      <c r="BB22" s="52" t="str">
        <f t="shared" si="3"/>
        <v/>
      </c>
      <c r="BC22" s="53" t="str">
        <f>IFERROR(RANK(BB22,BB:BB,0)+COUNTIF($BB$12:BB21,BB22),"")</f>
        <v/>
      </c>
      <c r="BF22" s="33" t="s">
        <v>29</v>
      </c>
      <c r="BG22" s="33" t="s">
        <v>29</v>
      </c>
      <c r="BH22" s="34" t="s">
        <v>29</v>
      </c>
      <c r="BI22" s="34" t="s">
        <v>29</v>
      </c>
      <c r="BJ22" s="50"/>
      <c r="BK22" s="47"/>
      <c r="BL22" s="47"/>
      <c r="BM22" s="44" t="str">
        <f>IFERROR(INDEX(#REF!,MATCH(BF22,#REF!,0)),"")</f>
        <v/>
      </c>
      <c r="BN22" s="24" t="str">
        <f>IFERROR(INDEX(#REF!,MATCH(BF22,#REF!,0)),"")</f>
        <v/>
      </c>
      <c r="BO22" s="24" t="str">
        <f>IFERROR(INDEX(#REF!,MATCH(BF22,#REF!,0)),"")</f>
        <v/>
      </c>
      <c r="BP22" s="52" t="str">
        <f t="shared" si="4"/>
        <v/>
      </c>
      <c r="BQ22" s="53" t="str">
        <f>IFERROR(RANK(BP22,BP:BP,0)+COUNTIF($BP$12:BP21,BP22),"")</f>
        <v/>
      </c>
      <c r="BR22" s="27"/>
      <c r="BS22" s="27"/>
      <c r="BT22" s="32" t="s">
        <v>159</v>
      </c>
      <c r="BU22" s="32" t="s">
        <v>139</v>
      </c>
      <c r="BV22" s="29" t="s">
        <v>40</v>
      </c>
      <c r="BW22" s="29">
        <v>3</v>
      </c>
      <c r="BX22" s="29">
        <v>59.203000000000003</v>
      </c>
      <c r="BY22" s="26">
        <v>5</v>
      </c>
      <c r="BZ22" s="47">
        <v>12</v>
      </c>
      <c r="CA22" s="44" t="str">
        <f>IFERROR(INDEX(#REF!,MATCH(BT22,#REF!,0)),"")</f>
        <v/>
      </c>
      <c r="CB22" s="24" t="str">
        <f>IFERROR(INDEX(#REF!,MATCH(BT22,#REF!,0)),"")</f>
        <v/>
      </c>
      <c r="CC22" s="24" t="str">
        <f>IFERROR(INDEX(#REF!,MATCH(BT22,#REF!,0)),"")</f>
        <v/>
      </c>
      <c r="CD22" s="52" t="str">
        <f t="shared" si="5"/>
        <v/>
      </c>
      <c r="CE22" s="53" t="str">
        <f>IFERROR(RANK(CD22,CD:CD,0)+COUNTIF(CD$12:CDL21,CD22),"")</f>
        <v/>
      </c>
    </row>
    <row r="23" spans="2:83" ht="18.75" customHeight="1" x14ac:dyDescent="0.3">
      <c r="B23" s="48" t="s">
        <v>160</v>
      </c>
      <c r="C23" s="48" t="s">
        <v>42</v>
      </c>
      <c r="D23" s="49" t="s">
        <v>39</v>
      </c>
      <c r="E23" s="49">
        <v>1</v>
      </c>
      <c r="F23" s="50">
        <v>80</v>
      </c>
      <c r="G23" s="47">
        <v>6</v>
      </c>
      <c r="H23" s="47">
        <v>10</v>
      </c>
      <c r="I23" s="55" t="str">
        <f>IFERROR(INDEX(#REF!,MATCH(B23,#REF!,0)),"")</f>
        <v/>
      </c>
      <c r="J23" s="56" t="str">
        <f>IFERROR(INDEX(#REF!,MATCH(B23,#REF!,0)),"")</f>
        <v/>
      </c>
      <c r="K23" s="24" t="str">
        <f>IFERROR(INDEX(#REF!,MATCH(B23,#REF!,0)),"")</f>
        <v/>
      </c>
      <c r="L23" s="52" t="str">
        <f t="shared" si="0"/>
        <v/>
      </c>
      <c r="M23" s="53" t="str">
        <f>IFERROR(RANK(L23,L:L,0)+COUNTIF($L$12:L22,L23),"")</f>
        <v/>
      </c>
      <c r="N23" s="27"/>
      <c r="O23" s="27"/>
      <c r="P23" s="28" t="s">
        <v>161</v>
      </c>
      <c r="Q23" s="28" t="s">
        <v>150</v>
      </c>
      <c r="R23" s="43" t="s">
        <v>40</v>
      </c>
      <c r="S23" s="43">
        <v>1</v>
      </c>
      <c r="T23" s="50">
        <v>80</v>
      </c>
      <c r="U23" s="47">
        <v>6</v>
      </c>
      <c r="V23" s="47">
        <v>10</v>
      </c>
      <c r="W23" s="44" t="str">
        <f>IFERROR(INDEX(#REF!,MATCH(P23,#REF!,0)),"")</f>
        <v/>
      </c>
      <c r="X23" s="24" t="str">
        <f>IFERROR(INDEX(#REF!,MATCH(P23,#REF!,0)),"")</f>
        <v/>
      </c>
      <c r="Y23" s="24" t="str">
        <f>IFERROR(INDEX(#REF!,MATCH(P23,#REF!,0)),"")</f>
        <v/>
      </c>
      <c r="Z23" s="52" t="str">
        <f t="shared" si="1"/>
        <v/>
      </c>
      <c r="AA23" s="53" t="str">
        <f>IFERROR(RANK(Z23,Z:Z,0)+COUNTIF($Z$12:Z22,Z23),"")</f>
        <v/>
      </c>
      <c r="AB23" s="9"/>
      <c r="AC23" s="9"/>
      <c r="AD23" s="33" t="s">
        <v>29</v>
      </c>
      <c r="AE23" s="33" t="s">
        <v>29</v>
      </c>
      <c r="AF23" s="34" t="s">
        <v>29</v>
      </c>
      <c r="AG23" s="34" t="s">
        <v>29</v>
      </c>
      <c r="AH23" s="50"/>
      <c r="AI23" s="47"/>
      <c r="AJ23" s="47"/>
      <c r="AK23" s="55" t="str">
        <f>IFERROR(INDEX(#REF!,MATCH(AD23,#REF!,0)),"")</f>
        <v/>
      </c>
      <c r="AL23" s="56"/>
      <c r="AM23" s="24" t="str">
        <f>IFERROR(INDEX(#REF!,MATCH(AD23,#REF!,0)),"")</f>
        <v/>
      </c>
      <c r="AN23" s="52" t="str">
        <f t="shared" si="2"/>
        <v/>
      </c>
      <c r="AO23" s="53" t="str">
        <f>IFERROR(RANK(AN23,AN:AN,0)+COUNTIF($AN$12:AN22,AN23),"")</f>
        <v/>
      </c>
      <c r="AP23" s="27"/>
      <c r="AQ23" s="27"/>
      <c r="AR23" s="48" t="s">
        <v>29</v>
      </c>
      <c r="AS23" s="48" t="s">
        <v>29</v>
      </c>
      <c r="AT23" s="49" t="s">
        <v>29</v>
      </c>
      <c r="AU23" s="49" t="s">
        <v>29</v>
      </c>
      <c r="AV23" s="50"/>
      <c r="AW23" s="47"/>
      <c r="AX23" s="47"/>
      <c r="AY23" s="44" t="str">
        <f>IFERROR(INDEX(#REF!,MATCH(AR23,#REF!,0)),"")</f>
        <v/>
      </c>
      <c r="AZ23" s="24" t="str">
        <f>IFERROR(INDEX(#REF!,MATCH(AR23,#REF!,0)),"")</f>
        <v/>
      </c>
      <c r="BA23" s="24" t="str">
        <f>IFERROR(INDEX(#REF!,MATCH(AR23,#REF!,0)),"")</f>
        <v/>
      </c>
      <c r="BB23" s="52" t="str">
        <f t="shared" si="3"/>
        <v/>
      </c>
      <c r="BC23" s="53" t="str">
        <f>IFERROR(RANK(BB23,BB:BB,0)+COUNTIF($BB$12:BB22,BB23),"")</f>
        <v/>
      </c>
      <c r="BF23" s="33" t="s">
        <v>29</v>
      </c>
      <c r="BG23" s="33" t="s">
        <v>29</v>
      </c>
      <c r="BH23" s="34" t="s">
        <v>29</v>
      </c>
      <c r="BI23" s="34" t="s">
        <v>29</v>
      </c>
      <c r="BJ23" s="50"/>
      <c r="BK23" s="47"/>
      <c r="BL23" s="47"/>
      <c r="BM23" s="44" t="str">
        <f>IFERROR(INDEX(#REF!,MATCH(BF23,#REF!,0)),"")</f>
        <v/>
      </c>
      <c r="BN23" s="24" t="str">
        <f>IFERROR(INDEX(#REF!,MATCH(BF23,#REF!,0)),"")</f>
        <v/>
      </c>
      <c r="BO23" s="24" t="str">
        <f>IFERROR(INDEX(#REF!,MATCH(BF23,#REF!,0)),"")</f>
        <v/>
      </c>
      <c r="BP23" s="52" t="str">
        <f t="shared" si="4"/>
        <v/>
      </c>
      <c r="BQ23" s="53" t="str">
        <f>IFERROR(RANK(BP23,BP:BP,0)+COUNTIF($BP$12:BP22,BP23),"")</f>
        <v/>
      </c>
      <c r="BR23" s="27"/>
      <c r="BS23" s="27"/>
      <c r="BT23" s="32" t="s">
        <v>29</v>
      </c>
      <c r="BU23" s="32" t="s">
        <v>29</v>
      </c>
      <c r="BV23" s="29" t="s">
        <v>29</v>
      </c>
      <c r="BW23" s="29" t="s">
        <v>29</v>
      </c>
      <c r="BX23" s="50"/>
      <c r="BY23" s="47"/>
      <c r="BZ23" s="47"/>
      <c r="CA23" s="44" t="str">
        <f>IFERROR(INDEX(#REF!,MATCH(BT23,#REF!,0)),"")</f>
        <v/>
      </c>
      <c r="CB23" s="24" t="str">
        <f>IFERROR(INDEX(#REF!,MATCH(BT23,#REF!,0)),"")</f>
        <v/>
      </c>
      <c r="CC23" s="24" t="str">
        <f>IFERROR(INDEX(#REF!,MATCH(BT23,#REF!,0)),"")</f>
        <v/>
      </c>
      <c r="CD23" s="52" t="str">
        <f t="shared" si="5"/>
        <v/>
      </c>
      <c r="CE23" s="53" t="str">
        <f>IFERROR(RANK(CD23,CD:CD,0)+COUNTIF(CD$12:CDL22,CD23),"")</f>
        <v/>
      </c>
    </row>
    <row r="24" spans="2:83" ht="18.75" customHeight="1" x14ac:dyDescent="0.3">
      <c r="B24" s="48" t="s">
        <v>162</v>
      </c>
      <c r="C24" s="48" t="s">
        <v>150</v>
      </c>
      <c r="D24" s="49" t="s">
        <v>39</v>
      </c>
      <c r="E24" s="49">
        <v>1</v>
      </c>
      <c r="F24" s="50">
        <v>77.599999999999994</v>
      </c>
      <c r="G24" s="47">
        <v>7</v>
      </c>
      <c r="H24" s="47">
        <v>9</v>
      </c>
      <c r="I24" s="55" t="str">
        <f>IFERROR(INDEX(#REF!,MATCH(B24,#REF!,0)),"")</f>
        <v/>
      </c>
      <c r="J24" s="56" t="str">
        <f>IFERROR(INDEX(#REF!,MATCH(B24,#REF!,0)),"")</f>
        <v/>
      </c>
      <c r="K24" s="24" t="str">
        <f>IFERROR(INDEX(#REF!,MATCH(B24,#REF!,0)),"")</f>
        <v/>
      </c>
      <c r="L24" s="52" t="str">
        <f t="shared" si="0"/>
        <v/>
      </c>
      <c r="M24" s="53" t="str">
        <f>IFERROR(RANK(L24,L:L,0)+COUNTIF($L$12:L23,L24),"")</f>
        <v/>
      </c>
      <c r="N24" s="27"/>
      <c r="O24" s="27"/>
      <c r="P24" s="28" t="s">
        <v>163</v>
      </c>
      <c r="Q24" s="28" t="s">
        <v>142</v>
      </c>
      <c r="R24" s="43" t="s">
        <v>40</v>
      </c>
      <c r="S24" s="43">
        <v>1</v>
      </c>
      <c r="T24" s="50">
        <v>77.599999999999994</v>
      </c>
      <c r="U24" s="47">
        <v>7</v>
      </c>
      <c r="V24" s="47">
        <v>9</v>
      </c>
      <c r="W24" s="44" t="str">
        <f>IFERROR(INDEX(#REF!,MATCH(P24,#REF!,0)),"")</f>
        <v/>
      </c>
      <c r="X24" s="24" t="str">
        <f>IFERROR(INDEX(#REF!,MATCH(P24,#REF!,0)),"")</f>
        <v/>
      </c>
      <c r="Y24" s="24" t="str">
        <f>IFERROR(INDEX(#REF!,MATCH(P24,#REF!,0)),"")</f>
        <v/>
      </c>
      <c r="Z24" s="52" t="str">
        <f t="shared" si="1"/>
        <v/>
      </c>
      <c r="AA24" s="53" t="str">
        <f>IFERROR(RANK(Z24,Z:Z,0)+COUNTIF($Z$12:Z23,Z24),"")</f>
        <v/>
      </c>
      <c r="AB24" s="9"/>
      <c r="AC24" s="9"/>
      <c r="AD24" s="33" t="s">
        <v>29</v>
      </c>
      <c r="AE24" s="33" t="s">
        <v>29</v>
      </c>
      <c r="AF24" s="34" t="s">
        <v>29</v>
      </c>
      <c r="AG24" s="34" t="s">
        <v>29</v>
      </c>
      <c r="AH24" s="50"/>
      <c r="AI24" s="47"/>
      <c r="AJ24" s="47"/>
      <c r="AK24" s="55" t="str">
        <f>IFERROR(INDEX(#REF!,MATCH(AD24,#REF!,0)),"")</f>
        <v/>
      </c>
      <c r="AL24" s="56"/>
      <c r="AM24" s="24" t="str">
        <f>IFERROR(INDEX(#REF!,MATCH(AD24,#REF!,0)),"")</f>
        <v/>
      </c>
      <c r="AN24" s="52" t="str">
        <f t="shared" si="2"/>
        <v/>
      </c>
      <c r="AO24" s="53" t="str">
        <f>IFERROR(RANK(AN24,AN:AN,0)+COUNTIF($AN$12:AN23,AN24),"")</f>
        <v/>
      </c>
      <c r="AP24" s="27"/>
      <c r="AQ24" s="27"/>
      <c r="AR24" s="48" t="s">
        <v>29</v>
      </c>
      <c r="AS24" s="48" t="s">
        <v>29</v>
      </c>
      <c r="AT24" s="49" t="s">
        <v>29</v>
      </c>
      <c r="AU24" s="49" t="s">
        <v>29</v>
      </c>
      <c r="AV24" s="50"/>
      <c r="AW24" s="47"/>
      <c r="AX24" s="47"/>
      <c r="AY24" s="44" t="str">
        <f>IFERROR(INDEX(#REF!,MATCH(AR24,#REF!,0)),"")</f>
        <v/>
      </c>
      <c r="AZ24" s="24" t="str">
        <f>IFERROR(INDEX(#REF!,MATCH(AR24,#REF!,0)),"")</f>
        <v/>
      </c>
      <c r="BA24" s="24" t="str">
        <f>IFERROR(INDEX(#REF!,MATCH(AR24,#REF!,0)),"")</f>
        <v/>
      </c>
      <c r="BB24" s="52" t="str">
        <f t="shared" si="3"/>
        <v/>
      </c>
      <c r="BC24" s="53" t="str">
        <f>IFERROR(RANK(BB24,BB:BB,0)+COUNTIF($BB$12:BB23,BB24),"")</f>
        <v/>
      </c>
      <c r="BF24" s="33" t="s">
        <v>29</v>
      </c>
      <c r="BG24" s="33" t="s">
        <v>29</v>
      </c>
      <c r="BH24" s="34" t="s">
        <v>29</v>
      </c>
      <c r="BI24" s="34" t="s">
        <v>29</v>
      </c>
      <c r="BJ24" s="50"/>
      <c r="BK24" s="47"/>
      <c r="BL24" s="47"/>
      <c r="BM24" s="44" t="str">
        <f>IFERROR(INDEX(#REF!,MATCH(BF24,#REF!,0)),"")</f>
        <v/>
      </c>
      <c r="BN24" s="24" t="str">
        <f>IFERROR(INDEX(#REF!,MATCH(BF24,#REF!,0)),"")</f>
        <v/>
      </c>
      <c r="BO24" s="24" t="str">
        <f>IFERROR(INDEX(#REF!,MATCH(BF24,#REF!,0)),"")</f>
        <v/>
      </c>
      <c r="BP24" s="52" t="str">
        <f t="shared" si="4"/>
        <v/>
      </c>
      <c r="BQ24" s="53" t="str">
        <f>IFERROR(RANK(BP24,BP:BP,0)+COUNTIF($BP$12:BP23,BP24),"")</f>
        <v/>
      </c>
      <c r="BR24" s="27"/>
      <c r="BS24" s="27"/>
      <c r="BT24" s="32" t="s">
        <v>29</v>
      </c>
      <c r="BU24" s="32" t="s">
        <v>29</v>
      </c>
      <c r="BV24" s="29" t="s">
        <v>29</v>
      </c>
      <c r="BW24" s="29" t="s">
        <v>29</v>
      </c>
      <c r="BX24" s="50"/>
      <c r="BY24" s="47"/>
      <c r="BZ24" s="47"/>
      <c r="CA24" s="44" t="str">
        <f>IFERROR(INDEX(#REF!,MATCH(BT24,#REF!,0)),"")</f>
        <v/>
      </c>
      <c r="CB24" s="24" t="str">
        <f>IFERROR(INDEX(#REF!,MATCH(BT24,#REF!,0)),"")</f>
        <v/>
      </c>
      <c r="CC24" s="24" t="str">
        <f>IFERROR(INDEX(#REF!,MATCH(BT24,#REF!,0)),"")</f>
        <v/>
      </c>
      <c r="CD24" s="52" t="str">
        <f t="shared" si="5"/>
        <v/>
      </c>
      <c r="CE24" s="53" t="str">
        <f>IFERROR(RANK(CD24,CD:CD,0)+COUNTIF(CD$12:CDL23,CD24),"")</f>
        <v/>
      </c>
    </row>
    <row r="25" spans="2:83" ht="18.75" customHeight="1" x14ac:dyDescent="0.3">
      <c r="B25" s="48" t="s">
        <v>164</v>
      </c>
      <c r="C25" s="48" t="s">
        <v>142</v>
      </c>
      <c r="D25" s="49" t="s">
        <v>39</v>
      </c>
      <c r="E25" s="49">
        <v>1</v>
      </c>
      <c r="F25" s="50">
        <v>75.8</v>
      </c>
      <c r="G25" s="47">
        <v>8</v>
      </c>
      <c r="H25" s="47">
        <v>8</v>
      </c>
      <c r="I25" s="55" t="str">
        <f>IFERROR(INDEX(#REF!,MATCH(B25,#REF!,0)),"")</f>
        <v/>
      </c>
      <c r="J25" s="56" t="str">
        <f>IFERROR(INDEX(#REF!,MATCH(B25,#REF!,0)),"")</f>
        <v/>
      </c>
      <c r="K25" s="24" t="str">
        <f>IFERROR(INDEX(#REF!,MATCH(B25,#REF!,0)),"")</f>
        <v/>
      </c>
      <c r="L25" s="52" t="str">
        <f t="shared" si="0"/>
        <v/>
      </c>
      <c r="M25" s="53" t="str">
        <f>IFERROR(RANK(L25,L:L,0)+COUNTIF($L$12:L24,L25),"")</f>
        <v/>
      </c>
      <c r="N25" s="27"/>
      <c r="O25" s="27"/>
      <c r="P25" s="28" t="s">
        <v>165</v>
      </c>
      <c r="Q25" s="28" t="s">
        <v>136</v>
      </c>
      <c r="R25" s="43" t="s">
        <v>40</v>
      </c>
      <c r="S25" s="43">
        <v>1</v>
      </c>
      <c r="T25" s="50">
        <v>75.8</v>
      </c>
      <c r="U25" s="47">
        <v>8</v>
      </c>
      <c r="V25" s="47">
        <v>8</v>
      </c>
      <c r="W25" s="44" t="str">
        <f>IFERROR(INDEX(#REF!,MATCH(P25,#REF!,0)),"")</f>
        <v/>
      </c>
      <c r="X25" s="24" t="str">
        <f>IFERROR(INDEX(#REF!,MATCH(P25,#REF!,0)),"")</f>
        <v/>
      </c>
      <c r="Y25" s="24" t="str">
        <f>IFERROR(INDEX(#REF!,MATCH(P25,#REF!,0)),"")</f>
        <v/>
      </c>
      <c r="Z25" s="52" t="str">
        <f t="shared" si="1"/>
        <v/>
      </c>
      <c r="AA25" s="53" t="str">
        <f>IFERROR(RANK(Z25,Z:Z,0)+COUNTIF($Z$12:Z24,Z25),"")</f>
        <v/>
      </c>
      <c r="AB25" s="9"/>
      <c r="AC25" s="9"/>
      <c r="AD25" s="33" t="s">
        <v>29</v>
      </c>
      <c r="AE25" s="33" t="s">
        <v>29</v>
      </c>
      <c r="AF25" s="34" t="s">
        <v>29</v>
      </c>
      <c r="AG25" s="34" t="s">
        <v>29</v>
      </c>
      <c r="AH25" s="50"/>
      <c r="AI25" s="47"/>
      <c r="AJ25" s="47"/>
      <c r="AK25" s="55" t="str">
        <f>IFERROR(INDEX(#REF!,MATCH(AD25,#REF!,0)),"")</f>
        <v/>
      </c>
      <c r="AL25" s="56"/>
      <c r="AM25" s="24" t="str">
        <f>IFERROR(INDEX(#REF!,MATCH(AD25,#REF!,0)),"")</f>
        <v/>
      </c>
      <c r="AN25" s="52" t="str">
        <f t="shared" si="2"/>
        <v/>
      </c>
      <c r="AO25" s="53" t="str">
        <f>IFERROR(RANK(AN25,AN:AN,0)+COUNTIF($AN$12:AN24,AN25),"")</f>
        <v/>
      </c>
      <c r="AP25" s="27"/>
      <c r="AQ25" s="27"/>
      <c r="AR25" s="48" t="s">
        <v>29</v>
      </c>
      <c r="AS25" s="48" t="s">
        <v>29</v>
      </c>
      <c r="AT25" s="49" t="s">
        <v>29</v>
      </c>
      <c r="AU25" s="49" t="s">
        <v>29</v>
      </c>
      <c r="AV25" s="50"/>
      <c r="AW25" s="47"/>
      <c r="AX25" s="47"/>
      <c r="AY25" s="44" t="str">
        <f>IFERROR(INDEX(#REF!,MATCH(AR25,#REF!,0)),"")</f>
        <v/>
      </c>
      <c r="AZ25" s="24" t="str">
        <f>IFERROR(INDEX(#REF!,MATCH(AR25,#REF!,0)),"")</f>
        <v/>
      </c>
      <c r="BA25" s="24" t="str">
        <f>IFERROR(INDEX(#REF!,MATCH(AR25,#REF!,0)),"")</f>
        <v/>
      </c>
      <c r="BB25" s="52" t="str">
        <f t="shared" si="3"/>
        <v/>
      </c>
      <c r="BC25" s="53" t="str">
        <f>IFERROR(RANK(BB25,BB:BB,0)+COUNTIF($BB$12:BB24,BB25),"")</f>
        <v/>
      </c>
      <c r="BF25" s="33" t="s">
        <v>29</v>
      </c>
      <c r="BG25" s="33" t="s">
        <v>29</v>
      </c>
      <c r="BH25" s="34" t="s">
        <v>29</v>
      </c>
      <c r="BI25" s="34" t="s">
        <v>29</v>
      </c>
      <c r="BJ25" s="50"/>
      <c r="BK25" s="47"/>
      <c r="BL25" s="47"/>
      <c r="BM25" s="44" t="str">
        <f>IFERROR(INDEX(#REF!,MATCH(BF25,#REF!,0)),"")</f>
        <v/>
      </c>
      <c r="BN25" s="24" t="str">
        <f>IFERROR(INDEX(#REF!,MATCH(BF25,#REF!,0)),"")</f>
        <v/>
      </c>
      <c r="BO25" s="24" t="str">
        <f>IFERROR(INDEX(#REF!,MATCH(BF25,#REF!,0)),"")</f>
        <v/>
      </c>
      <c r="BP25" s="52" t="str">
        <f t="shared" si="4"/>
        <v/>
      </c>
      <c r="BQ25" s="53" t="str">
        <f>IFERROR(RANK(BP25,BP:BP,0)+COUNTIF($BP$12:BP24,BP25),"")</f>
        <v/>
      </c>
      <c r="BR25" s="27"/>
      <c r="BS25" s="27"/>
      <c r="BT25" s="32" t="s">
        <v>29</v>
      </c>
      <c r="BU25" s="32" t="s">
        <v>29</v>
      </c>
      <c r="BV25" s="29" t="s">
        <v>29</v>
      </c>
      <c r="BW25" s="29" t="s">
        <v>29</v>
      </c>
      <c r="BX25" s="50"/>
      <c r="BY25" s="47"/>
      <c r="BZ25" s="47"/>
      <c r="CA25" s="44" t="str">
        <f>IFERROR(INDEX(#REF!,MATCH(BT25,#REF!,0)),"")</f>
        <v/>
      </c>
      <c r="CB25" s="24" t="str">
        <f>IFERROR(INDEX(#REF!,MATCH(BT25,#REF!,0)),"")</f>
        <v/>
      </c>
      <c r="CC25" s="24" t="str">
        <f>IFERROR(INDEX(#REF!,MATCH(BT25,#REF!,0)),"")</f>
        <v/>
      </c>
      <c r="CD25" s="52" t="str">
        <f t="shared" si="5"/>
        <v/>
      </c>
      <c r="CE25" s="53" t="str">
        <f>IFERROR(RANK(CD25,CD:CD,0)+COUNTIF(CD$12:CDL24,CD25),"")</f>
        <v/>
      </c>
    </row>
    <row r="26" spans="2:83" ht="18.75" customHeight="1" x14ac:dyDescent="0.3">
      <c r="B26" s="48" t="s">
        <v>166</v>
      </c>
      <c r="C26" s="48" t="s">
        <v>136</v>
      </c>
      <c r="D26" s="49" t="s">
        <v>39</v>
      </c>
      <c r="E26" s="49">
        <v>1</v>
      </c>
      <c r="F26" s="50">
        <v>73.900000000000006</v>
      </c>
      <c r="G26" s="47">
        <v>9</v>
      </c>
      <c r="H26" s="47">
        <v>7</v>
      </c>
      <c r="I26" s="55" t="str">
        <f>IFERROR(INDEX(#REF!,MATCH(B26,#REF!,0)),"")</f>
        <v/>
      </c>
      <c r="J26" s="56" t="str">
        <f>IFERROR(INDEX(#REF!,MATCH(B26,#REF!,0)),"")</f>
        <v/>
      </c>
      <c r="K26" s="24" t="str">
        <f>IFERROR(INDEX(#REF!,MATCH(B26,#REF!,0)),"")</f>
        <v/>
      </c>
      <c r="L26" s="52" t="str">
        <f t="shared" si="0"/>
        <v/>
      </c>
      <c r="M26" s="53" t="str">
        <f>IFERROR(RANK(L26,L:L,0)+COUNTIF($L$12:L25,L26),"")</f>
        <v/>
      </c>
      <c r="N26" s="27"/>
      <c r="O26" s="27"/>
      <c r="P26" s="28" t="s">
        <v>167</v>
      </c>
      <c r="Q26" s="28" t="s">
        <v>168</v>
      </c>
      <c r="R26" s="43" t="s">
        <v>40</v>
      </c>
      <c r="S26" s="43">
        <v>1</v>
      </c>
      <c r="T26" s="50">
        <v>73.900000000000006</v>
      </c>
      <c r="U26" s="47">
        <v>9</v>
      </c>
      <c r="V26" s="47">
        <v>7</v>
      </c>
      <c r="W26" s="44" t="str">
        <f>IFERROR(INDEX(#REF!,MATCH(P26,#REF!,0)),"")</f>
        <v/>
      </c>
      <c r="X26" s="24" t="str">
        <f>IFERROR(INDEX(#REF!,MATCH(P26,#REF!,0)),"")</f>
        <v/>
      </c>
      <c r="Y26" s="24" t="str">
        <f>IFERROR(INDEX(#REF!,MATCH(P26,#REF!,0)),"")</f>
        <v/>
      </c>
      <c r="Z26" s="52" t="str">
        <f t="shared" si="1"/>
        <v/>
      </c>
      <c r="AA26" s="53" t="str">
        <f>IFERROR(RANK(Z26,Z:Z,0)+COUNTIF($Z$12:Z25,Z26),"")</f>
        <v/>
      </c>
      <c r="AB26" s="9"/>
      <c r="AC26" s="9"/>
      <c r="AD26" s="33" t="s">
        <v>29</v>
      </c>
      <c r="AE26" s="33" t="s">
        <v>29</v>
      </c>
      <c r="AF26" s="34" t="s">
        <v>29</v>
      </c>
      <c r="AG26" s="34" t="s">
        <v>29</v>
      </c>
      <c r="AH26" s="50"/>
      <c r="AI26" s="47"/>
      <c r="AJ26" s="47"/>
      <c r="AK26" s="55" t="str">
        <f>IFERROR(INDEX(#REF!,MATCH(AD26,#REF!,0)),"")</f>
        <v/>
      </c>
      <c r="AL26" s="56"/>
      <c r="AM26" s="24" t="str">
        <f>IFERROR(INDEX(#REF!,MATCH(AD26,#REF!,0)),"")</f>
        <v/>
      </c>
      <c r="AN26" s="52" t="str">
        <f t="shared" si="2"/>
        <v/>
      </c>
      <c r="AO26" s="53" t="str">
        <f>IFERROR(RANK(AN26,AN:AN,0)+COUNTIF($AN$12:AN25,AN26),"")</f>
        <v/>
      </c>
      <c r="AP26" s="27"/>
      <c r="AQ26" s="27"/>
      <c r="AR26" s="48" t="s">
        <v>29</v>
      </c>
      <c r="AS26" s="48" t="s">
        <v>29</v>
      </c>
      <c r="AT26" s="49" t="s">
        <v>29</v>
      </c>
      <c r="AU26" s="49" t="s">
        <v>29</v>
      </c>
      <c r="AV26" s="50"/>
      <c r="AW26" s="47"/>
      <c r="AX26" s="47"/>
      <c r="AY26" s="44" t="str">
        <f>IFERROR(INDEX(#REF!,MATCH(AR26,#REF!,0)),"")</f>
        <v/>
      </c>
      <c r="AZ26" s="24" t="str">
        <f>IFERROR(INDEX(#REF!,MATCH(AR26,#REF!,0)),"")</f>
        <v/>
      </c>
      <c r="BA26" s="24" t="str">
        <f>IFERROR(INDEX(#REF!,MATCH(AR26,#REF!,0)),"")</f>
        <v/>
      </c>
      <c r="BB26" s="52" t="str">
        <f t="shared" si="3"/>
        <v/>
      </c>
      <c r="BC26" s="53" t="str">
        <f>IFERROR(RANK(BB26,BB:BB,0)+COUNTIF($BB$12:BB25,BB26),"")</f>
        <v/>
      </c>
      <c r="BF26" s="33" t="s">
        <v>29</v>
      </c>
      <c r="BG26" s="33" t="s">
        <v>29</v>
      </c>
      <c r="BH26" s="34" t="s">
        <v>29</v>
      </c>
      <c r="BI26" s="34" t="s">
        <v>29</v>
      </c>
      <c r="BJ26" s="50"/>
      <c r="BK26" s="47"/>
      <c r="BL26" s="47"/>
      <c r="BM26" s="44" t="str">
        <f>IFERROR(INDEX(#REF!,MATCH(BF26,#REF!,0)),"")</f>
        <v/>
      </c>
      <c r="BN26" s="24" t="str">
        <f>IFERROR(INDEX(#REF!,MATCH(BF26,#REF!,0)),"")</f>
        <v/>
      </c>
      <c r="BO26" s="24" t="str">
        <f>IFERROR(INDEX(#REF!,MATCH(BF26,#REF!,0)),"")</f>
        <v/>
      </c>
      <c r="BP26" s="52" t="str">
        <f t="shared" si="4"/>
        <v/>
      </c>
      <c r="BQ26" s="53" t="str">
        <f>IFERROR(RANK(BP26,BP:BP,0)+COUNTIF($BP$12:BP25,BP26),"")</f>
        <v/>
      </c>
      <c r="BR26" s="27"/>
      <c r="BS26" s="27"/>
      <c r="BT26" s="32" t="s">
        <v>29</v>
      </c>
      <c r="BU26" s="32" t="s">
        <v>29</v>
      </c>
      <c r="BV26" s="29" t="s">
        <v>29</v>
      </c>
      <c r="BW26" s="29" t="s">
        <v>29</v>
      </c>
      <c r="BX26" s="50"/>
      <c r="BY26" s="47"/>
      <c r="BZ26" s="47"/>
      <c r="CA26" s="44" t="str">
        <f>IFERROR(INDEX(#REF!,MATCH(BT26,#REF!,0)),"")</f>
        <v/>
      </c>
      <c r="CB26" s="24" t="str">
        <f>IFERROR(INDEX(#REF!,MATCH(BT26,#REF!,0)),"")</f>
        <v/>
      </c>
      <c r="CC26" s="24" t="str">
        <f>IFERROR(INDEX(#REF!,MATCH(BT26,#REF!,0)),"")</f>
        <v/>
      </c>
      <c r="CD26" s="52" t="str">
        <f t="shared" si="5"/>
        <v/>
      </c>
      <c r="CE26" s="53" t="str">
        <f>IFERROR(RANK(CD26,CD:CD,0)+COUNTIF(CD$12:CDL25,CD26),"")</f>
        <v/>
      </c>
    </row>
    <row r="27" spans="2:83" ht="18.75" customHeight="1" x14ac:dyDescent="0.3">
      <c r="B27" s="48" t="s">
        <v>169</v>
      </c>
      <c r="C27" s="48" t="s">
        <v>150</v>
      </c>
      <c r="D27" s="49" t="s">
        <v>39</v>
      </c>
      <c r="E27" s="49">
        <v>1</v>
      </c>
      <c r="F27" s="50">
        <v>73.849999999999994</v>
      </c>
      <c r="G27" s="47">
        <v>10</v>
      </c>
      <c r="H27" s="47">
        <v>6</v>
      </c>
      <c r="I27" s="55" t="str">
        <f>IFERROR(INDEX(#REF!,MATCH(B27,#REF!,0)),"")</f>
        <v/>
      </c>
      <c r="J27" s="56" t="str">
        <f>IFERROR(INDEX(#REF!,MATCH(B27,#REF!,0)),"")</f>
        <v/>
      </c>
      <c r="K27" s="24" t="str">
        <f>IFERROR(INDEX(#REF!,MATCH(B27,#REF!,0)),"")</f>
        <v/>
      </c>
      <c r="L27" s="52" t="str">
        <f t="shared" si="0"/>
        <v/>
      </c>
      <c r="M27" s="53" t="str">
        <f>IFERROR(RANK(L27,L:L,0)+COUNTIF($L$12:L26,L27),"")</f>
        <v/>
      </c>
      <c r="N27" s="27"/>
      <c r="O27" s="27"/>
      <c r="P27" s="28" t="s">
        <v>170</v>
      </c>
      <c r="Q27" s="28" t="s">
        <v>142</v>
      </c>
      <c r="R27" s="43" t="s">
        <v>40</v>
      </c>
      <c r="S27" s="43">
        <v>1</v>
      </c>
      <c r="T27" s="50">
        <v>73.849999999999994</v>
      </c>
      <c r="U27" s="47">
        <v>10</v>
      </c>
      <c r="V27" s="47">
        <v>6</v>
      </c>
      <c r="W27" s="44" t="str">
        <f>IFERROR(INDEX(#REF!,MATCH(P27,#REF!,0)),"")</f>
        <v/>
      </c>
      <c r="X27" s="24" t="str">
        <f>IFERROR(INDEX(#REF!,MATCH(P27,#REF!,0)),"")</f>
        <v/>
      </c>
      <c r="Y27" s="24" t="str">
        <f>IFERROR(INDEX(#REF!,MATCH(P27,#REF!,0)),"")</f>
        <v/>
      </c>
      <c r="Z27" s="52" t="str">
        <f t="shared" si="1"/>
        <v/>
      </c>
      <c r="AA27" s="53" t="str">
        <f>IFERROR(RANK(Z27,Z:Z,0)+COUNTIF($Z$12:Z26,Z27),"")</f>
        <v/>
      </c>
      <c r="AB27" s="9"/>
      <c r="AC27" s="9"/>
      <c r="AD27" s="33" t="s">
        <v>29</v>
      </c>
      <c r="AE27" s="33" t="s">
        <v>29</v>
      </c>
      <c r="AF27" s="34" t="s">
        <v>29</v>
      </c>
      <c r="AG27" s="34" t="s">
        <v>29</v>
      </c>
      <c r="AH27" s="50"/>
      <c r="AI27" s="47"/>
      <c r="AJ27" s="47"/>
      <c r="AK27" s="55" t="str">
        <f>IFERROR(INDEX(#REF!,MATCH(AD27,#REF!,0)),"")</f>
        <v/>
      </c>
      <c r="AL27" s="56"/>
      <c r="AM27" s="24" t="str">
        <f>IFERROR(INDEX(#REF!,MATCH(AD27,#REF!,0)),"")</f>
        <v/>
      </c>
      <c r="AN27" s="52" t="str">
        <f t="shared" si="2"/>
        <v/>
      </c>
      <c r="AO27" s="53" t="str">
        <f>IFERROR(RANK(AN27,AN:AN,0)+COUNTIF($AN$12:AN26,AN27),"")</f>
        <v/>
      </c>
      <c r="AP27" s="27"/>
      <c r="AQ27" s="27"/>
      <c r="AR27" s="48" t="s">
        <v>29</v>
      </c>
      <c r="AS27" s="48" t="s">
        <v>29</v>
      </c>
      <c r="AT27" s="49" t="s">
        <v>29</v>
      </c>
      <c r="AU27" s="49" t="s">
        <v>29</v>
      </c>
      <c r="AV27" s="50"/>
      <c r="AW27" s="47"/>
      <c r="AX27" s="47"/>
      <c r="AY27" s="44" t="str">
        <f>IFERROR(INDEX(#REF!,MATCH(AR27,#REF!,0)),"")</f>
        <v/>
      </c>
      <c r="AZ27" s="24" t="str">
        <f>IFERROR(INDEX(#REF!,MATCH(AR27,#REF!,0)),"")</f>
        <v/>
      </c>
      <c r="BA27" s="24" t="str">
        <f>IFERROR(INDEX(#REF!,MATCH(AR27,#REF!,0)),"")</f>
        <v/>
      </c>
      <c r="BB27" s="52" t="str">
        <f t="shared" si="3"/>
        <v/>
      </c>
      <c r="BC27" s="53" t="str">
        <f>IFERROR(RANK(BB27,BB:BB,0)+COUNTIF($BB$12:BB26,BB27),"")</f>
        <v/>
      </c>
      <c r="BF27" s="33" t="s">
        <v>29</v>
      </c>
      <c r="BG27" s="33" t="s">
        <v>29</v>
      </c>
      <c r="BH27" s="34" t="s">
        <v>29</v>
      </c>
      <c r="BI27" s="34" t="s">
        <v>29</v>
      </c>
      <c r="BJ27" s="50"/>
      <c r="BK27" s="47"/>
      <c r="BL27" s="47"/>
      <c r="BM27" s="44" t="str">
        <f>IFERROR(INDEX(#REF!,MATCH(BF27,#REF!,0)),"")</f>
        <v/>
      </c>
      <c r="BN27" s="24" t="str">
        <f>IFERROR(INDEX(#REF!,MATCH(BF27,#REF!,0)),"")</f>
        <v/>
      </c>
      <c r="BO27" s="24" t="str">
        <f>IFERROR(INDEX(#REF!,MATCH(BF27,#REF!,0)),"")</f>
        <v/>
      </c>
      <c r="BP27" s="52" t="str">
        <f t="shared" si="4"/>
        <v/>
      </c>
      <c r="BQ27" s="53" t="str">
        <f>IFERROR(RANK(BP27,BP:BP,0)+COUNTIF($BP$12:BP26,BP27),"")</f>
        <v/>
      </c>
      <c r="BR27" s="27"/>
      <c r="BS27" s="27"/>
      <c r="BT27" s="32" t="s">
        <v>29</v>
      </c>
      <c r="BU27" s="32" t="s">
        <v>29</v>
      </c>
      <c r="BV27" s="29" t="s">
        <v>29</v>
      </c>
      <c r="BW27" s="29" t="s">
        <v>29</v>
      </c>
      <c r="BX27" s="50"/>
      <c r="BY27" s="47"/>
      <c r="BZ27" s="47"/>
      <c r="CA27" s="44" t="str">
        <f>IFERROR(INDEX(#REF!,MATCH(BT27,#REF!,0)),"")</f>
        <v/>
      </c>
      <c r="CB27" s="24" t="str">
        <f>IFERROR(INDEX(#REF!,MATCH(BT27,#REF!,0)),"")</f>
        <v/>
      </c>
      <c r="CC27" s="24" t="str">
        <f>IFERROR(INDEX(#REF!,MATCH(BT27,#REF!,0)),"")</f>
        <v/>
      </c>
      <c r="CD27" s="52" t="str">
        <f t="shared" si="5"/>
        <v/>
      </c>
      <c r="CE27" s="53" t="str">
        <f>IFERROR(RANK(CD27,CD:CD,0)+COUNTIF(CD$12:CDL26,CD27),"")</f>
        <v/>
      </c>
    </row>
    <row r="28" spans="2:83" ht="18.75" customHeight="1" x14ac:dyDescent="0.3">
      <c r="B28" s="48" t="s">
        <v>171</v>
      </c>
      <c r="C28" s="48" t="s">
        <v>142</v>
      </c>
      <c r="D28" s="49" t="s">
        <v>39</v>
      </c>
      <c r="E28" s="49">
        <v>1</v>
      </c>
      <c r="F28" s="50">
        <v>72.3</v>
      </c>
      <c r="G28" s="47">
        <v>11</v>
      </c>
      <c r="H28" s="47">
        <v>5</v>
      </c>
      <c r="I28" s="55" t="str">
        <f>IFERROR(INDEX(#REF!,MATCH(B28,#REF!,0)),"")</f>
        <v/>
      </c>
      <c r="J28" s="56" t="str">
        <f>IFERROR(INDEX(#REF!,MATCH(B28,#REF!,0)),"")</f>
        <v/>
      </c>
      <c r="K28" s="24" t="str">
        <f>IFERROR(INDEX(#REF!,MATCH(B28,#REF!,0)),"")</f>
        <v/>
      </c>
      <c r="L28" s="52" t="str">
        <f t="shared" si="0"/>
        <v/>
      </c>
      <c r="M28" s="53" t="str">
        <f>IFERROR(RANK(L28,L:L,0)+COUNTIF($L$12:L27,L28),"")</f>
        <v/>
      </c>
      <c r="N28" s="27"/>
      <c r="O28" s="27"/>
      <c r="P28" s="28" t="s">
        <v>172</v>
      </c>
      <c r="Q28" s="28" t="s">
        <v>168</v>
      </c>
      <c r="R28" s="43" t="s">
        <v>40</v>
      </c>
      <c r="S28" s="43">
        <v>1</v>
      </c>
      <c r="T28" s="50">
        <v>72.3</v>
      </c>
      <c r="U28" s="47">
        <v>11</v>
      </c>
      <c r="V28" s="47">
        <v>5</v>
      </c>
      <c r="W28" s="44" t="str">
        <f>IFERROR(INDEX(#REF!,MATCH(P28,#REF!,0)),"")</f>
        <v/>
      </c>
      <c r="X28" s="24" t="str">
        <f>IFERROR(INDEX(#REF!,MATCH(P28,#REF!,0)),"")</f>
        <v/>
      </c>
      <c r="Y28" s="24" t="str">
        <f>IFERROR(INDEX(#REF!,MATCH(P28,#REF!,0)),"")</f>
        <v/>
      </c>
      <c r="Z28" s="52" t="str">
        <f t="shared" si="1"/>
        <v/>
      </c>
      <c r="AA28" s="53" t="str">
        <f>IFERROR(RANK(Z28,Z:Z,0)+COUNTIF($Z$12:Z27,Z28),"")</f>
        <v/>
      </c>
      <c r="AB28" s="9"/>
      <c r="AC28" s="9"/>
      <c r="AD28" s="33" t="s">
        <v>29</v>
      </c>
      <c r="AE28" s="33" t="s">
        <v>29</v>
      </c>
      <c r="AF28" s="34" t="s">
        <v>29</v>
      </c>
      <c r="AG28" s="34" t="s">
        <v>29</v>
      </c>
      <c r="AH28" s="50"/>
      <c r="AI28" s="47"/>
      <c r="AJ28" s="47"/>
      <c r="AK28" s="55" t="str">
        <f>IFERROR(INDEX(#REF!,MATCH(AD28,#REF!,0)),"")</f>
        <v/>
      </c>
      <c r="AL28" s="56"/>
      <c r="AM28" s="24" t="str">
        <f>IFERROR(INDEX(#REF!,MATCH(AD28,#REF!,0)),"")</f>
        <v/>
      </c>
      <c r="AN28" s="52" t="str">
        <f t="shared" si="2"/>
        <v/>
      </c>
      <c r="AO28" s="53" t="str">
        <f>IFERROR(RANK(AN28,AN:AN,0)+COUNTIF($AN$12:AN27,AN28),"")</f>
        <v/>
      </c>
      <c r="AP28" s="27"/>
      <c r="AQ28" s="27"/>
      <c r="AR28" s="48" t="s">
        <v>29</v>
      </c>
      <c r="AS28" s="48" t="s">
        <v>29</v>
      </c>
      <c r="AT28" s="49" t="s">
        <v>29</v>
      </c>
      <c r="AU28" s="49" t="s">
        <v>29</v>
      </c>
      <c r="AV28" s="50"/>
      <c r="AW28" s="47"/>
      <c r="AX28" s="47"/>
      <c r="AY28" s="44" t="str">
        <f>IFERROR(INDEX(#REF!,MATCH(AR28,#REF!,0)),"")</f>
        <v/>
      </c>
      <c r="AZ28" s="24" t="str">
        <f>IFERROR(INDEX(#REF!,MATCH(AR28,#REF!,0)),"")</f>
        <v/>
      </c>
      <c r="BA28" s="24" t="str">
        <f>IFERROR(INDEX(#REF!,MATCH(AR28,#REF!,0)),"")</f>
        <v/>
      </c>
      <c r="BB28" s="52" t="str">
        <f t="shared" si="3"/>
        <v/>
      </c>
      <c r="BC28" s="53" t="str">
        <f>IFERROR(RANK(BB28,BB:BB,0)+COUNTIF($BB$12:BB27,BB28),"")</f>
        <v/>
      </c>
      <c r="BF28" s="33" t="s">
        <v>29</v>
      </c>
      <c r="BG28" s="33" t="s">
        <v>29</v>
      </c>
      <c r="BH28" s="34" t="s">
        <v>29</v>
      </c>
      <c r="BI28" s="34" t="s">
        <v>29</v>
      </c>
      <c r="BJ28" s="50"/>
      <c r="BK28" s="47"/>
      <c r="BL28" s="47"/>
      <c r="BM28" s="44" t="str">
        <f>IFERROR(INDEX(#REF!,MATCH(BF28,#REF!,0)),"")</f>
        <v/>
      </c>
      <c r="BN28" s="24" t="str">
        <f>IFERROR(INDEX(#REF!,MATCH(BF28,#REF!,0)),"")</f>
        <v/>
      </c>
      <c r="BO28" s="24" t="str">
        <f>IFERROR(INDEX(#REF!,MATCH(BF28,#REF!,0)),"")</f>
        <v/>
      </c>
      <c r="BP28" s="52" t="str">
        <f t="shared" si="4"/>
        <v/>
      </c>
      <c r="BQ28" s="53" t="str">
        <f>IFERROR(RANK(BP28,BP:BP,0)+COUNTIF($BP$12:BP27,BP28),"")</f>
        <v/>
      </c>
      <c r="BR28" s="27"/>
      <c r="BS28" s="27"/>
      <c r="BT28" s="32" t="s">
        <v>29</v>
      </c>
      <c r="BU28" s="32" t="s">
        <v>29</v>
      </c>
      <c r="BV28" s="29" t="s">
        <v>29</v>
      </c>
      <c r="BW28" s="29" t="s">
        <v>29</v>
      </c>
      <c r="BX28" s="50"/>
      <c r="BY28" s="47"/>
      <c r="BZ28" s="47"/>
      <c r="CA28" s="44" t="str">
        <f>IFERROR(INDEX(#REF!,MATCH(BT28,#REF!,0)),"")</f>
        <v/>
      </c>
      <c r="CB28" s="24" t="str">
        <f>IFERROR(INDEX(#REF!,MATCH(BT28,#REF!,0)),"")</f>
        <v/>
      </c>
      <c r="CC28" s="24" t="str">
        <f>IFERROR(INDEX(#REF!,MATCH(BT28,#REF!,0)),"")</f>
        <v/>
      </c>
      <c r="CD28" s="52" t="str">
        <f t="shared" si="5"/>
        <v/>
      </c>
      <c r="CE28" s="53" t="str">
        <f>IFERROR(RANK(CD28,CD:CD,0)+COUNTIF(CD$12:CDL27,CD28),"")</f>
        <v/>
      </c>
    </row>
    <row r="29" spans="2:83" ht="18.75" customHeight="1" x14ac:dyDescent="0.3">
      <c r="B29" s="48" t="s">
        <v>173</v>
      </c>
      <c r="C29" s="48" t="s">
        <v>134</v>
      </c>
      <c r="D29" s="49" t="s">
        <v>39</v>
      </c>
      <c r="E29" s="49">
        <v>1</v>
      </c>
      <c r="F29" s="50">
        <v>69.900000000000006</v>
      </c>
      <c r="G29" s="47">
        <v>12</v>
      </c>
      <c r="H29" s="47">
        <v>4</v>
      </c>
      <c r="I29" s="55" t="str">
        <f>IFERROR(INDEX(#REF!,MATCH(B29,#REF!,0)),"")</f>
        <v/>
      </c>
      <c r="J29" s="56" t="str">
        <f>IFERROR(INDEX(#REF!,MATCH(B29,#REF!,0)),"")</f>
        <v/>
      </c>
      <c r="K29" s="24" t="str">
        <f>IFERROR(INDEX(#REF!,MATCH(B29,#REF!,0)),"")</f>
        <v/>
      </c>
      <c r="L29" s="52" t="str">
        <f t="shared" si="0"/>
        <v/>
      </c>
      <c r="M29" s="53" t="str">
        <f>IFERROR(RANK(L29,L:L,0)+COUNTIF($L$12:L28,L29),"")</f>
        <v/>
      </c>
      <c r="N29" s="27"/>
      <c r="O29" s="27"/>
      <c r="P29" s="28" t="s">
        <v>174</v>
      </c>
      <c r="Q29" s="28" t="s">
        <v>150</v>
      </c>
      <c r="R29" s="43" t="s">
        <v>40</v>
      </c>
      <c r="S29" s="43">
        <v>1</v>
      </c>
      <c r="T29" s="50">
        <v>69.900000000000006</v>
      </c>
      <c r="U29" s="47">
        <v>12</v>
      </c>
      <c r="V29" s="47">
        <v>4</v>
      </c>
      <c r="W29" s="44" t="str">
        <f>IFERROR(INDEX(#REF!,MATCH(P29,#REF!,0)),"")</f>
        <v/>
      </c>
      <c r="X29" s="24" t="str">
        <f>IFERROR(INDEX(#REF!,MATCH(P29,#REF!,0)),"")</f>
        <v/>
      </c>
      <c r="Y29" s="24" t="str">
        <f>IFERROR(INDEX(#REF!,MATCH(P29,#REF!,0)),"")</f>
        <v/>
      </c>
      <c r="Z29" s="52" t="str">
        <f t="shared" si="1"/>
        <v/>
      </c>
      <c r="AA29" s="53" t="str">
        <f>IFERROR(RANK(Z29,Z:Z,0)+COUNTIF($Z$12:Z28,Z29),"")</f>
        <v/>
      </c>
      <c r="AB29" s="9"/>
      <c r="AC29" s="9"/>
      <c r="AD29" s="33" t="s">
        <v>29</v>
      </c>
      <c r="AE29" s="33" t="s">
        <v>29</v>
      </c>
      <c r="AF29" s="34" t="s">
        <v>29</v>
      </c>
      <c r="AG29" s="34" t="s">
        <v>29</v>
      </c>
      <c r="AH29" s="50"/>
      <c r="AI29" s="47"/>
      <c r="AJ29" s="47"/>
      <c r="AK29" s="55" t="str">
        <f>IFERROR(INDEX(#REF!,MATCH(AD29,#REF!,0)),"")</f>
        <v/>
      </c>
      <c r="AL29" s="56"/>
      <c r="AM29" s="24" t="str">
        <f>IFERROR(INDEX(#REF!,MATCH(AD29,#REF!,0)),"")</f>
        <v/>
      </c>
      <c r="AN29" s="52" t="str">
        <f t="shared" si="2"/>
        <v/>
      </c>
      <c r="AO29" s="53" t="str">
        <f>IFERROR(RANK(AN29,AN:AN,0)+COUNTIF($AN$12:AN28,AN29),"")</f>
        <v/>
      </c>
      <c r="AP29" s="27"/>
      <c r="AQ29" s="27"/>
      <c r="AR29" s="48" t="s">
        <v>29</v>
      </c>
      <c r="AS29" s="48" t="s">
        <v>29</v>
      </c>
      <c r="AT29" s="49" t="s">
        <v>29</v>
      </c>
      <c r="AU29" s="49" t="s">
        <v>29</v>
      </c>
      <c r="AV29" s="50"/>
      <c r="AW29" s="47"/>
      <c r="AX29" s="47"/>
      <c r="AY29" s="44" t="str">
        <f>IFERROR(INDEX(#REF!,MATCH(AR29,#REF!,0)),"")</f>
        <v/>
      </c>
      <c r="AZ29" s="24" t="str">
        <f>IFERROR(INDEX(#REF!,MATCH(AR29,#REF!,0)),"")</f>
        <v/>
      </c>
      <c r="BA29" s="24" t="str">
        <f>IFERROR(INDEX(#REF!,MATCH(AR29,#REF!,0)),"")</f>
        <v/>
      </c>
      <c r="BB29" s="52" t="str">
        <f t="shared" si="3"/>
        <v/>
      </c>
      <c r="BC29" s="53" t="str">
        <f>IFERROR(RANK(BB29,BB:BB,0)+COUNTIF($BB$12:BB28,BB29),"")</f>
        <v/>
      </c>
      <c r="BF29" s="33" t="s">
        <v>29</v>
      </c>
      <c r="BG29" s="33" t="s">
        <v>29</v>
      </c>
      <c r="BH29" s="34" t="s">
        <v>29</v>
      </c>
      <c r="BI29" s="34" t="s">
        <v>29</v>
      </c>
      <c r="BJ29" s="50"/>
      <c r="BK29" s="47"/>
      <c r="BL29" s="47"/>
      <c r="BM29" s="44" t="str">
        <f>IFERROR(INDEX(#REF!,MATCH(BF29,#REF!,0)),"")</f>
        <v/>
      </c>
      <c r="BN29" s="24" t="str">
        <f>IFERROR(INDEX(#REF!,MATCH(BF29,#REF!,0)),"")</f>
        <v/>
      </c>
      <c r="BO29" s="24" t="str">
        <f>IFERROR(INDEX(#REF!,MATCH(BF29,#REF!,0)),"")</f>
        <v/>
      </c>
      <c r="BP29" s="52" t="str">
        <f t="shared" si="4"/>
        <v/>
      </c>
      <c r="BQ29" s="53" t="str">
        <f>IFERROR(RANK(BP29,BP:BP,0)+COUNTIF($BP$12:BP28,BP29),"")</f>
        <v/>
      </c>
      <c r="BR29" s="27"/>
      <c r="BS29" s="27"/>
      <c r="BT29" s="32" t="s">
        <v>29</v>
      </c>
      <c r="BU29" s="32" t="s">
        <v>29</v>
      </c>
      <c r="BV29" s="29" t="s">
        <v>29</v>
      </c>
      <c r="BW29" s="29" t="s">
        <v>29</v>
      </c>
      <c r="BX29" s="50"/>
      <c r="BY29" s="47"/>
      <c r="BZ29" s="47"/>
      <c r="CA29" s="44" t="str">
        <f>IFERROR(INDEX(#REF!,MATCH(BT29,#REF!,0)),"")</f>
        <v/>
      </c>
      <c r="CB29" s="24" t="str">
        <f>IFERROR(INDEX(#REF!,MATCH(BT29,#REF!,0)),"")</f>
        <v/>
      </c>
      <c r="CC29" s="24" t="str">
        <f>IFERROR(INDEX(#REF!,MATCH(BT29,#REF!,0)),"")</f>
        <v/>
      </c>
      <c r="CD29" s="52" t="str">
        <f t="shared" si="5"/>
        <v/>
      </c>
      <c r="CE29" s="53" t="str">
        <f>IFERROR(RANK(CD29,CD:CD,0)+COUNTIF(CD$12:CDL28,CD29),"")</f>
        <v/>
      </c>
    </row>
    <row r="30" spans="2:83" ht="18.75" customHeight="1" x14ac:dyDescent="0.3">
      <c r="B30" s="48" t="s">
        <v>175</v>
      </c>
      <c r="C30" s="48" t="s">
        <v>42</v>
      </c>
      <c r="D30" s="49" t="s">
        <v>39</v>
      </c>
      <c r="E30" s="49">
        <v>1</v>
      </c>
      <c r="F30" s="50">
        <v>68.3</v>
      </c>
      <c r="G30" s="47">
        <v>13</v>
      </c>
      <c r="H30" s="47">
        <v>3</v>
      </c>
      <c r="I30" s="55" t="str">
        <f>IFERROR(INDEX(#REF!,MATCH(B30,#REF!,0)),"")</f>
        <v/>
      </c>
      <c r="J30" s="56" t="str">
        <f>IFERROR(INDEX(#REF!,MATCH(B30,#REF!,0)),"")</f>
        <v/>
      </c>
      <c r="K30" s="24" t="str">
        <f>IFERROR(INDEX(#REF!,MATCH(B30,#REF!,0)),"")</f>
        <v/>
      </c>
      <c r="L30" s="52" t="str">
        <f t="shared" si="0"/>
        <v/>
      </c>
      <c r="M30" s="53" t="str">
        <f>IFERROR(RANK(L30,L:L,0)+COUNTIF($L$12:L29,L30),"")</f>
        <v/>
      </c>
      <c r="N30" s="27"/>
      <c r="O30" s="27"/>
      <c r="P30" s="28" t="s">
        <v>176</v>
      </c>
      <c r="Q30" s="28" t="s">
        <v>42</v>
      </c>
      <c r="R30" s="43" t="s">
        <v>40</v>
      </c>
      <c r="S30" s="43">
        <v>1</v>
      </c>
      <c r="T30" s="50">
        <v>68.3</v>
      </c>
      <c r="U30" s="47">
        <v>13</v>
      </c>
      <c r="V30" s="47">
        <v>3</v>
      </c>
      <c r="W30" s="44" t="str">
        <f>IFERROR(INDEX(#REF!,MATCH(P30,#REF!,0)),"")</f>
        <v/>
      </c>
      <c r="X30" s="24" t="str">
        <f>IFERROR(INDEX(#REF!,MATCH(P30,#REF!,0)),"")</f>
        <v/>
      </c>
      <c r="Y30" s="24" t="str">
        <f>IFERROR(INDEX(#REF!,MATCH(P30,#REF!,0)),"")</f>
        <v/>
      </c>
      <c r="Z30" s="52" t="str">
        <f t="shared" si="1"/>
        <v/>
      </c>
      <c r="AA30" s="53" t="str">
        <f>IFERROR(RANK(Z30,Z:Z,0)+COUNTIF($Z$12:Z29,Z30),"")</f>
        <v/>
      </c>
      <c r="AB30" s="9"/>
      <c r="AC30" s="9"/>
      <c r="AD30" s="33" t="s">
        <v>29</v>
      </c>
      <c r="AE30" s="33" t="s">
        <v>29</v>
      </c>
      <c r="AF30" s="34" t="s">
        <v>29</v>
      </c>
      <c r="AG30" s="34" t="s">
        <v>29</v>
      </c>
      <c r="AH30" s="50"/>
      <c r="AI30" s="47"/>
      <c r="AJ30" s="47"/>
      <c r="AK30" s="55" t="str">
        <f>IFERROR(INDEX(#REF!,MATCH(AD30,#REF!,0)),"")</f>
        <v/>
      </c>
      <c r="AL30" s="56"/>
      <c r="AM30" s="24" t="str">
        <f>IFERROR(INDEX(#REF!,MATCH(AD30,#REF!,0)),"")</f>
        <v/>
      </c>
      <c r="AN30" s="52" t="str">
        <f t="shared" si="2"/>
        <v/>
      </c>
      <c r="AO30" s="53" t="str">
        <f>IFERROR(RANK(AN30,AN:AN,0)+COUNTIF($AN$12:AN29,AN30),"")</f>
        <v/>
      </c>
      <c r="AP30" s="27"/>
      <c r="AQ30" s="27"/>
      <c r="AR30" s="48" t="s">
        <v>29</v>
      </c>
      <c r="AS30" s="48" t="s">
        <v>29</v>
      </c>
      <c r="AT30" s="49" t="s">
        <v>29</v>
      </c>
      <c r="AU30" s="49" t="s">
        <v>29</v>
      </c>
      <c r="AV30" s="50"/>
      <c r="AW30" s="47"/>
      <c r="AX30" s="47"/>
      <c r="AY30" s="44" t="str">
        <f>IFERROR(INDEX(#REF!,MATCH(AR30,#REF!,0)),"")</f>
        <v/>
      </c>
      <c r="AZ30" s="24" t="str">
        <f>IFERROR(INDEX(#REF!,MATCH(AR30,#REF!,0)),"")</f>
        <v/>
      </c>
      <c r="BA30" s="24" t="str">
        <f>IFERROR(INDEX(#REF!,MATCH(AR30,#REF!,0)),"")</f>
        <v/>
      </c>
      <c r="BB30" s="52" t="str">
        <f t="shared" si="3"/>
        <v/>
      </c>
      <c r="BC30" s="53" t="str">
        <f>IFERROR(RANK(BB30,BB:BB,0)+COUNTIF($BB$12:BB29,BB30),"")</f>
        <v/>
      </c>
      <c r="BF30" s="33" t="s">
        <v>29</v>
      </c>
      <c r="BG30" s="33" t="s">
        <v>29</v>
      </c>
      <c r="BH30" s="34" t="s">
        <v>29</v>
      </c>
      <c r="BI30" s="34" t="s">
        <v>29</v>
      </c>
      <c r="BJ30" s="50"/>
      <c r="BK30" s="47"/>
      <c r="BL30" s="47"/>
      <c r="BM30" s="44" t="str">
        <f>IFERROR(INDEX(#REF!,MATCH(BF30,#REF!,0)),"")</f>
        <v/>
      </c>
      <c r="BN30" s="24" t="str">
        <f>IFERROR(INDEX(#REF!,MATCH(BF30,#REF!,0)),"")</f>
        <v/>
      </c>
      <c r="BO30" s="24" t="str">
        <f>IFERROR(INDEX(#REF!,MATCH(BF30,#REF!,0)),"")</f>
        <v/>
      </c>
      <c r="BP30" s="52" t="str">
        <f t="shared" si="4"/>
        <v/>
      </c>
      <c r="BQ30" s="53" t="str">
        <f>IFERROR(RANK(BP30,BP:BP,0)+COUNTIF($BP$12:BP29,BP30),"")</f>
        <v/>
      </c>
      <c r="BR30" s="27"/>
      <c r="BS30" s="27"/>
      <c r="BT30" s="32" t="s">
        <v>29</v>
      </c>
      <c r="BU30" s="32" t="s">
        <v>29</v>
      </c>
      <c r="BV30" s="29" t="s">
        <v>29</v>
      </c>
      <c r="BW30" s="29" t="s">
        <v>29</v>
      </c>
      <c r="BX30" s="50"/>
      <c r="BY30" s="47"/>
      <c r="BZ30" s="47"/>
      <c r="CA30" s="44" t="str">
        <f>IFERROR(INDEX(#REF!,MATCH(BT30,#REF!,0)),"")</f>
        <v/>
      </c>
      <c r="CB30" s="24" t="str">
        <f>IFERROR(INDEX(#REF!,MATCH(BT30,#REF!,0)),"")</f>
        <v/>
      </c>
      <c r="CC30" s="24" t="str">
        <f>IFERROR(INDEX(#REF!,MATCH(BT30,#REF!,0)),"")</f>
        <v/>
      </c>
      <c r="CD30" s="52" t="str">
        <f t="shared" si="5"/>
        <v/>
      </c>
      <c r="CE30" s="53" t="str">
        <f>IFERROR(RANK(CD30,CD:CD,0)+COUNTIF(CD$12:CDL29,CD30),"")</f>
        <v/>
      </c>
    </row>
    <row r="31" spans="2:83" ht="18.75" customHeight="1" x14ac:dyDescent="0.3">
      <c r="B31" s="48" t="s">
        <v>177</v>
      </c>
      <c r="C31" s="48" t="s">
        <v>168</v>
      </c>
      <c r="D31" s="49" t="s">
        <v>39</v>
      </c>
      <c r="E31" s="49">
        <v>1</v>
      </c>
      <c r="F31" s="50">
        <v>68</v>
      </c>
      <c r="G31" s="47">
        <v>14</v>
      </c>
      <c r="H31" s="47">
        <v>2</v>
      </c>
      <c r="I31" s="55" t="str">
        <f>IFERROR(INDEX(#REF!,MATCH(B31,#REF!,0)),"")</f>
        <v/>
      </c>
      <c r="J31" s="56" t="str">
        <f>IFERROR(INDEX(#REF!,MATCH(B31,#REF!,0)),"")</f>
        <v/>
      </c>
      <c r="K31" s="24" t="str">
        <f>IFERROR(INDEX(#REF!,MATCH(B31,#REF!,0)),"")</f>
        <v/>
      </c>
      <c r="L31" s="52" t="str">
        <f t="shared" si="0"/>
        <v/>
      </c>
      <c r="M31" s="53" t="str">
        <f>IFERROR(RANK(L31,L:L,0)+COUNTIF($L$12:L30,L31),"")</f>
        <v/>
      </c>
      <c r="N31" s="27"/>
      <c r="O31" s="27"/>
      <c r="P31" s="28" t="s">
        <v>178</v>
      </c>
      <c r="Q31" s="28" t="s">
        <v>142</v>
      </c>
      <c r="R31" s="43" t="s">
        <v>40</v>
      </c>
      <c r="S31" s="43">
        <v>1</v>
      </c>
      <c r="T31" s="50">
        <v>68</v>
      </c>
      <c r="U31" s="47">
        <v>14</v>
      </c>
      <c r="V31" s="47">
        <v>2</v>
      </c>
      <c r="W31" s="44" t="str">
        <f>IFERROR(INDEX(#REF!,MATCH(P31,#REF!,0)),"")</f>
        <v/>
      </c>
      <c r="X31" s="24" t="str">
        <f>IFERROR(INDEX(#REF!,MATCH(P31,#REF!,0)),"")</f>
        <v/>
      </c>
      <c r="Y31" s="24" t="str">
        <f>IFERROR(INDEX(#REF!,MATCH(P31,#REF!,0)),"")</f>
        <v/>
      </c>
      <c r="Z31" s="52" t="str">
        <f t="shared" si="1"/>
        <v/>
      </c>
      <c r="AA31" s="53" t="str">
        <f>IFERROR(RANK(Z31,Z:Z,0)+COUNTIF($Z$12:Z30,Z31),"")</f>
        <v/>
      </c>
      <c r="AB31" s="9"/>
      <c r="AC31" s="9"/>
      <c r="AD31" s="33" t="s">
        <v>29</v>
      </c>
      <c r="AE31" s="33" t="s">
        <v>29</v>
      </c>
      <c r="AF31" s="34" t="s">
        <v>29</v>
      </c>
      <c r="AG31" s="34" t="s">
        <v>29</v>
      </c>
      <c r="AH31" s="50"/>
      <c r="AI31" s="47"/>
      <c r="AJ31" s="47"/>
      <c r="AK31" s="55" t="str">
        <f>IFERROR(INDEX(#REF!,MATCH(AD31,#REF!,0)),"")</f>
        <v/>
      </c>
      <c r="AL31" s="56"/>
      <c r="AM31" s="24" t="str">
        <f>IFERROR(INDEX(#REF!,MATCH(AD31,#REF!,0)),"")</f>
        <v/>
      </c>
      <c r="AN31" s="52" t="str">
        <f t="shared" si="2"/>
        <v/>
      </c>
      <c r="AO31" s="53" t="str">
        <f>IFERROR(RANK(AN31,AN:AN,0)+COUNTIF($AN$12:AN30,AN31),"")</f>
        <v/>
      </c>
      <c r="AP31" s="27"/>
      <c r="AQ31" s="27"/>
      <c r="AR31" s="48" t="s">
        <v>29</v>
      </c>
      <c r="AS31" s="48" t="s">
        <v>29</v>
      </c>
      <c r="AT31" s="49" t="s">
        <v>29</v>
      </c>
      <c r="AU31" s="49" t="s">
        <v>29</v>
      </c>
      <c r="AV31" s="50"/>
      <c r="AW31" s="47"/>
      <c r="AX31" s="47"/>
      <c r="AY31" s="44" t="str">
        <f>IFERROR(INDEX(#REF!,MATCH(AR31,#REF!,0)),"")</f>
        <v/>
      </c>
      <c r="AZ31" s="24" t="str">
        <f>IFERROR(INDEX(#REF!,MATCH(AR31,#REF!,0)),"")</f>
        <v/>
      </c>
      <c r="BA31" s="24" t="str">
        <f>IFERROR(INDEX(#REF!,MATCH(AR31,#REF!,0)),"")</f>
        <v/>
      </c>
      <c r="BB31" s="52" t="str">
        <f t="shared" si="3"/>
        <v/>
      </c>
      <c r="BC31" s="53" t="str">
        <f>IFERROR(RANK(BB31,BB:BB,0)+COUNTIF($BB$12:BB30,BB31),"")</f>
        <v/>
      </c>
      <c r="BF31" s="33" t="s">
        <v>29</v>
      </c>
      <c r="BG31" s="33" t="s">
        <v>29</v>
      </c>
      <c r="BH31" s="34" t="s">
        <v>29</v>
      </c>
      <c r="BI31" s="34" t="s">
        <v>29</v>
      </c>
      <c r="BJ31" s="50"/>
      <c r="BK31" s="47"/>
      <c r="BL31" s="47"/>
      <c r="BM31" s="44" t="str">
        <f>IFERROR(INDEX(#REF!,MATCH(BF31,#REF!,0)),"")</f>
        <v/>
      </c>
      <c r="BN31" s="24" t="str">
        <f>IFERROR(INDEX(#REF!,MATCH(BF31,#REF!,0)),"")</f>
        <v/>
      </c>
      <c r="BO31" s="24" t="str">
        <f>IFERROR(INDEX(#REF!,MATCH(BF31,#REF!,0)),"")</f>
        <v/>
      </c>
      <c r="BP31" s="52" t="str">
        <f t="shared" si="4"/>
        <v/>
      </c>
      <c r="BQ31" s="53" t="str">
        <f>IFERROR(RANK(BP31,BP:BP,0)+COUNTIF($BP$12:BP30,BP31),"")</f>
        <v/>
      </c>
      <c r="BR31" s="27"/>
      <c r="BS31" s="27"/>
      <c r="BT31" s="32" t="s">
        <v>29</v>
      </c>
      <c r="BU31" s="32" t="s">
        <v>29</v>
      </c>
      <c r="BV31" s="29" t="s">
        <v>29</v>
      </c>
      <c r="BW31" s="29" t="s">
        <v>29</v>
      </c>
      <c r="BX31" s="50"/>
      <c r="BY31" s="47"/>
      <c r="BZ31" s="47"/>
      <c r="CA31" s="44" t="str">
        <f>IFERROR(INDEX(#REF!,MATCH(BT31,#REF!,0)),"")</f>
        <v/>
      </c>
      <c r="CB31" s="24" t="str">
        <f>IFERROR(INDEX(#REF!,MATCH(BT31,#REF!,0)),"")</f>
        <v/>
      </c>
      <c r="CC31" s="24" t="str">
        <f>IFERROR(INDEX(#REF!,MATCH(BT31,#REF!,0)),"")</f>
        <v/>
      </c>
      <c r="CD31" s="52" t="str">
        <f t="shared" si="5"/>
        <v/>
      </c>
      <c r="CE31" s="53" t="str">
        <f>IFERROR(RANK(CD31,CD:CD,0)+COUNTIF(CD$12:CDL30,CD31),"")</f>
        <v/>
      </c>
    </row>
    <row r="32" spans="2:83" ht="18.75" customHeight="1" x14ac:dyDescent="0.3">
      <c r="B32" s="48" t="s">
        <v>179</v>
      </c>
      <c r="C32" s="48" t="s">
        <v>150</v>
      </c>
      <c r="D32" s="49" t="s">
        <v>39</v>
      </c>
      <c r="E32" s="49">
        <v>1</v>
      </c>
      <c r="F32" s="50">
        <v>67.099999999999994</v>
      </c>
      <c r="G32" s="47">
        <v>15</v>
      </c>
      <c r="H32" s="47">
        <v>1</v>
      </c>
      <c r="I32" s="55" t="str">
        <f>IFERROR(INDEX(#REF!,MATCH(B32,#REF!,0)),"")</f>
        <v/>
      </c>
      <c r="J32" s="56" t="str">
        <f>IFERROR(INDEX(#REF!,MATCH(B32,#REF!,0)),"")</f>
        <v/>
      </c>
      <c r="K32" s="24" t="str">
        <f>IFERROR(INDEX(#REF!,MATCH(B32,#REF!,0)),"")</f>
        <v/>
      </c>
      <c r="L32" s="52" t="str">
        <f t="shared" si="0"/>
        <v/>
      </c>
      <c r="M32" s="53" t="str">
        <f>IFERROR(RANK(L32,L:L,0)+COUNTIF($L$12:L31,L32),"")</f>
        <v/>
      </c>
      <c r="N32" s="27"/>
      <c r="O32" s="27"/>
      <c r="P32" s="28" t="s">
        <v>180</v>
      </c>
      <c r="Q32" s="28" t="s">
        <v>42</v>
      </c>
      <c r="R32" s="43" t="s">
        <v>40</v>
      </c>
      <c r="S32" s="43">
        <v>1</v>
      </c>
      <c r="T32" s="50">
        <v>67.099999999999994</v>
      </c>
      <c r="U32" s="47">
        <v>15</v>
      </c>
      <c r="V32" s="47">
        <v>1</v>
      </c>
      <c r="W32" s="44" t="str">
        <f>IFERROR(INDEX(#REF!,MATCH(P32,#REF!,0)),"")</f>
        <v/>
      </c>
      <c r="X32" s="24" t="str">
        <f>IFERROR(INDEX(#REF!,MATCH(P32,#REF!,0)),"")</f>
        <v/>
      </c>
      <c r="Y32" s="24" t="str">
        <f>IFERROR(INDEX(#REF!,MATCH(P32,#REF!,0)),"")</f>
        <v/>
      </c>
      <c r="Z32" s="52" t="str">
        <f t="shared" si="1"/>
        <v/>
      </c>
      <c r="AA32" s="53" t="str">
        <f>IFERROR(RANK(Z32,Z:Z,0)+COUNTIF($Z$12:Z31,Z32),"")</f>
        <v/>
      </c>
      <c r="AB32" s="9"/>
      <c r="AC32" s="9"/>
      <c r="AD32" s="33" t="s">
        <v>29</v>
      </c>
      <c r="AE32" s="33" t="s">
        <v>29</v>
      </c>
      <c r="AF32" s="34" t="s">
        <v>29</v>
      </c>
      <c r="AG32" s="34" t="s">
        <v>29</v>
      </c>
      <c r="AH32" s="50"/>
      <c r="AI32" s="47"/>
      <c r="AJ32" s="47"/>
      <c r="AK32" s="55" t="str">
        <f>IFERROR(INDEX(#REF!,MATCH(AD32,#REF!,0)),"")</f>
        <v/>
      </c>
      <c r="AL32" s="56"/>
      <c r="AM32" s="24" t="str">
        <f>IFERROR(INDEX(#REF!,MATCH(AD32,#REF!,0)),"")</f>
        <v/>
      </c>
      <c r="AN32" s="52" t="str">
        <f t="shared" si="2"/>
        <v/>
      </c>
      <c r="AO32" s="53" t="str">
        <f>IFERROR(RANK(AN32,AN:AN,0)+COUNTIF($AN$12:AN31,AN32),"")</f>
        <v/>
      </c>
      <c r="AP32" s="27"/>
      <c r="AQ32" s="27"/>
      <c r="AR32" s="48" t="s">
        <v>29</v>
      </c>
      <c r="AS32" s="48" t="s">
        <v>29</v>
      </c>
      <c r="AT32" s="49" t="s">
        <v>29</v>
      </c>
      <c r="AU32" s="49" t="s">
        <v>29</v>
      </c>
      <c r="AV32" s="50"/>
      <c r="AW32" s="47"/>
      <c r="AX32" s="47"/>
      <c r="AY32" s="44" t="str">
        <f>IFERROR(INDEX(#REF!,MATCH(AR32,#REF!,0)),"")</f>
        <v/>
      </c>
      <c r="AZ32" s="24" t="str">
        <f>IFERROR(INDEX(#REF!,MATCH(AR32,#REF!,0)),"")</f>
        <v/>
      </c>
      <c r="BA32" s="24" t="str">
        <f>IFERROR(INDEX(#REF!,MATCH(AR32,#REF!,0)),"")</f>
        <v/>
      </c>
      <c r="BB32" s="52" t="str">
        <f t="shared" si="3"/>
        <v/>
      </c>
      <c r="BC32" s="53" t="str">
        <f>IFERROR(RANK(BB32,BB:BB,0)+COUNTIF($BB$12:BB31,BB32),"")</f>
        <v/>
      </c>
      <c r="BF32" s="33" t="s">
        <v>29</v>
      </c>
      <c r="BG32" s="33" t="s">
        <v>29</v>
      </c>
      <c r="BH32" s="34" t="s">
        <v>29</v>
      </c>
      <c r="BI32" s="34" t="s">
        <v>29</v>
      </c>
      <c r="BJ32" s="50"/>
      <c r="BK32" s="47"/>
      <c r="BL32" s="47"/>
      <c r="BM32" s="44" t="str">
        <f>IFERROR(INDEX(#REF!,MATCH(BF32,#REF!,0)),"")</f>
        <v/>
      </c>
      <c r="BN32" s="24" t="str">
        <f>IFERROR(INDEX(#REF!,MATCH(BF32,#REF!,0)),"")</f>
        <v/>
      </c>
      <c r="BO32" s="24" t="str">
        <f>IFERROR(INDEX(#REF!,MATCH(BF32,#REF!,0)),"")</f>
        <v/>
      </c>
      <c r="BP32" s="52" t="str">
        <f t="shared" si="4"/>
        <v/>
      </c>
      <c r="BQ32" s="53" t="str">
        <f>IFERROR(RANK(BP32,BP:BP,0)+COUNTIF($BP$12:BP31,BP32),"")</f>
        <v/>
      </c>
      <c r="BR32" s="27"/>
      <c r="BS32" s="27"/>
      <c r="BT32" s="32" t="s">
        <v>29</v>
      </c>
      <c r="BU32" s="32" t="s">
        <v>29</v>
      </c>
      <c r="BV32" s="29" t="s">
        <v>29</v>
      </c>
      <c r="BW32" s="29" t="s">
        <v>29</v>
      </c>
      <c r="BX32" s="50"/>
      <c r="BY32" s="47"/>
      <c r="BZ32" s="47"/>
      <c r="CA32" s="44" t="str">
        <f>IFERROR(INDEX(#REF!,MATCH(BT32,#REF!,0)),"")</f>
        <v/>
      </c>
      <c r="CB32" s="24" t="str">
        <f>IFERROR(INDEX(#REF!,MATCH(BT32,#REF!,0)),"")</f>
        <v/>
      </c>
      <c r="CC32" s="24" t="str">
        <f>IFERROR(INDEX(#REF!,MATCH(BT32,#REF!,0)),"")</f>
        <v/>
      </c>
      <c r="CD32" s="52" t="str">
        <f t="shared" si="5"/>
        <v/>
      </c>
      <c r="CE32" s="53" t="str">
        <f>IFERROR(RANK(CD32,CD:CD,0)+COUNTIF(CD$12:CDL31,CD32),"")</f>
        <v/>
      </c>
    </row>
    <row r="33" spans="2:83" ht="18.75" customHeight="1" x14ac:dyDescent="0.3">
      <c r="B33" s="48" t="s">
        <v>181</v>
      </c>
      <c r="C33" s="48" t="s">
        <v>136</v>
      </c>
      <c r="D33" s="49" t="s">
        <v>39</v>
      </c>
      <c r="E33" s="49">
        <v>1</v>
      </c>
      <c r="F33" s="50">
        <v>65.900000000000006</v>
      </c>
      <c r="G33" s="47">
        <v>16</v>
      </c>
      <c r="H33" s="47">
        <v>1</v>
      </c>
      <c r="I33" s="55" t="str">
        <f>IFERROR(INDEX(#REF!,MATCH(B33,#REF!,0)),"")</f>
        <v/>
      </c>
      <c r="J33" s="56" t="str">
        <f>IFERROR(INDEX(#REF!,MATCH(B33,#REF!,0)),"")</f>
        <v/>
      </c>
      <c r="K33" s="24" t="str">
        <f>IFERROR(INDEX(#REF!,MATCH(B33,#REF!,0)),"")</f>
        <v/>
      </c>
      <c r="L33" s="52" t="str">
        <f t="shared" si="0"/>
        <v/>
      </c>
      <c r="M33" s="53" t="str">
        <f>IFERROR(RANK(L33,L:L,0)+COUNTIF($L$12:L32,L33),"")</f>
        <v/>
      </c>
      <c r="N33" s="27"/>
      <c r="O33" s="27"/>
      <c r="P33" s="28" t="s">
        <v>182</v>
      </c>
      <c r="Q33" s="28" t="s">
        <v>150</v>
      </c>
      <c r="R33" s="43" t="s">
        <v>40</v>
      </c>
      <c r="S33" s="43">
        <v>1</v>
      </c>
      <c r="T33" s="50">
        <v>65.900000000000006</v>
      </c>
      <c r="U33" s="47">
        <v>16</v>
      </c>
      <c r="V33" s="47">
        <v>1</v>
      </c>
      <c r="W33" s="44" t="str">
        <f>IFERROR(INDEX(#REF!,MATCH(P33,#REF!,0)),"")</f>
        <v/>
      </c>
      <c r="X33" s="24" t="str">
        <f>IFERROR(INDEX(#REF!,MATCH(P33,#REF!,0)),"")</f>
        <v/>
      </c>
      <c r="Y33" s="24" t="str">
        <f>IFERROR(INDEX(#REF!,MATCH(P33,#REF!,0)),"")</f>
        <v/>
      </c>
      <c r="Z33" s="52" t="str">
        <f t="shared" si="1"/>
        <v/>
      </c>
      <c r="AA33" s="53" t="str">
        <f>IFERROR(RANK(Z33,Z:Z,0)+COUNTIF($Z$12:Z32,Z33),"")</f>
        <v/>
      </c>
      <c r="AB33" s="27"/>
      <c r="AC33" s="27"/>
      <c r="AD33" s="33"/>
      <c r="AE33" s="33"/>
      <c r="AF33" s="34"/>
      <c r="AG33" s="34"/>
      <c r="AH33" s="50"/>
      <c r="AI33" s="47"/>
      <c r="AJ33" s="47"/>
      <c r="AK33" s="55" t="str">
        <f>IFERROR(INDEX(#REF!,MATCH(AD33,#REF!,0)),"")</f>
        <v/>
      </c>
      <c r="AL33" s="56"/>
      <c r="AM33" s="24" t="str">
        <f>IFERROR(INDEX(#REF!,MATCH(AD33,#REF!,0)),"")</f>
        <v/>
      </c>
      <c r="AN33" s="52" t="str">
        <f t="shared" si="2"/>
        <v/>
      </c>
      <c r="AO33" s="53" t="str">
        <f>IFERROR(RANK(AN33,AN:AN,0)+COUNTIF($AN$12:AN32,AN33),"")</f>
        <v/>
      </c>
      <c r="AP33" s="27"/>
      <c r="AR33" s="33"/>
      <c r="AS33" s="33"/>
      <c r="AT33" s="34"/>
      <c r="AU33" s="34"/>
      <c r="AV33" s="50"/>
      <c r="AW33" s="47"/>
      <c r="AX33" s="47"/>
      <c r="AY33" s="44" t="str">
        <f>IFERROR(INDEX(#REF!,MATCH(AR33,#REF!,0)),"")</f>
        <v/>
      </c>
      <c r="AZ33" s="24" t="str">
        <f>IFERROR(INDEX(#REF!,MATCH(AR33,#REF!,0)),"")</f>
        <v/>
      </c>
      <c r="BA33" s="24" t="str">
        <f>IFERROR(INDEX(#REF!,MATCH(AR33,#REF!,0)),"")</f>
        <v/>
      </c>
      <c r="BB33" s="52" t="str">
        <f t="shared" si="3"/>
        <v/>
      </c>
      <c r="BC33" s="53" t="str">
        <f>IFERROR(RANK(BB33,BB:BB,0)+COUNTIF($BB$12:BB32,BB33),"")</f>
        <v/>
      </c>
      <c r="BF33" s="33"/>
      <c r="BG33" s="33"/>
      <c r="BH33" s="34"/>
      <c r="BI33" s="34"/>
      <c r="BJ33" s="50"/>
      <c r="BK33" s="47"/>
      <c r="BL33" s="47"/>
      <c r="BM33" s="44" t="str">
        <f>IFERROR(INDEX(#REF!,MATCH(BF33,#REF!,0)),"")</f>
        <v/>
      </c>
      <c r="BN33" s="24" t="str">
        <f>IFERROR(INDEX(#REF!,MATCH(BF33,#REF!,0)),"")</f>
        <v/>
      </c>
      <c r="BO33" s="24" t="str">
        <f>IFERROR(INDEX(#REF!,MATCH(BF33,#REF!,0)),"")</f>
        <v/>
      </c>
      <c r="BP33" s="52" t="str">
        <f t="shared" si="4"/>
        <v/>
      </c>
      <c r="BQ33" s="53" t="str">
        <f>IFERROR(RANK(BP33,BP:BP,0)+COUNTIF($BP$12:BP32,BP33),"")</f>
        <v/>
      </c>
      <c r="BR33" s="27"/>
      <c r="BT33" s="33"/>
      <c r="BU33" s="33"/>
      <c r="BV33" s="34"/>
      <c r="BW33" s="34"/>
      <c r="BX33" s="50"/>
      <c r="BY33" s="47"/>
      <c r="BZ33" s="47"/>
      <c r="CA33" s="44" t="str">
        <f>IFERROR(INDEX(#REF!,MATCH(BT33,#REF!,0)),"")</f>
        <v/>
      </c>
      <c r="CB33" s="24" t="str">
        <f>IFERROR(INDEX(#REF!,MATCH(BT33,#REF!,0)),"")</f>
        <v/>
      </c>
      <c r="CC33" s="24" t="str">
        <f>IFERROR(INDEX(#REF!,MATCH(BT33,#REF!,0)),"")</f>
        <v/>
      </c>
      <c r="CD33" s="52" t="str">
        <f t="shared" si="5"/>
        <v/>
      </c>
      <c r="CE33" s="53" t="str">
        <f>IFERROR(RANK(CD33,CD:CD,0)+COUNTIF(CD$12:CDL32,CD33),"")</f>
        <v/>
      </c>
    </row>
    <row r="34" spans="2:83" ht="18.75" customHeight="1" x14ac:dyDescent="0.3">
      <c r="B34" s="48" t="s">
        <v>183</v>
      </c>
      <c r="C34" s="48" t="s">
        <v>168</v>
      </c>
      <c r="D34" s="49" t="s">
        <v>39</v>
      </c>
      <c r="E34" s="49">
        <v>1</v>
      </c>
      <c r="F34" s="50">
        <v>65.5</v>
      </c>
      <c r="G34" s="47">
        <v>17</v>
      </c>
      <c r="H34" s="47">
        <v>1</v>
      </c>
      <c r="I34" s="55" t="str">
        <f>IFERROR(INDEX(#REF!,MATCH(B34,#REF!,0)),"")</f>
        <v/>
      </c>
      <c r="J34" s="56" t="str">
        <f>IFERROR(INDEX(#REF!,MATCH(B34,#REF!,0)),"")</f>
        <v/>
      </c>
      <c r="K34" s="24" t="str">
        <f>IFERROR(INDEX(#REF!,MATCH(B34,#REF!,0)),"")</f>
        <v/>
      </c>
      <c r="L34" s="52" t="str">
        <f t="shared" si="0"/>
        <v/>
      </c>
      <c r="M34" s="53" t="str">
        <f>IFERROR(RANK(L34,L:L,0)+COUNTIF($L$12:L33,L34),"")</f>
        <v/>
      </c>
      <c r="N34" s="27"/>
      <c r="O34" s="27"/>
      <c r="P34" s="28" t="s">
        <v>184</v>
      </c>
      <c r="Q34" s="28" t="s">
        <v>150</v>
      </c>
      <c r="R34" s="43" t="s">
        <v>40</v>
      </c>
      <c r="S34" s="43">
        <v>1</v>
      </c>
      <c r="T34" s="50">
        <v>65.5</v>
      </c>
      <c r="U34" s="47">
        <v>17</v>
      </c>
      <c r="V34" s="47">
        <v>1</v>
      </c>
      <c r="W34" s="44" t="str">
        <f>IFERROR(INDEX(#REF!,MATCH(P34,#REF!,0)),"")</f>
        <v/>
      </c>
      <c r="X34" s="24" t="str">
        <f>IFERROR(INDEX(#REF!,MATCH(P34,#REF!,0)),"")</f>
        <v/>
      </c>
      <c r="Y34" s="24" t="str">
        <f>IFERROR(INDEX(#REF!,MATCH(P34,#REF!,0)),"")</f>
        <v/>
      </c>
      <c r="Z34" s="52" t="str">
        <f t="shared" si="1"/>
        <v/>
      </c>
      <c r="AA34" s="53" t="str">
        <f>IFERROR(RANK(Z34,Z:Z,0)+COUNTIF($Z$12:Z33,Z34),"")</f>
        <v/>
      </c>
      <c r="AB34" s="27"/>
      <c r="AC34" s="27"/>
      <c r="AD34" s="33"/>
      <c r="AE34" s="33"/>
      <c r="AF34" s="34"/>
      <c r="AG34" s="34"/>
      <c r="AH34" s="50"/>
      <c r="AI34" s="47"/>
      <c r="AJ34" s="47"/>
      <c r="AK34" s="55" t="str">
        <f>IFERROR(INDEX(#REF!,MATCH(AD34,#REF!,0)),"")</f>
        <v/>
      </c>
      <c r="AL34" s="56"/>
      <c r="AM34" s="24" t="str">
        <f>IFERROR(INDEX(#REF!,MATCH(AD34,#REF!,0)),"")</f>
        <v/>
      </c>
      <c r="AN34" s="52" t="str">
        <f t="shared" si="2"/>
        <v/>
      </c>
      <c r="AO34" s="53" t="str">
        <f>IFERROR(RANK(AN34,AN:AN,0)+COUNTIF($AN$12:AN33,AN34),"")</f>
        <v/>
      </c>
      <c r="AP34" s="27"/>
      <c r="AR34" s="33"/>
      <c r="AS34" s="33"/>
      <c r="AT34" s="34"/>
      <c r="AU34" s="34"/>
      <c r="AV34" s="50"/>
      <c r="AW34" s="47"/>
      <c r="AX34" s="47"/>
      <c r="AY34" s="44" t="str">
        <f>IFERROR(INDEX(#REF!,MATCH(AR34,#REF!,0)),"")</f>
        <v/>
      </c>
      <c r="AZ34" s="24" t="str">
        <f>IFERROR(INDEX(#REF!,MATCH(AR34,#REF!,0)),"")</f>
        <v/>
      </c>
      <c r="BA34" s="24" t="str">
        <f>IFERROR(INDEX(#REF!,MATCH(AR34,#REF!,0)),"")</f>
        <v/>
      </c>
      <c r="BB34" s="52" t="str">
        <f t="shared" si="3"/>
        <v/>
      </c>
      <c r="BC34" s="53" t="str">
        <f>IFERROR(RANK(BB34,BB:BB,0)+COUNTIF($BB$12:BB33,BB34),"")</f>
        <v/>
      </c>
      <c r="BF34" s="33"/>
      <c r="BG34" s="33"/>
      <c r="BH34" s="34"/>
      <c r="BI34" s="34"/>
      <c r="BJ34" s="50"/>
      <c r="BK34" s="47"/>
      <c r="BL34" s="47"/>
      <c r="BM34" s="44" t="str">
        <f>IFERROR(INDEX(#REF!,MATCH(BF34,#REF!,0)),"")</f>
        <v/>
      </c>
      <c r="BN34" s="24" t="str">
        <f>IFERROR(INDEX(#REF!,MATCH(BF34,#REF!,0)),"")</f>
        <v/>
      </c>
      <c r="BO34" s="24" t="str">
        <f>IFERROR(INDEX(#REF!,MATCH(BF34,#REF!,0)),"")</f>
        <v/>
      </c>
      <c r="BP34" s="52" t="str">
        <f t="shared" si="4"/>
        <v/>
      </c>
      <c r="BQ34" s="53" t="str">
        <f>IFERROR(RANK(BP34,BP:BP,0)+COUNTIF($BP$12:BP33,BP34),"")</f>
        <v/>
      </c>
      <c r="BR34" s="27"/>
      <c r="BT34" s="33"/>
      <c r="BU34" s="33"/>
      <c r="BV34" s="34"/>
      <c r="BW34" s="34"/>
      <c r="BX34" s="50"/>
      <c r="BY34" s="47"/>
      <c r="BZ34" s="47"/>
      <c r="CA34" s="44" t="str">
        <f>IFERROR(INDEX(#REF!,MATCH(BT34,#REF!,0)),"")</f>
        <v/>
      </c>
      <c r="CB34" s="24" t="str">
        <f>IFERROR(INDEX(#REF!,MATCH(BT34,#REF!,0)),"")</f>
        <v/>
      </c>
      <c r="CC34" s="24" t="str">
        <f>IFERROR(INDEX(#REF!,MATCH(BT34,#REF!,0)),"")</f>
        <v/>
      </c>
      <c r="CD34" s="52" t="str">
        <f t="shared" si="5"/>
        <v/>
      </c>
      <c r="CE34" s="53" t="str">
        <f>IFERROR(RANK(CD34,CD:CD,0)+COUNTIF(CD$12:CDL33,CD34),"")</f>
        <v/>
      </c>
    </row>
    <row r="35" spans="2:83" ht="18.75" customHeight="1" x14ac:dyDescent="0.3">
      <c r="B35" s="48" t="s">
        <v>185</v>
      </c>
      <c r="C35" s="48" t="s">
        <v>42</v>
      </c>
      <c r="D35" s="49" t="s">
        <v>39</v>
      </c>
      <c r="E35" s="49">
        <v>1</v>
      </c>
      <c r="F35" s="50">
        <v>56.3</v>
      </c>
      <c r="G35" s="47">
        <v>18</v>
      </c>
      <c r="H35" s="47">
        <v>1</v>
      </c>
      <c r="I35" s="55" t="str">
        <f>IFERROR(INDEX(#REF!,MATCH(B35,#REF!,0)),"")</f>
        <v/>
      </c>
      <c r="J35" s="56" t="str">
        <f>IFERROR(INDEX(#REF!,MATCH(B35,#REF!,0)),"")</f>
        <v/>
      </c>
      <c r="K35" s="24" t="str">
        <f>IFERROR(INDEX(#REF!,MATCH(B35,#REF!,0)),"")</f>
        <v/>
      </c>
      <c r="L35" s="52" t="str">
        <f t="shared" si="0"/>
        <v/>
      </c>
      <c r="M35" s="53" t="str">
        <f>IFERROR(RANK(L35,L:L,0)+COUNTIF($L$12:L34,L35),"")</f>
        <v/>
      </c>
      <c r="N35" s="27"/>
      <c r="O35" s="27"/>
      <c r="P35" s="28" t="s">
        <v>186</v>
      </c>
      <c r="Q35" s="28" t="s">
        <v>150</v>
      </c>
      <c r="R35" s="43" t="s">
        <v>40</v>
      </c>
      <c r="S35" s="43">
        <v>1</v>
      </c>
      <c r="T35" s="50">
        <v>56.3</v>
      </c>
      <c r="U35" s="47">
        <v>18</v>
      </c>
      <c r="V35" s="47">
        <v>1</v>
      </c>
      <c r="W35" s="44" t="str">
        <f>IFERROR(INDEX(#REF!,MATCH(P35,#REF!,0)),"")</f>
        <v/>
      </c>
      <c r="X35" s="24" t="str">
        <f>IFERROR(INDEX(#REF!,MATCH(P35,#REF!,0)),"")</f>
        <v/>
      </c>
      <c r="Y35" s="24" t="str">
        <f>IFERROR(INDEX(#REF!,MATCH(P35,#REF!,0)),"")</f>
        <v/>
      </c>
      <c r="Z35" s="52" t="str">
        <f t="shared" si="1"/>
        <v/>
      </c>
      <c r="AA35" s="53" t="str">
        <f>IFERROR(RANK(Z35,Z:Z,0)+COUNTIF($Z$12:Z34,Z35),"")</f>
        <v/>
      </c>
      <c r="AB35" s="98"/>
      <c r="AC35" s="98"/>
      <c r="AD35" s="98"/>
      <c r="AE35" s="98"/>
      <c r="AF35" s="98"/>
      <c r="AG35" s="98"/>
      <c r="AH35" s="50"/>
      <c r="AI35" s="47"/>
      <c r="AJ35" s="47"/>
      <c r="AK35" s="55" t="str">
        <f>IFERROR(INDEX(#REF!,MATCH(AD35,#REF!,0)),"")</f>
        <v/>
      </c>
      <c r="AL35" s="56"/>
      <c r="AM35" s="24" t="str">
        <f>IFERROR(INDEX(#REF!,MATCH(AD35,#REF!,0)),"")</f>
        <v/>
      </c>
      <c r="AN35" s="52" t="str">
        <f t="shared" si="2"/>
        <v/>
      </c>
      <c r="AO35" s="53" t="str">
        <f>IFERROR(RANK(AN35,AN:AN,0)+COUNTIF($AN$12:AN34,AN35),"")</f>
        <v/>
      </c>
      <c r="AP35" s="98"/>
      <c r="AQ35" s="98"/>
      <c r="AR35" s="98"/>
      <c r="AS35" s="98"/>
      <c r="AT35" s="98"/>
      <c r="AU35" s="98"/>
      <c r="AV35" s="50"/>
      <c r="AW35" s="47"/>
      <c r="AX35" s="47"/>
      <c r="AY35" s="44" t="str">
        <f>IFERROR(INDEX(#REF!,MATCH(AR35,#REF!,0)),"")</f>
        <v/>
      </c>
      <c r="AZ35" s="24" t="str">
        <f>IFERROR(INDEX(#REF!,MATCH(AR35,#REF!,0)),"")</f>
        <v/>
      </c>
      <c r="BA35" s="24" t="str">
        <f>IFERROR(INDEX(#REF!,MATCH(AR35,#REF!,0)),"")</f>
        <v/>
      </c>
      <c r="BB35" s="52" t="str">
        <f t="shared" si="3"/>
        <v/>
      </c>
      <c r="BC35" s="53" t="str">
        <f>IFERROR(RANK(BB35,BB:BB,0)+COUNTIF($BB$12:BB34,BB35),"")</f>
        <v/>
      </c>
      <c r="BF35" s="98"/>
      <c r="BJ35" s="50"/>
      <c r="BK35" s="47"/>
      <c r="BL35" s="47"/>
      <c r="BM35" s="44" t="str">
        <f>IFERROR(INDEX(#REF!,MATCH(BF35,#REF!,0)),"")</f>
        <v/>
      </c>
      <c r="BN35" s="24" t="str">
        <f>IFERROR(INDEX(#REF!,MATCH(BF35,#REF!,0)),"")</f>
        <v/>
      </c>
      <c r="BO35" s="24" t="str">
        <f>IFERROR(INDEX(#REF!,MATCH(BF35,#REF!,0)),"")</f>
        <v/>
      </c>
      <c r="BP35" s="52" t="str">
        <f t="shared" si="4"/>
        <v/>
      </c>
      <c r="BQ35" s="53" t="str">
        <f>IFERROR(RANK(BP35,BP:BP,0)+COUNTIF($BP$12:BP34,BP35),"")</f>
        <v/>
      </c>
      <c r="BX35" s="50"/>
      <c r="BY35" s="47"/>
      <c r="BZ35" s="47"/>
      <c r="CA35" s="44" t="str">
        <f>IFERROR(INDEX(#REF!,MATCH(BT35,#REF!,0)),"")</f>
        <v/>
      </c>
      <c r="CB35" s="24" t="str">
        <f>IFERROR(INDEX(#REF!,MATCH(BT35,#REF!,0)),"")</f>
        <v/>
      </c>
      <c r="CC35" s="24" t="str">
        <f>IFERROR(INDEX(#REF!,MATCH(BT35,#REF!,0)),"")</f>
        <v/>
      </c>
      <c r="CD35" s="52" t="str">
        <f t="shared" si="5"/>
        <v/>
      </c>
      <c r="CE35" s="53" t="str">
        <f>IFERROR(RANK(CD35,CD:CD,0)+COUNTIF(CD$12:CDL34,CD35),"")</f>
        <v/>
      </c>
    </row>
    <row r="36" spans="2:83" ht="18.75" customHeight="1" x14ac:dyDescent="0.3">
      <c r="B36" s="48" t="s">
        <v>187</v>
      </c>
      <c r="C36" s="48" t="s">
        <v>168</v>
      </c>
      <c r="D36" s="49" t="s">
        <v>39</v>
      </c>
      <c r="E36" s="49">
        <v>1</v>
      </c>
      <c r="F36" s="50">
        <v>55.4</v>
      </c>
      <c r="G36" s="47">
        <v>19</v>
      </c>
      <c r="H36" s="47">
        <v>1</v>
      </c>
      <c r="I36" s="55" t="str">
        <f>IFERROR(INDEX(#REF!,MATCH(B36,#REF!,0)),"")</f>
        <v/>
      </c>
      <c r="J36" s="56" t="str">
        <f>IFERROR(INDEX(#REF!,MATCH(B36,#REF!,0)),"")</f>
        <v/>
      </c>
      <c r="K36" s="24" t="str">
        <f>IFERROR(INDEX(#REF!,MATCH(B36,#REF!,0)),"")</f>
        <v/>
      </c>
      <c r="L36" s="52" t="str">
        <f t="shared" si="0"/>
        <v/>
      </c>
      <c r="M36" s="53" t="str">
        <f>IFERROR(RANK(L36,L:L,0)+COUNTIF($L$12:L35,L36),"")</f>
        <v/>
      </c>
      <c r="N36" s="27"/>
      <c r="O36" s="27"/>
      <c r="P36" s="28" t="s">
        <v>29</v>
      </c>
      <c r="Q36" s="28" t="s">
        <v>29</v>
      </c>
      <c r="R36" s="43" t="s">
        <v>29</v>
      </c>
      <c r="S36" s="43" t="s">
        <v>29</v>
      </c>
      <c r="T36" s="50"/>
      <c r="U36" s="47">
        <v>19</v>
      </c>
      <c r="V36" s="47"/>
      <c r="W36" s="44" t="str">
        <f>IFERROR(INDEX(#REF!,MATCH(P36,#REF!,0)),"")</f>
        <v/>
      </c>
      <c r="X36" s="24" t="str">
        <f>IFERROR(INDEX(#REF!,MATCH(P36,#REF!,0)),"")</f>
        <v/>
      </c>
      <c r="Y36" s="24" t="str">
        <f>IFERROR(INDEX(#REF!,MATCH(P36,#REF!,0)),"")</f>
        <v/>
      </c>
      <c r="Z36" s="52"/>
      <c r="AA36" s="53" t="str">
        <f>IFERROR(RANK(Z36,Z:Z,0)+COUNTIF($Z$12:Z35,Z36),"")</f>
        <v/>
      </c>
      <c r="AB36" s="98"/>
      <c r="AC36" s="98"/>
      <c r="AD36" s="98"/>
      <c r="AE36" s="98"/>
      <c r="AF36" s="98"/>
      <c r="AG36" s="98"/>
      <c r="AH36" s="50"/>
      <c r="AI36" s="47"/>
      <c r="AJ36" s="47"/>
      <c r="AK36" s="55" t="str">
        <f>IFERROR(INDEX(#REF!,MATCH(AD36,#REF!,0)),"")</f>
        <v/>
      </c>
      <c r="AL36" s="56"/>
      <c r="AM36" s="24" t="str">
        <f>IFERROR(INDEX(#REF!,MATCH(AD36,#REF!,0)),"")</f>
        <v/>
      </c>
      <c r="AN36" s="52" t="str">
        <f t="shared" si="2"/>
        <v/>
      </c>
      <c r="AO36" s="53" t="str">
        <f>IFERROR(RANK(AN36,AN:AN,0)+COUNTIF($AN$12:AN35,AN36),"")</f>
        <v/>
      </c>
      <c r="AP36" s="98"/>
      <c r="AQ36" s="98"/>
      <c r="AR36" s="98"/>
      <c r="AS36" s="98"/>
      <c r="AT36" s="98"/>
      <c r="AU36" s="98"/>
      <c r="AV36" s="50"/>
      <c r="AW36" s="47"/>
      <c r="AX36" s="47"/>
      <c r="AY36" s="44" t="str">
        <f>IFERROR(INDEX(#REF!,MATCH(AR36,#REF!,0)),"")</f>
        <v/>
      </c>
      <c r="AZ36" s="24" t="str">
        <f>IFERROR(INDEX(#REF!,MATCH(AR36,#REF!,0)),"")</f>
        <v/>
      </c>
      <c r="BA36" s="24" t="str">
        <f>IFERROR(INDEX(#REF!,MATCH(AR36,#REF!,0)),"")</f>
        <v/>
      </c>
      <c r="BB36" s="52"/>
      <c r="BC36" s="53" t="str">
        <f>IFERROR(RANK(BB36,BB:BB,0)+COUNTIF($BB$12:BB35,BB36),"")</f>
        <v/>
      </c>
      <c r="BF36" s="98"/>
      <c r="BJ36" s="50"/>
      <c r="BK36" s="47"/>
      <c r="BL36" s="47"/>
      <c r="BM36" s="44" t="str">
        <f>IFERROR(INDEX(#REF!,MATCH(BF36,#REF!,0)),"")</f>
        <v/>
      </c>
      <c r="BN36" s="24" t="str">
        <f>IFERROR(INDEX(#REF!,MATCH(BF36,#REF!,0)),"")</f>
        <v/>
      </c>
      <c r="BO36" s="24" t="str">
        <f>IFERROR(INDEX(#REF!,MATCH(BF36,#REF!,0)),"")</f>
        <v/>
      </c>
      <c r="BP36" s="52"/>
      <c r="BQ36" s="53" t="str">
        <f>IFERROR(RANK(BP36,BP:BP,0)+COUNTIF($BP$12:BP35,BP36),"")</f>
        <v/>
      </c>
      <c r="BX36" s="50"/>
      <c r="BY36" s="47"/>
      <c r="BZ36" s="47"/>
      <c r="CA36" s="44" t="str">
        <f>IFERROR(INDEX(#REF!,MATCH(BT36,#REF!,0)),"")</f>
        <v/>
      </c>
      <c r="CB36" s="24" t="str">
        <f>IFERROR(INDEX(#REF!,MATCH(BT36,#REF!,0)),"")</f>
        <v/>
      </c>
      <c r="CC36" s="24" t="str">
        <f>IFERROR(INDEX(#REF!,MATCH(BT36,#REF!,0)),"")</f>
        <v/>
      </c>
      <c r="CD36" s="52"/>
      <c r="CE36" s="53" t="str">
        <f>IFERROR(RANK(CD36,CD:CD,0)+COUNTIF(CD$12:CDL35,CD36),"")</f>
        <v/>
      </c>
    </row>
    <row r="37" spans="2:83" ht="18.75" customHeight="1" x14ac:dyDescent="0.3">
      <c r="B37" s="48" t="s">
        <v>188</v>
      </c>
      <c r="C37" s="48" t="s">
        <v>136</v>
      </c>
      <c r="D37" s="49" t="s">
        <v>39</v>
      </c>
      <c r="E37" s="49">
        <v>1</v>
      </c>
      <c r="F37" s="50">
        <v>53.4</v>
      </c>
      <c r="G37" s="47">
        <v>20</v>
      </c>
      <c r="H37" s="47">
        <v>1</v>
      </c>
      <c r="I37" s="55" t="str">
        <f>IFERROR(INDEX(#REF!,MATCH(B37,#REF!,0)),"")</f>
        <v/>
      </c>
      <c r="J37" s="56" t="str">
        <f>IFERROR(INDEX(#REF!,MATCH(B37,#REF!,0)),"")</f>
        <v/>
      </c>
      <c r="K37" s="24" t="str">
        <f>IFERROR(INDEX(#REF!,MATCH(B37,#REF!,0)),"")</f>
        <v/>
      </c>
      <c r="L37" s="52" t="str">
        <f t="shared" si="0"/>
        <v/>
      </c>
      <c r="M37" s="53" t="str">
        <f>IFERROR(RANK(L37,L:L,0)+COUNTIF($L$12:L36,L37),"")</f>
        <v/>
      </c>
      <c r="N37" s="27"/>
      <c r="O37" s="27"/>
      <c r="P37" s="28" t="s">
        <v>29</v>
      </c>
      <c r="Q37" s="28" t="s">
        <v>29</v>
      </c>
      <c r="R37" s="43" t="s">
        <v>29</v>
      </c>
      <c r="S37" s="43" t="s">
        <v>29</v>
      </c>
      <c r="T37" s="50"/>
      <c r="U37" s="47">
        <v>20</v>
      </c>
      <c r="V37" s="47"/>
      <c r="W37" s="44" t="str">
        <f>IFERROR(INDEX(#REF!,MATCH(P37,#REF!,0)),"")</f>
        <v/>
      </c>
      <c r="X37" s="24" t="str">
        <f>IFERROR(INDEX(#REF!,MATCH(P37,#REF!,0)),"")</f>
        <v/>
      </c>
      <c r="Y37" s="24" t="str">
        <f>IFERROR(INDEX(#REF!,MATCH(P37,#REF!,0)),"")</f>
        <v/>
      </c>
      <c r="Z37" s="52"/>
      <c r="AA37" s="53" t="str">
        <f>IFERROR(RANK(Z37,Z:Z,0)+COUNTIF($Z$12:Z36,Z37),"")</f>
        <v/>
      </c>
      <c r="AB37" s="11"/>
      <c r="AC37" s="11"/>
      <c r="AD37" s="11"/>
      <c r="AE37" s="11"/>
      <c r="AF37" s="11"/>
      <c r="AG37" s="11"/>
      <c r="AH37" s="50"/>
      <c r="AI37" s="47"/>
      <c r="AJ37" s="47"/>
      <c r="AK37" s="55" t="str">
        <f>IFERROR(INDEX(#REF!,MATCH(AD37,#REF!,0)),"")</f>
        <v/>
      </c>
      <c r="AL37" s="56" t="str">
        <f>IFERROR(INDEX(#REF!,MATCH(AD37,#REF!,0)),"")</f>
        <v/>
      </c>
      <c r="AM37" s="24" t="str">
        <f>IFERROR(INDEX(#REF!,MATCH(AD37,#REF!,0)),"")</f>
        <v/>
      </c>
      <c r="AN37" s="52" t="str">
        <f t="shared" si="2"/>
        <v/>
      </c>
      <c r="AO37" s="53" t="str">
        <f>IFERROR(RANK(AN37,AN:AN,0)+COUNTIF($AN$12:AN36,AN37),"")</f>
        <v/>
      </c>
      <c r="AP37" s="11"/>
      <c r="AQ37" s="11"/>
      <c r="AR37" s="11"/>
      <c r="AS37" s="11"/>
      <c r="AT37" s="11"/>
      <c r="AU37" s="11"/>
      <c r="AV37" s="50"/>
      <c r="AW37" s="47"/>
      <c r="AX37" s="47"/>
      <c r="AY37" s="44" t="str">
        <f>IFERROR(INDEX(#REF!,MATCH(AR37,#REF!,0)),"")</f>
        <v/>
      </c>
      <c r="AZ37" s="24" t="str">
        <f>IFERROR(INDEX(#REF!,MATCH(AR37,#REF!,0)),"")</f>
        <v/>
      </c>
      <c r="BA37" s="24" t="str">
        <f>IFERROR(INDEX(#REF!,MATCH(AR37,#REF!,0)),"")</f>
        <v/>
      </c>
      <c r="BB37" s="52"/>
      <c r="BC37" s="53" t="str">
        <f>IFERROR(RANK(BB37,BB:BB,0)+COUNTIF($BB$12:BB36,BB37),"")</f>
        <v/>
      </c>
      <c r="BJ37" s="50"/>
      <c r="BK37" s="47"/>
      <c r="BL37" s="47"/>
      <c r="BM37" s="44" t="str">
        <f>IFERROR(INDEX(#REF!,MATCH(BF37,#REF!,0)),"")</f>
        <v/>
      </c>
      <c r="BN37" s="24" t="str">
        <f>IFERROR(INDEX(#REF!,MATCH(BF37,#REF!,0)),"")</f>
        <v/>
      </c>
      <c r="BO37" s="24" t="str">
        <f>IFERROR(INDEX(#REF!,MATCH(BF37,#REF!,0)),"")</f>
        <v/>
      </c>
      <c r="BP37" s="52"/>
      <c r="BQ37" s="53" t="str">
        <f>IFERROR(RANK(BP37,BP:BP,0)+COUNTIF($BP$12:BP36,BP37),"")</f>
        <v/>
      </c>
      <c r="BX37" s="50"/>
      <c r="BY37" s="47"/>
      <c r="BZ37" s="47"/>
      <c r="CA37" s="44" t="str">
        <f>IFERROR(INDEX(#REF!,MATCH(BT37,#REF!,0)),"")</f>
        <v/>
      </c>
      <c r="CB37" s="24" t="str">
        <f>IFERROR(INDEX(#REF!,MATCH(BT37,#REF!,0)),"")</f>
        <v/>
      </c>
      <c r="CC37" s="24" t="str">
        <f>IFERROR(INDEX(#REF!,MATCH(BT37,#REF!,0)),"")</f>
        <v/>
      </c>
      <c r="CD37" s="52"/>
      <c r="CE37" s="53" t="str">
        <f>IFERROR(RANK(CD37,CD:CD,0)+COUNTIF(CD$12:CDL36,CD37),"")</f>
        <v/>
      </c>
    </row>
    <row r="38" spans="2:83" ht="18.75" customHeight="1" x14ac:dyDescent="0.3">
      <c r="B38" s="48" t="s">
        <v>189</v>
      </c>
      <c r="C38" s="48" t="s">
        <v>42</v>
      </c>
      <c r="D38" s="49" t="s">
        <v>39</v>
      </c>
      <c r="E38" s="49">
        <v>1</v>
      </c>
      <c r="F38" s="50">
        <v>51.2</v>
      </c>
      <c r="G38" s="47">
        <v>21</v>
      </c>
      <c r="H38" s="47">
        <v>1</v>
      </c>
      <c r="I38" s="55" t="str">
        <f>IFERROR(INDEX(#REF!,MATCH(B38,#REF!,0)),"")</f>
        <v/>
      </c>
      <c r="J38" s="56" t="str">
        <f>IFERROR(INDEX(#REF!,MATCH(B38,#REF!,0)),"")</f>
        <v/>
      </c>
      <c r="K38" s="24" t="str">
        <f>IFERROR(INDEX(#REF!,MATCH(B38,#REF!,0)),"")</f>
        <v/>
      </c>
      <c r="L38" s="52" t="str">
        <f t="shared" si="0"/>
        <v/>
      </c>
      <c r="M38" s="53" t="str">
        <f>IFERROR(RANK(L38,L:L,0)+COUNTIF($L$12:L37,L38),"")</f>
        <v/>
      </c>
      <c r="N38" s="27"/>
      <c r="O38" s="27"/>
      <c r="P38" s="28" t="s">
        <v>29</v>
      </c>
      <c r="Q38" s="28" t="s">
        <v>29</v>
      </c>
      <c r="R38" s="43" t="s">
        <v>29</v>
      </c>
      <c r="S38" s="43" t="s">
        <v>29</v>
      </c>
      <c r="T38" s="50"/>
      <c r="U38" s="47">
        <v>21</v>
      </c>
      <c r="V38" s="47"/>
      <c r="W38" s="44" t="str">
        <f>IFERROR(INDEX(#REF!,MATCH(P38,#REF!,0)),"")</f>
        <v/>
      </c>
      <c r="X38" s="24" t="str">
        <f>IFERROR(INDEX(#REF!,MATCH(P38,#REF!,0)),"")</f>
        <v/>
      </c>
      <c r="Y38" s="24" t="str">
        <f>IFERROR(INDEX(#REF!,MATCH(P38,#REF!,0)),"")</f>
        <v/>
      </c>
      <c r="Z38" s="52"/>
      <c r="AA38" s="53" t="str">
        <f>IFERROR(RANK(Z38,Z:Z,0)+COUNTIF($Z$12:Z37,Z38),"")</f>
        <v/>
      </c>
      <c r="AB38" s="11"/>
      <c r="AC38" s="11"/>
      <c r="AD38" s="11"/>
      <c r="AE38" s="11"/>
      <c r="AF38" s="11"/>
      <c r="AG38" s="11"/>
      <c r="AH38" s="50"/>
      <c r="AI38" s="47"/>
      <c r="AJ38" s="47"/>
      <c r="AK38" s="55" t="str">
        <f>IFERROR(INDEX(#REF!,MATCH(AD38,#REF!,0)),"")</f>
        <v/>
      </c>
      <c r="AL38" s="56" t="str">
        <f>IFERROR(INDEX(#REF!,MATCH(AD38,#REF!,0)),"")</f>
        <v/>
      </c>
      <c r="AM38" s="24" t="str">
        <f>IFERROR(INDEX(#REF!,MATCH(AD38,#REF!,0)),"")</f>
        <v/>
      </c>
      <c r="AN38" s="52" t="str">
        <f t="shared" si="2"/>
        <v/>
      </c>
      <c r="AO38" s="53" t="str">
        <f>IFERROR(RANK(AN38,AN:AN,0)+COUNTIF($AN$12:AN37,AN38),"")</f>
        <v/>
      </c>
      <c r="AP38" s="11"/>
      <c r="AQ38" s="11"/>
      <c r="AR38" s="11"/>
      <c r="AS38" s="11"/>
      <c r="AT38" s="11"/>
      <c r="AU38" s="11"/>
      <c r="AV38" s="50"/>
      <c r="AW38" s="47"/>
      <c r="AX38" s="47"/>
      <c r="AY38" s="44" t="str">
        <f>IFERROR(INDEX(#REF!,MATCH(AR38,#REF!,0)),"")</f>
        <v/>
      </c>
      <c r="AZ38" s="24" t="str">
        <f>IFERROR(INDEX(#REF!,MATCH(AR38,#REF!,0)),"")</f>
        <v/>
      </c>
      <c r="BA38" s="24" t="str">
        <f>IFERROR(INDEX(#REF!,MATCH(AR38,#REF!,0)),"")</f>
        <v/>
      </c>
      <c r="BB38" s="52"/>
      <c r="BC38" s="53" t="str">
        <f>IFERROR(RANK(BB38,BB:BB,0)+COUNTIF($BB$12:BB37,BB38),"")</f>
        <v/>
      </c>
      <c r="BD38" s="12"/>
      <c r="BE38" s="12"/>
      <c r="BJ38" s="50"/>
      <c r="BK38" s="47"/>
      <c r="BL38" s="47"/>
      <c r="BM38" s="44" t="str">
        <f>IFERROR(INDEX(#REF!,MATCH(BF38,#REF!,0)),"")</f>
        <v/>
      </c>
      <c r="BN38" s="24" t="str">
        <f>IFERROR(INDEX(#REF!,MATCH(BF38,#REF!,0)),"")</f>
        <v/>
      </c>
      <c r="BO38" s="24" t="str">
        <f>IFERROR(INDEX(#REF!,MATCH(BF38,#REF!,0)),"")</f>
        <v/>
      </c>
      <c r="BP38" s="52"/>
      <c r="BQ38" s="53" t="str">
        <f>IFERROR(RANK(BP38,BP:BP,0)+COUNTIF($BP$12:BP37,BP38),"")</f>
        <v/>
      </c>
      <c r="BX38" s="50"/>
      <c r="BY38" s="47"/>
      <c r="BZ38" s="47"/>
      <c r="CA38" s="44" t="str">
        <f>IFERROR(INDEX(#REF!,MATCH(BT38,#REF!,0)),"")</f>
        <v/>
      </c>
      <c r="CB38" s="24" t="str">
        <f>IFERROR(INDEX(#REF!,MATCH(BT38,#REF!,0)),"")</f>
        <v/>
      </c>
      <c r="CC38" s="24" t="str">
        <f>IFERROR(INDEX(#REF!,MATCH(BT38,#REF!,0)),"")</f>
        <v/>
      </c>
      <c r="CD38" s="52"/>
      <c r="CE38" s="53" t="str">
        <f>IFERROR(RANK(CD38,CD:CD,0)+COUNTIF(CD$12:CDL37,CD38),"")</f>
        <v/>
      </c>
    </row>
    <row r="39" spans="2:83" ht="18.75" customHeight="1" x14ac:dyDescent="0.3">
      <c r="B39" s="48" t="s">
        <v>190</v>
      </c>
      <c r="C39" s="48" t="s">
        <v>42</v>
      </c>
      <c r="D39" s="49" t="s">
        <v>39</v>
      </c>
      <c r="E39" s="49">
        <v>1</v>
      </c>
      <c r="F39" s="50">
        <v>48.3</v>
      </c>
      <c r="G39" s="47">
        <v>22</v>
      </c>
      <c r="H39" s="47">
        <v>1</v>
      </c>
      <c r="I39" s="55" t="str">
        <f>IFERROR(INDEX(#REF!,MATCH(B39,#REF!,0)),"")</f>
        <v/>
      </c>
      <c r="J39" s="56" t="str">
        <f>IFERROR(INDEX(#REF!,MATCH(B39,#REF!,0)),"")</f>
        <v/>
      </c>
      <c r="K39" s="24" t="str">
        <f>IFERROR(INDEX(#REF!,MATCH(B39,#REF!,0)),"")</f>
        <v/>
      </c>
      <c r="L39" s="52" t="str">
        <f t="shared" si="0"/>
        <v/>
      </c>
      <c r="M39" s="53" t="str">
        <f>IFERROR(RANK(L39,L:L,0)+COUNTIF($L$12:L38,L39),"")</f>
        <v/>
      </c>
      <c r="N39" s="27"/>
      <c r="O39" s="27"/>
      <c r="P39" s="28" t="s">
        <v>29</v>
      </c>
      <c r="Q39" s="28" t="s">
        <v>29</v>
      </c>
      <c r="R39" s="43" t="s">
        <v>29</v>
      </c>
      <c r="S39" s="43" t="s">
        <v>29</v>
      </c>
      <c r="T39" s="50"/>
      <c r="U39" s="47">
        <v>22</v>
      </c>
      <c r="V39" s="47"/>
      <c r="W39" s="44" t="str">
        <f>IFERROR(INDEX(#REF!,MATCH(P39,#REF!,0)),"")</f>
        <v/>
      </c>
      <c r="X39" s="24" t="str">
        <f>IFERROR(INDEX(#REF!,MATCH(P39,#REF!,0)),"")</f>
        <v/>
      </c>
      <c r="Y39" s="24" t="str">
        <f>IFERROR(INDEX(#REF!,MATCH(P39,#REF!,0)),"")</f>
        <v/>
      </c>
      <c r="Z39" s="52"/>
      <c r="AA39" s="53" t="str">
        <f>IFERROR(RANK(Z39,Z:Z,0)+COUNTIF($Z$12:Z38,Z39),"")</f>
        <v/>
      </c>
      <c r="AB39" s="25"/>
      <c r="AC39" s="25"/>
      <c r="AH39" s="50"/>
      <c r="AI39" s="47"/>
      <c r="AJ39" s="47"/>
      <c r="AK39" s="55" t="str">
        <f>IFERROR(INDEX(#REF!,MATCH(AD39,#REF!,0)),"")</f>
        <v/>
      </c>
      <c r="AL39" s="56" t="str">
        <f>IFERROR(INDEX(#REF!,MATCH(AD39,#REF!,0)),"")</f>
        <v/>
      </c>
      <c r="AM39" s="24" t="str">
        <f>IFERROR(INDEX(#REF!,MATCH(AD39,#REF!,0)),"")</f>
        <v/>
      </c>
      <c r="AN39" s="52" t="str">
        <f t="shared" si="2"/>
        <v/>
      </c>
      <c r="AO39" s="53" t="str">
        <f>IFERROR(RANK(AN39,AN:AN,0)+COUNTIF($AN$12:AN38,AN39),"")</f>
        <v/>
      </c>
      <c r="AP39" s="25"/>
      <c r="AQ39" s="25"/>
      <c r="AR39" s="25"/>
      <c r="AS39" s="25"/>
      <c r="AT39" s="25"/>
      <c r="AU39" s="25"/>
      <c r="AV39" s="50"/>
      <c r="AW39" s="47"/>
      <c r="AX39" s="47"/>
      <c r="AY39" s="44" t="str">
        <f>IFERROR(INDEX(#REF!,MATCH(AR39,#REF!,0)),"")</f>
        <v/>
      </c>
      <c r="AZ39" s="24" t="str">
        <f>IFERROR(INDEX(#REF!,MATCH(AR39,#REF!,0)),"")</f>
        <v/>
      </c>
      <c r="BA39" s="24" t="str">
        <f>IFERROR(INDEX(#REF!,MATCH(AR39,#REF!,0)),"")</f>
        <v/>
      </c>
      <c r="BB39" s="52"/>
      <c r="BC39" s="53" t="str">
        <f>IFERROR(RANK(BB39,BB:BB,0)+COUNTIF($BB$12:BB38,BB39),"")</f>
        <v/>
      </c>
      <c r="BF39" s="25"/>
      <c r="BJ39" s="50"/>
      <c r="BK39" s="47"/>
      <c r="BL39" s="47"/>
      <c r="BM39" s="44" t="str">
        <f>IFERROR(INDEX(#REF!,MATCH(BF39,#REF!,0)),"")</f>
        <v/>
      </c>
      <c r="BN39" s="24" t="str">
        <f>IFERROR(INDEX(#REF!,MATCH(BF39,#REF!,0)),"")</f>
        <v/>
      </c>
      <c r="BO39" s="24" t="str">
        <f>IFERROR(INDEX(#REF!,MATCH(BF39,#REF!,0)),"")</f>
        <v/>
      </c>
      <c r="BP39" s="52"/>
      <c r="BQ39" s="53" t="str">
        <f>IFERROR(RANK(BP39,BP:BP,0)+COUNTIF($BP$12:BP38,BP39),"")</f>
        <v/>
      </c>
      <c r="BX39" s="50"/>
      <c r="BY39" s="47"/>
      <c r="BZ39" s="47"/>
      <c r="CA39" s="44" t="str">
        <f>IFERROR(INDEX(#REF!,MATCH(BT39,#REF!,0)),"")</f>
        <v/>
      </c>
      <c r="CB39" s="24" t="str">
        <f>IFERROR(INDEX(#REF!,MATCH(BT39,#REF!,0)),"")</f>
        <v/>
      </c>
      <c r="CC39" s="24" t="str">
        <f>IFERROR(INDEX(#REF!,MATCH(BT39,#REF!,0)),"")</f>
        <v/>
      </c>
      <c r="CD39" s="52"/>
      <c r="CE39" s="53" t="str">
        <f>IFERROR(RANK(CD39,CD:CD,0)+COUNTIF(CD$12:CDL38,CD39),"")</f>
        <v/>
      </c>
    </row>
    <row r="40" spans="2:83" ht="18.75" customHeight="1" x14ac:dyDescent="0.3">
      <c r="B40" s="48" t="s">
        <v>191</v>
      </c>
      <c r="C40" s="48" t="s">
        <v>150</v>
      </c>
      <c r="D40" s="49" t="s">
        <v>39</v>
      </c>
      <c r="E40" s="49">
        <v>1</v>
      </c>
      <c r="F40" s="50">
        <v>46.6</v>
      </c>
      <c r="G40" s="47">
        <v>23</v>
      </c>
      <c r="H40" s="47">
        <v>1</v>
      </c>
      <c r="I40" s="55" t="str">
        <f>IFERROR(INDEX(#REF!,MATCH(B40,#REF!,0)),"")</f>
        <v/>
      </c>
      <c r="J40" s="56" t="str">
        <f>IFERROR(INDEX(#REF!,MATCH(B40,#REF!,0)),"")</f>
        <v/>
      </c>
      <c r="K40" s="24" t="str">
        <f>IFERROR(INDEX(#REF!,MATCH(B40,#REF!,0)),"")</f>
        <v/>
      </c>
      <c r="L40" s="52" t="str">
        <f t="shared" si="0"/>
        <v/>
      </c>
      <c r="M40" s="53" t="str">
        <f>IFERROR(RANK(L40,L:L,0)+COUNTIF($L$12:L39,L40),"")</f>
        <v/>
      </c>
      <c r="N40" s="27"/>
      <c r="O40" s="27"/>
      <c r="P40" s="28" t="s">
        <v>29</v>
      </c>
      <c r="Q40" s="28" t="s">
        <v>29</v>
      </c>
      <c r="R40" s="43" t="s">
        <v>29</v>
      </c>
      <c r="S40" s="43" t="s">
        <v>29</v>
      </c>
      <c r="T40" s="50"/>
      <c r="U40" s="47">
        <v>23</v>
      </c>
      <c r="V40" s="47"/>
      <c r="W40" s="44" t="str">
        <f>IFERROR(INDEX(#REF!,MATCH(P40,#REF!,0)),"")</f>
        <v/>
      </c>
      <c r="X40" s="24" t="str">
        <f>IFERROR(INDEX(#REF!,MATCH(P40,#REF!,0)),"")</f>
        <v/>
      </c>
      <c r="Y40" s="24" t="str">
        <f>IFERROR(INDEX(#REF!,MATCH(P40,#REF!,0)),"")</f>
        <v/>
      </c>
      <c r="Z40" s="52"/>
      <c r="AA40" s="53" t="str">
        <f>IFERROR(RANK(Z40,Z:Z,0)+COUNTIF($Z$12:Z39,Z40),"")</f>
        <v/>
      </c>
      <c r="AB40" s="377"/>
      <c r="AC40" s="377"/>
      <c r="AH40" s="50"/>
      <c r="AI40" s="47"/>
      <c r="AJ40" s="47"/>
      <c r="AK40" s="55" t="str">
        <f>IFERROR(INDEX(#REF!,MATCH(AD40,#REF!,0)),"")</f>
        <v/>
      </c>
      <c r="AL40" s="56" t="str">
        <f>IFERROR(INDEX(#REF!,MATCH(AD40,#REF!,0)),"")</f>
        <v/>
      </c>
      <c r="AM40" s="24" t="str">
        <f>IFERROR(INDEX(#REF!,MATCH(AD40,#REF!,0)),"")</f>
        <v/>
      </c>
      <c r="AN40" s="52" t="str">
        <f t="shared" si="2"/>
        <v/>
      </c>
      <c r="AO40" s="53" t="str">
        <f>IFERROR(RANK(AN40,AN:AN,0)+COUNTIF($AN$12:AN39,AN40),"")</f>
        <v/>
      </c>
      <c r="AP40" s="377"/>
      <c r="AQ40" s="377"/>
      <c r="AR40" s="377"/>
      <c r="AS40" s="377"/>
      <c r="AT40" s="377"/>
      <c r="AU40" s="377"/>
      <c r="AV40" s="50"/>
      <c r="AW40" s="47"/>
      <c r="AX40" s="47"/>
      <c r="AY40" s="44" t="str">
        <f>IFERROR(INDEX(#REF!,MATCH(AR40,#REF!,0)),"")</f>
        <v/>
      </c>
      <c r="AZ40" s="24" t="str">
        <f>IFERROR(INDEX(#REF!,MATCH(AR40,#REF!,0)),"")</f>
        <v/>
      </c>
      <c r="BA40" s="24" t="str">
        <f>IFERROR(INDEX(#REF!,MATCH(AR40,#REF!,0)),"")</f>
        <v/>
      </c>
      <c r="BB40" s="52"/>
      <c r="BC40" s="53" t="str">
        <f>IFERROR(RANK(BB40,BB:BB,0)+COUNTIF($BB$12:BB39,BB40),"")</f>
        <v/>
      </c>
      <c r="BF40" s="25"/>
      <c r="BJ40" s="50"/>
      <c r="BK40" s="47"/>
      <c r="BL40" s="47"/>
      <c r="BM40" s="44" t="str">
        <f>IFERROR(INDEX(#REF!,MATCH(BF40,#REF!,0)),"")</f>
        <v/>
      </c>
      <c r="BN40" s="24" t="str">
        <f>IFERROR(INDEX(#REF!,MATCH(BF40,#REF!,0)),"")</f>
        <v/>
      </c>
      <c r="BO40" s="24" t="str">
        <f>IFERROR(INDEX(#REF!,MATCH(BF40,#REF!,0)),"")</f>
        <v/>
      </c>
      <c r="BP40" s="52"/>
      <c r="BQ40" s="53" t="str">
        <f>IFERROR(RANK(BP40,BP:BP,0)+COUNTIF($BP$12:BP39,BP40),"")</f>
        <v/>
      </c>
      <c r="BX40" s="50"/>
      <c r="BY40" s="47"/>
      <c r="BZ40" s="47"/>
      <c r="CA40" s="44" t="str">
        <f>IFERROR(INDEX(#REF!,MATCH(BT40,#REF!,0)),"")</f>
        <v/>
      </c>
      <c r="CB40" s="24" t="str">
        <f>IFERROR(INDEX(#REF!,MATCH(BT40,#REF!,0)),"")</f>
        <v/>
      </c>
      <c r="CC40" s="24" t="str">
        <f>IFERROR(INDEX(#REF!,MATCH(BT40,#REF!,0)),"")</f>
        <v/>
      </c>
      <c r="CD40" s="52"/>
      <c r="CE40" s="53" t="str">
        <f>IFERROR(RANK(CD40,CD:CD,0)+COUNTIF(CD$12:CDL39,CD40),"")</f>
        <v/>
      </c>
    </row>
    <row r="41" spans="2:83" ht="18.75" customHeight="1" x14ac:dyDescent="0.3">
      <c r="B41" s="48" t="s">
        <v>71</v>
      </c>
      <c r="C41" s="48" t="s">
        <v>150</v>
      </c>
      <c r="D41" s="49" t="s">
        <v>39</v>
      </c>
      <c r="E41" s="49">
        <v>1</v>
      </c>
      <c r="F41" s="50">
        <v>43.199999999999996</v>
      </c>
      <c r="G41" s="47">
        <v>24</v>
      </c>
      <c r="H41" s="47">
        <v>1</v>
      </c>
      <c r="I41" s="55" t="str">
        <f>IFERROR(INDEX(#REF!,MATCH(B41,#REF!,0)),"")</f>
        <v/>
      </c>
      <c r="J41" s="56" t="str">
        <f>IFERROR(INDEX(#REF!,MATCH(B41,#REF!,0)),"")</f>
        <v/>
      </c>
      <c r="K41" s="24" t="str">
        <f>IFERROR(INDEX(#REF!,MATCH(B41,#REF!,0)),"")</f>
        <v/>
      </c>
      <c r="L41" s="52" t="str">
        <f t="shared" si="0"/>
        <v/>
      </c>
      <c r="M41" s="53" t="str">
        <f>IFERROR(RANK(L41,L:L,0)+COUNTIF($L$12:L40,L41),"")</f>
        <v/>
      </c>
      <c r="N41" s="27"/>
      <c r="O41" s="27"/>
      <c r="P41" s="28" t="s">
        <v>29</v>
      </c>
      <c r="Q41" s="28" t="s">
        <v>29</v>
      </c>
      <c r="R41" s="43" t="s">
        <v>29</v>
      </c>
      <c r="S41" s="43" t="s">
        <v>29</v>
      </c>
      <c r="T41" s="50"/>
      <c r="U41" s="47">
        <v>24</v>
      </c>
      <c r="V41" s="47"/>
      <c r="W41" s="44" t="str">
        <f>IFERROR(INDEX(#REF!,MATCH(P41,#REF!,0)),"")</f>
        <v/>
      </c>
      <c r="X41" s="24" t="str">
        <f>IFERROR(INDEX(#REF!,MATCH(P41,#REF!,0)),"")</f>
        <v/>
      </c>
      <c r="Y41" s="24" t="str">
        <f>IFERROR(INDEX(#REF!,MATCH(P41,#REF!,0)),"")</f>
        <v/>
      </c>
      <c r="Z41" s="52"/>
      <c r="AA41" s="53" t="str">
        <f>IFERROR(RANK(Z41,Z:Z,0)+COUNTIF($Z$12:Z40,Z41),"")</f>
        <v/>
      </c>
      <c r="AB41" s="377"/>
      <c r="AC41" s="377"/>
      <c r="AH41" s="50"/>
      <c r="AI41" s="47"/>
      <c r="AJ41" s="47"/>
      <c r="AK41" s="55" t="str">
        <f>IFERROR(INDEX(#REF!,MATCH(AD41,#REF!,0)),"")</f>
        <v/>
      </c>
      <c r="AL41" s="56" t="str">
        <f>IFERROR(INDEX(#REF!,MATCH(AD41,#REF!,0)),"")</f>
        <v/>
      </c>
      <c r="AM41" s="24" t="str">
        <f>IFERROR(INDEX(#REF!,MATCH(AD41,#REF!,0)),"")</f>
        <v/>
      </c>
      <c r="AN41" s="52" t="str">
        <f t="shared" si="2"/>
        <v/>
      </c>
      <c r="AO41" s="53" t="str">
        <f>IFERROR(RANK(AN41,AN:AN,0)+COUNTIF($AN$12:AN40,AN41),"")</f>
        <v/>
      </c>
      <c r="AP41" s="377"/>
      <c r="AQ41" s="377"/>
      <c r="AV41" s="50"/>
      <c r="AW41" s="47"/>
      <c r="AX41" s="47"/>
      <c r="AY41" s="44" t="str">
        <f>IFERROR(INDEX(#REF!,MATCH(AR41,#REF!,0)),"")</f>
        <v/>
      </c>
      <c r="AZ41" s="24" t="str">
        <f>IFERROR(INDEX(#REF!,MATCH(AR41,#REF!,0)),"")</f>
        <v/>
      </c>
      <c r="BA41" s="24" t="str">
        <f>IFERROR(INDEX(#REF!,MATCH(AR41,#REF!,0)),"")</f>
        <v/>
      </c>
      <c r="BB41" s="52"/>
      <c r="BC41" s="53" t="str">
        <f>IFERROR(RANK(BB41,BB:BB,0)+COUNTIF($BB$12:BB40,BB41),"")</f>
        <v/>
      </c>
      <c r="BF41" s="27"/>
      <c r="BJ41" s="50"/>
      <c r="BK41" s="47"/>
      <c r="BL41" s="47"/>
      <c r="BM41" s="44" t="str">
        <f>IFERROR(INDEX(#REF!,MATCH(BF41,#REF!,0)),"")</f>
        <v/>
      </c>
      <c r="BN41" s="24" t="str">
        <f>IFERROR(INDEX(#REF!,MATCH(BF41,#REF!,0)),"")</f>
        <v/>
      </c>
      <c r="BO41" s="24" t="str">
        <f>IFERROR(INDEX(#REF!,MATCH(BF41,#REF!,0)),"")</f>
        <v/>
      </c>
      <c r="BP41" s="52"/>
      <c r="BQ41" s="53" t="str">
        <f>IFERROR(RANK(BP41,BP:BP,0)+COUNTIF($BP$12:BP40,BP41),"")</f>
        <v/>
      </c>
      <c r="BX41" s="50"/>
      <c r="BY41" s="47"/>
      <c r="BZ41" s="47"/>
      <c r="CA41" s="44" t="str">
        <f>IFERROR(INDEX(#REF!,MATCH(BT41,#REF!,0)),"")</f>
        <v/>
      </c>
      <c r="CB41" s="24" t="str">
        <f>IFERROR(INDEX(#REF!,MATCH(BT41,#REF!,0)),"")</f>
        <v/>
      </c>
      <c r="CC41" s="24" t="str">
        <f>IFERROR(INDEX(#REF!,MATCH(BT41,#REF!,0)),"")</f>
        <v/>
      </c>
      <c r="CD41" s="52"/>
      <c r="CE41" s="53" t="str">
        <f>IFERROR(RANK(CD41,CD:CD,0)+COUNTIF(CD$12:CDL40,CD41),"")</f>
        <v/>
      </c>
    </row>
    <row r="42" spans="2:83" ht="18.75" customHeight="1" x14ac:dyDescent="0.3">
      <c r="B42" s="48" t="s">
        <v>192</v>
      </c>
      <c r="C42" s="48" t="s">
        <v>136</v>
      </c>
      <c r="D42" s="49" t="s">
        <v>39</v>
      </c>
      <c r="E42" s="49">
        <v>1</v>
      </c>
      <c r="F42" s="50">
        <v>37.9</v>
      </c>
      <c r="G42" s="47">
        <v>25</v>
      </c>
      <c r="H42" s="47">
        <v>1</v>
      </c>
      <c r="I42" s="55" t="str">
        <f>IFERROR(INDEX(#REF!,MATCH(B42,#REF!,0)),"")</f>
        <v/>
      </c>
      <c r="J42" s="56" t="str">
        <f>IFERROR(INDEX(#REF!,MATCH(B42,#REF!,0)),"")</f>
        <v/>
      </c>
      <c r="K42" s="24" t="str">
        <f>IFERROR(INDEX(#REF!,MATCH(B42,#REF!,0)),"")</f>
        <v/>
      </c>
      <c r="L42" s="52" t="str">
        <f t="shared" si="0"/>
        <v/>
      </c>
      <c r="M42" s="53" t="str">
        <f>IFERROR(RANK(L42,L:L,0)+COUNTIF($L$12:L41,L42),"")</f>
        <v/>
      </c>
      <c r="N42" s="27"/>
      <c r="O42" s="27"/>
      <c r="P42" s="28" t="s">
        <v>29</v>
      </c>
      <c r="Q42" s="28" t="s">
        <v>29</v>
      </c>
      <c r="R42" s="43" t="s">
        <v>29</v>
      </c>
      <c r="S42" s="43" t="s">
        <v>29</v>
      </c>
      <c r="T42" s="50"/>
      <c r="U42" s="47">
        <v>25</v>
      </c>
      <c r="V42" s="47"/>
      <c r="W42" s="44" t="str">
        <f>IFERROR(INDEX(#REF!,MATCH(P42,#REF!,0)),"")</f>
        <v/>
      </c>
      <c r="X42" s="24" t="str">
        <f>IFERROR(INDEX(#REF!,MATCH(P42,#REF!,0)),"")</f>
        <v/>
      </c>
      <c r="Y42" s="24" t="str">
        <f>IFERROR(INDEX(#REF!,MATCH(P42,#REF!,0)),"")</f>
        <v/>
      </c>
      <c r="Z42" s="52"/>
      <c r="AA42" s="53" t="str">
        <f>IFERROR(RANK(Z42,Z:Z,0)+COUNTIF($Z$12:Z41,Z42),"")</f>
        <v/>
      </c>
      <c r="AB42" s="377"/>
      <c r="AC42" s="377"/>
      <c r="AH42" s="50"/>
      <c r="AI42" s="47"/>
      <c r="AJ42" s="47"/>
      <c r="AK42" s="55" t="str">
        <f>IFERROR(INDEX(#REF!,MATCH(AD42,#REF!,0)),"")</f>
        <v/>
      </c>
      <c r="AL42" s="56" t="str">
        <f>IFERROR(INDEX(#REF!,MATCH(AD42,#REF!,0)),"")</f>
        <v/>
      </c>
      <c r="AM42" s="24" t="str">
        <f>IFERROR(INDEX(#REF!,MATCH(AD42,#REF!,0)),"")</f>
        <v/>
      </c>
      <c r="AN42" s="52" t="str">
        <f t="shared" si="2"/>
        <v/>
      </c>
      <c r="AO42" s="53" t="str">
        <f>IFERROR(RANK(AN42,AN:AN,0)+COUNTIF($AN$12:AN41,AN42),"")</f>
        <v/>
      </c>
      <c r="AP42" s="377"/>
      <c r="AQ42" s="377"/>
      <c r="AV42" s="50"/>
      <c r="AW42" s="47"/>
      <c r="AX42" s="47"/>
      <c r="AY42" s="44" t="str">
        <f>IFERROR(INDEX(#REF!,MATCH(AR42,#REF!,0)),"")</f>
        <v/>
      </c>
      <c r="AZ42" s="24" t="str">
        <f>IFERROR(INDEX(#REF!,MATCH(AR42,#REF!,0)),"")</f>
        <v/>
      </c>
      <c r="BA42" s="24" t="str">
        <f>IFERROR(INDEX(#REF!,MATCH(AR42,#REF!,0)),"")</f>
        <v/>
      </c>
      <c r="BB42" s="52"/>
      <c r="BC42" s="53" t="str">
        <f>IFERROR(RANK(BB42,BB:BB,0)+COUNTIF($BB$12:BB41,BB42),"")</f>
        <v/>
      </c>
      <c r="BD42" s="2"/>
      <c r="BE42" s="2"/>
      <c r="BF42" s="27"/>
      <c r="BJ42" s="50"/>
      <c r="BK42" s="47"/>
      <c r="BL42" s="47"/>
      <c r="BM42" s="44" t="str">
        <f>IFERROR(INDEX(#REF!,MATCH(BF42,#REF!,0)),"")</f>
        <v/>
      </c>
      <c r="BN42" s="24" t="str">
        <f>IFERROR(INDEX(#REF!,MATCH(BF42,#REF!,0)),"")</f>
        <v/>
      </c>
      <c r="BO42" s="24" t="str">
        <f>IFERROR(INDEX(#REF!,MATCH(BF42,#REF!,0)),"")</f>
        <v/>
      </c>
      <c r="BP42" s="52"/>
      <c r="BQ42" s="53" t="str">
        <f>IFERROR(RANK(BP42,BP:BP,0)+COUNTIF($BP$12:BP41,BP42),"")</f>
        <v/>
      </c>
      <c r="BX42" s="50"/>
      <c r="BY42" s="47"/>
      <c r="BZ42" s="47"/>
      <c r="CA42" s="44" t="str">
        <f>IFERROR(INDEX(#REF!,MATCH(BT42,#REF!,0)),"")</f>
        <v/>
      </c>
      <c r="CB42" s="24" t="str">
        <f>IFERROR(INDEX(#REF!,MATCH(BT42,#REF!,0)),"")</f>
        <v/>
      </c>
      <c r="CC42" s="24" t="str">
        <f>IFERROR(INDEX(#REF!,MATCH(BT42,#REF!,0)),"")</f>
        <v/>
      </c>
      <c r="CD42" s="52"/>
      <c r="CE42" s="53" t="str">
        <f>IFERROR(RANK(CD42,CD:CD,0)+COUNTIF(CD$12:CDL41,CD42),"")</f>
        <v/>
      </c>
    </row>
    <row r="43" spans="2:83" ht="18.75" customHeight="1" x14ac:dyDescent="0.3">
      <c r="B43" s="48" t="s">
        <v>193</v>
      </c>
      <c r="C43" s="48" t="s">
        <v>150</v>
      </c>
      <c r="D43" s="49" t="s">
        <v>39</v>
      </c>
      <c r="E43" s="49">
        <v>1</v>
      </c>
      <c r="F43" s="50">
        <v>34.42</v>
      </c>
      <c r="G43" s="47">
        <v>26</v>
      </c>
      <c r="H43" s="47">
        <v>1</v>
      </c>
      <c r="I43" s="55" t="str">
        <f>IFERROR(INDEX(#REF!,MATCH(B43,#REF!,0)),"")</f>
        <v/>
      </c>
      <c r="J43" s="56" t="str">
        <f>IFERROR(INDEX(#REF!,MATCH(B43,#REF!,0)),"")</f>
        <v/>
      </c>
      <c r="K43" s="24" t="str">
        <f>IFERROR(INDEX(#REF!,MATCH(B43,#REF!,0)),"")</f>
        <v/>
      </c>
      <c r="L43" s="52" t="str">
        <f t="shared" si="0"/>
        <v/>
      </c>
      <c r="M43" s="53" t="str">
        <f>IFERROR(RANK(L43,L:L,0)+COUNTIF($L$12:L42,L43),"")</f>
        <v/>
      </c>
      <c r="N43" s="27"/>
      <c r="O43" s="27"/>
      <c r="P43" s="28" t="s">
        <v>29</v>
      </c>
      <c r="Q43" s="28" t="s">
        <v>29</v>
      </c>
      <c r="R43" s="43" t="s">
        <v>29</v>
      </c>
      <c r="S43" s="43" t="s">
        <v>29</v>
      </c>
      <c r="T43" s="50"/>
      <c r="U43" s="47">
        <v>26</v>
      </c>
      <c r="V43" s="47"/>
      <c r="W43" s="44" t="str">
        <f>IFERROR(INDEX(#REF!,MATCH(P43,#REF!,0)),"")</f>
        <v/>
      </c>
      <c r="X43" s="24" t="str">
        <f>IFERROR(INDEX(#REF!,MATCH(P43,#REF!,0)),"")</f>
        <v/>
      </c>
      <c r="Y43" s="24" t="str">
        <f>IFERROR(INDEX(#REF!,MATCH(P43,#REF!,0)),"")</f>
        <v/>
      </c>
      <c r="Z43" s="52"/>
      <c r="AA43" s="53" t="str">
        <f>IFERROR(RANK(Z43,Z:Z,0)+COUNTIF($Z$12:Z42,Z43),"")</f>
        <v/>
      </c>
      <c r="AB43" s="40"/>
      <c r="AC43" s="40"/>
      <c r="AD43" s="27"/>
      <c r="AE43" s="40"/>
      <c r="AF43" s="40"/>
      <c r="AG43" s="40"/>
      <c r="AH43" s="50"/>
      <c r="AI43" s="47"/>
      <c r="AJ43" s="47"/>
      <c r="AK43" s="55" t="str">
        <f>IFERROR(INDEX(#REF!,MATCH(AD43,#REF!,0)),"")</f>
        <v/>
      </c>
      <c r="AL43" s="56" t="str">
        <f>IFERROR(INDEX(#REF!,MATCH(AD43,#REF!,0)),"")</f>
        <v/>
      </c>
      <c r="AM43" s="24" t="str">
        <f>IFERROR(INDEX(#REF!,MATCH(AD43,#REF!,0)),"")</f>
        <v/>
      </c>
      <c r="AN43" s="52" t="str">
        <f t="shared" si="2"/>
        <v/>
      </c>
      <c r="AO43" s="53" t="str">
        <f>IFERROR(RANK(AN43,AN:AN,0)+COUNTIF($AN$12:AN42,AN43),"")</f>
        <v/>
      </c>
      <c r="AP43" s="40"/>
      <c r="AQ43" s="40"/>
      <c r="AR43" s="40"/>
      <c r="AS43" s="40"/>
      <c r="AT43" s="40"/>
      <c r="AU43" s="40"/>
      <c r="AV43" s="50"/>
      <c r="AW43" s="47"/>
      <c r="AX43" s="47"/>
      <c r="AY43" s="44" t="str">
        <f>IFERROR(INDEX(#REF!,MATCH(AR43,#REF!,0)),"")</f>
        <v/>
      </c>
      <c r="AZ43" s="24" t="str">
        <f>IFERROR(INDEX(#REF!,MATCH(AR43,#REF!,0)),"")</f>
        <v/>
      </c>
      <c r="BA43" s="24" t="str">
        <f>IFERROR(INDEX(#REF!,MATCH(AR43,#REF!,0)),"")</f>
        <v/>
      </c>
      <c r="BB43" s="52"/>
      <c r="BC43" s="53" t="str">
        <f>IFERROR(RANK(BB43,BB:BB,0)+COUNTIF($BB$12:BB42,BB43),"")</f>
        <v/>
      </c>
      <c r="BD43" s="2"/>
      <c r="BE43" s="2"/>
      <c r="BF43" s="27"/>
      <c r="BJ43" s="50"/>
      <c r="BK43" s="47"/>
      <c r="BL43" s="47"/>
      <c r="BM43" s="44" t="str">
        <f>IFERROR(INDEX(#REF!,MATCH(BF43,#REF!,0)),"")</f>
        <v/>
      </c>
      <c r="BN43" s="24" t="str">
        <f>IFERROR(INDEX(#REF!,MATCH(BF43,#REF!,0)),"")</f>
        <v/>
      </c>
      <c r="BO43" s="24" t="str">
        <f>IFERROR(INDEX(#REF!,MATCH(BF43,#REF!,0)),"")</f>
        <v/>
      </c>
      <c r="BP43" s="52"/>
      <c r="BQ43" s="53" t="str">
        <f>IFERROR(RANK(BP43,BP:BP,0)+COUNTIF($BP$12:BP42,BP43),"")</f>
        <v/>
      </c>
      <c r="BX43" s="50"/>
      <c r="BY43" s="47"/>
      <c r="BZ43" s="47"/>
      <c r="CA43" s="44" t="str">
        <f>IFERROR(INDEX(#REF!,MATCH(BT43,#REF!,0)),"")</f>
        <v/>
      </c>
      <c r="CB43" s="24" t="str">
        <f>IFERROR(INDEX(#REF!,MATCH(BT43,#REF!,0)),"")</f>
        <v/>
      </c>
      <c r="CC43" s="24" t="str">
        <f>IFERROR(INDEX(#REF!,MATCH(BT43,#REF!,0)),"")</f>
        <v/>
      </c>
      <c r="CD43" s="52"/>
      <c r="CE43" s="53" t="str">
        <f>IFERROR(RANK(CD43,CD:CD,0)+COUNTIF(CD$12:CDL42,CD43),"")</f>
        <v/>
      </c>
    </row>
    <row r="44" spans="2:83" ht="18.75" customHeight="1" x14ac:dyDescent="0.3">
      <c r="B44" s="48" t="s">
        <v>194</v>
      </c>
      <c r="C44" s="48" t="s">
        <v>42</v>
      </c>
      <c r="D44" s="49" t="s">
        <v>39</v>
      </c>
      <c r="E44" s="49">
        <v>1</v>
      </c>
      <c r="F44" s="50">
        <v>12.4</v>
      </c>
      <c r="G44" s="47">
        <v>27</v>
      </c>
      <c r="H44" s="47">
        <v>1</v>
      </c>
      <c r="I44" s="55" t="str">
        <f>IFERROR(INDEX(#REF!,MATCH(B44,#REF!,0)),"")</f>
        <v/>
      </c>
      <c r="J44" s="56" t="str">
        <f>IFERROR(INDEX(#REF!,MATCH(B44,#REF!,0)),"")</f>
        <v/>
      </c>
      <c r="K44" s="24" t="str">
        <f>IFERROR(INDEX(#REF!,MATCH(B44,#REF!,0)),"")</f>
        <v/>
      </c>
      <c r="L44" s="52" t="str">
        <f t="shared" si="0"/>
        <v/>
      </c>
      <c r="M44" s="53" t="str">
        <f>IFERROR(RANK(L44,L:L,0)+COUNTIF($L$12:L43,L44),"")</f>
        <v/>
      </c>
      <c r="N44" s="27"/>
      <c r="O44" s="27"/>
      <c r="P44" s="28" t="s">
        <v>29</v>
      </c>
      <c r="Q44" s="28" t="s">
        <v>29</v>
      </c>
      <c r="R44" s="43" t="s">
        <v>29</v>
      </c>
      <c r="S44" s="43" t="s">
        <v>29</v>
      </c>
      <c r="T44" s="50"/>
      <c r="U44" s="47">
        <v>27</v>
      </c>
      <c r="V44" s="47"/>
      <c r="W44" s="44" t="str">
        <f>IFERROR(INDEX(#REF!,MATCH(P44,#REF!,0)),"")</f>
        <v/>
      </c>
      <c r="X44" s="24" t="str">
        <f>IFERROR(INDEX(#REF!,MATCH(P44,#REF!,0)),"")</f>
        <v/>
      </c>
      <c r="Y44" s="24" t="str">
        <f>IFERROR(INDEX(#REF!,MATCH(P44,#REF!,0)),"")</f>
        <v/>
      </c>
      <c r="Z44" s="52"/>
      <c r="AA44" s="53" t="str">
        <f>IFERROR(RANK(Z44,Z:Z,0)+COUNTIF($Z$12:Z43,Z44),"")</f>
        <v/>
      </c>
      <c r="AB44" s="41"/>
      <c r="AC44" s="41"/>
      <c r="AD44" s="27"/>
      <c r="AE44" s="41"/>
      <c r="AF44" s="41"/>
      <c r="AG44" s="41"/>
      <c r="AH44" s="50"/>
      <c r="AI44" s="47"/>
      <c r="AJ44" s="47"/>
      <c r="AK44" s="55" t="str">
        <f>IFERROR(INDEX(#REF!,MATCH(AD44,#REF!,0)),"")</f>
        <v/>
      </c>
      <c r="AL44" s="56" t="str">
        <f>IFERROR(INDEX(#REF!,MATCH(AD44,#REF!,0)),"")</f>
        <v/>
      </c>
      <c r="AM44" s="24" t="str">
        <f>IFERROR(INDEX(#REF!,MATCH(AD44,#REF!,0)),"")</f>
        <v/>
      </c>
      <c r="AN44" s="52" t="str">
        <f t="shared" si="2"/>
        <v/>
      </c>
      <c r="AO44" s="53" t="str">
        <f>IFERROR(RANK(AN44,AN:AN,0)+COUNTIF($AN$12:AN43,AN44),"")</f>
        <v/>
      </c>
      <c r="AP44" s="41"/>
      <c r="AQ44" s="41"/>
      <c r="AV44" s="50"/>
      <c r="AW44" s="47"/>
      <c r="AX44" s="47"/>
      <c r="AY44" s="44" t="str">
        <f>IFERROR(INDEX(#REF!,MATCH(AR44,#REF!,0)),"")</f>
        <v/>
      </c>
      <c r="AZ44" s="24" t="str">
        <f>IFERROR(INDEX(#REF!,MATCH(AR44,#REF!,0)),"")</f>
        <v/>
      </c>
      <c r="BA44" s="24" t="str">
        <f>IFERROR(INDEX(#REF!,MATCH(AR44,#REF!,0)),"")</f>
        <v/>
      </c>
      <c r="BB44" s="52"/>
      <c r="BC44" s="53" t="str">
        <f>IFERROR(RANK(BB44,BB:BB,0)+COUNTIF($BB$12:BB43,BB44),"")</f>
        <v/>
      </c>
      <c r="BD44" s="2"/>
      <c r="BE44" s="2"/>
      <c r="BF44" s="27"/>
      <c r="BJ44" s="50"/>
      <c r="BK44" s="47"/>
      <c r="BL44" s="47"/>
      <c r="BM44" s="44" t="str">
        <f>IFERROR(INDEX(#REF!,MATCH(BF44,#REF!,0)),"")</f>
        <v/>
      </c>
      <c r="BN44" s="24" t="str">
        <f>IFERROR(INDEX(#REF!,MATCH(BF44,#REF!,0)),"")</f>
        <v/>
      </c>
      <c r="BO44" s="24" t="str">
        <f>IFERROR(INDEX(#REF!,MATCH(BF44,#REF!,0)),"")</f>
        <v/>
      </c>
      <c r="BP44" s="52"/>
      <c r="BQ44" s="53" t="str">
        <f>IFERROR(RANK(BP44,BP:BP,0)+COUNTIF($BP$12:BP43,BP44),"")</f>
        <v/>
      </c>
      <c r="BX44" s="50"/>
      <c r="BY44" s="47"/>
      <c r="BZ44" s="47"/>
      <c r="CA44" s="44" t="str">
        <f>IFERROR(INDEX(#REF!,MATCH(BT44,#REF!,0)),"")</f>
        <v/>
      </c>
      <c r="CB44" s="24" t="str">
        <f>IFERROR(INDEX(#REF!,MATCH(BT44,#REF!,0)),"")</f>
        <v/>
      </c>
      <c r="CC44" s="24" t="str">
        <f>IFERROR(INDEX(#REF!,MATCH(BT44,#REF!,0)),"")</f>
        <v/>
      </c>
      <c r="CD44" s="52"/>
      <c r="CE44" s="53" t="str">
        <f>IFERROR(RANK(CD44,CD:CD,0)+COUNTIF(CD$12:CDL43,CD44),"")</f>
        <v/>
      </c>
    </row>
    <row r="45" spans="2:83" ht="18.75" customHeight="1" x14ac:dyDescent="0.3">
      <c r="B45" s="33" t="s">
        <v>29</v>
      </c>
      <c r="C45" s="33" t="s">
        <v>29</v>
      </c>
      <c r="D45" s="34" t="s">
        <v>29</v>
      </c>
      <c r="E45" s="34" t="s">
        <v>29</v>
      </c>
      <c r="F45" s="45" t="s">
        <v>29</v>
      </c>
      <c r="G45" s="26">
        <v>28</v>
      </c>
      <c r="H45" s="47" t="s">
        <v>29</v>
      </c>
      <c r="I45" s="55" t="str">
        <f>IFERROR(INDEX(#REF!,MATCH(B45,#REF!,0)),"")</f>
        <v/>
      </c>
      <c r="J45" s="56" t="str">
        <f>IFERROR(INDEX(#REF!,MATCH(B45,#REF!,0)),"")</f>
        <v/>
      </c>
      <c r="K45" s="24" t="str">
        <f>IFERROR(INDEX(#REF!,MATCH(B45,#REF!,0)),"")</f>
        <v/>
      </c>
      <c r="L45" s="52" t="str">
        <f t="shared" si="0"/>
        <v/>
      </c>
      <c r="M45" s="53" t="str">
        <f>IFERROR(RANK(L45,L:L,0)+COUNTIF($L$12:L44,L45),"")</f>
        <v/>
      </c>
      <c r="N45" s="27"/>
      <c r="O45" s="27"/>
      <c r="P45" s="28" t="s">
        <v>29</v>
      </c>
      <c r="Q45" s="28" t="s">
        <v>29</v>
      </c>
      <c r="R45" s="43" t="s">
        <v>29</v>
      </c>
      <c r="S45" s="43" t="s">
        <v>29</v>
      </c>
      <c r="T45" s="45"/>
      <c r="U45" s="47">
        <v>28</v>
      </c>
      <c r="V45" s="47"/>
      <c r="W45" s="44" t="str">
        <f>IFERROR(INDEX(#REF!,MATCH(P45,#REF!,0)),"")</f>
        <v/>
      </c>
      <c r="X45" s="24" t="str">
        <f>IFERROR(INDEX(#REF!,MATCH(P45,#REF!,0)),"")</f>
        <v/>
      </c>
      <c r="Y45" s="24" t="str">
        <f>IFERROR(INDEX(#REF!,MATCH(P45,#REF!,0)),"")</f>
        <v/>
      </c>
      <c r="Z45" s="52"/>
      <c r="AA45" s="53" t="str">
        <f>IFERROR(RANK(Z45,Z:Z,0)+COUNTIF($Z$12:Z44,Z45),"")</f>
        <v/>
      </c>
      <c r="AB45" s="41"/>
      <c r="AC45" s="41"/>
      <c r="AD45" s="27"/>
      <c r="AE45" s="41"/>
      <c r="AF45" s="41"/>
      <c r="AG45" s="41"/>
      <c r="AH45" s="45"/>
      <c r="AI45" s="26"/>
      <c r="AJ45" s="47"/>
      <c r="AK45" s="55" t="str">
        <f>IFERROR(INDEX(#REF!,MATCH(AD45,#REF!,0)),"")</f>
        <v/>
      </c>
      <c r="AL45" s="56" t="str">
        <f>IFERROR(INDEX(#REF!,MATCH(AD45,#REF!,0)),"")</f>
        <v/>
      </c>
      <c r="AM45" s="24" t="str">
        <f>IFERROR(INDEX(#REF!,MATCH(AD45,#REF!,0)),"")</f>
        <v/>
      </c>
      <c r="AN45" s="52" t="str">
        <f t="shared" si="2"/>
        <v/>
      </c>
      <c r="AO45" s="53" t="str">
        <f>IFERROR(RANK(AN45,AN:AN,0)+COUNTIF($AN$12:AN44,AN45),"")</f>
        <v/>
      </c>
      <c r="AP45" s="41"/>
      <c r="AQ45" s="41"/>
      <c r="AV45" s="45"/>
      <c r="AW45" s="47"/>
      <c r="AX45" s="47"/>
      <c r="AY45" s="44" t="str">
        <f>IFERROR(INDEX(#REF!,MATCH(AR45,#REF!,0)),"")</f>
        <v/>
      </c>
      <c r="AZ45" s="24" t="str">
        <f>IFERROR(INDEX(#REF!,MATCH(AR45,#REF!,0)),"")</f>
        <v/>
      </c>
      <c r="BA45" s="24" t="str">
        <f>IFERROR(INDEX(#REF!,MATCH(AR45,#REF!,0)),"")</f>
        <v/>
      </c>
      <c r="BB45" s="52"/>
      <c r="BC45" s="53" t="str">
        <f>IFERROR(RANK(BB45,BB:BB,0)+COUNTIF($BB$12:BB44,BB45),"")</f>
        <v/>
      </c>
      <c r="BD45" s="2"/>
      <c r="BE45" s="2"/>
      <c r="BF45" s="27"/>
      <c r="BJ45" s="45"/>
      <c r="BK45" s="26"/>
      <c r="BL45" s="47"/>
      <c r="BM45" s="44" t="str">
        <f>IFERROR(INDEX(#REF!,MATCH(BF45,#REF!,0)),"")</f>
        <v/>
      </c>
      <c r="BN45" s="24" t="str">
        <f>IFERROR(INDEX(#REF!,MATCH(BF45,#REF!,0)),"")</f>
        <v/>
      </c>
      <c r="BO45" s="24" t="str">
        <f>IFERROR(INDEX(#REF!,MATCH(BF45,#REF!,0)),"")</f>
        <v/>
      </c>
      <c r="BP45" s="52"/>
      <c r="BQ45" s="53" t="str">
        <f>IFERROR(RANK(BP45,BP:BP,0)+COUNTIF($BP$12:BP44,BP45),"")</f>
        <v/>
      </c>
      <c r="BX45" s="45"/>
      <c r="BY45" s="47"/>
      <c r="BZ45" s="47"/>
      <c r="CA45" s="44" t="str">
        <f>IFERROR(INDEX(#REF!,MATCH(BT45,#REF!,0)),"")</f>
        <v/>
      </c>
      <c r="CB45" s="24" t="str">
        <f>IFERROR(INDEX(#REF!,MATCH(BT45,#REF!,0)),"")</f>
        <v/>
      </c>
      <c r="CC45" s="24" t="str">
        <f>IFERROR(INDEX(#REF!,MATCH(BT45,#REF!,0)),"")</f>
        <v/>
      </c>
      <c r="CD45" s="52"/>
      <c r="CE45" s="53" t="str">
        <f>IFERROR(RANK(CD45,CD:CD,0)+COUNTIF(CD$12:CDL44,CD45),"")</f>
        <v/>
      </c>
    </row>
    <row r="46" spans="2:83" ht="18.75" customHeight="1" x14ac:dyDescent="0.3">
      <c r="B46" s="33" t="s">
        <v>29</v>
      </c>
      <c r="C46" s="33" t="s">
        <v>29</v>
      </c>
      <c r="D46" s="34" t="s">
        <v>29</v>
      </c>
      <c r="E46" s="34" t="s">
        <v>29</v>
      </c>
      <c r="F46" s="45" t="s">
        <v>29</v>
      </c>
      <c r="G46" s="26">
        <v>29</v>
      </c>
      <c r="H46" s="47" t="s">
        <v>29</v>
      </c>
      <c r="I46" s="55" t="str">
        <f>IFERROR(INDEX(#REF!,MATCH(B46,#REF!,0)),"")</f>
        <v/>
      </c>
      <c r="J46" s="56" t="str">
        <f>IFERROR(INDEX(#REF!,MATCH(B46,#REF!,0)),"")</f>
        <v/>
      </c>
      <c r="K46" s="24" t="str">
        <f>IFERROR(INDEX(#REF!,MATCH(B46,#REF!,0)),"")</f>
        <v/>
      </c>
      <c r="L46" s="52" t="str">
        <f t="shared" si="0"/>
        <v/>
      </c>
      <c r="M46" s="53" t="str">
        <f>IFERROR(RANK(L46,L:L,0)+COUNTIF($L$12:L45,L46),"")</f>
        <v/>
      </c>
      <c r="N46" s="27"/>
      <c r="O46" s="27"/>
      <c r="P46" s="28" t="s">
        <v>29</v>
      </c>
      <c r="Q46" s="28" t="s">
        <v>29</v>
      </c>
      <c r="R46" s="43" t="s">
        <v>29</v>
      </c>
      <c r="S46" s="43" t="s">
        <v>29</v>
      </c>
      <c r="T46" s="45"/>
      <c r="U46" s="47">
        <v>29</v>
      </c>
      <c r="V46" s="47"/>
      <c r="W46" s="44" t="str">
        <f>IFERROR(INDEX(#REF!,MATCH(P46,#REF!,0)),"")</f>
        <v/>
      </c>
      <c r="X46" s="24" t="str">
        <f>IFERROR(INDEX(#REF!,MATCH(P46,#REF!,0)),"")</f>
        <v/>
      </c>
      <c r="Y46" s="24" t="str">
        <f>IFERROR(INDEX(#REF!,MATCH(P46,#REF!,0)),"")</f>
        <v/>
      </c>
      <c r="Z46" s="52"/>
      <c r="AA46" s="53" t="str">
        <f>IFERROR(RANK(Z46,Z:Z,0)+COUNTIF($Z$12:Z45,Z46),"")</f>
        <v/>
      </c>
      <c r="AB46" s="41"/>
      <c r="AC46" s="41"/>
      <c r="AD46" s="27"/>
      <c r="AE46" s="41"/>
      <c r="AF46" s="41"/>
      <c r="AG46" s="41"/>
      <c r="AH46" s="45"/>
      <c r="AI46" s="26"/>
      <c r="AJ46" s="47"/>
      <c r="AK46" s="55" t="str">
        <f>IFERROR(INDEX(#REF!,MATCH(AD46,#REF!,0)),"")</f>
        <v/>
      </c>
      <c r="AL46" s="56" t="str">
        <f>IFERROR(INDEX(#REF!,MATCH(AD46,#REF!,0)),"")</f>
        <v/>
      </c>
      <c r="AM46" s="24" t="str">
        <f>IFERROR(INDEX(#REF!,MATCH(AD46,#REF!,0)),"")</f>
        <v/>
      </c>
      <c r="AN46" s="52" t="str">
        <f t="shared" si="2"/>
        <v/>
      </c>
      <c r="AO46" s="53" t="str">
        <f>IFERROR(RANK(AN46,AN:AN,0)+COUNTIF($AN$12:AN45,AN46),"")</f>
        <v/>
      </c>
      <c r="AP46" s="41"/>
      <c r="AQ46" s="41"/>
      <c r="AR46" s="41"/>
      <c r="AS46" s="41"/>
      <c r="AT46" s="41"/>
      <c r="AU46" s="41"/>
      <c r="AV46" s="45"/>
      <c r="AW46" s="47"/>
      <c r="AX46" s="47"/>
      <c r="AY46" s="44" t="str">
        <f>IFERROR(INDEX(#REF!,MATCH(AR46,#REF!,0)),"")</f>
        <v/>
      </c>
      <c r="AZ46" s="24" t="str">
        <f>IFERROR(INDEX(#REF!,MATCH(AR46,#REF!,0)),"")</f>
        <v/>
      </c>
      <c r="BA46" s="24" t="str">
        <f>IFERROR(INDEX(#REF!,MATCH(AR46,#REF!,0)),"")</f>
        <v/>
      </c>
      <c r="BB46" s="52"/>
      <c r="BC46" s="53" t="str">
        <f>IFERROR(RANK(BB46,BB:BB,0)+COUNTIF($BB$12:BB45,BB46),"")</f>
        <v/>
      </c>
      <c r="BD46" s="2"/>
      <c r="BE46" s="2"/>
      <c r="BF46" s="27"/>
      <c r="BJ46" s="45"/>
      <c r="BK46" s="26"/>
      <c r="BL46" s="47"/>
      <c r="BM46" s="44" t="str">
        <f>IFERROR(INDEX(#REF!,MATCH(BF46,#REF!,0)),"")</f>
        <v/>
      </c>
      <c r="BN46" s="24" t="str">
        <f>IFERROR(INDEX(#REF!,MATCH(BF46,#REF!,0)),"")</f>
        <v/>
      </c>
      <c r="BO46" s="24" t="str">
        <f>IFERROR(INDEX(#REF!,MATCH(BF46,#REF!,0)),"")</f>
        <v/>
      </c>
      <c r="BP46" s="52"/>
      <c r="BQ46" s="53" t="str">
        <f>IFERROR(RANK(BP46,BP:BP,0)+COUNTIF($BP$12:BP45,BP46),"")</f>
        <v/>
      </c>
      <c r="BX46" s="45"/>
      <c r="BY46" s="47"/>
      <c r="BZ46" s="47"/>
      <c r="CA46" s="44" t="str">
        <f>IFERROR(INDEX(#REF!,MATCH(BT46,#REF!,0)),"")</f>
        <v/>
      </c>
      <c r="CB46" s="24" t="str">
        <f>IFERROR(INDEX(#REF!,MATCH(BT46,#REF!,0)),"")</f>
        <v/>
      </c>
      <c r="CC46" s="24" t="str">
        <f>IFERROR(INDEX(#REF!,MATCH(BT46,#REF!,0)),"")</f>
        <v/>
      </c>
      <c r="CD46" s="52"/>
      <c r="CE46" s="53" t="str">
        <f>IFERROR(RANK(CD46,CD:CD,0)+COUNTIF(CD$12:CDL45,CD46),"")</f>
        <v/>
      </c>
    </row>
    <row r="47" spans="2:83" ht="18.75" customHeight="1" x14ac:dyDescent="0.3">
      <c r="B47" s="33" t="s">
        <v>29</v>
      </c>
      <c r="C47" s="33" t="s">
        <v>29</v>
      </c>
      <c r="D47" s="34" t="s">
        <v>29</v>
      </c>
      <c r="E47" s="34" t="s">
        <v>29</v>
      </c>
      <c r="F47" s="45" t="s">
        <v>29</v>
      </c>
      <c r="G47" s="26">
        <v>30</v>
      </c>
      <c r="H47" s="47" t="s">
        <v>29</v>
      </c>
      <c r="I47" s="55" t="str">
        <f>IFERROR(INDEX(#REF!,MATCH(B47,#REF!,0)),"")</f>
        <v/>
      </c>
      <c r="J47" s="56" t="str">
        <f>IFERROR(INDEX(#REF!,MATCH(B47,#REF!,0)),"")</f>
        <v/>
      </c>
      <c r="K47" s="24" t="str">
        <f>IFERROR(INDEX(#REF!,MATCH(B47,#REF!,0)),"")</f>
        <v/>
      </c>
      <c r="L47" s="52" t="str">
        <f t="shared" si="0"/>
        <v/>
      </c>
      <c r="M47" s="53" t="str">
        <f>IFERROR(RANK(L47,L:L,0)+COUNTIF($L$12:L46,L47),"")</f>
        <v/>
      </c>
      <c r="N47" s="27"/>
      <c r="O47" s="27"/>
      <c r="P47" s="28" t="s">
        <v>29</v>
      </c>
      <c r="Q47" s="28" t="s">
        <v>29</v>
      </c>
      <c r="R47" s="43" t="s">
        <v>29</v>
      </c>
      <c r="S47" s="43" t="s">
        <v>29</v>
      </c>
      <c r="T47" s="45"/>
      <c r="U47" s="47">
        <v>30</v>
      </c>
      <c r="V47" s="47"/>
      <c r="W47" s="44" t="str">
        <f>IFERROR(INDEX(#REF!,MATCH(P47,#REF!,0)),"")</f>
        <v/>
      </c>
      <c r="X47" s="24" t="str">
        <f>IFERROR(INDEX(#REF!,MATCH(P47,#REF!,0)),"")</f>
        <v/>
      </c>
      <c r="Y47" s="24" t="str">
        <f>IFERROR(INDEX(#REF!,MATCH(P47,#REF!,0)),"")</f>
        <v/>
      </c>
      <c r="Z47" s="52"/>
      <c r="AA47" s="53" t="str">
        <f>IFERROR(RANK(Z47,Z:Z,0)+COUNTIF($Z$12:Z46,Z47),"")</f>
        <v/>
      </c>
      <c r="AB47" s="98"/>
      <c r="AC47" s="98"/>
      <c r="AD47" s="27"/>
      <c r="AE47" s="98"/>
      <c r="AF47" s="98"/>
      <c r="AG47" s="98"/>
      <c r="AH47" s="45"/>
      <c r="AI47" s="26"/>
      <c r="AJ47" s="47"/>
      <c r="AK47" s="55" t="str">
        <f>IFERROR(INDEX(#REF!,MATCH(AD47,#REF!,0)),"")</f>
        <v/>
      </c>
      <c r="AL47" s="56" t="str">
        <f>IFERROR(INDEX(#REF!,MATCH(AD47,#REF!,0)),"")</f>
        <v/>
      </c>
      <c r="AM47" s="24" t="str">
        <f>IFERROR(INDEX(#REF!,MATCH(AD47,#REF!,0)),"")</f>
        <v/>
      </c>
      <c r="AN47" s="52" t="str">
        <f t="shared" si="2"/>
        <v/>
      </c>
      <c r="AO47" s="53" t="str">
        <f>IFERROR(RANK(AN47,AN:AN,0)+COUNTIF($AN$12:AN46,AN47),"")</f>
        <v/>
      </c>
      <c r="AP47" s="98"/>
      <c r="AQ47" s="98"/>
      <c r="AR47" s="98"/>
      <c r="AS47" s="98"/>
      <c r="AT47" s="98"/>
      <c r="AU47" s="98"/>
      <c r="AV47" s="45"/>
      <c r="AW47" s="47"/>
      <c r="AX47" s="47"/>
      <c r="AY47" s="44" t="str">
        <f>IFERROR(INDEX(#REF!,MATCH(AR47,#REF!,0)),"")</f>
        <v/>
      </c>
      <c r="AZ47" s="24" t="str">
        <f>IFERROR(INDEX(#REF!,MATCH(AR47,#REF!,0)),"")</f>
        <v/>
      </c>
      <c r="BA47" s="24" t="str">
        <f>IFERROR(INDEX(#REF!,MATCH(AR47,#REF!,0)),"")</f>
        <v/>
      </c>
      <c r="BB47" s="52"/>
      <c r="BC47" s="53" t="str">
        <f>IFERROR(RANK(BB47,BB:BB,0)+COUNTIF($BB$12:BB46,BB47),"")</f>
        <v/>
      </c>
      <c r="BD47" s="2"/>
      <c r="BE47" s="2"/>
      <c r="BF47" s="27"/>
      <c r="BJ47" s="45"/>
      <c r="BK47" s="26"/>
      <c r="BL47" s="47"/>
      <c r="BM47" s="44" t="str">
        <f>IFERROR(INDEX(#REF!,MATCH(BF47,#REF!,0)),"")</f>
        <v/>
      </c>
      <c r="BN47" s="24" t="str">
        <f>IFERROR(INDEX(#REF!,MATCH(BF47,#REF!,0)),"")</f>
        <v/>
      </c>
      <c r="BO47" s="24" t="str">
        <f>IFERROR(INDEX(#REF!,MATCH(BF47,#REF!,0)),"")</f>
        <v/>
      </c>
      <c r="BP47" s="52"/>
      <c r="BQ47" s="53" t="str">
        <f>IFERROR(RANK(BP47,BP:BP,0)+COUNTIF($BP$12:BP46,BP47),"")</f>
        <v/>
      </c>
      <c r="BX47" s="45"/>
      <c r="BY47" s="47"/>
      <c r="BZ47" s="47"/>
      <c r="CA47" s="44" t="str">
        <f>IFERROR(INDEX(#REF!,MATCH(BT47,#REF!,0)),"")</f>
        <v/>
      </c>
      <c r="CB47" s="24" t="str">
        <f>IFERROR(INDEX(#REF!,MATCH(BT47,#REF!,0)),"")</f>
        <v/>
      </c>
      <c r="CC47" s="24" t="str">
        <f>IFERROR(INDEX(#REF!,MATCH(BT47,#REF!,0)),"")</f>
        <v/>
      </c>
      <c r="CD47" s="52"/>
      <c r="CE47" s="53" t="str">
        <f>IFERROR(RANK(CD47,CD:CD,0)+COUNTIF(CD$12:CDL46,CD47),"")</f>
        <v/>
      </c>
    </row>
    <row r="48" spans="2:83" ht="18.75" customHeight="1" x14ac:dyDescent="0.3">
      <c r="B48" s="33" t="s">
        <v>29</v>
      </c>
      <c r="C48" s="33" t="s">
        <v>29</v>
      </c>
      <c r="D48" s="34" t="s">
        <v>29</v>
      </c>
      <c r="E48" s="34" t="s">
        <v>29</v>
      </c>
      <c r="F48" s="45" t="s">
        <v>29</v>
      </c>
      <c r="G48" s="26">
        <v>31</v>
      </c>
      <c r="H48" s="47" t="s">
        <v>29</v>
      </c>
      <c r="I48" s="55" t="str">
        <f>IFERROR(INDEX(#REF!,MATCH(B48,#REF!,0)),"")</f>
        <v/>
      </c>
      <c r="J48" s="56" t="str">
        <f>IFERROR(INDEX(#REF!,MATCH(B48,#REF!,0)),"")</f>
        <v/>
      </c>
      <c r="K48" s="24" t="str">
        <f>IFERROR(INDEX(#REF!,MATCH(B48,#REF!,0)),"")</f>
        <v/>
      </c>
      <c r="L48" s="52" t="str">
        <f t="shared" si="0"/>
        <v/>
      </c>
      <c r="M48" s="53" t="str">
        <f>IFERROR(RANK(L48,L:L,0)+COUNTIF($L$12:L47,L48),"")</f>
        <v/>
      </c>
      <c r="N48" s="27"/>
      <c r="O48" s="27"/>
      <c r="P48" s="28" t="s">
        <v>29</v>
      </c>
      <c r="Q48" s="28" t="s">
        <v>29</v>
      </c>
      <c r="R48" s="43" t="s">
        <v>29</v>
      </c>
      <c r="S48" s="43" t="s">
        <v>29</v>
      </c>
      <c r="T48" s="45"/>
      <c r="U48" s="47">
        <v>31</v>
      </c>
      <c r="V48" s="47"/>
      <c r="W48" s="44" t="str">
        <f>IFERROR(INDEX(#REF!,MATCH(P48,#REF!,0)),"")</f>
        <v/>
      </c>
      <c r="X48" s="24" t="str">
        <f>IFERROR(INDEX(#REF!,MATCH(P48,#REF!,0)),"")</f>
        <v/>
      </c>
      <c r="Y48" s="24" t="str">
        <f>IFERROR(INDEX(#REF!,MATCH(P48,#REF!,0)),"")</f>
        <v/>
      </c>
      <c r="Z48" s="52"/>
      <c r="AA48" s="53" t="str">
        <f>IFERROR(RANK(Z48,Z:Z,0)+COUNTIF($Z$12:Z47,Z48),"")</f>
        <v/>
      </c>
      <c r="AB48" s="98"/>
      <c r="AC48" s="98"/>
      <c r="AD48" s="27"/>
      <c r="AE48" s="98"/>
      <c r="AF48" s="98"/>
      <c r="AG48" s="98"/>
      <c r="AH48" s="45"/>
      <c r="AI48" s="26"/>
      <c r="AJ48" s="47"/>
      <c r="AK48" s="55" t="str">
        <f>IFERROR(INDEX(#REF!,MATCH(AD48,#REF!,0)),"")</f>
        <v/>
      </c>
      <c r="AL48" s="56" t="str">
        <f>IFERROR(INDEX(#REF!,MATCH(AD48,#REF!,0)),"")</f>
        <v/>
      </c>
      <c r="AM48" s="24" t="str">
        <f>IFERROR(INDEX(#REF!,MATCH(AD48,#REF!,0)),"")</f>
        <v/>
      </c>
      <c r="AN48" s="52" t="str">
        <f t="shared" si="2"/>
        <v/>
      </c>
      <c r="AO48" s="53" t="str">
        <f>IFERROR(RANK(AN48,AN:AN,0)+COUNTIF($AN$12:AN47,AN48),"")</f>
        <v/>
      </c>
      <c r="AP48" s="98"/>
      <c r="AQ48" s="98"/>
      <c r="AR48" s="98"/>
      <c r="AS48" s="98"/>
      <c r="AT48" s="98"/>
      <c r="AU48" s="98"/>
      <c r="AV48" s="45"/>
      <c r="AW48" s="47"/>
      <c r="AX48" s="47"/>
      <c r="AY48" s="44" t="str">
        <f>IFERROR(INDEX(#REF!,MATCH(AR48,#REF!,0)),"")</f>
        <v/>
      </c>
      <c r="AZ48" s="24" t="str">
        <f>IFERROR(INDEX(#REF!,MATCH(AR48,#REF!,0)),"")</f>
        <v/>
      </c>
      <c r="BA48" s="24" t="str">
        <f>IFERROR(INDEX(#REF!,MATCH(AR48,#REF!,0)),"")</f>
        <v/>
      </c>
      <c r="BB48" s="52"/>
      <c r="BC48" s="53" t="str">
        <f>IFERROR(RANK(BB48,BB:BB,0)+COUNTIF($BB$12:BB47,BB48),"")</f>
        <v/>
      </c>
      <c r="BD48" s="2"/>
      <c r="BE48" s="2"/>
      <c r="BF48" s="27"/>
      <c r="BJ48" s="45"/>
      <c r="BK48" s="26"/>
      <c r="BL48" s="47"/>
      <c r="BM48" s="44" t="str">
        <f>IFERROR(INDEX(#REF!,MATCH(BF48,#REF!,0)),"")</f>
        <v/>
      </c>
      <c r="BN48" s="24" t="str">
        <f>IFERROR(INDEX(#REF!,MATCH(BF48,#REF!,0)),"")</f>
        <v/>
      </c>
      <c r="BO48" s="24" t="str">
        <f>IFERROR(INDEX(#REF!,MATCH(BF48,#REF!,0)),"")</f>
        <v/>
      </c>
      <c r="BP48" s="52"/>
      <c r="BQ48" s="53" t="str">
        <f>IFERROR(RANK(BP48,BP:BP,0)+COUNTIF($BP$12:BP47,BP48),"")</f>
        <v/>
      </c>
      <c r="BX48" s="45"/>
      <c r="BY48" s="47"/>
      <c r="BZ48" s="47"/>
      <c r="CA48" s="44" t="str">
        <f>IFERROR(INDEX(#REF!,MATCH(BT48,#REF!,0)),"")</f>
        <v/>
      </c>
      <c r="CB48" s="24" t="str">
        <f>IFERROR(INDEX(#REF!,MATCH(BT48,#REF!,0)),"")</f>
        <v/>
      </c>
      <c r="CC48" s="24" t="str">
        <f>IFERROR(INDEX(#REF!,MATCH(BT48,#REF!,0)),"")</f>
        <v/>
      </c>
      <c r="CD48" s="52"/>
      <c r="CE48" s="53" t="str">
        <f>IFERROR(RANK(CD48,CD:CD,0)+COUNTIF(CD$12:CDL47,CD48),"")</f>
        <v/>
      </c>
    </row>
    <row r="49" spans="2:83" ht="18.75" customHeight="1" x14ac:dyDescent="0.3">
      <c r="B49" s="33" t="s">
        <v>29</v>
      </c>
      <c r="C49" s="33" t="s">
        <v>29</v>
      </c>
      <c r="D49" s="34" t="s">
        <v>29</v>
      </c>
      <c r="E49" s="34" t="s">
        <v>29</v>
      </c>
      <c r="F49" s="45" t="s">
        <v>29</v>
      </c>
      <c r="G49" s="26">
        <v>32</v>
      </c>
      <c r="H49" s="47" t="s">
        <v>29</v>
      </c>
      <c r="I49" s="55" t="str">
        <f>IFERROR(INDEX(#REF!,MATCH(B49,#REF!,0)),"")</f>
        <v/>
      </c>
      <c r="J49" s="56" t="str">
        <f>IFERROR(INDEX(#REF!,MATCH(B49,#REF!,0)),"")</f>
        <v/>
      </c>
      <c r="K49" s="24" t="str">
        <f>IFERROR(INDEX(#REF!,MATCH(B49,#REF!,0)),"")</f>
        <v/>
      </c>
      <c r="L49" s="52" t="str">
        <f t="shared" si="0"/>
        <v/>
      </c>
      <c r="M49" s="53" t="str">
        <f>IFERROR(RANK(L49,L:L,0)+COUNTIF($L$12:L48,L49),"")</f>
        <v/>
      </c>
      <c r="N49" s="27"/>
      <c r="O49" s="27"/>
      <c r="P49" s="28" t="s">
        <v>29</v>
      </c>
      <c r="Q49" s="28" t="s">
        <v>29</v>
      </c>
      <c r="R49" s="43" t="s">
        <v>29</v>
      </c>
      <c r="S49" s="43" t="s">
        <v>29</v>
      </c>
      <c r="T49" s="45"/>
      <c r="U49" s="47">
        <v>32</v>
      </c>
      <c r="V49" s="47"/>
      <c r="W49" s="44" t="str">
        <f>IFERROR(INDEX(#REF!,MATCH(P49,#REF!,0)),"")</f>
        <v/>
      </c>
      <c r="X49" s="24" t="str">
        <f>IFERROR(INDEX(#REF!,MATCH(P49,#REF!,0)),"")</f>
        <v/>
      </c>
      <c r="Y49" s="24" t="str">
        <f>IFERROR(INDEX(#REF!,MATCH(P49,#REF!,0)),"")</f>
        <v/>
      </c>
      <c r="Z49" s="52"/>
      <c r="AA49" s="53" t="str">
        <f>IFERROR(RANK(Z49,Z:Z,0)+COUNTIF($Z$12:Z48,Z49),"")</f>
        <v/>
      </c>
      <c r="AB49" s="11"/>
      <c r="AC49" s="11"/>
      <c r="AD49" s="27"/>
      <c r="AE49" s="11"/>
      <c r="AF49" s="11"/>
      <c r="AG49" s="11"/>
      <c r="AH49" s="45"/>
      <c r="AI49" s="26"/>
      <c r="AJ49" s="47"/>
      <c r="AK49" s="55" t="str">
        <f>IFERROR(INDEX(#REF!,MATCH(AD49,#REF!,0)),"")</f>
        <v/>
      </c>
      <c r="AL49" s="56" t="str">
        <f>IFERROR(INDEX(#REF!,MATCH(AD49,#REF!,0)),"")</f>
        <v/>
      </c>
      <c r="AM49" s="24" t="str">
        <f>IFERROR(INDEX(#REF!,MATCH(AD49,#REF!,0)),"")</f>
        <v/>
      </c>
      <c r="AN49" s="52" t="str">
        <f t="shared" si="2"/>
        <v/>
      </c>
      <c r="AO49" s="53" t="str">
        <f>IFERROR(RANK(AN49,AN:AN,0)+COUNTIF($AN$12:AN48,AN49),"")</f>
        <v/>
      </c>
      <c r="AP49" s="11"/>
      <c r="AQ49" s="11"/>
      <c r="AR49" s="11"/>
      <c r="AS49" s="11"/>
      <c r="AT49" s="11"/>
      <c r="AU49" s="11"/>
      <c r="AV49" s="45"/>
      <c r="AW49" s="47"/>
      <c r="AX49" s="47"/>
      <c r="AY49" s="44" t="str">
        <f>IFERROR(INDEX(#REF!,MATCH(AR49,#REF!,0)),"")</f>
        <v/>
      </c>
      <c r="AZ49" s="24" t="str">
        <f>IFERROR(INDEX(#REF!,MATCH(AR49,#REF!,0)),"")</f>
        <v/>
      </c>
      <c r="BA49" s="24" t="str">
        <f>IFERROR(INDEX(#REF!,MATCH(AR49,#REF!,0)),"")</f>
        <v/>
      </c>
      <c r="BB49" s="52"/>
      <c r="BC49" s="53" t="str">
        <f>IFERROR(RANK(BB49,BB:BB,0)+COUNTIF($BB$12:BB48,BB49),"")</f>
        <v/>
      </c>
      <c r="BF49" s="27"/>
      <c r="BJ49" s="45"/>
      <c r="BK49" s="26"/>
      <c r="BL49" s="47"/>
      <c r="BM49" s="44" t="str">
        <f>IFERROR(INDEX(#REF!,MATCH(BF49,#REF!,0)),"")</f>
        <v/>
      </c>
      <c r="BN49" s="24" t="str">
        <f>IFERROR(INDEX(#REF!,MATCH(BF49,#REF!,0)),"")</f>
        <v/>
      </c>
      <c r="BO49" s="24" t="str">
        <f>IFERROR(INDEX(#REF!,MATCH(BF49,#REF!,0)),"")</f>
        <v/>
      </c>
      <c r="BP49" s="52"/>
      <c r="BQ49" s="53" t="str">
        <f>IFERROR(RANK(BP49,BP:BP,0)+COUNTIF($BP$12:BP48,BP49),"")</f>
        <v/>
      </c>
      <c r="BX49" s="45"/>
      <c r="BY49" s="47"/>
      <c r="BZ49" s="47"/>
      <c r="CA49" s="44" t="str">
        <f>IFERROR(INDEX(#REF!,MATCH(BT49,#REF!,0)),"")</f>
        <v/>
      </c>
      <c r="CB49" s="24" t="str">
        <f>IFERROR(INDEX(#REF!,MATCH(BT49,#REF!,0)),"")</f>
        <v/>
      </c>
      <c r="CC49" s="24" t="str">
        <f>IFERROR(INDEX(#REF!,MATCH(BT49,#REF!,0)),"")</f>
        <v/>
      </c>
      <c r="CD49" s="52"/>
      <c r="CE49" s="53" t="str">
        <f>IFERROR(RANK(CD49,CD:CD,0)+COUNTIF(CD$12:CDL48,CD49),"")</f>
        <v/>
      </c>
    </row>
    <row r="50" spans="2:83" ht="18.75" customHeight="1" x14ac:dyDescent="0.3">
      <c r="B50" s="33" t="s">
        <v>29</v>
      </c>
      <c r="C50" s="33" t="s">
        <v>29</v>
      </c>
      <c r="D50" s="34" t="s">
        <v>29</v>
      </c>
      <c r="E50" s="34" t="s">
        <v>29</v>
      </c>
      <c r="F50" s="45" t="s">
        <v>29</v>
      </c>
      <c r="G50" s="26">
        <v>33</v>
      </c>
      <c r="H50" s="47" t="s">
        <v>29</v>
      </c>
      <c r="I50" s="55" t="str">
        <f>IFERROR(INDEX(#REF!,MATCH(B50,#REF!,0)),"")</f>
        <v/>
      </c>
      <c r="J50" s="56" t="str">
        <f>IFERROR(INDEX(#REF!,MATCH(B50,#REF!,0)),"")</f>
        <v/>
      </c>
      <c r="K50" s="24" t="str">
        <f>IFERROR(INDEX(#REF!,MATCH(B50,#REF!,0)),"")</f>
        <v/>
      </c>
      <c r="L50" s="52" t="str">
        <f t="shared" si="0"/>
        <v/>
      </c>
      <c r="M50" s="53" t="str">
        <f>IFERROR(RANK(L50,L:L,0)+COUNTIF($L$12:L49,L50),"")</f>
        <v/>
      </c>
      <c r="N50" s="27"/>
      <c r="O50" s="27"/>
      <c r="P50" s="28" t="s">
        <v>29</v>
      </c>
      <c r="Q50" s="28" t="s">
        <v>29</v>
      </c>
      <c r="R50" s="43" t="s">
        <v>29</v>
      </c>
      <c r="S50" s="43" t="s">
        <v>29</v>
      </c>
      <c r="T50" s="45"/>
      <c r="U50" s="47">
        <v>33</v>
      </c>
      <c r="V50" s="47"/>
      <c r="W50" s="44" t="str">
        <f>IFERROR(INDEX(#REF!,MATCH(P50,#REF!,0)),"")</f>
        <v/>
      </c>
      <c r="X50" s="24" t="str">
        <f>IFERROR(INDEX(#REF!,MATCH(P50,#REF!,0)),"")</f>
        <v/>
      </c>
      <c r="Y50" s="24" t="str">
        <f>IFERROR(INDEX(#REF!,MATCH(P50,#REF!,0)),"")</f>
        <v/>
      </c>
      <c r="Z50" s="52"/>
      <c r="AA50" s="53" t="str">
        <f>IFERROR(RANK(Z50,Z:Z,0)+COUNTIF($Z$12:Z49,Z50),"")</f>
        <v/>
      </c>
      <c r="AB50" s="11"/>
      <c r="AC50" s="11"/>
      <c r="AD50" s="27"/>
      <c r="AE50" s="11"/>
      <c r="AF50" s="11"/>
      <c r="AG50" s="11"/>
      <c r="AH50" s="45"/>
      <c r="AI50" s="26"/>
      <c r="AJ50" s="47"/>
      <c r="AK50" s="55" t="str">
        <f>IFERROR(INDEX(#REF!,MATCH(AD50,#REF!,0)),"")</f>
        <v/>
      </c>
      <c r="AL50" s="56" t="str">
        <f>IFERROR(INDEX(#REF!,MATCH(AD50,#REF!,0)),"")</f>
        <v/>
      </c>
      <c r="AM50" s="24" t="str">
        <f>IFERROR(INDEX(#REF!,MATCH(AD50,#REF!,0)),"")</f>
        <v/>
      </c>
      <c r="AN50" s="52" t="str">
        <f t="shared" si="2"/>
        <v/>
      </c>
      <c r="AO50" s="53" t="str">
        <f>IFERROR(RANK(AN50,AN:AN,0)+COUNTIF($AN$12:AN49,AN50),"")</f>
        <v/>
      </c>
      <c r="AP50" s="11"/>
      <c r="AQ50" s="11"/>
      <c r="AR50" s="11"/>
      <c r="AS50" s="11"/>
      <c r="AT50" s="11"/>
      <c r="AU50" s="11"/>
      <c r="AV50" s="45"/>
      <c r="AW50" s="47"/>
      <c r="AX50" s="47"/>
      <c r="AY50" s="44" t="str">
        <f>IFERROR(INDEX(#REF!,MATCH(AR50,#REF!,0)),"")</f>
        <v/>
      </c>
      <c r="AZ50" s="24" t="str">
        <f>IFERROR(INDEX(#REF!,MATCH(AR50,#REF!,0)),"")</f>
        <v/>
      </c>
      <c r="BA50" s="24" t="str">
        <f>IFERROR(INDEX(#REF!,MATCH(AR50,#REF!,0)),"")</f>
        <v/>
      </c>
      <c r="BB50" s="52"/>
      <c r="BC50" s="53" t="str">
        <f>IFERROR(RANK(BB50,BB:BB,0)+COUNTIF($BB$12:BB49,BB50),"")</f>
        <v/>
      </c>
      <c r="BD50" s="12"/>
      <c r="BE50" s="12"/>
      <c r="BF50" s="27"/>
      <c r="BJ50" s="45"/>
      <c r="BK50" s="26"/>
      <c r="BL50" s="47"/>
      <c r="BM50" s="44" t="str">
        <f>IFERROR(INDEX(#REF!,MATCH(BF50,#REF!,0)),"")</f>
        <v/>
      </c>
      <c r="BN50" s="24" t="str">
        <f>IFERROR(INDEX(#REF!,MATCH(BF50,#REF!,0)),"")</f>
        <v/>
      </c>
      <c r="BO50" s="24" t="str">
        <f>IFERROR(INDEX(#REF!,MATCH(BF50,#REF!,0)),"")</f>
        <v/>
      </c>
      <c r="BP50" s="52"/>
      <c r="BQ50" s="53" t="str">
        <f>IFERROR(RANK(BP50,BP:BP,0)+COUNTIF($BP$12:BP49,BP50),"")</f>
        <v/>
      </c>
      <c r="BX50" s="45"/>
      <c r="BY50" s="47"/>
      <c r="BZ50" s="47"/>
      <c r="CA50" s="44" t="str">
        <f>IFERROR(INDEX(#REF!,MATCH(BT50,#REF!,0)),"")</f>
        <v/>
      </c>
      <c r="CB50" s="24" t="str">
        <f>IFERROR(INDEX(#REF!,MATCH(BT50,#REF!,0)),"")</f>
        <v/>
      </c>
      <c r="CC50" s="24" t="str">
        <f>IFERROR(INDEX(#REF!,MATCH(BT50,#REF!,0)),"")</f>
        <v/>
      </c>
      <c r="CD50" s="52"/>
      <c r="CE50" s="53" t="str">
        <f>IFERROR(RANK(CD50,CD:CD,0)+COUNTIF(CD$12:CDL49,CD50),"")</f>
        <v/>
      </c>
    </row>
    <row r="51" spans="2:83" ht="18.75" customHeight="1" x14ac:dyDescent="0.3">
      <c r="B51" s="33" t="s">
        <v>29</v>
      </c>
      <c r="C51" s="33" t="s">
        <v>29</v>
      </c>
      <c r="D51" s="34" t="s">
        <v>29</v>
      </c>
      <c r="E51" s="34" t="s">
        <v>29</v>
      </c>
      <c r="F51" s="45" t="s">
        <v>29</v>
      </c>
      <c r="G51" s="26">
        <v>34</v>
      </c>
      <c r="H51" s="47" t="s">
        <v>29</v>
      </c>
      <c r="I51" s="55" t="str">
        <f>IFERROR(INDEX(#REF!,MATCH(B51,#REF!,0)),"")</f>
        <v/>
      </c>
      <c r="J51" s="56" t="str">
        <f>IFERROR(INDEX(#REF!,MATCH(B51,#REF!,0)),"")</f>
        <v/>
      </c>
      <c r="K51" s="24" t="str">
        <f>IFERROR(INDEX(#REF!,MATCH(B51,#REF!,0)),"")</f>
        <v/>
      </c>
      <c r="L51" s="52" t="str">
        <f t="shared" si="0"/>
        <v/>
      </c>
      <c r="M51" s="53" t="str">
        <f>IFERROR(RANK(L51,L:L,0)+COUNTIF($L$12:L50,L51),"")</f>
        <v/>
      </c>
      <c r="N51" s="27"/>
      <c r="O51" s="27"/>
      <c r="P51" s="28" t="s">
        <v>29</v>
      </c>
      <c r="Q51" s="28" t="s">
        <v>29</v>
      </c>
      <c r="R51" s="43" t="s">
        <v>29</v>
      </c>
      <c r="S51" s="43" t="s">
        <v>29</v>
      </c>
      <c r="T51" s="45"/>
      <c r="U51" s="47">
        <v>34</v>
      </c>
      <c r="V51" s="47"/>
      <c r="W51" s="44" t="str">
        <f>IFERROR(INDEX(#REF!,MATCH(P51,#REF!,0)),"")</f>
        <v/>
      </c>
      <c r="X51" s="24" t="str">
        <f>IFERROR(INDEX(#REF!,MATCH(P51,#REF!,0)),"")</f>
        <v/>
      </c>
      <c r="Y51" s="24" t="str">
        <f>IFERROR(INDEX(#REF!,MATCH(P51,#REF!,0)),"")</f>
        <v/>
      </c>
      <c r="Z51" s="52"/>
      <c r="AA51" s="53" t="str">
        <f>IFERROR(RANK(Z51,Z:Z,0)+COUNTIF($Z$12:Z50,Z51),"")</f>
        <v/>
      </c>
      <c r="AB51" s="25"/>
      <c r="AC51" s="25"/>
      <c r="AD51" s="27"/>
      <c r="AE51" s="25"/>
      <c r="AF51" s="25"/>
      <c r="AG51" s="25"/>
      <c r="AH51" s="45"/>
      <c r="AI51" s="26"/>
      <c r="AJ51" s="47" t="s">
        <v>29</v>
      </c>
      <c r="AK51" s="55" t="str">
        <f>IFERROR(INDEX(#REF!,MATCH(AD51,#REF!,0)),"")</f>
        <v/>
      </c>
      <c r="AL51" s="56" t="str">
        <f>IFERROR(INDEX(#REF!,MATCH(AD51,#REF!,0)),"")</f>
        <v/>
      </c>
      <c r="AM51" s="24" t="str">
        <f>IFERROR(INDEX(#REF!,MATCH(AD51,#REF!,0)),"")</f>
        <v/>
      </c>
      <c r="AN51" s="52" t="str">
        <f t="shared" si="2"/>
        <v/>
      </c>
      <c r="AO51" s="53" t="str">
        <f>IFERROR(RANK(AN51,AN:AN,0)+COUNTIF($AN$12:AN50,AN51),"")</f>
        <v/>
      </c>
      <c r="AP51" s="25"/>
      <c r="AQ51" s="25"/>
      <c r="AR51" s="25"/>
      <c r="AS51" s="25"/>
      <c r="AT51" s="25"/>
      <c r="AU51" s="25"/>
      <c r="AV51" s="45"/>
      <c r="AW51" s="47"/>
      <c r="AX51" s="47"/>
      <c r="AY51" s="44" t="str">
        <f>IFERROR(INDEX(#REF!,MATCH(AR51,#REF!,0)),"")</f>
        <v/>
      </c>
      <c r="AZ51" s="24" t="str">
        <f>IFERROR(INDEX(#REF!,MATCH(AR51,#REF!,0)),"")</f>
        <v/>
      </c>
      <c r="BA51" s="24" t="str">
        <f>IFERROR(INDEX(#REF!,MATCH(AR51,#REF!,0)),"")</f>
        <v/>
      </c>
      <c r="BB51" s="52"/>
      <c r="BC51" s="53" t="str">
        <f>IFERROR(RANK(BB51,BB:BB,0)+COUNTIF($BB$12:BB50,BB51),"")</f>
        <v/>
      </c>
      <c r="BF51" s="27"/>
      <c r="BJ51" s="45"/>
      <c r="BK51" s="26"/>
      <c r="BL51" s="47" t="s">
        <v>29</v>
      </c>
      <c r="BM51" s="44" t="str">
        <f>IFERROR(INDEX(#REF!,MATCH(BF51,#REF!,0)),"")</f>
        <v/>
      </c>
      <c r="BN51" s="24" t="str">
        <f>IFERROR(INDEX(#REF!,MATCH(BF51,#REF!,0)),"")</f>
        <v/>
      </c>
      <c r="BO51" s="24" t="str">
        <f>IFERROR(INDEX(#REF!,MATCH(BF51,#REF!,0)),"")</f>
        <v/>
      </c>
      <c r="BP51" s="52"/>
      <c r="BQ51" s="53" t="str">
        <f>IFERROR(RANK(BP51,BP:BP,0)+COUNTIF($BP$12:BP50,BP51),"")</f>
        <v/>
      </c>
      <c r="BX51" s="45"/>
      <c r="BY51" s="47"/>
      <c r="BZ51" s="47"/>
      <c r="CA51" s="44" t="str">
        <f>IFERROR(INDEX(#REF!,MATCH(BT51,#REF!,0)),"")</f>
        <v/>
      </c>
      <c r="CB51" s="24" t="str">
        <f>IFERROR(INDEX(#REF!,MATCH(BT51,#REF!,0)),"")</f>
        <v/>
      </c>
      <c r="CC51" s="24" t="str">
        <f>IFERROR(INDEX(#REF!,MATCH(BT51,#REF!,0)),"")</f>
        <v/>
      </c>
      <c r="CD51" s="52"/>
      <c r="CE51" s="53" t="str">
        <f>IFERROR(RANK(CD51,CD:CD,0)+COUNTIF(CD$12:CDL50,CD51),"")</f>
        <v/>
      </c>
    </row>
    <row r="52" spans="2:83" s="12" customFormat="1" ht="18.75" customHeight="1" x14ac:dyDescent="0.3">
      <c r="B52" s="33" t="s">
        <v>29</v>
      </c>
      <c r="C52" s="33" t="s">
        <v>29</v>
      </c>
      <c r="D52" s="34" t="s">
        <v>29</v>
      </c>
      <c r="E52" s="34" t="s">
        <v>29</v>
      </c>
      <c r="F52" s="45" t="s">
        <v>29</v>
      </c>
      <c r="G52" s="26">
        <v>35</v>
      </c>
      <c r="H52" s="47" t="s">
        <v>29</v>
      </c>
      <c r="I52" s="55" t="str">
        <f>IFERROR(INDEX(#REF!,MATCH(B52,#REF!,0)),"")</f>
        <v/>
      </c>
      <c r="J52" s="56" t="str">
        <f>IFERROR(INDEX(#REF!,MATCH(B52,#REF!,0)),"")</f>
        <v/>
      </c>
      <c r="K52" s="24" t="str">
        <f>IFERROR(INDEX(#REF!,MATCH(B52,#REF!,0)),"")</f>
        <v/>
      </c>
      <c r="L52" s="52" t="str">
        <f t="shared" si="0"/>
        <v/>
      </c>
      <c r="M52" s="53" t="str">
        <f>IFERROR(RANK(L52,L:L,0)+COUNTIF($L$12:L51,L52),"")</f>
        <v/>
      </c>
      <c r="N52" s="27"/>
      <c r="O52" s="27"/>
      <c r="P52" s="28" t="s">
        <v>29</v>
      </c>
      <c r="Q52" s="28" t="s">
        <v>29</v>
      </c>
      <c r="R52" s="43" t="s">
        <v>29</v>
      </c>
      <c r="S52" s="43" t="s">
        <v>29</v>
      </c>
      <c r="T52" s="45"/>
      <c r="U52" s="47">
        <v>35</v>
      </c>
      <c r="V52" s="47"/>
      <c r="W52" s="44" t="str">
        <f>IFERROR(INDEX(#REF!,MATCH(P52,#REF!,0)),"")</f>
        <v/>
      </c>
      <c r="X52" s="24" t="str">
        <f>IFERROR(INDEX(#REF!,MATCH(P52,#REF!,0)),"")</f>
        <v/>
      </c>
      <c r="Y52" s="24" t="str">
        <f>IFERROR(INDEX(#REF!,MATCH(P52,#REF!,0)),"")</f>
        <v/>
      </c>
      <c r="Z52" s="52"/>
      <c r="AA52" s="53" t="str">
        <f>IFERROR(RANK(Z52,Z:Z,0)+COUNTIF($Z$12:Z51,Z52),"")</f>
        <v/>
      </c>
      <c r="AB52" s="25"/>
      <c r="AC52" s="25"/>
      <c r="AD52" s="27"/>
      <c r="AE52" s="25"/>
      <c r="AF52" s="25"/>
      <c r="AG52" s="25"/>
      <c r="AH52" s="45"/>
      <c r="AI52" s="26"/>
      <c r="AJ52" s="47" t="s">
        <v>29</v>
      </c>
      <c r="AK52" s="55" t="str">
        <f>IFERROR(INDEX(#REF!,MATCH(AD52,#REF!,0)),"")</f>
        <v/>
      </c>
      <c r="AL52" s="56" t="str">
        <f>IFERROR(INDEX(#REF!,MATCH(AD52,#REF!,0)),"")</f>
        <v/>
      </c>
      <c r="AM52" s="24" t="str">
        <f>IFERROR(INDEX(#REF!,MATCH(AD52,#REF!,0)),"")</f>
        <v/>
      </c>
      <c r="AN52" s="52" t="str">
        <f t="shared" si="2"/>
        <v/>
      </c>
      <c r="AO52" s="53" t="str">
        <f>IFERROR(RANK(AN52,AN:AN,0)+COUNTIF($AN$12:AN51,AN52),"")</f>
        <v/>
      </c>
      <c r="AP52" s="25"/>
      <c r="AQ52" s="25"/>
      <c r="AR52" s="25"/>
      <c r="AS52" s="25"/>
      <c r="AT52" s="25"/>
      <c r="AU52" s="25"/>
      <c r="AV52" s="45"/>
      <c r="AW52" s="47"/>
      <c r="AX52" s="47"/>
      <c r="AY52" s="44" t="str">
        <f>IFERROR(INDEX(#REF!,MATCH(AR52,#REF!,0)),"")</f>
        <v/>
      </c>
      <c r="AZ52" s="24" t="str">
        <f>IFERROR(INDEX(#REF!,MATCH(AR52,#REF!,0)),"")</f>
        <v/>
      </c>
      <c r="BA52" s="24" t="str">
        <f>IFERROR(INDEX(#REF!,MATCH(AR52,#REF!,0)),"")</f>
        <v/>
      </c>
      <c r="BB52" s="52"/>
      <c r="BC52" s="53" t="str">
        <f>IFERROR(RANK(BB52,BB:BB,0)+COUNTIF($BB$12:BB51,BB52),"")</f>
        <v/>
      </c>
      <c r="BD52" s="9"/>
      <c r="BE52" s="9"/>
      <c r="BF52" s="27"/>
      <c r="BJ52" s="45"/>
      <c r="BK52" s="26"/>
      <c r="BL52" s="47" t="s">
        <v>29</v>
      </c>
      <c r="BM52" s="44" t="str">
        <f>IFERROR(INDEX(#REF!,MATCH(BF52,#REF!,0)),"")</f>
        <v/>
      </c>
      <c r="BN52" s="24" t="str">
        <f>IFERROR(INDEX(#REF!,MATCH(BF52,#REF!,0)),"")</f>
        <v/>
      </c>
      <c r="BO52" s="24" t="str">
        <f>IFERROR(INDEX(#REF!,MATCH(BF52,#REF!,0)),"")</f>
        <v/>
      </c>
      <c r="BP52" s="52"/>
      <c r="BQ52" s="53" t="str">
        <f>IFERROR(RANK(BP52,BP:BP,0)+COUNTIF($BP$12:BP51,BP52),"")</f>
        <v/>
      </c>
      <c r="BX52" s="45"/>
      <c r="BY52" s="47"/>
      <c r="BZ52" s="47"/>
      <c r="CA52" s="44" t="str">
        <f>IFERROR(INDEX(#REF!,MATCH(BT52,#REF!,0)),"")</f>
        <v/>
      </c>
      <c r="CB52" s="24" t="str">
        <f>IFERROR(INDEX(#REF!,MATCH(BT52,#REF!,0)),"")</f>
        <v/>
      </c>
      <c r="CC52" s="24" t="str">
        <f>IFERROR(INDEX(#REF!,MATCH(BT52,#REF!,0)),"")</f>
        <v/>
      </c>
      <c r="CD52" s="52"/>
      <c r="CE52" s="53" t="str">
        <f>IFERROR(RANK(CD52,CD:CD,0)+COUNTIF(CD$12:CDL51,CD52),"")</f>
        <v/>
      </c>
    </row>
    <row r="53" spans="2:83" ht="18.75" customHeight="1" x14ac:dyDescent="0.3">
      <c r="B53" s="33" t="s">
        <v>29</v>
      </c>
      <c r="C53" s="33" t="s">
        <v>29</v>
      </c>
      <c r="D53" s="34" t="s">
        <v>29</v>
      </c>
      <c r="E53" s="34" t="s">
        <v>29</v>
      </c>
      <c r="F53" s="45" t="s">
        <v>29</v>
      </c>
      <c r="G53" s="26">
        <v>36</v>
      </c>
      <c r="H53" s="47" t="s">
        <v>29</v>
      </c>
      <c r="I53" s="55" t="str">
        <f>IFERROR(INDEX(#REF!,MATCH(B53,#REF!,0)),"")</f>
        <v/>
      </c>
      <c r="J53" s="56" t="str">
        <f>IFERROR(INDEX(#REF!,MATCH(B53,#REF!,0)),"")</f>
        <v/>
      </c>
      <c r="K53" s="24" t="str">
        <f>IFERROR(INDEX(#REF!,MATCH(B53,#REF!,0)),"")</f>
        <v/>
      </c>
      <c r="L53" s="52" t="str">
        <f t="shared" si="0"/>
        <v/>
      </c>
      <c r="M53" s="53" t="str">
        <f>IFERROR(RANK(L53,L:L,0)+COUNTIF($L$12:L52,L53),"")</f>
        <v/>
      </c>
      <c r="N53" s="27"/>
      <c r="O53" s="27"/>
      <c r="P53" s="28" t="s">
        <v>29</v>
      </c>
      <c r="Q53" s="28" t="s">
        <v>29</v>
      </c>
      <c r="R53" s="43" t="s">
        <v>29</v>
      </c>
      <c r="S53" s="43" t="s">
        <v>29</v>
      </c>
      <c r="T53" s="45"/>
      <c r="U53" s="47">
        <v>36</v>
      </c>
      <c r="V53" s="47"/>
      <c r="W53" s="44" t="str">
        <f>IFERROR(INDEX(#REF!,MATCH(P53,#REF!,0)),"")</f>
        <v/>
      </c>
      <c r="X53" s="24" t="str">
        <f>IFERROR(INDEX(#REF!,MATCH(P53,#REF!,0)),"")</f>
        <v/>
      </c>
      <c r="Y53" s="24" t="str">
        <f>IFERROR(INDEX(#REF!,MATCH(P53,#REF!,0)),"")</f>
        <v/>
      </c>
      <c r="Z53" s="52"/>
      <c r="AA53" s="53" t="str">
        <f>IFERROR(RANK(Z53,Z:Z,0)+COUNTIF($Z$12:Z52,Z53),"")</f>
        <v/>
      </c>
      <c r="AB53" s="27"/>
      <c r="AC53" s="27"/>
      <c r="AD53" s="10"/>
      <c r="AE53" s="27"/>
      <c r="AF53" s="27"/>
      <c r="AG53" s="27"/>
      <c r="AH53" s="45"/>
      <c r="AI53" s="26"/>
      <c r="AJ53" s="47" t="s">
        <v>29</v>
      </c>
      <c r="AK53" s="55" t="str">
        <f>IFERROR(INDEX(#REF!,MATCH(AD53,#REF!,0)),"")</f>
        <v/>
      </c>
      <c r="AL53" s="56" t="str">
        <f>IFERROR(INDEX(#REF!,MATCH(AD53,#REF!,0)),"")</f>
        <v/>
      </c>
      <c r="AM53" s="24" t="str">
        <f>IFERROR(INDEX(#REF!,MATCH(AD53,#REF!,0)),"")</f>
        <v/>
      </c>
      <c r="AN53" s="52" t="str">
        <f t="shared" si="2"/>
        <v/>
      </c>
      <c r="AO53" s="53" t="str">
        <f>IFERROR(RANK(AN53,AN:AN,0)+COUNTIF($AN$12:AN52,AN53),"")</f>
        <v/>
      </c>
      <c r="AP53" s="27"/>
      <c r="AQ53" s="27"/>
      <c r="AR53" s="27"/>
      <c r="AS53" s="27"/>
      <c r="AT53" s="27"/>
      <c r="AU53" s="27"/>
      <c r="AV53" s="45"/>
      <c r="AW53" s="47"/>
      <c r="AX53" s="47"/>
      <c r="AY53" s="44" t="str">
        <f>IFERROR(INDEX(#REF!,MATCH(AR53,#REF!,0)),"")</f>
        <v/>
      </c>
      <c r="AZ53" s="24" t="str">
        <f>IFERROR(INDEX(#REF!,MATCH(AR53,#REF!,0)),"")</f>
        <v/>
      </c>
      <c r="BA53" s="24" t="str">
        <f>IFERROR(INDEX(#REF!,MATCH(AR53,#REF!,0)),"")</f>
        <v/>
      </c>
      <c r="BB53" s="52"/>
      <c r="BC53" s="53" t="str">
        <f>IFERROR(RANK(BB53,BB:BB,0)+COUNTIF($BB$12:BB52,BB53),"")</f>
        <v/>
      </c>
      <c r="BF53" s="10"/>
      <c r="BJ53" s="45"/>
      <c r="BK53" s="26"/>
      <c r="BL53" s="47" t="s">
        <v>29</v>
      </c>
      <c r="BM53" s="44" t="str">
        <f>IFERROR(INDEX(#REF!,MATCH(BF53,#REF!,0)),"")</f>
        <v/>
      </c>
      <c r="BN53" s="24" t="str">
        <f>IFERROR(INDEX(#REF!,MATCH(BF53,#REF!,0)),"")</f>
        <v/>
      </c>
      <c r="BO53" s="24" t="str">
        <f>IFERROR(INDEX(#REF!,MATCH(BF53,#REF!,0)),"")</f>
        <v/>
      </c>
      <c r="BP53" s="52"/>
      <c r="BQ53" s="53" t="str">
        <f>IFERROR(RANK(BP53,BP:BP,0)+COUNTIF($BP$12:BP52,BP53),"")</f>
        <v/>
      </c>
      <c r="BX53" s="45"/>
      <c r="BY53" s="47"/>
      <c r="BZ53" s="47"/>
      <c r="CA53" s="44" t="str">
        <f>IFERROR(INDEX(#REF!,MATCH(BT53,#REF!,0)),"")</f>
        <v/>
      </c>
      <c r="CB53" s="24" t="str">
        <f>IFERROR(INDEX(#REF!,MATCH(BT53,#REF!,0)),"")</f>
        <v/>
      </c>
      <c r="CC53" s="24" t="str">
        <f>IFERROR(INDEX(#REF!,MATCH(BT53,#REF!,0)),"")</f>
        <v/>
      </c>
      <c r="CD53" s="52"/>
      <c r="CE53" s="53" t="str">
        <f>IFERROR(RANK(CD53,CD:CD,0)+COUNTIF(CD$12:CDL52,CD53),"")</f>
        <v/>
      </c>
    </row>
    <row r="54" spans="2:83" ht="18.75" customHeight="1" x14ac:dyDescent="0.3">
      <c r="B54" s="33" t="s">
        <v>29</v>
      </c>
      <c r="C54" s="33" t="s">
        <v>29</v>
      </c>
      <c r="D54" s="34" t="s">
        <v>29</v>
      </c>
      <c r="E54" s="34" t="s">
        <v>29</v>
      </c>
      <c r="F54" s="45" t="s">
        <v>29</v>
      </c>
      <c r="G54" s="26">
        <v>37</v>
      </c>
      <c r="H54" s="47" t="s">
        <v>29</v>
      </c>
      <c r="I54" s="55" t="str">
        <f>IFERROR(INDEX(#REF!,MATCH(B54,#REF!,0)),"")</f>
        <v/>
      </c>
      <c r="J54" s="56" t="str">
        <f>IFERROR(INDEX(#REF!,MATCH(B54,#REF!,0)),"")</f>
        <v/>
      </c>
      <c r="K54" s="24" t="str">
        <f>IFERROR(INDEX(#REF!,MATCH(B54,#REF!,0)),"")</f>
        <v/>
      </c>
      <c r="L54" s="52" t="str">
        <f t="shared" si="0"/>
        <v/>
      </c>
      <c r="M54" s="53" t="str">
        <f>IFERROR(RANK(L54,L:L,0)+COUNTIF($L$12:L53,L54),"")</f>
        <v/>
      </c>
      <c r="N54" s="27"/>
      <c r="O54" s="27"/>
      <c r="P54" s="28" t="s">
        <v>29</v>
      </c>
      <c r="Q54" s="28" t="s">
        <v>29</v>
      </c>
      <c r="R54" s="43" t="s">
        <v>29</v>
      </c>
      <c r="S54" s="43" t="s">
        <v>29</v>
      </c>
      <c r="T54" s="45"/>
      <c r="U54" s="47">
        <v>37</v>
      </c>
      <c r="V54" s="47"/>
      <c r="W54" s="44" t="str">
        <f>IFERROR(INDEX(#REF!,MATCH(P54,#REF!,0)),"")</f>
        <v/>
      </c>
      <c r="X54" s="24" t="str">
        <f>IFERROR(INDEX(#REF!,MATCH(P54,#REF!,0)),"")</f>
        <v/>
      </c>
      <c r="Y54" s="24" t="str">
        <f>IFERROR(INDEX(#REF!,MATCH(P54,#REF!,0)),"")</f>
        <v/>
      </c>
      <c r="Z54" s="52"/>
      <c r="AA54" s="53" t="str">
        <f>IFERROR(RANK(Z54,Z:Z,0)+COUNTIF($Z$12:Z53,Z54),"")</f>
        <v/>
      </c>
      <c r="AB54" s="27"/>
      <c r="AC54" s="27"/>
      <c r="AD54" s="10"/>
      <c r="AE54" s="27"/>
      <c r="AF54" s="27"/>
      <c r="AG54" s="27"/>
      <c r="AH54" s="45"/>
      <c r="AI54" s="26"/>
      <c r="AJ54" s="47" t="s">
        <v>29</v>
      </c>
      <c r="AK54" s="55" t="str">
        <f>IFERROR(INDEX(#REF!,MATCH(AD54,#REF!,0)),"")</f>
        <v/>
      </c>
      <c r="AL54" s="56" t="str">
        <f>IFERROR(INDEX(#REF!,MATCH(AD54,#REF!,0)),"")</f>
        <v/>
      </c>
      <c r="AM54" s="24" t="str">
        <f>IFERROR(INDEX(#REF!,MATCH(AD54,#REF!,0)),"")</f>
        <v/>
      </c>
      <c r="AN54" s="52" t="str">
        <f t="shared" si="2"/>
        <v/>
      </c>
      <c r="AO54" s="53" t="str">
        <f>IFERROR(RANK(AN54,AN:AN,0)+COUNTIF($AN$12:AN53,AN54),"")</f>
        <v/>
      </c>
      <c r="AP54" s="27"/>
      <c r="AQ54" s="27"/>
      <c r="AR54" s="27"/>
      <c r="AS54" s="27"/>
      <c r="AT54" s="27"/>
      <c r="AU54" s="27"/>
      <c r="AV54" s="45"/>
      <c r="AW54" s="47"/>
      <c r="AX54" s="47"/>
      <c r="AY54" s="44" t="str">
        <f>IFERROR(INDEX(#REF!,MATCH(AR54,#REF!,0)),"")</f>
        <v/>
      </c>
      <c r="AZ54" s="24" t="str">
        <f>IFERROR(INDEX(#REF!,MATCH(AR54,#REF!,0)),"")</f>
        <v/>
      </c>
      <c r="BA54" s="24" t="str">
        <f>IFERROR(INDEX(#REF!,MATCH(AR54,#REF!,0)),"")</f>
        <v/>
      </c>
      <c r="BB54" s="52"/>
      <c r="BC54" s="53" t="str">
        <f>IFERROR(RANK(BB54,BB:BB,0)+COUNTIF($BB$12:BB53,BB54),"")</f>
        <v/>
      </c>
      <c r="BF54" s="10"/>
      <c r="BJ54" s="45"/>
      <c r="BK54" s="26"/>
      <c r="BL54" s="47" t="s">
        <v>29</v>
      </c>
      <c r="BM54" s="44" t="str">
        <f>IFERROR(INDEX(#REF!,MATCH(BF54,#REF!,0)),"")</f>
        <v/>
      </c>
      <c r="BN54" s="24" t="str">
        <f>IFERROR(INDEX(#REF!,MATCH(BF54,#REF!,0)),"")</f>
        <v/>
      </c>
      <c r="BO54" s="24" t="str">
        <f>IFERROR(INDEX(#REF!,MATCH(BF54,#REF!,0)),"")</f>
        <v/>
      </c>
      <c r="BP54" s="52"/>
      <c r="BQ54" s="53" t="str">
        <f>IFERROR(RANK(BP54,BP:BP,0)+COUNTIF($BP$12:BP53,BP54),"")</f>
        <v/>
      </c>
      <c r="BX54" s="45"/>
      <c r="BY54" s="47"/>
      <c r="BZ54" s="47"/>
      <c r="CA54" s="44" t="str">
        <f>IFERROR(INDEX(#REF!,MATCH(BT54,#REF!,0)),"")</f>
        <v/>
      </c>
      <c r="CB54" s="24" t="str">
        <f>IFERROR(INDEX(#REF!,MATCH(BT54,#REF!,0)),"")</f>
        <v/>
      </c>
      <c r="CC54" s="24" t="str">
        <f>IFERROR(INDEX(#REF!,MATCH(BT54,#REF!,0)),"")</f>
        <v/>
      </c>
      <c r="CD54" s="52"/>
      <c r="CE54" s="53" t="str">
        <f>IFERROR(RANK(CD54,CD:CD,0)+COUNTIF(CD$12:CDL53,CD54),"")</f>
        <v/>
      </c>
    </row>
    <row r="55" spans="2:83" ht="18.75" customHeight="1" x14ac:dyDescent="0.3">
      <c r="B55" s="33" t="s">
        <v>29</v>
      </c>
      <c r="C55" s="33" t="s">
        <v>29</v>
      </c>
      <c r="D55" s="34" t="s">
        <v>29</v>
      </c>
      <c r="E55" s="34" t="s">
        <v>29</v>
      </c>
      <c r="F55" s="45" t="s">
        <v>29</v>
      </c>
      <c r="G55" s="26">
        <v>38</v>
      </c>
      <c r="H55" s="47" t="s">
        <v>29</v>
      </c>
      <c r="I55" s="55" t="str">
        <f>IFERROR(INDEX(#REF!,MATCH(B55,#REF!,0)),"")</f>
        <v/>
      </c>
      <c r="J55" s="56" t="str">
        <f>IFERROR(INDEX(#REF!,MATCH(B55,#REF!,0)),"")</f>
        <v/>
      </c>
      <c r="K55" s="24" t="str">
        <f>IFERROR(INDEX(#REF!,MATCH(B55,#REF!,0)),"")</f>
        <v/>
      </c>
      <c r="L55" s="52" t="str">
        <f t="shared" si="0"/>
        <v/>
      </c>
      <c r="M55" s="53" t="str">
        <f>IFERROR(RANK(L55,L:L,0)+COUNTIF($L$12:L54,L55),"")</f>
        <v/>
      </c>
      <c r="N55" s="27"/>
      <c r="O55" s="27"/>
      <c r="P55" s="28" t="s">
        <v>29</v>
      </c>
      <c r="Q55" s="28" t="s">
        <v>29</v>
      </c>
      <c r="R55" s="43" t="s">
        <v>29</v>
      </c>
      <c r="S55" s="43" t="s">
        <v>29</v>
      </c>
      <c r="T55" s="45"/>
      <c r="U55" s="47">
        <v>38</v>
      </c>
      <c r="V55" s="47"/>
      <c r="W55" s="44" t="str">
        <f>IFERROR(INDEX(#REF!,MATCH(P55,#REF!,0)),"")</f>
        <v/>
      </c>
      <c r="X55" s="24" t="str">
        <f>IFERROR(INDEX(#REF!,MATCH(P55,#REF!,0)),"")</f>
        <v/>
      </c>
      <c r="Y55" s="24" t="str">
        <f>IFERROR(INDEX(#REF!,MATCH(P55,#REF!,0)),"")</f>
        <v/>
      </c>
      <c r="Z55" s="52"/>
      <c r="AA55" s="53" t="str">
        <f>IFERROR(RANK(Z55,Z:Z,0)+COUNTIF($Z$12:Z54,Z55),"")</f>
        <v/>
      </c>
      <c r="AB55" s="27"/>
      <c r="AC55" s="27"/>
      <c r="AD55" s="10"/>
      <c r="AE55" s="27"/>
      <c r="AF55" s="27"/>
      <c r="AG55" s="27"/>
      <c r="AH55" s="45"/>
      <c r="AI55" s="26"/>
      <c r="AJ55" s="47" t="s">
        <v>29</v>
      </c>
      <c r="AK55" s="55" t="str">
        <f>IFERROR(INDEX(#REF!,MATCH(AD55,#REF!,0)),"")</f>
        <v/>
      </c>
      <c r="AL55" s="56" t="str">
        <f>IFERROR(INDEX(#REF!,MATCH(AD55,#REF!,0)),"")</f>
        <v/>
      </c>
      <c r="AM55" s="24" t="str">
        <f>IFERROR(INDEX(#REF!,MATCH(AD55,#REF!,0)),"")</f>
        <v/>
      </c>
      <c r="AN55" s="52" t="str">
        <f t="shared" si="2"/>
        <v/>
      </c>
      <c r="AO55" s="53" t="str">
        <f>IFERROR(RANK(AN55,AN:AN,0)+COUNTIF($AN$12:AN54,AN55),"")</f>
        <v/>
      </c>
      <c r="AP55" s="27"/>
      <c r="AQ55" s="27"/>
      <c r="AR55" s="27"/>
      <c r="AS55" s="27"/>
      <c r="AT55" s="27"/>
      <c r="AU55" s="27"/>
      <c r="AV55" s="45"/>
      <c r="AW55" s="47"/>
      <c r="AX55" s="47"/>
      <c r="AY55" s="44" t="str">
        <f>IFERROR(INDEX(#REF!,MATCH(AR55,#REF!,0)),"")</f>
        <v/>
      </c>
      <c r="AZ55" s="24" t="str">
        <f>IFERROR(INDEX(#REF!,MATCH(AR55,#REF!,0)),"")</f>
        <v/>
      </c>
      <c r="BA55" s="24" t="str">
        <f>IFERROR(INDEX(#REF!,MATCH(AR55,#REF!,0)),"")</f>
        <v/>
      </c>
      <c r="BB55" s="52"/>
      <c r="BC55" s="53" t="str">
        <f>IFERROR(RANK(BB55,BB:BB,0)+COUNTIF($BB$12:BB54,BB55),"")</f>
        <v/>
      </c>
      <c r="BF55" s="10"/>
      <c r="BJ55" s="45"/>
      <c r="BK55" s="26"/>
      <c r="BL55" s="47" t="s">
        <v>29</v>
      </c>
      <c r="BM55" s="44" t="str">
        <f>IFERROR(INDEX(#REF!,MATCH(BF55,#REF!,0)),"")</f>
        <v/>
      </c>
      <c r="BN55" s="24" t="str">
        <f>IFERROR(INDEX(#REF!,MATCH(BF55,#REF!,0)),"")</f>
        <v/>
      </c>
      <c r="BO55" s="24" t="str">
        <f>IFERROR(INDEX(#REF!,MATCH(BF55,#REF!,0)),"")</f>
        <v/>
      </c>
      <c r="BP55" s="52"/>
      <c r="BQ55" s="53" t="str">
        <f>IFERROR(RANK(BP55,BP:BP,0)+COUNTIF($BP$12:BP54,BP55),"")</f>
        <v/>
      </c>
      <c r="BX55" s="45"/>
      <c r="BY55" s="47"/>
      <c r="BZ55" s="47"/>
      <c r="CA55" s="44" t="str">
        <f>IFERROR(INDEX(#REF!,MATCH(BT55,#REF!,0)),"")</f>
        <v/>
      </c>
      <c r="CB55" s="24" t="str">
        <f>IFERROR(INDEX(#REF!,MATCH(BT55,#REF!,0)),"")</f>
        <v/>
      </c>
      <c r="CC55" s="24" t="str">
        <f>IFERROR(INDEX(#REF!,MATCH(BT55,#REF!,0)),"")</f>
        <v/>
      </c>
      <c r="CD55" s="52"/>
      <c r="CE55" s="53" t="str">
        <f>IFERROR(RANK(CD55,CD:CD,0)+COUNTIF(CD$12:CDL54,CD55),"")</f>
        <v/>
      </c>
    </row>
    <row r="56" spans="2:83" ht="18.75" customHeight="1" x14ac:dyDescent="0.3">
      <c r="B56" s="33" t="s">
        <v>29</v>
      </c>
      <c r="C56" s="33" t="s">
        <v>29</v>
      </c>
      <c r="D56" s="34" t="s">
        <v>29</v>
      </c>
      <c r="E56" s="34" t="s">
        <v>29</v>
      </c>
      <c r="F56" s="45" t="s">
        <v>29</v>
      </c>
      <c r="G56" s="26">
        <v>39</v>
      </c>
      <c r="H56" s="47" t="s">
        <v>29</v>
      </c>
      <c r="I56" s="55" t="str">
        <f>IFERROR(INDEX(#REF!,MATCH(B56,#REF!,0)),"")</f>
        <v/>
      </c>
      <c r="J56" s="56" t="str">
        <f>IFERROR(INDEX(#REF!,MATCH(B56,#REF!,0)),"")</f>
        <v/>
      </c>
      <c r="K56" s="24" t="str">
        <f>IFERROR(INDEX(#REF!,MATCH(B56,#REF!,0)),"")</f>
        <v/>
      </c>
      <c r="L56" s="52" t="str">
        <f t="shared" si="0"/>
        <v/>
      </c>
      <c r="M56" s="53" t="str">
        <f>IFERROR(RANK(L56,L:L,0)+COUNTIF($L$12:L55,L56),"")</f>
        <v/>
      </c>
      <c r="N56" s="27"/>
      <c r="O56" s="27"/>
      <c r="P56" s="28" t="s">
        <v>29</v>
      </c>
      <c r="Q56" s="28" t="s">
        <v>29</v>
      </c>
      <c r="R56" s="43" t="s">
        <v>29</v>
      </c>
      <c r="S56" s="43" t="s">
        <v>29</v>
      </c>
      <c r="T56" s="45"/>
      <c r="U56" s="47">
        <v>39</v>
      </c>
      <c r="V56" s="47"/>
      <c r="W56" s="44" t="str">
        <f>IFERROR(INDEX(#REF!,MATCH(P56,#REF!,0)),"")</f>
        <v/>
      </c>
      <c r="X56" s="24" t="str">
        <f>IFERROR(INDEX(#REF!,MATCH(P56,#REF!,0)),"")</f>
        <v/>
      </c>
      <c r="Y56" s="24" t="str">
        <f>IFERROR(INDEX(#REF!,MATCH(P56,#REF!,0)),"")</f>
        <v/>
      </c>
      <c r="Z56" s="52"/>
      <c r="AA56" s="53" t="str">
        <f>IFERROR(RANK(Z56,Z:Z,0)+COUNTIF($Z$12:Z55,Z56),"")</f>
        <v/>
      </c>
      <c r="AB56" s="27"/>
      <c r="AC56" s="27"/>
      <c r="AD56" s="10"/>
      <c r="AE56" s="27"/>
      <c r="AF56" s="27"/>
      <c r="AG56" s="27"/>
      <c r="AH56" s="45"/>
      <c r="AI56" s="26"/>
      <c r="AJ56" s="47" t="s">
        <v>29</v>
      </c>
      <c r="AK56" s="55" t="str">
        <f>IFERROR(INDEX(#REF!,MATCH(AD56,#REF!,0)),"")</f>
        <v/>
      </c>
      <c r="AL56" s="56" t="str">
        <f>IFERROR(INDEX(#REF!,MATCH(AD56,#REF!,0)),"")</f>
        <v/>
      </c>
      <c r="AM56" s="24" t="str">
        <f>IFERROR(INDEX(#REF!,MATCH(AD56,#REF!,0)),"")</f>
        <v/>
      </c>
      <c r="AN56" s="52" t="str">
        <f t="shared" si="2"/>
        <v/>
      </c>
      <c r="AO56" s="53" t="str">
        <f>IFERROR(RANK(AN56,AN:AN,0)+COUNTIF($AN$12:AN55,AN56),"")</f>
        <v/>
      </c>
      <c r="AP56" s="27"/>
      <c r="AQ56" s="27"/>
      <c r="AR56" s="27"/>
      <c r="AS56" s="27"/>
      <c r="AT56" s="27"/>
      <c r="AU56" s="27"/>
      <c r="AV56" s="45"/>
      <c r="AW56" s="47"/>
      <c r="AX56" s="47"/>
      <c r="AY56" s="44" t="str">
        <f>IFERROR(INDEX(#REF!,MATCH(AR56,#REF!,0)),"")</f>
        <v/>
      </c>
      <c r="AZ56" s="24" t="str">
        <f>IFERROR(INDEX(#REF!,MATCH(AR56,#REF!,0)),"")</f>
        <v/>
      </c>
      <c r="BA56" s="24" t="str">
        <f>IFERROR(INDEX(#REF!,MATCH(AR56,#REF!,0)),"")</f>
        <v/>
      </c>
      <c r="BB56" s="52"/>
      <c r="BC56" s="53" t="str">
        <f>IFERROR(RANK(BB56,BB:BB,0)+COUNTIF($BB$12:BB55,BB56),"")</f>
        <v/>
      </c>
      <c r="BF56" s="10"/>
      <c r="BJ56" s="45"/>
      <c r="BK56" s="26"/>
      <c r="BL56" s="47" t="s">
        <v>29</v>
      </c>
      <c r="BM56" s="44" t="str">
        <f>IFERROR(INDEX(#REF!,MATCH(BF56,#REF!,0)),"")</f>
        <v/>
      </c>
      <c r="BN56" s="24" t="str">
        <f>IFERROR(INDEX(#REF!,MATCH(BF56,#REF!,0)),"")</f>
        <v/>
      </c>
      <c r="BO56" s="24" t="str">
        <f>IFERROR(INDEX(#REF!,MATCH(BF56,#REF!,0)),"")</f>
        <v/>
      </c>
      <c r="BP56" s="52"/>
      <c r="BQ56" s="53" t="str">
        <f>IFERROR(RANK(BP56,BP:BP,0)+COUNTIF($BP$12:BP55,BP56),"")</f>
        <v/>
      </c>
      <c r="BX56" s="45"/>
      <c r="BY56" s="47"/>
      <c r="BZ56" s="47"/>
      <c r="CA56" s="44" t="str">
        <f>IFERROR(INDEX(#REF!,MATCH(BT56,#REF!,0)),"")</f>
        <v/>
      </c>
      <c r="CB56" s="24" t="str">
        <f>IFERROR(INDEX(#REF!,MATCH(BT56,#REF!,0)),"")</f>
        <v/>
      </c>
      <c r="CC56" s="24" t="str">
        <f>IFERROR(INDEX(#REF!,MATCH(BT56,#REF!,0)),"")</f>
        <v/>
      </c>
      <c r="CD56" s="52"/>
      <c r="CE56" s="53" t="str">
        <f>IFERROR(RANK(CD56,CD:CD,0)+COUNTIF(CD$12:CDL55,CD56),"")</f>
        <v/>
      </c>
    </row>
    <row r="57" spans="2:83" ht="18.75" customHeight="1" x14ac:dyDescent="0.3">
      <c r="B57" s="33" t="s">
        <v>29</v>
      </c>
      <c r="C57" s="33" t="s">
        <v>29</v>
      </c>
      <c r="D57" s="34" t="s">
        <v>29</v>
      </c>
      <c r="E57" s="34" t="s">
        <v>29</v>
      </c>
      <c r="F57" s="45" t="s">
        <v>29</v>
      </c>
      <c r="G57" s="26">
        <v>40</v>
      </c>
      <c r="H57" s="47" t="s">
        <v>29</v>
      </c>
      <c r="I57" s="55" t="str">
        <f>IFERROR(INDEX(#REF!,MATCH(B57,#REF!,0)),"")</f>
        <v/>
      </c>
      <c r="J57" s="56" t="str">
        <f>IFERROR(INDEX(#REF!,MATCH(B57,#REF!,0)),"")</f>
        <v/>
      </c>
      <c r="K57" s="24" t="str">
        <f>IFERROR(INDEX(#REF!,MATCH(B57,#REF!,0)),"")</f>
        <v/>
      </c>
      <c r="L57" s="52" t="str">
        <f t="shared" si="0"/>
        <v/>
      </c>
      <c r="M57" s="53" t="str">
        <f>IFERROR(RANK(L57,L:L,0)+COUNTIF($L$12:L56,L57),"")</f>
        <v/>
      </c>
      <c r="N57" s="27"/>
      <c r="O57" s="27"/>
      <c r="P57" s="28" t="s">
        <v>29</v>
      </c>
      <c r="Q57" s="28" t="s">
        <v>29</v>
      </c>
      <c r="R57" s="43" t="s">
        <v>29</v>
      </c>
      <c r="S57" s="43" t="s">
        <v>29</v>
      </c>
      <c r="T57" s="45"/>
      <c r="U57" s="47">
        <v>40</v>
      </c>
      <c r="V57" s="47"/>
      <c r="W57" s="44" t="str">
        <f>IFERROR(INDEX(#REF!,MATCH(P57,#REF!,0)),"")</f>
        <v/>
      </c>
      <c r="X57" s="24" t="str">
        <f>IFERROR(INDEX(#REF!,MATCH(P57,#REF!,0)),"")</f>
        <v/>
      </c>
      <c r="Y57" s="24" t="str">
        <f>IFERROR(INDEX(#REF!,MATCH(P57,#REF!,0)),"")</f>
        <v/>
      </c>
      <c r="Z57" s="52"/>
      <c r="AA57" s="53" t="str">
        <f>IFERROR(RANK(Z57,Z:Z,0)+COUNTIF($Z$12:Z56,Z57),"")</f>
        <v/>
      </c>
      <c r="AB57" s="27"/>
      <c r="AC57" s="27"/>
      <c r="AD57" s="10"/>
      <c r="AE57" s="27"/>
      <c r="AF57" s="27"/>
      <c r="AG57" s="27"/>
      <c r="AH57" s="45"/>
      <c r="AI57" s="26"/>
      <c r="AJ57" s="47" t="s">
        <v>29</v>
      </c>
      <c r="AK57" s="55" t="str">
        <f>IFERROR(INDEX(#REF!,MATCH(AD57,#REF!,0)),"")</f>
        <v/>
      </c>
      <c r="AL57" s="56" t="str">
        <f>IFERROR(INDEX(#REF!,MATCH(AD57,#REF!,0)),"")</f>
        <v/>
      </c>
      <c r="AM57" s="24" t="str">
        <f>IFERROR(INDEX(#REF!,MATCH(AD57,#REF!,0)),"")</f>
        <v/>
      </c>
      <c r="AN57" s="52" t="str">
        <f t="shared" si="2"/>
        <v/>
      </c>
      <c r="AO57" s="53" t="str">
        <f>IFERROR(RANK(AN57,AN:AN,0)+COUNTIF($AN$12:AN56,AN57),"")</f>
        <v/>
      </c>
      <c r="AP57" s="27"/>
      <c r="AQ57" s="27"/>
      <c r="AR57" s="27"/>
      <c r="AS57" s="27"/>
      <c r="AT57" s="27"/>
      <c r="AU57" s="27"/>
      <c r="AV57" s="45"/>
      <c r="AW57" s="47"/>
      <c r="AX57" s="47"/>
      <c r="AY57" s="44" t="str">
        <f>IFERROR(INDEX(#REF!,MATCH(AR57,#REF!,0)),"")</f>
        <v/>
      </c>
      <c r="AZ57" s="24" t="str">
        <f>IFERROR(INDEX(#REF!,MATCH(AR57,#REF!,0)),"")</f>
        <v/>
      </c>
      <c r="BA57" s="24" t="str">
        <f>IFERROR(INDEX(#REF!,MATCH(AR57,#REF!,0)),"")</f>
        <v/>
      </c>
      <c r="BB57" s="52"/>
      <c r="BC57" s="53" t="str">
        <f>IFERROR(RANK(BB57,BB:BB,0)+COUNTIF($BB$12:BB56,BB57),"")</f>
        <v/>
      </c>
      <c r="BF57" s="10"/>
      <c r="BJ57" s="45"/>
      <c r="BK57" s="26"/>
      <c r="BL57" s="47" t="s">
        <v>29</v>
      </c>
      <c r="BM57" s="44" t="str">
        <f>IFERROR(INDEX(#REF!,MATCH(BF57,#REF!,0)),"")</f>
        <v/>
      </c>
      <c r="BN57" s="24" t="str">
        <f>IFERROR(INDEX(#REF!,MATCH(BF57,#REF!,0)),"")</f>
        <v/>
      </c>
      <c r="BO57" s="24" t="str">
        <f>IFERROR(INDEX(#REF!,MATCH(BF57,#REF!,0)),"")</f>
        <v/>
      </c>
      <c r="BP57" s="52"/>
      <c r="BQ57" s="53" t="str">
        <f>IFERROR(RANK(BP57,BP:BP,0)+COUNTIF($BP$12:BP56,BP57),"")</f>
        <v/>
      </c>
      <c r="BX57" s="45"/>
      <c r="BY57" s="47"/>
      <c r="BZ57" s="47"/>
      <c r="CA57" s="44" t="str">
        <f>IFERROR(INDEX(#REF!,MATCH(BT57,#REF!,0)),"")</f>
        <v/>
      </c>
      <c r="CB57" s="24" t="str">
        <f>IFERROR(INDEX(#REF!,MATCH(BT57,#REF!,0)),"")</f>
        <v/>
      </c>
      <c r="CC57" s="24" t="str">
        <f>IFERROR(INDEX(#REF!,MATCH(BT57,#REF!,0)),"")</f>
        <v/>
      </c>
      <c r="CD57" s="52"/>
      <c r="CE57" s="53" t="str">
        <f>IFERROR(RANK(CD57,CD:CD,0)+COUNTIF(CD$12:CDL56,CD57),"")</f>
        <v/>
      </c>
    </row>
    <row r="58" spans="2:83" ht="18.75" customHeight="1" x14ac:dyDescent="0.3">
      <c r="B58" s="33" t="s">
        <v>29</v>
      </c>
      <c r="C58" s="33" t="s">
        <v>29</v>
      </c>
      <c r="D58" s="34" t="s">
        <v>29</v>
      </c>
      <c r="E58" s="34" t="s">
        <v>29</v>
      </c>
      <c r="F58" s="45" t="s">
        <v>29</v>
      </c>
      <c r="G58" s="26">
        <v>41</v>
      </c>
      <c r="H58" s="47" t="s">
        <v>29</v>
      </c>
      <c r="I58" s="55" t="str">
        <f>IFERROR(INDEX(#REF!,MATCH(B58,#REF!,0)),"")</f>
        <v/>
      </c>
      <c r="J58" s="56" t="str">
        <f>IFERROR(INDEX(#REF!,MATCH(B58,#REF!,0)),"")</f>
        <v/>
      </c>
      <c r="K58" s="24" t="str">
        <f>IFERROR(INDEX(#REF!,MATCH(B58,#REF!,0)),"")</f>
        <v/>
      </c>
      <c r="L58" s="52" t="str">
        <f t="shared" si="0"/>
        <v/>
      </c>
      <c r="M58" s="53" t="str">
        <f>IFERROR(RANK(L58,L:L,0)+COUNTIF($L$12:L57,L58),"")</f>
        <v/>
      </c>
      <c r="N58" s="27"/>
      <c r="O58" s="27"/>
      <c r="P58" s="28" t="s">
        <v>29</v>
      </c>
      <c r="Q58" s="28" t="s">
        <v>29</v>
      </c>
      <c r="R58" s="43" t="s">
        <v>29</v>
      </c>
      <c r="S58" s="43" t="s">
        <v>29</v>
      </c>
      <c r="T58" s="45"/>
      <c r="U58" s="47">
        <v>41</v>
      </c>
      <c r="V58" s="47"/>
      <c r="W58" s="44" t="str">
        <f>IFERROR(INDEX(#REF!,MATCH(P58,#REF!,0)),"")</f>
        <v/>
      </c>
      <c r="X58" s="24" t="str">
        <f>IFERROR(INDEX(#REF!,MATCH(P58,#REF!,0)),"")</f>
        <v/>
      </c>
      <c r="Y58" s="24" t="str">
        <f>IFERROR(INDEX(#REF!,MATCH(P58,#REF!,0)),"")</f>
        <v/>
      </c>
      <c r="Z58" s="52"/>
      <c r="AA58" s="53" t="str">
        <f>IFERROR(RANK(Z58,Z:Z,0)+COUNTIF($Z$12:Z57,Z58),"")</f>
        <v/>
      </c>
      <c r="AB58" s="27"/>
      <c r="AC58" s="27"/>
      <c r="AD58" s="10"/>
      <c r="AE58" s="27"/>
      <c r="AF58" s="27"/>
      <c r="AG58" s="27"/>
      <c r="AH58" s="45"/>
      <c r="AI58" s="26"/>
      <c r="AJ58" s="47" t="s">
        <v>29</v>
      </c>
      <c r="AK58" s="55" t="str">
        <f>IFERROR(INDEX(#REF!,MATCH(AD58,#REF!,0)),"")</f>
        <v/>
      </c>
      <c r="AL58" s="56" t="str">
        <f>IFERROR(INDEX(#REF!,MATCH(AD58,#REF!,0)),"")</f>
        <v/>
      </c>
      <c r="AM58" s="24" t="str">
        <f>IFERROR(INDEX(#REF!,MATCH(AD58,#REF!,0)),"")</f>
        <v/>
      </c>
      <c r="AN58" s="52" t="str">
        <f t="shared" si="2"/>
        <v/>
      </c>
      <c r="AO58" s="53" t="str">
        <f>IFERROR(RANK(AN58,AN:AN,0)+COUNTIF($AN$12:AN57,AN58),"")</f>
        <v/>
      </c>
      <c r="AP58" s="27"/>
      <c r="AQ58" s="27"/>
      <c r="AR58" s="27"/>
      <c r="AS58" s="27"/>
      <c r="AT58" s="27"/>
      <c r="AU58" s="27"/>
      <c r="AV58" s="45"/>
      <c r="AW58" s="47"/>
      <c r="AX58" s="47"/>
      <c r="AY58" s="44" t="str">
        <f>IFERROR(INDEX(#REF!,MATCH(AR58,#REF!,0)),"")</f>
        <v/>
      </c>
      <c r="AZ58" s="24" t="str">
        <f>IFERROR(INDEX(#REF!,MATCH(AR58,#REF!,0)),"")</f>
        <v/>
      </c>
      <c r="BA58" s="24" t="str">
        <f>IFERROR(INDEX(#REF!,MATCH(AR58,#REF!,0)),"")</f>
        <v/>
      </c>
      <c r="BB58" s="52"/>
      <c r="BC58" s="53" t="str">
        <f>IFERROR(RANK(BB58,BB:BB,0)+COUNTIF($BB$12:BB57,BB58),"")</f>
        <v/>
      </c>
      <c r="BF58" s="10"/>
      <c r="BJ58" s="45"/>
      <c r="BK58" s="26"/>
      <c r="BL58" s="47" t="s">
        <v>29</v>
      </c>
      <c r="BM58" s="44" t="str">
        <f>IFERROR(INDEX(#REF!,MATCH(BF58,#REF!,0)),"")</f>
        <v/>
      </c>
      <c r="BN58" s="24" t="str">
        <f>IFERROR(INDEX(#REF!,MATCH(BF58,#REF!,0)),"")</f>
        <v/>
      </c>
      <c r="BO58" s="24" t="str">
        <f>IFERROR(INDEX(#REF!,MATCH(BF58,#REF!,0)),"")</f>
        <v/>
      </c>
      <c r="BP58" s="52"/>
      <c r="BQ58" s="53" t="str">
        <f>IFERROR(RANK(BP58,BP:BP,0)+COUNTIF($BP$12:BP57,BP58),"")</f>
        <v/>
      </c>
      <c r="BX58" s="45"/>
      <c r="BY58" s="47"/>
      <c r="BZ58" s="47"/>
      <c r="CA58" s="44" t="str">
        <f>IFERROR(INDEX(#REF!,MATCH(BT58,#REF!,0)),"")</f>
        <v/>
      </c>
      <c r="CB58" s="24" t="str">
        <f>IFERROR(INDEX(#REF!,MATCH(BT58,#REF!,0)),"")</f>
        <v/>
      </c>
      <c r="CC58" s="24" t="str">
        <f>IFERROR(INDEX(#REF!,MATCH(BT58,#REF!,0)),"")</f>
        <v/>
      </c>
      <c r="CD58" s="52"/>
      <c r="CE58" s="53" t="str">
        <f>IFERROR(RANK(CD58,CD:CD,0)+COUNTIF(CD$12:CDL57,CD58),"")</f>
        <v/>
      </c>
    </row>
    <row r="59" spans="2:83" ht="18.75" customHeight="1" x14ac:dyDescent="0.3">
      <c r="B59" s="33" t="s">
        <v>29</v>
      </c>
      <c r="C59" s="33" t="s">
        <v>29</v>
      </c>
      <c r="D59" s="34" t="s">
        <v>29</v>
      </c>
      <c r="E59" s="34" t="s">
        <v>29</v>
      </c>
      <c r="F59" s="45" t="s">
        <v>29</v>
      </c>
      <c r="G59" s="26">
        <v>42</v>
      </c>
      <c r="H59" s="47" t="s">
        <v>29</v>
      </c>
      <c r="I59" s="55" t="str">
        <f>IFERROR(INDEX(#REF!,MATCH(B59,#REF!,0)),"")</f>
        <v/>
      </c>
      <c r="J59" s="56" t="str">
        <f>IFERROR(INDEX(#REF!,MATCH(B59,#REF!,0)),"")</f>
        <v/>
      </c>
      <c r="K59" s="24" t="str">
        <f>IFERROR(INDEX(#REF!,MATCH(B59,#REF!,0)),"")</f>
        <v/>
      </c>
      <c r="L59" s="52" t="str">
        <f t="shared" si="0"/>
        <v/>
      </c>
      <c r="M59" s="53" t="str">
        <f>IFERROR(RANK(L59,L:L,0)+COUNTIF($L$12:L58,L59),"")</f>
        <v/>
      </c>
      <c r="N59" s="27"/>
      <c r="O59" s="27"/>
      <c r="P59" s="28" t="s">
        <v>29</v>
      </c>
      <c r="Q59" s="28" t="s">
        <v>29</v>
      </c>
      <c r="R59" s="43" t="s">
        <v>29</v>
      </c>
      <c r="S59" s="43" t="s">
        <v>29</v>
      </c>
      <c r="T59" s="45"/>
      <c r="U59" s="47">
        <v>42</v>
      </c>
      <c r="V59" s="47"/>
      <c r="W59" s="44" t="str">
        <f>IFERROR(INDEX(#REF!,MATCH(P59,#REF!,0)),"")</f>
        <v/>
      </c>
      <c r="X59" s="24" t="str">
        <f>IFERROR(INDEX(#REF!,MATCH(P59,#REF!,0)),"")</f>
        <v/>
      </c>
      <c r="Y59" s="24" t="str">
        <f>IFERROR(INDEX(#REF!,MATCH(P59,#REF!,0)),"")</f>
        <v/>
      </c>
      <c r="Z59" s="52"/>
      <c r="AA59" s="53" t="str">
        <f>IFERROR(RANK(Z59,Z:Z,0)+COUNTIF($Z$12:Z58,Z59),"")</f>
        <v/>
      </c>
      <c r="AB59" s="27"/>
      <c r="AC59" s="27"/>
      <c r="AD59" s="10"/>
      <c r="AE59" s="27"/>
      <c r="AF59" s="27"/>
      <c r="AG59" s="27"/>
      <c r="AH59" s="45"/>
      <c r="AI59" s="26"/>
      <c r="AJ59" s="47" t="s">
        <v>29</v>
      </c>
      <c r="AK59" s="55" t="str">
        <f>IFERROR(INDEX(#REF!,MATCH(AD59,#REF!,0)),"")</f>
        <v/>
      </c>
      <c r="AL59" s="56" t="str">
        <f>IFERROR(INDEX(#REF!,MATCH(AD59,#REF!,0)),"")</f>
        <v/>
      </c>
      <c r="AM59" s="24" t="str">
        <f>IFERROR(INDEX(#REF!,MATCH(AD59,#REF!,0)),"")</f>
        <v/>
      </c>
      <c r="AN59" s="52" t="str">
        <f t="shared" si="2"/>
        <v/>
      </c>
      <c r="AO59" s="53" t="str">
        <f>IFERROR(RANK(AN59,AN:AN,0)+COUNTIF($AN$12:AN58,AN59),"")</f>
        <v/>
      </c>
      <c r="AP59" s="27"/>
      <c r="AQ59" s="27"/>
      <c r="AR59" s="27"/>
      <c r="AS59" s="27"/>
      <c r="AT59" s="27"/>
      <c r="AU59" s="27"/>
      <c r="AV59" s="45"/>
      <c r="AW59" s="47"/>
      <c r="AX59" s="47"/>
      <c r="AY59" s="44" t="str">
        <f>IFERROR(INDEX(#REF!,MATCH(AR59,#REF!,0)),"")</f>
        <v/>
      </c>
      <c r="AZ59" s="24" t="str">
        <f>IFERROR(INDEX(#REF!,MATCH(AR59,#REF!,0)),"")</f>
        <v/>
      </c>
      <c r="BA59" s="24" t="str">
        <f>IFERROR(INDEX(#REF!,MATCH(AR59,#REF!,0)),"")</f>
        <v/>
      </c>
      <c r="BB59" s="52"/>
      <c r="BC59" s="53" t="str">
        <f>IFERROR(RANK(BB59,BB:BB,0)+COUNTIF($BB$12:BB58,BB59),"")</f>
        <v/>
      </c>
      <c r="BF59" s="10"/>
      <c r="BJ59" s="45"/>
      <c r="BK59" s="26"/>
      <c r="BL59" s="47" t="s">
        <v>29</v>
      </c>
      <c r="BM59" s="44" t="str">
        <f>IFERROR(INDEX(#REF!,MATCH(BF59,#REF!,0)),"")</f>
        <v/>
      </c>
      <c r="BN59" s="24" t="str">
        <f>IFERROR(INDEX(#REF!,MATCH(BF59,#REF!,0)),"")</f>
        <v/>
      </c>
      <c r="BO59" s="24" t="str">
        <f>IFERROR(INDEX(#REF!,MATCH(BF59,#REF!,0)),"")</f>
        <v/>
      </c>
      <c r="BP59" s="52"/>
      <c r="BQ59" s="53" t="str">
        <f>IFERROR(RANK(BP59,BP:BP,0)+COUNTIF($BP$12:BP58,BP59),"")</f>
        <v/>
      </c>
      <c r="BX59" s="45"/>
      <c r="BY59" s="47"/>
      <c r="BZ59" s="47"/>
      <c r="CA59" s="44" t="str">
        <f>IFERROR(INDEX(#REF!,MATCH(BT59,#REF!,0)),"")</f>
        <v/>
      </c>
      <c r="CB59" s="24" t="str">
        <f>IFERROR(INDEX(#REF!,MATCH(BT59,#REF!,0)),"")</f>
        <v/>
      </c>
      <c r="CC59" s="24" t="str">
        <f>IFERROR(INDEX(#REF!,MATCH(BT59,#REF!,0)),"")</f>
        <v/>
      </c>
      <c r="CD59" s="52"/>
      <c r="CE59" s="53" t="str">
        <f>IFERROR(RANK(CD59,CD:CD,0)+COUNTIF(CD$12:CDL58,CD59),"")</f>
        <v/>
      </c>
    </row>
    <row r="60" spans="2:83" ht="18.75" customHeight="1" x14ac:dyDescent="0.3">
      <c r="B60" s="33" t="s">
        <v>29</v>
      </c>
      <c r="C60" s="33" t="s">
        <v>29</v>
      </c>
      <c r="D60" s="34" t="s">
        <v>29</v>
      </c>
      <c r="E60" s="34" t="s">
        <v>29</v>
      </c>
      <c r="F60" s="45" t="s">
        <v>29</v>
      </c>
      <c r="G60" s="26">
        <v>43</v>
      </c>
      <c r="H60" s="47" t="s">
        <v>29</v>
      </c>
      <c r="I60" s="55" t="str">
        <f>IFERROR(INDEX(#REF!,MATCH(B60,#REF!,0)),"")</f>
        <v/>
      </c>
      <c r="J60" s="56" t="str">
        <f>IFERROR(INDEX(#REF!,MATCH(B60,#REF!,0)),"")</f>
        <v/>
      </c>
      <c r="K60" s="24" t="str">
        <f>IFERROR(INDEX(#REF!,MATCH(B60,#REF!,0)),"")</f>
        <v/>
      </c>
      <c r="L60" s="52" t="str">
        <f t="shared" si="0"/>
        <v/>
      </c>
      <c r="M60" s="53" t="str">
        <f>IFERROR(RANK(L60,L:L,0)+COUNTIF($L$12:L59,L60),"")</f>
        <v/>
      </c>
      <c r="N60" s="27"/>
      <c r="O60" s="27"/>
      <c r="P60" s="28" t="s">
        <v>29</v>
      </c>
      <c r="Q60" s="28" t="s">
        <v>29</v>
      </c>
      <c r="R60" s="43" t="s">
        <v>29</v>
      </c>
      <c r="S60" s="43" t="s">
        <v>29</v>
      </c>
      <c r="T60" s="45"/>
      <c r="U60" s="47">
        <v>43</v>
      </c>
      <c r="V60" s="47"/>
      <c r="W60" s="44" t="str">
        <f>IFERROR(INDEX(#REF!,MATCH(P60,#REF!,0)),"")</f>
        <v/>
      </c>
      <c r="X60" s="24" t="str">
        <f>IFERROR(INDEX(#REF!,MATCH(P60,#REF!,0)),"")</f>
        <v/>
      </c>
      <c r="Y60" s="24" t="str">
        <f>IFERROR(INDEX(#REF!,MATCH(P60,#REF!,0)),"")</f>
        <v/>
      </c>
      <c r="Z60" s="52"/>
      <c r="AA60" s="53" t="str">
        <f>IFERROR(RANK(Z60,Z:Z,0)+COUNTIF($Z$12:Z59,Z60),"")</f>
        <v/>
      </c>
      <c r="AB60" s="27"/>
      <c r="AC60" s="27"/>
      <c r="AD60" s="10"/>
      <c r="AE60" s="27"/>
      <c r="AF60" s="27"/>
      <c r="AG60" s="27"/>
      <c r="AH60" s="45"/>
      <c r="AI60" s="26"/>
      <c r="AJ60" s="47" t="s">
        <v>29</v>
      </c>
      <c r="AK60" s="55" t="str">
        <f>IFERROR(INDEX(#REF!,MATCH(AD60,#REF!,0)),"")</f>
        <v/>
      </c>
      <c r="AL60" s="56" t="str">
        <f>IFERROR(INDEX(#REF!,MATCH(AD60,#REF!,0)),"")</f>
        <v/>
      </c>
      <c r="AM60" s="24" t="str">
        <f>IFERROR(INDEX(#REF!,MATCH(AD60,#REF!,0)),"")</f>
        <v/>
      </c>
      <c r="AN60" s="52" t="str">
        <f t="shared" si="2"/>
        <v/>
      </c>
      <c r="AO60" s="53" t="str">
        <f>IFERROR(RANK(AN60,AN:AN,0)+COUNTIF($AN$12:AN59,AN60),"")</f>
        <v/>
      </c>
      <c r="AP60" s="27"/>
      <c r="AQ60" s="27"/>
      <c r="AR60" s="27"/>
      <c r="AS60" s="27"/>
      <c r="AT60" s="27"/>
      <c r="AU60" s="27"/>
      <c r="AV60" s="45"/>
      <c r="AW60" s="47"/>
      <c r="AX60" s="47"/>
      <c r="AY60" s="44" t="str">
        <f>IFERROR(INDEX(#REF!,MATCH(AR60,#REF!,0)),"")</f>
        <v/>
      </c>
      <c r="AZ60" s="24" t="str">
        <f>IFERROR(INDEX(#REF!,MATCH(AR60,#REF!,0)),"")</f>
        <v/>
      </c>
      <c r="BA60" s="24" t="str">
        <f>IFERROR(INDEX(#REF!,MATCH(AR60,#REF!,0)),"")</f>
        <v/>
      </c>
      <c r="BB60" s="52"/>
      <c r="BC60" s="53" t="str">
        <f>IFERROR(RANK(BB60,BB:BB,0)+COUNTIF($BB$12:BB59,BB60),"")</f>
        <v/>
      </c>
      <c r="BF60" s="10"/>
      <c r="BJ60" s="45"/>
      <c r="BK60" s="26"/>
      <c r="BL60" s="47" t="s">
        <v>29</v>
      </c>
      <c r="BM60" s="44" t="str">
        <f>IFERROR(INDEX(#REF!,MATCH(BF60,#REF!,0)),"")</f>
        <v/>
      </c>
      <c r="BN60" s="24" t="str">
        <f>IFERROR(INDEX(#REF!,MATCH(BF60,#REF!,0)),"")</f>
        <v/>
      </c>
      <c r="BO60" s="24" t="str">
        <f>IFERROR(INDEX(#REF!,MATCH(BF60,#REF!,0)),"")</f>
        <v/>
      </c>
      <c r="BP60" s="52"/>
      <c r="BQ60" s="53" t="str">
        <f>IFERROR(RANK(BP60,BP:BP,0)+COUNTIF($BP$12:BP59,BP60),"")</f>
        <v/>
      </c>
      <c r="BX60" s="45"/>
      <c r="BY60" s="47"/>
      <c r="BZ60" s="47"/>
      <c r="CA60" s="44" t="str">
        <f>IFERROR(INDEX(#REF!,MATCH(BT60,#REF!,0)),"")</f>
        <v/>
      </c>
      <c r="CB60" s="24" t="str">
        <f>IFERROR(INDEX(#REF!,MATCH(BT60,#REF!,0)),"")</f>
        <v/>
      </c>
      <c r="CC60" s="24" t="str">
        <f>IFERROR(INDEX(#REF!,MATCH(BT60,#REF!,0)),"")</f>
        <v/>
      </c>
      <c r="CD60" s="52"/>
      <c r="CE60" s="53" t="str">
        <f>IFERROR(RANK(CD60,CD:CD,0)+COUNTIF(CD$12:CDL59,CD60),"")</f>
        <v/>
      </c>
    </row>
    <row r="61" spans="2:83" ht="18.75" customHeight="1" x14ac:dyDescent="0.3">
      <c r="B61" s="33" t="s">
        <v>29</v>
      </c>
      <c r="C61" s="33" t="s">
        <v>29</v>
      </c>
      <c r="D61" s="34" t="s">
        <v>29</v>
      </c>
      <c r="E61" s="34" t="s">
        <v>29</v>
      </c>
      <c r="F61" s="45" t="s">
        <v>29</v>
      </c>
      <c r="G61" s="26">
        <v>44</v>
      </c>
      <c r="H61" s="47" t="s">
        <v>29</v>
      </c>
      <c r="I61" s="55" t="str">
        <f>IFERROR(INDEX(#REF!,MATCH(B61,#REF!,0)),"")</f>
        <v/>
      </c>
      <c r="J61" s="56" t="str">
        <f>IFERROR(INDEX(#REF!,MATCH(B61,#REF!,0)),"")</f>
        <v/>
      </c>
      <c r="K61" s="24" t="str">
        <f>IFERROR(INDEX(#REF!,MATCH(B61,#REF!,0)),"")</f>
        <v/>
      </c>
      <c r="L61" s="52" t="str">
        <f t="shared" si="0"/>
        <v/>
      </c>
      <c r="M61" s="53" t="str">
        <f>IFERROR(RANK(L61,L:L,0)+COUNTIF($L$12:L60,L61),"")</f>
        <v/>
      </c>
      <c r="N61" s="27"/>
      <c r="O61" s="27"/>
      <c r="P61" s="28" t="s">
        <v>29</v>
      </c>
      <c r="Q61" s="28" t="s">
        <v>29</v>
      </c>
      <c r="R61" s="43" t="s">
        <v>29</v>
      </c>
      <c r="S61" s="43" t="s">
        <v>29</v>
      </c>
      <c r="T61" s="45"/>
      <c r="U61" s="47">
        <v>44</v>
      </c>
      <c r="V61" s="47"/>
      <c r="W61" s="44" t="str">
        <f>IFERROR(INDEX(#REF!,MATCH(P61,#REF!,0)),"")</f>
        <v/>
      </c>
      <c r="X61" s="24" t="str">
        <f>IFERROR(INDEX(#REF!,MATCH(P61,#REF!,0)),"")</f>
        <v/>
      </c>
      <c r="Y61" s="24" t="str">
        <f>IFERROR(INDEX(#REF!,MATCH(P61,#REF!,0)),"")</f>
        <v/>
      </c>
      <c r="Z61" s="52"/>
      <c r="AA61" s="53" t="str">
        <f>IFERROR(RANK(Z61,Z:Z,0)+COUNTIF($Z$12:Z60,Z61),"")</f>
        <v/>
      </c>
      <c r="AB61" s="27"/>
      <c r="AC61" s="27"/>
      <c r="AD61" s="10"/>
      <c r="AE61" s="27"/>
      <c r="AF61" s="27"/>
      <c r="AG61" s="27"/>
      <c r="AH61" s="45"/>
      <c r="AI61" s="26"/>
      <c r="AJ61" s="47" t="s">
        <v>29</v>
      </c>
      <c r="AK61" s="55" t="str">
        <f>IFERROR(INDEX(#REF!,MATCH(AD61,#REF!,0)),"")</f>
        <v/>
      </c>
      <c r="AL61" s="56" t="str">
        <f>IFERROR(INDEX(#REF!,MATCH(AD61,#REF!,0)),"")</f>
        <v/>
      </c>
      <c r="AM61" s="24" t="str">
        <f>IFERROR(INDEX(#REF!,MATCH(AD61,#REF!,0)),"")</f>
        <v/>
      </c>
      <c r="AN61" s="52" t="str">
        <f t="shared" si="2"/>
        <v/>
      </c>
      <c r="AO61" s="53" t="str">
        <f>IFERROR(RANK(AN61,AN:AN,0)+COUNTIF($AN$12:AN60,AN61),"")</f>
        <v/>
      </c>
      <c r="AP61" s="27"/>
      <c r="AQ61" s="27"/>
      <c r="AR61" s="27"/>
      <c r="AS61" s="27"/>
      <c r="AT61" s="27"/>
      <c r="AU61" s="27"/>
      <c r="AV61" s="45"/>
      <c r="AW61" s="47"/>
      <c r="AX61" s="47"/>
      <c r="AY61" s="44" t="str">
        <f>IFERROR(INDEX(#REF!,MATCH(AR61,#REF!,0)),"")</f>
        <v/>
      </c>
      <c r="AZ61" s="24" t="str">
        <f>IFERROR(INDEX(#REF!,MATCH(AR61,#REF!,0)),"")</f>
        <v/>
      </c>
      <c r="BA61" s="24" t="str">
        <f>IFERROR(INDEX(#REF!,MATCH(AR61,#REF!,0)),"")</f>
        <v/>
      </c>
      <c r="BB61" s="52"/>
      <c r="BC61" s="53" t="str">
        <f>IFERROR(RANK(BB61,BB:BB,0)+COUNTIF($BB$12:BB60,BB61),"")</f>
        <v/>
      </c>
      <c r="BF61" s="10"/>
      <c r="BJ61" s="45"/>
      <c r="BK61" s="26"/>
      <c r="BL61" s="47" t="s">
        <v>29</v>
      </c>
      <c r="BM61" s="44" t="str">
        <f>IFERROR(INDEX(#REF!,MATCH(BF61,#REF!,0)),"")</f>
        <v/>
      </c>
      <c r="BN61" s="24" t="str">
        <f>IFERROR(INDEX(#REF!,MATCH(BF61,#REF!,0)),"")</f>
        <v/>
      </c>
      <c r="BO61" s="24" t="str">
        <f>IFERROR(INDEX(#REF!,MATCH(BF61,#REF!,0)),"")</f>
        <v/>
      </c>
      <c r="BP61" s="52"/>
      <c r="BQ61" s="53" t="str">
        <f>IFERROR(RANK(BP61,BP:BP,0)+COUNTIF($BP$12:BP60,BP61),"")</f>
        <v/>
      </c>
      <c r="BX61" s="45"/>
      <c r="BY61" s="47"/>
      <c r="BZ61" s="47"/>
      <c r="CA61" s="44" t="str">
        <f>IFERROR(INDEX(#REF!,MATCH(BT61,#REF!,0)),"")</f>
        <v/>
      </c>
      <c r="CB61" s="24" t="str">
        <f>IFERROR(INDEX(#REF!,MATCH(BT61,#REF!,0)),"")</f>
        <v/>
      </c>
      <c r="CC61" s="24" t="str">
        <f>IFERROR(INDEX(#REF!,MATCH(BT61,#REF!,0)),"")</f>
        <v/>
      </c>
      <c r="CD61" s="52"/>
      <c r="CE61" s="53" t="str">
        <f>IFERROR(RANK(CD61,CD:CD,0)+COUNTIF(CD$12:CDL60,CD61),"")</f>
        <v/>
      </c>
    </row>
    <row r="62" spans="2:83" ht="18.75" customHeight="1" x14ac:dyDescent="0.3">
      <c r="B62" s="33" t="s">
        <v>29</v>
      </c>
      <c r="C62" s="33" t="s">
        <v>29</v>
      </c>
      <c r="D62" s="34" t="s">
        <v>29</v>
      </c>
      <c r="E62" s="34" t="s">
        <v>29</v>
      </c>
      <c r="F62" s="45" t="s">
        <v>29</v>
      </c>
      <c r="G62" s="26">
        <v>45</v>
      </c>
      <c r="H62" s="47" t="s">
        <v>29</v>
      </c>
      <c r="I62" s="55" t="str">
        <f>IFERROR(INDEX(#REF!,MATCH(B62,#REF!,0)),"")</f>
        <v/>
      </c>
      <c r="J62" s="56" t="str">
        <f>IFERROR(INDEX(#REF!,MATCH(B62,#REF!,0)),"")</f>
        <v/>
      </c>
      <c r="K62" s="24" t="str">
        <f>IFERROR(INDEX(#REF!,MATCH(B62,#REF!,0)),"")</f>
        <v/>
      </c>
      <c r="L62" s="52" t="str">
        <f t="shared" si="0"/>
        <v/>
      </c>
      <c r="M62" s="53" t="str">
        <f>IFERROR(RANK(L62,L:L,0)+COUNTIF($L$12:L61,L62),"")</f>
        <v/>
      </c>
      <c r="N62" s="27"/>
      <c r="O62" s="27"/>
      <c r="P62" s="28" t="s">
        <v>29</v>
      </c>
      <c r="Q62" s="28" t="s">
        <v>29</v>
      </c>
      <c r="R62" s="43" t="s">
        <v>29</v>
      </c>
      <c r="S62" s="43" t="s">
        <v>29</v>
      </c>
      <c r="T62" s="45"/>
      <c r="U62" s="47">
        <v>45</v>
      </c>
      <c r="V62" s="47"/>
      <c r="W62" s="44" t="str">
        <f>IFERROR(INDEX(#REF!,MATCH(P62,#REF!,0)),"")</f>
        <v/>
      </c>
      <c r="X62" s="24" t="str">
        <f>IFERROR(INDEX(#REF!,MATCH(P62,#REF!,0)),"")</f>
        <v/>
      </c>
      <c r="Y62" s="24" t="str">
        <f>IFERROR(INDEX(#REF!,MATCH(P62,#REF!,0)),"")</f>
        <v/>
      </c>
      <c r="Z62" s="52"/>
      <c r="AA62" s="53" t="str">
        <f>IFERROR(RANK(Z62,Z:Z,0)+COUNTIF($Z$12:Z61,Z62),"")</f>
        <v/>
      </c>
      <c r="AB62" s="27"/>
      <c r="AC62" s="27"/>
      <c r="AD62" s="10"/>
      <c r="AE62" s="27"/>
      <c r="AF62" s="27"/>
      <c r="AG62" s="27"/>
      <c r="AH62" s="45"/>
      <c r="AI62" s="26"/>
      <c r="AJ62" s="47" t="s">
        <v>29</v>
      </c>
      <c r="AK62" s="55" t="str">
        <f>IFERROR(INDEX(#REF!,MATCH(AD62,#REF!,0)),"")</f>
        <v/>
      </c>
      <c r="AL62" s="56" t="str">
        <f>IFERROR(INDEX(#REF!,MATCH(AD62,#REF!,0)),"")</f>
        <v/>
      </c>
      <c r="AM62" s="24" t="str">
        <f>IFERROR(INDEX(#REF!,MATCH(AD62,#REF!,0)),"")</f>
        <v/>
      </c>
      <c r="AN62" s="52" t="str">
        <f t="shared" si="2"/>
        <v/>
      </c>
      <c r="AO62" s="53" t="str">
        <f>IFERROR(RANK(AN62,AN:AN,0)+COUNTIF($AN$12:AN61,AN62),"")</f>
        <v/>
      </c>
      <c r="AP62" s="27"/>
      <c r="AQ62" s="27"/>
      <c r="AR62" s="27"/>
      <c r="AS62" s="27"/>
      <c r="AT62" s="27"/>
      <c r="AU62" s="27"/>
      <c r="AV62" s="45"/>
      <c r="AW62" s="47"/>
      <c r="AX62" s="47"/>
      <c r="AY62" s="44" t="str">
        <f>IFERROR(INDEX(#REF!,MATCH(AR62,#REF!,0)),"")</f>
        <v/>
      </c>
      <c r="AZ62" s="24" t="str">
        <f>IFERROR(INDEX(#REF!,MATCH(AR62,#REF!,0)),"")</f>
        <v/>
      </c>
      <c r="BA62" s="24" t="str">
        <f>IFERROR(INDEX(#REF!,MATCH(AR62,#REF!,0)),"")</f>
        <v/>
      </c>
      <c r="BB62" s="52"/>
      <c r="BC62" s="53" t="str">
        <f>IFERROR(RANK(BB62,BB:BB,0)+COUNTIF($BB$12:BB61,BB62),"")</f>
        <v/>
      </c>
      <c r="BF62" s="10"/>
      <c r="BG62" s="27"/>
      <c r="BH62" s="27"/>
      <c r="BI62" s="27"/>
      <c r="BJ62" s="45"/>
      <c r="BK62" s="26"/>
      <c r="BL62" s="47" t="s">
        <v>29</v>
      </c>
      <c r="BM62" s="44" t="str">
        <f>IFERROR(INDEX(#REF!,MATCH(BF62,#REF!,0)),"")</f>
        <v/>
      </c>
      <c r="BN62" s="24" t="str">
        <f>IFERROR(INDEX(#REF!,MATCH(BF62,#REF!,0)),"")</f>
        <v/>
      </c>
      <c r="BO62" s="24" t="str">
        <f>IFERROR(INDEX(#REF!,MATCH(BF62,#REF!,0)),"")</f>
        <v/>
      </c>
      <c r="BP62" s="52"/>
      <c r="BQ62" s="53" t="str">
        <f>IFERROR(RANK(BP62,BP:BP,0)+COUNTIF($BP$12:BP61,BP62),"")</f>
        <v/>
      </c>
      <c r="BR62" s="27"/>
      <c r="BS62" s="27"/>
      <c r="BT62" s="27"/>
      <c r="BU62" s="27"/>
      <c r="BV62" s="27"/>
      <c r="BW62" s="27"/>
      <c r="BX62" s="45"/>
      <c r="BY62" s="47"/>
      <c r="BZ62" s="47"/>
      <c r="CA62" s="44" t="str">
        <f>IFERROR(INDEX(#REF!,MATCH(BT62,#REF!,0)),"")</f>
        <v/>
      </c>
      <c r="CB62" s="24" t="str">
        <f>IFERROR(INDEX(#REF!,MATCH(BT62,#REF!,0)),"")</f>
        <v/>
      </c>
      <c r="CC62" s="24" t="str">
        <f>IFERROR(INDEX(#REF!,MATCH(BT62,#REF!,0)),"")</f>
        <v/>
      </c>
      <c r="CD62" s="52"/>
      <c r="CE62" s="53" t="str">
        <f>IFERROR(RANK(CD62,CD:CD,0)+COUNTIF(CD$12:CDL61,CD62),"")</f>
        <v/>
      </c>
    </row>
    <row r="63" spans="2:83" ht="18.75" customHeight="1" x14ac:dyDescent="0.3">
      <c r="B63" s="33" t="s">
        <v>29</v>
      </c>
      <c r="C63" s="33" t="s">
        <v>29</v>
      </c>
      <c r="D63" s="34" t="s">
        <v>29</v>
      </c>
      <c r="E63" s="34" t="s">
        <v>29</v>
      </c>
      <c r="F63" s="45" t="s">
        <v>29</v>
      </c>
      <c r="G63" s="26">
        <v>46</v>
      </c>
      <c r="H63" s="47" t="s">
        <v>29</v>
      </c>
      <c r="I63" s="55" t="str">
        <f>IFERROR(INDEX(#REF!,MATCH(B63,#REF!,0)),"")</f>
        <v/>
      </c>
      <c r="J63" s="56" t="str">
        <f>IFERROR(INDEX(#REF!,MATCH(B63,#REF!,0)),"")</f>
        <v/>
      </c>
      <c r="K63" s="24" t="str">
        <f>IFERROR(INDEX(#REF!,MATCH(B63,#REF!,0)),"")</f>
        <v/>
      </c>
      <c r="L63" s="52" t="str">
        <f t="shared" si="0"/>
        <v/>
      </c>
      <c r="M63" s="53" t="str">
        <f>IFERROR(RANK(L63,L:L,0)+COUNTIF($L$12:L62,L63),"")</f>
        <v/>
      </c>
      <c r="N63" s="27"/>
      <c r="O63" s="27"/>
      <c r="P63" s="28" t="s">
        <v>29</v>
      </c>
      <c r="Q63" s="28" t="s">
        <v>29</v>
      </c>
      <c r="R63" s="43" t="s">
        <v>29</v>
      </c>
      <c r="S63" s="43" t="s">
        <v>29</v>
      </c>
      <c r="T63" s="45"/>
      <c r="U63" s="47">
        <v>46</v>
      </c>
      <c r="V63" s="47"/>
      <c r="W63" s="44" t="str">
        <f>IFERROR(INDEX(#REF!,MATCH(P63,#REF!,0)),"")</f>
        <v/>
      </c>
      <c r="X63" s="24" t="str">
        <f>IFERROR(INDEX(#REF!,MATCH(P63,#REF!,0)),"")</f>
        <v/>
      </c>
      <c r="Y63" s="24" t="str">
        <f>IFERROR(INDEX(#REF!,MATCH(P63,#REF!,0)),"")</f>
        <v/>
      </c>
      <c r="Z63" s="52"/>
      <c r="AA63" s="53" t="str">
        <f>IFERROR(RANK(Z63,Z:Z,0)+COUNTIF($Z$12:Z62,Z63),"")</f>
        <v/>
      </c>
      <c r="AB63" s="27"/>
      <c r="AC63" s="27"/>
      <c r="AD63" s="10"/>
      <c r="AE63" s="27"/>
      <c r="AF63" s="27"/>
      <c r="AG63" s="27"/>
      <c r="AH63" s="45"/>
      <c r="AI63" s="26"/>
      <c r="AJ63" s="47" t="s">
        <v>29</v>
      </c>
      <c r="AK63" s="55" t="str">
        <f>IFERROR(INDEX(#REF!,MATCH(AD63,#REF!,0)),"")</f>
        <v/>
      </c>
      <c r="AL63" s="56" t="str">
        <f>IFERROR(INDEX(#REF!,MATCH(AD63,#REF!,0)),"")</f>
        <v/>
      </c>
      <c r="AM63" s="24" t="str">
        <f>IFERROR(INDEX(#REF!,MATCH(AD63,#REF!,0)),"")</f>
        <v/>
      </c>
      <c r="AN63" s="52" t="str">
        <f t="shared" si="2"/>
        <v/>
      </c>
      <c r="AO63" s="53" t="str">
        <f>IFERROR(RANK(AN63,AN:AN,0)+COUNTIF($AN$12:AN62,AN63),"")</f>
        <v/>
      </c>
      <c r="AP63" s="27"/>
      <c r="AQ63" s="27"/>
      <c r="AR63" s="27"/>
      <c r="AS63" s="27"/>
      <c r="AT63" s="27"/>
      <c r="AU63" s="27"/>
      <c r="AV63" s="45"/>
      <c r="AW63" s="47"/>
      <c r="AX63" s="47"/>
      <c r="AY63" s="44" t="str">
        <f>IFERROR(INDEX(#REF!,MATCH(AR63,#REF!,0)),"")</f>
        <v/>
      </c>
      <c r="AZ63" s="24" t="str">
        <f>IFERROR(INDEX(#REF!,MATCH(AR63,#REF!,0)),"")</f>
        <v/>
      </c>
      <c r="BA63" s="24" t="str">
        <f>IFERROR(INDEX(#REF!,MATCH(AR63,#REF!,0)),"")</f>
        <v/>
      </c>
      <c r="BB63" s="52"/>
      <c r="BC63" s="53" t="str">
        <f>IFERROR(RANK(BB63,BB:BB,0)+COUNTIF($BB$12:BB62,BB63),"")</f>
        <v/>
      </c>
      <c r="BF63" s="10"/>
      <c r="BG63" s="27"/>
      <c r="BH63" s="27"/>
      <c r="BI63" s="27"/>
      <c r="BJ63" s="45"/>
      <c r="BK63" s="26"/>
      <c r="BL63" s="47" t="s">
        <v>29</v>
      </c>
      <c r="BM63" s="44" t="str">
        <f>IFERROR(INDEX(#REF!,MATCH(BF63,#REF!,0)),"")</f>
        <v/>
      </c>
      <c r="BN63" s="24" t="str">
        <f>IFERROR(INDEX(#REF!,MATCH(BF63,#REF!,0)),"")</f>
        <v/>
      </c>
      <c r="BO63" s="24" t="str">
        <f>IFERROR(INDEX(#REF!,MATCH(BF63,#REF!,0)),"")</f>
        <v/>
      </c>
      <c r="BP63" s="52"/>
      <c r="BQ63" s="53" t="str">
        <f>IFERROR(RANK(BP63,BP:BP,0)+COUNTIF($BP$12:BP62,BP63),"")</f>
        <v/>
      </c>
      <c r="BR63" s="27"/>
      <c r="BS63" s="27"/>
      <c r="BT63" s="27"/>
      <c r="BU63" s="27"/>
      <c r="BV63" s="27"/>
      <c r="BW63" s="27"/>
      <c r="BX63" s="45"/>
      <c r="BY63" s="47"/>
      <c r="BZ63" s="47"/>
      <c r="CA63" s="44" t="str">
        <f>IFERROR(INDEX(#REF!,MATCH(BT63,#REF!,0)),"")</f>
        <v/>
      </c>
      <c r="CB63" s="24" t="str">
        <f>IFERROR(INDEX(#REF!,MATCH(BT63,#REF!,0)),"")</f>
        <v/>
      </c>
      <c r="CC63" s="24" t="str">
        <f>IFERROR(INDEX(#REF!,MATCH(BT63,#REF!,0)),"")</f>
        <v/>
      </c>
      <c r="CD63" s="52"/>
      <c r="CE63" s="53" t="str">
        <f>IFERROR(RANK(CD63,CD:CD,0)+COUNTIF(CD$12:CDL62,CD63),"")</f>
        <v/>
      </c>
    </row>
    <row r="64" spans="2:83" ht="18.75" customHeight="1" x14ac:dyDescent="0.3">
      <c r="B64" s="33" t="s">
        <v>29</v>
      </c>
      <c r="C64" s="33" t="s">
        <v>29</v>
      </c>
      <c r="D64" s="34" t="s">
        <v>29</v>
      </c>
      <c r="E64" s="34" t="s">
        <v>29</v>
      </c>
      <c r="F64" s="45" t="s">
        <v>29</v>
      </c>
      <c r="G64" s="26">
        <v>47</v>
      </c>
      <c r="H64" s="47" t="s">
        <v>29</v>
      </c>
      <c r="I64" s="55" t="str">
        <f>IFERROR(INDEX(#REF!,MATCH(B64,#REF!,0)),"")</f>
        <v/>
      </c>
      <c r="J64" s="56" t="str">
        <f>IFERROR(INDEX(#REF!,MATCH(B64,#REF!,0)),"")</f>
        <v/>
      </c>
      <c r="K64" s="24" t="str">
        <f>IFERROR(INDEX(#REF!,MATCH(B64,#REF!,0)),"")</f>
        <v/>
      </c>
      <c r="L64" s="52" t="str">
        <f t="shared" si="0"/>
        <v/>
      </c>
      <c r="M64" s="53" t="str">
        <f>IFERROR(RANK(L64,L:L,0)+COUNTIF($L$12:L63,L64),"")</f>
        <v/>
      </c>
      <c r="N64" s="27"/>
      <c r="O64" s="27"/>
      <c r="P64" s="28" t="s">
        <v>29</v>
      </c>
      <c r="Q64" s="28" t="s">
        <v>29</v>
      </c>
      <c r="R64" s="43" t="s">
        <v>29</v>
      </c>
      <c r="S64" s="43" t="s">
        <v>29</v>
      </c>
      <c r="T64" s="45"/>
      <c r="U64" s="47">
        <v>47</v>
      </c>
      <c r="V64" s="47"/>
      <c r="W64" s="44" t="str">
        <f>IFERROR(INDEX(#REF!,MATCH(P64,#REF!,0)),"")</f>
        <v/>
      </c>
      <c r="X64" s="24" t="str">
        <f>IFERROR(INDEX(#REF!,MATCH(P64,#REF!,0)),"")</f>
        <v/>
      </c>
      <c r="Y64" s="24" t="str">
        <f>IFERROR(INDEX(#REF!,MATCH(P64,#REF!,0)),"")</f>
        <v/>
      </c>
      <c r="Z64" s="52"/>
      <c r="AA64" s="53" t="str">
        <f>IFERROR(RANK(Z64,Z:Z,0)+COUNTIF($Z$12:Z63,Z64),"")</f>
        <v/>
      </c>
      <c r="AB64" s="27"/>
      <c r="AC64" s="27"/>
      <c r="AD64" s="10"/>
      <c r="AE64" s="27"/>
      <c r="AF64" s="27"/>
      <c r="AG64" s="27"/>
      <c r="AH64" s="45"/>
      <c r="AI64" s="26"/>
      <c r="AJ64" s="47" t="s">
        <v>29</v>
      </c>
      <c r="AK64" s="55" t="str">
        <f>IFERROR(INDEX(#REF!,MATCH(AD64,#REF!,0)),"")</f>
        <v/>
      </c>
      <c r="AL64" s="56" t="str">
        <f>IFERROR(INDEX(#REF!,MATCH(AD64,#REF!,0)),"")</f>
        <v/>
      </c>
      <c r="AM64" s="24" t="str">
        <f>IFERROR(INDEX(#REF!,MATCH(AD64,#REF!,0)),"")</f>
        <v/>
      </c>
      <c r="AN64" s="52" t="str">
        <f t="shared" si="2"/>
        <v/>
      </c>
      <c r="AO64" s="53" t="str">
        <f>IFERROR(RANK(AN64,AN:AN,0)+COUNTIF($AN$12:AN63,AN64),"")</f>
        <v/>
      </c>
      <c r="AP64" s="27"/>
      <c r="AQ64" s="27"/>
      <c r="AR64" s="27"/>
      <c r="AS64" s="27"/>
      <c r="AT64" s="27"/>
      <c r="AU64" s="27"/>
      <c r="AV64" s="45"/>
      <c r="AW64" s="47"/>
      <c r="AX64" s="47"/>
      <c r="AY64" s="44" t="str">
        <f>IFERROR(INDEX(#REF!,MATCH(AR64,#REF!,0)),"")</f>
        <v/>
      </c>
      <c r="AZ64" s="24" t="str">
        <f>IFERROR(INDEX(#REF!,MATCH(AR64,#REF!,0)),"")</f>
        <v/>
      </c>
      <c r="BA64" s="24" t="str">
        <f>IFERROR(INDEX(#REF!,MATCH(AR64,#REF!,0)),"")</f>
        <v/>
      </c>
      <c r="BB64" s="52"/>
      <c r="BC64" s="53" t="str">
        <f>IFERROR(RANK(BB64,BB:BB,0)+COUNTIF($BB$12:BB63,BB64),"")</f>
        <v/>
      </c>
      <c r="BF64" s="10"/>
      <c r="BG64" s="27"/>
      <c r="BH64" s="27"/>
      <c r="BI64" s="27"/>
      <c r="BJ64" s="45"/>
      <c r="BK64" s="26"/>
      <c r="BL64" s="47" t="s">
        <v>29</v>
      </c>
      <c r="BM64" s="44" t="str">
        <f>IFERROR(INDEX(#REF!,MATCH(BF64,#REF!,0)),"")</f>
        <v/>
      </c>
      <c r="BN64" s="24" t="str">
        <f>IFERROR(INDEX(#REF!,MATCH(BF64,#REF!,0)),"")</f>
        <v/>
      </c>
      <c r="BO64" s="24" t="str">
        <f>IFERROR(INDEX(#REF!,MATCH(BF64,#REF!,0)),"")</f>
        <v/>
      </c>
      <c r="BP64" s="52"/>
      <c r="BQ64" s="53" t="str">
        <f>IFERROR(RANK(BP64,BP:BP,0)+COUNTIF($BP$12:BP63,BP64),"")</f>
        <v/>
      </c>
      <c r="BR64" s="27"/>
      <c r="BS64" s="27"/>
      <c r="BT64" s="27"/>
      <c r="BU64" s="27"/>
      <c r="BV64" s="27"/>
      <c r="BW64" s="27"/>
      <c r="BX64" s="45"/>
      <c r="BY64" s="47"/>
      <c r="BZ64" s="47"/>
      <c r="CA64" s="44" t="str">
        <f>IFERROR(INDEX(#REF!,MATCH(BT64,#REF!,0)),"")</f>
        <v/>
      </c>
      <c r="CB64" s="24" t="str">
        <f>IFERROR(INDEX(#REF!,MATCH(BT64,#REF!,0)),"")</f>
        <v/>
      </c>
      <c r="CC64" s="24" t="str">
        <f>IFERROR(INDEX(#REF!,MATCH(BT64,#REF!,0)),"")</f>
        <v/>
      </c>
      <c r="CD64" s="52"/>
      <c r="CE64" s="53" t="str">
        <f>IFERROR(RANK(CD64,CD:CD,0)+COUNTIF(CD$12:CDL63,CD64),"")</f>
        <v/>
      </c>
    </row>
    <row r="65" spans="1:83" ht="18.75" customHeight="1" x14ac:dyDescent="0.3">
      <c r="B65" s="33" t="s">
        <v>29</v>
      </c>
      <c r="C65" s="33" t="s">
        <v>29</v>
      </c>
      <c r="D65" s="34" t="s">
        <v>29</v>
      </c>
      <c r="E65" s="34" t="s">
        <v>29</v>
      </c>
      <c r="F65" s="45" t="s">
        <v>29</v>
      </c>
      <c r="G65" s="26">
        <v>48</v>
      </c>
      <c r="H65" s="47" t="s">
        <v>29</v>
      </c>
      <c r="I65" s="55" t="str">
        <f>IFERROR(INDEX(#REF!,MATCH(B65,#REF!,0)),"")</f>
        <v/>
      </c>
      <c r="J65" s="56" t="str">
        <f>IFERROR(INDEX(#REF!,MATCH(B65,#REF!,0)),"")</f>
        <v/>
      </c>
      <c r="K65" s="24" t="str">
        <f>IFERROR(INDEX(#REF!,MATCH(B65,#REF!,0)),"")</f>
        <v/>
      </c>
      <c r="L65" s="52" t="str">
        <f t="shared" si="0"/>
        <v/>
      </c>
      <c r="M65" s="53" t="str">
        <f>IFERROR(RANK(L65,L:L,0)+COUNTIF($L$12:L64,L65),"")</f>
        <v/>
      </c>
      <c r="N65" s="27"/>
      <c r="O65" s="27"/>
      <c r="P65" s="28" t="s">
        <v>29</v>
      </c>
      <c r="Q65" s="28" t="s">
        <v>29</v>
      </c>
      <c r="R65" s="43" t="s">
        <v>29</v>
      </c>
      <c r="S65" s="43" t="s">
        <v>29</v>
      </c>
      <c r="T65" s="45"/>
      <c r="U65" s="47">
        <v>48</v>
      </c>
      <c r="V65" s="47"/>
      <c r="W65" s="44" t="str">
        <f>IFERROR(INDEX(#REF!,MATCH(P65,#REF!,0)),"")</f>
        <v/>
      </c>
      <c r="X65" s="24" t="str">
        <f>IFERROR(INDEX(#REF!,MATCH(P65,#REF!,0)),"")</f>
        <v/>
      </c>
      <c r="Y65" s="24" t="str">
        <f>IFERROR(INDEX(#REF!,MATCH(P65,#REF!,0)),"")</f>
        <v/>
      </c>
      <c r="Z65" s="52"/>
      <c r="AA65" s="53" t="str">
        <f>IFERROR(RANK(Z65,Z:Z,0)+COUNTIF($Z$12:Z64,Z65),"")</f>
        <v/>
      </c>
      <c r="AD65" s="10"/>
      <c r="AE65" s="10"/>
      <c r="AF65" s="10"/>
      <c r="AG65" s="10"/>
      <c r="AH65" s="45"/>
      <c r="AI65" s="26"/>
      <c r="AJ65" s="47" t="s">
        <v>29</v>
      </c>
      <c r="AK65" s="55" t="str">
        <f>IFERROR(INDEX(#REF!,MATCH(AD65,#REF!,0)),"")</f>
        <v/>
      </c>
      <c r="AL65" s="56" t="str">
        <f>IFERROR(INDEX(#REF!,MATCH(AD65,#REF!,0)),"")</f>
        <v/>
      </c>
      <c r="AM65" s="24" t="str">
        <f>IFERROR(INDEX(#REF!,MATCH(AD65,#REF!,0)),"")</f>
        <v/>
      </c>
      <c r="AN65" s="52" t="str">
        <f t="shared" si="2"/>
        <v/>
      </c>
      <c r="AO65" s="53" t="str">
        <f>IFERROR(RANK(AN65,AN:AN,0)+COUNTIF($AN$12:AN64,AN65),"")</f>
        <v/>
      </c>
      <c r="AQ65" s="10"/>
      <c r="AR65" s="10"/>
      <c r="AS65" s="10"/>
      <c r="AT65" s="10"/>
      <c r="AU65" s="10"/>
      <c r="AV65" s="45"/>
      <c r="AW65" s="47"/>
      <c r="AX65" s="47"/>
      <c r="AY65" s="44" t="str">
        <f>IFERROR(INDEX(#REF!,MATCH(AR65,#REF!,0)),"")</f>
        <v/>
      </c>
      <c r="AZ65" s="24" t="str">
        <f>IFERROR(INDEX(#REF!,MATCH(AR65,#REF!,0)),"")</f>
        <v/>
      </c>
      <c r="BA65" s="24" t="str">
        <f>IFERROR(INDEX(#REF!,MATCH(AR65,#REF!,0)),"")</f>
        <v/>
      </c>
      <c r="BB65" s="52"/>
      <c r="BC65" s="53" t="str">
        <f>IFERROR(RANK(BB65,BB:BB,0)+COUNTIF($BB$12:BB64,BB65),"")</f>
        <v/>
      </c>
      <c r="BF65" s="10"/>
      <c r="BG65" s="27"/>
      <c r="BH65" s="27"/>
      <c r="BI65" s="27"/>
      <c r="BJ65" s="45"/>
      <c r="BK65" s="26"/>
      <c r="BL65" s="47" t="s">
        <v>29</v>
      </c>
      <c r="BM65" s="44" t="str">
        <f>IFERROR(INDEX(#REF!,MATCH(BF65,#REF!,0)),"")</f>
        <v/>
      </c>
      <c r="BN65" s="24" t="str">
        <f>IFERROR(INDEX(#REF!,MATCH(BF65,#REF!,0)),"")</f>
        <v/>
      </c>
      <c r="BO65" s="24" t="str">
        <f>IFERROR(INDEX(#REF!,MATCH(BF65,#REF!,0)),"")</f>
        <v/>
      </c>
      <c r="BP65" s="52"/>
      <c r="BQ65" s="53" t="str">
        <f>IFERROR(RANK(BP65,BP:BP,0)+COUNTIF($BP$12:BP64,BP65),"")</f>
        <v/>
      </c>
      <c r="BR65" s="27"/>
      <c r="BS65" s="27"/>
      <c r="BT65" s="27"/>
      <c r="BU65" s="27"/>
      <c r="BV65" s="27"/>
      <c r="BW65" s="27"/>
      <c r="BX65" s="45"/>
      <c r="BY65" s="47"/>
      <c r="BZ65" s="47"/>
      <c r="CA65" s="44" t="str">
        <f>IFERROR(INDEX(#REF!,MATCH(BT65,#REF!,0)),"")</f>
        <v/>
      </c>
      <c r="CB65" s="24" t="str">
        <f>IFERROR(INDEX(#REF!,MATCH(BT65,#REF!,0)),"")</f>
        <v/>
      </c>
      <c r="CC65" s="24" t="str">
        <f>IFERROR(INDEX(#REF!,MATCH(BT65,#REF!,0)),"")</f>
        <v/>
      </c>
      <c r="CD65" s="52"/>
      <c r="CE65" s="53" t="str">
        <f>IFERROR(RANK(CD65,CD:CD,0)+COUNTIF(CD$12:CDL64,CD65),"")</f>
        <v/>
      </c>
    </row>
    <row r="66" spans="1:83" ht="18.75" customHeight="1" x14ac:dyDescent="0.3">
      <c r="B66" s="33" t="s">
        <v>29</v>
      </c>
      <c r="C66" s="33" t="s">
        <v>29</v>
      </c>
      <c r="D66" s="34" t="s">
        <v>29</v>
      </c>
      <c r="E66" s="34" t="s">
        <v>29</v>
      </c>
      <c r="F66" s="45" t="s">
        <v>29</v>
      </c>
      <c r="G66" s="26">
        <v>49</v>
      </c>
      <c r="H66" s="47" t="s">
        <v>29</v>
      </c>
      <c r="I66" s="55" t="str">
        <f>IFERROR(INDEX(#REF!,MATCH(B66,#REF!,0)),"")</f>
        <v/>
      </c>
      <c r="J66" s="56" t="str">
        <f>IFERROR(INDEX(#REF!,MATCH(B66,#REF!,0)),"")</f>
        <v/>
      </c>
      <c r="K66" s="24" t="str">
        <f>IFERROR(INDEX(#REF!,MATCH(B66,#REF!,0)),"")</f>
        <v/>
      </c>
      <c r="L66" s="52" t="str">
        <f t="shared" si="0"/>
        <v/>
      </c>
      <c r="M66" s="53" t="str">
        <f>IFERROR(RANK(L66,L:L,0)+COUNTIF($L$12:L65,L66),"")</f>
        <v/>
      </c>
      <c r="N66" s="27"/>
      <c r="O66" s="27"/>
      <c r="P66" s="28" t="s">
        <v>29</v>
      </c>
      <c r="Q66" s="28" t="s">
        <v>29</v>
      </c>
      <c r="R66" s="43" t="s">
        <v>29</v>
      </c>
      <c r="S66" s="43" t="s">
        <v>29</v>
      </c>
      <c r="T66" s="45"/>
      <c r="U66" s="47">
        <v>49</v>
      </c>
      <c r="V66" s="47"/>
      <c r="W66" s="44" t="str">
        <f>IFERROR(INDEX(#REF!,MATCH(P66,#REF!,0)),"")</f>
        <v/>
      </c>
      <c r="X66" s="24" t="str">
        <f>IFERROR(INDEX(#REF!,MATCH(P66,#REF!,0)),"")</f>
        <v/>
      </c>
      <c r="Y66" s="24" t="str">
        <f>IFERROR(INDEX(#REF!,MATCH(P66,#REF!,0)),"")</f>
        <v/>
      </c>
      <c r="Z66" s="52"/>
      <c r="AA66" s="53" t="str">
        <f>IFERROR(RANK(Z66,Z:Z,0)+COUNTIF($Z$12:Z65,Z66),"")</f>
        <v/>
      </c>
      <c r="AD66" s="10"/>
      <c r="AE66" s="10"/>
      <c r="AF66" s="10"/>
      <c r="AG66" s="10"/>
      <c r="AH66" s="45"/>
      <c r="AI66" s="26"/>
      <c r="AJ66" s="47" t="s">
        <v>29</v>
      </c>
      <c r="AK66" s="55" t="str">
        <f>IFERROR(INDEX(#REF!,MATCH(AD66,#REF!,0)),"")</f>
        <v/>
      </c>
      <c r="AL66" s="56" t="str">
        <f>IFERROR(INDEX(#REF!,MATCH(AD66,#REF!,0)),"")</f>
        <v/>
      </c>
      <c r="AM66" s="24" t="str">
        <f>IFERROR(INDEX(#REF!,MATCH(AD66,#REF!,0)),"")</f>
        <v/>
      </c>
      <c r="AN66" s="52" t="str">
        <f t="shared" si="2"/>
        <v/>
      </c>
      <c r="AO66" s="53" t="str">
        <f>IFERROR(RANK(AN66,AN:AN,0)+COUNTIF($AN$12:AN65,AN66),"")</f>
        <v/>
      </c>
      <c r="AQ66" s="10"/>
      <c r="AR66" s="10"/>
      <c r="AS66" s="10"/>
      <c r="AT66" s="10"/>
      <c r="AU66" s="10"/>
      <c r="AV66" s="45"/>
      <c r="AW66" s="47"/>
      <c r="AX66" s="47"/>
      <c r="AY66" s="44" t="str">
        <f>IFERROR(INDEX(#REF!,MATCH(AR66,#REF!,0)),"")</f>
        <v/>
      </c>
      <c r="AZ66" s="24" t="str">
        <f>IFERROR(INDEX(#REF!,MATCH(AR66,#REF!,0)),"")</f>
        <v/>
      </c>
      <c r="BA66" s="24" t="str">
        <f>IFERROR(INDEX(#REF!,MATCH(AR66,#REF!,0)),"")</f>
        <v/>
      </c>
      <c r="BB66" s="52"/>
      <c r="BC66" s="53" t="str">
        <f>IFERROR(RANK(BB66,BB:BB,0)+COUNTIF($BB$12:BB65,BB66),"")</f>
        <v/>
      </c>
      <c r="BF66" s="10"/>
      <c r="BG66" s="27"/>
      <c r="BH66" s="27"/>
      <c r="BI66" s="27"/>
      <c r="BJ66" s="45"/>
      <c r="BK66" s="26"/>
      <c r="BL66" s="47" t="s">
        <v>29</v>
      </c>
      <c r="BM66" s="44" t="str">
        <f>IFERROR(INDEX(#REF!,MATCH(BF66,#REF!,0)),"")</f>
        <v/>
      </c>
      <c r="BN66" s="24" t="str">
        <f>IFERROR(INDEX(#REF!,MATCH(BF66,#REF!,0)),"")</f>
        <v/>
      </c>
      <c r="BO66" s="24" t="str">
        <f>IFERROR(INDEX(#REF!,MATCH(BF66,#REF!,0)),"")</f>
        <v/>
      </c>
      <c r="BP66" s="52"/>
      <c r="BQ66" s="53" t="str">
        <f>IFERROR(RANK(BP66,BP:BP,0)+COUNTIF($BP$12:BP65,BP66),"")</f>
        <v/>
      </c>
      <c r="BR66" s="27"/>
      <c r="BS66" s="27"/>
      <c r="BT66" s="27"/>
      <c r="BU66" s="27"/>
      <c r="BV66" s="27"/>
      <c r="BW66" s="27"/>
      <c r="BX66" s="45"/>
      <c r="BY66" s="47"/>
      <c r="BZ66" s="47"/>
      <c r="CA66" s="44" t="str">
        <f>IFERROR(INDEX(#REF!,MATCH(BT66,#REF!,0)),"")</f>
        <v/>
      </c>
      <c r="CB66" s="24" t="str">
        <f>IFERROR(INDEX(#REF!,MATCH(BT66,#REF!,0)),"")</f>
        <v/>
      </c>
      <c r="CC66" s="24" t="str">
        <f>IFERROR(INDEX(#REF!,MATCH(BT66,#REF!,0)),"")</f>
        <v/>
      </c>
      <c r="CD66" s="52"/>
      <c r="CE66" s="53" t="str">
        <f>IFERROR(RANK(CD66,CD:CD,0)+COUNTIF(CD$12:CDL65,CD66),"")</f>
        <v/>
      </c>
    </row>
    <row r="67" spans="1:83" ht="18.75" customHeight="1" x14ac:dyDescent="0.3">
      <c r="B67" s="33" t="s">
        <v>29</v>
      </c>
      <c r="C67" s="33" t="s">
        <v>29</v>
      </c>
      <c r="D67" s="34" t="s">
        <v>29</v>
      </c>
      <c r="E67" s="34" t="s">
        <v>29</v>
      </c>
      <c r="F67" s="45" t="s">
        <v>29</v>
      </c>
      <c r="G67" s="26">
        <v>50</v>
      </c>
      <c r="H67" s="47" t="s">
        <v>29</v>
      </c>
      <c r="I67" s="55" t="str">
        <f>IFERROR(INDEX(#REF!,MATCH(B67,#REF!,0)),"")</f>
        <v/>
      </c>
      <c r="J67" s="56" t="str">
        <f>IFERROR(INDEX(#REF!,MATCH(B67,#REF!,0)),"")</f>
        <v/>
      </c>
      <c r="K67" s="24" t="str">
        <f>IFERROR(INDEX(#REF!,MATCH(B67,#REF!,0)),"")</f>
        <v/>
      </c>
      <c r="L67" s="52" t="str">
        <f t="shared" si="0"/>
        <v/>
      </c>
      <c r="M67" s="53" t="str">
        <f>IFERROR(RANK(L67,L:L,0)+COUNTIF($L$12:L66,L67),"")</f>
        <v/>
      </c>
      <c r="N67" s="27"/>
      <c r="O67" s="27"/>
      <c r="P67" s="28" t="s">
        <v>29</v>
      </c>
      <c r="Q67" s="28" t="s">
        <v>29</v>
      </c>
      <c r="R67" s="43" t="s">
        <v>29</v>
      </c>
      <c r="S67" s="43" t="s">
        <v>29</v>
      </c>
      <c r="T67" s="45"/>
      <c r="U67" s="47">
        <v>50</v>
      </c>
      <c r="V67" s="47"/>
      <c r="W67" s="44" t="str">
        <f>IFERROR(INDEX(#REF!,MATCH(P67,#REF!,0)),"")</f>
        <v/>
      </c>
      <c r="X67" s="24" t="str">
        <f>IFERROR(INDEX(#REF!,MATCH(P67,#REF!,0)),"")</f>
        <v/>
      </c>
      <c r="Y67" s="24" t="str">
        <f>IFERROR(INDEX(#REF!,MATCH(P67,#REF!,0)),"")</f>
        <v/>
      </c>
      <c r="Z67" s="52"/>
      <c r="AA67" s="53" t="str">
        <f>IFERROR(RANK(Z67,Z:Z,0)+COUNTIF($Z$12:Z66,Z67),"")</f>
        <v/>
      </c>
      <c r="AD67" s="10"/>
      <c r="AE67" s="10"/>
      <c r="AF67" s="10"/>
      <c r="AG67" s="10"/>
      <c r="AH67" s="45"/>
      <c r="AI67" s="26"/>
      <c r="AJ67" s="47" t="s">
        <v>29</v>
      </c>
      <c r="AK67" s="55" t="str">
        <f>IFERROR(INDEX(#REF!,MATCH(AD67,#REF!,0)),"")</f>
        <v/>
      </c>
      <c r="AL67" s="56" t="str">
        <f>IFERROR(INDEX(#REF!,MATCH(AD67,#REF!,0)),"")</f>
        <v/>
      </c>
      <c r="AM67" s="24" t="str">
        <f>IFERROR(INDEX(#REF!,MATCH(AD67,#REF!,0)),"")</f>
        <v/>
      </c>
      <c r="AN67" s="52" t="str">
        <f t="shared" si="2"/>
        <v/>
      </c>
      <c r="AO67" s="53" t="str">
        <f>IFERROR(RANK(AN67,AN:AN,0)+COUNTIF($AN$12:AN66,AN67),"")</f>
        <v/>
      </c>
      <c r="AQ67" s="10"/>
      <c r="AR67" s="10"/>
      <c r="AS67" s="10"/>
      <c r="AT67" s="10"/>
      <c r="AU67" s="10"/>
      <c r="AV67" s="45"/>
      <c r="AW67" s="47"/>
      <c r="AX67" s="47"/>
      <c r="AY67" s="44" t="str">
        <f>IFERROR(INDEX(#REF!,MATCH(AR67,#REF!,0)),"")</f>
        <v/>
      </c>
      <c r="AZ67" s="24" t="str">
        <f>IFERROR(INDEX(#REF!,MATCH(AR67,#REF!,0)),"")</f>
        <v/>
      </c>
      <c r="BA67" s="24" t="str">
        <f>IFERROR(INDEX(#REF!,MATCH(AR67,#REF!,0)),"")</f>
        <v/>
      </c>
      <c r="BB67" s="52"/>
      <c r="BC67" s="53" t="str">
        <f>IFERROR(RANK(BB67,BB:BB,0)+COUNTIF($BB$12:BB66,BB67),"")</f>
        <v/>
      </c>
      <c r="BF67" s="10"/>
      <c r="BG67" s="27"/>
      <c r="BH67" s="27"/>
      <c r="BI67" s="27"/>
      <c r="BJ67" s="45"/>
      <c r="BK67" s="26"/>
      <c r="BL67" s="47" t="s">
        <v>29</v>
      </c>
      <c r="BM67" s="44" t="str">
        <f>IFERROR(INDEX(#REF!,MATCH(BF67,#REF!,0)),"")</f>
        <v/>
      </c>
      <c r="BN67" s="24" t="str">
        <f>IFERROR(INDEX(#REF!,MATCH(BF67,#REF!,0)),"")</f>
        <v/>
      </c>
      <c r="BO67" s="24" t="str">
        <f>IFERROR(INDEX(#REF!,MATCH(BF67,#REF!,0)),"")</f>
        <v/>
      </c>
      <c r="BP67" s="52"/>
      <c r="BQ67" s="53" t="str">
        <f>IFERROR(RANK(BP67,BP:BP,0)+COUNTIF($BP$12:BP66,BP67),"")</f>
        <v/>
      </c>
      <c r="BR67" s="27"/>
      <c r="BS67" s="27"/>
      <c r="BT67" s="27"/>
      <c r="BU67" s="27"/>
      <c r="BV67" s="27"/>
      <c r="BW67" s="27"/>
      <c r="BX67" s="45"/>
      <c r="BY67" s="47"/>
      <c r="BZ67" s="47"/>
      <c r="CA67" s="44" t="str">
        <f>IFERROR(INDEX(#REF!,MATCH(BT67,#REF!,0)),"")</f>
        <v/>
      </c>
      <c r="CB67" s="24" t="str">
        <f>IFERROR(INDEX(#REF!,MATCH(BT67,#REF!,0)),"")</f>
        <v/>
      </c>
      <c r="CC67" s="24" t="str">
        <f>IFERROR(INDEX(#REF!,MATCH(BT67,#REF!,0)),"")</f>
        <v/>
      </c>
      <c r="CD67" s="52"/>
      <c r="CE67" s="53" t="str">
        <f>IFERROR(RANK(CD67,CD:CD,0)+COUNTIF(CD$12:CDL66,CD67),"")</f>
        <v/>
      </c>
    </row>
    <row r="68" spans="1:83" ht="18.75" customHeight="1" x14ac:dyDescent="0.3">
      <c r="B68" s="33" t="s">
        <v>29</v>
      </c>
      <c r="C68" s="33" t="s">
        <v>29</v>
      </c>
      <c r="D68" s="34" t="s">
        <v>29</v>
      </c>
      <c r="E68" s="34" t="s">
        <v>29</v>
      </c>
      <c r="F68" s="45" t="s">
        <v>29</v>
      </c>
      <c r="G68" s="26">
        <v>51</v>
      </c>
      <c r="H68" s="47" t="s">
        <v>29</v>
      </c>
      <c r="I68" s="55" t="str">
        <f>IFERROR(INDEX(#REF!,MATCH(B68,#REF!,0)),"")</f>
        <v/>
      </c>
      <c r="J68" s="56" t="str">
        <f>IFERROR(INDEX(#REF!,MATCH(B68,#REF!,0)),"")</f>
        <v/>
      </c>
      <c r="K68" s="24" t="str">
        <f>IFERROR(INDEX(#REF!,MATCH(B68,#REF!,0)),"")</f>
        <v/>
      </c>
      <c r="L68" s="52" t="str">
        <f t="shared" si="0"/>
        <v/>
      </c>
      <c r="M68" s="53" t="str">
        <f>IFERROR(RANK(L68,L:L,0)+COUNTIF($L$12:L67,L68),"")</f>
        <v/>
      </c>
      <c r="N68" s="27"/>
      <c r="O68" s="27"/>
      <c r="P68" s="28" t="s">
        <v>29</v>
      </c>
      <c r="Q68" s="28" t="s">
        <v>29</v>
      </c>
      <c r="R68" s="43" t="s">
        <v>29</v>
      </c>
      <c r="S68" s="43" t="s">
        <v>29</v>
      </c>
      <c r="T68" s="45"/>
      <c r="U68" s="47">
        <v>51</v>
      </c>
      <c r="V68" s="47"/>
      <c r="W68" s="44" t="str">
        <f>IFERROR(INDEX(#REF!,MATCH(P68,#REF!,0)),"")</f>
        <v/>
      </c>
      <c r="X68" s="24" t="str">
        <f>IFERROR(INDEX(#REF!,MATCH(P68,#REF!,0)),"")</f>
        <v/>
      </c>
      <c r="Y68" s="24" t="str">
        <f>IFERROR(INDEX(#REF!,MATCH(P68,#REF!,0)),"")</f>
        <v/>
      </c>
      <c r="Z68" s="52"/>
      <c r="AA68" s="53" t="str">
        <f>IFERROR(RANK(Z68,Z:Z,0)+COUNTIF($Z$12:Z67,Z68),"")</f>
        <v/>
      </c>
      <c r="AD68" s="10"/>
      <c r="AE68" s="10"/>
      <c r="AF68" s="10"/>
      <c r="AG68" s="10"/>
      <c r="AH68" s="45"/>
      <c r="AI68" s="26"/>
      <c r="AJ68" s="47" t="s">
        <v>29</v>
      </c>
      <c r="AK68" s="55" t="str">
        <f>IFERROR(INDEX(#REF!,MATCH(AD68,#REF!,0)),"")</f>
        <v/>
      </c>
      <c r="AL68" s="56" t="str">
        <f>IFERROR(INDEX(#REF!,MATCH(AD68,#REF!,0)),"")</f>
        <v/>
      </c>
      <c r="AM68" s="24" t="str">
        <f>IFERROR(INDEX(#REF!,MATCH(AD68,#REF!,0)),"")</f>
        <v/>
      </c>
      <c r="AN68" s="52" t="str">
        <f t="shared" si="2"/>
        <v/>
      </c>
      <c r="AO68" s="53" t="str">
        <f>IFERROR(RANK(AN68,AN:AN,0)+COUNTIF($AN$12:AN67,AN68),"")</f>
        <v/>
      </c>
      <c r="AQ68" s="10"/>
      <c r="AR68" s="10"/>
      <c r="AS68" s="10"/>
      <c r="AT68" s="10"/>
      <c r="AU68" s="10"/>
      <c r="AV68" s="45"/>
      <c r="AW68" s="47"/>
      <c r="AX68" s="47"/>
      <c r="AY68" s="44" t="str">
        <f>IFERROR(INDEX(#REF!,MATCH(AR68,#REF!,0)),"")</f>
        <v/>
      </c>
      <c r="AZ68" s="24" t="str">
        <f>IFERROR(INDEX(#REF!,MATCH(AR68,#REF!,0)),"")</f>
        <v/>
      </c>
      <c r="BA68" s="24" t="str">
        <f>IFERROR(INDEX(#REF!,MATCH(AR68,#REF!,0)),"")</f>
        <v/>
      </c>
      <c r="BB68" s="52"/>
      <c r="BC68" s="53" t="str">
        <f>IFERROR(RANK(BB68,BB:BB,0)+COUNTIF($BB$12:BB67,BB68),"")</f>
        <v/>
      </c>
      <c r="BF68" s="10"/>
      <c r="BG68" s="10"/>
      <c r="BH68" s="10"/>
      <c r="BI68" s="10"/>
      <c r="BJ68" s="45"/>
      <c r="BK68" s="26"/>
      <c r="BL68" s="47" t="s">
        <v>29</v>
      </c>
      <c r="BM68" s="44" t="str">
        <f>IFERROR(INDEX(#REF!,MATCH(BF68,#REF!,0)),"")</f>
        <v/>
      </c>
      <c r="BN68" s="24" t="str">
        <f>IFERROR(INDEX(#REF!,MATCH(BF68,#REF!,0)),"")</f>
        <v/>
      </c>
      <c r="BO68" s="24" t="str">
        <f>IFERROR(INDEX(#REF!,MATCH(BF68,#REF!,0)),"")</f>
        <v/>
      </c>
      <c r="BP68" s="52"/>
      <c r="BQ68" s="53" t="str">
        <f>IFERROR(RANK(BP68,BP:BP,0)+COUNTIF($BP$12:BP67,BP68),"")</f>
        <v/>
      </c>
      <c r="BS68" s="10"/>
      <c r="BT68" s="10"/>
      <c r="BU68" s="10"/>
      <c r="BV68" s="10"/>
      <c r="BW68" s="10"/>
      <c r="BX68" s="45"/>
      <c r="BY68" s="47"/>
      <c r="BZ68" s="47"/>
      <c r="CA68" s="44" t="str">
        <f>IFERROR(INDEX(#REF!,MATCH(BT68,#REF!,0)),"")</f>
        <v/>
      </c>
      <c r="CB68" s="24" t="str">
        <f>IFERROR(INDEX(#REF!,MATCH(BT68,#REF!,0)),"")</f>
        <v/>
      </c>
      <c r="CC68" s="24" t="str">
        <f>IFERROR(INDEX(#REF!,MATCH(BT68,#REF!,0)),"")</f>
        <v/>
      </c>
      <c r="CD68" s="52"/>
      <c r="CE68" s="53" t="str">
        <f>IFERROR(RANK(CD68,CD:CD,0)+COUNTIF(CD$12:CDL67,CD68),"")</f>
        <v/>
      </c>
    </row>
    <row r="69" spans="1:83" ht="18.75" customHeight="1" x14ac:dyDescent="0.3">
      <c r="B69" s="33" t="s">
        <v>29</v>
      </c>
      <c r="C69" s="33" t="s">
        <v>29</v>
      </c>
      <c r="D69" s="34" t="s">
        <v>29</v>
      </c>
      <c r="E69" s="34" t="s">
        <v>29</v>
      </c>
      <c r="F69" s="45" t="s">
        <v>29</v>
      </c>
      <c r="G69" s="26">
        <v>52</v>
      </c>
      <c r="H69" s="47" t="s">
        <v>29</v>
      </c>
      <c r="I69" s="55" t="str">
        <f>IFERROR(INDEX(#REF!,MATCH(B69,#REF!,0)),"")</f>
        <v/>
      </c>
      <c r="J69" s="56" t="str">
        <f>IFERROR(INDEX(#REF!,MATCH(B69,#REF!,0)),"")</f>
        <v/>
      </c>
      <c r="K69" s="24" t="str">
        <f>IFERROR(INDEX(#REF!,MATCH(B69,#REF!,0)),"")</f>
        <v/>
      </c>
      <c r="L69" s="52" t="str">
        <f t="shared" si="0"/>
        <v/>
      </c>
      <c r="M69" s="53" t="str">
        <f>IFERROR(RANK(L69,L:L,0)+COUNTIF($L$12:L68,L69),"")</f>
        <v/>
      </c>
      <c r="N69" s="27"/>
      <c r="O69" s="27"/>
      <c r="P69" s="28" t="s">
        <v>29</v>
      </c>
      <c r="Q69" s="28" t="s">
        <v>29</v>
      </c>
      <c r="R69" s="43" t="s">
        <v>29</v>
      </c>
      <c r="S69" s="43" t="s">
        <v>29</v>
      </c>
      <c r="T69" s="45"/>
      <c r="U69" s="47">
        <v>52</v>
      </c>
      <c r="V69" s="47"/>
      <c r="W69" s="44" t="str">
        <f>IFERROR(INDEX(#REF!,MATCH(P69,#REF!,0)),"")</f>
        <v/>
      </c>
      <c r="X69" s="24" t="str">
        <f>IFERROR(INDEX(#REF!,MATCH(P69,#REF!,0)),"")</f>
        <v/>
      </c>
      <c r="Y69" s="24" t="str">
        <f>IFERROR(INDEX(#REF!,MATCH(P69,#REF!,0)),"")</f>
        <v/>
      </c>
      <c r="Z69" s="52"/>
      <c r="AA69" s="53" t="str">
        <f>IFERROR(RANK(Z69,Z:Z,0)+COUNTIF($Z$12:Z68,Z69),"")</f>
        <v/>
      </c>
      <c r="AD69" s="10"/>
      <c r="AE69" s="10"/>
      <c r="AF69" s="10"/>
      <c r="AG69" s="10"/>
      <c r="AH69" s="45"/>
      <c r="AI69" s="26"/>
      <c r="AJ69" s="47" t="s">
        <v>29</v>
      </c>
      <c r="AK69" s="55" t="str">
        <f>IFERROR(INDEX(#REF!,MATCH(AD69,#REF!,0)),"")</f>
        <v/>
      </c>
      <c r="AL69" s="56" t="str">
        <f>IFERROR(INDEX(#REF!,MATCH(AD69,#REF!,0)),"")</f>
        <v/>
      </c>
      <c r="AM69" s="24" t="str">
        <f>IFERROR(INDEX(#REF!,MATCH(AD69,#REF!,0)),"")</f>
        <v/>
      </c>
      <c r="AN69" s="52" t="str">
        <f t="shared" si="2"/>
        <v/>
      </c>
      <c r="AO69" s="53" t="str">
        <f>IFERROR(RANK(AN69,AN:AN,0)+COUNTIF($AN$12:AN68,AN69),"")</f>
        <v/>
      </c>
      <c r="AQ69" s="10"/>
      <c r="AR69" s="10"/>
      <c r="AS69" s="10"/>
      <c r="AT69" s="10"/>
      <c r="AU69" s="10"/>
      <c r="AV69" s="45"/>
      <c r="AW69" s="47"/>
      <c r="AX69" s="47"/>
      <c r="AY69" s="44" t="str">
        <f>IFERROR(INDEX(#REF!,MATCH(AR69,#REF!,0)),"")</f>
        <v/>
      </c>
      <c r="AZ69" s="24" t="str">
        <f>IFERROR(INDEX(#REF!,MATCH(AR69,#REF!,0)),"")</f>
        <v/>
      </c>
      <c r="BA69" s="24" t="str">
        <f>IFERROR(INDEX(#REF!,MATCH(AR69,#REF!,0)),"")</f>
        <v/>
      </c>
      <c r="BB69" s="52"/>
      <c r="BC69" s="53" t="str">
        <f>IFERROR(RANK(BB69,BB:BB,0)+COUNTIF($BB$12:BB68,BB69),"")</f>
        <v/>
      </c>
      <c r="BF69" s="10"/>
      <c r="BG69" s="98"/>
      <c r="BH69" s="98"/>
      <c r="BI69" s="98"/>
      <c r="BJ69" s="45"/>
      <c r="BK69" s="26"/>
      <c r="BL69" s="47" t="s">
        <v>29</v>
      </c>
      <c r="BM69" s="44" t="str">
        <f>IFERROR(INDEX(#REF!,MATCH(BF69,#REF!,0)),"")</f>
        <v/>
      </c>
      <c r="BN69" s="24" t="str">
        <f>IFERROR(INDEX(#REF!,MATCH(BF69,#REF!,0)),"")</f>
        <v/>
      </c>
      <c r="BO69" s="24" t="str">
        <f>IFERROR(INDEX(#REF!,MATCH(BF69,#REF!,0)),"")</f>
        <v/>
      </c>
      <c r="BP69" s="52"/>
      <c r="BQ69" s="53" t="str">
        <f>IFERROR(RANK(BP69,BP:BP,0)+COUNTIF($BP$12:BP68,BP69),"")</f>
        <v/>
      </c>
      <c r="BR69" s="98"/>
      <c r="BS69" s="98"/>
      <c r="BT69" s="98"/>
      <c r="BU69" s="98"/>
      <c r="BV69" s="98"/>
      <c r="BW69" s="98"/>
      <c r="BX69" s="45"/>
      <c r="BY69" s="47"/>
      <c r="BZ69" s="47"/>
      <c r="CA69" s="44" t="str">
        <f>IFERROR(INDEX(#REF!,MATCH(BT69,#REF!,0)),"")</f>
        <v/>
      </c>
      <c r="CB69" s="24" t="str">
        <f>IFERROR(INDEX(#REF!,MATCH(BT69,#REF!,0)),"")</f>
        <v/>
      </c>
      <c r="CC69" s="24" t="str">
        <f>IFERROR(INDEX(#REF!,MATCH(BT69,#REF!,0)),"")</f>
        <v/>
      </c>
      <c r="CD69" s="52"/>
      <c r="CE69" s="53" t="str">
        <f>IFERROR(RANK(CD69,CD:CD,0)+COUNTIF(CD$12:CDL68,CD69),"")</f>
        <v/>
      </c>
    </row>
    <row r="70" spans="1:83" ht="18.75" customHeight="1" x14ac:dyDescent="0.3">
      <c r="B70" s="33" t="s">
        <v>29</v>
      </c>
      <c r="C70" s="33" t="s">
        <v>29</v>
      </c>
      <c r="D70" s="34" t="s">
        <v>29</v>
      </c>
      <c r="E70" s="34" t="s">
        <v>29</v>
      </c>
      <c r="F70" s="45" t="s">
        <v>29</v>
      </c>
      <c r="G70" s="26">
        <v>53</v>
      </c>
      <c r="H70" s="47" t="s">
        <v>29</v>
      </c>
      <c r="I70" s="55" t="str">
        <f>IFERROR(INDEX(#REF!,MATCH(B70,#REF!,0)),"")</f>
        <v/>
      </c>
      <c r="J70" s="56" t="str">
        <f>IFERROR(INDEX(#REF!,MATCH(B70,#REF!,0)),"")</f>
        <v/>
      </c>
      <c r="K70" s="24" t="str">
        <f>IFERROR(INDEX(#REF!,MATCH(B70,#REF!,0)),"")</f>
        <v/>
      </c>
      <c r="L70" s="52" t="str">
        <f t="shared" si="0"/>
        <v/>
      </c>
      <c r="M70" s="53" t="str">
        <f>IFERROR(RANK(L70,L:L,0)+COUNTIF($L$12:L69,L70),"")</f>
        <v/>
      </c>
      <c r="N70" s="27"/>
      <c r="O70" s="27"/>
      <c r="P70" s="28" t="s">
        <v>29</v>
      </c>
      <c r="Q70" s="28" t="s">
        <v>29</v>
      </c>
      <c r="R70" s="43" t="s">
        <v>29</v>
      </c>
      <c r="S70" s="43" t="s">
        <v>29</v>
      </c>
      <c r="T70" s="45"/>
      <c r="U70" s="47">
        <v>53</v>
      </c>
      <c r="V70" s="47"/>
      <c r="W70" s="44" t="str">
        <f>IFERROR(INDEX(#REF!,MATCH(P70,#REF!,0)),"")</f>
        <v/>
      </c>
      <c r="X70" s="24" t="str">
        <f>IFERROR(INDEX(#REF!,MATCH(P70,#REF!,0)),"")</f>
        <v/>
      </c>
      <c r="Y70" s="24" t="str">
        <f>IFERROR(INDEX(#REF!,MATCH(P70,#REF!,0)),"")</f>
        <v/>
      </c>
      <c r="Z70" s="52"/>
      <c r="AA70" s="53" t="str">
        <f>IFERROR(RANK(Z70,Z:Z,0)+COUNTIF($Z$12:Z69,Z70),"")</f>
        <v/>
      </c>
      <c r="AD70" s="10"/>
      <c r="AE70" s="10"/>
      <c r="AF70" s="10"/>
      <c r="AG70" s="10"/>
      <c r="AH70" s="45"/>
      <c r="AI70" s="26"/>
      <c r="AJ70" s="47" t="s">
        <v>29</v>
      </c>
      <c r="AK70" s="55" t="str">
        <f>IFERROR(INDEX(#REF!,MATCH(AD70,#REF!,0)),"")</f>
        <v/>
      </c>
      <c r="AL70" s="56" t="str">
        <f>IFERROR(INDEX(#REF!,MATCH(AD70,#REF!,0)),"")</f>
        <v/>
      </c>
      <c r="AM70" s="24" t="str">
        <f>IFERROR(INDEX(#REF!,MATCH(AD70,#REF!,0)),"")</f>
        <v/>
      </c>
      <c r="AN70" s="52" t="str">
        <f t="shared" si="2"/>
        <v/>
      </c>
      <c r="AO70" s="53" t="str">
        <f>IFERROR(RANK(AN70,AN:AN,0)+COUNTIF($AN$12:AN69,AN70),"")</f>
        <v/>
      </c>
      <c r="AQ70" s="10"/>
      <c r="AR70" s="10"/>
      <c r="AS70" s="10"/>
      <c r="AT70" s="10"/>
      <c r="AU70" s="10"/>
      <c r="AV70" s="45"/>
      <c r="AW70" s="47"/>
      <c r="AX70" s="47"/>
      <c r="AY70" s="44" t="str">
        <f>IFERROR(INDEX(#REF!,MATCH(AR70,#REF!,0)),"")</f>
        <v/>
      </c>
      <c r="AZ70" s="24" t="str">
        <f>IFERROR(INDEX(#REF!,MATCH(AR70,#REF!,0)),"")</f>
        <v/>
      </c>
      <c r="BA70" s="24" t="str">
        <f>IFERROR(INDEX(#REF!,MATCH(AR70,#REF!,0)),"")</f>
        <v/>
      </c>
      <c r="BB70" s="52"/>
      <c r="BC70" s="53" t="str">
        <f>IFERROR(RANK(BB70,BB:BB,0)+COUNTIF($BB$12:BB69,BB70),"")</f>
        <v/>
      </c>
      <c r="BF70" s="10"/>
      <c r="BG70" s="98"/>
      <c r="BH70" s="98"/>
      <c r="BI70" s="98"/>
      <c r="BJ70" s="45"/>
      <c r="BK70" s="26"/>
      <c r="BL70" s="47" t="s">
        <v>29</v>
      </c>
      <c r="BM70" s="44" t="str">
        <f>IFERROR(INDEX(#REF!,MATCH(BF70,#REF!,0)),"")</f>
        <v/>
      </c>
      <c r="BN70" s="24" t="str">
        <f>IFERROR(INDEX(#REF!,MATCH(BF70,#REF!,0)),"")</f>
        <v/>
      </c>
      <c r="BO70" s="24" t="str">
        <f>IFERROR(INDEX(#REF!,MATCH(BF70,#REF!,0)),"")</f>
        <v/>
      </c>
      <c r="BP70" s="52"/>
      <c r="BQ70" s="53" t="str">
        <f>IFERROR(RANK(BP70,BP:BP,0)+COUNTIF($BP$12:BP69,BP70),"")</f>
        <v/>
      </c>
      <c r="BR70" s="98"/>
      <c r="BS70" s="98"/>
      <c r="BT70" s="98"/>
      <c r="BU70" s="98"/>
      <c r="BV70" s="98"/>
      <c r="BW70" s="98"/>
      <c r="BX70" s="45"/>
      <c r="BY70" s="47"/>
      <c r="BZ70" s="47"/>
      <c r="CA70" s="44" t="str">
        <f>IFERROR(INDEX(#REF!,MATCH(BT70,#REF!,0)),"")</f>
        <v/>
      </c>
      <c r="CB70" s="24" t="str">
        <f>IFERROR(INDEX(#REF!,MATCH(BT70,#REF!,0)),"")</f>
        <v/>
      </c>
      <c r="CC70" s="24" t="str">
        <f>IFERROR(INDEX(#REF!,MATCH(BT70,#REF!,0)),"")</f>
        <v/>
      </c>
      <c r="CD70" s="52"/>
      <c r="CE70" s="53" t="str">
        <f>IFERROR(RANK(CD70,CD:CD,0)+COUNTIF(CD$12:CDL69,CD70),"")</f>
        <v/>
      </c>
    </row>
    <row r="71" spans="1:83" ht="18.75" customHeight="1" x14ac:dyDescent="0.3">
      <c r="B71" s="33" t="s">
        <v>29</v>
      </c>
      <c r="C71" s="33" t="s">
        <v>29</v>
      </c>
      <c r="D71" s="34" t="s">
        <v>29</v>
      </c>
      <c r="E71" s="34" t="s">
        <v>29</v>
      </c>
      <c r="F71" s="45" t="s">
        <v>29</v>
      </c>
      <c r="G71" s="26">
        <v>54</v>
      </c>
      <c r="H71" s="47" t="s">
        <v>29</v>
      </c>
      <c r="I71" s="55" t="str">
        <f>IFERROR(INDEX(#REF!,MATCH(B71,#REF!,0)),"")</f>
        <v/>
      </c>
      <c r="J71" s="56" t="str">
        <f>IFERROR(INDEX(#REF!,MATCH(B71,#REF!,0)),"")</f>
        <v/>
      </c>
      <c r="K71" s="24" t="str">
        <f>IFERROR(INDEX(#REF!,MATCH(B71,#REF!,0)),"")</f>
        <v/>
      </c>
      <c r="L71" s="52" t="str">
        <f t="shared" si="0"/>
        <v/>
      </c>
      <c r="M71" s="53" t="str">
        <f>IFERROR(RANK(L71,L:L,0)+COUNTIF($L$12:L70,L71),"")</f>
        <v/>
      </c>
      <c r="N71" s="27"/>
      <c r="O71" s="27"/>
      <c r="P71" s="28" t="s">
        <v>29</v>
      </c>
      <c r="Q71" s="28" t="s">
        <v>29</v>
      </c>
      <c r="R71" s="43" t="s">
        <v>29</v>
      </c>
      <c r="S71" s="43" t="s">
        <v>29</v>
      </c>
      <c r="T71" s="45"/>
      <c r="U71" s="47">
        <v>54</v>
      </c>
      <c r="V71" s="47"/>
      <c r="W71" s="44" t="str">
        <f>IFERROR(INDEX(#REF!,MATCH(P71,#REF!,0)),"")</f>
        <v/>
      </c>
      <c r="X71" s="24" t="str">
        <f>IFERROR(INDEX(#REF!,MATCH(P71,#REF!,0)),"")</f>
        <v/>
      </c>
      <c r="Y71" s="24" t="str">
        <f>IFERROR(INDEX(#REF!,MATCH(P71,#REF!,0)),"")</f>
        <v/>
      </c>
      <c r="Z71" s="52"/>
      <c r="AA71" s="53" t="str">
        <f>IFERROR(RANK(Z71,Z:Z,0)+COUNTIF($Z$12:Z70,Z71),"")</f>
        <v/>
      </c>
      <c r="AD71" s="10"/>
      <c r="AE71" s="10"/>
      <c r="AF71" s="10"/>
      <c r="AG71" s="10"/>
      <c r="AH71" s="45"/>
      <c r="AI71" s="26"/>
      <c r="AJ71" s="47" t="s">
        <v>29</v>
      </c>
      <c r="AK71" s="55" t="str">
        <f>IFERROR(INDEX(#REF!,MATCH(AD71,#REF!,0)),"")</f>
        <v/>
      </c>
      <c r="AL71" s="56" t="str">
        <f>IFERROR(INDEX(#REF!,MATCH(AD71,#REF!,0)),"")</f>
        <v/>
      </c>
      <c r="AM71" s="24" t="str">
        <f>IFERROR(INDEX(#REF!,MATCH(AD71,#REF!,0)),"")</f>
        <v/>
      </c>
      <c r="AN71" s="52" t="str">
        <f t="shared" si="2"/>
        <v/>
      </c>
      <c r="AO71" s="53" t="str">
        <f>IFERROR(RANK(AN71,AN:AN,0)+COUNTIF($AN$12:AN70,AN71),"")</f>
        <v/>
      </c>
      <c r="AQ71" s="10"/>
      <c r="AR71" s="10"/>
      <c r="AS71" s="10"/>
      <c r="AT71" s="10"/>
      <c r="AU71" s="10"/>
      <c r="AV71" s="45"/>
      <c r="AW71" s="47"/>
      <c r="AX71" s="47"/>
      <c r="AY71" s="44" t="str">
        <f>IFERROR(INDEX(#REF!,MATCH(AR71,#REF!,0)),"")</f>
        <v/>
      </c>
      <c r="AZ71" s="24" t="str">
        <f>IFERROR(INDEX(#REF!,MATCH(AR71,#REF!,0)),"")</f>
        <v/>
      </c>
      <c r="BA71" s="24" t="str">
        <f>IFERROR(INDEX(#REF!,MATCH(AR71,#REF!,0)),"")</f>
        <v/>
      </c>
      <c r="BB71" s="52"/>
      <c r="BC71" s="53" t="str">
        <f>IFERROR(RANK(BB71,BB:BB,0)+COUNTIF($BB$12:BB70,BB71),"")</f>
        <v/>
      </c>
      <c r="BF71" s="10"/>
      <c r="BG71" s="11"/>
      <c r="BH71" s="11"/>
      <c r="BI71" s="11"/>
      <c r="BJ71" s="45"/>
      <c r="BK71" s="26"/>
      <c r="BL71" s="47" t="s">
        <v>29</v>
      </c>
      <c r="BM71" s="44" t="str">
        <f>IFERROR(INDEX(#REF!,MATCH(BF71,#REF!,0)),"")</f>
        <v/>
      </c>
      <c r="BN71" s="24" t="str">
        <f>IFERROR(INDEX(#REF!,MATCH(BF71,#REF!,0)),"")</f>
        <v/>
      </c>
      <c r="BO71" s="24" t="str">
        <f>IFERROR(INDEX(#REF!,MATCH(BF71,#REF!,0)),"")</f>
        <v/>
      </c>
      <c r="BP71" s="52"/>
      <c r="BQ71" s="53" t="str">
        <f>IFERROR(RANK(BP71,BP:BP,0)+COUNTIF($BP$12:BP70,BP71),"")</f>
        <v/>
      </c>
      <c r="BR71" s="11"/>
      <c r="BS71" s="11"/>
      <c r="BT71" s="11"/>
      <c r="BU71" s="11"/>
      <c r="BV71" s="11"/>
      <c r="BW71" s="11"/>
      <c r="BX71" s="45"/>
      <c r="BY71" s="47"/>
      <c r="BZ71" s="47"/>
      <c r="CA71" s="44" t="str">
        <f>IFERROR(INDEX(#REF!,MATCH(BT71,#REF!,0)),"")</f>
        <v/>
      </c>
      <c r="CB71" s="24" t="str">
        <f>IFERROR(INDEX(#REF!,MATCH(BT71,#REF!,0)),"")</f>
        <v/>
      </c>
      <c r="CC71" s="24" t="str">
        <f>IFERROR(INDEX(#REF!,MATCH(BT71,#REF!,0)),"")</f>
        <v/>
      </c>
      <c r="CD71" s="52"/>
      <c r="CE71" s="53" t="str">
        <f>IFERROR(RANK(CD71,CD:CD,0)+COUNTIF(CD$12:CDL70,CD71),"")</f>
        <v/>
      </c>
    </row>
    <row r="72" spans="1:83" s="12" customFormat="1" ht="18.75" customHeight="1" x14ac:dyDescent="0.3">
      <c r="B72" s="33" t="s">
        <v>29</v>
      </c>
      <c r="C72" s="33" t="s">
        <v>29</v>
      </c>
      <c r="D72" s="34" t="s">
        <v>29</v>
      </c>
      <c r="E72" s="34" t="s">
        <v>29</v>
      </c>
      <c r="F72" s="45" t="s">
        <v>29</v>
      </c>
      <c r="G72" s="26">
        <v>55</v>
      </c>
      <c r="H72" s="47" t="s">
        <v>29</v>
      </c>
      <c r="I72" s="55" t="str">
        <f>IFERROR(INDEX(#REF!,MATCH(B72,#REF!,0)),"")</f>
        <v/>
      </c>
      <c r="J72" s="56" t="str">
        <f>IFERROR(INDEX(#REF!,MATCH(B72,#REF!,0)),"")</f>
        <v/>
      </c>
      <c r="K72" s="24" t="str">
        <f>IFERROR(INDEX(#REF!,MATCH(B72,#REF!,0)),"")</f>
        <v/>
      </c>
      <c r="L72" s="52" t="str">
        <f t="shared" si="0"/>
        <v/>
      </c>
      <c r="M72" s="53" t="str">
        <f>IFERROR(RANK(L72,L:L,0)+COUNTIF($L$12:L71,L72),"")</f>
        <v/>
      </c>
      <c r="N72" s="27"/>
      <c r="O72" s="27"/>
      <c r="P72" s="28" t="s">
        <v>29</v>
      </c>
      <c r="Q72" s="28" t="s">
        <v>29</v>
      </c>
      <c r="R72" s="43" t="s">
        <v>29</v>
      </c>
      <c r="S72" s="43" t="s">
        <v>29</v>
      </c>
      <c r="T72" s="45"/>
      <c r="U72" s="47">
        <v>55</v>
      </c>
      <c r="V72" s="47"/>
      <c r="W72" s="44" t="str">
        <f>IFERROR(INDEX(#REF!,MATCH(P72,#REF!,0)),"")</f>
        <v/>
      </c>
      <c r="X72" s="24" t="str">
        <f>IFERROR(INDEX(#REF!,MATCH(P72,#REF!,0)),"")</f>
        <v/>
      </c>
      <c r="Y72" s="24" t="str">
        <f>IFERROR(INDEX(#REF!,MATCH(P72,#REF!,0)),"")</f>
        <v/>
      </c>
      <c r="Z72" s="52"/>
      <c r="AA72" s="53" t="str">
        <f>IFERROR(RANK(Z72,Z:Z,0)+COUNTIF($Z$12:Z71,Z72),"")</f>
        <v/>
      </c>
      <c r="AB72" s="10"/>
      <c r="AC72" s="10"/>
      <c r="AD72" s="10"/>
      <c r="AE72" s="10"/>
      <c r="AF72" s="10"/>
      <c r="AG72" s="10"/>
      <c r="AH72" s="45"/>
      <c r="AI72" s="26"/>
      <c r="AJ72" s="47" t="s">
        <v>29</v>
      </c>
      <c r="AK72" s="55" t="str">
        <f>IFERROR(INDEX(#REF!,MATCH(AD72,#REF!,0)),"")</f>
        <v/>
      </c>
      <c r="AL72" s="56" t="str">
        <f>IFERROR(INDEX(#REF!,MATCH(AD72,#REF!,0)),"")</f>
        <v/>
      </c>
      <c r="AM72" s="24" t="str">
        <f>IFERROR(INDEX(#REF!,MATCH(AD72,#REF!,0)),"")</f>
        <v/>
      </c>
      <c r="AN72" s="52" t="str">
        <f t="shared" si="2"/>
        <v/>
      </c>
      <c r="AO72" s="53" t="str">
        <f>IFERROR(RANK(AN72,AN:AN,0)+COUNTIF($AN$12:AN71,AN72),"")</f>
        <v/>
      </c>
      <c r="AP72" s="10"/>
      <c r="AQ72" s="10"/>
      <c r="AR72" s="10"/>
      <c r="AS72" s="10"/>
      <c r="AT72" s="10"/>
      <c r="AU72" s="10"/>
      <c r="AV72" s="45"/>
      <c r="AW72" s="47"/>
      <c r="AX72" s="47"/>
      <c r="AY72" s="44" t="str">
        <f>IFERROR(INDEX(#REF!,MATCH(AR72,#REF!,0)),"")</f>
        <v/>
      </c>
      <c r="AZ72" s="24" t="str">
        <f>IFERROR(INDEX(#REF!,MATCH(AR72,#REF!,0)),"")</f>
        <v/>
      </c>
      <c r="BA72" s="24" t="str">
        <f>IFERROR(INDEX(#REF!,MATCH(AR72,#REF!,0)),"")</f>
        <v/>
      </c>
      <c r="BB72" s="52"/>
      <c r="BC72" s="53" t="str">
        <f>IFERROR(RANK(BB72,BB:BB,0)+COUNTIF($BB$12:BB71,BB72),"")</f>
        <v/>
      </c>
      <c r="BD72" s="9"/>
      <c r="BE72" s="9"/>
      <c r="BF72" s="10"/>
      <c r="BG72" s="11"/>
      <c r="BH72" s="11"/>
      <c r="BI72" s="11"/>
      <c r="BJ72" s="45"/>
      <c r="BK72" s="26"/>
      <c r="BL72" s="47" t="s">
        <v>29</v>
      </c>
      <c r="BM72" s="44" t="str">
        <f>IFERROR(INDEX(#REF!,MATCH(BF72,#REF!,0)),"")</f>
        <v/>
      </c>
      <c r="BN72" s="24" t="str">
        <f>IFERROR(INDEX(#REF!,MATCH(BF72,#REF!,0)),"")</f>
        <v/>
      </c>
      <c r="BO72" s="24" t="str">
        <f>IFERROR(INDEX(#REF!,MATCH(BF72,#REF!,0)),"")</f>
        <v/>
      </c>
      <c r="BP72" s="52"/>
      <c r="BQ72" s="53" t="str">
        <f>IFERROR(RANK(BP72,BP:BP,0)+COUNTIF($BP$12:BP71,BP72),"")</f>
        <v/>
      </c>
      <c r="BR72" s="11"/>
      <c r="BS72" s="11"/>
      <c r="BT72" s="11"/>
      <c r="BU72" s="11"/>
      <c r="BV72" s="11"/>
      <c r="BW72" s="11"/>
      <c r="BX72" s="45"/>
      <c r="BY72" s="47"/>
      <c r="BZ72" s="47"/>
      <c r="CA72" s="44" t="str">
        <f>IFERROR(INDEX(#REF!,MATCH(BT72,#REF!,0)),"")</f>
        <v/>
      </c>
      <c r="CB72" s="24" t="str">
        <f>IFERROR(INDEX(#REF!,MATCH(BT72,#REF!,0)),"")</f>
        <v/>
      </c>
      <c r="CC72" s="24" t="str">
        <f>IFERROR(INDEX(#REF!,MATCH(BT72,#REF!,0)),"")</f>
        <v/>
      </c>
      <c r="CD72" s="52"/>
      <c r="CE72" s="53" t="str">
        <f>IFERROR(RANK(CD72,CD:CD,0)+COUNTIF(CD$12:CDL71,CD72),"")</f>
        <v/>
      </c>
    </row>
    <row r="73" spans="1:83" ht="18.75" customHeight="1" x14ac:dyDescent="0.3">
      <c r="B73" s="33" t="s">
        <v>29</v>
      </c>
      <c r="C73" s="33" t="s">
        <v>29</v>
      </c>
      <c r="D73" s="34" t="s">
        <v>29</v>
      </c>
      <c r="E73" s="34" t="s">
        <v>29</v>
      </c>
      <c r="F73" s="45" t="s">
        <v>29</v>
      </c>
      <c r="G73" s="26">
        <v>56</v>
      </c>
      <c r="H73" s="47" t="s">
        <v>29</v>
      </c>
      <c r="I73" s="55" t="str">
        <f>IFERROR(INDEX(#REF!,MATCH(B73,#REF!,0)),"")</f>
        <v/>
      </c>
      <c r="J73" s="56" t="str">
        <f>IFERROR(INDEX(#REF!,MATCH(B73,#REF!,0)),"")</f>
        <v/>
      </c>
      <c r="K73" s="24" t="str">
        <f>IFERROR(INDEX(#REF!,MATCH(B73,#REF!,0)),"")</f>
        <v/>
      </c>
      <c r="L73" s="52" t="str">
        <f t="shared" si="0"/>
        <v/>
      </c>
      <c r="M73" s="53" t="str">
        <f>IFERROR(RANK(L73,L:L,0)+COUNTIF($L$12:L72,L73),"")</f>
        <v/>
      </c>
      <c r="N73" s="27"/>
      <c r="O73" s="27"/>
      <c r="P73" s="28" t="s">
        <v>29</v>
      </c>
      <c r="Q73" s="28" t="s">
        <v>29</v>
      </c>
      <c r="R73" s="43" t="s">
        <v>29</v>
      </c>
      <c r="S73" s="43" t="s">
        <v>29</v>
      </c>
      <c r="T73" s="45"/>
      <c r="U73" s="47">
        <v>56</v>
      </c>
      <c r="V73" s="47"/>
      <c r="W73" s="44" t="str">
        <f>IFERROR(INDEX(#REF!,MATCH(P73,#REF!,0)),"")</f>
        <v/>
      </c>
      <c r="X73" s="24" t="str">
        <f>IFERROR(INDEX(#REF!,MATCH(P73,#REF!,0)),"")</f>
        <v/>
      </c>
      <c r="Y73" s="24" t="str">
        <f>IFERROR(INDEX(#REF!,MATCH(P73,#REF!,0)),"")</f>
        <v/>
      </c>
      <c r="Z73" s="52"/>
      <c r="AA73" s="53" t="str">
        <f>IFERROR(RANK(Z73,Z:Z,0)+COUNTIF($Z$12:Z72,Z73),"")</f>
        <v/>
      </c>
      <c r="AD73" s="10"/>
      <c r="AE73" s="10"/>
      <c r="AF73" s="10"/>
      <c r="AG73" s="10"/>
      <c r="AH73" s="45"/>
      <c r="AI73" s="26"/>
      <c r="AJ73" s="47" t="s">
        <v>29</v>
      </c>
      <c r="AK73" s="55" t="str">
        <f>IFERROR(INDEX(#REF!,MATCH(AD73,#REF!,0)),"")</f>
        <v/>
      </c>
      <c r="AL73" s="56" t="str">
        <f>IFERROR(INDEX(#REF!,MATCH(AD73,#REF!,0)),"")</f>
        <v/>
      </c>
      <c r="AM73" s="24" t="str">
        <f>IFERROR(INDEX(#REF!,MATCH(AD73,#REF!,0)),"")</f>
        <v/>
      </c>
      <c r="AN73" s="52" t="str">
        <f t="shared" si="2"/>
        <v/>
      </c>
      <c r="AO73" s="53" t="str">
        <f>IFERROR(RANK(AN73,AN:AN,0)+COUNTIF($AN$12:AN72,AN73),"")</f>
        <v/>
      </c>
      <c r="AQ73" s="10"/>
      <c r="AR73" s="10"/>
      <c r="AS73" s="10"/>
      <c r="AT73" s="10"/>
      <c r="AU73" s="10"/>
      <c r="AV73" s="45"/>
      <c r="AW73" s="47"/>
      <c r="AX73" s="47"/>
      <c r="AY73" s="44" t="str">
        <f>IFERROR(INDEX(#REF!,MATCH(AR73,#REF!,0)),"")</f>
        <v/>
      </c>
      <c r="AZ73" s="24" t="str">
        <f>IFERROR(INDEX(#REF!,MATCH(AR73,#REF!,0)),"")</f>
        <v/>
      </c>
      <c r="BA73" s="24" t="str">
        <f>IFERROR(INDEX(#REF!,MATCH(AR73,#REF!,0)),"")</f>
        <v/>
      </c>
      <c r="BB73" s="52"/>
      <c r="BC73" s="53" t="str">
        <f>IFERROR(RANK(BB73,BB:BB,0)+COUNTIF($BB$12:BB72,BB73),"")</f>
        <v/>
      </c>
      <c r="BF73" s="10"/>
      <c r="BG73" s="25"/>
      <c r="BH73" s="25"/>
      <c r="BI73" s="25"/>
      <c r="BJ73" s="45"/>
      <c r="BK73" s="26"/>
      <c r="BL73" s="47" t="s">
        <v>29</v>
      </c>
      <c r="BM73" s="44" t="str">
        <f>IFERROR(INDEX(#REF!,MATCH(BF73,#REF!,0)),"")</f>
        <v/>
      </c>
      <c r="BN73" s="24" t="str">
        <f>IFERROR(INDEX(#REF!,MATCH(BF73,#REF!,0)),"")</f>
        <v/>
      </c>
      <c r="BO73" s="24" t="str">
        <f>IFERROR(INDEX(#REF!,MATCH(BF73,#REF!,0)),"")</f>
        <v/>
      </c>
      <c r="BP73" s="52"/>
      <c r="BQ73" s="53" t="str">
        <f>IFERROR(RANK(BP73,BP:BP,0)+COUNTIF($BP$12:BP72,BP73),"")</f>
        <v/>
      </c>
      <c r="BR73" s="25"/>
      <c r="BS73" s="25"/>
      <c r="BT73" s="25"/>
      <c r="BU73" s="25"/>
      <c r="BV73" s="25"/>
      <c r="BW73" s="25"/>
      <c r="BX73" s="45"/>
      <c r="BY73" s="47"/>
      <c r="BZ73" s="47"/>
      <c r="CA73" s="44" t="str">
        <f>IFERROR(INDEX(#REF!,MATCH(BT73,#REF!,0)),"")</f>
        <v/>
      </c>
      <c r="CB73" s="24" t="str">
        <f>IFERROR(INDEX(#REF!,MATCH(BT73,#REF!,0)),"")</f>
        <v/>
      </c>
      <c r="CC73" s="24" t="str">
        <f>IFERROR(INDEX(#REF!,MATCH(BT73,#REF!,0)),"")</f>
        <v/>
      </c>
      <c r="CD73" s="52"/>
      <c r="CE73" s="53" t="str">
        <f>IFERROR(RANK(CD73,CD:CD,0)+COUNTIF(CD$12:CDL72,CD73),"")</f>
        <v/>
      </c>
    </row>
    <row r="74" spans="1:83" ht="45.75" hidden="1" customHeight="1" x14ac:dyDescent="0.3">
      <c r="A74" s="816" t="s">
        <v>1</v>
      </c>
      <c r="B74" s="816"/>
      <c r="C74" s="816"/>
      <c r="D74" s="816"/>
      <c r="E74" s="816"/>
      <c r="F74" s="816"/>
      <c r="G74" s="816"/>
      <c r="H74" s="816"/>
      <c r="I74" s="816"/>
      <c r="J74" s="816"/>
      <c r="K74" s="816"/>
      <c r="L74" s="816"/>
      <c r="M74" s="816"/>
      <c r="N74" s="816"/>
      <c r="O74" s="816" t="s">
        <v>1</v>
      </c>
      <c r="P74" s="816"/>
      <c r="Q74" s="816"/>
      <c r="R74" s="816"/>
      <c r="S74" s="816"/>
      <c r="T74" s="816"/>
      <c r="U74" s="816"/>
      <c r="V74" s="816"/>
      <c r="W74" s="816"/>
      <c r="X74" s="816"/>
      <c r="Y74" s="816"/>
      <c r="Z74" s="816"/>
      <c r="AA74" s="816"/>
      <c r="AD74" s="10"/>
      <c r="AE74" s="10"/>
      <c r="AF74" s="10"/>
      <c r="AG74" s="10"/>
      <c r="AH74" s="10"/>
      <c r="AI74" s="10"/>
      <c r="AK74" s="10"/>
      <c r="AL74" s="10"/>
      <c r="AQ74" s="10"/>
      <c r="AR74" s="10"/>
      <c r="AS74" s="10"/>
      <c r="AT74" s="10"/>
      <c r="AU74" s="10"/>
      <c r="AX74" s="9"/>
      <c r="BA74" s="9"/>
      <c r="BB74" s="9"/>
      <c r="BC74" s="9"/>
      <c r="BF74" s="10"/>
      <c r="BG74" s="377"/>
      <c r="BH74" s="377"/>
      <c r="BI74" s="377"/>
      <c r="BJ74" s="10"/>
      <c r="BK74" s="10"/>
      <c r="BO74" s="9"/>
      <c r="BP74" s="9"/>
      <c r="BQ74" s="9"/>
      <c r="BR74" s="377"/>
      <c r="BS74" s="377"/>
      <c r="BT74" s="377"/>
      <c r="BU74" s="377"/>
      <c r="BV74" s="377"/>
      <c r="BW74" s="377"/>
      <c r="BZ74" s="9"/>
      <c r="CC74" s="9"/>
      <c r="CD74" s="9"/>
      <c r="CE74" s="9"/>
    </row>
    <row r="75" spans="1:83" ht="15.75" hidden="1" customHeight="1" x14ac:dyDescent="0.3">
      <c r="A75" s="816"/>
      <c r="B75" s="816"/>
      <c r="C75" s="816"/>
      <c r="D75" s="816"/>
      <c r="E75" s="816"/>
      <c r="F75" s="816"/>
      <c r="G75" s="816"/>
      <c r="H75" s="816"/>
      <c r="I75" s="816"/>
      <c r="J75" s="816"/>
      <c r="K75" s="816"/>
      <c r="L75" s="816"/>
      <c r="M75" s="816"/>
      <c r="N75" s="816"/>
      <c r="O75" s="816"/>
      <c r="P75" s="816"/>
      <c r="Q75" s="816"/>
      <c r="R75" s="816"/>
      <c r="S75" s="816"/>
      <c r="T75" s="816"/>
      <c r="U75" s="816"/>
      <c r="V75" s="816"/>
      <c r="W75" s="816"/>
      <c r="X75" s="816"/>
      <c r="Y75" s="816"/>
      <c r="Z75" s="816"/>
      <c r="AA75" s="816"/>
      <c r="AD75" s="10"/>
      <c r="AE75" s="10"/>
      <c r="AF75" s="10"/>
      <c r="AG75" s="10"/>
      <c r="AH75" s="10"/>
      <c r="AI75" s="10"/>
      <c r="AK75" s="10"/>
      <c r="AL75" s="10"/>
      <c r="AQ75" s="10"/>
      <c r="AR75" s="10"/>
      <c r="AS75" s="10"/>
      <c r="AT75" s="10"/>
      <c r="AU75" s="10"/>
      <c r="AX75" s="9"/>
      <c r="BA75" s="9"/>
      <c r="BB75" s="9"/>
      <c r="BC75" s="9"/>
      <c r="BF75" s="10"/>
      <c r="BG75" s="377"/>
      <c r="BH75" s="377"/>
      <c r="BI75" s="377"/>
      <c r="BJ75" s="10"/>
      <c r="BK75" s="10"/>
      <c r="BO75" s="9"/>
      <c r="BP75" s="9"/>
      <c r="BQ75" s="9"/>
      <c r="BR75" s="377"/>
      <c r="BS75" s="377"/>
      <c r="BT75" s="377"/>
      <c r="BU75" s="377"/>
      <c r="BV75" s="377"/>
      <c r="BW75" s="377"/>
      <c r="BZ75" s="9"/>
      <c r="CC75" s="9"/>
      <c r="CD75" s="9"/>
      <c r="CE75" s="9"/>
    </row>
    <row r="76" spans="1:83" s="2" customFormat="1" ht="15" hidden="1" customHeight="1" x14ac:dyDescent="0.3">
      <c r="A76" s="816"/>
      <c r="B76" s="816"/>
      <c r="C76" s="816"/>
      <c r="D76" s="816"/>
      <c r="E76" s="816"/>
      <c r="F76" s="816"/>
      <c r="G76" s="816"/>
      <c r="H76" s="816"/>
      <c r="I76" s="816"/>
      <c r="J76" s="816"/>
      <c r="K76" s="816"/>
      <c r="L76" s="816"/>
      <c r="M76" s="816"/>
      <c r="N76" s="816"/>
      <c r="O76" s="816"/>
      <c r="P76" s="816"/>
      <c r="Q76" s="816"/>
      <c r="R76" s="816"/>
      <c r="S76" s="816"/>
      <c r="T76" s="816"/>
      <c r="U76" s="816"/>
      <c r="V76" s="816"/>
      <c r="W76" s="816"/>
      <c r="X76" s="816"/>
      <c r="Y76" s="816"/>
      <c r="Z76" s="816"/>
      <c r="AA76" s="816"/>
      <c r="AB76" s="10"/>
      <c r="AC76" s="10"/>
      <c r="AD76" s="10"/>
      <c r="AE76" s="10"/>
      <c r="AF76" s="10"/>
      <c r="AG76" s="10"/>
      <c r="AH76" s="10"/>
      <c r="AI76" s="10"/>
      <c r="AJ76" s="10"/>
      <c r="AK76" s="10"/>
      <c r="AL76" s="10"/>
      <c r="AM76" s="10"/>
      <c r="AN76" s="10"/>
      <c r="AO76" s="10"/>
      <c r="AP76" s="10"/>
      <c r="AQ76" s="10"/>
      <c r="AR76" s="10"/>
      <c r="AS76" s="10"/>
      <c r="AT76" s="10"/>
      <c r="AU76" s="10"/>
      <c r="AV76" s="9"/>
      <c r="AW76" s="9"/>
      <c r="AX76" s="9"/>
      <c r="AY76" s="9"/>
      <c r="AZ76" s="9"/>
      <c r="BA76" s="9"/>
      <c r="BB76" s="9"/>
      <c r="BC76" s="9"/>
      <c r="BD76" s="9"/>
      <c r="BE76" s="9"/>
      <c r="BF76" s="10"/>
      <c r="BG76" s="377"/>
      <c r="BH76" s="377"/>
      <c r="BI76" s="377"/>
      <c r="BJ76" s="10"/>
      <c r="BK76" s="10"/>
      <c r="BL76" s="10"/>
      <c r="BM76" s="9"/>
      <c r="BN76" s="9"/>
      <c r="BO76" s="9"/>
      <c r="BP76" s="9"/>
      <c r="BQ76" s="9"/>
      <c r="BR76" s="377"/>
      <c r="BS76" s="377"/>
      <c r="BT76" s="377"/>
      <c r="BU76" s="377"/>
      <c r="BV76" s="377"/>
      <c r="BW76" s="377"/>
      <c r="BX76" s="9"/>
      <c r="BY76" s="9"/>
      <c r="BZ76" s="9"/>
      <c r="CA76" s="9"/>
      <c r="CB76" s="9"/>
      <c r="CC76" s="9"/>
      <c r="CD76" s="9"/>
      <c r="CE76" s="9"/>
    </row>
    <row r="77" spans="1:83" s="2" customFormat="1" ht="15" hidden="1" customHeight="1" x14ac:dyDescent="0.3">
      <c r="A77" s="38"/>
      <c r="B77" s="38"/>
      <c r="C77" s="819" t="s">
        <v>128</v>
      </c>
      <c r="D77" s="819"/>
      <c r="E77" s="811" t="e">
        <f>#REF!</f>
        <v>#REF!</v>
      </c>
      <c r="F77" s="38"/>
      <c r="G77" s="38"/>
      <c r="H77" s="40"/>
      <c r="I77" s="38"/>
      <c r="J77" s="38"/>
      <c r="K77" s="40"/>
      <c r="L77" s="40"/>
      <c r="M77" s="40"/>
      <c r="N77" s="38"/>
      <c r="O77" s="38"/>
      <c r="P77" s="38"/>
      <c r="Q77" s="819" t="s">
        <v>128</v>
      </c>
      <c r="R77" s="819"/>
      <c r="S77" s="811" t="e">
        <f>#REF!</f>
        <v>#REF!</v>
      </c>
      <c r="T77" s="811"/>
      <c r="U77" s="811"/>
      <c r="V77" s="40"/>
      <c r="W77" s="38"/>
      <c r="X77" s="38"/>
      <c r="Y77" s="40"/>
      <c r="Z77" s="40"/>
      <c r="AA77" s="40"/>
      <c r="AB77" s="10"/>
      <c r="AC77" s="10"/>
      <c r="AD77" s="10"/>
      <c r="AE77" s="10"/>
      <c r="AF77" s="10"/>
      <c r="AG77" s="10"/>
      <c r="AH77" s="38"/>
      <c r="AI77" s="38"/>
      <c r="AJ77" s="40"/>
      <c r="AK77" s="38"/>
      <c r="AL77" s="38"/>
      <c r="AM77" s="40"/>
      <c r="AN77" s="40"/>
      <c r="AO77" s="40"/>
      <c r="AP77" s="10"/>
      <c r="AQ77" s="10"/>
      <c r="AR77" s="10"/>
      <c r="AS77" s="10"/>
      <c r="AT77" s="10"/>
      <c r="AU77" s="10"/>
      <c r="AV77" s="9"/>
      <c r="AW77" s="9"/>
      <c r="AX77" s="40"/>
      <c r="AY77" s="38"/>
      <c r="AZ77" s="38"/>
      <c r="BA77" s="40"/>
      <c r="BB77" s="40"/>
      <c r="BC77" s="40"/>
      <c r="BD77" s="9"/>
      <c r="BE77" s="9"/>
      <c r="BF77" s="10"/>
      <c r="BG77" s="40"/>
      <c r="BH77" s="40"/>
      <c r="BI77" s="40"/>
      <c r="BJ77" s="38"/>
      <c r="BK77" s="38"/>
      <c r="BL77" s="40"/>
      <c r="BM77" s="38"/>
      <c r="BN77" s="38"/>
      <c r="BO77" s="40"/>
      <c r="BP77" s="40"/>
      <c r="BQ77" s="40"/>
      <c r="BR77" s="40"/>
      <c r="BS77" s="40"/>
      <c r="BT77" s="40"/>
      <c r="BU77" s="40"/>
      <c r="BV77" s="40"/>
      <c r="BW77" s="40"/>
      <c r="BX77" s="9"/>
      <c r="BY77" s="9"/>
      <c r="BZ77" s="40"/>
      <c r="CA77" s="38"/>
      <c r="CB77" s="38"/>
      <c r="CC77" s="40"/>
      <c r="CD77" s="40"/>
      <c r="CE77" s="40"/>
    </row>
    <row r="78" spans="1:83" s="2" customFormat="1" ht="15" hidden="1" customHeight="1" x14ac:dyDescent="0.3">
      <c r="B78" s="3"/>
      <c r="C78" s="819"/>
      <c r="D78" s="819"/>
      <c r="E78" s="811"/>
      <c r="F78" s="37"/>
      <c r="G78" s="37"/>
      <c r="H78" s="41"/>
      <c r="I78" s="37"/>
      <c r="J78" s="37"/>
      <c r="K78" s="41"/>
      <c r="L78" s="41"/>
      <c r="M78" s="41"/>
      <c r="N78" s="37"/>
      <c r="P78" s="3"/>
      <c r="Q78" s="819"/>
      <c r="R78" s="819"/>
      <c r="S78" s="811"/>
      <c r="T78" s="811"/>
      <c r="U78" s="811"/>
      <c r="V78" s="41"/>
      <c r="W78" s="37"/>
      <c r="X78" s="37"/>
      <c r="Y78" s="41"/>
      <c r="Z78" s="41"/>
      <c r="AA78" s="41"/>
      <c r="AB78" s="10"/>
      <c r="AC78" s="10"/>
      <c r="AD78" s="10"/>
      <c r="AE78" s="10"/>
      <c r="AF78" s="10"/>
      <c r="AG78" s="10"/>
      <c r="AH78" s="37"/>
      <c r="AI78" s="37"/>
      <c r="AJ78" s="41"/>
      <c r="AK78" s="37"/>
      <c r="AL78" s="37"/>
      <c r="AM78" s="41"/>
      <c r="AN78" s="41"/>
      <c r="AO78" s="41"/>
      <c r="AP78" s="10"/>
      <c r="AQ78" s="10"/>
      <c r="AR78" s="10"/>
      <c r="AS78" s="10"/>
      <c r="AT78" s="10"/>
      <c r="AU78" s="10"/>
      <c r="AV78" s="9"/>
      <c r="AW78" s="9"/>
      <c r="AX78" s="41"/>
      <c r="AY78" s="37"/>
      <c r="AZ78" s="37"/>
      <c r="BA78" s="41"/>
      <c r="BB78" s="41"/>
      <c r="BC78" s="41"/>
      <c r="BD78" s="9"/>
      <c r="BE78" s="9"/>
      <c r="BF78" s="10"/>
      <c r="BG78" s="41"/>
      <c r="BH78" s="41"/>
      <c r="BI78" s="41"/>
      <c r="BJ78" s="37"/>
      <c r="BK78" s="37"/>
      <c r="BL78" s="41"/>
      <c r="BM78" s="37"/>
      <c r="BN78" s="37"/>
      <c r="BO78" s="41"/>
      <c r="BP78" s="41"/>
      <c r="BQ78" s="41"/>
      <c r="BR78" s="41"/>
      <c r="BS78" s="41"/>
      <c r="BT78" s="41"/>
      <c r="BU78" s="41"/>
      <c r="BV78" s="41"/>
      <c r="BW78" s="41"/>
      <c r="BX78" s="9"/>
      <c r="BY78" s="9"/>
      <c r="BZ78" s="41"/>
      <c r="CA78" s="37"/>
      <c r="CB78" s="37"/>
      <c r="CC78" s="41"/>
      <c r="CD78" s="41"/>
      <c r="CE78" s="41"/>
    </row>
    <row r="79" spans="1:83" s="2" customFormat="1" ht="15" hidden="1" customHeight="1" x14ac:dyDescent="0.3">
      <c r="B79" s="4"/>
      <c r="C79" s="839" t="e">
        <f>#REF!</f>
        <v>#REF!</v>
      </c>
      <c r="D79" s="839"/>
      <c r="E79" s="839"/>
      <c r="F79" s="37"/>
      <c r="G79" s="37"/>
      <c r="H79" s="41"/>
      <c r="I79" s="37"/>
      <c r="J79" s="37"/>
      <c r="K79" s="41"/>
      <c r="L79" s="41"/>
      <c r="M79" s="41"/>
      <c r="N79" s="37"/>
      <c r="P79" s="4"/>
      <c r="Q79" s="839" t="e">
        <f>#REF!</f>
        <v>#REF!</v>
      </c>
      <c r="R79" s="839"/>
      <c r="S79" s="839"/>
      <c r="T79" s="839"/>
      <c r="U79" s="839"/>
      <c r="V79" s="839"/>
      <c r="W79" s="37"/>
      <c r="X79" s="37"/>
      <c r="Y79" s="41"/>
      <c r="Z79" s="41"/>
      <c r="AA79" s="41"/>
      <c r="AB79" s="10"/>
      <c r="AC79" s="10"/>
      <c r="AD79" s="10"/>
      <c r="AE79" s="10"/>
      <c r="AF79" s="10"/>
      <c r="AG79" s="10"/>
      <c r="AH79" s="37"/>
      <c r="AI79" s="37"/>
      <c r="AJ79" s="41"/>
      <c r="AK79" s="37"/>
      <c r="AL79" s="37"/>
      <c r="AM79" s="41"/>
      <c r="AN79" s="41"/>
      <c r="AO79" s="41"/>
      <c r="AP79" s="10"/>
      <c r="AQ79" s="10"/>
      <c r="AR79" s="10"/>
      <c r="AS79" s="10"/>
      <c r="AT79" s="10"/>
      <c r="AU79" s="10"/>
      <c r="AV79" s="9"/>
      <c r="AW79" s="9"/>
      <c r="AX79" s="9"/>
      <c r="AY79" s="37"/>
      <c r="AZ79" s="37"/>
      <c r="BA79" s="41"/>
      <c r="BB79" s="41"/>
      <c r="BC79" s="41"/>
      <c r="BD79" s="9"/>
      <c r="BE79" s="9"/>
      <c r="BF79" s="10"/>
      <c r="BG79" s="41"/>
      <c r="BH79" s="41"/>
      <c r="BI79" s="41"/>
      <c r="BJ79" s="37"/>
      <c r="BK79" s="37"/>
      <c r="BL79" s="41"/>
      <c r="BM79" s="37"/>
      <c r="BN79" s="37"/>
      <c r="BO79" s="41"/>
      <c r="BP79" s="41"/>
      <c r="BQ79" s="41"/>
      <c r="BR79" s="41"/>
      <c r="BS79" s="41"/>
      <c r="BT79" s="41"/>
      <c r="BU79" s="41"/>
      <c r="BV79" s="41"/>
      <c r="BW79" s="41"/>
      <c r="BX79" s="9"/>
      <c r="BY79" s="9"/>
      <c r="BZ79" s="9"/>
      <c r="CA79" s="37"/>
      <c r="CB79" s="37"/>
      <c r="CC79" s="41"/>
      <c r="CD79" s="41"/>
      <c r="CE79" s="41"/>
    </row>
    <row r="80" spans="1:83" s="2" customFormat="1" ht="15" hidden="1" customHeight="1" x14ac:dyDescent="0.3">
      <c r="B80" s="4"/>
      <c r="C80" s="4"/>
      <c r="D80" s="37"/>
      <c r="E80" s="37"/>
      <c r="F80" s="37"/>
      <c r="G80" s="37"/>
      <c r="H80" s="41"/>
      <c r="I80" s="37"/>
      <c r="J80" s="37"/>
      <c r="K80" s="41"/>
      <c r="L80" s="41"/>
      <c r="M80" s="41"/>
      <c r="N80" s="37"/>
      <c r="P80" s="4"/>
      <c r="Q80" s="4"/>
      <c r="R80" s="37"/>
      <c r="S80" s="37"/>
      <c r="T80" s="37"/>
      <c r="U80" s="37"/>
      <c r="V80" s="41"/>
      <c r="W80" s="37"/>
      <c r="X80" s="37"/>
      <c r="Y80" s="41"/>
      <c r="Z80" s="41"/>
      <c r="AA80" s="41"/>
      <c r="AB80" s="10"/>
      <c r="AC80" s="10"/>
      <c r="AD80" s="10"/>
      <c r="AE80" s="10"/>
      <c r="AF80" s="10"/>
      <c r="AG80" s="10"/>
      <c r="AH80" s="37"/>
      <c r="AI80" s="37"/>
      <c r="AJ80" s="41"/>
      <c r="AK80" s="37"/>
      <c r="AL80" s="37"/>
      <c r="AM80" s="41"/>
      <c r="AN80" s="41"/>
      <c r="AO80" s="41"/>
      <c r="AP80" s="10"/>
      <c r="AQ80" s="10"/>
      <c r="AR80" s="10"/>
      <c r="AS80" s="10"/>
      <c r="AT80" s="10"/>
      <c r="AU80" s="10"/>
      <c r="AV80" s="37"/>
      <c r="AW80" s="37"/>
      <c r="AX80" s="41"/>
      <c r="AY80" s="37"/>
      <c r="AZ80" s="37"/>
      <c r="BA80" s="41"/>
      <c r="BB80" s="41"/>
      <c r="BC80" s="41"/>
      <c r="BD80" s="9"/>
      <c r="BE80" s="9"/>
      <c r="BF80" s="10"/>
      <c r="BG80" s="41"/>
      <c r="BH80" s="41"/>
      <c r="BI80" s="41"/>
      <c r="BJ80" s="37"/>
      <c r="BK80" s="37"/>
      <c r="BL80" s="41"/>
      <c r="BM80" s="37"/>
      <c r="BN80" s="37"/>
      <c r="BO80" s="41"/>
      <c r="BP80" s="41"/>
      <c r="BQ80" s="41"/>
      <c r="BR80" s="41"/>
      <c r="BS80" s="41"/>
      <c r="BT80" s="41"/>
      <c r="BU80" s="41"/>
      <c r="BV80" s="41"/>
      <c r="BW80" s="41"/>
      <c r="BX80" s="37"/>
      <c r="BY80" s="37"/>
      <c r="BZ80" s="41"/>
      <c r="CA80" s="37"/>
      <c r="CB80" s="37"/>
      <c r="CC80" s="41"/>
      <c r="CD80" s="41"/>
      <c r="CE80" s="41"/>
    </row>
    <row r="81" spans="2:83" s="2" customFormat="1" ht="15" hidden="1" customHeight="1" x14ac:dyDescent="0.3">
      <c r="B81" s="1"/>
      <c r="D81" s="798" t="s">
        <v>97</v>
      </c>
      <c r="E81" s="798"/>
      <c r="F81" s="798"/>
      <c r="G81" s="798"/>
      <c r="H81" s="98"/>
      <c r="I81" s="98"/>
      <c r="J81" s="98"/>
      <c r="K81" s="98"/>
      <c r="L81" s="98"/>
      <c r="M81" s="98"/>
      <c r="N81" s="6"/>
      <c r="O81" s="6"/>
      <c r="P81" s="6"/>
      <c r="Q81" s="6"/>
      <c r="R81" s="801" t="s">
        <v>98</v>
      </c>
      <c r="S81" s="801"/>
      <c r="T81" s="801"/>
      <c r="U81" s="801"/>
      <c r="V81" s="801"/>
      <c r="W81" s="801"/>
      <c r="X81" s="801"/>
      <c r="Y81" s="801"/>
      <c r="Z81" s="98"/>
      <c r="AA81" s="98"/>
      <c r="AB81" s="10"/>
      <c r="AC81" s="10"/>
      <c r="AD81" s="10"/>
      <c r="AE81" s="10"/>
      <c r="AF81" s="10"/>
      <c r="AG81" s="10"/>
      <c r="AH81" s="10"/>
      <c r="AI81" s="10"/>
      <c r="AJ81" s="98"/>
      <c r="AK81" s="98"/>
      <c r="AL81" s="98"/>
      <c r="AM81" s="98"/>
      <c r="AN81" s="98"/>
      <c r="AO81" s="98"/>
      <c r="AP81" s="10"/>
      <c r="AQ81" s="10"/>
      <c r="AR81" s="10"/>
      <c r="AS81" s="10"/>
      <c r="AT81" s="10"/>
      <c r="AU81" s="10"/>
      <c r="AV81" s="9"/>
      <c r="AW81" s="9"/>
      <c r="AX81" s="9"/>
      <c r="AY81" s="9"/>
      <c r="AZ81" s="9"/>
      <c r="BA81" s="9"/>
      <c r="BB81" s="98"/>
      <c r="BC81" s="98"/>
      <c r="BD81" s="9"/>
      <c r="BE81" s="9"/>
      <c r="BF81" s="10"/>
      <c r="BG81" s="98"/>
      <c r="BH81" s="98"/>
      <c r="BI81" s="98"/>
      <c r="BJ81" s="10"/>
      <c r="BK81" s="10"/>
      <c r="BL81" s="98"/>
      <c r="BM81" s="9"/>
      <c r="BN81" s="9"/>
      <c r="BO81" s="9"/>
      <c r="BP81" s="98"/>
      <c r="BQ81" s="98"/>
      <c r="BR81" s="98"/>
      <c r="BS81" s="98"/>
      <c r="BT81" s="98"/>
      <c r="BU81" s="98"/>
      <c r="BV81" s="98"/>
      <c r="BW81" s="98"/>
      <c r="BX81" s="9"/>
      <c r="BY81" s="9"/>
      <c r="BZ81" s="9"/>
      <c r="CA81" s="9"/>
      <c r="CB81" s="9"/>
      <c r="CC81" s="9"/>
      <c r="CD81" s="98"/>
      <c r="CE81" s="98"/>
    </row>
    <row r="82" spans="2:83" s="2" customFormat="1" ht="15" hidden="1" customHeight="1" x14ac:dyDescent="0.3">
      <c r="B82" s="818" t="s">
        <v>131</v>
      </c>
      <c r="C82" s="818"/>
      <c r="D82" s="840"/>
      <c r="E82" s="840"/>
      <c r="F82" s="840"/>
      <c r="G82" s="840"/>
      <c r="H82" s="98"/>
      <c r="I82" s="98"/>
      <c r="J82" s="98"/>
      <c r="K82" s="98"/>
      <c r="L82" s="98"/>
      <c r="M82" s="98"/>
      <c r="N82" s="6"/>
      <c r="O82" s="6"/>
      <c r="P82" s="818" t="s">
        <v>131</v>
      </c>
      <c r="Q82" s="818"/>
      <c r="R82" s="808"/>
      <c r="S82" s="808"/>
      <c r="T82" s="808"/>
      <c r="U82" s="808"/>
      <c r="V82" s="808"/>
      <c r="W82" s="808"/>
      <c r="X82" s="808"/>
      <c r="Y82" s="808"/>
      <c r="Z82" s="98"/>
      <c r="AA82" s="98"/>
      <c r="AB82" s="10"/>
      <c r="AC82" s="10"/>
      <c r="AD82" s="10"/>
      <c r="AE82" s="10"/>
      <c r="AF82" s="10"/>
      <c r="AG82" s="10"/>
      <c r="AH82" s="10"/>
      <c r="AI82" s="10"/>
      <c r="AJ82" s="98"/>
      <c r="AK82" s="98"/>
      <c r="AL82" s="98"/>
      <c r="AM82" s="98"/>
      <c r="AN82" s="98"/>
      <c r="AO82" s="98"/>
      <c r="AP82" s="10"/>
      <c r="AQ82" s="10"/>
      <c r="AR82" s="10"/>
      <c r="AS82" s="10"/>
      <c r="AT82" s="10"/>
      <c r="AU82" s="10"/>
      <c r="AV82" s="9"/>
      <c r="AW82" s="9"/>
      <c r="AX82" s="9"/>
      <c r="AY82" s="9"/>
      <c r="AZ82" s="9"/>
      <c r="BA82" s="9"/>
      <c r="BB82" s="98"/>
      <c r="BC82" s="98"/>
      <c r="BD82" s="9"/>
      <c r="BE82" s="9"/>
      <c r="BF82" s="10"/>
      <c r="BG82" s="98"/>
      <c r="BH82" s="98"/>
      <c r="BI82" s="98"/>
      <c r="BJ82" s="10"/>
      <c r="BK82" s="10"/>
      <c r="BL82" s="98"/>
      <c r="BM82" s="9"/>
      <c r="BN82" s="9"/>
      <c r="BO82" s="9"/>
      <c r="BP82" s="98"/>
      <c r="BQ82" s="98"/>
      <c r="BR82" s="98"/>
      <c r="BS82" s="98"/>
      <c r="BT82" s="98"/>
      <c r="BU82" s="98"/>
      <c r="BV82" s="98"/>
      <c r="BW82" s="98"/>
      <c r="BX82" s="9"/>
      <c r="BY82" s="9"/>
      <c r="BZ82" s="9"/>
      <c r="CA82" s="9"/>
      <c r="CB82" s="9"/>
      <c r="CC82" s="9"/>
      <c r="CD82" s="98"/>
      <c r="CE82" s="98"/>
    </row>
    <row r="83" spans="2:83" ht="14.25" hidden="1" customHeight="1" x14ac:dyDescent="0.3">
      <c r="B83" s="817" t="s">
        <v>111</v>
      </c>
      <c r="C83" s="817" t="s">
        <v>5</v>
      </c>
      <c r="D83" s="817" t="s">
        <v>7</v>
      </c>
      <c r="E83" s="817" t="s">
        <v>8</v>
      </c>
      <c r="F83" s="838" t="s">
        <v>110</v>
      </c>
      <c r="G83" s="817" t="s">
        <v>120</v>
      </c>
      <c r="H83" s="11"/>
      <c r="I83" s="838" t="s">
        <v>110</v>
      </c>
      <c r="J83" s="817" t="s">
        <v>120</v>
      </c>
      <c r="K83" s="11"/>
      <c r="L83" s="11"/>
      <c r="M83" s="11"/>
      <c r="P83" s="822" t="s">
        <v>111</v>
      </c>
      <c r="Q83" s="824" t="s">
        <v>5</v>
      </c>
      <c r="R83" s="824" t="s">
        <v>7</v>
      </c>
      <c r="S83" s="824" t="s">
        <v>8</v>
      </c>
      <c r="T83" s="838" t="s">
        <v>110</v>
      </c>
      <c r="U83" s="817" t="s">
        <v>120</v>
      </c>
      <c r="V83" s="11"/>
      <c r="W83" s="838" t="s">
        <v>110</v>
      </c>
      <c r="X83" s="817" t="s">
        <v>120</v>
      </c>
      <c r="Y83" s="11"/>
      <c r="Z83" s="11"/>
      <c r="AA83" s="11"/>
      <c r="AD83" s="377"/>
      <c r="AE83" s="10"/>
      <c r="AF83" s="10"/>
      <c r="AG83" s="10"/>
      <c r="AH83" s="838" t="s">
        <v>110</v>
      </c>
      <c r="AI83" s="817" t="s">
        <v>120</v>
      </c>
      <c r="AJ83" s="11"/>
      <c r="AK83" s="838" t="s">
        <v>110</v>
      </c>
      <c r="AL83" s="817" t="s">
        <v>120</v>
      </c>
      <c r="AM83" s="11"/>
      <c r="AN83" s="11"/>
      <c r="AO83" s="11"/>
      <c r="AQ83" s="10"/>
      <c r="AR83" s="10"/>
      <c r="AS83" s="10"/>
      <c r="AT83" s="10"/>
      <c r="AU83" s="10"/>
      <c r="AV83" s="838" t="s">
        <v>110</v>
      </c>
      <c r="AW83" s="817" t="s">
        <v>120</v>
      </c>
      <c r="AX83" s="11"/>
      <c r="AY83" s="838" t="s">
        <v>110</v>
      </c>
      <c r="AZ83" s="817" t="s">
        <v>120</v>
      </c>
      <c r="BA83" s="11"/>
      <c r="BB83" s="11"/>
      <c r="BC83" s="11"/>
      <c r="BF83" s="377"/>
      <c r="BG83" s="11"/>
      <c r="BH83" s="11"/>
      <c r="BI83" s="11"/>
      <c r="BJ83" s="838" t="s">
        <v>110</v>
      </c>
      <c r="BK83" s="817" t="s">
        <v>120</v>
      </c>
      <c r="BL83" s="11"/>
      <c r="BM83" s="838" t="s">
        <v>110</v>
      </c>
      <c r="BN83" s="817" t="s">
        <v>120</v>
      </c>
      <c r="BO83" s="11"/>
      <c r="BP83" s="11"/>
      <c r="BQ83" s="11"/>
      <c r="BR83" s="11"/>
      <c r="BS83" s="11"/>
      <c r="BT83" s="11"/>
      <c r="BU83" s="11"/>
      <c r="BV83" s="11"/>
      <c r="BW83" s="11"/>
      <c r="BX83" s="838" t="s">
        <v>110</v>
      </c>
      <c r="BY83" s="817" t="s">
        <v>120</v>
      </c>
      <c r="BZ83" s="11"/>
      <c r="CA83" s="838" t="s">
        <v>110</v>
      </c>
      <c r="CB83" s="817" t="s">
        <v>120</v>
      </c>
      <c r="CC83" s="11"/>
      <c r="CD83" s="11"/>
      <c r="CE83" s="11"/>
    </row>
    <row r="84" spans="2:83" s="12" customFormat="1" ht="14.25" hidden="1" customHeight="1" x14ac:dyDescent="0.3">
      <c r="B84" s="817"/>
      <c r="C84" s="817"/>
      <c r="D84" s="817"/>
      <c r="E84" s="817"/>
      <c r="F84" s="838"/>
      <c r="G84" s="817"/>
      <c r="H84" s="11"/>
      <c r="I84" s="838"/>
      <c r="J84" s="817"/>
      <c r="K84" s="11"/>
      <c r="L84" s="11"/>
      <c r="M84" s="11"/>
      <c r="N84" s="11"/>
      <c r="O84" s="11"/>
      <c r="P84" s="823"/>
      <c r="Q84" s="824"/>
      <c r="R84" s="824"/>
      <c r="S84" s="824"/>
      <c r="T84" s="838"/>
      <c r="U84" s="817"/>
      <c r="V84" s="11"/>
      <c r="W84" s="838"/>
      <c r="X84" s="817"/>
      <c r="Y84" s="11"/>
      <c r="Z84" s="11"/>
      <c r="AA84" s="11"/>
      <c r="AB84" s="10"/>
      <c r="AC84" s="10"/>
      <c r="AD84" s="377"/>
      <c r="AE84" s="10"/>
      <c r="AF84" s="10"/>
      <c r="AG84" s="10"/>
      <c r="AH84" s="838"/>
      <c r="AI84" s="817"/>
      <c r="AJ84" s="11"/>
      <c r="AK84" s="838"/>
      <c r="AL84" s="817"/>
      <c r="AM84" s="11"/>
      <c r="AN84" s="11"/>
      <c r="AO84" s="11"/>
      <c r="AP84" s="10"/>
      <c r="AQ84" s="10"/>
      <c r="AR84" s="10"/>
      <c r="AS84" s="10"/>
      <c r="AT84" s="10"/>
      <c r="AU84" s="10"/>
      <c r="AV84" s="838"/>
      <c r="AW84" s="817"/>
      <c r="AX84" s="11"/>
      <c r="AY84" s="838"/>
      <c r="AZ84" s="817"/>
      <c r="BA84" s="11"/>
      <c r="BB84" s="11"/>
      <c r="BC84" s="11"/>
      <c r="BD84" s="9"/>
      <c r="BE84" s="9"/>
      <c r="BF84" s="377"/>
      <c r="BG84" s="11"/>
      <c r="BH84" s="11"/>
      <c r="BI84" s="11"/>
      <c r="BJ84" s="838"/>
      <c r="BK84" s="817"/>
      <c r="BL84" s="11"/>
      <c r="BM84" s="838"/>
      <c r="BN84" s="817"/>
      <c r="BO84" s="11"/>
      <c r="BP84" s="11"/>
      <c r="BQ84" s="11"/>
      <c r="BR84" s="11"/>
      <c r="BS84" s="11"/>
      <c r="BT84" s="11"/>
      <c r="BU84" s="11"/>
      <c r="BV84" s="11"/>
      <c r="BW84" s="11"/>
      <c r="BX84" s="838"/>
      <c r="BY84" s="817"/>
      <c r="BZ84" s="11"/>
      <c r="CA84" s="838"/>
      <c r="CB84" s="817"/>
      <c r="CC84" s="11"/>
      <c r="CD84" s="11"/>
      <c r="CE84" s="11"/>
    </row>
    <row r="85" spans="2:83" ht="18.75" hidden="1" customHeight="1" x14ac:dyDescent="0.3">
      <c r="B85" s="33" t="str">
        <f>IFERROR(INDEX(#REF!,MATCH($G85,#REF!,0)),"")</f>
        <v/>
      </c>
      <c r="C85" s="33" t="str">
        <f>IFERROR(INDEX(#REF!,MATCH($G85,#REF!,0)),"")</f>
        <v/>
      </c>
      <c r="D85" s="34" t="str">
        <f>IFERROR(INDEX(#REF!,MATCH($G85,#REF!,0)),"")</f>
        <v/>
      </c>
      <c r="E85" s="34" t="str">
        <f>IFERROR(INDEX(#REF!,MATCH($G85,#REF!,0)),"")</f>
        <v/>
      </c>
      <c r="F85" s="34" t="str">
        <f>IFERROR(INDEX(#REF!,MATCH($G85,#REF!,0)),"")</f>
        <v/>
      </c>
      <c r="G85" s="26">
        <v>57</v>
      </c>
      <c r="H85" s="27"/>
      <c r="I85" s="34" t="str">
        <f>IFERROR(INDEX(#REF!,MATCH($G85,#REF!,0)),"")</f>
        <v/>
      </c>
      <c r="J85" s="26">
        <v>57</v>
      </c>
      <c r="K85" s="27"/>
      <c r="L85" s="27"/>
      <c r="M85" s="27"/>
      <c r="N85" s="27"/>
      <c r="O85" s="27"/>
      <c r="P85" s="28" t="str">
        <f>IFERROR(INDEX(#REF!,MATCH($Y85,#REF!,0)),"")</f>
        <v/>
      </c>
      <c r="Q85" s="28" t="str">
        <f>IFERROR(INDEX(#REF!,MATCH($Y85,#REF!,0)),"")</f>
        <v/>
      </c>
      <c r="R85" s="43" t="str">
        <f>IFERROR(INDEX(#REF!,MATCH($Y85,#REF!,0)),"")</f>
        <v/>
      </c>
      <c r="S85" s="43" t="str">
        <f>IFERROR(INDEX(#REF!,MATCH($Y85,#REF!,0)),"")</f>
        <v/>
      </c>
      <c r="T85" s="34" t="str">
        <f>IFERROR(INDEX(#REF!,MATCH($G85,#REF!,0)),"")</f>
        <v/>
      </c>
      <c r="U85" s="26">
        <v>57</v>
      </c>
      <c r="V85" s="27"/>
      <c r="W85" s="34" t="str">
        <f>IFERROR(INDEX(#REF!,MATCH($G85,#REF!,0)),"")</f>
        <v/>
      </c>
      <c r="X85" s="26">
        <v>57</v>
      </c>
      <c r="Y85" s="27"/>
      <c r="Z85" s="27"/>
      <c r="AA85" s="27"/>
      <c r="AD85" s="377"/>
      <c r="AE85" s="10"/>
      <c r="AF85" s="10"/>
      <c r="AG85" s="10"/>
      <c r="AH85" s="34" t="str">
        <f>IFERROR(INDEX(#REF!,MATCH($G85,#REF!,0)),"")</f>
        <v/>
      </c>
      <c r="AI85" s="26">
        <v>57</v>
      </c>
      <c r="AJ85" s="27"/>
      <c r="AK85" s="34" t="str">
        <f>IFERROR(INDEX(#REF!,MATCH($G85,#REF!,0)),"")</f>
        <v/>
      </c>
      <c r="AL85" s="26">
        <v>57</v>
      </c>
      <c r="AM85" s="27"/>
      <c r="AN85" s="27"/>
      <c r="AO85" s="27"/>
      <c r="AQ85" s="10"/>
      <c r="AR85" s="10"/>
      <c r="AS85" s="10"/>
      <c r="AT85" s="10"/>
      <c r="AU85" s="10"/>
      <c r="AV85" s="34" t="str">
        <f>IFERROR(INDEX(#REF!,MATCH($G85,#REF!,0)),"")</f>
        <v/>
      </c>
      <c r="AW85" s="26">
        <v>57</v>
      </c>
      <c r="AX85" s="27"/>
      <c r="AY85" s="34" t="str">
        <f>IFERROR(INDEX(#REF!,MATCH($G85,#REF!,0)),"")</f>
        <v/>
      </c>
      <c r="AZ85" s="26">
        <v>57</v>
      </c>
      <c r="BA85" s="27"/>
      <c r="BB85" s="27"/>
      <c r="BC85" s="27"/>
      <c r="BF85" s="377"/>
      <c r="BG85" s="25"/>
      <c r="BH85" s="25"/>
      <c r="BI85" s="25"/>
      <c r="BJ85" s="34" t="str">
        <f>IFERROR(INDEX(#REF!,MATCH($G85,#REF!,0)),"")</f>
        <v/>
      </c>
      <c r="BK85" s="26">
        <v>57</v>
      </c>
      <c r="BL85" s="27"/>
      <c r="BM85" s="34" t="str">
        <f>IFERROR(INDEX(#REF!,MATCH($G85,#REF!,0)),"")</f>
        <v/>
      </c>
      <c r="BN85" s="26">
        <v>57</v>
      </c>
      <c r="BO85" s="27"/>
      <c r="BP85" s="27"/>
      <c r="BQ85" s="27"/>
      <c r="BR85" s="25"/>
      <c r="BS85" s="25"/>
      <c r="BT85" s="25"/>
      <c r="BU85" s="25"/>
      <c r="BV85" s="25"/>
      <c r="BW85" s="25"/>
      <c r="BX85" s="34" t="str">
        <f>IFERROR(INDEX(#REF!,MATCH($G85,#REF!,0)),"")</f>
        <v/>
      </c>
      <c r="BY85" s="26">
        <v>57</v>
      </c>
      <c r="BZ85" s="27"/>
      <c r="CA85" s="34" t="str">
        <f>IFERROR(INDEX(#REF!,MATCH($G85,#REF!,0)),"")</f>
        <v/>
      </c>
      <c r="CB85" s="26">
        <v>57</v>
      </c>
      <c r="CC85" s="27"/>
      <c r="CD85" s="27"/>
      <c r="CE85" s="27"/>
    </row>
    <row r="86" spans="2:83" ht="18.75" hidden="1" customHeight="1" x14ac:dyDescent="0.3">
      <c r="B86" s="33" t="str">
        <f>IFERROR(INDEX(#REF!,MATCH($G86,#REF!,0)),"")</f>
        <v/>
      </c>
      <c r="C86" s="33" t="str">
        <f>IFERROR(INDEX(#REF!,MATCH($G86,#REF!,0)),"")</f>
        <v/>
      </c>
      <c r="D86" s="34" t="str">
        <f>IFERROR(INDEX(#REF!,MATCH($G86,#REF!,0)),"")</f>
        <v/>
      </c>
      <c r="E86" s="34" t="str">
        <f>IFERROR(INDEX(#REF!,MATCH($G86,#REF!,0)),"")</f>
        <v/>
      </c>
      <c r="F86" s="34" t="str">
        <f>IFERROR(INDEX(#REF!,MATCH($G86,#REF!,0)),"")</f>
        <v/>
      </c>
      <c r="G86" s="26">
        <v>58</v>
      </c>
      <c r="H86" s="27"/>
      <c r="I86" s="34" t="str">
        <f>IFERROR(INDEX(#REF!,MATCH($G86,#REF!,0)),"")</f>
        <v/>
      </c>
      <c r="J86" s="26">
        <v>58</v>
      </c>
      <c r="K86" s="27"/>
      <c r="L86" s="27"/>
      <c r="M86" s="27"/>
      <c r="N86" s="27"/>
      <c r="O86" s="27"/>
      <c r="P86" s="28" t="str">
        <f>IFERROR(INDEX(#REF!,MATCH($Y86,#REF!,0)),"")</f>
        <v/>
      </c>
      <c r="Q86" s="28" t="str">
        <f>IFERROR(INDEX(#REF!,MATCH($Y86,#REF!,0)),"")</f>
        <v/>
      </c>
      <c r="R86" s="43" t="str">
        <f>IFERROR(INDEX(#REF!,MATCH($Y86,#REF!,0)),"")</f>
        <v/>
      </c>
      <c r="S86" s="43" t="str">
        <f>IFERROR(INDEX(#REF!,MATCH($Y86,#REF!,0)),"")</f>
        <v/>
      </c>
      <c r="T86" s="34" t="str">
        <f>IFERROR(INDEX(#REF!,MATCH($G86,#REF!,0)),"")</f>
        <v/>
      </c>
      <c r="U86" s="26">
        <v>58</v>
      </c>
      <c r="V86" s="27"/>
      <c r="W86" s="34" t="str">
        <f>IFERROR(INDEX(#REF!,MATCH($G86,#REF!,0)),"")</f>
        <v/>
      </c>
      <c r="X86" s="26">
        <v>58</v>
      </c>
      <c r="Y86" s="27"/>
      <c r="Z86" s="27"/>
      <c r="AA86" s="27"/>
      <c r="AD86" s="40"/>
      <c r="AE86" s="10"/>
      <c r="AF86" s="10"/>
      <c r="AG86" s="10"/>
      <c r="AH86" s="34" t="str">
        <f>IFERROR(INDEX(#REF!,MATCH($G86,#REF!,0)),"")</f>
        <v/>
      </c>
      <c r="AI86" s="26">
        <v>58</v>
      </c>
      <c r="AJ86" s="27"/>
      <c r="AK86" s="34" t="str">
        <f>IFERROR(INDEX(#REF!,MATCH($G86,#REF!,0)),"")</f>
        <v/>
      </c>
      <c r="AL86" s="26">
        <v>58</v>
      </c>
      <c r="AM86" s="27"/>
      <c r="AN86" s="27"/>
      <c r="AO86" s="27"/>
      <c r="AQ86" s="10"/>
      <c r="AR86" s="10"/>
      <c r="AS86" s="10"/>
      <c r="AT86" s="10"/>
      <c r="AU86" s="10"/>
      <c r="AV86" s="34" t="str">
        <f>IFERROR(INDEX(#REF!,MATCH($G86,#REF!,0)),"")</f>
        <v/>
      </c>
      <c r="AW86" s="26">
        <v>58</v>
      </c>
      <c r="AX86" s="27"/>
      <c r="AY86" s="34" t="str">
        <f>IFERROR(INDEX(#REF!,MATCH($G86,#REF!,0)),"")</f>
        <v/>
      </c>
      <c r="AZ86" s="26">
        <v>58</v>
      </c>
      <c r="BA86" s="27"/>
      <c r="BB86" s="27"/>
      <c r="BC86" s="27"/>
      <c r="BF86" s="40"/>
      <c r="BG86" s="25"/>
      <c r="BH86" s="25"/>
      <c r="BI86" s="25"/>
      <c r="BJ86" s="34" t="str">
        <f>IFERROR(INDEX(#REF!,MATCH($G86,#REF!,0)),"")</f>
        <v/>
      </c>
      <c r="BK86" s="26">
        <v>58</v>
      </c>
      <c r="BL86" s="27"/>
      <c r="BM86" s="34" t="str">
        <f>IFERROR(INDEX(#REF!,MATCH($G86,#REF!,0)),"")</f>
        <v/>
      </c>
      <c r="BN86" s="26">
        <v>58</v>
      </c>
      <c r="BO86" s="27"/>
      <c r="BP86" s="27"/>
      <c r="BQ86" s="27"/>
      <c r="BR86" s="25"/>
      <c r="BS86" s="25"/>
      <c r="BT86" s="25"/>
      <c r="BU86" s="25"/>
      <c r="BV86" s="25"/>
      <c r="BW86" s="25"/>
      <c r="BX86" s="34" t="str">
        <f>IFERROR(INDEX(#REF!,MATCH($G86,#REF!,0)),"")</f>
        <v/>
      </c>
      <c r="BY86" s="26">
        <v>58</v>
      </c>
      <c r="BZ86" s="27"/>
      <c r="CA86" s="34" t="str">
        <f>IFERROR(INDEX(#REF!,MATCH($G86,#REF!,0)),"")</f>
        <v/>
      </c>
      <c r="CB86" s="26">
        <v>58</v>
      </c>
      <c r="CC86" s="27"/>
      <c r="CD86" s="27"/>
      <c r="CE86" s="27"/>
    </row>
    <row r="87" spans="2:83" ht="18.75" hidden="1" customHeight="1" x14ac:dyDescent="0.3">
      <c r="B87" s="33" t="str">
        <f>IFERROR(INDEX(#REF!,MATCH($G87,#REF!,0)),"")</f>
        <v/>
      </c>
      <c r="C87" s="33" t="str">
        <f>IFERROR(INDEX(#REF!,MATCH($G87,#REF!,0)),"")</f>
        <v/>
      </c>
      <c r="D87" s="34" t="str">
        <f>IFERROR(INDEX(#REF!,MATCH($G87,#REF!,0)),"")</f>
        <v/>
      </c>
      <c r="E87" s="34" t="str">
        <f>IFERROR(INDEX(#REF!,MATCH($G87,#REF!,0)),"")</f>
        <v/>
      </c>
      <c r="F87" s="34" t="str">
        <f>IFERROR(INDEX(#REF!,MATCH($G87,#REF!,0)),"")</f>
        <v/>
      </c>
      <c r="G87" s="26">
        <v>59</v>
      </c>
      <c r="H87" s="27"/>
      <c r="I87" s="34" t="str">
        <f>IFERROR(INDEX(#REF!,MATCH($G87,#REF!,0)),"")</f>
        <v/>
      </c>
      <c r="J87" s="26">
        <v>59</v>
      </c>
      <c r="K87" s="27"/>
      <c r="L87" s="27"/>
      <c r="M87" s="27"/>
      <c r="N87" s="27"/>
      <c r="O87" s="27"/>
      <c r="P87" s="28" t="str">
        <f>IFERROR(INDEX(#REF!,MATCH($Y87,#REF!,0)),"")</f>
        <v/>
      </c>
      <c r="Q87" s="28" t="str">
        <f>IFERROR(INDEX(#REF!,MATCH($Y87,#REF!,0)),"")</f>
        <v/>
      </c>
      <c r="R87" s="43" t="str">
        <f>IFERROR(INDEX(#REF!,MATCH($Y87,#REF!,0)),"")</f>
        <v/>
      </c>
      <c r="S87" s="43" t="str">
        <f>IFERROR(INDEX(#REF!,MATCH($Y87,#REF!,0)),"")</f>
        <v/>
      </c>
      <c r="T87" s="34" t="str">
        <f>IFERROR(INDEX(#REF!,MATCH($G87,#REF!,0)),"")</f>
        <v/>
      </c>
      <c r="U87" s="26">
        <v>59</v>
      </c>
      <c r="V87" s="27"/>
      <c r="W87" s="34" t="str">
        <f>IFERROR(INDEX(#REF!,MATCH($G87,#REF!,0)),"")</f>
        <v/>
      </c>
      <c r="X87" s="26">
        <v>59</v>
      </c>
      <c r="Y87" s="27"/>
      <c r="Z87" s="27"/>
      <c r="AA87" s="27"/>
      <c r="AD87" s="41"/>
      <c r="AE87" s="10"/>
      <c r="AF87" s="10"/>
      <c r="AG87" s="10"/>
      <c r="AH87" s="34" t="str">
        <f>IFERROR(INDEX(#REF!,MATCH($G87,#REF!,0)),"")</f>
        <v/>
      </c>
      <c r="AI87" s="26">
        <v>59</v>
      </c>
      <c r="AJ87" s="27"/>
      <c r="AK87" s="34" t="str">
        <f>IFERROR(INDEX(#REF!,MATCH($G87,#REF!,0)),"")</f>
        <v/>
      </c>
      <c r="AL87" s="26">
        <v>59</v>
      </c>
      <c r="AM87" s="27"/>
      <c r="AN87" s="27"/>
      <c r="AO87" s="27"/>
      <c r="AQ87" s="10"/>
      <c r="AR87" s="10"/>
      <c r="AS87" s="10"/>
      <c r="AT87" s="10"/>
      <c r="AU87" s="10"/>
      <c r="AV87" s="34" t="str">
        <f>IFERROR(INDEX(#REF!,MATCH($G87,#REF!,0)),"")</f>
        <v/>
      </c>
      <c r="AW87" s="26">
        <v>59</v>
      </c>
      <c r="AX87" s="27"/>
      <c r="AY87" s="34" t="str">
        <f>IFERROR(INDEX(#REF!,MATCH($G87,#REF!,0)),"")</f>
        <v/>
      </c>
      <c r="AZ87" s="26">
        <v>59</v>
      </c>
      <c r="BA87" s="27"/>
      <c r="BB87" s="27"/>
      <c r="BC87" s="27"/>
      <c r="BF87" s="41"/>
      <c r="BG87" s="27"/>
      <c r="BH87" s="27"/>
      <c r="BI87" s="27"/>
      <c r="BJ87" s="34" t="str">
        <f>IFERROR(INDEX(#REF!,MATCH($G87,#REF!,0)),"")</f>
        <v/>
      </c>
      <c r="BK87" s="26">
        <v>59</v>
      </c>
      <c r="BL87" s="27"/>
      <c r="BM87" s="34" t="str">
        <f>IFERROR(INDEX(#REF!,MATCH($G87,#REF!,0)),"")</f>
        <v/>
      </c>
      <c r="BN87" s="26">
        <v>59</v>
      </c>
      <c r="BO87" s="27"/>
      <c r="BP87" s="27"/>
      <c r="BQ87" s="27"/>
      <c r="BR87" s="27"/>
      <c r="BS87" s="27"/>
      <c r="BT87" s="27"/>
      <c r="BU87" s="27"/>
      <c r="BV87" s="27"/>
      <c r="BW87" s="27"/>
      <c r="BX87" s="34" t="str">
        <f>IFERROR(INDEX(#REF!,MATCH($G87,#REF!,0)),"")</f>
        <v/>
      </c>
      <c r="BY87" s="26">
        <v>59</v>
      </c>
      <c r="BZ87" s="27"/>
      <c r="CA87" s="34" t="str">
        <f>IFERROR(INDEX(#REF!,MATCH($G87,#REF!,0)),"")</f>
        <v/>
      </c>
      <c r="CB87" s="26">
        <v>59</v>
      </c>
      <c r="CC87" s="27"/>
      <c r="CD87" s="27"/>
      <c r="CE87" s="27"/>
    </row>
    <row r="88" spans="2:83" ht="18.75" hidden="1" customHeight="1" x14ac:dyDescent="0.3">
      <c r="B88" s="33" t="str">
        <f>IFERROR(INDEX(#REF!,MATCH($G88,#REF!,0)),"")</f>
        <v/>
      </c>
      <c r="C88" s="33" t="str">
        <f>IFERROR(INDEX(#REF!,MATCH($G88,#REF!,0)),"")</f>
        <v/>
      </c>
      <c r="D88" s="34" t="str">
        <f>IFERROR(INDEX(#REF!,MATCH($G88,#REF!,0)),"")</f>
        <v/>
      </c>
      <c r="E88" s="34" t="str">
        <f>IFERROR(INDEX(#REF!,MATCH($G88,#REF!,0)),"")</f>
        <v/>
      </c>
      <c r="F88" s="34" t="str">
        <f>IFERROR(INDEX(#REF!,MATCH($G88,#REF!,0)),"")</f>
        <v/>
      </c>
      <c r="G88" s="26">
        <v>60</v>
      </c>
      <c r="H88" s="27"/>
      <c r="I88" s="34" t="str">
        <f>IFERROR(INDEX(#REF!,MATCH($G88,#REF!,0)),"")</f>
        <v/>
      </c>
      <c r="J88" s="26">
        <v>60</v>
      </c>
      <c r="K88" s="27"/>
      <c r="L88" s="27"/>
      <c r="M88" s="27"/>
      <c r="N88" s="27"/>
      <c r="O88" s="27"/>
      <c r="P88" s="28" t="str">
        <f>IFERROR(INDEX(#REF!,MATCH($Y88,#REF!,0)),"")</f>
        <v/>
      </c>
      <c r="Q88" s="28" t="str">
        <f>IFERROR(INDEX(#REF!,MATCH($Y88,#REF!,0)),"")</f>
        <v/>
      </c>
      <c r="R88" s="43" t="str">
        <f>IFERROR(INDEX(#REF!,MATCH($Y88,#REF!,0)),"")</f>
        <v/>
      </c>
      <c r="S88" s="43" t="str">
        <f>IFERROR(INDEX(#REF!,MATCH($Y88,#REF!,0)),"")</f>
        <v/>
      </c>
      <c r="T88" s="34" t="str">
        <f>IFERROR(INDEX(#REF!,MATCH($G88,#REF!,0)),"")</f>
        <v/>
      </c>
      <c r="U88" s="26">
        <v>60</v>
      </c>
      <c r="V88" s="27"/>
      <c r="W88" s="34" t="str">
        <f>IFERROR(INDEX(#REF!,MATCH($G88,#REF!,0)),"")</f>
        <v/>
      </c>
      <c r="X88" s="26">
        <v>60</v>
      </c>
      <c r="Y88" s="27"/>
      <c r="Z88" s="27"/>
      <c r="AA88" s="27"/>
      <c r="AD88" s="41"/>
      <c r="AE88" s="10"/>
      <c r="AF88" s="10"/>
      <c r="AG88" s="10"/>
      <c r="AH88" s="34" t="str">
        <f>IFERROR(INDEX(#REF!,MATCH($G88,#REF!,0)),"")</f>
        <v/>
      </c>
      <c r="AI88" s="26">
        <v>60</v>
      </c>
      <c r="AJ88" s="27"/>
      <c r="AK88" s="34" t="str">
        <f>IFERROR(INDEX(#REF!,MATCH($G88,#REF!,0)),"")</f>
        <v/>
      </c>
      <c r="AL88" s="26">
        <v>60</v>
      </c>
      <c r="AM88" s="27"/>
      <c r="AN88" s="27"/>
      <c r="AO88" s="27"/>
      <c r="AQ88" s="10"/>
      <c r="AR88" s="10"/>
      <c r="AS88" s="10"/>
      <c r="AT88" s="10"/>
      <c r="AU88" s="10"/>
      <c r="AV88" s="34" t="str">
        <f>IFERROR(INDEX(#REF!,MATCH($G88,#REF!,0)),"")</f>
        <v/>
      </c>
      <c r="AW88" s="26">
        <v>60</v>
      </c>
      <c r="AX88" s="27"/>
      <c r="AY88" s="34" t="str">
        <f>IFERROR(INDEX(#REF!,MATCH($G88,#REF!,0)),"")</f>
        <v/>
      </c>
      <c r="AZ88" s="26">
        <v>60</v>
      </c>
      <c r="BA88" s="27"/>
      <c r="BB88" s="27"/>
      <c r="BC88" s="27"/>
      <c r="BF88" s="41"/>
      <c r="BG88" s="27"/>
      <c r="BH88" s="27"/>
      <c r="BI88" s="27"/>
      <c r="BJ88" s="34" t="str">
        <f>IFERROR(INDEX(#REF!,MATCH($G88,#REF!,0)),"")</f>
        <v/>
      </c>
      <c r="BK88" s="26">
        <v>60</v>
      </c>
      <c r="BL88" s="27"/>
      <c r="BM88" s="34" t="str">
        <f>IFERROR(INDEX(#REF!,MATCH($G88,#REF!,0)),"")</f>
        <v/>
      </c>
      <c r="BN88" s="26">
        <v>60</v>
      </c>
      <c r="BO88" s="27"/>
      <c r="BP88" s="27"/>
      <c r="BQ88" s="27"/>
      <c r="BR88" s="27"/>
      <c r="BS88" s="27"/>
      <c r="BT88" s="27"/>
      <c r="BU88" s="27"/>
      <c r="BV88" s="27"/>
      <c r="BW88" s="27"/>
      <c r="BX88" s="34" t="str">
        <f>IFERROR(INDEX(#REF!,MATCH($G88,#REF!,0)),"")</f>
        <v/>
      </c>
      <c r="BY88" s="26">
        <v>60</v>
      </c>
      <c r="BZ88" s="27"/>
      <c r="CA88" s="34" t="str">
        <f>IFERROR(INDEX(#REF!,MATCH($G88,#REF!,0)),"")</f>
        <v/>
      </c>
      <c r="CB88" s="26">
        <v>60</v>
      </c>
      <c r="CC88" s="27"/>
      <c r="CD88" s="27"/>
      <c r="CE88" s="27"/>
    </row>
    <row r="89" spans="2:83" ht="18.75" hidden="1" customHeight="1" x14ac:dyDescent="0.3">
      <c r="B89" s="33" t="str">
        <f>IFERROR(INDEX(#REF!,MATCH($G89,#REF!,0)),"")</f>
        <v/>
      </c>
      <c r="C89" s="33" t="str">
        <f>IFERROR(INDEX(#REF!,MATCH($G89,#REF!,0)),"")</f>
        <v/>
      </c>
      <c r="D89" s="34" t="str">
        <f>IFERROR(INDEX(#REF!,MATCH($G89,#REF!,0)),"")</f>
        <v/>
      </c>
      <c r="E89" s="34" t="str">
        <f>IFERROR(INDEX(#REF!,MATCH($G89,#REF!,0)),"")</f>
        <v/>
      </c>
      <c r="F89" s="34" t="str">
        <f>IFERROR(INDEX(#REF!,MATCH($G89,#REF!,0)),"")</f>
        <v/>
      </c>
      <c r="G89" s="26">
        <v>61</v>
      </c>
      <c r="H89" s="27"/>
      <c r="I89" s="34" t="str">
        <f>IFERROR(INDEX(#REF!,MATCH($G89,#REF!,0)),"")</f>
        <v/>
      </c>
      <c r="J89" s="26">
        <v>61</v>
      </c>
      <c r="K89" s="27"/>
      <c r="L89" s="27"/>
      <c r="M89" s="27"/>
      <c r="N89" s="27"/>
      <c r="O89" s="27"/>
      <c r="P89" s="28" t="str">
        <f>IFERROR(INDEX(#REF!,MATCH($Y89,#REF!,0)),"")</f>
        <v/>
      </c>
      <c r="Q89" s="28" t="str">
        <f>IFERROR(INDEX(#REF!,MATCH($Y89,#REF!,0)),"")</f>
        <v/>
      </c>
      <c r="R89" s="43" t="str">
        <f>IFERROR(INDEX(#REF!,MATCH($Y89,#REF!,0)),"")</f>
        <v/>
      </c>
      <c r="S89" s="43" t="str">
        <f>IFERROR(INDEX(#REF!,MATCH($Y89,#REF!,0)),"")</f>
        <v/>
      </c>
      <c r="T89" s="34" t="str">
        <f>IFERROR(INDEX(#REF!,MATCH($G89,#REF!,0)),"")</f>
        <v/>
      </c>
      <c r="U89" s="26">
        <v>61</v>
      </c>
      <c r="V89" s="27"/>
      <c r="W89" s="34" t="str">
        <f>IFERROR(INDEX(#REF!,MATCH($G89,#REF!,0)),"")</f>
        <v/>
      </c>
      <c r="X89" s="26">
        <v>61</v>
      </c>
      <c r="Y89" s="27"/>
      <c r="Z89" s="27"/>
      <c r="AA89" s="27"/>
      <c r="AD89" s="41"/>
      <c r="AE89" s="10"/>
      <c r="AF89" s="10"/>
      <c r="AG89" s="10"/>
      <c r="AH89" s="34" t="str">
        <f>IFERROR(INDEX(#REF!,MATCH($G89,#REF!,0)),"")</f>
        <v/>
      </c>
      <c r="AI89" s="26">
        <v>61</v>
      </c>
      <c r="AJ89" s="27"/>
      <c r="AK89" s="34" t="str">
        <f>IFERROR(INDEX(#REF!,MATCH($G89,#REF!,0)),"")</f>
        <v/>
      </c>
      <c r="AL89" s="26">
        <v>61</v>
      </c>
      <c r="AM89" s="27"/>
      <c r="AN89" s="27"/>
      <c r="AO89" s="27"/>
      <c r="AQ89" s="10"/>
      <c r="AR89" s="10"/>
      <c r="AS89" s="10"/>
      <c r="AT89" s="10"/>
      <c r="AU89" s="10"/>
      <c r="AV89" s="34" t="str">
        <f>IFERROR(INDEX(#REF!,MATCH($G89,#REF!,0)),"")</f>
        <v/>
      </c>
      <c r="AW89" s="26">
        <v>61</v>
      </c>
      <c r="AX89" s="27"/>
      <c r="AY89" s="34" t="str">
        <f>IFERROR(INDEX(#REF!,MATCH($G89,#REF!,0)),"")</f>
        <v/>
      </c>
      <c r="AZ89" s="26">
        <v>61</v>
      </c>
      <c r="BA89" s="27"/>
      <c r="BB89" s="27"/>
      <c r="BC89" s="27"/>
      <c r="BF89" s="41"/>
      <c r="BG89" s="27"/>
      <c r="BH89" s="27"/>
      <c r="BI89" s="27"/>
      <c r="BJ89" s="34" t="str">
        <f>IFERROR(INDEX(#REF!,MATCH($G89,#REF!,0)),"")</f>
        <v/>
      </c>
      <c r="BK89" s="26">
        <v>61</v>
      </c>
      <c r="BL89" s="27"/>
      <c r="BM89" s="34" t="str">
        <f>IFERROR(INDEX(#REF!,MATCH($G89,#REF!,0)),"")</f>
        <v/>
      </c>
      <c r="BN89" s="26">
        <v>61</v>
      </c>
      <c r="BO89" s="27"/>
      <c r="BP89" s="27"/>
      <c r="BQ89" s="27"/>
      <c r="BR89" s="27"/>
      <c r="BS89" s="27"/>
      <c r="BT89" s="27"/>
      <c r="BU89" s="27"/>
      <c r="BV89" s="27"/>
      <c r="BW89" s="27"/>
      <c r="BX89" s="34" t="str">
        <f>IFERROR(INDEX(#REF!,MATCH($G89,#REF!,0)),"")</f>
        <v/>
      </c>
      <c r="BY89" s="26">
        <v>61</v>
      </c>
      <c r="BZ89" s="27"/>
      <c r="CA89" s="34" t="str">
        <f>IFERROR(INDEX(#REF!,MATCH($G89,#REF!,0)),"")</f>
        <v/>
      </c>
      <c r="CB89" s="26">
        <v>61</v>
      </c>
      <c r="CC89" s="27"/>
      <c r="CD89" s="27"/>
      <c r="CE89" s="27"/>
    </row>
    <row r="90" spans="2:83" ht="18.75" hidden="1" customHeight="1" x14ac:dyDescent="0.3">
      <c r="B90" s="33" t="str">
        <f>IFERROR(INDEX(#REF!,MATCH($G90,#REF!,0)),"")</f>
        <v/>
      </c>
      <c r="C90" s="33" t="str">
        <f>IFERROR(INDEX(#REF!,MATCH($G90,#REF!,0)),"")</f>
        <v/>
      </c>
      <c r="D90" s="34" t="str">
        <f>IFERROR(INDEX(#REF!,MATCH($G90,#REF!,0)),"")</f>
        <v/>
      </c>
      <c r="E90" s="34" t="str">
        <f>IFERROR(INDEX(#REF!,MATCH($G90,#REF!,0)),"")</f>
        <v/>
      </c>
      <c r="F90" s="34" t="str">
        <f>IFERROR(INDEX(#REF!,MATCH($G90,#REF!,0)),"")</f>
        <v/>
      </c>
      <c r="G90" s="26">
        <v>62</v>
      </c>
      <c r="H90" s="27"/>
      <c r="I90" s="34" t="str">
        <f>IFERROR(INDEX(#REF!,MATCH($G90,#REF!,0)),"")</f>
        <v/>
      </c>
      <c r="J90" s="26">
        <v>62</v>
      </c>
      <c r="K90" s="27"/>
      <c r="L90" s="27"/>
      <c r="M90" s="27"/>
      <c r="N90" s="27"/>
      <c r="O90" s="27"/>
      <c r="P90" s="28" t="str">
        <f>IFERROR(INDEX(#REF!,MATCH($Y90,#REF!,0)),"")</f>
        <v/>
      </c>
      <c r="Q90" s="28" t="str">
        <f>IFERROR(INDEX(#REF!,MATCH($Y90,#REF!,0)),"")</f>
        <v/>
      </c>
      <c r="R90" s="43" t="str">
        <f>IFERROR(INDEX(#REF!,MATCH($Y90,#REF!,0)),"")</f>
        <v/>
      </c>
      <c r="S90" s="43" t="str">
        <f>IFERROR(INDEX(#REF!,MATCH($Y90,#REF!,0)),"")</f>
        <v/>
      </c>
      <c r="T90" s="34" t="str">
        <f>IFERROR(INDEX(#REF!,MATCH($G90,#REF!,0)),"")</f>
        <v/>
      </c>
      <c r="U90" s="26">
        <v>62</v>
      </c>
      <c r="V90" s="27"/>
      <c r="W90" s="34" t="str">
        <f>IFERROR(INDEX(#REF!,MATCH($G90,#REF!,0)),"")</f>
        <v/>
      </c>
      <c r="X90" s="26">
        <v>62</v>
      </c>
      <c r="Y90" s="27"/>
      <c r="Z90" s="27"/>
      <c r="AA90" s="27"/>
      <c r="AD90" s="10"/>
      <c r="AE90" s="10"/>
      <c r="AF90" s="10"/>
      <c r="AG90" s="10"/>
      <c r="AH90" s="34" t="str">
        <f>IFERROR(INDEX(#REF!,MATCH($G90,#REF!,0)),"")</f>
        <v/>
      </c>
      <c r="AI90" s="26">
        <v>62</v>
      </c>
      <c r="AJ90" s="27"/>
      <c r="AK90" s="34" t="str">
        <f>IFERROR(INDEX(#REF!,MATCH($G90,#REF!,0)),"")</f>
        <v/>
      </c>
      <c r="AL90" s="26">
        <v>62</v>
      </c>
      <c r="AM90" s="27"/>
      <c r="AN90" s="27"/>
      <c r="AO90" s="27"/>
      <c r="AQ90" s="10"/>
      <c r="AR90" s="10"/>
      <c r="AS90" s="10"/>
      <c r="AT90" s="10"/>
      <c r="AU90" s="10"/>
      <c r="AV90" s="34" t="str">
        <f>IFERROR(INDEX(#REF!,MATCH($G90,#REF!,0)),"")</f>
        <v/>
      </c>
      <c r="AW90" s="26">
        <v>62</v>
      </c>
      <c r="AX90" s="27"/>
      <c r="AY90" s="34" t="str">
        <f>IFERROR(INDEX(#REF!,MATCH($G90,#REF!,0)),"")</f>
        <v/>
      </c>
      <c r="AZ90" s="26">
        <v>62</v>
      </c>
      <c r="BA90" s="27"/>
      <c r="BB90" s="27"/>
      <c r="BC90" s="27"/>
      <c r="BF90" s="10"/>
      <c r="BG90" s="27"/>
      <c r="BH90" s="27"/>
      <c r="BI90" s="27"/>
      <c r="BJ90" s="34" t="str">
        <f>IFERROR(INDEX(#REF!,MATCH($G90,#REF!,0)),"")</f>
        <v/>
      </c>
      <c r="BK90" s="26">
        <v>62</v>
      </c>
      <c r="BL90" s="27"/>
      <c r="BM90" s="34" t="str">
        <f>IFERROR(INDEX(#REF!,MATCH($G90,#REF!,0)),"")</f>
        <v/>
      </c>
      <c r="BN90" s="26">
        <v>62</v>
      </c>
      <c r="BO90" s="27"/>
      <c r="BP90" s="27"/>
      <c r="BQ90" s="27"/>
      <c r="BR90" s="27"/>
      <c r="BS90" s="27"/>
      <c r="BT90" s="27"/>
      <c r="BU90" s="27"/>
      <c r="BV90" s="27"/>
      <c r="BW90" s="27"/>
      <c r="BX90" s="34" t="str">
        <f>IFERROR(INDEX(#REF!,MATCH($G90,#REF!,0)),"")</f>
        <v/>
      </c>
      <c r="BY90" s="26">
        <v>62</v>
      </c>
      <c r="BZ90" s="27"/>
      <c r="CA90" s="34" t="str">
        <f>IFERROR(INDEX(#REF!,MATCH($G90,#REF!,0)),"")</f>
        <v/>
      </c>
      <c r="CB90" s="26">
        <v>62</v>
      </c>
      <c r="CC90" s="27"/>
      <c r="CD90" s="27"/>
      <c r="CE90" s="27"/>
    </row>
    <row r="91" spans="2:83" ht="18.75" hidden="1" customHeight="1" x14ac:dyDescent="0.3">
      <c r="B91" s="33" t="str">
        <f>IFERROR(INDEX(#REF!,MATCH($G91,#REF!,0)),"")</f>
        <v/>
      </c>
      <c r="C91" s="33" t="str">
        <f>IFERROR(INDEX(#REF!,MATCH($G91,#REF!,0)),"")</f>
        <v/>
      </c>
      <c r="D91" s="34" t="str">
        <f>IFERROR(INDEX(#REF!,MATCH($G91,#REF!,0)),"")</f>
        <v/>
      </c>
      <c r="E91" s="34" t="str">
        <f>IFERROR(INDEX(#REF!,MATCH($G91,#REF!,0)),"")</f>
        <v/>
      </c>
      <c r="F91" s="34" t="str">
        <f>IFERROR(INDEX(#REF!,MATCH($G91,#REF!,0)),"")</f>
        <v/>
      </c>
      <c r="G91" s="26">
        <v>63</v>
      </c>
      <c r="H91" s="27"/>
      <c r="I91" s="34" t="str">
        <f>IFERROR(INDEX(#REF!,MATCH($G91,#REF!,0)),"")</f>
        <v/>
      </c>
      <c r="J91" s="26">
        <v>63</v>
      </c>
      <c r="K91" s="27"/>
      <c r="L91" s="27"/>
      <c r="M91" s="27"/>
      <c r="N91" s="27"/>
      <c r="O91" s="27"/>
      <c r="P91" s="28" t="str">
        <f>IFERROR(INDEX(#REF!,MATCH($Y91,#REF!,0)),"")</f>
        <v/>
      </c>
      <c r="Q91" s="28" t="str">
        <f>IFERROR(INDEX(#REF!,MATCH($Y91,#REF!,0)),"")</f>
        <v/>
      </c>
      <c r="R91" s="43" t="str">
        <f>IFERROR(INDEX(#REF!,MATCH($Y91,#REF!,0)),"")</f>
        <v/>
      </c>
      <c r="S91" s="43" t="str">
        <f>IFERROR(INDEX(#REF!,MATCH($Y91,#REF!,0)),"")</f>
        <v/>
      </c>
      <c r="T91" s="34" t="str">
        <f>IFERROR(INDEX(#REF!,MATCH($G91,#REF!,0)),"")</f>
        <v/>
      </c>
      <c r="U91" s="26">
        <v>63</v>
      </c>
      <c r="V91" s="27"/>
      <c r="W91" s="34" t="str">
        <f>IFERROR(INDEX(#REF!,MATCH($G91,#REF!,0)),"")</f>
        <v/>
      </c>
      <c r="X91" s="26">
        <v>63</v>
      </c>
      <c r="Y91" s="27"/>
      <c r="Z91" s="27"/>
      <c r="AA91" s="27"/>
      <c r="AD91" s="10"/>
      <c r="AE91" s="10"/>
      <c r="AF91" s="10"/>
      <c r="AG91" s="10"/>
      <c r="AH91" s="34" t="str">
        <f>IFERROR(INDEX(#REF!,MATCH($G91,#REF!,0)),"")</f>
        <v/>
      </c>
      <c r="AI91" s="26">
        <v>63</v>
      </c>
      <c r="AJ91" s="27"/>
      <c r="AK91" s="34" t="str">
        <f>IFERROR(INDEX(#REF!,MATCH($G91,#REF!,0)),"")</f>
        <v/>
      </c>
      <c r="AL91" s="26">
        <v>63</v>
      </c>
      <c r="AM91" s="27"/>
      <c r="AN91" s="27"/>
      <c r="AO91" s="27"/>
      <c r="AQ91" s="10"/>
      <c r="AR91" s="10"/>
      <c r="AS91" s="10"/>
      <c r="AT91" s="10"/>
      <c r="AU91" s="10"/>
      <c r="AV91" s="34" t="str">
        <f>IFERROR(INDEX(#REF!,MATCH($G91,#REF!,0)),"")</f>
        <v/>
      </c>
      <c r="AW91" s="26">
        <v>63</v>
      </c>
      <c r="AX91" s="27"/>
      <c r="AY91" s="34" t="str">
        <f>IFERROR(INDEX(#REF!,MATCH($G91,#REF!,0)),"")</f>
        <v/>
      </c>
      <c r="AZ91" s="26">
        <v>63</v>
      </c>
      <c r="BA91" s="27"/>
      <c r="BB91" s="27"/>
      <c r="BC91" s="27"/>
      <c r="BF91" s="10"/>
      <c r="BG91" s="27"/>
      <c r="BH91" s="27"/>
      <c r="BI91" s="27"/>
      <c r="BJ91" s="34" t="str">
        <f>IFERROR(INDEX(#REF!,MATCH($G91,#REF!,0)),"")</f>
        <v/>
      </c>
      <c r="BK91" s="26">
        <v>63</v>
      </c>
      <c r="BL91" s="27"/>
      <c r="BM91" s="34" t="str">
        <f>IFERROR(INDEX(#REF!,MATCH($G91,#REF!,0)),"")</f>
        <v/>
      </c>
      <c r="BN91" s="26">
        <v>63</v>
      </c>
      <c r="BO91" s="27"/>
      <c r="BP91" s="27"/>
      <c r="BQ91" s="27"/>
      <c r="BR91" s="27"/>
      <c r="BS91" s="27"/>
      <c r="BT91" s="27"/>
      <c r="BU91" s="27"/>
      <c r="BV91" s="27"/>
      <c r="BW91" s="27"/>
      <c r="BX91" s="34" t="str">
        <f>IFERROR(INDEX(#REF!,MATCH($G91,#REF!,0)),"")</f>
        <v/>
      </c>
      <c r="BY91" s="26">
        <v>63</v>
      </c>
      <c r="BZ91" s="27"/>
      <c r="CA91" s="34" t="str">
        <f>IFERROR(INDEX(#REF!,MATCH($G91,#REF!,0)),"")</f>
        <v/>
      </c>
      <c r="CB91" s="26">
        <v>63</v>
      </c>
      <c r="CC91" s="27"/>
      <c r="CD91" s="27"/>
      <c r="CE91" s="27"/>
    </row>
    <row r="92" spans="2:83" ht="18.75" hidden="1" customHeight="1" x14ac:dyDescent="0.3">
      <c r="B92" s="33" t="str">
        <f>IFERROR(INDEX(#REF!,MATCH($G92,#REF!,0)),"")</f>
        <v/>
      </c>
      <c r="C92" s="33" t="str">
        <f>IFERROR(INDEX(#REF!,MATCH($G92,#REF!,0)),"")</f>
        <v/>
      </c>
      <c r="D92" s="34" t="str">
        <f>IFERROR(INDEX(#REF!,MATCH($G92,#REF!,0)),"")</f>
        <v/>
      </c>
      <c r="E92" s="34" t="str">
        <f>IFERROR(INDEX(#REF!,MATCH($G92,#REF!,0)),"")</f>
        <v/>
      </c>
      <c r="F92" s="34" t="str">
        <f>IFERROR(INDEX(#REF!,MATCH($G92,#REF!,0)),"")</f>
        <v/>
      </c>
      <c r="G92" s="26">
        <v>64</v>
      </c>
      <c r="H92" s="27"/>
      <c r="I92" s="34" t="str">
        <f>IFERROR(INDEX(#REF!,MATCH($G92,#REF!,0)),"")</f>
        <v/>
      </c>
      <c r="J92" s="26">
        <v>64</v>
      </c>
      <c r="K92" s="27"/>
      <c r="L92" s="27"/>
      <c r="M92" s="27"/>
      <c r="N92" s="27"/>
      <c r="O92" s="27"/>
      <c r="P92" s="28" t="str">
        <f>IFERROR(INDEX(#REF!,MATCH($Y92,#REF!,0)),"")</f>
        <v/>
      </c>
      <c r="Q92" s="28" t="str">
        <f>IFERROR(INDEX(#REF!,MATCH($Y92,#REF!,0)),"")</f>
        <v/>
      </c>
      <c r="R92" s="43" t="str">
        <f>IFERROR(INDEX(#REF!,MATCH($Y92,#REF!,0)),"")</f>
        <v/>
      </c>
      <c r="S92" s="43" t="str">
        <f>IFERROR(INDEX(#REF!,MATCH($Y92,#REF!,0)),"")</f>
        <v/>
      </c>
      <c r="T92" s="34" t="str">
        <f>IFERROR(INDEX(#REF!,MATCH($G92,#REF!,0)),"")</f>
        <v/>
      </c>
      <c r="U92" s="26">
        <v>64</v>
      </c>
      <c r="V92" s="27"/>
      <c r="W92" s="34" t="str">
        <f>IFERROR(INDEX(#REF!,MATCH($G92,#REF!,0)),"")</f>
        <v/>
      </c>
      <c r="X92" s="26">
        <v>64</v>
      </c>
      <c r="Y92" s="27"/>
      <c r="Z92" s="27"/>
      <c r="AA92" s="27"/>
      <c r="AD92" s="10"/>
      <c r="AE92" s="10"/>
      <c r="AF92" s="10"/>
      <c r="AG92" s="10"/>
      <c r="AH92" s="34" t="str">
        <f>IFERROR(INDEX(#REF!,MATCH($G92,#REF!,0)),"")</f>
        <v/>
      </c>
      <c r="AI92" s="26">
        <v>64</v>
      </c>
      <c r="AJ92" s="27"/>
      <c r="AK92" s="34" t="str">
        <f>IFERROR(INDEX(#REF!,MATCH($G92,#REF!,0)),"")</f>
        <v/>
      </c>
      <c r="AL92" s="26">
        <v>64</v>
      </c>
      <c r="AM92" s="27"/>
      <c r="AN92" s="27"/>
      <c r="AO92" s="27"/>
      <c r="AQ92" s="10"/>
      <c r="AR92" s="10"/>
      <c r="AS92" s="10"/>
      <c r="AT92" s="10"/>
      <c r="AU92" s="10"/>
      <c r="AV92" s="34" t="str">
        <f>IFERROR(INDEX(#REF!,MATCH($G92,#REF!,0)),"")</f>
        <v/>
      </c>
      <c r="AW92" s="26">
        <v>64</v>
      </c>
      <c r="AX92" s="27"/>
      <c r="AY92" s="34" t="str">
        <f>IFERROR(INDEX(#REF!,MATCH($G92,#REF!,0)),"")</f>
        <v/>
      </c>
      <c r="AZ92" s="26">
        <v>64</v>
      </c>
      <c r="BA92" s="27"/>
      <c r="BB92" s="27"/>
      <c r="BC92" s="27"/>
      <c r="BF92" s="10"/>
      <c r="BG92" s="27"/>
      <c r="BH92" s="27"/>
      <c r="BI92" s="27"/>
      <c r="BJ92" s="34" t="str">
        <f>IFERROR(INDEX(#REF!,MATCH($G92,#REF!,0)),"")</f>
        <v/>
      </c>
      <c r="BK92" s="26">
        <v>64</v>
      </c>
      <c r="BL92" s="27"/>
      <c r="BM92" s="34" t="str">
        <f>IFERROR(INDEX(#REF!,MATCH($G92,#REF!,0)),"")</f>
        <v/>
      </c>
      <c r="BN92" s="26">
        <v>64</v>
      </c>
      <c r="BO92" s="27"/>
      <c r="BP92" s="27"/>
      <c r="BQ92" s="27"/>
      <c r="BR92" s="27"/>
      <c r="BS92" s="27"/>
      <c r="BT92" s="27"/>
      <c r="BU92" s="27"/>
      <c r="BV92" s="27"/>
      <c r="BW92" s="27"/>
      <c r="BX92" s="34" t="str">
        <f>IFERROR(INDEX(#REF!,MATCH($G92,#REF!,0)),"")</f>
        <v/>
      </c>
      <c r="BY92" s="26">
        <v>64</v>
      </c>
      <c r="BZ92" s="27"/>
      <c r="CA92" s="34" t="str">
        <f>IFERROR(INDEX(#REF!,MATCH($G92,#REF!,0)),"")</f>
        <v/>
      </c>
      <c r="CB92" s="26">
        <v>64</v>
      </c>
      <c r="CC92" s="27"/>
      <c r="CD92" s="27"/>
      <c r="CE92" s="27"/>
    </row>
    <row r="93" spans="2:83" ht="18.75" hidden="1" customHeight="1" x14ac:dyDescent="0.3">
      <c r="B93" s="33" t="str">
        <f>IFERROR(INDEX(#REF!,MATCH($G93,#REF!,0)),"")</f>
        <v/>
      </c>
      <c r="C93" s="33" t="str">
        <f>IFERROR(INDEX(#REF!,MATCH($G93,#REF!,0)),"")</f>
        <v/>
      </c>
      <c r="D93" s="34" t="str">
        <f>IFERROR(INDEX(#REF!,MATCH($G93,#REF!,0)),"")</f>
        <v/>
      </c>
      <c r="E93" s="34" t="str">
        <f>IFERROR(INDEX(#REF!,MATCH($G93,#REF!,0)),"")</f>
        <v/>
      </c>
      <c r="F93" s="34" t="str">
        <f>IFERROR(INDEX(#REF!,MATCH($G93,#REF!,0)),"")</f>
        <v/>
      </c>
      <c r="G93" s="26">
        <v>65</v>
      </c>
      <c r="H93" s="27"/>
      <c r="I93" s="34" t="str">
        <f>IFERROR(INDEX(#REF!,MATCH($G93,#REF!,0)),"")</f>
        <v/>
      </c>
      <c r="J93" s="26">
        <v>65</v>
      </c>
      <c r="K93" s="27"/>
      <c r="L93" s="27"/>
      <c r="M93" s="27"/>
      <c r="N93" s="27"/>
      <c r="O93" s="27"/>
      <c r="P93" s="28" t="str">
        <f>IFERROR(INDEX(#REF!,MATCH($Y93,#REF!,0)),"")</f>
        <v/>
      </c>
      <c r="Q93" s="28" t="str">
        <f>IFERROR(INDEX(#REF!,MATCH($Y93,#REF!,0)),"")</f>
        <v/>
      </c>
      <c r="R93" s="43" t="str">
        <f>IFERROR(INDEX(#REF!,MATCH($Y93,#REF!,0)),"")</f>
        <v/>
      </c>
      <c r="S93" s="43" t="str">
        <f>IFERROR(INDEX(#REF!,MATCH($Y93,#REF!,0)),"")</f>
        <v/>
      </c>
      <c r="T93" s="34" t="str">
        <f>IFERROR(INDEX(#REF!,MATCH($G93,#REF!,0)),"")</f>
        <v/>
      </c>
      <c r="U93" s="26">
        <v>65</v>
      </c>
      <c r="V93" s="27"/>
      <c r="W93" s="34" t="str">
        <f>IFERROR(INDEX(#REF!,MATCH($G93,#REF!,0)),"")</f>
        <v/>
      </c>
      <c r="X93" s="26">
        <v>65</v>
      </c>
      <c r="Y93" s="27"/>
      <c r="Z93" s="27"/>
      <c r="AA93" s="27"/>
      <c r="AD93" s="10"/>
      <c r="AE93" s="10"/>
      <c r="AF93" s="10"/>
      <c r="AG93" s="10"/>
      <c r="AH93" s="34" t="str">
        <f>IFERROR(INDEX(#REF!,MATCH($G93,#REF!,0)),"")</f>
        <v/>
      </c>
      <c r="AI93" s="26">
        <v>65</v>
      </c>
      <c r="AJ93" s="27"/>
      <c r="AK93" s="34" t="str">
        <f>IFERROR(INDEX(#REF!,MATCH($G93,#REF!,0)),"")</f>
        <v/>
      </c>
      <c r="AL93" s="26">
        <v>65</v>
      </c>
      <c r="AM93" s="27"/>
      <c r="AN93" s="27"/>
      <c r="AO93" s="27"/>
      <c r="AQ93" s="10"/>
      <c r="AR93" s="10"/>
      <c r="AS93" s="10"/>
      <c r="AT93" s="10"/>
      <c r="AU93" s="10"/>
      <c r="AV93" s="34" t="str">
        <f>IFERROR(INDEX(#REF!,MATCH($G93,#REF!,0)),"")</f>
        <v/>
      </c>
      <c r="AW93" s="26">
        <v>65</v>
      </c>
      <c r="AX93" s="27"/>
      <c r="AY93" s="34" t="str">
        <f>IFERROR(INDEX(#REF!,MATCH($G93,#REF!,0)),"")</f>
        <v/>
      </c>
      <c r="AZ93" s="26">
        <v>65</v>
      </c>
      <c r="BA93" s="27"/>
      <c r="BB93" s="27"/>
      <c r="BC93" s="27"/>
      <c r="BF93" s="10"/>
      <c r="BG93" s="27"/>
      <c r="BH93" s="27"/>
      <c r="BI93" s="27"/>
      <c r="BJ93" s="34" t="str">
        <f>IFERROR(INDEX(#REF!,MATCH($G93,#REF!,0)),"")</f>
        <v/>
      </c>
      <c r="BK93" s="26">
        <v>65</v>
      </c>
      <c r="BL93" s="27"/>
      <c r="BM93" s="34" t="str">
        <f>IFERROR(INDEX(#REF!,MATCH($G93,#REF!,0)),"")</f>
        <v/>
      </c>
      <c r="BN93" s="26">
        <v>65</v>
      </c>
      <c r="BO93" s="27"/>
      <c r="BP93" s="27"/>
      <c r="BQ93" s="27"/>
      <c r="BR93" s="27"/>
      <c r="BS93" s="27"/>
      <c r="BT93" s="27"/>
      <c r="BU93" s="27"/>
      <c r="BV93" s="27"/>
      <c r="BW93" s="27"/>
      <c r="BX93" s="34" t="str">
        <f>IFERROR(INDEX(#REF!,MATCH($G93,#REF!,0)),"")</f>
        <v/>
      </c>
      <c r="BY93" s="26">
        <v>65</v>
      </c>
      <c r="BZ93" s="27"/>
      <c r="CA93" s="34" t="str">
        <f>IFERROR(INDEX(#REF!,MATCH($G93,#REF!,0)),"")</f>
        <v/>
      </c>
      <c r="CB93" s="26">
        <v>65</v>
      </c>
      <c r="CC93" s="27"/>
      <c r="CD93" s="27"/>
      <c r="CE93" s="27"/>
    </row>
    <row r="94" spans="2:83" ht="18.75" hidden="1" customHeight="1" x14ac:dyDescent="0.3">
      <c r="B94" s="33" t="str">
        <f>IFERROR(INDEX(#REF!,MATCH($G94,#REF!,0)),"")</f>
        <v/>
      </c>
      <c r="C94" s="33" t="str">
        <f>IFERROR(INDEX(#REF!,MATCH($G94,#REF!,0)),"")</f>
        <v/>
      </c>
      <c r="D94" s="34" t="str">
        <f>IFERROR(INDEX(#REF!,MATCH($G94,#REF!,0)),"")</f>
        <v/>
      </c>
      <c r="E94" s="34" t="str">
        <f>IFERROR(INDEX(#REF!,MATCH($G94,#REF!,0)),"")</f>
        <v/>
      </c>
      <c r="F94" s="34" t="str">
        <f>IFERROR(INDEX(#REF!,MATCH($G94,#REF!,0)),"")</f>
        <v/>
      </c>
      <c r="G94" s="26">
        <v>66</v>
      </c>
      <c r="H94" s="27"/>
      <c r="I94" s="34" t="str">
        <f>IFERROR(INDEX(#REF!,MATCH($G94,#REF!,0)),"")</f>
        <v/>
      </c>
      <c r="J94" s="26">
        <v>66</v>
      </c>
      <c r="K94" s="27"/>
      <c r="L94" s="27"/>
      <c r="M94" s="27"/>
      <c r="N94" s="27"/>
      <c r="O94" s="27"/>
      <c r="P94" s="28" t="str">
        <f>IFERROR(INDEX(#REF!,MATCH($Y94,#REF!,0)),"")</f>
        <v/>
      </c>
      <c r="Q94" s="28" t="str">
        <f>IFERROR(INDEX(#REF!,MATCH($Y94,#REF!,0)),"")</f>
        <v/>
      </c>
      <c r="R94" s="43" t="str">
        <f>IFERROR(INDEX(#REF!,MATCH($Y94,#REF!,0)),"")</f>
        <v/>
      </c>
      <c r="S94" s="43" t="str">
        <f>IFERROR(INDEX(#REF!,MATCH($Y94,#REF!,0)),"")</f>
        <v/>
      </c>
      <c r="T94" s="34" t="str">
        <f>IFERROR(INDEX(#REF!,MATCH($G94,#REF!,0)),"")</f>
        <v/>
      </c>
      <c r="U94" s="26">
        <v>66</v>
      </c>
      <c r="V94" s="27"/>
      <c r="W94" s="34" t="str">
        <f>IFERROR(INDEX(#REF!,MATCH($G94,#REF!,0)),"")</f>
        <v/>
      </c>
      <c r="X94" s="26">
        <v>66</v>
      </c>
      <c r="Y94" s="27"/>
      <c r="Z94" s="27"/>
      <c r="AA94" s="27"/>
      <c r="AD94" s="52"/>
      <c r="AE94" s="10"/>
      <c r="AF94" s="10"/>
      <c r="AG94" s="10"/>
      <c r="AH94" s="34" t="str">
        <f>IFERROR(INDEX(#REF!,MATCH($G94,#REF!,0)),"")</f>
        <v/>
      </c>
      <c r="AI94" s="26">
        <v>66</v>
      </c>
      <c r="AJ94" s="27"/>
      <c r="AK94" s="34" t="str">
        <f>IFERROR(INDEX(#REF!,MATCH($G94,#REF!,0)),"")</f>
        <v/>
      </c>
      <c r="AL94" s="26">
        <v>66</v>
      </c>
      <c r="AM94" s="27"/>
      <c r="AN94" s="27"/>
      <c r="AO94" s="27"/>
      <c r="AQ94" s="10"/>
      <c r="AR94" s="10"/>
      <c r="AS94" s="10"/>
      <c r="AT94" s="10"/>
      <c r="AU94" s="10"/>
      <c r="AV94" s="34" t="str">
        <f>IFERROR(INDEX(#REF!,MATCH($G94,#REF!,0)),"")</f>
        <v/>
      </c>
      <c r="AW94" s="26">
        <v>66</v>
      </c>
      <c r="AX94" s="27"/>
      <c r="AY94" s="34" t="str">
        <f>IFERROR(INDEX(#REF!,MATCH($G94,#REF!,0)),"")</f>
        <v/>
      </c>
      <c r="AZ94" s="26">
        <v>66</v>
      </c>
      <c r="BA94" s="27"/>
      <c r="BB94" s="27"/>
      <c r="BC94" s="27"/>
      <c r="BF94" s="52"/>
      <c r="BG94" s="27"/>
      <c r="BH94" s="27"/>
      <c r="BI94" s="27"/>
      <c r="BJ94" s="34" t="str">
        <f>IFERROR(INDEX(#REF!,MATCH($G94,#REF!,0)),"")</f>
        <v/>
      </c>
      <c r="BK94" s="26">
        <v>66</v>
      </c>
      <c r="BL94" s="27"/>
      <c r="BM94" s="34" t="str">
        <f>IFERROR(INDEX(#REF!,MATCH($G94,#REF!,0)),"")</f>
        <v/>
      </c>
      <c r="BN94" s="26">
        <v>66</v>
      </c>
      <c r="BO94" s="27"/>
      <c r="BP94" s="27"/>
      <c r="BQ94" s="27"/>
      <c r="BR94" s="27"/>
      <c r="BS94" s="27"/>
      <c r="BT94" s="27"/>
      <c r="BU94" s="27"/>
      <c r="BV94" s="27"/>
      <c r="BW94" s="27"/>
      <c r="BX94" s="34" t="str">
        <f>IFERROR(INDEX(#REF!,MATCH($G94,#REF!,0)),"")</f>
        <v/>
      </c>
      <c r="BY94" s="26">
        <v>66</v>
      </c>
      <c r="BZ94" s="27"/>
      <c r="CA94" s="34" t="str">
        <f>IFERROR(INDEX(#REF!,MATCH($G94,#REF!,0)),"")</f>
        <v/>
      </c>
      <c r="CB94" s="26">
        <v>66</v>
      </c>
      <c r="CC94" s="27"/>
      <c r="CD94" s="27"/>
      <c r="CE94" s="27"/>
    </row>
    <row r="95" spans="2:83" ht="18.75" hidden="1" customHeight="1" x14ac:dyDescent="0.3">
      <c r="B95" s="33" t="str">
        <f>IFERROR(INDEX(#REF!,MATCH($G95,#REF!,0)),"")</f>
        <v/>
      </c>
      <c r="C95" s="33" t="str">
        <f>IFERROR(INDEX(#REF!,MATCH($G95,#REF!,0)),"")</f>
        <v/>
      </c>
      <c r="D95" s="34" t="str">
        <f>IFERROR(INDEX(#REF!,MATCH($G95,#REF!,0)),"")</f>
        <v/>
      </c>
      <c r="E95" s="34" t="str">
        <f>IFERROR(INDEX(#REF!,MATCH($G95,#REF!,0)),"")</f>
        <v/>
      </c>
      <c r="F95" s="34" t="str">
        <f>IFERROR(INDEX(#REF!,MATCH($G95,#REF!,0)),"")</f>
        <v/>
      </c>
      <c r="G95" s="26">
        <v>67</v>
      </c>
      <c r="H95" s="27"/>
      <c r="I95" s="34" t="str">
        <f>IFERROR(INDEX(#REF!,MATCH($G95,#REF!,0)),"")</f>
        <v/>
      </c>
      <c r="J95" s="26">
        <v>67</v>
      </c>
      <c r="K95" s="27"/>
      <c r="L95" s="27"/>
      <c r="M95" s="27"/>
      <c r="N95" s="27"/>
      <c r="O95" s="27"/>
      <c r="P95" s="28" t="str">
        <f>IFERROR(INDEX(#REF!,MATCH($Y95,#REF!,0)),"")</f>
        <v/>
      </c>
      <c r="Q95" s="28" t="str">
        <f>IFERROR(INDEX(#REF!,MATCH($Y95,#REF!,0)),"")</f>
        <v/>
      </c>
      <c r="R95" s="43" t="str">
        <f>IFERROR(INDEX(#REF!,MATCH($Y95,#REF!,0)),"")</f>
        <v/>
      </c>
      <c r="S95" s="43" t="str">
        <f>IFERROR(INDEX(#REF!,MATCH($Y95,#REF!,0)),"")</f>
        <v/>
      </c>
      <c r="T95" s="34" t="str">
        <f>IFERROR(INDEX(#REF!,MATCH($G95,#REF!,0)),"")</f>
        <v/>
      </c>
      <c r="U95" s="26">
        <v>67</v>
      </c>
      <c r="V95" s="27"/>
      <c r="W95" s="34" t="str">
        <f>IFERROR(INDEX(#REF!,MATCH($G95,#REF!,0)),"")</f>
        <v/>
      </c>
      <c r="X95" s="26">
        <v>67</v>
      </c>
      <c r="Y95" s="27"/>
      <c r="Z95" s="27"/>
      <c r="AA95" s="27"/>
      <c r="AH95" s="34" t="str">
        <f>IFERROR(INDEX(#REF!,MATCH($G95,#REF!,0)),"")</f>
        <v/>
      </c>
      <c r="AI95" s="26">
        <v>67</v>
      </c>
      <c r="AJ95" s="27"/>
      <c r="AK95" s="34" t="str">
        <f>IFERROR(INDEX(#REF!,MATCH($G95,#REF!,0)),"")</f>
        <v/>
      </c>
      <c r="AL95" s="26">
        <v>67</v>
      </c>
      <c r="AM95" s="27"/>
      <c r="AN95" s="27"/>
      <c r="AO95" s="27"/>
      <c r="AV95" s="34" t="str">
        <f>IFERROR(INDEX(#REF!,MATCH($G95,#REF!,0)),"")</f>
        <v/>
      </c>
      <c r="AW95" s="26">
        <v>67</v>
      </c>
      <c r="AX95" s="27"/>
      <c r="AY95" s="34" t="str">
        <f>IFERROR(INDEX(#REF!,MATCH($G95,#REF!,0)),"")</f>
        <v/>
      </c>
      <c r="AZ95" s="26">
        <v>67</v>
      </c>
      <c r="BA95" s="27"/>
      <c r="BB95" s="27"/>
      <c r="BC95" s="27"/>
      <c r="BG95" s="27"/>
      <c r="BH95" s="27"/>
      <c r="BI95" s="27"/>
      <c r="BJ95" s="34" t="str">
        <f>IFERROR(INDEX(#REF!,MATCH($G95,#REF!,0)),"")</f>
        <v/>
      </c>
      <c r="BK95" s="26">
        <v>67</v>
      </c>
      <c r="BL95" s="27"/>
      <c r="BM95" s="34" t="str">
        <f>IFERROR(INDEX(#REF!,MATCH($G95,#REF!,0)),"")</f>
        <v/>
      </c>
      <c r="BN95" s="26">
        <v>67</v>
      </c>
      <c r="BO95" s="27"/>
      <c r="BP95" s="27"/>
      <c r="BQ95" s="27"/>
      <c r="BR95" s="27"/>
      <c r="BS95" s="27"/>
      <c r="BT95" s="27"/>
      <c r="BU95" s="27"/>
      <c r="BV95" s="27"/>
      <c r="BW95" s="27"/>
      <c r="BX95" s="34" t="str">
        <f>IFERROR(INDEX(#REF!,MATCH($G95,#REF!,0)),"")</f>
        <v/>
      </c>
      <c r="BY95" s="26">
        <v>67</v>
      </c>
      <c r="BZ95" s="27"/>
      <c r="CA95" s="34" t="str">
        <f>IFERROR(INDEX(#REF!,MATCH($G95,#REF!,0)),"")</f>
        <v/>
      </c>
      <c r="CB95" s="26">
        <v>67</v>
      </c>
      <c r="CC95" s="27"/>
      <c r="CD95" s="27"/>
      <c r="CE95" s="27"/>
    </row>
    <row r="96" spans="2:83" ht="18.75" hidden="1" customHeight="1" x14ac:dyDescent="0.3">
      <c r="B96" s="33" t="str">
        <f>IFERROR(INDEX(#REF!,MATCH($G96,#REF!,0)),"")</f>
        <v/>
      </c>
      <c r="C96" s="33" t="str">
        <f>IFERROR(INDEX(#REF!,MATCH($G96,#REF!,0)),"")</f>
        <v/>
      </c>
      <c r="D96" s="34" t="str">
        <f>IFERROR(INDEX(#REF!,MATCH($G96,#REF!,0)),"")</f>
        <v/>
      </c>
      <c r="E96" s="34" t="str">
        <f>IFERROR(INDEX(#REF!,MATCH($G96,#REF!,0)),"")</f>
        <v/>
      </c>
      <c r="F96" s="34" t="str">
        <f>IFERROR(INDEX(#REF!,MATCH($G96,#REF!,0)),"")</f>
        <v/>
      </c>
      <c r="G96" s="26">
        <v>68</v>
      </c>
      <c r="H96" s="27"/>
      <c r="I96" s="34" t="str">
        <f>IFERROR(INDEX(#REF!,MATCH($G96,#REF!,0)),"")</f>
        <v/>
      </c>
      <c r="J96" s="26">
        <v>68</v>
      </c>
      <c r="K96" s="27"/>
      <c r="L96" s="27"/>
      <c r="M96" s="27"/>
      <c r="N96" s="27"/>
      <c r="O96" s="27"/>
      <c r="P96" s="28" t="str">
        <f>IFERROR(INDEX(#REF!,MATCH($Y96,#REF!,0)),"")</f>
        <v/>
      </c>
      <c r="Q96" s="28" t="str">
        <f>IFERROR(INDEX(#REF!,MATCH($Y96,#REF!,0)),"")</f>
        <v/>
      </c>
      <c r="R96" s="43" t="str">
        <f>IFERROR(INDEX(#REF!,MATCH($Y96,#REF!,0)),"")</f>
        <v/>
      </c>
      <c r="S96" s="43" t="str">
        <f>IFERROR(INDEX(#REF!,MATCH($Y96,#REF!,0)),"")</f>
        <v/>
      </c>
      <c r="T96" s="34" t="str">
        <f>IFERROR(INDEX(#REF!,MATCH($G96,#REF!,0)),"")</f>
        <v/>
      </c>
      <c r="U96" s="26">
        <v>68</v>
      </c>
      <c r="V96" s="27"/>
      <c r="W96" s="34" t="str">
        <f>IFERROR(INDEX(#REF!,MATCH($G96,#REF!,0)),"")</f>
        <v/>
      </c>
      <c r="X96" s="26">
        <v>68</v>
      </c>
      <c r="Y96" s="27"/>
      <c r="Z96" s="27"/>
      <c r="AA96" s="27"/>
      <c r="AH96" s="34" t="str">
        <f>IFERROR(INDEX(#REF!,MATCH($G96,#REF!,0)),"")</f>
        <v/>
      </c>
      <c r="AI96" s="26">
        <v>68</v>
      </c>
      <c r="AJ96" s="27"/>
      <c r="AK96" s="34" t="str">
        <f>IFERROR(INDEX(#REF!,MATCH($G96,#REF!,0)),"")</f>
        <v/>
      </c>
      <c r="AL96" s="26">
        <v>68</v>
      </c>
      <c r="AM96" s="27"/>
      <c r="AN96" s="27"/>
      <c r="AO96" s="27"/>
      <c r="AV96" s="34" t="str">
        <f>IFERROR(INDEX(#REF!,MATCH($G96,#REF!,0)),"")</f>
        <v/>
      </c>
      <c r="AW96" s="26">
        <v>68</v>
      </c>
      <c r="AX96" s="27"/>
      <c r="AY96" s="34" t="str">
        <f>IFERROR(INDEX(#REF!,MATCH($G96,#REF!,0)),"")</f>
        <v/>
      </c>
      <c r="AZ96" s="26">
        <v>68</v>
      </c>
      <c r="BA96" s="27"/>
      <c r="BB96" s="27"/>
      <c r="BC96" s="27"/>
      <c r="BG96" s="27"/>
      <c r="BH96" s="27"/>
      <c r="BI96" s="27"/>
      <c r="BJ96" s="34" t="str">
        <f>IFERROR(INDEX(#REF!,MATCH($G96,#REF!,0)),"")</f>
        <v/>
      </c>
      <c r="BK96" s="26">
        <v>68</v>
      </c>
      <c r="BL96" s="27"/>
      <c r="BM96" s="34" t="str">
        <f>IFERROR(INDEX(#REF!,MATCH($G96,#REF!,0)),"")</f>
        <v/>
      </c>
      <c r="BN96" s="26">
        <v>68</v>
      </c>
      <c r="BO96" s="27"/>
      <c r="BP96" s="27"/>
      <c r="BQ96" s="27"/>
      <c r="BR96" s="27"/>
      <c r="BS96" s="27"/>
      <c r="BT96" s="27"/>
      <c r="BU96" s="27"/>
      <c r="BV96" s="27"/>
      <c r="BW96" s="27"/>
      <c r="BX96" s="34" t="str">
        <f>IFERROR(INDEX(#REF!,MATCH($G96,#REF!,0)),"")</f>
        <v/>
      </c>
      <c r="BY96" s="26">
        <v>68</v>
      </c>
      <c r="BZ96" s="27"/>
      <c r="CA96" s="34" t="str">
        <f>IFERROR(INDEX(#REF!,MATCH($G96,#REF!,0)),"")</f>
        <v/>
      </c>
      <c r="CB96" s="26">
        <v>68</v>
      </c>
      <c r="CC96" s="27"/>
      <c r="CD96" s="27"/>
      <c r="CE96" s="27"/>
    </row>
    <row r="97" spans="2:83" ht="18.75" hidden="1" customHeight="1" x14ac:dyDescent="0.3">
      <c r="B97" s="33" t="str">
        <f>IFERROR(INDEX(#REF!,MATCH($G97,#REF!,0)),"")</f>
        <v/>
      </c>
      <c r="C97" s="33" t="str">
        <f>IFERROR(INDEX(#REF!,MATCH($G97,#REF!,0)),"")</f>
        <v/>
      </c>
      <c r="D97" s="34" t="str">
        <f>IFERROR(INDEX(#REF!,MATCH($G97,#REF!,0)),"")</f>
        <v/>
      </c>
      <c r="E97" s="34" t="str">
        <f>IFERROR(INDEX(#REF!,MATCH($G97,#REF!,0)),"")</f>
        <v/>
      </c>
      <c r="F97" s="34" t="str">
        <f>IFERROR(INDEX(#REF!,MATCH($G97,#REF!,0)),"")</f>
        <v/>
      </c>
      <c r="G97" s="26">
        <v>69</v>
      </c>
      <c r="H97" s="27"/>
      <c r="I97" s="34" t="str">
        <f>IFERROR(INDEX(#REF!,MATCH($G97,#REF!,0)),"")</f>
        <v/>
      </c>
      <c r="J97" s="26">
        <v>69</v>
      </c>
      <c r="K97" s="27"/>
      <c r="L97" s="27"/>
      <c r="M97" s="27"/>
      <c r="N97" s="27"/>
      <c r="O97" s="27"/>
      <c r="P97" s="28" t="str">
        <f>IFERROR(INDEX(#REF!,MATCH($Y97,#REF!,0)),"")</f>
        <v/>
      </c>
      <c r="Q97" s="28" t="str">
        <f>IFERROR(INDEX(#REF!,MATCH($Y97,#REF!,0)),"")</f>
        <v/>
      </c>
      <c r="R97" s="43" t="str">
        <f>IFERROR(INDEX(#REF!,MATCH($Y97,#REF!,0)),"")</f>
        <v/>
      </c>
      <c r="S97" s="43" t="str">
        <f>IFERROR(INDEX(#REF!,MATCH($Y97,#REF!,0)),"")</f>
        <v/>
      </c>
      <c r="T97" s="34" t="str">
        <f>IFERROR(INDEX(#REF!,MATCH($G97,#REF!,0)),"")</f>
        <v/>
      </c>
      <c r="U97" s="26">
        <v>69</v>
      </c>
      <c r="V97" s="27"/>
      <c r="W97" s="34" t="str">
        <f>IFERROR(INDEX(#REF!,MATCH($G97,#REF!,0)),"")</f>
        <v/>
      </c>
      <c r="X97" s="26">
        <v>69</v>
      </c>
      <c r="Y97" s="27"/>
      <c r="Z97" s="27"/>
      <c r="AA97" s="27"/>
      <c r="AH97" s="34" t="str">
        <f>IFERROR(INDEX(#REF!,MATCH($G97,#REF!,0)),"")</f>
        <v/>
      </c>
      <c r="AI97" s="26">
        <v>69</v>
      </c>
      <c r="AJ97" s="27"/>
      <c r="AK97" s="34" t="str">
        <f>IFERROR(INDEX(#REF!,MATCH($G97,#REF!,0)),"")</f>
        <v/>
      </c>
      <c r="AL97" s="26">
        <v>69</v>
      </c>
      <c r="AM97" s="27"/>
      <c r="AN97" s="27"/>
      <c r="AO97" s="27"/>
      <c r="AV97" s="34" t="str">
        <f>IFERROR(INDEX(#REF!,MATCH($G97,#REF!,0)),"")</f>
        <v/>
      </c>
      <c r="AW97" s="26">
        <v>69</v>
      </c>
      <c r="AX97" s="27"/>
      <c r="AY97" s="34" t="str">
        <f>IFERROR(INDEX(#REF!,MATCH($G97,#REF!,0)),"")</f>
        <v/>
      </c>
      <c r="AZ97" s="26">
        <v>69</v>
      </c>
      <c r="BA97" s="27"/>
      <c r="BB97" s="27"/>
      <c r="BC97" s="27"/>
      <c r="BG97" s="27"/>
      <c r="BH97" s="27"/>
      <c r="BI97" s="27"/>
      <c r="BJ97" s="34" t="str">
        <f>IFERROR(INDEX(#REF!,MATCH($G97,#REF!,0)),"")</f>
        <v/>
      </c>
      <c r="BK97" s="26">
        <v>69</v>
      </c>
      <c r="BL97" s="27"/>
      <c r="BM97" s="34" t="str">
        <f>IFERROR(INDEX(#REF!,MATCH($G97,#REF!,0)),"")</f>
        <v/>
      </c>
      <c r="BN97" s="26">
        <v>69</v>
      </c>
      <c r="BO97" s="27"/>
      <c r="BP97" s="27"/>
      <c r="BQ97" s="27"/>
      <c r="BR97" s="27"/>
      <c r="BS97" s="27"/>
      <c r="BT97" s="27"/>
      <c r="BU97" s="27"/>
      <c r="BV97" s="27"/>
      <c r="BW97" s="27"/>
      <c r="BX97" s="34" t="str">
        <f>IFERROR(INDEX(#REF!,MATCH($G97,#REF!,0)),"")</f>
        <v/>
      </c>
      <c r="BY97" s="26">
        <v>69</v>
      </c>
      <c r="BZ97" s="27"/>
      <c r="CA97" s="34" t="str">
        <f>IFERROR(INDEX(#REF!,MATCH($G97,#REF!,0)),"")</f>
        <v/>
      </c>
      <c r="CB97" s="26">
        <v>69</v>
      </c>
      <c r="CC97" s="27"/>
      <c r="CD97" s="27"/>
      <c r="CE97" s="27"/>
    </row>
    <row r="98" spans="2:83" ht="18.75" hidden="1" customHeight="1" x14ac:dyDescent="0.3">
      <c r="B98" s="33" t="str">
        <f>IFERROR(INDEX(#REF!,MATCH($G98,#REF!,0)),"")</f>
        <v/>
      </c>
      <c r="C98" s="33" t="str">
        <f>IFERROR(INDEX(#REF!,MATCH($G98,#REF!,0)),"")</f>
        <v/>
      </c>
      <c r="D98" s="34" t="str">
        <f>IFERROR(INDEX(#REF!,MATCH($G98,#REF!,0)),"")</f>
        <v/>
      </c>
      <c r="E98" s="34" t="str">
        <f>IFERROR(INDEX(#REF!,MATCH($G98,#REF!,0)),"")</f>
        <v/>
      </c>
      <c r="F98" s="34" t="str">
        <f>IFERROR(INDEX(#REF!,MATCH($G98,#REF!,0)),"")</f>
        <v/>
      </c>
      <c r="G98" s="26">
        <v>70</v>
      </c>
      <c r="H98" s="27"/>
      <c r="I98" s="34" t="str">
        <f>IFERROR(INDEX(#REF!,MATCH($G98,#REF!,0)),"")</f>
        <v/>
      </c>
      <c r="J98" s="26">
        <v>70</v>
      </c>
      <c r="K98" s="27"/>
      <c r="L98" s="27"/>
      <c r="M98" s="27"/>
      <c r="N98" s="27"/>
      <c r="O98" s="27"/>
      <c r="P98" s="28" t="str">
        <f>IFERROR(INDEX(#REF!,MATCH($Y98,#REF!,0)),"")</f>
        <v/>
      </c>
      <c r="Q98" s="28" t="str">
        <f>IFERROR(INDEX(#REF!,MATCH($Y98,#REF!,0)),"")</f>
        <v/>
      </c>
      <c r="R98" s="43" t="str">
        <f>IFERROR(INDEX(#REF!,MATCH($Y98,#REF!,0)),"")</f>
        <v/>
      </c>
      <c r="S98" s="43" t="str">
        <f>IFERROR(INDEX(#REF!,MATCH($Y98,#REF!,0)),"")</f>
        <v/>
      </c>
      <c r="T98" s="34" t="str">
        <f>IFERROR(INDEX(#REF!,MATCH($G98,#REF!,0)),"")</f>
        <v/>
      </c>
      <c r="U98" s="26">
        <v>70</v>
      </c>
      <c r="V98" s="27"/>
      <c r="W98" s="34" t="str">
        <f>IFERROR(INDEX(#REF!,MATCH($G98,#REF!,0)),"")</f>
        <v/>
      </c>
      <c r="X98" s="26">
        <v>70</v>
      </c>
      <c r="Y98" s="27"/>
      <c r="Z98" s="27"/>
      <c r="AA98" s="27"/>
      <c r="AH98" s="34" t="str">
        <f>IFERROR(INDEX(#REF!,MATCH($G98,#REF!,0)),"")</f>
        <v/>
      </c>
      <c r="AI98" s="26">
        <v>70</v>
      </c>
      <c r="AJ98" s="27"/>
      <c r="AK98" s="34" t="str">
        <f>IFERROR(INDEX(#REF!,MATCH($G98,#REF!,0)),"")</f>
        <v/>
      </c>
      <c r="AL98" s="26">
        <v>70</v>
      </c>
      <c r="AM98" s="27"/>
      <c r="AN98" s="27"/>
      <c r="AO98" s="27"/>
      <c r="AV98" s="34" t="str">
        <f>IFERROR(INDEX(#REF!,MATCH($G98,#REF!,0)),"")</f>
        <v/>
      </c>
      <c r="AW98" s="26">
        <v>70</v>
      </c>
      <c r="AX98" s="27"/>
      <c r="AY98" s="34" t="str">
        <f>IFERROR(INDEX(#REF!,MATCH($G98,#REF!,0)),"")</f>
        <v/>
      </c>
      <c r="AZ98" s="26">
        <v>70</v>
      </c>
      <c r="BA98" s="27"/>
      <c r="BB98" s="27"/>
      <c r="BC98" s="27"/>
      <c r="BG98" s="27"/>
      <c r="BH98" s="27"/>
      <c r="BI98" s="27"/>
      <c r="BJ98" s="34" t="str">
        <f>IFERROR(INDEX(#REF!,MATCH($G98,#REF!,0)),"")</f>
        <v/>
      </c>
      <c r="BK98" s="26">
        <v>70</v>
      </c>
      <c r="BL98" s="27"/>
      <c r="BM98" s="34" t="str">
        <f>IFERROR(INDEX(#REF!,MATCH($G98,#REF!,0)),"")</f>
        <v/>
      </c>
      <c r="BN98" s="26">
        <v>70</v>
      </c>
      <c r="BO98" s="27"/>
      <c r="BP98" s="27"/>
      <c r="BQ98" s="27"/>
      <c r="BR98" s="27"/>
      <c r="BS98" s="27"/>
      <c r="BT98" s="27"/>
      <c r="BU98" s="27"/>
      <c r="BV98" s="27"/>
      <c r="BW98" s="27"/>
      <c r="BX98" s="34" t="str">
        <f>IFERROR(INDEX(#REF!,MATCH($G98,#REF!,0)),"")</f>
        <v/>
      </c>
      <c r="BY98" s="26">
        <v>70</v>
      </c>
      <c r="BZ98" s="27"/>
      <c r="CA98" s="34" t="str">
        <f>IFERROR(INDEX(#REF!,MATCH($G98,#REF!,0)),"")</f>
        <v/>
      </c>
      <c r="CB98" s="26">
        <v>70</v>
      </c>
      <c r="CC98" s="27"/>
      <c r="CD98" s="27"/>
      <c r="CE98" s="27"/>
    </row>
    <row r="99" spans="2:83" ht="18.75" hidden="1" customHeight="1" x14ac:dyDescent="0.3">
      <c r="B99" s="33" t="str">
        <f>IFERROR(INDEX(#REF!,MATCH($G99,#REF!,0)),"")</f>
        <v/>
      </c>
      <c r="C99" s="33" t="str">
        <f>IFERROR(INDEX(#REF!,MATCH($G99,#REF!,0)),"")</f>
        <v/>
      </c>
      <c r="D99" s="34" t="str">
        <f>IFERROR(INDEX(#REF!,MATCH($G99,#REF!,0)),"")</f>
        <v/>
      </c>
      <c r="E99" s="34" t="str">
        <f>IFERROR(INDEX(#REF!,MATCH($G99,#REF!,0)),"")</f>
        <v/>
      </c>
      <c r="F99" s="34" t="str">
        <f>IFERROR(INDEX(#REF!,MATCH($G99,#REF!,0)),"")</f>
        <v/>
      </c>
      <c r="G99" s="26">
        <v>71</v>
      </c>
      <c r="H99" s="27"/>
      <c r="I99" s="34" t="str">
        <f>IFERROR(INDEX(#REF!,MATCH($G99,#REF!,0)),"")</f>
        <v/>
      </c>
      <c r="J99" s="26">
        <v>71</v>
      </c>
      <c r="K99" s="27"/>
      <c r="L99" s="27"/>
      <c r="M99" s="27"/>
      <c r="N99" s="27"/>
      <c r="O99" s="27"/>
      <c r="P99" s="28" t="str">
        <f>IFERROR(INDEX(#REF!,MATCH($Y99,#REF!,0)),"")</f>
        <v/>
      </c>
      <c r="Q99" s="28" t="str">
        <f>IFERROR(INDEX(#REF!,MATCH($Y99,#REF!,0)),"")</f>
        <v/>
      </c>
      <c r="R99" s="43" t="str">
        <f>IFERROR(INDEX(#REF!,MATCH($Y99,#REF!,0)),"")</f>
        <v/>
      </c>
      <c r="S99" s="43" t="str">
        <f>IFERROR(INDEX(#REF!,MATCH($Y99,#REF!,0)),"")</f>
        <v/>
      </c>
      <c r="T99" s="34" t="str">
        <f>IFERROR(INDEX(#REF!,MATCH($G99,#REF!,0)),"")</f>
        <v/>
      </c>
      <c r="U99" s="26">
        <v>71</v>
      </c>
      <c r="V99" s="27"/>
      <c r="W99" s="34" t="str">
        <f>IFERROR(INDEX(#REF!,MATCH($G99,#REF!,0)),"")</f>
        <v/>
      </c>
      <c r="X99" s="26">
        <v>71</v>
      </c>
      <c r="Y99" s="27"/>
      <c r="Z99" s="27"/>
      <c r="AA99" s="27"/>
      <c r="AH99" s="34" t="str">
        <f>IFERROR(INDEX(#REF!,MATCH($G99,#REF!,0)),"")</f>
        <v/>
      </c>
      <c r="AI99" s="26">
        <v>71</v>
      </c>
      <c r="AJ99" s="27"/>
      <c r="AK99" s="34" t="str">
        <f>IFERROR(INDEX(#REF!,MATCH($G99,#REF!,0)),"")</f>
        <v/>
      </c>
      <c r="AL99" s="26">
        <v>71</v>
      </c>
      <c r="AM99" s="27"/>
      <c r="AN99" s="27"/>
      <c r="AO99" s="27"/>
      <c r="AV99" s="34" t="str">
        <f>IFERROR(INDEX(#REF!,MATCH($G99,#REF!,0)),"")</f>
        <v/>
      </c>
      <c r="AW99" s="26">
        <v>71</v>
      </c>
      <c r="AX99" s="27"/>
      <c r="AY99" s="34" t="str">
        <f>IFERROR(INDEX(#REF!,MATCH($G99,#REF!,0)),"")</f>
        <v/>
      </c>
      <c r="AZ99" s="26">
        <v>71</v>
      </c>
      <c r="BA99" s="27"/>
      <c r="BB99" s="27"/>
      <c r="BC99" s="27"/>
      <c r="BG99" s="10"/>
      <c r="BH99" s="10"/>
      <c r="BI99" s="10"/>
      <c r="BJ99" s="34" t="str">
        <f>IFERROR(INDEX(#REF!,MATCH($G99,#REF!,0)),"")</f>
        <v/>
      </c>
      <c r="BK99" s="26">
        <v>71</v>
      </c>
      <c r="BL99" s="27"/>
      <c r="BM99" s="34" t="str">
        <f>IFERROR(INDEX(#REF!,MATCH($G99,#REF!,0)),"")</f>
        <v/>
      </c>
      <c r="BN99" s="26">
        <v>71</v>
      </c>
      <c r="BO99" s="27"/>
      <c r="BP99" s="27"/>
      <c r="BQ99" s="27"/>
      <c r="BS99" s="10"/>
      <c r="BT99" s="10"/>
      <c r="BU99" s="10"/>
      <c r="BV99" s="10"/>
      <c r="BW99" s="10"/>
      <c r="BX99" s="34" t="str">
        <f>IFERROR(INDEX(#REF!,MATCH($G99,#REF!,0)),"")</f>
        <v/>
      </c>
      <c r="BY99" s="26">
        <v>71</v>
      </c>
      <c r="BZ99" s="27"/>
      <c r="CA99" s="34" t="str">
        <f>IFERROR(INDEX(#REF!,MATCH($G99,#REF!,0)),"")</f>
        <v/>
      </c>
      <c r="CB99" s="26">
        <v>71</v>
      </c>
      <c r="CC99" s="27"/>
      <c r="CD99" s="27"/>
      <c r="CE99" s="27"/>
    </row>
    <row r="100" spans="2:83" ht="18.75" hidden="1" customHeight="1" x14ac:dyDescent="0.3">
      <c r="B100" s="33" t="str">
        <f>IFERROR(INDEX(#REF!,MATCH($G100,#REF!,0)),"")</f>
        <v/>
      </c>
      <c r="C100" s="33" t="str">
        <f>IFERROR(INDEX(#REF!,MATCH($G100,#REF!,0)),"")</f>
        <v/>
      </c>
      <c r="D100" s="34" t="str">
        <f>IFERROR(INDEX(#REF!,MATCH($G100,#REF!,0)),"")</f>
        <v/>
      </c>
      <c r="E100" s="34" t="str">
        <f>IFERROR(INDEX(#REF!,MATCH($G100,#REF!,0)),"")</f>
        <v/>
      </c>
      <c r="F100" s="34" t="str">
        <f>IFERROR(INDEX(#REF!,MATCH($G100,#REF!,0)),"")</f>
        <v/>
      </c>
      <c r="G100" s="26">
        <v>72</v>
      </c>
      <c r="H100" s="27"/>
      <c r="I100" s="34" t="str">
        <f>IFERROR(INDEX(#REF!,MATCH($G100,#REF!,0)),"")</f>
        <v/>
      </c>
      <c r="J100" s="26">
        <v>72</v>
      </c>
      <c r="K100" s="27"/>
      <c r="L100" s="27"/>
      <c r="M100" s="27"/>
      <c r="N100" s="27"/>
      <c r="O100" s="27"/>
      <c r="P100" s="28" t="str">
        <f>IFERROR(INDEX(#REF!,MATCH($Y100,#REF!,0)),"")</f>
        <v/>
      </c>
      <c r="Q100" s="28" t="str">
        <f>IFERROR(INDEX(#REF!,MATCH($Y100,#REF!,0)),"")</f>
        <v/>
      </c>
      <c r="R100" s="43" t="str">
        <f>IFERROR(INDEX(#REF!,MATCH($Y100,#REF!,0)),"")</f>
        <v/>
      </c>
      <c r="S100" s="43" t="str">
        <f>IFERROR(INDEX(#REF!,MATCH($Y100,#REF!,0)),"")</f>
        <v/>
      </c>
      <c r="T100" s="34" t="str">
        <f>IFERROR(INDEX(#REF!,MATCH($G100,#REF!,0)),"")</f>
        <v/>
      </c>
      <c r="U100" s="26">
        <v>72</v>
      </c>
      <c r="V100" s="27"/>
      <c r="W100" s="34" t="str">
        <f>IFERROR(INDEX(#REF!,MATCH($G100,#REF!,0)),"")</f>
        <v/>
      </c>
      <c r="X100" s="26">
        <v>72</v>
      </c>
      <c r="Y100" s="27"/>
      <c r="Z100" s="27"/>
      <c r="AA100" s="27"/>
      <c r="AH100" s="34" t="str">
        <f>IFERROR(INDEX(#REF!,MATCH($G100,#REF!,0)),"")</f>
        <v/>
      </c>
      <c r="AI100" s="26">
        <v>72</v>
      </c>
      <c r="AJ100" s="27"/>
      <c r="AK100" s="34" t="str">
        <f>IFERROR(INDEX(#REF!,MATCH($G100,#REF!,0)),"")</f>
        <v/>
      </c>
      <c r="AL100" s="26">
        <v>72</v>
      </c>
      <c r="AM100" s="27"/>
      <c r="AN100" s="27"/>
      <c r="AO100" s="27"/>
      <c r="AV100" s="34" t="str">
        <f>IFERROR(INDEX(#REF!,MATCH($G100,#REF!,0)),"")</f>
        <v/>
      </c>
      <c r="AW100" s="26">
        <v>72</v>
      </c>
      <c r="AX100" s="27"/>
      <c r="AY100" s="34" t="str">
        <f>IFERROR(INDEX(#REF!,MATCH($G100,#REF!,0)),"")</f>
        <v/>
      </c>
      <c r="AZ100" s="26">
        <v>72</v>
      </c>
      <c r="BA100" s="27"/>
      <c r="BB100" s="27"/>
      <c r="BC100" s="27"/>
      <c r="BG100" s="10"/>
      <c r="BH100" s="10"/>
      <c r="BI100" s="10"/>
      <c r="BJ100" s="34" t="str">
        <f>IFERROR(INDEX(#REF!,MATCH($G100,#REF!,0)),"")</f>
        <v/>
      </c>
      <c r="BK100" s="26">
        <v>72</v>
      </c>
      <c r="BL100" s="27"/>
      <c r="BM100" s="34" t="str">
        <f>IFERROR(INDEX(#REF!,MATCH($G100,#REF!,0)),"")</f>
        <v/>
      </c>
      <c r="BN100" s="26">
        <v>72</v>
      </c>
      <c r="BO100" s="27"/>
      <c r="BP100" s="27"/>
      <c r="BQ100" s="27"/>
      <c r="BS100" s="10"/>
      <c r="BT100" s="10"/>
      <c r="BU100" s="10"/>
      <c r="BV100" s="10"/>
      <c r="BW100" s="10"/>
      <c r="BX100" s="34" t="str">
        <f>IFERROR(INDEX(#REF!,MATCH($G100,#REF!,0)),"")</f>
        <v/>
      </c>
      <c r="BY100" s="26">
        <v>72</v>
      </c>
      <c r="BZ100" s="27"/>
      <c r="CA100" s="34" t="str">
        <f>IFERROR(INDEX(#REF!,MATCH($G100,#REF!,0)),"")</f>
        <v/>
      </c>
      <c r="CB100" s="26">
        <v>72</v>
      </c>
      <c r="CC100" s="27"/>
      <c r="CD100" s="27"/>
      <c r="CE100" s="27"/>
    </row>
    <row r="101" spans="2:83" ht="18.75" hidden="1" customHeight="1" x14ac:dyDescent="0.3">
      <c r="B101" s="33" t="str">
        <f>IFERROR(INDEX(#REF!,MATCH($G101,#REF!,0)),"")</f>
        <v/>
      </c>
      <c r="C101" s="33" t="str">
        <f>IFERROR(INDEX(#REF!,MATCH($G101,#REF!,0)),"")</f>
        <v/>
      </c>
      <c r="D101" s="34" t="str">
        <f>IFERROR(INDEX(#REF!,MATCH($G101,#REF!,0)),"")</f>
        <v/>
      </c>
      <c r="E101" s="34" t="str">
        <f>IFERROR(INDEX(#REF!,MATCH($G101,#REF!,0)),"")</f>
        <v/>
      </c>
      <c r="F101" s="34" t="str">
        <f>IFERROR(INDEX(#REF!,MATCH($G101,#REF!,0)),"")</f>
        <v/>
      </c>
      <c r="G101" s="26">
        <v>73</v>
      </c>
      <c r="H101" s="27"/>
      <c r="I101" s="34" t="str">
        <f>IFERROR(INDEX(#REF!,MATCH($G101,#REF!,0)),"")</f>
        <v/>
      </c>
      <c r="J101" s="26">
        <v>73</v>
      </c>
      <c r="K101" s="27"/>
      <c r="L101" s="27"/>
      <c r="M101" s="27"/>
      <c r="N101" s="27"/>
      <c r="O101" s="27"/>
      <c r="P101" s="28" t="str">
        <f>IFERROR(INDEX(#REF!,MATCH($Y101,#REF!,0)),"")</f>
        <v/>
      </c>
      <c r="Q101" s="28" t="str">
        <f>IFERROR(INDEX(#REF!,MATCH($Y101,#REF!,0)),"")</f>
        <v/>
      </c>
      <c r="R101" s="43" t="str">
        <f>IFERROR(INDEX(#REF!,MATCH($Y101,#REF!,0)),"")</f>
        <v/>
      </c>
      <c r="S101" s="43" t="str">
        <f>IFERROR(INDEX(#REF!,MATCH($Y101,#REF!,0)),"")</f>
        <v/>
      </c>
      <c r="T101" s="34" t="str">
        <f>IFERROR(INDEX(#REF!,MATCH($G101,#REF!,0)),"")</f>
        <v/>
      </c>
      <c r="U101" s="26">
        <v>73</v>
      </c>
      <c r="V101" s="27"/>
      <c r="W101" s="34" t="str">
        <f>IFERROR(INDEX(#REF!,MATCH($G101,#REF!,0)),"")</f>
        <v/>
      </c>
      <c r="X101" s="26">
        <v>73</v>
      </c>
      <c r="Y101" s="27"/>
      <c r="Z101" s="27"/>
      <c r="AA101" s="27"/>
      <c r="AH101" s="34" t="str">
        <f>IFERROR(INDEX(#REF!,MATCH($G101,#REF!,0)),"")</f>
        <v/>
      </c>
      <c r="AI101" s="26">
        <v>73</v>
      </c>
      <c r="AJ101" s="27"/>
      <c r="AK101" s="34" t="str">
        <f>IFERROR(INDEX(#REF!,MATCH($G101,#REF!,0)),"")</f>
        <v/>
      </c>
      <c r="AL101" s="26">
        <v>73</v>
      </c>
      <c r="AM101" s="27"/>
      <c r="AN101" s="27"/>
      <c r="AO101" s="27"/>
      <c r="AV101" s="34" t="str">
        <f>IFERROR(INDEX(#REF!,MATCH($G101,#REF!,0)),"")</f>
        <v/>
      </c>
      <c r="AW101" s="26">
        <v>73</v>
      </c>
      <c r="AX101" s="27"/>
      <c r="AY101" s="34" t="str">
        <f>IFERROR(INDEX(#REF!,MATCH($G101,#REF!,0)),"")</f>
        <v/>
      </c>
      <c r="AZ101" s="26">
        <v>73</v>
      </c>
      <c r="BA101" s="27"/>
      <c r="BB101" s="27"/>
      <c r="BC101" s="27"/>
      <c r="BG101" s="10"/>
      <c r="BH101" s="10"/>
      <c r="BI101" s="10"/>
      <c r="BJ101" s="34" t="str">
        <f>IFERROR(INDEX(#REF!,MATCH($G101,#REF!,0)),"")</f>
        <v/>
      </c>
      <c r="BK101" s="26">
        <v>73</v>
      </c>
      <c r="BL101" s="27"/>
      <c r="BM101" s="34" t="str">
        <f>IFERROR(INDEX(#REF!,MATCH($G101,#REF!,0)),"")</f>
        <v/>
      </c>
      <c r="BN101" s="26">
        <v>73</v>
      </c>
      <c r="BO101" s="27"/>
      <c r="BP101" s="27"/>
      <c r="BQ101" s="27"/>
      <c r="BS101" s="10"/>
      <c r="BT101" s="10"/>
      <c r="BU101" s="10"/>
      <c r="BV101" s="10"/>
      <c r="BW101" s="10"/>
      <c r="BX101" s="34" t="str">
        <f>IFERROR(INDEX(#REF!,MATCH($G101,#REF!,0)),"")</f>
        <v/>
      </c>
      <c r="BY101" s="26">
        <v>73</v>
      </c>
      <c r="BZ101" s="27"/>
      <c r="CA101" s="34" t="str">
        <f>IFERROR(INDEX(#REF!,MATCH($G101,#REF!,0)),"")</f>
        <v/>
      </c>
      <c r="CB101" s="26">
        <v>73</v>
      </c>
      <c r="CC101" s="27"/>
      <c r="CD101" s="27"/>
      <c r="CE101" s="27"/>
    </row>
    <row r="102" spans="2:83" ht="18.75" hidden="1" customHeight="1" x14ac:dyDescent="0.3">
      <c r="B102" s="33" t="str">
        <f>IFERROR(INDEX(#REF!,MATCH($G102,#REF!,0)),"")</f>
        <v/>
      </c>
      <c r="C102" s="33" t="str">
        <f>IFERROR(INDEX(#REF!,MATCH($G102,#REF!,0)),"")</f>
        <v/>
      </c>
      <c r="D102" s="34" t="str">
        <f>IFERROR(INDEX(#REF!,MATCH($G102,#REF!,0)),"")</f>
        <v/>
      </c>
      <c r="E102" s="34" t="str">
        <f>IFERROR(INDEX(#REF!,MATCH($G102,#REF!,0)),"")</f>
        <v/>
      </c>
      <c r="F102" s="34" t="str">
        <f>IFERROR(INDEX(#REF!,MATCH($G102,#REF!,0)),"")</f>
        <v/>
      </c>
      <c r="G102" s="26">
        <v>74</v>
      </c>
      <c r="H102" s="27"/>
      <c r="I102" s="34" t="str">
        <f>IFERROR(INDEX(#REF!,MATCH($G102,#REF!,0)),"")</f>
        <v/>
      </c>
      <c r="J102" s="26">
        <v>74</v>
      </c>
      <c r="K102" s="27"/>
      <c r="L102" s="27"/>
      <c r="M102" s="27"/>
      <c r="N102" s="27"/>
      <c r="O102" s="27"/>
      <c r="P102" s="28" t="str">
        <f>IFERROR(INDEX(#REF!,MATCH($Y102,#REF!,0)),"")</f>
        <v/>
      </c>
      <c r="Q102" s="28" t="str">
        <f>IFERROR(INDEX(#REF!,MATCH($Y102,#REF!,0)),"")</f>
        <v/>
      </c>
      <c r="R102" s="43" t="str">
        <f>IFERROR(INDEX(#REF!,MATCH($Y102,#REF!,0)),"")</f>
        <v/>
      </c>
      <c r="S102" s="43" t="str">
        <f>IFERROR(INDEX(#REF!,MATCH($Y102,#REF!,0)),"")</f>
        <v/>
      </c>
      <c r="T102" s="34" t="str">
        <f>IFERROR(INDEX(#REF!,MATCH($G102,#REF!,0)),"")</f>
        <v/>
      </c>
      <c r="U102" s="26">
        <v>74</v>
      </c>
      <c r="V102" s="27"/>
      <c r="W102" s="34" t="str">
        <f>IFERROR(INDEX(#REF!,MATCH($G102,#REF!,0)),"")</f>
        <v/>
      </c>
      <c r="X102" s="26">
        <v>74</v>
      </c>
      <c r="Y102" s="27"/>
      <c r="Z102" s="27"/>
      <c r="AA102" s="27"/>
      <c r="AH102" s="34" t="str">
        <f>IFERROR(INDEX(#REF!,MATCH($G102,#REF!,0)),"")</f>
        <v/>
      </c>
      <c r="AI102" s="26">
        <v>74</v>
      </c>
      <c r="AJ102" s="27"/>
      <c r="AK102" s="34" t="str">
        <f>IFERROR(INDEX(#REF!,MATCH($G102,#REF!,0)),"")</f>
        <v/>
      </c>
      <c r="AL102" s="26">
        <v>74</v>
      </c>
      <c r="AM102" s="27"/>
      <c r="AN102" s="27"/>
      <c r="AO102" s="27"/>
      <c r="AV102" s="34" t="str">
        <f>IFERROR(INDEX(#REF!,MATCH($G102,#REF!,0)),"")</f>
        <v/>
      </c>
      <c r="AW102" s="26">
        <v>74</v>
      </c>
      <c r="AX102" s="27"/>
      <c r="AY102" s="34" t="str">
        <f>IFERROR(INDEX(#REF!,MATCH($G102,#REF!,0)),"")</f>
        <v/>
      </c>
      <c r="AZ102" s="26">
        <v>74</v>
      </c>
      <c r="BA102" s="27"/>
      <c r="BB102" s="27"/>
      <c r="BC102" s="27"/>
      <c r="BG102" s="10"/>
      <c r="BH102" s="10"/>
      <c r="BI102" s="10"/>
      <c r="BJ102" s="34" t="str">
        <f>IFERROR(INDEX(#REF!,MATCH($G102,#REF!,0)),"")</f>
        <v/>
      </c>
      <c r="BK102" s="26">
        <v>74</v>
      </c>
      <c r="BL102" s="27"/>
      <c r="BM102" s="34" t="str">
        <f>IFERROR(INDEX(#REF!,MATCH($G102,#REF!,0)),"")</f>
        <v/>
      </c>
      <c r="BN102" s="26">
        <v>74</v>
      </c>
      <c r="BO102" s="27"/>
      <c r="BP102" s="27"/>
      <c r="BQ102" s="27"/>
      <c r="BS102" s="10"/>
      <c r="BT102" s="10"/>
      <c r="BU102" s="10"/>
      <c r="BV102" s="10"/>
      <c r="BW102" s="10"/>
      <c r="BX102" s="34" t="str">
        <f>IFERROR(INDEX(#REF!,MATCH($G102,#REF!,0)),"")</f>
        <v/>
      </c>
      <c r="BY102" s="26">
        <v>74</v>
      </c>
      <c r="BZ102" s="27"/>
      <c r="CA102" s="34" t="str">
        <f>IFERROR(INDEX(#REF!,MATCH($G102,#REF!,0)),"")</f>
        <v/>
      </c>
      <c r="CB102" s="26">
        <v>74</v>
      </c>
      <c r="CC102" s="27"/>
      <c r="CD102" s="27"/>
      <c r="CE102" s="27"/>
    </row>
    <row r="103" spans="2:83" ht="18.75" hidden="1" customHeight="1" x14ac:dyDescent="0.3">
      <c r="B103" s="33" t="str">
        <f>IFERROR(INDEX(#REF!,MATCH($G103,#REF!,0)),"")</f>
        <v/>
      </c>
      <c r="C103" s="33" t="str">
        <f>IFERROR(INDEX(#REF!,MATCH($G103,#REF!,0)),"")</f>
        <v/>
      </c>
      <c r="D103" s="34" t="str">
        <f>IFERROR(INDEX(#REF!,MATCH($G103,#REF!,0)),"")</f>
        <v/>
      </c>
      <c r="E103" s="34" t="str">
        <f>IFERROR(INDEX(#REF!,MATCH($G103,#REF!,0)),"")</f>
        <v/>
      </c>
      <c r="F103" s="34" t="str">
        <f>IFERROR(INDEX(#REF!,MATCH($G103,#REF!,0)),"")</f>
        <v/>
      </c>
      <c r="G103" s="26">
        <v>75</v>
      </c>
      <c r="H103" s="27"/>
      <c r="I103" s="34" t="str">
        <f>IFERROR(INDEX(#REF!,MATCH($G103,#REF!,0)),"")</f>
        <v/>
      </c>
      <c r="J103" s="26">
        <v>75</v>
      </c>
      <c r="K103" s="27"/>
      <c r="L103" s="27"/>
      <c r="M103" s="27"/>
      <c r="N103" s="27"/>
      <c r="O103" s="27"/>
      <c r="P103" s="28" t="str">
        <f>IFERROR(INDEX(#REF!,MATCH($Y103,#REF!,0)),"")</f>
        <v/>
      </c>
      <c r="Q103" s="28" t="str">
        <f>IFERROR(INDEX(#REF!,MATCH($Y103,#REF!,0)),"")</f>
        <v/>
      </c>
      <c r="R103" s="43" t="str">
        <f>IFERROR(INDEX(#REF!,MATCH($Y103,#REF!,0)),"")</f>
        <v/>
      </c>
      <c r="S103" s="43" t="str">
        <f>IFERROR(INDEX(#REF!,MATCH($Y103,#REF!,0)),"")</f>
        <v/>
      </c>
      <c r="T103" s="34" t="str">
        <f>IFERROR(INDEX(#REF!,MATCH($G103,#REF!,0)),"")</f>
        <v/>
      </c>
      <c r="U103" s="26">
        <v>75</v>
      </c>
      <c r="V103" s="27"/>
      <c r="W103" s="34" t="str">
        <f>IFERROR(INDEX(#REF!,MATCH($G103,#REF!,0)),"")</f>
        <v/>
      </c>
      <c r="X103" s="26">
        <v>75</v>
      </c>
      <c r="Y103" s="27"/>
      <c r="Z103" s="27"/>
      <c r="AA103" s="27"/>
      <c r="AH103" s="34" t="str">
        <f>IFERROR(INDEX(#REF!,MATCH($G103,#REF!,0)),"")</f>
        <v/>
      </c>
      <c r="AI103" s="26">
        <v>75</v>
      </c>
      <c r="AJ103" s="27"/>
      <c r="AK103" s="34" t="str">
        <f>IFERROR(INDEX(#REF!,MATCH($G103,#REF!,0)),"")</f>
        <v/>
      </c>
      <c r="AL103" s="26">
        <v>75</v>
      </c>
      <c r="AM103" s="27"/>
      <c r="AN103" s="27"/>
      <c r="AO103" s="27"/>
      <c r="AV103" s="34" t="str">
        <f>IFERROR(INDEX(#REF!,MATCH($G103,#REF!,0)),"")</f>
        <v/>
      </c>
      <c r="AW103" s="26">
        <v>75</v>
      </c>
      <c r="AX103" s="27"/>
      <c r="AY103" s="34" t="str">
        <f>IFERROR(INDEX(#REF!,MATCH($G103,#REF!,0)),"")</f>
        <v/>
      </c>
      <c r="AZ103" s="26">
        <v>75</v>
      </c>
      <c r="BA103" s="27"/>
      <c r="BB103" s="27"/>
      <c r="BC103" s="27"/>
      <c r="BG103" s="10"/>
      <c r="BH103" s="10"/>
      <c r="BI103" s="10"/>
      <c r="BJ103" s="34" t="str">
        <f>IFERROR(INDEX(#REF!,MATCH($G103,#REF!,0)),"")</f>
        <v/>
      </c>
      <c r="BK103" s="26">
        <v>75</v>
      </c>
      <c r="BL103" s="27"/>
      <c r="BM103" s="34" t="str">
        <f>IFERROR(INDEX(#REF!,MATCH($G103,#REF!,0)),"")</f>
        <v/>
      </c>
      <c r="BN103" s="26">
        <v>75</v>
      </c>
      <c r="BO103" s="27"/>
      <c r="BP103" s="27"/>
      <c r="BQ103" s="27"/>
      <c r="BS103" s="10"/>
      <c r="BT103" s="10"/>
      <c r="BU103" s="10"/>
      <c r="BV103" s="10"/>
      <c r="BW103" s="10"/>
      <c r="BX103" s="34" t="str">
        <f>IFERROR(INDEX(#REF!,MATCH($G103,#REF!,0)),"")</f>
        <v/>
      </c>
      <c r="BY103" s="26">
        <v>75</v>
      </c>
      <c r="BZ103" s="27"/>
      <c r="CA103" s="34" t="str">
        <f>IFERROR(INDEX(#REF!,MATCH($G103,#REF!,0)),"")</f>
        <v/>
      </c>
      <c r="CB103" s="26">
        <v>75</v>
      </c>
      <c r="CC103" s="27"/>
      <c r="CD103" s="27"/>
      <c r="CE103" s="27"/>
    </row>
    <row r="104" spans="2:83" ht="18.75" hidden="1" customHeight="1" x14ac:dyDescent="0.3">
      <c r="B104" s="33" t="str">
        <f>IFERROR(INDEX(#REF!,MATCH($G104,#REF!,0)),"")</f>
        <v/>
      </c>
      <c r="C104" s="33" t="str">
        <f>IFERROR(INDEX(#REF!,MATCH($G104,#REF!,0)),"")</f>
        <v/>
      </c>
      <c r="D104" s="34" t="str">
        <f>IFERROR(INDEX(#REF!,MATCH($G104,#REF!,0)),"")</f>
        <v/>
      </c>
      <c r="E104" s="34" t="str">
        <f>IFERROR(INDEX(#REF!,MATCH($G104,#REF!,0)),"")</f>
        <v/>
      </c>
      <c r="F104" s="34" t="str">
        <f>IFERROR(INDEX(#REF!,MATCH($G104,#REF!,0)),"")</f>
        <v/>
      </c>
      <c r="G104" s="26">
        <v>76</v>
      </c>
      <c r="H104" s="27"/>
      <c r="I104" s="34" t="str">
        <f>IFERROR(INDEX(#REF!,MATCH($G104,#REF!,0)),"")</f>
        <v/>
      </c>
      <c r="J104" s="26">
        <v>76</v>
      </c>
      <c r="K104" s="27"/>
      <c r="L104" s="27"/>
      <c r="M104" s="27"/>
      <c r="N104" s="27"/>
      <c r="O104" s="27"/>
      <c r="P104" s="28" t="str">
        <f>IFERROR(INDEX(#REF!,MATCH($Y104,#REF!,0)),"")</f>
        <v/>
      </c>
      <c r="Q104" s="28" t="str">
        <f>IFERROR(INDEX(#REF!,MATCH($Y104,#REF!,0)),"")</f>
        <v/>
      </c>
      <c r="R104" s="43" t="str">
        <f>IFERROR(INDEX(#REF!,MATCH($Y104,#REF!,0)),"")</f>
        <v/>
      </c>
      <c r="S104" s="43" t="str">
        <f>IFERROR(INDEX(#REF!,MATCH($Y104,#REF!,0)),"")</f>
        <v/>
      </c>
      <c r="T104" s="34" t="str">
        <f>IFERROR(INDEX(#REF!,MATCH($G104,#REF!,0)),"")</f>
        <v/>
      </c>
      <c r="U104" s="26">
        <v>76</v>
      </c>
      <c r="V104" s="27"/>
      <c r="W104" s="34" t="str">
        <f>IFERROR(INDEX(#REF!,MATCH($G104,#REF!,0)),"")</f>
        <v/>
      </c>
      <c r="X104" s="26">
        <v>76</v>
      </c>
      <c r="Y104" s="27"/>
      <c r="Z104" s="27"/>
      <c r="AA104" s="27"/>
      <c r="AH104" s="34" t="str">
        <f>IFERROR(INDEX(#REF!,MATCH($G104,#REF!,0)),"")</f>
        <v/>
      </c>
      <c r="AI104" s="26">
        <v>76</v>
      </c>
      <c r="AJ104" s="27"/>
      <c r="AK104" s="34" t="str">
        <f>IFERROR(INDEX(#REF!,MATCH($G104,#REF!,0)),"")</f>
        <v/>
      </c>
      <c r="AL104" s="26">
        <v>76</v>
      </c>
      <c r="AM104" s="27"/>
      <c r="AN104" s="27"/>
      <c r="AO104" s="27"/>
      <c r="AV104" s="34" t="str">
        <f>IFERROR(INDEX(#REF!,MATCH($G104,#REF!,0)),"")</f>
        <v/>
      </c>
      <c r="AW104" s="26">
        <v>76</v>
      </c>
      <c r="AX104" s="27"/>
      <c r="AY104" s="34" t="str">
        <f>IFERROR(INDEX(#REF!,MATCH($G104,#REF!,0)),"")</f>
        <v/>
      </c>
      <c r="AZ104" s="26">
        <v>76</v>
      </c>
      <c r="BA104" s="27"/>
      <c r="BB104" s="27"/>
      <c r="BC104" s="27"/>
      <c r="BG104" s="10"/>
      <c r="BH104" s="10"/>
      <c r="BI104" s="10"/>
      <c r="BJ104" s="34" t="str">
        <f>IFERROR(INDEX(#REF!,MATCH($G104,#REF!,0)),"")</f>
        <v/>
      </c>
      <c r="BK104" s="26">
        <v>76</v>
      </c>
      <c r="BL104" s="27"/>
      <c r="BM104" s="34" t="str">
        <f>IFERROR(INDEX(#REF!,MATCH($G104,#REF!,0)),"")</f>
        <v/>
      </c>
      <c r="BN104" s="26">
        <v>76</v>
      </c>
      <c r="BO104" s="27"/>
      <c r="BP104" s="27"/>
      <c r="BQ104" s="27"/>
      <c r="BS104" s="10"/>
      <c r="BT104" s="10"/>
      <c r="BU104" s="10"/>
      <c r="BV104" s="10"/>
      <c r="BW104" s="10"/>
      <c r="BX104" s="34" t="str">
        <f>IFERROR(INDEX(#REF!,MATCH($G104,#REF!,0)),"")</f>
        <v/>
      </c>
      <c r="BY104" s="26">
        <v>76</v>
      </c>
      <c r="BZ104" s="27"/>
      <c r="CA104" s="34" t="str">
        <f>IFERROR(INDEX(#REF!,MATCH($G104,#REF!,0)),"")</f>
        <v/>
      </c>
      <c r="CB104" s="26">
        <v>76</v>
      </c>
      <c r="CC104" s="27"/>
      <c r="CD104" s="27"/>
      <c r="CE104" s="27"/>
    </row>
    <row r="105" spans="2:83" ht="18.75" hidden="1" customHeight="1" x14ac:dyDescent="0.3">
      <c r="B105" s="33" t="str">
        <f>IFERROR(INDEX(#REF!,MATCH($G105,#REF!,0)),"")</f>
        <v/>
      </c>
      <c r="C105" s="33" t="str">
        <f>IFERROR(INDEX(#REF!,MATCH($G105,#REF!,0)),"")</f>
        <v/>
      </c>
      <c r="D105" s="34" t="str">
        <f>IFERROR(INDEX(#REF!,MATCH($G105,#REF!,0)),"")</f>
        <v/>
      </c>
      <c r="E105" s="34" t="str">
        <f>IFERROR(INDEX(#REF!,MATCH($G105,#REF!,0)),"")</f>
        <v/>
      </c>
      <c r="F105" s="34" t="str">
        <f>IFERROR(INDEX(#REF!,MATCH($G105,#REF!,0)),"")</f>
        <v/>
      </c>
      <c r="G105" s="26">
        <v>77</v>
      </c>
      <c r="H105" s="27"/>
      <c r="I105" s="34" t="str">
        <f>IFERROR(INDEX(#REF!,MATCH($G105,#REF!,0)),"")</f>
        <v/>
      </c>
      <c r="J105" s="26">
        <v>77</v>
      </c>
      <c r="K105" s="27"/>
      <c r="L105" s="27"/>
      <c r="M105" s="27"/>
      <c r="N105" s="27"/>
      <c r="O105" s="27"/>
      <c r="P105" s="28" t="str">
        <f>IFERROR(INDEX(#REF!,MATCH($Y105,#REF!,0)),"")</f>
        <v/>
      </c>
      <c r="Q105" s="28" t="str">
        <f>IFERROR(INDEX(#REF!,MATCH($Y105,#REF!,0)),"")</f>
        <v/>
      </c>
      <c r="R105" s="43" t="str">
        <f>IFERROR(INDEX(#REF!,MATCH($Y105,#REF!,0)),"")</f>
        <v/>
      </c>
      <c r="S105" s="43" t="str">
        <f>IFERROR(INDEX(#REF!,MATCH($Y105,#REF!,0)),"")</f>
        <v/>
      </c>
      <c r="T105" s="34" t="str">
        <f>IFERROR(INDEX(#REF!,MATCH($G105,#REF!,0)),"")</f>
        <v/>
      </c>
      <c r="U105" s="26">
        <v>77</v>
      </c>
      <c r="V105" s="27"/>
      <c r="W105" s="34" t="str">
        <f>IFERROR(INDEX(#REF!,MATCH($G105,#REF!,0)),"")</f>
        <v/>
      </c>
      <c r="X105" s="26">
        <v>77</v>
      </c>
      <c r="Y105" s="27"/>
      <c r="Z105" s="27"/>
      <c r="AA105" s="27"/>
      <c r="AH105" s="34" t="str">
        <f>IFERROR(INDEX(#REF!,MATCH($G105,#REF!,0)),"")</f>
        <v/>
      </c>
      <c r="AI105" s="26">
        <v>77</v>
      </c>
      <c r="AJ105" s="27"/>
      <c r="AK105" s="34" t="str">
        <f>IFERROR(INDEX(#REF!,MATCH($G105,#REF!,0)),"")</f>
        <v/>
      </c>
      <c r="AL105" s="26">
        <v>77</v>
      </c>
      <c r="AM105" s="27"/>
      <c r="AN105" s="27"/>
      <c r="AO105" s="27"/>
      <c r="AV105" s="34" t="str">
        <f>IFERROR(INDEX(#REF!,MATCH($G105,#REF!,0)),"")</f>
        <v/>
      </c>
      <c r="AW105" s="26">
        <v>77</v>
      </c>
      <c r="AX105" s="27"/>
      <c r="AY105" s="34" t="str">
        <f>IFERROR(INDEX(#REF!,MATCH($G105,#REF!,0)),"")</f>
        <v/>
      </c>
      <c r="AZ105" s="26">
        <v>77</v>
      </c>
      <c r="BA105" s="27"/>
      <c r="BB105" s="27"/>
      <c r="BC105" s="27"/>
      <c r="BG105" s="10"/>
      <c r="BH105" s="10"/>
      <c r="BI105" s="10"/>
      <c r="BJ105" s="34" t="str">
        <f>IFERROR(INDEX(#REF!,MATCH($G105,#REF!,0)),"")</f>
        <v/>
      </c>
      <c r="BK105" s="26">
        <v>77</v>
      </c>
      <c r="BL105" s="27"/>
      <c r="BM105" s="34" t="str">
        <f>IFERROR(INDEX(#REF!,MATCH($G105,#REF!,0)),"")</f>
        <v/>
      </c>
      <c r="BN105" s="26">
        <v>77</v>
      </c>
      <c r="BO105" s="27"/>
      <c r="BP105" s="27"/>
      <c r="BQ105" s="27"/>
      <c r="BS105" s="10"/>
      <c r="BT105" s="10"/>
      <c r="BU105" s="10"/>
      <c r="BV105" s="10"/>
      <c r="BW105" s="10"/>
      <c r="BX105" s="34" t="str">
        <f>IFERROR(INDEX(#REF!,MATCH($G105,#REF!,0)),"")</f>
        <v/>
      </c>
      <c r="BY105" s="26">
        <v>77</v>
      </c>
      <c r="BZ105" s="27"/>
      <c r="CA105" s="34" t="str">
        <f>IFERROR(INDEX(#REF!,MATCH($G105,#REF!,0)),"")</f>
        <v/>
      </c>
      <c r="CB105" s="26">
        <v>77</v>
      </c>
      <c r="CC105" s="27"/>
      <c r="CD105" s="27"/>
      <c r="CE105" s="27"/>
    </row>
    <row r="106" spans="2:83" ht="18.75" hidden="1" customHeight="1" x14ac:dyDescent="0.3">
      <c r="B106" s="33" t="str">
        <f>IFERROR(INDEX(#REF!,MATCH($G106,#REF!,0)),"")</f>
        <v/>
      </c>
      <c r="C106" s="33" t="str">
        <f>IFERROR(INDEX(#REF!,MATCH($G106,#REF!,0)),"")</f>
        <v/>
      </c>
      <c r="D106" s="34" t="str">
        <f>IFERROR(INDEX(#REF!,MATCH($G106,#REF!,0)),"")</f>
        <v/>
      </c>
      <c r="E106" s="34" t="str">
        <f>IFERROR(INDEX(#REF!,MATCH($G106,#REF!,0)),"")</f>
        <v/>
      </c>
      <c r="F106" s="34" t="str">
        <f>IFERROR(INDEX(#REF!,MATCH($G106,#REF!,0)),"")</f>
        <v/>
      </c>
      <c r="G106" s="26">
        <v>78</v>
      </c>
      <c r="H106" s="27"/>
      <c r="I106" s="34" t="str">
        <f>IFERROR(INDEX(#REF!,MATCH($G106,#REF!,0)),"")</f>
        <v/>
      </c>
      <c r="J106" s="26">
        <v>78</v>
      </c>
      <c r="K106" s="27"/>
      <c r="L106" s="27"/>
      <c r="M106" s="27"/>
      <c r="N106" s="27"/>
      <c r="O106" s="27"/>
      <c r="P106" s="28" t="str">
        <f>IFERROR(INDEX(#REF!,MATCH($Y106,#REF!,0)),"")</f>
        <v/>
      </c>
      <c r="Q106" s="28" t="str">
        <f>IFERROR(INDEX(#REF!,MATCH($Y106,#REF!,0)),"")</f>
        <v/>
      </c>
      <c r="R106" s="43" t="str">
        <f>IFERROR(INDEX(#REF!,MATCH($Y106,#REF!,0)),"")</f>
        <v/>
      </c>
      <c r="S106" s="43" t="str">
        <f>IFERROR(INDEX(#REF!,MATCH($Y106,#REF!,0)),"")</f>
        <v/>
      </c>
      <c r="T106" s="34" t="str">
        <f>IFERROR(INDEX(#REF!,MATCH($G106,#REF!,0)),"")</f>
        <v/>
      </c>
      <c r="U106" s="26">
        <v>78</v>
      </c>
      <c r="V106" s="27"/>
      <c r="W106" s="34" t="str">
        <f>IFERROR(INDEX(#REF!,MATCH($G106,#REF!,0)),"")</f>
        <v/>
      </c>
      <c r="X106" s="26">
        <v>78</v>
      </c>
      <c r="Y106" s="27"/>
      <c r="Z106" s="27"/>
      <c r="AA106" s="27"/>
      <c r="AH106" s="34" t="str">
        <f>IFERROR(INDEX(#REF!,MATCH($G106,#REF!,0)),"")</f>
        <v/>
      </c>
      <c r="AI106" s="26">
        <v>78</v>
      </c>
      <c r="AJ106" s="27"/>
      <c r="AK106" s="34" t="str">
        <f>IFERROR(INDEX(#REF!,MATCH($G106,#REF!,0)),"")</f>
        <v/>
      </c>
      <c r="AL106" s="26">
        <v>78</v>
      </c>
      <c r="AM106" s="27"/>
      <c r="AN106" s="27"/>
      <c r="AO106" s="27"/>
      <c r="AV106" s="34" t="str">
        <f>IFERROR(INDEX(#REF!,MATCH($G106,#REF!,0)),"")</f>
        <v/>
      </c>
      <c r="AW106" s="26">
        <v>78</v>
      </c>
      <c r="AX106" s="27"/>
      <c r="AY106" s="34" t="str">
        <f>IFERROR(INDEX(#REF!,MATCH($G106,#REF!,0)),"")</f>
        <v/>
      </c>
      <c r="AZ106" s="26">
        <v>78</v>
      </c>
      <c r="BA106" s="27"/>
      <c r="BB106" s="27"/>
      <c r="BC106" s="27"/>
      <c r="BG106" s="10"/>
      <c r="BH106" s="10"/>
      <c r="BI106" s="10"/>
      <c r="BJ106" s="34" t="str">
        <f>IFERROR(INDEX(#REF!,MATCH($G106,#REF!,0)),"")</f>
        <v/>
      </c>
      <c r="BK106" s="26">
        <v>78</v>
      </c>
      <c r="BL106" s="27"/>
      <c r="BM106" s="34" t="str">
        <f>IFERROR(INDEX(#REF!,MATCH($G106,#REF!,0)),"")</f>
        <v/>
      </c>
      <c r="BN106" s="26">
        <v>78</v>
      </c>
      <c r="BO106" s="27"/>
      <c r="BP106" s="27"/>
      <c r="BQ106" s="27"/>
      <c r="BS106" s="10"/>
      <c r="BT106" s="10"/>
      <c r="BU106" s="10"/>
      <c r="BV106" s="10"/>
      <c r="BW106" s="10"/>
      <c r="BX106" s="34" t="str">
        <f>IFERROR(INDEX(#REF!,MATCH($G106,#REF!,0)),"")</f>
        <v/>
      </c>
      <c r="BY106" s="26">
        <v>78</v>
      </c>
      <c r="BZ106" s="27"/>
      <c r="CA106" s="34" t="str">
        <f>IFERROR(INDEX(#REF!,MATCH($G106,#REF!,0)),"")</f>
        <v/>
      </c>
      <c r="CB106" s="26">
        <v>78</v>
      </c>
      <c r="CC106" s="27"/>
      <c r="CD106" s="27"/>
      <c r="CE106" s="27"/>
    </row>
    <row r="107" spans="2:83" ht="18.75" hidden="1" customHeight="1" x14ac:dyDescent="0.3">
      <c r="B107" s="33" t="str">
        <f>IFERROR(INDEX(#REF!,MATCH($G107,#REF!,0)),"")</f>
        <v/>
      </c>
      <c r="C107" s="33" t="str">
        <f>IFERROR(INDEX(#REF!,MATCH($G107,#REF!,0)),"")</f>
        <v/>
      </c>
      <c r="D107" s="34" t="str">
        <f>IFERROR(INDEX(#REF!,MATCH($G107,#REF!,0)),"")</f>
        <v/>
      </c>
      <c r="E107" s="34" t="str">
        <f>IFERROR(INDEX(#REF!,MATCH($G107,#REF!,0)),"")</f>
        <v/>
      </c>
      <c r="F107" s="34" t="str">
        <f>IFERROR(INDEX(#REF!,MATCH($G107,#REF!,0)),"")</f>
        <v/>
      </c>
      <c r="G107" s="26">
        <v>79</v>
      </c>
      <c r="H107" s="27"/>
      <c r="I107" s="34" t="str">
        <f>IFERROR(INDEX(#REF!,MATCH($G107,#REF!,0)),"")</f>
        <v/>
      </c>
      <c r="J107" s="26">
        <v>79</v>
      </c>
      <c r="K107" s="27"/>
      <c r="L107" s="27"/>
      <c r="M107" s="27"/>
      <c r="N107" s="27"/>
      <c r="O107" s="27"/>
      <c r="P107" s="28" t="str">
        <f>IFERROR(INDEX(#REF!,MATCH($Y107,#REF!,0)),"")</f>
        <v/>
      </c>
      <c r="Q107" s="28" t="str">
        <f>IFERROR(INDEX(#REF!,MATCH($Y107,#REF!,0)),"")</f>
        <v/>
      </c>
      <c r="R107" s="43" t="str">
        <f>IFERROR(INDEX(#REF!,MATCH($Y107,#REF!,0)),"")</f>
        <v/>
      </c>
      <c r="S107" s="43" t="str">
        <f>IFERROR(INDEX(#REF!,MATCH($Y107,#REF!,0)),"")</f>
        <v/>
      </c>
      <c r="T107" s="34" t="str">
        <f>IFERROR(INDEX(#REF!,MATCH($G107,#REF!,0)),"")</f>
        <v/>
      </c>
      <c r="U107" s="26">
        <v>79</v>
      </c>
      <c r="V107" s="27"/>
      <c r="W107" s="34" t="str">
        <f>IFERROR(INDEX(#REF!,MATCH($G107,#REF!,0)),"")</f>
        <v/>
      </c>
      <c r="X107" s="26">
        <v>79</v>
      </c>
      <c r="Y107" s="27"/>
      <c r="Z107" s="27"/>
      <c r="AA107" s="27"/>
      <c r="AH107" s="34" t="str">
        <f>IFERROR(INDEX(#REF!,MATCH($G107,#REF!,0)),"")</f>
        <v/>
      </c>
      <c r="AI107" s="26">
        <v>79</v>
      </c>
      <c r="AJ107" s="27"/>
      <c r="AK107" s="34" t="str">
        <f>IFERROR(INDEX(#REF!,MATCH($G107,#REF!,0)),"")</f>
        <v/>
      </c>
      <c r="AL107" s="26">
        <v>79</v>
      </c>
      <c r="AM107" s="27"/>
      <c r="AN107" s="27"/>
      <c r="AO107" s="27"/>
      <c r="AV107" s="34" t="str">
        <f>IFERROR(INDEX(#REF!,MATCH($G107,#REF!,0)),"")</f>
        <v/>
      </c>
      <c r="AW107" s="26">
        <v>79</v>
      </c>
      <c r="AX107" s="27"/>
      <c r="AY107" s="34" t="str">
        <f>IFERROR(INDEX(#REF!,MATCH($G107,#REF!,0)),"")</f>
        <v/>
      </c>
      <c r="AZ107" s="26">
        <v>79</v>
      </c>
      <c r="BA107" s="27"/>
      <c r="BB107" s="27"/>
      <c r="BC107" s="27"/>
      <c r="BG107" s="10"/>
      <c r="BH107" s="10"/>
      <c r="BI107" s="10"/>
      <c r="BJ107" s="34" t="str">
        <f>IFERROR(INDEX(#REF!,MATCH($G107,#REF!,0)),"")</f>
        <v/>
      </c>
      <c r="BK107" s="26">
        <v>79</v>
      </c>
      <c r="BL107" s="27"/>
      <c r="BM107" s="34" t="str">
        <f>IFERROR(INDEX(#REF!,MATCH($G107,#REF!,0)),"")</f>
        <v/>
      </c>
      <c r="BN107" s="26">
        <v>79</v>
      </c>
      <c r="BO107" s="27"/>
      <c r="BP107" s="27"/>
      <c r="BQ107" s="27"/>
      <c r="BS107" s="10"/>
      <c r="BT107" s="10"/>
      <c r="BU107" s="10"/>
      <c r="BV107" s="10"/>
      <c r="BW107" s="10"/>
      <c r="BX107" s="34" t="str">
        <f>IFERROR(INDEX(#REF!,MATCH($G107,#REF!,0)),"")</f>
        <v/>
      </c>
      <c r="BY107" s="26">
        <v>79</v>
      </c>
      <c r="BZ107" s="27"/>
      <c r="CA107" s="34" t="str">
        <f>IFERROR(INDEX(#REF!,MATCH($G107,#REF!,0)),"")</f>
        <v/>
      </c>
      <c r="CB107" s="26">
        <v>79</v>
      </c>
      <c r="CC107" s="27"/>
      <c r="CD107" s="27"/>
      <c r="CE107" s="27"/>
    </row>
    <row r="108" spans="2:83" ht="18.75" hidden="1" customHeight="1" x14ac:dyDescent="0.3">
      <c r="B108" s="33" t="str">
        <f>IFERROR(INDEX(#REF!,MATCH($G108,#REF!,0)),"")</f>
        <v/>
      </c>
      <c r="C108" s="33" t="str">
        <f>IFERROR(INDEX(#REF!,MATCH($G108,#REF!,0)),"")</f>
        <v/>
      </c>
      <c r="D108" s="34" t="str">
        <f>IFERROR(INDEX(#REF!,MATCH($G108,#REF!,0)),"")</f>
        <v/>
      </c>
      <c r="E108" s="34" t="str">
        <f>IFERROR(INDEX(#REF!,MATCH($G108,#REF!,0)),"")</f>
        <v/>
      </c>
      <c r="F108" s="34" t="str">
        <f>IFERROR(INDEX(#REF!,MATCH($G108,#REF!,0)),"")</f>
        <v/>
      </c>
      <c r="G108" s="26">
        <v>80</v>
      </c>
      <c r="H108" s="27"/>
      <c r="I108" s="34" t="str">
        <f>IFERROR(INDEX(#REF!,MATCH($G108,#REF!,0)),"")</f>
        <v/>
      </c>
      <c r="J108" s="26">
        <v>80</v>
      </c>
      <c r="K108" s="27"/>
      <c r="L108" s="27"/>
      <c r="M108" s="27"/>
      <c r="N108" s="27"/>
      <c r="O108" s="27"/>
      <c r="P108" s="28" t="str">
        <f>IFERROR(INDEX(#REF!,MATCH($Y108,#REF!,0)),"")</f>
        <v/>
      </c>
      <c r="Q108" s="28" t="str">
        <f>IFERROR(INDEX(#REF!,MATCH($Y108,#REF!,0)),"")</f>
        <v/>
      </c>
      <c r="R108" s="43" t="str">
        <f>IFERROR(INDEX(#REF!,MATCH($Y108,#REF!,0)),"")</f>
        <v/>
      </c>
      <c r="S108" s="43" t="str">
        <f>IFERROR(INDEX(#REF!,MATCH($Y108,#REF!,0)),"")</f>
        <v/>
      </c>
      <c r="T108" s="34" t="str">
        <f>IFERROR(INDEX(#REF!,MATCH($G108,#REF!,0)),"")</f>
        <v/>
      </c>
      <c r="U108" s="26">
        <v>80</v>
      </c>
      <c r="V108" s="27"/>
      <c r="W108" s="34" t="str">
        <f>IFERROR(INDEX(#REF!,MATCH($G108,#REF!,0)),"")</f>
        <v/>
      </c>
      <c r="X108" s="26">
        <v>80</v>
      </c>
      <c r="Y108" s="27"/>
      <c r="Z108" s="27"/>
      <c r="AA108" s="27"/>
      <c r="AH108" s="34" t="str">
        <f>IFERROR(INDEX(#REF!,MATCH($G108,#REF!,0)),"")</f>
        <v/>
      </c>
      <c r="AI108" s="26">
        <v>80</v>
      </c>
      <c r="AJ108" s="27"/>
      <c r="AK108" s="34" t="str">
        <f>IFERROR(INDEX(#REF!,MATCH($G108,#REF!,0)),"")</f>
        <v/>
      </c>
      <c r="AL108" s="26">
        <v>80</v>
      </c>
      <c r="AM108" s="27"/>
      <c r="AN108" s="27"/>
      <c r="AO108" s="27"/>
      <c r="AV108" s="34" t="str">
        <f>IFERROR(INDEX(#REF!,MATCH($G108,#REF!,0)),"")</f>
        <v/>
      </c>
      <c r="AW108" s="26">
        <v>80</v>
      </c>
      <c r="AX108" s="27"/>
      <c r="AY108" s="34" t="str">
        <f>IFERROR(INDEX(#REF!,MATCH($G108,#REF!,0)),"")</f>
        <v/>
      </c>
      <c r="AZ108" s="26">
        <v>80</v>
      </c>
      <c r="BA108" s="27"/>
      <c r="BB108" s="27"/>
      <c r="BC108" s="27"/>
      <c r="BG108" s="10"/>
      <c r="BH108" s="10"/>
      <c r="BI108" s="10"/>
      <c r="BJ108" s="34" t="str">
        <f>IFERROR(INDEX(#REF!,MATCH($G108,#REF!,0)),"")</f>
        <v/>
      </c>
      <c r="BK108" s="26">
        <v>80</v>
      </c>
      <c r="BL108" s="27"/>
      <c r="BM108" s="34" t="str">
        <f>IFERROR(INDEX(#REF!,MATCH($G108,#REF!,0)),"")</f>
        <v/>
      </c>
      <c r="BN108" s="26">
        <v>80</v>
      </c>
      <c r="BO108" s="27"/>
      <c r="BP108" s="27"/>
      <c r="BQ108" s="27"/>
      <c r="BS108" s="10"/>
      <c r="BT108" s="10"/>
      <c r="BU108" s="10"/>
      <c r="BV108" s="10"/>
      <c r="BW108" s="10"/>
      <c r="BX108" s="34" t="str">
        <f>IFERROR(INDEX(#REF!,MATCH($G108,#REF!,0)),"")</f>
        <v/>
      </c>
      <c r="BY108" s="26">
        <v>80</v>
      </c>
      <c r="BZ108" s="27"/>
      <c r="CA108" s="34" t="str">
        <f>IFERROR(INDEX(#REF!,MATCH($G108,#REF!,0)),"")</f>
        <v/>
      </c>
      <c r="CB108" s="26">
        <v>80</v>
      </c>
      <c r="CC108" s="27"/>
      <c r="CD108" s="27"/>
      <c r="CE108" s="27"/>
    </row>
    <row r="109" spans="2:83" ht="18.75" hidden="1" customHeight="1" x14ac:dyDescent="0.3">
      <c r="B109" s="33" t="str">
        <f>IFERROR(INDEX(#REF!,MATCH($G109,#REF!,0)),"")</f>
        <v/>
      </c>
      <c r="C109" s="33" t="str">
        <f>IFERROR(INDEX(#REF!,MATCH($G109,#REF!,0)),"")</f>
        <v/>
      </c>
      <c r="D109" s="34" t="str">
        <f>IFERROR(INDEX(#REF!,MATCH($G109,#REF!,0)),"")</f>
        <v/>
      </c>
      <c r="E109" s="34" t="str">
        <f>IFERROR(INDEX(#REF!,MATCH($G109,#REF!,0)),"")</f>
        <v/>
      </c>
      <c r="F109" s="34" t="str">
        <f>IFERROR(INDEX(#REF!,MATCH($G109,#REF!,0)),"")</f>
        <v/>
      </c>
      <c r="G109" s="26">
        <v>81</v>
      </c>
      <c r="H109" s="27"/>
      <c r="I109" s="34" t="str">
        <f>IFERROR(INDEX(#REF!,MATCH($G109,#REF!,0)),"")</f>
        <v/>
      </c>
      <c r="J109" s="26">
        <v>81</v>
      </c>
      <c r="K109" s="27"/>
      <c r="L109" s="27"/>
      <c r="M109" s="27"/>
      <c r="N109" s="27"/>
      <c r="O109" s="27"/>
      <c r="P109" s="28" t="str">
        <f>IFERROR(INDEX(#REF!,MATCH($Y109,#REF!,0)),"")</f>
        <v/>
      </c>
      <c r="Q109" s="28" t="str">
        <f>IFERROR(INDEX(#REF!,MATCH($Y109,#REF!,0)),"")</f>
        <v/>
      </c>
      <c r="R109" s="43" t="str">
        <f>IFERROR(INDEX(#REF!,MATCH($Y109,#REF!,0)),"")</f>
        <v/>
      </c>
      <c r="S109" s="43" t="str">
        <f>IFERROR(INDEX(#REF!,MATCH($Y109,#REF!,0)),"")</f>
        <v/>
      </c>
      <c r="T109" s="34" t="str">
        <f>IFERROR(INDEX(#REF!,MATCH($G109,#REF!,0)),"")</f>
        <v/>
      </c>
      <c r="U109" s="26">
        <v>81</v>
      </c>
      <c r="V109" s="27"/>
      <c r="W109" s="34" t="str">
        <f>IFERROR(INDEX(#REF!,MATCH($G109,#REF!,0)),"")</f>
        <v/>
      </c>
      <c r="X109" s="26">
        <v>81</v>
      </c>
      <c r="Y109" s="27"/>
      <c r="Z109" s="27"/>
      <c r="AA109" s="27"/>
      <c r="AH109" s="34" t="str">
        <f>IFERROR(INDEX(#REF!,MATCH($G109,#REF!,0)),"")</f>
        <v/>
      </c>
      <c r="AI109" s="26">
        <v>81</v>
      </c>
      <c r="AJ109" s="27"/>
      <c r="AK109" s="34" t="str">
        <f>IFERROR(INDEX(#REF!,MATCH($G109,#REF!,0)),"")</f>
        <v/>
      </c>
      <c r="AL109" s="26">
        <v>81</v>
      </c>
      <c r="AM109" s="27"/>
      <c r="AN109" s="27"/>
      <c r="AO109" s="27"/>
      <c r="AV109" s="34" t="str">
        <f>IFERROR(INDEX(#REF!,MATCH($G109,#REF!,0)),"")</f>
        <v/>
      </c>
      <c r="AW109" s="26">
        <v>81</v>
      </c>
      <c r="AX109" s="27"/>
      <c r="AY109" s="34" t="str">
        <f>IFERROR(INDEX(#REF!,MATCH($G109,#REF!,0)),"")</f>
        <v/>
      </c>
      <c r="AZ109" s="26">
        <v>81</v>
      </c>
      <c r="BA109" s="27"/>
      <c r="BB109" s="27"/>
      <c r="BC109" s="27"/>
      <c r="BG109" s="10"/>
      <c r="BH109" s="10"/>
      <c r="BI109" s="10"/>
      <c r="BJ109" s="34" t="str">
        <f>IFERROR(INDEX(#REF!,MATCH($G109,#REF!,0)),"")</f>
        <v/>
      </c>
      <c r="BK109" s="26">
        <v>81</v>
      </c>
      <c r="BL109" s="27"/>
      <c r="BM109" s="34" t="str">
        <f>IFERROR(INDEX(#REF!,MATCH($G109,#REF!,0)),"")</f>
        <v/>
      </c>
      <c r="BN109" s="26">
        <v>81</v>
      </c>
      <c r="BO109" s="27"/>
      <c r="BP109" s="27"/>
      <c r="BQ109" s="27"/>
      <c r="BS109" s="10"/>
      <c r="BT109" s="10"/>
      <c r="BU109" s="10"/>
      <c r="BV109" s="10"/>
      <c r="BW109" s="10"/>
      <c r="BX109" s="34" t="str">
        <f>IFERROR(INDEX(#REF!,MATCH($G109,#REF!,0)),"")</f>
        <v/>
      </c>
      <c r="BY109" s="26">
        <v>81</v>
      </c>
      <c r="BZ109" s="27"/>
      <c r="CA109" s="34" t="str">
        <f>IFERROR(INDEX(#REF!,MATCH($G109,#REF!,0)),"")</f>
        <v/>
      </c>
      <c r="CB109" s="26">
        <v>81</v>
      </c>
      <c r="CC109" s="27"/>
      <c r="CD109" s="27"/>
      <c r="CE109" s="27"/>
    </row>
    <row r="110" spans="2:83" ht="18.75" hidden="1" customHeight="1" x14ac:dyDescent="0.3">
      <c r="B110" s="33" t="str">
        <f>IFERROR(INDEX(#REF!,MATCH($G110,#REF!,0)),"")</f>
        <v/>
      </c>
      <c r="C110" s="33" t="str">
        <f>IFERROR(INDEX(#REF!,MATCH($G110,#REF!,0)),"")</f>
        <v/>
      </c>
      <c r="D110" s="34" t="str">
        <f>IFERROR(INDEX(#REF!,MATCH($G110,#REF!,0)),"")</f>
        <v/>
      </c>
      <c r="E110" s="34" t="str">
        <f>IFERROR(INDEX(#REF!,MATCH($G110,#REF!,0)),"")</f>
        <v/>
      </c>
      <c r="F110" s="34" t="str">
        <f>IFERROR(INDEX(#REF!,MATCH($G110,#REF!,0)),"")</f>
        <v/>
      </c>
      <c r="G110" s="26">
        <v>82</v>
      </c>
      <c r="H110" s="27"/>
      <c r="I110" s="34" t="str">
        <f>IFERROR(INDEX(#REF!,MATCH($G110,#REF!,0)),"")</f>
        <v/>
      </c>
      <c r="J110" s="26">
        <v>82</v>
      </c>
      <c r="K110" s="27"/>
      <c r="L110" s="27"/>
      <c r="M110" s="27"/>
      <c r="N110" s="27"/>
      <c r="O110" s="27"/>
      <c r="P110" s="28" t="str">
        <f>IFERROR(INDEX(#REF!,MATCH($Y110,#REF!,0)),"")</f>
        <v/>
      </c>
      <c r="Q110" s="28" t="str">
        <f>IFERROR(INDEX(#REF!,MATCH($Y110,#REF!,0)),"")</f>
        <v/>
      </c>
      <c r="R110" s="43" t="str">
        <f>IFERROR(INDEX(#REF!,MATCH($Y110,#REF!,0)),"")</f>
        <v/>
      </c>
      <c r="S110" s="43" t="str">
        <f>IFERROR(INDEX(#REF!,MATCH($Y110,#REF!,0)),"")</f>
        <v/>
      </c>
      <c r="T110" s="34" t="str">
        <f>IFERROR(INDEX(#REF!,MATCH($G110,#REF!,0)),"")</f>
        <v/>
      </c>
      <c r="U110" s="26">
        <v>82</v>
      </c>
      <c r="V110" s="27"/>
      <c r="W110" s="34" t="str">
        <f>IFERROR(INDEX(#REF!,MATCH($G110,#REF!,0)),"")</f>
        <v/>
      </c>
      <c r="X110" s="26">
        <v>82</v>
      </c>
      <c r="Y110" s="27"/>
      <c r="Z110" s="27"/>
      <c r="AA110" s="27"/>
      <c r="AH110" s="34" t="str">
        <f>IFERROR(INDEX(#REF!,MATCH($G110,#REF!,0)),"")</f>
        <v/>
      </c>
      <c r="AI110" s="26">
        <v>82</v>
      </c>
      <c r="AJ110" s="27"/>
      <c r="AK110" s="34" t="str">
        <f>IFERROR(INDEX(#REF!,MATCH($G110,#REF!,0)),"")</f>
        <v/>
      </c>
      <c r="AL110" s="26">
        <v>82</v>
      </c>
      <c r="AM110" s="27"/>
      <c r="AN110" s="27"/>
      <c r="AO110" s="27"/>
      <c r="AV110" s="34" t="str">
        <f>IFERROR(INDEX(#REF!,MATCH($G110,#REF!,0)),"")</f>
        <v/>
      </c>
      <c r="AW110" s="26">
        <v>82</v>
      </c>
      <c r="AX110" s="27"/>
      <c r="AY110" s="34" t="str">
        <f>IFERROR(INDEX(#REF!,MATCH($G110,#REF!,0)),"")</f>
        <v/>
      </c>
      <c r="AZ110" s="26">
        <v>82</v>
      </c>
      <c r="BA110" s="27"/>
      <c r="BB110" s="27"/>
      <c r="BC110" s="27"/>
      <c r="BG110" s="10"/>
      <c r="BH110" s="10"/>
      <c r="BI110" s="10"/>
      <c r="BJ110" s="34" t="str">
        <f>IFERROR(INDEX(#REF!,MATCH($G110,#REF!,0)),"")</f>
        <v/>
      </c>
      <c r="BK110" s="26">
        <v>82</v>
      </c>
      <c r="BL110" s="27"/>
      <c r="BM110" s="34" t="str">
        <f>IFERROR(INDEX(#REF!,MATCH($G110,#REF!,0)),"")</f>
        <v/>
      </c>
      <c r="BN110" s="26">
        <v>82</v>
      </c>
      <c r="BO110" s="27"/>
      <c r="BP110" s="27"/>
      <c r="BQ110" s="27"/>
      <c r="BS110" s="10"/>
      <c r="BT110" s="10"/>
      <c r="BU110" s="10"/>
      <c r="BV110" s="10"/>
      <c r="BW110" s="10"/>
      <c r="BX110" s="34" t="str">
        <f>IFERROR(INDEX(#REF!,MATCH($G110,#REF!,0)),"")</f>
        <v/>
      </c>
      <c r="BY110" s="26">
        <v>82</v>
      </c>
      <c r="BZ110" s="27"/>
      <c r="CA110" s="34" t="str">
        <f>IFERROR(INDEX(#REF!,MATCH($G110,#REF!,0)),"")</f>
        <v/>
      </c>
      <c r="CB110" s="26">
        <v>82</v>
      </c>
      <c r="CC110" s="27"/>
      <c r="CD110" s="27"/>
      <c r="CE110" s="27"/>
    </row>
    <row r="111" spans="2:83" ht="18.75" hidden="1" customHeight="1" x14ac:dyDescent="0.3">
      <c r="B111" s="33" t="str">
        <f>IFERROR(INDEX(#REF!,MATCH($G111,#REF!,0)),"")</f>
        <v/>
      </c>
      <c r="C111" s="33" t="str">
        <f>IFERROR(INDEX(#REF!,MATCH($G111,#REF!,0)),"")</f>
        <v/>
      </c>
      <c r="D111" s="34" t="str">
        <f>IFERROR(INDEX(#REF!,MATCH($G111,#REF!,0)),"")</f>
        <v/>
      </c>
      <c r="E111" s="34" t="str">
        <f>IFERROR(INDEX(#REF!,MATCH($G111,#REF!,0)),"")</f>
        <v/>
      </c>
      <c r="F111" s="34" t="str">
        <f>IFERROR(INDEX(#REF!,MATCH($G111,#REF!,0)),"")</f>
        <v/>
      </c>
      <c r="G111" s="26">
        <v>83</v>
      </c>
      <c r="H111" s="27"/>
      <c r="I111" s="34" t="str">
        <f>IFERROR(INDEX(#REF!,MATCH($G111,#REF!,0)),"")</f>
        <v/>
      </c>
      <c r="J111" s="26">
        <v>83</v>
      </c>
      <c r="K111" s="27"/>
      <c r="L111" s="27"/>
      <c r="M111" s="27"/>
      <c r="N111" s="27"/>
      <c r="O111" s="27"/>
      <c r="P111" s="28" t="str">
        <f>IFERROR(INDEX(#REF!,MATCH($Y111,#REF!,0)),"")</f>
        <v/>
      </c>
      <c r="Q111" s="28" t="str">
        <f>IFERROR(INDEX(#REF!,MATCH($Y111,#REF!,0)),"")</f>
        <v/>
      </c>
      <c r="R111" s="43" t="str">
        <f>IFERROR(INDEX(#REF!,MATCH($Y111,#REF!,0)),"")</f>
        <v/>
      </c>
      <c r="S111" s="43" t="str">
        <f>IFERROR(INDEX(#REF!,MATCH($Y111,#REF!,0)),"")</f>
        <v/>
      </c>
      <c r="T111" s="34" t="str">
        <f>IFERROR(INDEX(#REF!,MATCH($G111,#REF!,0)),"")</f>
        <v/>
      </c>
      <c r="U111" s="26">
        <v>83</v>
      </c>
      <c r="V111" s="27"/>
      <c r="W111" s="34" t="str">
        <f>IFERROR(INDEX(#REF!,MATCH($G111,#REF!,0)),"")</f>
        <v/>
      </c>
      <c r="X111" s="26">
        <v>83</v>
      </c>
      <c r="Y111" s="27"/>
      <c r="Z111" s="27"/>
      <c r="AA111" s="27"/>
      <c r="AH111" s="34" t="str">
        <f>IFERROR(INDEX(#REF!,MATCH($G111,#REF!,0)),"")</f>
        <v/>
      </c>
      <c r="AI111" s="26">
        <v>83</v>
      </c>
      <c r="AJ111" s="27"/>
      <c r="AK111" s="34" t="str">
        <f>IFERROR(INDEX(#REF!,MATCH($G111,#REF!,0)),"")</f>
        <v/>
      </c>
      <c r="AL111" s="26">
        <v>83</v>
      </c>
      <c r="AM111" s="27"/>
      <c r="AN111" s="27"/>
      <c r="AO111" s="27"/>
      <c r="AV111" s="34" t="str">
        <f>IFERROR(INDEX(#REF!,MATCH($G111,#REF!,0)),"")</f>
        <v/>
      </c>
      <c r="AW111" s="26">
        <v>83</v>
      </c>
      <c r="AX111" s="27"/>
      <c r="AY111" s="34" t="str">
        <f>IFERROR(INDEX(#REF!,MATCH($G111,#REF!,0)),"")</f>
        <v/>
      </c>
      <c r="AZ111" s="26">
        <v>83</v>
      </c>
      <c r="BA111" s="27"/>
      <c r="BB111" s="27"/>
      <c r="BC111" s="27"/>
      <c r="BG111" s="10"/>
      <c r="BH111" s="10"/>
      <c r="BI111" s="10"/>
      <c r="BJ111" s="34" t="str">
        <f>IFERROR(INDEX(#REF!,MATCH($G111,#REF!,0)),"")</f>
        <v/>
      </c>
      <c r="BK111" s="26">
        <v>83</v>
      </c>
      <c r="BL111" s="27"/>
      <c r="BM111" s="34" t="str">
        <f>IFERROR(INDEX(#REF!,MATCH($G111,#REF!,0)),"")</f>
        <v/>
      </c>
      <c r="BN111" s="26">
        <v>83</v>
      </c>
      <c r="BO111" s="27"/>
      <c r="BP111" s="27"/>
      <c r="BQ111" s="27"/>
      <c r="BS111" s="10"/>
      <c r="BT111" s="10"/>
      <c r="BU111" s="10"/>
      <c r="BV111" s="10"/>
      <c r="BW111" s="10"/>
      <c r="BX111" s="34" t="str">
        <f>IFERROR(INDEX(#REF!,MATCH($G111,#REF!,0)),"")</f>
        <v/>
      </c>
      <c r="BY111" s="26">
        <v>83</v>
      </c>
      <c r="BZ111" s="27"/>
      <c r="CA111" s="34" t="str">
        <f>IFERROR(INDEX(#REF!,MATCH($G111,#REF!,0)),"")</f>
        <v/>
      </c>
      <c r="CB111" s="26">
        <v>83</v>
      </c>
      <c r="CC111" s="27"/>
      <c r="CD111" s="27"/>
      <c r="CE111" s="27"/>
    </row>
    <row r="112" spans="2:83" ht="18.75" hidden="1" customHeight="1" x14ac:dyDescent="0.3">
      <c r="B112" s="33" t="str">
        <f>IFERROR(INDEX(#REF!,MATCH($G112,#REF!,0)),"")</f>
        <v/>
      </c>
      <c r="C112" s="33" t="str">
        <f>IFERROR(INDEX(#REF!,MATCH($G112,#REF!,0)),"")</f>
        <v/>
      </c>
      <c r="D112" s="34" t="str">
        <f>IFERROR(INDEX(#REF!,MATCH($G112,#REF!,0)),"")</f>
        <v/>
      </c>
      <c r="E112" s="34" t="str">
        <f>IFERROR(INDEX(#REF!,MATCH($G112,#REF!,0)),"")</f>
        <v/>
      </c>
      <c r="F112" s="34" t="str">
        <f>IFERROR(INDEX(#REF!,MATCH($G112,#REF!,0)),"")</f>
        <v/>
      </c>
      <c r="G112" s="26">
        <v>84</v>
      </c>
      <c r="H112" s="27"/>
      <c r="I112" s="34" t="str">
        <f>IFERROR(INDEX(#REF!,MATCH($G112,#REF!,0)),"")</f>
        <v/>
      </c>
      <c r="J112" s="26">
        <v>84</v>
      </c>
      <c r="K112" s="27"/>
      <c r="L112" s="27"/>
      <c r="M112" s="27"/>
      <c r="N112" s="27"/>
      <c r="O112" s="27"/>
      <c r="P112" s="28" t="str">
        <f>IFERROR(INDEX(#REF!,MATCH($Y112,#REF!,0)),"")</f>
        <v/>
      </c>
      <c r="Q112" s="28" t="str">
        <f>IFERROR(INDEX(#REF!,MATCH($Y112,#REF!,0)),"")</f>
        <v/>
      </c>
      <c r="R112" s="43" t="str">
        <f>IFERROR(INDEX(#REF!,MATCH($Y112,#REF!,0)),"")</f>
        <v/>
      </c>
      <c r="S112" s="43" t="str">
        <f>IFERROR(INDEX(#REF!,MATCH($Y112,#REF!,0)),"")</f>
        <v/>
      </c>
      <c r="T112" s="34" t="str">
        <f>IFERROR(INDEX(#REF!,MATCH($G112,#REF!,0)),"")</f>
        <v/>
      </c>
      <c r="U112" s="26">
        <v>84</v>
      </c>
      <c r="V112" s="27"/>
      <c r="W112" s="34" t="str">
        <f>IFERROR(INDEX(#REF!,MATCH($G112,#REF!,0)),"")</f>
        <v/>
      </c>
      <c r="X112" s="26">
        <v>84</v>
      </c>
      <c r="Y112" s="27"/>
      <c r="Z112" s="27"/>
      <c r="AA112" s="27"/>
      <c r="AH112" s="34" t="str">
        <f>IFERROR(INDEX(#REF!,MATCH($G112,#REF!,0)),"")</f>
        <v/>
      </c>
      <c r="AI112" s="26">
        <v>84</v>
      </c>
      <c r="AJ112" s="27"/>
      <c r="AK112" s="34" t="str">
        <f>IFERROR(INDEX(#REF!,MATCH($G112,#REF!,0)),"")</f>
        <v/>
      </c>
      <c r="AL112" s="26">
        <v>84</v>
      </c>
      <c r="AM112" s="27"/>
      <c r="AN112" s="27"/>
      <c r="AO112" s="27"/>
      <c r="AV112" s="34" t="str">
        <f>IFERROR(INDEX(#REF!,MATCH($G112,#REF!,0)),"")</f>
        <v/>
      </c>
      <c r="AW112" s="26">
        <v>84</v>
      </c>
      <c r="AX112" s="27"/>
      <c r="AY112" s="34" t="str">
        <f>IFERROR(INDEX(#REF!,MATCH($G112,#REF!,0)),"")</f>
        <v/>
      </c>
      <c r="AZ112" s="26">
        <v>84</v>
      </c>
      <c r="BA112" s="27"/>
      <c r="BB112" s="27"/>
      <c r="BC112" s="27"/>
      <c r="BG112" s="10"/>
      <c r="BH112" s="10"/>
      <c r="BI112" s="10"/>
      <c r="BJ112" s="34" t="str">
        <f>IFERROR(INDEX(#REF!,MATCH($G112,#REF!,0)),"")</f>
        <v/>
      </c>
      <c r="BK112" s="26">
        <v>84</v>
      </c>
      <c r="BL112" s="27"/>
      <c r="BM112" s="34" t="str">
        <f>IFERROR(INDEX(#REF!,MATCH($G112,#REF!,0)),"")</f>
        <v/>
      </c>
      <c r="BN112" s="26">
        <v>84</v>
      </c>
      <c r="BO112" s="27"/>
      <c r="BP112" s="27"/>
      <c r="BQ112" s="27"/>
      <c r="BS112" s="10"/>
      <c r="BT112" s="10"/>
      <c r="BU112" s="10"/>
      <c r="BV112" s="10"/>
      <c r="BW112" s="10"/>
      <c r="BX112" s="34" t="str">
        <f>IFERROR(INDEX(#REF!,MATCH($G112,#REF!,0)),"")</f>
        <v/>
      </c>
      <c r="BY112" s="26">
        <v>84</v>
      </c>
      <c r="BZ112" s="27"/>
      <c r="CA112" s="34" t="str">
        <f>IFERROR(INDEX(#REF!,MATCH($G112,#REF!,0)),"")</f>
        <v/>
      </c>
      <c r="CB112" s="26">
        <v>84</v>
      </c>
      <c r="CC112" s="27"/>
      <c r="CD112" s="27"/>
      <c r="CE112" s="27"/>
    </row>
    <row r="113" spans="2:83" ht="18.75" hidden="1" customHeight="1" x14ac:dyDescent="0.3">
      <c r="B113" s="33" t="str">
        <f>IFERROR(INDEX(#REF!,MATCH($G113,#REF!,0)),"")</f>
        <v/>
      </c>
      <c r="C113" s="33" t="str">
        <f>IFERROR(INDEX(#REF!,MATCH($G113,#REF!,0)),"")</f>
        <v/>
      </c>
      <c r="D113" s="34" t="str">
        <f>IFERROR(INDEX(#REF!,MATCH($G113,#REF!,0)),"")</f>
        <v/>
      </c>
      <c r="E113" s="34" t="str">
        <f>IFERROR(INDEX(#REF!,MATCH($G113,#REF!,0)),"")</f>
        <v/>
      </c>
      <c r="F113" s="34" t="str">
        <f>IFERROR(INDEX(#REF!,MATCH($G113,#REF!,0)),"")</f>
        <v/>
      </c>
      <c r="G113" s="26">
        <v>85</v>
      </c>
      <c r="H113" s="27"/>
      <c r="I113" s="34" t="str">
        <f>IFERROR(INDEX(#REF!,MATCH($G113,#REF!,0)),"")</f>
        <v/>
      </c>
      <c r="J113" s="26">
        <v>85</v>
      </c>
      <c r="K113" s="27"/>
      <c r="L113" s="27"/>
      <c r="M113" s="27"/>
      <c r="N113" s="27"/>
      <c r="O113" s="27"/>
      <c r="P113" s="28" t="str">
        <f>IFERROR(INDEX(#REF!,MATCH($Y113,#REF!,0)),"")</f>
        <v/>
      </c>
      <c r="Q113" s="28" t="str">
        <f>IFERROR(INDEX(#REF!,MATCH($Y113,#REF!,0)),"")</f>
        <v/>
      </c>
      <c r="R113" s="43" t="str">
        <f>IFERROR(INDEX(#REF!,MATCH($Y113,#REF!,0)),"")</f>
        <v/>
      </c>
      <c r="S113" s="43" t="str">
        <f>IFERROR(INDEX(#REF!,MATCH($Y113,#REF!,0)),"")</f>
        <v/>
      </c>
      <c r="T113" s="34" t="str">
        <f>IFERROR(INDEX(#REF!,MATCH($G113,#REF!,0)),"")</f>
        <v/>
      </c>
      <c r="U113" s="26">
        <v>85</v>
      </c>
      <c r="V113" s="27"/>
      <c r="W113" s="34" t="str">
        <f>IFERROR(INDEX(#REF!,MATCH($G113,#REF!,0)),"")</f>
        <v/>
      </c>
      <c r="X113" s="26">
        <v>85</v>
      </c>
      <c r="Y113" s="27"/>
      <c r="Z113" s="27"/>
      <c r="AA113" s="27"/>
      <c r="AH113" s="34" t="str">
        <f>IFERROR(INDEX(#REF!,MATCH($G113,#REF!,0)),"")</f>
        <v/>
      </c>
      <c r="AI113" s="26">
        <v>85</v>
      </c>
      <c r="AJ113" s="27"/>
      <c r="AK113" s="34" t="str">
        <f>IFERROR(INDEX(#REF!,MATCH($G113,#REF!,0)),"")</f>
        <v/>
      </c>
      <c r="AL113" s="26">
        <v>85</v>
      </c>
      <c r="AM113" s="27"/>
      <c r="AN113" s="27"/>
      <c r="AO113" s="27"/>
      <c r="AV113" s="34" t="str">
        <f>IFERROR(INDEX(#REF!,MATCH($G113,#REF!,0)),"")</f>
        <v/>
      </c>
      <c r="AW113" s="26">
        <v>85</v>
      </c>
      <c r="AX113" s="27"/>
      <c r="AY113" s="34" t="str">
        <f>IFERROR(INDEX(#REF!,MATCH($G113,#REF!,0)),"")</f>
        <v/>
      </c>
      <c r="AZ113" s="26">
        <v>85</v>
      </c>
      <c r="BA113" s="27"/>
      <c r="BB113" s="27"/>
      <c r="BC113" s="27"/>
      <c r="BG113" s="10"/>
      <c r="BH113" s="10"/>
      <c r="BI113" s="10"/>
      <c r="BJ113" s="34" t="str">
        <f>IFERROR(INDEX(#REF!,MATCH($G113,#REF!,0)),"")</f>
        <v/>
      </c>
      <c r="BK113" s="26">
        <v>85</v>
      </c>
      <c r="BL113" s="27"/>
      <c r="BM113" s="34" t="str">
        <f>IFERROR(INDEX(#REF!,MATCH($G113,#REF!,0)),"")</f>
        <v/>
      </c>
      <c r="BN113" s="26">
        <v>85</v>
      </c>
      <c r="BO113" s="27"/>
      <c r="BP113" s="27"/>
      <c r="BQ113" s="27"/>
      <c r="BS113" s="10"/>
      <c r="BT113" s="10"/>
      <c r="BU113" s="10"/>
      <c r="BV113" s="10"/>
      <c r="BW113" s="10"/>
      <c r="BX113" s="34" t="str">
        <f>IFERROR(INDEX(#REF!,MATCH($G113,#REF!,0)),"")</f>
        <v/>
      </c>
      <c r="BY113" s="26">
        <v>85</v>
      </c>
      <c r="BZ113" s="27"/>
      <c r="CA113" s="34" t="str">
        <f>IFERROR(INDEX(#REF!,MATCH($G113,#REF!,0)),"")</f>
        <v/>
      </c>
      <c r="CB113" s="26">
        <v>85</v>
      </c>
      <c r="CC113" s="27"/>
      <c r="CD113" s="27"/>
      <c r="CE113" s="27"/>
    </row>
    <row r="114" spans="2:83" ht="18.75" hidden="1" customHeight="1" x14ac:dyDescent="0.3">
      <c r="B114" s="33" t="str">
        <f>IFERROR(INDEX(#REF!,MATCH($G114,#REF!,0)),"")</f>
        <v/>
      </c>
      <c r="C114" s="33" t="str">
        <f>IFERROR(INDEX(#REF!,MATCH($G114,#REF!,0)),"")</f>
        <v/>
      </c>
      <c r="D114" s="34" t="str">
        <f>IFERROR(INDEX(#REF!,MATCH($G114,#REF!,0)),"")</f>
        <v/>
      </c>
      <c r="E114" s="34" t="str">
        <f>IFERROR(INDEX(#REF!,MATCH($G114,#REF!,0)),"")</f>
        <v/>
      </c>
      <c r="F114" s="34" t="str">
        <f>IFERROR(INDEX(#REF!,MATCH($G114,#REF!,0)),"")</f>
        <v/>
      </c>
      <c r="G114" s="26">
        <v>86</v>
      </c>
      <c r="H114" s="27"/>
      <c r="I114" s="34" t="str">
        <f>IFERROR(INDEX(#REF!,MATCH($G114,#REF!,0)),"")</f>
        <v/>
      </c>
      <c r="J114" s="26">
        <v>86</v>
      </c>
      <c r="K114" s="27"/>
      <c r="L114" s="27"/>
      <c r="M114" s="27"/>
      <c r="N114" s="27"/>
      <c r="O114" s="27"/>
      <c r="P114" s="28" t="str">
        <f>IFERROR(INDEX(#REF!,MATCH($Y114,#REF!,0)),"")</f>
        <v/>
      </c>
      <c r="Q114" s="28" t="str">
        <f>IFERROR(INDEX(#REF!,MATCH($Y114,#REF!,0)),"")</f>
        <v/>
      </c>
      <c r="R114" s="43" t="str">
        <f>IFERROR(INDEX(#REF!,MATCH($Y114,#REF!,0)),"")</f>
        <v/>
      </c>
      <c r="S114" s="43" t="str">
        <f>IFERROR(INDEX(#REF!,MATCH($Y114,#REF!,0)),"")</f>
        <v/>
      </c>
      <c r="T114" s="34" t="str">
        <f>IFERROR(INDEX(#REF!,MATCH($G114,#REF!,0)),"")</f>
        <v/>
      </c>
      <c r="U114" s="26">
        <v>86</v>
      </c>
      <c r="V114" s="27"/>
      <c r="W114" s="34" t="str">
        <f>IFERROR(INDEX(#REF!,MATCH($G114,#REF!,0)),"")</f>
        <v/>
      </c>
      <c r="X114" s="26">
        <v>86</v>
      </c>
      <c r="Y114" s="27"/>
      <c r="Z114" s="27"/>
      <c r="AA114" s="27"/>
      <c r="AH114" s="34" t="str">
        <f>IFERROR(INDEX(#REF!,MATCH($G114,#REF!,0)),"")</f>
        <v/>
      </c>
      <c r="AI114" s="26">
        <v>86</v>
      </c>
      <c r="AJ114" s="27"/>
      <c r="AK114" s="34" t="str">
        <f>IFERROR(INDEX(#REF!,MATCH($G114,#REF!,0)),"")</f>
        <v/>
      </c>
      <c r="AL114" s="26">
        <v>86</v>
      </c>
      <c r="AM114" s="27"/>
      <c r="AN114" s="27"/>
      <c r="AO114" s="27"/>
      <c r="AV114" s="34" t="str">
        <f>IFERROR(INDEX(#REF!,MATCH($G114,#REF!,0)),"")</f>
        <v/>
      </c>
      <c r="AW114" s="26">
        <v>86</v>
      </c>
      <c r="AX114" s="27"/>
      <c r="AY114" s="34" t="str">
        <f>IFERROR(INDEX(#REF!,MATCH($G114,#REF!,0)),"")</f>
        <v/>
      </c>
      <c r="AZ114" s="26">
        <v>86</v>
      </c>
      <c r="BA114" s="27"/>
      <c r="BB114" s="27"/>
      <c r="BC114" s="27"/>
      <c r="BG114" s="10"/>
      <c r="BH114" s="10"/>
      <c r="BI114" s="10"/>
      <c r="BJ114" s="34" t="str">
        <f>IFERROR(INDEX(#REF!,MATCH($G114,#REF!,0)),"")</f>
        <v/>
      </c>
      <c r="BK114" s="26">
        <v>86</v>
      </c>
      <c r="BL114" s="27"/>
      <c r="BM114" s="34" t="str">
        <f>IFERROR(INDEX(#REF!,MATCH($G114,#REF!,0)),"")</f>
        <v/>
      </c>
      <c r="BN114" s="26">
        <v>86</v>
      </c>
      <c r="BO114" s="27"/>
      <c r="BP114" s="27"/>
      <c r="BQ114" s="27"/>
      <c r="BS114" s="10"/>
      <c r="BT114" s="10"/>
      <c r="BU114" s="10"/>
      <c r="BV114" s="10"/>
      <c r="BW114" s="10"/>
      <c r="BX114" s="34" t="str">
        <f>IFERROR(INDEX(#REF!,MATCH($G114,#REF!,0)),"")</f>
        <v/>
      </c>
      <c r="BY114" s="26">
        <v>86</v>
      </c>
      <c r="BZ114" s="27"/>
      <c r="CA114" s="34" t="str">
        <f>IFERROR(INDEX(#REF!,MATCH($G114,#REF!,0)),"")</f>
        <v/>
      </c>
      <c r="CB114" s="26">
        <v>86</v>
      </c>
      <c r="CC114" s="27"/>
      <c r="CD114" s="27"/>
      <c r="CE114" s="27"/>
    </row>
    <row r="115" spans="2:83" ht="18.75" hidden="1" customHeight="1" x14ac:dyDescent="0.3">
      <c r="B115" s="33" t="str">
        <f>IFERROR(INDEX(#REF!,MATCH($G115,#REF!,0)),"")</f>
        <v/>
      </c>
      <c r="C115" s="33" t="str">
        <f>IFERROR(INDEX(#REF!,MATCH($G115,#REF!,0)),"")</f>
        <v/>
      </c>
      <c r="D115" s="34" t="str">
        <f>IFERROR(INDEX(#REF!,MATCH($G115,#REF!,0)),"")</f>
        <v/>
      </c>
      <c r="E115" s="34" t="str">
        <f>IFERROR(INDEX(#REF!,MATCH($G115,#REF!,0)),"")</f>
        <v/>
      </c>
      <c r="F115" s="34" t="str">
        <f>IFERROR(INDEX(#REF!,MATCH($G115,#REF!,0)),"")</f>
        <v/>
      </c>
      <c r="G115" s="26">
        <v>87</v>
      </c>
      <c r="H115" s="27"/>
      <c r="I115" s="34" t="str">
        <f>IFERROR(INDEX(#REF!,MATCH($G115,#REF!,0)),"")</f>
        <v/>
      </c>
      <c r="J115" s="26">
        <v>87</v>
      </c>
      <c r="K115" s="27"/>
      <c r="L115" s="27"/>
      <c r="M115" s="27"/>
      <c r="N115" s="27"/>
      <c r="O115" s="27"/>
      <c r="P115" s="28" t="str">
        <f>IFERROR(INDEX(#REF!,MATCH($Y115,#REF!,0)),"")</f>
        <v/>
      </c>
      <c r="Q115" s="28" t="str">
        <f>IFERROR(INDEX(#REF!,MATCH($Y115,#REF!,0)),"")</f>
        <v/>
      </c>
      <c r="R115" s="43" t="str">
        <f>IFERROR(INDEX(#REF!,MATCH($Y115,#REF!,0)),"")</f>
        <v/>
      </c>
      <c r="S115" s="43" t="str">
        <f>IFERROR(INDEX(#REF!,MATCH($Y115,#REF!,0)),"")</f>
        <v/>
      </c>
      <c r="T115" s="34" t="str">
        <f>IFERROR(INDEX(#REF!,MATCH($G115,#REF!,0)),"")</f>
        <v/>
      </c>
      <c r="U115" s="26">
        <v>87</v>
      </c>
      <c r="V115" s="27"/>
      <c r="W115" s="34" t="str">
        <f>IFERROR(INDEX(#REF!,MATCH($G115,#REF!,0)),"")</f>
        <v/>
      </c>
      <c r="X115" s="26">
        <v>87</v>
      </c>
      <c r="Y115" s="27"/>
      <c r="Z115" s="27"/>
      <c r="AA115" s="27"/>
      <c r="AH115" s="34" t="str">
        <f>IFERROR(INDEX(#REF!,MATCH($G115,#REF!,0)),"")</f>
        <v/>
      </c>
      <c r="AI115" s="26">
        <v>87</v>
      </c>
      <c r="AJ115" s="27"/>
      <c r="AK115" s="34" t="str">
        <f>IFERROR(INDEX(#REF!,MATCH($G115,#REF!,0)),"")</f>
        <v/>
      </c>
      <c r="AL115" s="26">
        <v>87</v>
      </c>
      <c r="AM115" s="27"/>
      <c r="AN115" s="27"/>
      <c r="AO115" s="27"/>
      <c r="AV115" s="34" t="str">
        <f>IFERROR(INDEX(#REF!,MATCH($G115,#REF!,0)),"")</f>
        <v/>
      </c>
      <c r="AW115" s="26">
        <v>87</v>
      </c>
      <c r="AX115" s="27"/>
      <c r="AY115" s="34" t="str">
        <f>IFERROR(INDEX(#REF!,MATCH($G115,#REF!,0)),"")</f>
        <v/>
      </c>
      <c r="AZ115" s="26">
        <v>87</v>
      </c>
      <c r="BA115" s="27"/>
      <c r="BB115" s="27"/>
      <c r="BC115" s="27"/>
      <c r="BG115" s="10"/>
      <c r="BH115" s="10"/>
      <c r="BI115" s="10"/>
      <c r="BJ115" s="34" t="str">
        <f>IFERROR(INDEX(#REF!,MATCH($G115,#REF!,0)),"")</f>
        <v/>
      </c>
      <c r="BK115" s="26">
        <v>87</v>
      </c>
      <c r="BL115" s="27"/>
      <c r="BM115" s="34" t="str">
        <f>IFERROR(INDEX(#REF!,MATCH($G115,#REF!,0)),"")</f>
        <v/>
      </c>
      <c r="BN115" s="26">
        <v>87</v>
      </c>
      <c r="BO115" s="27"/>
      <c r="BP115" s="27"/>
      <c r="BQ115" s="27"/>
      <c r="BS115" s="10"/>
      <c r="BT115" s="10"/>
      <c r="BU115" s="10"/>
      <c r="BV115" s="10"/>
      <c r="BW115" s="10"/>
      <c r="BX115" s="34" t="str">
        <f>IFERROR(INDEX(#REF!,MATCH($G115,#REF!,0)),"")</f>
        <v/>
      </c>
      <c r="BY115" s="26">
        <v>87</v>
      </c>
      <c r="BZ115" s="27"/>
      <c r="CA115" s="34" t="str">
        <f>IFERROR(INDEX(#REF!,MATCH($G115,#REF!,0)),"")</f>
        <v/>
      </c>
      <c r="CB115" s="26">
        <v>87</v>
      </c>
      <c r="CC115" s="27"/>
      <c r="CD115" s="27"/>
      <c r="CE115" s="27"/>
    </row>
    <row r="116" spans="2:83" ht="18.75" hidden="1" customHeight="1" x14ac:dyDescent="0.3">
      <c r="B116" s="33" t="str">
        <f>IFERROR(INDEX(#REF!,MATCH($G116,#REF!,0)),"")</f>
        <v/>
      </c>
      <c r="C116" s="33" t="str">
        <f>IFERROR(INDEX(#REF!,MATCH($G116,#REF!,0)),"")</f>
        <v/>
      </c>
      <c r="D116" s="34" t="str">
        <f>IFERROR(INDEX(#REF!,MATCH($G116,#REF!,0)),"")</f>
        <v/>
      </c>
      <c r="E116" s="34" t="str">
        <f>IFERROR(INDEX(#REF!,MATCH($G116,#REF!,0)),"")</f>
        <v/>
      </c>
      <c r="F116" s="34" t="str">
        <f>IFERROR(INDEX(#REF!,MATCH($G116,#REF!,0)),"")</f>
        <v/>
      </c>
      <c r="G116" s="26">
        <v>88</v>
      </c>
      <c r="H116" s="27"/>
      <c r="I116" s="34" t="str">
        <f>IFERROR(INDEX(#REF!,MATCH($G116,#REF!,0)),"")</f>
        <v/>
      </c>
      <c r="J116" s="26">
        <v>88</v>
      </c>
      <c r="K116" s="27"/>
      <c r="L116" s="27"/>
      <c r="M116" s="27"/>
      <c r="N116" s="27"/>
      <c r="O116" s="27"/>
      <c r="P116" s="28" t="str">
        <f>IFERROR(INDEX(#REF!,MATCH($Y116,#REF!,0)),"")</f>
        <v/>
      </c>
      <c r="Q116" s="28" t="str">
        <f>IFERROR(INDEX(#REF!,MATCH($Y116,#REF!,0)),"")</f>
        <v/>
      </c>
      <c r="R116" s="43" t="str">
        <f>IFERROR(INDEX(#REF!,MATCH($Y116,#REF!,0)),"")</f>
        <v/>
      </c>
      <c r="S116" s="43" t="str">
        <f>IFERROR(INDEX(#REF!,MATCH($Y116,#REF!,0)),"")</f>
        <v/>
      </c>
      <c r="T116" s="34" t="str">
        <f>IFERROR(INDEX(#REF!,MATCH($G116,#REF!,0)),"")</f>
        <v/>
      </c>
      <c r="U116" s="26">
        <v>88</v>
      </c>
      <c r="V116" s="27"/>
      <c r="W116" s="34" t="str">
        <f>IFERROR(INDEX(#REF!,MATCH($G116,#REF!,0)),"")</f>
        <v/>
      </c>
      <c r="X116" s="26">
        <v>88</v>
      </c>
      <c r="Y116" s="27"/>
      <c r="Z116" s="27"/>
      <c r="AA116" s="27"/>
      <c r="AH116" s="34" t="str">
        <f>IFERROR(INDEX(#REF!,MATCH($G116,#REF!,0)),"")</f>
        <v/>
      </c>
      <c r="AI116" s="26">
        <v>88</v>
      </c>
      <c r="AJ116" s="27"/>
      <c r="AK116" s="34" t="str">
        <f>IFERROR(INDEX(#REF!,MATCH($G116,#REF!,0)),"")</f>
        <v/>
      </c>
      <c r="AL116" s="26">
        <v>88</v>
      </c>
      <c r="AM116" s="27"/>
      <c r="AN116" s="27"/>
      <c r="AO116" s="27"/>
      <c r="AV116" s="34" t="str">
        <f>IFERROR(INDEX(#REF!,MATCH($G116,#REF!,0)),"")</f>
        <v/>
      </c>
      <c r="AW116" s="26">
        <v>88</v>
      </c>
      <c r="AX116" s="27"/>
      <c r="AY116" s="34" t="str">
        <f>IFERROR(INDEX(#REF!,MATCH($G116,#REF!,0)),"")</f>
        <v/>
      </c>
      <c r="AZ116" s="26">
        <v>88</v>
      </c>
      <c r="BA116" s="27"/>
      <c r="BB116" s="27"/>
      <c r="BC116" s="27"/>
      <c r="BG116" s="10"/>
      <c r="BH116" s="10"/>
      <c r="BI116" s="10"/>
      <c r="BJ116" s="34" t="str">
        <f>IFERROR(INDEX(#REF!,MATCH($G116,#REF!,0)),"")</f>
        <v/>
      </c>
      <c r="BK116" s="26">
        <v>88</v>
      </c>
      <c r="BL116" s="27"/>
      <c r="BM116" s="34" t="str">
        <f>IFERROR(INDEX(#REF!,MATCH($G116,#REF!,0)),"")</f>
        <v/>
      </c>
      <c r="BN116" s="26">
        <v>88</v>
      </c>
      <c r="BO116" s="27"/>
      <c r="BP116" s="27"/>
      <c r="BQ116" s="27"/>
      <c r="BS116" s="10"/>
      <c r="BT116" s="10"/>
      <c r="BU116" s="10"/>
      <c r="BV116" s="10"/>
      <c r="BW116" s="10"/>
      <c r="BX116" s="34" t="str">
        <f>IFERROR(INDEX(#REF!,MATCH($G116,#REF!,0)),"")</f>
        <v/>
      </c>
      <c r="BY116" s="26">
        <v>88</v>
      </c>
      <c r="BZ116" s="27"/>
      <c r="CA116" s="34" t="str">
        <f>IFERROR(INDEX(#REF!,MATCH($G116,#REF!,0)),"")</f>
        <v/>
      </c>
      <c r="CB116" s="26">
        <v>88</v>
      </c>
      <c r="CC116" s="27"/>
      <c r="CD116" s="27"/>
      <c r="CE116" s="27"/>
    </row>
    <row r="117" spans="2:83" ht="18.75" hidden="1" customHeight="1" x14ac:dyDescent="0.3">
      <c r="B117" s="33" t="str">
        <f>IFERROR(INDEX(#REF!,MATCH($G117,#REF!,0)),"")</f>
        <v/>
      </c>
      <c r="C117" s="33" t="str">
        <f>IFERROR(INDEX(#REF!,MATCH($G117,#REF!,0)),"")</f>
        <v/>
      </c>
      <c r="D117" s="34" t="str">
        <f>IFERROR(INDEX(#REF!,MATCH($G117,#REF!,0)),"")</f>
        <v/>
      </c>
      <c r="E117" s="34" t="str">
        <f>IFERROR(INDEX(#REF!,MATCH($G117,#REF!,0)),"")</f>
        <v/>
      </c>
      <c r="F117" s="34" t="str">
        <f>IFERROR(INDEX(#REF!,MATCH($G117,#REF!,0)),"")</f>
        <v/>
      </c>
      <c r="G117" s="26">
        <v>89</v>
      </c>
      <c r="H117" s="27"/>
      <c r="I117" s="34" t="str">
        <f>IFERROR(INDEX(#REF!,MATCH($G117,#REF!,0)),"")</f>
        <v/>
      </c>
      <c r="J117" s="26">
        <v>89</v>
      </c>
      <c r="K117" s="27"/>
      <c r="L117" s="27"/>
      <c r="M117" s="27"/>
      <c r="N117" s="27"/>
      <c r="O117" s="27"/>
      <c r="P117" s="28" t="str">
        <f>IFERROR(INDEX(#REF!,MATCH($Y117,#REF!,0)),"")</f>
        <v/>
      </c>
      <c r="Q117" s="28" t="str">
        <f>IFERROR(INDEX(#REF!,MATCH($Y117,#REF!,0)),"")</f>
        <v/>
      </c>
      <c r="R117" s="43" t="str">
        <f>IFERROR(INDEX(#REF!,MATCH($Y117,#REF!,0)),"")</f>
        <v/>
      </c>
      <c r="S117" s="43" t="str">
        <f>IFERROR(INDEX(#REF!,MATCH($Y117,#REF!,0)),"")</f>
        <v/>
      </c>
      <c r="T117" s="34" t="str">
        <f>IFERROR(INDEX(#REF!,MATCH($G117,#REF!,0)),"")</f>
        <v/>
      </c>
      <c r="U117" s="26">
        <v>89</v>
      </c>
      <c r="V117" s="27"/>
      <c r="W117" s="34" t="str">
        <f>IFERROR(INDEX(#REF!,MATCH($G117,#REF!,0)),"")</f>
        <v/>
      </c>
      <c r="X117" s="26">
        <v>89</v>
      </c>
      <c r="Y117" s="27"/>
      <c r="Z117" s="27"/>
      <c r="AA117" s="27"/>
      <c r="AH117" s="34" t="str">
        <f>IFERROR(INDEX(#REF!,MATCH($G117,#REF!,0)),"")</f>
        <v/>
      </c>
      <c r="AI117" s="26">
        <v>89</v>
      </c>
      <c r="AJ117" s="27"/>
      <c r="AK117" s="34" t="str">
        <f>IFERROR(INDEX(#REF!,MATCH($G117,#REF!,0)),"")</f>
        <v/>
      </c>
      <c r="AL117" s="26">
        <v>89</v>
      </c>
      <c r="AM117" s="27"/>
      <c r="AN117" s="27"/>
      <c r="AO117" s="27"/>
      <c r="AV117" s="34" t="str">
        <f>IFERROR(INDEX(#REF!,MATCH($G117,#REF!,0)),"")</f>
        <v/>
      </c>
      <c r="AW117" s="26">
        <v>89</v>
      </c>
      <c r="AX117" s="27"/>
      <c r="AY117" s="34" t="str">
        <f>IFERROR(INDEX(#REF!,MATCH($G117,#REF!,0)),"")</f>
        <v/>
      </c>
      <c r="AZ117" s="26">
        <v>89</v>
      </c>
      <c r="BA117" s="27"/>
      <c r="BB117" s="27"/>
      <c r="BC117" s="27"/>
      <c r="BG117" s="10"/>
      <c r="BH117" s="10"/>
      <c r="BI117" s="10"/>
      <c r="BJ117" s="34" t="str">
        <f>IFERROR(INDEX(#REF!,MATCH($G117,#REF!,0)),"")</f>
        <v/>
      </c>
      <c r="BK117" s="26">
        <v>89</v>
      </c>
      <c r="BL117" s="27"/>
      <c r="BM117" s="34" t="str">
        <f>IFERROR(INDEX(#REF!,MATCH($G117,#REF!,0)),"")</f>
        <v/>
      </c>
      <c r="BN117" s="26">
        <v>89</v>
      </c>
      <c r="BO117" s="27"/>
      <c r="BP117" s="27"/>
      <c r="BQ117" s="27"/>
      <c r="BS117" s="10"/>
      <c r="BT117" s="10"/>
      <c r="BU117" s="10"/>
      <c r="BV117" s="10"/>
      <c r="BW117" s="10"/>
      <c r="BX117" s="34" t="str">
        <f>IFERROR(INDEX(#REF!,MATCH($G117,#REF!,0)),"")</f>
        <v/>
      </c>
      <c r="BY117" s="26">
        <v>89</v>
      </c>
      <c r="BZ117" s="27"/>
      <c r="CA117" s="34" t="str">
        <f>IFERROR(INDEX(#REF!,MATCH($G117,#REF!,0)),"")</f>
        <v/>
      </c>
      <c r="CB117" s="26">
        <v>89</v>
      </c>
      <c r="CC117" s="27"/>
      <c r="CD117" s="27"/>
      <c r="CE117" s="27"/>
    </row>
    <row r="118" spans="2:83" ht="18.75" hidden="1" customHeight="1" x14ac:dyDescent="0.3">
      <c r="B118" s="33" t="str">
        <f>IFERROR(INDEX(#REF!,MATCH($G118,#REF!,0)),"")</f>
        <v/>
      </c>
      <c r="C118" s="33" t="str">
        <f>IFERROR(INDEX(#REF!,MATCH($G118,#REF!,0)),"")</f>
        <v/>
      </c>
      <c r="D118" s="34" t="str">
        <f>IFERROR(INDEX(#REF!,MATCH($G118,#REF!,0)),"")</f>
        <v/>
      </c>
      <c r="E118" s="34" t="str">
        <f>IFERROR(INDEX(#REF!,MATCH($G118,#REF!,0)),"")</f>
        <v/>
      </c>
      <c r="F118" s="34" t="str">
        <f>IFERROR(INDEX(#REF!,MATCH($G118,#REF!,0)),"")</f>
        <v/>
      </c>
      <c r="G118" s="26">
        <v>90</v>
      </c>
      <c r="H118" s="27"/>
      <c r="I118" s="34" t="str">
        <f>IFERROR(INDEX(#REF!,MATCH($G118,#REF!,0)),"")</f>
        <v/>
      </c>
      <c r="J118" s="26">
        <v>90</v>
      </c>
      <c r="K118" s="27"/>
      <c r="L118" s="27"/>
      <c r="M118" s="27"/>
      <c r="N118" s="27"/>
      <c r="O118" s="27"/>
      <c r="P118" s="28" t="str">
        <f>IFERROR(INDEX(#REF!,MATCH($Y118,#REF!,0)),"")</f>
        <v/>
      </c>
      <c r="Q118" s="28" t="str">
        <f>IFERROR(INDEX(#REF!,MATCH($Y118,#REF!,0)),"")</f>
        <v/>
      </c>
      <c r="R118" s="43" t="str">
        <f>IFERROR(INDEX(#REF!,MATCH($Y118,#REF!,0)),"")</f>
        <v/>
      </c>
      <c r="S118" s="43" t="str">
        <f>IFERROR(INDEX(#REF!,MATCH($Y118,#REF!,0)),"")</f>
        <v/>
      </c>
      <c r="T118" s="34" t="str">
        <f>IFERROR(INDEX(#REF!,MATCH($G118,#REF!,0)),"")</f>
        <v/>
      </c>
      <c r="U118" s="26">
        <v>90</v>
      </c>
      <c r="V118" s="27"/>
      <c r="W118" s="34" t="str">
        <f>IFERROR(INDEX(#REF!,MATCH($G118,#REF!,0)),"")</f>
        <v/>
      </c>
      <c r="X118" s="26">
        <v>90</v>
      </c>
      <c r="Y118" s="27"/>
      <c r="Z118" s="27"/>
      <c r="AA118" s="27"/>
      <c r="AH118" s="34" t="str">
        <f>IFERROR(INDEX(#REF!,MATCH($G118,#REF!,0)),"")</f>
        <v/>
      </c>
      <c r="AI118" s="26">
        <v>90</v>
      </c>
      <c r="AJ118" s="27"/>
      <c r="AK118" s="34" t="str">
        <f>IFERROR(INDEX(#REF!,MATCH($G118,#REF!,0)),"")</f>
        <v/>
      </c>
      <c r="AL118" s="26">
        <v>90</v>
      </c>
      <c r="AM118" s="27"/>
      <c r="AN118" s="27"/>
      <c r="AO118" s="27"/>
      <c r="AV118" s="34" t="str">
        <f>IFERROR(INDEX(#REF!,MATCH($G118,#REF!,0)),"")</f>
        <v/>
      </c>
      <c r="AW118" s="26">
        <v>90</v>
      </c>
      <c r="AX118" s="27"/>
      <c r="AY118" s="34" t="str">
        <f>IFERROR(INDEX(#REF!,MATCH($G118,#REF!,0)),"")</f>
        <v/>
      </c>
      <c r="AZ118" s="26">
        <v>90</v>
      </c>
      <c r="BA118" s="27"/>
      <c r="BB118" s="27"/>
      <c r="BC118" s="27"/>
      <c r="BG118" s="10"/>
      <c r="BH118" s="10"/>
      <c r="BI118" s="10"/>
      <c r="BJ118" s="34" t="str">
        <f>IFERROR(INDEX(#REF!,MATCH($G118,#REF!,0)),"")</f>
        <v/>
      </c>
      <c r="BK118" s="26">
        <v>90</v>
      </c>
      <c r="BL118" s="27"/>
      <c r="BM118" s="34" t="str">
        <f>IFERROR(INDEX(#REF!,MATCH($G118,#REF!,0)),"")</f>
        <v/>
      </c>
      <c r="BN118" s="26">
        <v>90</v>
      </c>
      <c r="BO118" s="27"/>
      <c r="BP118" s="27"/>
      <c r="BQ118" s="27"/>
      <c r="BS118" s="10"/>
      <c r="BT118" s="10"/>
      <c r="BU118" s="10"/>
      <c r="BV118" s="10"/>
      <c r="BW118" s="10"/>
      <c r="BX118" s="34" t="str">
        <f>IFERROR(INDEX(#REF!,MATCH($G118,#REF!,0)),"")</f>
        <v/>
      </c>
      <c r="BY118" s="26">
        <v>90</v>
      </c>
      <c r="BZ118" s="27"/>
      <c r="CA118" s="34" t="str">
        <f>IFERROR(INDEX(#REF!,MATCH($G118,#REF!,0)),"")</f>
        <v/>
      </c>
      <c r="CB118" s="26">
        <v>90</v>
      </c>
      <c r="CC118" s="27"/>
      <c r="CD118" s="27"/>
      <c r="CE118" s="27"/>
    </row>
    <row r="119" spans="2:83" ht="18.75" hidden="1" customHeight="1" x14ac:dyDescent="0.3">
      <c r="B119" s="33" t="str">
        <f>IFERROR(INDEX(#REF!,MATCH($G119,#REF!,0)),"")</f>
        <v/>
      </c>
      <c r="C119" s="33" t="str">
        <f>IFERROR(INDEX(#REF!,MATCH($G119,#REF!,0)),"")</f>
        <v/>
      </c>
      <c r="D119" s="34" t="str">
        <f>IFERROR(INDEX(#REF!,MATCH($G119,#REF!,0)),"")</f>
        <v/>
      </c>
      <c r="E119" s="34" t="str">
        <f>IFERROR(INDEX(#REF!,MATCH($G119,#REF!,0)),"")</f>
        <v/>
      </c>
      <c r="F119" s="34" t="str">
        <f>IFERROR(INDEX(#REF!,MATCH($G119,#REF!,0)),"")</f>
        <v/>
      </c>
      <c r="G119" s="26">
        <v>91</v>
      </c>
      <c r="H119" s="27"/>
      <c r="I119" s="34" t="str">
        <f>IFERROR(INDEX(#REF!,MATCH($G119,#REF!,0)),"")</f>
        <v/>
      </c>
      <c r="J119" s="26">
        <v>91</v>
      </c>
      <c r="K119" s="27"/>
      <c r="L119" s="27"/>
      <c r="M119" s="27"/>
      <c r="N119" s="27"/>
      <c r="O119" s="27"/>
      <c r="P119" s="28" t="str">
        <f>IFERROR(INDEX(#REF!,MATCH($Y119,#REF!,0)),"")</f>
        <v/>
      </c>
      <c r="Q119" s="28" t="str">
        <f>IFERROR(INDEX(#REF!,MATCH($Y119,#REF!,0)),"")</f>
        <v/>
      </c>
      <c r="R119" s="43" t="str">
        <f>IFERROR(INDEX(#REF!,MATCH($Y119,#REF!,0)),"")</f>
        <v/>
      </c>
      <c r="S119" s="43" t="str">
        <f>IFERROR(INDEX(#REF!,MATCH($Y119,#REF!,0)),"")</f>
        <v/>
      </c>
      <c r="T119" s="34" t="str">
        <f>IFERROR(INDEX(#REF!,MATCH($G119,#REF!,0)),"")</f>
        <v/>
      </c>
      <c r="U119" s="26">
        <v>91</v>
      </c>
      <c r="V119" s="27"/>
      <c r="W119" s="34" t="str">
        <f>IFERROR(INDEX(#REF!,MATCH($G119,#REF!,0)),"")</f>
        <v/>
      </c>
      <c r="X119" s="26">
        <v>91</v>
      </c>
      <c r="Y119" s="27"/>
      <c r="Z119" s="27"/>
      <c r="AA119" s="27"/>
      <c r="AH119" s="34" t="str">
        <f>IFERROR(INDEX(#REF!,MATCH($G119,#REF!,0)),"")</f>
        <v/>
      </c>
      <c r="AI119" s="26">
        <v>91</v>
      </c>
      <c r="AJ119" s="27"/>
      <c r="AK119" s="34" t="str">
        <f>IFERROR(INDEX(#REF!,MATCH($G119,#REF!,0)),"")</f>
        <v/>
      </c>
      <c r="AL119" s="26">
        <v>91</v>
      </c>
      <c r="AM119" s="27"/>
      <c r="AN119" s="27"/>
      <c r="AO119" s="27"/>
      <c r="AV119" s="34" t="str">
        <f>IFERROR(INDEX(#REF!,MATCH($G119,#REF!,0)),"")</f>
        <v/>
      </c>
      <c r="AW119" s="26">
        <v>91</v>
      </c>
      <c r="AX119" s="27"/>
      <c r="AY119" s="34" t="str">
        <f>IFERROR(INDEX(#REF!,MATCH($G119,#REF!,0)),"")</f>
        <v/>
      </c>
      <c r="AZ119" s="26">
        <v>91</v>
      </c>
      <c r="BA119" s="27"/>
      <c r="BB119" s="27"/>
      <c r="BC119" s="27"/>
      <c r="BG119" s="10"/>
      <c r="BH119" s="10"/>
      <c r="BI119" s="10"/>
      <c r="BJ119" s="34" t="str">
        <f>IFERROR(INDEX(#REF!,MATCH($G119,#REF!,0)),"")</f>
        <v/>
      </c>
      <c r="BK119" s="26">
        <v>91</v>
      </c>
      <c r="BL119" s="27"/>
      <c r="BM119" s="34" t="str">
        <f>IFERROR(INDEX(#REF!,MATCH($G119,#REF!,0)),"")</f>
        <v/>
      </c>
      <c r="BN119" s="26">
        <v>91</v>
      </c>
      <c r="BO119" s="27"/>
      <c r="BP119" s="27"/>
      <c r="BQ119" s="27"/>
      <c r="BS119" s="10"/>
      <c r="BT119" s="10"/>
      <c r="BU119" s="10"/>
      <c r="BV119" s="10"/>
      <c r="BW119" s="10"/>
      <c r="BX119" s="34" t="str">
        <f>IFERROR(INDEX(#REF!,MATCH($G119,#REF!,0)),"")</f>
        <v/>
      </c>
      <c r="BY119" s="26">
        <v>91</v>
      </c>
      <c r="BZ119" s="27"/>
      <c r="CA119" s="34" t="str">
        <f>IFERROR(INDEX(#REF!,MATCH($G119,#REF!,0)),"")</f>
        <v/>
      </c>
      <c r="CB119" s="26">
        <v>91</v>
      </c>
      <c r="CC119" s="27"/>
      <c r="CD119" s="27"/>
      <c r="CE119" s="27"/>
    </row>
    <row r="120" spans="2:83" ht="18.75" hidden="1" customHeight="1" x14ac:dyDescent="0.3">
      <c r="B120" s="33" t="str">
        <f>IFERROR(INDEX(#REF!,MATCH($G120,#REF!,0)),"")</f>
        <v/>
      </c>
      <c r="C120" s="33" t="str">
        <f>IFERROR(INDEX(#REF!,MATCH($G120,#REF!,0)),"")</f>
        <v/>
      </c>
      <c r="D120" s="34" t="str">
        <f>IFERROR(INDEX(#REF!,MATCH($G120,#REF!,0)),"")</f>
        <v/>
      </c>
      <c r="E120" s="34" t="str">
        <f>IFERROR(INDEX(#REF!,MATCH($G120,#REF!,0)),"")</f>
        <v/>
      </c>
      <c r="F120" s="34" t="str">
        <f>IFERROR(INDEX(#REF!,MATCH($G120,#REF!,0)),"")</f>
        <v/>
      </c>
      <c r="G120" s="26">
        <v>92</v>
      </c>
      <c r="H120" s="27"/>
      <c r="I120" s="34" t="str">
        <f>IFERROR(INDEX(#REF!,MATCH($G120,#REF!,0)),"")</f>
        <v/>
      </c>
      <c r="J120" s="26">
        <v>92</v>
      </c>
      <c r="K120" s="27"/>
      <c r="L120" s="27"/>
      <c r="M120" s="27"/>
      <c r="N120" s="27"/>
      <c r="O120" s="27"/>
      <c r="P120" s="28" t="str">
        <f>IFERROR(INDEX(#REF!,MATCH($Y120,#REF!,0)),"")</f>
        <v/>
      </c>
      <c r="Q120" s="28" t="str">
        <f>IFERROR(INDEX(#REF!,MATCH($Y120,#REF!,0)),"")</f>
        <v/>
      </c>
      <c r="R120" s="43" t="str">
        <f>IFERROR(INDEX(#REF!,MATCH($Y120,#REF!,0)),"")</f>
        <v/>
      </c>
      <c r="S120" s="43" t="str">
        <f>IFERROR(INDEX(#REF!,MATCH($Y120,#REF!,0)),"")</f>
        <v/>
      </c>
      <c r="T120" s="34" t="str">
        <f>IFERROR(INDEX(#REF!,MATCH($G120,#REF!,0)),"")</f>
        <v/>
      </c>
      <c r="U120" s="26">
        <v>92</v>
      </c>
      <c r="V120" s="27"/>
      <c r="W120" s="34" t="str">
        <f>IFERROR(INDEX(#REF!,MATCH($G120,#REF!,0)),"")</f>
        <v/>
      </c>
      <c r="X120" s="26">
        <v>92</v>
      </c>
      <c r="Y120" s="27"/>
      <c r="Z120" s="27"/>
      <c r="AA120" s="27"/>
      <c r="AH120" s="34" t="str">
        <f>IFERROR(INDEX(#REF!,MATCH($G120,#REF!,0)),"")</f>
        <v/>
      </c>
      <c r="AI120" s="26">
        <v>92</v>
      </c>
      <c r="AJ120" s="27"/>
      <c r="AK120" s="34" t="str">
        <f>IFERROR(INDEX(#REF!,MATCH($G120,#REF!,0)),"")</f>
        <v/>
      </c>
      <c r="AL120" s="26">
        <v>92</v>
      </c>
      <c r="AM120" s="27"/>
      <c r="AN120" s="27"/>
      <c r="AO120" s="27"/>
      <c r="AV120" s="34" t="str">
        <f>IFERROR(INDEX(#REF!,MATCH($G120,#REF!,0)),"")</f>
        <v/>
      </c>
      <c r="AW120" s="26">
        <v>92</v>
      </c>
      <c r="AX120" s="27"/>
      <c r="AY120" s="34" t="str">
        <f>IFERROR(INDEX(#REF!,MATCH($G120,#REF!,0)),"")</f>
        <v/>
      </c>
      <c r="AZ120" s="26">
        <v>92</v>
      </c>
      <c r="BA120" s="27"/>
      <c r="BB120" s="27"/>
      <c r="BC120" s="27"/>
      <c r="BG120" s="10"/>
      <c r="BH120" s="10"/>
      <c r="BI120" s="10"/>
      <c r="BJ120" s="34" t="str">
        <f>IFERROR(INDEX(#REF!,MATCH($G120,#REF!,0)),"")</f>
        <v/>
      </c>
      <c r="BK120" s="26">
        <v>92</v>
      </c>
      <c r="BL120" s="27"/>
      <c r="BM120" s="34" t="str">
        <f>IFERROR(INDEX(#REF!,MATCH($G120,#REF!,0)),"")</f>
        <v/>
      </c>
      <c r="BN120" s="26">
        <v>92</v>
      </c>
      <c r="BO120" s="27"/>
      <c r="BP120" s="27"/>
      <c r="BQ120" s="27"/>
      <c r="BS120" s="10"/>
      <c r="BT120" s="10"/>
      <c r="BU120" s="10"/>
      <c r="BV120" s="10"/>
      <c r="BW120" s="10"/>
      <c r="BX120" s="34" t="str">
        <f>IFERROR(INDEX(#REF!,MATCH($G120,#REF!,0)),"")</f>
        <v/>
      </c>
      <c r="BY120" s="26">
        <v>92</v>
      </c>
      <c r="BZ120" s="27"/>
      <c r="CA120" s="34" t="str">
        <f>IFERROR(INDEX(#REF!,MATCH($G120,#REF!,0)),"")</f>
        <v/>
      </c>
      <c r="CB120" s="26">
        <v>92</v>
      </c>
      <c r="CC120" s="27"/>
      <c r="CD120" s="27"/>
      <c r="CE120" s="27"/>
    </row>
    <row r="121" spans="2:83" ht="18.75" hidden="1" customHeight="1" x14ac:dyDescent="0.3">
      <c r="B121" s="33" t="str">
        <f>IFERROR(INDEX(#REF!,MATCH($G121,#REF!,0)),"")</f>
        <v/>
      </c>
      <c r="C121" s="33" t="str">
        <f>IFERROR(INDEX(#REF!,MATCH($G121,#REF!,0)),"")</f>
        <v/>
      </c>
      <c r="D121" s="34" t="str">
        <f>IFERROR(INDEX(#REF!,MATCH($G121,#REF!,0)),"")</f>
        <v/>
      </c>
      <c r="E121" s="34" t="str">
        <f>IFERROR(INDEX(#REF!,MATCH($G121,#REF!,0)),"")</f>
        <v/>
      </c>
      <c r="F121" s="34" t="str">
        <f>IFERROR(INDEX(#REF!,MATCH($G121,#REF!,0)),"")</f>
        <v/>
      </c>
      <c r="G121" s="26">
        <v>93</v>
      </c>
      <c r="H121" s="27"/>
      <c r="I121" s="34" t="str">
        <f>IFERROR(INDEX(#REF!,MATCH($G121,#REF!,0)),"")</f>
        <v/>
      </c>
      <c r="J121" s="26">
        <v>93</v>
      </c>
      <c r="K121" s="27"/>
      <c r="L121" s="27"/>
      <c r="M121" s="27"/>
      <c r="N121" s="27"/>
      <c r="O121" s="27"/>
      <c r="P121" s="28" t="str">
        <f>IFERROR(INDEX(#REF!,MATCH($Y121,#REF!,0)),"")</f>
        <v/>
      </c>
      <c r="Q121" s="28" t="str">
        <f>IFERROR(INDEX(#REF!,MATCH($Y121,#REF!,0)),"")</f>
        <v/>
      </c>
      <c r="R121" s="43" t="str">
        <f>IFERROR(INDEX(#REF!,MATCH($Y121,#REF!,0)),"")</f>
        <v/>
      </c>
      <c r="S121" s="43" t="str">
        <f>IFERROR(INDEX(#REF!,MATCH($Y121,#REF!,0)),"")</f>
        <v/>
      </c>
      <c r="T121" s="34" t="str">
        <f>IFERROR(INDEX(#REF!,MATCH($G121,#REF!,0)),"")</f>
        <v/>
      </c>
      <c r="U121" s="26">
        <v>93</v>
      </c>
      <c r="V121" s="27"/>
      <c r="W121" s="34" t="str">
        <f>IFERROR(INDEX(#REF!,MATCH($G121,#REF!,0)),"")</f>
        <v/>
      </c>
      <c r="X121" s="26">
        <v>93</v>
      </c>
      <c r="Y121" s="27"/>
      <c r="Z121" s="27"/>
      <c r="AA121" s="27"/>
      <c r="AH121" s="34" t="str">
        <f>IFERROR(INDEX(#REF!,MATCH($G121,#REF!,0)),"")</f>
        <v/>
      </c>
      <c r="AI121" s="26">
        <v>93</v>
      </c>
      <c r="AJ121" s="27"/>
      <c r="AK121" s="34" t="str">
        <f>IFERROR(INDEX(#REF!,MATCH($G121,#REF!,0)),"")</f>
        <v/>
      </c>
      <c r="AL121" s="26">
        <v>93</v>
      </c>
      <c r="AM121" s="27"/>
      <c r="AN121" s="27"/>
      <c r="AO121" s="27"/>
      <c r="AV121" s="34" t="str">
        <f>IFERROR(INDEX(#REF!,MATCH($G121,#REF!,0)),"")</f>
        <v/>
      </c>
      <c r="AW121" s="26">
        <v>93</v>
      </c>
      <c r="AX121" s="27"/>
      <c r="AY121" s="34" t="str">
        <f>IFERROR(INDEX(#REF!,MATCH($G121,#REF!,0)),"")</f>
        <v/>
      </c>
      <c r="AZ121" s="26">
        <v>93</v>
      </c>
      <c r="BA121" s="27"/>
      <c r="BB121" s="27"/>
      <c r="BC121" s="27"/>
      <c r="BG121" s="10"/>
      <c r="BH121" s="10"/>
      <c r="BI121" s="10"/>
      <c r="BJ121" s="34" t="str">
        <f>IFERROR(INDEX(#REF!,MATCH($G121,#REF!,0)),"")</f>
        <v/>
      </c>
      <c r="BK121" s="26">
        <v>93</v>
      </c>
      <c r="BL121" s="27"/>
      <c r="BM121" s="34" t="str">
        <f>IFERROR(INDEX(#REF!,MATCH($G121,#REF!,0)),"")</f>
        <v/>
      </c>
      <c r="BN121" s="26">
        <v>93</v>
      </c>
      <c r="BO121" s="27"/>
      <c r="BP121" s="27"/>
      <c r="BQ121" s="27"/>
      <c r="BS121" s="10"/>
      <c r="BT121" s="10"/>
      <c r="BU121" s="10"/>
      <c r="BV121" s="10"/>
      <c r="BW121" s="10"/>
      <c r="BX121" s="34" t="str">
        <f>IFERROR(INDEX(#REF!,MATCH($G121,#REF!,0)),"")</f>
        <v/>
      </c>
      <c r="BY121" s="26">
        <v>93</v>
      </c>
      <c r="BZ121" s="27"/>
      <c r="CA121" s="34" t="str">
        <f>IFERROR(INDEX(#REF!,MATCH($G121,#REF!,0)),"")</f>
        <v/>
      </c>
      <c r="CB121" s="26">
        <v>93</v>
      </c>
      <c r="CC121" s="27"/>
      <c r="CD121" s="27"/>
      <c r="CE121" s="27"/>
    </row>
    <row r="122" spans="2:83" ht="18.75" hidden="1" customHeight="1" x14ac:dyDescent="0.3">
      <c r="B122" s="33" t="str">
        <f>IFERROR(INDEX(#REF!,MATCH($G122,#REF!,0)),"")</f>
        <v/>
      </c>
      <c r="C122" s="33" t="str">
        <f>IFERROR(INDEX(#REF!,MATCH($G122,#REF!,0)),"")</f>
        <v/>
      </c>
      <c r="D122" s="34" t="str">
        <f>IFERROR(INDEX(#REF!,MATCH($G122,#REF!,0)),"")</f>
        <v/>
      </c>
      <c r="E122" s="34" t="str">
        <f>IFERROR(INDEX(#REF!,MATCH($G122,#REF!,0)),"")</f>
        <v/>
      </c>
      <c r="F122" s="34" t="str">
        <f>IFERROR(INDEX(#REF!,MATCH($G122,#REF!,0)),"")</f>
        <v/>
      </c>
      <c r="G122" s="26">
        <v>94</v>
      </c>
      <c r="H122" s="27"/>
      <c r="I122" s="34" t="str">
        <f>IFERROR(INDEX(#REF!,MATCH($G122,#REF!,0)),"")</f>
        <v/>
      </c>
      <c r="J122" s="26">
        <v>94</v>
      </c>
      <c r="K122" s="27"/>
      <c r="L122" s="27"/>
      <c r="M122" s="27"/>
      <c r="N122" s="27"/>
      <c r="O122" s="27"/>
      <c r="P122" s="28" t="str">
        <f>IFERROR(INDEX(#REF!,MATCH($Y122,#REF!,0)),"")</f>
        <v/>
      </c>
      <c r="Q122" s="28" t="str">
        <f>IFERROR(INDEX(#REF!,MATCH($Y122,#REF!,0)),"")</f>
        <v/>
      </c>
      <c r="R122" s="43" t="str">
        <f>IFERROR(INDEX(#REF!,MATCH($Y122,#REF!,0)),"")</f>
        <v/>
      </c>
      <c r="S122" s="43" t="str">
        <f>IFERROR(INDEX(#REF!,MATCH($Y122,#REF!,0)),"")</f>
        <v/>
      </c>
      <c r="T122" s="34" t="str">
        <f>IFERROR(INDEX(#REF!,MATCH($G122,#REF!,0)),"")</f>
        <v/>
      </c>
      <c r="U122" s="26">
        <v>94</v>
      </c>
      <c r="V122" s="27"/>
      <c r="W122" s="34" t="str">
        <f>IFERROR(INDEX(#REF!,MATCH($G122,#REF!,0)),"")</f>
        <v/>
      </c>
      <c r="X122" s="26">
        <v>94</v>
      </c>
      <c r="Y122" s="27"/>
      <c r="Z122" s="27"/>
      <c r="AA122" s="27"/>
      <c r="AH122" s="34" t="str">
        <f>IFERROR(INDEX(#REF!,MATCH($G122,#REF!,0)),"")</f>
        <v/>
      </c>
      <c r="AI122" s="26">
        <v>94</v>
      </c>
      <c r="AJ122" s="27"/>
      <c r="AK122" s="34" t="str">
        <f>IFERROR(INDEX(#REF!,MATCH($G122,#REF!,0)),"")</f>
        <v/>
      </c>
      <c r="AL122" s="26">
        <v>94</v>
      </c>
      <c r="AM122" s="27"/>
      <c r="AN122" s="27"/>
      <c r="AO122" s="27"/>
      <c r="AV122" s="34" t="str">
        <f>IFERROR(INDEX(#REF!,MATCH($G122,#REF!,0)),"")</f>
        <v/>
      </c>
      <c r="AW122" s="26">
        <v>94</v>
      </c>
      <c r="AX122" s="27"/>
      <c r="AY122" s="34" t="str">
        <f>IFERROR(INDEX(#REF!,MATCH($G122,#REF!,0)),"")</f>
        <v/>
      </c>
      <c r="AZ122" s="26">
        <v>94</v>
      </c>
      <c r="BA122" s="27"/>
      <c r="BB122" s="27"/>
      <c r="BC122" s="27"/>
      <c r="BG122" s="10"/>
      <c r="BH122" s="10"/>
      <c r="BI122" s="10"/>
      <c r="BJ122" s="34" t="str">
        <f>IFERROR(INDEX(#REF!,MATCH($G122,#REF!,0)),"")</f>
        <v/>
      </c>
      <c r="BK122" s="26">
        <v>94</v>
      </c>
      <c r="BL122" s="27"/>
      <c r="BM122" s="34" t="str">
        <f>IFERROR(INDEX(#REF!,MATCH($G122,#REF!,0)),"")</f>
        <v/>
      </c>
      <c r="BN122" s="26">
        <v>94</v>
      </c>
      <c r="BO122" s="27"/>
      <c r="BP122" s="27"/>
      <c r="BQ122" s="27"/>
      <c r="BS122" s="10"/>
      <c r="BT122" s="10"/>
      <c r="BU122" s="10"/>
      <c r="BV122" s="10"/>
      <c r="BW122" s="10"/>
      <c r="BX122" s="34" t="str">
        <f>IFERROR(INDEX(#REF!,MATCH($G122,#REF!,0)),"")</f>
        <v/>
      </c>
      <c r="BY122" s="26">
        <v>94</v>
      </c>
      <c r="BZ122" s="27"/>
      <c r="CA122" s="34" t="str">
        <f>IFERROR(INDEX(#REF!,MATCH($G122,#REF!,0)),"")</f>
        <v/>
      </c>
      <c r="CB122" s="26">
        <v>94</v>
      </c>
      <c r="CC122" s="27"/>
      <c r="CD122" s="27"/>
      <c r="CE122" s="27"/>
    </row>
    <row r="123" spans="2:83" ht="18.75" hidden="1" customHeight="1" x14ac:dyDescent="0.3">
      <c r="B123" s="33" t="str">
        <f>IFERROR(INDEX(#REF!,MATCH($G123,#REF!,0)),"")</f>
        <v/>
      </c>
      <c r="C123" s="33" t="str">
        <f>IFERROR(INDEX(#REF!,MATCH($G123,#REF!,0)),"")</f>
        <v/>
      </c>
      <c r="D123" s="34" t="str">
        <f>IFERROR(INDEX(#REF!,MATCH($G123,#REF!,0)),"")</f>
        <v/>
      </c>
      <c r="E123" s="34" t="str">
        <f>IFERROR(INDEX(#REF!,MATCH($G123,#REF!,0)),"")</f>
        <v/>
      </c>
      <c r="F123" s="34" t="str">
        <f>IFERROR(INDEX(#REF!,MATCH($G123,#REF!,0)),"")</f>
        <v/>
      </c>
      <c r="G123" s="26">
        <v>95</v>
      </c>
      <c r="H123" s="27"/>
      <c r="I123" s="34" t="str">
        <f>IFERROR(INDEX(#REF!,MATCH($G123,#REF!,0)),"")</f>
        <v/>
      </c>
      <c r="J123" s="26">
        <v>95</v>
      </c>
      <c r="K123" s="27"/>
      <c r="L123" s="27"/>
      <c r="M123" s="27"/>
      <c r="N123" s="27"/>
      <c r="O123" s="27"/>
      <c r="P123" s="28" t="str">
        <f>IFERROR(INDEX(#REF!,MATCH($Y123,#REF!,0)),"")</f>
        <v/>
      </c>
      <c r="Q123" s="28" t="str">
        <f>IFERROR(INDEX(#REF!,MATCH($Y123,#REF!,0)),"")</f>
        <v/>
      </c>
      <c r="R123" s="43" t="str">
        <f>IFERROR(INDEX(#REF!,MATCH($Y123,#REF!,0)),"")</f>
        <v/>
      </c>
      <c r="S123" s="43" t="str">
        <f>IFERROR(INDEX(#REF!,MATCH($Y123,#REF!,0)),"")</f>
        <v/>
      </c>
      <c r="T123" s="34" t="str">
        <f>IFERROR(INDEX(#REF!,MATCH($G123,#REF!,0)),"")</f>
        <v/>
      </c>
      <c r="U123" s="26">
        <v>95</v>
      </c>
      <c r="V123" s="27"/>
      <c r="W123" s="34" t="str">
        <f>IFERROR(INDEX(#REF!,MATCH($G123,#REF!,0)),"")</f>
        <v/>
      </c>
      <c r="X123" s="26">
        <v>95</v>
      </c>
      <c r="Y123" s="27"/>
      <c r="Z123" s="27"/>
      <c r="AA123" s="27"/>
      <c r="AH123" s="34" t="str">
        <f>IFERROR(INDEX(#REF!,MATCH($G123,#REF!,0)),"")</f>
        <v/>
      </c>
      <c r="AI123" s="26">
        <v>95</v>
      </c>
      <c r="AJ123" s="27"/>
      <c r="AK123" s="34" t="str">
        <f>IFERROR(INDEX(#REF!,MATCH($G123,#REF!,0)),"")</f>
        <v/>
      </c>
      <c r="AL123" s="26">
        <v>95</v>
      </c>
      <c r="AM123" s="27"/>
      <c r="AN123" s="27"/>
      <c r="AO123" s="27"/>
      <c r="AV123" s="34" t="str">
        <f>IFERROR(INDEX(#REF!,MATCH($G123,#REF!,0)),"")</f>
        <v/>
      </c>
      <c r="AW123" s="26">
        <v>95</v>
      </c>
      <c r="AX123" s="27"/>
      <c r="AY123" s="34" t="str">
        <f>IFERROR(INDEX(#REF!,MATCH($G123,#REF!,0)),"")</f>
        <v/>
      </c>
      <c r="AZ123" s="26">
        <v>95</v>
      </c>
      <c r="BA123" s="27"/>
      <c r="BB123" s="27"/>
      <c r="BC123" s="27"/>
      <c r="BG123" s="10"/>
      <c r="BH123" s="10"/>
      <c r="BI123" s="10"/>
      <c r="BJ123" s="34" t="str">
        <f>IFERROR(INDEX(#REF!,MATCH($G123,#REF!,0)),"")</f>
        <v/>
      </c>
      <c r="BK123" s="26">
        <v>95</v>
      </c>
      <c r="BL123" s="27"/>
      <c r="BM123" s="34" t="str">
        <f>IFERROR(INDEX(#REF!,MATCH($G123,#REF!,0)),"")</f>
        <v/>
      </c>
      <c r="BN123" s="26">
        <v>95</v>
      </c>
      <c r="BO123" s="27"/>
      <c r="BP123" s="27"/>
      <c r="BQ123" s="27"/>
      <c r="BS123" s="10"/>
      <c r="BT123" s="10"/>
      <c r="BU123" s="10"/>
      <c r="BV123" s="10"/>
      <c r="BW123" s="10"/>
      <c r="BX123" s="34" t="str">
        <f>IFERROR(INDEX(#REF!,MATCH($G123,#REF!,0)),"")</f>
        <v/>
      </c>
      <c r="BY123" s="26">
        <v>95</v>
      </c>
      <c r="BZ123" s="27"/>
      <c r="CA123" s="34" t="str">
        <f>IFERROR(INDEX(#REF!,MATCH($G123,#REF!,0)),"")</f>
        <v/>
      </c>
      <c r="CB123" s="26">
        <v>95</v>
      </c>
      <c r="CC123" s="27"/>
      <c r="CD123" s="27"/>
      <c r="CE123" s="27"/>
    </row>
    <row r="124" spans="2:83" ht="18.75" hidden="1" customHeight="1" x14ac:dyDescent="0.3">
      <c r="B124" s="33" t="str">
        <f>IFERROR(INDEX(#REF!,MATCH($G124,#REF!,0)),"")</f>
        <v/>
      </c>
      <c r="C124" s="33" t="str">
        <f>IFERROR(INDEX(#REF!,MATCH($G124,#REF!,0)),"")</f>
        <v/>
      </c>
      <c r="D124" s="34" t="str">
        <f>IFERROR(INDEX(#REF!,MATCH($G124,#REF!,0)),"")</f>
        <v/>
      </c>
      <c r="E124" s="34" t="str">
        <f>IFERROR(INDEX(#REF!,MATCH($G124,#REF!,0)),"")</f>
        <v/>
      </c>
      <c r="F124" s="34" t="str">
        <f>IFERROR(INDEX(#REF!,MATCH($G124,#REF!,0)),"")</f>
        <v/>
      </c>
      <c r="G124" s="26">
        <v>96</v>
      </c>
      <c r="H124" s="27"/>
      <c r="I124" s="34" t="str">
        <f>IFERROR(INDEX(#REF!,MATCH($G124,#REF!,0)),"")</f>
        <v/>
      </c>
      <c r="J124" s="26">
        <v>96</v>
      </c>
      <c r="K124" s="27"/>
      <c r="L124" s="27"/>
      <c r="M124" s="27"/>
      <c r="N124" s="27"/>
      <c r="O124" s="27"/>
      <c r="P124" s="28" t="str">
        <f>IFERROR(INDEX(#REF!,MATCH($Y124,#REF!,0)),"")</f>
        <v/>
      </c>
      <c r="Q124" s="28" t="str">
        <f>IFERROR(INDEX(#REF!,MATCH($Y124,#REF!,0)),"")</f>
        <v/>
      </c>
      <c r="R124" s="43" t="str">
        <f>IFERROR(INDEX(#REF!,MATCH($Y124,#REF!,0)),"")</f>
        <v/>
      </c>
      <c r="S124" s="43" t="str">
        <f>IFERROR(INDEX(#REF!,MATCH($Y124,#REF!,0)),"")</f>
        <v/>
      </c>
      <c r="T124" s="34" t="str">
        <f>IFERROR(INDEX(#REF!,MATCH($G124,#REF!,0)),"")</f>
        <v/>
      </c>
      <c r="U124" s="26">
        <v>96</v>
      </c>
      <c r="V124" s="27"/>
      <c r="W124" s="34" t="str">
        <f>IFERROR(INDEX(#REF!,MATCH($G124,#REF!,0)),"")</f>
        <v/>
      </c>
      <c r="X124" s="26">
        <v>96</v>
      </c>
      <c r="Y124" s="27"/>
      <c r="Z124" s="27"/>
      <c r="AA124" s="27"/>
      <c r="AH124" s="34" t="str">
        <f>IFERROR(INDEX(#REF!,MATCH($G124,#REF!,0)),"")</f>
        <v/>
      </c>
      <c r="AI124" s="26">
        <v>96</v>
      </c>
      <c r="AJ124" s="27"/>
      <c r="AK124" s="34" t="str">
        <f>IFERROR(INDEX(#REF!,MATCH($G124,#REF!,0)),"")</f>
        <v/>
      </c>
      <c r="AL124" s="26">
        <v>96</v>
      </c>
      <c r="AM124" s="27"/>
      <c r="AN124" s="27"/>
      <c r="AO124" s="27"/>
      <c r="AV124" s="34" t="str">
        <f>IFERROR(INDEX(#REF!,MATCH($G124,#REF!,0)),"")</f>
        <v/>
      </c>
      <c r="AW124" s="26">
        <v>96</v>
      </c>
      <c r="AX124" s="27"/>
      <c r="AY124" s="34" t="str">
        <f>IFERROR(INDEX(#REF!,MATCH($G124,#REF!,0)),"")</f>
        <v/>
      </c>
      <c r="AZ124" s="26">
        <v>96</v>
      </c>
      <c r="BA124" s="27"/>
      <c r="BB124" s="27"/>
      <c r="BC124" s="27"/>
      <c r="BG124" s="10"/>
      <c r="BH124" s="10"/>
      <c r="BI124" s="10"/>
      <c r="BJ124" s="34" t="str">
        <f>IFERROR(INDEX(#REF!,MATCH($G124,#REF!,0)),"")</f>
        <v/>
      </c>
      <c r="BK124" s="26">
        <v>96</v>
      </c>
      <c r="BL124" s="27"/>
      <c r="BM124" s="34" t="str">
        <f>IFERROR(INDEX(#REF!,MATCH($G124,#REF!,0)),"")</f>
        <v/>
      </c>
      <c r="BN124" s="26">
        <v>96</v>
      </c>
      <c r="BO124" s="27"/>
      <c r="BP124" s="27"/>
      <c r="BQ124" s="27"/>
      <c r="BS124" s="10"/>
      <c r="BT124" s="10"/>
      <c r="BU124" s="10"/>
      <c r="BV124" s="10"/>
      <c r="BW124" s="10"/>
      <c r="BX124" s="34" t="str">
        <f>IFERROR(INDEX(#REF!,MATCH($G124,#REF!,0)),"")</f>
        <v/>
      </c>
      <c r="BY124" s="26">
        <v>96</v>
      </c>
      <c r="BZ124" s="27"/>
      <c r="CA124" s="34" t="str">
        <f>IFERROR(INDEX(#REF!,MATCH($G124,#REF!,0)),"")</f>
        <v/>
      </c>
      <c r="CB124" s="26">
        <v>96</v>
      </c>
      <c r="CC124" s="27"/>
      <c r="CD124" s="27"/>
      <c r="CE124" s="27"/>
    </row>
    <row r="125" spans="2:83" ht="18.75" hidden="1" customHeight="1" x14ac:dyDescent="0.3">
      <c r="B125" s="33" t="str">
        <f>IFERROR(INDEX(#REF!,MATCH($G125,#REF!,0)),"")</f>
        <v/>
      </c>
      <c r="C125" s="33" t="str">
        <f>IFERROR(INDEX(#REF!,MATCH($G125,#REF!,0)),"")</f>
        <v/>
      </c>
      <c r="D125" s="34" t="str">
        <f>IFERROR(INDEX(#REF!,MATCH($G125,#REF!,0)),"")</f>
        <v/>
      </c>
      <c r="E125" s="34" t="str">
        <f>IFERROR(INDEX(#REF!,MATCH($G125,#REF!,0)),"")</f>
        <v/>
      </c>
      <c r="F125" s="34" t="str">
        <f>IFERROR(INDEX(#REF!,MATCH($G125,#REF!,0)),"")</f>
        <v/>
      </c>
      <c r="G125" s="26">
        <v>97</v>
      </c>
      <c r="H125" s="27"/>
      <c r="I125" s="34" t="str">
        <f>IFERROR(INDEX(#REF!,MATCH($G125,#REF!,0)),"")</f>
        <v/>
      </c>
      <c r="J125" s="26">
        <v>97</v>
      </c>
      <c r="K125" s="27"/>
      <c r="L125" s="27"/>
      <c r="M125" s="27"/>
      <c r="N125" s="27"/>
      <c r="O125" s="27"/>
      <c r="P125" s="28" t="str">
        <f>IFERROR(INDEX(#REF!,MATCH($Y125,#REF!,0)),"")</f>
        <v/>
      </c>
      <c r="Q125" s="28" t="str">
        <f>IFERROR(INDEX(#REF!,MATCH($Y125,#REF!,0)),"")</f>
        <v/>
      </c>
      <c r="R125" s="43" t="str">
        <f>IFERROR(INDEX(#REF!,MATCH($Y125,#REF!,0)),"")</f>
        <v/>
      </c>
      <c r="S125" s="43" t="str">
        <f>IFERROR(INDEX(#REF!,MATCH($Y125,#REF!,0)),"")</f>
        <v/>
      </c>
      <c r="T125" s="34" t="str">
        <f>IFERROR(INDEX(#REF!,MATCH($G125,#REF!,0)),"")</f>
        <v/>
      </c>
      <c r="U125" s="26">
        <v>97</v>
      </c>
      <c r="V125" s="27"/>
      <c r="W125" s="34" t="str">
        <f>IFERROR(INDEX(#REF!,MATCH($G125,#REF!,0)),"")</f>
        <v/>
      </c>
      <c r="X125" s="26">
        <v>97</v>
      </c>
      <c r="Y125" s="27"/>
      <c r="Z125" s="27"/>
      <c r="AA125" s="27"/>
      <c r="AH125" s="34" t="str">
        <f>IFERROR(INDEX(#REF!,MATCH($G125,#REF!,0)),"")</f>
        <v/>
      </c>
      <c r="AI125" s="26">
        <v>97</v>
      </c>
      <c r="AJ125" s="27"/>
      <c r="AK125" s="34" t="str">
        <f>IFERROR(INDEX(#REF!,MATCH($G125,#REF!,0)),"")</f>
        <v/>
      </c>
      <c r="AL125" s="26">
        <v>97</v>
      </c>
      <c r="AM125" s="27"/>
      <c r="AN125" s="27"/>
      <c r="AO125" s="27"/>
      <c r="AV125" s="34" t="str">
        <f>IFERROR(INDEX(#REF!,MATCH($G125,#REF!,0)),"")</f>
        <v/>
      </c>
      <c r="AW125" s="26">
        <v>97</v>
      </c>
      <c r="AX125" s="27"/>
      <c r="AY125" s="34" t="str">
        <f>IFERROR(INDEX(#REF!,MATCH($G125,#REF!,0)),"")</f>
        <v/>
      </c>
      <c r="AZ125" s="26">
        <v>97</v>
      </c>
      <c r="BA125" s="27"/>
      <c r="BB125" s="27"/>
      <c r="BC125" s="27"/>
      <c r="BG125" s="10"/>
      <c r="BH125" s="10"/>
      <c r="BI125" s="10"/>
      <c r="BJ125" s="34" t="str">
        <f>IFERROR(INDEX(#REF!,MATCH($G125,#REF!,0)),"")</f>
        <v/>
      </c>
      <c r="BK125" s="26">
        <v>97</v>
      </c>
      <c r="BL125" s="27"/>
      <c r="BM125" s="34" t="str">
        <f>IFERROR(INDEX(#REF!,MATCH($G125,#REF!,0)),"")</f>
        <v/>
      </c>
      <c r="BN125" s="26">
        <v>97</v>
      </c>
      <c r="BO125" s="27"/>
      <c r="BP125" s="27"/>
      <c r="BQ125" s="27"/>
      <c r="BS125" s="10"/>
      <c r="BT125" s="10"/>
      <c r="BU125" s="10"/>
      <c r="BV125" s="10"/>
      <c r="BW125" s="10"/>
      <c r="BX125" s="34" t="str">
        <f>IFERROR(INDEX(#REF!,MATCH($G125,#REF!,0)),"")</f>
        <v/>
      </c>
      <c r="BY125" s="26">
        <v>97</v>
      </c>
      <c r="BZ125" s="27"/>
      <c r="CA125" s="34" t="str">
        <f>IFERROR(INDEX(#REF!,MATCH($G125,#REF!,0)),"")</f>
        <v/>
      </c>
      <c r="CB125" s="26">
        <v>97</v>
      </c>
      <c r="CC125" s="27"/>
      <c r="CD125" s="27"/>
      <c r="CE125" s="27"/>
    </row>
    <row r="126" spans="2:83" ht="18.75" hidden="1" customHeight="1" x14ac:dyDescent="0.3">
      <c r="B126" s="33" t="str">
        <f>IFERROR(INDEX(#REF!,MATCH($G126,#REF!,0)),"")</f>
        <v/>
      </c>
      <c r="C126" s="33" t="str">
        <f>IFERROR(INDEX(#REF!,MATCH($G126,#REF!,0)),"")</f>
        <v/>
      </c>
      <c r="D126" s="34" t="str">
        <f>IFERROR(INDEX(#REF!,MATCH($G126,#REF!,0)),"")</f>
        <v/>
      </c>
      <c r="E126" s="34" t="str">
        <f>IFERROR(INDEX(#REF!,MATCH($G126,#REF!,0)),"")</f>
        <v/>
      </c>
      <c r="F126" s="34" t="str">
        <f>IFERROR(INDEX(#REF!,MATCH($G126,#REF!,0)),"")</f>
        <v/>
      </c>
      <c r="G126" s="26">
        <v>98</v>
      </c>
      <c r="H126" s="27"/>
      <c r="I126" s="34" t="str">
        <f>IFERROR(INDEX(#REF!,MATCH($G126,#REF!,0)),"")</f>
        <v/>
      </c>
      <c r="J126" s="26">
        <v>98</v>
      </c>
      <c r="K126" s="27"/>
      <c r="L126" s="27"/>
      <c r="M126" s="27"/>
      <c r="N126" s="27"/>
      <c r="O126" s="27"/>
      <c r="P126" s="28" t="str">
        <f>IFERROR(INDEX(#REF!,MATCH($Y126,#REF!,0)),"")</f>
        <v/>
      </c>
      <c r="Q126" s="28" t="str">
        <f>IFERROR(INDEX(#REF!,MATCH($Y126,#REF!,0)),"")</f>
        <v/>
      </c>
      <c r="R126" s="43" t="str">
        <f>IFERROR(INDEX(#REF!,MATCH($Y126,#REF!,0)),"")</f>
        <v/>
      </c>
      <c r="S126" s="43" t="str">
        <f>IFERROR(INDEX(#REF!,MATCH($Y126,#REF!,0)),"")</f>
        <v/>
      </c>
      <c r="T126" s="34" t="str">
        <f>IFERROR(INDEX(#REF!,MATCH($G126,#REF!,0)),"")</f>
        <v/>
      </c>
      <c r="U126" s="26">
        <v>98</v>
      </c>
      <c r="V126" s="27"/>
      <c r="W126" s="34" t="str">
        <f>IFERROR(INDEX(#REF!,MATCH($G126,#REF!,0)),"")</f>
        <v/>
      </c>
      <c r="X126" s="26">
        <v>98</v>
      </c>
      <c r="Y126" s="27"/>
      <c r="Z126" s="27"/>
      <c r="AA126" s="27"/>
      <c r="AH126" s="34" t="str">
        <f>IFERROR(INDEX(#REF!,MATCH($G126,#REF!,0)),"")</f>
        <v/>
      </c>
      <c r="AI126" s="26">
        <v>98</v>
      </c>
      <c r="AJ126" s="27"/>
      <c r="AK126" s="34" t="str">
        <f>IFERROR(INDEX(#REF!,MATCH($G126,#REF!,0)),"")</f>
        <v/>
      </c>
      <c r="AL126" s="26">
        <v>98</v>
      </c>
      <c r="AM126" s="27"/>
      <c r="AN126" s="27"/>
      <c r="AO126" s="27"/>
      <c r="AV126" s="34" t="str">
        <f>IFERROR(INDEX(#REF!,MATCH($G126,#REF!,0)),"")</f>
        <v/>
      </c>
      <c r="AW126" s="26">
        <v>98</v>
      </c>
      <c r="AX126" s="27"/>
      <c r="AY126" s="34" t="str">
        <f>IFERROR(INDEX(#REF!,MATCH($G126,#REF!,0)),"")</f>
        <v/>
      </c>
      <c r="AZ126" s="26">
        <v>98</v>
      </c>
      <c r="BA126" s="27"/>
      <c r="BB126" s="27"/>
      <c r="BC126" s="27"/>
      <c r="BG126" s="10"/>
      <c r="BH126" s="10"/>
      <c r="BI126" s="10"/>
      <c r="BJ126" s="34" t="str">
        <f>IFERROR(INDEX(#REF!,MATCH($G126,#REF!,0)),"")</f>
        <v/>
      </c>
      <c r="BK126" s="26">
        <v>98</v>
      </c>
      <c r="BL126" s="27"/>
      <c r="BM126" s="34" t="str">
        <f>IFERROR(INDEX(#REF!,MATCH($G126,#REF!,0)),"")</f>
        <v/>
      </c>
      <c r="BN126" s="26">
        <v>98</v>
      </c>
      <c r="BO126" s="27"/>
      <c r="BP126" s="27"/>
      <c r="BQ126" s="27"/>
      <c r="BS126" s="10"/>
      <c r="BT126" s="10"/>
      <c r="BU126" s="10"/>
      <c r="BV126" s="10"/>
      <c r="BW126" s="10"/>
      <c r="BX126" s="34" t="str">
        <f>IFERROR(INDEX(#REF!,MATCH($G126,#REF!,0)),"")</f>
        <v/>
      </c>
      <c r="BY126" s="26">
        <v>98</v>
      </c>
      <c r="BZ126" s="27"/>
      <c r="CA126" s="34" t="str">
        <f>IFERROR(INDEX(#REF!,MATCH($G126,#REF!,0)),"")</f>
        <v/>
      </c>
      <c r="CB126" s="26">
        <v>98</v>
      </c>
      <c r="CC126" s="27"/>
      <c r="CD126" s="27"/>
      <c r="CE126" s="27"/>
    </row>
    <row r="127" spans="2:83" ht="18.75" hidden="1" customHeight="1" x14ac:dyDescent="0.3">
      <c r="B127" s="33" t="str">
        <f>IFERROR(INDEX(#REF!,MATCH($G127,#REF!,0)),"")</f>
        <v/>
      </c>
      <c r="C127" s="33" t="str">
        <f>IFERROR(INDEX(#REF!,MATCH($G127,#REF!,0)),"")</f>
        <v/>
      </c>
      <c r="D127" s="34" t="str">
        <f>IFERROR(INDEX(#REF!,MATCH($G127,#REF!,0)),"")</f>
        <v/>
      </c>
      <c r="E127" s="34" t="str">
        <f>IFERROR(INDEX(#REF!,MATCH($G127,#REF!,0)),"")</f>
        <v/>
      </c>
      <c r="F127" s="34" t="str">
        <f>IFERROR(INDEX(#REF!,MATCH($G127,#REF!,0)),"")</f>
        <v/>
      </c>
      <c r="G127" s="26">
        <v>99</v>
      </c>
      <c r="H127" s="27"/>
      <c r="I127" s="34" t="str">
        <f>IFERROR(INDEX(#REF!,MATCH($G127,#REF!,0)),"")</f>
        <v/>
      </c>
      <c r="J127" s="26">
        <v>99</v>
      </c>
      <c r="K127" s="27"/>
      <c r="L127" s="27"/>
      <c r="M127" s="27"/>
      <c r="N127" s="27"/>
      <c r="O127" s="27"/>
      <c r="P127" s="28" t="str">
        <f>IFERROR(INDEX(#REF!,MATCH($Y127,#REF!,0)),"")</f>
        <v/>
      </c>
      <c r="Q127" s="28" t="str">
        <f>IFERROR(INDEX(#REF!,MATCH($Y127,#REF!,0)),"")</f>
        <v/>
      </c>
      <c r="R127" s="43" t="str">
        <f>IFERROR(INDEX(#REF!,MATCH($Y127,#REF!,0)),"")</f>
        <v/>
      </c>
      <c r="S127" s="43" t="str">
        <f>IFERROR(INDEX(#REF!,MATCH($Y127,#REF!,0)),"")</f>
        <v/>
      </c>
      <c r="T127" s="34" t="str">
        <f>IFERROR(INDEX(#REF!,MATCH($G127,#REF!,0)),"")</f>
        <v/>
      </c>
      <c r="U127" s="26">
        <v>99</v>
      </c>
      <c r="V127" s="27"/>
      <c r="W127" s="34" t="str">
        <f>IFERROR(INDEX(#REF!,MATCH($G127,#REF!,0)),"")</f>
        <v/>
      </c>
      <c r="X127" s="26">
        <v>99</v>
      </c>
      <c r="Y127" s="27"/>
      <c r="Z127" s="27"/>
      <c r="AA127" s="27"/>
      <c r="AH127" s="34" t="str">
        <f>IFERROR(INDEX(#REF!,MATCH($G127,#REF!,0)),"")</f>
        <v/>
      </c>
      <c r="AI127" s="26">
        <v>99</v>
      </c>
      <c r="AJ127" s="27"/>
      <c r="AK127" s="34" t="str">
        <f>IFERROR(INDEX(#REF!,MATCH($G127,#REF!,0)),"")</f>
        <v/>
      </c>
      <c r="AL127" s="26">
        <v>99</v>
      </c>
      <c r="AM127" s="27"/>
      <c r="AN127" s="27"/>
      <c r="AO127" s="27"/>
      <c r="AV127" s="34" t="str">
        <f>IFERROR(INDEX(#REF!,MATCH($G127,#REF!,0)),"")</f>
        <v/>
      </c>
      <c r="AW127" s="26">
        <v>99</v>
      </c>
      <c r="AX127" s="27"/>
      <c r="AY127" s="34" t="str">
        <f>IFERROR(INDEX(#REF!,MATCH($G127,#REF!,0)),"")</f>
        <v/>
      </c>
      <c r="AZ127" s="26">
        <v>99</v>
      </c>
      <c r="BA127" s="27"/>
      <c r="BB127" s="27"/>
      <c r="BC127" s="27"/>
      <c r="BG127" s="10"/>
      <c r="BH127" s="10"/>
      <c r="BI127" s="10"/>
      <c r="BJ127" s="34" t="str">
        <f>IFERROR(INDEX(#REF!,MATCH($G127,#REF!,0)),"")</f>
        <v/>
      </c>
      <c r="BK127" s="26">
        <v>99</v>
      </c>
      <c r="BL127" s="27"/>
      <c r="BM127" s="34" t="str">
        <f>IFERROR(INDEX(#REF!,MATCH($G127,#REF!,0)),"")</f>
        <v/>
      </c>
      <c r="BN127" s="26">
        <v>99</v>
      </c>
      <c r="BO127" s="27"/>
      <c r="BP127" s="27"/>
      <c r="BQ127" s="27"/>
      <c r="BS127" s="10"/>
      <c r="BT127" s="10"/>
      <c r="BU127" s="10"/>
      <c r="BV127" s="10"/>
      <c r="BW127" s="10"/>
      <c r="BX127" s="34" t="str">
        <f>IFERROR(INDEX(#REF!,MATCH($G127,#REF!,0)),"")</f>
        <v/>
      </c>
      <c r="BY127" s="26">
        <v>99</v>
      </c>
      <c r="BZ127" s="27"/>
      <c r="CA127" s="34" t="str">
        <f>IFERROR(INDEX(#REF!,MATCH($G127,#REF!,0)),"")</f>
        <v/>
      </c>
      <c r="CB127" s="26">
        <v>99</v>
      </c>
      <c r="CC127" s="27"/>
      <c r="CD127" s="27"/>
      <c r="CE127" s="27"/>
    </row>
    <row r="128" spans="2:83" ht="18.75" hidden="1" customHeight="1" x14ac:dyDescent="0.3">
      <c r="B128" s="33" t="str">
        <f>IFERROR(INDEX(#REF!,MATCH($G128,#REF!,0)),"")</f>
        <v/>
      </c>
      <c r="C128" s="33" t="str">
        <f>IFERROR(INDEX(#REF!,MATCH($G128,#REF!,0)),"")</f>
        <v/>
      </c>
      <c r="D128" s="34" t="str">
        <f>IFERROR(INDEX(#REF!,MATCH($G128,#REF!,0)),"")</f>
        <v/>
      </c>
      <c r="E128" s="34" t="str">
        <f>IFERROR(INDEX(#REF!,MATCH($G128,#REF!,0)),"")</f>
        <v/>
      </c>
      <c r="F128" s="34" t="str">
        <f>IFERROR(INDEX(#REF!,MATCH($G128,#REF!,0)),"")</f>
        <v/>
      </c>
      <c r="G128" s="26">
        <v>100</v>
      </c>
      <c r="H128" s="27"/>
      <c r="I128" s="34" t="str">
        <f>IFERROR(INDEX(#REF!,MATCH($G128,#REF!,0)),"")</f>
        <v/>
      </c>
      <c r="J128" s="26">
        <v>100</v>
      </c>
      <c r="K128" s="27"/>
      <c r="L128" s="27"/>
      <c r="M128" s="27"/>
      <c r="N128" s="27"/>
      <c r="O128" s="27"/>
      <c r="P128" s="28" t="str">
        <f>IFERROR(INDEX(#REF!,MATCH($Y128,#REF!,0)),"")</f>
        <v/>
      </c>
      <c r="Q128" s="28" t="str">
        <f>IFERROR(INDEX(#REF!,MATCH($Y128,#REF!,0)),"")</f>
        <v/>
      </c>
      <c r="R128" s="43" t="str">
        <f>IFERROR(INDEX(#REF!,MATCH($Y128,#REF!,0)),"")</f>
        <v/>
      </c>
      <c r="S128" s="43" t="str">
        <f>IFERROR(INDEX(#REF!,MATCH($Y128,#REF!,0)),"")</f>
        <v/>
      </c>
      <c r="T128" s="34" t="str">
        <f>IFERROR(INDEX(#REF!,MATCH($G128,#REF!,0)),"")</f>
        <v/>
      </c>
      <c r="U128" s="26">
        <v>100</v>
      </c>
      <c r="V128" s="27"/>
      <c r="W128" s="34" t="str">
        <f>IFERROR(INDEX(#REF!,MATCH($G128,#REF!,0)),"")</f>
        <v/>
      </c>
      <c r="X128" s="26">
        <v>100</v>
      </c>
      <c r="Y128" s="27"/>
      <c r="Z128" s="27"/>
      <c r="AA128" s="27"/>
      <c r="AH128" s="34" t="str">
        <f>IFERROR(INDEX(#REF!,MATCH($G128,#REF!,0)),"")</f>
        <v/>
      </c>
      <c r="AI128" s="26">
        <v>100</v>
      </c>
      <c r="AJ128" s="27"/>
      <c r="AK128" s="34" t="str">
        <f>IFERROR(INDEX(#REF!,MATCH($G128,#REF!,0)),"")</f>
        <v/>
      </c>
      <c r="AL128" s="26">
        <v>100</v>
      </c>
      <c r="AM128" s="27"/>
      <c r="AN128" s="27"/>
      <c r="AO128" s="27"/>
      <c r="AV128" s="34" t="str">
        <f>IFERROR(INDEX(#REF!,MATCH($G128,#REF!,0)),"")</f>
        <v/>
      </c>
      <c r="AW128" s="26">
        <v>100</v>
      </c>
      <c r="AX128" s="27"/>
      <c r="AY128" s="34" t="str">
        <f>IFERROR(INDEX(#REF!,MATCH($G128,#REF!,0)),"")</f>
        <v/>
      </c>
      <c r="AZ128" s="26">
        <v>100</v>
      </c>
      <c r="BA128" s="27"/>
      <c r="BB128" s="27"/>
      <c r="BC128" s="27"/>
      <c r="BG128" s="10"/>
      <c r="BH128" s="10"/>
      <c r="BI128" s="10"/>
      <c r="BJ128" s="34" t="str">
        <f>IFERROR(INDEX(#REF!,MATCH($G128,#REF!,0)),"")</f>
        <v/>
      </c>
      <c r="BK128" s="26">
        <v>100</v>
      </c>
      <c r="BL128" s="27"/>
      <c r="BM128" s="34" t="str">
        <f>IFERROR(INDEX(#REF!,MATCH($G128,#REF!,0)),"")</f>
        <v/>
      </c>
      <c r="BN128" s="26">
        <v>100</v>
      </c>
      <c r="BO128" s="27"/>
      <c r="BP128" s="27"/>
      <c r="BQ128" s="27"/>
      <c r="BS128" s="10"/>
      <c r="BT128" s="10"/>
      <c r="BU128" s="10"/>
      <c r="BV128" s="10"/>
      <c r="BW128" s="10"/>
      <c r="BX128" s="34" t="str">
        <f>IFERROR(INDEX(#REF!,MATCH($G128,#REF!,0)),"")</f>
        <v/>
      </c>
      <c r="BY128" s="26">
        <v>100</v>
      </c>
      <c r="BZ128" s="27"/>
      <c r="CA128" s="34" t="str">
        <f>IFERROR(INDEX(#REF!,MATCH($G128,#REF!,0)),"")</f>
        <v/>
      </c>
      <c r="CB128" s="26">
        <v>100</v>
      </c>
      <c r="CC128" s="27"/>
      <c r="CD128" s="27"/>
      <c r="CE128" s="27"/>
    </row>
  </sheetData>
  <sheetProtection algorithmName="SHA-512" hashValue="PCNJtkULuRsIzLQUldONKPFSawsrJ4x1evGge0+w0lanDsguV1b8l+bLM9bk8id/cQ+R+gt3zpcoTHRkiHdIWA==" saltValue="LOSbBDzXWVt7lrGEhx46cw==" spinCount="100000" sheet="1" objects="1" scenarios="1" selectLockedCells="1" autoFilter="0"/>
  <customSheetViews>
    <customSheetView guid="{9D87F315-4239-4D28-9904-BFC4281797A1}" scale="25" showPageBreaks="1" showGridLines="0" printArea="1" hiddenRows="1" state="hidden" view="pageBreakPreview">
      <selection activeCell="B1" sqref="B1:BD1048576"/>
      <colBreaks count="5" manualBreakCount="5">
        <brk id="14" min="4" max="45" man="1"/>
        <brk id="28" min="4" max="45" man="1"/>
        <brk id="42" min="4" max="45" man="1"/>
        <brk id="56" min="4" max="45" man="1"/>
        <brk id="70" min="4" max="45" man="1"/>
      </colBreaks>
      <pageMargins left="0" right="0" top="0" bottom="0" header="0" footer="0"/>
      <printOptions horizontalCentered="1"/>
      <pageSetup paperSize="9" scale="69" orientation="landscape" horizontalDpi="300" verticalDpi="300" r:id="rId1"/>
    </customSheetView>
  </customSheetViews>
  <mergeCells count="166">
    <mergeCell ref="BW15:BW16"/>
    <mergeCell ref="BJ14:BL14"/>
    <mergeCell ref="BX83:BX84"/>
    <mergeCell ref="BY83:BY84"/>
    <mergeCell ref="CA83:CA84"/>
    <mergeCell ref="CB83:CB84"/>
    <mergeCell ref="CD12:CD16"/>
    <mergeCell ref="CE12:CE16"/>
    <mergeCell ref="AV83:AV84"/>
    <mergeCell ref="AW83:AW84"/>
    <mergeCell ref="AY83:AY84"/>
    <mergeCell ref="AZ83:AZ84"/>
    <mergeCell ref="BP12:BP16"/>
    <mergeCell ref="BQ12:BQ16"/>
    <mergeCell ref="BJ83:BJ84"/>
    <mergeCell ref="BK83:BK84"/>
    <mergeCell ref="BM83:BM84"/>
    <mergeCell ref="BN83:BN84"/>
    <mergeCell ref="BM14:BO14"/>
    <mergeCell ref="BM15:BM16"/>
    <mergeCell ref="BN15:BN16"/>
    <mergeCell ref="BO15:BO16"/>
    <mergeCell ref="BT15:BT16"/>
    <mergeCell ref="BU15:BU16"/>
    <mergeCell ref="BV15:BV16"/>
    <mergeCell ref="AD15:AD16"/>
    <mergeCell ref="AK15:AK16"/>
    <mergeCell ref="AR15:AR16"/>
    <mergeCell ref="AV14:AX14"/>
    <mergeCell ref="BS6:CE8"/>
    <mergeCell ref="BG9:BH10"/>
    <mergeCell ref="BI9:BK10"/>
    <mergeCell ref="BU9:BV10"/>
    <mergeCell ref="BW9:BY10"/>
    <mergeCell ref="BG11:BL11"/>
    <mergeCell ref="BU11:BZ11"/>
    <mergeCell ref="BH12:BO13"/>
    <mergeCell ref="BV12:CC13"/>
    <mergeCell ref="CA15:CA16"/>
    <mergeCell ref="CB15:CB16"/>
    <mergeCell ref="CC15:CC16"/>
    <mergeCell ref="BX14:BZ14"/>
    <mergeCell ref="CA14:CC14"/>
    <mergeCell ref="BX15:BX16"/>
    <mergeCell ref="BY15:BY16"/>
    <mergeCell ref="BZ15:BZ16"/>
    <mergeCell ref="BF15:BF16"/>
    <mergeCell ref="BG15:BG16"/>
    <mergeCell ref="AE15:AE16"/>
    <mergeCell ref="AF15:AF16"/>
    <mergeCell ref="AG15:AG16"/>
    <mergeCell ref="AL15:AL16"/>
    <mergeCell ref="AM15:AM16"/>
    <mergeCell ref="BF3:BG3"/>
    <mergeCell ref="BT3:BU3"/>
    <mergeCell ref="L12:L16"/>
    <mergeCell ref="M12:M16"/>
    <mergeCell ref="Z12:Z16"/>
    <mergeCell ref="AA12:AA16"/>
    <mergeCell ref="T15:T16"/>
    <mergeCell ref="U15:U16"/>
    <mergeCell ref="V15:V16"/>
    <mergeCell ref="T14:V14"/>
    <mergeCell ref="W14:Y14"/>
    <mergeCell ref="R12:Y13"/>
    <mergeCell ref="AN12:AN16"/>
    <mergeCell ref="AO12:AO16"/>
    <mergeCell ref="AH14:AJ14"/>
    <mergeCell ref="AK14:AM14"/>
    <mergeCell ref="AF12:AM13"/>
    <mergeCell ref="BB12:BB16"/>
    <mergeCell ref="AB5:AP7"/>
    <mergeCell ref="AQ5:BC7"/>
    <mergeCell ref="AT12:BA13"/>
    <mergeCell ref="AD14:AE14"/>
    <mergeCell ref="AR13:AS13"/>
    <mergeCell ref="AR3:AS3"/>
    <mergeCell ref="AS8:AT9"/>
    <mergeCell ref="AU8:AW9"/>
    <mergeCell ref="AS10:AX10"/>
    <mergeCell ref="AD3:AE3"/>
    <mergeCell ref="AE8:AF9"/>
    <mergeCell ref="AG8:AI9"/>
    <mergeCell ref="AE10:AJ10"/>
    <mergeCell ref="AY14:BA14"/>
    <mergeCell ref="BJ15:BJ16"/>
    <mergeCell ref="BK15:BK16"/>
    <mergeCell ref="BL15:BL16"/>
    <mergeCell ref="AH83:AH84"/>
    <mergeCell ref="AI83:AI84"/>
    <mergeCell ref="AK83:AK84"/>
    <mergeCell ref="AL83:AL84"/>
    <mergeCell ref="AH15:AH16"/>
    <mergeCell ref="AI15:AI16"/>
    <mergeCell ref="AJ15:AJ16"/>
    <mergeCell ref="AV15:AV16"/>
    <mergeCell ref="AW15:AW16"/>
    <mergeCell ref="AX15:AX16"/>
    <mergeCell ref="AS15:AS16"/>
    <mergeCell ref="AT15:AT16"/>
    <mergeCell ref="AU15:AU16"/>
    <mergeCell ref="BI15:BI16"/>
    <mergeCell ref="BC12:BC16"/>
    <mergeCell ref="AY15:AY16"/>
    <mergeCell ref="AZ15:AZ16"/>
    <mergeCell ref="BA15:BA16"/>
    <mergeCell ref="BH15:BH16"/>
    <mergeCell ref="C10:E10"/>
    <mergeCell ref="Q10:V10"/>
    <mergeCell ref="B14:C14"/>
    <mergeCell ref="P14:Q14"/>
    <mergeCell ref="B3:C3"/>
    <mergeCell ref="A5:N7"/>
    <mergeCell ref="O5:AA7"/>
    <mergeCell ref="C8:D9"/>
    <mergeCell ref="Q8:R9"/>
    <mergeCell ref="S8:U9"/>
    <mergeCell ref="E8:G9"/>
    <mergeCell ref="S77:U78"/>
    <mergeCell ref="C79:E79"/>
    <mergeCell ref="Q79:V79"/>
    <mergeCell ref="W15:W16"/>
    <mergeCell ref="X15:X16"/>
    <mergeCell ref="D81:G82"/>
    <mergeCell ref="R81:Y82"/>
    <mergeCell ref="B82:C82"/>
    <mergeCell ref="P82:Q82"/>
    <mergeCell ref="Y15:Y16"/>
    <mergeCell ref="A74:N76"/>
    <mergeCell ref="O74:AA76"/>
    <mergeCell ref="I15:I16"/>
    <mergeCell ref="J15:J16"/>
    <mergeCell ref="F15:F16"/>
    <mergeCell ref="G15:G16"/>
    <mergeCell ref="P15:P16"/>
    <mergeCell ref="Q15:Q16"/>
    <mergeCell ref="R15:R16"/>
    <mergeCell ref="S15:S16"/>
    <mergeCell ref="B15:B16"/>
    <mergeCell ref="C15:C16"/>
    <mergeCell ref="D15:D16"/>
    <mergeCell ref="E15:E16"/>
    <mergeCell ref="W83:W84"/>
    <mergeCell ref="X83:X84"/>
    <mergeCell ref="D12:K13"/>
    <mergeCell ref="F14:H14"/>
    <mergeCell ref="I14:K14"/>
    <mergeCell ref="H15:H16"/>
    <mergeCell ref="K15:K16"/>
    <mergeCell ref="B83:B84"/>
    <mergeCell ref="C83:C84"/>
    <mergeCell ref="D83:D84"/>
    <mergeCell ref="E83:E84"/>
    <mergeCell ref="T83:T84"/>
    <mergeCell ref="U83:U84"/>
    <mergeCell ref="I83:I84"/>
    <mergeCell ref="J83:J84"/>
    <mergeCell ref="F83:F84"/>
    <mergeCell ref="G83:G84"/>
    <mergeCell ref="P83:P84"/>
    <mergeCell ref="Q83:Q84"/>
    <mergeCell ref="R83:R84"/>
    <mergeCell ref="S83:S84"/>
    <mergeCell ref="C77:D78"/>
    <mergeCell ref="E77:E78"/>
    <mergeCell ref="Q77:R78"/>
  </mergeCells>
  <printOptions horizontalCentered="1"/>
  <pageMargins left="0" right="0" top="0" bottom="0" header="0.31496062992125984" footer="0.31496062992125984"/>
  <pageSetup paperSize="9" scale="69" orientation="landscape" horizontalDpi="300" verticalDpi="300" r:id="rId2"/>
  <colBreaks count="5" manualBreakCount="5">
    <brk id="14" min="4" max="45" man="1"/>
    <brk id="28" min="4" max="45" man="1"/>
    <brk id="42" min="4" max="45" man="1"/>
    <brk id="56" min="4" max="45" man="1"/>
    <brk id="70" min="4" max="4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71D27-C4ED-47E3-9A4B-F9A751DD67FC}">
  <dimension ref="B1:S232"/>
  <sheetViews>
    <sheetView showGridLines="0" view="pageBreakPreview" zoomScale="55" zoomScaleNormal="70" zoomScaleSheetLayoutView="55" workbookViewId="0">
      <selection activeCell="E7" sqref="E7:H7"/>
    </sheetView>
  </sheetViews>
  <sheetFormatPr defaultColWidth="9.109375" defaultRowHeight="13.8" x14ac:dyDescent="0.3"/>
  <cols>
    <col min="1" max="1" width="2.44140625" style="316" customWidth="1"/>
    <col min="2" max="2" width="11.44140625" style="337" customWidth="1"/>
    <col min="3" max="3" width="50" style="316" customWidth="1"/>
    <col min="4" max="4" width="44.5546875" style="339" customWidth="1"/>
    <col min="5" max="6" width="16.88671875" style="339" customWidth="1"/>
    <col min="7" max="7" width="10.33203125" style="337" customWidth="1"/>
    <col min="8" max="8" width="8.44140625" style="337" customWidth="1"/>
    <col min="9" max="9" width="2.88671875" style="316" customWidth="1"/>
    <col min="10" max="11" width="9.109375" style="339"/>
    <col min="12" max="12" width="9.109375" style="316"/>
    <col min="13" max="15" width="0" style="316" hidden="1" customWidth="1"/>
    <col min="16" max="16384" width="9.109375" style="316"/>
  </cols>
  <sheetData>
    <row r="1" spans="2:19" ht="51.6" customHeight="1" x14ac:dyDescent="0.3"/>
    <row r="2" spans="2:19" ht="14.4" customHeight="1" x14ac:dyDescent="0.3">
      <c r="B2" s="607" t="s">
        <v>207</v>
      </c>
      <c r="C2" s="608"/>
      <c r="D2" s="608"/>
      <c r="E2" s="608"/>
      <c r="F2" s="608"/>
      <c r="G2" s="608"/>
      <c r="H2" s="608"/>
    </row>
    <row r="3" spans="2:19" ht="13.8" customHeight="1" x14ac:dyDescent="0.3">
      <c r="B3" s="608"/>
      <c r="C3" s="608"/>
      <c r="D3" s="608"/>
      <c r="E3" s="608"/>
      <c r="F3" s="608"/>
      <c r="G3" s="608"/>
      <c r="H3" s="608"/>
    </row>
    <row r="4" spans="2:19" s="348" customFormat="1" ht="38.25" customHeight="1" x14ac:dyDescent="0.3">
      <c r="B4" s="608"/>
      <c r="C4" s="608"/>
      <c r="D4" s="608"/>
      <c r="E4" s="608"/>
      <c r="F4" s="608"/>
      <c r="G4" s="608"/>
      <c r="H4" s="608"/>
      <c r="I4" s="315"/>
      <c r="J4" s="339"/>
      <c r="K4" s="339"/>
    </row>
    <row r="5" spans="2:19" s="348" customFormat="1" ht="39.75" customHeight="1" x14ac:dyDescent="0.3">
      <c r="B5" s="609" t="str">
        <f>IF(menú!$J$3="","",menú!$J$3)</f>
        <v/>
      </c>
      <c r="C5" s="609"/>
      <c r="D5" s="609"/>
      <c r="E5" s="609"/>
      <c r="F5" s="609"/>
      <c r="G5" s="609"/>
      <c r="H5" s="609"/>
      <c r="I5" s="315"/>
      <c r="J5" s="339"/>
      <c r="K5" s="339"/>
    </row>
    <row r="6" spans="2:19" ht="7.5" customHeight="1" x14ac:dyDescent="0.3">
      <c r="B6" s="449"/>
      <c r="C6" s="449"/>
      <c r="D6" s="449"/>
      <c r="E6" s="449"/>
      <c r="F6" s="449"/>
      <c r="G6" s="449"/>
      <c r="H6" s="450"/>
      <c r="I6" s="315"/>
    </row>
    <row r="7" spans="2:19" ht="14.4" customHeight="1" thickBot="1" x14ac:dyDescent="0.35">
      <c r="B7" s="447" t="str">
        <f>IF(menú!$M$9="","",menú!$M$9)</f>
        <v>José Emanuel Rocha - 2011-2019 - versão-21jan</v>
      </c>
      <c r="C7" s="448"/>
      <c r="D7" s="448"/>
      <c r="E7" s="610" t="str">
        <f>IF(menú!$C$3="","",menú!$C$3)</f>
        <v/>
      </c>
      <c r="F7" s="610"/>
      <c r="G7" s="610"/>
      <c r="H7" s="610"/>
    </row>
    <row r="8" spans="2:19" s="347" customFormat="1" ht="3.75" customHeight="1" thickTop="1" x14ac:dyDescent="0.3">
      <c r="J8" s="366"/>
      <c r="K8" s="366"/>
    </row>
    <row r="9" spans="2:19" s="349" customFormat="1" ht="30" customHeight="1" x14ac:dyDescent="0.3">
      <c r="B9" s="544" t="s">
        <v>36</v>
      </c>
      <c r="C9" s="544" t="s">
        <v>37</v>
      </c>
      <c r="D9" s="544" t="s">
        <v>5</v>
      </c>
      <c r="E9" s="544" t="s">
        <v>6</v>
      </c>
      <c r="F9" s="544" t="s">
        <v>38</v>
      </c>
      <c r="G9" s="544" t="s">
        <v>41</v>
      </c>
      <c r="H9" s="544" t="s">
        <v>8</v>
      </c>
      <c r="I9" s="545"/>
      <c r="J9" s="546" t="s">
        <v>204</v>
      </c>
      <c r="K9" s="339"/>
    </row>
    <row r="10" spans="2:19" s="350" customFormat="1" ht="17.25" customHeight="1" x14ac:dyDescent="0.3">
      <c r="B10" s="542"/>
      <c r="C10" s="367"/>
      <c r="D10" s="367"/>
      <c r="E10" s="543"/>
      <c r="F10" s="368"/>
      <c r="G10" s="368"/>
      <c r="H10" s="368"/>
      <c r="I10" s="548"/>
      <c r="J10" s="546">
        <f t="shared" ref="J10:J54" ca="1" si="0">RAND()</f>
        <v>0.31301193297016394</v>
      </c>
      <c r="K10" s="339"/>
      <c r="M10" s="286" t="s">
        <v>200</v>
      </c>
      <c r="N10" s="286">
        <v>1</v>
      </c>
      <c r="O10" s="286" t="s">
        <v>69</v>
      </c>
      <c r="P10" s="286"/>
      <c r="Q10" s="286"/>
      <c r="R10" s="286"/>
    </row>
    <row r="11" spans="2:19" s="351" customFormat="1" ht="17.25" customHeight="1" x14ac:dyDescent="0.3">
      <c r="B11" s="542"/>
      <c r="C11" s="367"/>
      <c r="D11" s="367"/>
      <c r="E11" s="543"/>
      <c r="F11" s="368"/>
      <c r="G11" s="368"/>
      <c r="H11" s="368"/>
      <c r="I11" s="548"/>
      <c r="J11" s="546">
        <f t="shared" ca="1" si="0"/>
        <v>0.74713380847994726</v>
      </c>
      <c r="K11" s="366"/>
      <c r="M11" s="286" t="s">
        <v>199</v>
      </c>
      <c r="N11" s="286">
        <v>2</v>
      </c>
      <c r="O11" s="286" t="s">
        <v>198</v>
      </c>
      <c r="P11" s="286"/>
      <c r="Q11" s="286"/>
      <c r="R11" s="286"/>
    </row>
    <row r="12" spans="2:19" s="352" customFormat="1" ht="17.25" customHeight="1" x14ac:dyDescent="0.3">
      <c r="B12" s="542"/>
      <c r="C12" s="367"/>
      <c r="D12" s="367"/>
      <c r="E12" s="543"/>
      <c r="F12" s="368"/>
      <c r="G12" s="368"/>
      <c r="H12" s="368"/>
      <c r="I12" s="548"/>
      <c r="J12" s="546">
        <f t="shared" ca="1" si="0"/>
        <v>0.81432960481780092</v>
      </c>
      <c r="K12" s="192"/>
      <c r="M12" s="286"/>
      <c r="N12" s="286">
        <v>3</v>
      </c>
      <c r="O12" s="286" t="s">
        <v>13</v>
      </c>
      <c r="P12" s="286"/>
      <c r="Q12" s="286"/>
      <c r="R12" s="286"/>
    </row>
    <row r="13" spans="2:19" s="352" customFormat="1" ht="17.25" customHeight="1" x14ac:dyDescent="0.3">
      <c r="B13" s="542"/>
      <c r="C13" s="367"/>
      <c r="D13" s="367"/>
      <c r="E13" s="543"/>
      <c r="F13" s="368"/>
      <c r="G13" s="368"/>
      <c r="H13" s="368"/>
      <c r="I13" s="548"/>
      <c r="J13" s="546">
        <f t="shared" ca="1" si="0"/>
        <v>0.55355446729892732</v>
      </c>
      <c r="K13" s="192"/>
      <c r="M13" s="286"/>
      <c r="N13" s="286" t="s">
        <v>29</v>
      </c>
      <c r="O13" s="286" t="s">
        <v>201</v>
      </c>
      <c r="P13" s="286"/>
      <c r="Q13" s="286"/>
      <c r="R13" s="286"/>
    </row>
    <row r="14" spans="2:19" s="352" customFormat="1" ht="17.25" customHeight="1" x14ac:dyDescent="0.3">
      <c r="B14" s="542"/>
      <c r="C14" s="367"/>
      <c r="D14" s="367"/>
      <c r="E14" s="543"/>
      <c r="F14" s="368"/>
      <c r="G14" s="368"/>
      <c r="H14" s="368"/>
      <c r="I14" s="548"/>
      <c r="J14" s="546">
        <f t="shared" ca="1" si="0"/>
        <v>9.992076694725982E-2</v>
      </c>
      <c r="K14" s="192"/>
      <c r="M14" s="286"/>
      <c r="N14" s="286" t="s">
        <v>29</v>
      </c>
      <c r="O14" s="286" t="s">
        <v>202</v>
      </c>
      <c r="P14" s="286"/>
      <c r="Q14" s="286"/>
      <c r="R14" s="286"/>
    </row>
    <row r="15" spans="2:19" s="352" customFormat="1" ht="17.25" customHeight="1" x14ac:dyDescent="0.3">
      <c r="B15" s="542"/>
      <c r="C15" s="367"/>
      <c r="D15" s="367"/>
      <c r="E15" s="543"/>
      <c r="F15" s="368"/>
      <c r="G15" s="368"/>
      <c r="H15" s="368"/>
      <c r="I15" s="548"/>
      <c r="J15" s="546">
        <f t="shared" ca="1" si="0"/>
        <v>0.58021876191110044</v>
      </c>
      <c r="K15" s="192"/>
      <c r="M15" s="286"/>
      <c r="N15" s="286" t="s">
        <v>29</v>
      </c>
      <c r="O15" s="286" t="s">
        <v>203</v>
      </c>
      <c r="P15" s="286"/>
      <c r="Q15" s="286"/>
      <c r="R15" s="286"/>
    </row>
    <row r="16" spans="2:19" s="352" customFormat="1" ht="17.25" customHeight="1" x14ac:dyDescent="0.3">
      <c r="B16" s="542"/>
      <c r="C16" s="367"/>
      <c r="D16" s="367"/>
      <c r="E16" s="543"/>
      <c r="F16" s="368"/>
      <c r="G16" s="368"/>
      <c r="H16" s="368"/>
      <c r="I16" s="548"/>
      <c r="J16" s="546">
        <f t="shared" ca="1" si="0"/>
        <v>0.37049910284445764</v>
      </c>
      <c r="K16" s="192"/>
      <c r="M16" s="286"/>
      <c r="N16" s="286" t="s">
        <v>29</v>
      </c>
      <c r="O16" s="286" t="s">
        <v>29</v>
      </c>
      <c r="P16" s="286" t="s">
        <v>29</v>
      </c>
      <c r="Q16" s="286" t="s">
        <v>29</v>
      </c>
      <c r="R16" s="286" t="s">
        <v>29</v>
      </c>
      <c r="S16" s="286" t="s">
        <v>29</v>
      </c>
    </row>
    <row r="17" spans="2:11" s="352" customFormat="1" ht="17.25" customHeight="1" x14ac:dyDescent="0.3">
      <c r="B17" s="542"/>
      <c r="C17" s="367"/>
      <c r="D17" s="367"/>
      <c r="E17" s="543"/>
      <c r="F17" s="368"/>
      <c r="G17" s="368"/>
      <c r="H17" s="368"/>
      <c r="I17" s="547"/>
      <c r="J17" s="546">
        <f t="shared" ca="1" si="0"/>
        <v>0.16515454752387393</v>
      </c>
      <c r="K17" s="192"/>
    </row>
    <row r="18" spans="2:11" s="352" customFormat="1" ht="17.25" customHeight="1" x14ac:dyDescent="0.3">
      <c r="B18" s="542"/>
      <c r="C18" s="367"/>
      <c r="D18" s="367"/>
      <c r="E18" s="543"/>
      <c r="F18" s="368"/>
      <c r="G18" s="368"/>
      <c r="H18" s="368"/>
      <c r="I18" s="548"/>
      <c r="J18" s="546">
        <f t="shared" ca="1" si="0"/>
        <v>0.56790237110196018</v>
      </c>
      <c r="K18" s="192"/>
    </row>
    <row r="19" spans="2:11" s="352" customFormat="1" ht="17.25" customHeight="1" x14ac:dyDescent="0.3">
      <c r="B19" s="542"/>
      <c r="C19" s="367"/>
      <c r="D19" s="367"/>
      <c r="E19" s="543"/>
      <c r="F19" s="368"/>
      <c r="G19" s="368"/>
      <c r="H19" s="368"/>
      <c r="I19" s="548"/>
      <c r="J19" s="546">
        <f t="shared" ca="1" si="0"/>
        <v>0.51036886754968236</v>
      </c>
      <c r="K19" s="192"/>
    </row>
    <row r="20" spans="2:11" s="352" customFormat="1" ht="17.25" customHeight="1" x14ac:dyDescent="0.3">
      <c r="B20" s="542"/>
      <c r="C20" s="367"/>
      <c r="D20" s="367"/>
      <c r="E20" s="543"/>
      <c r="F20" s="368"/>
      <c r="G20" s="368"/>
      <c r="H20" s="368"/>
      <c r="I20" s="548"/>
      <c r="J20" s="546">
        <f t="shared" ca="1" si="0"/>
        <v>0.46596436573092426</v>
      </c>
      <c r="K20" s="192"/>
    </row>
    <row r="21" spans="2:11" s="352" customFormat="1" ht="17.25" customHeight="1" x14ac:dyDescent="0.3">
      <c r="B21" s="542"/>
      <c r="C21" s="367"/>
      <c r="D21" s="367"/>
      <c r="E21" s="543"/>
      <c r="F21" s="368"/>
      <c r="G21" s="368"/>
      <c r="H21" s="368"/>
      <c r="I21" s="548"/>
      <c r="J21" s="546">
        <f t="shared" ca="1" si="0"/>
        <v>0.40945170426746025</v>
      </c>
      <c r="K21" s="192"/>
    </row>
    <row r="22" spans="2:11" s="352" customFormat="1" ht="17.25" customHeight="1" x14ac:dyDescent="0.3">
      <c r="B22" s="542"/>
      <c r="C22" s="367"/>
      <c r="D22" s="367"/>
      <c r="E22" s="543"/>
      <c r="F22" s="368"/>
      <c r="G22" s="368"/>
      <c r="H22" s="368"/>
      <c r="I22" s="548"/>
      <c r="J22" s="546">
        <f t="shared" ca="1" si="0"/>
        <v>1.69583841016685E-3</v>
      </c>
      <c r="K22" s="192"/>
    </row>
    <row r="23" spans="2:11" s="352" customFormat="1" ht="17.25" customHeight="1" x14ac:dyDescent="0.3">
      <c r="B23" s="542"/>
      <c r="C23" s="367"/>
      <c r="D23" s="367"/>
      <c r="E23" s="543"/>
      <c r="F23" s="368"/>
      <c r="G23" s="368"/>
      <c r="H23" s="368"/>
      <c r="I23" s="548"/>
      <c r="J23" s="546">
        <f t="shared" ca="1" si="0"/>
        <v>0.60863756958648763</v>
      </c>
      <c r="K23" s="192"/>
    </row>
    <row r="24" spans="2:11" s="352" customFormat="1" ht="17.25" customHeight="1" x14ac:dyDescent="0.3">
      <c r="B24" s="542"/>
      <c r="C24" s="367"/>
      <c r="D24" s="367"/>
      <c r="E24" s="543"/>
      <c r="F24" s="368"/>
      <c r="G24" s="368"/>
      <c r="H24" s="368"/>
      <c r="I24" s="548"/>
      <c r="J24" s="546">
        <f t="shared" ca="1" si="0"/>
        <v>0.86572308980208312</v>
      </c>
      <c r="K24" s="192"/>
    </row>
    <row r="25" spans="2:11" s="352" customFormat="1" ht="17.25" customHeight="1" x14ac:dyDescent="0.3">
      <c r="B25" s="542"/>
      <c r="C25" s="367"/>
      <c r="D25" s="367"/>
      <c r="E25" s="543"/>
      <c r="F25" s="368"/>
      <c r="G25" s="368"/>
      <c r="H25" s="368"/>
      <c r="I25" s="548"/>
      <c r="J25" s="546">
        <f t="shared" ca="1" si="0"/>
        <v>2.7187830986313943E-2</v>
      </c>
      <c r="K25" s="192"/>
    </row>
    <row r="26" spans="2:11" s="352" customFormat="1" ht="17.25" customHeight="1" x14ac:dyDescent="0.3">
      <c r="B26" s="542"/>
      <c r="C26" s="367"/>
      <c r="D26" s="367"/>
      <c r="E26" s="543"/>
      <c r="F26" s="368"/>
      <c r="G26" s="368"/>
      <c r="H26" s="368"/>
      <c r="I26" s="548"/>
      <c r="J26" s="546">
        <f t="shared" ca="1" si="0"/>
        <v>0.26650900521641097</v>
      </c>
      <c r="K26" s="192"/>
    </row>
    <row r="27" spans="2:11" s="352" customFormat="1" ht="17.25" customHeight="1" x14ac:dyDescent="0.3">
      <c r="B27" s="542"/>
      <c r="C27" s="367"/>
      <c r="D27" s="367"/>
      <c r="E27" s="543"/>
      <c r="F27" s="368"/>
      <c r="G27" s="368"/>
      <c r="H27" s="368"/>
      <c r="I27" s="548"/>
      <c r="J27" s="546">
        <f t="shared" ca="1" si="0"/>
        <v>0.40243141914857927</v>
      </c>
      <c r="K27" s="192"/>
    </row>
    <row r="28" spans="2:11" s="352" customFormat="1" ht="17.25" customHeight="1" x14ac:dyDescent="0.3">
      <c r="B28" s="542"/>
      <c r="C28" s="367"/>
      <c r="D28" s="367"/>
      <c r="E28" s="543"/>
      <c r="F28" s="368"/>
      <c r="G28" s="368"/>
      <c r="H28" s="368"/>
      <c r="I28" s="548"/>
      <c r="J28" s="546">
        <f t="shared" ca="1" si="0"/>
        <v>0.14426744571306682</v>
      </c>
      <c r="K28" s="192"/>
    </row>
    <row r="29" spans="2:11" s="352" customFormat="1" ht="17.25" customHeight="1" x14ac:dyDescent="0.3">
      <c r="B29" s="542"/>
      <c r="C29" s="367"/>
      <c r="D29" s="367"/>
      <c r="E29" s="543"/>
      <c r="F29" s="368"/>
      <c r="G29" s="368"/>
      <c r="H29" s="368"/>
      <c r="I29" s="548"/>
      <c r="J29" s="546">
        <f t="shared" ca="1" si="0"/>
        <v>0.3615788937872626</v>
      </c>
      <c r="K29" s="192"/>
    </row>
    <row r="30" spans="2:11" s="352" customFormat="1" ht="17.25" customHeight="1" x14ac:dyDescent="0.3">
      <c r="B30" s="542"/>
      <c r="C30" s="367"/>
      <c r="D30" s="367"/>
      <c r="E30" s="543"/>
      <c r="F30" s="368"/>
      <c r="G30" s="368"/>
      <c r="H30" s="368"/>
      <c r="I30" s="548"/>
      <c r="J30" s="546">
        <f t="shared" ca="1" si="0"/>
        <v>0.45931574393769647</v>
      </c>
      <c r="K30" s="192"/>
    </row>
    <row r="31" spans="2:11" s="352" customFormat="1" ht="17.25" customHeight="1" x14ac:dyDescent="0.3">
      <c r="B31" s="542"/>
      <c r="C31" s="367"/>
      <c r="D31" s="367"/>
      <c r="E31" s="543"/>
      <c r="F31" s="368"/>
      <c r="G31" s="368"/>
      <c r="H31" s="368"/>
      <c r="I31" s="548"/>
      <c r="J31" s="546">
        <f t="shared" ca="1" si="0"/>
        <v>4.8277891551410379E-2</v>
      </c>
      <c r="K31" s="192"/>
    </row>
    <row r="32" spans="2:11" s="352" customFormat="1" ht="17.25" customHeight="1" x14ac:dyDescent="0.3">
      <c r="B32" s="542"/>
      <c r="C32" s="367"/>
      <c r="D32" s="367"/>
      <c r="E32" s="543"/>
      <c r="F32" s="368"/>
      <c r="G32" s="368"/>
      <c r="H32" s="368"/>
      <c r="I32" s="548"/>
      <c r="J32" s="546">
        <f t="shared" ca="1" si="0"/>
        <v>0.58037066711517094</v>
      </c>
      <c r="K32" s="192"/>
    </row>
    <row r="33" spans="2:11" s="352" customFormat="1" ht="17.25" customHeight="1" x14ac:dyDescent="0.3">
      <c r="B33" s="542"/>
      <c r="C33" s="367"/>
      <c r="D33" s="367"/>
      <c r="E33" s="543"/>
      <c r="F33" s="368"/>
      <c r="G33" s="368"/>
      <c r="H33" s="368"/>
      <c r="I33" s="548"/>
      <c r="J33" s="546">
        <f t="shared" ca="1" si="0"/>
        <v>0.63693849173389483</v>
      </c>
      <c r="K33" s="192"/>
    </row>
    <row r="34" spans="2:11" s="352" customFormat="1" ht="17.25" customHeight="1" x14ac:dyDescent="0.3">
      <c r="B34" s="542"/>
      <c r="C34" s="367"/>
      <c r="D34" s="367"/>
      <c r="E34" s="543"/>
      <c r="F34" s="368"/>
      <c r="G34" s="368"/>
      <c r="H34" s="368"/>
      <c r="I34" s="548"/>
      <c r="J34" s="546">
        <f t="shared" ca="1" si="0"/>
        <v>0.52984538148415328</v>
      </c>
      <c r="K34" s="192"/>
    </row>
    <row r="35" spans="2:11" s="352" customFormat="1" ht="17.25" customHeight="1" x14ac:dyDescent="0.3">
      <c r="B35" s="542"/>
      <c r="C35" s="367"/>
      <c r="D35" s="367"/>
      <c r="E35" s="543"/>
      <c r="F35" s="368"/>
      <c r="G35" s="368"/>
      <c r="H35" s="368"/>
      <c r="I35" s="548"/>
      <c r="J35" s="546">
        <f t="shared" ca="1" si="0"/>
        <v>0.96184096777805694</v>
      </c>
      <c r="K35" s="192"/>
    </row>
    <row r="36" spans="2:11" s="352" customFormat="1" ht="17.25" customHeight="1" x14ac:dyDescent="0.3">
      <c r="B36" s="542"/>
      <c r="C36" s="367"/>
      <c r="D36" s="367"/>
      <c r="E36" s="543"/>
      <c r="F36" s="368"/>
      <c r="G36" s="368"/>
      <c r="H36" s="368"/>
      <c r="I36" s="548"/>
      <c r="J36" s="546">
        <f t="shared" ca="1" si="0"/>
        <v>0.37207003384350756</v>
      </c>
      <c r="K36" s="192"/>
    </row>
    <row r="37" spans="2:11" s="352" customFormat="1" ht="17.25" customHeight="1" x14ac:dyDescent="0.3">
      <c r="B37" s="542"/>
      <c r="C37" s="367"/>
      <c r="D37" s="367"/>
      <c r="E37" s="543"/>
      <c r="F37" s="368"/>
      <c r="G37" s="368"/>
      <c r="H37" s="368"/>
      <c r="I37" s="548"/>
      <c r="J37" s="546">
        <f t="shared" ca="1" si="0"/>
        <v>0.56976229117552257</v>
      </c>
      <c r="K37" s="192"/>
    </row>
    <row r="38" spans="2:11" s="352" customFormat="1" ht="17.25" customHeight="1" x14ac:dyDescent="0.3">
      <c r="B38" s="542"/>
      <c r="C38" s="367"/>
      <c r="D38" s="367"/>
      <c r="E38" s="543"/>
      <c r="F38" s="368"/>
      <c r="G38" s="368"/>
      <c r="H38" s="368"/>
      <c r="I38" s="548"/>
      <c r="J38" s="546">
        <f t="shared" ca="1" si="0"/>
        <v>0.51540197394553922</v>
      </c>
      <c r="K38" s="192"/>
    </row>
    <row r="39" spans="2:11" s="352" customFormat="1" ht="17.25" customHeight="1" x14ac:dyDescent="0.3">
      <c r="B39" s="542"/>
      <c r="C39" s="367"/>
      <c r="D39" s="367"/>
      <c r="E39" s="543"/>
      <c r="F39" s="368"/>
      <c r="G39" s="368"/>
      <c r="H39" s="368"/>
      <c r="I39" s="548"/>
      <c r="J39" s="546">
        <f t="shared" ca="1" si="0"/>
        <v>0.27490594164085369</v>
      </c>
      <c r="K39" s="192"/>
    </row>
    <row r="40" spans="2:11" s="352" customFormat="1" ht="17.25" customHeight="1" x14ac:dyDescent="0.3">
      <c r="B40" s="542"/>
      <c r="C40" s="367"/>
      <c r="D40" s="367"/>
      <c r="E40" s="543"/>
      <c r="F40" s="368"/>
      <c r="G40" s="368"/>
      <c r="H40" s="368"/>
      <c r="I40" s="548"/>
      <c r="J40" s="546">
        <f t="shared" ca="1" si="0"/>
        <v>0.20958186041743898</v>
      </c>
      <c r="K40" s="192"/>
    </row>
    <row r="41" spans="2:11" s="352" customFormat="1" ht="17.25" customHeight="1" x14ac:dyDescent="0.3">
      <c r="B41" s="542"/>
      <c r="C41" s="367"/>
      <c r="D41" s="367"/>
      <c r="E41" s="543"/>
      <c r="F41" s="368"/>
      <c r="G41" s="368"/>
      <c r="H41" s="368"/>
      <c r="I41" s="548"/>
      <c r="J41" s="546">
        <f t="shared" ca="1" si="0"/>
        <v>0.17699286100179301</v>
      </c>
      <c r="K41" s="192"/>
    </row>
    <row r="42" spans="2:11" s="352" customFormat="1" ht="17.25" customHeight="1" x14ac:dyDescent="0.3">
      <c r="B42" s="542"/>
      <c r="C42" s="367"/>
      <c r="D42" s="367"/>
      <c r="E42" s="543"/>
      <c r="F42" s="368"/>
      <c r="G42" s="368"/>
      <c r="H42" s="368"/>
      <c r="I42" s="548"/>
      <c r="J42" s="546">
        <f t="shared" ca="1" si="0"/>
        <v>0.30910068009113978</v>
      </c>
      <c r="K42" s="192"/>
    </row>
    <row r="43" spans="2:11" s="352" customFormat="1" ht="17.25" customHeight="1" x14ac:dyDescent="0.3">
      <c r="B43" s="542"/>
      <c r="C43" s="367"/>
      <c r="D43" s="367"/>
      <c r="E43" s="543"/>
      <c r="F43" s="368"/>
      <c r="G43" s="368"/>
      <c r="H43" s="368"/>
      <c r="I43" s="548"/>
      <c r="J43" s="546">
        <f t="shared" ca="1" si="0"/>
        <v>0.43996784434383795</v>
      </c>
      <c r="K43" s="192"/>
    </row>
    <row r="44" spans="2:11" s="352" customFormat="1" ht="17.25" customHeight="1" x14ac:dyDescent="0.3">
      <c r="B44" s="542"/>
      <c r="C44" s="367"/>
      <c r="D44" s="367"/>
      <c r="E44" s="543"/>
      <c r="F44" s="368"/>
      <c r="G44" s="368"/>
      <c r="H44" s="368"/>
      <c r="I44" s="548"/>
      <c r="J44" s="546">
        <f t="shared" ca="1" si="0"/>
        <v>0.86537290244666099</v>
      </c>
      <c r="K44" s="192"/>
    </row>
    <row r="45" spans="2:11" s="352" customFormat="1" ht="17.25" customHeight="1" x14ac:dyDescent="0.3">
      <c r="B45" s="542"/>
      <c r="C45" s="367"/>
      <c r="D45" s="367"/>
      <c r="E45" s="543"/>
      <c r="F45" s="368"/>
      <c r="G45" s="368"/>
      <c r="H45" s="368"/>
      <c r="I45" s="548"/>
      <c r="J45" s="546">
        <f t="shared" ca="1" si="0"/>
        <v>0.64337387439374794</v>
      </c>
      <c r="K45" s="192"/>
    </row>
    <row r="46" spans="2:11" s="352" customFormat="1" ht="17.25" customHeight="1" x14ac:dyDescent="0.3">
      <c r="B46" s="542"/>
      <c r="C46" s="367"/>
      <c r="D46" s="367"/>
      <c r="E46" s="543"/>
      <c r="F46" s="368"/>
      <c r="G46" s="368"/>
      <c r="H46" s="368"/>
      <c r="I46" s="548"/>
      <c r="J46" s="546">
        <f t="shared" ca="1" si="0"/>
        <v>0.49036082995811947</v>
      </c>
      <c r="K46" s="192"/>
    </row>
    <row r="47" spans="2:11" s="352" customFormat="1" ht="17.25" customHeight="1" x14ac:dyDescent="0.3">
      <c r="B47" s="542"/>
      <c r="C47" s="367"/>
      <c r="D47" s="367"/>
      <c r="E47" s="543"/>
      <c r="F47" s="368"/>
      <c r="G47" s="368"/>
      <c r="H47" s="368"/>
      <c r="I47" s="548"/>
      <c r="J47" s="546">
        <f t="shared" ca="1" si="0"/>
        <v>0.51590058849372067</v>
      </c>
      <c r="K47" s="192"/>
    </row>
    <row r="48" spans="2:11" s="352" customFormat="1" ht="17.25" customHeight="1" x14ac:dyDescent="0.3">
      <c r="B48" s="542"/>
      <c r="C48" s="367"/>
      <c r="D48" s="367"/>
      <c r="E48" s="543"/>
      <c r="F48" s="368"/>
      <c r="G48" s="368"/>
      <c r="H48" s="368"/>
      <c r="I48" s="548"/>
      <c r="J48" s="546">
        <f t="shared" ca="1" si="0"/>
        <v>0.50191993847705818</v>
      </c>
      <c r="K48" s="192"/>
    </row>
    <row r="49" spans="2:11" s="352" customFormat="1" ht="17.25" customHeight="1" x14ac:dyDescent="0.3">
      <c r="B49" s="542"/>
      <c r="C49" s="367"/>
      <c r="D49" s="367"/>
      <c r="E49" s="543"/>
      <c r="F49" s="368"/>
      <c r="G49" s="368"/>
      <c r="H49" s="368"/>
      <c r="I49" s="548"/>
      <c r="J49" s="546">
        <f t="shared" ca="1" si="0"/>
        <v>5.111449537046675E-3</v>
      </c>
      <c r="K49" s="192"/>
    </row>
    <row r="50" spans="2:11" s="352" customFormat="1" ht="17.25" customHeight="1" x14ac:dyDescent="0.3">
      <c r="B50" s="542"/>
      <c r="C50" s="367"/>
      <c r="D50" s="367"/>
      <c r="E50" s="543"/>
      <c r="F50" s="368"/>
      <c r="G50" s="368"/>
      <c r="H50" s="368"/>
      <c r="I50" s="548"/>
      <c r="J50" s="546">
        <f t="shared" ca="1" si="0"/>
        <v>0.33721999729944752</v>
      </c>
      <c r="K50" s="192"/>
    </row>
    <row r="51" spans="2:11" s="352" customFormat="1" ht="17.25" customHeight="1" x14ac:dyDescent="0.3">
      <c r="B51" s="542"/>
      <c r="C51" s="367"/>
      <c r="D51" s="367"/>
      <c r="E51" s="543"/>
      <c r="F51" s="368"/>
      <c r="G51" s="368"/>
      <c r="H51" s="368"/>
      <c r="I51" s="548"/>
      <c r="J51" s="546">
        <f t="shared" ca="1" si="0"/>
        <v>0.23631758470826614</v>
      </c>
      <c r="K51" s="192"/>
    </row>
    <row r="52" spans="2:11" s="352" customFormat="1" ht="17.25" customHeight="1" x14ac:dyDescent="0.3">
      <c r="B52" s="542"/>
      <c r="C52" s="367"/>
      <c r="D52" s="367"/>
      <c r="E52" s="543"/>
      <c r="F52" s="368"/>
      <c r="G52" s="368"/>
      <c r="H52" s="368"/>
      <c r="I52" s="548"/>
      <c r="J52" s="546">
        <f t="shared" ca="1" si="0"/>
        <v>0.25195920514480918</v>
      </c>
      <c r="K52" s="192"/>
    </row>
    <row r="53" spans="2:11" s="352" customFormat="1" ht="17.25" customHeight="1" x14ac:dyDescent="0.3">
      <c r="B53" s="542"/>
      <c r="C53" s="367"/>
      <c r="D53" s="367"/>
      <c r="E53" s="543"/>
      <c r="F53" s="368"/>
      <c r="G53" s="368"/>
      <c r="H53" s="368"/>
      <c r="I53" s="548"/>
      <c r="J53" s="546">
        <f t="shared" ca="1" si="0"/>
        <v>0.48305974763209458</v>
      </c>
      <c r="K53" s="192"/>
    </row>
    <row r="54" spans="2:11" s="352" customFormat="1" ht="17.25" customHeight="1" x14ac:dyDescent="0.3">
      <c r="B54" s="542"/>
      <c r="C54" s="367"/>
      <c r="D54" s="367"/>
      <c r="E54" s="543"/>
      <c r="F54" s="368"/>
      <c r="G54" s="368"/>
      <c r="H54" s="368"/>
      <c r="I54" s="548"/>
      <c r="J54" s="546">
        <f t="shared" ca="1" si="0"/>
        <v>0.94637494956860191</v>
      </c>
      <c r="K54" s="192"/>
    </row>
    <row r="55" spans="2:11" s="352" customFormat="1" ht="17.25" customHeight="1" x14ac:dyDescent="0.3">
      <c r="B55" s="542"/>
      <c r="C55" s="367"/>
      <c r="D55" s="367"/>
      <c r="E55" s="543"/>
      <c r="F55" s="368"/>
      <c r="G55" s="368"/>
      <c r="H55" s="368"/>
      <c r="I55" s="548"/>
      <c r="J55" s="546">
        <f t="shared" ref="J55:J74" ca="1" si="1">RAND()</f>
        <v>8.7264459488934465E-2</v>
      </c>
      <c r="K55" s="192"/>
    </row>
    <row r="56" spans="2:11" s="352" customFormat="1" ht="17.25" customHeight="1" x14ac:dyDescent="0.3">
      <c r="B56" s="542"/>
      <c r="C56" s="367"/>
      <c r="D56" s="367"/>
      <c r="E56" s="543"/>
      <c r="F56" s="368"/>
      <c r="G56" s="368"/>
      <c r="H56" s="368"/>
      <c r="I56" s="548"/>
      <c r="J56" s="546">
        <f t="shared" ca="1" si="1"/>
        <v>0.2748095350131301</v>
      </c>
      <c r="K56" s="192"/>
    </row>
    <row r="57" spans="2:11" s="352" customFormat="1" ht="17.25" customHeight="1" x14ac:dyDescent="0.3">
      <c r="B57" s="542"/>
      <c r="C57" s="367"/>
      <c r="D57" s="367"/>
      <c r="E57" s="543"/>
      <c r="F57" s="368"/>
      <c r="G57" s="368"/>
      <c r="H57" s="368"/>
      <c r="I57" s="548"/>
      <c r="J57" s="546">
        <f t="shared" ca="1" si="1"/>
        <v>8.6638145836338998E-2</v>
      </c>
      <c r="K57" s="192"/>
    </row>
    <row r="58" spans="2:11" s="352" customFormat="1" ht="17.25" customHeight="1" x14ac:dyDescent="0.3">
      <c r="B58" s="542"/>
      <c r="C58" s="367"/>
      <c r="D58" s="367"/>
      <c r="E58" s="543"/>
      <c r="F58" s="368"/>
      <c r="G58" s="368"/>
      <c r="H58" s="368"/>
      <c r="I58" s="548"/>
      <c r="J58" s="546">
        <f t="shared" ca="1" si="1"/>
        <v>0.85339444984251822</v>
      </c>
      <c r="K58" s="192"/>
    </row>
    <row r="59" spans="2:11" s="352" customFormat="1" ht="17.25" customHeight="1" x14ac:dyDescent="0.3">
      <c r="B59" s="542"/>
      <c r="C59" s="367"/>
      <c r="D59" s="367"/>
      <c r="E59" s="543"/>
      <c r="F59" s="368"/>
      <c r="G59" s="368"/>
      <c r="H59" s="368"/>
      <c r="I59" s="548"/>
      <c r="J59" s="546">
        <f t="shared" ca="1" si="1"/>
        <v>0.48389580370212992</v>
      </c>
      <c r="K59" s="192"/>
    </row>
    <row r="60" spans="2:11" s="352" customFormat="1" ht="17.25" customHeight="1" x14ac:dyDescent="0.3">
      <c r="B60" s="542"/>
      <c r="C60" s="367"/>
      <c r="D60" s="367"/>
      <c r="E60" s="543"/>
      <c r="F60" s="368"/>
      <c r="G60" s="368"/>
      <c r="H60" s="368"/>
      <c r="I60" s="548"/>
      <c r="J60" s="546">
        <f t="shared" ca="1" si="1"/>
        <v>4.0354887034621423E-2</v>
      </c>
      <c r="K60" s="192"/>
    </row>
    <row r="61" spans="2:11" s="352" customFormat="1" ht="17.25" customHeight="1" x14ac:dyDescent="0.3">
      <c r="B61" s="542"/>
      <c r="C61" s="367"/>
      <c r="D61" s="367"/>
      <c r="E61" s="543"/>
      <c r="F61" s="368"/>
      <c r="G61" s="368"/>
      <c r="H61" s="368"/>
      <c r="I61" s="548"/>
      <c r="J61" s="546">
        <f t="shared" ca="1" si="1"/>
        <v>0.40962224133617764</v>
      </c>
      <c r="K61" s="192"/>
    </row>
    <row r="62" spans="2:11" s="352" customFormat="1" ht="17.25" customHeight="1" x14ac:dyDescent="0.3">
      <c r="B62" s="542"/>
      <c r="C62" s="367"/>
      <c r="D62" s="367"/>
      <c r="E62" s="543"/>
      <c r="F62" s="368"/>
      <c r="G62" s="368"/>
      <c r="H62" s="368"/>
      <c r="I62" s="548"/>
      <c r="J62" s="546">
        <f t="shared" ca="1" si="1"/>
        <v>0.93431848378708615</v>
      </c>
      <c r="K62" s="192"/>
    </row>
    <row r="63" spans="2:11" s="352" customFormat="1" ht="17.25" customHeight="1" x14ac:dyDescent="0.3">
      <c r="B63" s="542"/>
      <c r="C63" s="367"/>
      <c r="D63" s="367"/>
      <c r="E63" s="543"/>
      <c r="F63" s="368"/>
      <c r="G63" s="368"/>
      <c r="H63" s="368"/>
      <c r="I63" s="548"/>
      <c r="J63" s="546">
        <f t="shared" ca="1" si="1"/>
        <v>0.64551659638472647</v>
      </c>
      <c r="K63" s="192"/>
    </row>
    <row r="64" spans="2:11" s="352" customFormat="1" ht="17.25" customHeight="1" x14ac:dyDescent="0.3">
      <c r="B64" s="542"/>
      <c r="C64" s="367"/>
      <c r="D64" s="367"/>
      <c r="E64" s="543"/>
      <c r="F64" s="368"/>
      <c r="G64" s="368"/>
      <c r="H64" s="368"/>
      <c r="I64" s="548"/>
      <c r="J64" s="546">
        <f t="shared" ca="1" si="1"/>
        <v>0.15081229721160638</v>
      </c>
      <c r="K64" s="192"/>
    </row>
    <row r="65" spans="2:11" s="352" customFormat="1" ht="17.25" customHeight="1" x14ac:dyDescent="0.3">
      <c r="B65" s="542"/>
      <c r="C65" s="367"/>
      <c r="D65" s="367"/>
      <c r="E65" s="543"/>
      <c r="F65" s="368"/>
      <c r="G65" s="368"/>
      <c r="H65" s="368"/>
      <c r="I65" s="548"/>
      <c r="J65" s="546">
        <f t="shared" ca="1" si="1"/>
        <v>0.20505460618389404</v>
      </c>
      <c r="K65" s="192"/>
    </row>
    <row r="66" spans="2:11" s="352" customFormat="1" ht="17.25" customHeight="1" x14ac:dyDescent="0.3">
      <c r="B66" s="542"/>
      <c r="C66" s="367"/>
      <c r="D66" s="367"/>
      <c r="E66" s="543"/>
      <c r="F66" s="368"/>
      <c r="G66" s="368"/>
      <c r="H66" s="368"/>
      <c r="I66" s="548"/>
      <c r="J66" s="546">
        <f t="shared" ca="1" si="1"/>
        <v>8.9068461283674516E-3</v>
      </c>
      <c r="K66" s="192"/>
    </row>
    <row r="67" spans="2:11" s="352" customFormat="1" ht="17.25" customHeight="1" x14ac:dyDescent="0.3">
      <c r="B67" s="542"/>
      <c r="C67" s="367"/>
      <c r="D67" s="367"/>
      <c r="E67" s="543"/>
      <c r="F67" s="368"/>
      <c r="G67" s="368"/>
      <c r="H67" s="368"/>
      <c r="I67" s="548"/>
      <c r="J67" s="546">
        <f t="shared" ca="1" si="1"/>
        <v>0.37398689176202748</v>
      </c>
      <c r="K67" s="192"/>
    </row>
    <row r="68" spans="2:11" s="352" customFormat="1" ht="17.25" customHeight="1" x14ac:dyDescent="0.3">
      <c r="B68" s="542"/>
      <c r="C68" s="367"/>
      <c r="D68" s="367"/>
      <c r="E68" s="543"/>
      <c r="F68" s="368"/>
      <c r="G68" s="368"/>
      <c r="H68" s="368"/>
      <c r="I68" s="548"/>
      <c r="J68" s="546">
        <f t="shared" ca="1" si="1"/>
        <v>6.5563612558673934E-2</v>
      </c>
      <c r="K68" s="192"/>
    </row>
    <row r="69" spans="2:11" s="352" customFormat="1" ht="17.25" customHeight="1" x14ac:dyDescent="0.3">
      <c r="B69" s="542"/>
      <c r="C69" s="367"/>
      <c r="D69" s="367"/>
      <c r="E69" s="543"/>
      <c r="F69" s="368"/>
      <c r="G69" s="368"/>
      <c r="H69" s="368"/>
      <c r="I69" s="548"/>
      <c r="J69" s="546">
        <f t="shared" ca="1" si="1"/>
        <v>2.7077087395602772E-3</v>
      </c>
      <c r="K69" s="192"/>
    </row>
    <row r="70" spans="2:11" s="352" customFormat="1" ht="17.25" customHeight="1" x14ac:dyDescent="0.3">
      <c r="B70" s="542"/>
      <c r="C70" s="367"/>
      <c r="D70" s="367"/>
      <c r="E70" s="543"/>
      <c r="F70" s="368"/>
      <c r="G70" s="368"/>
      <c r="H70" s="368"/>
      <c r="I70" s="548"/>
      <c r="J70" s="546">
        <f t="shared" ca="1" si="1"/>
        <v>0.27570361754724426</v>
      </c>
      <c r="K70" s="192"/>
    </row>
    <row r="71" spans="2:11" s="352" customFormat="1" ht="17.25" customHeight="1" x14ac:dyDescent="0.3">
      <c r="B71" s="542"/>
      <c r="C71" s="367"/>
      <c r="D71" s="367"/>
      <c r="E71" s="543"/>
      <c r="F71" s="368"/>
      <c r="G71" s="368"/>
      <c r="H71" s="368"/>
      <c r="I71" s="548"/>
      <c r="J71" s="546">
        <f t="shared" ca="1" si="1"/>
        <v>0.52791191514705293</v>
      </c>
      <c r="K71" s="192"/>
    </row>
    <row r="72" spans="2:11" s="352" customFormat="1" ht="17.25" customHeight="1" x14ac:dyDescent="0.3">
      <c r="B72" s="542"/>
      <c r="C72" s="367"/>
      <c r="D72" s="367"/>
      <c r="E72" s="543"/>
      <c r="F72" s="368"/>
      <c r="G72" s="368"/>
      <c r="H72" s="368"/>
      <c r="I72" s="548"/>
      <c r="J72" s="546">
        <f t="shared" ca="1" si="1"/>
        <v>0.59261751820451158</v>
      </c>
      <c r="K72" s="192"/>
    </row>
    <row r="73" spans="2:11" s="352" customFormat="1" ht="17.25" customHeight="1" x14ac:dyDescent="0.3">
      <c r="B73" s="542"/>
      <c r="C73" s="367"/>
      <c r="D73" s="367"/>
      <c r="E73" s="543"/>
      <c r="F73" s="368"/>
      <c r="G73" s="368"/>
      <c r="H73" s="368"/>
      <c r="I73" s="548"/>
      <c r="J73" s="546">
        <f t="shared" ca="1" si="1"/>
        <v>0.40883592150543135</v>
      </c>
      <c r="K73" s="192"/>
    </row>
    <row r="74" spans="2:11" s="352" customFormat="1" ht="17.25" customHeight="1" x14ac:dyDescent="0.3">
      <c r="B74" s="542"/>
      <c r="C74" s="367"/>
      <c r="D74" s="367"/>
      <c r="E74" s="543"/>
      <c r="F74" s="368"/>
      <c r="G74" s="368"/>
      <c r="H74" s="368"/>
      <c r="I74" s="548"/>
      <c r="J74" s="546">
        <f t="shared" ca="1" si="1"/>
        <v>0.88363814526922957</v>
      </c>
      <c r="K74" s="192"/>
    </row>
    <row r="75" spans="2:11" s="352" customFormat="1" ht="17.25" customHeight="1" x14ac:dyDescent="0.3">
      <c r="B75" s="542"/>
      <c r="C75" s="367"/>
      <c r="D75" s="367"/>
      <c r="E75" s="543"/>
      <c r="F75" s="368"/>
      <c r="G75" s="368"/>
      <c r="H75" s="368"/>
      <c r="I75" s="548"/>
      <c r="J75" s="546">
        <f t="shared" ref="J75:J138" ca="1" si="2">RAND()</f>
        <v>0.24998374385732425</v>
      </c>
      <c r="K75" s="192"/>
    </row>
    <row r="76" spans="2:11" s="352" customFormat="1" ht="17.25" customHeight="1" x14ac:dyDescent="0.3">
      <c r="B76" s="542"/>
      <c r="C76" s="367"/>
      <c r="D76" s="367"/>
      <c r="E76" s="543"/>
      <c r="F76" s="368"/>
      <c r="G76" s="368"/>
      <c r="H76" s="368"/>
      <c r="I76" s="548"/>
      <c r="J76" s="546">
        <f t="shared" ca="1" si="2"/>
        <v>0.53168992774151413</v>
      </c>
      <c r="K76" s="192"/>
    </row>
    <row r="77" spans="2:11" s="352" customFormat="1" ht="17.25" customHeight="1" x14ac:dyDescent="0.3">
      <c r="B77" s="542"/>
      <c r="C77" s="367"/>
      <c r="D77" s="367"/>
      <c r="E77" s="543"/>
      <c r="F77" s="368"/>
      <c r="G77" s="368"/>
      <c r="H77" s="368"/>
      <c r="I77" s="548"/>
      <c r="J77" s="546">
        <f t="shared" ca="1" si="2"/>
        <v>0.27231599314268606</v>
      </c>
      <c r="K77" s="192"/>
    </row>
    <row r="78" spans="2:11" s="352" customFormat="1" ht="17.25" customHeight="1" x14ac:dyDescent="0.3">
      <c r="B78" s="542"/>
      <c r="C78" s="367"/>
      <c r="D78" s="367"/>
      <c r="E78" s="543"/>
      <c r="F78" s="368"/>
      <c r="G78" s="368"/>
      <c r="H78" s="368"/>
      <c r="I78" s="548"/>
      <c r="J78" s="546">
        <f t="shared" ca="1" si="2"/>
        <v>0.55292131558525537</v>
      </c>
      <c r="K78" s="192"/>
    </row>
    <row r="79" spans="2:11" s="352" customFormat="1" ht="17.25" customHeight="1" x14ac:dyDescent="0.3">
      <c r="B79" s="542"/>
      <c r="C79" s="367"/>
      <c r="D79" s="367"/>
      <c r="E79" s="543"/>
      <c r="F79" s="368"/>
      <c r="G79" s="368"/>
      <c r="H79" s="368"/>
      <c r="I79" s="548"/>
      <c r="J79" s="546">
        <f t="shared" ca="1" si="2"/>
        <v>0.16485747096329872</v>
      </c>
      <c r="K79" s="192"/>
    </row>
    <row r="80" spans="2:11" s="352" customFormat="1" ht="17.25" customHeight="1" x14ac:dyDescent="0.3">
      <c r="B80" s="542"/>
      <c r="C80" s="367"/>
      <c r="D80" s="367"/>
      <c r="E80" s="543"/>
      <c r="F80" s="368"/>
      <c r="G80" s="368"/>
      <c r="H80" s="368"/>
      <c r="I80" s="548"/>
      <c r="J80" s="546">
        <f t="shared" ca="1" si="2"/>
        <v>0.41476728650639039</v>
      </c>
      <c r="K80" s="192"/>
    </row>
    <row r="81" spans="2:11" s="352" customFormat="1" ht="17.25" customHeight="1" x14ac:dyDescent="0.3">
      <c r="B81" s="542"/>
      <c r="C81" s="367"/>
      <c r="D81" s="367"/>
      <c r="E81" s="543"/>
      <c r="F81" s="368"/>
      <c r="G81" s="368"/>
      <c r="H81" s="368"/>
      <c r="I81" s="548"/>
      <c r="J81" s="546">
        <f t="shared" ca="1" si="2"/>
        <v>0.47080047357474386</v>
      </c>
      <c r="K81" s="192"/>
    </row>
    <row r="82" spans="2:11" s="352" customFormat="1" ht="17.25" customHeight="1" x14ac:dyDescent="0.3">
      <c r="B82" s="542"/>
      <c r="C82" s="367"/>
      <c r="D82" s="367"/>
      <c r="E82" s="543"/>
      <c r="F82" s="368"/>
      <c r="G82" s="368"/>
      <c r="H82" s="368"/>
      <c r="I82" s="548"/>
      <c r="J82" s="546">
        <f t="shared" ca="1" si="2"/>
        <v>0.17972451107420118</v>
      </c>
      <c r="K82" s="192"/>
    </row>
    <row r="83" spans="2:11" s="352" customFormat="1" ht="17.25" customHeight="1" x14ac:dyDescent="0.3">
      <c r="B83" s="542"/>
      <c r="C83" s="367"/>
      <c r="D83" s="367"/>
      <c r="E83" s="543"/>
      <c r="F83" s="368"/>
      <c r="G83" s="368"/>
      <c r="H83" s="368"/>
      <c r="I83" s="548"/>
      <c r="J83" s="546">
        <f t="shared" ca="1" si="2"/>
        <v>0.77385536026668733</v>
      </c>
      <c r="K83" s="192"/>
    </row>
    <row r="84" spans="2:11" s="352" customFormat="1" ht="17.25" customHeight="1" x14ac:dyDescent="0.3">
      <c r="B84" s="542"/>
      <c r="C84" s="367"/>
      <c r="D84" s="367"/>
      <c r="E84" s="543"/>
      <c r="F84" s="368"/>
      <c r="G84" s="368"/>
      <c r="H84" s="368"/>
      <c r="I84" s="548"/>
      <c r="J84" s="546">
        <f t="shared" ca="1" si="2"/>
        <v>0.58782591739123635</v>
      </c>
      <c r="K84" s="192"/>
    </row>
    <row r="85" spans="2:11" s="352" customFormat="1" ht="17.25" customHeight="1" x14ac:dyDescent="0.3">
      <c r="B85" s="542"/>
      <c r="C85" s="367"/>
      <c r="D85" s="367"/>
      <c r="E85" s="543"/>
      <c r="F85" s="368"/>
      <c r="G85" s="368"/>
      <c r="H85" s="368"/>
      <c r="I85" s="548"/>
      <c r="J85" s="546">
        <f t="shared" ca="1" si="2"/>
        <v>0.44145817332256654</v>
      </c>
      <c r="K85" s="192"/>
    </row>
    <row r="86" spans="2:11" s="352" customFormat="1" ht="17.25" customHeight="1" x14ac:dyDescent="0.3">
      <c r="B86" s="542"/>
      <c r="C86" s="367"/>
      <c r="D86" s="367"/>
      <c r="E86" s="543"/>
      <c r="F86" s="368"/>
      <c r="G86" s="368"/>
      <c r="H86" s="368"/>
      <c r="I86" s="548"/>
      <c r="J86" s="546">
        <f t="shared" ca="1" si="2"/>
        <v>0.14143972856157949</v>
      </c>
      <c r="K86" s="192"/>
    </row>
    <row r="87" spans="2:11" s="352" customFormat="1" ht="17.25" customHeight="1" x14ac:dyDescent="0.3">
      <c r="B87" s="542"/>
      <c r="C87" s="367"/>
      <c r="D87" s="367"/>
      <c r="E87" s="543"/>
      <c r="F87" s="368"/>
      <c r="G87" s="368"/>
      <c r="H87" s="368"/>
      <c r="I87" s="548"/>
      <c r="J87" s="546">
        <f t="shared" ca="1" si="2"/>
        <v>0.91057728527394266</v>
      </c>
      <c r="K87" s="192"/>
    </row>
    <row r="88" spans="2:11" s="352" customFormat="1" ht="17.25" customHeight="1" x14ac:dyDescent="0.3">
      <c r="B88" s="542"/>
      <c r="C88" s="367"/>
      <c r="D88" s="367"/>
      <c r="E88" s="543"/>
      <c r="F88" s="368"/>
      <c r="G88" s="368"/>
      <c r="H88" s="368"/>
      <c r="I88" s="548"/>
      <c r="J88" s="546">
        <f t="shared" ca="1" si="2"/>
        <v>0.11481579026339139</v>
      </c>
      <c r="K88" s="192"/>
    </row>
    <row r="89" spans="2:11" s="352" customFormat="1" ht="17.25" customHeight="1" x14ac:dyDescent="0.3">
      <c r="B89" s="542"/>
      <c r="C89" s="367"/>
      <c r="D89" s="367"/>
      <c r="E89" s="543"/>
      <c r="F89" s="368"/>
      <c r="G89" s="368"/>
      <c r="H89" s="368"/>
      <c r="I89" s="548"/>
      <c r="J89" s="546">
        <f t="shared" ca="1" si="2"/>
        <v>0.20684608232633683</v>
      </c>
      <c r="K89" s="192"/>
    </row>
    <row r="90" spans="2:11" s="352" customFormat="1" ht="17.25" customHeight="1" x14ac:dyDescent="0.3">
      <c r="B90" s="542"/>
      <c r="C90" s="367"/>
      <c r="D90" s="367"/>
      <c r="E90" s="543"/>
      <c r="F90" s="368"/>
      <c r="G90" s="368"/>
      <c r="H90" s="368"/>
      <c r="I90" s="548"/>
      <c r="J90" s="546">
        <f t="shared" ca="1" si="2"/>
        <v>0.72347643639832149</v>
      </c>
      <c r="K90" s="192"/>
    </row>
    <row r="91" spans="2:11" s="352" customFormat="1" ht="17.25" customHeight="1" x14ac:dyDescent="0.3">
      <c r="B91" s="542"/>
      <c r="C91" s="367"/>
      <c r="D91" s="367"/>
      <c r="E91" s="543"/>
      <c r="F91" s="368"/>
      <c r="G91" s="368"/>
      <c r="H91" s="368"/>
      <c r="I91" s="548"/>
      <c r="J91" s="546">
        <f t="shared" ca="1" si="2"/>
        <v>0.63903113210760054</v>
      </c>
      <c r="K91" s="192"/>
    </row>
    <row r="92" spans="2:11" s="352" customFormat="1" ht="17.25" customHeight="1" x14ac:dyDescent="0.3">
      <c r="B92" s="542"/>
      <c r="C92" s="367"/>
      <c r="D92" s="367"/>
      <c r="E92" s="543"/>
      <c r="F92" s="368"/>
      <c r="G92" s="368"/>
      <c r="H92" s="368"/>
      <c r="I92" s="545"/>
      <c r="J92" s="546">
        <f t="shared" ca="1" si="2"/>
        <v>0.80622128517256442</v>
      </c>
      <c r="K92" s="192"/>
    </row>
    <row r="93" spans="2:11" s="352" customFormat="1" ht="17.25" customHeight="1" x14ac:dyDescent="0.3">
      <c r="B93" s="542"/>
      <c r="C93" s="367"/>
      <c r="D93" s="367"/>
      <c r="E93" s="543"/>
      <c r="F93" s="368"/>
      <c r="G93" s="368"/>
      <c r="H93" s="368"/>
      <c r="I93" s="545"/>
      <c r="J93" s="546">
        <f t="shared" ca="1" si="2"/>
        <v>0.92964024966390935</v>
      </c>
      <c r="K93" s="192"/>
    </row>
    <row r="94" spans="2:11" s="352" customFormat="1" ht="17.25" customHeight="1" x14ac:dyDescent="0.3">
      <c r="B94" s="542"/>
      <c r="C94" s="367"/>
      <c r="D94" s="367"/>
      <c r="E94" s="543"/>
      <c r="F94" s="368"/>
      <c r="G94" s="368"/>
      <c r="H94" s="368"/>
      <c r="I94" s="545"/>
      <c r="J94" s="546">
        <f t="shared" ca="1" si="2"/>
        <v>0.56237314533482963</v>
      </c>
      <c r="K94" s="192"/>
    </row>
    <row r="95" spans="2:11" s="352" customFormat="1" ht="17.25" customHeight="1" x14ac:dyDescent="0.3">
      <c r="B95" s="542"/>
      <c r="C95" s="367"/>
      <c r="D95" s="367"/>
      <c r="E95" s="543"/>
      <c r="F95" s="368"/>
      <c r="G95" s="368"/>
      <c r="H95" s="368"/>
      <c r="I95" s="545"/>
      <c r="J95" s="546">
        <f t="shared" ca="1" si="2"/>
        <v>0.68362228181182394</v>
      </c>
      <c r="K95" s="192"/>
    </row>
    <row r="96" spans="2:11" s="352" customFormat="1" ht="17.25" customHeight="1" x14ac:dyDescent="0.3">
      <c r="B96" s="542"/>
      <c r="C96" s="367"/>
      <c r="D96" s="367"/>
      <c r="E96" s="543"/>
      <c r="F96" s="368"/>
      <c r="G96" s="368"/>
      <c r="H96" s="368"/>
      <c r="I96" s="545"/>
      <c r="J96" s="546">
        <f t="shared" ca="1" si="2"/>
        <v>0.92472495239529884</v>
      </c>
      <c r="K96" s="192"/>
    </row>
    <row r="97" spans="2:11" s="352" customFormat="1" ht="17.25" customHeight="1" x14ac:dyDescent="0.3">
      <c r="B97" s="542"/>
      <c r="C97" s="367"/>
      <c r="D97" s="367"/>
      <c r="E97" s="543"/>
      <c r="F97" s="368"/>
      <c r="G97" s="368"/>
      <c r="H97" s="368"/>
      <c r="I97" s="545"/>
      <c r="J97" s="546">
        <f t="shared" ca="1" si="2"/>
        <v>7.5867555380194629E-2</v>
      </c>
      <c r="K97" s="192"/>
    </row>
    <row r="98" spans="2:11" s="352" customFormat="1" ht="17.25" customHeight="1" x14ac:dyDescent="0.3">
      <c r="B98" s="542"/>
      <c r="C98" s="367"/>
      <c r="D98" s="367"/>
      <c r="E98" s="543"/>
      <c r="F98" s="368"/>
      <c r="G98" s="368"/>
      <c r="H98" s="368"/>
      <c r="I98" s="545"/>
      <c r="J98" s="546">
        <f t="shared" ca="1" si="2"/>
        <v>0.58390482310969094</v>
      </c>
      <c r="K98" s="192"/>
    </row>
    <row r="99" spans="2:11" s="352" customFormat="1" ht="17.25" customHeight="1" x14ac:dyDescent="0.3">
      <c r="B99" s="542"/>
      <c r="C99" s="367"/>
      <c r="D99" s="367"/>
      <c r="E99" s="543"/>
      <c r="F99" s="368"/>
      <c r="G99" s="368"/>
      <c r="H99" s="368"/>
      <c r="I99" s="545"/>
      <c r="J99" s="546">
        <f t="shared" ca="1" si="2"/>
        <v>0.63544182438952634</v>
      </c>
      <c r="K99" s="192"/>
    </row>
    <row r="100" spans="2:11" s="352" customFormat="1" ht="18" customHeight="1" x14ac:dyDescent="0.3">
      <c r="B100" s="542"/>
      <c r="C100" s="367"/>
      <c r="D100" s="367"/>
      <c r="E100" s="543"/>
      <c r="F100" s="368"/>
      <c r="G100" s="368"/>
      <c r="H100" s="368"/>
      <c r="I100" s="545"/>
      <c r="J100" s="546">
        <f t="shared" ca="1" si="2"/>
        <v>0.39647462656028831</v>
      </c>
      <c r="K100" s="192"/>
    </row>
    <row r="101" spans="2:11" s="352" customFormat="1" ht="18" customHeight="1" x14ac:dyDescent="0.3">
      <c r="B101" s="542"/>
      <c r="C101" s="367"/>
      <c r="D101" s="367"/>
      <c r="E101" s="543"/>
      <c r="F101" s="368"/>
      <c r="G101" s="368"/>
      <c r="H101" s="368"/>
      <c r="I101" s="545"/>
      <c r="J101" s="546">
        <f t="shared" ca="1" si="2"/>
        <v>0.78314616399660375</v>
      </c>
      <c r="K101" s="192"/>
    </row>
    <row r="102" spans="2:11" s="352" customFormat="1" ht="18" customHeight="1" x14ac:dyDescent="0.3">
      <c r="B102" s="542"/>
      <c r="C102" s="367"/>
      <c r="D102" s="367"/>
      <c r="E102" s="543"/>
      <c r="F102" s="368"/>
      <c r="G102" s="368"/>
      <c r="H102" s="368"/>
      <c r="I102" s="545"/>
      <c r="J102" s="546">
        <f t="shared" ca="1" si="2"/>
        <v>0.56866943043156604</v>
      </c>
      <c r="K102" s="192"/>
    </row>
    <row r="103" spans="2:11" s="352" customFormat="1" ht="18" customHeight="1" x14ac:dyDescent="0.3">
      <c r="B103" s="542"/>
      <c r="C103" s="367"/>
      <c r="D103" s="367"/>
      <c r="E103" s="543"/>
      <c r="F103" s="368"/>
      <c r="G103" s="368"/>
      <c r="H103" s="368"/>
      <c r="I103" s="545"/>
      <c r="J103" s="546">
        <f t="shared" ca="1" si="2"/>
        <v>0.41575895097799498</v>
      </c>
      <c r="K103" s="192"/>
    </row>
    <row r="104" spans="2:11" s="352" customFormat="1" ht="18" customHeight="1" x14ac:dyDescent="0.3">
      <c r="B104" s="542"/>
      <c r="C104" s="367"/>
      <c r="D104" s="367"/>
      <c r="E104" s="543"/>
      <c r="F104" s="368"/>
      <c r="G104" s="368"/>
      <c r="H104" s="368"/>
      <c r="I104" s="545"/>
      <c r="J104" s="546">
        <f t="shared" ca="1" si="2"/>
        <v>0.9711587878307919</v>
      </c>
      <c r="K104" s="192"/>
    </row>
    <row r="105" spans="2:11" s="352" customFormat="1" ht="18" customHeight="1" x14ac:dyDescent="0.3">
      <c r="B105" s="542"/>
      <c r="C105" s="367"/>
      <c r="D105" s="367"/>
      <c r="E105" s="543"/>
      <c r="F105" s="368"/>
      <c r="G105" s="368"/>
      <c r="H105" s="368"/>
      <c r="I105" s="545"/>
      <c r="J105" s="546">
        <f t="shared" ca="1" si="2"/>
        <v>0.93859123695844582</v>
      </c>
      <c r="K105" s="192"/>
    </row>
    <row r="106" spans="2:11" s="352" customFormat="1" ht="18" customHeight="1" x14ac:dyDescent="0.3">
      <c r="B106" s="542"/>
      <c r="C106" s="367"/>
      <c r="D106" s="367"/>
      <c r="E106" s="543"/>
      <c r="F106" s="368"/>
      <c r="G106" s="368"/>
      <c r="H106" s="368"/>
      <c r="I106" s="545"/>
      <c r="J106" s="546">
        <f t="shared" ca="1" si="2"/>
        <v>3.4326896706444177E-2</v>
      </c>
      <c r="K106" s="192"/>
    </row>
    <row r="107" spans="2:11" s="352" customFormat="1" ht="18" customHeight="1" x14ac:dyDescent="0.3">
      <c r="B107" s="542"/>
      <c r="C107" s="367"/>
      <c r="D107" s="367"/>
      <c r="E107" s="543"/>
      <c r="F107" s="368"/>
      <c r="G107" s="368"/>
      <c r="H107" s="368"/>
      <c r="I107" s="545"/>
      <c r="J107" s="546">
        <f t="shared" ca="1" si="2"/>
        <v>0.38165031428510932</v>
      </c>
      <c r="K107" s="192"/>
    </row>
    <row r="108" spans="2:11" s="352" customFormat="1" ht="18" customHeight="1" x14ac:dyDescent="0.3">
      <c r="B108" s="542"/>
      <c r="C108" s="367"/>
      <c r="D108" s="367"/>
      <c r="E108" s="543"/>
      <c r="F108" s="368"/>
      <c r="G108" s="368"/>
      <c r="H108" s="368"/>
      <c r="I108" s="545"/>
      <c r="J108" s="546">
        <f t="shared" ca="1" si="2"/>
        <v>0.57647270609253032</v>
      </c>
      <c r="K108" s="192"/>
    </row>
    <row r="109" spans="2:11" s="352" customFormat="1" ht="18" customHeight="1" x14ac:dyDescent="0.3">
      <c r="B109" s="542"/>
      <c r="C109" s="367"/>
      <c r="D109" s="367"/>
      <c r="E109" s="543"/>
      <c r="F109" s="368"/>
      <c r="G109" s="368"/>
      <c r="H109" s="368"/>
      <c r="I109" s="545"/>
      <c r="J109" s="546">
        <f t="shared" ca="1" si="2"/>
        <v>0.27707230139486816</v>
      </c>
      <c r="K109" s="192"/>
    </row>
    <row r="110" spans="2:11" s="352" customFormat="1" ht="18" customHeight="1" x14ac:dyDescent="0.3">
      <c r="B110" s="542"/>
      <c r="C110" s="367"/>
      <c r="D110" s="367"/>
      <c r="E110" s="543"/>
      <c r="F110" s="368"/>
      <c r="G110" s="368"/>
      <c r="H110" s="368"/>
      <c r="I110" s="545"/>
      <c r="J110" s="546">
        <f t="shared" ca="1" si="2"/>
        <v>0.94070601990826097</v>
      </c>
      <c r="K110" s="192"/>
    </row>
    <row r="111" spans="2:11" s="352" customFormat="1" ht="18" customHeight="1" x14ac:dyDescent="0.3">
      <c r="B111" s="542"/>
      <c r="C111" s="367"/>
      <c r="D111" s="367"/>
      <c r="E111" s="543"/>
      <c r="F111" s="368"/>
      <c r="G111" s="368"/>
      <c r="H111" s="368"/>
      <c r="I111" s="545"/>
      <c r="J111" s="546">
        <f t="shared" ca="1" si="2"/>
        <v>0.18268176911216294</v>
      </c>
      <c r="K111" s="192"/>
    </row>
    <row r="112" spans="2:11" s="352" customFormat="1" ht="18" customHeight="1" x14ac:dyDescent="0.3">
      <c r="B112" s="542"/>
      <c r="C112" s="367"/>
      <c r="D112" s="367"/>
      <c r="E112" s="543"/>
      <c r="F112" s="368"/>
      <c r="G112" s="368"/>
      <c r="H112" s="368"/>
      <c r="I112" s="545"/>
      <c r="J112" s="546">
        <f t="shared" ca="1" si="2"/>
        <v>0.48333349986478014</v>
      </c>
      <c r="K112" s="192"/>
    </row>
    <row r="113" spans="2:11" s="352" customFormat="1" ht="18" customHeight="1" x14ac:dyDescent="0.3">
      <c r="B113" s="542"/>
      <c r="C113" s="367"/>
      <c r="D113" s="367"/>
      <c r="E113" s="543"/>
      <c r="F113" s="368"/>
      <c r="G113" s="368"/>
      <c r="H113" s="368"/>
      <c r="I113" s="545"/>
      <c r="J113" s="546">
        <f t="shared" ca="1" si="2"/>
        <v>0.57405782765806479</v>
      </c>
      <c r="K113" s="192"/>
    </row>
    <row r="114" spans="2:11" s="352" customFormat="1" ht="18" customHeight="1" x14ac:dyDescent="0.3">
      <c r="B114" s="542"/>
      <c r="C114" s="367"/>
      <c r="D114" s="367"/>
      <c r="E114" s="543"/>
      <c r="F114" s="368"/>
      <c r="G114" s="368"/>
      <c r="H114" s="368"/>
      <c r="I114" s="545"/>
      <c r="J114" s="546">
        <f t="shared" ca="1" si="2"/>
        <v>0.60274244743323169</v>
      </c>
      <c r="K114" s="192"/>
    </row>
    <row r="115" spans="2:11" s="352" customFormat="1" ht="18" customHeight="1" x14ac:dyDescent="0.3">
      <c r="B115" s="542"/>
      <c r="C115" s="367"/>
      <c r="D115" s="367"/>
      <c r="E115" s="543"/>
      <c r="F115" s="368"/>
      <c r="G115" s="368"/>
      <c r="H115" s="368"/>
      <c r="I115" s="545"/>
      <c r="J115" s="546">
        <f t="shared" ca="1" si="2"/>
        <v>0.85466106477557147</v>
      </c>
      <c r="K115" s="192"/>
    </row>
    <row r="116" spans="2:11" s="352" customFormat="1" ht="18" customHeight="1" x14ac:dyDescent="0.3">
      <c r="B116" s="542"/>
      <c r="C116" s="367"/>
      <c r="D116" s="367"/>
      <c r="E116" s="543"/>
      <c r="F116" s="368"/>
      <c r="G116" s="368"/>
      <c r="H116" s="368"/>
      <c r="I116" s="545"/>
      <c r="J116" s="546">
        <f t="shared" ca="1" si="2"/>
        <v>7.4752153798246845E-2</v>
      </c>
      <c r="K116" s="192"/>
    </row>
    <row r="117" spans="2:11" s="352" customFormat="1" ht="18" customHeight="1" x14ac:dyDescent="0.3">
      <c r="B117" s="542"/>
      <c r="C117" s="367"/>
      <c r="D117" s="367"/>
      <c r="E117" s="543"/>
      <c r="F117" s="368"/>
      <c r="G117" s="368"/>
      <c r="H117" s="368"/>
      <c r="I117" s="545"/>
      <c r="J117" s="546">
        <f t="shared" ca="1" si="2"/>
        <v>3.0832951789341312E-2</v>
      </c>
      <c r="K117" s="192"/>
    </row>
    <row r="118" spans="2:11" s="352" customFormat="1" ht="18" customHeight="1" x14ac:dyDescent="0.3">
      <c r="B118" s="542"/>
      <c r="C118" s="367"/>
      <c r="D118" s="367"/>
      <c r="E118" s="543"/>
      <c r="F118" s="368"/>
      <c r="G118" s="368"/>
      <c r="H118" s="368"/>
      <c r="I118" s="545"/>
      <c r="J118" s="546">
        <f t="shared" ca="1" si="2"/>
        <v>0.14974032499200596</v>
      </c>
      <c r="K118" s="192"/>
    </row>
    <row r="119" spans="2:11" s="352" customFormat="1" ht="18" customHeight="1" x14ac:dyDescent="0.3">
      <c r="B119" s="542"/>
      <c r="C119" s="367"/>
      <c r="D119" s="367"/>
      <c r="E119" s="543"/>
      <c r="F119" s="368"/>
      <c r="G119" s="368"/>
      <c r="H119" s="368"/>
      <c r="I119" s="545"/>
      <c r="J119" s="546">
        <f t="shared" ca="1" si="2"/>
        <v>0.4225780654710819</v>
      </c>
      <c r="K119" s="192"/>
    </row>
    <row r="120" spans="2:11" s="352" customFormat="1" ht="18" customHeight="1" x14ac:dyDescent="0.3">
      <c r="B120" s="542"/>
      <c r="C120" s="367"/>
      <c r="D120" s="367"/>
      <c r="E120" s="543"/>
      <c r="F120" s="368"/>
      <c r="G120" s="368"/>
      <c r="H120" s="368"/>
      <c r="I120" s="545"/>
      <c r="J120" s="546">
        <f t="shared" ca="1" si="2"/>
        <v>0.43526735673352002</v>
      </c>
      <c r="K120" s="192"/>
    </row>
    <row r="121" spans="2:11" s="352" customFormat="1" ht="18" customHeight="1" x14ac:dyDescent="0.3">
      <c r="B121" s="542"/>
      <c r="C121" s="367"/>
      <c r="D121" s="367"/>
      <c r="E121" s="543"/>
      <c r="F121" s="368"/>
      <c r="G121" s="368"/>
      <c r="H121" s="368"/>
      <c r="I121" s="545"/>
      <c r="J121" s="546">
        <f t="shared" ca="1" si="2"/>
        <v>0.38215691092825621</v>
      </c>
      <c r="K121" s="192"/>
    </row>
    <row r="122" spans="2:11" s="352" customFormat="1" ht="18" customHeight="1" x14ac:dyDescent="0.3">
      <c r="B122" s="542"/>
      <c r="C122" s="367"/>
      <c r="D122" s="367"/>
      <c r="E122" s="543"/>
      <c r="F122" s="368"/>
      <c r="G122" s="368"/>
      <c r="H122" s="368"/>
      <c r="I122" s="545"/>
      <c r="J122" s="546">
        <f t="shared" ca="1" si="2"/>
        <v>0.79096585217260207</v>
      </c>
      <c r="K122" s="192"/>
    </row>
    <row r="123" spans="2:11" s="352" customFormat="1" ht="18" customHeight="1" x14ac:dyDescent="0.3">
      <c r="B123" s="542"/>
      <c r="C123" s="367"/>
      <c r="D123" s="367"/>
      <c r="E123" s="543"/>
      <c r="F123" s="368"/>
      <c r="G123" s="368"/>
      <c r="H123" s="368"/>
      <c r="I123" s="545"/>
      <c r="J123" s="546">
        <f t="shared" ca="1" si="2"/>
        <v>0.82368356918928709</v>
      </c>
      <c r="K123" s="192"/>
    </row>
    <row r="124" spans="2:11" s="352" customFormat="1" ht="18" customHeight="1" x14ac:dyDescent="0.3">
      <c r="B124" s="542"/>
      <c r="C124" s="367"/>
      <c r="D124" s="367"/>
      <c r="E124" s="543"/>
      <c r="F124" s="368"/>
      <c r="G124" s="368"/>
      <c r="H124" s="368"/>
      <c r="I124" s="545"/>
      <c r="J124" s="546">
        <f t="shared" ca="1" si="2"/>
        <v>0.79632945364468122</v>
      </c>
      <c r="K124" s="192"/>
    </row>
    <row r="125" spans="2:11" s="352" customFormat="1" ht="18" customHeight="1" x14ac:dyDescent="0.3">
      <c r="B125" s="542"/>
      <c r="C125" s="367"/>
      <c r="D125" s="367"/>
      <c r="E125" s="543"/>
      <c r="F125" s="368"/>
      <c r="G125" s="368"/>
      <c r="H125" s="368"/>
      <c r="I125" s="545"/>
      <c r="J125" s="546">
        <f t="shared" ca="1" si="2"/>
        <v>2.8018634162598755E-2</v>
      </c>
      <c r="K125" s="192"/>
    </row>
    <row r="126" spans="2:11" s="352" customFormat="1" ht="18" customHeight="1" x14ac:dyDescent="0.3">
      <c r="B126" s="542"/>
      <c r="C126" s="367"/>
      <c r="D126" s="367"/>
      <c r="E126" s="543"/>
      <c r="F126" s="368"/>
      <c r="G126" s="368"/>
      <c r="H126" s="368"/>
      <c r="I126" s="545"/>
      <c r="J126" s="546">
        <f t="shared" ca="1" si="2"/>
        <v>0.3161142111608799</v>
      </c>
      <c r="K126" s="192"/>
    </row>
    <row r="127" spans="2:11" s="352" customFormat="1" ht="18" customHeight="1" x14ac:dyDescent="0.3">
      <c r="B127" s="542"/>
      <c r="C127" s="367"/>
      <c r="D127" s="367"/>
      <c r="E127" s="543"/>
      <c r="F127" s="368"/>
      <c r="G127" s="368"/>
      <c r="H127" s="368"/>
      <c r="I127" s="545"/>
      <c r="J127" s="546">
        <f t="shared" ca="1" si="2"/>
        <v>0.5673573660859651</v>
      </c>
      <c r="K127" s="192"/>
    </row>
    <row r="128" spans="2:11" s="352" customFormat="1" ht="18" customHeight="1" x14ac:dyDescent="0.3">
      <c r="B128" s="542"/>
      <c r="C128" s="367"/>
      <c r="D128" s="367"/>
      <c r="E128" s="543"/>
      <c r="F128" s="368"/>
      <c r="G128" s="368"/>
      <c r="H128" s="368"/>
      <c r="I128" s="545"/>
      <c r="J128" s="546">
        <f t="shared" ca="1" si="2"/>
        <v>0.96507330687015991</v>
      </c>
      <c r="K128" s="192"/>
    </row>
    <row r="129" spans="2:11" s="352" customFormat="1" ht="18" customHeight="1" x14ac:dyDescent="0.3">
      <c r="B129" s="542"/>
      <c r="C129" s="367"/>
      <c r="D129" s="367"/>
      <c r="E129" s="543"/>
      <c r="F129" s="368"/>
      <c r="G129" s="368"/>
      <c r="H129" s="368"/>
      <c r="I129" s="545"/>
      <c r="J129" s="546">
        <f t="shared" ca="1" si="2"/>
        <v>0.38633577807830577</v>
      </c>
      <c r="K129" s="192"/>
    </row>
    <row r="130" spans="2:11" s="352" customFormat="1" ht="18" customHeight="1" x14ac:dyDescent="0.3">
      <c r="B130" s="542"/>
      <c r="C130" s="367"/>
      <c r="D130" s="367"/>
      <c r="E130" s="543"/>
      <c r="F130" s="368"/>
      <c r="G130" s="368"/>
      <c r="H130" s="368"/>
      <c r="I130" s="545"/>
      <c r="J130" s="546">
        <f t="shared" ca="1" si="2"/>
        <v>0.13914339916459006</v>
      </c>
      <c r="K130" s="192"/>
    </row>
    <row r="131" spans="2:11" s="352" customFormat="1" ht="18" customHeight="1" x14ac:dyDescent="0.3">
      <c r="B131" s="542"/>
      <c r="C131" s="367"/>
      <c r="D131" s="367"/>
      <c r="E131" s="543"/>
      <c r="F131" s="368"/>
      <c r="G131" s="368"/>
      <c r="H131" s="368"/>
      <c r="I131" s="545"/>
      <c r="J131" s="546">
        <f t="shared" ca="1" si="2"/>
        <v>0.77059221046966753</v>
      </c>
      <c r="K131" s="192"/>
    </row>
    <row r="132" spans="2:11" s="352" customFormat="1" ht="18" customHeight="1" x14ac:dyDescent="0.3">
      <c r="B132" s="542"/>
      <c r="C132" s="367"/>
      <c r="D132" s="367"/>
      <c r="E132" s="543"/>
      <c r="F132" s="368"/>
      <c r="G132" s="368"/>
      <c r="H132" s="368"/>
      <c r="I132" s="545"/>
      <c r="J132" s="546">
        <f t="shared" ca="1" si="2"/>
        <v>0.80565556488745771</v>
      </c>
      <c r="K132" s="192"/>
    </row>
    <row r="133" spans="2:11" s="352" customFormat="1" ht="18" customHeight="1" x14ac:dyDescent="0.3">
      <c r="B133" s="542"/>
      <c r="C133" s="367"/>
      <c r="D133" s="367"/>
      <c r="E133" s="543"/>
      <c r="F133" s="368"/>
      <c r="G133" s="368"/>
      <c r="H133" s="368"/>
      <c r="I133" s="545"/>
      <c r="J133" s="546">
        <f t="shared" ca="1" si="2"/>
        <v>0.76561243798522804</v>
      </c>
      <c r="K133" s="192"/>
    </row>
    <row r="134" spans="2:11" s="352" customFormat="1" ht="18" customHeight="1" x14ac:dyDescent="0.3">
      <c r="B134" s="542"/>
      <c r="C134" s="367"/>
      <c r="D134" s="367"/>
      <c r="E134" s="543"/>
      <c r="F134" s="368"/>
      <c r="G134" s="368"/>
      <c r="H134" s="368"/>
      <c r="I134" s="545"/>
      <c r="J134" s="546">
        <f t="shared" ca="1" si="2"/>
        <v>0.86623701158957767</v>
      </c>
      <c r="K134" s="192"/>
    </row>
    <row r="135" spans="2:11" s="352" customFormat="1" ht="18" customHeight="1" x14ac:dyDescent="0.3">
      <c r="B135" s="542"/>
      <c r="C135" s="367"/>
      <c r="D135" s="367"/>
      <c r="E135" s="543"/>
      <c r="F135" s="368"/>
      <c r="G135" s="368"/>
      <c r="H135" s="368"/>
      <c r="I135" s="545"/>
      <c r="J135" s="546">
        <f t="shared" ca="1" si="2"/>
        <v>0.88483236859949332</v>
      </c>
      <c r="K135" s="192"/>
    </row>
    <row r="136" spans="2:11" s="352" customFormat="1" ht="18" customHeight="1" x14ac:dyDescent="0.3">
      <c r="B136" s="542"/>
      <c r="C136" s="367"/>
      <c r="D136" s="367"/>
      <c r="E136" s="543"/>
      <c r="F136" s="368"/>
      <c r="G136" s="368"/>
      <c r="H136" s="368"/>
      <c r="I136" s="545"/>
      <c r="J136" s="546">
        <f t="shared" ca="1" si="2"/>
        <v>0.37521395557175186</v>
      </c>
      <c r="K136" s="192"/>
    </row>
    <row r="137" spans="2:11" s="352" customFormat="1" ht="18" customHeight="1" x14ac:dyDescent="0.3">
      <c r="B137" s="542"/>
      <c r="C137" s="367"/>
      <c r="D137" s="367"/>
      <c r="E137" s="543"/>
      <c r="F137" s="368"/>
      <c r="G137" s="368"/>
      <c r="H137" s="368"/>
      <c r="I137" s="545"/>
      <c r="J137" s="546">
        <f t="shared" ca="1" si="2"/>
        <v>0.29203799872393388</v>
      </c>
      <c r="K137" s="192"/>
    </row>
    <row r="138" spans="2:11" s="352" customFormat="1" ht="18" customHeight="1" x14ac:dyDescent="0.3">
      <c r="B138" s="542"/>
      <c r="C138" s="367"/>
      <c r="D138" s="367"/>
      <c r="E138" s="543"/>
      <c r="F138" s="368"/>
      <c r="G138" s="368"/>
      <c r="H138" s="368"/>
      <c r="I138" s="545"/>
      <c r="J138" s="546">
        <f t="shared" ca="1" si="2"/>
        <v>0.36940310954011346</v>
      </c>
      <c r="K138" s="192"/>
    </row>
    <row r="139" spans="2:11" s="352" customFormat="1" ht="18" customHeight="1" x14ac:dyDescent="0.3">
      <c r="B139" s="542"/>
      <c r="C139" s="367"/>
      <c r="D139" s="367"/>
      <c r="E139" s="543"/>
      <c r="F139" s="368"/>
      <c r="G139" s="368"/>
      <c r="H139" s="368"/>
      <c r="I139" s="545"/>
      <c r="J139" s="546">
        <f t="shared" ref="J139:J167" ca="1" si="3">RAND()</f>
        <v>0.98607536746283841</v>
      </c>
      <c r="K139" s="192"/>
    </row>
    <row r="140" spans="2:11" s="352" customFormat="1" ht="18" customHeight="1" x14ac:dyDescent="0.3">
      <c r="B140" s="542"/>
      <c r="C140" s="367"/>
      <c r="D140" s="367"/>
      <c r="E140" s="543"/>
      <c r="F140" s="368"/>
      <c r="G140" s="368"/>
      <c r="H140" s="368"/>
      <c r="I140" s="545"/>
      <c r="J140" s="546">
        <f t="shared" ca="1" si="3"/>
        <v>2.9126096258703105E-2</v>
      </c>
      <c r="K140" s="192"/>
    </row>
    <row r="141" spans="2:11" s="352" customFormat="1" ht="18" customHeight="1" x14ac:dyDescent="0.3">
      <c r="B141" s="542"/>
      <c r="C141" s="367"/>
      <c r="D141" s="367"/>
      <c r="E141" s="543"/>
      <c r="F141" s="368"/>
      <c r="G141" s="368"/>
      <c r="H141" s="368"/>
      <c r="I141" s="545"/>
      <c r="J141" s="546">
        <f t="shared" ca="1" si="3"/>
        <v>0.22238609573506007</v>
      </c>
      <c r="K141" s="192"/>
    </row>
    <row r="142" spans="2:11" s="352" customFormat="1" ht="18" customHeight="1" x14ac:dyDescent="0.3">
      <c r="B142" s="542"/>
      <c r="C142" s="367"/>
      <c r="D142" s="367"/>
      <c r="E142" s="543"/>
      <c r="F142" s="368"/>
      <c r="G142" s="368"/>
      <c r="H142" s="368"/>
      <c r="I142" s="545"/>
      <c r="J142" s="546">
        <f t="shared" ca="1" si="3"/>
        <v>0.35146595976118677</v>
      </c>
      <c r="K142" s="192"/>
    </row>
    <row r="143" spans="2:11" s="352" customFormat="1" ht="18" customHeight="1" x14ac:dyDescent="0.3">
      <c r="B143" s="542"/>
      <c r="C143" s="367"/>
      <c r="D143" s="367"/>
      <c r="E143" s="543"/>
      <c r="F143" s="368"/>
      <c r="G143" s="368"/>
      <c r="H143" s="368"/>
      <c r="I143" s="545"/>
      <c r="J143" s="546">
        <f t="shared" ca="1" si="3"/>
        <v>9.1668594667007164E-2</v>
      </c>
      <c r="K143" s="192"/>
    </row>
    <row r="144" spans="2:11" s="352" customFormat="1" ht="18" customHeight="1" x14ac:dyDescent="0.3">
      <c r="B144" s="542"/>
      <c r="C144" s="367"/>
      <c r="D144" s="367"/>
      <c r="E144" s="543"/>
      <c r="F144" s="368"/>
      <c r="G144" s="368"/>
      <c r="H144" s="368"/>
      <c r="I144" s="545"/>
      <c r="J144" s="546">
        <f t="shared" ca="1" si="3"/>
        <v>0.37021877365653988</v>
      </c>
      <c r="K144" s="192"/>
    </row>
    <row r="145" spans="2:11" s="352" customFormat="1" ht="18" customHeight="1" x14ac:dyDescent="0.3">
      <c r="B145" s="542"/>
      <c r="C145" s="367"/>
      <c r="D145" s="367"/>
      <c r="E145" s="543"/>
      <c r="F145" s="368"/>
      <c r="G145" s="368"/>
      <c r="H145" s="368"/>
      <c r="I145" s="545"/>
      <c r="J145" s="546">
        <f t="shared" ca="1" si="3"/>
        <v>0.57587312198183005</v>
      </c>
      <c r="K145" s="192"/>
    </row>
    <row r="146" spans="2:11" s="352" customFormat="1" ht="18" customHeight="1" x14ac:dyDescent="0.3">
      <c r="B146" s="542"/>
      <c r="C146" s="367"/>
      <c r="D146" s="367"/>
      <c r="E146" s="543"/>
      <c r="F146" s="368"/>
      <c r="G146" s="368"/>
      <c r="H146" s="368"/>
      <c r="I146" s="545"/>
      <c r="J146" s="546">
        <f t="shared" ca="1" si="3"/>
        <v>0.37601241296475574</v>
      </c>
      <c r="K146" s="192"/>
    </row>
    <row r="147" spans="2:11" s="352" customFormat="1" ht="18" customHeight="1" x14ac:dyDescent="0.3">
      <c r="B147" s="542"/>
      <c r="C147" s="367"/>
      <c r="D147" s="367"/>
      <c r="E147" s="543"/>
      <c r="F147" s="368"/>
      <c r="G147" s="368"/>
      <c r="H147" s="368"/>
      <c r="I147" s="545"/>
      <c r="J147" s="546">
        <f t="shared" ca="1" si="3"/>
        <v>0.31372749003680966</v>
      </c>
      <c r="K147" s="192"/>
    </row>
    <row r="148" spans="2:11" s="352" customFormat="1" ht="18" customHeight="1" x14ac:dyDescent="0.3">
      <c r="B148" s="542"/>
      <c r="C148" s="367"/>
      <c r="D148" s="367"/>
      <c r="E148" s="543"/>
      <c r="F148" s="368"/>
      <c r="G148" s="368"/>
      <c r="H148" s="368"/>
      <c r="I148" s="545"/>
      <c r="J148" s="546">
        <f t="shared" ca="1" si="3"/>
        <v>5.9472095858413843E-2</v>
      </c>
      <c r="K148" s="192"/>
    </row>
    <row r="149" spans="2:11" s="352" customFormat="1" ht="18" customHeight="1" x14ac:dyDescent="0.3">
      <c r="B149" s="542"/>
      <c r="C149" s="367"/>
      <c r="D149" s="367"/>
      <c r="E149" s="543"/>
      <c r="F149" s="368"/>
      <c r="G149" s="368"/>
      <c r="H149" s="368"/>
      <c r="I149" s="545"/>
      <c r="J149" s="546">
        <f t="shared" ca="1" si="3"/>
        <v>0.31658837251165972</v>
      </c>
      <c r="K149" s="192"/>
    </row>
    <row r="150" spans="2:11" s="352" customFormat="1" ht="18" customHeight="1" x14ac:dyDescent="0.3">
      <c r="B150" s="542"/>
      <c r="C150" s="367"/>
      <c r="D150" s="367"/>
      <c r="E150" s="543"/>
      <c r="F150" s="368"/>
      <c r="G150" s="368"/>
      <c r="H150" s="368"/>
      <c r="I150" s="545"/>
      <c r="J150" s="546">
        <f t="shared" ca="1" si="3"/>
        <v>0.80287310039817184</v>
      </c>
      <c r="K150" s="192"/>
    </row>
    <row r="151" spans="2:11" s="352" customFormat="1" ht="18" customHeight="1" x14ac:dyDescent="0.3">
      <c r="B151" s="542"/>
      <c r="C151" s="367"/>
      <c r="D151" s="367"/>
      <c r="E151" s="543"/>
      <c r="F151" s="368"/>
      <c r="G151" s="368"/>
      <c r="H151" s="368"/>
      <c r="I151" s="545"/>
      <c r="J151" s="546">
        <f t="shared" ca="1" si="3"/>
        <v>0.58192215603246156</v>
      </c>
      <c r="K151" s="192"/>
    </row>
    <row r="152" spans="2:11" s="352" customFormat="1" ht="18" customHeight="1" x14ac:dyDescent="0.3">
      <c r="B152" s="542"/>
      <c r="C152" s="367"/>
      <c r="D152" s="367"/>
      <c r="E152" s="543"/>
      <c r="F152" s="368"/>
      <c r="G152" s="368"/>
      <c r="H152" s="368"/>
      <c r="I152" s="545"/>
      <c r="J152" s="546">
        <f t="shared" ca="1" si="3"/>
        <v>0.14958419066962991</v>
      </c>
      <c r="K152" s="192"/>
    </row>
    <row r="153" spans="2:11" s="352" customFormat="1" ht="25.2" x14ac:dyDescent="0.3">
      <c r="B153" s="542"/>
      <c r="C153" s="367"/>
      <c r="D153" s="367"/>
      <c r="E153" s="543"/>
      <c r="F153" s="368"/>
      <c r="G153" s="368"/>
      <c r="H153" s="368"/>
      <c r="I153" s="545"/>
      <c r="J153" s="546">
        <f t="shared" ca="1" si="3"/>
        <v>0.25113407033342072</v>
      </c>
      <c r="K153" s="192"/>
    </row>
    <row r="154" spans="2:11" s="352" customFormat="1" ht="25.2" x14ac:dyDescent="0.3">
      <c r="B154" s="542"/>
      <c r="C154" s="367"/>
      <c r="D154" s="367"/>
      <c r="E154" s="543"/>
      <c r="F154" s="368"/>
      <c r="G154" s="368"/>
      <c r="H154" s="368"/>
      <c r="I154" s="545"/>
      <c r="J154" s="546">
        <f t="shared" ca="1" si="3"/>
        <v>0.70482033380830356</v>
      </c>
      <c r="K154" s="192"/>
    </row>
    <row r="155" spans="2:11" s="352" customFormat="1" ht="25.2" x14ac:dyDescent="0.3">
      <c r="B155" s="542"/>
      <c r="C155" s="367"/>
      <c r="D155" s="367"/>
      <c r="E155" s="543"/>
      <c r="F155" s="368"/>
      <c r="G155" s="368"/>
      <c r="H155" s="368"/>
      <c r="I155" s="545"/>
      <c r="J155" s="546">
        <f t="shared" ca="1" si="3"/>
        <v>0.81892438214516416</v>
      </c>
      <c r="K155" s="192"/>
    </row>
    <row r="156" spans="2:11" s="352" customFormat="1" ht="25.2" x14ac:dyDescent="0.3">
      <c r="B156" s="542"/>
      <c r="C156" s="367"/>
      <c r="D156" s="367"/>
      <c r="E156" s="543"/>
      <c r="F156" s="368"/>
      <c r="G156" s="368"/>
      <c r="H156" s="368"/>
      <c r="I156" s="545"/>
      <c r="J156" s="546">
        <f t="shared" ca="1" si="3"/>
        <v>0.41982454542071346</v>
      </c>
      <c r="K156" s="192"/>
    </row>
    <row r="157" spans="2:11" s="352" customFormat="1" ht="25.2" x14ac:dyDescent="0.3">
      <c r="B157" s="542"/>
      <c r="C157" s="367"/>
      <c r="D157" s="367"/>
      <c r="E157" s="543"/>
      <c r="F157" s="368"/>
      <c r="G157" s="368"/>
      <c r="H157" s="368"/>
      <c r="I157" s="545"/>
      <c r="J157" s="546">
        <f t="shared" ca="1" si="3"/>
        <v>0.87985661463254705</v>
      </c>
      <c r="K157" s="192"/>
    </row>
    <row r="158" spans="2:11" s="352" customFormat="1" ht="25.2" x14ac:dyDescent="0.3">
      <c r="B158" s="542"/>
      <c r="C158" s="367"/>
      <c r="D158" s="367"/>
      <c r="E158" s="543"/>
      <c r="F158" s="368"/>
      <c r="G158" s="368"/>
      <c r="H158" s="368"/>
      <c r="I158" s="545"/>
      <c r="J158" s="546">
        <f t="shared" ca="1" si="3"/>
        <v>0.44343832291736796</v>
      </c>
      <c r="K158" s="192"/>
    </row>
    <row r="159" spans="2:11" s="352" customFormat="1" ht="25.2" x14ac:dyDescent="0.3">
      <c r="B159" s="542"/>
      <c r="C159" s="367"/>
      <c r="D159" s="367"/>
      <c r="E159" s="543"/>
      <c r="F159" s="368"/>
      <c r="G159" s="368"/>
      <c r="H159" s="368"/>
      <c r="I159" s="545"/>
      <c r="J159" s="546">
        <f t="shared" ca="1" si="3"/>
        <v>0.31242473802360471</v>
      </c>
      <c r="K159" s="192"/>
    </row>
    <row r="160" spans="2:11" s="352" customFormat="1" ht="25.2" x14ac:dyDescent="0.3">
      <c r="B160" s="542" t="s">
        <v>29</v>
      </c>
      <c r="C160" s="367" t="s">
        <v>29</v>
      </c>
      <c r="D160" s="367" t="s">
        <v>29</v>
      </c>
      <c r="E160" s="543" t="s">
        <v>29</v>
      </c>
      <c r="F160" s="368" t="s">
        <v>29</v>
      </c>
      <c r="G160" s="368" t="s">
        <v>29</v>
      </c>
      <c r="H160" s="368" t="s">
        <v>29</v>
      </c>
      <c r="I160" s="545"/>
      <c r="J160" s="546">
        <f t="shared" ca="1" si="3"/>
        <v>0.92205901283005054</v>
      </c>
      <c r="K160" s="192"/>
    </row>
    <row r="161" spans="2:11" s="352" customFormat="1" ht="25.2" x14ac:dyDescent="0.3">
      <c r="B161" s="542" t="s">
        <v>29</v>
      </c>
      <c r="C161" s="367" t="s">
        <v>29</v>
      </c>
      <c r="D161" s="367" t="s">
        <v>29</v>
      </c>
      <c r="E161" s="543" t="s">
        <v>29</v>
      </c>
      <c r="F161" s="368" t="s">
        <v>29</v>
      </c>
      <c r="G161" s="368" t="s">
        <v>29</v>
      </c>
      <c r="H161" s="368" t="s">
        <v>29</v>
      </c>
      <c r="I161" s="545"/>
      <c r="J161" s="546">
        <f t="shared" ca="1" si="3"/>
        <v>0.87521338068766841</v>
      </c>
      <c r="K161" s="192"/>
    </row>
    <row r="162" spans="2:11" s="352" customFormat="1" ht="25.2" x14ac:dyDescent="0.3">
      <c r="B162" s="542" t="s">
        <v>29</v>
      </c>
      <c r="C162" s="367" t="s">
        <v>29</v>
      </c>
      <c r="D162" s="367" t="s">
        <v>29</v>
      </c>
      <c r="E162" s="543" t="s">
        <v>29</v>
      </c>
      <c r="F162" s="368" t="s">
        <v>29</v>
      </c>
      <c r="G162" s="368" t="s">
        <v>29</v>
      </c>
      <c r="H162" s="368" t="s">
        <v>29</v>
      </c>
      <c r="I162" s="545"/>
      <c r="J162" s="546">
        <f t="shared" ca="1" si="3"/>
        <v>0.20630859915613164</v>
      </c>
      <c r="K162" s="192"/>
    </row>
    <row r="163" spans="2:11" s="352" customFormat="1" ht="25.2" x14ac:dyDescent="0.3">
      <c r="B163" s="542" t="s">
        <v>29</v>
      </c>
      <c r="C163" s="367" t="s">
        <v>29</v>
      </c>
      <c r="D163" s="367" t="s">
        <v>29</v>
      </c>
      <c r="E163" s="543" t="s">
        <v>29</v>
      </c>
      <c r="F163" s="368" t="s">
        <v>29</v>
      </c>
      <c r="G163" s="368" t="s">
        <v>29</v>
      </c>
      <c r="H163" s="368" t="s">
        <v>29</v>
      </c>
      <c r="I163" s="545"/>
      <c r="J163" s="546">
        <f t="shared" ca="1" si="3"/>
        <v>0.77259784602065174</v>
      </c>
      <c r="K163" s="192"/>
    </row>
    <row r="164" spans="2:11" s="352" customFormat="1" ht="25.2" x14ac:dyDescent="0.3">
      <c r="B164" s="542" t="s">
        <v>29</v>
      </c>
      <c r="C164" s="367" t="s">
        <v>29</v>
      </c>
      <c r="D164" s="367" t="s">
        <v>29</v>
      </c>
      <c r="E164" s="543" t="s">
        <v>29</v>
      </c>
      <c r="F164" s="368" t="s">
        <v>29</v>
      </c>
      <c r="G164" s="368" t="s">
        <v>29</v>
      </c>
      <c r="H164" s="368" t="s">
        <v>29</v>
      </c>
      <c r="I164" s="545"/>
      <c r="J164" s="546">
        <f t="shared" ca="1" si="3"/>
        <v>0.35195443568048601</v>
      </c>
      <c r="K164" s="192"/>
    </row>
    <row r="165" spans="2:11" s="352" customFormat="1" ht="25.2" x14ac:dyDescent="0.3">
      <c r="B165" s="542" t="s">
        <v>29</v>
      </c>
      <c r="C165" s="367" t="s">
        <v>29</v>
      </c>
      <c r="D165" s="367" t="s">
        <v>29</v>
      </c>
      <c r="E165" s="543" t="s">
        <v>29</v>
      </c>
      <c r="F165" s="368" t="s">
        <v>29</v>
      </c>
      <c r="G165" s="368" t="s">
        <v>29</v>
      </c>
      <c r="H165" s="368" t="s">
        <v>29</v>
      </c>
      <c r="I165" s="545"/>
      <c r="J165" s="546">
        <f t="shared" ca="1" si="3"/>
        <v>0.64161353548416977</v>
      </c>
      <c r="K165" s="192"/>
    </row>
    <row r="166" spans="2:11" s="352" customFormat="1" ht="25.2" x14ac:dyDescent="0.3">
      <c r="B166" s="542" t="s">
        <v>29</v>
      </c>
      <c r="C166" s="367" t="s">
        <v>29</v>
      </c>
      <c r="D166" s="367" t="s">
        <v>29</v>
      </c>
      <c r="E166" s="543" t="s">
        <v>29</v>
      </c>
      <c r="F166" s="368" t="s">
        <v>29</v>
      </c>
      <c r="G166" s="368" t="s">
        <v>29</v>
      </c>
      <c r="H166" s="368" t="s">
        <v>29</v>
      </c>
      <c r="I166" s="545"/>
      <c r="J166" s="546">
        <f t="shared" ca="1" si="3"/>
        <v>0.65280603107128587</v>
      </c>
      <c r="K166" s="192"/>
    </row>
    <row r="167" spans="2:11" s="352" customFormat="1" ht="25.2" x14ac:dyDescent="0.3">
      <c r="B167" s="542" t="s">
        <v>29</v>
      </c>
      <c r="C167" s="367" t="s">
        <v>29</v>
      </c>
      <c r="D167" s="367" t="s">
        <v>29</v>
      </c>
      <c r="E167" s="543" t="s">
        <v>29</v>
      </c>
      <c r="F167" s="368" t="s">
        <v>29</v>
      </c>
      <c r="G167" s="368" t="s">
        <v>29</v>
      </c>
      <c r="H167" s="368" t="s">
        <v>29</v>
      </c>
      <c r="I167" s="545"/>
      <c r="J167" s="546">
        <f t="shared" ca="1" si="3"/>
        <v>0.82709803125513737</v>
      </c>
      <c r="K167" s="192"/>
    </row>
    <row r="168" spans="2:11" s="352" customFormat="1" ht="25.2" x14ac:dyDescent="0.3">
      <c r="B168" s="353"/>
      <c r="D168" s="354"/>
      <c r="E168" s="354"/>
      <c r="F168" s="353"/>
      <c r="G168" s="353"/>
      <c r="H168" s="353"/>
      <c r="J168" s="192"/>
      <c r="K168" s="192"/>
    </row>
    <row r="169" spans="2:11" s="352" customFormat="1" ht="25.2" x14ac:dyDescent="0.3">
      <c r="B169" s="353"/>
      <c r="D169" s="354"/>
      <c r="E169" s="354"/>
      <c r="F169" s="353"/>
      <c r="G169" s="353"/>
      <c r="H169" s="353"/>
      <c r="J169" s="192"/>
      <c r="K169" s="192"/>
    </row>
    <row r="170" spans="2:11" s="352" customFormat="1" ht="25.2" x14ac:dyDescent="0.3">
      <c r="B170" s="353"/>
      <c r="D170" s="354"/>
      <c r="E170" s="354"/>
      <c r="F170" s="353"/>
      <c r="G170" s="353"/>
      <c r="H170" s="353"/>
      <c r="J170" s="192"/>
      <c r="K170" s="192"/>
    </row>
    <row r="171" spans="2:11" s="352" customFormat="1" ht="25.2" x14ac:dyDescent="0.3">
      <c r="B171" s="353"/>
      <c r="D171" s="354"/>
      <c r="E171" s="354"/>
      <c r="F171" s="353"/>
      <c r="G171" s="353"/>
      <c r="H171" s="353"/>
      <c r="J171" s="192"/>
      <c r="K171" s="192"/>
    </row>
    <row r="172" spans="2:11" s="352" customFormat="1" ht="25.2" x14ac:dyDescent="0.3">
      <c r="B172" s="353"/>
      <c r="D172" s="354"/>
      <c r="E172" s="354"/>
      <c r="F172" s="353"/>
      <c r="G172" s="353"/>
      <c r="H172" s="353"/>
      <c r="J172" s="192"/>
      <c r="K172" s="192"/>
    </row>
    <row r="173" spans="2:11" s="352" customFormat="1" ht="25.2" x14ac:dyDescent="0.3">
      <c r="B173" s="353"/>
      <c r="D173" s="354"/>
      <c r="E173" s="354"/>
      <c r="F173" s="353"/>
      <c r="G173" s="353"/>
      <c r="H173" s="353"/>
      <c r="J173" s="192"/>
      <c r="K173" s="192"/>
    </row>
    <row r="174" spans="2:11" s="352" customFormat="1" ht="25.2" x14ac:dyDescent="0.3">
      <c r="B174" s="353"/>
      <c r="D174" s="354"/>
      <c r="E174" s="354"/>
      <c r="F174" s="353"/>
      <c r="G174" s="353"/>
      <c r="H174" s="353"/>
      <c r="J174" s="192"/>
      <c r="K174" s="192"/>
    </row>
    <row r="175" spans="2:11" s="352" customFormat="1" ht="25.2" x14ac:dyDescent="0.3">
      <c r="B175" s="353"/>
      <c r="D175" s="354"/>
      <c r="E175" s="354"/>
      <c r="F175" s="353"/>
      <c r="G175" s="353"/>
      <c r="H175" s="353"/>
      <c r="J175" s="192"/>
      <c r="K175" s="192"/>
    </row>
    <row r="176" spans="2:11" s="352" customFormat="1" ht="25.2" x14ac:dyDescent="0.3">
      <c r="B176" s="353"/>
      <c r="D176" s="354"/>
      <c r="E176" s="354"/>
      <c r="F176" s="353"/>
      <c r="G176" s="353"/>
      <c r="H176" s="353"/>
      <c r="J176" s="192"/>
      <c r="K176" s="192"/>
    </row>
    <row r="177" spans="2:11" s="352" customFormat="1" ht="25.2" x14ac:dyDescent="0.3">
      <c r="B177" s="353"/>
      <c r="D177" s="354"/>
      <c r="E177" s="354"/>
      <c r="F177" s="353"/>
      <c r="G177" s="353"/>
      <c r="H177" s="353"/>
      <c r="J177" s="192"/>
      <c r="K177" s="192"/>
    </row>
    <row r="178" spans="2:11" s="352" customFormat="1" ht="25.2" x14ac:dyDescent="0.3">
      <c r="B178" s="353"/>
      <c r="D178" s="354"/>
      <c r="E178" s="354"/>
      <c r="F178" s="353"/>
      <c r="G178" s="353"/>
      <c r="H178" s="353"/>
      <c r="J178" s="192"/>
      <c r="K178" s="192"/>
    </row>
    <row r="179" spans="2:11" s="352" customFormat="1" ht="25.2" x14ac:dyDescent="0.3">
      <c r="B179" s="353"/>
      <c r="D179" s="354"/>
      <c r="E179" s="354"/>
      <c r="F179" s="353"/>
      <c r="G179" s="353"/>
      <c r="H179" s="353"/>
      <c r="J179" s="192"/>
      <c r="K179" s="192"/>
    </row>
    <row r="180" spans="2:11" s="352" customFormat="1" ht="25.2" x14ac:dyDescent="0.3">
      <c r="B180" s="353"/>
      <c r="D180" s="354"/>
      <c r="E180" s="354"/>
      <c r="F180" s="353"/>
      <c r="G180" s="353"/>
      <c r="H180" s="353"/>
      <c r="J180" s="192"/>
      <c r="K180" s="192"/>
    </row>
    <row r="181" spans="2:11" s="352" customFormat="1" ht="25.2" x14ac:dyDescent="0.3">
      <c r="B181" s="353"/>
      <c r="D181" s="354"/>
      <c r="E181" s="354"/>
      <c r="F181" s="353"/>
      <c r="G181" s="353"/>
      <c r="H181" s="353"/>
      <c r="J181" s="192"/>
      <c r="K181" s="192"/>
    </row>
    <row r="182" spans="2:11" s="352" customFormat="1" ht="25.2" x14ac:dyDescent="0.3">
      <c r="B182" s="353"/>
      <c r="D182" s="354"/>
      <c r="E182" s="354"/>
      <c r="F182" s="353"/>
      <c r="G182" s="353"/>
      <c r="H182" s="353"/>
      <c r="J182" s="192"/>
      <c r="K182" s="192"/>
    </row>
    <row r="183" spans="2:11" s="352" customFormat="1" ht="25.2" x14ac:dyDescent="0.3">
      <c r="B183" s="353"/>
      <c r="D183" s="354"/>
      <c r="E183" s="354"/>
      <c r="F183" s="353"/>
      <c r="G183" s="353"/>
      <c r="H183" s="353"/>
      <c r="J183" s="192"/>
      <c r="K183" s="192"/>
    </row>
    <row r="184" spans="2:11" s="352" customFormat="1" ht="25.2" x14ac:dyDescent="0.3">
      <c r="B184" s="353"/>
      <c r="D184" s="354"/>
      <c r="E184" s="354"/>
      <c r="F184" s="353"/>
      <c r="G184" s="353"/>
      <c r="H184" s="353"/>
      <c r="J184" s="192"/>
      <c r="K184" s="192"/>
    </row>
    <row r="185" spans="2:11" s="352" customFormat="1" ht="25.2" x14ac:dyDescent="0.3">
      <c r="B185" s="353"/>
      <c r="D185" s="354"/>
      <c r="E185" s="354"/>
      <c r="F185" s="353"/>
      <c r="G185" s="353"/>
      <c r="H185" s="353"/>
      <c r="J185" s="192"/>
      <c r="K185" s="192"/>
    </row>
    <row r="186" spans="2:11" s="352" customFormat="1" ht="25.2" x14ac:dyDescent="0.3">
      <c r="B186" s="353"/>
      <c r="D186" s="354"/>
      <c r="E186" s="354"/>
      <c r="F186" s="353"/>
      <c r="G186" s="353"/>
      <c r="H186" s="353"/>
      <c r="J186" s="192"/>
      <c r="K186" s="192"/>
    </row>
    <row r="187" spans="2:11" s="352" customFormat="1" ht="25.2" x14ac:dyDescent="0.3">
      <c r="B187" s="353"/>
      <c r="D187" s="354"/>
      <c r="E187" s="354"/>
      <c r="F187" s="353"/>
      <c r="G187" s="353"/>
      <c r="H187" s="353"/>
      <c r="J187" s="192"/>
      <c r="K187" s="192"/>
    </row>
    <row r="188" spans="2:11" s="352" customFormat="1" ht="25.2" x14ac:dyDescent="0.3">
      <c r="B188" s="353"/>
      <c r="D188" s="354"/>
      <c r="E188" s="354"/>
      <c r="F188" s="353"/>
      <c r="G188" s="353"/>
      <c r="H188" s="353"/>
      <c r="J188" s="192"/>
      <c r="K188" s="192"/>
    </row>
    <row r="189" spans="2:11" s="352" customFormat="1" ht="25.2" x14ac:dyDescent="0.3">
      <c r="B189" s="353"/>
      <c r="D189" s="354"/>
      <c r="E189" s="354"/>
      <c r="F189" s="353"/>
      <c r="G189" s="353"/>
      <c r="H189" s="353"/>
      <c r="J189" s="192"/>
      <c r="K189" s="192"/>
    </row>
    <row r="190" spans="2:11" s="352" customFormat="1" ht="25.2" x14ac:dyDescent="0.3">
      <c r="B190" s="353"/>
      <c r="D190" s="354"/>
      <c r="E190" s="354"/>
      <c r="F190" s="353"/>
      <c r="G190" s="353"/>
      <c r="H190" s="353"/>
      <c r="J190" s="192"/>
      <c r="K190" s="192"/>
    </row>
    <row r="191" spans="2:11" s="352" customFormat="1" ht="25.2" x14ac:dyDescent="0.3">
      <c r="B191" s="353"/>
      <c r="D191" s="354"/>
      <c r="E191" s="354"/>
      <c r="F191" s="353"/>
      <c r="G191" s="354"/>
      <c r="H191" s="353"/>
      <c r="J191" s="192"/>
      <c r="K191" s="192"/>
    </row>
    <row r="192" spans="2:11" s="352" customFormat="1" ht="25.2" x14ac:dyDescent="0.3">
      <c r="B192" s="353"/>
      <c r="D192" s="354"/>
      <c r="E192" s="354"/>
      <c r="F192" s="353"/>
      <c r="G192" s="354"/>
      <c r="H192" s="353"/>
      <c r="J192" s="192"/>
      <c r="K192" s="192"/>
    </row>
    <row r="193" spans="2:11" s="352" customFormat="1" ht="25.2" x14ac:dyDescent="0.3">
      <c r="B193" s="353"/>
      <c r="D193" s="354"/>
      <c r="E193" s="354"/>
      <c r="F193" s="353"/>
      <c r="G193" s="354"/>
      <c r="H193" s="353"/>
      <c r="J193" s="192"/>
      <c r="K193" s="192"/>
    </row>
    <row r="194" spans="2:11" s="352" customFormat="1" ht="25.2" x14ac:dyDescent="0.3">
      <c r="B194" s="353"/>
      <c r="D194" s="354"/>
      <c r="E194" s="354"/>
      <c r="F194" s="353"/>
      <c r="G194" s="354"/>
      <c r="H194" s="353"/>
      <c r="J194" s="192"/>
      <c r="K194" s="192"/>
    </row>
    <row r="195" spans="2:11" s="352" customFormat="1" ht="25.2" x14ac:dyDescent="0.3">
      <c r="B195" s="353"/>
      <c r="D195" s="354"/>
      <c r="E195" s="354"/>
      <c r="F195" s="353"/>
      <c r="G195" s="354"/>
      <c r="H195" s="353"/>
      <c r="J195" s="192"/>
      <c r="K195" s="192"/>
    </row>
    <row r="196" spans="2:11" s="352" customFormat="1" ht="25.2" x14ac:dyDescent="0.3">
      <c r="B196" s="353"/>
      <c r="D196" s="354"/>
      <c r="E196" s="354"/>
      <c r="F196" s="353"/>
      <c r="G196" s="354"/>
      <c r="H196" s="353"/>
      <c r="J196" s="192"/>
      <c r="K196" s="192"/>
    </row>
    <row r="197" spans="2:11" s="352" customFormat="1" ht="25.2" x14ac:dyDescent="0.3">
      <c r="B197" s="353"/>
      <c r="D197" s="354"/>
      <c r="E197" s="354"/>
      <c r="F197" s="353"/>
      <c r="G197" s="354"/>
      <c r="H197" s="353"/>
      <c r="J197" s="192"/>
      <c r="K197" s="192"/>
    </row>
    <row r="198" spans="2:11" s="352" customFormat="1" ht="25.2" x14ac:dyDescent="0.3">
      <c r="B198" s="353"/>
      <c r="D198" s="354"/>
      <c r="E198" s="354"/>
      <c r="F198" s="353"/>
      <c r="G198" s="354"/>
      <c r="H198" s="353"/>
      <c r="J198" s="192"/>
      <c r="K198" s="192"/>
    </row>
    <row r="199" spans="2:11" s="352" customFormat="1" ht="25.2" x14ac:dyDescent="0.3">
      <c r="B199" s="353"/>
      <c r="D199" s="354"/>
      <c r="E199" s="354"/>
      <c r="F199" s="353"/>
      <c r="G199" s="354"/>
      <c r="H199" s="353"/>
      <c r="J199" s="192"/>
      <c r="K199" s="192"/>
    </row>
    <row r="200" spans="2:11" s="352" customFormat="1" ht="25.2" x14ac:dyDescent="0.3">
      <c r="B200" s="353"/>
      <c r="D200" s="354"/>
      <c r="E200" s="354"/>
      <c r="F200" s="353"/>
      <c r="G200" s="354"/>
      <c r="H200" s="353"/>
      <c r="J200" s="192"/>
      <c r="K200" s="192"/>
    </row>
    <row r="201" spans="2:11" s="2" customFormat="1" x14ac:dyDescent="0.3">
      <c r="B201" s="1"/>
      <c r="D201" s="192"/>
      <c r="E201" s="192"/>
      <c r="F201" s="1"/>
      <c r="G201" s="192"/>
      <c r="H201" s="1"/>
      <c r="J201" s="192"/>
      <c r="K201" s="192"/>
    </row>
    <row r="202" spans="2:11" s="2" customFormat="1" x14ac:dyDescent="0.3">
      <c r="B202" s="1"/>
      <c r="D202" s="192"/>
      <c r="E202" s="192"/>
      <c r="F202" s="1"/>
      <c r="G202" s="192"/>
      <c r="H202" s="1"/>
      <c r="J202" s="192"/>
      <c r="K202" s="192"/>
    </row>
    <row r="203" spans="2:11" s="2" customFormat="1" x14ac:dyDescent="0.3">
      <c r="B203" s="1"/>
      <c r="D203" s="192"/>
      <c r="E203" s="192"/>
      <c r="F203" s="1"/>
      <c r="G203" s="192"/>
      <c r="H203" s="1"/>
      <c r="J203" s="192"/>
      <c r="K203" s="192"/>
    </row>
    <row r="204" spans="2:11" s="2" customFormat="1" x14ac:dyDescent="0.3">
      <c r="B204" s="1"/>
      <c r="D204" s="192"/>
      <c r="E204" s="192"/>
      <c r="F204" s="1"/>
      <c r="G204" s="192"/>
      <c r="H204" s="1"/>
      <c r="J204" s="192"/>
      <c r="K204" s="192"/>
    </row>
    <row r="205" spans="2:11" s="2" customFormat="1" x14ac:dyDescent="0.3">
      <c r="B205" s="1"/>
      <c r="D205" s="192"/>
      <c r="E205" s="192"/>
      <c r="F205" s="1"/>
      <c r="G205" s="192"/>
      <c r="H205" s="1"/>
      <c r="J205" s="192"/>
      <c r="K205" s="192"/>
    </row>
    <row r="206" spans="2:11" s="2" customFormat="1" x14ac:dyDescent="0.3">
      <c r="B206" s="1"/>
      <c r="D206" s="192"/>
      <c r="E206" s="192"/>
      <c r="F206" s="1"/>
      <c r="G206" s="192"/>
      <c r="H206" s="1"/>
      <c r="J206" s="192"/>
      <c r="K206" s="192"/>
    </row>
    <row r="207" spans="2:11" s="2" customFormat="1" x14ac:dyDescent="0.3">
      <c r="B207" s="1"/>
      <c r="D207" s="192"/>
      <c r="E207" s="192"/>
      <c r="F207" s="1"/>
      <c r="G207" s="192"/>
      <c r="H207" s="1"/>
      <c r="J207" s="192"/>
      <c r="K207" s="192"/>
    </row>
    <row r="208" spans="2:11" s="2" customFormat="1" x14ac:dyDescent="0.3">
      <c r="B208" s="1"/>
      <c r="D208" s="192"/>
      <c r="E208" s="192"/>
      <c r="F208" s="1"/>
      <c r="G208" s="192"/>
      <c r="H208" s="1"/>
      <c r="J208" s="192"/>
      <c r="K208" s="192"/>
    </row>
    <row r="209" spans="2:11" s="2" customFormat="1" x14ac:dyDescent="0.3">
      <c r="B209" s="1"/>
      <c r="D209" s="192"/>
      <c r="E209" s="192"/>
      <c r="F209" s="1"/>
      <c r="G209" s="192"/>
      <c r="H209" s="1"/>
      <c r="J209" s="192"/>
      <c r="K209" s="192"/>
    </row>
    <row r="210" spans="2:11" s="2" customFormat="1" x14ac:dyDescent="0.3">
      <c r="B210" s="1"/>
      <c r="D210" s="192"/>
      <c r="E210" s="192"/>
      <c r="F210" s="1"/>
      <c r="G210" s="192"/>
      <c r="H210" s="1"/>
      <c r="J210" s="192"/>
      <c r="K210" s="192"/>
    </row>
    <row r="211" spans="2:11" s="2" customFormat="1" x14ac:dyDescent="0.3">
      <c r="B211" s="1"/>
      <c r="D211" s="192"/>
      <c r="E211" s="192"/>
      <c r="F211" s="1"/>
      <c r="G211" s="192"/>
      <c r="H211" s="1"/>
      <c r="J211" s="192"/>
      <c r="K211" s="192"/>
    </row>
    <row r="212" spans="2:11" s="2" customFormat="1" x14ac:dyDescent="0.3">
      <c r="B212" s="1"/>
      <c r="D212" s="192"/>
      <c r="E212" s="192"/>
      <c r="F212" s="1"/>
      <c r="G212" s="192"/>
      <c r="H212" s="1"/>
      <c r="J212" s="192"/>
      <c r="K212" s="192"/>
    </row>
    <row r="213" spans="2:11" s="2" customFormat="1" x14ac:dyDescent="0.3">
      <c r="B213" s="1"/>
      <c r="D213" s="192"/>
      <c r="E213" s="192"/>
      <c r="F213" s="1"/>
      <c r="G213" s="192"/>
      <c r="H213" s="1"/>
      <c r="J213" s="192"/>
      <c r="K213" s="192"/>
    </row>
    <row r="214" spans="2:11" s="2" customFormat="1" x14ac:dyDescent="0.3">
      <c r="B214" s="1"/>
      <c r="D214" s="192"/>
      <c r="E214" s="192"/>
      <c r="F214" s="1"/>
      <c r="G214" s="192"/>
      <c r="H214" s="1"/>
      <c r="J214" s="192"/>
      <c r="K214" s="192"/>
    </row>
    <row r="215" spans="2:11" s="2" customFormat="1" x14ac:dyDescent="0.3">
      <c r="B215" s="1"/>
      <c r="D215" s="192"/>
      <c r="E215" s="192"/>
      <c r="F215" s="1"/>
      <c r="G215" s="192"/>
      <c r="H215" s="1"/>
      <c r="J215" s="192"/>
      <c r="K215" s="192"/>
    </row>
    <row r="216" spans="2:11" s="2" customFormat="1" x14ac:dyDescent="0.3">
      <c r="B216" s="1"/>
      <c r="D216" s="192"/>
      <c r="E216" s="192"/>
      <c r="F216" s="1"/>
      <c r="G216" s="192"/>
      <c r="H216" s="1"/>
      <c r="J216" s="192"/>
      <c r="K216" s="192"/>
    </row>
    <row r="217" spans="2:11" s="2" customFormat="1" x14ac:dyDescent="0.3">
      <c r="B217" s="1"/>
      <c r="D217" s="192"/>
      <c r="E217" s="192"/>
      <c r="F217" s="1"/>
      <c r="G217" s="192"/>
      <c r="H217" s="1"/>
      <c r="J217" s="192"/>
      <c r="K217" s="192"/>
    </row>
    <row r="218" spans="2:11" s="2" customFormat="1" x14ac:dyDescent="0.3">
      <c r="B218" s="1"/>
      <c r="D218" s="192"/>
      <c r="E218" s="192"/>
      <c r="F218" s="1"/>
      <c r="G218" s="192"/>
      <c r="H218" s="1"/>
      <c r="J218" s="192"/>
      <c r="K218" s="192"/>
    </row>
    <row r="219" spans="2:11" s="2" customFormat="1" x14ac:dyDescent="0.3">
      <c r="B219" s="1"/>
      <c r="D219" s="192"/>
      <c r="E219" s="192"/>
      <c r="F219" s="1"/>
      <c r="G219" s="192"/>
      <c r="H219" s="1"/>
      <c r="J219" s="192"/>
      <c r="K219" s="192"/>
    </row>
    <row r="220" spans="2:11" s="2" customFormat="1" x14ac:dyDescent="0.3">
      <c r="B220" s="1"/>
      <c r="D220" s="192"/>
      <c r="E220" s="192"/>
      <c r="F220" s="1"/>
      <c r="G220" s="192"/>
      <c r="H220" s="1"/>
      <c r="J220" s="192"/>
      <c r="K220" s="192"/>
    </row>
    <row r="221" spans="2:11" s="2" customFormat="1" x14ac:dyDescent="0.3">
      <c r="B221" s="1"/>
      <c r="D221" s="192"/>
      <c r="E221" s="192"/>
      <c r="F221" s="1"/>
      <c r="H221" s="1"/>
      <c r="J221" s="192"/>
      <c r="K221" s="192"/>
    </row>
    <row r="222" spans="2:11" s="2" customFormat="1" x14ac:dyDescent="0.3">
      <c r="B222" s="1"/>
      <c r="D222" s="192"/>
      <c r="E222" s="192"/>
      <c r="F222" s="1"/>
      <c r="H222" s="1"/>
      <c r="J222" s="192"/>
      <c r="K222" s="192"/>
    </row>
    <row r="223" spans="2:11" s="2" customFormat="1" x14ac:dyDescent="0.3">
      <c r="B223" s="1"/>
      <c r="D223" s="192"/>
      <c r="E223" s="192"/>
      <c r="F223" s="1"/>
      <c r="H223" s="1"/>
      <c r="J223" s="192"/>
      <c r="K223" s="192"/>
    </row>
    <row r="224" spans="2:11" s="2" customFormat="1" x14ac:dyDescent="0.3">
      <c r="B224" s="1"/>
      <c r="D224" s="192"/>
      <c r="E224" s="192"/>
      <c r="F224" s="1"/>
      <c r="H224" s="1"/>
      <c r="J224" s="192"/>
      <c r="K224" s="192"/>
    </row>
    <row r="225" spans="2:11" s="2" customFormat="1" x14ac:dyDescent="0.3">
      <c r="B225" s="1"/>
      <c r="D225" s="192"/>
      <c r="E225" s="192"/>
      <c r="F225" s="1"/>
      <c r="H225" s="1"/>
      <c r="J225" s="192"/>
      <c r="K225" s="192"/>
    </row>
    <row r="226" spans="2:11" s="2" customFormat="1" x14ac:dyDescent="0.3">
      <c r="B226" s="1"/>
      <c r="D226" s="192"/>
      <c r="E226" s="192"/>
      <c r="F226" s="1"/>
      <c r="H226" s="1"/>
      <c r="J226" s="192"/>
      <c r="K226" s="192"/>
    </row>
    <row r="227" spans="2:11" s="2" customFormat="1" x14ac:dyDescent="0.3">
      <c r="B227" s="1"/>
      <c r="D227" s="192"/>
      <c r="E227" s="192"/>
      <c r="F227" s="1"/>
      <c r="H227" s="1"/>
      <c r="J227" s="192"/>
      <c r="K227" s="192"/>
    </row>
    <row r="228" spans="2:11" s="2" customFormat="1" x14ac:dyDescent="0.3">
      <c r="B228" s="1"/>
      <c r="D228" s="192"/>
      <c r="E228" s="192"/>
      <c r="F228" s="1"/>
      <c r="H228" s="1"/>
      <c r="J228" s="192"/>
      <c r="K228" s="192"/>
    </row>
    <row r="229" spans="2:11" s="2" customFormat="1" x14ac:dyDescent="0.3">
      <c r="B229" s="1"/>
      <c r="D229" s="192"/>
      <c r="E229" s="192"/>
      <c r="F229" s="192"/>
      <c r="G229" s="1"/>
      <c r="H229" s="1"/>
      <c r="J229" s="192"/>
      <c r="K229" s="192"/>
    </row>
    <row r="230" spans="2:11" s="2" customFormat="1" x14ac:dyDescent="0.3">
      <c r="B230" s="1"/>
      <c r="D230" s="192"/>
      <c r="E230" s="192"/>
      <c r="F230" s="192"/>
      <c r="G230" s="1"/>
      <c r="H230" s="1"/>
      <c r="J230" s="192"/>
      <c r="K230" s="192"/>
    </row>
    <row r="231" spans="2:11" s="2" customFormat="1" x14ac:dyDescent="0.3">
      <c r="B231" s="1"/>
      <c r="D231" s="192"/>
      <c r="E231" s="192"/>
      <c r="F231" s="192"/>
      <c r="G231" s="1"/>
      <c r="H231" s="1"/>
      <c r="J231" s="192"/>
      <c r="K231" s="192"/>
    </row>
    <row r="232" spans="2:11" s="2" customFormat="1" x14ac:dyDescent="0.3">
      <c r="B232" s="1"/>
      <c r="D232" s="192"/>
      <c r="E232" s="192"/>
      <c r="F232" s="192"/>
      <c r="G232" s="1"/>
      <c r="H232" s="1"/>
      <c r="J232" s="192"/>
      <c r="K232" s="192"/>
    </row>
  </sheetData>
  <sheetProtection algorithmName="SHA-512" hashValue="XKZj/PDtS0FYAHtiCQUrAzaGZBMLev6NWdP8v/0vOXCXMjHfnsZM4KehL3L0TM2Aeap88EP+Sfvgnp5R4R9esQ==" saltValue="qxwjMnBkoMwxWUUdbb1Tog==" spinCount="100000" sheet="1" objects="1" scenarios="1" selectLockedCells="1" autoFilter="0"/>
  <autoFilter ref="B9:H127" xr:uid="{00000000-0009-0000-0000-00000E000000}"/>
  <sortState xmlns:xlrd2="http://schemas.microsoft.com/office/spreadsheetml/2017/richdata2" ref="C31:J54">
    <sortCondition ref="J31:J54"/>
  </sortState>
  <mergeCells count="3">
    <mergeCell ref="B2:H4"/>
    <mergeCell ref="B5:H5"/>
    <mergeCell ref="E7:H7"/>
  </mergeCells>
  <conditionalFormatting sqref="H10:H167 C10:E167">
    <cfRule type="cellIs" dxfId="237" priority="32" operator="equal">
      <formula>0</formula>
    </cfRule>
  </conditionalFormatting>
  <conditionalFormatting sqref="G10:G167">
    <cfRule type="cellIs" dxfId="236" priority="31" operator="equal">
      <formula>0</formula>
    </cfRule>
  </conditionalFormatting>
  <conditionalFormatting sqref="G10:G167">
    <cfRule type="cellIs" dxfId="235" priority="30" operator="equal">
      <formula>0</formula>
    </cfRule>
  </conditionalFormatting>
  <conditionalFormatting sqref="G10:G167">
    <cfRule type="cellIs" dxfId="234" priority="29" operator="equal">
      <formula>0</formula>
    </cfRule>
  </conditionalFormatting>
  <conditionalFormatting sqref="G10:G167">
    <cfRule type="cellIs" dxfId="233" priority="28" operator="equal">
      <formula>0</formula>
    </cfRule>
  </conditionalFormatting>
  <conditionalFormatting sqref="G10:G167">
    <cfRule type="cellIs" dxfId="232" priority="27" operator="equal">
      <formula>0</formula>
    </cfRule>
  </conditionalFormatting>
  <conditionalFormatting sqref="G10:G167">
    <cfRule type="cellIs" dxfId="231" priority="26" operator="equal">
      <formula>0</formula>
    </cfRule>
  </conditionalFormatting>
  <conditionalFormatting sqref="F10:F167">
    <cfRule type="cellIs" dxfId="230" priority="24" operator="equal">
      <formula>0</formula>
    </cfRule>
  </conditionalFormatting>
  <conditionalFormatting sqref="F10:F167">
    <cfRule type="cellIs" dxfId="229" priority="25" operator="equal">
      <formula>0</formula>
    </cfRule>
  </conditionalFormatting>
  <conditionalFormatting sqref="F10:F167">
    <cfRule type="cellIs" dxfId="228" priority="23" operator="equal">
      <formula>0</formula>
    </cfRule>
  </conditionalFormatting>
  <conditionalFormatting sqref="F10:F167">
    <cfRule type="cellIs" dxfId="227" priority="22" operator="equal">
      <formula>0</formula>
    </cfRule>
  </conditionalFormatting>
  <conditionalFormatting sqref="F10:F167">
    <cfRule type="cellIs" dxfId="226" priority="21" operator="equal">
      <formula>0</formula>
    </cfRule>
  </conditionalFormatting>
  <conditionalFormatting sqref="F10:F167">
    <cfRule type="cellIs" dxfId="225" priority="20" operator="equal">
      <formula>0</formula>
    </cfRule>
  </conditionalFormatting>
  <conditionalFormatting sqref="B10:H167">
    <cfRule type="expression" dxfId="224" priority="19">
      <formula>$B10="falta"</formula>
    </cfRule>
  </conditionalFormatting>
  <conditionalFormatting sqref="G60:G108">
    <cfRule type="cellIs" dxfId="223" priority="17" operator="equal">
      <formula>0</formula>
    </cfRule>
  </conditionalFormatting>
  <conditionalFormatting sqref="G60:G108">
    <cfRule type="cellIs" dxfId="222" priority="18" operator="equal">
      <formula>0</formula>
    </cfRule>
  </conditionalFormatting>
  <conditionalFormatting sqref="G60:G108">
    <cfRule type="cellIs" dxfId="221" priority="16" operator="equal">
      <formula>0</formula>
    </cfRule>
  </conditionalFormatting>
  <conditionalFormatting sqref="G60:G108">
    <cfRule type="cellIs" dxfId="220" priority="15" operator="equal">
      <formula>0</formula>
    </cfRule>
  </conditionalFormatting>
  <conditionalFormatting sqref="G60:G108">
    <cfRule type="cellIs" dxfId="219" priority="14" operator="equal">
      <formula>0</formula>
    </cfRule>
  </conditionalFormatting>
  <conditionalFormatting sqref="G60:G108">
    <cfRule type="cellIs" dxfId="218" priority="13" operator="equal">
      <formula>0</formula>
    </cfRule>
  </conditionalFormatting>
  <conditionalFormatting sqref="F10:F58">
    <cfRule type="cellIs" dxfId="217" priority="12" operator="equal">
      <formula>0</formula>
    </cfRule>
  </conditionalFormatting>
  <conditionalFormatting sqref="F10:F58">
    <cfRule type="cellIs" dxfId="216" priority="11" operator="equal">
      <formula>0</formula>
    </cfRule>
  </conditionalFormatting>
  <conditionalFormatting sqref="F10:F58">
    <cfRule type="cellIs" dxfId="215" priority="10" operator="equal">
      <formula>0</formula>
    </cfRule>
  </conditionalFormatting>
  <conditionalFormatting sqref="F10:F58">
    <cfRule type="cellIs" dxfId="214" priority="9" operator="equal">
      <formula>0</formula>
    </cfRule>
  </conditionalFormatting>
  <conditionalFormatting sqref="F10:F58">
    <cfRule type="cellIs" dxfId="213" priority="8" operator="equal">
      <formula>0</formula>
    </cfRule>
  </conditionalFormatting>
  <conditionalFormatting sqref="F10:F58">
    <cfRule type="cellIs" dxfId="212" priority="7" operator="equal">
      <formula>0</formula>
    </cfRule>
  </conditionalFormatting>
  <conditionalFormatting sqref="G10:G58">
    <cfRule type="cellIs" dxfId="211" priority="5" operator="equal">
      <formula>0</formula>
    </cfRule>
  </conditionalFormatting>
  <conditionalFormatting sqref="G10:G58">
    <cfRule type="cellIs" dxfId="210" priority="6" operator="equal">
      <formula>0</formula>
    </cfRule>
  </conditionalFormatting>
  <conditionalFormatting sqref="G10:G58">
    <cfRule type="cellIs" dxfId="209" priority="4" operator="equal">
      <formula>0</formula>
    </cfRule>
  </conditionalFormatting>
  <conditionalFormatting sqref="G10:G58">
    <cfRule type="cellIs" dxfId="208" priority="3" operator="equal">
      <formula>0</formula>
    </cfRule>
  </conditionalFormatting>
  <conditionalFormatting sqref="G10:G58">
    <cfRule type="cellIs" dxfId="207" priority="2" operator="equal">
      <formula>0</formula>
    </cfRule>
  </conditionalFormatting>
  <conditionalFormatting sqref="G10:G58">
    <cfRule type="cellIs" dxfId="206" priority="1" operator="equal">
      <formula>0</formula>
    </cfRule>
  </conditionalFormatting>
  <dataValidations count="3">
    <dataValidation type="list" allowBlank="1" showInputMessage="1" showErrorMessage="1" sqref="H10:H167" xr:uid="{D49970B7-280D-4CDA-B8CC-95E3A04F1E4C}">
      <formula1>niveis</formula1>
    </dataValidation>
    <dataValidation type="list" allowBlank="1" showInputMessage="1" showErrorMessage="1" sqref="F10:F167" xr:uid="{D5075D65-0AB7-4E0A-9583-4E1EE108BC7A}">
      <formula1>sexo</formula1>
    </dataValidation>
    <dataValidation type="list" allowBlank="1" showInputMessage="1" showErrorMessage="1" sqref="G10:G167" xr:uid="{33244F03-B8CE-49AE-AE47-A1AFE123D5AC}">
      <formula1>provas</formula1>
    </dataValidation>
  </dataValidations>
  <printOptions horizontalCentered="1"/>
  <pageMargins left="0" right="0" top="0" bottom="0" header="0.31496062992125984" footer="0.31496062992125984"/>
  <pageSetup paperSize="9" scale="52" orientation="portrait" r:id="rId1"/>
  <rowBreaks count="1" manualBreakCount="1">
    <brk id="79"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3"/>
  <dimension ref="B1:U232"/>
  <sheetViews>
    <sheetView showGridLines="0" view="pageBreakPreview" zoomScale="55" zoomScaleNormal="70" zoomScaleSheetLayoutView="55" workbookViewId="0">
      <selection activeCell="B10" sqref="B10:H127"/>
    </sheetView>
  </sheetViews>
  <sheetFormatPr defaultColWidth="9.109375" defaultRowHeight="13.8" x14ac:dyDescent="0.3"/>
  <cols>
    <col min="1" max="1" width="2.44140625" style="316" customWidth="1"/>
    <col min="2" max="2" width="11.44140625" style="337" customWidth="1"/>
    <col min="3" max="3" width="50" style="316" customWidth="1"/>
    <col min="4" max="4" width="44.5546875" style="339" customWidth="1"/>
    <col min="5" max="6" width="16.88671875" style="339" customWidth="1"/>
    <col min="7" max="7" width="10.33203125" style="337" customWidth="1"/>
    <col min="8" max="8" width="8.44140625" style="337" customWidth="1"/>
    <col min="9" max="9" width="2.88671875" style="316" customWidth="1"/>
    <col min="10" max="11" width="9.109375" style="339"/>
    <col min="12" max="12" width="9.109375" style="316"/>
    <col min="13" max="15" width="0" style="316" hidden="1" customWidth="1"/>
    <col min="16" max="16384" width="9.109375" style="316"/>
  </cols>
  <sheetData>
    <row r="1" spans="2:19" ht="51.6" customHeight="1" x14ac:dyDescent="0.3"/>
    <row r="2" spans="2:19" ht="14.4" customHeight="1" x14ac:dyDescent="0.3">
      <c r="B2" s="611" t="s">
        <v>35</v>
      </c>
      <c r="C2" s="612"/>
      <c r="D2" s="612"/>
      <c r="E2" s="612"/>
      <c r="F2" s="612"/>
      <c r="G2" s="612"/>
      <c r="H2" s="612"/>
    </row>
    <row r="3" spans="2:19" ht="13.8" customHeight="1" x14ac:dyDescent="0.3">
      <c r="B3" s="612"/>
      <c r="C3" s="612"/>
      <c r="D3" s="612"/>
      <c r="E3" s="612"/>
      <c r="F3" s="612"/>
      <c r="G3" s="612"/>
      <c r="H3" s="612"/>
    </row>
    <row r="4" spans="2:19" s="348" customFormat="1" ht="38.25" customHeight="1" x14ac:dyDescent="0.3">
      <c r="B4" s="612"/>
      <c r="C4" s="612"/>
      <c r="D4" s="612"/>
      <c r="E4" s="612"/>
      <c r="F4" s="612"/>
      <c r="G4" s="612"/>
      <c r="H4" s="612"/>
      <c r="I4" s="315"/>
      <c r="J4" s="339"/>
      <c r="K4" s="339"/>
    </row>
    <row r="5" spans="2:19" s="348" customFormat="1" ht="39.75" customHeight="1" x14ac:dyDescent="0.3">
      <c r="B5" s="613" t="str">
        <f>IF(menú!$J$3="","",menú!$J$3)</f>
        <v/>
      </c>
      <c r="C5" s="613"/>
      <c r="D5" s="613"/>
      <c r="E5" s="613"/>
      <c r="F5" s="613"/>
      <c r="G5" s="613"/>
      <c r="H5" s="613"/>
      <c r="I5" s="315"/>
      <c r="J5" s="339"/>
      <c r="K5" s="339"/>
    </row>
    <row r="6" spans="2:19" ht="7.5" customHeight="1" x14ac:dyDescent="0.3">
      <c r="B6" s="613"/>
      <c r="C6" s="613"/>
      <c r="D6" s="613"/>
      <c r="E6" s="613"/>
      <c r="F6" s="613"/>
      <c r="G6" s="613"/>
      <c r="H6" s="613"/>
      <c r="I6" s="315"/>
    </row>
    <row r="7" spans="2:19" ht="14.4" customHeight="1" thickBot="1" x14ac:dyDescent="0.35">
      <c r="B7" s="447" t="str">
        <f>IF(menú!$M$9="","",menú!$M$9)</f>
        <v>José Emanuel Rocha - 2011-2019 - versão-21jan</v>
      </c>
      <c r="C7" s="448"/>
      <c r="D7" s="448"/>
      <c r="E7" s="610" t="str">
        <f>IF(menú!$C$3="","",menú!$C$3)</f>
        <v/>
      </c>
      <c r="F7" s="610"/>
      <c r="G7" s="610"/>
      <c r="H7" s="610"/>
    </row>
    <row r="8" spans="2:19" s="347" customFormat="1" ht="3.75" customHeight="1" thickTop="1" x14ac:dyDescent="0.3">
      <c r="J8" s="366"/>
      <c r="K8" s="366"/>
    </row>
    <row r="9" spans="2:19" s="349" customFormat="1" ht="30" customHeight="1" x14ac:dyDescent="0.3">
      <c r="B9" s="278" t="s">
        <v>36</v>
      </c>
      <c r="C9" s="278" t="s">
        <v>37</v>
      </c>
      <c r="D9" s="278" t="s">
        <v>5</v>
      </c>
      <c r="E9" s="278" t="s">
        <v>6</v>
      </c>
      <c r="F9" s="278" t="s">
        <v>38</v>
      </c>
      <c r="G9" s="278" t="s">
        <v>41</v>
      </c>
      <c r="H9" s="278" t="s">
        <v>8</v>
      </c>
      <c r="J9" s="339"/>
      <c r="K9" s="339"/>
    </row>
    <row r="10" spans="2:19" s="350" customFormat="1" ht="17.25" customHeight="1" x14ac:dyDescent="0.3">
      <c r="B10" s="542"/>
      <c r="C10" s="367"/>
      <c r="D10" s="367"/>
      <c r="E10" s="543"/>
      <c r="F10" s="368"/>
      <c r="G10" s="368"/>
      <c r="H10" s="368"/>
      <c r="J10" s="339"/>
      <c r="K10" s="339"/>
      <c r="M10" s="286" t="s">
        <v>200</v>
      </c>
      <c r="N10" s="286">
        <v>1</v>
      </c>
      <c r="O10" s="286" t="s">
        <v>69</v>
      </c>
      <c r="P10" s="286"/>
      <c r="Q10" s="286"/>
      <c r="R10" s="286"/>
    </row>
    <row r="11" spans="2:19" s="351" customFormat="1" ht="17.25" customHeight="1" x14ac:dyDescent="0.3">
      <c r="B11" s="542"/>
      <c r="C11" s="367"/>
      <c r="D11" s="367"/>
      <c r="E11" s="543"/>
      <c r="F11" s="368"/>
      <c r="G11" s="368"/>
      <c r="H11" s="368"/>
      <c r="J11" s="366"/>
      <c r="K11" s="366"/>
      <c r="M11" s="286" t="s">
        <v>199</v>
      </c>
      <c r="N11" s="286">
        <v>2</v>
      </c>
      <c r="O11" s="286" t="s">
        <v>198</v>
      </c>
      <c r="P11" s="286"/>
      <c r="Q11" s="286"/>
      <c r="R11" s="286"/>
    </row>
    <row r="12" spans="2:19" s="352" customFormat="1" ht="17.25" customHeight="1" x14ac:dyDescent="0.3">
      <c r="B12" s="542"/>
      <c r="C12" s="367"/>
      <c r="D12" s="367"/>
      <c r="E12" s="543"/>
      <c r="F12" s="368"/>
      <c r="G12" s="368"/>
      <c r="H12" s="368"/>
      <c r="I12" s="351"/>
      <c r="J12" s="192"/>
      <c r="K12" s="192"/>
      <c r="M12" s="286"/>
      <c r="N12" s="286">
        <v>3</v>
      </c>
      <c r="O12" s="286" t="s">
        <v>13</v>
      </c>
      <c r="P12" s="286"/>
      <c r="Q12" s="286"/>
      <c r="R12" s="286"/>
    </row>
    <row r="13" spans="2:19" s="352" customFormat="1" ht="17.25" customHeight="1" x14ac:dyDescent="0.3">
      <c r="B13" s="542"/>
      <c r="C13" s="367"/>
      <c r="D13" s="367"/>
      <c r="E13" s="543"/>
      <c r="F13" s="368"/>
      <c r="G13" s="368"/>
      <c r="H13" s="368"/>
      <c r="I13" s="351"/>
      <c r="J13" s="192"/>
      <c r="K13" s="192"/>
      <c r="M13" s="286"/>
      <c r="N13" s="286" t="s">
        <v>29</v>
      </c>
      <c r="O13" s="286" t="s">
        <v>201</v>
      </c>
      <c r="P13" s="286"/>
      <c r="Q13" s="286"/>
      <c r="R13" s="286"/>
    </row>
    <row r="14" spans="2:19" s="352" customFormat="1" ht="17.25" customHeight="1" x14ac:dyDescent="0.3">
      <c r="B14" s="542"/>
      <c r="C14" s="367"/>
      <c r="D14" s="367"/>
      <c r="E14" s="543"/>
      <c r="F14" s="368"/>
      <c r="G14" s="368"/>
      <c r="H14" s="368"/>
      <c r="I14" s="351"/>
      <c r="J14" s="192"/>
      <c r="K14" s="192"/>
      <c r="M14" s="286"/>
      <c r="N14" s="286" t="s">
        <v>29</v>
      </c>
      <c r="O14" s="286" t="s">
        <v>202</v>
      </c>
      <c r="P14" s="286"/>
      <c r="Q14" s="286"/>
      <c r="R14" s="286"/>
    </row>
    <row r="15" spans="2:19" s="352" customFormat="1" ht="17.25" customHeight="1" x14ac:dyDescent="0.3">
      <c r="B15" s="542"/>
      <c r="C15" s="367"/>
      <c r="D15" s="367"/>
      <c r="E15" s="543"/>
      <c r="F15" s="368"/>
      <c r="G15" s="368"/>
      <c r="H15" s="368"/>
      <c r="I15" s="351"/>
      <c r="J15" s="192"/>
      <c r="K15" s="192"/>
      <c r="M15" s="286"/>
      <c r="N15" s="286" t="s">
        <v>29</v>
      </c>
      <c r="O15" s="286" t="s">
        <v>203</v>
      </c>
      <c r="P15" s="286"/>
      <c r="Q15" s="286"/>
      <c r="R15" s="286"/>
    </row>
    <row r="16" spans="2:19" s="352" customFormat="1" ht="17.25" customHeight="1" x14ac:dyDescent="0.3">
      <c r="B16" s="542"/>
      <c r="C16" s="367"/>
      <c r="D16" s="367"/>
      <c r="E16" s="543"/>
      <c r="F16" s="368"/>
      <c r="G16" s="368"/>
      <c r="H16" s="368"/>
      <c r="I16" s="351"/>
      <c r="J16" s="192"/>
      <c r="K16" s="192"/>
      <c r="M16" s="286"/>
      <c r="N16" s="286" t="s">
        <v>29</v>
      </c>
      <c r="O16" s="286" t="s">
        <v>29</v>
      </c>
      <c r="P16" s="286" t="s">
        <v>29</v>
      </c>
      <c r="Q16" s="286" t="s">
        <v>29</v>
      </c>
      <c r="R16" s="286" t="s">
        <v>29</v>
      </c>
      <c r="S16" s="286" t="s">
        <v>29</v>
      </c>
    </row>
    <row r="17" spans="2:11" s="352" customFormat="1" ht="17.25" customHeight="1" x14ac:dyDescent="0.3">
      <c r="B17" s="542"/>
      <c r="C17" s="367"/>
      <c r="D17" s="367"/>
      <c r="E17" s="543"/>
      <c r="F17" s="368"/>
      <c r="G17" s="368"/>
      <c r="H17" s="368"/>
      <c r="I17" s="351"/>
      <c r="J17" s="192"/>
      <c r="K17" s="192"/>
    </row>
    <row r="18" spans="2:11" s="352" customFormat="1" ht="17.25" customHeight="1" x14ac:dyDescent="0.3">
      <c r="B18" s="542"/>
      <c r="C18" s="367"/>
      <c r="D18" s="367"/>
      <c r="E18" s="543"/>
      <c r="F18" s="368"/>
      <c r="G18" s="368"/>
      <c r="H18" s="368"/>
      <c r="I18" s="351"/>
      <c r="J18" s="192"/>
      <c r="K18" s="192"/>
    </row>
    <row r="19" spans="2:11" s="352" customFormat="1" ht="17.25" customHeight="1" x14ac:dyDescent="0.3">
      <c r="B19" s="542"/>
      <c r="C19" s="367"/>
      <c r="D19" s="367"/>
      <c r="E19" s="543"/>
      <c r="F19" s="368"/>
      <c r="G19" s="368"/>
      <c r="H19" s="368"/>
      <c r="I19" s="351"/>
      <c r="J19" s="192"/>
      <c r="K19" s="192"/>
    </row>
    <row r="20" spans="2:11" s="352" customFormat="1" ht="17.25" customHeight="1" x14ac:dyDescent="0.3">
      <c r="B20" s="542"/>
      <c r="C20" s="367"/>
      <c r="D20" s="367"/>
      <c r="E20" s="543"/>
      <c r="F20" s="368"/>
      <c r="G20" s="368"/>
      <c r="H20" s="368"/>
      <c r="I20" s="351"/>
      <c r="J20" s="192"/>
      <c r="K20" s="192"/>
    </row>
    <row r="21" spans="2:11" s="352" customFormat="1" ht="17.25" customHeight="1" x14ac:dyDescent="0.3">
      <c r="B21" s="542"/>
      <c r="C21" s="367"/>
      <c r="D21" s="367"/>
      <c r="E21" s="543"/>
      <c r="F21" s="368"/>
      <c r="G21" s="368"/>
      <c r="H21" s="368"/>
      <c r="I21" s="351"/>
      <c r="J21" s="192"/>
      <c r="K21" s="192"/>
    </row>
    <row r="22" spans="2:11" s="352" customFormat="1" ht="17.25" customHeight="1" x14ac:dyDescent="0.3">
      <c r="B22" s="542"/>
      <c r="C22" s="367"/>
      <c r="D22" s="367"/>
      <c r="E22" s="543"/>
      <c r="F22" s="368"/>
      <c r="G22" s="368"/>
      <c r="H22" s="368"/>
      <c r="I22" s="351"/>
      <c r="J22" s="192"/>
      <c r="K22" s="192"/>
    </row>
    <row r="23" spans="2:11" s="352" customFormat="1" ht="17.25" customHeight="1" x14ac:dyDescent="0.3">
      <c r="B23" s="542"/>
      <c r="C23" s="367"/>
      <c r="D23" s="367"/>
      <c r="E23" s="543"/>
      <c r="F23" s="368"/>
      <c r="G23" s="368"/>
      <c r="H23" s="368"/>
      <c r="I23" s="351"/>
      <c r="J23" s="192"/>
      <c r="K23" s="192"/>
    </row>
    <row r="24" spans="2:11" s="352" customFormat="1" ht="17.25" customHeight="1" x14ac:dyDescent="0.3">
      <c r="B24" s="542"/>
      <c r="C24" s="367"/>
      <c r="D24" s="367"/>
      <c r="E24" s="543"/>
      <c r="F24" s="368"/>
      <c r="G24" s="368"/>
      <c r="H24" s="368"/>
      <c r="I24" s="351"/>
      <c r="J24" s="192"/>
      <c r="K24" s="192"/>
    </row>
    <row r="25" spans="2:11" s="352" customFormat="1" ht="17.25" customHeight="1" x14ac:dyDescent="0.3">
      <c r="B25" s="542"/>
      <c r="C25" s="367"/>
      <c r="D25" s="367"/>
      <c r="E25" s="543"/>
      <c r="F25" s="368"/>
      <c r="G25" s="368"/>
      <c r="H25" s="368"/>
      <c r="I25" s="351"/>
      <c r="J25" s="192"/>
      <c r="K25" s="192"/>
    </row>
    <row r="26" spans="2:11" s="352" customFormat="1" ht="17.25" customHeight="1" x14ac:dyDescent="0.3">
      <c r="B26" s="542"/>
      <c r="C26" s="367"/>
      <c r="D26" s="367"/>
      <c r="E26" s="543"/>
      <c r="F26" s="368"/>
      <c r="G26" s="368"/>
      <c r="H26" s="368"/>
      <c r="I26" s="351"/>
      <c r="J26" s="192"/>
      <c r="K26" s="192"/>
    </row>
    <row r="27" spans="2:11" s="352" customFormat="1" ht="17.25" customHeight="1" x14ac:dyDescent="0.3">
      <c r="B27" s="542"/>
      <c r="C27" s="367"/>
      <c r="D27" s="367"/>
      <c r="E27" s="543"/>
      <c r="F27" s="368"/>
      <c r="G27" s="368"/>
      <c r="H27" s="368"/>
      <c r="I27" s="351"/>
      <c r="J27" s="192"/>
      <c r="K27" s="192"/>
    </row>
    <row r="28" spans="2:11" s="352" customFormat="1" ht="17.25" customHeight="1" x14ac:dyDescent="0.3">
      <c r="B28" s="542"/>
      <c r="C28" s="367"/>
      <c r="D28" s="367"/>
      <c r="E28" s="543"/>
      <c r="F28" s="368"/>
      <c r="G28" s="368"/>
      <c r="H28" s="368"/>
      <c r="I28" s="351"/>
      <c r="J28" s="192"/>
      <c r="K28" s="192"/>
    </row>
    <row r="29" spans="2:11" s="352" customFormat="1" ht="17.25" customHeight="1" x14ac:dyDescent="0.3">
      <c r="B29" s="542"/>
      <c r="C29" s="367"/>
      <c r="D29" s="367"/>
      <c r="E29" s="543"/>
      <c r="F29" s="368"/>
      <c r="G29" s="368"/>
      <c r="H29" s="368"/>
      <c r="I29" s="351"/>
      <c r="J29" s="192"/>
      <c r="K29" s="192"/>
    </row>
    <row r="30" spans="2:11" s="352" customFormat="1" ht="17.25" customHeight="1" x14ac:dyDescent="0.3">
      <c r="B30" s="542"/>
      <c r="C30" s="367"/>
      <c r="D30" s="367"/>
      <c r="E30" s="543"/>
      <c r="F30" s="368"/>
      <c r="G30" s="368"/>
      <c r="H30" s="368"/>
      <c r="I30" s="351"/>
      <c r="J30" s="192"/>
      <c r="K30" s="192"/>
    </row>
    <row r="31" spans="2:11" s="352" customFormat="1" ht="17.25" customHeight="1" x14ac:dyDescent="0.3">
      <c r="B31" s="542"/>
      <c r="C31" s="367"/>
      <c r="D31" s="367"/>
      <c r="E31" s="543"/>
      <c r="F31" s="368"/>
      <c r="G31" s="368"/>
      <c r="H31" s="368"/>
      <c r="I31" s="351"/>
      <c r="J31" s="192"/>
      <c r="K31" s="192"/>
    </row>
    <row r="32" spans="2:11" s="352" customFormat="1" ht="17.25" customHeight="1" x14ac:dyDescent="0.3">
      <c r="B32" s="542"/>
      <c r="C32" s="367"/>
      <c r="D32" s="367"/>
      <c r="E32" s="543"/>
      <c r="F32" s="368"/>
      <c r="G32" s="368"/>
      <c r="H32" s="368"/>
      <c r="I32" s="351"/>
      <c r="J32" s="192"/>
      <c r="K32" s="192"/>
    </row>
    <row r="33" spans="2:11" s="352" customFormat="1" ht="17.25" customHeight="1" x14ac:dyDescent="0.3">
      <c r="B33" s="542"/>
      <c r="C33" s="367"/>
      <c r="D33" s="367"/>
      <c r="E33" s="543"/>
      <c r="F33" s="368"/>
      <c r="G33" s="368"/>
      <c r="H33" s="368"/>
      <c r="I33" s="351"/>
      <c r="J33" s="192"/>
      <c r="K33" s="192"/>
    </row>
    <row r="34" spans="2:11" s="352" customFormat="1" ht="17.25" customHeight="1" x14ac:dyDescent="0.3">
      <c r="B34" s="542"/>
      <c r="C34" s="367"/>
      <c r="D34" s="367"/>
      <c r="E34" s="543"/>
      <c r="F34" s="368"/>
      <c r="G34" s="368"/>
      <c r="H34" s="368"/>
      <c r="I34" s="351"/>
      <c r="J34" s="192"/>
      <c r="K34" s="192"/>
    </row>
    <row r="35" spans="2:11" s="352" customFormat="1" ht="17.25" customHeight="1" x14ac:dyDescent="0.3">
      <c r="B35" s="542"/>
      <c r="C35" s="367"/>
      <c r="D35" s="367"/>
      <c r="E35" s="543"/>
      <c r="F35" s="368"/>
      <c r="G35" s="368"/>
      <c r="H35" s="368"/>
      <c r="I35" s="351"/>
      <c r="J35" s="192"/>
      <c r="K35" s="192"/>
    </row>
    <row r="36" spans="2:11" s="352" customFormat="1" ht="17.25" customHeight="1" x14ac:dyDescent="0.3">
      <c r="B36" s="542"/>
      <c r="C36" s="367"/>
      <c r="D36" s="367"/>
      <c r="E36" s="543"/>
      <c r="F36" s="368"/>
      <c r="G36" s="368"/>
      <c r="H36" s="368"/>
      <c r="I36" s="351"/>
      <c r="J36" s="192"/>
      <c r="K36" s="192"/>
    </row>
    <row r="37" spans="2:11" s="352" customFormat="1" ht="17.25" customHeight="1" x14ac:dyDescent="0.3">
      <c r="B37" s="542"/>
      <c r="C37" s="367"/>
      <c r="D37" s="367"/>
      <c r="E37" s="543"/>
      <c r="F37" s="368"/>
      <c r="G37" s="368"/>
      <c r="H37" s="368"/>
      <c r="I37" s="351"/>
      <c r="J37" s="192"/>
      <c r="K37" s="192"/>
    </row>
    <row r="38" spans="2:11" s="352" customFormat="1" ht="17.25" customHeight="1" x14ac:dyDescent="0.3">
      <c r="B38" s="542"/>
      <c r="C38" s="367"/>
      <c r="D38" s="367"/>
      <c r="E38" s="543"/>
      <c r="F38" s="368"/>
      <c r="G38" s="368"/>
      <c r="H38" s="368"/>
      <c r="I38" s="351"/>
      <c r="J38" s="192"/>
      <c r="K38" s="192"/>
    </row>
    <row r="39" spans="2:11" s="352" customFormat="1" ht="17.25" customHeight="1" x14ac:dyDescent="0.3">
      <c r="B39" s="542"/>
      <c r="C39" s="367"/>
      <c r="D39" s="367"/>
      <c r="E39" s="543"/>
      <c r="F39" s="368"/>
      <c r="G39" s="368"/>
      <c r="H39" s="368"/>
      <c r="I39" s="351"/>
      <c r="J39" s="192"/>
      <c r="K39" s="192"/>
    </row>
    <row r="40" spans="2:11" s="352" customFormat="1" ht="17.25" customHeight="1" x14ac:dyDescent="0.3">
      <c r="B40" s="542"/>
      <c r="C40" s="367"/>
      <c r="D40" s="367"/>
      <c r="E40" s="543"/>
      <c r="F40" s="368"/>
      <c r="G40" s="368"/>
      <c r="H40" s="368"/>
      <c r="I40" s="351"/>
      <c r="J40" s="192"/>
      <c r="K40" s="192"/>
    </row>
    <row r="41" spans="2:11" s="352" customFormat="1" ht="17.25" customHeight="1" x14ac:dyDescent="0.3">
      <c r="B41" s="542"/>
      <c r="C41" s="367"/>
      <c r="D41" s="367"/>
      <c r="E41" s="543"/>
      <c r="F41" s="368"/>
      <c r="G41" s="368"/>
      <c r="H41" s="368"/>
      <c r="I41" s="351"/>
      <c r="J41" s="192"/>
      <c r="K41" s="192"/>
    </row>
    <row r="42" spans="2:11" s="352" customFormat="1" ht="17.25" customHeight="1" x14ac:dyDescent="0.3">
      <c r="B42" s="542"/>
      <c r="C42" s="367"/>
      <c r="D42" s="367"/>
      <c r="E42" s="543"/>
      <c r="F42" s="368"/>
      <c r="G42" s="368"/>
      <c r="H42" s="368"/>
      <c r="I42" s="351"/>
      <c r="J42" s="192"/>
      <c r="K42" s="192"/>
    </row>
    <row r="43" spans="2:11" s="352" customFormat="1" ht="17.25" customHeight="1" x14ac:dyDescent="0.3">
      <c r="B43" s="542"/>
      <c r="C43" s="367"/>
      <c r="D43" s="367"/>
      <c r="E43" s="543"/>
      <c r="F43" s="368"/>
      <c r="G43" s="368"/>
      <c r="H43" s="368"/>
      <c r="I43" s="351"/>
      <c r="J43" s="192"/>
      <c r="K43" s="192"/>
    </row>
    <row r="44" spans="2:11" s="352" customFormat="1" ht="17.25" customHeight="1" x14ac:dyDescent="0.3">
      <c r="B44" s="542"/>
      <c r="C44" s="367"/>
      <c r="D44" s="367"/>
      <c r="E44" s="543"/>
      <c r="F44" s="368"/>
      <c r="G44" s="368"/>
      <c r="H44" s="368"/>
      <c r="I44" s="351"/>
      <c r="J44" s="192"/>
      <c r="K44" s="192"/>
    </row>
    <row r="45" spans="2:11" s="352" customFormat="1" ht="17.25" customHeight="1" x14ac:dyDescent="0.3">
      <c r="B45" s="542"/>
      <c r="C45" s="367"/>
      <c r="D45" s="367"/>
      <c r="E45" s="543"/>
      <c r="F45" s="368"/>
      <c r="G45" s="368"/>
      <c r="H45" s="368"/>
      <c r="I45" s="351"/>
      <c r="J45" s="192"/>
      <c r="K45" s="192"/>
    </row>
    <row r="46" spans="2:11" s="352" customFormat="1" ht="17.25" customHeight="1" x14ac:dyDescent="0.3">
      <c r="B46" s="542"/>
      <c r="C46" s="367"/>
      <c r="D46" s="367"/>
      <c r="E46" s="543"/>
      <c r="F46" s="368"/>
      <c r="G46" s="368"/>
      <c r="H46" s="368"/>
      <c r="I46" s="351"/>
      <c r="J46" s="192"/>
      <c r="K46" s="192"/>
    </row>
    <row r="47" spans="2:11" s="352" customFormat="1" ht="17.25" customHeight="1" x14ac:dyDescent="0.3">
      <c r="B47" s="542"/>
      <c r="C47" s="367"/>
      <c r="D47" s="367"/>
      <c r="E47" s="543"/>
      <c r="F47" s="368"/>
      <c r="G47" s="368"/>
      <c r="H47" s="368"/>
      <c r="I47" s="351"/>
      <c r="J47" s="192"/>
      <c r="K47" s="192"/>
    </row>
    <row r="48" spans="2:11" s="352" customFormat="1" ht="17.25" customHeight="1" x14ac:dyDescent="0.3">
      <c r="B48" s="542"/>
      <c r="C48" s="367"/>
      <c r="D48" s="367"/>
      <c r="E48" s="543"/>
      <c r="F48" s="368"/>
      <c r="G48" s="368"/>
      <c r="H48" s="368"/>
      <c r="I48" s="351"/>
      <c r="J48" s="192"/>
      <c r="K48" s="192"/>
    </row>
    <row r="49" spans="2:11" s="352" customFormat="1" ht="17.25" customHeight="1" x14ac:dyDescent="0.3">
      <c r="B49" s="542"/>
      <c r="C49" s="367"/>
      <c r="D49" s="367"/>
      <c r="E49" s="543"/>
      <c r="F49" s="368"/>
      <c r="G49" s="368"/>
      <c r="H49" s="368"/>
      <c r="I49" s="351"/>
      <c r="J49" s="192"/>
      <c r="K49" s="192"/>
    </row>
    <row r="50" spans="2:11" s="352" customFormat="1" ht="17.25" customHeight="1" x14ac:dyDescent="0.3">
      <c r="B50" s="542"/>
      <c r="C50" s="367"/>
      <c r="D50" s="367"/>
      <c r="E50" s="543"/>
      <c r="F50" s="368"/>
      <c r="G50" s="368"/>
      <c r="H50" s="368"/>
      <c r="I50" s="351"/>
      <c r="J50" s="192"/>
      <c r="K50" s="192"/>
    </row>
    <row r="51" spans="2:11" s="352" customFormat="1" ht="17.25" customHeight="1" x14ac:dyDescent="0.3">
      <c r="B51" s="542"/>
      <c r="C51" s="367"/>
      <c r="D51" s="367"/>
      <c r="E51" s="543"/>
      <c r="F51" s="368"/>
      <c r="G51" s="368"/>
      <c r="H51" s="368"/>
      <c r="I51" s="351"/>
      <c r="J51" s="192"/>
      <c r="K51" s="192"/>
    </row>
    <row r="52" spans="2:11" s="352" customFormat="1" ht="17.25" customHeight="1" x14ac:dyDescent="0.3">
      <c r="B52" s="542"/>
      <c r="C52" s="367"/>
      <c r="D52" s="367"/>
      <c r="E52" s="543"/>
      <c r="F52" s="368"/>
      <c r="G52" s="368"/>
      <c r="H52" s="368"/>
      <c r="I52" s="351"/>
      <c r="J52" s="192"/>
      <c r="K52" s="192"/>
    </row>
    <row r="53" spans="2:11" s="352" customFormat="1" ht="17.25" customHeight="1" x14ac:dyDescent="0.3">
      <c r="B53" s="542"/>
      <c r="C53" s="367"/>
      <c r="D53" s="367"/>
      <c r="E53" s="543"/>
      <c r="F53" s="368"/>
      <c r="G53" s="368"/>
      <c r="H53" s="368"/>
      <c r="I53" s="351"/>
      <c r="J53" s="192"/>
      <c r="K53" s="192"/>
    </row>
    <row r="54" spans="2:11" s="352" customFormat="1" ht="17.25" customHeight="1" x14ac:dyDescent="0.3">
      <c r="B54" s="542"/>
      <c r="C54" s="367"/>
      <c r="D54" s="367"/>
      <c r="E54" s="543"/>
      <c r="F54" s="368"/>
      <c r="G54" s="368"/>
      <c r="H54" s="368"/>
      <c r="I54" s="351"/>
      <c r="J54" s="192"/>
      <c r="K54" s="192"/>
    </row>
    <row r="55" spans="2:11" s="352" customFormat="1" ht="17.25" customHeight="1" x14ac:dyDescent="0.3">
      <c r="B55" s="542"/>
      <c r="C55" s="367"/>
      <c r="D55" s="367"/>
      <c r="E55" s="543"/>
      <c r="F55" s="368"/>
      <c r="G55" s="368"/>
      <c r="H55" s="368"/>
      <c r="I55" s="351"/>
      <c r="J55" s="192"/>
      <c r="K55" s="192"/>
    </row>
    <row r="56" spans="2:11" s="352" customFormat="1" ht="17.25" customHeight="1" x14ac:dyDescent="0.3">
      <c r="B56" s="542"/>
      <c r="C56" s="367"/>
      <c r="D56" s="367"/>
      <c r="E56" s="543"/>
      <c r="F56" s="368"/>
      <c r="G56" s="368"/>
      <c r="H56" s="368"/>
      <c r="I56" s="351"/>
      <c r="J56" s="192"/>
      <c r="K56" s="192"/>
    </row>
    <row r="57" spans="2:11" s="352" customFormat="1" ht="17.25" customHeight="1" x14ac:dyDescent="0.3">
      <c r="B57" s="542"/>
      <c r="C57" s="367"/>
      <c r="D57" s="367"/>
      <c r="E57" s="543"/>
      <c r="F57" s="368"/>
      <c r="G57" s="368"/>
      <c r="H57" s="368"/>
      <c r="I57" s="351"/>
      <c r="J57" s="192"/>
      <c r="K57" s="192"/>
    </row>
    <row r="58" spans="2:11" s="352" customFormat="1" ht="17.25" customHeight="1" x14ac:dyDescent="0.3">
      <c r="B58" s="542"/>
      <c r="C58" s="367"/>
      <c r="D58" s="367"/>
      <c r="E58" s="543"/>
      <c r="F58" s="368"/>
      <c r="G58" s="368"/>
      <c r="H58" s="368"/>
      <c r="I58" s="351"/>
      <c r="J58" s="192"/>
      <c r="K58" s="192"/>
    </row>
    <row r="59" spans="2:11" s="352" customFormat="1" ht="17.25" customHeight="1" x14ac:dyDescent="0.3">
      <c r="B59" s="542"/>
      <c r="C59" s="367"/>
      <c r="D59" s="367"/>
      <c r="E59" s="543"/>
      <c r="F59" s="368"/>
      <c r="G59" s="368"/>
      <c r="H59" s="368"/>
      <c r="I59" s="351"/>
      <c r="J59" s="192"/>
      <c r="K59" s="192"/>
    </row>
    <row r="60" spans="2:11" s="352" customFormat="1" ht="17.25" customHeight="1" x14ac:dyDescent="0.3">
      <c r="B60" s="542"/>
      <c r="C60" s="367"/>
      <c r="D60" s="367"/>
      <c r="E60" s="543"/>
      <c r="F60" s="368"/>
      <c r="G60" s="368"/>
      <c r="H60" s="368"/>
      <c r="I60" s="351"/>
      <c r="J60" s="192"/>
      <c r="K60" s="192"/>
    </row>
    <row r="61" spans="2:11" s="352" customFormat="1" ht="17.25" customHeight="1" x14ac:dyDescent="0.3">
      <c r="B61" s="542"/>
      <c r="C61" s="367"/>
      <c r="D61" s="367"/>
      <c r="E61" s="543"/>
      <c r="F61" s="368"/>
      <c r="G61" s="368"/>
      <c r="H61" s="368"/>
      <c r="I61" s="351"/>
      <c r="J61" s="192"/>
      <c r="K61" s="192"/>
    </row>
    <row r="62" spans="2:11" s="352" customFormat="1" ht="17.25" customHeight="1" x14ac:dyDescent="0.3">
      <c r="B62" s="542"/>
      <c r="C62" s="367"/>
      <c r="D62" s="367"/>
      <c r="E62" s="543"/>
      <c r="F62" s="368"/>
      <c r="G62" s="368"/>
      <c r="H62" s="368"/>
      <c r="I62" s="351"/>
      <c r="J62" s="192"/>
      <c r="K62" s="192"/>
    </row>
    <row r="63" spans="2:11" s="352" customFormat="1" ht="17.25" customHeight="1" x14ac:dyDescent="0.3">
      <c r="B63" s="542"/>
      <c r="C63" s="367"/>
      <c r="D63" s="367"/>
      <c r="E63" s="543"/>
      <c r="F63" s="368"/>
      <c r="G63" s="368"/>
      <c r="H63" s="368"/>
      <c r="I63" s="351"/>
      <c r="J63" s="192"/>
      <c r="K63" s="192"/>
    </row>
    <row r="64" spans="2:11" s="352" customFormat="1" ht="17.25" customHeight="1" x14ac:dyDescent="0.3">
      <c r="B64" s="542"/>
      <c r="C64" s="367"/>
      <c r="D64" s="367"/>
      <c r="E64" s="543"/>
      <c r="F64" s="368"/>
      <c r="G64" s="368"/>
      <c r="H64" s="368"/>
      <c r="I64" s="351"/>
      <c r="J64" s="192"/>
      <c r="K64" s="192"/>
    </row>
    <row r="65" spans="2:11" s="352" customFormat="1" ht="17.25" customHeight="1" x14ac:dyDescent="0.3">
      <c r="B65" s="542"/>
      <c r="C65" s="367"/>
      <c r="D65" s="367"/>
      <c r="E65" s="543"/>
      <c r="F65" s="368"/>
      <c r="G65" s="368"/>
      <c r="H65" s="368"/>
      <c r="I65" s="351"/>
      <c r="J65" s="192"/>
      <c r="K65" s="192"/>
    </row>
    <row r="66" spans="2:11" s="352" customFormat="1" ht="17.25" customHeight="1" x14ac:dyDescent="0.3">
      <c r="B66" s="542"/>
      <c r="C66" s="367"/>
      <c r="D66" s="367"/>
      <c r="E66" s="543"/>
      <c r="F66" s="368"/>
      <c r="G66" s="368"/>
      <c r="H66" s="368"/>
      <c r="I66" s="351"/>
      <c r="J66" s="192"/>
      <c r="K66" s="192"/>
    </row>
    <row r="67" spans="2:11" s="352" customFormat="1" ht="17.25" customHeight="1" x14ac:dyDescent="0.3">
      <c r="B67" s="542"/>
      <c r="C67" s="367"/>
      <c r="D67" s="367"/>
      <c r="E67" s="543"/>
      <c r="F67" s="368"/>
      <c r="G67" s="368"/>
      <c r="H67" s="368"/>
      <c r="I67" s="351"/>
      <c r="J67" s="192"/>
      <c r="K67" s="192"/>
    </row>
    <row r="68" spans="2:11" s="352" customFormat="1" ht="17.25" customHeight="1" x14ac:dyDescent="0.3">
      <c r="B68" s="542"/>
      <c r="C68" s="367"/>
      <c r="D68" s="367"/>
      <c r="E68" s="543"/>
      <c r="F68" s="368"/>
      <c r="G68" s="368"/>
      <c r="H68" s="368"/>
      <c r="I68" s="351"/>
      <c r="J68" s="192"/>
      <c r="K68" s="192"/>
    </row>
    <row r="69" spans="2:11" s="352" customFormat="1" ht="17.25" customHeight="1" x14ac:dyDescent="0.3">
      <c r="B69" s="542"/>
      <c r="C69" s="367"/>
      <c r="D69" s="367"/>
      <c r="E69" s="543"/>
      <c r="F69" s="368"/>
      <c r="G69" s="368"/>
      <c r="H69" s="368"/>
      <c r="I69" s="351"/>
      <c r="J69" s="192"/>
      <c r="K69" s="192"/>
    </row>
    <row r="70" spans="2:11" s="352" customFormat="1" ht="17.25" customHeight="1" x14ac:dyDescent="0.3">
      <c r="B70" s="542"/>
      <c r="C70" s="367"/>
      <c r="D70" s="367"/>
      <c r="E70" s="543"/>
      <c r="F70" s="368"/>
      <c r="G70" s="368"/>
      <c r="H70" s="368"/>
      <c r="I70" s="351"/>
      <c r="J70" s="192"/>
      <c r="K70" s="192"/>
    </row>
    <row r="71" spans="2:11" s="352" customFormat="1" ht="17.25" customHeight="1" x14ac:dyDescent="0.3">
      <c r="B71" s="542"/>
      <c r="C71" s="367"/>
      <c r="D71" s="367"/>
      <c r="E71" s="543"/>
      <c r="F71" s="368"/>
      <c r="G71" s="368"/>
      <c r="H71" s="368"/>
      <c r="I71" s="351"/>
      <c r="J71" s="192"/>
      <c r="K71" s="192"/>
    </row>
    <row r="72" spans="2:11" s="352" customFormat="1" ht="17.25" customHeight="1" x14ac:dyDescent="0.3">
      <c r="B72" s="542"/>
      <c r="C72" s="367"/>
      <c r="D72" s="367"/>
      <c r="E72" s="543"/>
      <c r="F72" s="368"/>
      <c r="G72" s="368"/>
      <c r="H72" s="368"/>
      <c r="I72" s="351"/>
      <c r="J72" s="192"/>
      <c r="K72" s="192"/>
    </row>
    <row r="73" spans="2:11" s="352" customFormat="1" ht="17.25" customHeight="1" x14ac:dyDescent="0.3">
      <c r="B73" s="542"/>
      <c r="C73" s="367"/>
      <c r="D73" s="367"/>
      <c r="E73" s="543"/>
      <c r="F73" s="368"/>
      <c r="G73" s="368"/>
      <c r="H73" s="368"/>
      <c r="I73" s="351"/>
      <c r="J73" s="192"/>
      <c r="K73" s="192"/>
    </row>
    <row r="74" spans="2:11" s="352" customFormat="1" ht="17.25" customHeight="1" x14ac:dyDescent="0.3">
      <c r="B74" s="542"/>
      <c r="C74" s="367"/>
      <c r="D74" s="367"/>
      <c r="E74" s="543"/>
      <c r="F74" s="368"/>
      <c r="G74" s="368"/>
      <c r="H74" s="368"/>
      <c r="I74" s="351"/>
      <c r="J74" s="192"/>
      <c r="K74" s="192"/>
    </row>
    <row r="75" spans="2:11" s="352" customFormat="1" ht="17.25" customHeight="1" x14ac:dyDescent="0.3">
      <c r="B75" s="542"/>
      <c r="C75" s="367"/>
      <c r="D75" s="367"/>
      <c r="E75" s="543"/>
      <c r="F75" s="368"/>
      <c r="G75" s="368"/>
      <c r="H75" s="368"/>
      <c r="I75" s="351"/>
      <c r="J75" s="192"/>
      <c r="K75" s="192"/>
    </row>
    <row r="76" spans="2:11" s="352" customFormat="1" ht="17.25" customHeight="1" x14ac:dyDescent="0.3">
      <c r="B76" s="542"/>
      <c r="C76" s="367"/>
      <c r="D76" s="367"/>
      <c r="E76" s="543"/>
      <c r="F76" s="368"/>
      <c r="G76" s="368"/>
      <c r="H76" s="368"/>
      <c r="I76" s="351"/>
      <c r="J76" s="192"/>
      <c r="K76" s="192"/>
    </row>
    <row r="77" spans="2:11" s="352" customFormat="1" ht="17.25" customHeight="1" x14ac:dyDescent="0.3">
      <c r="B77" s="542"/>
      <c r="C77" s="367"/>
      <c r="D77" s="367"/>
      <c r="E77" s="543"/>
      <c r="F77" s="368"/>
      <c r="G77" s="368"/>
      <c r="H77" s="368"/>
      <c r="I77" s="351"/>
      <c r="J77" s="192"/>
      <c r="K77" s="192"/>
    </row>
    <row r="78" spans="2:11" s="352" customFormat="1" ht="17.25" customHeight="1" x14ac:dyDescent="0.3">
      <c r="B78" s="542"/>
      <c r="C78" s="367"/>
      <c r="D78" s="367"/>
      <c r="E78" s="543"/>
      <c r="F78" s="368"/>
      <c r="G78" s="368"/>
      <c r="H78" s="368"/>
      <c r="I78" s="351"/>
      <c r="J78" s="192"/>
      <c r="K78" s="192"/>
    </row>
    <row r="79" spans="2:11" s="352" customFormat="1" ht="17.25" customHeight="1" x14ac:dyDescent="0.3">
      <c r="B79" s="542"/>
      <c r="C79" s="367"/>
      <c r="D79" s="367"/>
      <c r="E79" s="543"/>
      <c r="F79" s="368"/>
      <c r="G79" s="368"/>
      <c r="H79" s="368"/>
      <c r="I79" s="351"/>
      <c r="J79" s="192"/>
      <c r="K79" s="192"/>
    </row>
    <row r="80" spans="2:11" s="352" customFormat="1" ht="17.25" customHeight="1" x14ac:dyDescent="0.3">
      <c r="B80" s="542"/>
      <c r="C80" s="367"/>
      <c r="D80" s="367"/>
      <c r="E80" s="543"/>
      <c r="F80" s="368"/>
      <c r="G80" s="368"/>
      <c r="H80" s="368"/>
      <c r="I80" s="351"/>
      <c r="J80" s="192"/>
      <c r="K80" s="192"/>
    </row>
    <row r="81" spans="2:11" s="352" customFormat="1" ht="17.25" customHeight="1" x14ac:dyDescent="0.3">
      <c r="B81" s="542"/>
      <c r="C81" s="367"/>
      <c r="D81" s="367"/>
      <c r="E81" s="543"/>
      <c r="F81" s="368"/>
      <c r="G81" s="368"/>
      <c r="H81" s="368"/>
      <c r="I81" s="351"/>
      <c r="J81" s="192"/>
      <c r="K81" s="192"/>
    </row>
    <row r="82" spans="2:11" s="352" customFormat="1" ht="17.25" customHeight="1" x14ac:dyDescent="0.3">
      <c r="B82" s="542"/>
      <c r="C82" s="367"/>
      <c r="D82" s="367"/>
      <c r="E82" s="543"/>
      <c r="F82" s="368"/>
      <c r="G82" s="368"/>
      <c r="H82" s="368"/>
      <c r="I82" s="351"/>
      <c r="J82" s="192"/>
      <c r="K82" s="192"/>
    </row>
    <row r="83" spans="2:11" s="352" customFormat="1" ht="17.25" customHeight="1" x14ac:dyDescent="0.3">
      <c r="B83" s="542"/>
      <c r="C83" s="367"/>
      <c r="D83" s="367"/>
      <c r="E83" s="543"/>
      <c r="F83" s="368"/>
      <c r="G83" s="368"/>
      <c r="H83" s="368"/>
      <c r="I83" s="351"/>
      <c r="J83" s="192"/>
      <c r="K83" s="192"/>
    </row>
    <row r="84" spans="2:11" s="352" customFormat="1" ht="17.25" customHeight="1" x14ac:dyDescent="0.3">
      <c r="B84" s="542"/>
      <c r="C84" s="367"/>
      <c r="D84" s="367"/>
      <c r="E84" s="543"/>
      <c r="F84" s="368"/>
      <c r="G84" s="368"/>
      <c r="H84" s="368"/>
      <c r="I84" s="351"/>
      <c r="J84" s="192"/>
      <c r="K84" s="192"/>
    </row>
    <row r="85" spans="2:11" s="352" customFormat="1" ht="17.25" customHeight="1" x14ac:dyDescent="0.3">
      <c r="B85" s="542"/>
      <c r="C85" s="367"/>
      <c r="D85" s="367"/>
      <c r="E85" s="543"/>
      <c r="F85" s="368"/>
      <c r="G85" s="368"/>
      <c r="H85" s="368"/>
      <c r="I85" s="351"/>
      <c r="J85" s="192"/>
      <c r="K85" s="192"/>
    </row>
    <row r="86" spans="2:11" s="352" customFormat="1" ht="17.25" customHeight="1" x14ac:dyDescent="0.3">
      <c r="B86" s="542"/>
      <c r="C86" s="367"/>
      <c r="D86" s="367"/>
      <c r="E86" s="543"/>
      <c r="F86" s="368"/>
      <c r="G86" s="368"/>
      <c r="H86" s="368"/>
      <c r="I86" s="351"/>
      <c r="J86" s="192"/>
      <c r="K86" s="192"/>
    </row>
    <row r="87" spans="2:11" s="352" customFormat="1" ht="17.25" customHeight="1" x14ac:dyDescent="0.3">
      <c r="B87" s="542"/>
      <c r="C87" s="367"/>
      <c r="D87" s="367"/>
      <c r="E87" s="543"/>
      <c r="F87" s="368"/>
      <c r="G87" s="368"/>
      <c r="H87" s="368"/>
      <c r="I87" s="351"/>
      <c r="J87" s="192"/>
      <c r="K87" s="192"/>
    </row>
    <row r="88" spans="2:11" s="352" customFormat="1" ht="17.25" customHeight="1" x14ac:dyDescent="0.3">
      <c r="B88" s="542"/>
      <c r="C88" s="367"/>
      <c r="D88" s="367"/>
      <c r="E88" s="543"/>
      <c r="F88" s="368"/>
      <c r="G88" s="368"/>
      <c r="H88" s="368"/>
      <c r="I88" s="351"/>
      <c r="J88" s="192"/>
      <c r="K88" s="192"/>
    </row>
    <row r="89" spans="2:11" s="352" customFormat="1" ht="17.25" customHeight="1" x14ac:dyDescent="0.3">
      <c r="B89" s="542"/>
      <c r="C89" s="367"/>
      <c r="D89" s="367"/>
      <c r="E89" s="543"/>
      <c r="F89" s="368"/>
      <c r="G89" s="368"/>
      <c r="H89" s="368"/>
      <c r="I89" s="351"/>
      <c r="J89" s="192"/>
      <c r="K89" s="192"/>
    </row>
    <row r="90" spans="2:11" s="352" customFormat="1" ht="17.25" customHeight="1" x14ac:dyDescent="0.3">
      <c r="B90" s="542"/>
      <c r="C90" s="367"/>
      <c r="D90" s="367"/>
      <c r="E90" s="543"/>
      <c r="F90" s="368"/>
      <c r="G90" s="368"/>
      <c r="H90" s="368"/>
      <c r="I90" s="351"/>
      <c r="J90" s="192"/>
      <c r="K90" s="192"/>
    </row>
    <row r="91" spans="2:11" s="352" customFormat="1" ht="17.25" customHeight="1" x14ac:dyDescent="0.3">
      <c r="B91" s="542"/>
      <c r="C91" s="367"/>
      <c r="D91" s="367"/>
      <c r="E91" s="543"/>
      <c r="F91" s="368"/>
      <c r="G91" s="368"/>
      <c r="H91" s="368"/>
      <c r="I91" s="351"/>
      <c r="J91" s="192"/>
      <c r="K91" s="192"/>
    </row>
    <row r="92" spans="2:11" s="352" customFormat="1" ht="17.25" customHeight="1" x14ac:dyDescent="0.3">
      <c r="B92" s="542"/>
      <c r="C92" s="367"/>
      <c r="D92" s="367"/>
      <c r="E92" s="543"/>
      <c r="F92" s="368"/>
      <c r="G92" s="368"/>
      <c r="H92" s="368"/>
      <c r="J92" s="192"/>
      <c r="K92" s="192"/>
    </row>
    <row r="93" spans="2:11" s="352" customFormat="1" ht="17.25" customHeight="1" x14ac:dyDescent="0.3">
      <c r="B93" s="542"/>
      <c r="C93" s="367"/>
      <c r="D93" s="367"/>
      <c r="E93" s="543"/>
      <c r="F93" s="368"/>
      <c r="G93" s="368"/>
      <c r="H93" s="368"/>
      <c r="J93" s="192"/>
      <c r="K93" s="192"/>
    </row>
    <row r="94" spans="2:11" s="352" customFormat="1" ht="17.25" customHeight="1" x14ac:dyDescent="0.3">
      <c r="B94" s="542"/>
      <c r="C94" s="367"/>
      <c r="D94" s="367"/>
      <c r="E94" s="543"/>
      <c r="F94" s="368"/>
      <c r="G94" s="368"/>
      <c r="H94" s="368"/>
      <c r="J94" s="192"/>
      <c r="K94" s="192"/>
    </row>
    <row r="95" spans="2:11" s="352" customFormat="1" ht="17.25" customHeight="1" x14ac:dyDescent="0.3">
      <c r="B95" s="542"/>
      <c r="C95" s="367"/>
      <c r="D95" s="367"/>
      <c r="E95" s="543"/>
      <c r="F95" s="368"/>
      <c r="G95" s="368"/>
      <c r="H95" s="368"/>
      <c r="J95" s="192"/>
      <c r="K95" s="192"/>
    </row>
    <row r="96" spans="2:11" s="352" customFormat="1" ht="17.25" customHeight="1" x14ac:dyDescent="0.3">
      <c r="B96" s="542"/>
      <c r="C96" s="367"/>
      <c r="D96" s="367"/>
      <c r="E96" s="543"/>
      <c r="F96" s="368"/>
      <c r="G96" s="368"/>
      <c r="H96" s="368"/>
      <c r="J96" s="192"/>
      <c r="K96" s="192"/>
    </row>
    <row r="97" spans="2:11" s="352" customFormat="1" ht="17.25" customHeight="1" x14ac:dyDescent="0.3">
      <c r="B97" s="542"/>
      <c r="C97" s="367"/>
      <c r="D97" s="367"/>
      <c r="E97" s="543"/>
      <c r="F97" s="368"/>
      <c r="G97" s="368"/>
      <c r="H97" s="368"/>
      <c r="J97" s="192"/>
      <c r="K97" s="192"/>
    </row>
    <row r="98" spans="2:11" s="352" customFormat="1" ht="17.25" customHeight="1" x14ac:dyDescent="0.3">
      <c r="B98" s="542"/>
      <c r="C98" s="367"/>
      <c r="D98" s="367"/>
      <c r="E98" s="543"/>
      <c r="F98" s="368"/>
      <c r="G98" s="368"/>
      <c r="H98" s="368"/>
      <c r="J98" s="192"/>
      <c r="K98" s="192"/>
    </row>
    <row r="99" spans="2:11" s="352" customFormat="1" ht="17.25" customHeight="1" x14ac:dyDescent="0.3">
      <c r="B99" s="542"/>
      <c r="C99" s="367"/>
      <c r="D99" s="367"/>
      <c r="E99" s="543"/>
      <c r="F99" s="368"/>
      <c r="G99" s="368"/>
      <c r="H99" s="368"/>
      <c r="J99" s="192"/>
      <c r="K99" s="192"/>
    </row>
    <row r="100" spans="2:11" s="352" customFormat="1" ht="18" customHeight="1" x14ac:dyDescent="0.3">
      <c r="B100" s="542"/>
      <c r="C100" s="367"/>
      <c r="D100" s="367"/>
      <c r="E100" s="543"/>
      <c r="F100" s="368"/>
      <c r="G100" s="368"/>
      <c r="H100" s="368"/>
      <c r="J100" s="192"/>
      <c r="K100" s="192"/>
    </row>
    <row r="101" spans="2:11" s="352" customFormat="1" ht="18" customHeight="1" x14ac:dyDescent="0.3">
      <c r="B101" s="542"/>
      <c r="C101" s="367"/>
      <c r="D101" s="367"/>
      <c r="E101" s="543"/>
      <c r="F101" s="368"/>
      <c r="G101" s="368"/>
      <c r="H101" s="368"/>
      <c r="J101" s="192"/>
      <c r="K101" s="192"/>
    </row>
    <row r="102" spans="2:11" s="352" customFormat="1" ht="18" customHeight="1" x14ac:dyDescent="0.3">
      <c r="B102" s="542"/>
      <c r="C102" s="367"/>
      <c r="D102" s="367"/>
      <c r="E102" s="543"/>
      <c r="F102" s="368"/>
      <c r="G102" s="368"/>
      <c r="H102" s="368"/>
      <c r="J102" s="192"/>
      <c r="K102" s="192"/>
    </row>
    <row r="103" spans="2:11" s="352" customFormat="1" ht="18" customHeight="1" x14ac:dyDescent="0.3">
      <c r="B103" s="542"/>
      <c r="C103" s="367"/>
      <c r="D103" s="367"/>
      <c r="E103" s="543"/>
      <c r="F103" s="368"/>
      <c r="G103" s="368"/>
      <c r="H103" s="368"/>
      <c r="J103" s="192"/>
      <c r="K103" s="192"/>
    </row>
    <row r="104" spans="2:11" s="352" customFormat="1" ht="18" customHeight="1" x14ac:dyDescent="0.3">
      <c r="B104" s="542"/>
      <c r="C104" s="367"/>
      <c r="D104" s="367"/>
      <c r="E104" s="543"/>
      <c r="F104" s="368"/>
      <c r="G104" s="368"/>
      <c r="H104" s="368"/>
      <c r="J104" s="192"/>
      <c r="K104" s="192"/>
    </row>
    <row r="105" spans="2:11" s="352" customFormat="1" ht="18" customHeight="1" x14ac:dyDescent="0.3">
      <c r="B105" s="542"/>
      <c r="C105" s="367"/>
      <c r="D105" s="367"/>
      <c r="E105" s="543"/>
      <c r="F105" s="368"/>
      <c r="G105" s="368"/>
      <c r="H105" s="368"/>
      <c r="J105" s="192"/>
      <c r="K105" s="192"/>
    </row>
    <row r="106" spans="2:11" s="352" customFormat="1" ht="18" customHeight="1" x14ac:dyDescent="0.3">
      <c r="B106" s="542"/>
      <c r="C106" s="367"/>
      <c r="D106" s="367"/>
      <c r="E106" s="543"/>
      <c r="F106" s="368"/>
      <c r="G106" s="368"/>
      <c r="H106" s="368"/>
      <c r="J106" s="192"/>
      <c r="K106" s="192"/>
    </row>
    <row r="107" spans="2:11" s="352" customFormat="1" ht="18" customHeight="1" x14ac:dyDescent="0.3">
      <c r="B107" s="542"/>
      <c r="C107" s="367"/>
      <c r="D107" s="367"/>
      <c r="E107" s="543"/>
      <c r="F107" s="368"/>
      <c r="G107" s="368"/>
      <c r="H107" s="368"/>
      <c r="J107" s="192"/>
      <c r="K107" s="192"/>
    </row>
    <row r="108" spans="2:11" s="352" customFormat="1" ht="18" customHeight="1" x14ac:dyDescent="0.3">
      <c r="B108" s="542"/>
      <c r="C108" s="367"/>
      <c r="D108" s="367"/>
      <c r="E108" s="543"/>
      <c r="F108" s="368"/>
      <c r="G108" s="368"/>
      <c r="H108" s="368"/>
      <c r="J108" s="192"/>
      <c r="K108" s="192"/>
    </row>
    <row r="109" spans="2:11" s="352" customFormat="1" ht="18" customHeight="1" x14ac:dyDescent="0.3">
      <c r="B109" s="542"/>
      <c r="C109" s="367"/>
      <c r="D109" s="367"/>
      <c r="E109" s="543"/>
      <c r="F109" s="368"/>
      <c r="G109" s="368"/>
      <c r="H109" s="368"/>
      <c r="J109" s="192"/>
      <c r="K109" s="192"/>
    </row>
    <row r="110" spans="2:11" s="352" customFormat="1" ht="18" customHeight="1" x14ac:dyDescent="0.3">
      <c r="B110" s="542"/>
      <c r="C110" s="367"/>
      <c r="D110" s="367"/>
      <c r="E110" s="543"/>
      <c r="F110" s="368"/>
      <c r="G110" s="368"/>
      <c r="H110" s="368"/>
      <c r="J110" s="192"/>
      <c r="K110" s="192"/>
    </row>
    <row r="111" spans="2:11" s="352" customFormat="1" ht="18" customHeight="1" x14ac:dyDescent="0.3">
      <c r="B111" s="542"/>
      <c r="C111" s="367"/>
      <c r="D111" s="367"/>
      <c r="E111" s="543"/>
      <c r="F111" s="368"/>
      <c r="G111" s="368"/>
      <c r="H111" s="368"/>
      <c r="J111" s="192"/>
      <c r="K111" s="192"/>
    </row>
    <row r="112" spans="2:11" s="352" customFormat="1" ht="18" customHeight="1" x14ac:dyDescent="0.3">
      <c r="B112" s="542"/>
      <c r="C112" s="367"/>
      <c r="D112" s="367"/>
      <c r="E112" s="543"/>
      <c r="F112" s="368"/>
      <c r="G112" s="368"/>
      <c r="H112" s="368"/>
      <c r="J112" s="192"/>
      <c r="K112" s="192"/>
    </row>
    <row r="113" spans="2:11" s="352" customFormat="1" ht="18" customHeight="1" x14ac:dyDescent="0.3">
      <c r="B113" s="542"/>
      <c r="C113" s="367"/>
      <c r="D113" s="367"/>
      <c r="E113" s="543"/>
      <c r="F113" s="368"/>
      <c r="G113" s="368"/>
      <c r="H113" s="368"/>
      <c r="J113" s="192"/>
      <c r="K113" s="192"/>
    </row>
    <row r="114" spans="2:11" s="352" customFormat="1" ht="18" customHeight="1" x14ac:dyDescent="0.3">
      <c r="B114" s="542"/>
      <c r="C114" s="367"/>
      <c r="D114" s="367"/>
      <c r="E114" s="543"/>
      <c r="F114" s="368"/>
      <c r="G114" s="368"/>
      <c r="H114" s="368"/>
      <c r="J114" s="192"/>
      <c r="K114" s="192"/>
    </row>
    <row r="115" spans="2:11" s="352" customFormat="1" ht="18" customHeight="1" x14ac:dyDescent="0.3">
      <c r="B115" s="542"/>
      <c r="C115" s="367"/>
      <c r="D115" s="367"/>
      <c r="E115" s="543"/>
      <c r="F115" s="368"/>
      <c r="G115" s="368"/>
      <c r="H115" s="368"/>
      <c r="J115" s="192"/>
      <c r="K115" s="192"/>
    </row>
    <row r="116" spans="2:11" s="352" customFormat="1" ht="18" customHeight="1" x14ac:dyDescent="0.3">
      <c r="B116" s="542"/>
      <c r="C116" s="367"/>
      <c r="D116" s="367"/>
      <c r="E116" s="543"/>
      <c r="F116" s="368"/>
      <c r="G116" s="368"/>
      <c r="H116" s="368"/>
      <c r="J116" s="192"/>
      <c r="K116" s="192"/>
    </row>
    <row r="117" spans="2:11" s="352" customFormat="1" ht="18" customHeight="1" x14ac:dyDescent="0.3">
      <c r="B117" s="542"/>
      <c r="C117" s="367"/>
      <c r="D117" s="367"/>
      <c r="E117" s="543"/>
      <c r="F117" s="368"/>
      <c r="G117" s="368"/>
      <c r="H117" s="368"/>
      <c r="J117" s="192"/>
      <c r="K117" s="192"/>
    </row>
    <row r="118" spans="2:11" s="352" customFormat="1" ht="18" customHeight="1" x14ac:dyDescent="0.3">
      <c r="B118" s="542"/>
      <c r="C118" s="367"/>
      <c r="D118" s="367"/>
      <c r="E118" s="543"/>
      <c r="F118" s="368"/>
      <c r="G118" s="368"/>
      <c r="H118" s="368"/>
      <c r="J118" s="192"/>
      <c r="K118" s="192"/>
    </row>
    <row r="119" spans="2:11" s="352" customFormat="1" ht="18" customHeight="1" x14ac:dyDescent="0.3">
      <c r="B119" s="542"/>
      <c r="C119" s="367"/>
      <c r="D119" s="367"/>
      <c r="E119" s="543"/>
      <c r="F119" s="368"/>
      <c r="G119" s="368"/>
      <c r="H119" s="368"/>
      <c r="J119" s="192"/>
      <c r="K119" s="192"/>
    </row>
    <row r="120" spans="2:11" s="352" customFormat="1" ht="18" customHeight="1" x14ac:dyDescent="0.3">
      <c r="B120" s="542"/>
      <c r="C120" s="367"/>
      <c r="D120" s="367"/>
      <c r="E120" s="543"/>
      <c r="F120" s="368"/>
      <c r="G120" s="368"/>
      <c r="H120" s="368"/>
      <c r="J120" s="192"/>
      <c r="K120" s="192"/>
    </row>
    <row r="121" spans="2:11" s="352" customFormat="1" ht="18" customHeight="1" x14ac:dyDescent="0.3">
      <c r="B121" s="542"/>
      <c r="C121" s="367"/>
      <c r="D121" s="367"/>
      <c r="E121" s="543"/>
      <c r="F121" s="368"/>
      <c r="G121" s="368"/>
      <c r="H121" s="368"/>
      <c r="J121" s="192"/>
      <c r="K121" s="192"/>
    </row>
    <row r="122" spans="2:11" s="352" customFormat="1" ht="18" customHeight="1" x14ac:dyDescent="0.3">
      <c r="B122" s="542"/>
      <c r="C122" s="367"/>
      <c r="D122" s="367"/>
      <c r="E122" s="543"/>
      <c r="F122" s="368"/>
      <c r="G122" s="368"/>
      <c r="H122" s="368"/>
      <c r="J122" s="192"/>
      <c r="K122" s="192"/>
    </row>
    <row r="123" spans="2:11" s="352" customFormat="1" ht="18" customHeight="1" x14ac:dyDescent="0.3">
      <c r="B123" s="542"/>
      <c r="C123" s="367"/>
      <c r="D123" s="367"/>
      <c r="E123" s="543"/>
      <c r="F123" s="368"/>
      <c r="G123" s="368"/>
      <c r="H123" s="368"/>
      <c r="J123" s="192"/>
      <c r="K123" s="192"/>
    </row>
    <row r="124" spans="2:11" s="352" customFormat="1" ht="18" customHeight="1" x14ac:dyDescent="0.3">
      <c r="B124" s="542"/>
      <c r="C124" s="367"/>
      <c r="D124" s="367"/>
      <c r="E124" s="543"/>
      <c r="F124" s="368"/>
      <c r="G124" s="368"/>
      <c r="H124" s="368"/>
      <c r="J124" s="192"/>
      <c r="K124" s="192"/>
    </row>
    <row r="125" spans="2:11" s="352" customFormat="1" ht="18" customHeight="1" x14ac:dyDescent="0.3">
      <c r="B125" s="542"/>
      <c r="C125" s="367"/>
      <c r="D125" s="367"/>
      <c r="E125" s="543"/>
      <c r="F125" s="368"/>
      <c r="G125" s="368"/>
      <c r="H125" s="368"/>
      <c r="J125" s="192"/>
      <c r="K125" s="192"/>
    </row>
    <row r="126" spans="2:11" s="352" customFormat="1" ht="18" customHeight="1" x14ac:dyDescent="0.3">
      <c r="B126" s="542"/>
      <c r="C126" s="367"/>
      <c r="D126" s="367"/>
      <c r="E126" s="543"/>
      <c r="F126" s="368"/>
      <c r="G126" s="368"/>
      <c r="H126" s="368"/>
      <c r="J126" s="192"/>
      <c r="K126" s="192"/>
    </row>
    <row r="127" spans="2:11" s="352" customFormat="1" ht="18" customHeight="1" x14ac:dyDescent="0.3">
      <c r="B127" s="542"/>
      <c r="C127" s="367"/>
      <c r="D127" s="367"/>
      <c r="E127" s="543"/>
      <c r="F127" s="368"/>
      <c r="G127" s="368"/>
      <c r="H127" s="368"/>
      <c r="J127" s="192"/>
      <c r="K127" s="192"/>
    </row>
    <row r="128" spans="2:11" s="352" customFormat="1" ht="18" customHeight="1" x14ac:dyDescent="0.3">
      <c r="B128" s="542"/>
      <c r="C128" s="367"/>
      <c r="D128" s="367"/>
      <c r="E128" s="543"/>
      <c r="F128" s="368"/>
      <c r="G128" s="368"/>
      <c r="H128" s="368"/>
      <c r="J128" s="192"/>
      <c r="K128" s="192"/>
    </row>
    <row r="129" spans="2:11" s="352" customFormat="1" ht="18" customHeight="1" x14ac:dyDescent="0.3">
      <c r="B129" s="542"/>
      <c r="C129" s="367"/>
      <c r="D129" s="367"/>
      <c r="E129" s="543"/>
      <c r="F129" s="368"/>
      <c r="G129" s="368"/>
      <c r="H129" s="368"/>
      <c r="J129" s="192"/>
      <c r="K129" s="192"/>
    </row>
    <row r="130" spans="2:11" s="352" customFormat="1" ht="18" customHeight="1" x14ac:dyDescent="0.3">
      <c r="B130" s="542"/>
      <c r="C130" s="367"/>
      <c r="D130" s="367"/>
      <c r="E130" s="543"/>
      <c r="F130" s="368"/>
      <c r="G130" s="368"/>
      <c r="H130" s="368"/>
      <c r="J130" s="192"/>
      <c r="K130" s="192"/>
    </row>
    <row r="131" spans="2:11" s="352" customFormat="1" ht="18" customHeight="1" x14ac:dyDescent="0.3">
      <c r="B131" s="542"/>
      <c r="C131" s="367"/>
      <c r="D131" s="367"/>
      <c r="E131" s="543"/>
      <c r="F131" s="368"/>
      <c r="G131" s="368"/>
      <c r="H131" s="368"/>
      <c r="J131" s="192"/>
      <c r="K131" s="192"/>
    </row>
    <row r="132" spans="2:11" s="352" customFormat="1" ht="18" customHeight="1" x14ac:dyDescent="0.3">
      <c r="B132" s="542"/>
      <c r="C132" s="367"/>
      <c r="D132" s="367"/>
      <c r="E132" s="543"/>
      <c r="F132" s="368"/>
      <c r="G132" s="368"/>
      <c r="H132" s="368"/>
      <c r="J132" s="192"/>
      <c r="K132" s="192"/>
    </row>
    <row r="133" spans="2:11" s="352" customFormat="1" ht="18" customHeight="1" x14ac:dyDescent="0.3">
      <c r="B133" s="542"/>
      <c r="C133" s="367"/>
      <c r="D133" s="367"/>
      <c r="E133" s="543"/>
      <c r="F133" s="368"/>
      <c r="G133" s="368"/>
      <c r="H133" s="368"/>
      <c r="J133" s="192"/>
      <c r="K133" s="192"/>
    </row>
    <row r="134" spans="2:11" s="352" customFormat="1" ht="18" customHeight="1" x14ac:dyDescent="0.3">
      <c r="B134" s="542"/>
      <c r="C134" s="367"/>
      <c r="D134" s="367"/>
      <c r="E134" s="543"/>
      <c r="F134" s="368"/>
      <c r="G134" s="368"/>
      <c r="H134" s="368"/>
      <c r="J134" s="192"/>
      <c r="K134" s="192"/>
    </row>
    <row r="135" spans="2:11" s="352" customFormat="1" ht="18" customHeight="1" x14ac:dyDescent="0.3">
      <c r="B135" s="542"/>
      <c r="C135" s="367"/>
      <c r="D135" s="367"/>
      <c r="E135" s="543"/>
      <c r="F135" s="368"/>
      <c r="G135" s="368"/>
      <c r="H135" s="368"/>
      <c r="J135" s="192"/>
      <c r="K135" s="192"/>
    </row>
    <row r="136" spans="2:11" s="352" customFormat="1" ht="18" customHeight="1" x14ac:dyDescent="0.3">
      <c r="B136" s="542"/>
      <c r="C136" s="367"/>
      <c r="D136" s="367"/>
      <c r="E136" s="543"/>
      <c r="F136" s="368"/>
      <c r="G136" s="368"/>
      <c r="H136" s="368"/>
      <c r="J136" s="192"/>
      <c r="K136" s="192"/>
    </row>
    <row r="137" spans="2:11" s="352" customFormat="1" ht="18" customHeight="1" x14ac:dyDescent="0.3">
      <c r="B137" s="542"/>
      <c r="C137" s="367"/>
      <c r="D137" s="367"/>
      <c r="E137" s="543"/>
      <c r="F137" s="368"/>
      <c r="G137" s="368"/>
      <c r="H137" s="368"/>
      <c r="J137" s="192"/>
      <c r="K137" s="192"/>
    </row>
    <row r="138" spans="2:11" s="352" customFormat="1" ht="18" customHeight="1" x14ac:dyDescent="0.3">
      <c r="B138" s="542"/>
      <c r="C138" s="367"/>
      <c r="D138" s="367"/>
      <c r="E138" s="543"/>
      <c r="F138" s="368"/>
      <c r="G138" s="368"/>
      <c r="H138" s="368"/>
      <c r="J138" s="192"/>
      <c r="K138" s="192"/>
    </row>
    <row r="139" spans="2:11" s="352" customFormat="1" ht="18" customHeight="1" x14ac:dyDescent="0.3">
      <c r="B139" s="542"/>
      <c r="C139" s="367"/>
      <c r="D139" s="367"/>
      <c r="E139" s="543"/>
      <c r="F139" s="368"/>
      <c r="G139" s="368"/>
      <c r="H139" s="368"/>
      <c r="J139" s="192"/>
      <c r="K139" s="192"/>
    </row>
    <row r="140" spans="2:11" s="352" customFormat="1" ht="18" customHeight="1" x14ac:dyDescent="0.3">
      <c r="B140" s="542"/>
      <c r="C140" s="367"/>
      <c r="D140" s="367"/>
      <c r="E140" s="543"/>
      <c r="F140" s="368"/>
      <c r="G140" s="368"/>
      <c r="H140" s="368"/>
      <c r="J140" s="192"/>
      <c r="K140" s="192"/>
    </row>
    <row r="141" spans="2:11" s="352" customFormat="1" ht="18" customHeight="1" x14ac:dyDescent="0.3">
      <c r="B141" s="542"/>
      <c r="C141" s="367"/>
      <c r="D141" s="367"/>
      <c r="E141" s="543"/>
      <c r="F141" s="368"/>
      <c r="G141" s="368"/>
      <c r="H141" s="368"/>
      <c r="J141" s="192"/>
      <c r="K141" s="192"/>
    </row>
    <row r="142" spans="2:11" s="352" customFormat="1" ht="18" customHeight="1" x14ac:dyDescent="0.3">
      <c r="B142" s="542"/>
      <c r="C142" s="367"/>
      <c r="D142" s="367"/>
      <c r="E142" s="543"/>
      <c r="F142" s="368"/>
      <c r="G142" s="368"/>
      <c r="H142" s="368"/>
      <c r="J142" s="192"/>
      <c r="K142" s="192"/>
    </row>
    <row r="143" spans="2:11" s="352" customFormat="1" ht="18" customHeight="1" x14ac:dyDescent="0.3">
      <c r="B143" s="542"/>
      <c r="C143" s="367"/>
      <c r="D143" s="367"/>
      <c r="E143" s="543"/>
      <c r="F143" s="368"/>
      <c r="G143" s="368"/>
      <c r="H143" s="368"/>
      <c r="J143" s="192"/>
      <c r="K143" s="192"/>
    </row>
    <row r="144" spans="2:11" s="352" customFormat="1" ht="18" customHeight="1" x14ac:dyDescent="0.3">
      <c r="B144" s="542"/>
      <c r="C144" s="367"/>
      <c r="D144" s="367"/>
      <c r="E144" s="543"/>
      <c r="F144" s="368"/>
      <c r="G144" s="368"/>
      <c r="H144" s="368"/>
      <c r="J144" s="192"/>
      <c r="K144" s="192"/>
    </row>
    <row r="145" spans="2:11" s="352" customFormat="1" ht="18" customHeight="1" x14ac:dyDescent="0.3">
      <c r="B145" s="542"/>
      <c r="C145" s="367"/>
      <c r="D145" s="367"/>
      <c r="E145" s="543"/>
      <c r="F145" s="368"/>
      <c r="G145" s="368"/>
      <c r="H145" s="368"/>
      <c r="J145" s="192"/>
      <c r="K145" s="192"/>
    </row>
    <row r="146" spans="2:11" s="352" customFormat="1" ht="18" customHeight="1" x14ac:dyDescent="0.3">
      <c r="B146" s="542"/>
      <c r="C146" s="367"/>
      <c r="D146" s="367"/>
      <c r="E146" s="543"/>
      <c r="F146" s="368"/>
      <c r="G146" s="368"/>
      <c r="H146" s="368"/>
      <c r="J146" s="192"/>
      <c r="K146" s="192"/>
    </row>
    <row r="147" spans="2:11" s="352" customFormat="1" ht="18" customHeight="1" x14ac:dyDescent="0.3">
      <c r="B147" s="542"/>
      <c r="C147" s="367"/>
      <c r="D147" s="367"/>
      <c r="E147" s="543"/>
      <c r="F147" s="368"/>
      <c r="G147" s="368"/>
      <c r="H147" s="368"/>
      <c r="J147" s="192"/>
      <c r="K147" s="192"/>
    </row>
    <row r="148" spans="2:11" s="352" customFormat="1" ht="18" customHeight="1" x14ac:dyDescent="0.3">
      <c r="B148" s="542"/>
      <c r="C148" s="367"/>
      <c r="D148" s="367"/>
      <c r="E148" s="543"/>
      <c r="F148" s="368"/>
      <c r="G148" s="368"/>
      <c r="H148" s="368"/>
      <c r="J148" s="192"/>
      <c r="K148" s="192"/>
    </row>
    <row r="149" spans="2:11" s="352" customFormat="1" ht="18" customHeight="1" x14ac:dyDescent="0.3">
      <c r="B149" s="542"/>
      <c r="C149" s="367"/>
      <c r="D149" s="367"/>
      <c r="E149" s="543"/>
      <c r="F149" s="368"/>
      <c r="G149" s="368"/>
      <c r="H149" s="368"/>
      <c r="J149" s="192"/>
      <c r="K149" s="192"/>
    </row>
    <row r="150" spans="2:11" s="352" customFormat="1" ht="18" customHeight="1" x14ac:dyDescent="0.3">
      <c r="B150" s="542"/>
      <c r="C150" s="367"/>
      <c r="D150" s="367"/>
      <c r="E150" s="543"/>
      <c r="F150" s="368"/>
      <c r="G150" s="368"/>
      <c r="H150" s="368"/>
      <c r="J150" s="192"/>
      <c r="K150" s="192"/>
    </row>
    <row r="151" spans="2:11" s="352" customFormat="1" ht="18" customHeight="1" x14ac:dyDescent="0.3">
      <c r="B151" s="542"/>
      <c r="C151" s="367"/>
      <c r="D151" s="367"/>
      <c r="E151" s="543"/>
      <c r="F151" s="368"/>
      <c r="G151" s="368"/>
      <c r="H151" s="368"/>
      <c r="J151" s="192"/>
      <c r="K151" s="192"/>
    </row>
    <row r="152" spans="2:11" s="352" customFormat="1" ht="18" customHeight="1" x14ac:dyDescent="0.3">
      <c r="B152" s="542"/>
      <c r="C152" s="367"/>
      <c r="D152" s="367"/>
      <c r="E152" s="543"/>
      <c r="F152" s="368"/>
      <c r="G152" s="368"/>
      <c r="H152" s="368"/>
      <c r="J152" s="192"/>
      <c r="K152" s="192"/>
    </row>
    <row r="153" spans="2:11" s="352" customFormat="1" ht="25.2" x14ac:dyDescent="0.3">
      <c r="B153" s="542"/>
      <c r="C153" s="367"/>
      <c r="D153" s="367"/>
      <c r="E153" s="543"/>
      <c r="F153" s="368"/>
      <c r="G153" s="368"/>
      <c r="H153" s="368"/>
      <c r="J153" s="192"/>
      <c r="K153" s="192"/>
    </row>
    <row r="154" spans="2:11" s="352" customFormat="1" ht="25.2" x14ac:dyDescent="0.3">
      <c r="B154" s="542"/>
      <c r="C154" s="367"/>
      <c r="D154" s="367"/>
      <c r="E154" s="543"/>
      <c r="F154" s="368"/>
      <c r="G154" s="368"/>
      <c r="H154" s="368"/>
      <c r="J154" s="192"/>
      <c r="K154" s="192"/>
    </row>
    <row r="155" spans="2:11" s="352" customFormat="1" ht="25.2" x14ac:dyDescent="0.3">
      <c r="B155" s="542"/>
      <c r="C155" s="367"/>
      <c r="D155" s="367"/>
      <c r="E155" s="543"/>
      <c r="F155" s="368"/>
      <c r="G155" s="368"/>
      <c r="H155" s="368"/>
      <c r="J155" s="192"/>
      <c r="K155" s="192"/>
    </row>
    <row r="156" spans="2:11" s="352" customFormat="1" ht="25.2" x14ac:dyDescent="0.3">
      <c r="B156" s="542"/>
      <c r="C156" s="367"/>
      <c r="D156" s="367"/>
      <c r="E156" s="543"/>
      <c r="F156" s="368"/>
      <c r="G156" s="368"/>
      <c r="H156" s="368"/>
      <c r="J156" s="192"/>
      <c r="K156" s="192"/>
    </row>
    <row r="157" spans="2:11" s="352" customFormat="1" ht="25.2" x14ac:dyDescent="0.3">
      <c r="B157" s="542"/>
      <c r="C157" s="367"/>
      <c r="D157" s="367"/>
      <c r="E157" s="543"/>
      <c r="F157" s="368"/>
      <c r="G157" s="368"/>
      <c r="H157" s="368"/>
      <c r="J157" s="192"/>
      <c r="K157" s="192"/>
    </row>
    <row r="158" spans="2:11" s="352" customFormat="1" ht="25.2" x14ac:dyDescent="0.3">
      <c r="B158" s="542"/>
      <c r="C158" s="367"/>
      <c r="D158" s="367"/>
      <c r="E158" s="543"/>
      <c r="F158" s="368"/>
      <c r="G158" s="368"/>
      <c r="H158" s="368"/>
      <c r="J158" s="192"/>
      <c r="K158" s="192"/>
    </row>
    <row r="159" spans="2:11" s="352" customFormat="1" ht="25.2" x14ac:dyDescent="0.3">
      <c r="B159" s="542"/>
      <c r="C159" s="367"/>
      <c r="D159" s="367"/>
      <c r="E159" s="543"/>
      <c r="F159" s="368"/>
      <c r="G159" s="368"/>
      <c r="H159" s="368"/>
      <c r="J159" s="192"/>
      <c r="K159" s="192"/>
    </row>
    <row r="160" spans="2:11" s="352" customFormat="1" ht="25.2" x14ac:dyDescent="0.3">
      <c r="B160" s="542"/>
      <c r="C160" s="367"/>
      <c r="D160" s="367"/>
      <c r="E160" s="543"/>
      <c r="F160" s="368"/>
      <c r="G160" s="368"/>
      <c r="H160" s="368"/>
      <c r="J160" s="192"/>
      <c r="K160" s="192"/>
    </row>
    <row r="161" spans="2:11" s="352" customFormat="1" ht="25.2" x14ac:dyDescent="0.3">
      <c r="B161" s="542"/>
      <c r="C161" s="367"/>
      <c r="D161" s="367"/>
      <c r="E161" s="543"/>
      <c r="F161" s="368"/>
      <c r="G161" s="368"/>
      <c r="H161" s="368"/>
      <c r="J161" s="192"/>
      <c r="K161" s="192"/>
    </row>
    <row r="162" spans="2:11" s="352" customFormat="1" ht="25.2" x14ac:dyDescent="0.3">
      <c r="B162" s="542"/>
      <c r="C162" s="367"/>
      <c r="D162" s="367"/>
      <c r="E162" s="543"/>
      <c r="F162" s="368"/>
      <c r="G162" s="368"/>
      <c r="H162" s="368"/>
      <c r="J162" s="192"/>
      <c r="K162" s="192"/>
    </row>
    <row r="163" spans="2:11" s="352" customFormat="1" ht="25.2" x14ac:dyDescent="0.3">
      <c r="B163" s="542" t="s">
        <v>29</v>
      </c>
      <c r="C163" s="367" t="s">
        <v>29</v>
      </c>
      <c r="D163" s="367" t="s">
        <v>29</v>
      </c>
      <c r="E163" s="543" t="s">
        <v>29</v>
      </c>
      <c r="F163" s="368" t="s">
        <v>29</v>
      </c>
      <c r="G163" s="368" t="s">
        <v>29</v>
      </c>
      <c r="H163" s="368" t="s">
        <v>29</v>
      </c>
      <c r="J163" s="192"/>
      <c r="K163" s="192"/>
    </row>
    <row r="164" spans="2:11" s="352" customFormat="1" ht="25.2" x14ac:dyDescent="0.3">
      <c r="B164" s="542" t="s">
        <v>29</v>
      </c>
      <c r="C164" s="367" t="s">
        <v>29</v>
      </c>
      <c r="D164" s="367" t="s">
        <v>29</v>
      </c>
      <c r="E164" s="543" t="s">
        <v>29</v>
      </c>
      <c r="F164" s="368" t="s">
        <v>29</v>
      </c>
      <c r="G164" s="368" t="s">
        <v>29</v>
      </c>
      <c r="H164" s="368" t="s">
        <v>29</v>
      </c>
      <c r="J164" s="192"/>
      <c r="K164" s="192"/>
    </row>
    <row r="165" spans="2:11" s="352" customFormat="1" ht="25.2" x14ac:dyDescent="0.3">
      <c r="B165" s="542" t="s">
        <v>29</v>
      </c>
      <c r="C165" s="367" t="s">
        <v>29</v>
      </c>
      <c r="D165" s="367" t="s">
        <v>29</v>
      </c>
      <c r="E165" s="543" t="s">
        <v>29</v>
      </c>
      <c r="F165" s="368" t="s">
        <v>29</v>
      </c>
      <c r="G165" s="368" t="s">
        <v>29</v>
      </c>
      <c r="H165" s="368" t="s">
        <v>29</v>
      </c>
      <c r="J165" s="192"/>
      <c r="K165" s="192"/>
    </row>
    <row r="166" spans="2:11" s="352" customFormat="1" ht="25.2" x14ac:dyDescent="0.3">
      <c r="B166" s="542" t="s">
        <v>29</v>
      </c>
      <c r="C166" s="367" t="s">
        <v>29</v>
      </c>
      <c r="D166" s="367" t="s">
        <v>29</v>
      </c>
      <c r="E166" s="543" t="s">
        <v>29</v>
      </c>
      <c r="F166" s="368" t="s">
        <v>29</v>
      </c>
      <c r="G166" s="368" t="s">
        <v>29</v>
      </c>
      <c r="H166" s="368" t="s">
        <v>29</v>
      </c>
      <c r="J166" s="192"/>
      <c r="K166" s="192"/>
    </row>
    <row r="167" spans="2:11" s="352" customFormat="1" ht="25.2" x14ac:dyDescent="0.3">
      <c r="B167" s="542" t="s">
        <v>29</v>
      </c>
      <c r="C167" s="367" t="s">
        <v>29</v>
      </c>
      <c r="D167" s="367" t="s">
        <v>29</v>
      </c>
      <c r="E167" s="543" t="s">
        <v>29</v>
      </c>
      <c r="F167" s="368" t="s">
        <v>29</v>
      </c>
      <c r="G167" s="368" t="s">
        <v>29</v>
      </c>
      <c r="H167" s="368" t="s">
        <v>29</v>
      </c>
      <c r="J167" s="192"/>
      <c r="K167" s="192"/>
    </row>
    <row r="168" spans="2:11" s="352" customFormat="1" ht="25.2" x14ac:dyDescent="0.3">
      <c r="B168" s="353"/>
      <c r="D168" s="354"/>
      <c r="E168" s="354"/>
      <c r="F168" s="353"/>
      <c r="G168" s="353"/>
      <c r="H168" s="353"/>
      <c r="J168" s="192"/>
      <c r="K168" s="192"/>
    </row>
    <row r="169" spans="2:11" s="352" customFormat="1" ht="25.2" x14ac:dyDescent="0.3">
      <c r="B169" s="353"/>
      <c r="D169" s="354"/>
      <c r="E169" s="354"/>
      <c r="F169" s="353"/>
      <c r="G169" s="353"/>
      <c r="H169" s="353"/>
      <c r="J169" s="192"/>
      <c r="K169" s="192"/>
    </row>
    <row r="170" spans="2:11" s="352" customFormat="1" ht="25.2" x14ac:dyDescent="0.3">
      <c r="B170" s="353"/>
      <c r="D170" s="354"/>
      <c r="E170" s="354"/>
      <c r="F170" s="353"/>
      <c r="G170" s="353"/>
      <c r="H170" s="353"/>
      <c r="J170" s="192"/>
      <c r="K170" s="192"/>
    </row>
    <row r="171" spans="2:11" s="352" customFormat="1" ht="25.2" x14ac:dyDescent="0.3">
      <c r="B171" s="353"/>
      <c r="D171" s="354"/>
      <c r="E171" s="354"/>
      <c r="F171" s="353"/>
      <c r="G171" s="353"/>
      <c r="H171" s="353"/>
      <c r="J171" s="192"/>
      <c r="K171" s="192"/>
    </row>
    <row r="172" spans="2:11" s="352" customFormat="1" ht="25.2" x14ac:dyDescent="0.3">
      <c r="B172" s="353"/>
      <c r="D172" s="354"/>
      <c r="E172" s="354"/>
      <c r="F172" s="353"/>
      <c r="G172" s="353"/>
      <c r="H172" s="353"/>
      <c r="J172" s="192"/>
      <c r="K172" s="192"/>
    </row>
    <row r="173" spans="2:11" s="352" customFormat="1" ht="25.2" x14ac:dyDescent="0.3">
      <c r="B173" s="353"/>
      <c r="D173" s="354"/>
      <c r="E173" s="354"/>
      <c r="F173" s="353"/>
      <c r="G173" s="353"/>
      <c r="H173" s="353"/>
      <c r="J173" s="192"/>
      <c r="K173" s="192"/>
    </row>
    <row r="174" spans="2:11" s="352" customFormat="1" ht="25.2" x14ac:dyDescent="0.3">
      <c r="B174" s="353"/>
      <c r="D174" s="354"/>
      <c r="E174" s="354"/>
      <c r="F174" s="353"/>
      <c r="G174" s="353"/>
      <c r="H174" s="353"/>
      <c r="J174" s="192"/>
      <c r="K174" s="192"/>
    </row>
    <row r="175" spans="2:11" s="352" customFormat="1" ht="25.2" x14ac:dyDescent="0.3">
      <c r="B175" s="353"/>
      <c r="D175" s="354"/>
      <c r="E175" s="354"/>
      <c r="F175" s="353"/>
      <c r="G175" s="353"/>
      <c r="H175" s="353"/>
      <c r="J175" s="192"/>
      <c r="K175" s="192"/>
    </row>
    <row r="176" spans="2:11" s="352" customFormat="1" ht="25.2" x14ac:dyDescent="0.3">
      <c r="B176" s="353"/>
      <c r="D176" s="354"/>
      <c r="E176" s="354"/>
      <c r="F176" s="353"/>
      <c r="G176" s="353"/>
      <c r="H176" s="353"/>
      <c r="J176" s="192"/>
      <c r="K176" s="192"/>
    </row>
    <row r="177" spans="2:11" s="352" customFormat="1" ht="25.2" x14ac:dyDescent="0.3">
      <c r="B177" s="353"/>
      <c r="D177" s="354"/>
      <c r="E177" s="354"/>
      <c r="F177" s="353"/>
      <c r="G177" s="353"/>
      <c r="H177" s="353"/>
      <c r="J177" s="192"/>
      <c r="K177" s="192"/>
    </row>
    <row r="178" spans="2:11" s="352" customFormat="1" ht="25.2" x14ac:dyDescent="0.3">
      <c r="B178" s="353"/>
      <c r="D178" s="354"/>
      <c r="E178" s="354"/>
      <c r="F178" s="353"/>
      <c r="G178" s="353"/>
      <c r="H178" s="353"/>
      <c r="J178" s="192"/>
      <c r="K178" s="192"/>
    </row>
    <row r="179" spans="2:11" s="352" customFormat="1" ht="25.2" x14ac:dyDescent="0.3">
      <c r="B179" s="353"/>
      <c r="D179" s="354"/>
      <c r="E179" s="354"/>
      <c r="F179" s="353"/>
      <c r="G179" s="353"/>
      <c r="H179" s="353"/>
      <c r="J179" s="192"/>
      <c r="K179" s="192"/>
    </row>
    <row r="180" spans="2:11" s="352" customFormat="1" ht="25.2" x14ac:dyDescent="0.3">
      <c r="B180" s="353"/>
      <c r="D180" s="354"/>
      <c r="E180" s="354"/>
      <c r="F180" s="353"/>
      <c r="G180" s="353"/>
      <c r="H180" s="353"/>
      <c r="J180" s="192"/>
      <c r="K180" s="192"/>
    </row>
    <row r="181" spans="2:11" s="352" customFormat="1" ht="25.2" x14ac:dyDescent="0.3">
      <c r="B181" s="353"/>
      <c r="D181" s="354"/>
      <c r="E181" s="354"/>
      <c r="F181" s="353"/>
      <c r="G181" s="353"/>
      <c r="H181" s="353"/>
      <c r="J181" s="192"/>
      <c r="K181" s="192"/>
    </row>
    <row r="182" spans="2:11" s="352" customFormat="1" ht="25.2" x14ac:dyDescent="0.3">
      <c r="B182" s="353"/>
      <c r="D182" s="354"/>
      <c r="E182" s="354"/>
      <c r="F182" s="353"/>
      <c r="G182" s="353"/>
      <c r="H182" s="353"/>
      <c r="J182" s="192"/>
      <c r="K182" s="192"/>
    </row>
    <row r="183" spans="2:11" s="352" customFormat="1" ht="25.2" x14ac:dyDescent="0.3">
      <c r="B183" s="353"/>
      <c r="D183" s="354"/>
      <c r="E183" s="354"/>
      <c r="F183" s="353"/>
      <c r="G183" s="353"/>
      <c r="H183" s="353"/>
      <c r="J183" s="192"/>
      <c r="K183" s="192"/>
    </row>
    <row r="184" spans="2:11" s="352" customFormat="1" ht="25.2" x14ac:dyDescent="0.3">
      <c r="B184" s="353"/>
      <c r="D184" s="354"/>
      <c r="E184" s="354"/>
      <c r="F184" s="353"/>
      <c r="G184" s="353"/>
      <c r="H184" s="353"/>
      <c r="J184" s="192"/>
      <c r="K184" s="192"/>
    </row>
    <row r="185" spans="2:11" s="352" customFormat="1" ht="25.2" x14ac:dyDescent="0.3">
      <c r="B185" s="353"/>
      <c r="D185" s="354"/>
      <c r="E185" s="354"/>
      <c r="F185" s="353"/>
      <c r="G185" s="353"/>
      <c r="H185" s="353"/>
      <c r="J185" s="192"/>
      <c r="K185" s="192"/>
    </row>
    <row r="186" spans="2:11" s="352" customFormat="1" ht="25.2" x14ac:dyDescent="0.3">
      <c r="B186" s="353"/>
      <c r="D186" s="354"/>
      <c r="E186" s="354"/>
      <c r="F186" s="353"/>
      <c r="G186" s="353"/>
      <c r="H186" s="353"/>
      <c r="J186" s="192"/>
      <c r="K186" s="192"/>
    </row>
    <row r="187" spans="2:11" s="352" customFormat="1" ht="25.2" x14ac:dyDescent="0.3">
      <c r="B187" s="353"/>
      <c r="D187" s="354"/>
      <c r="E187" s="354"/>
      <c r="F187" s="353"/>
      <c r="G187" s="353"/>
      <c r="H187" s="353"/>
      <c r="J187" s="192"/>
      <c r="K187" s="192"/>
    </row>
    <row r="188" spans="2:11" s="352" customFormat="1" ht="25.2" x14ac:dyDescent="0.3">
      <c r="B188" s="353"/>
      <c r="D188" s="354"/>
      <c r="E188" s="354"/>
      <c r="F188" s="353"/>
      <c r="G188" s="353"/>
      <c r="H188" s="353"/>
      <c r="J188" s="192"/>
      <c r="K188" s="192"/>
    </row>
    <row r="189" spans="2:11" s="352" customFormat="1" ht="25.2" x14ac:dyDescent="0.3">
      <c r="B189" s="353"/>
      <c r="D189" s="354"/>
      <c r="E189" s="354"/>
      <c r="F189" s="353"/>
      <c r="G189" s="353"/>
      <c r="H189" s="353"/>
      <c r="J189" s="192"/>
      <c r="K189" s="192"/>
    </row>
    <row r="190" spans="2:11" s="352" customFormat="1" ht="25.2" x14ac:dyDescent="0.3">
      <c r="B190" s="353"/>
      <c r="D190" s="354"/>
      <c r="E190" s="354"/>
      <c r="F190" s="353"/>
      <c r="G190" s="353"/>
      <c r="H190" s="353"/>
      <c r="J190" s="192"/>
      <c r="K190" s="192"/>
    </row>
    <row r="191" spans="2:11" s="352" customFormat="1" ht="25.2" x14ac:dyDescent="0.3">
      <c r="B191" s="353"/>
      <c r="D191" s="354"/>
      <c r="E191" s="354"/>
      <c r="F191" s="353"/>
      <c r="G191" s="354"/>
      <c r="H191" s="353"/>
      <c r="J191" s="192"/>
      <c r="K191" s="192"/>
    </row>
    <row r="192" spans="2:11" s="352" customFormat="1" ht="25.2" x14ac:dyDescent="0.3">
      <c r="B192" s="353"/>
      <c r="D192" s="354"/>
      <c r="E192" s="354"/>
      <c r="F192" s="353"/>
      <c r="G192" s="354"/>
      <c r="H192" s="353"/>
      <c r="J192" s="192"/>
      <c r="K192" s="192"/>
    </row>
    <row r="193" spans="2:21" s="352" customFormat="1" ht="25.2" x14ac:dyDescent="0.3">
      <c r="B193" s="353"/>
      <c r="D193" s="354"/>
      <c r="E193" s="354"/>
      <c r="F193" s="353"/>
      <c r="G193" s="354"/>
      <c r="H193" s="353"/>
      <c r="J193" s="192"/>
      <c r="K193" s="192"/>
    </row>
    <row r="194" spans="2:21" s="352" customFormat="1" ht="25.2" x14ac:dyDescent="0.3">
      <c r="B194" s="353"/>
      <c r="D194" s="354"/>
      <c r="E194" s="354"/>
      <c r="F194" s="353"/>
      <c r="G194" s="354"/>
      <c r="H194" s="353"/>
      <c r="J194" s="192"/>
      <c r="K194" s="192"/>
      <c r="U194" s="354"/>
    </row>
    <row r="195" spans="2:21" s="352" customFormat="1" ht="25.2" x14ac:dyDescent="0.3">
      <c r="B195" s="353"/>
      <c r="D195" s="354"/>
      <c r="E195" s="354"/>
      <c r="F195" s="353"/>
      <c r="G195" s="354"/>
      <c r="H195" s="353"/>
      <c r="J195" s="192"/>
      <c r="K195" s="192"/>
      <c r="U195" s="354"/>
    </row>
    <row r="196" spans="2:21" s="352" customFormat="1" ht="25.2" x14ac:dyDescent="0.3">
      <c r="B196" s="353"/>
      <c r="D196" s="354"/>
      <c r="E196" s="354"/>
      <c r="F196" s="353"/>
      <c r="G196" s="354"/>
      <c r="H196" s="353"/>
      <c r="J196" s="192"/>
      <c r="K196" s="192"/>
      <c r="U196" s="354"/>
    </row>
    <row r="197" spans="2:21" s="352" customFormat="1" ht="25.2" x14ac:dyDescent="0.3">
      <c r="B197" s="353"/>
      <c r="D197" s="354"/>
      <c r="E197" s="354"/>
      <c r="F197" s="353"/>
      <c r="G197" s="354"/>
      <c r="H197" s="353"/>
      <c r="J197" s="192"/>
      <c r="K197" s="192"/>
      <c r="U197" s="192"/>
    </row>
    <row r="198" spans="2:21" s="352" customFormat="1" ht="25.2" x14ac:dyDescent="0.3">
      <c r="B198" s="353"/>
      <c r="D198" s="354"/>
      <c r="E198" s="354"/>
      <c r="F198" s="353"/>
      <c r="H198" s="353"/>
      <c r="J198" s="192"/>
      <c r="K198" s="192"/>
      <c r="U198" s="192"/>
    </row>
    <row r="199" spans="2:21" s="352" customFormat="1" ht="25.2" x14ac:dyDescent="0.3">
      <c r="B199" s="353"/>
      <c r="D199" s="354"/>
      <c r="E199" s="354"/>
      <c r="F199" s="353"/>
      <c r="H199" s="353"/>
      <c r="J199" s="192"/>
      <c r="K199" s="192"/>
      <c r="U199" s="192"/>
    </row>
    <row r="200" spans="2:21" s="352" customFormat="1" ht="25.2" x14ac:dyDescent="0.3">
      <c r="B200" s="353"/>
      <c r="D200" s="354"/>
      <c r="E200" s="354"/>
      <c r="F200" s="353"/>
      <c r="H200" s="353"/>
      <c r="J200" s="192"/>
      <c r="K200" s="192"/>
      <c r="U200" s="192"/>
    </row>
    <row r="201" spans="2:21" s="2" customFormat="1" x14ac:dyDescent="0.3">
      <c r="B201" s="1"/>
      <c r="D201" s="192"/>
      <c r="E201" s="192"/>
      <c r="F201" s="1"/>
      <c r="H201" s="1"/>
      <c r="J201" s="192"/>
      <c r="K201" s="192"/>
      <c r="U201" s="192"/>
    </row>
    <row r="202" spans="2:21" s="2" customFormat="1" x14ac:dyDescent="0.3">
      <c r="B202" s="1"/>
      <c r="D202" s="192"/>
      <c r="E202" s="192"/>
      <c r="F202" s="1"/>
      <c r="H202" s="1"/>
      <c r="J202" s="192"/>
      <c r="K202" s="192"/>
      <c r="U202" s="192"/>
    </row>
    <row r="203" spans="2:21" s="2" customFormat="1" x14ac:dyDescent="0.3">
      <c r="B203" s="1"/>
      <c r="D203" s="192"/>
      <c r="E203" s="192"/>
      <c r="F203" s="1"/>
      <c r="H203" s="1"/>
      <c r="J203" s="192"/>
      <c r="K203" s="192"/>
      <c r="U203" s="192"/>
    </row>
    <row r="204" spans="2:21" s="2" customFormat="1" x14ac:dyDescent="0.3">
      <c r="B204" s="1"/>
      <c r="D204" s="192"/>
      <c r="E204" s="192"/>
      <c r="F204" s="1"/>
      <c r="H204" s="1"/>
      <c r="J204" s="192"/>
      <c r="K204" s="192"/>
      <c r="U204" s="192"/>
    </row>
    <row r="205" spans="2:21" s="2" customFormat="1" x14ac:dyDescent="0.3">
      <c r="B205" s="1"/>
      <c r="D205" s="192"/>
      <c r="E205" s="192"/>
      <c r="F205" s="1"/>
      <c r="H205" s="1"/>
      <c r="J205" s="192"/>
      <c r="K205" s="192"/>
      <c r="U205" s="192"/>
    </row>
    <row r="206" spans="2:21" s="2" customFormat="1" x14ac:dyDescent="0.3">
      <c r="B206" s="1"/>
      <c r="D206" s="192"/>
      <c r="E206" s="192"/>
      <c r="F206" s="1"/>
      <c r="H206" s="1"/>
      <c r="J206" s="192"/>
      <c r="K206" s="192"/>
      <c r="U206" s="192"/>
    </row>
    <row r="207" spans="2:21" s="2" customFormat="1" x14ac:dyDescent="0.3">
      <c r="B207" s="1"/>
      <c r="D207" s="192"/>
      <c r="E207" s="192"/>
      <c r="F207" s="1"/>
      <c r="H207" s="1"/>
      <c r="J207" s="192"/>
      <c r="K207" s="192"/>
      <c r="U207" s="192"/>
    </row>
    <row r="208" spans="2:21" s="2" customFormat="1" x14ac:dyDescent="0.3">
      <c r="B208" s="1"/>
      <c r="D208" s="192"/>
      <c r="E208" s="192"/>
      <c r="F208" s="1"/>
      <c r="H208" s="1"/>
      <c r="J208" s="192"/>
      <c r="K208" s="192"/>
      <c r="U208" s="192"/>
    </row>
    <row r="209" spans="2:21" s="2" customFormat="1" x14ac:dyDescent="0.3">
      <c r="B209" s="1"/>
      <c r="D209" s="192"/>
      <c r="E209" s="192"/>
      <c r="F209" s="1"/>
      <c r="H209" s="1"/>
      <c r="J209" s="192"/>
      <c r="K209" s="192"/>
      <c r="U209" s="192"/>
    </row>
    <row r="210" spans="2:21" s="2" customFormat="1" x14ac:dyDescent="0.3">
      <c r="B210" s="1"/>
      <c r="D210" s="192"/>
      <c r="E210" s="192"/>
      <c r="F210" s="1"/>
      <c r="H210" s="1"/>
      <c r="J210" s="192"/>
      <c r="K210" s="192"/>
      <c r="U210" s="192"/>
    </row>
    <row r="211" spans="2:21" s="2" customFormat="1" x14ac:dyDescent="0.3">
      <c r="B211" s="1"/>
      <c r="D211" s="192"/>
      <c r="E211" s="192"/>
      <c r="F211" s="1"/>
      <c r="H211" s="1"/>
      <c r="J211" s="192"/>
      <c r="K211" s="192"/>
      <c r="U211" s="192"/>
    </row>
    <row r="212" spans="2:21" s="2" customFormat="1" x14ac:dyDescent="0.3">
      <c r="B212" s="1"/>
      <c r="D212" s="192"/>
      <c r="E212" s="192"/>
      <c r="F212" s="1"/>
      <c r="H212" s="1"/>
      <c r="J212" s="192"/>
      <c r="K212" s="192"/>
      <c r="U212" s="192"/>
    </row>
    <row r="213" spans="2:21" s="2" customFormat="1" x14ac:dyDescent="0.3">
      <c r="B213" s="1"/>
      <c r="D213" s="192"/>
      <c r="E213" s="192"/>
      <c r="F213" s="1"/>
      <c r="H213" s="1"/>
      <c r="J213" s="192"/>
      <c r="K213" s="192"/>
      <c r="U213" s="192"/>
    </row>
    <row r="214" spans="2:21" s="2" customFormat="1" x14ac:dyDescent="0.3">
      <c r="B214" s="1"/>
      <c r="D214" s="192"/>
      <c r="E214" s="192"/>
      <c r="F214" s="1"/>
      <c r="H214" s="1"/>
      <c r="J214" s="192"/>
      <c r="K214" s="192"/>
      <c r="U214" s="192"/>
    </row>
    <row r="215" spans="2:21" s="2" customFormat="1" x14ac:dyDescent="0.3">
      <c r="B215" s="1"/>
      <c r="D215" s="192"/>
      <c r="E215" s="192"/>
      <c r="F215" s="1"/>
      <c r="H215" s="1"/>
      <c r="J215" s="192"/>
      <c r="K215" s="192"/>
      <c r="U215" s="192"/>
    </row>
    <row r="216" spans="2:21" s="2" customFormat="1" x14ac:dyDescent="0.3">
      <c r="B216" s="1"/>
      <c r="D216" s="192"/>
      <c r="E216" s="192"/>
      <c r="F216" s="1"/>
      <c r="H216" s="1"/>
      <c r="J216" s="192"/>
      <c r="K216" s="192"/>
      <c r="U216" s="192"/>
    </row>
    <row r="217" spans="2:21" s="2" customFormat="1" x14ac:dyDescent="0.3">
      <c r="B217" s="1"/>
      <c r="D217" s="192"/>
      <c r="E217" s="192"/>
      <c r="F217" s="1"/>
      <c r="H217" s="1"/>
      <c r="J217" s="192"/>
      <c r="K217" s="192"/>
      <c r="U217" s="192"/>
    </row>
    <row r="218" spans="2:21" s="2" customFormat="1" x14ac:dyDescent="0.3">
      <c r="B218" s="1"/>
      <c r="D218" s="192"/>
      <c r="E218" s="192"/>
      <c r="F218" s="1"/>
      <c r="H218" s="1"/>
      <c r="J218" s="192"/>
      <c r="K218" s="192"/>
      <c r="U218" s="192"/>
    </row>
    <row r="219" spans="2:21" s="2" customFormat="1" x14ac:dyDescent="0.3">
      <c r="B219" s="1"/>
      <c r="D219" s="192"/>
      <c r="E219" s="192"/>
      <c r="F219" s="1"/>
      <c r="H219" s="1"/>
      <c r="J219" s="192"/>
      <c r="K219" s="192"/>
      <c r="U219" s="192"/>
    </row>
    <row r="220" spans="2:21" s="2" customFormat="1" x14ac:dyDescent="0.3">
      <c r="B220" s="1"/>
      <c r="D220" s="192"/>
      <c r="E220" s="192"/>
      <c r="F220" s="1"/>
      <c r="H220" s="1"/>
      <c r="J220" s="192"/>
      <c r="K220" s="192"/>
      <c r="U220" s="192"/>
    </row>
    <row r="221" spans="2:21" s="2" customFormat="1" x14ac:dyDescent="0.3">
      <c r="B221" s="1"/>
      <c r="D221" s="192"/>
      <c r="E221" s="192"/>
      <c r="F221" s="1"/>
      <c r="H221" s="1"/>
      <c r="J221" s="192"/>
      <c r="K221" s="192"/>
    </row>
    <row r="222" spans="2:21" s="2" customFormat="1" x14ac:dyDescent="0.3">
      <c r="B222" s="1"/>
      <c r="D222" s="192"/>
      <c r="E222" s="192"/>
      <c r="F222" s="1"/>
      <c r="H222" s="1"/>
      <c r="J222" s="192"/>
      <c r="K222" s="192"/>
    </row>
    <row r="223" spans="2:21" s="2" customFormat="1" x14ac:dyDescent="0.3">
      <c r="B223" s="1"/>
      <c r="D223" s="192"/>
      <c r="E223" s="192"/>
      <c r="F223" s="1"/>
      <c r="H223" s="1"/>
      <c r="J223" s="192"/>
      <c r="K223" s="192"/>
    </row>
    <row r="224" spans="2:21" s="2" customFormat="1" x14ac:dyDescent="0.3">
      <c r="B224" s="1"/>
      <c r="D224" s="192"/>
      <c r="E224" s="192"/>
      <c r="F224" s="1"/>
      <c r="H224" s="1"/>
      <c r="J224" s="192"/>
      <c r="K224" s="192"/>
    </row>
    <row r="225" spans="2:11" s="2" customFormat="1" x14ac:dyDescent="0.3">
      <c r="B225" s="1"/>
      <c r="D225" s="192"/>
      <c r="E225" s="192"/>
      <c r="F225" s="1"/>
      <c r="H225" s="1"/>
      <c r="J225" s="192"/>
      <c r="K225" s="192"/>
    </row>
    <row r="226" spans="2:11" s="2" customFormat="1" x14ac:dyDescent="0.3">
      <c r="B226" s="1"/>
      <c r="D226" s="192"/>
      <c r="E226" s="192"/>
      <c r="F226" s="1"/>
      <c r="H226" s="1"/>
      <c r="J226" s="192"/>
      <c r="K226" s="192"/>
    </row>
    <row r="227" spans="2:11" s="2" customFormat="1" x14ac:dyDescent="0.3">
      <c r="B227" s="1"/>
      <c r="D227" s="192"/>
      <c r="E227" s="192"/>
      <c r="F227" s="192"/>
      <c r="G227" s="1"/>
      <c r="H227" s="1"/>
      <c r="J227" s="192"/>
      <c r="K227" s="192"/>
    </row>
    <row r="228" spans="2:11" s="2" customFormat="1" x14ac:dyDescent="0.3">
      <c r="B228" s="1"/>
      <c r="D228" s="192"/>
      <c r="E228" s="192"/>
      <c r="F228" s="192"/>
      <c r="G228" s="1"/>
      <c r="H228" s="1"/>
      <c r="J228" s="192"/>
      <c r="K228" s="192"/>
    </row>
    <row r="229" spans="2:11" s="2" customFormat="1" x14ac:dyDescent="0.3">
      <c r="B229" s="1"/>
      <c r="D229" s="192"/>
      <c r="E229" s="192"/>
      <c r="F229" s="192"/>
      <c r="G229" s="1"/>
      <c r="H229" s="1"/>
      <c r="J229" s="192"/>
      <c r="K229" s="192"/>
    </row>
    <row r="230" spans="2:11" s="2" customFormat="1" x14ac:dyDescent="0.3">
      <c r="B230" s="1"/>
      <c r="D230" s="192"/>
      <c r="E230" s="192"/>
      <c r="F230" s="192"/>
      <c r="G230" s="1"/>
      <c r="H230" s="1"/>
      <c r="J230" s="192"/>
      <c r="K230" s="192"/>
    </row>
    <row r="231" spans="2:11" s="2" customFormat="1" x14ac:dyDescent="0.3">
      <c r="B231" s="1"/>
      <c r="D231" s="192"/>
      <c r="E231" s="192"/>
      <c r="F231" s="192"/>
      <c r="G231" s="1"/>
      <c r="H231" s="1"/>
      <c r="J231" s="192"/>
      <c r="K231" s="192"/>
    </row>
    <row r="232" spans="2:11" s="2" customFormat="1" x14ac:dyDescent="0.3">
      <c r="B232" s="1"/>
      <c r="D232" s="192"/>
      <c r="E232" s="192"/>
      <c r="F232" s="192"/>
      <c r="G232" s="1"/>
      <c r="H232" s="1"/>
      <c r="J232" s="192"/>
      <c r="K232" s="192"/>
    </row>
  </sheetData>
  <sheetProtection algorithmName="SHA-512" hashValue="yS5SAXu5wOZahlllPNE2G5O70mAIMCV20W62NOT3gmN7Oz7cd3nq2P5WgrnoUHESTLacdnV5irZSQizhLQJ9cw==" saltValue="fEGEx8CqY6XZBRlWQfKVVQ==" spinCount="100000" sheet="1" objects="1" scenarios="1" selectLockedCells="1" autoFilter="0"/>
  <sortState xmlns:xlrd2="http://schemas.microsoft.com/office/spreadsheetml/2017/richdata2" ref="B11:H121">
    <sortCondition ref="D10:D128"/>
    <sortCondition ref="B10:B128"/>
  </sortState>
  <mergeCells count="3">
    <mergeCell ref="B2:H4"/>
    <mergeCell ref="E7:H7"/>
    <mergeCell ref="B5:H6"/>
  </mergeCells>
  <conditionalFormatting sqref="H10:H167 C10:E167">
    <cfRule type="cellIs" dxfId="205" priority="14" operator="equal">
      <formula>0</formula>
    </cfRule>
  </conditionalFormatting>
  <conditionalFormatting sqref="G10:G167">
    <cfRule type="cellIs" dxfId="204" priority="13" operator="equal">
      <formula>0</formula>
    </cfRule>
  </conditionalFormatting>
  <conditionalFormatting sqref="G10:G167">
    <cfRule type="cellIs" dxfId="203" priority="12" operator="equal">
      <formula>0</formula>
    </cfRule>
  </conditionalFormatting>
  <conditionalFormatting sqref="G10:G167">
    <cfRule type="cellIs" dxfId="202" priority="11" operator="equal">
      <formula>0</formula>
    </cfRule>
  </conditionalFormatting>
  <conditionalFormatting sqref="H10:H167 B10:F167">
    <cfRule type="expression" dxfId="201" priority="1">
      <formula>$B10="falta"</formula>
    </cfRule>
  </conditionalFormatting>
  <conditionalFormatting sqref="G10:G167">
    <cfRule type="cellIs" dxfId="200" priority="10" operator="equal">
      <formula>0</formula>
    </cfRule>
  </conditionalFormatting>
  <conditionalFormatting sqref="G10:G167">
    <cfRule type="cellIs" dxfId="199" priority="9" operator="equal">
      <formula>0</formula>
    </cfRule>
  </conditionalFormatting>
  <conditionalFormatting sqref="G10:G167">
    <cfRule type="cellIs" dxfId="198" priority="8" operator="equal">
      <formula>0</formula>
    </cfRule>
  </conditionalFormatting>
  <conditionalFormatting sqref="F10:F167">
    <cfRule type="cellIs" dxfId="197" priority="6" operator="equal">
      <formula>0</formula>
    </cfRule>
  </conditionalFormatting>
  <conditionalFormatting sqref="F10:F167">
    <cfRule type="cellIs" dxfId="196" priority="7" operator="equal">
      <formula>0</formula>
    </cfRule>
  </conditionalFormatting>
  <conditionalFormatting sqref="F10:F167">
    <cfRule type="cellIs" dxfId="195" priority="5" operator="equal">
      <formula>0</formula>
    </cfRule>
  </conditionalFormatting>
  <conditionalFormatting sqref="F10:F167">
    <cfRule type="cellIs" dxfId="194" priority="4" operator="equal">
      <formula>0</formula>
    </cfRule>
  </conditionalFormatting>
  <conditionalFormatting sqref="F10:F167">
    <cfRule type="cellIs" dxfId="193" priority="3" operator="equal">
      <formula>0</formula>
    </cfRule>
  </conditionalFormatting>
  <conditionalFormatting sqref="F10:F167">
    <cfRule type="cellIs" dxfId="192" priority="2" operator="equal">
      <formula>0</formula>
    </cfRule>
  </conditionalFormatting>
  <conditionalFormatting sqref="G10:G167">
    <cfRule type="expression" dxfId="191" priority="102">
      <formula>$B10="falta"</formula>
    </cfRule>
  </conditionalFormatting>
  <dataValidations count="3">
    <dataValidation type="list" allowBlank="1" showInputMessage="1" showErrorMessage="1" sqref="G10:G167" xr:uid="{527FED9A-B7F6-48C9-A008-C1DFD7A04C82}">
      <formula1>provas</formula1>
    </dataValidation>
    <dataValidation type="list" allowBlank="1" showInputMessage="1" showErrorMessage="1" sqref="F10:F167" xr:uid="{F2F7349B-4E85-4349-96CC-A06908DE296C}">
      <formula1>sexo</formula1>
    </dataValidation>
    <dataValidation type="list" allowBlank="1" showInputMessage="1" showErrorMessage="1" sqref="H10:H167" xr:uid="{69843136-330D-46F7-B450-0BCF919321F2}">
      <formula1>niveis</formula1>
    </dataValidation>
  </dataValidations>
  <printOptions horizontalCentered="1"/>
  <pageMargins left="0" right="0" top="0" bottom="0" header="0.31496062992125984" footer="0.31496062992125984"/>
  <pageSetup paperSize="9" scale="52" orientation="portrait" r:id="rId1"/>
  <rowBreaks count="1" manualBreakCount="1">
    <brk id="79"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2"/>
  <dimension ref="A1:AG312"/>
  <sheetViews>
    <sheetView showGridLines="0" view="pageBreakPreview" zoomScale="70" zoomScaleNormal="55" zoomScaleSheetLayoutView="70" workbookViewId="0">
      <pane ySplit="13" topLeftCell="A52" activePane="bottomLeft" state="frozen"/>
      <selection pane="bottomLeft" activeCell="M11" sqref="M11"/>
    </sheetView>
  </sheetViews>
  <sheetFormatPr defaultColWidth="9.109375" defaultRowHeight="13.8" x14ac:dyDescent="0.25"/>
  <cols>
    <col min="1" max="1" width="7.88671875" style="337" customWidth="1"/>
    <col min="2" max="2" width="29.77734375" style="339" customWidth="1"/>
    <col min="3" max="3" width="27.33203125" style="339" bestFit="1" customWidth="1"/>
    <col min="4" max="4" width="15.44140625" style="339" customWidth="1"/>
    <col min="5" max="5" width="8.6640625" style="339" customWidth="1"/>
    <col min="6" max="6" width="11.5546875" style="316" customWidth="1"/>
    <col min="7" max="7" width="8.77734375" style="316" customWidth="1"/>
    <col min="8" max="8" width="4.33203125" style="316" customWidth="1"/>
    <col min="9" max="9" width="14.5546875" style="316" customWidth="1"/>
    <col min="10" max="10" width="4.33203125" style="316" customWidth="1"/>
    <col min="11" max="11" width="14.5546875" style="316" customWidth="1"/>
    <col min="12" max="12" width="4.33203125" style="316" customWidth="1"/>
    <col min="13" max="13" width="14.5546875" style="316" customWidth="1"/>
    <col min="14" max="14" width="4.33203125" style="316" customWidth="1"/>
    <col min="15" max="15" width="14.5546875" style="316" customWidth="1"/>
    <col min="16" max="16" width="4.33203125" style="316" customWidth="1"/>
    <col min="17" max="17" width="14.5546875" style="316" customWidth="1"/>
    <col min="18" max="18" width="17.77734375" style="316" customWidth="1"/>
    <col min="19" max="20" width="8.77734375" style="316" customWidth="1"/>
    <col min="21" max="21" width="8.77734375" style="340" hidden="1" customWidth="1"/>
    <col min="22" max="29" width="8.77734375" style="316" hidden="1" customWidth="1"/>
    <col min="30" max="30" width="9.77734375" style="316" customWidth="1"/>
    <col min="31" max="31" width="3" style="533" customWidth="1"/>
    <col min="32" max="32" width="7" style="316" hidden="1" customWidth="1"/>
    <col min="33" max="33" width="6.6640625" style="316" customWidth="1"/>
    <col min="34" max="16384" width="9.109375" style="316"/>
  </cols>
  <sheetData>
    <row r="1" spans="1:32" ht="51.6" customHeight="1" x14ac:dyDescent="0.3">
      <c r="A1" s="316"/>
      <c r="B1" s="337"/>
      <c r="C1" s="316"/>
      <c r="F1" s="339"/>
      <c r="G1" s="337"/>
      <c r="H1" s="337"/>
      <c r="I1" s="339"/>
      <c r="U1" s="316"/>
    </row>
    <row r="2" spans="1:32" ht="18.75" customHeight="1" x14ac:dyDescent="0.3">
      <c r="A2" s="317" t="s">
        <v>0</v>
      </c>
      <c r="B2" s="2"/>
      <c r="C2" s="634" t="s">
        <v>12</v>
      </c>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row>
    <row r="3" spans="1:32" ht="21.75" customHeight="1" x14ac:dyDescent="0.3">
      <c r="A3" s="2"/>
      <c r="B3" s="3"/>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row>
    <row r="4" spans="1:32" ht="18" customHeight="1" x14ac:dyDescent="0.3">
      <c r="A4" s="3"/>
      <c r="B4" s="3"/>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row>
    <row r="5" spans="1:32" ht="16.5" customHeight="1" x14ac:dyDescent="0.3">
      <c r="A5" s="3"/>
      <c r="B5" s="3"/>
      <c r="C5" s="635" t="str">
        <f>IF(menú!$J$3="","",menú!$J$3)</f>
        <v/>
      </c>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row>
    <row r="6" spans="1:32" ht="16.5" customHeight="1" x14ac:dyDescent="0.3">
      <c r="A6" s="4"/>
      <c r="B6" s="4"/>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row>
    <row r="7" spans="1:32" ht="15" customHeight="1" x14ac:dyDescent="0.35">
      <c r="A7" s="4"/>
      <c r="B7" s="4"/>
      <c r="C7" s="99"/>
      <c r="D7" s="99"/>
      <c r="E7" s="99"/>
      <c r="F7" s="99"/>
      <c r="G7" s="99"/>
      <c r="H7" s="636"/>
      <c r="I7" s="636"/>
      <c r="J7" s="420"/>
      <c r="K7" s="420"/>
      <c r="L7" s="637"/>
      <c r="M7" s="637"/>
      <c r="N7" s="420"/>
      <c r="O7" s="420"/>
      <c r="P7" s="637"/>
      <c r="Q7" s="637"/>
      <c r="S7" s="451"/>
      <c r="T7" s="451"/>
      <c r="U7" s="451"/>
      <c r="V7" s="451"/>
      <c r="W7" s="451"/>
      <c r="X7" s="451"/>
      <c r="Y7" s="451"/>
      <c r="Z7" s="451"/>
      <c r="AA7" s="451"/>
      <c r="AB7" s="451"/>
      <c r="AC7" s="451"/>
      <c r="AD7" s="451"/>
      <c r="AE7" s="99"/>
    </row>
    <row r="8" spans="1:32" ht="21" customHeight="1" x14ac:dyDescent="0.3">
      <c r="A8" s="316"/>
      <c r="B8" s="416"/>
      <c r="C8" s="410"/>
      <c r="D8" s="319"/>
      <c r="E8" s="319"/>
      <c r="F8" s="319"/>
      <c r="G8" s="319"/>
      <c r="H8" s="622" t="s">
        <v>32</v>
      </c>
      <c r="I8" s="623"/>
      <c r="J8" s="623"/>
      <c r="K8" s="623"/>
      <c r="L8" s="623"/>
      <c r="M8" s="623"/>
      <c r="N8" s="623"/>
      <c r="O8" s="623"/>
      <c r="P8" s="623"/>
      <c r="Q8" s="623"/>
      <c r="R8" s="623"/>
      <c r="S8" s="623"/>
      <c r="T8" s="623"/>
      <c r="U8" s="623"/>
      <c r="V8" s="623"/>
      <c r="W8" s="623"/>
      <c r="X8" s="623"/>
      <c r="Y8" s="623"/>
      <c r="Z8" s="623"/>
      <c r="AA8" s="623"/>
      <c r="AB8" s="623"/>
      <c r="AC8" s="623"/>
      <c r="AD8" s="623"/>
      <c r="AE8" s="534"/>
    </row>
    <row r="9" spans="1:32" ht="21" customHeight="1" x14ac:dyDescent="0.35">
      <c r="A9" s="619" t="str">
        <f>IF(menú!$M$9="","",menú!$M$9)</f>
        <v>José Emanuel Rocha - 2011-2019 - versão-21jan</v>
      </c>
      <c r="B9" s="619"/>
      <c r="C9" s="619"/>
      <c r="D9" s="319"/>
      <c r="E9" s="633" t="str">
        <f>IF(menú!$C$3="","",menú!$C$3)</f>
        <v/>
      </c>
      <c r="F9" s="633"/>
      <c r="G9" s="633"/>
      <c r="H9" s="624"/>
      <c r="I9" s="624"/>
      <c r="J9" s="624"/>
      <c r="K9" s="624"/>
      <c r="L9" s="624"/>
      <c r="M9" s="624"/>
      <c r="N9" s="624"/>
      <c r="O9" s="624"/>
      <c r="P9" s="624"/>
      <c r="Q9" s="624"/>
      <c r="R9" s="624"/>
      <c r="S9" s="624"/>
      <c r="T9" s="624"/>
      <c r="U9" s="624"/>
      <c r="V9" s="624"/>
      <c r="W9" s="624"/>
      <c r="X9" s="624"/>
      <c r="Y9" s="624"/>
      <c r="Z9" s="624"/>
      <c r="AA9" s="624"/>
      <c r="AB9" s="624"/>
      <c r="AC9" s="624"/>
      <c r="AD9" s="624"/>
      <c r="AE9" s="534"/>
    </row>
    <row r="10" spans="1:32" s="318" customFormat="1" ht="3.75" customHeight="1" thickBot="1" x14ac:dyDescent="0.35">
      <c r="A10" s="98"/>
      <c r="B10" s="320"/>
      <c r="C10" s="320"/>
      <c r="D10" s="320"/>
      <c r="E10" s="320"/>
      <c r="F10" s="98"/>
      <c r="G10" s="98"/>
      <c r="H10" s="321"/>
      <c r="I10" s="321"/>
      <c r="J10" s="321"/>
      <c r="K10" s="321"/>
      <c r="L10" s="321"/>
      <c r="M10" s="321"/>
      <c r="N10" s="321"/>
      <c r="O10" s="321"/>
      <c r="P10" s="321"/>
      <c r="Q10" s="321"/>
      <c r="R10" s="98"/>
      <c r="S10" s="98"/>
      <c r="T10" s="98"/>
      <c r="U10" s="98"/>
      <c r="V10" s="625" t="s">
        <v>69</v>
      </c>
      <c r="W10" s="625"/>
      <c r="X10" s="625"/>
      <c r="Y10" s="625"/>
      <c r="Z10" s="625"/>
      <c r="AA10" s="625"/>
      <c r="AB10" s="98"/>
      <c r="AC10" s="98"/>
      <c r="AD10" s="98"/>
    </row>
    <row r="11" spans="1:32" s="324" customFormat="1" ht="22.8" customHeight="1" x14ac:dyDescent="0.3">
      <c r="A11" s="620" t="s">
        <v>4</v>
      </c>
      <c r="B11" s="620" t="s">
        <v>2</v>
      </c>
      <c r="C11" s="620" t="s">
        <v>5</v>
      </c>
      <c r="D11" s="620" t="s">
        <v>6</v>
      </c>
      <c r="E11" s="620" t="s">
        <v>41</v>
      </c>
      <c r="F11" s="620" t="s">
        <v>7</v>
      </c>
      <c r="G11" s="620" t="s">
        <v>8</v>
      </c>
      <c r="H11" s="422" t="str">
        <f>IF(I11="","","J1")</f>
        <v/>
      </c>
      <c r="I11" s="424"/>
      <c r="J11" s="457" t="str">
        <f>IF(K11="","","J2")</f>
        <v/>
      </c>
      <c r="K11" s="458"/>
      <c r="L11" s="422" t="str">
        <f>IF(M11="","","J3")</f>
        <v/>
      </c>
      <c r="M11" s="424"/>
      <c r="N11" s="457" t="str">
        <f>IF(O11="","","J4")</f>
        <v/>
      </c>
      <c r="O11" s="458"/>
      <c r="P11" s="422" t="str">
        <f>IF(Q11="","","J5")</f>
        <v/>
      </c>
      <c r="Q11" s="459"/>
      <c r="R11" s="461" t="s">
        <v>205</v>
      </c>
      <c r="S11" s="627"/>
      <c r="T11" s="627"/>
      <c r="U11" s="323">
        <f>COUNTIF(H11,"J1")+COUNTIF(J11,"J2")+COUNTIF(L11,"J3")+COUNTIF(N11,"J4")+COUNTIF(P11,"J5")</f>
        <v>0</v>
      </c>
      <c r="V11" s="626"/>
      <c r="W11" s="626"/>
      <c r="X11" s="626"/>
      <c r="Y11" s="626"/>
      <c r="Z11" s="626"/>
      <c r="AA11" s="626"/>
      <c r="AB11" s="626" t="s">
        <v>70</v>
      </c>
      <c r="AC11" s="628"/>
      <c r="AD11" s="631" t="s">
        <v>33</v>
      </c>
      <c r="AE11" s="538"/>
    </row>
    <row r="12" spans="1:32" s="326" customFormat="1" ht="22.8" customHeight="1" thickBot="1" x14ac:dyDescent="0.35">
      <c r="A12" s="621"/>
      <c r="B12" s="621"/>
      <c r="C12" s="621"/>
      <c r="D12" s="621"/>
      <c r="E12" s="621"/>
      <c r="F12" s="621"/>
      <c r="G12" s="621"/>
      <c r="H12" s="638"/>
      <c r="I12" s="639"/>
      <c r="J12" s="640"/>
      <c r="K12" s="641"/>
      <c r="L12" s="638"/>
      <c r="M12" s="639"/>
      <c r="N12" s="640"/>
      <c r="O12" s="641"/>
      <c r="P12" s="638"/>
      <c r="Q12" s="642"/>
      <c r="R12" s="462" t="s">
        <v>206</v>
      </c>
      <c r="S12" s="463" t="s">
        <v>124</v>
      </c>
      <c r="T12" s="373" t="s">
        <v>27</v>
      </c>
      <c r="U12" s="325"/>
      <c r="V12" s="364" t="s">
        <v>74</v>
      </c>
      <c r="W12" s="364" t="s">
        <v>75</v>
      </c>
      <c r="X12" s="364" t="s">
        <v>74</v>
      </c>
      <c r="Y12" s="415" t="s">
        <v>75</v>
      </c>
      <c r="Z12" s="629" t="s">
        <v>76</v>
      </c>
      <c r="AA12" s="629"/>
      <c r="AB12" s="629"/>
      <c r="AC12" s="630"/>
      <c r="AD12" s="632"/>
      <c r="AE12" s="539"/>
      <c r="AF12" s="326" t="s">
        <v>69</v>
      </c>
    </row>
    <row r="13" spans="1:32" s="318" customFormat="1" ht="3.75" customHeight="1" x14ac:dyDescent="0.3">
      <c r="A13" s="98"/>
      <c r="B13" s="320"/>
      <c r="C13" s="320"/>
      <c r="D13" s="320"/>
      <c r="E13" s="320"/>
      <c r="F13" s="98"/>
      <c r="G13" s="98"/>
      <c r="H13" s="327"/>
      <c r="I13" s="327"/>
      <c r="J13" s="327"/>
      <c r="K13" s="327"/>
      <c r="L13" s="327"/>
      <c r="M13" s="327"/>
      <c r="N13" s="327"/>
      <c r="O13" s="327"/>
      <c r="P13" s="327"/>
      <c r="Q13" s="327"/>
      <c r="R13" s="322"/>
      <c r="S13" s="460"/>
      <c r="T13" s="322"/>
      <c r="U13" s="328"/>
      <c r="V13" s="329"/>
      <c r="W13" s="329"/>
      <c r="X13" s="329"/>
      <c r="Y13" s="329"/>
      <c r="Z13" s="329"/>
      <c r="AA13" s="329"/>
      <c r="AB13" s="329"/>
      <c r="AC13" s="329"/>
      <c r="AD13" s="328"/>
    </row>
    <row r="14" spans="1:32" s="345" customFormat="1" ht="21" x14ac:dyDescent="0.4">
      <c r="A14" s="341" t="str">
        <f>IF(OR('ordem de passagem'!$G10="pct",'ordem de passagem'!$G10="mini",'ordem de passagem'!$G10="pctt",'ordem de passagem'!$G10="pctn",'ordem de passagem'!$G10="pctm"),'ordem de passagem'!B10,"")</f>
        <v/>
      </c>
      <c r="B14" s="402" t="str">
        <f>IF(OR('ordem de passagem'!$G10="pct",'ordem de passagem'!$G10="mini",'ordem de passagem'!$G10="pctt",'ordem de passagem'!$G10="pctn",'ordem de passagem'!$G10="pctm"),'ordem de passagem'!C10,"Não faz este aparelho")</f>
        <v>Não faz este aparelho</v>
      </c>
      <c r="C14" s="402" t="str">
        <f>IF(OR('ordem de passagem'!$G10="pct",'ordem de passagem'!$G10="mini",'ordem de passagem'!$G10="pctt",'ordem de passagem'!$G10="pctn",'ordem de passagem'!$G10="pctm"),'ordem de passagem'!D10,"")</f>
        <v/>
      </c>
      <c r="D14" s="341" t="str">
        <f>IF(OR('ordem de passagem'!$G10="pct",'ordem de passagem'!$G10="mini",'ordem de passagem'!$G10="pctt",'ordem de passagem'!$G10="pctn",'ordem de passagem'!$G10="pctm"),'ordem de passagem'!E10,"")</f>
        <v/>
      </c>
      <c r="E14" s="341" t="str">
        <f>IF(OR('ordem de passagem'!$G10="pct",'ordem de passagem'!$G10="mini",'ordem de passagem'!$G10="pctt",'ordem de passagem'!$G10="pctn",'ordem de passagem'!$G10="pctm"),'ordem de passagem'!G10,"")</f>
        <v/>
      </c>
      <c r="F14" s="341" t="str">
        <f>IF(OR('ordem de passagem'!$G10="pct",'ordem de passagem'!$G10="mini",'ordem de passagem'!$G10="pctt",'ordem de passagem'!$G10="pctn",'ordem de passagem'!$G10="pctm"),'ordem de passagem'!F10,"")</f>
        <v/>
      </c>
      <c r="G14" s="341" t="str">
        <f>IF(OR('ordem de passagem'!$G10="pct",'ordem de passagem'!$G10="mini",'ordem de passagem'!$G10="pctt",'ordem de passagem'!$G10="pctn",'ordem de passagem'!$G10="pctm"),'ordem de passagem'!H10,"")</f>
        <v/>
      </c>
      <c r="H14" s="614"/>
      <c r="I14" s="615"/>
      <c r="J14" s="616"/>
      <c r="K14" s="617"/>
      <c r="L14" s="614"/>
      <c r="M14" s="615"/>
      <c r="N14" s="616"/>
      <c r="O14" s="617"/>
      <c r="P14" s="614"/>
      <c r="Q14" s="615"/>
      <c r="R14" s="466"/>
      <c r="S14" s="374"/>
      <c r="T14" s="465"/>
      <c r="U14" s="464"/>
      <c r="V14" s="343">
        <f>IFERROR((IF($U$11=3,((H14+J14+L14))-S14,IF($U$11=5,((H14+J14+L14+N14+P14)-MAX(H14:I14,J14,L14,N14,P14)-MIN(H14:I14,J14,L14,N14,P14))))/3)-S14,"")</f>
        <v>0</v>
      </c>
      <c r="W14" s="343" t="str">
        <f t="shared" ref="W14" si="0">IF(T14="","",T14)</f>
        <v/>
      </c>
      <c r="X14" s="343">
        <f t="shared" ref="X14" si="1">IF($U$11=4,"",V14)</f>
        <v>0</v>
      </c>
      <c r="Y14" s="343" t="str">
        <f t="shared" ref="Y14" si="2">IF(T14="","",T14)</f>
        <v/>
      </c>
      <c r="Z14" s="344" t="str">
        <f>IF(H14="","",X14)</f>
        <v/>
      </c>
      <c r="AA14" s="344" t="str">
        <f t="shared" ref="AA14" si="3">IF(H14="","",Y14)</f>
        <v/>
      </c>
      <c r="AB14" s="343">
        <f>IFERROR((IF($U$11=3,((H14+J14+L14)/3)+T14,IF($U$11=5,((H14+J14+L14+N14+P14)-MAX(H14,J14,L14,N14,P14)-MIN(H14,J14,L14,N14,P14))/3)+T14))-S14,"")</f>
        <v>0</v>
      </c>
      <c r="AC14" s="343">
        <f>IF($U$11=4,"",AB14)</f>
        <v>0</v>
      </c>
      <c r="AD14" s="532" t="str">
        <f>IF(OR(A14="",A14="falta"),"",AC14)</f>
        <v/>
      </c>
      <c r="AE14" s="305"/>
      <c r="AF14" s="346">
        <f t="shared" ref="AF14:AF33" si="4">IFERROR((IF($U$11=3,((H14+J14+L14))-S14,IF($U$11=5,((H14+J14+L14+N14+P14)-MAX(H14:I14,J14,L14,N14,P14)-MIN(H14:I14,J14,L14,N14,P14)))))-S14,"")</f>
        <v>0</v>
      </c>
    </row>
    <row r="15" spans="1:32" s="346" customFormat="1" ht="21" x14ac:dyDescent="0.4">
      <c r="A15" s="341" t="str">
        <f>IF(OR('ordem de passagem'!$G11="pct",'ordem de passagem'!$G11="mini",'ordem de passagem'!$G11="pctt",'ordem de passagem'!$G11="pctn",'ordem de passagem'!$G11="pctm"),'ordem de passagem'!B11,"")</f>
        <v/>
      </c>
      <c r="B15" s="402" t="str">
        <f>IF(OR('ordem de passagem'!$G11="pct",'ordem de passagem'!$G11="mini",'ordem de passagem'!$G11="pctt",'ordem de passagem'!$G11="pctn",'ordem de passagem'!$G11="pctm"),'ordem de passagem'!C11,"Não faz este aparelho")</f>
        <v>Não faz este aparelho</v>
      </c>
      <c r="C15" s="402" t="str">
        <f>IF(OR('ordem de passagem'!$G11="pct",'ordem de passagem'!$G11="mini",'ordem de passagem'!$G11="pctt",'ordem de passagem'!$G11="pctn",'ordem de passagem'!$G11="pctm"),'ordem de passagem'!D11,"")</f>
        <v/>
      </c>
      <c r="D15" s="341" t="str">
        <f>IF(OR('ordem de passagem'!$G11="pct",'ordem de passagem'!$G11="mini",'ordem de passagem'!$G11="pctt",'ordem de passagem'!$G11="pctn",'ordem de passagem'!$G11="pctm"),'ordem de passagem'!E11,"")</f>
        <v/>
      </c>
      <c r="E15" s="341" t="str">
        <f>IF(OR('ordem de passagem'!$G11="pct",'ordem de passagem'!$G11="mini",'ordem de passagem'!$G11="pctt",'ordem de passagem'!$G11="pctn",'ordem de passagem'!$G11="pctm"),'ordem de passagem'!G11,"")</f>
        <v/>
      </c>
      <c r="F15" s="341" t="str">
        <f>IF(OR('ordem de passagem'!$G11="pct",'ordem de passagem'!$G11="mini",'ordem de passagem'!$G11="pctt",'ordem de passagem'!$G11="pctn",'ordem de passagem'!$G11="pctm"),'ordem de passagem'!F11,"")</f>
        <v/>
      </c>
      <c r="G15" s="341" t="str">
        <f>IF(OR('ordem de passagem'!$G11="pct",'ordem de passagem'!$G11="mini",'ordem de passagem'!$G11="pctt",'ordem de passagem'!$G11="pctn",'ordem de passagem'!$G11="pctm"),'ordem de passagem'!H11,"")</f>
        <v/>
      </c>
      <c r="H15" s="614"/>
      <c r="I15" s="615"/>
      <c r="J15" s="616"/>
      <c r="K15" s="617"/>
      <c r="L15" s="614"/>
      <c r="M15" s="615"/>
      <c r="N15" s="616"/>
      <c r="O15" s="617"/>
      <c r="P15" s="614"/>
      <c r="Q15" s="615"/>
      <c r="R15" s="466"/>
      <c r="S15" s="374"/>
      <c r="T15" s="465"/>
      <c r="U15" s="342"/>
      <c r="V15" s="343">
        <f>IFERROR((IF($U$11=3,((H15+J15+L15))-S15,IF($U$11=5,((H15+J15+L15+N15+P15)-MAX(H15:I15,J15,L15,N15,P15)-MIN(H15:I15,J15,L15,N15,P15))))/3)-S15,"")</f>
        <v>0</v>
      </c>
      <c r="W15" s="343" t="str">
        <f t="shared" ref="W15:W21" si="5">IF(T15="","",T15)</f>
        <v/>
      </c>
      <c r="X15" s="343">
        <f t="shared" ref="X15:X21" si="6">IF($U$11=4,"",V15)</f>
        <v>0</v>
      </c>
      <c r="Y15" s="343" t="str">
        <f t="shared" ref="Y15:Y21" si="7">IF(T15="","",T15)</f>
        <v/>
      </c>
      <c r="Z15" s="344" t="str">
        <f t="shared" ref="Z15:Z21" si="8">IF(H15="","",X15)</f>
        <v/>
      </c>
      <c r="AA15" s="344" t="str">
        <f t="shared" ref="AA15:AA21" si="9">IF(H15="","",Y15)</f>
        <v/>
      </c>
      <c r="AB15" s="343">
        <f>IFERROR((IF($U$11=3,((H15+J15+L15)/3)+T15,IF($U$11=5,((H15+J15+L15+N15+P15)-MAX(H15,J15,L15,N15,P15)-MIN(H15,J15,L15,N15,P15))/3)+T15))-S15,"")</f>
        <v>0</v>
      </c>
      <c r="AC15" s="343">
        <f>IF($U$11=4,"",AB15)</f>
        <v>0</v>
      </c>
      <c r="AD15" s="532" t="str">
        <f t="shared" ref="AD15:AD78" si="10">IF(OR(A15="",A15="falta"),"",AC15)</f>
        <v/>
      </c>
      <c r="AE15" s="540"/>
      <c r="AF15" s="346">
        <f t="shared" si="4"/>
        <v>0</v>
      </c>
    </row>
    <row r="16" spans="1:32" s="346" customFormat="1" ht="21" x14ac:dyDescent="0.4">
      <c r="A16" s="341" t="str">
        <f>IF(OR('ordem de passagem'!$G12="pct",'ordem de passagem'!$G12="mini",'ordem de passagem'!$G12="pctt",'ordem de passagem'!$G12="pctn",'ordem de passagem'!$G12="pctm"),'ordem de passagem'!B12,"")</f>
        <v/>
      </c>
      <c r="B16" s="402" t="str">
        <f>IF(OR('ordem de passagem'!$G12="pct",'ordem de passagem'!$G12="mini",'ordem de passagem'!$G12="pctt",'ordem de passagem'!$G12="pctn",'ordem de passagem'!$G12="pctm"),'ordem de passagem'!C12,"Não faz este aparelho")</f>
        <v>Não faz este aparelho</v>
      </c>
      <c r="C16" s="402" t="str">
        <f>IF(OR('ordem de passagem'!$G12="pct",'ordem de passagem'!$G12="mini",'ordem de passagem'!$G12="pctt",'ordem de passagem'!$G12="pctn",'ordem de passagem'!$G12="pctm"),'ordem de passagem'!D12,"")</f>
        <v/>
      </c>
      <c r="D16" s="341" t="str">
        <f>IF(OR('ordem de passagem'!$G12="pct",'ordem de passagem'!$G12="mini",'ordem de passagem'!$G12="pctt",'ordem de passagem'!$G12="pctn",'ordem de passagem'!$G12="pctm"),'ordem de passagem'!E12,"")</f>
        <v/>
      </c>
      <c r="E16" s="341" t="str">
        <f>IF(OR('ordem de passagem'!$G12="pct",'ordem de passagem'!$G12="mini",'ordem de passagem'!$G12="pctt",'ordem de passagem'!$G12="pctn",'ordem de passagem'!$G12="pctm"),'ordem de passagem'!G12,"")</f>
        <v/>
      </c>
      <c r="F16" s="341" t="str">
        <f>IF(OR('ordem de passagem'!$G12="pct",'ordem de passagem'!$G12="mini",'ordem de passagem'!$G12="pctt",'ordem de passagem'!$G12="pctn",'ordem de passagem'!$G12="pctm"),'ordem de passagem'!F12,"")</f>
        <v/>
      </c>
      <c r="G16" s="341" t="str">
        <f>IF(OR('ordem de passagem'!$G12="pct",'ordem de passagem'!$G12="mini",'ordem de passagem'!$G12="pctt",'ordem de passagem'!$G12="pctn",'ordem de passagem'!$G12="pctm"),'ordem de passagem'!H12,"")</f>
        <v/>
      </c>
      <c r="H16" s="614"/>
      <c r="I16" s="615"/>
      <c r="J16" s="616"/>
      <c r="K16" s="617"/>
      <c r="L16" s="614"/>
      <c r="M16" s="615"/>
      <c r="N16" s="616"/>
      <c r="O16" s="617"/>
      <c r="P16" s="614"/>
      <c r="Q16" s="615"/>
      <c r="R16" s="466"/>
      <c r="S16" s="374"/>
      <c r="T16" s="465"/>
      <c r="U16" s="342"/>
      <c r="V16" s="343">
        <f t="shared" ref="V16:V79" si="11">IFERROR((IF($U$11=3,((H16+J16+L16))-S16,IF($U$11=5,((H16+J16+L16+N16+P16)-MAX(H16:I16,J16,L16,N16,P16)-MIN(H16:I16,J16,L16,N16,P16))))/3)-S16,"")</f>
        <v>0</v>
      </c>
      <c r="W16" s="343" t="str">
        <f t="shared" si="5"/>
        <v/>
      </c>
      <c r="X16" s="343">
        <f t="shared" si="6"/>
        <v>0</v>
      </c>
      <c r="Y16" s="343" t="str">
        <f t="shared" si="7"/>
        <v/>
      </c>
      <c r="Z16" s="344" t="str">
        <f t="shared" si="8"/>
        <v/>
      </c>
      <c r="AA16" s="344" t="str">
        <f t="shared" si="9"/>
        <v/>
      </c>
      <c r="AB16" s="343">
        <f t="shared" ref="AB16:AB79" si="12">IFERROR((IF($U$11=3,((H16+J16+L16)/3)+T16,IF($U$11=5,((H16+J16+L16+N16+P16)-MAX(H16,J16,L16,N16,P16)-MIN(H16,J16,L16,N16,P16))/3)+T16))-S16,"")</f>
        <v>0</v>
      </c>
      <c r="AC16" s="343">
        <f t="shared" ref="AC16:AC21" si="13">IF($U$11=4,"",AB16)</f>
        <v>0</v>
      </c>
      <c r="AD16" s="532" t="str">
        <f t="shared" si="10"/>
        <v/>
      </c>
      <c r="AE16" s="540"/>
      <c r="AF16" s="346">
        <f t="shared" si="4"/>
        <v>0</v>
      </c>
    </row>
    <row r="17" spans="1:32" s="346" customFormat="1" ht="21" x14ac:dyDescent="0.4">
      <c r="A17" s="341" t="str">
        <f>IF(OR('ordem de passagem'!$G13="pct",'ordem de passagem'!$G13="mini",'ordem de passagem'!$G13="pctt",'ordem de passagem'!$G13="pctn",'ordem de passagem'!$G13="pctm"),'ordem de passagem'!B13,"")</f>
        <v/>
      </c>
      <c r="B17" s="402" t="str">
        <f>IF(OR('ordem de passagem'!$G13="pct",'ordem de passagem'!$G13="mini",'ordem de passagem'!$G13="pctt",'ordem de passagem'!$G13="pctn",'ordem de passagem'!$G13="pctm"),'ordem de passagem'!C13,"Não faz este aparelho")</f>
        <v>Não faz este aparelho</v>
      </c>
      <c r="C17" s="402" t="str">
        <f>IF(OR('ordem de passagem'!$G13="pct",'ordem de passagem'!$G13="mini",'ordem de passagem'!$G13="pctt",'ordem de passagem'!$G13="pctn",'ordem de passagem'!$G13="pctm"),'ordem de passagem'!D13,"")</f>
        <v/>
      </c>
      <c r="D17" s="341" t="str">
        <f>IF(OR('ordem de passagem'!$G13="pct",'ordem de passagem'!$G13="mini",'ordem de passagem'!$G13="pctt",'ordem de passagem'!$G13="pctn",'ordem de passagem'!$G13="pctm"),'ordem de passagem'!E13,"")</f>
        <v/>
      </c>
      <c r="E17" s="341" t="str">
        <f>IF(OR('ordem de passagem'!$G13="pct",'ordem de passagem'!$G13="mini",'ordem de passagem'!$G13="pctt",'ordem de passagem'!$G13="pctn",'ordem de passagem'!$G13="pctm"),'ordem de passagem'!G13,"")</f>
        <v/>
      </c>
      <c r="F17" s="341" t="str">
        <f>IF(OR('ordem de passagem'!$G13="pct",'ordem de passagem'!$G13="mini",'ordem de passagem'!$G13="pctt",'ordem de passagem'!$G13="pctn",'ordem de passagem'!$G13="pctm"),'ordem de passagem'!F13,"")</f>
        <v/>
      </c>
      <c r="G17" s="341" t="str">
        <f>IF(OR('ordem de passagem'!$G13="pct",'ordem de passagem'!$G13="mini",'ordem de passagem'!$G13="pctt",'ordem de passagem'!$G13="pctn",'ordem de passagem'!$G13="pctm"),'ordem de passagem'!H13,"")</f>
        <v/>
      </c>
      <c r="H17" s="614"/>
      <c r="I17" s="615"/>
      <c r="J17" s="616"/>
      <c r="K17" s="617"/>
      <c r="L17" s="614"/>
      <c r="M17" s="615"/>
      <c r="N17" s="616"/>
      <c r="O17" s="617"/>
      <c r="P17" s="614"/>
      <c r="Q17" s="615"/>
      <c r="R17" s="466"/>
      <c r="S17" s="374"/>
      <c r="T17" s="465"/>
      <c r="U17" s="342"/>
      <c r="V17" s="343">
        <f t="shared" si="11"/>
        <v>0</v>
      </c>
      <c r="W17" s="343" t="str">
        <f t="shared" si="5"/>
        <v/>
      </c>
      <c r="X17" s="343">
        <f t="shared" si="6"/>
        <v>0</v>
      </c>
      <c r="Y17" s="343" t="str">
        <f t="shared" si="7"/>
        <v/>
      </c>
      <c r="Z17" s="344" t="str">
        <f t="shared" si="8"/>
        <v/>
      </c>
      <c r="AA17" s="344" t="str">
        <f t="shared" si="9"/>
        <v/>
      </c>
      <c r="AB17" s="343">
        <f t="shared" si="12"/>
        <v>0</v>
      </c>
      <c r="AC17" s="343">
        <f t="shared" si="13"/>
        <v>0</v>
      </c>
      <c r="AD17" s="532" t="str">
        <f t="shared" si="10"/>
        <v/>
      </c>
      <c r="AE17" s="540"/>
      <c r="AF17" s="346">
        <f t="shared" si="4"/>
        <v>0</v>
      </c>
    </row>
    <row r="18" spans="1:32" s="346" customFormat="1" ht="21" x14ac:dyDescent="0.4">
      <c r="A18" s="341" t="str">
        <f>IF(OR('ordem de passagem'!$G14="pct",'ordem de passagem'!$G14="mini",'ordem de passagem'!$G14="pctt",'ordem de passagem'!$G14="pctn",'ordem de passagem'!$G14="pctm"),'ordem de passagem'!B14,"")</f>
        <v/>
      </c>
      <c r="B18" s="402" t="str">
        <f>IF(OR('ordem de passagem'!$G14="pct",'ordem de passagem'!$G14="mini",'ordem de passagem'!$G14="pctt",'ordem de passagem'!$G14="pctn",'ordem de passagem'!$G14="pctm"),'ordem de passagem'!C14,"Não faz este aparelho")</f>
        <v>Não faz este aparelho</v>
      </c>
      <c r="C18" s="402" t="str">
        <f>IF(OR('ordem de passagem'!$G14="pct",'ordem de passagem'!$G14="mini",'ordem de passagem'!$G14="pctt",'ordem de passagem'!$G14="pctn",'ordem de passagem'!$G14="pctm"),'ordem de passagem'!D14,"")</f>
        <v/>
      </c>
      <c r="D18" s="341" t="str">
        <f>IF(OR('ordem de passagem'!$G14="pct",'ordem de passagem'!$G14="mini",'ordem de passagem'!$G14="pctt",'ordem de passagem'!$G14="pctn",'ordem de passagem'!$G14="pctm"),'ordem de passagem'!E14,"")</f>
        <v/>
      </c>
      <c r="E18" s="341" t="str">
        <f>IF(OR('ordem de passagem'!$G14="pct",'ordem de passagem'!$G14="mini",'ordem de passagem'!$G14="pctt",'ordem de passagem'!$G14="pctn",'ordem de passagem'!$G14="pctm"),'ordem de passagem'!G14,"")</f>
        <v/>
      </c>
      <c r="F18" s="341" t="str">
        <f>IF(OR('ordem de passagem'!$G14="pct",'ordem de passagem'!$G14="mini",'ordem de passagem'!$G14="pctt",'ordem de passagem'!$G14="pctn",'ordem de passagem'!$G14="pctm"),'ordem de passagem'!F14,"")</f>
        <v/>
      </c>
      <c r="G18" s="341" t="str">
        <f>IF(OR('ordem de passagem'!$G14="pct",'ordem de passagem'!$G14="mini",'ordem de passagem'!$G14="pctt",'ordem de passagem'!$G14="pctn",'ordem de passagem'!$G14="pctm"),'ordem de passagem'!H14,"")</f>
        <v/>
      </c>
      <c r="H18" s="614"/>
      <c r="I18" s="615"/>
      <c r="J18" s="616"/>
      <c r="K18" s="617"/>
      <c r="L18" s="614"/>
      <c r="M18" s="615"/>
      <c r="N18" s="616"/>
      <c r="O18" s="617"/>
      <c r="P18" s="614"/>
      <c r="Q18" s="615"/>
      <c r="R18" s="466"/>
      <c r="S18" s="374"/>
      <c r="T18" s="465"/>
      <c r="U18" s="342"/>
      <c r="V18" s="343">
        <f t="shared" si="11"/>
        <v>0</v>
      </c>
      <c r="W18" s="343" t="str">
        <f t="shared" si="5"/>
        <v/>
      </c>
      <c r="X18" s="343">
        <f t="shared" si="6"/>
        <v>0</v>
      </c>
      <c r="Y18" s="343" t="str">
        <f t="shared" si="7"/>
        <v/>
      </c>
      <c r="Z18" s="344" t="str">
        <f t="shared" si="8"/>
        <v/>
      </c>
      <c r="AA18" s="344" t="str">
        <f t="shared" si="9"/>
        <v/>
      </c>
      <c r="AB18" s="343">
        <f t="shared" si="12"/>
        <v>0</v>
      </c>
      <c r="AC18" s="343">
        <f t="shared" si="13"/>
        <v>0</v>
      </c>
      <c r="AD18" s="532" t="str">
        <f t="shared" si="10"/>
        <v/>
      </c>
      <c r="AE18" s="540"/>
      <c r="AF18" s="346">
        <f t="shared" si="4"/>
        <v>0</v>
      </c>
    </row>
    <row r="19" spans="1:32" s="346" customFormat="1" ht="21" x14ac:dyDescent="0.4">
      <c r="A19" s="341" t="str">
        <f>IF(OR('ordem de passagem'!$G15="pct",'ordem de passagem'!$G15="mini",'ordem de passagem'!$G15="pctt",'ordem de passagem'!$G15="pctn",'ordem de passagem'!$G15="pctm"),'ordem de passagem'!B15,"")</f>
        <v/>
      </c>
      <c r="B19" s="402" t="str">
        <f>IF(OR('ordem de passagem'!$G15="pct",'ordem de passagem'!$G15="mini",'ordem de passagem'!$G15="pctt",'ordem de passagem'!$G15="pctn",'ordem de passagem'!$G15="pctm"),'ordem de passagem'!C15,"Não faz este aparelho")</f>
        <v>Não faz este aparelho</v>
      </c>
      <c r="C19" s="402" t="str">
        <f>IF(OR('ordem de passagem'!$G15="pct",'ordem de passagem'!$G15="mini",'ordem de passagem'!$G15="pctt",'ordem de passagem'!$G15="pctn",'ordem de passagem'!$G15="pctm"),'ordem de passagem'!D15,"")</f>
        <v/>
      </c>
      <c r="D19" s="341" t="str">
        <f>IF(OR('ordem de passagem'!$G15="pct",'ordem de passagem'!$G15="mini",'ordem de passagem'!$G15="pctt",'ordem de passagem'!$G15="pctn",'ordem de passagem'!$G15="pctm"),'ordem de passagem'!E15,"")</f>
        <v/>
      </c>
      <c r="E19" s="341" t="str">
        <f>IF(OR('ordem de passagem'!$G15="pct",'ordem de passagem'!$G15="mini",'ordem de passagem'!$G15="pctt",'ordem de passagem'!$G15="pctn",'ordem de passagem'!$G15="pctm"),'ordem de passagem'!G15,"")</f>
        <v/>
      </c>
      <c r="F19" s="341" t="str">
        <f>IF(OR('ordem de passagem'!$G15="pct",'ordem de passagem'!$G15="mini",'ordem de passagem'!$G15="pctt",'ordem de passagem'!$G15="pctn",'ordem de passagem'!$G15="pctm"),'ordem de passagem'!F15,"")</f>
        <v/>
      </c>
      <c r="G19" s="341" t="str">
        <f>IF(OR('ordem de passagem'!$G15="pct",'ordem de passagem'!$G15="mini",'ordem de passagem'!$G15="pctt",'ordem de passagem'!$G15="pctn",'ordem de passagem'!$G15="pctm"),'ordem de passagem'!H15,"")</f>
        <v/>
      </c>
      <c r="H19" s="614"/>
      <c r="I19" s="615"/>
      <c r="J19" s="616"/>
      <c r="K19" s="617"/>
      <c r="L19" s="614"/>
      <c r="M19" s="615"/>
      <c r="N19" s="616"/>
      <c r="O19" s="617"/>
      <c r="P19" s="614"/>
      <c r="Q19" s="615"/>
      <c r="R19" s="466"/>
      <c r="S19" s="374"/>
      <c r="T19" s="465"/>
      <c r="U19" s="342"/>
      <c r="V19" s="343">
        <f t="shared" si="11"/>
        <v>0</v>
      </c>
      <c r="W19" s="343" t="str">
        <f t="shared" si="5"/>
        <v/>
      </c>
      <c r="X19" s="343">
        <f t="shared" si="6"/>
        <v>0</v>
      </c>
      <c r="Y19" s="343" t="str">
        <f t="shared" si="7"/>
        <v/>
      </c>
      <c r="Z19" s="344" t="str">
        <f t="shared" si="8"/>
        <v/>
      </c>
      <c r="AA19" s="344" t="str">
        <f t="shared" si="9"/>
        <v/>
      </c>
      <c r="AB19" s="343">
        <f t="shared" si="12"/>
        <v>0</v>
      </c>
      <c r="AC19" s="343">
        <f t="shared" si="13"/>
        <v>0</v>
      </c>
      <c r="AD19" s="532" t="str">
        <f t="shared" si="10"/>
        <v/>
      </c>
      <c r="AE19" s="540"/>
      <c r="AF19" s="346">
        <f t="shared" si="4"/>
        <v>0</v>
      </c>
    </row>
    <row r="20" spans="1:32" s="346" customFormat="1" ht="21" x14ac:dyDescent="0.4">
      <c r="A20" s="341" t="str">
        <f>IF(OR('ordem de passagem'!$G16="pct",'ordem de passagem'!$G16="mini",'ordem de passagem'!$G16="pctt",'ordem de passagem'!$G16="pctn",'ordem de passagem'!$G16="pctm"),'ordem de passagem'!B16,"")</f>
        <v/>
      </c>
      <c r="B20" s="402" t="str">
        <f>IF(OR('ordem de passagem'!$G16="pct",'ordem de passagem'!$G16="mini",'ordem de passagem'!$G16="pctt",'ordem de passagem'!$G16="pctn",'ordem de passagem'!$G16="pctm"),'ordem de passagem'!C16,"Não faz este aparelho")</f>
        <v>Não faz este aparelho</v>
      </c>
      <c r="C20" s="402" t="str">
        <f>IF(OR('ordem de passagem'!$G16="pct",'ordem de passagem'!$G16="mini",'ordem de passagem'!$G16="pctt",'ordem de passagem'!$G16="pctn",'ordem de passagem'!$G16="pctm"),'ordem de passagem'!D16,"")</f>
        <v/>
      </c>
      <c r="D20" s="341" t="str">
        <f>IF(OR('ordem de passagem'!$G16="pct",'ordem de passagem'!$G16="mini",'ordem de passagem'!$G16="pctt",'ordem de passagem'!$G16="pctn",'ordem de passagem'!$G16="pctm"),'ordem de passagem'!E16,"")</f>
        <v/>
      </c>
      <c r="E20" s="341" t="str">
        <f>IF(OR('ordem de passagem'!$G16="pct",'ordem de passagem'!$G16="mini",'ordem de passagem'!$G16="pctt",'ordem de passagem'!$G16="pctn",'ordem de passagem'!$G16="pctm"),'ordem de passagem'!G16,"")</f>
        <v/>
      </c>
      <c r="F20" s="341" t="str">
        <f>IF(OR('ordem de passagem'!$G16="pct",'ordem de passagem'!$G16="mini",'ordem de passagem'!$G16="pctt",'ordem de passagem'!$G16="pctn",'ordem de passagem'!$G16="pctm"),'ordem de passagem'!F16,"")</f>
        <v/>
      </c>
      <c r="G20" s="341" t="str">
        <f>IF(OR('ordem de passagem'!$G16="pct",'ordem de passagem'!$G16="mini",'ordem de passagem'!$G16="pctt",'ordem de passagem'!$G16="pctn",'ordem de passagem'!$G16="pctm"),'ordem de passagem'!H16,"")</f>
        <v/>
      </c>
      <c r="H20" s="614"/>
      <c r="I20" s="615"/>
      <c r="J20" s="616"/>
      <c r="K20" s="617"/>
      <c r="L20" s="614"/>
      <c r="M20" s="615"/>
      <c r="N20" s="616"/>
      <c r="O20" s="617"/>
      <c r="P20" s="614"/>
      <c r="Q20" s="615"/>
      <c r="R20" s="466"/>
      <c r="S20" s="374"/>
      <c r="T20" s="465"/>
      <c r="U20" s="342"/>
      <c r="V20" s="343">
        <f t="shared" si="11"/>
        <v>0</v>
      </c>
      <c r="W20" s="343" t="str">
        <f t="shared" si="5"/>
        <v/>
      </c>
      <c r="X20" s="343">
        <f t="shared" si="6"/>
        <v>0</v>
      </c>
      <c r="Y20" s="343" t="str">
        <f t="shared" si="7"/>
        <v/>
      </c>
      <c r="Z20" s="344" t="str">
        <f t="shared" si="8"/>
        <v/>
      </c>
      <c r="AA20" s="344" t="str">
        <f t="shared" si="9"/>
        <v/>
      </c>
      <c r="AB20" s="343">
        <f t="shared" si="12"/>
        <v>0</v>
      </c>
      <c r="AC20" s="343">
        <f t="shared" si="13"/>
        <v>0</v>
      </c>
      <c r="AD20" s="532" t="str">
        <f t="shared" si="10"/>
        <v/>
      </c>
      <c r="AE20" s="540"/>
      <c r="AF20" s="346">
        <f t="shared" si="4"/>
        <v>0</v>
      </c>
    </row>
    <row r="21" spans="1:32" s="346" customFormat="1" ht="21" x14ac:dyDescent="0.4">
      <c r="A21" s="341" t="str">
        <f>IF(OR('ordem de passagem'!$G17="pct",'ordem de passagem'!$G17="mini",'ordem de passagem'!$G17="pctt",'ordem de passagem'!$G17="pctn",'ordem de passagem'!$G17="pctm"),'ordem de passagem'!B17,"")</f>
        <v/>
      </c>
      <c r="B21" s="402" t="str">
        <f>IF(OR('ordem de passagem'!$G17="pct",'ordem de passagem'!$G17="mini",'ordem de passagem'!$G17="pctt",'ordem de passagem'!$G17="pctn",'ordem de passagem'!$G17="pctm"),'ordem de passagem'!C17,"Não faz este aparelho")</f>
        <v>Não faz este aparelho</v>
      </c>
      <c r="C21" s="402" t="str">
        <f>IF(OR('ordem de passagem'!$G17="pct",'ordem de passagem'!$G17="mini",'ordem de passagem'!$G17="pctt",'ordem de passagem'!$G17="pctn",'ordem de passagem'!$G17="pctm"),'ordem de passagem'!D17,"")</f>
        <v/>
      </c>
      <c r="D21" s="341" t="str">
        <f>IF(OR('ordem de passagem'!$G17="pct",'ordem de passagem'!$G17="mini",'ordem de passagem'!$G17="pctt",'ordem de passagem'!$G17="pctn",'ordem de passagem'!$G17="pctm"),'ordem de passagem'!E17,"")</f>
        <v/>
      </c>
      <c r="E21" s="341" t="str">
        <f>IF(OR('ordem de passagem'!$G17="pct",'ordem de passagem'!$G17="mini",'ordem de passagem'!$G17="pctt",'ordem de passagem'!$G17="pctn",'ordem de passagem'!$G17="pctm"),'ordem de passagem'!G17,"")</f>
        <v/>
      </c>
      <c r="F21" s="341" t="str">
        <f>IF(OR('ordem de passagem'!$G17="pct",'ordem de passagem'!$G17="mini",'ordem de passagem'!$G17="pctt",'ordem de passagem'!$G17="pctn",'ordem de passagem'!$G17="pctm"),'ordem de passagem'!F17,"")</f>
        <v/>
      </c>
      <c r="G21" s="341" t="str">
        <f>IF(OR('ordem de passagem'!$G17="pct",'ordem de passagem'!$G17="mini",'ordem de passagem'!$G17="pctt",'ordem de passagem'!$G17="pctn",'ordem de passagem'!$G17="pctm"),'ordem de passagem'!H17,"")</f>
        <v/>
      </c>
      <c r="H21" s="614"/>
      <c r="I21" s="615"/>
      <c r="J21" s="616"/>
      <c r="K21" s="617"/>
      <c r="L21" s="614"/>
      <c r="M21" s="615"/>
      <c r="N21" s="616"/>
      <c r="O21" s="617"/>
      <c r="P21" s="614"/>
      <c r="Q21" s="615"/>
      <c r="R21" s="466"/>
      <c r="S21" s="374"/>
      <c r="T21" s="465"/>
      <c r="U21" s="342"/>
      <c r="V21" s="343">
        <f t="shared" si="11"/>
        <v>0</v>
      </c>
      <c r="W21" s="343" t="str">
        <f t="shared" si="5"/>
        <v/>
      </c>
      <c r="X21" s="343">
        <f t="shared" si="6"/>
        <v>0</v>
      </c>
      <c r="Y21" s="343" t="str">
        <f t="shared" si="7"/>
        <v/>
      </c>
      <c r="Z21" s="344" t="str">
        <f t="shared" si="8"/>
        <v/>
      </c>
      <c r="AA21" s="344" t="str">
        <f t="shared" si="9"/>
        <v/>
      </c>
      <c r="AB21" s="343">
        <f t="shared" si="12"/>
        <v>0</v>
      </c>
      <c r="AC21" s="343">
        <f t="shared" si="13"/>
        <v>0</v>
      </c>
      <c r="AD21" s="532" t="str">
        <f t="shared" si="10"/>
        <v/>
      </c>
      <c r="AE21" s="540"/>
      <c r="AF21" s="346">
        <f t="shared" si="4"/>
        <v>0</v>
      </c>
    </row>
    <row r="22" spans="1:32" s="346" customFormat="1" ht="21" x14ac:dyDescent="0.4">
      <c r="A22" s="341" t="str">
        <f>IF(OR('ordem de passagem'!$G18="pct",'ordem de passagem'!$G18="mini",'ordem de passagem'!$G18="pctt",'ordem de passagem'!$G18="pctn",'ordem de passagem'!$G18="pctm"),'ordem de passagem'!B18,"")</f>
        <v/>
      </c>
      <c r="B22" s="402" t="str">
        <f>IF(OR('ordem de passagem'!$G18="pct",'ordem de passagem'!$G18="mini",'ordem de passagem'!$G18="pctt",'ordem de passagem'!$G18="pctn",'ordem de passagem'!$G18="pctm"),'ordem de passagem'!C18,"Não faz este aparelho")</f>
        <v>Não faz este aparelho</v>
      </c>
      <c r="C22" s="402" t="str">
        <f>IF(OR('ordem de passagem'!$G18="pct",'ordem de passagem'!$G18="mini",'ordem de passagem'!$G18="pctt",'ordem de passagem'!$G18="pctn",'ordem de passagem'!$G18="pctm"),'ordem de passagem'!D18,"")</f>
        <v/>
      </c>
      <c r="D22" s="341" t="str">
        <f>IF(OR('ordem de passagem'!$G18="pct",'ordem de passagem'!$G18="mini",'ordem de passagem'!$G18="pctt",'ordem de passagem'!$G18="pctn",'ordem de passagem'!$G18="pctm"),'ordem de passagem'!E18,"")</f>
        <v/>
      </c>
      <c r="E22" s="341" t="str">
        <f>IF(OR('ordem de passagem'!$G18="pct",'ordem de passagem'!$G18="mini",'ordem de passagem'!$G18="pctt",'ordem de passagem'!$G18="pctn",'ordem de passagem'!$G18="pctm"),'ordem de passagem'!G18,"")</f>
        <v/>
      </c>
      <c r="F22" s="341" t="str">
        <f>IF(OR('ordem de passagem'!$G18="pct",'ordem de passagem'!$G18="mini",'ordem de passagem'!$G18="pctt",'ordem de passagem'!$G18="pctn",'ordem de passagem'!$G18="pctm"),'ordem de passagem'!F18,"")</f>
        <v/>
      </c>
      <c r="G22" s="341" t="str">
        <f>IF(OR('ordem de passagem'!$G18="pct",'ordem de passagem'!$G18="mini",'ordem de passagem'!$G18="pctt",'ordem de passagem'!$G18="pctn",'ordem de passagem'!$G18="pctm"),'ordem de passagem'!H18,"")</f>
        <v/>
      </c>
      <c r="H22" s="614"/>
      <c r="I22" s="615"/>
      <c r="J22" s="616"/>
      <c r="K22" s="617"/>
      <c r="L22" s="614"/>
      <c r="M22" s="615"/>
      <c r="N22" s="616"/>
      <c r="O22" s="617"/>
      <c r="P22" s="614"/>
      <c r="Q22" s="615"/>
      <c r="R22" s="466"/>
      <c r="S22" s="374"/>
      <c r="T22" s="465"/>
      <c r="U22" s="342"/>
      <c r="V22" s="343">
        <f t="shared" si="11"/>
        <v>0</v>
      </c>
      <c r="W22" s="343" t="str">
        <f t="shared" ref="W22:W78" si="14">IF(T22="","",T22)</f>
        <v/>
      </c>
      <c r="X22" s="343">
        <f t="shared" ref="X22:X45" si="15">IF($U$11=4,"",V22)</f>
        <v>0</v>
      </c>
      <c r="Y22" s="343" t="str">
        <f t="shared" ref="Y22:Y78" si="16">IF(T22="","",T22)</f>
        <v/>
      </c>
      <c r="Z22" s="344" t="str">
        <f t="shared" ref="Z22:Z45" si="17">IF(H22="","",X22)</f>
        <v/>
      </c>
      <c r="AA22" s="344" t="str">
        <f t="shared" ref="AA22:AA45" si="18">IF(H22="","",Y22)</f>
        <v/>
      </c>
      <c r="AB22" s="343">
        <f t="shared" si="12"/>
        <v>0</v>
      </c>
      <c r="AC22" s="343">
        <f t="shared" ref="AC22:AC45" si="19">IF($U$11=4,"",AB22)</f>
        <v>0</v>
      </c>
      <c r="AD22" s="532" t="str">
        <f t="shared" si="10"/>
        <v/>
      </c>
      <c r="AE22" s="540"/>
      <c r="AF22" s="346">
        <f t="shared" si="4"/>
        <v>0</v>
      </c>
    </row>
    <row r="23" spans="1:32" s="346" customFormat="1" ht="21" x14ac:dyDescent="0.4">
      <c r="A23" s="341" t="str">
        <f>IF(OR('ordem de passagem'!$G19="pct",'ordem de passagem'!$G19="mini",'ordem de passagem'!$G19="pctt",'ordem de passagem'!$G19="pctn",'ordem de passagem'!$G19="pctm"),'ordem de passagem'!B19,"")</f>
        <v/>
      </c>
      <c r="B23" s="402" t="str">
        <f>IF(OR('ordem de passagem'!$G19="pct",'ordem de passagem'!$G19="mini",'ordem de passagem'!$G19="pctt",'ordem de passagem'!$G19="pctn",'ordem de passagem'!$G19="pctm"),'ordem de passagem'!C19,"Não faz este aparelho")</f>
        <v>Não faz este aparelho</v>
      </c>
      <c r="C23" s="402" t="str">
        <f>IF(OR('ordem de passagem'!$G19="pct",'ordem de passagem'!$G19="mini",'ordem de passagem'!$G19="pctt",'ordem de passagem'!$G19="pctn",'ordem de passagem'!$G19="pctm"),'ordem de passagem'!D19,"")</f>
        <v/>
      </c>
      <c r="D23" s="341" t="str">
        <f>IF(OR('ordem de passagem'!$G19="pct",'ordem de passagem'!$G19="mini",'ordem de passagem'!$G19="pctt",'ordem de passagem'!$G19="pctn",'ordem de passagem'!$G19="pctm"),'ordem de passagem'!E19,"")</f>
        <v/>
      </c>
      <c r="E23" s="341" t="str">
        <f>IF(OR('ordem de passagem'!$G19="pct",'ordem de passagem'!$G19="mini",'ordem de passagem'!$G19="pctt",'ordem de passagem'!$G19="pctn",'ordem de passagem'!$G19="pctm"),'ordem de passagem'!G19,"")</f>
        <v/>
      </c>
      <c r="F23" s="341" t="str">
        <f>IF(OR('ordem de passagem'!$G19="pct",'ordem de passagem'!$G19="mini",'ordem de passagem'!$G19="pctt",'ordem de passagem'!$G19="pctn",'ordem de passagem'!$G19="pctm"),'ordem de passagem'!F19,"")</f>
        <v/>
      </c>
      <c r="G23" s="341" t="str">
        <f>IF(OR('ordem de passagem'!$G19="pct",'ordem de passagem'!$G19="mini",'ordem de passagem'!$G19="pctt",'ordem de passagem'!$G19="pctn",'ordem de passagem'!$G19="pctm"),'ordem de passagem'!H19,"")</f>
        <v/>
      </c>
      <c r="H23" s="614"/>
      <c r="I23" s="615"/>
      <c r="J23" s="616"/>
      <c r="K23" s="617"/>
      <c r="L23" s="614"/>
      <c r="M23" s="615"/>
      <c r="N23" s="616"/>
      <c r="O23" s="617"/>
      <c r="P23" s="614"/>
      <c r="Q23" s="615"/>
      <c r="R23" s="466"/>
      <c r="S23" s="374"/>
      <c r="T23" s="465"/>
      <c r="U23" s="342"/>
      <c r="V23" s="343">
        <f t="shared" si="11"/>
        <v>0</v>
      </c>
      <c r="W23" s="343" t="str">
        <f t="shared" si="14"/>
        <v/>
      </c>
      <c r="X23" s="343">
        <f t="shared" si="15"/>
        <v>0</v>
      </c>
      <c r="Y23" s="343" t="str">
        <f t="shared" si="16"/>
        <v/>
      </c>
      <c r="Z23" s="344" t="str">
        <f t="shared" si="17"/>
        <v/>
      </c>
      <c r="AA23" s="344" t="str">
        <f t="shared" si="18"/>
        <v/>
      </c>
      <c r="AB23" s="343">
        <f t="shared" si="12"/>
        <v>0</v>
      </c>
      <c r="AC23" s="343">
        <f t="shared" si="19"/>
        <v>0</v>
      </c>
      <c r="AD23" s="532" t="str">
        <f t="shared" si="10"/>
        <v/>
      </c>
      <c r="AE23" s="540"/>
      <c r="AF23" s="346">
        <f t="shared" si="4"/>
        <v>0</v>
      </c>
    </row>
    <row r="24" spans="1:32" s="346" customFormat="1" ht="21" x14ac:dyDescent="0.4">
      <c r="A24" s="341" t="str">
        <f>IF(OR('ordem de passagem'!$G20="pct",'ordem de passagem'!$G20="mini",'ordem de passagem'!$G20="pctt",'ordem de passagem'!$G20="pctn",'ordem de passagem'!$G20="pctm"),'ordem de passagem'!B20,"")</f>
        <v/>
      </c>
      <c r="B24" s="402" t="str">
        <f>IF(OR('ordem de passagem'!$G20="pct",'ordem de passagem'!$G20="mini",'ordem de passagem'!$G20="pctt",'ordem de passagem'!$G20="pctn",'ordem de passagem'!$G20="pctm"),'ordem de passagem'!C20,"Não faz este aparelho")</f>
        <v>Não faz este aparelho</v>
      </c>
      <c r="C24" s="402" t="str">
        <f>IF(OR('ordem de passagem'!$G20="pct",'ordem de passagem'!$G20="mini",'ordem de passagem'!$G20="pctt",'ordem de passagem'!$G20="pctn",'ordem de passagem'!$G20="pctm"),'ordem de passagem'!D20,"")</f>
        <v/>
      </c>
      <c r="D24" s="341" t="str">
        <f>IF(OR('ordem de passagem'!$G20="pct",'ordem de passagem'!$G20="mini",'ordem de passagem'!$G20="pctt",'ordem de passagem'!$G20="pctn",'ordem de passagem'!$G20="pctm"),'ordem de passagem'!E20,"")</f>
        <v/>
      </c>
      <c r="E24" s="341" t="str">
        <f>IF(OR('ordem de passagem'!$G20="pct",'ordem de passagem'!$G20="mini",'ordem de passagem'!$G20="pctt",'ordem de passagem'!$G20="pctn",'ordem de passagem'!$G20="pctm"),'ordem de passagem'!G20,"")</f>
        <v/>
      </c>
      <c r="F24" s="341" t="str">
        <f>IF(OR('ordem de passagem'!$G20="pct",'ordem de passagem'!$G20="mini",'ordem de passagem'!$G20="pctt",'ordem de passagem'!$G20="pctn",'ordem de passagem'!$G20="pctm"),'ordem de passagem'!F20,"")</f>
        <v/>
      </c>
      <c r="G24" s="341" t="str">
        <f>IF(OR('ordem de passagem'!$G20="pct",'ordem de passagem'!$G20="mini",'ordem de passagem'!$G20="pctt",'ordem de passagem'!$G20="pctn",'ordem de passagem'!$G20="pctm"),'ordem de passagem'!H20,"")</f>
        <v/>
      </c>
      <c r="H24" s="614"/>
      <c r="I24" s="615"/>
      <c r="J24" s="616"/>
      <c r="K24" s="617"/>
      <c r="L24" s="614"/>
      <c r="M24" s="615"/>
      <c r="N24" s="616"/>
      <c r="O24" s="617"/>
      <c r="P24" s="614"/>
      <c r="Q24" s="615"/>
      <c r="R24" s="466"/>
      <c r="S24" s="374"/>
      <c r="T24" s="465"/>
      <c r="U24" s="342"/>
      <c r="V24" s="343">
        <f t="shared" si="11"/>
        <v>0</v>
      </c>
      <c r="W24" s="343" t="str">
        <f t="shared" si="14"/>
        <v/>
      </c>
      <c r="X24" s="343">
        <f t="shared" si="15"/>
        <v>0</v>
      </c>
      <c r="Y24" s="343" t="str">
        <f t="shared" si="16"/>
        <v/>
      </c>
      <c r="Z24" s="344" t="str">
        <f t="shared" si="17"/>
        <v/>
      </c>
      <c r="AA24" s="344" t="str">
        <f t="shared" si="18"/>
        <v/>
      </c>
      <c r="AB24" s="343">
        <f t="shared" si="12"/>
        <v>0</v>
      </c>
      <c r="AC24" s="343">
        <f t="shared" si="19"/>
        <v>0</v>
      </c>
      <c r="AD24" s="532" t="str">
        <f t="shared" si="10"/>
        <v/>
      </c>
      <c r="AE24" s="540"/>
      <c r="AF24" s="346">
        <f t="shared" si="4"/>
        <v>0</v>
      </c>
    </row>
    <row r="25" spans="1:32" s="346" customFormat="1" ht="21" x14ac:dyDescent="0.4">
      <c r="A25" s="341" t="str">
        <f>IF(OR('ordem de passagem'!$G21="pct",'ordem de passagem'!$G21="mini",'ordem de passagem'!$G21="pctt",'ordem de passagem'!$G21="pctn",'ordem de passagem'!$G21="pctm"),'ordem de passagem'!B21,"")</f>
        <v/>
      </c>
      <c r="B25" s="402" t="str">
        <f>IF(OR('ordem de passagem'!$G21="pct",'ordem de passagem'!$G21="mini",'ordem de passagem'!$G21="pctt",'ordem de passagem'!$G21="pctn",'ordem de passagem'!$G21="pctm"),'ordem de passagem'!C21,"Não faz este aparelho")</f>
        <v>Não faz este aparelho</v>
      </c>
      <c r="C25" s="402" t="str">
        <f>IF(OR('ordem de passagem'!$G21="pct",'ordem de passagem'!$G21="mini",'ordem de passagem'!$G21="pctt",'ordem de passagem'!$G21="pctn",'ordem de passagem'!$G21="pctm"),'ordem de passagem'!D21,"")</f>
        <v/>
      </c>
      <c r="D25" s="341" t="str">
        <f>IF(OR('ordem de passagem'!$G21="pct",'ordem de passagem'!$G21="mini",'ordem de passagem'!$G21="pctt",'ordem de passagem'!$G21="pctn",'ordem de passagem'!$G21="pctm"),'ordem de passagem'!E21,"")</f>
        <v/>
      </c>
      <c r="E25" s="341" t="str">
        <f>IF(OR('ordem de passagem'!$G21="pct",'ordem de passagem'!$G21="mini",'ordem de passagem'!$G21="pctt",'ordem de passagem'!$G21="pctn",'ordem de passagem'!$G21="pctm"),'ordem de passagem'!G21,"")</f>
        <v/>
      </c>
      <c r="F25" s="341" t="str">
        <f>IF(OR('ordem de passagem'!$G21="pct",'ordem de passagem'!$G21="mini",'ordem de passagem'!$G21="pctt",'ordem de passagem'!$G21="pctn",'ordem de passagem'!$G21="pctm"),'ordem de passagem'!F21,"")</f>
        <v/>
      </c>
      <c r="G25" s="341" t="str">
        <f>IF(OR('ordem de passagem'!$G21="pct",'ordem de passagem'!$G21="mini",'ordem de passagem'!$G21="pctt",'ordem de passagem'!$G21="pctn",'ordem de passagem'!$G21="pctm"),'ordem de passagem'!H21,"")</f>
        <v/>
      </c>
      <c r="H25" s="614"/>
      <c r="I25" s="615"/>
      <c r="J25" s="616"/>
      <c r="K25" s="617"/>
      <c r="L25" s="614"/>
      <c r="M25" s="615"/>
      <c r="N25" s="616"/>
      <c r="O25" s="617"/>
      <c r="P25" s="614"/>
      <c r="Q25" s="615"/>
      <c r="R25" s="466"/>
      <c r="S25" s="374"/>
      <c r="T25" s="465"/>
      <c r="U25" s="342"/>
      <c r="V25" s="343">
        <f t="shared" si="11"/>
        <v>0</v>
      </c>
      <c r="W25" s="343" t="str">
        <f t="shared" si="14"/>
        <v/>
      </c>
      <c r="X25" s="343">
        <f t="shared" si="15"/>
        <v>0</v>
      </c>
      <c r="Y25" s="343" t="str">
        <f t="shared" si="16"/>
        <v/>
      </c>
      <c r="Z25" s="344" t="str">
        <f t="shared" si="17"/>
        <v/>
      </c>
      <c r="AA25" s="344" t="str">
        <f t="shared" si="18"/>
        <v/>
      </c>
      <c r="AB25" s="343">
        <f t="shared" si="12"/>
        <v>0</v>
      </c>
      <c r="AC25" s="343">
        <f t="shared" si="19"/>
        <v>0</v>
      </c>
      <c r="AD25" s="532" t="str">
        <f t="shared" si="10"/>
        <v/>
      </c>
      <c r="AE25" s="540"/>
      <c r="AF25" s="346">
        <f t="shared" si="4"/>
        <v>0</v>
      </c>
    </row>
    <row r="26" spans="1:32" s="346" customFormat="1" ht="21" x14ac:dyDescent="0.4">
      <c r="A26" s="341" t="str">
        <f>IF(OR('ordem de passagem'!$G22="pct",'ordem de passagem'!$G22="mini",'ordem de passagem'!$G22="pctt",'ordem de passagem'!$G22="pctn",'ordem de passagem'!$G22="pctm"),'ordem de passagem'!B22,"")</f>
        <v/>
      </c>
      <c r="B26" s="402" t="str">
        <f>IF(OR('ordem de passagem'!$G22="pct",'ordem de passagem'!$G22="mini",'ordem de passagem'!$G22="pctt",'ordem de passagem'!$G22="pctn",'ordem de passagem'!$G22="pctm"),'ordem de passagem'!C22,"Não faz este aparelho")</f>
        <v>Não faz este aparelho</v>
      </c>
      <c r="C26" s="402" t="str">
        <f>IF(OR('ordem de passagem'!$G22="pct",'ordem de passagem'!$G22="mini",'ordem de passagem'!$G22="pctt",'ordem de passagem'!$G22="pctn",'ordem de passagem'!$G22="pctm"),'ordem de passagem'!D22,"")</f>
        <v/>
      </c>
      <c r="D26" s="341" t="str">
        <f>IF(OR('ordem de passagem'!$G22="pct",'ordem de passagem'!$G22="mini",'ordem de passagem'!$G22="pctt",'ordem de passagem'!$G22="pctn",'ordem de passagem'!$G22="pctm"),'ordem de passagem'!E22,"")</f>
        <v/>
      </c>
      <c r="E26" s="341" t="str">
        <f>IF(OR('ordem de passagem'!$G22="pct",'ordem de passagem'!$G22="mini",'ordem de passagem'!$G22="pctt",'ordem de passagem'!$G22="pctn",'ordem de passagem'!$G22="pctm"),'ordem de passagem'!G22,"")</f>
        <v/>
      </c>
      <c r="F26" s="341" t="str">
        <f>IF(OR('ordem de passagem'!$G22="pct",'ordem de passagem'!$G22="mini",'ordem de passagem'!$G22="pctt",'ordem de passagem'!$G22="pctn",'ordem de passagem'!$G22="pctm"),'ordem de passagem'!F22,"")</f>
        <v/>
      </c>
      <c r="G26" s="341" t="str">
        <f>IF(OR('ordem de passagem'!$G22="pct",'ordem de passagem'!$G22="mini",'ordem de passagem'!$G22="pctt",'ordem de passagem'!$G22="pctn",'ordem de passagem'!$G22="pctm"),'ordem de passagem'!H22,"")</f>
        <v/>
      </c>
      <c r="H26" s="614"/>
      <c r="I26" s="615"/>
      <c r="J26" s="616"/>
      <c r="K26" s="617"/>
      <c r="L26" s="614"/>
      <c r="M26" s="615"/>
      <c r="N26" s="616"/>
      <c r="O26" s="617"/>
      <c r="P26" s="614"/>
      <c r="Q26" s="615"/>
      <c r="R26" s="466"/>
      <c r="S26" s="374"/>
      <c r="T26" s="465"/>
      <c r="U26" s="342"/>
      <c r="V26" s="343">
        <f t="shared" si="11"/>
        <v>0</v>
      </c>
      <c r="W26" s="343" t="str">
        <f t="shared" si="14"/>
        <v/>
      </c>
      <c r="X26" s="343">
        <f t="shared" si="15"/>
        <v>0</v>
      </c>
      <c r="Y26" s="343" t="str">
        <f t="shared" si="16"/>
        <v/>
      </c>
      <c r="Z26" s="344" t="str">
        <f t="shared" si="17"/>
        <v/>
      </c>
      <c r="AA26" s="344" t="str">
        <f t="shared" si="18"/>
        <v/>
      </c>
      <c r="AB26" s="343">
        <f t="shared" si="12"/>
        <v>0</v>
      </c>
      <c r="AC26" s="343">
        <f t="shared" si="19"/>
        <v>0</v>
      </c>
      <c r="AD26" s="532" t="str">
        <f t="shared" si="10"/>
        <v/>
      </c>
      <c r="AE26" s="540"/>
      <c r="AF26" s="346">
        <f t="shared" si="4"/>
        <v>0</v>
      </c>
    </row>
    <row r="27" spans="1:32" s="346" customFormat="1" ht="21" x14ac:dyDescent="0.4">
      <c r="A27" s="341" t="str">
        <f>IF(OR('ordem de passagem'!$G23="pct",'ordem de passagem'!$G23="mini",'ordem de passagem'!$G23="pctt",'ordem de passagem'!$G23="pctn",'ordem de passagem'!$G23="pctm"),'ordem de passagem'!B23,"")</f>
        <v/>
      </c>
      <c r="B27" s="402" t="str">
        <f>IF(OR('ordem de passagem'!$G23="pct",'ordem de passagem'!$G23="mini",'ordem de passagem'!$G23="pctt",'ordem de passagem'!$G23="pctn",'ordem de passagem'!$G23="pctm"),'ordem de passagem'!C23,"Não faz este aparelho")</f>
        <v>Não faz este aparelho</v>
      </c>
      <c r="C27" s="402" t="str">
        <f>IF(OR('ordem de passagem'!$G23="pct",'ordem de passagem'!$G23="mini",'ordem de passagem'!$G23="pctt",'ordem de passagem'!$G23="pctn",'ordem de passagem'!$G23="pctm"),'ordem de passagem'!D23,"")</f>
        <v/>
      </c>
      <c r="D27" s="341" t="str">
        <f>IF(OR('ordem de passagem'!$G23="pct",'ordem de passagem'!$G23="mini",'ordem de passagem'!$G23="pctt",'ordem de passagem'!$G23="pctn",'ordem de passagem'!$G23="pctm"),'ordem de passagem'!E23,"")</f>
        <v/>
      </c>
      <c r="E27" s="341" t="str">
        <f>IF(OR('ordem de passagem'!$G23="pct",'ordem de passagem'!$G23="mini",'ordem de passagem'!$G23="pctt",'ordem de passagem'!$G23="pctn",'ordem de passagem'!$G23="pctm"),'ordem de passagem'!G23,"")</f>
        <v/>
      </c>
      <c r="F27" s="341" t="str">
        <f>IF(OR('ordem de passagem'!$G23="pct",'ordem de passagem'!$G23="mini",'ordem de passagem'!$G23="pctt",'ordem de passagem'!$G23="pctn",'ordem de passagem'!$G23="pctm"),'ordem de passagem'!F23,"")</f>
        <v/>
      </c>
      <c r="G27" s="341" t="str">
        <f>IF(OR('ordem de passagem'!$G23="pct",'ordem de passagem'!$G23="mini",'ordem de passagem'!$G23="pctt",'ordem de passagem'!$G23="pctn",'ordem de passagem'!$G23="pctm"),'ordem de passagem'!H23,"")</f>
        <v/>
      </c>
      <c r="H27" s="614"/>
      <c r="I27" s="615"/>
      <c r="J27" s="616"/>
      <c r="K27" s="617"/>
      <c r="L27" s="614"/>
      <c r="M27" s="615"/>
      <c r="N27" s="616"/>
      <c r="O27" s="617"/>
      <c r="P27" s="614"/>
      <c r="Q27" s="615"/>
      <c r="R27" s="466"/>
      <c r="S27" s="374"/>
      <c r="T27" s="465"/>
      <c r="U27" s="342"/>
      <c r="V27" s="343">
        <f t="shared" si="11"/>
        <v>0</v>
      </c>
      <c r="W27" s="343" t="str">
        <f t="shared" si="14"/>
        <v/>
      </c>
      <c r="X27" s="343">
        <f t="shared" si="15"/>
        <v>0</v>
      </c>
      <c r="Y27" s="343" t="str">
        <f t="shared" si="16"/>
        <v/>
      </c>
      <c r="Z27" s="344" t="str">
        <f t="shared" si="17"/>
        <v/>
      </c>
      <c r="AA27" s="344" t="str">
        <f t="shared" si="18"/>
        <v/>
      </c>
      <c r="AB27" s="343">
        <f t="shared" si="12"/>
        <v>0</v>
      </c>
      <c r="AC27" s="343">
        <f t="shared" si="19"/>
        <v>0</v>
      </c>
      <c r="AD27" s="532" t="str">
        <f t="shared" si="10"/>
        <v/>
      </c>
      <c r="AE27" s="540"/>
      <c r="AF27" s="346">
        <f t="shared" si="4"/>
        <v>0</v>
      </c>
    </row>
    <row r="28" spans="1:32" s="346" customFormat="1" ht="21" x14ac:dyDescent="0.4">
      <c r="A28" s="341" t="str">
        <f>IF(OR('ordem de passagem'!$G24="pct",'ordem de passagem'!$G24="mini",'ordem de passagem'!$G24="pctt",'ordem de passagem'!$G24="pctn",'ordem de passagem'!$G24="pctm"),'ordem de passagem'!B24,"")</f>
        <v/>
      </c>
      <c r="B28" s="402" t="str">
        <f>IF(OR('ordem de passagem'!$G24="pct",'ordem de passagem'!$G24="mini",'ordem de passagem'!$G24="pctt",'ordem de passagem'!$G24="pctn",'ordem de passagem'!$G24="pctm"),'ordem de passagem'!C24,"Não faz este aparelho")</f>
        <v>Não faz este aparelho</v>
      </c>
      <c r="C28" s="402" t="str">
        <f>IF(OR('ordem de passagem'!$G24="pct",'ordem de passagem'!$G24="mini",'ordem de passagem'!$G24="pctt",'ordem de passagem'!$G24="pctn",'ordem de passagem'!$G24="pctm"),'ordem de passagem'!D24,"")</f>
        <v/>
      </c>
      <c r="D28" s="341" t="str">
        <f>IF(OR('ordem de passagem'!$G24="pct",'ordem de passagem'!$G24="mini",'ordem de passagem'!$G24="pctt",'ordem de passagem'!$G24="pctn",'ordem de passagem'!$G24="pctm"),'ordem de passagem'!E24,"")</f>
        <v/>
      </c>
      <c r="E28" s="341" t="str">
        <f>IF(OR('ordem de passagem'!$G24="pct",'ordem de passagem'!$G24="mini",'ordem de passagem'!$G24="pctt",'ordem de passagem'!$G24="pctn",'ordem de passagem'!$G24="pctm"),'ordem de passagem'!G24,"")</f>
        <v/>
      </c>
      <c r="F28" s="341" t="str">
        <f>IF(OR('ordem de passagem'!$G24="pct",'ordem de passagem'!$G24="mini",'ordem de passagem'!$G24="pctt",'ordem de passagem'!$G24="pctn",'ordem de passagem'!$G24="pctm"),'ordem de passagem'!F24,"")</f>
        <v/>
      </c>
      <c r="G28" s="341" t="str">
        <f>IF(OR('ordem de passagem'!$G24="pct",'ordem de passagem'!$G24="mini",'ordem de passagem'!$G24="pctt",'ordem de passagem'!$G24="pctn",'ordem de passagem'!$G24="pctm"),'ordem de passagem'!H24,"")</f>
        <v/>
      </c>
      <c r="H28" s="614"/>
      <c r="I28" s="615"/>
      <c r="J28" s="616"/>
      <c r="K28" s="617"/>
      <c r="L28" s="614"/>
      <c r="M28" s="615"/>
      <c r="N28" s="616"/>
      <c r="O28" s="617"/>
      <c r="P28" s="614"/>
      <c r="Q28" s="615"/>
      <c r="R28" s="466"/>
      <c r="S28" s="374"/>
      <c r="T28" s="465"/>
      <c r="U28" s="342"/>
      <c r="V28" s="343">
        <f t="shared" si="11"/>
        <v>0</v>
      </c>
      <c r="W28" s="343" t="str">
        <f t="shared" si="14"/>
        <v/>
      </c>
      <c r="X28" s="343">
        <f t="shared" si="15"/>
        <v>0</v>
      </c>
      <c r="Y28" s="343" t="str">
        <f t="shared" si="16"/>
        <v/>
      </c>
      <c r="Z28" s="344" t="str">
        <f t="shared" si="17"/>
        <v/>
      </c>
      <c r="AA28" s="344" t="str">
        <f t="shared" si="18"/>
        <v/>
      </c>
      <c r="AB28" s="343">
        <f t="shared" si="12"/>
        <v>0</v>
      </c>
      <c r="AC28" s="343">
        <f t="shared" si="19"/>
        <v>0</v>
      </c>
      <c r="AD28" s="532" t="str">
        <f t="shared" si="10"/>
        <v/>
      </c>
      <c r="AE28" s="540"/>
      <c r="AF28" s="346">
        <f t="shared" si="4"/>
        <v>0</v>
      </c>
    </row>
    <row r="29" spans="1:32" s="346" customFormat="1" ht="21" x14ac:dyDescent="0.4">
      <c r="A29" s="341" t="str">
        <f>IF(OR('ordem de passagem'!$G25="pct",'ordem de passagem'!$G25="mini",'ordem de passagem'!$G25="pctt",'ordem de passagem'!$G25="pctn",'ordem de passagem'!$G25="pctm"),'ordem de passagem'!B25,"")</f>
        <v/>
      </c>
      <c r="B29" s="402" t="str">
        <f>IF(OR('ordem de passagem'!$G25="pct",'ordem de passagem'!$G25="mini",'ordem de passagem'!$G25="pctt",'ordem de passagem'!$G25="pctn",'ordem de passagem'!$G25="pctm"),'ordem de passagem'!C25,"Não faz este aparelho")</f>
        <v>Não faz este aparelho</v>
      </c>
      <c r="C29" s="402" t="str">
        <f>IF(OR('ordem de passagem'!$G25="pct",'ordem de passagem'!$G25="mini",'ordem de passagem'!$G25="pctt",'ordem de passagem'!$G25="pctn",'ordem de passagem'!$G25="pctm"),'ordem de passagem'!D25,"")</f>
        <v/>
      </c>
      <c r="D29" s="341" t="str">
        <f>IF(OR('ordem de passagem'!$G25="pct",'ordem de passagem'!$G25="mini",'ordem de passagem'!$G25="pctt",'ordem de passagem'!$G25="pctn",'ordem de passagem'!$G25="pctm"),'ordem de passagem'!E25,"")</f>
        <v/>
      </c>
      <c r="E29" s="341" t="str">
        <f>IF(OR('ordem de passagem'!$G25="pct",'ordem de passagem'!$G25="mini",'ordem de passagem'!$G25="pctt",'ordem de passagem'!$G25="pctn",'ordem de passagem'!$G25="pctm"),'ordem de passagem'!G25,"")</f>
        <v/>
      </c>
      <c r="F29" s="341" t="str">
        <f>IF(OR('ordem de passagem'!$G25="pct",'ordem de passagem'!$G25="mini",'ordem de passagem'!$G25="pctt",'ordem de passagem'!$G25="pctn",'ordem de passagem'!$G25="pctm"),'ordem de passagem'!F25,"")</f>
        <v/>
      </c>
      <c r="G29" s="341" t="str">
        <f>IF(OR('ordem de passagem'!$G25="pct",'ordem de passagem'!$G25="mini",'ordem de passagem'!$G25="pctt",'ordem de passagem'!$G25="pctn",'ordem de passagem'!$G25="pctm"),'ordem de passagem'!H25,"")</f>
        <v/>
      </c>
      <c r="H29" s="614"/>
      <c r="I29" s="615"/>
      <c r="J29" s="616"/>
      <c r="K29" s="617"/>
      <c r="L29" s="614"/>
      <c r="M29" s="615"/>
      <c r="N29" s="616"/>
      <c r="O29" s="617"/>
      <c r="P29" s="614"/>
      <c r="Q29" s="615"/>
      <c r="R29" s="466"/>
      <c r="S29" s="374"/>
      <c r="T29" s="465"/>
      <c r="U29" s="342"/>
      <c r="V29" s="343">
        <f t="shared" si="11"/>
        <v>0</v>
      </c>
      <c r="W29" s="343" t="str">
        <f t="shared" si="14"/>
        <v/>
      </c>
      <c r="X29" s="343">
        <f t="shared" si="15"/>
        <v>0</v>
      </c>
      <c r="Y29" s="343" t="str">
        <f t="shared" si="16"/>
        <v/>
      </c>
      <c r="Z29" s="344" t="str">
        <f t="shared" si="17"/>
        <v/>
      </c>
      <c r="AA29" s="344" t="str">
        <f t="shared" si="18"/>
        <v/>
      </c>
      <c r="AB29" s="343">
        <f t="shared" si="12"/>
        <v>0</v>
      </c>
      <c r="AC29" s="343">
        <f t="shared" si="19"/>
        <v>0</v>
      </c>
      <c r="AD29" s="532" t="str">
        <f t="shared" si="10"/>
        <v/>
      </c>
      <c r="AE29" s="540"/>
      <c r="AF29" s="346">
        <f t="shared" si="4"/>
        <v>0</v>
      </c>
    </row>
    <row r="30" spans="1:32" s="346" customFormat="1" ht="21" x14ac:dyDescent="0.4">
      <c r="A30" s="341" t="str">
        <f>IF(OR('ordem de passagem'!$G26="pct",'ordem de passagem'!$G26="mini",'ordem de passagem'!$G26="pctt",'ordem de passagem'!$G26="pctn",'ordem de passagem'!$G26="pctm"),'ordem de passagem'!B26,"")</f>
        <v/>
      </c>
      <c r="B30" s="402" t="str">
        <f>IF(OR('ordem de passagem'!$G26="pct",'ordem de passagem'!$G26="mini",'ordem de passagem'!$G26="pctt",'ordem de passagem'!$G26="pctn",'ordem de passagem'!$G26="pctm"),'ordem de passagem'!C26,"Não faz este aparelho")</f>
        <v>Não faz este aparelho</v>
      </c>
      <c r="C30" s="402" t="str">
        <f>IF(OR('ordem de passagem'!$G26="pct",'ordem de passagem'!$G26="mini",'ordem de passagem'!$G26="pctt",'ordem de passagem'!$G26="pctn",'ordem de passagem'!$G26="pctm"),'ordem de passagem'!D26,"")</f>
        <v/>
      </c>
      <c r="D30" s="341" t="str">
        <f>IF(OR('ordem de passagem'!$G26="pct",'ordem de passagem'!$G26="mini",'ordem de passagem'!$G26="pctt",'ordem de passagem'!$G26="pctn",'ordem de passagem'!$G26="pctm"),'ordem de passagem'!E26,"")</f>
        <v/>
      </c>
      <c r="E30" s="341" t="str">
        <f>IF(OR('ordem de passagem'!$G26="pct",'ordem de passagem'!$G26="mini",'ordem de passagem'!$G26="pctt",'ordem de passagem'!$G26="pctn",'ordem de passagem'!$G26="pctm"),'ordem de passagem'!G26,"")</f>
        <v/>
      </c>
      <c r="F30" s="341" t="str">
        <f>IF(OR('ordem de passagem'!$G26="pct",'ordem de passagem'!$G26="mini",'ordem de passagem'!$G26="pctt",'ordem de passagem'!$G26="pctn",'ordem de passagem'!$G26="pctm"),'ordem de passagem'!F26,"")</f>
        <v/>
      </c>
      <c r="G30" s="341" t="str">
        <f>IF(OR('ordem de passagem'!$G26="pct",'ordem de passagem'!$G26="mini",'ordem de passagem'!$G26="pctt",'ordem de passagem'!$G26="pctn",'ordem de passagem'!$G26="pctm"),'ordem de passagem'!H26,"")</f>
        <v/>
      </c>
      <c r="H30" s="614"/>
      <c r="I30" s="615"/>
      <c r="J30" s="616"/>
      <c r="K30" s="617"/>
      <c r="L30" s="614"/>
      <c r="M30" s="615"/>
      <c r="N30" s="616"/>
      <c r="O30" s="617"/>
      <c r="P30" s="614"/>
      <c r="Q30" s="615"/>
      <c r="R30" s="466"/>
      <c r="S30" s="374"/>
      <c r="T30" s="465"/>
      <c r="U30" s="342"/>
      <c r="V30" s="343">
        <f t="shared" si="11"/>
        <v>0</v>
      </c>
      <c r="W30" s="343" t="str">
        <f t="shared" si="14"/>
        <v/>
      </c>
      <c r="X30" s="343">
        <f t="shared" si="15"/>
        <v>0</v>
      </c>
      <c r="Y30" s="343" t="str">
        <f t="shared" si="16"/>
        <v/>
      </c>
      <c r="Z30" s="344" t="str">
        <f t="shared" si="17"/>
        <v/>
      </c>
      <c r="AA30" s="344" t="str">
        <f t="shared" si="18"/>
        <v/>
      </c>
      <c r="AB30" s="343">
        <f t="shared" si="12"/>
        <v>0</v>
      </c>
      <c r="AC30" s="343">
        <f t="shared" si="19"/>
        <v>0</v>
      </c>
      <c r="AD30" s="532" t="str">
        <f t="shared" si="10"/>
        <v/>
      </c>
      <c r="AE30" s="540"/>
      <c r="AF30" s="346">
        <f t="shared" si="4"/>
        <v>0</v>
      </c>
    </row>
    <row r="31" spans="1:32" s="346" customFormat="1" ht="21" x14ac:dyDescent="0.4">
      <c r="A31" s="341" t="str">
        <f>IF(OR('ordem de passagem'!$G27="pct",'ordem de passagem'!$G27="mini",'ordem de passagem'!$G27="pctt",'ordem de passagem'!$G27="pctn",'ordem de passagem'!$G27="pctm"),'ordem de passagem'!B27,"")</f>
        <v/>
      </c>
      <c r="B31" s="402" t="str">
        <f>IF(OR('ordem de passagem'!$G27="pct",'ordem de passagem'!$G27="mini",'ordem de passagem'!$G27="pctt",'ordem de passagem'!$G27="pctn",'ordem de passagem'!$G27="pctm"),'ordem de passagem'!C27,"Não faz este aparelho")</f>
        <v>Não faz este aparelho</v>
      </c>
      <c r="C31" s="402" t="str">
        <f>IF(OR('ordem de passagem'!$G27="pct",'ordem de passagem'!$G27="mini",'ordem de passagem'!$G27="pctt",'ordem de passagem'!$G27="pctn",'ordem de passagem'!$G27="pctm"),'ordem de passagem'!D27,"")</f>
        <v/>
      </c>
      <c r="D31" s="341" t="str">
        <f>IF(OR('ordem de passagem'!$G27="pct",'ordem de passagem'!$G27="mini",'ordem de passagem'!$G27="pctt",'ordem de passagem'!$G27="pctn",'ordem de passagem'!$G27="pctm"),'ordem de passagem'!E27,"")</f>
        <v/>
      </c>
      <c r="E31" s="341" t="str">
        <f>IF(OR('ordem de passagem'!$G27="pct",'ordem de passagem'!$G27="mini",'ordem de passagem'!$G27="pctt",'ordem de passagem'!$G27="pctn",'ordem de passagem'!$G27="pctm"),'ordem de passagem'!G27,"")</f>
        <v/>
      </c>
      <c r="F31" s="341" t="str">
        <f>IF(OR('ordem de passagem'!$G27="pct",'ordem de passagem'!$G27="mini",'ordem de passagem'!$G27="pctt",'ordem de passagem'!$G27="pctn",'ordem de passagem'!$G27="pctm"),'ordem de passagem'!F27,"")</f>
        <v/>
      </c>
      <c r="G31" s="341" t="str">
        <f>IF(OR('ordem de passagem'!$G27="pct",'ordem de passagem'!$G27="mini",'ordem de passagem'!$G27="pctt",'ordem de passagem'!$G27="pctn",'ordem de passagem'!$G27="pctm"),'ordem de passagem'!H27,"")</f>
        <v/>
      </c>
      <c r="H31" s="614"/>
      <c r="I31" s="615"/>
      <c r="J31" s="616"/>
      <c r="K31" s="617"/>
      <c r="L31" s="614"/>
      <c r="M31" s="615"/>
      <c r="N31" s="616"/>
      <c r="O31" s="617"/>
      <c r="P31" s="614"/>
      <c r="Q31" s="615"/>
      <c r="R31" s="466"/>
      <c r="S31" s="374"/>
      <c r="T31" s="465"/>
      <c r="U31" s="342"/>
      <c r="V31" s="343">
        <f t="shared" si="11"/>
        <v>0</v>
      </c>
      <c r="W31" s="343" t="str">
        <f t="shared" si="14"/>
        <v/>
      </c>
      <c r="X31" s="343">
        <f t="shared" si="15"/>
        <v>0</v>
      </c>
      <c r="Y31" s="343" t="str">
        <f t="shared" si="16"/>
        <v/>
      </c>
      <c r="Z31" s="344" t="str">
        <f t="shared" si="17"/>
        <v/>
      </c>
      <c r="AA31" s="344" t="str">
        <f t="shared" si="18"/>
        <v/>
      </c>
      <c r="AB31" s="343">
        <f t="shared" si="12"/>
        <v>0</v>
      </c>
      <c r="AC31" s="343">
        <f t="shared" si="19"/>
        <v>0</v>
      </c>
      <c r="AD31" s="532" t="str">
        <f t="shared" si="10"/>
        <v/>
      </c>
      <c r="AE31" s="540"/>
      <c r="AF31" s="346">
        <f t="shared" si="4"/>
        <v>0</v>
      </c>
    </row>
    <row r="32" spans="1:32" s="346" customFormat="1" ht="21" x14ac:dyDescent="0.4">
      <c r="A32" s="341" t="str">
        <f>IF(OR('ordem de passagem'!$G28="pct",'ordem de passagem'!$G28="mini",'ordem de passagem'!$G28="pctt",'ordem de passagem'!$G28="pctn",'ordem de passagem'!$G28="pctm"),'ordem de passagem'!B28,"")</f>
        <v/>
      </c>
      <c r="B32" s="402" t="str">
        <f>IF(OR('ordem de passagem'!$G28="pct",'ordem de passagem'!$G28="mini",'ordem de passagem'!$G28="pctt",'ordem de passagem'!$G28="pctn",'ordem de passagem'!$G28="pctm"),'ordem de passagem'!C28,"Não faz este aparelho")</f>
        <v>Não faz este aparelho</v>
      </c>
      <c r="C32" s="402" t="str">
        <f>IF(OR('ordem de passagem'!$G28="pct",'ordem de passagem'!$G28="mini",'ordem de passagem'!$G28="pctt",'ordem de passagem'!$G28="pctn",'ordem de passagem'!$G28="pctm"),'ordem de passagem'!D28,"")</f>
        <v/>
      </c>
      <c r="D32" s="341" t="str">
        <f>IF(OR('ordem de passagem'!$G28="pct",'ordem de passagem'!$G28="mini",'ordem de passagem'!$G28="pctt",'ordem de passagem'!$G28="pctn",'ordem de passagem'!$G28="pctm"),'ordem de passagem'!E28,"")</f>
        <v/>
      </c>
      <c r="E32" s="341" t="str">
        <f>IF(OR('ordem de passagem'!$G28="pct",'ordem de passagem'!$G28="mini",'ordem de passagem'!$G28="pctt",'ordem de passagem'!$G28="pctn",'ordem de passagem'!$G28="pctm"),'ordem de passagem'!G28,"")</f>
        <v/>
      </c>
      <c r="F32" s="341" t="str">
        <f>IF(OR('ordem de passagem'!$G28="pct",'ordem de passagem'!$G28="mini",'ordem de passagem'!$G28="pctt",'ordem de passagem'!$G28="pctn",'ordem de passagem'!$G28="pctm"),'ordem de passagem'!F28,"")</f>
        <v/>
      </c>
      <c r="G32" s="341" t="str">
        <f>IF(OR('ordem de passagem'!$G28="pct",'ordem de passagem'!$G28="mini",'ordem de passagem'!$G28="pctt",'ordem de passagem'!$G28="pctn",'ordem de passagem'!$G28="pctm"),'ordem de passagem'!H28,"")</f>
        <v/>
      </c>
      <c r="H32" s="614"/>
      <c r="I32" s="615"/>
      <c r="J32" s="616"/>
      <c r="K32" s="617"/>
      <c r="L32" s="614"/>
      <c r="M32" s="615"/>
      <c r="N32" s="616"/>
      <c r="O32" s="617"/>
      <c r="P32" s="614"/>
      <c r="Q32" s="615"/>
      <c r="R32" s="466"/>
      <c r="S32" s="374"/>
      <c r="T32" s="465"/>
      <c r="U32" s="342"/>
      <c r="V32" s="343">
        <f t="shared" si="11"/>
        <v>0</v>
      </c>
      <c r="W32" s="343" t="str">
        <f t="shared" si="14"/>
        <v/>
      </c>
      <c r="X32" s="343">
        <f t="shared" si="15"/>
        <v>0</v>
      </c>
      <c r="Y32" s="343" t="str">
        <f t="shared" si="16"/>
        <v/>
      </c>
      <c r="Z32" s="344" t="str">
        <f t="shared" si="17"/>
        <v/>
      </c>
      <c r="AA32" s="344" t="str">
        <f t="shared" si="18"/>
        <v/>
      </c>
      <c r="AB32" s="343">
        <f t="shared" si="12"/>
        <v>0</v>
      </c>
      <c r="AC32" s="343">
        <f t="shared" si="19"/>
        <v>0</v>
      </c>
      <c r="AD32" s="532" t="str">
        <f t="shared" si="10"/>
        <v/>
      </c>
      <c r="AE32" s="540"/>
      <c r="AF32" s="346">
        <f t="shared" si="4"/>
        <v>0</v>
      </c>
    </row>
    <row r="33" spans="1:32" s="346" customFormat="1" ht="21" x14ac:dyDescent="0.4">
      <c r="A33" s="341" t="str">
        <f>IF(OR('ordem de passagem'!$G29="pct",'ordem de passagem'!$G29="mini",'ordem de passagem'!$G29="pctt",'ordem de passagem'!$G29="pctn",'ordem de passagem'!$G29="pctm"),'ordem de passagem'!B29,"")</f>
        <v/>
      </c>
      <c r="B33" s="402" t="str">
        <f>IF(OR('ordem de passagem'!$G29="pct",'ordem de passagem'!$G29="mini",'ordem de passagem'!$G29="pctt",'ordem de passagem'!$G29="pctn",'ordem de passagem'!$G29="pctm"),'ordem de passagem'!C29,"Não faz este aparelho")</f>
        <v>Não faz este aparelho</v>
      </c>
      <c r="C33" s="402" t="str">
        <f>IF(OR('ordem de passagem'!$G29="pct",'ordem de passagem'!$G29="mini",'ordem de passagem'!$G29="pctt",'ordem de passagem'!$G29="pctn",'ordem de passagem'!$G29="pctm"),'ordem de passagem'!D29,"")</f>
        <v/>
      </c>
      <c r="D33" s="341" t="str">
        <f>IF(OR('ordem de passagem'!$G29="pct",'ordem de passagem'!$G29="mini",'ordem de passagem'!$G29="pctt",'ordem de passagem'!$G29="pctn",'ordem de passagem'!$G29="pctm"),'ordem de passagem'!E29,"")</f>
        <v/>
      </c>
      <c r="E33" s="341" t="str">
        <f>IF(OR('ordem de passagem'!$G29="pct",'ordem de passagem'!$G29="mini",'ordem de passagem'!$G29="pctt",'ordem de passagem'!$G29="pctn",'ordem de passagem'!$G29="pctm"),'ordem de passagem'!G29,"")</f>
        <v/>
      </c>
      <c r="F33" s="341" t="str">
        <f>IF(OR('ordem de passagem'!$G29="pct",'ordem de passagem'!$G29="mini",'ordem de passagem'!$G29="pctt",'ordem de passagem'!$G29="pctn",'ordem de passagem'!$G29="pctm"),'ordem de passagem'!F29,"")</f>
        <v/>
      </c>
      <c r="G33" s="341" t="str">
        <f>IF(OR('ordem de passagem'!$G29="pct",'ordem de passagem'!$G29="mini",'ordem de passagem'!$G29="pctt",'ordem de passagem'!$G29="pctn",'ordem de passagem'!$G29="pctm"),'ordem de passagem'!H29,"")</f>
        <v/>
      </c>
      <c r="H33" s="614"/>
      <c r="I33" s="615"/>
      <c r="J33" s="616"/>
      <c r="K33" s="617"/>
      <c r="L33" s="614"/>
      <c r="M33" s="615"/>
      <c r="N33" s="616"/>
      <c r="O33" s="617"/>
      <c r="P33" s="614"/>
      <c r="Q33" s="615"/>
      <c r="R33" s="466"/>
      <c r="S33" s="374"/>
      <c r="T33" s="465"/>
      <c r="U33" s="342"/>
      <c r="V33" s="343">
        <f t="shared" si="11"/>
        <v>0</v>
      </c>
      <c r="W33" s="343" t="str">
        <f t="shared" si="14"/>
        <v/>
      </c>
      <c r="X33" s="343">
        <f t="shared" si="15"/>
        <v>0</v>
      </c>
      <c r="Y33" s="343" t="str">
        <f t="shared" si="16"/>
        <v/>
      </c>
      <c r="Z33" s="344" t="str">
        <f t="shared" si="17"/>
        <v/>
      </c>
      <c r="AA33" s="344" t="str">
        <f t="shared" si="18"/>
        <v/>
      </c>
      <c r="AB33" s="343">
        <f t="shared" si="12"/>
        <v>0</v>
      </c>
      <c r="AC33" s="343">
        <f t="shared" si="19"/>
        <v>0</v>
      </c>
      <c r="AD33" s="532" t="str">
        <f t="shared" si="10"/>
        <v/>
      </c>
      <c r="AE33" s="540"/>
      <c r="AF33" s="346">
        <f t="shared" si="4"/>
        <v>0</v>
      </c>
    </row>
    <row r="34" spans="1:32" s="346" customFormat="1" ht="21" x14ac:dyDescent="0.4">
      <c r="A34" s="341" t="str">
        <f>IF(OR('ordem de passagem'!$G30="pct",'ordem de passagem'!$G30="mini",'ordem de passagem'!$G30="pctt",'ordem de passagem'!$G30="pctn",'ordem de passagem'!$G30="pctm"),'ordem de passagem'!B30,"")</f>
        <v/>
      </c>
      <c r="B34" s="402" t="str">
        <f>IF(OR('ordem de passagem'!$G30="pct",'ordem de passagem'!$G30="mini",'ordem de passagem'!$G30="pctt",'ordem de passagem'!$G30="pctn",'ordem de passagem'!$G30="pctm"),'ordem de passagem'!C30,"Não faz este aparelho")</f>
        <v>Não faz este aparelho</v>
      </c>
      <c r="C34" s="402" t="str">
        <f>IF(OR('ordem de passagem'!$G30="pct",'ordem de passagem'!$G30="mini",'ordem de passagem'!$G30="pctt",'ordem de passagem'!$G30="pctn",'ordem de passagem'!$G30="pctm"),'ordem de passagem'!D30,"")</f>
        <v/>
      </c>
      <c r="D34" s="341" t="str">
        <f>IF(OR('ordem de passagem'!$G30="pct",'ordem de passagem'!$G30="mini",'ordem de passagem'!$G30="pctt",'ordem de passagem'!$G30="pctn",'ordem de passagem'!$G30="pctm"),'ordem de passagem'!E30,"")</f>
        <v/>
      </c>
      <c r="E34" s="341" t="str">
        <f>IF(OR('ordem de passagem'!$G30="pct",'ordem de passagem'!$G30="mini",'ordem de passagem'!$G30="pctt",'ordem de passagem'!$G30="pctn",'ordem de passagem'!$G30="pctm"),'ordem de passagem'!G30,"")</f>
        <v/>
      </c>
      <c r="F34" s="341" t="str">
        <f>IF(OR('ordem de passagem'!$G30="pct",'ordem de passagem'!$G30="mini",'ordem de passagem'!$G30="pctt",'ordem de passagem'!$G30="pctn",'ordem de passagem'!$G30="pctm"),'ordem de passagem'!F30,"")</f>
        <v/>
      </c>
      <c r="G34" s="341" t="str">
        <f>IF(OR('ordem de passagem'!$G30="pct",'ordem de passagem'!$G30="mini",'ordem de passagem'!$G30="pctt",'ordem de passagem'!$G30="pctn",'ordem de passagem'!$G30="pctm"),'ordem de passagem'!H30,"")</f>
        <v/>
      </c>
      <c r="H34" s="614"/>
      <c r="I34" s="615"/>
      <c r="J34" s="616"/>
      <c r="K34" s="617"/>
      <c r="L34" s="614"/>
      <c r="M34" s="615"/>
      <c r="N34" s="616"/>
      <c r="O34" s="617"/>
      <c r="P34" s="614"/>
      <c r="Q34" s="615"/>
      <c r="R34" s="466"/>
      <c r="S34" s="374"/>
      <c r="T34" s="465"/>
      <c r="U34" s="342"/>
      <c r="V34" s="343">
        <f t="shared" si="11"/>
        <v>0</v>
      </c>
      <c r="W34" s="343" t="str">
        <f t="shared" si="14"/>
        <v/>
      </c>
      <c r="X34" s="343">
        <f>IF($U$11=4,"",V34)</f>
        <v>0</v>
      </c>
      <c r="Y34" s="343" t="str">
        <f t="shared" si="16"/>
        <v/>
      </c>
      <c r="Z34" s="344" t="str">
        <f t="shared" si="17"/>
        <v/>
      </c>
      <c r="AA34" s="344" t="str">
        <f t="shared" si="18"/>
        <v/>
      </c>
      <c r="AB34" s="343">
        <f t="shared" si="12"/>
        <v>0</v>
      </c>
      <c r="AC34" s="343">
        <f t="shared" si="19"/>
        <v>0</v>
      </c>
      <c r="AD34" s="532" t="str">
        <f t="shared" si="10"/>
        <v/>
      </c>
      <c r="AE34" s="540"/>
      <c r="AF34" s="346">
        <f>IFERROR((IF($U$11=3,((H34+J34+L34))-S34,IF($U$11=5,((H34+J34+L34+N34+P34)-MAX(H34:I34,J34,L34,N34,P34)-MIN(H34:I34,J34,L34,N34,P34)))))-S34,"")</f>
        <v>0</v>
      </c>
    </row>
    <row r="35" spans="1:32" s="346" customFormat="1" ht="21" x14ac:dyDescent="0.4">
      <c r="A35" s="341" t="str">
        <f>IF(OR('ordem de passagem'!$G31="pct",'ordem de passagem'!$G31="mini",'ordem de passagem'!$G31="pctt",'ordem de passagem'!$G31="pctn",'ordem de passagem'!$G31="pctm"),'ordem de passagem'!B31,"")</f>
        <v/>
      </c>
      <c r="B35" s="402" t="str">
        <f>IF(OR('ordem de passagem'!$G31="pct",'ordem de passagem'!$G31="mini",'ordem de passagem'!$G31="pctt",'ordem de passagem'!$G31="pctn",'ordem de passagem'!$G31="pctm"),'ordem de passagem'!C31,"Não faz este aparelho")</f>
        <v>Não faz este aparelho</v>
      </c>
      <c r="C35" s="402" t="str">
        <f>IF(OR('ordem de passagem'!$G31="pct",'ordem de passagem'!$G31="mini",'ordem de passagem'!$G31="pctt",'ordem de passagem'!$G31="pctn",'ordem de passagem'!$G31="pctm"),'ordem de passagem'!D31,"")</f>
        <v/>
      </c>
      <c r="D35" s="341" t="str">
        <f>IF(OR('ordem de passagem'!$G31="pct",'ordem de passagem'!$G31="mini",'ordem de passagem'!$G31="pctt",'ordem de passagem'!$G31="pctn",'ordem de passagem'!$G31="pctm"),'ordem de passagem'!E31,"")</f>
        <v/>
      </c>
      <c r="E35" s="341" t="str">
        <f>IF(OR('ordem de passagem'!$G31="pct",'ordem de passagem'!$G31="mini",'ordem de passagem'!$G31="pctt",'ordem de passagem'!$G31="pctn",'ordem de passagem'!$G31="pctm"),'ordem de passagem'!G31,"")</f>
        <v/>
      </c>
      <c r="F35" s="341" t="str">
        <f>IF(OR('ordem de passagem'!$G31="pct",'ordem de passagem'!$G31="mini",'ordem de passagem'!$G31="pctt",'ordem de passagem'!$G31="pctn",'ordem de passagem'!$G31="pctm"),'ordem de passagem'!F31,"")</f>
        <v/>
      </c>
      <c r="G35" s="341" t="str">
        <f>IF(OR('ordem de passagem'!$G31="pct",'ordem de passagem'!$G31="mini",'ordem de passagem'!$G31="pctt",'ordem de passagem'!$G31="pctn",'ordem de passagem'!$G31="pctm"),'ordem de passagem'!H31,"")</f>
        <v/>
      </c>
      <c r="H35" s="614"/>
      <c r="I35" s="615"/>
      <c r="J35" s="616"/>
      <c r="K35" s="617"/>
      <c r="L35" s="614"/>
      <c r="M35" s="615"/>
      <c r="N35" s="616"/>
      <c r="O35" s="617"/>
      <c r="P35" s="614"/>
      <c r="Q35" s="615"/>
      <c r="R35" s="466"/>
      <c r="S35" s="374"/>
      <c r="T35" s="465"/>
      <c r="U35" s="342"/>
      <c r="V35" s="343">
        <f>IFERROR((IF($U$11=3,((H35+J35+L35))-S35,IF($U$11=5,((H35+J35+L35+N35+P35)-MAX(H35:I35,J35,L35,N35,P35)-MIN(H35:I35,J35,L35,N35,P35))))/3)-S35,"")</f>
        <v>0</v>
      </c>
      <c r="W35" s="343" t="str">
        <f t="shared" si="14"/>
        <v/>
      </c>
      <c r="X35" s="343">
        <f>IF($U$11=4,"",V35)</f>
        <v>0</v>
      </c>
      <c r="Y35" s="343" t="str">
        <f t="shared" si="16"/>
        <v/>
      </c>
      <c r="Z35" s="344" t="str">
        <f>IF(H35="","",X35)</f>
        <v/>
      </c>
      <c r="AA35" s="344" t="str">
        <f t="shared" si="18"/>
        <v/>
      </c>
      <c r="AB35" s="343">
        <f t="shared" si="12"/>
        <v>0</v>
      </c>
      <c r="AC35" s="343">
        <f t="shared" si="19"/>
        <v>0</v>
      </c>
      <c r="AD35" s="532" t="str">
        <f t="shared" si="10"/>
        <v/>
      </c>
      <c r="AE35" s="540"/>
      <c r="AF35" s="346">
        <f t="shared" ref="AF35:AF98" si="20">IFERROR((IF($U$11=3,((H35+J35+L35))-S35,IF($U$11=5,((H35+J35+L35+N35+P35)-MAX(H35:I35,J35,L35,N35,P35)-MIN(H35:I35,J35,L35,N35,P35)))))-S35,"")</f>
        <v>0</v>
      </c>
    </row>
    <row r="36" spans="1:32" s="346" customFormat="1" ht="21" x14ac:dyDescent="0.4">
      <c r="A36" s="341" t="str">
        <f>IF(OR('ordem de passagem'!$G32="pct",'ordem de passagem'!$G32="mini",'ordem de passagem'!$G32="pctt",'ordem de passagem'!$G32="pctn",'ordem de passagem'!$G32="pctm"),'ordem de passagem'!B32,"")</f>
        <v/>
      </c>
      <c r="B36" s="402" t="str">
        <f>IF(OR('ordem de passagem'!$G32="pct",'ordem de passagem'!$G32="mini",'ordem de passagem'!$G32="pctt",'ordem de passagem'!$G32="pctn",'ordem de passagem'!$G32="pctm"),'ordem de passagem'!C32,"Não faz este aparelho")</f>
        <v>Não faz este aparelho</v>
      </c>
      <c r="C36" s="402" t="str">
        <f>IF(OR('ordem de passagem'!$G32="pct",'ordem de passagem'!$G32="mini",'ordem de passagem'!$G32="pctt",'ordem de passagem'!$G32="pctn",'ordem de passagem'!$G32="pctm"),'ordem de passagem'!D32,"")</f>
        <v/>
      </c>
      <c r="D36" s="341" t="str">
        <f>IF(OR('ordem de passagem'!$G32="pct",'ordem de passagem'!$G32="mini",'ordem de passagem'!$G32="pctt",'ordem de passagem'!$G32="pctn",'ordem de passagem'!$G32="pctm"),'ordem de passagem'!E32,"")</f>
        <v/>
      </c>
      <c r="E36" s="341" t="str">
        <f>IF(OR('ordem de passagem'!$G32="pct",'ordem de passagem'!$G32="mini",'ordem de passagem'!$G32="pctt",'ordem de passagem'!$G32="pctn",'ordem de passagem'!$G32="pctm"),'ordem de passagem'!G32,"")</f>
        <v/>
      </c>
      <c r="F36" s="341" t="str">
        <f>IF(OR('ordem de passagem'!$G32="pct",'ordem de passagem'!$G32="mini",'ordem de passagem'!$G32="pctt",'ordem de passagem'!$G32="pctn",'ordem de passagem'!$G32="pctm"),'ordem de passagem'!F32,"")</f>
        <v/>
      </c>
      <c r="G36" s="341" t="str">
        <f>IF(OR('ordem de passagem'!$G32="pct",'ordem de passagem'!$G32="mini",'ordem de passagem'!$G32="pctt",'ordem de passagem'!$G32="pctn",'ordem de passagem'!$G32="pctm"),'ordem de passagem'!H32,"")</f>
        <v/>
      </c>
      <c r="H36" s="614"/>
      <c r="I36" s="615"/>
      <c r="J36" s="616"/>
      <c r="K36" s="617"/>
      <c r="L36" s="614"/>
      <c r="M36" s="615"/>
      <c r="N36" s="616"/>
      <c r="O36" s="617"/>
      <c r="P36" s="614"/>
      <c r="Q36" s="615"/>
      <c r="R36" s="466"/>
      <c r="S36" s="374"/>
      <c r="T36" s="465"/>
      <c r="U36" s="342"/>
      <c r="V36" s="343">
        <f t="shared" si="11"/>
        <v>0</v>
      </c>
      <c r="W36" s="343" t="str">
        <f t="shared" si="14"/>
        <v/>
      </c>
      <c r="X36" s="343">
        <f t="shared" si="15"/>
        <v>0</v>
      </c>
      <c r="Y36" s="343" t="str">
        <f t="shared" si="16"/>
        <v/>
      </c>
      <c r="Z36" s="344" t="str">
        <f t="shared" si="17"/>
        <v/>
      </c>
      <c r="AA36" s="344" t="str">
        <f t="shared" si="18"/>
        <v/>
      </c>
      <c r="AB36" s="343">
        <f t="shared" si="12"/>
        <v>0</v>
      </c>
      <c r="AC36" s="343">
        <f t="shared" si="19"/>
        <v>0</v>
      </c>
      <c r="AD36" s="532" t="str">
        <f t="shared" si="10"/>
        <v/>
      </c>
      <c r="AE36" s="540"/>
      <c r="AF36" s="346">
        <f t="shared" si="20"/>
        <v>0</v>
      </c>
    </row>
    <row r="37" spans="1:32" s="346" customFormat="1" ht="21" x14ac:dyDescent="0.4">
      <c r="A37" s="341" t="str">
        <f>IF(OR('ordem de passagem'!$G33="pct",'ordem de passagem'!$G33="mini",'ordem de passagem'!$G33="pctt",'ordem de passagem'!$G33="pctn",'ordem de passagem'!$G33="pctm"),'ordem de passagem'!B33,"")</f>
        <v/>
      </c>
      <c r="B37" s="402" t="str">
        <f>IF(OR('ordem de passagem'!$G33="pct",'ordem de passagem'!$G33="mini",'ordem de passagem'!$G33="pctt",'ordem de passagem'!$G33="pctn",'ordem de passagem'!$G33="pctm"),'ordem de passagem'!C33,"Não faz este aparelho")</f>
        <v>Não faz este aparelho</v>
      </c>
      <c r="C37" s="402" t="str">
        <f>IF(OR('ordem de passagem'!$G33="pct",'ordem de passagem'!$G33="mini",'ordem de passagem'!$G33="pctt",'ordem de passagem'!$G33="pctn",'ordem de passagem'!$G33="pctm"),'ordem de passagem'!D33,"")</f>
        <v/>
      </c>
      <c r="D37" s="341" t="str">
        <f>IF(OR('ordem de passagem'!$G33="pct",'ordem de passagem'!$G33="mini",'ordem de passagem'!$G33="pctt",'ordem de passagem'!$G33="pctn",'ordem de passagem'!$G33="pctm"),'ordem de passagem'!E33,"")</f>
        <v/>
      </c>
      <c r="E37" s="341" t="str">
        <f>IF(OR('ordem de passagem'!$G33="pct",'ordem de passagem'!$G33="mini",'ordem de passagem'!$G33="pctt",'ordem de passagem'!$G33="pctn",'ordem de passagem'!$G33="pctm"),'ordem de passagem'!G33,"")</f>
        <v/>
      </c>
      <c r="F37" s="341" t="str">
        <f>IF(OR('ordem de passagem'!$G33="pct",'ordem de passagem'!$G33="mini",'ordem de passagem'!$G33="pctt",'ordem de passagem'!$G33="pctn",'ordem de passagem'!$G33="pctm"),'ordem de passagem'!F33,"")</f>
        <v/>
      </c>
      <c r="G37" s="341" t="str">
        <f>IF(OR('ordem de passagem'!$G33="pct",'ordem de passagem'!$G33="mini",'ordem de passagem'!$G33="pctt",'ordem de passagem'!$G33="pctn",'ordem de passagem'!$G33="pctm"),'ordem de passagem'!H33,"")</f>
        <v/>
      </c>
      <c r="H37" s="614"/>
      <c r="I37" s="615"/>
      <c r="J37" s="616"/>
      <c r="K37" s="617"/>
      <c r="L37" s="614"/>
      <c r="M37" s="615"/>
      <c r="N37" s="616"/>
      <c r="O37" s="617"/>
      <c r="P37" s="614"/>
      <c r="Q37" s="615"/>
      <c r="R37" s="466"/>
      <c r="S37" s="374"/>
      <c r="T37" s="465"/>
      <c r="U37" s="342"/>
      <c r="V37" s="343">
        <f t="shared" si="11"/>
        <v>0</v>
      </c>
      <c r="W37" s="343" t="str">
        <f t="shared" si="14"/>
        <v/>
      </c>
      <c r="X37" s="343">
        <f t="shared" si="15"/>
        <v>0</v>
      </c>
      <c r="Y37" s="343" t="str">
        <f t="shared" si="16"/>
        <v/>
      </c>
      <c r="Z37" s="344" t="str">
        <f t="shared" si="17"/>
        <v/>
      </c>
      <c r="AA37" s="344" t="str">
        <f t="shared" si="18"/>
        <v/>
      </c>
      <c r="AB37" s="343">
        <f t="shared" si="12"/>
        <v>0</v>
      </c>
      <c r="AC37" s="343">
        <f t="shared" si="19"/>
        <v>0</v>
      </c>
      <c r="AD37" s="532" t="str">
        <f t="shared" si="10"/>
        <v/>
      </c>
      <c r="AE37" s="540"/>
      <c r="AF37" s="346">
        <f t="shared" si="20"/>
        <v>0</v>
      </c>
    </row>
    <row r="38" spans="1:32" s="346" customFormat="1" ht="21" x14ac:dyDescent="0.4">
      <c r="A38" s="341" t="str">
        <f>IF(OR('ordem de passagem'!$G34="pct",'ordem de passagem'!$G34="mini",'ordem de passagem'!$G34="pctt",'ordem de passagem'!$G34="pctn",'ordem de passagem'!$G34="pctm"),'ordem de passagem'!B34,"")</f>
        <v/>
      </c>
      <c r="B38" s="402" t="str">
        <f>IF(OR('ordem de passagem'!$G34="pct",'ordem de passagem'!$G34="mini",'ordem de passagem'!$G34="pctt",'ordem de passagem'!$G34="pctn",'ordem de passagem'!$G34="pctm"),'ordem de passagem'!C34,"Não faz este aparelho")</f>
        <v>Não faz este aparelho</v>
      </c>
      <c r="C38" s="402" t="str">
        <f>IF(OR('ordem de passagem'!$G34="pct",'ordem de passagem'!$G34="mini",'ordem de passagem'!$G34="pctt",'ordem de passagem'!$G34="pctn",'ordem de passagem'!$G34="pctm"),'ordem de passagem'!D34,"")</f>
        <v/>
      </c>
      <c r="D38" s="341" t="str">
        <f>IF(OR('ordem de passagem'!$G34="pct",'ordem de passagem'!$G34="mini",'ordem de passagem'!$G34="pctt",'ordem de passagem'!$G34="pctn",'ordem de passagem'!$G34="pctm"),'ordem de passagem'!E34,"")</f>
        <v/>
      </c>
      <c r="E38" s="341" t="str">
        <f>IF(OR('ordem de passagem'!$G34="pct",'ordem de passagem'!$G34="mini",'ordem de passagem'!$G34="pctt",'ordem de passagem'!$G34="pctn",'ordem de passagem'!$G34="pctm"),'ordem de passagem'!G34,"")</f>
        <v/>
      </c>
      <c r="F38" s="341" t="str">
        <f>IF(OR('ordem de passagem'!$G34="pct",'ordem de passagem'!$G34="mini",'ordem de passagem'!$G34="pctt",'ordem de passagem'!$G34="pctn",'ordem de passagem'!$G34="pctm"),'ordem de passagem'!F34,"")</f>
        <v/>
      </c>
      <c r="G38" s="341" t="str">
        <f>IF(OR('ordem de passagem'!$G34="pct",'ordem de passagem'!$G34="mini",'ordem de passagem'!$G34="pctt",'ordem de passagem'!$G34="pctn",'ordem de passagem'!$G34="pctm"),'ordem de passagem'!H34,"")</f>
        <v/>
      </c>
      <c r="H38" s="614"/>
      <c r="I38" s="615"/>
      <c r="J38" s="616"/>
      <c r="K38" s="617"/>
      <c r="L38" s="614"/>
      <c r="M38" s="615"/>
      <c r="N38" s="616"/>
      <c r="O38" s="617"/>
      <c r="P38" s="614"/>
      <c r="Q38" s="615"/>
      <c r="R38" s="466"/>
      <c r="S38" s="374"/>
      <c r="T38" s="465"/>
      <c r="U38" s="342"/>
      <c r="V38" s="343">
        <f t="shared" si="11"/>
        <v>0</v>
      </c>
      <c r="W38" s="343" t="str">
        <f t="shared" si="14"/>
        <v/>
      </c>
      <c r="X38" s="343">
        <f t="shared" si="15"/>
        <v>0</v>
      </c>
      <c r="Y38" s="343" t="str">
        <f t="shared" si="16"/>
        <v/>
      </c>
      <c r="Z38" s="344" t="str">
        <f t="shared" si="17"/>
        <v/>
      </c>
      <c r="AA38" s="344" t="str">
        <f t="shared" si="18"/>
        <v/>
      </c>
      <c r="AB38" s="343">
        <f t="shared" si="12"/>
        <v>0</v>
      </c>
      <c r="AC38" s="343">
        <f t="shared" si="19"/>
        <v>0</v>
      </c>
      <c r="AD38" s="532" t="str">
        <f t="shared" si="10"/>
        <v/>
      </c>
      <c r="AE38" s="540"/>
      <c r="AF38" s="346">
        <f t="shared" si="20"/>
        <v>0</v>
      </c>
    </row>
    <row r="39" spans="1:32" s="346" customFormat="1" ht="21" x14ac:dyDescent="0.4">
      <c r="A39" s="341" t="str">
        <f>IF(OR('ordem de passagem'!$G35="pct",'ordem de passagem'!$G35="mini",'ordem de passagem'!$G35="pctt",'ordem de passagem'!$G35="pctn",'ordem de passagem'!$G35="pctm"),'ordem de passagem'!B35,"")</f>
        <v/>
      </c>
      <c r="B39" s="402" t="str">
        <f>IF(OR('ordem de passagem'!$G35="pct",'ordem de passagem'!$G35="mini",'ordem de passagem'!$G35="pctt",'ordem de passagem'!$G35="pctn",'ordem de passagem'!$G35="pctm"),'ordem de passagem'!C35,"Não faz este aparelho")</f>
        <v>Não faz este aparelho</v>
      </c>
      <c r="C39" s="402" t="str">
        <f>IF(OR('ordem de passagem'!$G35="pct",'ordem de passagem'!$G35="mini",'ordem de passagem'!$G35="pctt",'ordem de passagem'!$G35="pctn",'ordem de passagem'!$G35="pctm"),'ordem de passagem'!D35,"")</f>
        <v/>
      </c>
      <c r="D39" s="341" t="str">
        <f>IF(OR('ordem de passagem'!$G35="pct",'ordem de passagem'!$G35="mini",'ordem de passagem'!$G35="pctt",'ordem de passagem'!$G35="pctn",'ordem de passagem'!$G35="pctm"),'ordem de passagem'!E35,"")</f>
        <v/>
      </c>
      <c r="E39" s="341" t="str">
        <f>IF(OR('ordem de passagem'!$G35="pct",'ordem de passagem'!$G35="mini",'ordem de passagem'!$G35="pctt",'ordem de passagem'!$G35="pctn",'ordem de passagem'!$G35="pctm"),'ordem de passagem'!G35,"")</f>
        <v/>
      </c>
      <c r="F39" s="341" t="str">
        <f>IF(OR('ordem de passagem'!$G35="pct",'ordem de passagem'!$G35="mini",'ordem de passagem'!$G35="pctt",'ordem de passagem'!$G35="pctn",'ordem de passagem'!$G35="pctm"),'ordem de passagem'!F35,"")</f>
        <v/>
      </c>
      <c r="G39" s="341" t="str">
        <f>IF(OR('ordem de passagem'!$G35="pct",'ordem de passagem'!$G35="mini",'ordem de passagem'!$G35="pctt",'ordem de passagem'!$G35="pctn",'ordem de passagem'!$G35="pctm"),'ordem de passagem'!H35,"")</f>
        <v/>
      </c>
      <c r="H39" s="614"/>
      <c r="I39" s="615"/>
      <c r="J39" s="616"/>
      <c r="K39" s="617"/>
      <c r="L39" s="614"/>
      <c r="M39" s="615"/>
      <c r="N39" s="616"/>
      <c r="O39" s="617"/>
      <c r="P39" s="614"/>
      <c r="Q39" s="615"/>
      <c r="R39" s="466"/>
      <c r="S39" s="374"/>
      <c r="T39" s="465"/>
      <c r="U39" s="342"/>
      <c r="V39" s="343">
        <f t="shared" si="11"/>
        <v>0</v>
      </c>
      <c r="W39" s="343" t="str">
        <f t="shared" si="14"/>
        <v/>
      </c>
      <c r="X39" s="343">
        <f t="shared" si="15"/>
        <v>0</v>
      </c>
      <c r="Y39" s="343" t="str">
        <f t="shared" si="16"/>
        <v/>
      </c>
      <c r="Z39" s="344" t="str">
        <f t="shared" si="17"/>
        <v/>
      </c>
      <c r="AA39" s="344" t="str">
        <f t="shared" si="18"/>
        <v/>
      </c>
      <c r="AB39" s="343">
        <f t="shared" si="12"/>
        <v>0</v>
      </c>
      <c r="AC39" s="343">
        <f t="shared" si="19"/>
        <v>0</v>
      </c>
      <c r="AD39" s="532" t="str">
        <f t="shared" si="10"/>
        <v/>
      </c>
      <c r="AE39" s="540"/>
      <c r="AF39" s="346">
        <f t="shared" si="20"/>
        <v>0</v>
      </c>
    </row>
    <row r="40" spans="1:32" s="346" customFormat="1" ht="21" x14ac:dyDescent="0.4">
      <c r="A40" s="341" t="str">
        <f>IF(OR('ordem de passagem'!$G36="pct",'ordem de passagem'!$G36="mini",'ordem de passagem'!$G36="pctt",'ordem de passagem'!$G36="pctn",'ordem de passagem'!$G36="pctm"),'ordem de passagem'!B36,"")</f>
        <v/>
      </c>
      <c r="B40" s="402" t="str">
        <f>IF(OR('ordem de passagem'!$G36="pct",'ordem de passagem'!$G36="mini",'ordem de passagem'!$G36="pctt",'ordem de passagem'!$G36="pctn",'ordem de passagem'!$G36="pctm"),'ordem de passagem'!C36,"Não faz este aparelho")</f>
        <v>Não faz este aparelho</v>
      </c>
      <c r="C40" s="402" t="str">
        <f>IF(OR('ordem de passagem'!$G36="pct",'ordem de passagem'!$G36="mini",'ordem de passagem'!$G36="pctt",'ordem de passagem'!$G36="pctn",'ordem de passagem'!$G36="pctm"),'ordem de passagem'!D36,"")</f>
        <v/>
      </c>
      <c r="D40" s="341" t="str">
        <f>IF(OR('ordem de passagem'!$G36="pct",'ordem de passagem'!$G36="mini",'ordem de passagem'!$G36="pctt",'ordem de passagem'!$G36="pctn",'ordem de passagem'!$G36="pctm"),'ordem de passagem'!E36,"")</f>
        <v/>
      </c>
      <c r="E40" s="341" t="str">
        <f>IF(OR('ordem de passagem'!$G36="pct",'ordem de passagem'!$G36="mini",'ordem de passagem'!$G36="pctt",'ordem de passagem'!$G36="pctn",'ordem de passagem'!$G36="pctm"),'ordem de passagem'!G36,"")</f>
        <v/>
      </c>
      <c r="F40" s="341" t="str">
        <f>IF(OR('ordem de passagem'!$G36="pct",'ordem de passagem'!$G36="mini",'ordem de passagem'!$G36="pctt",'ordem de passagem'!$G36="pctn",'ordem de passagem'!$G36="pctm"),'ordem de passagem'!F36,"")</f>
        <v/>
      </c>
      <c r="G40" s="341" t="str">
        <f>IF(OR('ordem de passagem'!$G36="pct",'ordem de passagem'!$G36="mini",'ordem de passagem'!$G36="pctt",'ordem de passagem'!$G36="pctn",'ordem de passagem'!$G36="pctm"),'ordem de passagem'!H36,"")</f>
        <v/>
      </c>
      <c r="H40" s="614"/>
      <c r="I40" s="615"/>
      <c r="J40" s="616"/>
      <c r="K40" s="617"/>
      <c r="L40" s="614"/>
      <c r="M40" s="615"/>
      <c r="N40" s="616"/>
      <c r="O40" s="617"/>
      <c r="P40" s="614"/>
      <c r="Q40" s="615"/>
      <c r="R40" s="466"/>
      <c r="S40" s="374"/>
      <c r="T40" s="465"/>
      <c r="U40" s="342"/>
      <c r="V40" s="343">
        <f t="shared" si="11"/>
        <v>0</v>
      </c>
      <c r="W40" s="343" t="str">
        <f t="shared" si="14"/>
        <v/>
      </c>
      <c r="X40" s="343">
        <f t="shared" si="15"/>
        <v>0</v>
      </c>
      <c r="Y40" s="343" t="str">
        <f t="shared" si="16"/>
        <v/>
      </c>
      <c r="Z40" s="344" t="str">
        <f t="shared" si="17"/>
        <v/>
      </c>
      <c r="AA40" s="344" t="str">
        <f t="shared" si="18"/>
        <v/>
      </c>
      <c r="AB40" s="343">
        <f t="shared" si="12"/>
        <v>0</v>
      </c>
      <c r="AC40" s="343">
        <f t="shared" si="19"/>
        <v>0</v>
      </c>
      <c r="AD40" s="532" t="str">
        <f t="shared" si="10"/>
        <v/>
      </c>
      <c r="AE40" s="540"/>
      <c r="AF40" s="346">
        <f t="shared" si="20"/>
        <v>0</v>
      </c>
    </row>
    <row r="41" spans="1:32" s="346" customFormat="1" ht="21" x14ac:dyDescent="0.4">
      <c r="A41" s="341" t="str">
        <f>IF(OR('ordem de passagem'!$G37="pct",'ordem de passagem'!$G37="mini",'ordem de passagem'!$G37="pctt",'ordem de passagem'!$G37="pctn",'ordem de passagem'!$G37="pctm"),'ordem de passagem'!B37,"")</f>
        <v/>
      </c>
      <c r="B41" s="402" t="str">
        <f>IF(OR('ordem de passagem'!$G37="pct",'ordem de passagem'!$G37="mini",'ordem de passagem'!$G37="pctt",'ordem de passagem'!$G37="pctn",'ordem de passagem'!$G37="pctm"),'ordem de passagem'!C37,"Não faz este aparelho")</f>
        <v>Não faz este aparelho</v>
      </c>
      <c r="C41" s="402" t="str">
        <f>IF(OR('ordem de passagem'!$G37="pct",'ordem de passagem'!$G37="mini",'ordem de passagem'!$G37="pctt",'ordem de passagem'!$G37="pctn",'ordem de passagem'!$G37="pctm"),'ordem de passagem'!D37,"")</f>
        <v/>
      </c>
      <c r="D41" s="341" t="str">
        <f>IF(OR('ordem de passagem'!$G37="pct",'ordem de passagem'!$G37="mini",'ordem de passagem'!$G37="pctt",'ordem de passagem'!$G37="pctn",'ordem de passagem'!$G37="pctm"),'ordem de passagem'!E37,"")</f>
        <v/>
      </c>
      <c r="E41" s="341" t="str">
        <f>IF(OR('ordem de passagem'!$G37="pct",'ordem de passagem'!$G37="mini",'ordem de passagem'!$G37="pctt",'ordem de passagem'!$G37="pctn",'ordem de passagem'!$G37="pctm"),'ordem de passagem'!G37,"")</f>
        <v/>
      </c>
      <c r="F41" s="341" t="str">
        <f>IF(OR('ordem de passagem'!$G37="pct",'ordem de passagem'!$G37="mini",'ordem de passagem'!$G37="pctt",'ordem de passagem'!$G37="pctn",'ordem de passagem'!$G37="pctm"),'ordem de passagem'!F37,"")</f>
        <v/>
      </c>
      <c r="G41" s="341" t="str">
        <f>IF(OR('ordem de passagem'!$G37="pct",'ordem de passagem'!$G37="mini",'ordem de passagem'!$G37="pctt",'ordem de passagem'!$G37="pctn",'ordem de passagem'!$G37="pctm"),'ordem de passagem'!H37,"")</f>
        <v/>
      </c>
      <c r="H41" s="614"/>
      <c r="I41" s="615"/>
      <c r="J41" s="616"/>
      <c r="K41" s="617"/>
      <c r="L41" s="614"/>
      <c r="M41" s="615"/>
      <c r="N41" s="616"/>
      <c r="O41" s="617"/>
      <c r="P41" s="614"/>
      <c r="Q41" s="615"/>
      <c r="R41" s="466"/>
      <c r="S41" s="374"/>
      <c r="T41" s="465"/>
      <c r="U41" s="342"/>
      <c r="V41" s="343">
        <f t="shared" si="11"/>
        <v>0</v>
      </c>
      <c r="W41" s="343" t="str">
        <f t="shared" si="14"/>
        <v/>
      </c>
      <c r="X41" s="343">
        <f t="shared" si="15"/>
        <v>0</v>
      </c>
      <c r="Y41" s="343" t="str">
        <f t="shared" si="16"/>
        <v/>
      </c>
      <c r="Z41" s="344" t="str">
        <f t="shared" si="17"/>
        <v/>
      </c>
      <c r="AA41" s="344" t="str">
        <f t="shared" si="18"/>
        <v/>
      </c>
      <c r="AB41" s="343">
        <f t="shared" si="12"/>
        <v>0</v>
      </c>
      <c r="AC41" s="343">
        <f t="shared" si="19"/>
        <v>0</v>
      </c>
      <c r="AD41" s="532" t="str">
        <f t="shared" si="10"/>
        <v/>
      </c>
      <c r="AE41" s="540"/>
      <c r="AF41" s="346">
        <f t="shared" si="20"/>
        <v>0</v>
      </c>
    </row>
    <row r="42" spans="1:32" s="346" customFormat="1" ht="21" x14ac:dyDescent="0.4">
      <c r="A42" s="341" t="str">
        <f>IF(OR('ordem de passagem'!$G38="pct",'ordem de passagem'!$G38="mini",'ordem de passagem'!$G38="pctt",'ordem de passagem'!$G38="pctn",'ordem de passagem'!$G38="pctm"),'ordem de passagem'!B38,"")</f>
        <v/>
      </c>
      <c r="B42" s="402" t="str">
        <f>IF(OR('ordem de passagem'!$G38="pct",'ordem de passagem'!$G38="mini",'ordem de passagem'!$G38="pctt",'ordem de passagem'!$G38="pctn",'ordem de passagem'!$G38="pctm"),'ordem de passagem'!C38,"Não faz este aparelho")</f>
        <v>Não faz este aparelho</v>
      </c>
      <c r="C42" s="402" t="str">
        <f>IF(OR('ordem de passagem'!$G38="pct",'ordem de passagem'!$G38="mini",'ordem de passagem'!$G38="pctt",'ordem de passagem'!$G38="pctn",'ordem de passagem'!$G38="pctm"),'ordem de passagem'!D38,"")</f>
        <v/>
      </c>
      <c r="D42" s="341" t="str">
        <f>IF(OR('ordem de passagem'!$G38="pct",'ordem de passagem'!$G38="mini",'ordem de passagem'!$G38="pctt",'ordem de passagem'!$G38="pctn",'ordem de passagem'!$G38="pctm"),'ordem de passagem'!E38,"")</f>
        <v/>
      </c>
      <c r="E42" s="341" t="str">
        <f>IF(OR('ordem de passagem'!$G38="pct",'ordem de passagem'!$G38="mini",'ordem de passagem'!$G38="pctt",'ordem de passagem'!$G38="pctn",'ordem de passagem'!$G38="pctm"),'ordem de passagem'!G38,"")</f>
        <v/>
      </c>
      <c r="F42" s="341" t="str">
        <f>IF(OR('ordem de passagem'!$G38="pct",'ordem de passagem'!$G38="mini",'ordem de passagem'!$G38="pctt",'ordem de passagem'!$G38="pctn",'ordem de passagem'!$G38="pctm"),'ordem de passagem'!F38,"")</f>
        <v/>
      </c>
      <c r="G42" s="341" t="str">
        <f>IF(OR('ordem de passagem'!$G38="pct",'ordem de passagem'!$G38="mini",'ordem de passagem'!$G38="pctt",'ordem de passagem'!$G38="pctn",'ordem de passagem'!$G38="pctm"),'ordem de passagem'!H38,"")</f>
        <v/>
      </c>
      <c r="H42" s="614"/>
      <c r="I42" s="615"/>
      <c r="J42" s="616"/>
      <c r="K42" s="617"/>
      <c r="L42" s="614"/>
      <c r="M42" s="615"/>
      <c r="N42" s="616"/>
      <c r="O42" s="617"/>
      <c r="P42" s="614"/>
      <c r="Q42" s="615"/>
      <c r="R42" s="466"/>
      <c r="S42" s="374"/>
      <c r="T42" s="465"/>
      <c r="U42" s="342"/>
      <c r="V42" s="343">
        <f t="shared" si="11"/>
        <v>0</v>
      </c>
      <c r="W42" s="343" t="str">
        <f t="shared" si="14"/>
        <v/>
      </c>
      <c r="X42" s="343">
        <f t="shared" si="15"/>
        <v>0</v>
      </c>
      <c r="Y42" s="343" t="str">
        <f t="shared" si="16"/>
        <v/>
      </c>
      <c r="Z42" s="344" t="str">
        <f t="shared" si="17"/>
        <v/>
      </c>
      <c r="AA42" s="344" t="str">
        <f t="shared" si="18"/>
        <v/>
      </c>
      <c r="AB42" s="343">
        <f t="shared" si="12"/>
        <v>0</v>
      </c>
      <c r="AC42" s="343">
        <f t="shared" si="19"/>
        <v>0</v>
      </c>
      <c r="AD42" s="532" t="str">
        <f t="shared" si="10"/>
        <v/>
      </c>
      <c r="AE42" s="540"/>
      <c r="AF42" s="346">
        <f t="shared" si="20"/>
        <v>0</v>
      </c>
    </row>
    <row r="43" spans="1:32" s="346" customFormat="1" ht="21" x14ac:dyDescent="0.4">
      <c r="A43" s="341" t="str">
        <f>IF(OR('ordem de passagem'!$G39="pct",'ordem de passagem'!$G39="mini",'ordem de passagem'!$G39="pctt",'ordem de passagem'!$G39="pctn",'ordem de passagem'!$G39="pctm"),'ordem de passagem'!B39,"")</f>
        <v/>
      </c>
      <c r="B43" s="402" t="str">
        <f>IF(OR('ordem de passagem'!$G39="pct",'ordem de passagem'!$G39="mini",'ordem de passagem'!$G39="pctt",'ordem de passagem'!$G39="pctn",'ordem de passagem'!$G39="pctm"),'ordem de passagem'!C39,"Não faz este aparelho")</f>
        <v>Não faz este aparelho</v>
      </c>
      <c r="C43" s="402" t="str">
        <f>IF(OR('ordem de passagem'!$G39="pct",'ordem de passagem'!$G39="mini",'ordem de passagem'!$G39="pctt",'ordem de passagem'!$G39="pctn",'ordem de passagem'!$G39="pctm"),'ordem de passagem'!D39,"")</f>
        <v/>
      </c>
      <c r="D43" s="341" t="str">
        <f>IF(OR('ordem de passagem'!$G39="pct",'ordem de passagem'!$G39="mini",'ordem de passagem'!$G39="pctt",'ordem de passagem'!$G39="pctn",'ordem de passagem'!$G39="pctm"),'ordem de passagem'!E39,"")</f>
        <v/>
      </c>
      <c r="E43" s="341" t="str">
        <f>IF(OR('ordem de passagem'!$G39="pct",'ordem de passagem'!$G39="mini",'ordem de passagem'!$G39="pctt",'ordem de passagem'!$G39="pctn",'ordem de passagem'!$G39="pctm"),'ordem de passagem'!G39,"")</f>
        <v/>
      </c>
      <c r="F43" s="341" t="str">
        <f>IF(OR('ordem de passagem'!$G39="pct",'ordem de passagem'!$G39="mini",'ordem de passagem'!$G39="pctt",'ordem de passagem'!$G39="pctn",'ordem de passagem'!$G39="pctm"),'ordem de passagem'!F39,"")</f>
        <v/>
      </c>
      <c r="G43" s="341" t="str">
        <f>IF(OR('ordem de passagem'!$G39="pct",'ordem de passagem'!$G39="mini",'ordem de passagem'!$G39="pctt",'ordem de passagem'!$G39="pctn",'ordem de passagem'!$G39="pctm"),'ordem de passagem'!H39,"")</f>
        <v/>
      </c>
      <c r="H43" s="614"/>
      <c r="I43" s="615"/>
      <c r="J43" s="616"/>
      <c r="K43" s="617"/>
      <c r="L43" s="614"/>
      <c r="M43" s="615"/>
      <c r="N43" s="616"/>
      <c r="O43" s="617"/>
      <c r="P43" s="614"/>
      <c r="Q43" s="615"/>
      <c r="R43" s="466"/>
      <c r="S43" s="374"/>
      <c r="T43" s="465"/>
      <c r="U43" s="342"/>
      <c r="V43" s="343">
        <f t="shared" si="11"/>
        <v>0</v>
      </c>
      <c r="W43" s="343" t="str">
        <f t="shared" si="14"/>
        <v/>
      </c>
      <c r="X43" s="343">
        <f t="shared" si="15"/>
        <v>0</v>
      </c>
      <c r="Y43" s="343" t="str">
        <f t="shared" si="16"/>
        <v/>
      </c>
      <c r="Z43" s="344" t="str">
        <f t="shared" si="17"/>
        <v/>
      </c>
      <c r="AA43" s="344" t="str">
        <f t="shared" si="18"/>
        <v/>
      </c>
      <c r="AB43" s="343">
        <f t="shared" si="12"/>
        <v>0</v>
      </c>
      <c r="AC43" s="343">
        <f t="shared" si="19"/>
        <v>0</v>
      </c>
      <c r="AD43" s="532" t="str">
        <f t="shared" si="10"/>
        <v/>
      </c>
      <c r="AE43" s="540"/>
      <c r="AF43" s="346">
        <f t="shared" si="20"/>
        <v>0</v>
      </c>
    </row>
    <row r="44" spans="1:32" s="346" customFormat="1" ht="21" x14ac:dyDescent="0.4">
      <c r="A44" s="341" t="str">
        <f>IF(OR('ordem de passagem'!$G40="pct",'ordem de passagem'!$G40="mini",'ordem de passagem'!$G40="pctt",'ordem de passagem'!$G40="pctn",'ordem de passagem'!$G40="pctm"),'ordem de passagem'!B40,"")</f>
        <v/>
      </c>
      <c r="B44" s="402" t="str">
        <f>IF(OR('ordem de passagem'!$G40="pct",'ordem de passagem'!$G40="mini",'ordem de passagem'!$G40="pctt",'ordem de passagem'!$G40="pctn",'ordem de passagem'!$G40="pctm"),'ordem de passagem'!C40,"Não faz este aparelho")</f>
        <v>Não faz este aparelho</v>
      </c>
      <c r="C44" s="402" t="str">
        <f>IF(OR('ordem de passagem'!$G40="pct",'ordem de passagem'!$G40="mini",'ordem de passagem'!$G40="pctt",'ordem de passagem'!$G40="pctn",'ordem de passagem'!$G40="pctm"),'ordem de passagem'!D40,"")</f>
        <v/>
      </c>
      <c r="D44" s="341" t="str">
        <f>IF(OR('ordem de passagem'!$G40="pct",'ordem de passagem'!$G40="mini",'ordem de passagem'!$G40="pctt",'ordem de passagem'!$G40="pctn",'ordem de passagem'!$G40="pctm"),'ordem de passagem'!E40,"")</f>
        <v/>
      </c>
      <c r="E44" s="341" t="str">
        <f>IF(OR('ordem de passagem'!$G40="pct",'ordem de passagem'!$G40="mini",'ordem de passagem'!$G40="pctt",'ordem de passagem'!$G40="pctn",'ordem de passagem'!$G40="pctm"),'ordem de passagem'!G40,"")</f>
        <v/>
      </c>
      <c r="F44" s="341" t="str">
        <f>IF(OR('ordem de passagem'!$G40="pct",'ordem de passagem'!$G40="mini",'ordem de passagem'!$G40="pctt",'ordem de passagem'!$G40="pctn",'ordem de passagem'!$G40="pctm"),'ordem de passagem'!F40,"")</f>
        <v/>
      </c>
      <c r="G44" s="341" t="str">
        <f>IF(OR('ordem de passagem'!$G40="pct",'ordem de passagem'!$G40="mini",'ordem de passagem'!$G40="pctt",'ordem de passagem'!$G40="pctn",'ordem de passagem'!$G40="pctm"),'ordem de passagem'!H40,"")</f>
        <v/>
      </c>
      <c r="H44" s="614"/>
      <c r="I44" s="615"/>
      <c r="J44" s="616"/>
      <c r="K44" s="617"/>
      <c r="L44" s="614"/>
      <c r="M44" s="615"/>
      <c r="N44" s="616"/>
      <c r="O44" s="617"/>
      <c r="P44" s="614"/>
      <c r="Q44" s="615"/>
      <c r="R44" s="466"/>
      <c r="S44" s="374"/>
      <c r="T44" s="465"/>
      <c r="U44" s="342"/>
      <c r="V44" s="343">
        <f t="shared" si="11"/>
        <v>0</v>
      </c>
      <c r="W44" s="343" t="str">
        <f t="shared" si="14"/>
        <v/>
      </c>
      <c r="X44" s="343">
        <f t="shared" si="15"/>
        <v>0</v>
      </c>
      <c r="Y44" s="343" t="str">
        <f t="shared" si="16"/>
        <v/>
      </c>
      <c r="Z44" s="344" t="str">
        <f t="shared" si="17"/>
        <v/>
      </c>
      <c r="AA44" s="344" t="str">
        <f t="shared" si="18"/>
        <v/>
      </c>
      <c r="AB44" s="343">
        <f t="shared" si="12"/>
        <v>0</v>
      </c>
      <c r="AC44" s="343">
        <f t="shared" si="19"/>
        <v>0</v>
      </c>
      <c r="AD44" s="532" t="str">
        <f t="shared" si="10"/>
        <v/>
      </c>
      <c r="AE44" s="540"/>
      <c r="AF44" s="346">
        <f t="shared" si="20"/>
        <v>0</v>
      </c>
    </row>
    <row r="45" spans="1:32" s="346" customFormat="1" ht="21" x14ac:dyDescent="0.4">
      <c r="A45" s="341" t="str">
        <f>IF(OR('ordem de passagem'!$G41="pct",'ordem de passagem'!$G41="mini",'ordem de passagem'!$G41="pctt",'ordem de passagem'!$G41="pctn",'ordem de passagem'!$G41="pctm"),'ordem de passagem'!B41,"")</f>
        <v/>
      </c>
      <c r="B45" s="402" t="str">
        <f>IF(OR('ordem de passagem'!$G41="pct",'ordem de passagem'!$G41="mini",'ordem de passagem'!$G41="pctt",'ordem de passagem'!$G41="pctn",'ordem de passagem'!$G41="pctm"),'ordem de passagem'!C41,"Não faz este aparelho")</f>
        <v>Não faz este aparelho</v>
      </c>
      <c r="C45" s="402" t="str">
        <f>IF(OR('ordem de passagem'!$G41="pct",'ordem de passagem'!$G41="mini",'ordem de passagem'!$G41="pctt",'ordem de passagem'!$G41="pctn",'ordem de passagem'!$G41="pctm"),'ordem de passagem'!D41,"")</f>
        <v/>
      </c>
      <c r="D45" s="341" t="str">
        <f>IF(OR('ordem de passagem'!$G41="pct",'ordem de passagem'!$G41="mini",'ordem de passagem'!$G41="pctt",'ordem de passagem'!$G41="pctn",'ordem de passagem'!$G41="pctm"),'ordem de passagem'!E41,"")</f>
        <v/>
      </c>
      <c r="E45" s="341" t="str">
        <f>IF(OR('ordem de passagem'!$G41="pct",'ordem de passagem'!$G41="mini",'ordem de passagem'!$G41="pctt",'ordem de passagem'!$G41="pctn",'ordem de passagem'!$G41="pctm"),'ordem de passagem'!G41,"")</f>
        <v/>
      </c>
      <c r="F45" s="341" t="str">
        <f>IF(OR('ordem de passagem'!$G41="pct",'ordem de passagem'!$G41="mini",'ordem de passagem'!$G41="pctt",'ordem de passagem'!$G41="pctn",'ordem de passagem'!$G41="pctm"),'ordem de passagem'!F41,"")</f>
        <v/>
      </c>
      <c r="G45" s="341" t="str">
        <f>IF(OR('ordem de passagem'!$G41="pct",'ordem de passagem'!$G41="mini",'ordem de passagem'!$G41="pctt",'ordem de passagem'!$G41="pctn",'ordem de passagem'!$G41="pctm"),'ordem de passagem'!H41,"")</f>
        <v/>
      </c>
      <c r="H45" s="614"/>
      <c r="I45" s="615"/>
      <c r="J45" s="616"/>
      <c r="K45" s="617"/>
      <c r="L45" s="614"/>
      <c r="M45" s="615"/>
      <c r="N45" s="616"/>
      <c r="O45" s="617"/>
      <c r="P45" s="614"/>
      <c r="Q45" s="615"/>
      <c r="R45" s="466"/>
      <c r="S45" s="374"/>
      <c r="T45" s="465"/>
      <c r="U45" s="342"/>
      <c r="V45" s="343">
        <f t="shared" si="11"/>
        <v>0</v>
      </c>
      <c r="W45" s="343" t="str">
        <f t="shared" si="14"/>
        <v/>
      </c>
      <c r="X45" s="343">
        <f t="shared" si="15"/>
        <v>0</v>
      </c>
      <c r="Y45" s="343" t="str">
        <f t="shared" si="16"/>
        <v/>
      </c>
      <c r="Z45" s="344" t="str">
        <f t="shared" si="17"/>
        <v/>
      </c>
      <c r="AA45" s="344" t="str">
        <f t="shared" si="18"/>
        <v/>
      </c>
      <c r="AB45" s="343">
        <f t="shared" si="12"/>
        <v>0</v>
      </c>
      <c r="AC45" s="343">
        <f t="shared" si="19"/>
        <v>0</v>
      </c>
      <c r="AD45" s="532" t="str">
        <f t="shared" si="10"/>
        <v/>
      </c>
      <c r="AE45" s="540"/>
      <c r="AF45" s="346">
        <f t="shared" si="20"/>
        <v>0</v>
      </c>
    </row>
    <row r="46" spans="1:32" s="346" customFormat="1" ht="21" x14ac:dyDescent="0.4">
      <c r="A46" s="341" t="str">
        <f>IF(OR('ordem de passagem'!$G42="pct",'ordem de passagem'!$G42="mini",'ordem de passagem'!$G42="pctt",'ordem de passagem'!$G42="pctn",'ordem de passagem'!$G42="pctm"),'ordem de passagem'!B42,"")</f>
        <v/>
      </c>
      <c r="B46" s="402" t="str">
        <f>IF(OR('ordem de passagem'!$G42="pct",'ordem de passagem'!$G42="mini",'ordem de passagem'!$G42="pctt",'ordem de passagem'!$G42="pctn",'ordem de passagem'!$G42="pctm"),'ordem de passagem'!C42,"Não faz este aparelho")</f>
        <v>Não faz este aparelho</v>
      </c>
      <c r="C46" s="402" t="str">
        <f>IF(OR('ordem de passagem'!$G42="pct",'ordem de passagem'!$G42="mini",'ordem de passagem'!$G42="pctt",'ordem de passagem'!$G42="pctn",'ordem de passagem'!$G42="pctm"),'ordem de passagem'!D42,"")</f>
        <v/>
      </c>
      <c r="D46" s="341" t="str">
        <f>IF(OR('ordem de passagem'!$G42="pct",'ordem de passagem'!$G42="mini",'ordem de passagem'!$G42="pctt",'ordem de passagem'!$G42="pctn",'ordem de passagem'!$G42="pctm"),'ordem de passagem'!E42,"")</f>
        <v/>
      </c>
      <c r="E46" s="341" t="str">
        <f>IF(OR('ordem de passagem'!$G42="pct",'ordem de passagem'!$G42="mini",'ordem de passagem'!$G42="pctt",'ordem de passagem'!$G42="pctn",'ordem de passagem'!$G42="pctm"),'ordem de passagem'!G42,"")</f>
        <v/>
      </c>
      <c r="F46" s="341" t="str">
        <f>IF(OR('ordem de passagem'!$G42="pct",'ordem de passagem'!$G42="mini",'ordem de passagem'!$G42="pctt",'ordem de passagem'!$G42="pctn",'ordem de passagem'!$G42="pctm"),'ordem de passagem'!F42,"")</f>
        <v/>
      </c>
      <c r="G46" s="341" t="str">
        <f>IF(OR('ordem de passagem'!$G42="pct",'ordem de passagem'!$G42="mini",'ordem de passagem'!$G42="pctt",'ordem de passagem'!$G42="pctn",'ordem de passagem'!$G42="pctm"),'ordem de passagem'!H42,"")</f>
        <v/>
      </c>
      <c r="H46" s="614"/>
      <c r="I46" s="615"/>
      <c r="J46" s="616"/>
      <c r="K46" s="617"/>
      <c r="L46" s="614"/>
      <c r="M46" s="615"/>
      <c r="N46" s="616"/>
      <c r="O46" s="617"/>
      <c r="P46" s="614"/>
      <c r="Q46" s="615"/>
      <c r="R46" s="466"/>
      <c r="S46" s="374"/>
      <c r="T46" s="465"/>
      <c r="U46" s="342"/>
      <c r="V46" s="343">
        <f t="shared" si="11"/>
        <v>0</v>
      </c>
      <c r="W46" s="343" t="str">
        <f t="shared" si="14"/>
        <v/>
      </c>
      <c r="X46" s="343">
        <f t="shared" ref="X46:X78" si="21">IF($U$11=4,"",V46)</f>
        <v>0</v>
      </c>
      <c r="Y46" s="343" t="str">
        <f t="shared" si="16"/>
        <v/>
      </c>
      <c r="Z46" s="344" t="str">
        <f t="shared" ref="Z46:Z77" si="22">IF(H46="","",X46)</f>
        <v/>
      </c>
      <c r="AA46" s="344" t="str">
        <f t="shared" ref="AA46:AA77" si="23">IF(H46="","",Y46)</f>
        <v/>
      </c>
      <c r="AB46" s="343">
        <f t="shared" si="12"/>
        <v>0</v>
      </c>
      <c r="AC46" s="343">
        <f t="shared" ref="AC46:AC77" si="24">IF($U$11=4,"",AB46)</f>
        <v>0</v>
      </c>
      <c r="AD46" s="532" t="str">
        <f t="shared" si="10"/>
        <v/>
      </c>
      <c r="AE46" s="540"/>
      <c r="AF46" s="346">
        <f t="shared" si="20"/>
        <v>0</v>
      </c>
    </row>
    <row r="47" spans="1:32" s="346" customFormat="1" ht="21" x14ac:dyDescent="0.4">
      <c r="A47" s="341" t="str">
        <f>IF(OR('ordem de passagem'!$G43="pct",'ordem de passagem'!$G43="mini",'ordem de passagem'!$G43="pctt",'ordem de passagem'!$G43="pctn",'ordem de passagem'!$G43="pctm"),'ordem de passagem'!B43,"")</f>
        <v/>
      </c>
      <c r="B47" s="402" t="str">
        <f>IF(OR('ordem de passagem'!$G43="pct",'ordem de passagem'!$G43="mini",'ordem de passagem'!$G43="pctt",'ordem de passagem'!$G43="pctn",'ordem de passagem'!$G43="pctm"),'ordem de passagem'!C43,"Não faz este aparelho")</f>
        <v>Não faz este aparelho</v>
      </c>
      <c r="C47" s="402" t="str">
        <f>IF(OR('ordem de passagem'!$G43="pct",'ordem de passagem'!$G43="mini",'ordem de passagem'!$G43="pctt",'ordem de passagem'!$G43="pctn",'ordem de passagem'!$G43="pctm"),'ordem de passagem'!D43,"")</f>
        <v/>
      </c>
      <c r="D47" s="341" t="str">
        <f>IF(OR('ordem de passagem'!$G43="pct",'ordem de passagem'!$G43="mini",'ordem de passagem'!$G43="pctt",'ordem de passagem'!$G43="pctn",'ordem de passagem'!$G43="pctm"),'ordem de passagem'!E43,"")</f>
        <v/>
      </c>
      <c r="E47" s="341" t="str">
        <f>IF(OR('ordem de passagem'!$G43="pct",'ordem de passagem'!$G43="mini",'ordem de passagem'!$G43="pctt",'ordem de passagem'!$G43="pctn",'ordem de passagem'!$G43="pctm"),'ordem de passagem'!G43,"")</f>
        <v/>
      </c>
      <c r="F47" s="341" t="str">
        <f>IF(OR('ordem de passagem'!$G43="pct",'ordem de passagem'!$G43="mini",'ordem de passagem'!$G43="pctt",'ordem de passagem'!$G43="pctn",'ordem de passagem'!$G43="pctm"),'ordem de passagem'!F43,"")</f>
        <v/>
      </c>
      <c r="G47" s="341" t="str">
        <f>IF(OR('ordem de passagem'!$G43="pct",'ordem de passagem'!$G43="mini",'ordem de passagem'!$G43="pctt",'ordem de passagem'!$G43="pctn",'ordem de passagem'!$G43="pctm"),'ordem de passagem'!H43,"")</f>
        <v/>
      </c>
      <c r="H47" s="614"/>
      <c r="I47" s="615"/>
      <c r="J47" s="616"/>
      <c r="K47" s="617"/>
      <c r="L47" s="614"/>
      <c r="M47" s="615"/>
      <c r="N47" s="616"/>
      <c r="O47" s="617"/>
      <c r="P47" s="614"/>
      <c r="Q47" s="615"/>
      <c r="R47" s="466"/>
      <c r="S47" s="374"/>
      <c r="T47" s="465"/>
      <c r="U47" s="342"/>
      <c r="V47" s="343">
        <f t="shared" si="11"/>
        <v>0</v>
      </c>
      <c r="W47" s="343" t="str">
        <f t="shared" si="14"/>
        <v/>
      </c>
      <c r="X47" s="343">
        <f t="shared" si="21"/>
        <v>0</v>
      </c>
      <c r="Y47" s="343" t="str">
        <f t="shared" si="16"/>
        <v/>
      </c>
      <c r="Z47" s="344" t="str">
        <f t="shared" si="22"/>
        <v/>
      </c>
      <c r="AA47" s="344" t="str">
        <f t="shared" si="23"/>
        <v/>
      </c>
      <c r="AB47" s="343">
        <f t="shared" si="12"/>
        <v>0</v>
      </c>
      <c r="AC47" s="343">
        <f t="shared" si="24"/>
        <v>0</v>
      </c>
      <c r="AD47" s="532" t="str">
        <f t="shared" si="10"/>
        <v/>
      </c>
      <c r="AE47" s="540"/>
      <c r="AF47" s="346">
        <f t="shared" si="20"/>
        <v>0</v>
      </c>
    </row>
    <row r="48" spans="1:32" s="346" customFormat="1" ht="21" x14ac:dyDescent="0.4">
      <c r="A48" s="341" t="str">
        <f>IF(OR('ordem de passagem'!$G44="pct",'ordem de passagem'!$G44="mini",'ordem de passagem'!$G44="pctt",'ordem de passagem'!$G44="pctn",'ordem de passagem'!$G44="pctm"),'ordem de passagem'!B44,"")</f>
        <v/>
      </c>
      <c r="B48" s="402" t="str">
        <f>IF(OR('ordem de passagem'!$G44="pct",'ordem de passagem'!$G44="mini",'ordem de passagem'!$G44="pctt",'ordem de passagem'!$G44="pctn",'ordem de passagem'!$G44="pctm"),'ordem de passagem'!C44,"Não faz este aparelho")</f>
        <v>Não faz este aparelho</v>
      </c>
      <c r="C48" s="402" t="str">
        <f>IF(OR('ordem de passagem'!$G44="pct",'ordem de passagem'!$G44="mini",'ordem de passagem'!$G44="pctt",'ordem de passagem'!$G44="pctn",'ordem de passagem'!$G44="pctm"),'ordem de passagem'!D44,"")</f>
        <v/>
      </c>
      <c r="D48" s="341" t="str">
        <f>IF(OR('ordem de passagem'!$G44="pct",'ordem de passagem'!$G44="mini",'ordem de passagem'!$G44="pctt",'ordem de passagem'!$G44="pctn",'ordem de passagem'!$G44="pctm"),'ordem de passagem'!E44,"")</f>
        <v/>
      </c>
      <c r="E48" s="341" t="str">
        <f>IF(OR('ordem de passagem'!$G44="pct",'ordem de passagem'!$G44="mini",'ordem de passagem'!$G44="pctt",'ordem de passagem'!$G44="pctn",'ordem de passagem'!$G44="pctm"),'ordem de passagem'!G44,"")</f>
        <v/>
      </c>
      <c r="F48" s="341" t="str">
        <f>IF(OR('ordem de passagem'!$G44="pct",'ordem de passagem'!$G44="mini",'ordem de passagem'!$G44="pctt",'ordem de passagem'!$G44="pctn",'ordem de passagem'!$G44="pctm"),'ordem de passagem'!F44,"")</f>
        <v/>
      </c>
      <c r="G48" s="341" t="str">
        <f>IF(OR('ordem de passagem'!$G44="pct",'ordem de passagem'!$G44="mini",'ordem de passagem'!$G44="pctt",'ordem de passagem'!$G44="pctn",'ordem de passagem'!$G44="pctm"),'ordem de passagem'!H44,"")</f>
        <v/>
      </c>
      <c r="H48" s="614"/>
      <c r="I48" s="615"/>
      <c r="J48" s="616"/>
      <c r="K48" s="617"/>
      <c r="L48" s="614"/>
      <c r="M48" s="615"/>
      <c r="N48" s="616"/>
      <c r="O48" s="617"/>
      <c r="P48" s="614"/>
      <c r="Q48" s="615"/>
      <c r="R48" s="466"/>
      <c r="S48" s="374"/>
      <c r="T48" s="465"/>
      <c r="U48" s="342"/>
      <c r="V48" s="343">
        <f t="shared" si="11"/>
        <v>0</v>
      </c>
      <c r="W48" s="343" t="str">
        <f t="shared" si="14"/>
        <v/>
      </c>
      <c r="X48" s="343">
        <f t="shared" si="21"/>
        <v>0</v>
      </c>
      <c r="Y48" s="343" t="str">
        <f t="shared" si="16"/>
        <v/>
      </c>
      <c r="Z48" s="344" t="str">
        <f t="shared" si="22"/>
        <v/>
      </c>
      <c r="AA48" s="344" t="str">
        <f t="shared" si="23"/>
        <v/>
      </c>
      <c r="AB48" s="343">
        <f t="shared" si="12"/>
        <v>0</v>
      </c>
      <c r="AC48" s="343">
        <f t="shared" si="24"/>
        <v>0</v>
      </c>
      <c r="AD48" s="532" t="str">
        <f t="shared" si="10"/>
        <v/>
      </c>
      <c r="AE48" s="540"/>
      <c r="AF48" s="346">
        <f t="shared" si="20"/>
        <v>0</v>
      </c>
    </row>
    <row r="49" spans="1:32" s="346" customFormat="1" ht="21" x14ac:dyDescent="0.4">
      <c r="A49" s="341" t="str">
        <f>IF(OR('ordem de passagem'!$G45="pct",'ordem de passagem'!$G45="mini",'ordem de passagem'!$G45="pctt",'ordem de passagem'!$G45="pctn",'ordem de passagem'!$G45="pctm"),'ordem de passagem'!B45,"")</f>
        <v/>
      </c>
      <c r="B49" s="402" t="str">
        <f>IF(OR('ordem de passagem'!$G45="pct",'ordem de passagem'!$G45="mini",'ordem de passagem'!$G45="pctt",'ordem de passagem'!$G45="pctn",'ordem de passagem'!$G45="pctm"),'ordem de passagem'!C45,"Não faz este aparelho")</f>
        <v>Não faz este aparelho</v>
      </c>
      <c r="C49" s="402" t="str">
        <f>IF(OR('ordem de passagem'!$G45="pct",'ordem de passagem'!$G45="mini",'ordem de passagem'!$G45="pctt",'ordem de passagem'!$G45="pctn",'ordem de passagem'!$G45="pctm"),'ordem de passagem'!D45,"")</f>
        <v/>
      </c>
      <c r="D49" s="341" t="str">
        <f>IF(OR('ordem de passagem'!$G45="pct",'ordem de passagem'!$G45="mini",'ordem de passagem'!$G45="pctt",'ordem de passagem'!$G45="pctn",'ordem de passagem'!$G45="pctm"),'ordem de passagem'!E45,"")</f>
        <v/>
      </c>
      <c r="E49" s="341" t="str">
        <f>IF(OR('ordem de passagem'!$G45="pct",'ordem de passagem'!$G45="mini",'ordem de passagem'!$G45="pctt",'ordem de passagem'!$G45="pctn",'ordem de passagem'!$G45="pctm"),'ordem de passagem'!G45,"")</f>
        <v/>
      </c>
      <c r="F49" s="341" t="str">
        <f>IF(OR('ordem de passagem'!$G45="pct",'ordem de passagem'!$G45="mini",'ordem de passagem'!$G45="pctt",'ordem de passagem'!$G45="pctn",'ordem de passagem'!$G45="pctm"),'ordem de passagem'!F45,"")</f>
        <v/>
      </c>
      <c r="G49" s="341" t="str">
        <f>IF(OR('ordem de passagem'!$G45="pct",'ordem de passagem'!$G45="mini",'ordem de passagem'!$G45="pctt",'ordem de passagem'!$G45="pctn",'ordem de passagem'!$G45="pctm"),'ordem de passagem'!H45,"")</f>
        <v/>
      </c>
      <c r="H49" s="614"/>
      <c r="I49" s="615"/>
      <c r="J49" s="616"/>
      <c r="K49" s="617"/>
      <c r="L49" s="614"/>
      <c r="M49" s="615"/>
      <c r="N49" s="616"/>
      <c r="O49" s="617"/>
      <c r="P49" s="614"/>
      <c r="Q49" s="615"/>
      <c r="R49" s="466"/>
      <c r="S49" s="374"/>
      <c r="T49" s="465"/>
      <c r="U49" s="342"/>
      <c r="V49" s="343">
        <f t="shared" si="11"/>
        <v>0</v>
      </c>
      <c r="W49" s="343" t="str">
        <f t="shared" si="14"/>
        <v/>
      </c>
      <c r="X49" s="343">
        <f t="shared" si="21"/>
        <v>0</v>
      </c>
      <c r="Y49" s="343" t="str">
        <f t="shared" si="16"/>
        <v/>
      </c>
      <c r="Z49" s="344" t="str">
        <f t="shared" si="22"/>
        <v/>
      </c>
      <c r="AA49" s="344" t="str">
        <f t="shared" si="23"/>
        <v/>
      </c>
      <c r="AB49" s="343">
        <f t="shared" si="12"/>
        <v>0</v>
      </c>
      <c r="AC49" s="343">
        <f t="shared" si="24"/>
        <v>0</v>
      </c>
      <c r="AD49" s="532" t="str">
        <f t="shared" si="10"/>
        <v/>
      </c>
      <c r="AE49" s="540"/>
      <c r="AF49" s="346">
        <f t="shared" si="20"/>
        <v>0</v>
      </c>
    </row>
    <row r="50" spans="1:32" s="346" customFormat="1" ht="21" x14ac:dyDescent="0.4">
      <c r="A50" s="341" t="str">
        <f>IF(OR('ordem de passagem'!$G46="pct",'ordem de passagem'!$G46="mini",'ordem de passagem'!$G46="pctt",'ordem de passagem'!$G46="pctn",'ordem de passagem'!$G46="pctm"),'ordem de passagem'!B46,"")</f>
        <v/>
      </c>
      <c r="B50" s="402" t="str">
        <f>IF(OR('ordem de passagem'!$G46="pct",'ordem de passagem'!$G46="mini",'ordem de passagem'!$G46="pctt",'ordem de passagem'!$G46="pctn",'ordem de passagem'!$G46="pctm"),'ordem de passagem'!C46,"Não faz este aparelho")</f>
        <v>Não faz este aparelho</v>
      </c>
      <c r="C50" s="402" t="str">
        <f>IF(OR('ordem de passagem'!$G46="pct",'ordem de passagem'!$G46="mini",'ordem de passagem'!$G46="pctt",'ordem de passagem'!$G46="pctn",'ordem de passagem'!$G46="pctm"),'ordem de passagem'!D46,"")</f>
        <v/>
      </c>
      <c r="D50" s="341" t="str">
        <f>IF(OR('ordem de passagem'!$G46="pct",'ordem de passagem'!$G46="mini",'ordem de passagem'!$G46="pctt",'ordem de passagem'!$G46="pctn",'ordem de passagem'!$G46="pctm"),'ordem de passagem'!E46,"")</f>
        <v/>
      </c>
      <c r="E50" s="341" t="str">
        <f>IF(OR('ordem de passagem'!$G46="pct",'ordem de passagem'!$G46="mini",'ordem de passagem'!$G46="pctt",'ordem de passagem'!$G46="pctn",'ordem de passagem'!$G46="pctm"),'ordem de passagem'!G46,"")</f>
        <v/>
      </c>
      <c r="F50" s="341" t="str">
        <f>IF(OR('ordem de passagem'!$G46="pct",'ordem de passagem'!$G46="mini",'ordem de passagem'!$G46="pctt",'ordem de passagem'!$G46="pctn",'ordem de passagem'!$G46="pctm"),'ordem de passagem'!F46,"")</f>
        <v/>
      </c>
      <c r="G50" s="341" t="str">
        <f>IF(OR('ordem de passagem'!$G46="pct",'ordem de passagem'!$G46="mini",'ordem de passagem'!$G46="pctt",'ordem de passagem'!$G46="pctn",'ordem de passagem'!$G46="pctm"),'ordem de passagem'!H46,"")</f>
        <v/>
      </c>
      <c r="H50" s="614"/>
      <c r="I50" s="615"/>
      <c r="J50" s="616"/>
      <c r="K50" s="617"/>
      <c r="L50" s="614"/>
      <c r="M50" s="615"/>
      <c r="N50" s="616"/>
      <c r="O50" s="617"/>
      <c r="P50" s="614"/>
      <c r="Q50" s="615"/>
      <c r="R50" s="466"/>
      <c r="S50" s="374"/>
      <c r="T50" s="465"/>
      <c r="U50" s="342"/>
      <c r="V50" s="343">
        <f t="shared" si="11"/>
        <v>0</v>
      </c>
      <c r="W50" s="343" t="str">
        <f t="shared" si="14"/>
        <v/>
      </c>
      <c r="X50" s="343">
        <f t="shared" si="21"/>
        <v>0</v>
      </c>
      <c r="Y50" s="343" t="str">
        <f t="shared" si="16"/>
        <v/>
      </c>
      <c r="Z50" s="344" t="str">
        <f t="shared" si="22"/>
        <v/>
      </c>
      <c r="AA50" s="344" t="str">
        <f t="shared" si="23"/>
        <v/>
      </c>
      <c r="AB50" s="343">
        <f t="shared" si="12"/>
        <v>0</v>
      </c>
      <c r="AC50" s="343">
        <f t="shared" si="24"/>
        <v>0</v>
      </c>
      <c r="AD50" s="532" t="str">
        <f t="shared" si="10"/>
        <v/>
      </c>
      <c r="AE50" s="540"/>
      <c r="AF50" s="346">
        <f t="shared" si="20"/>
        <v>0</v>
      </c>
    </row>
    <row r="51" spans="1:32" s="346" customFormat="1" ht="21" x14ac:dyDescent="0.4">
      <c r="A51" s="341" t="str">
        <f>IF(OR('ordem de passagem'!$G47="pct",'ordem de passagem'!$G47="mini",'ordem de passagem'!$G47="pctt",'ordem de passagem'!$G47="pctn",'ordem de passagem'!$G47="pctm"),'ordem de passagem'!B47,"")</f>
        <v/>
      </c>
      <c r="B51" s="402" t="str">
        <f>IF(OR('ordem de passagem'!$G47="pct",'ordem de passagem'!$G47="mini",'ordem de passagem'!$G47="pctt",'ordem de passagem'!$G47="pctn",'ordem de passagem'!$G47="pctm"),'ordem de passagem'!C47,"Não faz este aparelho")</f>
        <v>Não faz este aparelho</v>
      </c>
      <c r="C51" s="402" t="str">
        <f>IF(OR('ordem de passagem'!$G47="pct",'ordem de passagem'!$G47="mini",'ordem de passagem'!$G47="pctt",'ordem de passagem'!$G47="pctn",'ordem de passagem'!$G47="pctm"),'ordem de passagem'!D47,"")</f>
        <v/>
      </c>
      <c r="D51" s="341" t="str">
        <f>IF(OR('ordem de passagem'!$G47="pct",'ordem de passagem'!$G47="mini",'ordem de passagem'!$G47="pctt",'ordem de passagem'!$G47="pctn",'ordem de passagem'!$G47="pctm"),'ordem de passagem'!E47,"")</f>
        <v/>
      </c>
      <c r="E51" s="341" t="str">
        <f>IF(OR('ordem de passagem'!$G47="pct",'ordem de passagem'!$G47="mini",'ordem de passagem'!$G47="pctt",'ordem de passagem'!$G47="pctn",'ordem de passagem'!$G47="pctm"),'ordem de passagem'!G47,"")</f>
        <v/>
      </c>
      <c r="F51" s="341" t="str">
        <f>IF(OR('ordem de passagem'!$G47="pct",'ordem de passagem'!$G47="mini",'ordem de passagem'!$G47="pctt",'ordem de passagem'!$G47="pctn",'ordem de passagem'!$G47="pctm"),'ordem de passagem'!F47,"")</f>
        <v/>
      </c>
      <c r="G51" s="341" t="str">
        <f>IF(OR('ordem de passagem'!$G47="pct",'ordem de passagem'!$G47="mini",'ordem de passagem'!$G47="pctt",'ordem de passagem'!$G47="pctn",'ordem de passagem'!$G47="pctm"),'ordem de passagem'!H47,"")</f>
        <v/>
      </c>
      <c r="H51" s="614"/>
      <c r="I51" s="615"/>
      <c r="J51" s="616"/>
      <c r="K51" s="617"/>
      <c r="L51" s="614"/>
      <c r="M51" s="615"/>
      <c r="N51" s="616"/>
      <c r="O51" s="617"/>
      <c r="P51" s="614"/>
      <c r="Q51" s="615"/>
      <c r="R51" s="466"/>
      <c r="S51" s="374"/>
      <c r="T51" s="465"/>
      <c r="U51" s="342"/>
      <c r="V51" s="343">
        <f t="shared" si="11"/>
        <v>0</v>
      </c>
      <c r="W51" s="343" t="str">
        <f t="shared" si="14"/>
        <v/>
      </c>
      <c r="X51" s="343">
        <f t="shared" si="21"/>
        <v>0</v>
      </c>
      <c r="Y51" s="343" t="str">
        <f t="shared" si="16"/>
        <v/>
      </c>
      <c r="Z51" s="344" t="str">
        <f t="shared" si="22"/>
        <v/>
      </c>
      <c r="AA51" s="344" t="str">
        <f t="shared" si="23"/>
        <v/>
      </c>
      <c r="AB51" s="343">
        <f t="shared" si="12"/>
        <v>0</v>
      </c>
      <c r="AC51" s="343">
        <f t="shared" si="24"/>
        <v>0</v>
      </c>
      <c r="AD51" s="532" t="str">
        <f t="shared" si="10"/>
        <v/>
      </c>
      <c r="AE51" s="540"/>
      <c r="AF51" s="346">
        <f t="shared" si="20"/>
        <v>0</v>
      </c>
    </row>
    <row r="52" spans="1:32" s="346" customFormat="1" ht="21" x14ac:dyDescent="0.4">
      <c r="A52" s="341" t="str">
        <f>IF(OR('ordem de passagem'!$G48="pct",'ordem de passagem'!$G48="mini",'ordem de passagem'!$G48="pctt",'ordem de passagem'!$G48="pctn",'ordem de passagem'!$G48="pctm"),'ordem de passagem'!B48,"")</f>
        <v/>
      </c>
      <c r="B52" s="402" t="str">
        <f>IF(OR('ordem de passagem'!$G48="pct",'ordem de passagem'!$G48="mini",'ordem de passagem'!$G48="pctt",'ordem de passagem'!$G48="pctn",'ordem de passagem'!$G48="pctm"),'ordem de passagem'!C48,"Não faz este aparelho")</f>
        <v>Não faz este aparelho</v>
      </c>
      <c r="C52" s="402" t="str">
        <f>IF(OR('ordem de passagem'!$G48="pct",'ordem de passagem'!$G48="mini",'ordem de passagem'!$G48="pctt",'ordem de passagem'!$G48="pctn",'ordem de passagem'!$G48="pctm"),'ordem de passagem'!D48,"")</f>
        <v/>
      </c>
      <c r="D52" s="341" t="str">
        <f>IF(OR('ordem de passagem'!$G48="pct",'ordem de passagem'!$G48="mini",'ordem de passagem'!$G48="pctt",'ordem de passagem'!$G48="pctn",'ordem de passagem'!$G48="pctm"),'ordem de passagem'!E48,"")</f>
        <v/>
      </c>
      <c r="E52" s="341" t="str">
        <f>IF(OR('ordem de passagem'!$G48="pct",'ordem de passagem'!$G48="mini",'ordem de passagem'!$G48="pctt",'ordem de passagem'!$G48="pctn",'ordem de passagem'!$G48="pctm"),'ordem de passagem'!G48,"")</f>
        <v/>
      </c>
      <c r="F52" s="341" t="str">
        <f>IF(OR('ordem de passagem'!$G48="pct",'ordem de passagem'!$G48="mini",'ordem de passagem'!$G48="pctt",'ordem de passagem'!$G48="pctn",'ordem de passagem'!$G48="pctm"),'ordem de passagem'!F48,"")</f>
        <v/>
      </c>
      <c r="G52" s="341" t="str">
        <f>IF(OR('ordem de passagem'!$G48="pct",'ordem de passagem'!$G48="mini",'ordem de passagem'!$G48="pctt",'ordem de passagem'!$G48="pctn",'ordem de passagem'!$G48="pctm"),'ordem de passagem'!H48,"")</f>
        <v/>
      </c>
      <c r="H52" s="614"/>
      <c r="I52" s="615"/>
      <c r="J52" s="616"/>
      <c r="K52" s="617"/>
      <c r="L52" s="614"/>
      <c r="M52" s="615"/>
      <c r="N52" s="616"/>
      <c r="O52" s="617"/>
      <c r="P52" s="614"/>
      <c r="Q52" s="615"/>
      <c r="R52" s="466"/>
      <c r="S52" s="374"/>
      <c r="T52" s="465"/>
      <c r="U52" s="342"/>
      <c r="V52" s="343">
        <f t="shared" si="11"/>
        <v>0</v>
      </c>
      <c r="W52" s="343" t="str">
        <f t="shared" si="14"/>
        <v/>
      </c>
      <c r="X52" s="343">
        <f t="shared" si="21"/>
        <v>0</v>
      </c>
      <c r="Y52" s="343" t="str">
        <f t="shared" si="16"/>
        <v/>
      </c>
      <c r="Z52" s="344" t="str">
        <f t="shared" si="22"/>
        <v/>
      </c>
      <c r="AA52" s="344" t="str">
        <f t="shared" si="23"/>
        <v/>
      </c>
      <c r="AB52" s="343">
        <f t="shared" si="12"/>
        <v>0</v>
      </c>
      <c r="AC52" s="343">
        <f t="shared" si="24"/>
        <v>0</v>
      </c>
      <c r="AD52" s="532" t="str">
        <f t="shared" si="10"/>
        <v/>
      </c>
      <c r="AE52" s="540"/>
      <c r="AF52" s="346">
        <f t="shared" si="20"/>
        <v>0</v>
      </c>
    </row>
    <row r="53" spans="1:32" s="346" customFormat="1" ht="21" x14ac:dyDescent="0.4">
      <c r="A53" s="341" t="str">
        <f>IF(OR('ordem de passagem'!$G49="pct",'ordem de passagem'!$G49="mini",'ordem de passagem'!$G49="pctt",'ordem de passagem'!$G49="pctn",'ordem de passagem'!$G49="pctm"),'ordem de passagem'!B49,"")</f>
        <v/>
      </c>
      <c r="B53" s="402" t="str">
        <f>IF(OR('ordem de passagem'!$G49="pct",'ordem de passagem'!$G49="mini",'ordem de passagem'!$G49="pctt",'ordem de passagem'!$G49="pctn",'ordem de passagem'!$G49="pctm"),'ordem de passagem'!C49,"Não faz este aparelho")</f>
        <v>Não faz este aparelho</v>
      </c>
      <c r="C53" s="402" t="str">
        <f>IF(OR('ordem de passagem'!$G49="pct",'ordem de passagem'!$G49="mini",'ordem de passagem'!$G49="pctt",'ordem de passagem'!$G49="pctn",'ordem de passagem'!$G49="pctm"),'ordem de passagem'!D49,"")</f>
        <v/>
      </c>
      <c r="D53" s="341" t="str">
        <f>IF(OR('ordem de passagem'!$G49="pct",'ordem de passagem'!$G49="mini",'ordem de passagem'!$G49="pctt",'ordem de passagem'!$G49="pctn",'ordem de passagem'!$G49="pctm"),'ordem de passagem'!E49,"")</f>
        <v/>
      </c>
      <c r="E53" s="341" t="str">
        <f>IF(OR('ordem de passagem'!$G49="pct",'ordem de passagem'!$G49="mini",'ordem de passagem'!$G49="pctt",'ordem de passagem'!$G49="pctn",'ordem de passagem'!$G49="pctm"),'ordem de passagem'!G49,"")</f>
        <v/>
      </c>
      <c r="F53" s="341" t="str">
        <f>IF(OR('ordem de passagem'!$G49="pct",'ordem de passagem'!$G49="mini",'ordem de passagem'!$G49="pctt",'ordem de passagem'!$G49="pctn",'ordem de passagem'!$G49="pctm"),'ordem de passagem'!F49,"")</f>
        <v/>
      </c>
      <c r="G53" s="341" t="str">
        <f>IF(OR('ordem de passagem'!$G49="pct",'ordem de passagem'!$G49="mini",'ordem de passagem'!$G49="pctt",'ordem de passagem'!$G49="pctn",'ordem de passagem'!$G49="pctm"),'ordem de passagem'!H49,"")</f>
        <v/>
      </c>
      <c r="H53" s="614"/>
      <c r="I53" s="615"/>
      <c r="J53" s="616"/>
      <c r="K53" s="617"/>
      <c r="L53" s="614"/>
      <c r="M53" s="615"/>
      <c r="N53" s="616"/>
      <c r="O53" s="617"/>
      <c r="P53" s="614"/>
      <c r="Q53" s="615"/>
      <c r="R53" s="466"/>
      <c r="S53" s="374"/>
      <c r="T53" s="465"/>
      <c r="U53" s="342"/>
      <c r="V53" s="343">
        <f t="shared" si="11"/>
        <v>0</v>
      </c>
      <c r="W53" s="343" t="str">
        <f t="shared" si="14"/>
        <v/>
      </c>
      <c r="X53" s="343">
        <f t="shared" si="21"/>
        <v>0</v>
      </c>
      <c r="Y53" s="343" t="str">
        <f t="shared" si="16"/>
        <v/>
      </c>
      <c r="Z53" s="344" t="str">
        <f t="shared" si="22"/>
        <v/>
      </c>
      <c r="AA53" s="344" t="str">
        <f t="shared" si="23"/>
        <v/>
      </c>
      <c r="AB53" s="343">
        <f t="shared" si="12"/>
        <v>0</v>
      </c>
      <c r="AC53" s="343">
        <f t="shared" si="24"/>
        <v>0</v>
      </c>
      <c r="AD53" s="532" t="str">
        <f t="shared" si="10"/>
        <v/>
      </c>
      <c r="AE53" s="540"/>
      <c r="AF53" s="346">
        <f t="shared" si="20"/>
        <v>0</v>
      </c>
    </row>
    <row r="54" spans="1:32" s="346" customFormat="1" ht="21" x14ac:dyDescent="0.4">
      <c r="A54" s="341" t="str">
        <f>IF(OR('ordem de passagem'!$G50="pct",'ordem de passagem'!$G50="mini",'ordem de passagem'!$G50="pctt",'ordem de passagem'!$G50="pctn",'ordem de passagem'!$G50="pctm"),'ordem de passagem'!B50,"")</f>
        <v/>
      </c>
      <c r="B54" s="402" t="str">
        <f>IF(OR('ordem de passagem'!$G50="pct",'ordem de passagem'!$G50="mini",'ordem de passagem'!$G50="pctt",'ordem de passagem'!$G50="pctn",'ordem de passagem'!$G50="pctm"),'ordem de passagem'!C50,"Não faz este aparelho")</f>
        <v>Não faz este aparelho</v>
      </c>
      <c r="C54" s="402" t="str">
        <f>IF(OR('ordem de passagem'!$G50="pct",'ordem de passagem'!$G50="mini",'ordem de passagem'!$G50="pctt",'ordem de passagem'!$G50="pctn",'ordem de passagem'!$G50="pctm"),'ordem de passagem'!D50,"")</f>
        <v/>
      </c>
      <c r="D54" s="341" t="str">
        <f>IF(OR('ordem de passagem'!$G50="pct",'ordem de passagem'!$G50="mini",'ordem de passagem'!$G50="pctt",'ordem de passagem'!$G50="pctn",'ordem de passagem'!$G50="pctm"),'ordem de passagem'!E50,"")</f>
        <v/>
      </c>
      <c r="E54" s="341" t="str">
        <f>IF(OR('ordem de passagem'!$G50="pct",'ordem de passagem'!$G50="mini",'ordem de passagem'!$G50="pctt",'ordem de passagem'!$G50="pctn",'ordem de passagem'!$G50="pctm"),'ordem de passagem'!G50,"")</f>
        <v/>
      </c>
      <c r="F54" s="341" t="str">
        <f>IF(OR('ordem de passagem'!$G50="pct",'ordem de passagem'!$G50="mini",'ordem de passagem'!$G50="pctt",'ordem de passagem'!$G50="pctn",'ordem de passagem'!$G50="pctm"),'ordem de passagem'!F50,"")</f>
        <v/>
      </c>
      <c r="G54" s="341" t="str">
        <f>IF(OR('ordem de passagem'!$G50="pct",'ordem de passagem'!$G50="mini",'ordem de passagem'!$G50="pctt",'ordem de passagem'!$G50="pctn",'ordem de passagem'!$G50="pctm"),'ordem de passagem'!H50,"")</f>
        <v/>
      </c>
      <c r="H54" s="614"/>
      <c r="I54" s="615"/>
      <c r="J54" s="616"/>
      <c r="K54" s="617"/>
      <c r="L54" s="614"/>
      <c r="M54" s="615"/>
      <c r="N54" s="616"/>
      <c r="O54" s="617"/>
      <c r="P54" s="614"/>
      <c r="Q54" s="615"/>
      <c r="R54" s="466"/>
      <c r="S54" s="374"/>
      <c r="T54" s="465"/>
      <c r="U54" s="342"/>
      <c r="V54" s="343">
        <f t="shared" si="11"/>
        <v>0</v>
      </c>
      <c r="W54" s="343" t="str">
        <f t="shared" si="14"/>
        <v/>
      </c>
      <c r="X54" s="343">
        <f t="shared" si="21"/>
        <v>0</v>
      </c>
      <c r="Y54" s="343" t="str">
        <f t="shared" si="16"/>
        <v/>
      </c>
      <c r="Z54" s="344" t="str">
        <f t="shared" si="22"/>
        <v/>
      </c>
      <c r="AA54" s="344" t="str">
        <f t="shared" si="23"/>
        <v/>
      </c>
      <c r="AB54" s="343">
        <f t="shared" si="12"/>
        <v>0</v>
      </c>
      <c r="AC54" s="343">
        <f t="shared" si="24"/>
        <v>0</v>
      </c>
      <c r="AD54" s="532" t="str">
        <f t="shared" si="10"/>
        <v/>
      </c>
      <c r="AE54" s="540"/>
      <c r="AF54" s="346">
        <f t="shared" si="20"/>
        <v>0</v>
      </c>
    </row>
    <row r="55" spans="1:32" s="346" customFormat="1" ht="21" x14ac:dyDescent="0.4">
      <c r="A55" s="341" t="str">
        <f>IF(OR('ordem de passagem'!$G51="pct",'ordem de passagem'!$G51="mini",'ordem de passagem'!$G51="pctt",'ordem de passagem'!$G51="pctn",'ordem de passagem'!$G51="pctm"),'ordem de passagem'!B51,"")</f>
        <v/>
      </c>
      <c r="B55" s="402" t="str">
        <f>IF(OR('ordem de passagem'!$G51="pct",'ordem de passagem'!$G51="mini",'ordem de passagem'!$G51="pctt",'ordem de passagem'!$G51="pctn",'ordem de passagem'!$G51="pctm"),'ordem de passagem'!C51,"Não faz este aparelho")</f>
        <v>Não faz este aparelho</v>
      </c>
      <c r="C55" s="402" t="str">
        <f>IF(OR('ordem de passagem'!$G51="pct",'ordem de passagem'!$G51="mini",'ordem de passagem'!$G51="pctt",'ordem de passagem'!$G51="pctn",'ordem de passagem'!$G51="pctm"),'ordem de passagem'!D51,"")</f>
        <v/>
      </c>
      <c r="D55" s="341" t="str">
        <f>IF(OR('ordem de passagem'!$G51="pct",'ordem de passagem'!$G51="mini",'ordem de passagem'!$G51="pctt",'ordem de passagem'!$G51="pctn",'ordem de passagem'!$G51="pctm"),'ordem de passagem'!E51,"")</f>
        <v/>
      </c>
      <c r="E55" s="341" t="str">
        <f>IF(OR('ordem de passagem'!$G51="pct",'ordem de passagem'!$G51="mini",'ordem de passagem'!$G51="pctt",'ordem de passagem'!$G51="pctn",'ordem de passagem'!$G51="pctm"),'ordem de passagem'!G51,"")</f>
        <v/>
      </c>
      <c r="F55" s="341" t="str">
        <f>IF(OR('ordem de passagem'!$G51="pct",'ordem de passagem'!$G51="mini",'ordem de passagem'!$G51="pctt",'ordem de passagem'!$G51="pctn",'ordem de passagem'!$G51="pctm"),'ordem de passagem'!F51,"")</f>
        <v/>
      </c>
      <c r="G55" s="341" t="str">
        <f>IF(OR('ordem de passagem'!$G51="pct",'ordem de passagem'!$G51="mini",'ordem de passagem'!$G51="pctt",'ordem de passagem'!$G51="pctn",'ordem de passagem'!$G51="pctm"),'ordem de passagem'!H51,"")</f>
        <v/>
      </c>
      <c r="H55" s="614"/>
      <c r="I55" s="615"/>
      <c r="J55" s="616"/>
      <c r="K55" s="617"/>
      <c r="L55" s="614"/>
      <c r="M55" s="615"/>
      <c r="N55" s="616"/>
      <c r="O55" s="617"/>
      <c r="P55" s="614"/>
      <c r="Q55" s="615"/>
      <c r="R55" s="466"/>
      <c r="S55" s="374"/>
      <c r="T55" s="465"/>
      <c r="U55" s="342"/>
      <c r="V55" s="343">
        <f t="shared" si="11"/>
        <v>0</v>
      </c>
      <c r="W55" s="343" t="str">
        <f t="shared" si="14"/>
        <v/>
      </c>
      <c r="X55" s="343">
        <f t="shared" si="21"/>
        <v>0</v>
      </c>
      <c r="Y55" s="343" t="str">
        <f t="shared" si="16"/>
        <v/>
      </c>
      <c r="Z55" s="344" t="str">
        <f t="shared" si="22"/>
        <v/>
      </c>
      <c r="AA55" s="344" t="str">
        <f t="shared" si="23"/>
        <v/>
      </c>
      <c r="AB55" s="343">
        <f t="shared" si="12"/>
        <v>0</v>
      </c>
      <c r="AC55" s="343">
        <f t="shared" si="24"/>
        <v>0</v>
      </c>
      <c r="AD55" s="532" t="str">
        <f t="shared" si="10"/>
        <v/>
      </c>
      <c r="AE55" s="540"/>
      <c r="AF55" s="346">
        <f t="shared" si="20"/>
        <v>0</v>
      </c>
    </row>
    <row r="56" spans="1:32" s="346" customFormat="1" ht="21" x14ac:dyDescent="0.4">
      <c r="A56" s="341" t="str">
        <f>IF(OR('ordem de passagem'!$G52="pct",'ordem de passagem'!$G52="mini",'ordem de passagem'!$G52="pctt",'ordem de passagem'!$G52="pctn",'ordem de passagem'!$G52="pctm"),'ordem de passagem'!B52,"")</f>
        <v/>
      </c>
      <c r="B56" s="402" t="str">
        <f>IF(OR('ordem de passagem'!$G52="pct",'ordem de passagem'!$G52="mini",'ordem de passagem'!$G52="pctt",'ordem de passagem'!$G52="pctn",'ordem de passagem'!$G52="pctm"),'ordem de passagem'!C52,"Não faz este aparelho")</f>
        <v>Não faz este aparelho</v>
      </c>
      <c r="C56" s="402" t="str">
        <f>IF(OR('ordem de passagem'!$G52="pct",'ordem de passagem'!$G52="mini",'ordem de passagem'!$G52="pctt",'ordem de passagem'!$G52="pctn",'ordem de passagem'!$G52="pctm"),'ordem de passagem'!D52,"")</f>
        <v/>
      </c>
      <c r="D56" s="341" t="str">
        <f>IF(OR('ordem de passagem'!$G52="pct",'ordem de passagem'!$G52="mini",'ordem de passagem'!$G52="pctt",'ordem de passagem'!$G52="pctn",'ordem de passagem'!$G52="pctm"),'ordem de passagem'!E52,"")</f>
        <v/>
      </c>
      <c r="E56" s="341" t="str">
        <f>IF(OR('ordem de passagem'!$G52="pct",'ordem de passagem'!$G52="mini",'ordem de passagem'!$G52="pctt",'ordem de passagem'!$G52="pctn",'ordem de passagem'!$G52="pctm"),'ordem de passagem'!G52,"")</f>
        <v/>
      </c>
      <c r="F56" s="341" t="str">
        <f>IF(OR('ordem de passagem'!$G52="pct",'ordem de passagem'!$G52="mini",'ordem de passagem'!$G52="pctt",'ordem de passagem'!$G52="pctn",'ordem de passagem'!$G52="pctm"),'ordem de passagem'!F52,"")</f>
        <v/>
      </c>
      <c r="G56" s="341" t="str">
        <f>IF(OR('ordem de passagem'!$G52="pct",'ordem de passagem'!$G52="mini",'ordem de passagem'!$G52="pctt",'ordem de passagem'!$G52="pctn",'ordem de passagem'!$G52="pctm"),'ordem de passagem'!H52,"")</f>
        <v/>
      </c>
      <c r="H56" s="614"/>
      <c r="I56" s="615"/>
      <c r="J56" s="616"/>
      <c r="K56" s="617"/>
      <c r="L56" s="614"/>
      <c r="M56" s="615"/>
      <c r="N56" s="616"/>
      <c r="O56" s="617"/>
      <c r="P56" s="614"/>
      <c r="Q56" s="615"/>
      <c r="R56" s="466"/>
      <c r="S56" s="374"/>
      <c r="T56" s="465"/>
      <c r="U56" s="342"/>
      <c r="V56" s="343">
        <f t="shared" si="11"/>
        <v>0</v>
      </c>
      <c r="W56" s="343" t="str">
        <f t="shared" si="14"/>
        <v/>
      </c>
      <c r="X56" s="343">
        <f t="shared" si="21"/>
        <v>0</v>
      </c>
      <c r="Y56" s="343" t="str">
        <f t="shared" si="16"/>
        <v/>
      </c>
      <c r="Z56" s="344" t="str">
        <f t="shared" si="22"/>
        <v/>
      </c>
      <c r="AA56" s="344" t="str">
        <f t="shared" si="23"/>
        <v/>
      </c>
      <c r="AB56" s="343">
        <f t="shared" si="12"/>
        <v>0</v>
      </c>
      <c r="AC56" s="343">
        <f t="shared" si="24"/>
        <v>0</v>
      </c>
      <c r="AD56" s="532" t="str">
        <f t="shared" si="10"/>
        <v/>
      </c>
      <c r="AE56" s="540"/>
      <c r="AF56" s="346">
        <f t="shared" si="20"/>
        <v>0</v>
      </c>
    </row>
    <row r="57" spans="1:32" s="346" customFormat="1" ht="21" x14ac:dyDescent="0.4">
      <c r="A57" s="341" t="str">
        <f>IF(OR('ordem de passagem'!$G53="pct",'ordem de passagem'!$G53="mini",'ordem de passagem'!$G53="pctt",'ordem de passagem'!$G53="pctn",'ordem de passagem'!$G53="pctm"),'ordem de passagem'!B53,"")</f>
        <v/>
      </c>
      <c r="B57" s="402" t="str">
        <f>IF(OR('ordem de passagem'!$G53="pct",'ordem de passagem'!$G53="mini",'ordem de passagem'!$G53="pctt",'ordem de passagem'!$G53="pctn",'ordem de passagem'!$G53="pctm"),'ordem de passagem'!C53,"Não faz este aparelho")</f>
        <v>Não faz este aparelho</v>
      </c>
      <c r="C57" s="402" t="str">
        <f>IF(OR('ordem de passagem'!$G53="pct",'ordem de passagem'!$G53="mini",'ordem de passagem'!$G53="pctt",'ordem de passagem'!$G53="pctn",'ordem de passagem'!$G53="pctm"),'ordem de passagem'!D53,"")</f>
        <v/>
      </c>
      <c r="D57" s="341" t="str">
        <f>IF(OR('ordem de passagem'!$G53="pct",'ordem de passagem'!$G53="mini",'ordem de passagem'!$G53="pctt",'ordem de passagem'!$G53="pctn",'ordem de passagem'!$G53="pctm"),'ordem de passagem'!E53,"")</f>
        <v/>
      </c>
      <c r="E57" s="341" t="str">
        <f>IF(OR('ordem de passagem'!$G53="pct",'ordem de passagem'!$G53="mini",'ordem de passagem'!$G53="pctt",'ordem de passagem'!$G53="pctn",'ordem de passagem'!$G53="pctm"),'ordem de passagem'!G53,"")</f>
        <v/>
      </c>
      <c r="F57" s="341" t="str">
        <f>IF(OR('ordem de passagem'!$G53="pct",'ordem de passagem'!$G53="mini",'ordem de passagem'!$G53="pctt",'ordem de passagem'!$G53="pctn",'ordem de passagem'!$G53="pctm"),'ordem de passagem'!F53,"")</f>
        <v/>
      </c>
      <c r="G57" s="341" t="str">
        <f>IF(OR('ordem de passagem'!$G53="pct",'ordem de passagem'!$G53="mini",'ordem de passagem'!$G53="pctt",'ordem de passagem'!$G53="pctn",'ordem de passagem'!$G53="pctm"),'ordem de passagem'!H53,"")</f>
        <v/>
      </c>
      <c r="H57" s="614"/>
      <c r="I57" s="615"/>
      <c r="J57" s="616"/>
      <c r="K57" s="617"/>
      <c r="L57" s="614"/>
      <c r="M57" s="615"/>
      <c r="N57" s="616"/>
      <c r="O57" s="617"/>
      <c r="P57" s="614"/>
      <c r="Q57" s="615"/>
      <c r="R57" s="466"/>
      <c r="S57" s="374"/>
      <c r="T57" s="465"/>
      <c r="U57" s="342"/>
      <c r="V57" s="343">
        <f t="shared" si="11"/>
        <v>0</v>
      </c>
      <c r="W57" s="343" t="str">
        <f t="shared" si="14"/>
        <v/>
      </c>
      <c r="X57" s="343">
        <f t="shared" si="21"/>
        <v>0</v>
      </c>
      <c r="Y57" s="343" t="str">
        <f t="shared" si="16"/>
        <v/>
      </c>
      <c r="Z57" s="344" t="str">
        <f t="shared" si="22"/>
        <v/>
      </c>
      <c r="AA57" s="344" t="str">
        <f t="shared" si="23"/>
        <v/>
      </c>
      <c r="AB57" s="343">
        <f t="shared" si="12"/>
        <v>0</v>
      </c>
      <c r="AC57" s="343">
        <f t="shared" si="24"/>
        <v>0</v>
      </c>
      <c r="AD57" s="532" t="str">
        <f t="shared" si="10"/>
        <v/>
      </c>
      <c r="AE57" s="540"/>
      <c r="AF57" s="346">
        <f t="shared" si="20"/>
        <v>0</v>
      </c>
    </row>
    <row r="58" spans="1:32" s="346" customFormat="1" ht="21" x14ac:dyDescent="0.4">
      <c r="A58" s="341" t="str">
        <f>IF(OR('ordem de passagem'!$G54="pct",'ordem de passagem'!$G54="mini",'ordem de passagem'!$G54="pctt",'ordem de passagem'!$G54="pctn",'ordem de passagem'!$G54="pctm"),'ordem de passagem'!B54,"")</f>
        <v/>
      </c>
      <c r="B58" s="402" t="str">
        <f>IF(OR('ordem de passagem'!$G54="pct",'ordem de passagem'!$G54="mini",'ordem de passagem'!$G54="pctt",'ordem de passagem'!$G54="pctn",'ordem de passagem'!$G54="pctm"),'ordem de passagem'!C54,"Não faz este aparelho")</f>
        <v>Não faz este aparelho</v>
      </c>
      <c r="C58" s="402" t="str">
        <f>IF(OR('ordem de passagem'!$G54="pct",'ordem de passagem'!$G54="mini",'ordem de passagem'!$G54="pctt",'ordem de passagem'!$G54="pctn",'ordem de passagem'!$G54="pctm"),'ordem de passagem'!D54,"")</f>
        <v/>
      </c>
      <c r="D58" s="341" t="str">
        <f>IF(OR('ordem de passagem'!$G54="pct",'ordem de passagem'!$G54="mini",'ordem de passagem'!$G54="pctt",'ordem de passagem'!$G54="pctn",'ordem de passagem'!$G54="pctm"),'ordem de passagem'!E54,"")</f>
        <v/>
      </c>
      <c r="E58" s="341" t="str">
        <f>IF(OR('ordem de passagem'!$G54="pct",'ordem de passagem'!$G54="mini",'ordem de passagem'!$G54="pctt",'ordem de passagem'!$G54="pctn",'ordem de passagem'!$G54="pctm"),'ordem de passagem'!G54,"")</f>
        <v/>
      </c>
      <c r="F58" s="341" t="str">
        <f>IF(OR('ordem de passagem'!$G54="pct",'ordem de passagem'!$G54="mini",'ordem de passagem'!$G54="pctt",'ordem de passagem'!$G54="pctn",'ordem de passagem'!$G54="pctm"),'ordem de passagem'!F54,"")</f>
        <v/>
      </c>
      <c r="G58" s="341" t="str">
        <f>IF(OR('ordem de passagem'!$G54="pct",'ordem de passagem'!$G54="mini",'ordem de passagem'!$G54="pctt",'ordem de passagem'!$G54="pctn",'ordem de passagem'!$G54="pctm"),'ordem de passagem'!H54,"")</f>
        <v/>
      </c>
      <c r="H58" s="614"/>
      <c r="I58" s="615"/>
      <c r="J58" s="616"/>
      <c r="K58" s="617"/>
      <c r="L58" s="614"/>
      <c r="M58" s="615"/>
      <c r="N58" s="616"/>
      <c r="O58" s="617"/>
      <c r="P58" s="614"/>
      <c r="Q58" s="615"/>
      <c r="R58" s="466"/>
      <c r="S58" s="374"/>
      <c r="T58" s="465"/>
      <c r="U58" s="342"/>
      <c r="V58" s="343">
        <f t="shared" si="11"/>
        <v>0</v>
      </c>
      <c r="W58" s="343" t="str">
        <f t="shared" si="14"/>
        <v/>
      </c>
      <c r="X58" s="343">
        <f t="shared" si="21"/>
        <v>0</v>
      </c>
      <c r="Y58" s="343" t="str">
        <f t="shared" si="16"/>
        <v/>
      </c>
      <c r="Z58" s="344" t="str">
        <f t="shared" si="22"/>
        <v/>
      </c>
      <c r="AA58" s="344" t="str">
        <f t="shared" si="23"/>
        <v/>
      </c>
      <c r="AB58" s="343">
        <f t="shared" si="12"/>
        <v>0</v>
      </c>
      <c r="AC58" s="343">
        <f t="shared" si="24"/>
        <v>0</v>
      </c>
      <c r="AD58" s="532" t="str">
        <f t="shared" si="10"/>
        <v/>
      </c>
      <c r="AE58" s="540"/>
      <c r="AF58" s="346">
        <f t="shared" si="20"/>
        <v>0</v>
      </c>
    </row>
    <row r="59" spans="1:32" s="346" customFormat="1" ht="21" x14ac:dyDescent="0.4">
      <c r="A59" s="341" t="str">
        <f>IF(OR('ordem de passagem'!$G55="pct",'ordem de passagem'!$G55="mini",'ordem de passagem'!$G55="pctt",'ordem de passagem'!$G55="pctn",'ordem de passagem'!$G55="pctm"),'ordem de passagem'!B55,"")</f>
        <v/>
      </c>
      <c r="B59" s="402" t="str">
        <f>IF(OR('ordem de passagem'!$G55="pct",'ordem de passagem'!$G55="mini",'ordem de passagem'!$G55="pctt",'ordem de passagem'!$G55="pctn",'ordem de passagem'!$G55="pctm"),'ordem de passagem'!C55,"Não faz este aparelho")</f>
        <v>Não faz este aparelho</v>
      </c>
      <c r="C59" s="402" t="str">
        <f>IF(OR('ordem de passagem'!$G55="pct",'ordem de passagem'!$G55="mini",'ordem de passagem'!$G55="pctt",'ordem de passagem'!$G55="pctn",'ordem de passagem'!$G55="pctm"),'ordem de passagem'!D55,"")</f>
        <v/>
      </c>
      <c r="D59" s="341" t="str">
        <f>IF(OR('ordem de passagem'!$G55="pct",'ordem de passagem'!$G55="mini",'ordem de passagem'!$G55="pctt",'ordem de passagem'!$G55="pctn",'ordem de passagem'!$G55="pctm"),'ordem de passagem'!E55,"")</f>
        <v/>
      </c>
      <c r="E59" s="341" t="str">
        <f>IF(OR('ordem de passagem'!$G55="pct",'ordem de passagem'!$G55="mini",'ordem de passagem'!$G55="pctt",'ordem de passagem'!$G55="pctn",'ordem de passagem'!$G55="pctm"),'ordem de passagem'!G55,"")</f>
        <v/>
      </c>
      <c r="F59" s="341" t="str">
        <f>IF(OR('ordem de passagem'!$G55="pct",'ordem de passagem'!$G55="mini",'ordem de passagem'!$G55="pctt",'ordem de passagem'!$G55="pctn",'ordem de passagem'!$G55="pctm"),'ordem de passagem'!F55,"")</f>
        <v/>
      </c>
      <c r="G59" s="341" t="str">
        <f>IF(OR('ordem de passagem'!$G55="pct",'ordem de passagem'!$G55="mini",'ordem de passagem'!$G55="pctt",'ordem de passagem'!$G55="pctn",'ordem de passagem'!$G55="pctm"),'ordem de passagem'!H55,"")</f>
        <v/>
      </c>
      <c r="H59" s="614"/>
      <c r="I59" s="615"/>
      <c r="J59" s="616"/>
      <c r="K59" s="617"/>
      <c r="L59" s="614"/>
      <c r="M59" s="615"/>
      <c r="N59" s="616"/>
      <c r="O59" s="617"/>
      <c r="P59" s="614"/>
      <c r="Q59" s="615"/>
      <c r="R59" s="466"/>
      <c r="S59" s="374"/>
      <c r="T59" s="465"/>
      <c r="U59" s="342"/>
      <c r="V59" s="343">
        <f t="shared" si="11"/>
        <v>0</v>
      </c>
      <c r="W59" s="343" t="str">
        <f t="shared" si="14"/>
        <v/>
      </c>
      <c r="X59" s="343">
        <f t="shared" si="21"/>
        <v>0</v>
      </c>
      <c r="Y59" s="343" t="str">
        <f t="shared" si="16"/>
        <v/>
      </c>
      <c r="Z59" s="344" t="str">
        <f t="shared" si="22"/>
        <v/>
      </c>
      <c r="AA59" s="344" t="str">
        <f t="shared" si="23"/>
        <v/>
      </c>
      <c r="AB59" s="343">
        <f t="shared" si="12"/>
        <v>0</v>
      </c>
      <c r="AC59" s="343">
        <f t="shared" si="24"/>
        <v>0</v>
      </c>
      <c r="AD59" s="532" t="str">
        <f t="shared" si="10"/>
        <v/>
      </c>
      <c r="AE59" s="540"/>
      <c r="AF59" s="346">
        <f t="shared" si="20"/>
        <v>0</v>
      </c>
    </row>
    <row r="60" spans="1:32" s="346" customFormat="1" ht="21" x14ac:dyDescent="0.4">
      <c r="A60" s="341" t="str">
        <f>IF(OR('ordem de passagem'!$G56="pct",'ordem de passagem'!$G56="mini",'ordem de passagem'!$G56="pctt",'ordem de passagem'!$G56="pctn",'ordem de passagem'!$G56="pctm"),'ordem de passagem'!B56,"")</f>
        <v/>
      </c>
      <c r="B60" s="402" t="str">
        <f>IF(OR('ordem de passagem'!$G56="pct",'ordem de passagem'!$G56="mini",'ordem de passagem'!$G56="pctt",'ordem de passagem'!$G56="pctn",'ordem de passagem'!$G56="pctm"),'ordem de passagem'!C56,"Não faz este aparelho")</f>
        <v>Não faz este aparelho</v>
      </c>
      <c r="C60" s="402" t="str">
        <f>IF(OR('ordem de passagem'!$G56="pct",'ordem de passagem'!$G56="mini",'ordem de passagem'!$G56="pctt",'ordem de passagem'!$G56="pctn",'ordem de passagem'!$G56="pctm"),'ordem de passagem'!D56,"")</f>
        <v/>
      </c>
      <c r="D60" s="341" t="str">
        <f>IF(OR('ordem de passagem'!$G56="pct",'ordem de passagem'!$G56="mini",'ordem de passagem'!$G56="pctt",'ordem de passagem'!$G56="pctn",'ordem de passagem'!$G56="pctm"),'ordem de passagem'!E56,"")</f>
        <v/>
      </c>
      <c r="E60" s="341" t="str">
        <f>IF(OR('ordem de passagem'!$G56="pct",'ordem de passagem'!$G56="mini",'ordem de passagem'!$G56="pctt",'ordem de passagem'!$G56="pctn",'ordem de passagem'!$G56="pctm"),'ordem de passagem'!G56,"")</f>
        <v/>
      </c>
      <c r="F60" s="341" t="str">
        <f>IF(OR('ordem de passagem'!$G56="pct",'ordem de passagem'!$G56="mini",'ordem de passagem'!$G56="pctt",'ordem de passagem'!$G56="pctn",'ordem de passagem'!$G56="pctm"),'ordem de passagem'!F56,"")</f>
        <v/>
      </c>
      <c r="G60" s="341" t="str">
        <f>IF(OR('ordem de passagem'!$G56="pct",'ordem de passagem'!$G56="mini",'ordem de passagem'!$G56="pctt",'ordem de passagem'!$G56="pctn",'ordem de passagem'!$G56="pctm"),'ordem de passagem'!H56,"")</f>
        <v/>
      </c>
      <c r="H60" s="614"/>
      <c r="I60" s="615"/>
      <c r="J60" s="616"/>
      <c r="K60" s="617"/>
      <c r="L60" s="614"/>
      <c r="M60" s="615"/>
      <c r="N60" s="616"/>
      <c r="O60" s="617"/>
      <c r="P60" s="614"/>
      <c r="Q60" s="615"/>
      <c r="R60" s="466"/>
      <c r="S60" s="374"/>
      <c r="T60" s="465"/>
      <c r="U60" s="342"/>
      <c r="V60" s="343">
        <f t="shared" si="11"/>
        <v>0</v>
      </c>
      <c r="W60" s="343" t="str">
        <f t="shared" si="14"/>
        <v/>
      </c>
      <c r="X60" s="343">
        <f t="shared" si="21"/>
        <v>0</v>
      </c>
      <c r="Y60" s="343" t="str">
        <f t="shared" si="16"/>
        <v/>
      </c>
      <c r="Z60" s="344" t="str">
        <f t="shared" si="22"/>
        <v/>
      </c>
      <c r="AA60" s="344" t="str">
        <f t="shared" si="23"/>
        <v/>
      </c>
      <c r="AB60" s="343">
        <f t="shared" si="12"/>
        <v>0</v>
      </c>
      <c r="AC60" s="343">
        <f t="shared" si="24"/>
        <v>0</v>
      </c>
      <c r="AD60" s="532" t="str">
        <f t="shared" si="10"/>
        <v/>
      </c>
      <c r="AE60" s="540"/>
      <c r="AF60" s="346">
        <f t="shared" si="20"/>
        <v>0</v>
      </c>
    </row>
    <row r="61" spans="1:32" s="346" customFormat="1" ht="21" x14ac:dyDescent="0.4">
      <c r="A61" s="341" t="str">
        <f>IF(OR('ordem de passagem'!$G57="pct",'ordem de passagem'!$G57="mini",'ordem de passagem'!$G57="pctt",'ordem de passagem'!$G57="pctn",'ordem de passagem'!$G57="pctm"),'ordem de passagem'!B57,"")</f>
        <v/>
      </c>
      <c r="B61" s="402" t="str">
        <f>IF(OR('ordem de passagem'!$G57="pct",'ordem de passagem'!$G57="mini",'ordem de passagem'!$G57="pctt",'ordem de passagem'!$G57="pctn",'ordem de passagem'!$G57="pctm"),'ordem de passagem'!C57,"Não faz este aparelho")</f>
        <v>Não faz este aparelho</v>
      </c>
      <c r="C61" s="402" t="str">
        <f>IF(OR('ordem de passagem'!$G57="pct",'ordem de passagem'!$G57="mini",'ordem de passagem'!$G57="pctt",'ordem de passagem'!$G57="pctn",'ordem de passagem'!$G57="pctm"),'ordem de passagem'!D57,"")</f>
        <v/>
      </c>
      <c r="D61" s="341" t="str">
        <f>IF(OR('ordem de passagem'!$G57="pct",'ordem de passagem'!$G57="mini",'ordem de passagem'!$G57="pctt",'ordem de passagem'!$G57="pctn",'ordem de passagem'!$G57="pctm"),'ordem de passagem'!E57,"")</f>
        <v/>
      </c>
      <c r="E61" s="341" t="str">
        <f>IF(OR('ordem de passagem'!$G57="pct",'ordem de passagem'!$G57="mini",'ordem de passagem'!$G57="pctt",'ordem de passagem'!$G57="pctn",'ordem de passagem'!$G57="pctm"),'ordem de passagem'!G57,"")</f>
        <v/>
      </c>
      <c r="F61" s="341" t="str">
        <f>IF(OR('ordem de passagem'!$G57="pct",'ordem de passagem'!$G57="mini",'ordem de passagem'!$G57="pctt",'ordem de passagem'!$G57="pctn",'ordem de passagem'!$G57="pctm"),'ordem de passagem'!F57,"")</f>
        <v/>
      </c>
      <c r="G61" s="341" t="str">
        <f>IF(OR('ordem de passagem'!$G57="pct",'ordem de passagem'!$G57="mini",'ordem de passagem'!$G57="pctt",'ordem de passagem'!$G57="pctn",'ordem de passagem'!$G57="pctm"),'ordem de passagem'!H57,"")</f>
        <v/>
      </c>
      <c r="H61" s="614"/>
      <c r="I61" s="615"/>
      <c r="J61" s="616"/>
      <c r="K61" s="617"/>
      <c r="L61" s="614"/>
      <c r="M61" s="615"/>
      <c r="N61" s="616"/>
      <c r="O61" s="617"/>
      <c r="P61" s="614"/>
      <c r="Q61" s="615"/>
      <c r="R61" s="466"/>
      <c r="S61" s="374"/>
      <c r="T61" s="465"/>
      <c r="U61" s="342"/>
      <c r="V61" s="343">
        <f t="shared" si="11"/>
        <v>0</v>
      </c>
      <c r="W61" s="343" t="str">
        <f t="shared" si="14"/>
        <v/>
      </c>
      <c r="X61" s="343">
        <f t="shared" si="21"/>
        <v>0</v>
      </c>
      <c r="Y61" s="343" t="str">
        <f t="shared" si="16"/>
        <v/>
      </c>
      <c r="Z61" s="344" t="str">
        <f t="shared" si="22"/>
        <v/>
      </c>
      <c r="AA61" s="344" t="str">
        <f t="shared" si="23"/>
        <v/>
      </c>
      <c r="AB61" s="343">
        <f t="shared" si="12"/>
        <v>0</v>
      </c>
      <c r="AC61" s="343">
        <f t="shared" si="24"/>
        <v>0</v>
      </c>
      <c r="AD61" s="532" t="str">
        <f t="shared" si="10"/>
        <v/>
      </c>
      <c r="AE61" s="540"/>
      <c r="AF61" s="346">
        <f t="shared" si="20"/>
        <v>0</v>
      </c>
    </row>
    <row r="62" spans="1:32" s="346" customFormat="1" ht="21" x14ac:dyDescent="0.4">
      <c r="A62" s="341" t="str">
        <f>IF(OR('ordem de passagem'!$G58="pct",'ordem de passagem'!$G58="mini",'ordem de passagem'!$G58="pctt",'ordem de passagem'!$G58="pctn",'ordem de passagem'!$G58="pctm"),'ordem de passagem'!B58,"")</f>
        <v/>
      </c>
      <c r="B62" s="402" t="str">
        <f>IF(OR('ordem de passagem'!$G58="pct",'ordem de passagem'!$G58="mini",'ordem de passagem'!$G58="pctt",'ordem de passagem'!$G58="pctn",'ordem de passagem'!$G58="pctm"),'ordem de passagem'!C58,"Não faz este aparelho")</f>
        <v>Não faz este aparelho</v>
      </c>
      <c r="C62" s="402" t="str">
        <f>IF(OR('ordem de passagem'!$G58="pct",'ordem de passagem'!$G58="mini",'ordem de passagem'!$G58="pctt",'ordem de passagem'!$G58="pctn",'ordem de passagem'!$G58="pctm"),'ordem de passagem'!D58,"")</f>
        <v/>
      </c>
      <c r="D62" s="341" t="str">
        <f>IF(OR('ordem de passagem'!$G58="pct",'ordem de passagem'!$G58="mini",'ordem de passagem'!$G58="pctt",'ordem de passagem'!$G58="pctn",'ordem de passagem'!$G58="pctm"),'ordem de passagem'!E58,"")</f>
        <v/>
      </c>
      <c r="E62" s="341" t="str">
        <f>IF(OR('ordem de passagem'!$G58="pct",'ordem de passagem'!$G58="mini",'ordem de passagem'!$G58="pctt",'ordem de passagem'!$G58="pctn",'ordem de passagem'!$G58="pctm"),'ordem de passagem'!G58,"")</f>
        <v/>
      </c>
      <c r="F62" s="341" t="str">
        <f>IF(OR('ordem de passagem'!$G58="pct",'ordem de passagem'!$G58="mini",'ordem de passagem'!$G58="pctt",'ordem de passagem'!$G58="pctn",'ordem de passagem'!$G58="pctm"),'ordem de passagem'!F58,"")</f>
        <v/>
      </c>
      <c r="G62" s="341" t="str">
        <f>IF(OR('ordem de passagem'!$G58="pct",'ordem de passagem'!$G58="mini",'ordem de passagem'!$G58="pctt",'ordem de passagem'!$G58="pctn",'ordem de passagem'!$G58="pctm"),'ordem de passagem'!H58,"")</f>
        <v/>
      </c>
      <c r="H62" s="614"/>
      <c r="I62" s="615"/>
      <c r="J62" s="616"/>
      <c r="K62" s="617"/>
      <c r="L62" s="614"/>
      <c r="M62" s="615"/>
      <c r="N62" s="616"/>
      <c r="O62" s="617"/>
      <c r="P62" s="614"/>
      <c r="Q62" s="615"/>
      <c r="R62" s="466"/>
      <c r="S62" s="374"/>
      <c r="T62" s="465"/>
      <c r="U62" s="342"/>
      <c r="V62" s="343">
        <f t="shared" si="11"/>
        <v>0</v>
      </c>
      <c r="W62" s="343" t="str">
        <f t="shared" si="14"/>
        <v/>
      </c>
      <c r="X62" s="343">
        <f t="shared" si="21"/>
        <v>0</v>
      </c>
      <c r="Y62" s="343" t="str">
        <f t="shared" si="16"/>
        <v/>
      </c>
      <c r="Z62" s="344" t="str">
        <f t="shared" si="22"/>
        <v/>
      </c>
      <c r="AA62" s="344" t="str">
        <f t="shared" si="23"/>
        <v/>
      </c>
      <c r="AB62" s="343">
        <f t="shared" si="12"/>
        <v>0</v>
      </c>
      <c r="AC62" s="343">
        <f t="shared" si="24"/>
        <v>0</v>
      </c>
      <c r="AD62" s="532" t="str">
        <f t="shared" si="10"/>
        <v/>
      </c>
      <c r="AE62" s="540"/>
      <c r="AF62" s="346">
        <f t="shared" si="20"/>
        <v>0</v>
      </c>
    </row>
    <row r="63" spans="1:32" s="346" customFormat="1" ht="21" x14ac:dyDescent="0.4">
      <c r="A63" s="341" t="str">
        <f>IF(OR('ordem de passagem'!$G59="pct",'ordem de passagem'!$G59="mini",'ordem de passagem'!$G59="pctt",'ordem de passagem'!$G59="pctn",'ordem de passagem'!$G59="pctm"),'ordem de passagem'!B59,"")</f>
        <v/>
      </c>
      <c r="B63" s="402" t="str">
        <f>IF(OR('ordem de passagem'!$G59="pct",'ordem de passagem'!$G59="mini",'ordem de passagem'!$G59="pctt",'ordem de passagem'!$G59="pctn",'ordem de passagem'!$G59="pctm"),'ordem de passagem'!C59,"Não faz este aparelho")</f>
        <v>Não faz este aparelho</v>
      </c>
      <c r="C63" s="402" t="str">
        <f>IF(OR('ordem de passagem'!$G59="pct",'ordem de passagem'!$G59="mini",'ordem de passagem'!$G59="pctt",'ordem de passagem'!$G59="pctn",'ordem de passagem'!$G59="pctm"),'ordem de passagem'!D59,"")</f>
        <v/>
      </c>
      <c r="D63" s="341" t="str">
        <f>IF(OR('ordem de passagem'!$G59="pct",'ordem de passagem'!$G59="mini",'ordem de passagem'!$G59="pctt",'ordem de passagem'!$G59="pctn",'ordem de passagem'!$G59="pctm"),'ordem de passagem'!E59,"")</f>
        <v/>
      </c>
      <c r="E63" s="341" t="str">
        <f>IF(OR('ordem de passagem'!$G59="pct",'ordem de passagem'!$G59="mini",'ordem de passagem'!$G59="pctt",'ordem de passagem'!$G59="pctn",'ordem de passagem'!$G59="pctm"),'ordem de passagem'!G59,"")</f>
        <v/>
      </c>
      <c r="F63" s="341" t="str">
        <f>IF(OR('ordem de passagem'!$G59="pct",'ordem de passagem'!$G59="mini",'ordem de passagem'!$G59="pctt",'ordem de passagem'!$G59="pctn",'ordem de passagem'!$G59="pctm"),'ordem de passagem'!F59,"")</f>
        <v/>
      </c>
      <c r="G63" s="341" t="str">
        <f>IF(OR('ordem de passagem'!$G59="pct",'ordem de passagem'!$G59="mini",'ordem de passagem'!$G59="pctt",'ordem de passagem'!$G59="pctn",'ordem de passagem'!$G59="pctm"),'ordem de passagem'!H59,"")</f>
        <v/>
      </c>
      <c r="H63" s="614"/>
      <c r="I63" s="615"/>
      <c r="J63" s="616"/>
      <c r="K63" s="617"/>
      <c r="L63" s="614"/>
      <c r="M63" s="615"/>
      <c r="N63" s="616"/>
      <c r="O63" s="617"/>
      <c r="P63" s="614"/>
      <c r="Q63" s="615"/>
      <c r="R63" s="466"/>
      <c r="S63" s="374"/>
      <c r="T63" s="465"/>
      <c r="U63" s="342"/>
      <c r="V63" s="343">
        <f t="shared" si="11"/>
        <v>0</v>
      </c>
      <c r="W63" s="343" t="str">
        <f t="shared" si="14"/>
        <v/>
      </c>
      <c r="X63" s="343">
        <f t="shared" si="21"/>
        <v>0</v>
      </c>
      <c r="Y63" s="343" t="str">
        <f t="shared" si="16"/>
        <v/>
      </c>
      <c r="Z63" s="344" t="str">
        <f t="shared" si="22"/>
        <v/>
      </c>
      <c r="AA63" s="344" t="str">
        <f t="shared" si="23"/>
        <v/>
      </c>
      <c r="AB63" s="343">
        <f t="shared" si="12"/>
        <v>0</v>
      </c>
      <c r="AC63" s="343">
        <f t="shared" si="24"/>
        <v>0</v>
      </c>
      <c r="AD63" s="532" t="str">
        <f t="shared" si="10"/>
        <v/>
      </c>
      <c r="AE63" s="540"/>
      <c r="AF63" s="346">
        <f t="shared" si="20"/>
        <v>0</v>
      </c>
    </row>
    <row r="64" spans="1:32" s="346" customFormat="1" ht="21" x14ac:dyDescent="0.4">
      <c r="A64" s="341" t="str">
        <f>IF(OR('ordem de passagem'!$G60="pct",'ordem de passagem'!$G60="mini",'ordem de passagem'!$G60="pctt",'ordem de passagem'!$G60="pctn",'ordem de passagem'!$G60="pctm"),'ordem de passagem'!B60,"")</f>
        <v/>
      </c>
      <c r="B64" s="402" t="str">
        <f>IF(OR('ordem de passagem'!$G60="pct",'ordem de passagem'!$G60="mini",'ordem de passagem'!$G60="pctt",'ordem de passagem'!$G60="pctn",'ordem de passagem'!$G60="pctm"),'ordem de passagem'!C60,"Não faz este aparelho")</f>
        <v>Não faz este aparelho</v>
      </c>
      <c r="C64" s="402" t="str">
        <f>IF(OR('ordem de passagem'!$G60="pct",'ordem de passagem'!$G60="mini",'ordem de passagem'!$G60="pctt",'ordem de passagem'!$G60="pctn",'ordem de passagem'!$G60="pctm"),'ordem de passagem'!D60,"")</f>
        <v/>
      </c>
      <c r="D64" s="341" t="str">
        <f>IF(OR('ordem de passagem'!$G60="pct",'ordem de passagem'!$G60="mini",'ordem de passagem'!$G60="pctt",'ordem de passagem'!$G60="pctn",'ordem de passagem'!$G60="pctm"),'ordem de passagem'!E60,"")</f>
        <v/>
      </c>
      <c r="E64" s="341" t="str">
        <f>IF(OR('ordem de passagem'!$G60="pct",'ordem de passagem'!$G60="mini",'ordem de passagem'!$G60="pctt",'ordem de passagem'!$G60="pctn",'ordem de passagem'!$G60="pctm"),'ordem de passagem'!G60,"")</f>
        <v/>
      </c>
      <c r="F64" s="341" t="str">
        <f>IF(OR('ordem de passagem'!$G60="pct",'ordem de passagem'!$G60="mini",'ordem de passagem'!$G60="pctt",'ordem de passagem'!$G60="pctn",'ordem de passagem'!$G60="pctm"),'ordem de passagem'!F60,"")</f>
        <v/>
      </c>
      <c r="G64" s="341" t="str">
        <f>IF(OR('ordem de passagem'!$G60="pct",'ordem de passagem'!$G60="mini",'ordem de passagem'!$G60="pctt",'ordem de passagem'!$G60="pctn",'ordem de passagem'!$G60="pctm"),'ordem de passagem'!H60,"")</f>
        <v/>
      </c>
      <c r="H64" s="614"/>
      <c r="I64" s="615"/>
      <c r="J64" s="616"/>
      <c r="K64" s="617"/>
      <c r="L64" s="614"/>
      <c r="M64" s="615"/>
      <c r="N64" s="616"/>
      <c r="O64" s="617"/>
      <c r="P64" s="614"/>
      <c r="Q64" s="615"/>
      <c r="R64" s="466"/>
      <c r="S64" s="374"/>
      <c r="T64" s="465"/>
      <c r="U64" s="342"/>
      <c r="V64" s="343">
        <f t="shared" si="11"/>
        <v>0</v>
      </c>
      <c r="W64" s="343" t="str">
        <f t="shared" si="14"/>
        <v/>
      </c>
      <c r="X64" s="343">
        <f t="shared" si="21"/>
        <v>0</v>
      </c>
      <c r="Y64" s="343" t="str">
        <f t="shared" si="16"/>
        <v/>
      </c>
      <c r="Z64" s="344" t="str">
        <f t="shared" si="22"/>
        <v/>
      </c>
      <c r="AA64" s="344" t="str">
        <f t="shared" si="23"/>
        <v/>
      </c>
      <c r="AB64" s="343">
        <f t="shared" si="12"/>
        <v>0</v>
      </c>
      <c r="AC64" s="343">
        <f t="shared" si="24"/>
        <v>0</v>
      </c>
      <c r="AD64" s="532" t="str">
        <f t="shared" si="10"/>
        <v/>
      </c>
      <c r="AE64" s="540"/>
      <c r="AF64" s="346">
        <f t="shared" si="20"/>
        <v>0</v>
      </c>
    </row>
    <row r="65" spans="1:32" s="346" customFormat="1" ht="21" x14ac:dyDescent="0.4">
      <c r="A65" s="341" t="str">
        <f>IF(OR('ordem de passagem'!$G61="pct",'ordem de passagem'!$G61="mini",'ordem de passagem'!$G61="pctt",'ordem de passagem'!$G61="pctn",'ordem de passagem'!$G61="pctm"),'ordem de passagem'!B61,"")</f>
        <v/>
      </c>
      <c r="B65" s="402" t="str">
        <f>IF(OR('ordem de passagem'!$G61="pct",'ordem de passagem'!$G61="mini",'ordem de passagem'!$G61="pctt",'ordem de passagem'!$G61="pctn",'ordem de passagem'!$G61="pctm"),'ordem de passagem'!C61,"Não faz este aparelho")</f>
        <v>Não faz este aparelho</v>
      </c>
      <c r="C65" s="402" t="str">
        <f>IF(OR('ordem de passagem'!$G61="pct",'ordem de passagem'!$G61="mini",'ordem de passagem'!$G61="pctt",'ordem de passagem'!$G61="pctn",'ordem de passagem'!$G61="pctm"),'ordem de passagem'!D61,"")</f>
        <v/>
      </c>
      <c r="D65" s="341" t="str">
        <f>IF(OR('ordem de passagem'!$G61="pct",'ordem de passagem'!$G61="mini",'ordem de passagem'!$G61="pctt",'ordem de passagem'!$G61="pctn",'ordem de passagem'!$G61="pctm"),'ordem de passagem'!E61,"")</f>
        <v/>
      </c>
      <c r="E65" s="341" t="str">
        <f>IF(OR('ordem de passagem'!$G61="pct",'ordem de passagem'!$G61="mini",'ordem de passagem'!$G61="pctt",'ordem de passagem'!$G61="pctn",'ordem de passagem'!$G61="pctm"),'ordem de passagem'!G61,"")</f>
        <v/>
      </c>
      <c r="F65" s="341" t="str">
        <f>IF(OR('ordem de passagem'!$G61="pct",'ordem de passagem'!$G61="mini",'ordem de passagem'!$G61="pctt",'ordem de passagem'!$G61="pctn",'ordem de passagem'!$G61="pctm"),'ordem de passagem'!F61,"")</f>
        <v/>
      </c>
      <c r="G65" s="341" t="str">
        <f>IF(OR('ordem de passagem'!$G61="pct",'ordem de passagem'!$G61="mini",'ordem de passagem'!$G61="pctt",'ordem de passagem'!$G61="pctn",'ordem de passagem'!$G61="pctm"),'ordem de passagem'!H61,"")</f>
        <v/>
      </c>
      <c r="H65" s="614"/>
      <c r="I65" s="615"/>
      <c r="J65" s="616"/>
      <c r="K65" s="617"/>
      <c r="L65" s="614"/>
      <c r="M65" s="615"/>
      <c r="N65" s="616"/>
      <c r="O65" s="617"/>
      <c r="P65" s="614"/>
      <c r="Q65" s="615"/>
      <c r="R65" s="466"/>
      <c r="S65" s="374"/>
      <c r="T65" s="465"/>
      <c r="U65" s="342"/>
      <c r="V65" s="343">
        <f t="shared" si="11"/>
        <v>0</v>
      </c>
      <c r="W65" s="343" t="str">
        <f t="shared" si="14"/>
        <v/>
      </c>
      <c r="X65" s="343">
        <f t="shared" si="21"/>
        <v>0</v>
      </c>
      <c r="Y65" s="343" t="str">
        <f t="shared" si="16"/>
        <v/>
      </c>
      <c r="Z65" s="344" t="str">
        <f t="shared" si="22"/>
        <v/>
      </c>
      <c r="AA65" s="344" t="str">
        <f t="shared" si="23"/>
        <v/>
      </c>
      <c r="AB65" s="343">
        <f t="shared" si="12"/>
        <v>0</v>
      </c>
      <c r="AC65" s="343">
        <f t="shared" si="24"/>
        <v>0</v>
      </c>
      <c r="AD65" s="532" t="str">
        <f t="shared" si="10"/>
        <v/>
      </c>
      <c r="AE65" s="540"/>
      <c r="AF65" s="346">
        <f t="shared" si="20"/>
        <v>0</v>
      </c>
    </row>
    <row r="66" spans="1:32" s="346" customFormat="1" ht="21" x14ac:dyDescent="0.4">
      <c r="A66" s="341" t="str">
        <f>IF(OR('ordem de passagem'!$G62="pct",'ordem de passagem'!$G62="mini",'ordem de passagem'!$G62="pctt",'ordem de passagem'!$G62="pctn",'ordem de passagem'!$G62="pctm"),'ordem de passagem'!B62,"")</f>
        <v/>
      </c>
      <c r="B66" s="402" t="str">
        <f>IF(OR('ordem de passagem'!$G62="pct",'ordem de passagem'!$G62="mini",'ordem de passagem'!$G62="pctt",'ordem de passagem'!$G62="pctn",'ordem de passagem'!$G62="pctm"),'ordem de passagem'!C62,"Não faz este aparelho")</f>
        <v>Não faz este aparelho</v>
      </c>
      <c r="C66" s="402" t="str">
        <f>IF(OR('ordem de passagem'!$G62="pct",'ordem de passagem'!$G62="mini",'ordem de passagem'!$G62="pctt",'ordem de passagem'!$G62="pctn",'ordem de passagem'!$G62="pctm"),'ordem de passagem'!D62,"")</f>
        <v/>
      </c>
      <c r="D66" s="341" t="str">
        <f>IF(OR('ordem de passagem'!$G62="pct",'ordem de passagem'!$G62="mini",'ordem de passagem'!$G62="pctt",'ordem de passagem'!$G62="pctn",'ordem de passagem'!$G62="pctm"),'ordem de passagem'!E62,"")</f>
        <v/>
      </c>
      <c r="E66" s="341" t="str">
        <f>IF(OR('ordem de passagem'!$G62="pct",'ordem de passagem'!$G62="mini",'ordem de passagem'!$G62="pctt",'ordem de passagem'!$G62="pctn",'ordem de passagem'!$G62="pctm"),'ordem de passagem'!G62,"")</f>
        <v/>
      </c>
      <c r="F66" s="341" t="str">
        <f>IF(OR('ordem de passagem'!$G62="pct",'ordem de passagem'!$G62="mini",'ordem de passagem'!$G62="pctt",'ordem de passagem'!$G62="pctn",'ordem de passagem'!$G62="pctm"),'ordem de passagem'!F62,"")</f>
        <v/>
      </c>
      <c r="G66" s="341" t="str">
        <f>IF(OR('ordem de passagem'!$G62="pct",'ordem de passagem'!$G62="mini",'ordem de passagem'!$G62="pctt",'ordem de passagem'!$G62="pctn",'ordem de passagem'!$G62="pctm"),'ordem de passagem'!H62,"")</f>
        <v/>
      </c>
      <c r="H66" s="614"/>
      <c r="I66" s="615"/>
      <c r="J66" s="616"/>
      <c r="K66" s="617"/>
      <c r="L66" s="614"/>
      <c r="M66" s="615"/>
      <c r="N66" s="616"/>
      <c r="O66" s="617"/>
      <c r="P66" s="614"/>
      <c r="Q66" s="615"/>
      <c r="R66" s="466"/>
      <c r="S66" s="374"/>
      <c r="T66" s="465"/>
      <c r="U66" s="342"/>
      <c r="V66" s="343">
        <f t="shared" si="11"/>
        <v>0</v>
      </c>
      <c r="W66" s="343" t="str">
        <f t="shared" si="14"/>
        <v/>
      </c>
      <c r="X66" s="343">
        <f t="shared" si="21"/>
        <v>0</v>
      </c>
      <c r="Y66" s="343" t="str">
        <f t="shared" si="16"/>
        <v/>
      </c>
      <c r="Z66" s="344" t="str">
        <f t="shared" si="22"/>
        <v/>
      </c>
      <c r="AA66" s="344" t="str">
        <f t="shared" si="23"/>
        <v/>
      </c>
      <c r="AB66" s="343">
        <f t="shared" si="12"/>
        <v>0</v>
      </c>
      <c r="AC66" s="343">
        <f t="shared" si="24"/>
        <v>0</v>
      </c>
      <c r="AD66" s="532" t="str">
        <f t="shared" si="10"/>
        <v/>
      </c>
      <c r="AE66" s="540"/>
      <c r="AF66" s="346">
        <f t="shared" si="20"/>
        <v>0</v>
      </c>
    </row>
    <row r="67" spans="1:32" s="346" customFormat="1" ht="21" x14ac:dyDescent="0.4">
      <c r="A67" s="341" t="str">
        <f>IF(OR('ordem de passagem'!$G63="pct",'ordem de passagem'!$G63="mini",'ordem de passagem'!$G63="pctt",'ordem de passagem'!$G63="pctn",'ordem de passagem'!$G63="pctm"),'ordem de passagem'!B63,"")</f>
        <v/>
      </c>
      <c r="B67" s="402" t="str">
        <f>IF(OR('ordem de passagem'!$G63="pct",'ordem de passagem'!$G63="mini",'ordem de passagem'!$G63="pctt",'ordem de passagem'!$G63="pctn",'ordem de passagem'!$G63="pctm"),'ordem de passagem'!C63,"Não faz este aparelho")</f>
        <v>Não faz este aparelho</v>
      </c>
      <c r="C67" s="402" t="str">
        <f>IF(OR('ordem de passagem'!$G63="pct",'ordem de passagem'!$G63="mini",'ordem de passagem'!$G63="pctt",'ordem de passagem'!$G63="pctn",'ordem de passagem'!$G63="pctm"),'ordem de passagem'!D63,"")</f>
        <v/>
      </c>
      <c r="D67" s="341" t="str">
        <f>IF(OR('ordem de passagem'!$G63="pct",'ordem de passagem'!$G63="mini",'ordem de passagem'!$G63="pctt",'ordem de passagem'!$G63="pctn",'ordem de passagem'!$G63="pctm"),'ordem de passagem'!E63,"")</f>
        <v/>
      </c>
      <c r="E67" s="341" t="str">
        <f>IF(OR('ordem de passagem'!$G63="pct",'ordem de passagem'!$G63="mini",'ordem de passagem'!$G63="pctt",'ordem de passagem'!$G63="pctn",'ordem de passagem'!$G63="pctm"),'ordem de passagem'!G63,"")</f>
        <v/>
      </c>
      <c r="F67" s="341" t="str">
        <f>IF(OR('ordem de passagem'!$G63="pct",'ordem de passagem'!$G63="mini",'ordem de passagem'!$G63="pctt",'ordem de passagem'!$G63="pctn",'ordem de passagem'!$G63="pctm"),'ordem de passagem'!F63,"")</f>
        <v/>
      </c>
      <c r="G67" s="341" t="str">
        <f>IF(OR('ordem de passagem'!$G63="pct",'ordem de passagem'!$G63="mini",'ordem de passagem'!$G63="pctt",'ordem de passagem'!$G63="pctn",'ordem de passagem'!$G63="pctm"),'ordem de passagem'!H63,"")</f>
        <v/>
      </c>
      <c r="H67" s="614"/>
      <c r="I67" s="615"/>
      <c r="J67" s="616"/>
      <c r="K67" s="617"/>
      <c r="L67" s="614"/>
      <c r="M67" s="615"/>
      <c r="N67" s="616"/>
      <c r="O67" s="617"/>
      <c r="P67" s="614"/>
      <c r="Q67" s="615"/>
      <c r="R67" s="466"/>
      <c r="S67" s="374"/>
      <c r="T67" s="465"/>
      <c r="U67" s="342"/>
      <c r="V67" s="343">
        <f t="shared" si="11"/>
        <v>0</v>
      </c>
      <c r="W67" s="343" t="str">
        <f t="shared" si="14"/>
        <v/>
      </c>
      <c r="X67" s="343">
        <f t="shared" si="21"/>
        <v>0</v>
      </c>
      <c r="Y67" s="343" t="str">
        <f t="shared" si="16"/>
        <v/>
      </c>
      <c r="Z67" s="344" t="str">
        <f t="shared" si="22"/>
        <v/>
      </c>
      <c r="AA67" s="344" t="str">
        <f t="shared" si="23"/>
        <v/>
      </c>
      <c r="AB67" s="343">
        <f t="shared" si="12"/>
        <v>0</v>
      </c>
      <c r="AC67" s="343">
        <f t="shared" si="24"/>
        <v>0</v>
      </c>
      <c r="AD67" s="532" t="str">
        <f t="shared" si="10"/>
        <v/>
      </c>
      <c r="AE67" s="540"/>
      <c r="AF67" s="346">
        <f t="shared" si="20"/>
        <v>0</v>
      </c>
    </row>
    <row r="68" spans="1:32" s="346" customFormat="1" ht="21" x14ac:dyDescent="0.4">
      <c r="A68" s="341" t="str">
        <f>IF(OR('ordem de passagem'!$G64="pct",'ordem de passagem'!$G64="mini",'ordem de passagem'!$G64="pctt",'ordem de passagem'!$G64="pctn",'ordem de passagem'!$G64="pctm"),'ordem de passagem'!B64,"")</f>
        <v/>
      </c>
      <c r="B68" s="402" t="str">
        <f>IF(OR('ordem de passagem'!$G64="pct",'ordem de passagem'!$G64="mini",'ordem de passagem'!$G64="pctt",'ordem de passagem'!$G64="pctn",'ordem de passagem'!$G64="pctm"),'ordem de passagem'!C64,"Não faz este aparelho")</f>
        <v>Não faz este aparelho</v>
      </c>
      <c r="C68" s="402" t="str">
        <f>IF(OR('ordem de passagem'!$G64="pct",'ordem de passagem'!$G64="mini",'ordem de passagem'!$G64="pctt",'ordem de passagem'!$G64="pctn",'ordem de passagem'!$G64="pctm"),'ordem de passagem'!D64,"")</f>
        <v/>
      </c>
      <c r="D68" s="341" t="str">
        <f>IF(OR('ordem de passagem'!$G64="pct",'ordem de passagem'!$G64="mini",'ordem de passagem'!$G64="pctt",'ordem de passagem'!$G64="pctn",'ordem de passagem'!$G64="pctm"),'ordem de passagem'!E64,"")</f>
        <v/>
      </c>
      <c r="E68" s="341" t="str">
        <f>IF(OR('ordem de passagem'!$G64="pct",'ordem de passagem'!$G64="mini",'ordem de passagem'!$G64="pctt",'ordem de passagem'!$G64="pctn",'ordem de passagem'!$G64="pctm"),'ordem de passagem'!G64,"")</f>
        <v/>
      </c>
      <c r="F68" s="341" t="str">
        <f>IF(OR('ordem de passagem'!$G64="pct",'ordem de passagem'!$G64="mini",'ordem de passagem'!$G64="pctt",'ordem de passagem'!$G64="pctn",'ordem de passagem'!$G64="pctm"),'ordem de passagem'!F64,"")</f>
        <v/>
      </c>
      <c r="G68" s="341" t="str">
        <f>IF(OR('ordem de passagem'!$G64="pct",'ordem de passagem'!$G64="mini",'ordem de passagem'!$G64="pctt",'ordem de passagem'!$G64="pctn",'ordem de passagem'!$G64="pctm"),'ordem de passagem'!H64,"")</f>
        <v/>
      </c>
      <c r="H68" s="614"/>
      <c r="I68" s="615"/>
      <c r="J68" s="616"/>
      <c r="K68" s="617"/>
      <c r="L68" s="614"/>
      <c r="M68" s="615"/>
      <c r="N68" s="616"/>
      <c r="O68" s="617"/>
      <c r="P68" s="614"/>
      <c r="Q68" s="615"/>
      <c r="R68" s="466"/>
      <c r="S68" s="374"/>
      <c r="T68" s="465"/>
      <c r="U68" s="342"/>
      <c r="V68" s="343">
        <f t="shared" si="11"/>
        <v>0</v>
      </c>
      <c r="W68" s="343" t="str">
        <f t="shared" si="14"/>
        <v/>
      </c>
      <c r="X68" s="343">
        <f t="shared" si="21"/>
        <v>0</v>
      </c>
      <c r="Y68" s="343" t="str">
        <f t="shared" si="16"/>
        <v/>
      </c>
      <c r="Z68" s="344" t="str">
        <f t="shared" si="22"/>
        <v/>
      </c>
      <c r="AA68" s="344" t="str">
        <f t="shared" si="23"/>
        <v/>
      </c>
      <c r="AB68" s="343">
        <f t="shared" si="12"/>
        <v>0</v>
      </c>
      <c r="AC68" s="343">
        <f t="shared" si="24"/>
        <v>0</v>
      </c>
      <c r="AD68" s="532" t="str">
        <f t="shared" si="10"/>
        <v/>
      </c>
      <c r="AE68" s="540"/>
      <c r="AF68" s="346">
        <f t="shared" si="20"/>
        <v>0</v>
      </c>
    </row>
    <row r="69" spans="1:32" s="346" customFormat="1" ht="21" x14ac:dyDescent="0.4">
      <c r="A69" s="341" t="str">
        <f>IF(OR('ordem de passagem'!$G65="pct",'ordem de passagem'!$G65="mini",'ordem de passagem'!$G65="pctt",'ordem de passagem'!$G65="pctn",'ordem de passagem'!$G65="pctm"),'ordem de passagem'!B65,"")</f>
        <v/>
      </c>
      <c r="B69" s="402" t="str">
        <f>IF(OR('ordem de passagem'!$G65="pct",'ordem de passagem'!$G65="mini",'ordem de passagem'!$G65="pctt",'ordem de passagem'!$G65="pctn",'ordem de passagem'!$G65="pctm"),'ordem de passagem'!C65,"Não faz este aparelho")</f>
        <v>Não faz este aparelho</v>
      </c>
      <c r="C69" s="402" t="str">
        <f>IF(OR('ordem de passagem'!$G65="pct",'ordem de passagem'!$G65="mini",'ordem de passagem'!$G65="pctt",'ordem de passagem'!$G65="pctn",'ordem de passagem'!$G65="pctm"),'ordem de passagem'!D65,"")</f>
        <v/>
      </c>
      <c r="D69" s="341" t="str">
        <f>IF(OR('ordem de passagem'!$G65="pct",'ordem de passagem'!$G65="mini",'ordem de passagem'!$G65="pctt",'ordem de passagem'!$G65="pctn",'ordem de passagem'!$G65="pctm"),'ordem de passagem'!E65,"")</f>
        <v/>
      </c>
      <c r="E69" s="341" t="str">
        <f>IF(OR('ordem de passagem'!$G65="pct",'ordem de passagem'!$G65="mini",'ordem de passagem'!$G65="pctt",'ordem de passagem'!$G65="pctn",'ordem de passagem'!$G65="pctm"),'ordem de passagem'!G65,"")</f>
        <v/>
      </c>
      <c r="F69" s="341" t="str">
        <f>IF(OR('ordem de passagem'!$G65="pct",'ordem de passagem'!$G65="mini",'ordem de passagem'!$G65="pctt",'ordem de passagem'!$G65="pctn",'ordem de passagem'!$G65="pctm"),'ordem de passagem'!F65,"")</f>
        <v/>
      </c>
      <c r="G69" s="341" t="str">
        <f>IF(OR('ordem de passagem'!$G65="pct",'ordem de passagem'!$G65="mini",'ordem de passagem'!$G65="pctt",'ordem de passagem'!$G65="pctn",'ordem de passagem'!$G65="pctm"),'ordem de passagem'!H65,"")</f>
        <v/>
      </c>
      <c r="H69" s="614"/>
      <c r="I69" s="615"/>
      <c r="J69" s="616"/>
      <c r="K69" s="617"/>
      <c r="L69" s="614"/>
      <c r="M69" s="615"/>
      <c r="N69" s="616"/>
      <c r="O69" s="617"/>
      <c r="P69" s="614"/>
      <c r="Q69" s="615"/>
      <c r="R69" s="466"/>
      <c r="S69" s="374"/>
      <c r="T69" s="465"/>
      <c r="U69" s="342"/>
      <c r="V69" s="343">
        <f t="shared" si="11"/>
        <v>0</v>
      </c>
      <c r="W69" s="343" t="str">
        <f t="shared" si="14"/>
        <v/>
      </c>
      <c r="X69" s="343">
        <f t="shared" si="21"/>
        <v>0</v>
      </c>
      <c r="Y69" s="343" t="str">
        <f t="shared" si="16"/>
        <v/>
      </c>
      <c r="Z69" s="344" t="str">
        <f t="shared" si="22"/>
        <v/>
      </c>
      <c r="AA69" s="344" t="str">
        <f t="shared" si="23"/>
        <v/>
      </c>
      <c r="AB69" s="343">
        <f t="shared" si="12"/>
        <v>0</v>
      </c>
      <c r="AC69" s="343">
        <f t="shared" si="24"/>
        <v>0</v>
      </c>
      <c r="AD69" s="532" t="str">
        <f t="shared" si="10"/>
        <v/>
      </c>
      <c r="AE69" s="540"/>
      <c r="AF69" s="346">
        <f t="shared" si="20"/>
        <v>0</v>
      </c>
    </row>
    <row r="70" spans="1:32" s="346" customFormat="1" ht="21" x14ac:dyDescent="0.4">
      <c r="A70" s="341" t="str">
        <f>IF(OR('ordem de passagem'!$G66="pct",'ordem de passagem'!$G66="mini",'ordem de passagem'!$G66="pctt",'ordem de passagem'!$G66="pctn",'ordem de passagem'!$G66="pctm"),'ordem de passagem'!B66,"")</f>
        <v/>
      </c>
      <c r="B70" s="402" t="str">
        <f>IF(OR('ordem de passagem'!$G66="pct",'ordem de passagem'!$G66="mini",'ordem de passagem'!$G66="pctt",'ordem de passagem'!$G66="pctn",'ordem de passagem'!$G66="pctm"),'ordem de passagem'!C66,"Não faz este aparelho")</f>
        <v>Não faz este aparelho</v>
      </c>
      <c r="C70" s="402" t="str">
        <f>IF(OR('ordem de passagem'!$G66="pct",'ordem de passagem'!$G66="mini",'ordem de passagem'!$G66="pctt",'ordem de passagem'!$G66="pctn",'ordem de passagem'!$G66="pctm"),'ordem de passagem'!D66,"")</f>
        <v/>
      </c>
      <c r="D70" s="341" t="str">
        <f>IF(OR('ordem de passagem'!$G66="pct",'ordem de passagem'!$G66="mini",'ordem de passagem'!$G66="pctt",'ordem de passagem'!$G66="pctn",'ordem de passagem'!$G66="pctm"),'ordem de passagem'!E66,"")</f>
        <v/>
      </c>
      <c r="E70" s="341" t="str">
        <f>IF(OR('ordem de passagem'!$G66="pct",'ordem de passagem'!$G66="mini",'ordem de passagem'!$G66="pctt",'ordem de passagem'!$G66="pctn",'ordem de passagem'!$G66="pctm"),'ordem de passagem'!G66,"")</f>
        <v/>
      </c>
      <c r="F70" s="341" t="str">
        <f>IF(OR('ordem de passagem'!$G66="pct",'ordem de passagem'!$G66="mini",'ordem de passagem'!$G66="pctt",'ordem de passagem'!$G66="pctn",'ordem de passagem'!$G66="pctm"),'ordem de passagem'!F66,"")</f>
        <v/>
      </c>
      <c r="G70" s="341" t="str">
        <f>IF(OR('ordem de passagem'!$G66="pct",'ordem de passagem'!$G66="mini",'ordem de passagem'!$G66="pctt",'ordem de passagem'!$G66="pctn",'ordem de passagem'!$G66="pctm"),'ordem de passagem'!H66,"")</f>
        <v/>
      </c>
      <c r="H70" s="614"/>
      <c r="I70" s="615"/>
      <c r="J70" s="616"/>
      <c r="K70" s="617"/>
      <c r="L70" s="614"/>
      <c r="M70" s="615"/>
      <c r="N70" s="616"/>
      <c r="O70" s="617"/>
      <c r="P70" s="614"/>
      <c r="Q70" s="615"/>
      <c r="R70" s="466"/>
      <c r="S70" s="374"/>
      <c r="T70" s="465"/>
      <c r="U70" s="342"/>
      <c r="V70" s="343">
        <f t="shared" si="11"/>
        <v>0</v>
      </c>
      <c r="W70" s="343" t="str">
        <f t="shared" si="14"/>
        <v/>
      </c>
      <c r="X70" s="343">
        <f t="shared" si="21"/>
        <v>0</v>
      </c>
      <c r="Y70" s="343" t="str">
        <f t="shared" si="16"/>
        <v/>
      </c>
      <c r="Z70" s="344" t="str">
        <f t="shared" si="22"/>
        <v/>
      </c>
      <c r="AA70" s="344" t="str">
        <f t="shared" si="23"/>
        <v/>
      </c>
      <c r="AB70" s="343">
        <f t="shared" si="12"/>
        <v>0</v>
      </c>
      <c r="AC70" s="343">
        <f t="shared" si="24"/>
        <v>0</v>
      </c>
      <c r="AD70" s="532" t="str">
        <f t="shared" si="10"/>
        <v/>
      </c>
      <c r="AE70" s="540"/>
      <c r="AF70" s="346">
        <f t="shared" si="20"/>
        <v>0</v>
      </c>
    </row>
    <row r="71" spans="1:32" s="346" customFormat="1" ht="21" x14ac:dyDescent="0.4">
      <c r="A71" s="341" t="str">
        <f>IF(OR('ordem de passagem'!$G67="pct",'ordem de passagem'!$G67="mini",'ordem de passagem'!$G67="pctt",'ordem de passagem'!$G67="pctn",'ordem de passagem'!$G67="pctm"),'ordem de passagem'!B67,"")</f>
        <v/>
      </c>
      <c r="B71" s="402" t="str">
        <f>IF(OR('ordem de passagem'!$G67="pct",'ordem de passagem'!$G67="mini",'ordem de passagem'!$G67="pctt",'ordem de passagem'!$G67="pctn",'ordem de passagem'!$G67="pctm"),'ordem de passagem'!C67,"Não faz este aparelho")</f>
        <v>Não faz este aparelho</v>
      </c>
      <c r="C71" s="402" t="str">
        <f>IF(OR('ordem de passagem'!$G67="pct",'ordem de passagem'!$G67="mini",'ordem de passagem'!$G67="pctt",'ordem de passagem'!$G67="pctn",'ordem de passagem'!$G67="pctm"),'ordem de passagem'!D67,"")</f>
        <v/>
      </c>
      <c r="D71" s="341" t="str">
        <f>IF(OR('ordem de passagem'!$G67="pct",'ordem de passagem'!$G67="mini",'ordem de passagem'!$G67="pctt",'ordem de passagem'!$G67="pctn",'ordem de passagem'!$G67="pctm"),'ordem de passagem'!E67,"")</f>
        <v/>
      </c>
      <c r="E71" s="341" t="str">
        <f>IF(OR('ordem de passagem'!$G67="pct",'ordem de passagem'!$G67="mini",'ordem de passagem'!$G67="pctt",'ordem de passagem'!$G67="pctn",'ordem de passagem'!$G67="pctm"),'ordem de passagem'!G67,"")</f>
        <v/>
      </c>
      <c r="F71" s="341" t="str">
        <f>IF(OR('ordem de passagem'!$G67="pct",'ordem de passagem'!$G67="mini",'ordem de passagem'!$G67="pctt",'ordem de passagem'!$G67="pctn",'ordem de passagem'!$G67="pctm"),'ordem de passagem'!F67,"")</f>
        <v/>
      </c>
      <c r="G71" s="341" t="str">
        <f>IF(OR('ordem de passagem'!$G67="pct",'ordem de passagem'!$G67="mini",'ordem de passagem'!$G67="pctt",'ordem de passagem'!$G67="pctn",'ordem de passagem'!$G67="pctm"),'ordem de passagem'!H67,"")</f>
        <v/>
      </c>
      <c r="H71" s="614"/>
      <c r="I71" s="615"/>
      <c r="J71" s="616"/>
      <c r="K71" s="617"/>
      <c r="L71" s="614"/>
      <c r="M71" s="615"/>
      <c r="N71" s="616"/>
      <c r="O71" s="617"/>
      <c r="P71" s="614"/>
      <c r="Q71" s="615"/>
      <c r="R71" s="466"/>
      <c r="S71" s="374"/>
      <c r="T71" s="465"/>
      <c r="U71" s="342"/>
      <c r="V71" s="343">
        <f t="shared" si="11"/>
        <v>0</v>
      </c>
      <c r="W71" s="343" t="str">
        <f t="shared" si="14"/>
        <v/>
      </c>
      <c r="X71" s="343">
        <f t="shared" si="21"/>
        <v>0</v>
      </c>
      <c r="Y71" s="343" t="str">
        <f t="shared" si="16"/>
        <v/>
      </c>
      <c r="Z71" s="344" t="str">
        <f t="shared" si="22"/>
        <v/>
      </c>
      <c r="AA71" s="344" t="str">
        <f t="shared" si="23"/>
        <v/>
      </c>
      <c r="AB71" s="343">
        <f t="shared" si="12"/>
        <v>0</v>
      </c>
      <c r="AC71" s="343">
        <f t="shared" si="24"/>
        <v>0</v>
      </c>
      <c r="AD71" s="532" t="str">
        <f t="shared" si="10"/>
        <v/>
      </c>
      <c r="AE71" s="540"/>
      <c r="AF71" s="346">
        <f t="shared" si="20"/>
        <v>0</v>
      </c>
    </row>
    <row r="72" spans="1:32" s="346" customFormat="1" ht="21" x14ac:dyDescent="0.4">
      <c r="A72" s="341" t="str">
        <f>IF(OR('ordem de passagem'!$G68="pct",'ordem de passagem'!$G68="mini",'ordem de passagem'!$G68="pctt",'ordem de passagem'!$G68="pctn",'ordem de passagem'!$G68="pctm"),'ordem de passagem'!B68,"")</f>
        <v/>
      </c>
      <c r="B72" s="402" t="str">
        <f>IF(OR('ordem de passagem'!$G68="pct",'ordem de passagem'!$G68="mini",'ordem de passagem'!$G68="pctt",'ordem de passagem'!$G68="pctn",'ordem de passagem'!$G68="pctm"),'ordem de passagem'!C68,"Não faz este aparelho")</f>
        <v>Não faz este aparelho</v>
      </c>
      <c r="C72" s="402" t="str">
        <f>IF(OR('ordem de passagem'!$G68="pct",'ordem de passagem'!$G68="mini",'ordem de passagem'!$G68="pctt",'ordem de passagem'!$G68="pctn",'ordem de passagem'!$G68="pctm"),'ordem de passagem'!D68,"")</f>
        <v/>
      </c>
      <c r="D72" s="341" t="str">
        <f>IF(OR('ordem de passagem'!$G68="pct",'ordem de passagem'!$G68="mini",'ordem de passagem'!$G68="pctt",'ordem de passagem'!$G68="pctn",'ordem de passagem'!$G68="pctm"),'ordem de passagem'!E68,"")</f>
        <v/>
      </c>
      <c r="E72" s="341" t="str">
        <f>IF(OR('ordem de passagem'!$G68="pct",'ordem de passagem'!$G68="mini",'ordem de passagem'!$G68="pctt",'ordem de passagem'!$G68="pctn",'ordem de passagem'!$G68="pctm"),'ordem de passagem'!G68,"")</f>
        <v/>
      </c>
      <c r="F72" s="341" t="str">
        <f>IF(OR('ordem de passagem'!$G68="pct",'ordem de passagem'!$G68="mini",'ordem de passagem'!$G68="pctt",'ordem de passagem'!$G68="pctn",'ordem de passagem'!$G68="pctm"),'ordem de passagem'!F68,"")</f>
        <v/>
      </c>
      <c r="G72" s="341" t="str">
        <f>IF(OR('ordem de passagem'!$G68="pct",'ordem de passagem'!$G68="mini",'ordem de passagem'!$G68="pctt",'ordem de passagem'!$G68="pctn",'ordem de passagem'!$G68="pctm"),'ordem de passagem'!H68,"")</f>
        <v/>
      </c>
      <c r="H72" s="614"/>
      <c r="I72" s="615"/>
      <c r="J72" s="616"/>
      <c r="K72" s="617"/>
      <c r="L72" s="614"/>
      <c r="M72" s="615"/>
      <c r="N72" s="616"/>
      <c r="O72" s="617"/>
      <c r="P72" s="614"/>
      <c r="Q72" s="615"/>
      <c r="R72" s="466"/>
      <c r="S72" s="374"/>
      <c r="T72" s="465"/>
      <c r="U72" s="342"/>
      <c r="V72" s="343">
        <f t="shared" si="11"/>
        <v>0</v>
      </c>
      <c r="W72" s="343" t="str">
        <f t="shared" si="14"/>
        <v/>
      </c>
      <c r="X72" s="343">
        <f t="shared" si="21"/>
        <v>0</v>
      </c>
      <c r="Y72" s="343" t="str">
        <f t="shared" si="16"/>
        <v/>
      </c>
      <c r="Z72" s="344" t="str">
        <f t="shared" si="22"/>
        <v/>
      </c>
      <c r="AA72" s="344" t="str">
        <f t="shared" si="23"/>
        <v/>
      </c>
      <c r="AB72" s="343">
        <f t="shared" si="12"/>
        <v>0</v>
      </c>
      <c r="AC72" s="343">
        <f t="shared" si="24"/>
        <v>0</v>
      </c>
      <c r="AD72" s="532" t="str">
        <f t="shared" si="10"/>
        <v/>
      </c>
      <c r="AE72" s="540"/>
      <c r="AF72" s="346">
        <f t="shared" si="20"/>
        <v>0</v>
      </c>
    </row>
    <row r="73" spans="1:32" s="346" customFormat="1" ht="21" x14ac:dyDescent="0.4">
      <c r="A73" s="341" t="str">
        <f>IF(OR('ordem de passagem'!$G69="pct",'ordem de passagem'!$G69="mini",'ordem de passagem'!$G69="pctt",'ordem de passagem'!$G69="pctn",'ordem de passagem'!$G69="pctm"),'ordem de passagem'!B69,"")</f>
        <v/>
      </c>
      <c r="B73" s="402" t="str">
        <f>IF(OR('ordem de passagem'!$G69="pct",'ordem de passagem'!$G69="mini",'ordem de passagem'!$G69="pctt",'ordem de passagem'!$G69="pctn",'ordem de passagem'!$G69="pctm"),'ordem de passagem'!C69,"Não faz este aparelho")</f>
        <v>Não faz este aparelho</v>
      </c>
      <c r="C73" s="402" t="str">
        <f>IF(OR('ordem de passagem'!$G69="pct",'ordem de passagem'!$G69="mini",'ordem de passagem'!$G69="pctt",'ordem de passagem'!$G69="pctn",'ordem de passagem'!$G69="pctm"),'ordem de passagem'!D69,"")</f>
        <v/>
      </c>
      <c r="D73" s="341" t="str">
        <f>IF(OR('ordem de passagem'!$G69="pct",'ordem de passagem'!$G69="mini",'ordem de passagem'!$G69="pctt",'ordem de passagem'!$G69="pctn",'ordem de passagem'!$G69="pctm"),'ordem de passagem'!E69,"")</f>
        <v/>
      </c>
      <c r="E73" s="341" t="str">
        <f>IF(OR('ordem de passagem'!$G69="pct",'ordem de passagem'!$G69="mini",'ordem de passagem'!$G69="pctt",'ordem de passagem'!$G69="pctn",'ordem de passagem'!$G69="pctm"),'ordem de passagem'!G69,"")</f>
        <v/>
      </c>
      <c r="F73" s="341" t="str">
        <f>IF(OR('ordem de passagem'!$G69="pct",'ordem de passagem'!$G69="mini",'ordem de passagem'!$G69="pctt",'ordem de passagem'!$G69="pctn",'ordem de passagem'!$G69="pctm"),'ordem de passagem'!F69,"")</f>
        <v/>
      </c>
      <c r="G73" s="341" t="str">
        <f>IF(OR('ordem de passagem'!$G69="pct",'ordem de passagem'!$G69="mini",'ordem de passagem'!$G69="pctt",'ordem de passagem'!$G69="pctn",'ordem de passagem'!$G69="pctm"),'ordem de passagem'!H69,"")</f>
        <v/>
      </c>
      <c r="H73" s="614"/>
      <c r="I73" s="615"/>
      <c r="J73" s="616"/>
      <c r="K73" s="617"/>
      <c r="L73" s="614"/>
      <c r="M73" s="615"/>
      <c r="N73" s="616"/>
      <c r="O73" s="617"/>
      <c r="P73" s="614"/>
      <c r="Q73" s="615"/>
      <c r="R73" s="466"/>
      <c r="S73" s="374"/>
      <c r="T73" s="465"/>
      <c r="U73" s="342"/>
      <c r="V73" s="343">
        <f t="shared" si="11"/>
        <v>0</v>
      </c>
      <c r="W73" s="343" t="str">
        <f t="shared" si="14"/>
        <v/>
      </c>
      <c r="X73" s="343">
        <f t="shared" si="21"/>
        <v>0</v>
      </c>
      <c r="Y73" s="343" t="str">
        <f t="shared" si="16"/>
        <v/>
      </c>
      <c r="Z73" s="344" t="str">
        <f t="shared" si="22"/>
        <v/>
      </c>
      <c r="AA73" s="344" t="str">
        <f t="shared" si="23"/>
        <v/>
      </c>
      <c r="AB73" s="343">
        <f t="shared" si="12"/>
        <v>0</v>
      </c>
      <c r="AC73" s="343">
        <f t="shared" si="24"/>
        <v>0</v>
      </c>
      <c r="AD73" s="532" t="str">
        <f t="shared" si="10"/>
        <v/>
      </c>
      <c r="AE73" s="540"/>
      <c r="AF73" s="346">
        <f t="shared" si="20"/>
        <v>0</v>
      </c>
    </row>
    <row r="74" spans="1:32" s="346" customFormat="1" ht="21" x14ac:dyDescent="0.4">
      <c r="A74" s="341" t="str">
        <f>IF(OR('ordem de passagem'!$G70="pct",'ordem de passagem'!$G70="mini",'ordem de passagem'!$G70="pctt",'ordem de passagem'!$G70="pctn",'ordem de passagem'!$G70="pctm"),'ordem de passagem'!B70,"")</f>
        <v/>
      </c>
      <c r="B74" s="402" t="str">
        <f>IF(OR('ordem de passagem'!$G70="pct",'ordem de passagem'!$G70="mini",'ordem de passagem'!$G70="pctt",'ordem de passagem'!$G70="pctn",'ordem de passagem'!$G70="pctm"),'ordem de passagem'!C70,"Não faz este aparelho")</f>
        <v>Não faz este aparelho</v>
      </c>
      <c r="C74" s="402" t="str">
        <f>IF(OR('ordem de passagem'!$G70="pct",'ordem de passagem'!$G70="mini",'ordem de passagem'!$G70="pctt",'ordem de passagem'!$G70="pctn",'ordem de passagem'!$G70="pctm"),'ordem de passagem'!D70,"")</f>
        <v/>
      </c>
      <c r="D74" s="341" t="str">
        <f>IF(OR('ordem de passagem'!$G70="pct",'ordem de passagem'!$G70="mini",'ordem de passagem'!$G70="pctt",'ordem de passagem'!$G70="pctn",'ordem de passagem'!$G70="pctm"),'ordem de passagem'!E70,"")</f>
        <v/>
      </c>
      <c r="E74" s="341" t="str">
        <f>IF(OR('ordem de passagem'!$G70="pct",'ordem de passagem'!$G70="mini",'ordem de passagem'!$G70="pctt",'ordem de passagem'!$G70="pctn",'ordem de passagem'!$G70="pctm"),'ordem de passagem'!G70,"")</f>
        <v/>
      </c>
      <c r="F74" s="341" t="str">
        <f>IF(OR('ordem de passagem'!$G70="pct",'ordem de passagem'!$G70="mini",'ordem de passagem'!$G70="pctt",'ordem de passagem'!$G70="pctn",'ordem de passagem'!$G70="pctm"),'ordem de passagem'!F70,"")</f>
        <v/>
      </c>
      <c r="G74" s="341" t="str">
        <f>IF(OR('ordem de passagem'!$G70="pct",'ordem de passagem'!$G70="mini",'ordem de passagem'!$G70="pctt",'ordem de passagem'!$G70="pctn",'ordem de passagem'!$G70="pctm"),'ordem de passagem'!H70,"")</f>
        <v/>
      </c>
      <c r="H74" s="614"/>
      <c r="I74" s="615"/>
      <c r="J74" s="616"/>
      <c r="K74" s="617"/>
      <c r="L74" s="614"/>
      <c r="M74" s="615"/>
      <c r="N74" s="616"/>
      <c r="O74" s="617"/>
      <c r="P74" s="614"/>
      <c r="Q74" s="615"/>
      <c r="R74" s="466"/>
      <c r="S74" s="374"/>
      <c r="T74" s="465"/>
      <c r="U74" s="342"/>
      <c r="V74" s="343">
        <f t="shared" si="11"/>
        <v>0</v>
      </c>
      <c r="W74" s="343" t="str">
        <f t="shared" si="14"/>
        <v/>
      </c>
      <c r="X74" s="343">
        <f t="shared" si="21"/>
        <v>0</v>
      </c>
      <c r="Y74" s="343" t="str">
        <f t="shared" si="16"/>
        <v/>
      </c>
      <c r="Z74" s="344" t="str">
        <f t="shared" si="22"/>
        <v/>
      </c>
      <c r="AA74" s="344" t="str">
        <f t="shared" si="23"/>
        <v/>
      </c>
      <c r="AB74" s="343">
        <f t="shared" si="12"/>
        <v>0</v>
      </c>
      <c r="AC74" s="343">
        <f t="shared" si="24"/>
        <v>0</v>
      </c>
      <c r="AD74" s="532" t="str">
        <f t="shared" si="10"/>
        <v/>
      </c>
      <c r="AE74" s="540"/>
      <c r="AF74" s="346">
        <f t="shared" si="20"/>
        <v>0</v>
      </c>
    </row>
    <row r="75" spans="1:32" s="346" customFormat="1" ht="21" x14ac:dyDescent="0.4">
      <c r="A75" s="341" t="str">
        <f>IF(OR('ordem de passagem'!$G71="pct",'ordem de passagem'!$G71="mini",'ordem de passagem'!$G71="pctt",'ordem de passagem'!$G71="pctn",'ordem de passagem'!$G71="pctm"),'ordem de passagem'!B71,"")</f>
        <v/>
      </c>
      <c r="B75" s="402" t="str">
        <f>IF(OR('ordem de passagem'!$G71="pct",'ordem de passagem'!$G71="mini",'ordem de passagem'!$G71="pctt",'ordem de passagem'!$G71="pctn",'ordem de passagem'!$G71="pctm"),'ordem de passagem'!C71,"Não faz este aparelho")</f>
        <v>Não faz este aparelho</v>
      </c>
      <c r="C75" s="402" t="str">
        <f>IF(OR('ordem de passagem'!$G71="pct",'ordem de passagem'!$G71="mini",'ordem de passagem'!$G71="pctt",'ordem de passagem'!$G71="pctn",'ordem de passagem'!$G71="pctm"),'ordem de passagem'!D71,"")</f>
        <v/>
      </c>
      <c r="D75" s="341" t="str">
        <f>IF(OR('ordem de passagem'!$G71="pct",'ordem de passagem'!$G71="mini",'ordem de passagem'!$G71="pctt",'ordem de passagem'!$G71="pctn",'ordem de passagem'!$G71="pctm"),'ordem de passagem'!E71,"")</f>
        <v/>
      </c>
      <c r="E75" s="341" t="str">
        <f>IF(OR('ordem de passagem'!$G71="pct",'ordem de passagem'!$G71="mini",'ordem de passagem'!$G71="pctt",'ordem de passagem'!$G71="pctn",'ordem de passagem'!$G71="pctm"),'ordem de passagem'!G71,"")</f>
        <v/>
      </c>
      <c r="F75" s="341" t="str">
        <f>IF(OR('ordem de passagem'!$G71="pct",'ordem de passagem'!$G71="mini",'ordem de passagem'!$G71="pctt",'ordem de passagem'!$G71="pctn",'ordem de passagem'!$G71="pctm"),'ordem de passagem'!F71,"")</f>
        <v/>
      </c>
      <c r="G75" s="341" t="str">
        <f>IF(OR('ordem de passagem'!$G71="pct",'ordem de passagem'!$G71="mini",'ordem de passagem'!$G71="pctt",'ordem de passagem'!$G71="pctn",'ordem de passagem'!$G71="pctm"),'ordem de passagem'!H71,"")</f>
        <v/>
      </c>
      <c r="H75" s="614"/>
      <c r="I75" s="615"/>
      <c r="J75" s="616"/>
      <c r="K75" s="617"/>
      <c r="L75" s="614"/>
      <c r="M75" s="615"/>
      <c r="N75" s="616"/>
      <c r="O75" s="617"/>
      <c r="P75" s="614"/>
      <c r="Q75" s="615"/>
      <c r="R75" s="466"/>
      <c r="S75" s="374"/>
      <c r="T75" s="465"/>
      <c r="U75" s="342"/>
      <c r="V75" s="343">
        <f t="shared" si="11"/>
        <v>0</v>
      </c>
      <c r="W75" s="343" t="str">
        <f t="shared" si="14"/>
        <v/>
      </c>
      <c r="X75" s="343">
        <f t="shared" si="21"/>
        <v>0</v>
      </c>
      <c r="Y75" s="343" t="str">
        <f t="shared" si="16"/>
        <v/>
      </c>
      <c r="Z75" s="344" t="str">
        <f t="shared" si="22"/>
        <v/>
      </c>
      <c r="AA75" s="344" t="str">
        <f t="shared" si="23"/>
        <v/>
      </c>
      <c r="AB75" s="343">
        <f t="shared" si="12"/>
        <v>0</v>
      </c>
      <c r="AC75" s="343">
        <f t="shared" si="24"/>
        <v>0</v>
      </c>
      <c r="AD75" s="532" t="str">
        <f t="shared" si="10"/>
        <v/>
      </c>
      <c r="AE75" s="540"/>
      <c r="AF75" s="346">
        <f t="shared" si="20"/>
        <v>0</v>
      </c>
    </row>
    <row r="76" spans="1:32" s="346" customFormat="1" ht="21" x14ac:dyDescent="0.4">
      <c r="A76" s="341" t="str">
        <f>IF(OR('ordem de passagem'!$G72="pct",'ordem de passagem'!$G72="mini",'ordem de passagem'!$G72="pctt",'ordem de passagem'!$G72="pctn",'ordem de passagem'!$G72="pctm"),'ordem de passagem'!B72,"")</f>
        <v/>
      </c>
      <c r="B76" s="402" t="str">
        <f>IF(OR('ordem de passagem'!$G72="pct",'ordem de passagem'!$G72="mini",'ordem de passagem'!$G72="pctt",'ordem de passagem'!$G72="pctn",'ordem de passagem'!$G72="pctm"),'ordem de passagem'!C72,"Não faz este aparelho")</f>
        <v>Não faz este aparelho</v>
      </c>
      <c r="C76" s="402" t="str">
        <f>IF(OR('ordem de passagem'!$G72="pct",'ordem de passagem'!$G72="mini",'ordem de passagem'!$G72="pctt",'ordem de passagem'!$G72="pctn",'ordem de passagem'!$G72="pctm"),'ordem de passagem'!D72,"")</f>
        <v/>
      </c>
      <c r="D76" s="341" t="str">
        <f>IF(OR('ordem de passagem'!$G72="pct",'ordem de passagem'!$G72="mini",'ordem de passagem'!$G72="pctt",'ordem de passagem'!$G72="pctn",'ordem de passagem'!$G72="pctm"),'ordem de passagem'!E72,"")</f>
        <v/>
      </c>
      <c r="E76" s="341" t="str">
        <f>IF(OR('ordem de passagem'!$G72="pct",'ordem de passagem'!$G72="mini",'ordem de passagem'!$G72="pctt",'ordem de passagem'!$G72="pctn",'ordem de passagem'!$G72="pctm"),'ordem de passagem'!G72,"")</f>
        <v/>
      </c>
      <c r="F76" s="341" t="str">
        <f>IF(OR('ordem de passagem'!$G72="pct",'ordem de passagem'!$G72="mini",'ordem de passagem'!$G72="pctt",'ordem de passagem'!$G72="pctn",'ordem de passagem'!$G72="pctm"),'ordem de passagem'!F72,"")</f>
        <v/>
      </c>
      <c r="G76" s="341" t="str">
        <f>IF(OR('ordem de passagem'!$G72="pct",'ordem de passagem'!$G72="mini",'ordem de passagem'!$G72="pctt",'ordem de passagem'!$G72="pctn",'ordem de passagem'!$G72="pctm"),'ordem de passagem'!H72,"")</f>
        <v/>
      </c>
      <c r="H76" s="614"/>
      <c r="I76" s="615"/>
      <c r="J76" s="616"/>
      <c r="K76" s="617"/>
      <c r="L76" s="614"/>
      <c r="M76" s="615"/>
      <c r="N76" s="616"/>
      <c r="O76" s="617"/>
      <c r="P76" s="614"/>
      <c r="Q76" s="615"/>
      <c r="R76" s="466"/>
      <c r="S76" s="374"/>
      <c r="T76" s="465"/>
      <c r="U76" s="342"/>
      <c r="V76" s="343">
        <f t="shared" si="11"/>
        <v>0</v>
      </c>
      <c r="W76" s="343" t="str">
        <f t="shared" si="14"/>
        <v/>
      </c>
      <c r="X76" s="343">
        <f t="shared" si="21"/>
        <v>0</v>
      </c>
      <c r="Y76" s="343" t="str">
        <f t="shared" si="16"/>
        <v/>
      </c>
      <c r="Z76" s="344" t="str">
        <f t="shared" si="22"/>
        <v/>
      </c>
      <c r="AA76" s="344" t="str">
        <f t="shared" si="23"/>
        <v/>
      </c>
      <c r="AB76" s="343">
        <f t="shared" si="12"/>
        <v>0</v>
      </c>
      <c r="AC76" s="343">
        <f t="shared" si="24"/>
        <v>0</v>
      </c>
      <c r="AD76" s="532" t="str">
        <f t="shared" si="10"/>
        <v/>
      </c>
      <c r="AE76" s="540"/>
      <c r="AF76" s="346">
        <f t="shared" si="20"/>
        <v>0</v>
      </c>
    </row>
    <row r="77" spans="1:32" s="346" customFormat="1" ht="21" x14ac:dyDescent="0.4">
      <c r="A77" s="341" t="str">
        <f>IF(OR('ordem de passagem'!$G73="pct",'ordem de passagem'!$G73="mini",'ordem de passagem'!$G73="pctt",'ordem de passagem'!$G73="pctn",'ordem de passagem'!$G73="pctm"),'ordem de passagem'!B73,"")</f>
        <v/>
      </c>
      <c r="B77" s="402" t="str">
        <f>IF(OR('ordem de passagem'!$G73="pct",'ordem de passagem'!$G73="mini",'ordem de passagem'!$G73="pctt",'ordem de passagem'!$G73="pctn",'ordem de passagem'!$G73="pctm"),'ordem de passagem'!C73,"Não faz este aparelho")</f>
        <v>Não faz este aparelho</v>
      </c>
      <c r="C77" s="402" t="str">
        <f>IF(OR('ordem de passagem'!$G73="pct",'ordem de passagem'!$G73="mini",'ordem de passagem'!$G73="pctt",'ordem de passagem'!$G73="pctn",'ordem de passagem'!$G73="pctm"),'ordem de passagem'!D73,"")</f>
        <v/>
      </c>
      <c r="D77" s="341" t="str">
        <f>IF(OR('ordem de passagem'!$G73="pct",'ordem de passagem'!$G73="mini",'ordem de passagem'!$G73="pctt",'ordem de passagem'!$G73="pctn",'ordem de passagem'!$G73="pctm"),'ordem de passagem'!E73,"")</f>
        <v/>
      </c>
      <c r="E77" s="341" t="str">
        <f>IF(OR('ordem de passagem'!$G73="pct",'ordem de passagem'!$G73="mini",'ordem de passagem'!$G73="pctt",'ordem de passagem'!$G73="pctn",'ordem de passagem'!$G73="pctm"),'ordem de passagem'!G73,"")</f>
        <v/>
      </c>
      <c r="F77" s="341" t="str">
        <f>IF(OR('ordem de passagem'!$G73="pct",'ordem de passagem'!$G73="mini",'ordem de passagem'!$G73="pctt",'ordem de passagem'!$G73="pctn",'ordem de passagem'!$G73="pctm"),'ordem de passagem'!F73,"")</f>
        <v/>
      </c>
      <c r="G77" s="341" t="str">
        <f>IF(OR('ordem de passagem'!$G73="pct",'ordem de passagem'!$G73="mini",'ordem de passagem'!$G73="pctt",'ordem de passagem'!$G73="pctn",'ordem de passagem'!$G73="pctm"),'ordem de passagem'!H73,"")</f>
        <v/>
      </c>
      <c r="H77" s="614"/>
      <c r="I77" s="615"/>
      <c r="J77" s="616"/>
      <c r="K77" s="617"/>
      <c r="L77" s="614"/>
      <c r="M77" s="615"/>
      <c r="N77" s="616"/>
      <c r="O77" s="617"/>
      <c r="P77" s="614"/>
      <c r="Q77" s="615"/>
      <c r="R77" s="466"/>
      <c r="S77" s="374"/>
      <c r="T77" s="465"/>
      <c r="U77" s="342"/>
      <c r="V77" s="343">
        <f t="shared" si="11"/>
        <v>0</v>
      </c>
      <c r="W77" s="343" t="str">
        <f t="shared" si="14"/>
        <v/>
      </c>
      <c r="X77" s="343">
        <f t="shared" si="21"/>
        <v>0</v>
      </c>
      <c r="Y77" s="343" t="str">
        <f t="shared" si="16"/>
        <v/>
      </c>
      <c r="Z77" s="344" t="str">
        <f t="shared" si="22"/>
        <v/>
      </c>
      <c r="AA77" s="344" t="str">
        <f t="shared" si="23"/>
        <v/>
      </c>
      <c r="AB77" s="343">
        <f t="shared" si="12"/>
        <v>0</v>
      </c>
      <c r="AC77" s="343">
        <f t="shared" si="24"/>
        <v>0</v>
      </c>
      <c r="AD77" s="532" t="str">
        <f t="shared" si="10"/>
        <v/>
      </c>
      <c r="AE77" s="540"/>
      <c r="AF77" s="346">
        <f t="shared" si="20"/>
        <v>0</v>
      </c>
    </row>
    <row r="78" spans="1:32" s="346" customFormat="1" ht="21" x14ac:dyDescent="0.4">
      <c r="A78" s="341" t="str">
        <f>IF(OR('ordem de passagem'!$G74="pct",'ordem de passagem'!$G74="mini",'ordem de passagem'!$G74="pctt",'ordem de passagem'!$G74="pctn",'ordem de passagem'!$G74="pctm"),'ordem de passagem'!B74,"")</f>
        <v/>
      </c>
      <c r="B78" s="402" t="str">
        <f>IF(OR('ordem de passagem'!$G74="pct",'ordem de passagem'!$G74="mini",'ordem de passagem'!$G74="pctt",'ordem de passagem'!$G74="pctn",'ordem de passagem'!$G74="pctm"),'ordem de passagem'!C74,"Não faz este aparelho")</f>
        <v>Não faz este aparelho</v>
      </c>
      <c r="C78" s="402" t="str">
        <f>IF(OR('ordem de passagem'!$G74="pct",'ordem de passagem'!$G74="mini",'ordem de passagem'!$G74="pctt",'ordem de passagem'!$G74="pctn",'ordem de passagem'!$G74="pctm"),'ordem de passagem'!D74,"")</f>
        <v/>
      </c>
      <c r="D78" s="341" t="str">
        <f>IF(OR('ordem de passagem'!$G74="pct",'ordem de passagem'!$G74="mini",'ordem de passagem'!$G74="pctt",'ordem de passagem'!$G74="pctn",'ordem de passagem'!$G74="pctm"),'ordem de passagem'!E74,"")</f>
        <v/>
      </c>
      <c r="E78" s="341" t="str">
        <f>IF(OR('ordem de passagem'!$G74="pct",'ordem de passagem'!$G74="mini",'ordem de passagem'!$G74="pctt",'ordem de passagem'!$G74="pctn",'ordem de passagem'!$G74="pctm"),'ordem de passagem'!G74,"")</f>
        <v/>
      </c>
      <c r="F78" s="341" t="str">
        <f>IF(OR('ordem de passagem'!$G74="pct",'ordem de passagem'!$G74="mini",'ordem de passagem'!$G74="pctt",'ordem de passagem'!$G74="pctn",'ordem de passagem'!$G74="pctm"),'ordem de passagem'!F74,"")</f>
        <v/>
      </c>
      <c r="G78" s="341" t="str">
        <f>IF(OR('ordem de passagem'!$G74="pct",'ordem de passagem'!$G74="mini",'ordem de passagem'!$G74="pctt",'ordem de passagem'!$G74="pctn",'ordem de passagem'!$G74="pctm"),'ordem de passagem'!H74,"")</f>
        <v/>
      </c>
      <c r="H78" s="614"/>
      <c r="I78" s="615"/>
      <c r="J78" s="616"/>
      <c r="K78" s="617"/>
      <c r="L78" s="614"/>
      <c r="M78" s="615"/>
      <c r="N78" s="616"/>
      <c r="O78" s="617"/>
      <c r="P78" s="614"/>
      <c r="Q78" s="615"/>
      <c r="R78" s="466"/>
      <c r="S78" s="374"/>
      <c r="T78" s="465"/>
      <c r="U78" s="342"/>
      <c r="V78" s="343">
        <f t="shared" si="11"/>
        <v>0</v>
      </c>
      <c r="W78" s="343" t="str">
        <f t="shared" si="14"/>
        <v/>
      </c>
      <c r="X78" s="343">
        <f t="shared" si="21"/>
        <v>0</v>
      </c>
      <c r="Y78" s="343" t="str">
        <f t="shared" si="16"/>
        <v/>
      </c>
      <c r="Z78" s="344" t="str">
        <f t="shared" ref="Z78:Z109" si="25">IF(H78="","",X78)</f>
        <v/>
      </c>
      <c r="AA78" s="344" t="str">
        <f t="shared" ref="AA78:AA109" si="26">IF(H78="","",Y78)</f>
        <v/>
      </c>
      <c r="AB78" s="343">
        <f t="shared" si="12"/>
        <v>0</v>
      </c>
      <c r="AC78" s="343">
        <f t="shared" ref="AC78" si="27">IF($U$11=4,"",AB78)</f>
        <v>0</v>
      </c>
      <c r="AD78" s="532" t="str">
        <f t="shared" si="10"/>
        <v/>
      </c>
      <c r="AE78" s="540"/>
      <c r="AF78" s="346">
        <f t="shared" si="20"/>
        <v>0</v>
      </c>
    </row>
    <row r="79" spans="1:32" s="346" customFormat="1" ht="21" x14ac:dyDescent="0.4">
      <c r="A79" s="341" t="str">
        <f>IF(OR('ordem de passagem'!$G75="pct",'ordem de passagem'!$G75="mini",'ordem de passagem'!$G75="pctt",'ordem de passagem'!$G75="pctn",'ordem de passagem'!$G75="pctm"),'ordem de passagem'!B75,"")</f>
        <v/>
      </c>
      <c r="B79" s="402" t="str">
        <f>IF(OR('ordem de passagem'!$G75="pct",'ordem de passagem'!$G75="mini",'ordem de passagem'!$G75="pctt",'ordem de passagem'!$G75="pctn",'ordem de passagem'!$G75="pctm"),'ordem de passagem'!C75,"Não faz este aparelho")</f>
        <v>Não faz este aparelho</v>
      </c>
      <c r="C79" s="402" t="str">
        <f>IF(OR('ordem de passagem'!$G75="pct",'ordem de passagem'!$G75="mini",'ordem de passagem'!$G75="pctt",'ordem de passagem'!$G75="pctn",'ordem de passagem'!$G75="pctm"),'ordem de passagem'!D75,"")</f>
        <v/>
      </c>
      <c r="D79" s="341" t="str">
        <f>IF(OR('ordem de passagem'!$G75="pct",'ordem de passagem'!$G75="mini",'ordem de passagem'!$G75="pctt",'ordem de passagem'!$G75="pctn",'ordem de passagem'!$G75="pctm"),'ordem de passagem'!E75,"")</f>
        <v/>
      </c>
      <c r="E79" s="341" t="str">
        <f>IF(OR('ordem de passagem'!$G75="pct",'ordem de passagem'!$G75="mini",'ordem de passagem'!$G75="pctt",'ordem de passagem'!$G75="pctn",'ordem de passagem'!$G75="pctm"),'ordem de passagem'!G75,"")</f>
        <v/>
      </c>
      <c r="F79" s="341" t="str">
        <f>IF(OR('ordem de passagem'!$G75="pct",'ordem de passagem'!$G75="mini",'ordem de passagem'!$G75="pctt",'ordem de passagem'!$G75="pctn",'ordem de passagem'!$G75="pctm"),'ordem de passagem'!F75,"")</f>
        <v/>
      </c>
      <c r="G79" s="341" t="str">
        <f>IF(OR('ordem de passagem'!$G75="pct",'ordem de passagem'!$G75="mini",'ordem de passagem'!$G75="pctt",'ordem de passagem'!$G75="pctn",'ordem de passagem'!$G75="pctm"),'ordem de passagem'!H75,"")</f>
        <v/>
      </c>
      <c r="H79" s="614"/>
      <c r="I79" s="615"/>
      <c r="J79" s="616"/>
      <c r="K79" s="617"/>
      <c r="L79" s="614"/>
      <c r="M79" s="615"/>
      <c r="N79" s="616"/>
      <c r="O79" s="617"/>
      <c r="P79" s="614"/>
      <c r="Q79" s="615"/>
      <c r="R79" s="466"/>
      <c r="S79" s="374"/>
      <c r="T79" s="465"/>
      <c r="U79" s="342"/>
      <c r="V79" s="343">
        <f t="shared" si="11"/>
        <v>0</v>
      </c>
      <c r="W79" s="343" t="str">
        <f t="shared" ref="W79:W135" si="28">IF(T79="","",T79)</f>
        <v/>
      </c>
      <c r="X79" s="343">
        <f t="shared" ref="X79:X135" si="29">IF($U$11=4,"",V79)</f>
        <v>0</v>
      </c>
      <c r="Y79" s="343" t="str">
        <f t="shared" ref="Y79:Y135" si="30">IF(T79="","",T79)</f>
        <v/>
      </c>
      <c r="Z79" s="344" t="str">
        <f t="shared" si="25"/>
        <v/>
      </c>
      <c r="AA79" s="344" t="str">
        <f t="shared" si="26"/>
        <v/>
      </c>
      <c r="AB79" s="343">
        <f t="shared" si="12"/>
        <v>0</v>
      </c>
      <c r="AC79" s="343">
        <f t="shared" ref="AC79:AC135" si="31">IF($U$11=4,"",AB79)</f>
        <v>0</v>
      </c>
      <c r="AD79" s="532" t="str">
        <f t="shared" ref="AD79:AD135" si="32">IF(OR(A79="",A79="falta"),"",AC79)</f>
        <v/>
      </c>
      <c r="AE79" s="540"/>
      <c r="AF79" s="346">
        <f t="shared" si="20"/>
        <v>0</v>
      </c>
    </row>
    <row r="80" spans="1:32" s="346" customFormat="1" ht="21" x14ac:dyDescent="0.4">
      <c r="A80" s="341" t="str">
        <f>IF(OR('ordem de passagem'!$G76="pct",'ordem de passagem'!$G76="mini",'ordem de passagem'!$G76="pctt",'ordem de passagem'!$G76="pctn",'ordem de passagem'!$G76="pctm"),'ordem de passagem'!B76,"")</f>
        <v/>
      </c>
      <c r="B80" s="402" t="str">
        <f>IF(OR('ordem de passagem'!$G76="pct",'ordem de passagem'!$G76="mini",'ordem de passagem'!$G76="pctt",'ordem de passagem'!$G76="pctn",'ordem de passagem'!$G76="pctm"),'ordem de passagem'!C76,"Não faz este aparelho")</f>
        <v>Não faz este aparelho</v>
      </c>
      <c r="C80" s="402" t="str">
        <f>IF(OR('ordem de passagem'!$G76="pct",'ordem de passagem'!$G76="mini",'ordem de passagem'!$G76="pctt",'ordem de passagem'!$G76="pctn",'ordem de passagem'!$G76="pctm"),'ordem de passagem'!D76,"")</f>
        <v/>
      </c>
      <c r="D80" s="341" t="str">
        <f>IF(OR('ordem de passagem'!$G76="pct",'ordem de passagem'!$G76="mini",'ordem de passagem'!$G76="pctt",'ordem de passagem'!$G76="pctn",'ordem de passagem'!$G76="pctm"),'ordem de passagem'!E76,"")</f>
        <v/>
      </c>
      <c r="E80" s="341" t="str">
        <f>IF(OR('ordem de passagem'!$G76="pct",'ordem de passagem'!$G76="mini",'ordem de passagem'!$G76="pctt",'ordem de passagem'!$G76="pctn",'ordem de passagem'!$G76="pctm"),'ordem de passagem'!G76,"")</f>
        <v/>
      </c>
      <c r="F80" s="341" t="str">
        <f>IF(OR('ordem de passagem'!$G76="pct",'ordem de passagem'!$G76="mini",'ordem de passagem'!$G76="pctt",'ordem de passagem'!$G76="pctn",'ordem de passagem'!$G76="pctm"),'ordem de passagem'!F76,"")</f>
        <v/>
      </c>
      <c r="G80" s="341" t="str">
        <f>IF(OR('ordem de passagem'!$G76="pct",'ordem de passagem'!$G76="mini",'ordem de passagem'!$G76="pctt",'ordem de passagem'!$G76="pctn",'ordem de passagem'!$G76="pctm"),'ordem de passagem'!H76,"")</f>
        <v/>
      </c>
      <c r="H80" s="614"/>
      <c r="I80" s="615"/>
      <c r="J80" s="616"/>
      <c r="K80" s="617"/>
      <c r="L80" s="614"/>
      <c r="M80" s="615"/>
      <c r="N80" s="616"/>
      <c r="O80" s="617"/>
      <c r="P80" s="614"/>
      <c r="Q80" s="615"/>
      <c r="R80" s="466"/>
      <c r="S80" s="374"/>
      <c r="T80" s="465"/>
      <c r="U80" s="342"/>
      <c r="V80" s="343">
        <f t="shared" ref="V80:V135" si="33">IFERROR((IF($U$11=3,((H80+J80+L80))-S80,IF($U$11=5,((H80+J80+L80+N80+P80)-MAX(H80:I80,J80,L80,N80,P80)-MIN(H80:I80,J80,L80,N80,P80))))/3)-S80,"")</f>
        <v>0</v>
      </c>
      <c r="W80" s="343" t="str">
        <f t="shared" si="28"/>
        <v/>
      </c>
      <c r="X80" s="343">
        <f t="shared" si="29"/>
        <v>0</v>
      </c>
      <c r="Y80" s="343" t="str">
        <f t="shared" si="30"/>
        <v/>
      </c>
      <c r="Z80" s="344" t="str">
        <f t="shared" si="25"/>
        <v/>
      </c>
      <c r="AA80" s="344" t="str">
        <f t="shared" si="26"/>
        <v/>
      </c>
      <c r="AB80" s="343">
        <f t="shared" ref="AB80:AB135" si="34">IFERROR((IF($U$11=3,((H80+J80+L80)/3)+T80,IF($U$11=5,((H80+J80+L80+N80+P80)-MAX(H80,J80,L80,N80,P80)-MIN(H80,J80,L80,N80,P80))/3)+T80))-S80,"")</f>
        <v>0</v>
      </c>
      <c r="AC80" s="343">
        <f t="shared" si="31"/>
        <v>0</v>
      </c>
      <c r="AD80" s="532" t="str">
        <f t="shared" si="32"/>
        <v/>
      </c>
      <c r="AE80" s="540"/>
      <c r="AF80" s="346">
        <f t="shared" si="20"/>
        <v>0</v>
      </c>
    </row>
    <row r="81" spans="1:32" s="346" customFormat="1" ht="21" x14ac:dyDescent="0.4">
      <c r="A81" s="341" t="str">
        <f>IF(OR('ordem de passagem'!$G77="pct",'ordem de passagem'!$G77="mini",'ordem de passagem'!$G77="pctt",'ordem de passagem'!$G77="pctn",'ordem de passagem'!$G77="pctm"),'ordem de passagem'!B77,"")</f>
        <v/>
      </c>
      <c r="B81" s="402" t="str">
        <f>IF(OR('ordem de passagem'!$G77="pct",'ordem de passagem'!$G77="mini",'ordem de passagem'!$G77="pctt",'ordem de passagem'!$G77="pctn",'ordem de passagem'!$G77="pctm"),'ordem de passagem'!C77,"Não faz este aparelho")</f>
        <v>Não faz este aparelho</v>
      </c>
      <c r="C81" s="402" t="str">
        <f>IF(OR('ordem de passagem'!$G77="pct",'ordem de passagem'!$G77="mini",'ordem de passagem'!$G77="pctt",'ordem de passagem'!$G77="pctn",'ordem de passagem'!$G77="pctm"),'ordem de passagem'!D77,"")</f>
        <v/>
      </c>
      <c r="D81" s="341" t="str">
        <f>IF(OR('ordem de passagem'!$G77="pct",'ordem de passagem'!$G77="mini",'ordem de passagem'!$G77="pctt",'ordem de passagem'!$G77="pctn",'ordem de passagem'!$G77="pctm"),'ordem de passagem'!E77,"")</f>
        <v/>
      </c>
      <c r="E81" s="341" t="str">
        <f>IF(OR('ordem de passagem'!$G77="pct",'ordem de passagem'!$G77="mini",'ordem de passagem'!$G77="pctt",'ordem de passagem'!$G77="pctn",'ordem de passagem'!$G77="pctm"),'ordem de passagem'!G77,"")</f>
        <v/>
      </c>
      <c r="F81" s="341" t="str">
        <f>IF(OR('ordem de passagem'!$G77="pct",'ordem de passagem'!$G77="mini",'ordem de passagem'!$G77="pctt",'ordem de passagem'!$G77="pctn",'ordem de passagem'!$G77="pctm"),'ordem de passagem'!F77,"")</f>
        <v/>
      </c>
      <c r="G81" s="341" t="str">
        <f>IF(OR('ordem de passagem'!$G77="pct",'ordem de passagem'!$G77="mini",'ordem de passagem'!$G77="pctt",'ordem de passagem'!$G77="pctn",'ordem de passagem'!$G77="pctm"),'ordem de passagem'!H77,"")</f>
        <v/>
      </c>
      <c r="H81" s="614"/>
      <c r="I81" s="615"/>
      <c r="J81" s="616"/>
      <c r="K81" s="617"/>
      <c r="L81" s="614"/>
      <c r="M81" s="615"/>
      <c r="N81" s="616"/>
      <c r="O81" s="617"/>
      <c r="P81" s="614"/>
      <c r="Q81" s="615"/>
      <c r="R81" s="466"/>
      <c r="S81" s="374"/>
      <c r="T81" s="465"/>
      <c r="U81" s="342"/>
      <c r="V81" s="343">
        <f t="shared" si="33"/>
        <v>0</v>
      </c>
      <c r="W81" s="343" t="str">
        <f t="shared" si="28"/>
        <v/>
      </c>
      <c r="X81" s="343">
        <f t="shared" si="29"/>
        <v>0</v>
      </c>
      <c r="Y81" s="343" t="str">
        <f t="shared" si="30"/>
        <v/>
      </c>
      <c r="Z81" s="344" t="str">
        <f t="shared" si="25"/>
        <v/>
      </c>
      <c r="AA81" s="344" t="str">
        <f t="shared" si="26"/>
        <v/>
      </c>
      <c r="AB81" s="343">
        <f t="shared" si="34"/>
        <v>0</v>
      </c>
      <c r="AC81" s="343">
        <f t="shared" si="31"/>
        <v>0</v>
      </c>
      <c r="AD81" s="532" t="str">
        <f t="shared" si="32"/>
        <v/>
      </c>
      <c r="AE81" s="540"/>
      <c r="AF81" s="346">
        <f t="shared" si="20"/>
        <v>0</v>
      </c>
    </row>
    <row r="82" spans="1:32" s="346" customFormat="1" ht="21" x14ac:dyDescent="0.4">
      <c r="A82" s="341" t="str">
        <f>IF(OR('ordem de passagem'!$G78="pct",'ordem de passagem'!$G78="mini",'ordem de passagem'!$G78="pctt",'ordem de passagem'!$G78="pctn",'ordem de passagem'!$G78="pctm"),'ordem de passagem'!B78,"")</f>
        <v/>
      </c>
      <c r="B82" s="402" t="str">
        <f>IF(OR('ordem de passagem'!$G78="pct",'ordem de passagem'!$G78="mini",'ordem de passagem'!$G78="pctt",'ordem de passagem'!$G78="pctn",'ordem de passagem'!$G78="pctm"),'ordem de passagem'!C78,"Não faz este aparelho")</f>
        <v>Não faz este aparelho</v>
      </c>
      <c r="C82" s="402" t="str">
        <f>IF(OR('ordem de passagem'!$G78="pct",'ordem de passagem'!$G78="mini",'ordem de passagem'!$G78="pctt",'ordem de passagem'!$G78="pctn",'ordem de passagem'!$G78="pctm"),'ordem de passagem'!D78,"")</f>
        <v/>
      </c>
      <c r="D82" s="341" t="str">
        <f>IF(OR('ordem de passagem'!$G78="pct",'ordem de passagem'!$G78="mini",'ordem de passagem'!$G78="pctt",'ordem de passagem'!$G78="pctn",'ordem de passagem'!$G78="pctm"),'ordem de passagem'!E78,"")</f>
        <v/>
      </c>
      <c r="E82" s="341" t="str">
        <f>IF(OR('ordem de passagem'!$G78="pct",'ordem de passagem'!$G78="mini",'ordem de passagem'!$G78="pctt",'ordem de passagem'!$G78="pctn",'ordem de passagem'!$G78="pctm"),'ordem de passagem'!G78,"")</f>
        <v/>
      </c>
      <c r="F82" s="341" t="str">
        <f>IF(OR('ordem de passagem'!$G78="pct",'ordem de passagem'!$G78="mini",'ordem de passagem'!$G78="pctt",'ordem de passagem'!$G78="pctn",'ordem de passagem'!$G78="pctm"),'ordem de passagem'!F78,"")</f>
        <v/>
      </c>
      <c r="G82" s="341" t="str">
        <f>IF(OR('ordem de passagem'!$G78="pct",'ordem de passagem'!$G78="mini",'ordem de passagem'!$G78="pctt",'ordem de passagem'!$G78="pctn",'ordem de passagem'!$G78="pctm"),'ordem de passagem'!H78,"")</f>
        <v/>
      </c>
      <c r="H82" s="614"/>
      <c r="I82" s="615"/>
      <c r="J82" s="616"/>
      <c r="K82" s="617"/>
      <c r="L82" s="614"/>
      <c r="M82" s="615"/>
      <c r="N82" s="616"/>
      <c r="O82" s="617"/>
      <c r="P82" s="614"/>
      <c r="Q82" s="615"/>
      <c r="R82" s="466"/>
      <c r="S82" s="374"/>
      <c r="T82" s="465"/>
      <c r="U82" s="342"/>
      <c r="V82" s="343">
        <f t="shared" si="33"/>
        <v>0</v>
      </c>
      <c r="W82" s="343" t="str">
        <f t="shared" si="28"/>
        <v/>
      </c>
      <c r="X82" s="343">
        <f t="shared" si="29"/>
        <v>0</v>
      </c>
      <c r="Y82" s="343" t="str">
        <f t="shared" si="30"/>
        <v/>
      </c>
      <c r="Z82" s="344" t="str">
        <f t="shared" si="25"/>
        <v/>
      </c>
      <c r="AA82" s="344" t="str">
        <f t="shared" si="26"/>
        <v/>
      </c>
      <c r="AB82" s="343">
        <f t="shared" si="34"/>
        <v>0</v>
      </c>
      <c r="AC82" s="343">
        <f t="shared" si="31"/>
        <v>0</v>
      </c>
      <c r="AD82" s="532" t="str">
        <f t="shared" si="32"/>
        <v/>
      </c>
      <c r="AE82" s="540"/>
      <c r="AF82" s="346">
        <f t="shared" si="20"/>
        <v>0</v>
      </c>
    </row>
    <row r="83" spans="1:32" s="346" customFormat="1" ht="21" x14ac:dyDescent="0.4">
      <c r="A83" s="341" t="str">
        <f>IF(OR('ordem de passagem'!$G79="pct",'ordem de passagem'!$G79="mini",'ordem de passagem'!$G79="pctt",'ordem de passagem'!$G79="pctn",'ordem de passagem'!$G79="pctm"),'ordem de passagem'!B79,"")</f>
        <v/>
      </c>
      <c r="B83" s="402" t="str">
        <f>IF(OR('ordem de passagem'!$G79="pct",'ordem de passagem'!$G79="mini",'ordem de passagem'!$G79="pctt",'ordem de passagem'!$G79="pctn",'ordem de passagem'!$G79="pctm"),'ordem de passagem'!C79,"Não faz este aparelho")</f>
        <v>Não faz este aparelho</v>
      </c>
      <c r="C83" s="402" t="str">
        <f>IF(OR('ordem de passagem'!$G79="pct",'ordem de passagem'!$G79="mini",'ordem de passagem'!$G79="pctt",'ordem de passagem'!$G79="pctn",'ordem de passagem'!$G79="pctm"),'ordem de passagem'!D79,"")</f>
        <v/>
      </c>
      <c r="D83" s="341" t="str">
        <f>IF(OR('ordem de passagem'!$G79="pct",'ordem de passagem'!$G79="mini",'ordem de passagem'!$G79="pctt",'ordem de passagem'!$G79="pctn",'ordem de passagem'!$G79="pctm"),'ordem de passagem'!E79,"")</f>
        <v/>
      </c>
      <c r="E83" s="341" t="str">
        <f>IF(OR('ordem de passagem'!$G79="pct",'ordem de passagem'!$G79="mini",'ordem de passagem'!$G79="pctt",'ordem de passagem'!$G79="pctn",'ordem de passagem'!$G79="pctm"),'ordem de passagem'!G79,"")</f>
        <v/>
      </c>
      <c r="F83" s="341" t="str">
        <f>IF(OR('ordem de passagem'!$G79="pct",'ordem de passagem'!$G79="mini",'ordem de passagem'!$G79="pctt",'ordem de passagem'!$G79="pctn",'ordem de passagem'!$G79="pctm"),'ordem de passagem'!F79,"")</f>
        <v/>
      </c>
      <c r="G83" s="341" t="str">
        <f>IF(OR('ordem de passagem'!$G79="pct",'ordem de passagem'!$G79="mini",'ordem de passagem'!$G79="pctt",'ordem de passagem'!$G79="pctn",'ordem de passagem'!$G79="pctm"),'ordem de passagem'!H79,"")</f>
        <v/>
      </c>
      <c r="H83" s="614"/>
      <c r="I83" s="615"/>
      <c r="J83" s="616"/>
      <c r="K83" s="617"/>
      <c r="L83" s="614"/>
      <c r="M83" s="615"/>
      <c r="N83" s="616"/>
      <c r="O83" s="617"/>
      <c r="P83" s="614"/>
      <c r="Q83" s="615"/>
      <c r="R83" s="466"/>
      <c r="S83" s="374"/>
      <c r="T83" s="465"/>
      <c r="U83" s="342"/>
      <c r="V83" s="343">
        <f t="shared" si="33"/>
        <v>0</v>
      </c>
      <c r="W83" s="343" t="str">
        <f t="shared" si="28"/>
        <v/>
      </c>
      <c r="X83" s="343">
        <f t="shared" si="29"/>
        <v>0</v>
      </c>
      <c r="Y83" s="343" t="str">
        <f t="shared" si="30"/>
        <v/>
      </c>
      <c r="Z83" s="344" t="str">
        <f t="shared" si="25"/>
        <v/>
      </c>
      <c r="AA83" s="344" t="str">
        <f t="shared" si="26"/>
        <v/>
      </c>
      <c r="AB83" s="343">
        <f t="shared" si="34"/>
        <v>0</v>
      </c>
      <c r="AC83" s="343">
        <f t="shared" si="31"/>
        <v>0</v>
      </c>
      <c r="AD83" s="532" t="str">
        <f t="shared" si="32"/>
        <v/>
      </c>
      <c r="AE83" s="540"/>
      <c r="AF83" s="346">
        <f t="shared" si="20"/>
        <v>0</v>
      </c>
    </row>
    <row r="84" spans="1:32" s="346" customFormat="1" ht="21" x14ac:dyDescent="0.4">
      <c r="A84" s="341" t="str">
        <f>IF(OR('ordem de passagem'!$G80="pct",'ordem de passagem'!$G80="mini",'ordem de passagem'!$G80="pctt",'ordem de passagem'!$G80="pctn",'ordem de passagem'!$G80="pctm"),'ordem de passagem'!B80,"")</f>
        <v/>
      </c>
      <c r="B84" s="402" t="str">
        <f>IF(OR('ordem de passagem'!$G80="pct",'ordem de passagem'!$G80="mini",'ordem de passagem'!$G80="pctt",'ordem de passagem'!$G80="pctn",'ordem de passagem'!$G80="pctm"),'ordem de passagem'!C80,"Não faz este aparelho")</f>
        <v>Não faz este aparelho</v>
      </c>
      <c r="C84" s="402" t="str">
        <f>IF(OR('ordem de passagem'!$G80="pct",'ordem de passagem'!$G80="mini",'ordem de passagem'!$G80="pctt",'ordem de passagem'!$G80="pctn",'ordem de passagem'!$G80="pctm"),'ordem de passagem'!D80,"")</f>
        <v/>
      </c>
      <c r="D84" s="341" t="str">
        <f>IF(OR('ordem de passagem'!$G80="pct",'ordem de passagem'!$G80="mini",'ordem de passagem'!$G80="pctt",'ordem de passagem'!$G80="pctn",'ordem de passagem'!$G80="pctm"),'ordem de passagem'!E80,"")</f>
        <v/>
      </c>
      <c r="E84" s="341" t="str">
        <f>IF(OR('ordem de passagem'!$G80="pct",'ordem de passagem'!$G80="mini",'ordem de passagem'!$G80="pctt",'ordem de passagem'!$G80="pctn",'ordem de passagem'!$G80="pctm"),'ordem de passagem'!G80,"")</f>
        <v/>
      </c>
      <c r="F84" s="341" t="str">
        <f>IF(OR('ordem de passagem'!$G80="pct",'ordem de passagem'!$G80="mini",'ordem de passagem'!$G80="pctt",'ordem de passagem'!$G80="pctn",'ordem de passagem'!$G80="pctm"),'ordem de passagem'!F80,"")</f>
        <v/>
      </c>
      <c r="G84" s="341" t="str">
        <f>IF(OR('ordem de passagem'!$G80="pct",'ordem de passagem'!$G80="mini",'ordem de passagem'!$G80="pctt",'ordem de passagem'!$G80="pctn",'ordem de passagem'!$G80="pctm"),'ordem de passagem'!H80,"")</f>
        <v/>
      </c>
      <c r="H84" s="614"/>
      <c r="I84" s="615"/>
      <c r="J84" s="616"/>
      <c r="K84" s="617"/>
      <c r="L84" s="614"/>
      <c r="M84" s="615"/>
      <c r="N84" s="616"/>
      <c r="O84" s="617"/>
      <c r="P84" s="614"/>
      <c r="Q84" s="615"/>
      <c r="R84" s="466"/>
      <c r="S84" s="374"/>
      <c r="T84" s="465"/>
      <c r="U84" s="342"/>
      <c r="V84" s="343">
        <f t="shared" si="33"/>
        <v>0</v>
      </c>
      <c r="W84" s="343" t="str">
        <f t="shared" si="28"/>
        <v/>
      </c>
      <c r="X84" s="343">
        <f t="shared" si="29"/>
        <v>0</v>
      </c>
      <c r="Y84" s="343" t="str">
        <f t="shared" si="30"/>
        <v/>
      </c>
      <c r="Z84" s="344" t="str">
        <f t="shared" si="25"/>
        <v/>
      </c>
      <c r="AA84" s="344" t="str">
        <f t="shared" si="26"/>
        <v/>
      </c>
      <c r="AB84" s="343">
        <f t="shared" si="34"/>
        <v>0</v>
      </c>
      <c r="AC84" s="343">
        <f t="shared" si="31"/>
        <v>0</v>
      </c>
      <c r="AD84" s="532" t="str">
        <f t="shared" si="32"/>
        <v/>
      </c>
      <c r="AE84" s="540"/>
      <c r="AF84" s="346">
        <f t="shared" si="20"/>
        <v>0</v>
      </c>
    </row>
    <row r="85" spans="1:32" s="346" customFormat="1" ht="21" x14ac:dyDescent="0.4">
      <c r="A85" s="341" t="str">
        <f>IF(OR('ordem de passagem'!$G81="pct",'ordem de passagem'!$G81="mini",'ordem de passagem'!$G81="pctt",'ordem de passagem'!$G81="pctn",'ordem de passagem'!$G81="pctm"),'ordem de passagem'!B81,"")</f>
        <v/>
      </c>
      <c r="B85" s="402" t="str">
        <f>IF(OR('ordem de passagem'!$G81="pct",'ordem de passagem'!$G81="mini",'ordem de passagem'!$G81="pctt",'ordem de passagem'!$G81="pctn",'ordem de passagem'!$G81="pctm"),'ordem de passagem'!C81,"Não faz este aparelho")</f>
        <v>Não faz este aparelho</v>
      </c>
      <c r="C85" s="402" t="str">
        <f>IF(OR('ordem de passagem'!$G81="pct",'ordem de passagem'!$G81="mini",'ordem de passagem'!$G81="pctt",'ordem de passagem'!$G81="pctn",'ordem de passagem'!$G81="pctm"),'ordem de passagem'!D81,"")</f>
        <v/>
      </c>
      <c r="D85" s="341" t="str">
        <f>IF(OR('ordem de passagem'!$G81="pct",'ordem de passagem'!$G81="mini",'ordem de passagem'!$G81="pctt",'ordem de passagem'!$G81="pctn",'ordem de passagem'!$G81="pctm"),'ordem de passagem'!E81,"")</f>
        <v/>
      </c>
      <c r="E85" s="341" t="str">
        <f>IF(OR('ordem de passagem'!$G81="pct",'ordem de passagem'!$G81="mini",'ordem de passagem'!$G81="pctt",'ordem de passagem'!$G81="pctn",'ordem de passagem'!$G81="pctm"),'ordem de passagem'!G81,"")</f>
        <v/>
      </c>
      <c r="F85" s="341" t="str">
        <f>IF(OR('ordem de passagem'!$G81="pct",'ordem de passagem'!$G81="mini",'ordem de passagem'!$G81="pctt",'ordem de passagem'!$G81="pctn",'ordem de passagem'!$G81="pctm"),'ordem de passagem'!F81,"")</f>
        <v/>
      </c>
      <c r="G85" s="341" t="str">
        <f>IF(OR('ordem de passagem'!$G81="pct",'ordem de passagem'!$G81="mini",'ordem de passagem'!$G81="pctt",'ordem de passagem'!$G81="pctn",'ordem de passagem'!$G81="pctm"),'ordem de passagem'!H81,"")</f>
        <v/>
      </c>
      <c r="H85" s="614"/>
      <c r="I85" s="615"/>
      <c r="J85" s="616"/>
      <c r="K85" s="617"/>
      <c r="L85" s="614"/>
      <c r="M85" s="615"/>
      <c r="N85" s="616"/>
      <c r="O85" s="617"/>
      <c r="P85" s="614"/>
      <c r="Q85" s="615"/>
      <c r="R85" s="466"/>
      <c r="S85" s="374"/>
      <c r="T85" s="465"/>
      <c r="U85" s="342"/>
      <c r="V85" s="343">
        <f t="shared" si="33"/>
        <v>0</v>
      </c>
      <c r="W85" s="343" t="str">
        <f t="shared" si="28"/>
        <v/>
      </c>
      <c r="X85" s="343">
        <f t="shared" si="29"/>
        <v>0</v>
      </c>
      <c r="Y85" s="343" t="str">
        <f t="shared" si="30"/>
        <v/>
      </c>
      <c r="Z85" s="344" t="str">
        <f t="shared" si="25"/>
        <v/>
      </c>
      <c r="AA85" s="344" t="str">
        <f t="shared" si="26"/>
        <v/>
      </c>
      <c r="AB85" s="343">
        <f t="shared" si="34"/>
        <v>0</v>
      </c>
      <c r="AC85" s="343">
        <f t="shared" si="31"/>
        <v>0</v>
      </c>
      <c r="AD85" s="532" t="str">
        <f t="shared" si="32"/>
        <v/>
      </c>
      <c r="AE85" s="540"/>
      <c r="AF85" s="346">
        <f t="shared" si="20"/>
        <v>0</v>
      </c>
    </row>
    <row r="86" spans="1:32" s="346" customFormat="1" ht="21" x14ac:dyDescent="0.4">
      <c r="A86" s="341" t="str">
        <f>IF(OR('ordem de passagem'!$G82="pct",'ordem de passagem'!$G82="mini",'ordem de passagem'!$G82="pctt",'ordem de passagem'!$G82="pctn",'ordem de passagem'!$G82="pctm"),'ordem de passagem'!B82,"")</f>
        <v/>
      </c>
      <c r="B86" s="402" t="str">
        <f>IF(OR('ordem de passagem'!$G82="pct",'ordem de passagem'!$G82="mini",'ordem de passagem'!$G82="pctt",'ordem de passagem'!$G82="pctn",'ordem de passagem'!$G82="pctm"),'ordem de passagem'!C82,"Não faz este aparelho")</f>
        <v>Não faz este aparelho</v>
      </c>
      <c r="C86" s="402" t="str">
        <f>IF(OR('ordem de passagem'!$G82="pct",'ordem de passagem'!$G82="mini",'ordem de passagem'!$G82="pctt",'ordem de passagem'!$G82="pctn",'ordem de passagem'!$G82="pctm"),'ordem de passagem'!D82,"")</f>
        <v/>
      </c>
      <c r="D86" s="341" t="str">
        <f>IF(OR('ordem de passagem'!$G82="pct",'ordem de passagem'!$G82="mini",'ordem de passagem'!$G82="pctt",'ordem de passagem'!$G82="pctn",'ordem de passagem'!$G82="pctm"),'ordem de passagem'!E82,"")</f>
        <v/>
      </c>
      <c r="E86" s="341" t="str">
        <f>IF(OR('ordem de passagem'!$G82="pct",'ordem de passagem'!$G82="mini",'ordem de passagem'!$G82="pctt",'ordem de passagem'!$G82="pctn",'ordem de passagem'!$G82="pctm"),'ordem de passagem'!G82,"")</f>
        <v/>
      </c>
      <c r="F86" s="341" t="str">
        <f>IF(OR('ordem de passagem'!$G82="pct",'ordem de passagem'!$G82="mini",'ordem de passagem'!$G82="pctt",'ordem de passagem'!$G82="pctn",'ordem de passagem'!$G82="pctm"),'ordem de passagem'!F82,"")</f>
        <v/>
      </c>
      <c r="G86" s="341" t="str">
        <f>IF(OR('ordem de passagem'!$G82="pct",'ordem de passagem'!$G82="mini",'ordem de passagem'!$G82="pctt",'ordem de passagem'!$G82="pctn",'ordem de passagem'!$G82="pctm"),'ordem de passagem'!H82,"")</f>
        <v/>
      </c>
      <c r="H86" s="614"/>
      <c r="I86" s="615"/>
      <c r="J86" s="616"/>
      <c r="K86" s="617"/>
      <c r="L86" s="614"/>
      <c r="M86" s="615"/>
      <c r="N86" s="616"/>
      <c r="O86" s="617"/>
      <c r="P86" s="614"/>
      <c r="Q86" s="615"/>
      <c r="R86" s="466"/>
      <c r="S86" s="374"/>
      <c r="T86" s="465"/>
      <c r="U86" s="342"/>
      <c r="V86" s="343">
        <f t="shared" si="33"/>
        <v>0</v>
      </c>
      <c r="W86" s="343" t="str">
        <f t="shared" si="28"/>
        <v/>
      </c>
      <c r="X86" s="343">
        <f t="shared" si="29"/>
        <v>0</v>
      </c>
      <c r="Y86" s="343" t="str">
        <f t="shared" si="30"/>
        <v/>
      </c>
      <c r="Z86" s="344" t="str">
        <f t="shared" si="25"/>
        <v/>
      </c>
      <c r="AA86" s="344" t="str">
        <f t="shared" si="26"/>
        <v/>
      </c>
      <c r="AB86" s="343">
        <f t="shared" si="34"/>
        <v>0</v>
      </c>
      <c r="AC86" s="343">
        <f t="shared" si="31"/>
        <v>0</v>
      </c>
      <c r="AD86" s="532" t="str">
        <f t="shared" si="32"/>
        <v/>
      </c>
      <c r="AE86" s="540"/>
      <c r="AF86" s="346">
        <f t="shared" si="20"/>
        <v>0</v>
      </c>
    </row>
    <row r="87" spans="1:32" s="346" customFormat="1" ht="21" x14ac:dyDescent="0.4">
      <c r="A87" s="341" t="str">
        <f>IF(OR('ordem de passagem'!$G83="pct",'ordem de passagem'!$G83="mini",'ordem de passagem'!$G83="pctt",'ordem de passagem'!$G83="pctn",'ordem de passagem'!$G83="pctm"),'ordem de passagem'!B83,"")</f>
        <v/>
      </c>
      <c r="B87" s="402" t="str">
        <f>IF(OR('ordem de passagem'!$G83="pct",'ordem de passagem'!$G83="mini",'ordem de passagem'!$G83="pctt",'ordem de passagem'!$G83="pctn",'ordem de passagem'!$G83="pctm"),'ordem de passagem'!C83,"Não faz este aparelho")</f>
        <v>Não faz este aparelho</v>
      </c>
      <c r="C87" s="402" t="str">
        <f>IF(OR('ordem de passagem'!$G83="pct",'ordem de passagem'!$G83="mini",'ordem de passagem'!$G83="pctt",'ordem de passagem'!$G83="pctn",'ordem de passagem'!$G83="pctm"),'ordem de passagem'!D83,"")</f>
        <v/>
      </c>
      <c r="D87" s="341" t="str">
        <f>IF(OR('ordem de passagem'!$G83="pct",'ordem de passagem'!$G83="mini",'ordem de passagem'!$G83="pctt",'ordem de passagem'!$G83="pctn",'ordem de passagem'!$G83="pctm"),'ordem de passagem'!E83,"")</f>
        <v/>
      </c>
      <c r="E87" s="341" t="str">
        <f>IF(OR('ordem de passagem'!$G83="pct",'ordem de passagem'!$G83="mini",'ordem de passagem'!$G83="pctt",'ordem de passagem'!$G83="pctn",'ordem de passagem'!$G83="pctm"),'ordem de passagem'!G83,"")</f>
        <v/>
      </c>
      <c r="F87" s="341" t="str">
        <f>IF(OR('ordem de passagem'!$G83="pct",'ordem de passagem'!$G83="mini",'ordem de passagem'!$G83="pctt",'ordem de passagem'!$G83="pctn",'ordem de passagem'!$G83="pctm"),'ordem de passagem'!F83,"")</f>
        <v/>
      </c>
      <c r="G87" s="341" t="str">
        <f>IF(OR('ordem de passagem'!$G83="pct",'ordem de passagem'!$G83="mini",'ordem de passagem'!$G83="pctt",'ordem de passagem'!$G83="pctn",'ordem de passagem'!$G83="pctm"),'ordem de passagem'!H83,"")</f>
        <v/>
      </c>
      <c r="H87" s="614"/>
      <c r="I87" s="615"/>
      <c r="J87" s="616"/>
      <c r="K87" s="617"/>
      <c r="L87" s="614"/>
      <c r="M87" s="615"/>
      <c r="N87" s="616"/>
      <c r="O87" s="617"/>
      <c r="P87" s="614"/>
      <c r="Q87" s="615"/>
      <c r="R87" s="466"/>
      <c r="S87" s="374"/>
      <c r="T87" s="465"/>
      <c r="U87" s="342"/>
      <c r="V87" s="343">
        <f t="shared" si="33"/>
        <v>0</v>
      </c>
      <c r="W87" s="343" t="str">
        <f t="shared" si="28"/>
        <v/>
      </c>
      <c r="X87" s="343">
        <f t="shared" si="29"/>
        <v>0</v>
      </c>
      <c r="Y87" s="343" t="str">
        <f t="shared" si="30"/>
        <v/>
      </c>
      <c r="Z87" s="344" t="str">
        <f t="shared" si="25"/>
        <v/>
      </c>
      <c r="AA87" s="344" t="str">
        <f t="shared" si="26"/>
        <v/>
      </c>
      <c r="AB87" s="343">
        <f t="shared" si="34"/>
        <v>0</v>
      </c>
      <c r="AC87" s="343">
        <f t="shared" si="31"/>
        <v>0</v>
      </c>
      <c r="AD87" s="532" t="str">
        <f t="shared" si="32"/>
        <v/>
      </c>
      <c r="AE87" s="540"/>
      <c r="AF87" s="346">
        <f t="shared" si="20"/>
        <v>0</v>
      </c>
    </row>
    <row r="88" spans="1:32" s="346" customFormat="1" ht="21" x14ac:dyDescent="0.4">
      <c r="A88" s="341" t="str">
        <f>IF(OR('ordem de passagem'!$G84="pct",'ordem de passagem'!$G84="mini",'ordem de passagem'!$G84="pctt",'ordem de passagem'!$G84="pctn",'ordem de passagem'!$G84="pctm"),'ordem de passagem'!B84,"")</f>
        <v/>
      </c>
      <c r="B88" s="402" t="str">
        <f>IF(OR('ordem de passagem'!$G84="pct",'ordem de passagem'!$G84="mini",'ordem de passagem'!$G84="pctt",'ordem de passagem'!$G84="pctn",'ordem de passagem'!$G84="pctm"),'ordem de passagem'!C84,"Não faz este aparelho")</f>
        <v>Não faz este aparelho</v>
      </c>
      <c r="C88" s="402" t="str">
        <f>IF(OR('ordem de passagem'!$G84="pct",'ordem de passagem'!$G84="mini",'ordem de passagem'!$G84="pctt",'ordem de passagem'!$G84="pctn",'ordem de passagem'!$G84="pctm"),'ordem de passagem'!D84,"")</f>
        <v/>
      </c>
      <c r="D88" s="341" t="str">
        <f>IF(OR('ordem de passagem'!$G84="pct",'ordem de passagem'!$G84="mini",'ordem de passagem'!$G84="pctt",'ordem de passagem'!$G84="pctn",'ordem de passagem'!$G84="pctm"),'ordem de passagem'!E84,"")</f>
        <v/>
      </c>
      <c r="E88" s="341" t="str">
        <f>IF(OR('ordem de passagem'!$G84="pct",'ordem de passagem'!$G84="mini",'ordem de passagem'!$G84="pctt",'ordem de passagem'!$G84="pctn",'ordem de passagem'!$G84="pctm"),'ordem de passagem'!G84,"")</f>
        <v/>
      </c>
      <c r="F88" s="341" t="str">
        <f>IF(OR('ordem de passagem'!$G84="pct",'ordem de passagem'!$G84="mini",'ordem de passagem'!$G84="pctt",'ordem de passagem'!$G84="pctn",'ordem de passagem'!$G84="pctm"),'ordem de passagem'!F84,"")</f>
        <v/>
      </c>
      <c r="G88" s="341" t="str">
        <f>IF(OR('ordem de passagem'!$G84="pct",'ordem de passagem'!$G84="mini",'ordem de passagem'!$G84="pctt",'ordem de passagem'!$G84="pctn",'ordem de passagem'!$G84="pctm"),'ordem de passagem'!H84,"")</f>
        <v/>
      </c>
      <c r="H88" s="614"/>
      <c r="I88" s="615"/>
      <c r="J88" s="616"/>
      <c r="K88" s="617"/>
      <c r="L88" s="614"/>
      <c r="M88" s="615"/>
      <c r="N88" s="616"/>
      <c r="O88" s="617"/>
      <c r="P88" s="614"/>
      <c r="Q88" s="615"/>
      <c r="R88" s="466"/>
      <c r="S88" s="374"/>
      <c r="T88" s="465"/>
      <c r="U88" s="342"/>
      <c r="V88" s="343">
        <f t="shared" si="33"/>
        <v>0</v>
      </c>
      <c r="W88" s="343" t="str">
        <f t="shared" si="28"/>
        <v/>
      </c>
      <c r="X88" s="343">
        <f t="shared" si="29"/>
        <v>0</v>
      </c>
      <c r="Y88" s="343" t="str">
        <f t="shared" si="30"/>
        <v/>
      </c>
      <c r="Z88" s="344" t="str">
        <f t="shared" si="25"/>
        <v/>
      </c>
      <c r="AA88" s="344" t="str">
        <f t="shared" si="26"/>
        <v/>
      </c>
      <c r="AB88" s="343">
        <f t="shared" si="34"/>
        <v>0</v>
      </c>
      <c r="AC88" s="343">
        <f t="shared" si="31"/>
        <v>0</v>
      </c>
      <c r="AD88" s="532" t="str">
        <f t="shared" si="32"/>
        <v/>
      </c>
      <c r="AE88" s="540"/>
      <c r="AF88" s="346">
        <f t="shared" si="20"/>
        <v>0</v>
      </c>
    </row>
    <row r="89" spans="1:32" s="346" customFormat="1" ht="21" x14ac:dyDescent="0.4">
      <c r="A89" s="341" t="str">
        <f>IF(OR('ordem de passagem'!$G85="pct",'ordem de passagem'!$G85="mini",'ordem de passagem'!$G85="pctt",'ordem de passagem'!$G85="pctn",'ordem de passagem'!$G85="pctm"),'ordem de passagem'!B85,"")</f>
        <v/>
      </c>
      <c r="B89" s="402" t="str">
        <f>IF(OR('ordem de passagem'!$G85="pct",'ordem de passagem'!$G85="mini",'ordem de passagem'!$G85="pctt",'ordem de passagem'!$G85="pctn",'ordem de passagem'!$G85="pctm"),'ordem de passagem'!C85,"Não faz este aparelho")</f>
        <v>Não faz este aparelho</v>
      </c>
      <c r="C89" s="402" t="str">
        <f>IF(OR('ordem de passagem'!$G85="pct",'ordem de passagem'!$G85="mini",'ordem de passagem'!$G85="pctt",'ordem de passagem'!$G85="pctn",'ordem de passagem'!$G85="pctm"),'ordem de passagem'!D85,"")</f>
        <v/>
      </c>
      <c r="D89" s="341" t="str">
        <f>IF(OR('ordem de passagem'!$G85="pct",'ordem de passagem'!$G85="mini",'ordem de passagem'!$G85="pctt",'ordem de passagem'!$G85="pctn",'ordem de passagem'!$G85="pctm"),'ordem de passagem'!E85,"")</f>
        <v/>
      </c>
      <c r="E89" s="341" t="str">
        <f>IF(OR('ordem de passagem'!$G85="pct",'ordem de passagem'!$G85="mini",'ordem de passagem'!$G85="pctt",'ordem de passagem'!$G85="pctn",'ordem de passagem'!$G85="pctm"),'ordem de passagem'!G85,"")</f>
        <v/>
      </c>
      <c r="F89" s="341" t="str">
        <f>IF(OR('ordem de passagem'!$G85="pct",'ordem de passagem'!$G85="mini",'ordem de passagem'!$G85="pctt",'ordem de passagem'!$G85="pctn",'ordem de passagem'!$G85="pctm"),'ordem de passagem'!F85,"")</f>
        <v/>
      </c>
      <c r="G89" s="341" t="str">
        <f>IF(OR('ordem de passagem'!$G85="pct",'ordem de passagem'!$G85="mini",'ordem de passagem'!$G85="pctt",'ordem de passagem'!$G85="pctn",'ordem de passagem'!$G85="pctm"),'ordem de passagem'!H85,"")</f>
        <v/>
      </c>
      <c r="H89" s="614"/>
      <c r="I89" s="615"/>
      <c r="J89" s="616"/>
      <c r="K89" s="617"/>
      <c r="L89" s="614"/>
      <c r="M89" s="615"/>
      <c r="N89" s="616"/>
      <c r="O89" s="617"/>
      <c r="P89" s="614"/>
      <c r="Q89" s="615"/>
      <c r="R89" s="466"/>
      <c r="S89" s="374"/>
      <c r="T89" s="465"/>
      <c r="U89" s="342"/>
      <c r="V89" s="343">
        <f t="shared" si="33"/>
        <v>0</v>
      </c>
      <c r="W89" s="343" t="str">
        <f t="shared" si="28"/>
        <v/>
      </c>
      <c r="X89" s="343">
        <f t="shared" si="29"/>
        <v>0</v>
      </c>
      <c r="Y89" s="343" t="str">
        <f t="shared" si="30"/>
        <v/>
      </c>
      <c r="Z89" s="344" t="str">
        <f t="shared" si="25"/>
        <v/>
      </c>
      <c r="AA89" s="344" t="str">
        <f t="shared" si="26"/>
        <v/>
      </c>
      <c r="AB89" s="343">
        <f t="shared" si="34"/>
        <v>0</v>
      </c>
      <c r="AC89" s="343">
        <f t="shared" si="31"/>
        <v>0</v>
      </c>
      <c r="AD89" s="532" t="str">
        <f t="shared" si="32"/>
        <v/>
      </c>
      <c r="AE89" s="540"/>
      <c r="AF89" s="346">
        <f t="shared" si="20"/>
        <v>0</v>
      </c>
    </row>
    <row r="90" spans="1:32" s="346" customFormat="1" ht="21" x14ac:dyDescent="0.4">
      <c r="A90" s="341" t="str">
        <f>IF(OR('ordem de passagem'!$G86="pct",'ordem de passagem'!$G86="mini",'ordem de passagem'!$G86="pctt",'ordem de passagem'!$G86="pctn",'ordem de passagem'!$G86="pctm"),'ordem de passagem'!B86,"")</f>
        <v/>
      </c>
      <c r="B90" s="402" t="str">
        <f>IF(OR('ordem de passagem'!$G86="pct",'ordem de passagem'!$G86="mini",'ordem de passagem'!$G86="pctt",'ordem de passagem'!$G86="pctn",'ordem de passagem'!$G86="pctm"),'ordem de passagem'!C86,"Não faz este aparelho")</f>
        <v>Não faz este aparelho</v>
      </c>
      <c r="C90" s="402" t="str">
        <f>IF(OR('ordem de passagem'!$G86="pct",'ordem de passagem'!$G86="mini",'ordem de passagem'!$G86="pctt",'ordem de passagem'!$G86="pctn",'ordem de passagem'!$G86="pctm"),'ordem de passagem'!D86,"")</f>
        <v/>
      </c>
      <c r="D90" s="341" t="str">
        <f>IF(OR('ordem de passagem'!$G86="pct",'ordem de passagem'!$G86="mini",'ordem de passagem'!$G86="pctt",'ordem de passagem'!$G86="pctn",'ordem de passagem'!$G86="pctm"),'ordem de passagem'!E86,"")</f>
        <v/>
      </c>
      <c r="E90" s="341" t="str">
        <f>IF(OR('ordem de passagem'!$G86="pct",'ordem de passagem'!$G86="mini",'ordem de passagem'!$G86="pctt",'ordem de passagem'!$G86="pctn",'ordem de passagem'!$G86="pctm"),'ordem de passagem'!G86,"")</f>
        <v/>
      </c>
      <c r="F90" s="341" t="str">
        <f>IF(OR('ordem de passagem'!$G86="pct",'ordem de passagem'!$G86="mini",'ordem de passagem'!$G86="pctt",'ordem de passagem'!$G86="pctn",'ordem de passagem'!$G86="pctm"),'ordem de passagem'!F86,"")</f>
        <v/>
      </c>
      <c r="G90" s="341" t="str">
        <f>IF(OR('ordem de passagem'!$G86="pct",'ordem de passagem'!$G86="mini",'ordem de passagem'!$G86="pctt",'ordem de passagem'!$G86="pctn",'ordem de passagem'!$G86="pctm"),'ordem de passagem'!H86,"")</f>
        <v/>
      </c>
      <c r="H90" s="614"/>
      <c r="I90" s="615"/>
      <c r="J90" s="616"/>
      <c r="K90" s="617"/>
      <c r="L90" s="614"/>
      <c r="M90" s="615"/>
      <c r="N90" s="616"/>
      <c r="O90" s="617"/>
      <c r="P90" s="614"/>
      <c r="Q90" s="615"/>
      <c r="R90" s="466"/>
      <c r="S90" s="374"/>
      <c r="T90" s="465"/>
      <c r="U90" s="342"/>
      <c r="V90" s="343">
        <f t="shared" si="33"/>
        <v>0</v>
      </c>
      <c r="W90" s="343" t="str">
        <f t="shared" si="28"/>
        <v/>
      </c>
      <c r="X90" s="343">
        <f t="shared" si="29"/>
        <v>0</v>
      </c>
      <c r="Y90" s="343" t="str">
        <f t="shared" si="30"/>
        <v/>
      </c>
      <c r="Z90" s="344" t="str">
        <f t="shared" si="25"/>
        <v/>
      </c>
      <c r="AA90" s="344" t="str">
        <f t="shared" si="26"/>
        <v/>
      </c>
      <c r="AB90" s="343">
        <f t="shared" si="34"/>
        <v>0</v>
      </c>
      <c r="AC90" s="343">
        <f t="shared" si="31"/>
        <v>0</v>
      </c>
      <c r="AD90" s="532" t="str">
        <f t="shared" si="32"/>
        <v/>
      </c>
      <c r="AE90" s="540"/>
      <c r="AF90" s="346">
        <f t="shared" si="20"/>
        <v>0</v>
      </c>
    </row>
    <row r="91" spans="1:32" s="346" customFormat="1" ht="21" x14ac:dyDescent="0.4">
      <c r="A91" s="341" t="str">
        <f>IF(OR('ordem de passagem'!$G87="pct",'ordem de passagem'!$G87="mini",'ordem de passagem'!$G87="pctt",'ordem de passagem'!$G87="pctn",'ordem de passagem'!$G87="pctm"),'ordem de passagem'!B87,"")</f>
        <v/>
      </c>
      <c r="B91" s="402" t="str">
        <f>IF(OR('ordem de passagem'!$G87="pct",'ordem de passagem'!$G87="mini",'ordem de passagem'!$G87="pctt",'ordem de passagem'!$G87="pctn",'ordem de passagem'!$G87="pctm"),'ordem de passagem'!C87,"Não faz este aparelho")</f>
        <v>Não faz este aparelho</v>
      </c>
      <c r="C91" s="402" t="str">
        <f>IF(OR('ordem de passagem'!$G87="pct",'ordem de passagem'!$G87="mini",'ordem de passagem'!$G87="pctt",'ordem de passagem'!$G87="pctn",'ordem de passagem'!$G87="pctm"),'ordem de passagem'!D87,"")</f>
        <v/>
      </c>
      <c r="D91" s="341" t="str">
        <f>IF(OR('ordem de passagem'!$G87="pct",'ordem de passagem'!$G87="mini",'ordem de passagem'!$G87="pctt",'ordem de passagem'!$G87="pctn",'ordem de passagem'!$G87="pctm"),'ordem de passagem'!E87,"")</f>
        <v/>
      </c>
      <c r="E91" s="341" t="str">
        <f>IF(OR('ordem de passagem'!$G87="pct",'ordem de passagem'!$G87="mini",'ordem de passagem'!$G87="pctt",'ordem de passagem'!$G87="pctn",'ordem de passagem'!$G87="pctm"),'ordem de passagem'!G87,"")</f>
        <v/>
      </c>
      <c r="F91" s="341" t="str">
        <f>IF(OR('ordem de passagem'!$G87="pct",'ordem de passagem'!$G87="mini",'ordem de passagem'!$G87="pctt",'ordem de passagem'!$G87="pctn",'ordem de passagem'!$G87="pctm"),'ordem de passagem'!F87,"")</f>
        <v/>
      </c>
      <c r="G91" s="341" t="str">
        <f>IF(OR('ordem de passagem'!$G87="pct",'ordem de passagem'!$G87="mini",'ordem de passagem'!$G87="pctt",'ordem de passagem'!$G87="pctn",'ordem de passagem'!$G87="pctm"),'ordem de passagem'!H87,"")</f>
        <v/>
      </c>
      <c r="H91" s="614"/>
      <c r="I91" s="615"/>
      <c r="J91" s="616"/>
      <c r="K91" s="617"/>
      <c r="L91" s="614"/>
      <c r="M91" s="615"/>
      <c r="N91" s="616"/>
      <c r="O91" s="617"/>
      <c r="P91" s="614"/>
      <c r="Q91" s="615"/>
      <c r="R91" s="466"/>
      <c r="S91" s="374"/>
      <c r="T91" s="465"/>
      <c r="U91" s="342"/>
      <c r="V91" s="343">
        <f t="shared" si="33"/>
        <v>0</v>
      </c>
      <c r="W91" s="343" t="str">
        <f t="shared" si="28"/>
        <v/>
      </c>
      <c r="X91" s="343">
        <f t="shared" si="29"/>
        <v>0</v>
      </c>
      <c r="Y91" s="343" t="str">
        <f t="shared" si="30"/>
        <v/>
      </c>
      <c r="Z91" s="344" t="str">
        <f t="shared" si="25"/>
        <v/>
      </c>
      <c r="AA91" s="344" t="str">
        <f t="shared" si="26"/>
        <v/>
      </c>
      <c r="AB91" s="343">
        <f t="shared" si="34"/>
        <v>0</v>
      </c>
      <c r="AC91" s="343">
        <f t="shared" si="31"/>
        <v>0</v>
      </c>
      <c r="AD91" s="532" t="str">
        <f t="shared" si="32"/>
        <v/>
      </c>
      <c r="AE91" s="540"/>
      <c r="AF91" s="346">
        <f t="shared" si="20"/>
        <v>0</v>
      </c>
    </row>
    <row r="92" spans="1:32" s="346" customFormat="1" ht="21" x14ac:dyDescent="0.4">
      <c r="A92" s="341" t="str">
        <f>IF(OR('ordem de passagem'!$G88="pct",'ordem de passagem'!$G88="mini",'ordem de passagem'!$G88="pctt",'ordem de passagem'!$G88="pctn",'ordem de passagem'!$G88="pctm"),'ordem de passagem'!B88,"")</f>
        <v/>
      </c>
      <c r="B92" s="402" t="str">
        <f>IF(OR('ordem de passagem'!$G88="pct",'ordem de passagem'!$G88="mini",'ordem de passagem'!$G88="pctt",'ordem de passagem'!$G88="pctn",'ordem de passagem'!$G88="pctm"),'ordem de passagem'!C88,"Não faz este aparelho")</f>
        <v>Não faz este aparelho</v>
      </c>
      <c r="C92" s="402" t="str">
        <f>IF(OR('ordem de passagem'!$G88="pct",'ordem de passagem'!$G88="mini",'ordem de passagem'!$G88="pctt",'ordem de passagem'!$G88="pctn",'ordem de passagem'!$G88="pctm"),'ordem de passagem'!D88,"")</f>
        <v/>
      </c>
      <c r="D92" s="341" t="str">
        <f>IF(OR('ordem de passagem'!$G88="pct",'ordem de passagem'!$G88="mini",'ordem de passagem'!$G88="pctt",'ordem de passagem'!$G88="pctn",'ordem de passagem'!$G88="pctm"),'ordem de passagem'!E88,"")</f>
        <v/>
      </c>
      <c r="E92" s="341" t="str">
        <f>IF(OR('ordem de passagem'!$G88="pct",'ordem de passagem'!$G88="mini",'ordem de passagem'!$G88="pctt",'ordem de passagem'!$G88="pctn",'ordem de passagem'!$G88="pctm"),'ordem de passagem'!G88,"")</f>
        <v/>
      </c>
      <c r="F92" s="341" t="str">
        <f>IF(OR('ordem de passagem'!$G88="pct",'ordem de passagem'!$G88="mini",'ordem de passagem'!$G88="pctt",'ordem de passagem'!$G88="pctn",'ordem de passagem'!$G88="pctm"),'ordem de passagem'!F88,"")</f>
        <v/>
      </c>
      <c r="G92" s="341" t="str">
        <f>IF(OR('ordem de passagem'!$G88="pct",'ordem de passagem'!$G88="mini",'ordem de passagem'!$G88="pctt",'ordem de passagem'!$G88="pctn",'ordem de passagem'!$G88="pctm"),'ordem de passagem'!H88,"")</f>
        <v/>
      </c>
      <c r="H92" s="614"/>
      <c r="I92" s="615"/>
      <c r="J92" s="616"/>
      <c r="K92" s="617"/>
      <c r="L92" s="614"/>
      <c r="M92" s="615"/>
      <c r="N92" s="616"/>
      <c r="O92" s="617"/>
      <c r="P92" s="614"/>
      <c r="Q92" s="615"/>
      <c r="R92" s="466"/>
      <c r="S92" s="374"/>
      <c r="T92" s="465"/>
      <c r="U92" s="342"/>
      <c r="V92" s="343">
        <f t="shared" si="33"/>
        <v>0</v>
      </c>
      <c r="W92" s="343" t="str">
        <f t="shared" si="28"/>
        <v/>
      </c>
      <c r="X92" s="343">
        <f t="shared" si="29"/>
        <v>0</v>
      </c>
      <c r="Y92" s="343" t="str">
        <f t="shared" si="30"/>
        <v/>
      </c>
      <c r="Z92" s="344" t="str">
        <f t="shared" si="25"/>
        <v/>
      </c>
      <c r="AA92" s="344" t="str">
        <f t="shared" si="26"/>
        <v/>
      </c>
      <c r="AB92" s="343">
        <f t="shared" si="34"/>
        <v>0</v>
      </c>
      <c r="AC92" s="343">
        <f t="shared" si="31"/>
        <v>0</v>
      </c>
      <c r="AD92" s="532" t="str">
        <f t="shared" si="32"/>
        <v/>
      </c>
      <c r="AE92" s="540"/>
      <c r="AF92" s="346">
        <f t="shared" si="20"/>
        <v>0</v>
      </c>
    </row>
    <row r="93" spans="1:32" s="346" customFormat="1" ht="21" x14ac:dyDescent="0.4">
      <c r="A93" s="341" t="str">
        <f>IF(OR('ordem de passagem'!$G89="pct",'ordem de passagem'!$G89="mini",'ordem de passagem'!$G89="pctt",'ordem de passagem'!$G89="pctn",'ordem de passagem'!$G89="pctm"),'ordem de passagem'!B89,"")</f>
        <v/>
      </c>
      <c r="B93" s="402" t="str">
        <f>IF(OR('ordem de passagem'!$G89="pct",'ordem de passagem'!$G89="mini",'ordem de passagem'!$G89="pctt",'ordem de passagem'!$G89="pctn",'ordem de passagem'!$G89="pctm"),'ordem de passagem'!C89,"Não faz este aparelho")</f>
        <v>Não faz este aparelho</v>
      </c>
      <c r="C93" s="402" t="str">
        <f>IF(OR('ordem de passagem'!$G89="pct",'ordem de passagem'!$G89="mini",'ordem de passagem'!$G89="pctt",'ordem de passagem'!$G89="pctn",'ordem de passagem'!$G89="pctm"),'ordem de passagem'!D89,"")</f>
        <v/>
      </c>
      <c r="D93" s="341" t="str">
        <f>IF(OR('ordem de passagem'!$G89="pct",'ordem de passagem'!$G89="mini",'ordem de passagem'!$G89="pctt",'ordem de passagem'!$G89="pctn",'ordem de passagem'!$G89="pctm"),'ordem de passagem'!E89,"")</f>
        <v/>
      </c>
      <c r="E93" s="341" t="str">
        <f>IF(OR('ordem de passagem'!$G89="pct",'ordem de passagem'!$G89="mini",'ordem de passagem'!$G89="pctt",'ordem de passagem'!$G89="pctn",'ordem de passagem'!$G89="pctm"),'ordem de passagem'!G89,"")</f>
        <v/>
      </c>
      <c r="F93" s="341" t="str">
        <f>IF(OR('ordem de passagem'!$G89="pct",'ordem de passagem'!$G89="mini",'ordem de passagem'!$G89="pctt",'ordem de passagem'!$G89="pctn",'ordem de passagem'!$G89="pctm"),'ordem de passagem'!F89,"")</f>
        <v/>
      </c>
      <c r="G93" s="341" t="str">
        <f>IF(OR('ordem de passagem'!$G89="pct",'ordem de passagem'!$G89="mini",'ordem de passagem'!$G89="pctt",'ordem de passagem'!$G89="pctn",'ordem de passagem'!$G89="pctm"),'ordem de passagem'!H89,"")</f>
        <v/>
      </c>
      <c r="H93" s="614"/>
      <c r="I93" s="615"/>
      <c r="J93" s="616"/>
      <c r="K93" s="617"/>
      <c r="L93" s="614"/>
      <c r="M93" s="615"/>
      <c r="N93" s="616"/>
      <c r="O93" s="617"/>
      <c r="P93" s="614"/>
      <c r="Q93" s="615"/>
      <c r="R93" s="466"/>
      <c r="S93" s="374"/>
      <c r="T93" s="465"/>
      <c r="U93" s="342"/>
      <c r="V93" s="343">
        <f t="shared" si="33"/>
        <v>0</v>
      </c>
      <c r="W93" s="343" t="str">
        <f t="shared" si="28"/>
        <v/>
      </c>
      <c r="X93" s="343">
        <f t="shared" si="29"/>
        <v>0</v>
      </c>
      <c r="Y93" s="343" t="str">
        <f t="shared" si="30"/>
        <v/>
      </c>
      <c r="Z93" s="344" t="str">
        <f t="shared" si="25"/>
        <v/>
      </c>
      <c r="AA93" s="344" t="str">
        <f t="shared" si="26"/>
        <v/>
      </c>
      <c r="AB93" s="343">
        <f t="shared" si="34"/>
        <v>0</v>
      </c>
      <c r="AC93" s="343">
        <f t="shared" si="31"/>
        <v>0</v>
      </c>
      <c r="AD93" s="532" t="str">
        <f t="shared" si="32"/>
        <v/>
      </c>
      <c r="AE93" s="540"/>
      <c r="AF93" s="346">
        <f t="shared" si="20"/>
        <v>0</v>
      </c>
    </row>
    <row r="94" spans="1:32" s="346" customFormat="1" ht="21" x14ac:dyDescent="0.4">
      <c r="A94" s="341" t="str">
        <f>IF(OR('ordem de passagem'!$G90="pct",'ordem de passagem'!$G90="mini",'ordem de passagem'!$G90="pctt",'ordem de passagem'!$G90="pctn",'ordem de passagem'!$G90="pctm"),'ordem de passagem'!B90,"")</f>
        <v/>
      </c>
      <c r="B94" s="402" t="str">
        <f>IF(OR('ordem de passagem'!$G90="pct",'ordem de passagem'!$G90="mini",'ordem de passagem'!$G90="pctt",'ordem de passagem'!$G90="pctn",'ordem de passagem'!$G90="pctm"),'ordem de passagem'!C90,"Não faz este aparelho")</f>
        <v>Não faz este aparelho</v>
      </c>
      <c r="C94" s="402" t="str">
        <f>IF(OR('ordem de passagem'!$G90="pct",'ordem de passagem'!$G90="mini",'ordem de passagem'!$G90="pctt",'ordem de passagem'!$G90="pctn",'ordem de passagem'!$G90="pctm"),'ordem de passagem'!D90,"")</f>
        <v/>
      </c>
      <c r="D94" s="341" t="str">
        <f>IF(OR('ordem de passagem'!$G90="pct",'ordem de passagem'!$G90="mini",'ordem de passagem'!$G90="pctt",'ordem de passagem'!$G90="pctn",'ordem de passagem'!$G90="pctm"),'ordem de passagem'!E90,"")</f>
        <v/>
      </c>
      <c r="E94" s="341" t="str">
        <f>IF(OR('ordem de passagem'!$G90="pct",'ordem de passagem'!$G90="mini",'ordem de passagem'!$G90="pctt",'ordem de passagem'!$G90="pctn",'ordem de passagem'!$G90="pctm"),'ordem de passagem'!G90,"")</f>
        <v/>
      </c>
      <c r="F94" s="341" t="str">
        <f>IF(OR('ordem de passagem'!$G90="pct",'ordem de passagem'!$G90="mini",'ordem de passagem'!$G90="pctt",'ordem de passagem'!$G90="pctn",'ordem de passagem'!$G90="pctm"),'ordem de passagem'!F90,"")</f>
        <v/>
      </c>
      <c r="G94" s="341" t="str">
        <f>IF(OR('ordem de passagem'!$G90="pct",'ordem de passagem'!$G90="mini",'ordem de passagem'!$G90="pctt",'ordem de passagem'!$G90="pctn",'ordem de passagem'!$G90="pctm"),'ordem de passagem'!H90,"")</f>
        <v/>
      </c>
      <c r="H94" s="614"/>
      <c r="I94" s="615"/>
      <c r="J94" s="616"/>
      <c r="K94" s="617"/>
      <c r="L94" s="614"/>
      <c r="M94" s="615"/>
      <c r="N94" s="616"/>
      <c r="O94" s="617"/>
      <c r="P94" s="614"/>
      <c r="Q94" s="615"/>
      <c r="R94" s="466"/>
      <c r="S94" s="374"/>
      <c r="T94" s="465"/>
      <c r="U94" s="342"/>
      <c r="V94" s="343">
        <f t="shared" si="33"/>
        <v>0</v>
      </c>
      <c r="W94" s="343" t="str">
        <f t="shared" si="28"/>
        <v/>
      </c>
      <c r="X94" s="343">
        <f t="shared" si="29"/>
        <v>0</v>
      </c>
      <c r="Y94" s="343" t="str">
        <f t="shared" si="30"/>
        <v/>
      </c>
      <c r="Z94" s="344" t="str">
        <f t="shared" si="25"/>
        <v/>
      </c>
      <c r="AA94" s="344" t="str">
        <f t="shared" si="26"/>
        <v/>
      </c>
      <c r="AB94" s="343">
        <f t="shared" si="34"/>
        <v>0</v>
      </c>
      <c r="AC94" s="343">
        <f t="shared" si="31"/>
        <v>0</v>
      </c>
      <c r="AD94" s="532" t="str">
        <f t="shared" si="32"/>
        <v/>
      </c>
      <c r="AE94" s="540"/>
      <c r="AF94" s="346">
        <f t="shared" si="20"/>
        <v>0</v>
      </c>
    </row>
    <row r="95" spans="1:32" s="346" customFormat="1" ht="21" x14ac:dyDescent="0.4">
      <c r="A95" s="341" t="str">
        <f>IF(OR('ordem de passagem'!$G91="pct",'ordem de passagem'!$G91="mini",'ordem de passagem'!$G91="pctt",'ordem de passagem'!$G91="pctn",'ordem de passagem'!$G91="pctm"),'ordem de passagem'!B91,"")</f>
        <v/>
      </c>
      <c r="B95" s="402" t="str">
        <f>IF(OR('ordem de passagem'!$G91="pct",'ordem de passagem'!$G91="mini",'ordem de passagem'!$G91="pctt",'ordem de passagem'!$G91="pctn",'ordem de passagem'!$G91="pctm"),'ordem de passagem'!C91,"Não faz este aparelho")</f>
        <v>Não faz este aparelho</v>
      </c>
      <c r="C95" s="402" t="str">
        <f>IF(OR('ordem de passagem'!$G91="pct",'ordem de passagem'!$G91="mini",'ordem de passagem'!$G91="pctt",'ordem de passagem'!$G91="pctn",'ordem de passagem'!$G91="pctm"),'ordem de passagem'!D91,"")</f>
        <v/>
      </c>
      <c r="D95" s="341" t="str">
        <f>IF(OR('ordem de passagem'!$G91="pct",'ordem de passagem'!$G91="mini",'ordem de passagem'!$G91="pctt",'ordem de passagem'!$G91="pctn",'ordem de passagem'!$G91="pctm"),'ordem de passagem'!E91,"")</f>
        <v/>
      </c>
      <c r="E95" s="341" t="str">
        <f>IF(OR('ordem de passagem'!$G91="pct",'ordem de passagem'!$G91="mini",'ordem de passagem'!$G91="pctt",'ordem de passagem'!$G91="pctn",'ordem de passagem'!$G91="pctm"),'ordem de passagem'!G91,"")</f>
        <v/>
      </c>
      <c r="F95" s="341" t="str">
        <f>IF(OR('ordem de passagem'!$G91="pct",'ordem de passagem'!$G91="mini",'ordem de passagem'!$G91="pctt",'ordem de passagem'!$G91="pctn",'ordem de passagem'!$G91="pctm"),'ordem de passagem'!F91,"")</f>
        <v/>
      </c>
      <c r="G95" s="341" t="str">
        <f>IF(OR('ordem de passagem'!$G91="pct",'ordem de passagem'!$G91="mini",'ordem de passagem'!$G91="pctt",'ordem de passagem'!$G91="pctn",'ordem de passagem'!$G91="pctm"),'ordem de passagem'!H91,"")</f>
        <v/>
      </c>
      <c r="H95" s="614"/>
      <c r="I95" s="615"/>
      <c r="J95" s="616"/>
      <c r="K95" s="617"/>
      <c r="L95" s="614"/>
      <c r="M95" s="615"/>
      <c r="N95" s="616"/>
      <c r="O95" s="617"/>
      <c r="P95" s="614"/>
      <c r="Q95" s="615"/>
      <c r="R95" s="466"/>
      <c r="S95" s="374"/>
      <c r="T95" s="465"/>
      <c r="U95" s="342"/>
      <c r="V95" s="343">
        <f t="shared" si="33"/>
        <v>0</v>
      </c>
      <c r="W95" s="343" t="str">
        <f t="shared" si="28"/>
        <v/>
      </c>
      <c r="X95" s="343">
        <f t="shared" si="29"/>
        <v>0</v>
      </c>
      <c r="Y95" s="343" t="str">
        <f t="shared" si="30"/>
        <v/>
      </c>
      <c r="Z95" s="344" t="str">
        <f t="shared" si="25"/>
        <v/>
      </c>
      <c r="AA95" s="344" t="str">
        <f t="shared" si="26"/>
        <v/>
      </c>
      <c r="AB95" s="343">
        <f t="shared" si="34"/>
        <v>0</v>
      </c>
      <c r="AC95" s="343">
        <f t="shared" si="31"/>
        <v>0</v>
      </c>
      <c r="AD95" s="532" t="str">
        <f t="shared" si="32"/>
        <v/>
      </c>
      <c r="AE95" s="540"/>
      <c r="AF95" s="346">
        <f t="shared" si="20"/>
        <v>0</v>
      </c>
    </row>
    <row r="96" spans="1:32" s="346" customFormat="1" ht="21" x14ac:dyDescent="0.4">
      <c r="A96" s="341" t="str">
        <f>IF(OR('ordem de passagem'!$G92="pct",'ordem de passagem'!$G92="mini",'ordem de passagem'!$G92="pctt",'ordem de passagem'!$G92="pctn",'ordem de passagem'!$G92="pctm"),'ordem de passagem'!B92,"")</f>
        <v/>
      </c>
      <c r="B96" s="402" t="str">
        <f>IF(OR('ordem de passagem'!$G92="pct",'ordem de passagem'!$G92="mini",'ordem de passagem'!$G92="pctt",'ordem de passagem'!$G92="pctn",'ordem de passagem'!$G92="pctm"),'ordem de passagem'!C92,"Não faz este aparelho")</f>
        <v>Não faz este aparelho</v>
      </c>
      <c r="C96" s="402" t="str">
        <f>IF(OR('ordem de passagem'!$G92="pct",'ordem de passagem'!$G92="mini",'ordem de passagem'!$G92="pctt",'ordem de passagem'!$G92="pctn",'ordem de passagem'!$G92="pctm"),'ordem de passagem'!D92,"")</f>
        <v/>
      </c>
      <c r="D96" s="341" t="str">
        <f>IF(OR('ordem de passagem'!$G92="pct",'ordem de passagem'!$G92="mini",'ordem de passagem'!$G92="pctt",'ordem de passagem'!$G92="pctn",'ordem de passagem'!$G92="pctm"),'ordem de passagem'!E92,"")</f>
        <v/>
      </c>
      <c r="E96" s="341" t="str">
        <f>IF(OR('ordem de passagem'!$G92="pct",'ordem de passagem'!$G92="mini",'ordem de passagem'!$G92="pctt",'ordem de passagem'!$G92="pctn",'ordem de passagem'!$G92="pctm"),'ordem de passagem'!G92,"")</f>
        <v/>
      </c>
      <c r="F96" s="341" t="str">
        <f>IF(OR('ordem de passagem'!$G92="pct",'ordem de passagem'!$G92="mini",'ordem de passagem'!$G92="pctt",'ordem de passagem'!$G92="pctn",'ordem de passagem'!$G92="pctm"),'ordem de passagem'!F92,"")</f>
        <v/>
      </c>
      <c r="G96" s="341" t="str">
        <f>IF(OR('ordem de passagem'!$G92="pct",'ordem de passagem'!$G92="mini",'ordem de passagem'!$G92="pctt",'ordem de passagem'!$G92="pctn",'ordem de passagem'!$G92="pctm"),'ordem de passagem'!H92,"")</f>
        <v/>
      </c>
      <c r="H96" s="614"/>
      <c r="I96" s="615"/>
      <c r="J96" s="616"/>
      <c r="K96" s="617"/>
      <c r="L96" s="614"/>
      <c r="M96" s="615"/>
      <c r="N96" s="616"/>
      <c r="O96" s="617"/>
      <c r="P96" s="614"/>
      <c r="Q96" s="615"/>
      <c r="R96" s="466"/>
      <c r="S96" s="374"/>
      <c r="T96" s="465"/>
      <c r="U96" s="342"/>
      <c r="V96" s="343">
        <f t="shared" si="33"/>
        <v>0</v>
      </c>
      <c r="W96" s="343" t="str">
        <f t="shared" si="28"/>
        <v/>
      </c>
      <c r="X96" s="343">
        <f t="shared" si="29"/>
        <v>0</v>
      </c>
      <c r="Y96" s="343" t="str">
        <f t="shared" si="30"/>
        <v/>
      </c>
      <c r="Z96" s="344" t="str">
        <f t="shared" si="25"/>
        <v/>
      </c>
      <c r="AA96" s="344" t="str">
        <f t="shared" si="26"/>
        <v/>
      </c>
      <c r="AB96" s="343">
        <f t="shared" si="34"/>
        <v>0</v>
      </c>
      <c r="AC96" s="343">
        <f t="shared" si="31"/>
        <v>0</v>
      </c>
      <c r="AD96" s="532" t="str">
        <f t="shared" si="32"/>
        <v/>
      </c>
      <c r="AE96" s="540"/>
      <c r="AF96" s="346">
        <f t="shared" si="20"/>
        <v>0</v>
      </c>
    </row>
    <row r="97" spans="1:32" s="346" customFormat="1" ht="21" x14ac:dyDescent="0.4">
      <c r="A97" s="341" t="str">
        <f>IF(OR('ordem de passagem'!$G93="pct",'ordem de passagem'!$G93="mini",'ordem de passagem'!$G93="pctt",'ordem de passagem'!$G93="pctn",'ordem de passagem'!$G93="pctm"),'ordem de passagem'!B93,"")</f>
        <v/>
      </c>
      <c r="B97" s="402" t="str">
        <f>IF(OR('ordem de passagem'!$G93="pct",'ordem de passagem'!$G93="mini",'ordem de passagem'!$G93="pctt",'ordem de passagem'!$G93="pctn",'ordem de passagem'!$G93="pctm"),'ordem de passagem'!C93,"Não faz este aparelho")</f>
        <v>Não faz este aparelho</v>
      </c>
      <c r="C97" s="402" t="str">
        <f>IF(OR('ordem de passagem'!$G93="pct",'ordem de passagem'!$G93="mini",'ordem de passagem'!$G93="pctt",'ordem de passagem'!$G93="pctn",'ordem de passagem'!$G93="pctm"),'ordem de passagem'!D93,"")</f>
        <v/>
      </c>
      <c r="D97" s="341" t="str">
        <f>IF(OR('ordem de passagem'!$G93="pct",'ordem de passagem'!$G93="mini",'ordem de passagem'!$G93="pctt",'ordem de passagem'!$G93="pctn",'ordem de passagem'!$G93="pctm"),'ordem de passagem'!E93,"")</f>
        <v/>
      </c>
      <c r="E97" s="341" t="str">
        <f>IF(OR('ordem de passagem'!$G93="pct",'ordem de passagem'!$G93="mini",'ordem de passagem'!$G93="pctt",'ordem de passagem'!$G93="pctn",'ordem de passagem'!$G93="pctm"),'ordem de passagem'!G93,"")</f>
        <v/>
      </c>
      <c r="F97" s="341" t="str">
        <f>IF(OR('ordem de passagem'!$G93="pct",'ordem de passagem'!$G93="mini",'ordem de passagem'!$G93="pctt",'ordem de passagem'!$G93="pctn",'ordem de passagem'!$G93="pctm"),'ordem de passagem'!F93,"")</f>
        <v/>
      </c>
      <c r="G97" s="341" t="str">
        <f>IF(OR('ordem de passagem'!$G93="pct",'ordem de passagem'!$G93="mini",'ordem de passagem'!$G93="pctt",'ordem de passagem'!$G93="pctn",'ordem de passagem'!$G93="pctm"),'ordem de passagem'!H93,"")</f>
        <v/>
      </c>
      <c r="H97" s="614"/>
      <c r="I97" s="615"/>
      <c r="J97" s="616"/>
      <c r="K97" s="617"/>
      <c r="L97" s="614"/>
      <c r="M97" s="615"/>
      <c r="N97" s="616"/>
      <c r="O97" s="617"/>
      <c r="P97" s="614"/>
      <c r="Q97" s="615"/>
      <c r="R97" s="466"/>
      <c r="S97" s="374"/>
      <c r="T97" s="465"/>
      <c r="U97" s="342"/>
      <c r="V97" s="343">
        <f t="shared" si="33"/>
        <v>0</v>
      </c>
      <c r="W97" s="343" t="str">
        <f t="shared" si="28"/>
        <v/>
      </c>
      <c r="X97" s="343">
        <f t="shared" si="29"/>
        <v>0</v>
      </c>
      <c r="Y97" s="343" t="str">
        <f t="shared" si="30"/>
        <v/>
      </c>
      <c r="Z97" s="344" t="str">
        <f t="shared" si="25"/>
        <v/>
      </c>
      <c r="AA97" s="344" t="str">
        <f t="shared" si="26"/>
        <v/>
      </c>
      <c r="AB97" s="343">
        <f t="shared" si="34"/>
        <v>0</v>
      </c>
      <c r="AC97" s="343">
        <f t="shared" si="31"/>
        <v>0</v>
      </c>
      <c r="AD97" s="532" t="str">
        <f t="shared" si="32"/>
        <v/>
      </c>
      <c r="AE97" s="540"/>
      <c r="AF97" s="346">
        <f t="shared" si="20"/>
        <v>0</v>
      </c>
    </row>
    <row r="98" spans="1:32" s="346" customFormat="1" ht="21" x14ac:dyDescent="0.4">
      <c r="A98" s="341" t="str">
        <f>IF(OR('ordem de passagem'!$G94="pct",'ordem de passagem'!$G94="mini",'ordem de passagem'!$G94="pctt",'ordem de passagem'!$G94="pctn",'ordem de passagem'!$G94="pctm"),'ordem de passagem'!B94,"")</f>
        <v/>
      </c>
      <c r="B98" s="402" t="str">
        <f>IF(OR('ordem de passagem'!$G94="pct",'ordem de passagem'!$G94="mini",'ordem de passagem'!$G94="pctt",'ordem de passagem'!$G94="pctn",'ordem de passagem'!$G94="pctm"),'ordem de passagem'!C94,"Não faz este aparelho")</f>
        <v>Não faz este aparelho</v>
      </c>
      <c r="C98" s="402" t="str">
        <f>IF(OR('ordem de passagem'!$G94="pct",'ordem de passagem'!$G94="mini",'ordem de passagem'!$G94="pctt",'ordem de passagem'!$G94="pctn",'ordem de passagem'!$G94="pctm"),'ordem de passagem'!D94,"")</f>
        <v/>
      </c>
      <c r="D98" s="341" t="str">
        <f>IF(OR('ordem de passagem'!$G94="pct",'ordem de passagem'!$G94="mini",'ordem de passagem'!$G94="pctt",'ordem de passagem'!$G94="pctn",'ordem de passagem'!$G94="pctm"),'ordem de passagem'!E94,"")</f>
        <v/>
      </c>
      <c r="E98" s="341" t="str">
        <f>IF(OR('ordem de passagem'!$G94="pct",'ordem de passagem'!$G94="mini",'ordem de passagem'!$G94="pctt",'ordem de passagem'!$G94="pctn",'ordem de passagem'!$G94="pctm"),'ordem de passagem'!G94,"")</f>
        <v/>
      </c>
      <c r="F98" s="341" t="str">
        <f>IF(OR('ordem de passagem'!$G94="pct",'ordem de passagem'!$G94="mini",'ordem de passagem'!$G94="pctt",'ordem de passagem'!$G94="pctn",'ordem de passagem'!$G94="pctm"),'ordem de passagem'!F94,"")</f>
        <v/>
      </c>
      <c r="G98" s="341" t="str">
        <f>IF(OR('ordem de passagem'!$G94="pct",'ordem de passagem'!$G94="mini",'ordem de passagem'!$G94="pctt",'ordem de passagem'!$G94="pctn",'ordem de passagem'!$G94="pctm"),'ordem de passagem'!H94,"")</f>
        <v/>
      </c>
      <c r="H98" s="614"/>
      <c r="I98" s="615"/>
      <c r="J98" s="616"/>
      <c r="K98" s="617"/>
      <c r="L98" s="614"/>
      <c r="M98" s="615"/>
      <c r="N98" s="616"/>
      <c r="O98" s="617"/>
      <c r="P98" s="614"/>
      <c r="Q98" s="615"/>
      <c r="R98" s="466"/>
      <c r="S98" s="374"/>
      <c r="T98" s="465"/>
      <c r="U98" s="342"/>
      <c r="V98" s="343">
        <f t="shared" si="33"/>
        <v>0</v>
      </c>
      <c r="W98" s="343" t="str">
        <f t="shared" si="28"/>
        <v/>
      </c>
      <c r="X98" s="343">
        <f t="shared" si="29"/>
        <v>0</v>
      </c>
      <c r="Y98" s="343" t="str">
        <f t="shared" si="30"/>
        <v/>
      </c>
      <c r="Z98" s="344" t="str">
        <f t="shared" si="25"/>
        <v/>
      </c>
      <c r="AA98" s="344" t="str">
        <f t="shared" si="26"/>
        <v/>
      </c>
      <c r="AB98" s="343">
        <f t="shared" si="34"/>
        <v>0</v>
      </c>
      <c r="AC98" s="343">
        <f t="shared" si="31"/>
        <v>0</v>
      </c>
      <c r="AD98" s="532" t="str">
        <f t="shared" si="32"/>
        <v/>
      </c>
      <c r="AE98" s="540"/>
      <c r="AF98" s="346">
        <f t="shared" si="20"/>
        <v>0</v>
      </c>
    </row>
    <row r="99" spans="1:32" s="346" customFormat="1" ht="21" x14ac:dyDescent="0.4">
      <c r="A99" s="341" t="str">
        <f>IF(OR('ordem de passagem'!$G95="pct",'ordem de passagem'!$G95="mini",'ordem de passagem'!$G95="pctt",'ordem de passagem'!$G95="pctn",'ordem de passagem'!$G95="pctm"),'ordem de passagem'!B95,"")</f>
        <v/>
      </c>
      <c r="B99" s="402" t="str">
        <f>IF(OR('ordem de passagem'!$G95="pct",'ordem de passagem'!$G95="mini",'ordem de passagem'!$G95="pctt",'ordem de passagem'!$G95="pctn",'ordem de passagem'!$G95="pctm"),'ordem de passagem'!C95,"Não faz este aparelho")</f>
        <v>Não faz este aparelho</v>
      </c>
      <c r="C99" s="402" t="str">
        <f>IF(OR('ordem de passagem'!$G95="pct",'ordem de passagem'!$G95="mini",'ordem de passagem'!$G95="pctt",'ordem de passagem'!$G95="pctn",'ordem de passagem'!$G95="pctm"),'ordem de passagem'!D95,"")</f>
        <v/>
      </c>
      <c r="D99" s="341" t="str">
        <f>IF(OR('ordem de passagem'!$G95="pct",'ordem de passagem'!$G95="mini",'ordem de passagem'!$G95="pctt",'ordem de passagem'!$G95="pctn",'ordem de passagem'!$G95="pctm"),'ordem de passagem'!E95,"")</f>
        <v/>
      </c>
      <c r="E99" s="341" t="str">
        <f>IF(OR('ordem de passagem'!$G95="pct",'ordem de passagem'!$G95="mini",'ordem de passagem'!$G95="pctt",'ordem de passagem'!$G95="pctn",'ordem de passagem'!$G95="pctm"),'ordem de passagem'!G95,"")</f>
        <v/>
      </c>
      <c r="F99" s="341" t="str">
        <f>IF(OR('ordem de passagem'!$G95="pct",'ordem de passagem'!$G95="mini",'ordem de passagem'!$G95="pctt",'ordem de passagem'!$G95="pctn",'ordem de passagem'!$G95="pctm"),'ordem de passagem'!F95,"")</f>
        <v/>
      </c>
      <c r="G99" s="341" t="str">
        <f>IF(OR('ordem de passagem'!$G95="pct",'ordem de passagem'!$G95="mini",'ordem de passagem'!$G95="pctt",'ordem de passagem'!$G95="pctn",'ordem de passagem'!$G95="pctm"),'ordem de passagem'!H95,"")</f>
        <v/>
      </c>
      <c r="H99" s="614"/>
      <c r="I99" s="615"/>
      <c r="J99" s="616"/>
      <c r="K99" s="617"/>
      <c r="L99" s="614"/>
      <c r="M99" s="615"/>
      <c r="N99" s="616"/>
      <c r="O99" s="617"/>
      <c r="P99" s="614"/>
      <c r="Q99" s="615"/>
      <c r="R99" s="466"/>
      <c r="S99" s="374"/>
      <c r="T99" s="465"/>
      <c r="U99" s="342"/>
      <c r="V99" s="343">
        <f t="shared" si="33"/>
        <v>0</v>
      </c>
      <c r="W99" s="343" t="str">
        <f t="shared" si="28"/>
        <v/>
      </c>
      <c r="X99" s="343">
        <f t="shared" si="29"/>
        <v>0</v>
      </c>
      <c r="Y99" s="343" t="str">
        <f t="shared" si="30"/>
        <v/>
      </c>
      <c r="Z99" s="344" t="str">
        <f t="shared" si="25"/>
        <v/>
      </c>
      <c r="AA99" s="344" t="str">
        <f t="shared" si="26"/>
        <v/>
      </c>
      <c r="AB99" s="343">
        <f t="shared" si="34"/>
        <v>0</v>
      </c>
      <c r="AC99" s="343">
        <f t="shared" si="31"/>
        <v>0</v>
      </c>
      <c r="AD99" s="532" t="str">
        <f t="shared" si="32"/>
        <v/>
      </c>
      <c r="AE99" s="540"/>
      <c r="AF99" s="346">
        <f t="shared" ref="AF99:AF135" si="35">IFERROR((IF($U$11=3,((H99+J99+L99))-S99,IF($U$11=5,((H99+J99+L99+N99+P99)-MAX(H99:I99,J99,L99,N99,P99)-MIN(H99:I99,J99,L99,N99,P99)))))-S99,"")</f>
        <v>0</v>
      </c>
    </row>
    <row r="100" spans="1:32" s="346" customFormat="1" ht="21" x14ac:dyDescent="0.4">
      <c r="A100" s="341" t="str">
        <f>IF(OR('ordem de passagem'!$G96="pct",'ordem de passagem'!$G96="mini",'ordem de passagem'!$G96="pctt",'ordem de passagem'!$G96="pctn",'ordem de passagem'!$G96="pctm"),'ordem de passagem'!B96,"")</f>
        <v/>
      </c>
      <c r="B100" s="402" t="str">
        <f>IF(OR('ordem de passagem'!$G96="pct",'ordem de passagem'!$G96="mini",'ordem de passagem'!$G96="pctt",'ordem de passagem'!$G96="pctn",'ordem de passagem'!$G96="pctm"),'ordem de passagem'!C96,"Não faz este aparelho")</f>
        <v>Não faz este aparelho</v>
      </c>
      <c r="C100" s="402" t="str">
        <f>IF(OR('ordem de passagem'!$G96="pct",'ordem de passagem'!$G96="mini",'ordem de passagem'!$G96="pctt",'ordem de passagem'!$G96="pctn",'ordem de passagem'!$G96="pctm"),'ordem de passagem'!D96,"")</f>
        <v/>
      </c>
      <c r="D100" s="341" t="str">
        <f>IF(OR('ordem de passagem'!$G96="pct",'ordem de passagem'!$G96="mini",'ordem de passagem'!$G96="pctt",'ordem de passagem'!$G96="pctn",'ordem de passagem'!$G96="pctm"),'ordem de passagem'!E96,"")</f>
        <v/>
      </c>
      <c r="E100" s="341" t="str">
        <f>IF(OR('ordem de passagem'!$G96="pct",'ordem de passagem'!$G96="mini",'ordem de passagem'!$G96="pctt",'ordem de passagem'!$G96="pctn",'ordem de passagem'!$G96="pctm"),'ordem de passagem'!G96,"")</f>
        <v/>
      </c>
      <c r="F100" s="341" t="str">
        <f>IF(OR('ordem de passagem'!$G96="pct",'ordem de passagem'!$G96="mini",'ordem de passagem'!$G96="pctt",'ordem de passagem'!$G96="pctn",'ordem de passagem'!$G96="pctm"),'ordem de passagem'!F96,"")</f>
        <v/>
      </c>
      <c r="G100" s="341" t="str">
        <f>IF(OR('ordem de passagem'!$G96="pct",'ordem de passagem'!$G96="mini",'ordem de passagem'!$G96="pctt",'ordem de passagem'!$G96="pctn",'ordem de passagem'!$G96="pctm"),'ordem de passagem'!H96,"")</f>
        <v/>
      </c>
      <c r="H100" s="614"/>
      <c r="I100" s="615"/>
      <c r="J100" s="616"/>
      <c r="K100" s="617"/>
      <c r="L100" s="614"/>
      <c r="M100" s="615"/>
      <c r="N100" s="616"/>
      <c r="O100" s="617"/>
      <c r="P100" s="614"/>
      <c r="Q100" s="615"/>
      <c r="R100" s="466"/>
      <c r="S100" s="374"/>
      <c r="T100" s="465"/>
      <c r="U100" s="342"/>
      <c r="V100" s="343">
        <f t="shared" si="33"/>
        <v>0</v>
      </c>
      <c r="W100" s="343" t="str">
        <f t="shared" si="28"/>
        <v/>
      </c>
      <c r="X100" s="343">
        <f t="shared" si="29"/>
        <v>0</v>
      </c>
      <c r="Y100" s="343" t="str">
        <f t="shared" si="30"/>
        <v/>
      </c>
      <c r="Z100" s="344" t="str">
        <f t="shared" si="25"/>
        <v/>
      </c>
      <c r="AA100" s="344" t="str">
        <f t="shared" si="26"/>
        <v/>
      </c>
      <c r="AB100" s="343">
        <f t="shared" si="34"/>
        <v>0</v>
      </c>
      <c r="AC100" s="343">
        <f t="shared" si="31"/>
        <v>0</v>
      </c>
      <c r="AD100" s="532" t="str">
        <f t="shared" si="32"/>
        <v/>
      </c>
      <c r="AE100" s="540"/>
      <c r="AF100" s="346">
        <f t="shared" si="35"/>
        <v>0</v>
      </c>
    </row>
    <row r="101" spans="1:32" s="346" customFormat="1" ht="21" x14ac:dyDescent="0.4">
      <c r="A101" s="341" t="str">
        <f>IF(OR('ordem de passagem'!$G97="pct",'ordem de passagem'!$G97="mini",'ordem de passagem'!$G97="pctt",'ordem de passagem'!$G97="pctn",'ordem de passagem'!$G97="pctm"),'ordem de passagem'!B97,"")</f>
        <v/>
      </c>
      <c r="B101" s="402" t="str">
        <f>IF(OR('ordem de passagem'!$G97="pct",'ordem de passagem'!$G97="mini",'ordem de passagem'!$G97="pctt",'ordem de passagem'!$G97="pctn",'ordem de passagem'!$G97="pctm"),'ordem de passagem'!C97,"Não faz este aparelho")</f>
        <v>Não faz este aparelho</v>
      </c>
      <c r="C101" s="402" t="str">
        <f>IF(OR('ordem de passagem'!$G97="pct",'ordem de passagem'!$G97="mini",'ordem de passagem'!$G97="pctt",'ordem de passagem'!$G97="pctn",'ordem de passagem'!$G97="pctm"),'ordem de passagem'!D97,"")</f>
        <v/>
      </c>
      <c r="D101" s="341" t="str">
        <f>IF(OR('ordem de passagem'!$G97="pct",'ordem de passagem'!$G97="mini",'ordem de passagem'!$G97="pctt",'ordem de passagem'!$G97="pctn",'ordem de passagem'!$G97="pctm"),'ordem de passagem'!E97,"")</f>
        <v/>
      </c>
      <c r="E101" s="341" t="str">
        <f>IF(OR('ordem de passagem'!$G97="pct",'ordem de passagem'!$G97="mini",'ordem de passagem'!$G97="pctt",'ordem de passagem'!$G97="pctn",'ordem de passagem'!$G97="pctm"),'ordem de passagem'!G97,"")</f>
        <v/>
      </c>
      <c r="F101" s="341" t="str">
        <f>IF(OR('ordem de passagem'!$G97="pct",'ordem de passagem'!$G97="mini",'ordem de passagem'!$G97="pctt",'ordem de passagem'!$G97="pctn",'ordem de passagem'!$G97="pctm"),'ordem de passagem'!F97,"")</f>
        <v/>
      </c>
      <c r="G101" s="341" t="str">
        <f>IF(OR('ordem de passagem'!$G97="pct",'ordem de passagem'!$G97="mini",'ordem de passagem'!$G97="pctt",'ordem de passagem'!$G97="pctn",'ordem de passagem'!$G97="pctm"),'ordem de passagem'!H97,"")</f>
        <v/>
      </c>
      <c r="H101" s="614"/>
      <c r="I101" s="615"/>
      <c r="J101" s="616"/>
      <c r="K101" s="617"/>
      <c r="L101" s="614"/>
      <c r="M101" s="615"/>
      <c r="N101" s="616"/>
      <c r="O101" s="617"/>
      <c r="P101" s="614"/>
      <c r="Q101" s="615"/>
      <c r="R101" s="466"/>
      <c r="S101" s="374"/>
      <c r="T101" s="465"/>
      <c r="U101" s="342"/>
      <c r="V101" s="343">
        <f t="shared" si="33"/>
        <v>0</v>
      </c>
      <c r="W101" s="343" t="str">
        <f t="shared" si="28"/>
        <v/>
      </c>
      <c r="X101" s="343">
        <f t="shared" si="29"/>
        <v>0</v>
      </c>
      <c r="Y101" s="343" t="str">
        <f t="shared" si="30"/>
        <v/>
      </c>
      <c r="Z101" s="344" t="str">
        <f t="shared" si="25"/>
        <v/>
      </c>
      <c r="AA101" s="344" t="str">
        <f t="shared" si="26"/>
        <v/>
      </c>
      <c r="AB101" s="343">
        <f t="shared" si="34"/>
        <v>0</v>
      </c>
      <c r="AC101" s="343">
        <f t="shared" si="31"/>
        <v>0</v>
      </c>
      <c r="AD101" s="532" t="str">
        <f t="shared" si="32"/>
        <v/>
      </c>
      <c r="AE101" s="540"/>
      <c r="AF101" s="346">
        <f t="shared" si="35"/>
        <v>0</v>
      </c>
    </row>
    <row r="102" spans="1:32" s="346" customFormat="1" ht="21" x14ac:dyDescent="0.4">
      <c r="A102" s="341" t="str">
        <f>IF(OR('ordem de passagem'!$G98="pct",'ordem de passagem'!$G98="mini",'ordem de passagem'!$G98="pctt",'ordem de passagem'!$G98="pctn",'ordem de passagem'!$G98="pctm"),'ordem de passagem'!B98,"")</f>
        <v/>
      </c>
      <c r="B102" s="402" t="str">
        <f>IF(OR('ordem de passagem'!$G98="pct",'ordem de passagem'!$G98="mini",'ordem de passagem'!$G98="pctt",'ordem de passagem'!$G98="pctn",'ordem de passagem'!$G98="pctm"),'ordem de passagem'!C98,"Não faz este aparelho")</f>
        <v>Não faz este aparelho</v>
      </c>
      <c r="C102" s="402" t="str">
        <f>IF(OR('ordem de passagem'!$G98="pct",'ordem de passagem'!$G98="mini",'ordem de passagem'!$G98="pctt",'ordem de passagem'!$G98="pctn",'ordem de passagem'!$G98="pctm"),'ordem de passagem'!D98,"")</f>
        <v/>
      </c>
      <c r="D102" s="341" t="str">
        <f>IF(OR('ordem de passagem'!$G98="pct",'ordem de passagem'!$G98="mini",'ordem de passagem'!$G98="pctt",'ordem de passagem'!$G98="pctn",'ordem de passagem'!$G98="pctm"),'ordem de passagem'!E98,"")</f>
        <v/>
      </c>
      <c r="E102" s="341" t="str">
        <f>IF(OR('ordem de passagem'!$G98="pct",'ordem de passagem'!$G98="mini",'ordem de passagem'!$G98="pctt",'ordem de passagem'!$G98="pctn",'ordem de passagem'!$G98="pctm"),'ordem de passagem'!G98,"")</f>
        <v/>
      </c>
      <c r="F102" s="341" t="str">
        <f>IF(OR('ordem de passagem'!$G98="pct",'ordem de passagem'!$G98="mini",'ordem de passagem'!$G98="pctt",'ordem de passagem'!$G98="pctn",'ordem de passagem'!$G98="pctm"),'ordem de passagem'!F98,"")</f>
        <v/>
      </c>
      <c r="G102" s="341" t="str">
        <f>IF(OR('ordem de passagem'!$G98="pct",'ordem de passagem'!$G98="mini",'ordem de passagem'!$G98="pctt",'ordem de passagem'!$G98="pctn",'ordem de passagem'!$G98="pctm"),'ordem de passagem'!H98,"")</f>
        <v/>
      </c>
      <c r="H102" s="614"/>
      <c r="I102" s="615"/>
      <c r="J102" s="616"/>
      <c r="K102" s="617"/>
      <c r="L102" s="614"/>
      <c r="M102" s="615"/>
      <c r="N102" s="616"/>
      <c r="O102" s="617"/>
      <c r="P102" s="614"/>
      <c r="Q102" s="615"/>
      <c r="R102" s="466"/>
      <c r="S102" s="374"/>
      <c r="T102" s="465"/>
      <c r="U102" s="342"/>
      <c r="V102" s="343">
        <f t="shared" si="33"/>
        <v>0</v>
      </c>
      <c r="W102" s="343" t="str">
        <f t="shared" si="28"/>
        <v/>
      </c>
      <c r="X102" s="343">
        <f t="shared" si="29"/>
        <v>0</v>
      </c>
      <c r="Y102" s="343" t="str">
        <f t="shared" si="30"/>
        <v/>
      </c>
      <c r="Z102" s="344" t="str">
        <f t="shared" si="25"/>
        <v/>
      </c>
      <c r="AA102" s="344" t="str">
        <f t="shared" si="26"/>
        <v/>
      </c>
      <c r="AB102" s="343">
        <f t="shared" si="34"/>
        <v>0</v>
      </c>
      <c r="AC102" s="343">
        <f t="shared" si="31"/>
        <v>0</v>
      </c>
      <c r="AD102" s="532" t="str">
        <f t="shared" si="32"/>
        <v/>
      </c>
      <c r="AE102" s="540"/>
      <c r="AF102" s="346">
        <f t="shared" si="35"/>
        <v>0</v>
      </c>
    </row>
    <row r="103" spans="1:32" s="346" customFormat="1" ht="21" x14ac:dyDescent="0.4">
      <c r="A103" s="341" t="str">
        <f>IF(OR('ordem de passagem'!$G99="pct",'ordem de passagem'!$G99="mini",'ordem de passagem'!$G99="pctt",'ordem de passagem'!$G99="pctn",'ordem de passagem'!$G99="pctm"),'ordem de passagem'!B99,"")</f>
        <v/>
      </c>
      <c r="B103" s="402" t="str">
        <f>IF(OR('ordem de passagem'!$G99="pct",'ordem de passagem'!$G99="mini",'ordem de passagem'!$G99="pctt",'ordem de passagem'!$G99="pctn",'ordem de passagem'!$G99="pctm"),'ordem de passagem'!C99,"Não faz este aparelho")</f>
        <v>Não faz este aparelho</v>
      </c>
      <c r="C103" s="402" t="str">
        <f>IF(OR('ordem de passagem'!$G99="pct",'ordem de passagem'!$G99="mini",'ordem de passagem'!$G99="pctt",'ordem de passagem'!$G99="pctn",'ordem de passagem'!$G99="pctm"),'ordem de passagem'!D99,"")</f>
        <v/>
      </c>
      <c r="D103" s="341" t="str">
        <f>IF(OR('ordem de passagem'!$G99="pct",'ordem de passagem'!$G99="mini",'ordem de passagem'!$G99="pctt",'ordem de passagem'!$G99="pctn",'ordem de passagem'!$G99="pctm"),'ordem de passagem'!E99,"")</f>
        <v/>
      </c>
      <c r="E103" s="341" t="str">
        <f>IF(OR('ordem de passagem'!$G99="pct",'ordem de passagem'!$G99="mini",'ordem de passagem'!$G99="pctt",'ordem de passagem'!$G99="pctn",'ordem de passagem'!$G99="pctm"),'ordem de passagem'!G99,"")</f>
        <v/>
      </c>
      <c r="F103" s="341" t="str">
        <f>IF(OR('ordem de passagem'!$G99="pct",'ordem de passagem'!$G99="mini",'ordem de passagem'!$G99="pctt",'ordem de passagem'!$G99="pctn",'ordem de passagem'!$G99="pctm"),'ordem de passagem'!F99,"")</f>
        <v/>
      </c>
      <c r="G103" s="341" t="str">
        <f>IF(OR('ordem de passagem'!$G99="pct",'ordem de passagem'!$G99="mini",'ordem de passagem'!$G99="pctt",'ordem de passagem'!$G99="pctn",'ordem de passagem'!$G99="pctm"),'ordem de passagem'!H99,"")</f>
        <v/>
      </c>
      <c r="H103" s="614"/>
      <c r="I103" s="615"/>
      <c r="J103" s="616"/>
      <c r="K103" s="617"/>
      <c r="L103" s="614"/>
      <c r="M103" s="615"/>
      <c r="N103" s="616"/>
      <c r="O103" s="617"/>
      <c r="P103" s="614"/>
      <c r="Q103" s="615"/>
      <c r="R103" s="466"/>
      <c r="S103" s="374"/>
      <c r="T103" s="465"/>
      <c r="U103" s="342"/>
      <c r="V103" s="343">
        <f t="shared" si="33"/>
        <v>0</v>
      </c>
      <c r="W103" s="343" t="str">
        <f t="shared" si="28"/>
        <v/>
      </c>
      <c r="X103" s="343">
        <f t="shared" si="29"/>
        <v>0</v>
      </c>
      <c r="Y103" s="343" t="str">
        <f t="shared" si="30"/>
        <v/>
      </c>
      <c r="Z103" s="344" t="str">
        <f t="shared" si="25"/>
        <v/>
      </c>
      <c r="AA103" s="344" t="str">
        <f t="shared" si="26"/>
        <v/>
      </c>
      <c r="AB103" s="343">
        <f t="shared" si="34"/>
        <v>0</v>
      </c>
      <c r="AC103" s="343">
        <f t="shared" si="31"/>
        <v>0</v>
      </c>
      <c r="AD103" s="532" t="str">
        <f t="shared" si="32"/>
        <v/>
      </c>
      <c r="AE103" s="540"/>
      <c r="AF103" s="346">
        <f t="shared" si="35"/>
        <v>0</v>
      </c>
    </row>
    <row r="104" spans="1:32" s="346" customFormat="1" ht="21" x14ac:dyDescent="0.4">
      <c r="A104" s="341" t="str">
        <f>IF(OR('ordem de passagem'!$G100="pct",'ordem de passagem'!$G100="mini",'ordem de passagem'!$G100="pctt",'ordem de passagem'!$G100="pctn",'ordem de passagem'!$G100="pctm"),'ordem de passagem'!B100,"")</f>
        <v/>
      </c>
      <c r="B104" s="402" t="str">
        <f>IF(OR('ordem de passagem'!$G100="pct",'ordem de passagem'!$G100="mini",'ordem de passagem'!$G100="pctt",'ordem de passagem'!$G100="pctn",'ordem de passagem'!$G100="pctm"),'ordem de passagem'!C100,"Não faz este aparelho")</f>
        <v>Não faz este aparelho</v>
      </c>
      <c r="C104" s="402" t="str">
        <f>IF(OR('ordem de passagem'!$G100="pct",'ordem de passagem'!$G100="mini",'ordem de passagem'!$G100="pctt",'ordem de passagem'!$G100="pctn",'ordem de passagem'!$G100="pctm"),'ordem de passagem'!D100,"")</f>
        <v/>
      </c>
      <c r="D104" s="341" t="str">
        <f>IF(OR('ordem de passagem'!$G100="pct",'ordem de passagem'!$G100="mini",'ordem de passagem'!$G100="pctt",'ordem de passagem'!$G100="pctn",'ordem de passagem'!$G100="pctm"),'ordem de passagem'!E100,"")</f>
        <v/>
      </c>
      <c r="E104" s="341" t="str">
        <f>IF(OR('ordem de passagem'!$G100="pct",'ordem de passagem'!$G100="mini",'ordem de passagem'!$G100="pctt",'ordem de passagem'!$G100="pctn",'ordem de passagem'!$G100="pctm"),'ordem de passagem'!G100,"")</f>
        <v/>
      </c>
      <c r="F104" s="341" t="str">
        <f>IF(OR('ordem de passagem'!$G100="pct",'ordem de passagem'!$G100="mini",'ordem de passagem'!$G100="pctt",'ordem de passagem'!$G100="pctn",'ordem de passagem'!$G100="pctm"),'ordem de passagem'!F100,"")</f>
        <v/>
      </c>
      <c r="G104" s="341" t="str">
        <f>IF(OR('ordem de passagem'!$G100="pct",'ordem de passagem'!$G100="mini",'ordem de passagem'!$G100="pctt",'ordem de passagem'!$G100="pctn",'ordem de passagem'!$G100="pctm"),'ordem de passagem'!H100,"")</f>
        <v/>
      </c>
      <c r="H104" s="614"/>
      <c r="I104" s="615"/>
      <c r="J104" s="616"/>
      <c r="K104" s="617"/>
      <c r="L104" s="614"/>
      <c r="M104" s="615"/>
      <c r="N104" s="616"/>
      <c r="O104" s="617"/>
      <c r="P104" s="614"/>
      <c r="Q104" s="615"/>
      <c r="R104" s="466"/>
      <c r="S104" s="374"/>
      <c r="T104" s="465"/>
      <c r="U104" s="342"/>
      <c r="V104" s="343">
        <f t="shared" si="33"/>
        <v>0</v>
      </c>
      <c r="W104" s="343" t="str">
        <f t="shared" si="28"/>
        <v/>
      </c>
      <c r="X104" s="343">
        <f t="shared" si="29"/>
        <v>0</v>
      </c>
      <c r="Y104" s="343" t="str">
        <f t="shared" si="30"/>
        <v/>
      </c>
      <c r="Z104" s="344" t="str">
        <f t="shared" si="25"/>
        <v/>
      </c>
      <c r="AA104" s="344" t="str">
        <f t="shared" si="26"/>
        <v/>
      </c>
      <c r="AB104" s="343">
        <f t="shared" si="34"/>
        <v>0</v>
      </c>
      <c r="AC104" s="343">
        <f t="shared" si="31"/>
        <v>0</v>
      </c>
      <c r="AD104" s="532" t="str">
        <f t="shared" si="32"/>
        <v/>
      </c>
      <c r="AE104" s="540"/>
      <c r="AF104" s="346">
        <f t="shared" si="35"/>
        <v>0</v>
      </c>
    </row>
    <row r="105" spans="1:32" s="346" customFormat="1" ht="21" x14ac:dyDescent="0.4">
      <c r="A105" s="341" t="str">
        <f>IF(OR('ordem de passagem'!$G101="pct",'ordem de passagem'!$G101="mini",'ordem de passagem'!$G101="pctt",'ordem de passagem'!$G101="pctn",'ordem de passagem'!$G101="pctm"),'ordem de passagem'!B101,"")</f>
        <v/>
      </c>
      <c r="B105" s="402" t="str">
        <f>IF(OR('ordem de passagem'!$G101="pct",'ordem de passagem'!$G101="mini",'ordem de passagem'!$G101="pctt",'ordem de passagem'!$G101="pctn",'ordem de passagem'!$G101="pctm"),'ordem de passagem'!C101,"Não faz este aparelho")</f>
        <v>Não faz este aparelho</v>
      </c>
      <c r="C105" s="402" t="str">
        <f>IF(OR('ordem de passagem'!$G101="pct",'ordem de passagem'!$G101="mini",'ordem de passagem'!$G101="pctt",'ordem de passagem'!$G101="pctn",'ordem de passagem'!$G101="pctm"),'ordem de passagem'!D101,"")</f>
        <v/>
      </c>
      <c r="D105" s="341" t="str">
        <f>IF(OR('ordem de passagem'!$G101="pct",'ordem de passagem'!$G101="mini",'ordem de passagem'!$G101="pctt",'ordem de passagem'!$G101="pctn",'ordem de passagem'!$G101="pctm"),'ordem de passagem'!E101,"")</f>
        <v/>
      </c>
      <c r="E105" s="341" t="str">
        <f>IF(OR('ordem de passagem'!$G101="pct",'ordem de passagem'!$G101="mini",'ordem de passagem'!$G101="pctt",'ordem de passagem'!$G101="pctn",'ordem de passagem'!$G101="pctm"),'ordem de passagem'!G101,"")</f>
        <v/>
      </c>
      <c r="F105" s="341" t="str">
        <f>IF(OR('ordem de passagem'!$G101="pct",'ordem de passagem'!$G101="mini",'ordem de passagem'!$G101="pctt",'ordem de passagem'!$G101="pctn",'ordem de passagem'!$G101="pctm"),'ordem de passagem'!F101,"")</f>
        <v/>
      </c>
      <c r="G105" s="341" t="str">
        <f>IF(OR('ordem de passagem'!$G101="pct",'ordem de passagem'!$G101="mini",'ordem de passagem'!$G101="pctt",'ordem de passagem'!$G101="pctn",'ordem de passagem'!$G101="pctm"),'ordem de passagem'!H101,"")</f>
        <v/>
      </c>
      <c r="H105" s="614"/>
      <c r="I105" s="615"/>
      <c r="J105" s="616"/>
      <c r="K105" s="617"/>
      <c r="L105" s="614"/>
      <c r="M105" s="615"/>
      <c r="N105" s="616"/>
      <c r="O105" s="617"/>
      <c r="P105" s="614"/>
      <c r="Q105" s="615"/>
      <c r="R105" s="466"/>
      <c r="S105" s="374"/>
      <c r="T105" s="465"/>
      <c r="U105" s="342"/>
      <c r="V105" s="343">
        <f t="shared" si="33"/>
        <v>0</v>
      </c>
      <c r="W105" s="343" t="str">
        <f t="shared" si="28"/>
        <v/>
      </c>
      <c r="X105" s="343">
        <f t="shared" si="29"/>
        <v>0</v>
      </c>
      <c r="Y105" s="343" t="str">
        <f t="shared" si="30"/>
        <v/>
      </c>
      <c r="Z105" s="344" t="str">
        <f t="shared" si="25"/>
        <v/>
      </c>
      <c r="AA105" s="344" t="str">
        <f t="shared" si="26"/>
        <v/>
      </c>
      <c r="AB105" s="343">
        <f t="shared" si="34"/>
        <v>0</v>
      </c>
      <c r="AC105" s="343">
        <f t="shared" si="31"/>
        <v>0</v>
      </c>
      <c r="AD105" s="532" t="str">
        <f t="shared" si="32"/>
        <v/>
      </c>
      <c r="AE105" s="540"/>
      <c r="AF105" s="346">
        <f t="shared" si="35"/>
        <v>0</v>
      </c>
    </row>
    <row r="106" spans="1:32" s="346" customFormat="1" ht="21" customHeight="1" x14ac:dyDescent="0.4">
      <c r="A106" s="341" t="str">
        <f>IF(OR('ordem de passagem'!$G102="pct",'ordem de passagem'!$G102="mini",'ordem de passagem'!$G102="pctt",'ordem de passagem'!$G102="pctn",'ordem de passagem'!$G102="pctm"),'ordem de passagem'!B102,"")</f>
        <v/>
      </c>
      <c r="B106" s="402" t="str">
        <f>IF(OR('ordem de passagem'!$G102="pct",'ordem de passagem'!$G102="mini",'ordem de passagem'!$G102="pctt",'ordem de passagem'!$G102="pctn",'ordem de passagem'!$G102="pctm"),'ordem de passagem'!C102,"Não faz este aparelho")</f>
        <v>Não faz este aparelho</v>
      </c>
      <c r="C106" s="402" t="str">
        <f>IF(OR('ordem de passagem'!$G102="pct",'ordem de passagem'!$G102="mini",'ordem de passagem'!$G102="pctt",'ordem de passagem'!$G102="pctn",'ordem de passagem'!$G102="pctm"),'ordem de passagem'!D102,"")</f>
        <v/>
      </c>
      <c r="D106" s="341" t="str">
        <f>IF(OR('ordem de passagem'!$G102="pct",'ordem de passagem'!$G102="mini",'ordem de passagem'!$G102="pctt",'ordem de passagem'!$G102="pctn",'ordem de passagem'!$G102="pctm"),'ordem de passagem'!E102,"")</f>
        <v/>
      </c>
      <c r="E106" s="341" t="str">
        <f>IF(OR('ordem de passagem'!$G102="pct",'ordem de passagem'!$G102="mini",'ordem de passagem'!$G102="pctt",'ordem de passagem'!$G102="pctn",'ordem de passagem'!$G102="pctm"),'ordem de passagem'!G102,"")</f>
        <v/>
      </c>
      <c r="F106" s="341" t="str">
        <f>IF(OR('ordem de passagem'!$G102="pct",'ordem de passagem'!$G102="mini",'ordem de passagem'!$G102="pctt",'ordem de passagem'!$G102="pctn",'ordem de passagem'!$G102="pctm"),'ordem de passagem'!F102,"")</f>
        <v/>
      </c>
      <c r="G106" s="341" t="str">
        <f>IF(OR('ordem de passagem'!$G102="pct",'ordem de passagem'!$G102="mini",'ordem de passagem'!$G102="pctt",'ordem de passagem'!$G102="pctn",'ordem de passagem'!$G102="pctm"),'ordem de passagem'!H102,"")</f>
        <v/>
      </c>
      <c r="H106" s="614"/>
      <c r="I106" s="615"/>
      <c r="J106" s="616"/>
      <c r="K106" s="617"/>
      <c r="L106" s="614"/>
      <c r="M106" s="615"/>
      <c r="N106" s="616"/>
      <c r="O106" s="617"/>
      <c r="P106" s="614"/>
      <c r="Q106" s="618"/>
      <c r="R106" s="466"/>
      <c r="S106" s="374"/>
      <c r="T106" s="465"/>
      <c r="U106" s="342"/>
      <c r="V106" s="343">
        <f t="shared" si="33"/>
        <v>0</v>
      </c>
      <c r="W106" s="343" t="str">
        <f t="shared" si="28"/>
        <v/>
      </c>
      <c r="X106" s="343">
        <f t="shared" si="29"/>
        <v>0</v>
      </c>
      <c r="Y106" s="343" t="str">
        <f t="shared" si="30"/>
        <v/>
      </c>
      <c r="Z106" s="344" t="str">
        <f t="shared" si="25"/>
        <v/>
      </c>
      <c r="AA106" s="344" t="str">
        <f t="shared" si="26"/>
        <v/>
      </c>
      <c r="AB106" s="343">
        <f t="shared" si="34"/>
        <v>0</v>
      </c>
      <c r="AC106" s="343">
        <f t="shared" si="31"/>
        <v>0</v>
      </c>
      <c r="AD106" s="532" t="str">
        <f t="shared" si="32"/>
        <v/>
      </c>
      <c r="AE106" s="540"/>
      <c r="AF106" s="346">
        <f t="shared" si="35"/>
        <v>0</v>
      </c>
    </row>
    <row r="107" spans="1:32" s="346" customFormat="1" ht="21" customHeight="1" x14ac:dyDescent="0.4">
      <c r="A107" s="341" t="str">
        <f>IF(OR('ordem de passagem'!$G103="pct",'ordem de passagem'!$G103="mini",'ordem de passagem'!$G103="pctt",'ordem de passagem'!$G103="pctn",'ordem de passagem'!$G103="pctm"),'ordem de passagem'!B103,"")</f>
        <v/>
      </c>
      <c r="B107" s="402" t="str">
        <f>IF(OR('ordem de passagem'!$G103="pct",'ordem de passagem'!$G103="mini",'ordem de passagem'!$G103="pctt",'ordem de passagem'!$G103="pctn",'ordem de passagem'!$G103="pctm"),'ordem de passagem'!C103,"Não faz este aparelho")</f>
        <v>Não faz este aparelho</v>
      </c>
      <c r="C107" s="402" t="str">
        <f>IF(OR('ordem de passagem'!$G103="pct",'ordem de passagem'!$G103="mini",'ordem de passagem'!$G103="pctt",'ordem de passagem'!$G103="pctn",'ordem de passagem'!$G103="pctm"),'ordem de passagem'!D103,"")</f>
        <v/>
      </c>
      <c r="D107" s="341" t="str">
        <f>IF(OR('ordem de passagem'!$G103="pct",'ordem de passagem'!$G103="mini",'ordem de passagem'!$G103="pctt",'ordem de passagem'!$G103="pctn",'ordem de passagem'!$G103="pctm"),'ordem de passagem'!E103,"")</f>
        <v/>
      </c>
      <c r="E107" s="341" t="str">
        <f>IF(OR('ordem de passagem'!$G103="pct",'ordem de passagem'!$G103="mini",'ordem de passagem'!$G103="pctt",'ordem de passagem'!$G103="pctn",'ordem de passagem'!$G103="pctm"),'ordem de passagem'!G103,"")</f>
        <v/>
      </c>
      <c r="F107" s="341" t="str">
        <f>IF(OR('ordem de passagem'!$G103="pct",'ordem de passagem'!$G103="mini",'ordem de passagem'!$G103="pctt",'ordem de passagem'!$G103="pctn",'ordem de passagem'!$G103="pctm"),'ordem de passagem'!F103,"")</f>
        <v/>
      </c>
      <c r="G107" s="341" t="str">
        <f>IF(OR('ordem de passagem'!$G103="pct",'ordem de passagem'!$G103="mini",'ordem de passagem'!$G103="pctt",'ordem de passagem'!$G103="pctn",'ordem de passagem'!$G103="pctm"),'ordem de passagem'!H103,"")</f>
        <v/>
      </c>
      <c r="H107" s="614"/>
      <c r="I107" s="615"/>
      <c r="J107" s="616"/>
      <c r="K107" s="617"/>
      <c r="L107" s="614"/>
      <c r="M107" s="615"/>
      <c r="N107" s="616"/>
      <c r="O107" s="617"/>
      <c r="P107" s="614"/>
      <c r="Q107" s="618"/>
      <c r="R107" s="466"/>
      <c r="S107" s="374"/>
      <c r="T107" s="465"/>
      <c r="U107" s="342"/>
      <c r="V107" s="343">
        <f t="shared" si="33"/>
        <v>0</v>
      </c>
      <c r="W107" s="343" t="str">
        <f t="shared" si="28"/>
        <v/>
      </c>
      <c r="X107" s="343">
        <f t="shared" si="29"/>
        <v>0</v>
      </c>
      <c r="Y107" s="343" t="str">
        <f t="shared" si="30"/>
        <v/>
      </c>
      <c r="Z107" s="344" t="str">
        <f t="shared" si="25"/>
        <v/>
      </c>
      <c r="AA107" s="344" t="str">
        <f t="shared" si="26"/>
        <v/>
      </c>
      <c r="AB107" s="343">
        <f t="shared" si="34"/>
        <v>0</v>
      </c>
      <c r="AC107" s="343">
        <f t="shared" si="31"/>
        <v>0</v>
      </c>
      <c r="AD107" s="532" t="str">
        <f t="shared" si="32"/>
        <v/>
      </c>
      <c r="AE107" s="540"/>
      <c r="AF107" s="346">
        <f t="shared" si="35"/>
        <v>0</v>
      </c>
    </row>
    <row r="108" spans="1:32" s="346" customFormat="1" ht="21" customHeight="1" x14ac:dyDescent="0.4">
      <c r="A108" s="341" t="str">
        <f>IF(OR('ordem de passagem'!$G104="pct",'ordem de passagem'!$G104="mini",'ordem de passagem'!$G104="pctt",'ordem de passagem'!$G104="pctn",'ordem de passagem'!$G104="pctm"),'ordem de passagem'!B104,"")</f>
        <v/>
      </c>
      <c r="B108" s="402" t="str">
        <f>IF(OR('ordem de passagem'!$G104="pct",'ordem de passagem'!$G104="mini",'ordem de passagem'!$G104="pctt",'ordem de passagem'!$G104="pctn",'ordem de passagem'!$G104="pctm"),'ordem de passagem'!C104,"Não faz este aparelho")</f>
        <v>Não faz este aparelho</v>
      </c>
      <c r="C108" s="402" t="str">
        <f>IF(OR('ordem de passagem'!$G104="pct",'ordem de passagem'!$G104="mini",'ordem de passagem'!$G104="pctt",'ordem de passagem'!$G104="pctn",'ordem de passagem'!$G104="pctm"),'ordem de passagem'!D104,"")</f>
        <v/>
      </c>
      <c r="D108" s="341" t="str">
        <f>IF(OR('ordem de passagem'!$G104="pct",'ordem de passagem'!$G104="mini",'ordem de passagem'!$G104="pctt",'ordem de passagem'!$G104="pctn",'ordem de passagem'!$G104="pctm"),'ordem de passagem'!E104,"")</f>
        <v/>
      </c>
      <c r="E108" s="341" t="str">
        <f>IF(OR('ordem de passagem'!$G104="pct",'ordem de passagem'!$G104="mini",'ordem de passagem'!$G104="pctt",'ordem de passagem'!$G104="pctn",'ordem de passagem'!$G104="pctm"),'ordem de passagem'!G104,"")</f>
        <v/>
      </c>
      <c r="F108" s="341" t="str">
        <f>IF(OR('ordem de passagem'!$G104="pct",'ordem de passagem'!$G104="mini",'ordem de passagem'!$G104="pctt",'ordem de passagem'!$G104="pctn",'ordem de passagem'!$G104="pctm"),'ordem de passagem'!F104,"")</f>
        <v/>
      </c>
      <c r="G108" s="341" t="str">
        <f>IF(OR('ordem de passagem'!$G104="pct",'ordem de passagem'!$G104="mini",'ordem de passagem'!$G104="pctt",'ordem de passagem'!$G104="pctn",'ordem de passagem'!$G104="pctm"),'ordem de passagem'!H104,"")</f>
        <v/>
      </c>
      <c r="H108" s="614"/>
      <c r="I108" s="615"/>
      <c r="J108" s="616"/>
      <c r="K108" s="617"/>
      <c r="L108" s="614"/>
      <c r="M108" s="615"/>
      <c r="N108" s="616"/>
      <c r="O108" s="617"/>
      <c r="P108" s="614"/>
      <c r="Q108" s="618"/>
      <c r="R108" s="466"/>
      <c r="S108" s="374"/>
      <c r="T108" s="465"/>
      <c r="U108" s="342"/>
      <c r="V108" s="343">
        <f t="shared" si="33"/>
        <v>0</v>
      </c>
      <c r="W108" s="343" t="str">
        <f t="shared" si="28"/>
        <v/>
      </c>
      <c r="X108" s="343">
        <f t="shared" si="29"/>
        <v>0</v>
      </c>
      <c r="Y108" s="343" t="str">
        <f t="shared" si="30"/>
        <v/>
      </c>
      <c r="Z108" s="344" t="str">
        <f t="shared" si="25"/>
        <v/>
      </c>
      <c r="AA108" s="344" t="str">
        <f t="shared" si="26"/>
        <v/>
      </c>
      <c r="AB108" s="343">
        <f t="shared" si="34"/>
        <v>0</v>
      </c>
      <c r="AC108" s="343">
        <f t="shared" si="31"/>
        <v>0</v>
      </c>
      <c r="AD108" s="532" t="str">
        <f t="shared" si="32"/>
        <v/>
      </c>
      <c r="AE108" s="540"/>
      <c r="AF108" s="346">
        <f t="shared" si="35"/>
        <v>0</v>
      </c>
    </row>
    <row r="109" spans="1:32" s="346" customFormat="1" ht="21" customHeight="1" x14ac:dyDescent="0.4">
      <c r="A109" s="341" t="str">
        <f>IF(OR('ordem de passagem'!$G105="pct",'ordem de passagem'!$G105="mini",'ordem de passagem'!$G105="pctt",'ordem de passagem'!$G105="pctn",'ordem de passagem'!$G105="pctm"),'ordem de passagem'!B105,"")</f>
        <v/>
      </c>
      <c r="B109" s="402" t="str">
        <f>IF(OR('ordem de passagem'!$G105="pct",'ordem de passagem'!$G105="mini",'ordem de passagem'!$G105="pctt",'ordem de passagem'!$G105="pctn",'ordem de passagem'!$G105="pctm"),'ordem de passagem'!C105,"Não faz este aparelho")</f>
        <v>Não faz este aparelho</v>
      </c>
      <c r="C109" s="402" t="str">
        <f>IF(OR('ordem de passagem'!$G105="pct",'ordem de passagem'!$G105="mini",'ordem de passagem'!$G105="pctt",'ordem de passagem'!$G105="pctn",'ordem de passagem'!$G105="pctm"),'ordem de passagem'!D105,"")</f>
        <v/>
      </c>
      <c r="D109" s="341" t="str">
        <f>IF(OR('ordem de passagem'!$G105="pct",'ordem de passagem'!$G105="mini",'ordem de passagem'!$G105="pctt",'ordem de passagem'!$G105="pctn",'ordem de passagem'!$G105="pctm"),'ordem de passagem'!E105,"")</f>
        <v/>
      </c>
      <c r="E109" s="341" t="str">
        <f>IF(OR('ordem de passagem'!$G105="pct",'ordem de passagem'!$G105="mini",'ordem de passagem'!$G105="pctt",'ordem de passagem'!$G105="pctn",'ordem de passagem'!$G105="pctm"),'ordem de passagem'!G105,"")</f>
        <v/>
      </c>
      <c r="F109" s="341" t="str">
        <f>IF(OR('ordem de passagem'!$G105="pct",'ordem de passagem'!$G105="mini",'ordem de passagem'!$G105="pctt",'ordem de passagem'!$G105="pctn",'ordem de passagem'!$G105="pctm"),'ordem de passagem'!F105,"")</f>
        <v/>
      </c>
      <c r="G109" s="341" t="str">
        <f>IF(OR('ordem de passagem'!$G105="pct",'ordem de passagem'!$G105="mini",'ordem de passagem'!$G105="pctt",'ordem de passagem'!$G105="pctn",'ordem de passagem'!$G105="pctm"),'ordem de passagem'!H105,"")</f>
        <v/>
      </c>
      <c r="H109" s="614"/>
      <c r="I109" s="615"/>
      <c r="J109" s="616"/>
      <c r="K109" s="617"/>
      <c r="L109" s="614"/>
      <c r="M109" s="615"/>
      <c r="N109" s="616"/>
      <c r="O109" s="617"/>
      <c r="P109" s="614"/>
      <c r="Q109" s="618"/>
      <c r="R109" s="466"/>
      <c r="S109" s="374"/>
      <c r="T109" s="465"/>
      <c r="U109" s="342"/>
      <c r="V109" s="343">
        <f t="shared" si="33"/>
        <v>0</v>
      </c>
      <c r="W109" s="343" t="str">
        <f t="shared" si="28"/>
        <v/>
      </c>
      <c r="X109" s="343">
        <f t="shared" si="29"/>
        <v>0</v>
      </c>
      <c r="Y109" s="343" t="str">
        <f t="shared" si="30"/>
        <v/>
      </c>
      <c r="Z109" s="344" t="str">
        <f t="shared" si="25"/>
        <v/>
      </c>
      <c r="AA109" s="344" t="str">
        <f t="shared" si="26"/>
        <v/>
      </c>
      <c r="AB109" s="343">
        <f t="shared" si="34"/>
        <v>0</v>
      </c>
      <c r="AC109" s="343">
        <f t="shared" si="31"/>
        <v>0</v>
      </c>
      <c r="AD109" s="532" t="str">
        <f t="shared" si="32"/>
        <v/>
      </c>
      <c r="AE109" s="540"/>
      <c r="AF109" s="346">
        <f t="shared" si="35"/>
        <v>0</v>
      </c>
    </row>
    <row r="110" spans="1:32" s="346" customFormat="1" ht="21" customHeight="1" x14ac:dyDescent="0.4">
      <c r="A110" s="341" t="str">
        <f>IF(OR('ordem de passagem'!$G106="pct",'ordem de passagem'!$G106="mini",'ordem de passagem'!$G106="pctt",'ordem de passagem'!$G106="pctn",'ordem de passagem'!$G106="pctm"),'ordem de passagem'!B106,"")</f>
        <v/>
      </c>
      <c r="B110" s="402" t="str">
        <f>IF(OR('ordem de passagem'!$G106="pct",'ordem de passagem'!$G106="mini",'ordem de passagem'!$G106="pctt",'ordem de passagem'!$G106="pctn",'ordem de passagem'!$G106="pctm"),'ordem de passagem'!C106,"Não faz este aparelho")</f>
        <v>Não faz este aparelho</v>
      </c>
      <c r="C110" s="402" t="str">
        <f>IF(OR('ordem de passagem'!$G106="pct",'ordem de passagem'!$G106="mini",'ordem de passagem'!$G106="pctt",'ordem de passagem'!$G106="pctn",'ordem de passagem'!$G106="pctm"),'ordem de passagem'!D106,"")</f>
        <v/>
      </c>
      <c r="D110" s="341" t="str">
        <f>IF(OR('ordem de passagem'!$G106="pct",'ordem de passagem'!$G106="mini",'ordem de passagem'!$G106="pctt",'ordem de passagem'!$G106="pctn",'ordem de passagem'!$G106="pctm"),'ordem de passagem'!E106,"")</f>
        <v/>
      </c>
      <c r="E110" s="341" t="str">
        <f>IF(OR('ordem de passagem'!$G106="pct",'ordem de passagem'!$G106="mini",'ordem de passagem'!$G106="pctt",'ordem de passagem'!$G106="pctn",'ordem de passagem'!$G106="pctm"),'ordem de passagem'!G106,"")</f>
        <v/>
      </c>
      <c r="F110" s="341" t="str">
        <f>IF(OR('ordem de passagem'!$G106="pct",'ordem de passagem'!$G106="mini",'ordem de passagem'!$G106="pctt",'ordem de passagem'!$G106="pctn",'ordem de passagem'!$G106="pctm"),'ordem de passagem'!F106,"")</f>
        <v/>
      </c>
      <c r="G110" s="341" t="str">
        <f>IF(OR('ordem de passagem'!$G106="pct",'ordem de passagem'!$G106="mini",'ordem de passagem'!$G106="pctt",'ordem de passagem'!$G106="pctn",'ordem de passagem'!$G106="pctm"),'ordem de passagem'!H106,"")</f>
        <v/>
      </c>
      <c r="H110" s="614"/>
      <c r="I110" s="615"/>
      <c r="J110" s="616"/>
      <c r="K110" s="617"/>
      <c r="L110" s="614"/>
      <c r="M110" s="615"/>
      <c r="N110" s="616"/>
      <c r="O110" s="617"/>
      <c r="P110" s="614"/>
      <c r="Q110" s="618"/>
      <c r="R110" s="466"/>
      <c r="S110" s="374"/>
      <c r="T110" s="465"/>
      <c r="U110" s="342"/>
      <c r="V110" s="343">
        <f t="shared" si="33"/>
        <v>0</v>
      </c>
      <c r="W110" s="343" t="str">
        <f t="shared" si="28"/>
        <v/>
      </c>
      <c r="X110" s="343">
        <f t="shared" si="29"/>
        <v>0</v>
      </c>
      <c r="Y110" s="343" t="str">
        <f t="shared" si="30"/>
        <v/>
      </c>
      <c r="Z110" s="344" t="str">
        <f t="shared" ref="Z110:Z135" si="36">IF(H110="","",X110)</f>
        <v/>
      </c>
      <c r="AA110" s="344" t="str">
        <f t="shared" ref="AA110:AA135" si="37">IF(H110="","",Y110)</f>
        <v/>
      </c>
      <c r="AB110" s="343">
        <f t="shared" si="34"/>
        <v>0</v>
      </c>
      <c r="AC110" s="343">
        <f t="shared" si="31"/>
        <v>0</v>
      </c>
      <c r="AD110" s="532" t="str">
        <f t="shared" si="32"/>
        <v/>
      </c>
      <c r="AE110" s="540"/>
      <c r="AF110" s="346">
        <f t="shared" si="35"/>
        <v>0</v>
      </c>
    </row>
    <row r="111" spans="1:32" s="346" customFormat="1" ht="21" customHeight="1" x14ac:dyDescent="0.4">
      <c r="A111" s="341" t="str">
        <f>IF(OR('ordem de passagem'!$G107="pct",'ordem de passagem'!$G107="mini",'ordem de passagem'!$G107="pctt",'ordem de passagem'!$G107="pctn",'ordem de passagem'!$G107="pctm"),'ordem de passagem'!B107,"")</f>
        <v/>
      </c>
      <c r="B111" s="402" t="str">
        <f>IF(OR('ordem de passagem'!$G107="pct",'ordem de passagem'!$G107="mini",'ordem de passagem'!$G107="pctt",'ordem de passagem'!$G107="pctn",'ordem de passagem'!$G107="pctm"),'ordem de passagem'!C107,"Não faz este aparelho")</f>
        <v>Não faz este aparelho</v>
      </c>
      <c r="C111" s="402" t="str">
        <f>IF(OR('ordem de passagem'!$G107="pct",'ordem de passagem'!$G107="mini",'ordem de passagem'!$G107="pctt",'ordem de passagem'!$G107="pctn",'ordem de passagem'!$G107="pctm"),'ordem de passagem'!D107,"")</f>
        <v/>
      </c>
      <c r="D111" s="341" t="str">
        <f>IF(OR('ordem de passagem'!$G107="pct",'ordem de passagem'!$G107="mini",'ordem de passagem'!$G107="pctt",'ordem de passagem'!$G107="pctn",'ordem de passagem'!$G107="pctm"),'ordem de passagem'!E107,"")</f>
        <v/>
      </c>
      <c r="E111" s="341" t="str">
        <f>IF(OR('ordem de passagem'!$G107="pct",'ordem de passagem'!$G107="mini",'ordem de passagem'!$G107="pctt",'ordem de passagem'!$G107="pctn",'ordem de passagem'!$G107="pctm"),'ordem de passagem'!G107,"")</f>
        <v/>
      </c>
      <c r="F111" s="341" t="str">
        <f>IF(OR('ordem de passagem'!$G107="pct",'ordem de passagem'!$G107="mini",'ordem de passagem'!$G107="pctt",'ordem de passagem'!$G107="pctn",'ordem de passagem'!$G107="pctm"),'ordem de passagem'!F107,"")</f>
        <v/>
      </c>
      <c r="G111" s="341" t="str">
        <f>IF(OR('ordem de passagem'!$G107="pct",'ordem de passagem'!$G107="mini",'ordem de passagem'!$G107="pctt",'ordem de passagem'!$G107="pctn",'ordem de passagem'!$G107="pctm"),'ordem de passagem'!H107,"")</f>
        <v/>
      </c>
      <c r="H111" s="614"/>
      <c r="I111" s="615"/>
      <c r="J111" s="616"/>
      <c r="K111" s="617"/>
      <c r="L111" s="614"/>
      <c r="M111" s="615"/>
      <c r="N111" s="616"/>
      <c r="O111" s="617"/>
      <c r="P111" s="614"/>
      <c r="Q111" s="618"/>
      <c r="R111" s="466"/>
      <c r="S111" s="374"/>
      <c r="T111" s="465"/>
      <c r="U111" s="342"/>
      <c r="V111" s="343">
        <f t="shared" si="33"/>
        <v>0</v>
      </c>
      <c r="W111" s="343" t="str">
        <f t="shared" si="28"/>
        <v/>
      </c>
      <c r="X111" s="343">
        <f t="shared" si="29"/>
        <v>0</v>
      </c>
      <c r="Y111" s="343" t="str">
        <f t="shared" si="30"/>
        <v/>
      </c>
      <c r="Z111" s="344" t="str">
        <f t="shared" si="36"/>
        <v/>
      </c>
      <c r="AA111" s="344" t="str">
        <f t="shared" si="37"/>
        <v/>
      </c>
      <c r="AB111" s="343">
        <f t="shared" si="34"/>
        <v>0</v>
      </c>
      <c r="AC111" s="343">
        <f t="shared" si="31"/>
        <v>0</v>
      </c>
      <c r="AD111" s="532" t="str">
        <f t="shared" si="32"/>
        <v/>
      </c>
      <c r="AE111" s="540"/>
      <c r="AF111" s="346">
        <f t="shared" si="35"/>
        <v>0</v>
      </c>
    </row>
    <row r="112" spans="1:32" s="346" customFormat="1" ht="21" customHeight="1" x14ac:dyDescent="0.4">
      <c r="A112" s="341" t="str">
        <f>IF(OR('ordem de passagem'!$G108="pct",'ordem de passagem'!$G108="mini",'ordem de passagem'!$G108="pctt",'ordem de passagem'!$G108="pctn",'ordem de passagem'!$G108="pctm"),'ordem de passagem'!B108,"")</f>
        <v/>
      </c>
      <c r="B112" s="402" t="str">
        <f>IF(OR('ordem de passagem'!$G108="pct",'ordem de passagem'!$G108="mini",'ordem de passagem'!$G108="pctt",'ordem de passagem'!$G108="pctn",'ordem de passagem'!$G108="pctm"),'ordem de passagem'!C108,"Não faz este aparelho")</f>
        <v>Não faz este aparelho</v>
      </c>
      <c r="C112" s="402" t="str">
        <f>IF(OR('ordem de passagem'!$G108="pct",'ordem de passagem'!$G108="mini",'ordem de passagem'!$G108="pctt",'ordem de passagem'!$G108="pctn",'ordem de passagem'!$G108="pctm"),'ordem de passagem'!D108,"")</f>
        <v/>
      </c>
      <c r="D112" s="341" t="str">
        <f>IF(OR('ordem de passagem'!$G108="pct",'ordem de passagem'!$G108="mini",'ordem de passagem'!$G108="pctt",'ordem de passagem'!$G108="pctn",'ordem de passagem'!$G108="pctm"),'ordem de passagem'!E108,"")</f>
        <v/>
      </c>
      <c r="E112" s="341" t="str">
        <f>IF(OR('ordem de passagem'!$G108="pct",'ordem de passagem'!$G108="mini",'ordem de passagem'!$G108="pctt",'ordem de passagem'!$G108="pctn",'ordem de passagem'!$G108="pctm"),'ordem de passagem'!G108,"")</f>
        <v/>
      </c>
      <c r="F112" s="341" t="str">
        <f>IF(OR('ordem de passagem'!$G108="pct",'ordem de passagem'!$G108="mini",'ordem de passagem'!$G108="pctt",'ordem de passagem'!$G108="pctn",'ordem de passagem'!$G108="pctm"),'ordem de passagem'!F108,"")</f>
        <v/>
      </c>
      <c r="G112" s="341" t="str">
        <f>IF(OR('ordem de passagem'!$G108="pct",'ordem de passagem'!$G108="mini",'ordem de passagem'!$G108="pctt",'ordem de passagem'!$G108="pctn",'ordem de passagem'!$G108="pctm"),'ordem de passagem'!H108,"")</f>
        <v/>
      </c>
      <c r="H112" s="614"/>
      <c r="I112" s="615"/>
      <c r="J112" s="616"/>
      <c r="K112" s="617"/>
      <c r="L112" s="614"/>
      <c r="M112" s="615"/>
      <c r="N112" s="616"/>
      <c r="O112" s="617"/>
      <c r="P112" s="614"/>
      <c r="Q112" s="618"/>
      <c r="R112" s="466"/>
      <c r="S112" s="374"/>
      <c r="T112" s="465"/>
      <c r="U112" s="342"/>
      <c r="V112" s="343">
        <f t="shared" si="33"/>
        <v>0</v>
      </c>
      <c r="W112" s="343" t="str">
        <f t="shared" si="28"/>
        <v/>
      </c>
      <c r="X112" s="343">
        <f t="shared" si="29"/>
        <v>0</v>
      </c>
      <c r="Y112" s="343" t="str">
        <f t="shared" si="30"/>
        <v/>
      </c>
      <c r="Z112" s="344" t="str">
        <f t="shared" si="36"/>
        <v/>
      </c>
      <c r="AA112" s="344" t="str">
        <f t="shared" si="37"/>
        <v/>
      </c>
      <c r="AB112" s="343">
        <f t="shared" si="34"/>
        <v>0</v>
      </c>
      <c r="AC112" s="343">
        <f t="shared" si="31"/>
        <v>0</v>
      </c>
      <c r="AD112" s="532" t="str">
        <f t="shared" si="32"/>
        <v/>
      </c>
      <c r="AE112" s="540"/>
      <c r="AF112" s="346">
        <f t="shared" si="35"/>
        <v>0</v>
      </c>
    </row>
    <row r="113" spans="1:32" s="346" customFormat="1" ht="21" customHeight="1" x14ac:dyDescent="0.4">
      <c r="A113" s="341" t="str">
        <f>IF(OR('ordem de passagem'!$G109="pct",'ordem de passagem'!$G109="mini",'ordem de passagem'!$G109="pctt",'ordem de passagem'!$G109="pctn",'ordem de passagem'!$G109="pctm"),'ordem de passagem'!B109,"")</f>
        <v/>
      </c>
      <c r="B113" s="402" t="str">
        <f>IF(OR('ordem de passagem'!$G109="pct",'ordem de passagem'!$G109="mini",'ordem de passagem'!$G109="pctt",'ordem de passagem'!$G109="pctn",'ordem de passagem'!$G109="pctm"),'ordem de passagem'!C109,"Não faz este aparelho")</f>
        <v>Não faz este aparelho</v>
      </c>
      <c r="C113" s="402" t="str">
        <f>IF(OR('ordem de passagem'!$G109="pct",'ordem de passagem'!$G109="mini",'ordem de passagem'!$G109="pctt",'ordem de passagem'!$G109="pctn",'ordem de passagem'!$G109="pctm"),'ordem de passagem'!D109,"")</f>
        <v/>
      </c>
      <c r="D113" s="341" t="str">
        <f>IF(OR('ordem de passagem'!$G109="pct",'ordem de passagem'!$G109="mini",'ordem de passagem'!$G109="pctt",'ordem de passagem'!$G109="pctn",'ordem de passagem'!$G109="pctm"),'ordem de passagem'!E109,"")</f>
        <v/>
      </c>
      <c r="E113" s="341" t="str">
        <f>IF(OR('ordem de passagem'!$G109="pct",'ordem de passagem'!$G109="mini",'ordem de passagem'!$G109="pctt",'ordem de passagem'!$G109="pctn",'ordem de passagem'!$G109="pctm"),'ordem de passagem'!G109,"")</f>
        <v/>
      </c>
      <c r="F113" s="341" t="str">
        <f>IF(OR('ordem de passagem'!$G109="pct",'ordem de passagem'!$G109="mini",'ordem de passagem'!$G109="pctt",'ordem de passagem'!$G109="pctn",'ordem de passagem'!$G109="pctm"),'ordem de passagem'!F109,"")</f>
        <v/>
      </c>
      <c r="G113" s="341" t="str">
        <f>IF(OR('ordem de passagem'!$G109="pct",'ordem de passagem'!$G109="mini",'ordem de passagem'!$G109="pctt",'ordem de passagem'!$G109="pctn",'ordem de passagem'!$G109="pctm"),'ordem de passagem'!H109,"")</f>
        <v/>
      </c>
      <c r="H113" s="614"/>
      <c r="I113" s="615"/>
      <c r="J113" s="616"/>
      <c r="K113" s="617"/>
      <c r="L113" s="614"/>
      <c r="M113" s="615"/>
      <c r="N113" s="616"/>
      <c r="O113" s="617"/>
      <c r="P113" s="614"/>
      <c r="Q113" s="618"/>
      <c r="R113" s="466"/>
      <c r="S113" s="374"/>
      <c r="T113" s="465"/>
      <c r="U113" s="342"/>
      <c r="V113" s="343">
        <f t="shared" si="33"/>
        <v>0</v>
      </c>
      <c r="W113" s="343" t="str">
        <f t="shared" si="28"/>
        <v/>
      </c>
      <c r="X113" s="343">
        <f t="shared" si="29"/>
        <v>0</v>
      </c>
      <c r="Y113" s="343" t="str">
        <f t="shared" si="30"/>
        <v/>
      </c>
      <c r="Z113" s="344" t="str">
        <f t="shared" si="36"/>
        <v/>
      </c>
      <c r="AA113" s="344" t="str">
        <f t="shared" si="37"/>
        <v/>
      </c>
      <c r="AB113" s="343">
        <f t="shared" si="34"/>
        <v>0</v>
      </c>
      <c r="AC113" s="343">
        <f t="shared" si="31"/>
        <v>0</v>
      </c>
      <c r="AD113" s="532" t="str">
        <f t="shared" si="32"/>
        <v/>
      </c>
      <c r="AE113" s="540"/>
      <c r="AF113" s="346">
        <f t="shared" si="35"/>
        <v>0</v>
      </c>
    </row>
    <row r="114" spans="1:32" s="346" customFormat="1" ht="21" customHeight="1" x14ac:dyDescent="0.4">
      <c r="A114" s="341" t="str">
        <f>IF(OR('ordem de passagem'!$G110="pct",'ordem de passagem'!$G110="mini",'ordem de passagem'!$G110="pctt",'ordem de passagem'!$G110="pctn",'ordem de passagem'!$G110="pctm"),'ordem de passagem'!B110,"")</f>
        <v/>
      </c>
      <c r="B114" s="402" t="str">
        <f>IF(OR('ordem de passagem'!$G110="pct",'ordem de passagem'!$G110="mini",'ordem de passagem'!$G110="pctt",'ordem de passagem'!$G110="pctn",'ordem de passagem'!$G110="pctm"),'ordem de passagem'!C110,"Não faz este aparelho")</f>
        <v>Não faz este aparelho</v>
      </c>
      <c r="C114" s="402" t="str">
        <f>IF(OR('ordem de passagem'!$G110="pct",'ordem de passagem'!$G110="mini",'ordem de passagem'!$G110="pctt",'ordem de passagem'!$G110="pctn",'ordem de passagem'!$G110="pctm"),'ordem de passagem'!D110,"")</f>
        <v/>
      </c>
      <c r="D114" s="341" t="str">
        <f>IF(OR('ordem de passagem'!$G110="pct",'ordem de passagem'!$G110="mini",'ordem de passagem'!$G110="pctt",'ordem de passagem'!$G110="pctn",'ordem de passagem'!$G110="pctm"),'ordem de passagem'!E110,"")</f>
        <v/>
      </c>
      <c r="E114" s="341" t="str">
        <f>IF(OR('ordem de passagem'!$G110="pct",'ordem de passagem'!$G110="mini",'ordem de passagem'!$G110="pctt",'ordem de passagem'!$G110="pctn",'ordem de passagem'!$G110="pctm"),'ordem de passagem'!G110,"")</f>
        <v/>
      </c>
      <c r="F114" s="341" t="str">
        <f>IF(OR('ordem de passagem'!$G110="pct",'ordem de passagem'!$G110="mini",'ordem de passagem'!$G110="pctt",'ordem de passagem'!$G110="pctn",'ordem de passagem'!$G110="pctm"),'ordem de passagem'!F110,"")</f>
        <v/>
      </c>
      <c r="G114" s="341" t="str">
        <f>IF(OR('ordem de passagem'!$G110="pct",'ordem de passagem'!$G110="mini",'ordem de passagem'!$G110="pctt",'ordem de passagem'!$G110="pctn",'ordem de passagem'!$G110="pctm"),'ordem de passagem'!H110,"")</f>
        <v/>
      </c>
      <c r="H114" s="614"/>
      <c r="I114" s="615"/>
      <c r="J114" s="616"/>
      <c r="K114" s="617"/>
      <c r="L114" s="614"/>
      <c r="M114" s="615"/>
      <c r="N114" s="616"/>
      <c r="O114" s="617"/>
      <c r="P114" s="614"/>
      <c r="Q114" s="618"/>
      <c r="R114" s="466"/>
      <c r="S114" s="374"/>
      <c r="T114" s="465"/>
      <c r="U114" s="342"/>
      <c r="V114" s="343">
        <f t="shared" si="33"/>
        <v>0</v>
      </c>
      <c r="W114" s="343" t="str">
        <f t="shared" si="28"/>
        <v/>
      </c>
      <c r="X114" s="343">
        <f t="shared" si="29"/>
        <v>0</v>
      </c>
      <c r="Y114" s="343" t="str">
        <f t="shared" si="30"/>
        <v/>
      </c>
      <c r="Z114" s="344" t="str">
        <f t="shared" si="36"/>
        <v/>
      </c>
      <c r="AA114" s="344" t="str">
        <f t="shared" si="37"/>
        <v/>
      </c>
      <c r="AB114" s="343">
        <f t="shared" si="34"/>
        <v>0</v>
      </c>
      <c r="AC114" s="343">
        <f t="shared" si="31"/>
        <v>0</v>
      </c>
      <c r="AD114" s="532" t="str">
        <f t="shared" si="32"/>
        <v/>
      </c>
      <c r="AE114" s="540"/>
      <c r="AF114" s="346">
        <f t="shared" si="35"/>
        <v>0</v>
      </c>
    </row>
    <row r="115" spans="1:32" s="346" customFormat="1" ht="21" customHeight="1" x14ac:dyDescent="0.4">
      <c r="A115" s="341" t="str">
        <f>IF(OR('ordem de passagem'!$G111="pct",'ordem de passagem'!$G111="mini",'ordem de passagem'!$G111="pctt",'ordem de passagem'!$G111="pctn",'ordem de passagem'!$G111="pctm"),'ordem de passagem'!B111,"")</f>
        <v/>
      </c>
      <c r="B115" s="402" t="str">
        <f>IF(OR('ordem de passagem'!$G111="pct",'ordem de passagem'!$G111="mini",'ordem de passagem'!$G111="pctt",'ordem de passagem'!$G111="pctn",'ordem de passagem'!$G111="pctm"),'ordem de passagem'!C111,"Não faz este aparelho")</f>
        <v>Não faz este aparelho</v>
      </c>
      <c r="C115" s="402" t="str">
        <f>IF(OR('ordem de passagem'!$G111="pct",'ordem de passagem'!$G111="mini",'ordem de passagem'!$G111="pctt",'ordem de passagem'!$G111="pctn",'ordem de passagem'!$G111="pctm"),'ordem de passagem'!D111,"")</f>
        <v/>
      </c>
      <c r="D115" s="341" t="str">
        <f>IF(OR('ordem de passagem'!$G111="pct",'ordem de passagem'!$G111="mini",'ordem de passagem'!$G111="pctt",'ordem de passagem'!$G111="pctn",'ordem de passagem'!$G111="pctm"),'ordem de passagem'!E111,"")</f>
        <v/>
      </c>
      <c r="E115" s="341" t="str">
        <f>IF(OR('ordem de passagem'!$G111="pct",'ordem de passagem'!$G111="mini",'ordem de passagem'!$G111="pctt",'ordem de passagem'!$G111="pctn",'ordem de passagem'!$G111="pctm"),'ordem de passagem'!G111,"")</f>
        <v/>
      </c>
      <c r="F115" s="341" t="str">
        <f>IF(OR('ordem de passagem'!$G111="pct",'ordem de passagem'!$G111="mini",'ordem de passagem'!$G111="pctt",'ordem de passagem'!$G111="pctn",'ordem de passagem'!$G111="pctm"),'ordem de passagem'!F111,"")</f>
        <v/>
      </c>
      <c r="G115" s="341" t="str">
        <f>IF(OR('ordem de passagem'!$G111="pct",'ordem de passagem'!$G111="mini",'ordem de passagem'!$G111="pctt",'ordem de passagem'!$G111="pctn",'ordem de passagem'!$G111="pctm"),'ordem de passagem'!H111,"")</f>
        <v/>
      </c>
      <c r="H115" s="614"/>
      <c r="I115" s="615"/>
      <c r="J115" s="616"/>
      <c r="K115" s="617"/>
      <c r="L115" s="614"/>
      <c r="M115" s="615"/>
      <c r="N115" s="616"/>
      <c r="O115" s="617"/>
      <c r="P115" s="614"/>
      <c r="Q115" s="618"/>
      <c r="R115" s="466"/>
      <c r="S115" s="374"/>
      <c r="T115" s="465"/>
      <c r="U115" s="342"/>
      <c r="V115" s="343">
        <f t="shared" si="33"/>
        <v>0</v>
      </c>
      <c r="W115" s="343" t="str">
        <f t="shared" si="28"/>
        <v/>
      </c>
      <c r="X115" s="343">
        <f t="shared" si="29"/>
        <v>0</v>
      </c>
      <c r="Y115" s="343" t="str">
        <f t="shared" si="30"/>
        <v/>
      </c>
      <c r="Z115" s="344" t="str">
        <f t="shared" si="36"/>
        <v/>
      </c>
      <c r="AA115" s="344" t="str">
        <f t="shared" si="37"/>
        <v/>
      </c>
      <c r="AB115" s="343">
        <f t="shared" si="34"/>
        <v>0</v>
      </c>
      <c r="AC115" s="343">
        <f t="shared" si="31"/>
        <v>0</v>
      </c>
      <c r="AD115" s="532" t="str">
        <f t="shared" si="32"/>
        <v/>
      </c>
      <c r="AE115" s="540"/>
      <c r="AF115" s="346">
        <f t="shared" si="35"/>
        <v>0</v>
      </c>
    </row>
    <row r="116" spans="1:32" s="346" customFormat="1" ht="21" customHeight="1" x14ac:dyDescent="0.4">
      <c r="A116" s="341" t="str">
        <f>IF(OR('ordem de passagem'!$G112="pct",'ordem de passagem'!$G112="mini",'ordem de passagem'!$G112="pctt",'ordem de passagem'!$G112="pctn",'ordem de passagem'!$G112="pctm"),'ordem de passagem'!B112,"")</f>
        <v/>
      </c>
      <c r="B116" s="402" t="str">
        <f>IF(OR('ordem de passagem'!$G112="pct",'ordem de passagem'!$G112="mini",'ordem de passagem'!$G112="pctt",'ordem de passagem'!$G112="pctn",'ordem de passagem'!$G112="pctm"),'ordem de passagem'!C112,"Não faz este aparelho")</f>
        <v>Não faz este aparelho</v>
      </c>
      <c r="C116" s="402" t="str">
        <f>IF(OR('ordem de passagem'!$G112="pct",'ordem de passagem'!$G112="mini",'ordem de passagem'!$G112="pctt",'ordem de passagem'!$G112="pctn",'ordem de passagem'!$G112="pctm"),'ordem de passagem'!D112,"")</f>
        <v/>
      </c>
      <c r="D116" s="341" t="str">
        <f>IF(OR('ordem de passagem'!$G112="pct",'ordem de passagem'!$G112="mini",'ordem de passagem'!$G112="pctt",'ordem de passagem'!$G112="pctn",'ordem de passagem'!$G112="pctm"),'ordem de passagem'!E112,"")</f>
        <v/>
      </c>
      <c r="E116" s="341" t="str">
        <f>IF(OR('ordem de passagem'!$G112="pct",'ordem de passagem'!$G112="mini",'ordem de passagem'!$G112="pctt",'ordem de passagem'!$G112="pctn",'ordem de passagem'!$G112="pctm"),'ordem de passagem'!G112,"")</f>
        <v/>
      </c>
      <c r="F116" s="341" t="str">
        <f>IF(OR('ordem de passagem'!$G112="pct",'ordem de passagem'!$G112="mini",'ordem de passagem'!$G112="pctt",'ordem de passagem'!$G112="pctn",'ordem de passagem'!$G112="pctm"),'ordem de passagem'!F112,"")</f>
        <v/>
      </c>
      <c r="G116" s="341" t="str">
        <f>IF(OR('ordem de passagem'!$G112="pct",'ordem de passagem'!$G112="mini",'ordem de passagem'!$G112="pctt",'ordem de passagem'!$G112="pctn",'ordem de passagem'!$G112="pctm"),'ordem de passagem'!H112,"")</f>
        <v/>
      </c>
      <c r="H116" s="614"/>
      <c r="I116" s="615"/>
      <c r="J116" s="616"/>
      <c r="K116" s="617"/>
      <c r="L116" s="614"/>
      <c r="M116" s="615"/>
      <c r="N116" s="616"/>
      <c r="O116" s="617"/>
      <c r="P116" s="614"/>
      <c r="Q116" s="618"/>
      <c r="R116" s="466"/>
      <c r="S116" s="374"/>
      <c r="T116" s="465"/>
      <c r="U116" s="342"/>
      <c r="V116" s="343">
        <f t="shared" si="33"/>
        <v>0</v>
      </c>
      <c r="W116" s="343" t="str">
        <f t="shared" si="28"/>
        <v/>
      </c>
      <c r="X116" s="343">
        <f t="shared" si="29"/>
        <v>0</v>
      </c>
      <c r="Y116" s="343" t="str">
        <f t="shared" si="30"/>
        <v/>
      </c>
      <c r="Z116" s="344" t="str">
        <f t="shared" si="36"/>
        <v/>
      </c>
      <c r="AA116" s="344" t="str">
        <f t="shared" si="37"/>
        <v/>
      </c>
      <c r="AB116" s="343">
        <f t="shared" si="34"/>
        <v>0</v>
      </c>
      <c r="AC116" s="343">
        <f t="shared" si="31"/>
        <v>0</v>
      </c>
      <c r="AD116" s="532" t="str">
        <f t="shared" si="32"/>
        <v/>
      </c>
      <c r="AE116" s="540"/>
      <c r="AF116" s="346">
        <f t="shared" si="35"/>
        <v>0</v>
      </c>
    </row>
    <row r="117" spans="1:32" s="346" customFormat="1" ht="21" customHeight="1" x14ac:dyDescent="0.4">
      <c r="A117" s="341" t="str">
        <f>IF(OR('ordem de passagem'!$G113="pct",'ordem de passagem'!$G113="mini",'ordem de passagem'!$G113="pctt",'ordem de passagem'!$G113="pctn",'ordem de passagem'!$G113="pctm"),'ordem de passagem'!B113,"")</f>
        <v/>
      </c>
      <c r="B117" s="402" t="str">
        <f>IF(OR('ordem de passagem'!$G113="pct",'ordem de passagem'!$G113="mini",'ordem de passagem'!$G113="pctt",'ordem de passagem'!$G113="pctn",'ordem de passagem'!$G113="pctm"),'ordem de passagem'!C113,"Não faz este aparelho")</f>
        <v>Não faz este aparelho</v>
      </c>
      <c r="C117" s="402" t="str">
        <f>IF(OR('ordem de passagem'!$G113="pct",'ordem de passagem'!$G113="mini",'ordem de passagem'!$G113="pctt",'ordem de passagem'!$G113="pctn",'ordem de passagem'!$G113="pctm"),'ordem de passagem'!D113,"")</f>
        <v/>
      </c>
      <c r="D117" s="341" t="str">
        <f>IF(OR('ordem de passagem'!$G113="pct",'ordem de passagem'!$G113="mini",'ordem de passagem'!$G113="pctt",'ordem de passagem'!$G113="pctn",'ordem de passagem'!$G113="pctm"),'ordem de passagem'!E113,"")</f>
        <v/>
      </c>
      <c r="E117" s="341" t="str">
        <f>IF(OR('ordem de passagem'!$G113="pct",'ordem de passagem'!$G113="mini",'ordem de passagem'!$G113="pctt",'ordem de passagem'!$G113="pctn",'ordem de passagem'!$G113="pctm"),'ordem de passagem'!G113,"")</f>
        <v/>
      </c>
      <c r="F117" s="341" t="str">
        <f>IF(OR('ordem de passagem'!$G113="pct",'ordem de passagem'!$G113="mini",'ordem de passagem'!$G113="pctt",'ordem de passagem'!$G113="pctn",'ordem de passagem'!$G113="pctm"),'ordem de passagem'!F113,"")</f>
        <v/>
      </c>
      <c r="G117" s="341" t="str">
        <f>IF(OR('ordem de passagem'!$G113="pct",'ordem de passagem'!$G113="mini",'ordem de passagem'!$G113="pctt",'ordem de passagem'!$G113="pctn",'ordem de passagem'!$G113="pctm"),'ordem de passagem'!H113,"")</f>
        <v/>
      </c>
      <c r="H117" s="614"/>
      <c r="I117" s="615"/>
      <c r="J117" s="616"/>
      <c r="K117" s="617"/>
      <c r="L117" s="614"/>
      <c r="M117" s="615"/>
      <c r="N117" s="616"/>
      <c r="O117" s="617"/>
      <c r="P117" s="614"/>
      <c r="Q117" s="618"/>
      <c r="R117" s="466"/>
      <c r="S117" s="374"/>
      <c r="T117" s="465"/>
      <c r="U117" s="342"/>
      <c r="V117" s="343">
        <f t="shared" si="33"/>
        <v>0</v>
      </c>
      <c r="W117" s="343" t="str">
        <f t="shared" si="28"/>
        <v/>
      </c>
      <c r="X117" s="343">
        <f t="shared" si="29"/>
        <v>0</v>
      </c>
      <c r="Y117" s="343" t="str">
        <f t="shared" si="30"/>
        <v/>
      </c>
      <c r="Z117" s="344" t="str">
        <f t="shared" si="36"/>
        <v/>
      </c>
      <c r="AA117" s="344" t="str">
        <f t="shared" si="37"/>
        <v/>
      </c>
      <c r="AB117" s="343">
        <f t="shared" si="34"/>
        <v>0</v>
      </c>
      <c r="AC117" s="343">
        <f t="shared" si="31"/>
        <v>0</v>
      </c>
      <c r="AD117" s="532" t="str">
        <f t="shared" si="32"/>
        <v/>
      </c>
      <c r="AE117" s="540"/>
      <c r="AF117" s="346">
        <f t="shared" si="35"/>
        <v>0</v>
      </c>
    </row>
    <row r="118" spans="1:32" s="346" customFormat="1" ht="21" customHeight="1" x14ac:dyDescent="0.4">
      <c r="A118" s="341" t="str">
        <f>IF(OR('ordem de passagem'!$G114="pct",'ordem de passagem'!$G114="mini",'ordem de passagem'!$G114="pctt",'ordem de passagem'!$G114="pctn",'ordem de passagem'!$G114="pctm"),'ordem de passagem'!B114,"")</f>
        <v/>
      </c>
      <c r="B118" s="402" t="str">
        <f>IF(OR('ordem de passagem'!$G114="pct",'ordem de passagem'!$G114="mini",'ordem de passagem'!$G114="pctt",'ordem de passagem'!$G114="pctn",'ordem de passagem'!$G114="pctm"),'ordem de passagem'!C114,"Não faz este aparelho")</f>
        <v>Não faz este aparelho</v>
      </c>
      <c r="C118" s="402" t="str">
        <f>IF(OR('ordem de passagem'!$G114="pct",'ordem de passagem'!$G114="mini",'ordem de passagem'!$G114="pctt",'ordem de passagem'!$G114="pctn",'ordem de passagem'!$G114="pctm"),'ordem de passagem'!D114,"")</f>
        <v/>
      </c>
      <c r="D118" s="341" t="str">
        <f>IF(OR('ordem de passagem'!$G114="pct",'ordem de passagem'!$G114="mini",'ordem de passagem'!$G114="pctt",'ordem de passagem'!$G114="pctn",'ordem de passagem'!$G114="pctm"),'ordem de passagem'!E114,"")</f>
        <v/>
      </c>
      <c r="E118" s="341" t="str">
        <f>IF(OR('ordem de passagem'!$G114="pct",'ordem de passagem'!$G114="mini",'ordem de passagem'!$G114="pctt",'ordem de passagem'!$G114="pctn",'ordem de passagem'!$G114="pctm"),'ordem de passagem'!G114,"")</f>
        <v/>
      </c>
      <c r="F118" s="341" t="str">
        <f>IF(OR('ordem de passagem'!$G114="pct",'ordem de passagem'!$G114="mini",'ordem de passagem'!$G114="pctt",'ordem de passagem'!$G114="pctn",'ordem de passagem'!$G114="pctm"),'ordem de passagem'!F114,"")</f>
        <v/>
      </c>
      <c r="G118" s="341" t="str">
        <f>IF(OR('ordem de passagem'!$G114="pct",'ordem de passagem'!$G114="mini",'ordem de passagem'!$G114="pctt",'ordem de passagem'!$G114="pctn",'ordem de passagem'!$G114="pctm"),'ordem de passagem'!H114,"")</f>
        <v/>
      </c>
      <c r="H118" s="614"/>
      <c r="I118" s="615"/>
      <c r="J118" s="616"/>
      <c r="K118" s="617"/>
      <c r="L118" s="614"/>
      <c r="M118" s="615"/>
      <c r="N118" s="616"/>
      <c r="O118" s="617"/>
      <c r="P118" s="614"/>
      <c r="Q118" s="618"/>
      <c r="R118" s="466"/>
      <c r="S118" s="374"/>
      <c r="T118" s="465"/>
      <c r="U118" s="342"/>
      <c r="V118" s="343">
        <f t="shared" si="33"/>
        <v>0</v>
      </c>
      <c r="W118" s="343" t="str">
        <f t="shared" si="28"/>
        <v/>
      </c>
      <c r="X118" s="343">
        <f t="shared" si="29"/>
        <v>0</v>
      </c>
      <c r="Y118" s="343" t="str">
        <f t="shared" si="30"/>
        <v/>
      </c>
      <c r="Z118" s="344" t="str">
        <f t="shared" si="36"/>
        <v/>
      </c>
      <c r="AA118" s="344" t="str">
        <f t="shared" si="37"/>
        <v/>
      </c>
      <c r="AB118" s="343">
        <f t="shared" si="34"/>
        <v>0</v>
      </c>
      <c r="AC118" s="343">
        <f t="shared" si="31"/>
        <v>0</v>
      </c>
      <c r="AD118" s="532" t="str">
        <f t="shared" si="32"/>
        <v/>
      </c>
      <c r="AE118" s="540"/>
      <c r="AF118" s="346">
        <f t="shared" si="35"/>
        <v>0</v>
      </c>
    </row>
    <row r="119" spans="1:32" s="346" customFormat="1" ht="21" customHeight="1" x14ac:dyDescent="0.4">
      <c r="A119" s="341" t="str">
        <f>IF(OR('ordem de passagem'!$G115="pct",'ordem de passagem'!$G115="mini",'ordem de passagem'!$G115="pctt",'ordem de passagem'!$G115="pctn",'ordem de passagem'!$G115="pctm"),'ordem de passagem'!B115,"")</f>
        <v/>
      </c>
      <c r="B119" s="402" t="str">
        <f>IF(OR('ordem de passagem'!$G115="pct",'ordem de passagem'!$G115="mini",'ordem de passagem'!$G115="pctt",'ordem de passagem'!$G115="pctn",'ordem de passagem'!$G115="pctm"),'ordem de passagem'!C115,"Não faz este aparelho")</f>
        <v>Não faz este aparelho</v>
      </c>
      <c r="C119" s="402" t="str">
        <f>IF(OR('ordem de passagem'!$G115="pct",'ordem de passagem'!$G115="mini",'ordem de passagem'!$G115="pctt",'ordem de passagem'!$G115="pctn",'ordem de passagem'!$G115="pctm"),'ordem de passagem'!D115,"")</f>
        <v/>
      </c>
      <c r="D119" s="341" t="str">
        <f>IF(OR('ordem de passagem'!$G115="pct",'ordem de passagem'!$G115="mini",'ordem de passagem'!$G115="pctt",'ordem de passagem'!$G115="pctn",'ordem de passagem'!$G115="pctm"),'ordem de passagem'!E115,"")</f>
        <v/>
      </c>
      <c r="E119" s="341" t="str">
        <f>IF(OR('ordem de passagem'!$G115="pct",'ordem de passagem'!$G115="mini",'ordem de passagem'!$G115="pctt",'ordem de passagem'!$G115="pctn",'ordem de passagem'!$G115="pctm"),'ordem de passagem'!G115,"")</f>
        <v/>
      </c>
      <c r="F119" s="341" t="str">
        <f>IF(OR('ordem de passagem'!$G115="pct",'ordem de passagem'!$G115="mini",'ordem de passagem'!$G115="pctt",'ordem de passagem'!$G115="pctn",'ordem de passagem'!$G115="pctm"),'ordem de passagem'!F115,"")</f>
        <v/>
      </c>
      <c r="G119" s="341" t="str">
        <f>IF(OR('ordem de passagem'!$G115="pct",'ordem de passagem'!$G115="mini",'ordem de passagem'!$G115="pctt",'ordem de passagem'!$G115="pctn",'ordem de passagem'!$G115="pctm"),'ordem de passagem'!H115,"")</f>
        <v/>
      </c>
      <c r="H119" s="614"/>
      <c r="I119" s="615"/>
      <c r="J119" s="616"/>
      <c r="K119" s="617"/>
      <c r="L119" s="614"/>
      <c r="M119" s="615"/>
      <c r="N119" s="616"/>
      <c r="O119" s="617"/>
      <c r="P119" s="614"/>
      <c r="Q119" s="618"/>
      <c r="R119" s="466"/>
      <c r="S119" s="374"/>
      <c r="T119" s="465"/>
      <c r="U119" s="342"/>
      <c r="V119" s="343">
        <f t="shared" si="33"/>
        <v>0</v>
      </c>
      <c r="W119" s="343" t="str">
        <f t="shared" si="28"/>
        <v/>
      </c>
      <c r="X119" s="343">
        <f t="shared" si="29"/>
        <v>0</v>
      </c>
      <c r="Y119" s="343" t="str">
        <f t="shared" si="30"/>
        <v/>
      </c>
      <c r="Z119" s="344" t="str">
        <f t="shared" si="36"/>
        <v/>
      </c>
      <c r="AA119" s="344" t="str">
        <f t="shared" si="37"/>
        <v/>
      </c>
      <c r="AB119" s="343">
        <f t="shared" si="34"/>
        <v>0</v>
      </c>
      <c r="AC119" s="343">
        <f t="shared" si="31"/>
        <v>0</v>
      </c>
      <c r="AD119" s="532" t="str">
        <f t="shared" si="32"/>
        <v/>
      </c>
      <c r="AE119" s="540"/>
      <c r="AF119" s="346">
        <f t="shared" si="35"/>
        <v>0</v>
      </c>
    </row>
    <row r="120" spans="1:32" s="346" customFormat="1" ht="21" customHeight="1" x14ac:dyDescent="0.4">
      <c r="A120" s="341" t="str">
        <f>IF(OR('ordem de passagem'!$G116="pct",'ordem de passagem'!$G116="mini",'ordem de passagem'!$G116="pctt",'ordem de passagem'!$G116="pctn",'ordem de passagem'!$G116="pctm"),'ordem de passagem'!B116,"")</f>
        <v/>
      </c>
      <c r="B120" s="402" t="str">
        <f>IF(OR('ordem de passagem'!$G116="pct",'ordem de passagem'!$G116="mini",'ordem de passagem'!$G116="pctt",'ordem de passagem'!$G116="pctn",'ordem de passagem'!$G116="pctm"),'ordem de passagem'!C116,"Não faz este aparelho")</f>
        <v>Não faz este aparelho</v>
      </c>
      <c r="C120" s="402" t="str">
        <f>IF(OR('ordem de passagem'!$G116="pct",'ordem de passagem'!$G116="mini",'ordem de passagem'!$G116="pctt",'ordem de passagem'!$G116="pctn",'ordem de passagem'!$G116="pctm"),'ordem de passagem'!D116,"")</f>
        <v/>
      </c>
      <c r="D120" s="341" t="str">
        <f>IF(OR('ordem de passagem'!$G116="pct",'ordem de passagem'!$G116="mini",'ordem de passagem'!$G116="pctt",'ordem de passagem'!$G116="pctn",'ordem de passagem'!$G116="pctm"),'ordem de passagem'!E116,"")</f>
        <v/>
      </c>
      <c r="E120" s="341" t="str">
        <f>IF(OR('ordem de passagem'!$G116="pct",'ordem de passagem'!$G116="mini",'ordem de passagem'!$G116="pctt",'ordem de passagem'!$G116="pctn",'ordem de passagem'!$G116="pctm"),'ordem de passagem'!G116,"")</f>
        <v/>
      </c>
      <c r="F120" s="341" t="str">
        <f>IF(OR('ordem de passagem'!$G116="pct",'ordem de passagem'!$G116="mini",'ordem de passagem'!$G116="pctt",'ordem de passagem'!$G116="pctn",'ordem de passagem'!$G116="pctm"),'ordem de passagem'!F116,"")</f>
        <v/>
      </c>
      <c r="G120" s="341" t="str">
        <f>IF(OR('ordem de passagem'!$G116="pct",'ordem de passagem'!$G116="mini",'ordem de passagem'!$G116="pctt",'ordem de passagem'!$G116="pctn",'ordem de passagem'!$G116="pctm"),'ordem de passagem'!H116,"")</f>
        <v/>
      </c>
      <c r="H120" s="614"/>
      <c r="I120" s="615"/>
      <c r="J120" s="616"/>
      <c r="K120" s="617"/>
      <c r="L120" s="614"/>
      <c r="M120" s="615"/>
      <c r="N120" s="616"/>
      <c r="O120" s="617"/>
      <c r="P120" s="614"/>
      <c r="Q120" s="618"/>
      <c r="R120" s="466"/>
      <c r="S120" s="374"/>
      <c r="T120" s="465"/>
      <c r="U120" s="342"/>
      <c r="V120" s="343">
        <f t="shared" si="33"/>
        <v>0</v>
      </c>
      <c r="W120" s="343" t="str">
        <f t="shared" si="28"/>
        <v/>
      </c>
      <c r="X120" s="343">
        <f t="shared" si="29"/>
        <v>0</v>
      </c>
      <c r="Y120" s="343" t="str">
        <f t="shared" si="30"/>
        <v/>
      </c>
      <c r="Z120" s="344" t="str">
        <f t="shared" si="36"/>
        <v/>
      </c>
      <c r="AA120" s="344" t="str">
        <f t="shared" si="37"/>
        <v/>
      </c>
      <c r="AB120" s="343">
        <f t="shared" si="34"/>
        <v>0</v>
      </c>
      <c r="AC120" s="343">
        <f t="shared" si="31"/>
        <v>0</v>
      </c>
      <c r="AD120" s="532" t="str">
        <f t="shared" si="32"/>
        <v/>
      </c>
      <c r="AE120" s="540"/>
      <c r="AF120" s="346">
        <f t="shared" si="35"/>
        <v>0</v>
      </c>
    </row>
    <row r="121" spans="1:32" s="346" customFormat="1" ht="21" customHeight="1" x14ac:dyDescent="0.4">
      <c r="A121" s="341" t="str">
        <f>IF(OR('ordem de passagem'!$G117="pct",'ordem de passagem'!$G117="mini",'ordem de passagem'!$G117="pctt",'ordem de passagem'!$G117="pctn",'ordem de passagem'!$G117="pctm"),'ordem de passagem'!B117,"")</f>
        <v/>
      </c>
      <c r="B121" s="402" t="str">
        <f>IF(OR('ordem de passagem'!$G117="pct",'ordem de passagem'!$G117="mini",'ordem de passagem'!$G117="pctt",'ordem de passagem'!$G117="pctn",'ordem de passagem'!$G117="pctm"),'ordem de passagem'!C117,"Não faz este aparelho")</f>
        <v>Não faz este aparelho</v>
      </c>
      <c r="C121" s="402" t="str">
        <f>IF(OR('ordem de passagem'!$G117="pct",'ordem de passagem'!$G117="mini",'ordem de passagem'!$G117="pctt",'ordem de passagem'!$G117="pctn",'ordem de passagem'!$G117="pctm"),'ordem de passagem'!D117,"")</f>
        <v/>
      </c>
      <c r="D121" s="341" t="str">
        <f>IF(OR('ordem de passagem'!$G117="pct",'ordem de passagem'!$G117="mini",'ordem de passagem'!$G117="pctt",'ordem de passagem'!$G117="pctn",'ordem de passagem'!$G117="pctm"),'ordem de passagem'!E117,"")</f>
        <v/>
      </c>
      <c r="E121" s="341" t="str">
        <f>IF(OR('ordem de passagem'!$G117="pct",'ordem de passagem'!$G117="mini",'ordem de passagem'!$G117="pctt",'ordem de passagem'!$G117="pctn",'ordem de passagem'!$G117="pctm"),'ordem de passagem'!G117,"")</f>
        <v/>
      </c>
      <c r="F121" s="341" t="str">
        <f>IF(OR('ordem de passagem'!$G117="pct",'ordem de passagem'!$G117="mini",'ordem de passagem'!$G117="pctt",'ordem de passagem'!$G117="pctn",'ordem de passagem'!$G117="pctm"),'ordem de passagem'!F117,"")</f>
        <v/>
      </c>
      <c r="G121" s="341" t="str">
        <f>IF(OR('ordem de passagem'!$G117="pct",'ordem de passagem'!$G117="mini",'ordem de passagem'!$G117="pctt",'ordem de passagem'!$G117="pctn",'ordem de passagem'!$G117="pctm"),'ordem de passagem'!H117,"")</f>
        <v/>
      </c>
      <c r="H121" s="614"/>
      <c r="I121" s="615"/>
      <c r="J121" s="616"/>
      <c r="K121" s="617"/>
      <c r="L121" s="614"/>
      <c r="M121" s="615"/>
      <c r="N121" s="616"/>
      <c r="O121" s="617"/>
      <c r="P121" s="614"/>
      <c r="Q121" s="618"/>
      <c r="R121" s="466"/>
      <c r="S121" s="374"/>
      <c r="T121" s="465"/>
      <c r="U121" s="342"/>
      <c r="V121" s="343">
        <f t="shared" si="33"/>
        <v>0</v>
      </c>
      <c r="W121" s="343" t="str">
        <f t="shared" si="28"/>
        <v/>
      </c>
      <c r="X121" s="343">
        <f t="shared" si="29"/>
        <v>0</v>
      </c>
      <c r="Y121" s="343" t="str">
        <f t="shared" si="30"/>
        <v/>
      </c>
      <c r="Z121" s="344" t="str">
        <f t="shared" si="36"/>
        <v/>
      </c>
      <c r="AA121" s="344" t="str">
        <f t="shared" si="37"/>
        <v/>
      </c>
      <c r="AB121" s="343">
        <f t="shared" si="34"/>
        <v>0</v>
      </c>
      <c r="AC121" s="343">
        <f t="shared" si="31"/>
        <v>0</v>
      </c>
      <c r="AD121" s="532" t="str">
        <f t="shared" si="32"/>
        <v/>
      </c>
      <c r="AE121" s="540"/>
      <c r="AF121" s="346">
        <f t="shared" si="35"/>
        <v>0</v>
      </c>
    </row>
    <row r="122" spans="1:32" s="346" customFormat="1" ht="21" customHeight="1" x14ac:dyDescent="0.4">
      <c r="A122" s="341" t="str">
        <f>IF(OR('ordem de passagem'!$G118="pct",'ordem de passagem'!$G118="mini",'ordem de passagem'!$G118="pctt",'ordem de passagem'!$G118="pctn",'ordem de passagem'!$G118="pctm"),'ordem de passagem'!B118,"")</f>
        <v/>
      </c>
      <c r="B122" s="402" t="str">
        <f>IF(OR('ordem de passagem'!$G118="pct",'ordem de passagem'!$G118="mini",'ordem de passagem'!$G118="pctt",'ordem de passagem'!$G118="pctn",'ordem de passagem'!$G118="pctm"),'ordem de passagem'!C118,"Não faz este aparelho")</f>
        <v>Não faz este aparelho</v>
      </c>
      <c r="C122" s="402" t="str">
        <f>IF(OR('ordem de passagem'!$G118="pct",'ordem de passagem'!$G118="mini",'ordem de passagem'!$G118="pctt",'ordem de passagem'!$G118="pctn",'ordem de passagem'!$G118="pctm"),'ordem de passagem'!D118,"")</f>
        <v/>
      </c>
      <c r="D122" s="341" t="str">
        <f>IF(OR('ordem de passagem'!$G118="pct",'ordem de passagem'!$G118="mini",'ordem de passagem'!$G118="pctt",'ordem de passagem'!$G118="pctn",'ordem de passagem'!$G118="pctm"),'ordem de passagem'!E118,"")</f>
        <v/>
      </c>
      <c r="E122" s="341" t="str">
        <f>IF(OR('ordem de passagem'!$G118="pct",'ordem de passagem'!$G118="mini",'ordem de passagem'!$G118="pctt",'ordem de passagem'!$G118="pctn",'ordem de passagem'!$G118="pctm"),'ordem de passagem'!G118,"")</f>
        <v/>
      </c>
      <c r="F122" s="341" t="str">
        <f>IF(OR('ordem de passagem'!$G118="pct",'ordem de passagem'!$G118="mini",'ordem de passagem'!$G118="pctt",'ordem de passagem'!$G118="pctn",'ordem de passagem'!$G118="pctm"),'ordem de passagem'!F118,"")</f>
        <v/>
      </c>
      <c r="G122" s="341" t="str">
        <f>IF(OR('ordem de passagem'!$G118="pct",'ordem de passagem'!$G118="mini",'ordem de passagem'!$G118="pctt",'ordem de passagem'!$G118="pctn",'ordem de passagem'!$G118="pctm"),'ordem de passagem'!H118,"")</f>
        <v/>
      </c>
      <c r="H122" s="614"/>
      <c r="I122" s="615"/>
      <c r="J122" s="616"/>
      <c r="K122" s="617"/>
      <c r="L122" s="614"/>
      <c r="M122" s="615"/>
      <c r="N122" s="616"/>
      <c r="O122" s="617"/>
      <c r="P122" s="614"/>
      <c r="Q122" s="618"/>
      <c r="R122" s="466"/>
      <c r="S122" s="374"/>
      <c r="T122" s="465"/>
      <c r="U122" s="342"/>
      <c r="V122" s="343">
        <f t="shared" si="33"/>
        <v>0</v>
      </c>
      <c r="W122" s="343" t="str">
        <f t="shared" si="28"/>
        <v/>
      </c>
      <c r="X122" s="343">
        <f t="shared" si="29"/>
        <v>0</v>
      </c>
      <c r="Y122" s="343" t="str">
        <f t="shared" si="30"/>
        <v/>
      </c>
      <c r="Z122" s="344" t="str">
        <f t="shared" si="36"/>
        <v/>
      </c>
      <c r="AA122" s="344" t="str">
        <f t="shared" si="37"/>
        <v/>
      </c>
      <c r="AB122" s="343">
        <f t="shared" si="34"/>
        <v>0</v>
      </c>
      <c r="AC122" s="343">
        <f t="shared" si="31"/>
        <v>0</v>
      </c>
      <c r="AD122" s="532" t="str">
        <f t="shared" si="32"/>
        <v/>
      </c>
      <c r="AE122" s="540"/>
      <c r="AF122" s="346">
        <f t="shared" si="35"/>
        <v>0</v>
      </c>
    </row>
    <row r="123" spans="1:32" s="346" customFormat="1" ht="21" customHeight="1" x14ac:dyDescent="0.4">
      <c r="A123" s="341" t="str">
        <f>IF(OR('ordem de passagem'!$G119="pct",'ordem de passagem'!$G119="mini",'ordem de passagem'!$G119="pctt",'ordem de passagem'!$G119="pctn",'ordem de passagem'!$G119="pctm"),'ordem de passagem'!B119,"")</f>
        <v/>
      </c>
      <c r="B123" s="402" t="str">
        <f>IF(OR('ordem de passagem'!$G119="pct",'ordem de passagem'!$G119="mini",'ordem de passagem'!$G119="pctt",'ordem de passagem'!$G119="pctn",'ordem de passagem'!$G119="pctm"),'ordem de passagem'!C119,"Não faz este aparelho")</f>
        <v>Não faz este aparelho</v>
      </c>
      <c r="C123" s="402" t="str">
        <f>IF(OR('ordem de passagem'!$G119="pct",'ordem de passagem'!$G119="mini",'ordem de passagem'!$G119="pctt",'ordem de passagem'!$G119="pctn",'ordem de passagem'!$G119="pctm"),'ordem de passagem'!D119,"")</f>
        <v/>
      </c>
      <c r="D123" s="341" t="str">
        <f>IF(OR('ordem de passagem'!$G119="pct",'ordem de passagem'!$G119="mini",'ordem de passagem'!$G119="pctt",'ordem de passagem'!$G119="pctn",'ordem de passagem'!$G119="pctm"),'ordem de passagem'!E119,"")</f>
        <v/>
      </c>
      <c r="E123" s="341" t="str">
        <f>IF(OR('ordem de passagem'!$G119="pct",'ordem de passagem'!$G119="mini",'ordem de passagem'!$G119="pctt",'ordem de passagem'!$G119="pctn",'ordem de passagem'!$G119="pctm"),'ordem de passagem'!G119,"")</f>
        <v/>
      </c>
      <c r="F123" s="341" t="str">
        <f>IF(OR('ordem de passagem'!$G119="pct",'ordem de passagem'!$G119="mini",'ordem de passagem'!$G119="pctt",'ordem de passagem'!$G119="pctn",'ordem de passagem'!$G119="pctm"),'ordem de passagem'!F119,"")</f>
        <v/>
      </c>
      <c r="G123" s="341" t="str">
        <f>IF(OR('ordem de passagem'!$G119="pct",'ordem de passagem'!$G119="mini",'ordem de passagem'!$G119="pctt",'ordem de passagem'!$G119="pctn",'ordem de passagem'!$G119="pctm"),'ordem de passagem'!H119,"")</f>
        <v/>
      </c>
      <c r="H123" s="614"/>
      <c r="I123" s="615"/>
      <c r="J123" s="616"/>
      <c r="K123" s="617"/>
      <c r="L123" s="614"/>
      <c r="M123" s="615"/>
      <c r="N123" s="616"/>
      <c r="O123" s="617"/>
      <c r="P123" s="614"/>
      <c r="Q123" s="618"/>
      <c r="R123" s="466"/>
      <c r="S123" s="374"/>
      <c r="T123" s="465"/>
      <c r="U123" s="342"/>
      <c r="V123" s="343">
        <f t="shared" si="33"/>
        <v>0</v>
      </c>
      <c r="W123" s="343" t="str">
        <f t="shared" si="28"/>
        <v/>
      </c>
      <c r="X123" s="343">
        <f t="shared" si="29"/>
        <v>0</v>
      </c>
      <c r="Y123" s="343" t="str">
        <f t="shared" si="30"/>
        <v/>
      </c>
      <c r="Z123" s="344" t="str">
        <f t="shared" si="36"/>
        <v/>
      </c>
      <c r="AA123" s="344" t="str">
        <f t="shared" si="37"/>
        <v/>
      </c>
      <c r="AB123" s="343">
        <f t="shared" si="34"/>
        <v>0</v>
      </c>
      <c r="AC123" s="343">
        <f t="shared" si="31"/>
        <v>0</v>
      </c>
      <c r="AD123" s="532" t="str">
        <f t="shared" si="32"/>
        <v/>
      </c>
      <c r="AE123" s="540"/>
      <c r="AF123" s="346">
        <f t="shared" si="35"/>
        <v>0</v>
      </c>
    </row>
    <row r="124" spans="1:32" s="346" customFormat="1" ht="21" customHeight="1" x14ac:dyDescent="0.4">
      <c r="A124" s="341" t="str">
        <f>IF(OR('ordem de passagem'!$G120="pct",'ordem de passagem'!$G120="mini",'ordem de passagem'!$G120="pctt",'ordem de passagem'!$G120="pctn",'ordem de passagem'!$G120="pctm"),'ordem de passagem'!B120,"")</f>
        <v/>
      </c>
      <c r="B124" s="402" t="str">
        <f>IF(OR('ordem de passagem'!$G120="pct",'ordem de passagem'!$G120="mini",'ordem de passagem'!$G120="pctt",'ordem de passagem'!$G120="pctn",'ordem de passagem'!$G120="pctm"),'ordem de passagem'!C120,"Não faz este aparelho")</f>
        <v>Não faz este aparelho</v>
      </c>
      <c r="C124" s="402" t="str">
        <f>IF(OR('ordem de passagem'!$G120="pct",'ordem de passagem'!$G120="mini",'ordem de passagem'!$G120="pctt",'ordem de passagem'!$G120="pctn",'ordem de passagem'!$G120="pctm"),'ordem de passagem'!D120,"")</f>
        <v/>
      </c>
      <c r="D124" s="341" t="str">
        <f>IF(OR('ordem de passagem'!$G120="pct",'ordem de passagem'!$G120="mini",'ordem de passagem'!$G120="pctt",'ordem de passagem'!$G120="pctn",'ordem de passagem'!$G120="pctm"),'ordem de passagem'!E120,"")</f>
        <v/>
      </c>
      <c r="E124" s="341" t="str">
        <f>IF(OR('ordem de passagem'!$G120="pct",'ordem de passagem'!$G120="mini",'ordem de passagem'!$G120="pctt",'ordem de passagem'!$G120="pctn",'ordem de passagem'!$G120="pctm"),'ordem de passagem'!G120,"")</f>
        <v/>
      </c>
      <c r="F124" s="341" t="str">
        <f>IF(OR('ordem de passagem'!$G120="pct",'ordem de passagem'!$G120="mini",'ordem de passagem'!$G120="pctt",'ordem de passagem'!$G120="pctn",'ordem de passagem'!$G120="pctm"),'ordem de passagem'!F120,"")</f>
        <v/>
      </c>
      <c r="G124" s="341" t="str">
        <f>IF(OR('ordem de passagem'!$G120="pct",'ordem de passagem'!$G120="mini",'ordem de passagem'!$G120="pctt",'ordem de passagem'!$G120="pctn",'ordem de passagem'!$G120="pctm"),'ordem de passagem'!H120,"")</f>
        <v/>
      </c>
      <c r="H124" s="614"/>
      <c r="I124" s="615"/>
      <c r="J124" s="616"/>
      <c r="K124" s="617"/>
      <c r="L124" s="614"/>
      <c r="M124" s="615"/>
      <c r="N124" s="616"/>
      <c r="O124" s="617"/>
      <c r="P124" s="614"/>
      <c r="Q124" s="618"/>
      <c r="R124" s="466"/>
      <c r="S124" s="374"/>
      <c r="T124" s="465"/>
      <c r="U124" s="342"/>
      <c r="V124" s="343">
        <f t="shared" si="33"/>
        <v>0</v>
      </c>
      <c r="W124" s="343" t="str">
        <f t="shared" si="28"/>
        <v/>
      </c>
      <c r="X124" s="343">
        <f t="shared" si="29"/>
        <v>0</v>
      </c>
      <c r="Y124" s="343" t="str">
        <f t="shared" si="30"/>
        <v/>
      </c>
      <c r="Z124" s="344" t="str">
        <f t="shared" si="36"/>
        <v/>
      </c>
      <c r="AA124" s="344" t="str">
        <f t="shared" si="37"/>
        <v/>
      </c>
      <c r="AB124" s="343">
        <f t="shared" si="34"/>
        <v>0</v>
      </c>
      <c r="AC124" s="343">
        <f t="shared" si="31"/>
        <v>0</v>
      </c>
      <c r="AD124" s="532" t="str">
        <f t="shared" si="32"/>
        <v/>
      </c>
      <c r="AE124" s="540"/>
      <c r="AF124" s="346">
        <f t="shared" si="35"/>
        <v>0</v>
      </c>
    </row>
    <row r="125" spans="1:32" s="346" customFormat="1" ht="21" customHeight="1" x14ac:dyDescent="0.4">
      <c r="A125" s="341" t="str">
        <f>IF(OR('ordem de passagem'!$G121="pct",'ordem de passagem'!$G121="mini",'ordem de passagem'!$G121="pctt",'ordem de passagem'!$G121="pctn",'ordem de passagem'!$G121="pctm"),'ordem de passagem'!B121,"")</f>
        <v/>
      </c>
      <c r="B125" s="402" t="str">
        <f>IF(OR('ordem de passagem'!$G121="pct",'ordem de passagem'!$G121="mini",'ordem de passagem'!$G121="pctt",'ordem de passagem'!$G121="pctn",'ordem de passagem'!$G121="pctm"),'ordem de passagem'!C121,"Não faz este aparelho")</f>
        <v>Não faz este aparelho</v>
      </c>
      <c r="C125" s="402" t="str">
        <f>IF(OR('ordem de passagem'!$G121="pct",'ordem de passagem'!$G121="mini",'ordem de passagem'!$G121="pctt",'ordem de passagem'!$G121="pctn",'ordem de passagem'!$G121="pctm"),'ordem de passagem'!D121,"")</f>
        <v/>
      </c>
      <c r="D125" s="341" t="str">
        <f>IF(OR('ordem de passagem'!$G121="pct",'ordem de passagem'!$G121="mini",'ordem de passagem'!$G121="pctt",'ordem de passagem'!$G121="pctn",'ordem de passagem'!$G121="pctm"),'ordem de passagem'!E121,"")</f>
        <v/>
      </c>
      <c r="E125" s="341" t="str">
        <f>IF(OR('ordem de passagem'!$G121="pct",'ordem de passagem'!$G121="mini",'ordem de passagem'!$G121="pctt",'ordem de passagem'!$G121="pctn",'ordem de passagem'!$G121="pctm"),'ordem de passagem'!G121,"")</f>
        <v/>
      </c>
      <c r="F125" s="341" t="str">
        <f>IF(OR('ordem de passagem'!$G121="pct",'ordem de passagem'!$G121="mini",'ordem de passagem'!$G121="pctt",'ordem de passagem'!$G121="pctn",'ordem de passagem'!$G121="pctm"),'ordem de passagem'!F121,"")</f>
        <v/>
      </c>
      <c r="G125" s="341" t="str">
        <f>IF(OR('ordem de passagem'!$G121="pct",'ordem de passagem'!$G121="mini",'ordem de passagem'!$G121="pctt",'ordem de passagem'!$G121="pctn",'ordem de passagem'!$G121="pctm"),'ordem de passagem'!H121,"")</f>
        <v/>
      </c>
      <c r="H125" s="614"/>
      <c r="I125" s="615"/>
      <c r="J125" s="616"/>
      <c r="K125" s="617"/>
      <c r="L125" s="614"/>
      <c r="M125" s="615"/>
      <c r="N125" s="616"/>
      <c r="O125" s="617"/>
      <c r="P125" s="614"/>
      <c r="Q125" s="618"/>
      <c r="R125" s="466"/>
      <c r="S125" s="374"/>
      <c r="T125" s="465"/>
      <c r="U125" s="342"/>
      <c r="V125" s="343">
        <f t="shared" si="33"/>
        <v>0</v>
      </c>
      <c r="W125" s="343" t="str">
        <f t="shared" si="28"/>
        <v/>
      </c>
      <c r="X125" s="343">
        <f t="shared" si="29"/>
        <v>0</v>
      </c>
      <c r="Y125" s="343" t="str">
        <f t="shared" si="30"/>
        <v/>
      </c>
      <c r="Z125" s="344" t="str">
        <f t="shared" si="36"/>
        <v/>
      </c>
      <c r="AA125" s="344" t="str">
        <f t="shared" si="37"/>
        <v/>
      </c>
      <c r="AB125" s="343">
        <f t="shared" si="34"/>
        <v>0</v>
      </c>
      <c r="AC125" s="343">
        <f t="shared" si="31"/>
        <v>0</v>
      </c>
      <c r="AD125" s="532" t="str">
        <f t="shared" si="32"/>
        <v/>
      </c>
      <c r="AE125" s="540"/>
      <c r="AF125" s="346">
        <f t="shared" si="35"/>
        <v>0</v>
      </c>
    </row>
    <row r="126" spans="1:32" s="346" customFormat="1" ht="21" customHeight="1" x14ac:dyDescent="0.4">
      <c r="A126" s="341" t="str">
        <f>IF(OR('ordem de passagem'!$G122="pct",'ordem de passagem'!$G122="mini",'ordem de passagem'!$G122="pctt",'ordem de passagem'!$G122="pctn",'ordem de passagem'!$G122="pctm"),'ordem de passagem'!B122,"")</f>
        <v/>
      </c>
      <c r="B126" s="402" t="str">
        <f>IF(OR('ordem de passagem'!$G122="pct",'ordem de passagem'!$G122="mini",'ordem de passagem'!$G122="pctt",'ordem de passagem'!$G122="pctn",'ordem de passagem'!$G122="pctm"),'ordem de passagem'!C122,"Não faz este aparelho")</f>
        <v>Não faz este aparelho</v>
      </c>
      <c r="C126" s="402" t="str">
        <f>IF(OR('ordem de passagem'!$G122="pct",'ordem de passagem'!$G122="mini",'ordem de passagem'!$G122="pctt",'ordem de passagem'!$G122="pctn",'ordem de passagem'!$G122="pctm"),'ordem de passagem'!D122,"")</f>
        <v/>
      </c>
      <c r="D126" s="341" t="str">
        <f>IF(OR('ordem de passagem'!$G122="pct",'ordem de passagem'!$G122="mini",'ordem de passagem'!$G122="pctt",'ordem de passagem'!$G122="pctn",'ordem de passagem'!$G122="pctm"),'ordem de passagem'!E122,"")</f>
        <v/>
      </c>
      <c r="E126" s="341" t="str">
        <f>IF(OR('ordem de passagem'!$G122="pct",'ordem de passagem'!$G122="mini",'ordem de passagem'!$G122="pctt",'ordem de passagem'!$G122="pctn",'ordem de passagem'!$G122="pctm"),'ordem de passagem'!G122,"")</f>
        <v/>
      </c>
      <c r="F126" s="341" t="str">
        <f>IF(OR('ordem de passagem'!$G122="pct",'ordem de passagem'!$G122="mini",'ordem de passagem'!$G122="pctt",'ordem de passagem'!$G122="pctn",'ordem de passagem'!$G122="pctm"),'ordem de passagem'!F122,"")</f>
        <v/>
      </c>
      <c r="G126" s="341" t="str">
        <f>IF(OR('ordem de passagem'!$G122="pct",'ordem de passagem'!$G122="mini",'ordem de passagem'!$G122="pctt",'ordem de passagem'!$G122="pctn",'ordem de passagem'!$G122="pctm"),'ordem de passagem'!H122,"")</f>
        <v/>
      </c>
      <c r="H126" s="614"/>
      <c r="I126" s="615"/>
      <c r="J126" s="616"/>
      <c r="K126" s="617"/>
      <c r="L126" s="614"/>
      <c r="M126" s="615"/>
      <c r="N126" s="616"/>
      <c r="O126" s="617"/>
      <c r="P126" s="614"/>
      <c r="Q126" s="618"/>
      <c r="R126" s="466"/>
      <c r="S126" s="374"/>
      <c r="T126" s="465"/>
      <c r="U126" s="342"/>
      <c r="V126" s="343">
        <f t="shared" si="33"/>
        <v>0</v>
      </c>
      <c r="W126" s="343" t="str">
        <f t="shared" si="28"/>
        <v/>
      </c>
      <c r="X126" s="343">
        <f t="shared" si="29"/>
        <v>0</v>
      </c>
      <c r="Y126" s="343" t="str">
        <f t="shared" si="30"/>
        <v/>
      </c>
      <c r="Z126" s="344" t="str">
        <f t="shared" si="36"/>
        <v/>
      </c>
      <c r="AA126" s="344" t="str">
        <f t="shared" si="37"/>
        <v/>
      </c>
      <c r="AB126" s="343">
        <f t="shared" si="34"/>
        <v>0</v>
      </c>
      <c r="AC126" s="343">
        <f t="shared" si="31"/>
        <v>0</v>
      </c>
      <c r="AD126" s="532" t="str">
        <f t="shared" si="32"/>
        <v/>
      </c>
      <c r="AE126" s="540"/>
      <c r="AF126" s="346">
        <f t="shared" si="35"/>
        <v>0</v>
      </c>
    </row>
    <row r="127" spans="1:32" s="346" customFormat="1" ht="21" customHeight="1" x14ac:dyDescent="0.4">
      <c r="A127" s="341" t="str">
        <f>IF(OR('ordem de passagem'!$G123="pct",'ordem de passagem'!$G123="mini",'ordem de passagem'!$G123="pctt",'ordem de passagem'!$G123="pctn",'ordem de passagem'!$G123="pctm"),'ordem de passagem'!B123,"")</f>
        <v/>
      </c>
      <c r="B127" s="402" t="str">
        <f>IF(OR('ordem de passagem'!$G123="pct",'ordem de passagem'!$G123="mini",'ordem de passagem'!$G123="pctt",'ordem de passagem'!$G123="pctn",'ordem de passagem'!$G123="pctm"),'ordem de passagem'!C123,"Não faz este aparelho")</f>
        <v>Não faz este aparelho</v>
      </c>
      <c r="C127" s="402" t="str">
        <f>IF(OR('ordem de passagem'!$G123="pct",'ordem de passagem'!$G123="mini",'ordem de passagem'!$G123="pctt",'ordem de passagem'!$G123="pctn",'ordem de passagem'!$G123="pctm"),'ordem de passagem'!D123,"")</f>
        <v/>
      </c>
      <c r="D127" s="341" t="str">
        <f>IF(OR('ordem de passagem'!$G123="pct",'ordem de passagem'!$G123="mini",'ordem de passagem'!$G123="pctt",'ordem de passagem'!$G123="pctn",'ordem de passagem'!$G123="pctm"),'ordem de passagem'!E123,"")</f>
        <v/>
      </c>
      <c r="E127" s="341" t="str">
        <f>IF(OR('ordem de passagem'!$G123="pct",'ordem de passagem'!$G123="mini",'ordem de passagem'!$G123="pctt",'ordem de passagem'!$G123="pctn",'ordem de passagem'!$G123="pctm"),'ordem de passagem'!G123,"")</f>
        <v/>
      </c>
      <c r="F127" s="341" t="str">
        <f>IF(OR('ordem de passagem'!$G123="pct",'ordem de passagem'!$G123="mini",'ordem de passagem'!$G123="pctt",'ordem de passagem'!$G123="pctn",'ordem de passagem'!$G123="pctm"),'ordem de passagem'!F123,"")</f>
        <v/>
      </c>
      <c r="G127" s="341" t="str">
        <f>IF(OR('ordem de passagem'!$G123="pct",'ordem de passagem'!$G123="mini",'ordem de passagem'!$G123="pctt",'ordem de passagem'!$G123="pctn",'ordem de passagem'!$G123="pctm"),'ordem de passagem'!H123,"")</f>
        <v/>
      </c>
      <c r="H127" s="614"/>
      <c r="I127" s="615"/>
      <c r="J127" s="616"/>
      <c r="K127" s="617"/>
      <c r="L127" s="614"/>
      <c r="M127" s="615"/>
      <c r="N127" s="616"/>
      <c r="O127" s="617"/>
      <c r="P127" s="614"/>
      <c r="Q127" s="618"/>
      <c r="R127" s="466"/>
      <c r="S127" s="374"/>
      <c r="T127" s="465"/>
      <c r="U127" s="342"/>
      <c r="V127" s="343">
        <f t="shared" si="33"/>
        <v>0</v>
      </c>
      <c r="W127" s="343" t="str">
        <f t="shared" si="28"/>
        <v/>
      </c>
      <c r="X127" s="343">
        <f t="shared" si="29"/>
        <v>0</v>
      </c>
      <c r="Y127" s="343" t="str">
        <f t="shared" si="30"/>
        <v/>
      </c>
      <c r="Z127" s="344" t="str">
        <f t="shared" si="36"/>
        <v/>
      </c>
      <c r="AA127" s="344" t="str">
        <f t="shared" si="37"/>
        <v/>
      </c>
      <c r="AB127" s="343">
        <f t="shared" si="34"/>
        <v>0</v>
      </c>
      <c r="AC127" s="343">
        <f t="shared" si="31"/>
        <v>0</v>
      </c>
      <c r="AD127" s="532" t="str">
        <f t="shared" si="32"/>
        <v/>
      </c>
      <c r="AE127" s="540"/>
      <c r="AF127" s="346">
        <f t="shared" si="35"/>
        <v>0</v>
      </c>
    </row>
    <row r="128" spans="1:32" s="346" customFormat="1" ht="21" customHeight="1" x14ac:dyDescent="0.4">
      <c r="A128" s="341" t="str">
        <f>IF(OR('ordem de passagem'!$G124="pct",'ordem de passagem'!$G124="mini",'ordem de passagem'!$G124="pctt",'ordem de passagem'!$G124="pctn",'ordem de passagem'!$G124="pctm"),'ordem de passagem'!B124,"")</f>
        <v/>
      </c>
      <c r="B128" s="402" t="str">
        <f>IF(OR('ordem de passagem'!$G124="pct",'ordem de passagem'!$G124="mini",'ordem de passagem'!$G124="pctt",'ordem de passagem'!$G124="pctn",'ordem de passagem'!$G124="pctm"),'ordem de passagem'!C124,"Não faz este aparelho")</f>
        <v>Não faz este aparelho</v>
      </c>
      <c r="C128" s="402" t="str">
        <f>IF(OR('ordem de passagem'!$G124="pct",'ordem de passagem'!$G124="mini",'ordem de passagem'!$G124="pctt",'ordem de passagem'!$G124="pctn",'ordem de passagem'!$G124="pctm"),'ordem de passagem'!D124,"")</f>
        <v/>
      </c>
      <c r="D128" s="341" t="str">
        <f>IF(OR('ordem de passagem'!$G124="pct",'ordem de passagem'!$G124="mini",'ordem de passagem'!$G124="pctt",'ordem de passagem'!$G124="pctn",'ordem de passagem'!$G124="pctm"),'ordem de passagem'!E124,"")</f>
        <v/>
      </c>
      <c r="E128" s="341" t="str">
        <f>IF(OR('ordem de passagem'!$G124="pct",'ordem de passagem'!$G124="mini",'ordem de passagem'!$G124="pctt",'ordem de passagem'!$G124="pctn",'ordem de passagem'!$G124="pctm"),'ordem de passagem'!G124,"")</f>
        <v/>
      </c>
      <c r="F128" s="341" t="str">
        <f>IF(OR('ordem de passagem'!$G124="pct",'ordem de passagem'!$G124="mini",'ordem de passagem'!$G124="pctt",'ordem de passagem'!$G124="pctn",'ordem de passagem'!$G124="pctm"),'ordem de passagem'!F124,"")</f>
        <v/>
      </c>
      <c r="G128" s="341" t="str">
        <f>IF(OR('ordem de passagem'!$G124="pct",'ordem de passagem'!$G124="mini",'ordem de passagem'!$G124="pctt",'ordem de passagem'!$G124="pctn",'ordem de passagem'!$G124="pctm"),'ordem de passagem'!H124,"")</f>
        <v/>
      </c>
      <c r="H128" s="614"/>
      <c r="I128" s="615"/>
      <c r="J128" s="616"/>
      <c r="K128" s="617"/>
      <c r="L128" s="614"/>
      <c r="M128" s="615"/>
      <c r="N128" s="616"/>
      <c r="O128" s="617"/>
      <c r="P128" s="614"/>
      <c r="Q128" s="618"/>
      <c r="R128" s="466"/>
      <c r="S128" s="374"/>
      <c r="T128" s="465"/>
      <c r="U128" s="342"/>
      <c r="V128" s="343">
        <f t="shared" si="33"/>
        <v>0</v>
      </c>
      <c r="W128" s="343" t="str">
        <f t="shared" si="28"/>
        <v/>
      </c>
      <c r="X128" s="343">
        <f t="shared" si="29"/>
        <v>0</v>
      </c>
      <c r="Y128" s="343" t="str">
        <f t="shared" si="30"/>
        <v/>
      </c>
      <c r="Z128" s="344" t="str">
        <f t="shared" si="36"/>
        <v/>
      </c>
      <c r="AA128" s="344" t="str">
        <f t="shared" si="37"/>
        <v/>
      </c>
      <c r="AB128" s="343">
        <f t="shared" si="34"/>
        <v>0</v>
      </c>
      <c r="AC128" s="343">
        <f t="shared" si="31"/>
        <v>0</v>
      </c>
      <c r="AD128" s="532" t="str">
        <f t="shared" si="32"/>
        <v/>
      </c>
      <c r="AE128" s="540"/>
      <c r="AF128" s="346">
        <f t="shared" si="35"/>
        <v>0</v>
      </c>
    </row>
    <row r="129" spans="1:32" s="346" customFormat="1" ht="21" customHeight="1" x14ac:dyDescent="0.4">
      <c r="A129" s="341" t="str">
        <f>IF(OR('ordem de passagem'!$G125="pct",'ordem de passagem'!$G125="mini",'ordem de passagem'!$G125="pctt",'ordem de passagem'!$G125="pctn",'ordem de passagem'!$G125="pctm"),'ordem de passagem'!B125,"")</f>
        <v/>
      </c>
      <c r="B129" s="402" t="str">
        <f>IF(OR('ordem de passagem'!$G125="pct",'ordem de passagem'!$G125="mini",'ordem de passagem'!$G125="pctt",'ordem de passagem'!$G125="pctn",'ordem de passagem'!$G125="pctm"),'ordem de passagem'!C125,"Não faz este aparelho")</f>
        <v>Não faz este aparelho</v>
      </c>
      <c r="C129" s="402" t="str">
        <f>IF(OR('ordem de passagem'!$G125="pct",'ordem de passagem'!$G125="mini",'ordem de passagem'!$G125="pctt",'ordem de passagem'!$G125="pctn",'ordem de passagem'!$G125="pctm"),'ordem de passagem'!D125,"")</f>
        <v/>
      </c>
      <c r="D129" s="341" t="str">
        <f>IF(OR('ordem de passagem'!$G125="pct",'ordem de passagem'!$G125="mini",'ordem de passagem'!$G125="pctt",'ordem de passagem'!$G125="pctn",'ordem de passagem'!$G125="pctm"),'ordem de passagem'!E125,"")</f>
        <v/>
      </c>
      <c r="E129" s="341" t="str">
        <f>IF(OR('ordem de passagem'!$G125="pct",'ordem de passagem'!$G125="mini",'ordem de passagem'!$G125="pctt",'ordem de passagem'!$G125="pctn",'ordem de passagem'!$G125="pctm"),'ordem de passagem'!G125,"")</f>
        <v/>
      </c>
      <c r="F129" s="341" t="str">
        <f>IF(OR('ordem de passagem'!$G125="pct",'ordem de passagem'!$G125="mini",'ordem de passagem'!$G125="pctt",'ordem de passagem'!$G125="pctn",'ordem de passagem'!$G125="pctm"),'ordem de passagem'!F125,"")</f>
        <v/>
      </c>
      <c r="G129" s="341" t="str">
        <f>IF(OR('ordem de passagem'!$G125="pct",'ordem de passagem'!$G125="mini",'ordem de passagem'!$G125="pctt",'ordem de passagem'!$G125="pctn",'ordem de passagem'!$G125="pctm"),'ordem de passagem'!H125,"")</f>
        <v/>
      </c>
      <c r="H129" s="614"/>
      <c r="I129" s="615"/>
      <c r="J129" s="616"/>
      <c r="K129" s="617"/>
      <c r="L129" s="614"/>
      <c r="M129" s="615"/>
      <c r="N129" s="616"/>
      <c r="O129" s="617"/>
      <c r="P129" s="614"/>
      <c r="Q129" s="618"/>
      <c r="R129" s="466"/>
      <c r="S129" s="374"/>
      <c r="T129" s="465"/>
      <c r="U129" s="342"/>
      <c r="V129" s="343">
        <f t="shared" si="33"/>
        <v>0</v>
      </c>
      <c r="W129" s="343" t="str">
        <f t="shared" si="28"/>
        <v/>
      </c>
      <c r="X129" s="343">
        <f t="shared" si="29"/>
        <v>0</v>
      </c>
      <c r="Y129" s="343" t="str">
        <f t="shared" si="30"/>
        <v/>
      </c>
      <c r="Z129" s="344" t="str">
        <f t="shared" si="36"/>
        <v/>
      </c>
      <c r="AA129" s="344" t="str">
        <f t="shared" si="37"/>
        <v/>
      </c>
      <c r="AB129" s="343">
        <f t="shared" si="34"/>
        <v>0</v>
      </c>
      <c r="AC129" s="343">
        <f t="shared" si="31"/>
        <v>0</v>
      </c>
      <c r="AD129" s="532" t="str">
        <f t="shared" si="32"/>
        <v/>
      </c>
      <c r="AE129" s="540"/>
      <c r="AF129" s="346">
        <f t="shared" si="35"/>
        <v>0</v>
      </c>
    </row>
    <row r="130" spans="1:32" s="346" customFormat="1" ht="21" customHeight="1" x14ac:dyDescent="0.4">
      <c r="A130" s="341" t="str">
        <f>IF(OR('ordem de passagem'!$G126="pct",'ordem de passagem'!$G126="mini",'ordem de passagem'!$G126="pctt",'ordem de passagem'!$G126="pctn",'ordem de passagem'!$G126="pctm"),'ordem de passagem'!B126,"")</f>
        <v/>
      </c>
      <c r="B130" s="402" t="str">
        <f>IF(OR('ordem de passagem'!$G126="pct",'ordem de passagem'!$G126="mini",'ordem de passagem'!$G126="pctt",'ordem de passagem'!$G126="pctn",'ordem de passagem'!$G126="pctm"),'ordem de passagem'!C126,"Não faz este aparelho")</f>
        <v>Não faz este aparelho</v>
      </c>
      <c r="C130" s="402" t="str">
        <f>IF(OR('ordem de passagem'!$G126="pct",'ordem de passagem'!$G126="mini",'ordem de passagem'!$G126="pctt",'ordem de passagem'!$G126="pctn",'ordem de passagem'!$G126="pctm"),'ordem de passagem'!D126,"")</f>
        <v/>
      </c>
      <c r="D130" s="341" t="str">
        <f>IF(OR('ordem de passagem'!$G126="pct",'ordem de passagem'!$G126="mini",'ordem de passagem'!$G126="pctt",'ordem de passagem'!$G126="pctn",'ordem de passagem'!$G126="pctm"),'ordem de passagem'!E126,"")</f>
        <v/>
      </c>
      <c r="E130" s="341" t="str">
        <f>IF(OR('ordem de passagem'!$G126="pct",'ordem de passagem'!$G126="mini",'ordem de passagem'!$G126="pctt",'ordem de passagem'!$G126="pctn",'ordem de passagem'!$G126="pctm"),'ordem de passagem'!G126,"")</f>
        <v/>
      </c>
      <c r="F130" s="341" t="str">
        <f>IF(OR('ordem de passagem'!$G126="pct",'ordem de passagem'!$G126="mini",'ordem de passagem'!$G126="pctt",'ordem de passagem'!$G126="pctn",'ordem de passagem'!$G126="pctm"),'ordem de passagem'!F126,"")</f>
        <v/>
      </c>
      <c r="G130" s="341" t="str">
        <f>IF(OR('ordem de passagem'!$G126="pct",'ordem de passagem'!$G126="mini",'ordem de passagem'!$G126="pctt",'ordem de passagem'!$G126="pctn",'ordem de passagem'!$G126="pctm"),'ordem de passagem'!H126,"")</f>
        <v/>
      </c>
      <c r="H130" s="614"/>
      <c r="I130" s="615"/>
      <c r="J130" s="616"/>
      <c r="K130" s="617"/>
      <c r="L130" s="614"/>
      <c r="M130" s="615"/>
      <c r="N130" s="413"/>
      <c r="O130" s="414"/>
      <c r="P130" s="412"/>
      <c r="Q130" s="464"/>
      <c r="R130" s="466"/>
      <c r="S130" s="374"/>
      <c r="T130" s="465"/>
      <c r="U130" s="342"/>
      <c r="V130" s="343">
        <f t="shared" si="33"/>
        <v>0</v>
      </c>
      <c r="W130" s="343" t="str">
        <f t="shared" si="28"/>
        <v/>
      </c>
      <c r="X130" s="343">
        <f t="shared" si="29"/>
        <v>0</v>
      </c>
      <c r="Y130" s="343" t="str">
        <f t="shared" si="30"/>
        <v/>
      </c>
      <c r="Z130" s="344" t="str">
        <f t="shared" si="36"/>
        <v/>
      </c>
      <c r="AA130" s="344" t="str">
        <f t="shared" si="37"/>
        <v/>
      </c>
      <c r="AB130" s="343">
        <f t="shared" si="34"/>
        <v>0</v>
      </c>
      <c r="AC130" s="343">
        <f t="shared" si="31"/>
        <v>0</v>
      </c>
      <c r="AD130" s="532" t="str">
        <f t="shared" si="32"/>
        <v/>
      </c>
      <c r="AE130" s="540"/>
      <c r="AF130" s="346">
        <f t="shared" si="35"/>
        <v>0</v>
      </c>
    </row>
    <row r="131" spans="1:32" s="346" customFormat="1" ht="21" customHeight="1" x14ac:dyDescent="0.4">
      <c r="A131" s="341" t="str">
        <f>IF(OR('ordem de passagem'!$G127="pct",'ordem de passagem'!$G127="mini",'ordem de passagem'!$G127="pctt",'ordem de passagem'!$G127="pctn",'ordem de passagem'!$G127="pctm"),'ordem de passagem'!B127,"")</f>
        <v/>
      </c>
      <c r="B131" s="402" t="str">
        <f>IF(OR('ordem de passagem'!$G127="pct",'ordem de passagem'!$G127="mini",'ordem de passagem'!$G127="pctt",'ordem de passagem'!$G127="pctn",'ordem de passagem'!$G127="pctm"),'ordem de passagem'!C127,"Não faz este aparelho")</f>
        <v>Não faz este aparelho</v>
      </c>
      <c r="C131" s="402" t="str">
        <f>IF(OR('ordem de passagem'!$G127="pct",'ordem de passagem'!$G127="mini",'ordem de passagem'!$G127="pctt",'ordem de passagem'!$G127="pctn",'ordem de passagem'!$G127="pctm"),'ordem de passagem'!D127,"")</f>
        <v/>
      </c>
      <c r="D131" s="341" t="str">
        <f>IF(OR('ordem de passagem'!$G127="pct",'ordem de passagem'!$G127="mini",'ordem de passagem'!$G127="pctt",'ordem de passagem'!$G127="pctn",'ordem de passagem'!$G127="pctm"),'ordem de passagem'!E127,"")</f>
        <v/>
      </c>
      <c r="E131" s="341" t="str">
        <f>IF(OR('ordem de passagem'!$G127="pct",'ordem de passagem'!$G127="mini",'ordem de passagem'!$G127="pctt",'ordem de passagem'!$G127="pctn",'ordem de passagem'!$G127="pctm"),'ordem de passagem'!G127,"")</f>
        <v/>
      </c>
      <c r="F131" s="341" t="str">
        <f>IF(OR('ordem de passagem'!$G127="pct",'ordem de passagem'!$G127="mini",'ordem de passagem'!$G127="pctt",'ordem de passagem'!$G127="pctn",'ordem de passagem'!$G127="pctm"),'ordem de passagem'!F127,"")</f>
        <v/>
      </c>
      <c r="G131" s="341" t="str">
        <f>IF(OR('ordem de passagem'!$G127="pct",'ordem de passagem'!$G127="mini",'ordem de passagem'!$G127="pctt",'ordem de passagem'!$G127="pctn",'ordem de passagem'!$G127="pctm"),'ordem de passagem'!H127,"")</f>
        <v/>
      </c>
      <c r="H131" s="614"/>
      <c r="I131" s="615"/>
      <c r="J131" s="616"/>
      <c r="K131" s="617"/>
      <c r="L131" s="614"/>
      <c r="M131" s="615"/>
      <c r="N131" s="413"/>
      <c r="O131" s="414"/>
      <c r="P131" s="412"/>
      <c r="Q131" s="464"/>
      <c r="R131" s="466"/>
      <c r="S131" s="374"/>
      <c r="T131" s="465"/>
      <c r="U131" s="342"/>
      <c r="V131" s="343">
        <f t="shared" si="33"/>
        <v>0</v>
      </c>
      <c r="W131" s="343" t="str">
        <f t="shared" si="28"/>
        <v/>
      </c>
      <c r="X131" s="343">
        <f t="shared" si="29"/>
        <v>0</v>
      </c>
      <c r="Y131" s="343" t="str">
        <f t="shared" si="30"/>
        <v/>
      </c>
      <c r="Z131" s="344" t="str">
        <f t="shared" si="36"/>
        <v/>
      </c>
      <c r="AA131" s="344" t="str">
        <f t="shared" si="37"/>
        <v/>
      </c>
      <c r="AB131" s="343">
        <f t="shared" si="34"/>
        <v>0</v>
      </c>
      <c r="AC131" s="343">
        <f t="shared" si="31"/>
        <v>0</v>
      </c>
      <c r="AD131" s="532" t="str">
        <f t="shared" si="32"/>
        <v/>
      </c>
      <c r="AE131" s="540"/>
      <c r="AF131" s="346">
        <f t="shared" si="35"/>
        <v>0</v>
      </c>
    </row>
    <row r="132" spans="1:32" s="346" customFormat="1" ht="21" customHeight="1" x14ac:dyDescent="0.4">
      <c r="A132" s="341" t="str">
        <f>IF(OR('ordem de passagem'!$G128="pct",'ordem de passagem'!$G128="mini",'ordem de passagem'!$G128="pctt",'ordem de passagem'!$G128="pctn",'ordem de passagem'!$G128="pctm"),'ordem de passagem'!B128,"")</f>
        <v/>
      </c>
      <c r="B132" s="402" t="str">
        <f>IF(OR('ordem de passagem'!$G128="pct",'ordem de passagem'!$G128="mini",'ordem de passagem'!$G128="pctt",'ordem de passagem'!$G128="pctn",'ordem de passagem'!$G128="pctm"),'ordem de passagem'!C128,"Não faz este aparelho")</f>
        <v>Não faz este aparelho</v>
      </c>
      <c r="C132" s="402" t="str">
        <f>IF(OR('ordem de passagem'!$G128="pct",'ordem de passagem'!$G128="mini",'ordem de passagem'!$G128="pctt",'ordem de passagem'!$G128="pctn",'ordem de passagem'!$G128="pctm"),'ordem de passagem'!D128,"")</f>
        <v/>
      </c>
      <c r="D132" s="341" t="str">
        <f>IF(OR('ordem de passagem'!$G128="pct",'ordem de passagem'!$G128="mini",'ordem de passagem'!$G128="pctt",'ordem de passagem'!$G128="pctn",'ordem de passagem'!$G128="pctm"),'ordem de passagem'!E128,"")</f>
        <v/>
      </c>
      <c r="E132" s="341" t="str">
        <f>IF(OR('ordem de passagem'!$G128="pct",'ordem de passagem'!$G128="mini",'ordem de passagem'!$G128="pctt",'ordem de passagem'!$G128="pctn",'ordem de passagem'!$G128="pctm"),'ordem de passagem'!G128,"")</f>
        <v/>
      </c>
      <c r="F132" s="341" t="str">
        <f>IF(OR('ordem de passagem'!$G128="pct",'ordem de passagem'!$G128="mini",'ordem de passagem'!$G128="pctt",'ordem de passagem'!$G128="pctn",'ordem de passagem'!$G128="pctm"),'ordem de passagem'!F128,"")</f>
        <v/>
      </c>
      <c r="G132" s="341" t="str">
        <f>IF(OR('ordem de passagem'!$G128="pct",'ordem de passagem'!$G128="mini",'ordem de passagem'!$G128="pctt",'ordem de passagem'!$G128="pctn",'ordem de passagem'!$G128="pctm"),'ordem de passagem'!H128,"")</f>
        <v/>
      </c>
      <c r="H132" s="614"/>
      <c r="I132" s="615"/>
      <c r="J132" s="616"/>
      <c r="K132" s="617"/>
      <c r="L132" s="614"/>
      <c r="M132" s="615"/>
      <c r="N132" s="413"/>
      <c r="O132" s="414"/>
      <c r="P132" s="412"/>
      <c r="Q132" s="464"/>
      <c r="R132" s="466"/>
      <c r="S132" s="374"/>
      <c r="T132" s="465"/>
      <c r="U132" s="342"/>
      <c r="V132" s="343">
        <f t="shared" si="33"/>
        <v>0</v>
      </c>
      <c r="W132" s="343" t="str">
        <f t="shared" si="28"/>
        <v/>
      </c>
      <c r="X132" s="343">
        <f t="shared" si="29"/>
        <v>0</v>
      </c>
      <c r="Y132" s="343" t="str">
        <f t="shared" si="30"/>
        <v/>
      </c>
      <c r="Z132" s="344" t="str">
        <f t="shared" si="36"/>
        <v/>
      </c>
      <c r="AA132" s="344" t="str">
        <f t="shared" si="37"/>
        <v/>
      </c>
      <c r="AB132" s="343">
        <f t="shared" si="34"/>
        <v>0</v>
      </c>
      <c r="AC132" s="343">
        <f t="shared" si="31"/>
        <v>0</v>
      </c>
      <c r="AD132" s="532" t="str">
        <f t="shared" si="32"/>
        <v/>
      </c>
      <c r="AE132" s="540"/>
      <c r="AF132" s="346">
        <f t="shared" si="35"/>
        <v>0</v>
      </c>
    </row>
    <row r="133" spans="1:32" s="346" customFormat="1" ht="21" customHeight="1" x14ac:dyDescent="0.4">
      <c r="A133" s="341" t="str">
        <f>IF(OR('ordem de passagem'!$G129="pct",'ordem de passagem'!$G129="mini",'ordem de passagem'!$G129="pctt",'ordem de passagem'!$G129="pctn",'ordem de passagem'!$G129="pctm"),'ordem de passagem'!B129,"")</f>
        <v/>
      </c>
      <c r="B133" s="402" t="str">
        <f>IF(OR('ordem de passagem'!$G129="pct",'ordem de passagem'!$G129="mini",'ordem de passagem'!$G129="pctt",'ordem de passagem'!$G129="pctn",'ordem de passagem'!$G129="pctm"),'ordem de passagem'!C129,"Não faz este aparelho")</f>
        <v>Não faz este aparelho</v>
      </c>
      <c r="C133" s="402" t="str">
        <f>IF(OR('ordem de passagem'!$G129="pct",'ordem de passagem'!$G129="mini",'ordem de passagem'!$G129="pctt",'ordem de passagem'!$G129="pctn",'ordem de passagem'!$G129="pctm"),'ordem de passagem'!D129,"")</f>
        <v/>
      </c>
      <c r="D133" s="341" t="str">
        <f>IF(OR('ordem de passagem'!$G129="pct",'ordem de passagem'!$G129="mini",'ordem de passagem'!$G129="pctt",'ordem de passagem'!$G129="pctn",'ordem de passagem'!$G129="pctm"),'ordem de passagem'!E129,"")</f>
        <v/>
      </c>
      <c r="E133" s="341" t="str">
        <f>IF(OR('ordem de passagem'!$G129="pct",'ordem de passagem'!$G129="mini",'ordem de passagem'!$G129="pctt",'ordem de passagem'!$G129="pctn",'ordem de passagem'!$G129="pctm"),'ordem de passagem'!G129,"")</f>
        <v/>
      </c>
      <c r="F133" s="341" t="str">
        <f>IF(OR('ordem de passagem'!$G129="pct",'ordem de passagem'!$G129="mini",'ordem de passagem'!$G129="pctt",'ordem de passagem'!$G129="pctn",'ordem de passagem'!$G129="pctm"),'ordem de passagem'!F129,"")</f>
        <v/>
      </c>
      <c r="G133" s="341" t="str">
        <f>IF(OR('ordem de passagem'!$G129="pct",'ordem de passagem'!$G129="mini",'ordem de passagem'!$G129="pctt",'ordem de passagem'!$G129="pctn",'ordem de passagem'!$G129="pctm"),'ordem de passagem'!H129,"")</f>
        <v/>
      </c>
      <c r="H133" s="614"/>
      <c r="I133" s="615"/>
      <c r="J133" s="616"/>
      <c r="K133" s="617"/>
      <c r="L133" s="614"/>
      <c r="M133" s="615"/>
      <c r="N133" s="413"/>
      <c r="O133" s="414"/>
      <c r="P133" s="412"/>
      <c r="Q133" s="464"/>
      <c r="R133" s="466"/>
      <c r="S133" s="374"/>
      <c r="T133" s="465"/>
      <c r="U133" s="342"/>
      <c r="V133" s="343">
        <f t="shared" si="33"/>
        <v>0</v>
      </c>
      <c r="W133" s="343" t="str">
        <f t="shared" si="28"/>
        <v/>
      </c>
      <c r="X133" s="343">
        <f t="shared" si="29"/>
        <v>0</v>
      </c>
      <c r="Y133" s="343" t="str">
        <f t="shared" si="30"/>
        <v/>
      </c>
      <c r="Z133" s="344" t="str">
        <f t="shared" si="36"/>
        <v/>
      </c>
      <c r="AA133" s="344" t="str">
        <f t="shared" si="37"/>
        <v/>
      </c>
      <c r="AB133" s="343">
        <f t="shared" si="34"/>
        <v>0</v>
      </c>
      <c r="AC133" s="343">
        <f t="shared" si="31"/>
        <v>0</v>
      </c>
      <c r="AD133" s="532" t="str">
        <f t="shared" si="32"/>
        <v/>
      </c>
      <c r="AE133" s="540"/>
      <c r="AF133" s="346">
        <f t="shared" si="35"/>
        <v>0</v>
      </c>
    </row>
    <row r="134" spans="1:32" s="346" customFormat="1" ht="21" customHeight="1" x14ac:dyDescent="0.4">
      <c r="A134" s="341" t="str">
        <f>IF(OR('ordem de passagem'!$G130="pct",'ordem de passagem'!$G130="mini",'ordem de passagem'!$G130="pctt",'ordem de passagem'!$G130="pctn",'ordem de passagem'!$G130="pctm"),'ordem de passagem'!B130,"")</f>
        <v/>
      </c>
      <c r="B134" s="402" t="str">
        <f>IF(OR('ordem de passagem'!$G130="pct",'ordem de passagem'!$G130="mini",'ordem de passagem'!$G130="pctt",'ordem de passagem'!$G130="pctn",'ordem de passagem'!$G130="pctm"),'ordem de passagem'!C130,"Não faz este aparelho")</f>
        <v>Não faz este aparelho</v>
      </c>
      <c r="C134" s="402" t="str">
        <f>IF(OR('ordem de passagem'!$G130="pct",'ordem de passagem'!$G130="mini",'ordem de passagem'!$G130="pctt",'ordem de passagem'!$G130="pctn",'ordem de passagem'!$G130="pctm"),'ordem de passagem'!D130,"")</f>
        <v/>
      </c>
      <c r="D134" s="341" t="str">
        <f>IF(OR('ordem de passagem'!$G130="pct",'ordem de passagem'!$G130="mini",'ordem de passagem'!$G130="pctt",'ordem de passagem'!$G130="pctn",'ordem de passagem'!$G130="pctm"),'ordem de passagem'!E130,"")</f>
        <v/>
      </c>
      <c r="E134" s="341" t="str">
        <f>IF(OR('ordem de passagem'!$G130="pct",'ordem de passagem'!$G130="mini",'ordem de passagem'!$G130="pctt",'ordem de passagem'!$G130="pctn",'ordem de passagem'!$G130="pctm"),'ordem de passagem'!G130,"")</f>
        <v/>
      </c>
      <c r="F134" s="341" t="str">
        <f>IF(OR('ordem de passagem'!$G130="pct",'ordem de passagem'!$G130="mini",'ordem de passagem'!$G130="pctt",'ordem de passagem'!$G130="pctn",'ordem de passagem'!$G130="pctm"),'ordem de passagem'!F130,"")</f>
        <v/>
      </c>
      <c r="G134" s="341" t="str">
        <f>IF(OR('ordem de passagem'!$G130="pct",'ordem de passagem'!$G130="mini",'ordem de passagem'!$G130="pctt",'ordem de passagem'!$G130="pctn",'ordem de passagem'!$G130="pctm"),'ordem de passagem'!H130,"")</f>
        <v/>
      </c>
      <c r="H134" s="614"/>
      <c r="I134" s="615"/>
      <c r="J134" s="616"/>
      <c r="K134" s="617"/>
      <c r="L134" s="614"/>
      <c r="M134" s="615"/>
      <c r="N134" s="413"/>
      <c r="O134" s="414"/>
      <c r="P134" s="412"/>
      <c r="Q134" s="464"/>
      <c r="R134" s="466"/>
      <c r="S134" s="374"/>
      <c r="T134" s="465"/>
      <c r="U134" s="342"/>
      <c r="V134" s="343">
        <f t="shared" si="33"/>
        <v>0</v>
      </c>
      <c r="W134" s="343" t="str">
        <f t="shared" si="28"/>
        <v/>
      </c>
      <c r="X134" s="343">
        <f t="shared" si="29"/>
        <v>0</v>
      </c>
      <c r="Y134" s="343" t="str">
        <f t="shared" si="30"/>
        <v/>
      </c>
      <c r="Z134" s="344" t="str">
        <f t="shared" si="36"/>
        <v/>
      </c>
      <c r="AA134" s="344" t="str">
        <f t="shared" si="37"/>
        <v/>
      </c>
      <c r="AB134" s="343">
        <f t="shared" si="34"/>
        <v>0</v>
      </c>
      <c r="AC134" s="343">
        <f t="shared" si="31"/>
        <v>0</v>
      </c>
      <c r="AD134" s="532" t="str">
        <f t="shared" si="32"/>
        <v/>
      </c>
      <c r="AE134" s="540"/>
      <c r="AF134" s="346">
        <f t="shared" si="35"/>
        <v>0</v>
      </c>
    </row>
    <row r="135" spans="1:32" s="346" customFormat="1" ht="21" customHeight="1" x14ac:dyDescent="0.4">
      <c r="A135" s="341" t="str">
        <f>IF(OR('ordem de passagem'!$G131="pct",'ordem de passagem'!$G131="mini",'ordem de passagem'!$G131="pctt",'ordem de passagem'!$G131="pctn",'ordem de passagem'!$G131="pctm"),'ordem de passagem'!B131,"")</f>
        <v/>
      </c>
      <c r="B135" s="402" t="str">
        <f>IF(OR('ordem de passagem'!$G131="pct",'ordem de passagem'!$G131="mini",'ordem de passagem'!$G131="pctt",'ordem de passagem'!$G131="pctn",'ordem de passagem'!$G131="pctm"),'ordem de passagem'!C131,"Não faz este aparelho")</f>
        <v>Não faz este aparelho</v>
      </c>
      <c r="C135" s="402" t="str">
        <f>IF(OR('ordem de passagem'!$G131="pct",'ordem de passagem'!$G131="mini",'ordem de passagem'!$G131="pctt",'ordem de passagem'!$G131="pctn",'ordem de passagem'!$G131="pctm"),'ordem de passagem'!D131,"")</f>
        <v/>
      </c>
      <c r="D135" s="341" t="str">
        <f>IF(OR('ordem de passagem'!$G131="pct",'ordem de passagem'!$G131="mini",'ordem de passagem'!$G131="pctt",'ordem de passagem'!$G131="pctn",'ordem de passagem'!$G131="pctm"),'ordem de passagem'!E131,"")</f>
        <v/>
      </c>
      <c r="E135" s="341" t="str">
        <f>IF(OR('ordem de passagem'!$G131="pct",'ordem de passagem'!$G131="mini",'ordem de passagem'!$G131="pctt",'ordem de passagem'!$G131="pctn",'ordem de passagem'!$G131="pctm"),'ordem de passagem'!G131,"")</f>
        <v/>
      </c>
      <c r="F135" s="341" t="str">
        <f>IF(OR('ordem de passagem'!$G131="pct",'ordem de passagem'!$G131="mini",'ordem de passagem'!$G131="pctt",'ordem de passagem'!$G131="pctn",'ordem de passagem'!$G131="pctm"),'ordem de passagem'!F131,"")</f>
        <v/>
      </c>
      <c r="G135" s="341" t="str">
        <f>IF(OR('ordem de passagem'!$G131="pct",'ordem de passagem'!$G131="mini",'ordem de passagem'!$G131="pctt",'ordem de passagem'!$G131="pctn",'ordem de passagem'!$G131="pctm"),'ordem de passagem'!H131,"")</f>
        <v/>
      </c>
      <c r="H135" s="614"/>
      <c r="I135" s="615"/>
      <c r="J135" s="616"/>
      <c r="K135" s="617"/>
      <c r="L135" s="614"/>
      <c r="M135" s="615"/>
      <c r="N135" s="413"/>
      <c r="O135" s="414"/>
      <c r="P135" s="412"/>
      <c r="Q135" s="464"/>
      <c r="R135" s="466"/>
      <c r="S135" s="374"/>
      <c r="T135" s="465"/>
      <c r="U135" s="342"/>
      <c r="V135" s="343">
        <f t="shared" si="33"/>
        <v>0</v>
      </c>
      <c r="W135" s="343" t="str">
        <f t="shared" si="28"/>
        <v/>
      </c>
      <c r="X135" s="343">
        <f t="shared" si="29"/>
        <v>0</v>
      </c>
      <c r="Y135" s="343" t="str">
        <f t="shared" si="30"/>
        <v/>
      </c>
      <c r="Z135" s="344" t="str">
        <f t="shared" si="36"/>
        <v/>
      </c>
      <c r="AA135" s="344" t="str">
        <f t="shared" si="37"/>
        <v/>
      </c>
      <c r="AB135" s="343">
        <f t="shared" si="34"/>
        <v>0</v>
      </c>
      <c r="AC135" s="343">
        <f t="shared" si="31"/>
        <v>0</v>
      </c>
      <c r="AD135" s="532" t="str">
        <f t="shared" si="32"/>
        <v/>
      </c>
      <c r="AE135" s="540"/>
      <c r="AF135" s="346">
        <f t="shared" si="35"/>
        <v>0</v>
      </c>
    </row>
    <row r="136" spans="1:32" s="330" customFormat="1" ht="21" customHeight="1" x14ac:dyDescent="0.4">
      <c r="A136" s="411"/>
      <c r="B136" s="331"/>
      <c r="C136" s="331"/>
      <c r="D136" s="331"/>
      <c r="E136" s="331"/>
      <c r="F136" s="334">
        <f>SUM(F137:F138)</f>
        <v>0</v>
      </c>
      <c r="G136" s="411"/>
      <c r="H136" s="644">
        <f>COUNTA(H14:I135)</f>
        <v>0</v>
      </c>
      <c r="I136" s="644"/>
      <c r="J136" s="644">
        <f>COUNTA(J14:K135)</f>
        <v>0</v>
      </c>
      <c r="K136" s="644"/>
      <c r="L136" s="644">
        <f>COUNTA(L14:M135)</f>
        <v>0</v>
      </c>
      <c r="M136" s="644"/>
      <c r="N136" s="644">
        <f t="shared" ref="N136" si="38">COUNTA(N14:O135)</f>
        <v>0</v>
      </c>
      <c r="O136" s="644"/>
      <c r="P136" s="644">
        <f t="shared" ref="P136" si="39">COUNTA(P14:Q135)</f>
        <v>0</v>
      </c>
      <c r="Q136" s="644"/>
      <c r="R136" s="456">
        <f>COUNTA(R14:R135)</f>
        <v>0</v>
      </c>
      <c r="S136" s="456">
        <f>COUNTA(S14:S135)</f>
        <v>0</v>
      </c>
      <c r="T136" s="643">
        <f>COUNTA(T14:U135)</f>
        <v>0</v>
      </c>
      <c r="U136" s="644"/>
      <c r="V136" s="333"/>
      <c r="W136" s="333"/>
      <c r="X136" s="333"/>
      <c r="Y136" s="333"/>
      <c r="Z136" s="333"/>
      <c r="AA136" s="333"/>
      <c r="AB136" s="333"/>
      <c r="AC136" s="333"/>
      <c r="AD136" s="333"/>
      <c r="AE136" s="535"/>
    </row>
    <row r="137" spans="1:32" s="330" customFormat="1" ht="21" customHeight="1" x14ac:dyDescent="0.4">
      <c r="A137" s="411"/>
      <c r="B137" s="331"/>
      <c r="C137" s="331"/>
      <c r="D137" s="331"/>
      <c r="E137" s="331"/>
      <c r="F137" s="334">
        <f>COUNTIF(F14:F135,"fem")</f>
        <v>0</v>
      </c>
      <c r="G137" s="365" t="s">
        <v>30</v>
      </c>
      <c r="H137" s="645">
        <f>SUM(H14:I135)</f>
        <v>0</v>
      </c>
      <c r="I137" s="644"/>
      <c r="J137" s="645">
        <f>SUM(J14:K135)</f>
        <v>0</v>
      </c>
      <c r="K137" s="644"/>
      <c r="L137" s="645">
        <f>SUM(L14:M135)</f>
        <v>0</v>
      </c>
      <c r="M137" s="644"/>
      <c r="N137" s="645">
        <f>SUM(N14:O136)</f>
        <v>0</v>
      </c>
      <c r="O137" s="644"/>
      <c r="P137" s="645">
        <f>SUM(P14:Q136)</f>
        <v>0</v>
      </c>
      <c r="Q137" s="644"/>
      <c r="R137" s="452">
        <f>SUM(R14:R135)</f>
        <v>0</v>
      </c>
      <c r="S137" s="333"/>
      <c r="T137" s="333"/>
      <c r="U137" s="332"/>
      <c r="V137" s="333"/>
      <c r="W137" s="333"/>
      <c r="X137" s="333"/>
      <c r="Y137" s="333"/>
      <c r="Z137" s="333"/>
      <c r="AA137" s="333"/>
      <c r="AB137" s="333"/>
      <c r="AC137" s="333"/>
      <c r="AD137" s="333"/>
      <c r="AE137" s="535"/>
    </row>
    <row r="138" spans="1:32" s="330" customFormat="1" ht="21" customHeight="1" x14ac:dyDescent="0.4">
      <c r="A138" s="411"/>
      <c r="B138" s="331"/>
      <c r="C138" s="331"/>
      <c r="D138" s="331"/>
      <c r="E138" s="331"/>
      <c r="F138" s="334">
        <f>COUNTIF(F14:F135,"mas")</f>
        <v>0</v>
      </c>
      <c r="G138" s="365" t="s">
        <v>24</v>
      </c>
      <c r="H138" s="646" t="str">
        <f>IFERROR((AVERAGE(H13:I135)),"")</f>
        <v/>
      </c>
      <c r="I138" s="646"/>
      <c r="J138" s="646" t="str">
        <f>IFERROR((AVERAGE(J14:K135)),"")</f>
        <v/>
      </c>
      <c r="K138" s="646"/>
      <c r="L138" s="646" t="str">
        <f>IFERROR((AVERAGE(L14:M135)),"")</f>
        <v/>
      </c>
      <c r="M138" s="646"/>
      <c r="N138" s="645" t="str">
        <f>IFERROR((AVERAGE(N13:O135)),"")</f>
        <v/>
      </c>
      <c r="O138" s="645"/>
      <c r="P138" s="645" t="str">
        <f>IFERROR((AVERAGE(P13:Q135)),"")</f>
        <v/>
      </c>
      <c r="Q138" s="645"/>
      <c r="R138" s="453" t="str">
        <f>IFERROR((AVERAGE(R14:R135)),"")</f>
        <v/>
      </c>
      <c r="S138" s="333"/>
      <c r="T138" s="333"/>
      <c r="U138" s="332"/>
      <c r="V138" s="333"/>
      <c r="W138" s="333"/>
      <c r="X138" s="333"/>
      <c r="Y138" s="333"/>
      <c r="Z138" s="333"/>
      <c r="AA138" s="333"/>
      <c r="AB138" s="333"/>
      <c r="AC138" s="333"/>
      <c r="AD138" s="333"/>
      <c r="AE138" s="535"/>
    </row>
    <row r="139" spans="1:32" s="330" customFormat="1" ht="21" customHeight="1" x14ac:dyDescent="0.4">
      <c r="A139" s="411"/>
      <c r="B139" s="331"/>
      <c r="C139" s="331"/>
      <c r="D139" s="331"/>
      <c r="E139" s="331"/>
      <c r="F139" s="411"/>
      <c r="G139" s="411"/>
      <c r="H139" s="389"/>
      <c r="I139" s="389" t="e">
        <f>H137/H136</f>
        <v>#DIV/0!</v>
      </c>
      <c r="J139" s="389"/>
      <c r="K139" s="389" t="e">
        <f>J137/J136</f>
        <v>#DIV/0!</v>
      </c>
      <c r="L139" s="389"/>
      <c r="M139" s="389" t="e">
        <f>L137/L136</f>
        <v>#DIV/0!</v>
      </c>
      <c r="N139" s="389"/>
      <c r="O139" s="389" t="e">
        <f>N137/N136</f>
        <v>#DIV/0!</v>
      </c>
      <c r="P139" s="389"/>
      <c r="Q139" s="389" t="e">
        <f>P137/P136</f>
        <v>#DIV/0!</v>
      </c>
      <c r="R139" s="454" t="e">
        <f>R137/R136</f>
        <v>#DIV/0!</v>
      </c>
      <c r="S139" s="333"/>
      <c r="T139" s="333"/>
      <c r="U139" s="332"/>
      <c r="V139" s="333"/>
      <c r="W139" s="333"/>
      <c r="X139" s="333"/>
      <c r="Y139" s="333"/>
      <c r="Z139" s="333"/>
      <c r="AA139" s="333"/>
      <c r="AB139" s="333"/>
      <c r="AC139" s="333"/>
      <c r="AD139" s="333"/>
      <c r="AE139" s="535"/>
    </row>
    <row r="140" spans="1:32" s="330" customFormat="1" ht="21" customHeight="1" x14ac:dyDescent="0.4">
      <c r="A140" s="411"/>
      <c r="B140" s="331"/>
      <c r="C140" s="331"/>
      <c r="D140" s="331"/>
      <c r="E140" s="331"/>
      <c r="F140" s="411"/>
      <c r="G140" s="411"/>
      <c r="H140" s="389"/>
      <c r="I140" s="389"/>
      <c r="J140" s="389"/>
      <c r="K140" s="389"/>
      <c r="L140" s="389"/>
      <c r="M140" s="389"/>
      <c r="N140" s="389"/>
      <c r="O140" s="389"/>
      <c r="P140" s="389"/>
      <c r="Q140" s="389"/>
      <c r="R140" s="455"/>
      <c r="S140" s="333"/>
      <c r="T140" s="333"/>
      <c r="U140" s="332"/>
      <c r="V140" s="333"/>
      <c r="W140" s="333"/>
      <c r="X140" s="333"/>
      <c r="Y140" s="333"/>
      <c r="Z140" s="333"/>
      <c r="AA140" s="333"/>
      <c r="AB140" s="333"/>
      <c r="AC140" s="333"/>
      <c r="AD140" s="333"/>
      <c r="AE140" s="535"/>
    </row>
    <row r="141" spans="1:32" s="330" customFormat="1" ht="21" customHeight="1" x14ac:dyDescent="0.4">
      <c r="A141" s="411"/>
      <c r="B141" s="331"/>
      <c r="C141" s="331"/>
      <c r="D141" s="331"/>
      <c r="E141" s="331"/>
      <c r="F141" s="411"/>
      <c r="G141" s="411"/>
      <c r="H141" s="389"/>
      <c r="I141" s="389"/>
      <c r="J141" s="389"/>
      <c r="K141" s="389"/>
      <c r="L141" s="389"/>
      <c r="M141" s="389"/>
      <c r="N141" s="389"/>
      <c r="O141" s="389"/>
      <c r="P141" s="389"/>
      <c r="Q141" s="389"/>
      <c r="R141" s="455"/>
      <c r="S141" s="333"/>
      <c r="T141" s="333"/>
      <c r="U141" s="332"/>
      <c r="V141" s="333"/>
      <c r="W141" s="333"/>
      <c r="X141" s="333"/>
      <c r="Y141" s="333"/>
      <c r="Z141" s="333"/>
      <c r="AA141" s="333"/>
      <c r="AB141" s="333"/>
      <c r="AC141" s="333"/>
      <c r="AD141" s="333"/>
      <c r="AE141" s="535"/>
    </row>
    <row r="142" spans="1:32" s="330" customFormat="1" ht="21" customHeight="1" x14ac:dyDescent="0.4">
      <c r="A142" s="411"/>
      <c r="B142" s="331"/>
      <c r="C142" s="331"/>
      <c r="D142" s="331"/>
      <c r="E142" s="331"/>
      <c r="F142" s="411"/>
      <c r="G142" s="411"/>
      <c r="H142" s="389"/>
      <c r="I142" s="389"/>
      <c r="J142" s="389"/>
      <c r="K142" s="389"/>
      <c r="L142" s="389"/>
      <c r="M142" s="389"/>
      <c r="N142" s="389"/>
      <c r="O142" s="389"/>
      <c r="P142" s="389"/>
      <c r="Q142" s="389"/>
      <c r="R142" s="455"/>
      <c r="S142" s="333"/>
      <c r="T142" s="333"/>
      <c r="U142" s="332"/>
      <c r="V142" s="333"/>
      <c r="W142" s="333"/>
      <c r="X142" s="333"/>
      <c r="Y142" s="333"/>
      <c r="Z142" s="333"/>
      <c r="AA142" s="333"/>
      <c r="AB142" s="333"/>
      <c r="AC142" s="333"/>
      <c r="AD142" s="333"/>
      <c r="AE142" s="535"/>
    </row>
    <row r="143" spans="1:32" s="330" customFormat="1" ht="21" customHeight="1" x14ac:dyDescent="0.4">
      <c r="A143" s="411"/>
      <c r="B143" s="331"/>
      <c r="C143" s="331"/>
      <c r="D143" s="331"/>
      <c r="E143" s="331"/>
      <c r="F143" s="411"/>
      <c r="G143" s="411"/>
      <c r="H143" s="389"/>
      <c r="I143" s="389"/>
      <c r="J143" s="389"/>
      <c r="K143" s="389"/>
      <c r="L143" s="389"/>
      <c r="M143" s="389"/>
      <c r="N143" s="389"/>
      <c r="O143" s="389"/>
      <c r="P143" s="389"/>
      <c r="Q143" s="389"/>
      <c r="R143" s="455"/>
      <c r="S143" s="333"/>
      <c r="T143" s="333"/>
      <c r="U143" s="332"/>
      <c r="V143" s="333"/>
      <c r="W143" s="333"/>
      <c r="X143" s="333"/>
      <c r="Y143" s="333"/>
      <c r="Z143" s="333"/>
      <c r="AA143" s="333"/>
      <c r="AB143" s="333"/>
      <c r="AC143" s="333"/>
      <c r="AD143" s="333"/>
      <c r="AE143" s="535"/>
    </row>
    <row r="144" spans="1:32" s="330" customFormat="1" ht="21" customHeight="1" x14ac:dyDescent="0.4">
      <c r="A144" s="411"/>
      <c r="B144" s="331"/>
      <c r="C144" s="331"/>
      <c r="D144" s="331"/>
      <c r="E144" s="331"/>
      <c r="F144" s="411"/>
      <c r="G144" s="411"/>
      <c r="H144" s="389"/>
      <c r="I144" s="389"/>
      <c r="J144" s="389"/>
      <c r="K144" s="389"/>
      <c r="L144" s="389"/>
      <c r="M144" s="389"/>
      <c r="N144" s="389"/>
      <c r="O144" s="389"/>
      <c r="P144" s="389"/>
      <c r="Q144" s="389"/>
      <c r="R144" s="455"/>
      <c r="S144" s="333"/>
      <c r="T144" s="333"/>
      <c r="U144" s="332"/>
      <c r="V144" s="333"/>
      <c r="W144" s="333"/>
      <c r="X144" s="333"/>
      <c r="Y144" s="333"/>
      <c r="Z144" s="333"/>
      <c r="AA144" s="333"/>
      <c r="AB144" s="333"/>
      <c r="AC144" s="333"/>
      <c r="AD144" s="333"/>
      <c r="AE144" s="535"/>
    </row>
    <row r="145" spans="1:31" s="330" customFormat="1" ht="21" customHeight="1" x14ac:dyDescent="0.4">
      <c r="A145" s="411"/>
      <c r="B145" s="331"/>
      <c r="C145" s="331"/>
      <c r="D145" s="331"/>
      <c r="E145" s="331"/>
      <c r="F145" s="411"/>
      <c r="G145" s="411"/>
      <c r="H145" s="389"/>
      <c r="I145" s="389"/>
      <c r="J145" s="389"/>
      <c r="K145" s="389"/>
      <c r="L145" s="389"/>
      <c r="M145" s="389"/>
      <c r="N145" s="389"/>
      <c r="O145" s="389"/>
      <c r="P145" s="389"/>
      <c r="Q145" s="389"/>
      <c r="R145" s="455"/>
      <c r="S145" s="333"/>
      <c r="T145" s="333"/>
      <c r="U145" s="332"/>
      <c r="V145" s="333"/>
      <c r="W145" s="333"/>
      <c r="X145" s="333"/>
      <c r="Y145" s="333"/>
      <c r="Z145" s="333"/>
      <c r="AA145" s="333"/>
      <c r="AB145" s="333"/>
      <c r="AC145" s="333"/>
      <c r="AD145" s="333"/>
      <c r="AE145" s="535"/>
    </row>
    <row r="146" spans="1:31" s="330" customFormat="1" ht="22.8" x14ac:dyDescent="0.4">
      <c r="A146" s="411"/>
      <c r="B146" s="331"/>
      <c r="C146" s="331"/>
      <c r="D146" s="331"/>
      <c r="E146" s="331"/>
      <c r="F146" s="411"/>
      <c r="G146" s="411"/>
      <c r="H146" s="389"/>
      <c r="I146" s="389"/>
      <c r="J146" s="389"/>
      <c r="K146" s="389"/>
      <c r="L146" s="389"/>
      <c r="M146" s="389"/>
      <c r="N146" s="389"/>
      <c r="O146" s="389"/>
      <c r="P146" s="389"/>
      <c r="Q146" s="389"/>
      <c r="R146" s="455"/>
      <c r="S146" s="333"/>
      <c r="T146" s="333"/>
      <c r="U146" s="332"/>
      <c r="V146" s="333"/>
      <c r="W146" s="333"/>
      <c r="X146" s="333"/>
      <c r="Y146" s="333"/>
      <c r="Z146" s="333"/>
      <c r="AA146" s="333"/>
      <c r="AB146" s="333"/>
      <c r="AC146" s="333"/>
      <c r="AD146" s="333"/>
      <c r="AE146" s="535"/>
    </row>
    <row r="147" spans="1:31" s="330" customFormat="1" ht="22.8" x14ac:dyDescent="0.4">
      <c r="A147" s="411"/>
      <c r="B147" s="331"/>
      <c r="C147" s="331"/>
      <c r="D147" s="331"/>
      <c r="E147" s="331"/>
      <c r="F147" s="411"/>
      <c r="G147" s="411"/>
      <c r="H147" s="389"/>
      <c r="I147" s="389"/>
      <c r="J147" s="389"/>
      <c r="K147" s="389"/>
      <c r="L147" s="389"/>
      <c r="M147" s="389"/>
      <c r="N147" s="389"/>
      <c r="O147" s="389"/>
      <c r="P147" s="389"/>
      <c r="Q147" s="389"/>
      <c r="R147" s="455"/>
      <c r="S147" s="333"/>
      <c r="T147" s="333"/>
      <c r="U147" s="332"/>
      <c r="V147" s="333"/>
      <c r="W147" s="333"/>
      <c r="X147" s="333"/>
      <c r="Y147" s="333"/>
      <c r="Z147" s="333"/>
      <c r="AA147" s="333"/>
      <c r="AB147" s="333"/>
      <c r="AC147" s="333"/>
      <c r="AD147" s="333"/>
      <c r="AE147" s="535"/>
    </row>
    <row r="148" spans="1:31" s="330" customFormat="1" ht="22.8" x14ac:dyDescent="0.4">
      <c r="A148" s="411"/>
      <c r="B148" s="331"/>
      <c r="C148" s="331"/>
      <c r="D148" s="331"/>
      <c r="E148" s="331"/>
      <c r="F148" s="411"/>
      <c r="G148" s="411"/>
      <c r="H148" s="389"/>
      <c r="I148" s="389"/>
      <c r="J148" s="389"/>
      <c r="K148" s="389"/>
      <c r="L148" s="389"/>
      <c r="M148" s="389"/>
      <c r="N148" s="389"/>
      <c r="O148" s="389"/>
      <c r="P148" s="389"/>
      <c r="Q148" s="389"/>
      <c r="R148" s="454"/>
      <c r="S148" s="333"/>
      <c r="T148" s="333"/>
      <c r="U148" s="332"/>
      <c r="V148" s="333"/>
      <c r="W148" s="333"/>
      <c r="X148" s="333"/>
      <c r="Y148" s="333"/>
      <c r="Z148" s="333"/>
      <c r="AA148" s="333"/>
      <c r="AB148" s="333"/>
      <c r="AC148" s="333"/>
      <c r="AD148" s="333"/>
      <c r="AE148" s="535"/>
    </row>
    <row r="149" spans="1:31" s="330" customFormat="1" ht="22.8" x14ac:dyDescent="0.4">
      <c r="A149" s="411"/>
      <c r="B149" s="331"/>
      <c r="C149" s="331"/>
      <c r="D149" s="331"/>
      <c r="E149" s="331"/>
      <c r="F149" s="411"/>
      <c r="G149" s="411"/>
      <c r="H149" s="389"/>
      <c r="I149" s="389"/>
      <c r="J149" s="389"/>
      <c r="K149" s="389"/>
      <c r="L149" s="389"/>
      <c r="M149" s="389"/>
      <c r="N149" s="389"/>
      <c r="O149" s="389"/>
      <c r="P149" s="389"/>
      <c r="Q149" s="389"/>
      <c r="R149" s="454"/>
      <c r="S149" s="333"/>
      <c r="T149" s="333"/>
      <c r="U149" s="332"/>
      <c r="V149" s="333"/>
      <c r="W149" s="333"/>
      <c r="X149" s="333"/>
      <c r="Y149" s="333"/>
      <c r="Z149" s="333"/>
      <c r="AA149" s="333"/>
      <c r="AB149" s="333"/>
      <c r="AC149" s="333"/>
      <c r="AD149" s="333"/>
      <c r="AE149" s="535"/>
    </row>
    <row r="150" spans="1:31" s="330" customFormat="1" ht="22.8" x14ac:dyDescent="0.4">
      <c r="A150" s="411"/>
      <c r="B150" s="331"/>
      <c r="C150" s="331"/>
      <c r="D150" s="331"/>
      <c r="E150" s="331"/>
      <c r="F150" s="411"/>
      <c r="G150" s="411"/>
      <c r="H150" s="389"/>
      <c r="I150" s="389"/>
      <c r="J150" s="389"/>
      <c r="K150" s="389"/>
      <c r="L150" s="389"/>
      <c r="M150" s="389"/>
      <c r="N150" s="389"/>
      <c r="O150" s="389"/>
      <c r="P150" s="389"/>
      <c r="Q150" s="389"/>
      <c r="R150" s="454"/>
      <c r="S150" s="333"/>
      <c r="T150" s="333"/>
      <c r="U150" s="332"/>
      <c r="V150" s="333"/>
      <c r="W150" s="333"/>
      <c r="X150" s="333"/>
      <c r="Y150" s="333"/>
      <c r="Z150" s="333"/>
      <c r="AA150" s="333"/>
      <c r="AB150" s="333"/>
      <c r="AC150" s="333"/>
      <c r="AD150" s="333"/>
      <c r="AE150" s="535"/>
    </row>
    <row r="151" spans="1:31" s="330" customFormat="1" ht="22.8" x14ac:dyDescent="0.4">
      <c r="A151" s="411"/>
      <c r="B151" s="331"/>
      <c r="C151" s="331"/>
      <c r="D151" s="331"/>
      <c r="E151" s="331"/>
      <c r="F151" s="411"/>
      <c r="G151" s="411"/>
      <c r="H151" s="389"/>
      <c r="I151" s="389"/>
      <c r="J151" s="389"/>
      <c r="K151" s="389"/>
      <c r="L151" s="389"/>
      <c r="M151" s="389"/>
      <c r="N151" s="389"/>
      <c r="O151" s="389"/>
      <c r="P151" s="389"/>
      <c r="Q151" s="389"/>
      <c r="R151" s="454"/>
      <c r="S151" s="333"/>
      <c r="T151" s="333"/>
      <c r="U151" s="332"/>
      <c r="V151" s="333"/>
      <c r="W151" s="333"/>
      <c r="X151" s="333"/>
      <c r="Y151" s="333"/>
      <c r="Z151" s="333"/>
      <c r="AA151" s="333"/>
      <c r="AB151" s="333"/>
      <c r="AC151" s="333"/>
      <c r="AD151" s="333"/>
      <c r="AE151" s="535"/>
    </row>
    <row r="152" spans="1:31" s="330" customFormat="1" ht="22.8" x14ac:dyDescent="0.4">
      <c r="A152" s="411"/>
      <c r="B152" s="331"/>
      <c r="C152" s="331"/>
      <c r="D152" s="331"/>
      <c r="E152" s="331"/>
      <c r="F152" s="411"/>
      <c r="G152" s="411"/>
      <c r="H152" s="389"/>
      <c r="I152" s="389"/>
      <c r="J152" s="389"/>
      <c r="K152" s="389"/>
      <c r="L152" s="389"/>
      <c r="M152" s="389"/>
      <c r="N152" s="389"/>
      <c r="O152" s="389"/>
      <c r="P152" s="389"/>
      <c r="Q152" s="389"/>
      <c r="R152" s="454"/>
      <c r="S152" s="333"/>
      <c r="T152" s="333"/>
      <c r="U152" s="332"/>
      <c r="V152" s="333"/>
      <c r="W152" s="333"/>
      <c r="X152" s="333"/>
      <c r="Y152" s="333"/>
      <c r="Z152" s="333"/>
      <c r="AA152" s="333"/>
      <c r="AB152" s="333"/>
      <c r="AC152" s="333"/>
      <c r="AD152" s="333"/>
      <c r="AE152" s="535"/>
    </row>
    <row r="153" spans="1:31" s="330" customFormat="1" ht="22.8" x14ac:dyDescent="0.4">
      <c r="A153" s="411"/>
      <c r="B153" s="331"/>
      <c r="C153" s="331"/>
      <c r="D153" s="331"/>
      <c r="E153" s="331"/>
      <c r="F153" s="411"/>
      <c r="G153" s="411"/>
      <c r="H153" s="389"/>
      <c r="I153" s="389"/>
      <c r="J153" s="389"/>
      <c r="K153" s="389"/>
      <c r="L153" s="389"/>
      <c r="M153" s="389"/>
      <c r="N153" s="389"/>
      <c r="O153" s="389"/>
      <c r="P153" s="389"/>
      <c r="Q153" s="389"/>
      <c r="R153" s="454"/>
      <c r="S153" s="333"/>
      <c r="T153" s="333"/>
      <c r="U153" s="332"/>
      <c r="V153" s="333"/>
      <c r="W153" s="333"/>
      <c r="X153" s="333"/>
      <c r="Y153" s="333"/>
      <c r="Z153" s="333"/>
      <c r="AA153" s="333"/>
      <c r="AB153" s="333"/>
      <c r="AC153" s="333"/>
      <c r="AD153" s="333"/>
      <c r="AE153" s="535"/>
    </row>
    <row r="154" spans="1:31" s="330" customFormat="1" ht="22.8" x14ac:dyDescent="0.4">
      <c r="A154" s="411"/>
      <c r="B154" s="331"/>
      <c r="C154" s="331"/>
      <c r="D154" s="331"/>
      <c r="E154" s="331"/>
      <c r="F154" s="411"/>
      <c r="G154" s="411"/>
      <c r="H154" s="389"/>
      <c r="I154" s="389"/>
      <c r="J154" s="389"/>
      <c r="K154" s="389"/>
      <c r="L154" s="389"/>
      <c r="M154" s="389"/>
      <c r="N154" s="389"/>
      <c r="O154" s="389"/>
      <c r="P154" s="389"/>
      <c r="Q154" s="389"/>
      <c r="R154" s="454"/>
      <c r="S154" s="333"/>
      <c r="T154" s="333"/>
      <c r="U154" s="332"/>
      <c r="V154" s="333"/>
      <c r="W154" s="333"/>
      <c r="X154" s="333"/>
      <c r="Y154" s="333"/>
      <c r="Z154" s="333"/>
      <c r="AA154" s="333"/>
      <c r="AB154" s="333"/>
      <c r="AC154" s="333"/>
      <c r="AD154" s="333"/>
      <c r="AE154" s="535"/>
    </row>
    <row r="155" spans="1:31" s="330" customFormat="1" ht="22.8" x14ac:dyDescent="0.4">
      <c r="A155" s="411"/>
      <c r="B155" s="331"/>
      <c r="C155" s="331"/>
      <c r="D155" s="331"/>
      <c r="E155" s="331"/>
      <c r="F155" s="411"/>
      <c r="G155" s="411"/>
      <c r="H155" s="389"/>
      <c r="I155" s="389"/>
      <c r="J155" s="389"/>
      <c r="K155" s="389"/>
      <c r="L155" s="389"/>
      <c r="M155" s="389"/>
      <c r="N155" s="389"/>
      <c r="O155" s="389"/>
      <c r="P155" s="389"/>
      <c r="Q155" s="389"/>
      <c r="R155" s="454"/>
      <c r="S155" s="333"/>
      <c r="T155" s="333"/>
      <c r="U155" s="332"/>
      <c r="V155" s="333"/>
      <c r="W155" s="333"/>
      <c r="X155" s="333"/>
      <c r="Y155" s="333"/>
      <c r="Z155" s="333"/>
      <c r="AA155" s="333"/>
      <c r="AB155" s="333"/>
      <c r="AC155" s="333"/>
      <c r="AD155" s="333"/>
      <c r="AE155" s="535"/>
    </row>
    <row r="156" spans="1:31" s="330" customFormat="1" ht="22.8" x14ac:dyDescent="0.4">
      <c r="A156" s="411"/>
      <c r="B156" s="331"/>
      <c r="C156" s="331"/>
      <c r="D156" s="331"/>
      <c r="E156" s="331"/>
      <c r="F156" s="411"/>
      <c r="G156" s="411"/>
      <c r="H156" s="389"/>
      <c r="I156" s="389"/>
      <c r="J156" s="389"/>
      <c r="K156" s="389"/>
      <c r="L156" s="389"/>
      <c r="M156" s="389"/>
      <c r="N156" s="389"/>
      <c r="O156" s="389"/>
      <c r="P156" s="389"/>
      <c r="Q156" s="389"/>
      <c r="R156" s="454"/>
      <c r="S156" s="333"/>
      <c r="T156" s="333"/>
      <c r="U156" s="332"/>
      <c r="V156" s="333"/>
      <c r="W156" s="333"/>
      <c r="X156" s="333"/>
      <c r="Y156" s="333"/>
      <c r="Z156" s="333"/>
      <c r="AA156" s="333"/>
      <c r="AB156" s="333"/>
      <c r="AC156" s="333"/>
      <c r="AD156" s="333"/>
      <c r="AE156" s="535"/>
    </row>
    <row r="157" spans="1:31" s="330" customFormat="1" ht="22.8" x14ac:dyDescent="0.4">
      <c r="A157" s="411"/>
      <c r="B157" s="331"/>
      <c r="C157" s="331"/>
      <c r="D157" s="331"/>
      <c r="E157" s="331"/>
      <c r="F157" s="411"/>
      <c r="G157" s="411"/>
      <c r="H157" s="389"/>
      <c r="I157" s="389"/>
      <c r="J157" s="389"/>
      <c r="K157" s="389"/>
      <c r="L157" s="389"/>
      <c r="M157" s="389"/>
      <c r="N157" s="389"/>
      <c r="O157" s="389"/>
      <c r="P157" s="389"/>
      <c r="Q157" s="389"/>
      <c r="R157" s="454"/>
      <c r="S157" s="333"/>
      <c r="T157" s="333"/>
      <c r="U157" s="332"/>
      <c r="V157" s="333"/>
      <c r="W157" s="333"/>
      <c r="X157" s="333"/>
      <c r="Y157" s="333"/>
      <c r="Z157" s="333"/>
      <c r="AA157" s="333"/>
      <c r="AB157" s="333"/>
      <c r="AC157" s="333"/>
      <c r="AD157" s="333"/>
      <c r="AE157" s="535"/>
    </row>
    <row r="158" spans="1:31" s="330" customFormat="1" ht="22.8" x14ac:dyDescent="0.4">
      <c r="A158" s="411"/>
      <c r="B158" s="331"/>
      <c r="C158" s="331"/>
      <c r="D158" s="331"/>
      <c r="E158" s="331"/>
      <c r="F158" s="411"/>
      <c r="G158" s="411"/>
      <c r="H158" s="389"/>
      <c r="I158" s="389"/>
      <c r="J158" s="389"/>
      <c r="K158" s="389"/>
      <c r="L158" s="389"/>
      <c r="M158" s="389"/>
      <c r="N158" s="389"/>
      <c r="O158" s="389"/>
      <c r="P158" s="389"/>
      <c r="Q158" s="389"/>
      <c r="R158" s="454"/>
      <c r="S158" s="333"/>
      <c r="T158" s="333"/>
      <c r="U158" s="332"/>
      <c r="V158" s="333"/>
      <c r="W158" s="333"/>
      <c r="X158" s="333"/>
      <c r="Y158" s="333"/>
      <c r="Z158" s="333"/>
      <c r="AA158" s="333"/>
      <c r="AB158" s="333"/>
      <c r="AC158" s="333"/>
      <c r="AD158" s="333"/>
      <c r="AE158" s="535"/>
    </row>
    <row r="159" spans="1:31" s="330" customFormat="1" ht="22.8" x14ac:dyDescent="0.4">
      <c r="A159" s="411"/>
      <c r="B159" s="331"/>
      <c r="C159" s="331"/>
      <c r="D159" s="331"/>
      <c r="E159" s="331"/>
      <c r="F159" s="411"/>
      <c r="G159" s="411"/>
      <c r="H159" s="389"/>
      <c r="I159" s="389"/>
      <c r="J159" s="389"/>
      <c r="K159" s="389"/>
      <c r="L159" s="389"/>
      <c r="M159" s="389"/>
      <c r="N159" s="389"/>
      <c r="O159" s="389"/>
      <c r="P159" s="389"/>
      <c r="Q159" s="389"/>
      <c r="R159" s="454"/>
      <c r="S159" s="333"/>
      <c r="T159" s="333"/>
      <c r="U159" s="332"/>
      <c r="V159" s="333"/>
      <c r="W159" s="333"/>
      <c r="X159" s="333"/>
      <c r="Y159" s="333"/>
      <c r="Z159" s="333"/>
      <c r="AA159" s="333"/>
      <c r="AB159" s="333"/>
      <c r="AC159" s="333"/>
      <c r="AD159" s="333"/>
      <c r="AE159" s="535"/>
    </row>
    <row r="160" spans="1:31" s="330" customFormat="1" ht="22.8" x14ac:dyDescent="0.4">
      <c r="A160" s="411"/>
      <c r="B160" s="331"/>
      <c r="C160" s="331"/>
      <c r="D160" s="331"/>
      <c r="E160" s="331"/>
      <c r="F160" s="411"/>
      <c r="G160" s="411"/>
      <c r="H160" s="389"/>
      <c r="I160" s="389"/>
      <c r="J160" s="389"/>
      <c r="K160" s="389"/>
      <c r="L160" s="389"/>
      <c r="M160" s="389"/>
      <c r="N160" s="389"/>
      <c r="O160" s="389"/>
      <c r="P160" s="389"/>
      <c r="Q160" s="389"/>
      <c r="R160" s="454"/>
      <c r="S160" s="333"/>
      <c r="T160" s="333"/>
      <c r="U160" s="332"/>
      <c r="V160" s="333"/>
      <c r="W160" s="333"/>
      <c r="X160" s="333"/>
      <c r="Y160" s="333"/>
      <c r="Z160" s="333"/>
      <c r="AA160" s="333"/>
      <c r="AB160" s="333"/>
      <c r="AC160" s="333"/>
      <c r="AD160" s="333"/>
      <c r="AE160" s="535"/>
    </row>
    <row r="161" spans="1:31" s="330" customFormat="1" ht="22.8" x14ac:dyDescent="0.4">
      <c r="A161" s="411"/>
      <c r="B161" s="331"/>
      <c r="C161" s="331"/>
      <c r="D161" s="331"/>
      <c r="E161" s="331"/>
      <c r="F161" s="411"/>
      <c r="G161" s="411"/>
      <c r="H161" s="389"/>
      <c r="I161" s="389"/>
      <c r="J161" s="389"/>
      <c r="K161" s="389"/>
      <c r="L161" s="389"/>
      <c r="M161" s="389"/>
      <c r="N161" s="389"/>
      <c r="O161" s="389"/>
      <c r="P161" s="389"/>
      <c r="Q161" s="389"/>
      <c r="R161" s="454"/>
      <c r="S161" s="333"/>
      <c r="T161" s="333"/>
      <c r="U161" s="332"/>
      <c r="V161" s="333"/>
      <c r="W161" s="333"/>
      <c r="X161" s="333"/>
      <c r="Y161" s="333"/>
      <c r="Z161" s="333"/>
      <c r="AA161" s="333"/>
      <c r="AB161" s="333"/>
      <c r="AC161" s="333"/>
      <c r="AD161" s="333"/>
      <c r="AE161" s="535"/>
    </row>
    <row r="162" spans="1:31" s="330" customFormat="1" ht="22.8" x14ac:dyDescent="0.4">
      <c r="A162" s="411"/>
      <c r="B162" s="331"/>
      <c r="C162" s="331"/>
      <c r="D162" s="331"/>
      <c r="E162" s="331"/>
      <c r="F162" s="411"/>
      <c r="G162" s="411"/>
      <c r="H162" s="389"/>
      <c r="I162" s="389"/>
      <c r="J162" s="389"/>
      <c r="K162" s="389"/>
      <c r="L162" s="389"/>
      <c r="M162" s="389"/>
      <c r="N162" s="389"/>
      <c r="O162" s="389"/>
      <c r="P162" s="389"/>
      <c r="Q162" s="389"/>
      <c r="R162" s="454"/>
      <c r="S162" s="333"/>
      <c r="T162" s="333"/>
      <c r="U162" s="332"/>
      <c r="V162" s="333"/>
      <c r="W162" s="333"/>
      <c r="X162" s="333"/>
      <c r="Y162" s="333"/>
      <c r="Z162" s="333"/>
      <c r="AA162" s="333"/>
      <c r="AB162" s="333"/>
      <c r="AC162" s="333"/>
      <c r="AD162" s="333"/>
      <c r="AE162" s="535"/>
    </row>
    <row r="163" spans="1:31" s="330" customFormat="1" ht="22.8" x14ac:dyDescent="0.4">
      <c r="A163" s="411"/>
      <c r="B163" s="331"/>
      <c r="C163" s="331"/>
      <c r="D163" s="331"/>
      <c r="E163" s="331"/>
      <c r="F163" s="411"/>
      <c r="G163" s="411"/>
      <c r="H163" s="389"/>
      <c r="I163" s="389"/>
      <c r="J163" s="389"/>
      <c r="K163" s="389"/>
      <c r="L163" s="389"/>
      <c r="M163" s="389"/>
      <c r="N163" s="389"/>
      <c r="O163" s="389"/>
      <c r="P163" s="389"/>
      <c r="Q163" s="389"/>
      <c r="R163" s="454"/>
      <c r="S163" s="333"/>
      <c r="T163" s="333"/>
      <c r="U163" s="332"/>
      <c r="V163" s="333"/>
      <c r="W163" s="333"/>
      <c r="X163" s="333"/>
      <c r="Y163" s="333"/>
      <c r="Z163" s="333"/>
      <c r="AA163" s="333"/>
      <c r="AB163" s="333"/>
      <c r="AC163" s="333"/>
      <c r="AD163" s="333"/>
      <c r="AE163" s="535"/>
    </row>
    <row r="164" spans="1:31" s="330" customFormat="1" ht="22.8" x14ac:dyDescent="0.4">
      <c r="A164" s="411"/>
      <c r="B164" s="331"/>
      <c r="C164" s="331"/>
      <c r="D164" s="331"/>
      <c r="E164" s="331"/>
      <c r="F164" s="411"/>
      <c r="G164" s="411"/>
      <c r="H164" s="389"/>
      <c r="I164" s="389"/>
      <c r="J164" s="389"/>
      <c r="K164" s="389"/>
      <c r="L164" s="389"/>
      <c r="M164" s="389"/>
      <c r="N164" s="389"/>
      <c r="O164" s="389"/>
      <c r="P164" s="389"/>
      <c r="Q164" s="389"/>
      <c r="R164" s="454"/>
      <c r="S164" s="333"/>
      <c r="T164" s="333"/>
      <c r="U164" s="332"/>
      <c r="V164" s="333"/>
      <c r="W164" s="333"/>
      <c r="X164" s="333"/>
      <c r="Y164" s="333"/>
      <c r="Z164" s="333"/>
      <c r="AA164" s="333"/>
      <c r="AB164" s="333"/>
      <c r="AC164" s="333"/>
      <c r="AD164" s="333"/>
      <c r="AE164" s="535"/>
    </row>
    <row r="165" spans="1:31" s="330" customFormat="1" ht="22.8" x14ac:dyDescent="0.4">
      <c r="A165" s="411"/>
      <c r="B165" s="331"/>
      <c r="C165" s="331"/>
      <c r="D165" s="331"/>
      <c r="E165" s="331"/>
      <c r="F165" s="411"/>
      <c r="G165" s="411"/>
      <c r="H165" s="389"/>
      <c r="I165" s="389"/>
      <c r="J165" s="389"/>
      <c r="K165" s="389"/>
      <c r="L165" s="389"/>
      <c r="M165" s="389"/>
      <c r="N165" s="389"/>
      <c r="O165" s="389"/>
      <c r="P165" s="389"/>
      <c r="Q165" s="389"/>
      <c r="R165" s="454"/>
      <c r="S165" s="333"/>
      <c r="T165" s="333"/>
      <c r="U165" s="332"/>
      <c r="V165" s="333"/>
      <c r="W165" s="333"/>
      <c r="X165" s="333"/>
      <c r="Y165" s="333"/>
      <c r="Z165" s="333"/>
      <c r="AA165" s="333"/>
      <c r="AB165" s="333"/>
      <c r="AC165" s="333"/>
      <c r="AD165" s="333"/>
      <c r="AE165" s="535"/>
    </row>
    <row r="166" spans="1:31" s="330" customFormat="1" ht="22.8" x14ac:dyDescent="0.4">
      <c r="A166" s="411"/>
      <c r="B166" s="331"/>
      <c r="C166" s="331"/>
      <c r="D166" s="331"/>
      <c r="E166" s="331"/>
      <c r="F166" s="411"/>
      <c r="G166" s="411"/>
      <c r="H166" s="389"/>
      <c r="I166" s="389"/>
      <c r="J166" s="389"/>
      <c r="K166" s="389"/>
      <c r="L166" s="389"/>
      <c r="M166" s="389"/>
      <c r="N166" s="389"/>
      <c r="O166" s="389"/>
      <c r="P166" s="389"/>
      <c r="Q166" s="389"/>
      <c r="R166" s="454"/>
      <c r="S166" s="333"/>
      <c r="T166" s="333"/>
      <c r="U166" s="332"/>
      <c r="V166" s="333"/>
      <c r="W166" s="333"/>
      <c r="X166" s="333"/>
      <c r="Y166" s="333"/>
      <c r="Z166" s="333"/>
      <c r="AA166" s="333"/>
      <c r="AB166" s="333"/>
      <c r="AC166" s="333"/>
      <c r="AD166" s="333"/>
      <c r="AE166" s="535"/>
    </row>
    <row r="167" spans="1:31" s="330" customFormat="1" ht="22.8" x14ac:dyDescent="0.4">
      <c r="A167" s="411"/>
      <c r="B167" s="331"/>
      <c r="C167" s="331"/>
      <c r="D167" s="331"/>
      <c r="E167" s="331"/>
      <c r="F167" s="411"/>
      <c r="G167" s="411"/>
      <c r="H167" s="333"/>
      <c r="I167" s="333"/>
      <c r="J167" s="333"/>
      <c r="K167" s="333"/>
      <c r="L167" s="333"/>
      <c r="M167" s="333"/>
      <c r="N167" s="333"/>
      <c r="O167" s="333"/>
      <c r="P167" s="333"/>
      <c r="Q167" s="333"/>
      <c r="R167" s="454"/>
      <c r="S167" s="333"/>
      <c r="T167" s="333"/>
      <c r="U167" s="332"/>
      <c r="V167" s="333"/>
      <c r="W167" s="333"/>
      <c r="X167" s="333"/>
      <c r="Y167" s="333"/>
      <c r="Z167" s="333"/>
      <c r="AA167" s="333"/>
      <c r="AB167" s="333"/>
      <c r="AC167" s="333"/>
      <c r="AD167" s="333"/>
      <c r="AE167" s="535"/>
    </row>
    <row r="168" spans="1:31" s="330" customFormat="1" ht="22.8" x14ac:dyDescent="0.4">
      <c r="A168" s="411"/>
      <c r="B168" s="331"/>
      <c r="C168" s="331"/>
      <c r="D168" s="331"/>
      <c r="E168" s="331"/>
      <c r="F168" s="411"/>
      <c r="G168" s="411"/>
      <c r="H168" s="333"/>
      <c r="I168" s="333"/>
      <c r="J168" s="333"/>
      <c r="K168" s="333"/>
      <c r="L168" s="333"/>
      <c r="M168" s="333"/>
      <c r="N168" s="333"/>
      <c r="O168" s="333"/>
      <c r="P168" s="333"/>
      <c r="Q168" s="333"/>
      <c r="R168" s="454"/>
      <c r="S168" s="333"/>
      <c r="T168" s="333"/>
      <c r="U168" s="332"/>
      <c r="V168" s="333"/>
      <c r="W168" s="333"/>
      <c r="X168" s="333"/>
      <c r="Y168" s="333"/>
      <c r="Z168" s="333"/>
      <c r="AA168" s="333"/>
      <c r="AB168" s="333"/>
      <c r="AC168" s="333"/>
      <c r="AD168" s="333"/>
      <c r="AE168" s="535"/>
    </row>
    <row r="169" spans="1:31" s="330" customFormat="1" ht="22.8" x14ac:dyDescent="0.4">
      <c r="A169" s="411"/>
      <c r="B169" s="331"/>
      <c r="C169" s="331"/>
      <c r="D169" s="331"/>
      <c r="E169" s="331"/>
      <c r="F169" s="411"/>
      <c r="G169" s="411"/>
      <c r="H169" s="333"/>
      <c r="I169" s="333"/>
      <c r="J169" s="333"/>
      <c r="K169" s="333"/>
      <c r="L169" s="333"/>
      <c r="M169" s="333"/>
      <c r="N169" s="333"/>
      <c r="O169" s="333"/>
      <c r="P169" s="333"/>
      <c r="Q169" s="333"/>
      <c r="R169" s="454"/>
      <c r="S169" s="333"/>
      <c r="T169" s="333"/>
      <c r="U169" s="332"/>
      <c r="V169" s="333"/>
      <c r="W169" s="333"/>
      <c r="X169" s="333"/>
      <c r="Y169" s="333"/>
      <c r="Z169" s="333"/>
      <c r="AA169" s="333"/>
      <c r="AB169" s="333"/>
      <c r="AC169" s="333"/>
      <c r="AD169" s="333"/>
      <c r="AE169" s="535"/>
    </row>
    <row r="170" spans="1:31" s="330" customFormat="1" ht="22.8" x14ac:dyDescent="0.4">
      <c r="A170" s="411"/>
      <c r="B170" s="331"/>
      <c r="C170" s="331"/>
      <c r="D170" s="331"/>
      <c r="E170" s="331"/>
      <c r="F170" s="411"/>
      <c r="G170" s="411"/>
      <c r="H170" s="333"/>
      <c r="I170" s="333"/>
      <c r="J170" s="333"/>
      <c r="K170" s="333"/>
      <c r="L170" s="333"/>
      <c r="M170" s="333"/>
      <c r="N170" s="333"/>
      <c r="O170" s="333"/>
      <c r="P170" s="333"/>
      <c r="Q170" s="333"/>
      <c r="R170" s="454"/>
      <c r="S170" s="333"/>
      <c r="T170" s="333"/>
      <c r="U170" s="332"/>
      <c r="V170" s="333"/>
      <c r="W170" s="333"/>
      <c r="X170" s="333"/>
      <c r="Y170" s="333"/>
      <c r="Z170" s="333"/>
      <c r="AA170" s="333"/>
      <c r="AB170" s="333"/>
      <c r="AC170" s="333"/>
      <c r="AD170" s="333"/>
      <c r="AE170" s="535"/>
    </row>
    <row r="171" spans="1:31" s="330" customFormat="1" ht="22.8" x14ac:dyDescent="0.4">
      <c r="A171" s="411"/>
      <c r="B171" s="331"/>
      <c r="C171" s="331"/>
      <c r="D171" s="331"/>
      <c r="E171" s="331"/>
      <c r="F171" s="411"/>
      <c r="G171" s="411"/>
      <c r="H171" s="333"/>
      <c r="I171" s="333"/>
      <c r="J171" s="333"/>
      <c r="K171" s="333"/>
      <c r="L171" s="333"/>
      <c r="M171" s="333"/>
      <c r="N171" s="333"/>
      <c r="O171" s="333"/>
      <c r="P171" s="333"/>
      <c r="Q171" s="333"/>
      <c r="R171" s="454"/>
      <c r="S171" s="333"/>
      <c r="T171" s="333"/>
      <c r="U171" s="332"/>
      <c r="V171" s="333"/>
      <c r="W171" s="333"/>
      <c r="X171" s="333"/>
      <c r="Y171" s="333"/>
      <c r="Z171" s="333"/>
      <c r="AA171" s="333"/>
      <c r="AB171" s="333"/>
      <c r="AC171" s="333"/>
      <c r="AD171" s="333"/>
      <c r="AE171" s="535"/>
    </row>
    <row r="172" spans="1:31" s="330" customFormat="1" ht="22.8" x14ac:dyDescent="0.4">
      <c r="A172" s="411"/>
      <c r="B172" s="331"/>
      <c r="C172" s="331"/>
      <c r="D172" s="331"/>
      <c r="E172" s="331"/>
      <c r="F172" s="411"/>
      <c r="G172" s="411"/>
      <c r="H172" s="333"/>
      <c r="I172" s="333"/>
      <c r="J172" s="333"/>
      <c r="K172" s="333"/>
      <c r="L172" s="333"/>
      <c r="M172" s="333"/>
      <c r="N172" s="333"/>
      <c r="O172" s="333"/>
      <c r="P172" s="333"/>
      <c r="Q172" s="333"/>
      <c r="R172" s="454"/>
      <c r="S172" s="333"/>
      <c r="T172" s="333"/>
      <c r="U172" s="332"/>
      <c r="V172" s="333"/>
      <c r="W172" s="333"/>
      <c r="X172" s="333"/>
      <c r="Y172" s="333"/>
      <c r="Z172" s="333"/>
      <c r="AA172" s="333"/>
      <c r="AB172" s="333"/>
      <c r="AC172" s="333"/>
      <c r="AD172" s="333"/>
      <c r="AE172" s="535"/>
    </row>
    <row r="173" spans="1:31" s="330" customFormat="1" ht="22.8" x14ac:dyDescent="0.4">
      <c r="A173" s="411"/>
      <c r="B173" s="331"/>
      <c r="C173" s="331"/>
      <c r="D173" s="331"/>
      <c r="E173" s="331"/>
      <c r="F173" s="411"/>
      <c r="G173" s="411"/>
      <c r="H173" s="333"/>
      <c r="I173" s="333"/>
      <c r="J173" s="333"/>
      <c r="K173" s="333"/>
      <c r="L173" s="333"/>
      <c r="M173" s="333"/>
      <c r="N173" s="333"/>
      <c r="O173" s="333"/>
      <c r="P173" s="333"/>
      <c r="Q173" s="333"/>
      <c r="R173" s="454"/>
      <c r="S173" s="333"/>
      <c r="T173" s="333"/>
      <c r="U173" s="332"/>
      <c r="V173" s="333"/>
      <c r="W173" s="333"/>
      <c r="X173" s="333"/>
      <c r="Y173" s="333"/>
      <c r="Z173" s="333"/>
      <c r="AA173" s="333"/>
      <c r="AB173" s="333"/>
      <c r="AC173" s="333"/>
      <c r="AD173" s="333"/>
      <c r="AE173" s="535"/>
    </row>
    <row r="174" spans="1:31" s="330" customFormat="1" ht="22.8" x14ac:dyDescent="0.4">
      <c r="A174" s="411"/>
      <c r="B174" s="331"/>
      <c r="C174" s="331"/>
      <c r="D174" s="331"/>
      <c r="E174" s="331"/>
      <c r="F174" s="411"/>
      <c r="G174" s="411"/>
      <c r="H174" s="333"/>
      <c r="I174" s="333"/>
      <c r="J174" s="333"/>
      <c r="K174" s="333"/>
      <c r="L174" s="333"/>
      <c r="M174" s="333"/>
      <c r="N174" s="333"/>
      <c r="O174" s="333"/>
      <c r="P174" s="333"/>
      <c r="Q174" s="333"/>
      <c r="R174" s="454"/>
      <c r="S174" s="333"/>
      <c r="T174" s="333"/>
      <c r="U174" s="332"/>
      <c r="V174" s="333"/>
      <c r="W174" s="333"/>
      <c r="X174" s="333"/>
      <c r="Y174" s="333"/>
      <c r="Z174" s="333"/>
      <c r="AA174" s="333"/>
      <c r="AB174" s="333"/>
      <c r="AC174" s="333"/>
      <c r="AD174" s="333"/>
      <c r="AE174" s="535"/>
    </row>
    <row r="175" spans="1:31" s="330" customFormat="1" ht="22.8" x14ac:dyDescent="0.4">
      <c r="A175" s="411"/>
      <c r="B175" s="331"/>
      <c r="C175" s="331"/>
      <c r="D175" s="331"/>
      <c r="E175" s="331"/>
      <c r="F175" s="411"/>
      <c r="G175" s="411"/>
      <c r="H175" s="333"/>
      <c r="I175" s="333"/>
      <c r="J175" s="333"/>
      <c r="K175" s="333"/>
      <c r="L175" s="333"/>
      <c r="M175" s="333"/>
      <c r="N175" s="333"/>
      <c r="O175" s="333"/>
      <c r="P175" s="333"/>
      <c r="Q175" s="333"/>
      <c r="R175" s="454"/>
      <c r="S175" s="333"/>
      <c r="T175" s="333"/>
      <c r="U175" s="332"/>
      <c r="V175" s="333"/>
      <c r="W175" s="333"/>
      <c r="X175" s="333"/>
      <c r="Y175" s="333"/>
      <c r="Z175" s="333"/>
      <c r="AA175" s="333"/>
      <c r="AB175" s="333"/>
      <c r="AC175" s="333"/>
      <c r="AD175" s="333"/>
      <c r="AE175" s="535"/>
    </row>
    <row r="176" spans="1:31" s="330" customFormat="1" ht="22.8" x14ac:dyDescent="0.4">
      <c r="A176" s="411"/>
      <c r="B176" s="331"/>
      <c r="C176" s="331"/>
      <c r="D176" s="331"/>
      <c r="E176" s="331"/>
      <c r="F176" s="411"/>
      <c r="G176" s="411"/>
      <c r="H176" s="333"/>
      <c r="I176" s="333"/>
      <c r="J176" s="333"/>
      <c r="K176" s="333"/>
      <c r="L176" s="333"/>
      <c r="M176" s="333"/>
      <c r="N176" s="333"/>
      <c r="O176" s="333"/>
      <c r="P176" s="333"/>
      <c r="Q176" s="333"/>
      <c r="R176" s="454"/>
      <c r="S176" s="333"/>
      <c r="T176" s="333"/>
      <c r="U176" s="332"/>
      <c r="V176" s="333"/>
      <c r="W176" s="333"/>
      <c r="X176" s="333"/>
      <c r="Y176" s="333"/>
      <c r="Z176" s="333"/>
      <c r="AA176" s="333"/>
      <c r="AB176" s="333"/>
      <c r="AC176" s="333"/>
      <c r="AD176" s="333"/>
      <c r="AE176" s="535"/>
    </row>
    <row r="177" spans="1:31" s="330" customFormat="1" ht="22.8" x14ac:dyDescent="0.4">
      <c r="A177" s="411"/>
      <c r="B177" s="331"/>
      <c r="C177" s="331"/>
      <c r="D177" s="331"/>
      <c r="E177" s="331"/>
      <c r="F177" s="411"/>
      <c r="G177" s="411"/>
      <c r="H177" s="333"/>
      <c r="I177" s="333"/>
      <c r="J177" s="333"/>
      <c r="K177" s="333"/>
      <c r="L177" s="333"/>
      <c r="M177" s="333"/>
      <c r="N177" s="333"/>
      <c r="O177" s="333"/>
      <c r="P177" s="333"/>
      <c r="Q177" s="333"/>
      <c r="R177" s="454"/>
      <c r="S177" s="333"/>
      <c r="T177" s="333"/>
      <c r="U177" s="332"/>
      <c r="V177" s="333"/>
      <c r="W177" s="333"/>
      <c r="X177" s="333"/>
      <c r="Y177" s="333"/>
      <c r="Z177" s="333"/>
      <c r="AA177" s="333"/>
      <c r="AB177" s="333"/>
      <c r="AC177" s="333"/>
      <c r="AD177" s="333"/>
      <c r="AE177" s="535"/>
    </row>
    <row r="178" spans="1:31" s="330" customFormat="1" ht="22.8" x14ac:dyDescent="0.4">
      <c r="A178" s="411"/>
      <c r="B178" s="331"/>
      <c r="C178" s="331"/>
      <c r="D178" s="331"/>
      <c r="E178" s="331"/>
      <c r="F178" s="411"/>
      <c r="G178" s="411"/>
      <c r="H178" s="333"/>
      <c r="I178" s="333"/>
      <c r="J178" s="333"/>
      <c r="K178" s="333"/>
      <c r="L178" s="333"/>
      <c r="M178" s="333"/>
      <c r="N178" s="333"/>
      <c r="O178" s="333"/>
      <c r="P178" s="333"/>
      <c r="Q178" s="333"/>
      <c r="R178" s="454"/>
      <c r="S178" s="333"/>
      <c r="T178" s="333"/>
      <c r="U178" s="332"/>
      <c r="V178" s="333"/>
      <c r="W178" s="333"/>
      <c r="X178" s="333"/>
      <c r="Y178" s="333"/>
      <c r="Z178" s="333"/>
      <c r="AA178" s="333"/>
      <c r="AB178" s="333"/>
      <c r="AC178" s="333"/>
      <c r="AD178" s="333"/>
      <c r="AE178" s="535"/>
    </row>
    <row r="179" spans="1:31" s="330" customFormat="1" ht="22.8" x14ac:dyDescent="0.4">
      <c r="A179" s="411"/>
      <c r="B179" s="331"/>
      <c r="C179" s="331"/>
      <c r="D179" s="331"/>
      <c r="E179" s="331"/>
      <c r="F179" s="411"/>
      <c r="G179" s="411"/>
      <c r="H179" s="333"/>
      <c r="I179" s="333"/>
      <c r="J179" s="333"/>
      <c r="K179" s="333"/>
      <c r="L179" s="333"/>
      <c r="M179" s="333"/>
      <c r="N179" s="333"/>
      <c r="O179" s="333"/>
      <c r="P179" s="333"/>
      <c r="Q179" s="333"/>
      <c r="R179" s="454"/>
      <c r="S179" s="333"/>
      <c r="T179" s="333"/>
      <c r="U179" s="332"/>
      <c r="V179" s="333"/>
      <c r="W179" s="333"/>
      <c r="X179" s="333"/>
      <c r="Y179" s="333"/>
      <c r="Z179" s="333"/>
      <c r="AA179" s="333"/>
      <c r="AB179" s="333"/>
      <c r="AC179" s="333"/>
      <c r="AD179" s="333"/>
      <c r="AE179" s="535"/>
    </row>
    <row r="180" spans="1:31" s="330" customFormat="1" ht="22.8" x14ac:dyDescent="0.4">
      <c r="A180" s="411"/>
      <c r="B180" s="331"/>
      <c r="C180" s="331"/>
      <c r="D180" s="331"/>
      <c r="E180" s="331"/>
      <c r="F180" s="411"/>
      <c r="G180" s="411"/>
      <c r="H180" s="333"/>
      <c r="I180" s="333"/>
      <c r="J180" s="333"/>
      <c r="K180" s="333"/>
      <c r="L180" s="333"/>
      <c r="M180" s="333"/>
      <c r="N180" s="333"/>
      <c r="O180" s="333"/>
      <c r="P180" s="333"/>
      <c r="Q180" s="333"/>
      <c r="R180" s="454"/>
      <c r="S180" s="333"/>
      <c r="T180" s="333"/>
      <c r="U180" s="332"/>
      <c r="V180" s="333"/>
      <c r="W180" s="333"/>
      <c r="X180" s="333"/>
      <c r="Y180" s="333"/>
      <c r="Z180" s="333"/>
      <c r="AA180" s="333"/>
      <c r="AB180" s="333"/>
      <c r="AC180" s="333"/>
      <c r="AD180" s="333"/>
      <c r="AE180" s="535"/>
    </row>
    <row r="181" spans="1:31" s="330" customFormat="1" ht="22.8" x14ac:dyDescent="0.4">
      <c r="A181" s="411"/>
      <c r="B181" s="331"/>
      <c r="C181" s="331"/>
      <c r="D181" s="331"/>
      <c r="E181" s="331"/>
      <c r="F181" s="411"/>
      <c r="G181" s="411"/>
      <c r="H181" s="333"/>
      <c r="I181" s="333"/>
      <c r="J181" s="333"/>
      <c r="K181" s="333"/>
      <c r="L181" s="333"/>
      <c r="M181" s="333"/>
      <c r="N181" s="333"/>
      <c r="O181" s="333"/>
      <c r="P181" s="333"/>
      <c r="Q181" s="333"/>
      <c r="R181" s="454"/>
      <c r="S181" s="333"/>
      <c r="T181" s="333"/>
      <c r="U181" s="332"/>
      <c r="V181" s="333"/>
      <c r="W181" s="333"/>
      <c r="X181" s="333"/>
      <c r="Y181" s="333"/>
      <c r="Z181" s="333"/>
      <c r="AA181" s="333"/>
      <c r="AB181" s="333"/>
      <c r="AC181" s="333"/>
      <c r="AD181" s="333"/>
      <c r="AE181" s="535"/>
    </row>
    <row r="182" spans="1:31" s="330" customFormat="1" ht="22.8" x14ac:dyDescent="0.4">
      <c r="A182" s="411"/>
      <c r="B182" s="331"/>
      <c r="C182" s="331"/>
      <c r="D182" s="331"/>
      <c r="E182" s="331"/>
      <c r="F182" s="411"/>
      <c r="G182" s="411"/>
      <c r="H182" s="333"/>
      <c r="I182" s="333"/>
      <c r="J182" s="333"/>
      <c r="K182" s="333"/>
      <c r="L182" s="333"/>
      <c r="M182" s="333"/>
      <c r="N182" s="333"/>
      <c r="O182" s="333"/>
      <c r="P182" s="333"/>
      <c r="Q182" s="333"/>
      <c r="R182" s="454"/>
      <c r="S182" s="333"/>
      <c r="T182" s="333"/>
      <c r="U182" s="332"/>
      <c r="V182" s="333"/>
      <c r="W182" s="333"/>
      <c r="X182" s="333"/>
      <c r="Y182" s="333"/>
      <c r="Z182" s="333"/>
      <c r="AA182" s="333"/>
      <c r="AB182" s="333"/>
      <c r="AC182" s="333"/>
      <c r="AD182" s="333"/>
      <c r="AE182" s="535"/>
    </row>
    <row r="183" spans="1:31" s="330" customFormat="1" ht="22.8" x14ac:dyDescent="0.4">
      <c r="A183" s="411"/>
      <c r="B183" s="331"/>
      <c r="C183" s="331"/>
      <c r="D183" s="331"/>
      <c r="E183" s="331"/>
      <c r="F183" s="411"/>
      <c r="G183" s="411"/>
      <c r="H183" s="333"/>
      <c r="I183" s="333"/>
      <c r="J183" s="333"/>
      <c r="K183" s="333"/>
      <c r="L183" s="333"/>
      <c r="M183" s="333"/>
      <c r="N183" s="333"/>
      <c r="O183" s="333"/>
      <c r="P183" s="333"/>
      <c r="Q183" s="333"/>
      <c r="R183" s="454"/>
      <c r="S183" s="333"/>
      <c r="T183" s="333"/>
      <c r="U183" s="332"/>
      <c r="V183" s="333"/>
      <c r="W183" s="333"/>
      <c r="X183" s="333"/>
      <c r="Y183" s="333"/>
      <c r="Z183" s="333"/>
      <c r="AA183" s="333"/>
      <c r="AB183" s="333"/>
      <c r="AC183" s="333"/>
      <c r="AD183" s="333"/>
      <c r="AE183" s="535"/>
    </row>
    <row r="184" spans="1:31" s="330" customFormat="1" ht="22.8" x14ac:dyDescent="0.4">
      <c r="A184" s="411"/>
      <c r="B184" s="331"/>
      <c r="C184" s="331"/>
      <c r="D184" s="331"/>
      <c r="E184" s="331"/>
      <c r="F184" s="411"/>
      <c r="G184" s="411"/>
      <c r="H184" s="333"/>
      <c r="I184" s="333"/>
      <c r="J184" s="333"/>
      <c r="K184" s="333"/>
      <c r="L184" s="333"/>
      <c r="M184" s="333"/>
      <c r="N184" s="333"/>
      <c r="O184" s="333"/>
      <c r="P184" s="333"/>
      <c r="Q184" s="333"/>
      <c r="R184" s="454"/>
      <c r="S184" s="333"/>
      <c r="T184" s="333"/>
      <c r="U184" s="332"/>
      <c r="V184" s="333"/>
      <c r="W184" s="333"/>
      <c r="X184" s="333"/>
      <c r="Y184" s="333"/>
      <c r="Z184" s="333"/>
      <c r="AA184" s="333"/>
      <c r="AB184" s="333"/>
      <c r="AC184" s="333"/>
      <c r="AD184" s="333"/>
      <c r="AE184" s="535"/>
    </row>
    <row r="185" spans="1:31" s="330" customFormat="1" ht="22.8" x14ac:dyDescent="0.4">
      <c r="A185" s="411"/>
      <c r="B185" s="331"/>
      <c r="C185" s="331"/>
      <c r="D185" s="331"/>
      <c r="E185" s="331"/>
      <c r="F185" s="411"/>
      <c r="G185" s="411"/>
      <c r="H185" s="333"/>
      <c r="I185" s="333"/>
      <c r="J185" s="333"/>
      <c r="K185" s="333"/>
      <c r="L185" s="333"/>
      <c r="M185" s="333"/>
      <c r="N185" s="333"/>
      <c r="O185" s="333"/>
      <c r="P185" s="333"/>
      <c r="Q185" s="333"/>
      <c r="R185" s="454"/>
      <c r="S185" s="333"/>
      <c r="T185" s="333"/>
      <c r="U185" s="332"/>
      <c r="V185" s="333"/>
      <c r="W185" s="333"/>
      <c r="X185" s="333"/>
      <c r="Y185" s="333"/>
      <c r="Z185" s="333"/>
      <c r="AA185" s="333"/>
      <c r="AB185" s="333"/>
      <c r="AC185" s="333"/>
      <c r="AD185" s="333"/>
      <c r="AE185" s="535"/>
    </row>
    <row r="186" spans="1:31" s="330" customFormat="1" ht="22.8" x14ac:dyDescent="0.4">
      <c r="A186" s="411"/>
      <c r="B186" s="331"/>
      <c r="C186" s="331"/>
      <c r="D186" s="331"/>
      <c r="E186" s="331"/>
      <c r="F186" s="411"/>
      <c r="G186" s="411"/>
      <c r="H186" s="333"/>
      <c r="I186" s="333"/>
      <c r="J186" s="333"/>
      <c r="K186" s="333"/>
      <c r="L186" s="333"/>
      <c r="M186" s="333"/>
      <c r="N186" s="333"/>
      <c r="O186" s="333"/>
      <c r="P186" s="333"/>
      <c r="Q186" s="333"/>
      <c r="R186" s="454"/>
      <c r="S186" s="333"/>
      <c r="T186" s="333"/>
      <c r="U186" s="332"/>
      <c r="V186" s="333"/>
      <c r="W186" s="333"/>
      <c r="X186" s="333"/>
      <c r="Y186" s="333"/>
      <c r="Z186" s="333"/>
      <c r="AA186" s="333"/>
      <c r="AB186" s="333"/>
      <c r="AC186" s="333"/>
      <c r="AD186" s="333"/>
      <c r="AE186" s="535"/>
    </row>
    <row r="187" spans="1:31" s="330" customFormat="1" ht="22.8" x14ac:dyDescent="0.4">
      <c r="A187" s="411"/>
      <c r="B187" s="331"/>
      <c r="C187" s="331"/>
      <c r="D187" s="331"/>
      <c r="E187" s="331"/>
      <c r="F187" s="411"/>
      <c r="G187" s="411"/>
      <c r="H187" s="333"/>
      <c r="I187" s="333"/>
      <c r="J187" s="333"/>
      <c r="K187" s="333"/>
      <c r="L187" s="333"/>
      <c r="M187" s="333"/>
      <c r="N187" s="333"/>
      <c r="O187" s="333"/>
      <c r="P187" s="333"/>
      <c r="Q187" s="333"/>
      <c r="R187" s="454"/>
      <c r="S187" s="333"/>
      <c r="T187" s="333"/>
      <c r="U187" s="332"/>
      <c r="V187" s="333"/>
      <c r="W187" s="333"/>
      <c r="X187" s="333"/>
      <c r="Y187" s="333"/>
      <c r="Z187" s="333"/>
      <c r="AA187" s="333"/>
      <c r="AB187" s="333"/>
      <c r="AC187" s="333"/>
      <c r="AD187" s="333"/>
      <c r="AE187" s="535"/>
    </row>
    <row r="188" spans="1:31" s="330" customFormat="1" ht="22.8" x14ac:dyDescent="0.4">
      <c r="A188" s="411"/>
      <c r="B188" s="331"/>
      <c r="C188" s="331"/>
      <c r="D188" s="331"/>
      <c r="E188" s="331"/>
      <c r="F188" s="411"/>
      <c r="G188" s="411"/>
      <c r="H188" s="333"/>
      <c r="I188" s="333"/>
      <c r="J188" s="333"/>
      <c r="K188" s="333"/>
      <c r="L188" s="333"/>
      <c r="M188" s="333"/>
      <c r="N188" s="333"/>
      <c r="O188" s="333"/>
      <c r="P188" s="333"/>
      <c r="Q188" s="333"/>
      <c r="R188" s="454"/>
      <c r="S188" s="333"/>
      <c r="T188" s="333"/>
      <c r="U188" s="332"/>
      <c r="V188" s="333"/>
      <c r="W188" s="333"/>
      <c r="X188" s="333"/>
      <c r="Y188" s="333"/>
      <c r="Z188" s="333"/>
      <c r="AA188" s="333"/>
      <c r="AB188" s="333"/>
      <c r="AC188" s="333"/>
      <c r="AD188" s="333"/>
      <c r="AE188" s="535"/>
    </row>
    <row r="189" spans="1:31" s="330" customFormat="1" ht="22.8" x14ac:dyDescent="0.4">
      <c r="A189" s="411"/>
      <c r="B189" s="331"/>
      <c r="C189" s="331"/>
      <c r="D189" s="331"/>
      <c r="E189" s="331"/>
      <c r="F189" s="411"/>
      <c r="G189" s="411"/>
      <c r="H189" s="333"/>
      <c r="I189" s="333"/>
      <c r="J189" s="333"/>
      <c r="K189" s="333"/>
      <c r="L189" s="333"/>
      <c r="M189" s="333"/>
      <c r="N189" s="333"/>
      <c r="O189" s="333"/>
      <c r="P189" s="333"/>
      <c r="Q189" s="333"/>
      <c r="R189" s="454"/>
      <c r="S189" s="333"/>
      <c r="T189" s="333"/>
      <c r="U189" s="332"/>
      <c r="V189" s="333"/>
      <c r="W189" s="333"/>
      <c r="X189" s="333"/>
      <c r="Y189" s="333"/>
      <c r="Z189" s="333"/>
      <c r="AA189" s="333"/>
      <c r="AB189" s="333"/>
      <c r="AC189" s="333"/>
      <c r="AD189" s="333"/>
      <c r="AE189" s="535"/>
    </row>
    <row r="190" spans="1:31" s="330" customFormat="1" ht="22.8" x14ac:dyDescent="0.4">
      <c r="A190" s="411"/>
      <c r="B190" s="331"/>
      <c r="C190" s="331"/>
      <c r="D190" s="331"/>
      <c r="E190" s="331"/>
      <c r="F190" s="411"/>
      <c r="G190" s="411"/>
      <c r="H190" s="333"/>
      <c r="I190" s="333"/>
      <c r="J190" s="333"/>
      <c r="K190" s="333"/>
      <c r="L190" s="333"/>
      <c r="M190" s="333"/>
      <c r="N190" s="333"/>
      <c r="O190" s="333"/>
      <c r="P190" s="333"/>
      <c r="Q190" s="333"/>
      <c r="R190" s="454"/>
      <c r="S190" s="333"/>
      <c r="T190" s="333"/>
      <c r="U190" s="332"/>
      <c r="V190" s="333"/>
      <c r="W190" s="333"/>
      <c r="X190" s="333"/>
      <c r="Y190" s="333"/>
      <c r="Z190" s="333"/>
      <c r="AA190" s="333"/>
      <c r="AB190" s="333"/>
      <c r="AC190" s="333"/>
      <c r="AD190" s="333"/>
      <c r="AE190" s="535"/>
    </row>
    <row r="191" spans="1:31" s="330" customFormat="1" ht="22.8" x14ac:dyDescent="0.4">
      <c r="A191" s="411"/>
      <c r="B191" s="331"/>
      <c r="C191" s="331"/>
      <c r="D191" s="331"/>
      <c r="E191" s="331"/>
      <c r="F191" s="411"/>
      <c r="G191" s="411"/>
      <c r="H191" s="333"/>
      <c r="I191" s="333"/>
      <c r="J191" s="333"/>
      <c r="K191" s="333"/>
      <c r="L191" s="333"/>
      <c r="M191" s="333"/>
      <c r="N191" s="333"/>
      <c r="O191" s="333"/>
      <c r="P191" s="333"/>
      <c r="Q191" s="333"/>
      <c r="R191" s="454"/>
      <c r="S191" s="333"/>
      <c r="T191" s="333"/>
      <c r="U191" s="332"/>
      <c r="V191" s="333"/>
      <c r="W191" s="333"/>
      <c r="X191" s="333"/>
      <c r="Y191" s="333"/>
      <c r="Z191" s="333"/>
      <c r="AA191" s="333"/>
      <c r="AB191" s="333"/>
      <c r="AC191" s="333"/>
      <c r="AD191" s="333"/>
      <c r="AE191" s="535"/>
    </row>
    <row r="192" spans="1:31" s="330" customFormat="1" ht="22.8" x14ac:dyDescent="0.4">
      <c r="A192" s="411"/>
      <c r="B192" s="331"/>
      <c r="C192" s="331"/>
      <c r="D192" s="331"/>
      <c r="E192" s="331"/>
      <c r="F192" s="411"/>
      <c r="G192" s="411"/>
      <c r="H192" s="333"/>
      <c r="I192" s="333"/>
      <c r="J192" s="333"/>
      <c r="K192" s="333"/>
      <c r="L192" s="333"/>
      <c r="M192" s="333"/>
      <c r="N192" s="333"/>
      <c r="O192" s="333"/>
      <c r="P192" s="333"/>
      <c r="Q192" s="333"/>
      <c r="R192" s="454"/>
      <c r="S192" s="333"/>
      <c r="T192" s="333"/>
      <c r="U192" s="332"/>
      <c r="V192" s="333"/>
      <c r="W192" s="333"/>
      <c r="X192" s="333"/>
      <c r="Y192" s="333"/>
      <c r="Z192" s="333"/>
      <c r="AA192" s="333"/>
      <c r="AB192" s="333"/>
      <c r="AC192" s="333"/>
      <c r="AD192" s="333"/>
      <c r="AE192" s="535"/>
    </row>
    <row r="193" spans="1:31" s="330" customFormat="1" ht="22.8" x14ac:dyDescent="0.4">
      <c r="A193" s="411"/>
      <c r="B193" s="331"/>
      <c r="C193" s="331"/>
      <c r="D193" s="331"/>
      <c r="E193" s="331"/>
      <c r="F193" s="411"/>
      <c r="G193" s="411"/>
      <c r="H193" s="333"/>
      <c r="I193" s="333"/>
      <c r="J193" s="333"/>
      <c r="K193" s="333"/>
      <c r="L193" s="333"/>
      <c r="M193" s="333"/>
      <c r="N193" s="333"/>
      <c r="O193" s="333"/>
      <c r="P193" s="333"/>
      <c r="Q193" s="333"/>
      <c r="R193" s="454"/>
      <c r="S193" s="333"/>
      <c r="T193" s="333"/>
      <c r="U193" s="332"/>
      <c r="V193" s="333"/>
      <c r="W193" s="333"/>
      <c r="X193" s="333"/>
      <c r="Y193" s="333"/>
      <c r="Z193" s="333"/>
      <c r="AA193" s="333"/>
      <c r="AB193" s="333"/>
      <c r="AC193" s="333"/>
      <c r="AD193" s="333"/>
      <c r="AE193" s="535"/>
    </row>
    <row r="194" spans="1:31" s="330" customFormat="1" ht="22.8" x14ac:dyDescent="0.4">
      <c r="A194" s="411"/>
      <c r="B194" s="331"/>
      <c r="C194" s="331"/>
      <c r="D194" s="331"/>
      <c r="E194" s="331"/>
      <c r="F194" s="411"/>
      <c r="G194" s="411"/>
      <c r="H194" s="333"/>
      <c r="I194" s="333"/>
      <c r="J194" s="333"/>
      <c r="K194" s="333"/>
      <c r="L194" s="333"/>
      <c r="M194" s="333"/>
      <c r="N194" s="333"/>
      <c r="O194" s="333"/>
      <c r="P194" s="333"/>
      <c r="Q194" s="333"/>
      <c r="R194" s="389"/>
      <c r="S194" s="333"/>
      <c r="T194" s="333"/>
      <c r="U194" s="332"/>
      <c r="V194" s="333"/>
      <c r="W194" s="333"/>
      <c r="X194" s="333"/>
      <c r="Y194" s="333"/>
      <c r="Z194" s="333"/>
      <c r="AA194" s="333"/>
      <c r="AB194" s="333"/>
      <c r="AC194" s="333"/>
      <c r="AD194" s="333"/>
      <c r="AE194" s="535"/>
    </row>
    <row r="195" spans="1:31" s="330" customFormat="1" ht="22.8" x14ac:dyDescent="0.4">
      <c r="A195" s="411"/>
      <c r="B195" s="331"/>
      <c r="C195" s="331"/>
      <c r="D195" s="331"/>
      <c r="E195" s="331"/>
      <c r="F195" s="411"/>
      <c r="G195" s="411"/>
      <c r="H195" s="333"/>
      <c r="I195" s="333"/>
      <c r="J195" s="333"/>
      <c r="K195" s="333"/>
      <c r="L195" s="333"/>
      <c r="M195" s="333"/>
      <c r="N195" s="333"/>
      <c r="O195" s="333"/>
      <c r="P195" s="333"/>
      <c r="Q195" s="333"/>
      <c r="R195" s="389"/>
      <c r="S195" s="333"/>
      <c r="T195" s="333"/>
      <c r="U195" s="332"/>
      <c r="V195" s="333"/>
      <c r="W195" s="333"/>
      <c r="X195" s="333"/>
      <c r="Y195" s="333"/>
      <c r="Z195" s="333"/>
      <c r="AA195" s="333"/>
      <c r="AB195" s="333"/>
      <c r="AC195" s="333"/>
      <c r="AD195" s="333"/>
      <c r="AE195" s="535"/>
    </row>
    <row r="196" spans="1:31" s="330" customFormat="1" ht="22.8" x14ac:dyDescent="0.4">
      <c r="A196" s="411"/>
      <c r="B196" s="331"/>
      <c r="C196" s="331"/>
      <c r="D196" s="331"/>
      <c r="E196" s="331"/>
      <c r="F196" s="411"/>
      <c r="G196" s="411"/>
      <c r="H196" s="333"/>
      <c r="I196" s="333"/>
      <c r="J196" s="333"/>
      <c r="K196" s="333"/>
      <c r="L196" s="333"/>
      <c r="M196" s="333"/>
      <c r="N196" s="333"/>
      <c r="O196" s="333"/>
      <c r="P196" s="333"/>
      <c r="Q196" s="333"/>
      <c r="R196" s="389"/>
      <c r="S196" s="333"/>
      <c r="T196" s="333"/>
      <c r="U196" s="332"/>
      <c r="V196" s="333"/>
      <c r="W196" s="333"/>
      <c r="X196" s="333"/>
      <c r="Y196" s="333"/>
      <c r="Z196" s="333"/>
      <c r="AA196" s="333"/>
      <c r="AB196" s="333"/>
      <c r="AC196" s="333"/>
      <c r="AD196" s="333"/>
      <c r="AE196" s="535"/>
    </row>
    <row r="197" spans="1:31" s="330" customFormat="1" ht="22.8" x14ac:dyDescent="0.4">
      <c r="A197" s="411"/>
      <c r="B197" s="331"/>
      <c r="C197" s="331"/>
      <c r="D197" s="331"/>
      <c r="E197" s="331"/>
      <c r="F197" s="411"/>
      <c r="G197" s="411"/>
      <c r="H197" s="333"/>
      <c r="I197" s="333"/>
      <c r="J197" s="333"/>
      <c r="K197" s="333"/>
      <c r="L197" s="333"/>
      <c r="M197" s="333"/>
      <c r="N197" s="333"/>
      <c r="O197" s="333"/>
      <c r="P197" s="333"/>
      <c r="Q197" s="333"/>
      <c r="R197" s="389"/>
      <c r="S197" s="333"/>
      <c r="T197" s="333"/>
      <c r="U197" s="332"/>
      <c r="V197" s="333"/>
      <c r="W197" s="333"/>
      <c r="X197" s="333"/>
      <c r="Y197" s="333"/>
      <c r="Z197" s="333"/>
      <c r="AA197" s="333"/>
      <c r="AB197" s="333"/>
      <c r="AC197" s="333"/>
      <c r="AD197" s="333"/>
      <c r="AE197" s="535"/>
    </row>
    <row r="198" spans="1:31" s="330" customFormat="1" ht="22.8" x14ac:dyDescent="0.4">
      <c r="A198" s="411"/>
      <c r="B198" s="331"/>
      <c r="C198" s="331"/>
      <c r="D198" s="331"/>
      <c r="E198" s="331"/>
      <c r="F198" s="411"/>
      <c r="G198" s="411"/>
      <c r="H198" s="333"/>
      <c r="I198" s="333"/>
      <c r="J198" s="333"/>
      <c r="K198" s="333"/>
      <c r="L198" s="333"/>
      <c r="M198" s="333"/>
      <c r="N198" s="333"/>
      <c r="O198" s="333"/>
      <c r="P198" s="333"/>
      <c r="Q198" s="333"/>
      <c r="R198" s="389"/>
      <c r="S198" s="333"/>
      <c r="T198" s="333"/>
      <c r="U198" s="332"/>
      <c r="V198" s="333"/>
      <c r="W198" s="333"/>
      <c r="X198" s="333"/>
      <c r="Y198" s="333"/>
      <c r="Z198" s="333"/>
      <c r="AA198" s="333"/>
      <c r="AB198" s="333"/>
      <c r="AC198" s="333"/>
      <c r="AD198" s="333"/>
      <c r="AE198" s="535"/>
    </row>
    <row r="199" spans="1:31" s="330" customFormat="1" ht="22.8" x14ac:dyDescent="0.4">
      <c r="A199" s="411"/>
      <c r="B199" s="331"/>
      <c r="C199" s="331"/>
      <c r="D199" s="331"/>
      <c r="E199" s="331"/>
      <c r="F199" s="411"/>
      <c r="G199" s="411"/>
      <c r="H199" s="333"/>
      <c r="I199" s="333"/>
      <c r="J199" s="333"/>
      <c r="K199" s="333"/>
      <c r="L199" s="333"/>
      <c r="M199" s="333"/>
      <c r="N199" s="333"/>
      <c r="O199" s="333"/>
      <c r="P199" s="333"/>
      <c r="Q199" s="333"/>
      <c r="R199" s="389"/>
      <c r="S199" s="333"/>
      <c r="T199" s="333"/>
      <c r="U199" s="332"/>
      <c r="V199" s="333"/>
      <c r="W199" s="333"/>
      <c r="X199" s="333"/>
      <c r="Y199" s="333"/>
      <c r="Z199" s="333"/>
      <c r="AA199" s="333"/>
      <c r="AB199" s="333"/>
      <c r="AC199" s="333"/>
      <c r="AD199" s="333"/>
      <c r="AE199" s="535"/>
    </row>
    <row r="200" spans="1:31" s="330" customFormat="1" ht="22.8" x14ac:dyDescent="0.4">
      <c r="A200" s="411"/>
      <c r="B200" s="331"/>
      <c r="C200" s="331"/>
      <c r="D200" s="331"/>
      <c r="E200" s="331"/>
      <c r="F200" s="411"/>
      <c r="G200" s="411"/>
      <c r="H200" s="333"/>
      <c r="I200" s="333"/>
      <c r="J200" s="333"/>
      <c r="K200" s="333"/>
      <c r="L200" s="333"/>
      <c r="M200" s="333"/>
      <c r="N200" s="333"/>
      <c r="O200" s="333"/>
      <c r="P200" s="333"/>
      <c r="Q200" s="333"/>
      <c r="R200" s="389"/>
      <c r="S200" s="333"/>
      <c r="T200" s="333"/>
      <c r="U200" s="332"/>
      <c r="V200" s="333"/>
      <c r="W200" s="333"/>
      <c r="X200" s="333"/>
      <c r="Y200" s="333"/>
      <c r="Z200" s="333"/>
      <c r="AA200" s="333"/>
      <c r="AB200" s="333"/>
      <c r="AC200" s="333"/>
      <c r="AD200" s="333"/>
      <c r="AE200" s="535"/>
    </row>
    <row r="201" spans="1:31" s="330" customFormat="1" ht="22.8" x14ac:dyDescent="0.4">
      <c r="A201" s="411"/>
      <c r="B201" s="331"/>
      <c r="C201" s="331"/>
      <c r="D201" s="331"/>
      <c r="E201" s="331"/>
      <c r="F201" s="411"/>
      <c r="G201" s="411"/>
      <c r="H201" s="333"/>
      <c r="I201" s="333"/>
      <c r="J201" s="333"/>
      <c r="K201" s="333"/>
      <c r="L201" s="333"/>
      <c r="M201" s="333"/>
      <c r="N201" s="333"/>
      <c r="O201" s="333"/>
      <c r="P201" s="333"/>
      <c r="Q201" s="333"/>
      <c r="R201" s="333"/>
      <c r="S201" s="333"/>
      <c r="T201" s="333"/>
      <c r="U201" s="332"/>
      <c r="V201" s="333"/>
      <c r="W201" s="333"/>
      <c r="X201" s="333"/>
      <c r="Y201" s="333"/>
      <c r="Z201" s="333"/>
      <c r="AA201" s="333"/>
      <c r="AB201" s="333"/>
      <c r="AC201" s="333"/>
      <c r="AD201" s="333"/>
      <c r="AE201" s="535"/>
    </row>
    <row r="202" spans="1:31" s="330" customFormat="1" ht="22.8" x14ac:dyDescent="0.4">
      <c r="A202" s="411"/>
      <c r="B202" s="331"/>
      <c r="C202" s="331"/>
      <c r="D202" s="331"/>
      <c r="E202" s="331"/>
      <c r="F202" s="411"/>
      <c r="G202" s="411"/>
      <c r="H202" s="333"/>
      <c r="I202" s="333"/>
      <c r="J202" s="333"/>
      <c r="K202" s="333"/>
      <c r="L202" s="333"/>
      <c r="M202" s="333"/>
      <c r="N202" s="333"/>
      <c r="O202" s="333"/>
      <c r="P202" s="333"/>
      <c r="Q202" s="333"/>
      <c r="R202" s="333"/>
      <c r="S202" s="333"/>
      <c r="T202" s="333"/>
      <c r="U202" s="332"/>
      <c r="V202" s="333"/>
      <c r="W202" s="333"/>
      <c r="X202" s="333"/>
      <c r="Y202" s="333"/>
      <c r="Z202" s="333"/>
      <c r="AA202" s="333"/>
      <c r="AB202" s="333"/>
      <c r="AC202" s="333"/>
      <c r="AD202" s="333"/>
      <c r="AE202" s="535"/>
    </row>
    <row r="203" spans="1:31" s="330" customFormat="1" ht="22.8" x14ac:dyDescent="0.4">
      <c r="A203" s="411"/>
      <c r="B203" s="331"/>
      <c r="C203" s="331"/>
      <c r="D203" s="331"/>
      <c r="E203" s="331"/>
      <c r="F203" s="411"/>
      <c r="G203" s="411"/>
      <c r="H203" s="333"/>
      <c r="I203" s="333"/>
      <c r="J203" s="333"/>
      <c r="K203" s="333"/>
      <c r="L203" s="333"/>
      <c r="M203" s="333"/>
      <c r="N203" s="333"/>
      <c r="O203" s="333"/>
      <c r="P203" s="333"/>
      <c r="Q203" s="333"/>
      <c r="R203" s="333"/>
      <c r="S203" s="333"/>
      <c r="T203" s="333"/>
      <c r="U203" s="332"/>
      <c r="V203" s="333"/>
      <c r="W203" s="333"/>
      <c r="X203" s="333"/>
      <c r="Y203" s="333"/>
      <c r="Z203" s="333"/>
      <c r="AA203" s="333"/>
      <c r="AB203" s="333"/>
      <c r="AC203" s="333"/>
      <c r="AD203" s="333"/>
      <c r="AE203" s="535"/>
    </row>
    <row r="204" spans="1:31" s="330" customFormat="1" ht="22.8" x14ac:dyDescent="0.4">
      <c r="A204" s="411"/>
      <c r="B204" s="331"/>
      <c r="C204" s="331"/>
      <c r="D204" s="331"/>
      <c r="E204" s="331"/>
      <c r="F204" s="411"/>
      <c r="G204" s="411"/>
      <c r="H204" s="333"/>
      <c r="I204" s="333"/>
      <c r="J204" s="333"/>
      <c r="K204" s="333"/>
      <c r="L204" s="333"/>
      <c r="M204" s="333"/>
      <c r="N204" s="333"/>
      <c r="O204" s="333"/>
      <c r="P204" s="333"/>
      <c r="Q204" s="333"/>
      <c r="R204" s="333"/>
      <c r="S204" s="333"/>
      <c r="T204" s="333"/>
      <c r="U204" s="332"/>
      <c r="V204" s="333"/>
      <c r="W204" s="333"/>
      <c r="X204" s="333"/>
      <c r="Y204" s="333"/>
      <c r="Z204" s="333"/>
      <c r="AA204" s="333"/>
      <c r="AB204" s="333"/>
      <c r="AC204" s="333"/>
      <c r="AD204" s="333"/>
      <c r="AE204" s="535"/>
    </row>
    <row r="205" spans="1:31" s="330" customFormat="1" ht="22.8" x14ac:dyDescent="0.4">
      <c r="A205" s="411"/>
      <c r="B205" s="331"/>
      <c r="C205" s="331"/>
      <c r="D205" s="331"/>
      <c r="E205" s="331"/>
      <c r="F205" s="411"/>
      <c r="G205" s="411"/>
      <c r="H205" s="333"/>
      <c r="I205" s="333"/>
      <c r="J205" s="333"/>
      <c r="K205" s="333"/>
      <c r="L205" s="333"/>
      <c r="M205" s="333"/>
      <c r="N205" s="333"/>
      <c r="O205" s="333"/>
      <c r="P205" s="333"/>
      <c r="Q205" s="333"/>
      <c r="R205" s="333"/>
      <c r="S205" s="333"/>
      <c r="T205" s="333"/>
      <c r="U205" s="332"/>
      <c r="V205" s="333"/>
      <c r="W205" s="333"/>
      <c r="X205" s="333"/>
      <c r="Y205" s="333"/>
      <c r="Z205" s="333"/>
      <c r="AA205" s="333"/>
      <c r="AB205" s="333"/>
      <c r="AC205" s="333"/>
      <c r="AD205" s="333"/>
      <c r="AE205" s="535"/>
    </row>
    <row r="206" spans="1:31" s="338" customFormat="1" x14ac:dyDescent="0.25">
      <c r="A206" s="5"/>
      <c r="B206" s="335"/>
      <c r="C206" s="335"/>
      <c r="D206" s="335"/>
      <c r="E206" s="335"/>
      <c r="F206" s="5"/>
      <c r="G206" s="5"/>
      <c r="H206" s="337"/>
      <c r="I206" s="337"/>
      <c r="J206" s="337"/>
      <c r="K206" s="337"/>
      <c r="L206" s="337"/>
      <c r="M206" s="337"/>
      <c r="N206" s="337"/>
      <c r="O206" s="337"/>
      <c r="P206" s="337"/>
      <c r="Q206" s="337"/>
      <c r="R206" s="337"/>
      <c r="S206" s="337"/>
      <c r="T206" s="337"/>
      <c r="U206" s="336"/>
      <c r="V206" s="337"/>
      <c r="W206" s="337"/>
      <c r="X206" s="337"/>
      <c r="Y206" s="337"/>
      <c r="Z206" s="337"/>
      <c r="AA206" s="337"/>
      <c r="AB206" s="337"/>
      <c r="AC206" s="337"/>
      <c r="AD206" s="337"/>
      <c r="AE206" s="536"/>
    </row>
    <row r="207" spans="1:31" s="338" customFormat="1" x14ac:dyDescent="0.25">
      <c r="A207" s="5"/>
      <c r="B207" s="335"/>
      <c r="C207" s="335"/>
      <c r="D207" s="335"/>
      <c r="E207" s="335"/>
      <c r="F207" s="5"/>
      <c r="G207" s="5"/>
      <c r="H207" s="337"/>
      <c r="I207" s="337"/>
      <c r="J207" s="337"/>
      <c r="K207" s="337"/>
      <c r="L207" s="337"/>
      <c r="M207" s="337"/>
      <c r="N207" s="337"/>
      <c r="O207" s="337"/>
      <c r="P207" s="337"/>
      <c r="Q207" s="337"/>
      <c r="R207" s="337"/>
      <c r="S207" s="337"/>
      <c r="T207" s="337"/>
      <c r="U207" s="336"/>
      <c r="V207" s="337"/>
      <c r="W207" s="337"/>
      <c r="X207" s="337"/>
      <c r="Y207" s="337"/>
      <c r="Z207" s="337"/>
      <c r="AA207" s="337"/>
      <c r="AB207" s="337"/>
      <c r="AC207" s="337"/>
      <c r="AD207" s="337"/>
      <c r="AE207" s="536"/>
    </row>
    <row r="208" spans="1:31" s="338" customFormat="1" x14ac:dyDescent="0.25">
      <c r="A208" s="5"/>
      <c r="B208" s="335"/>
      <c r="C208" s="335"/>
      <c r="D208" s="335"/>
      <c r="E208" s="335"/>
      <c r="F208" s="5"/>
      <c r="G208" s="5"/>
      <c r="H208" s="337"/>
      <c r="I208" s="337"/>
      <c r="J208" s="337"/>
      <c r="K208" s="337"/>
      <c r="L208" s="337"/>
      <c r="M208" s="337"/>
      <c r="N208" s="337"/>
      <c r="O208" s="337"/>
      <c r="P208" s="337"/>
      <c r="Q208" s="337"/>
      <c r="R208" s="337"/>
      <c r="S208" s="337"/>
      <c r="T208" s="337"/>
      <c r="U208" s="336"/>
      <c r="V208" s="337"/>
      <c r="W208" s="337"/>
      <c r="X208" s="337"/>
      <c r="Y208" s="337"/>
      <c r="Z208" s="337"/>
      <c r="AA208" s="337"/>
      <c r="AB208" s="337"/>
      <c r="AC208" s="337"/>
      <c r="AD208" s="337"/>
      <c r="AE208" s="536"/>
    </row>
    <row r="209" spans="1:33" s="338" customFormat="1" x14ac:dyDescent="0.25">
      <c r="A209" s="5"/>
      <c r="B209" s="335"/>
      <c r="C209" s="335"/>
      <c r="D209" s="335"/>
      <c r="E209" s="335"/>
      <c r="F209" s="5"/>
      <c r="G209" s="5"/>
      <c r="H209" s="337"/>
      <c r="I209" s="337"/>
      <c r="J209" s="337"/>
      <c r="K209" s="337"/>
      <c r="L209" s="337"/>
      <c r="M209" s="337"/>
      <c r="N209" s="337"/>
      <c r="O209" s="337"/>
      <c r="P209" s="337"/>
      <c r="Q209" s="337"/>
      <c r="R209" s="337"/>
      <c r="S209" s="337"/>
      <c r="T209" s="337"/>
      <c r="U209" s="336"/>
      <c r="V209" s="337"/>
      <c r="W209" s="337"/>
      <c r="X209" s="337"/>
      <c r="Y209" s="337"/>
      <c r="Z209" s="337"/>
      <c r="AA209" s="337"/>
      <c r="AB209" s="337"/>
      <c r="AC209" s="337"/>
      <c r="AD209" s="337"/>
      <c r="AE209" s="536"/>
    </row>
    <row r="210" spans="1:33" s="338" customFormat="1" x14ac:dyDescent="0.25">
      <c r="A210" s="5"/>
      <c r="B210" s="335"/>
      <c r="C210" s="335"/>
      <c r="D210" s="335"/>
      <c r="E210" s="335"/>
      <c r="F210" s="5"/>
      <c r="G210" s="5"/>
      <c r="H210" s="337"/>
      <c r="I210" s="337"/>
      <c r="J210" s="337"/>
      <c r="K210" s="337"/>
      <c r="L210" s="337"/>
      <c r="M210" s="337"/>
      <c r="N210" s="337"/>
      <c r="O210" s="337"/>
      <c r="P210" s="337"/>
      <c r="Q210" s="337"/>
      <c r="R210" s="337"/>
      <c r="S210" s="337"/>
      <c r="T210" s="337"/>
      <c r="U210" s="336"/>
      <c r="V210" s="337"/>
      <c r="W210" s="337"/>
      <c r="X210" s="337"/>
      <c r="Y210" s="337"/>
      <c r="Z210" s="337"/>
      <c r="AA210" s="337"/>
      <c r="AB210" s="337"/>
      <c r="AC210" s="337"/>
      <c r="AD210" s="337"/>
      <c r="AE210" s="536"/>
    </row>
    <row r="211" spans="1:33" s="338" customFormat="1" x14ac:dyDescent="0.25">
      <c r="A211" s="5"/>
      <c r="B211" s="335"/>
      <c r="C211" s="335"/>
      <c r="D211" s="335"/>
      <c r="E211" s="335"/>
      <c r="F211" s="5"/>
      <c r="G211" s="5"/>
      <c r="H211" s="337"/>
      <c r="I211" s="337"/>
      <c r="J211" s="337"/>
      <c r="K211" s="337"/>
      <c r="L211" s="337"/>
      <c r="M211" s="337"/>
      <c r="N211" s="337"/>
      <c r="O211" s="337"/>
      <c r="P211" s="337"/>
      <c r="Q211" s="337"/>
      <c r="R211" s="337"/>
      <c r="S211" s="337"/>
      <c r="T211" s="337"/>
      <c r="U211" s="336"/>
      <c r="V211" s="337"/>
      <c r="W211" s="337"/>
      <c r="X211" s="337"/>
      <c r="Y211" s="337"/>
      <c r="Z211" s="337"/>
      <c r="AA211" s="337"/>
      <c r="AB211" s="337"/>
      <c r="AC211" s="337"/>
      <c r="AD211" s="337"/>
      <c r="AE211" s="536"/>
    </row>
    <row r="212" spans="1:33" s="338" customFormat="1" x14ac:dyDescent="0.25">
      <c r="A212" s="5"/>
      <c r="B212" s="335"/>
      <c r="C212" s="335"/>
      <c r="D212" s="335"/>
      <c r="E212" s="335"/>
      <c r="F212" s="5"/>
      <c r="G212" s="5"/>
      <c r="H212" s="337"/>
      <c r="I212" s="337"/>
      <c r="J212" s="337"/>
      <c r="K212" s="337"/>
      <c r="L212" s="337"/>
      <c r="M212" s="337"/>
      <c r="N212" s="337"/>
      <c r="O212" s="337"/>
      <c r="P212" s="337"/>
      <c r="Q212" s="337"/>
      <c r="R212" s="337"/>
      <c r="S212" s="337"/>
      <c r="T212" s="337"/>
      <c r="U212" s="336"/>
      <c r="V212" s="337"/>
      <c r="W212" s="337"/>
      <c r="X212" s="337"/>
      <c r="Y212" s="337"/>
      <c r="Z212" s="337"/>
      <c r="AA212" s="337"/>
      <c r="AB212" s="337"/>
      <c r="AC212" s="337"/>
      <c r="AD212" s="337"/>
      <c r="AE212" s="536"/>
    </row>
    <row r="213" spans="1:33" s="338" customFormat="1" x14ac:dyDescent="0.25">
      <c r="A213" s="5"/>
      <c r="B213" s="335"/>
      <c r="C213" s="335"/>
      <c r="D213" s="335"/>
      <c r="E213" s="335"/>
      <c r="F213" s="5"/>
      <c r="G213" s="5"/>
      <c r="H213" s="337"/>
      <c r="I213" s="337"/>
      <c r="J213" s="337"/>
      <c r="K213" s="337"/>
      <c r="L213" s="337"/>
      <c r="M213" s="337"/>
      <c r="N213" s="337"/>
      <c r="O213" s="337"/>
      <c r="P213" s="337"/>
      <c r="Q213" s="337"/>
      <c r="R213" s="337"/>
      <c r="S213" s="337"/>
      <c r="T213" s="337"/>
      <c r="U213" s="336"/>
      <c r="V213" s="337"/>
      <c r="W213" s="337"/>
      <c r="X213" s="337"/>
      <c r="Y213" s="337"/>
      <c r="Z213" s="337"/>
      <c r="AA213" s="337"/>
      <c r="AB213" s="337"/>
      <c r="AC213" s="337"/>
      <c r="AD213" s="337"/>
      <c r="AE213" s="536"/>
    </row>
    <row r="214" spans="1:33" s="338" customFormat="1" x14ac:dyDescent="0.25">
      <c r="A214" s="5"/>
      <c r="B214" s="335"/>
      <c r="C214" s="335"/>
      <c r="D214" s="335"/>
      <c r="E214" s="335"/>
      <c r="F214" s="5"/>
      <c r="G214" s="5"/>
      <c r="H214" s="337"/>
      <c r="I214" s="337"/>
      <c r="J214" s="337"/>
      <c r="K214" s="337"/>
      <c r="L214" s="337"/>
      <c r="M214" s="337"/>
      <c r="N214" s="337"/>
      <c r="O214" s="337"/>
      <c r="P214" s="337"/>
      <c r="Q214" s="337"/>
      <c r="R214" s="337"/>
      <c r="S214" s="337"/>
      <c r="T214" s="337"/>
      <c r="U214" s="336"/>
      <c r="V214" s="337"/>
      <c r="W214" s="337"/>
      <c r="X214" s="337"/>
      <c r="Y214" s="337"/>
      <c r="Z214" s="337"/>
      <c r="AA214" s="337"/>
      <c r="AB214" s="337"/>
      <c r="AC214" s="337"/>
      <c r="AD214" s="337"/>
      <c r="AE214" s="536"/>
    </row>
    <row r="215" spans="1:33" s="338" customFormat="1" x14ac:dyDescent="0.25">
      <c r="A215" s="5"/>
      <c r="B215" s="335"/>
      <c r="C215" s="335"/>
      <c r="D215" s="335"/>
      <c r="E215" s="335"/>
      <c r="F215" s="5"/>
      <c r="G215" s="5"/>
      <c r="H215" s="337"/>
      <c r="I215" s="337"/>
      <c r="J215" s="337"/>
      <c r="K215" s="337"/>
      <c r="L215" s="337"/>
      <c r="M215" s="337"/>
      <c r="N215" s="337"/>
      <c r="O215" s="337"/>
      <c r="P215" s="337"/>
      <c r="Q215" s="337"/>
      <c r="R215" s="337"/>
      <c r="S215" s="337"/>
      <c r="T215" s="337"/>
      <c r="U215" s="336"/>
      <c r="V215" s="337"/>
      <c r="W215" s="337"/>
      <c r="X215" s="337"/>
      <c r="Y215" s="337"/>
      <c r="Z215" s="337"/>
      <c r="AA215" s="337"/>
      <c r="AB215" s="337"/>
      <c r="AC215" s="337"/>
      <c r="AD215" s="337"/>
      <c r="AE215" s="536"/>
    </row>
    <row r="216" spans="1:33" s="338" customFormat="1" x14ac:dyDescent="0.25">
      <c r="A216" s="5"/>
      <c r="B216" s="335"/>
      <c r="C216" s="335"/>
      <c r="D216" s="335"/>
      <c r="E216" s="335"/>
      <c r="F216" s="5"/>
      <c r="G216" s="5"/>
      <c r="H216" s="337"/>
      <c r="I216" s="337"/>
      <c r="J216" s="337"/>
      <c r="K216" s="337"/>
      <c r="L216" s="337"/>
      <c r="M216" s="337"/>
      <c r="N216" s="337"/>
      <c r="O216" s="337"/>
      <c r="P216" s="337"/>
      <c r="Q216" s="337"/>
      <c r="R216" s="337"/>
      <c r="S216" s="337"/>
      <c r="T216" s="337"/>
      <c r="U216" s="336"/>
      <c r="V216" s="337"/>
      <c r="W216" s="337"/>
      <c r="X216" s="337"/>
      <c r="Y216" s="337"/>
      <c r="Z216" s="337"/>
      <c r="AA216" s="337"/>
      <c r="AB216" s="337"/>
      <c r="AC216" s="337"/>
      <c r="AD216" s="337"/>
      <c r="AE216" s="536"/>
    </row>
    <row r="217" spans="1:33" s="338" customFormat="1" x14ac:dyDescent="0.25">
      <c r="A217" s="5"/>
      <c r="B217" s="335"/>
      <c r="C217" s="335"/>
      <c r="D217" s="335"/>
      <c r="E217" s="335"/>
      <c r="F217" s="5"/>
      <c r="G217" s="5"/>
      <c r="H217" s="337"/>
      <c r="I217" s="337"/>
      <c r="J217" s="337"/>
      <c r="K217" s="337"/>
      <c r="L217" s="337"/>
      <c r="M217" s="337"/>
      <c r="N217" s="337"/>
      <c r="O217" s="337"/>
      <c r="P217" s="337"/>
      <c r="Q217" s="337"/>
      <c r="R217" s="337"/>
      <c r="S217" s="337"/>
      <c r="T217" s="337"/>
      <c r="U217" s="336"/>
      <c r="V217" s="337"/>
      <c r="W217" s="337"/>
      <c r="X217" s="337"/>
      <c r="Y217" s="337"/>
      <c r="Z217" s="337"/>
      <c r="AA217" s="337"/>
      <c r="AB217" s="337"/>
      <c r="AC217" s="337"/>
      <c r="AD217" s="337"/>
      <c r="AE217" s="536"/>
    </row>
    <row r="218" spans="1:33" s="338" customFormat="1" x14ac:dyDescent="0.25">
      <c r="A218" s="5"/>
      <c r="B218" s="335"/>
      <c r="C218" s="335"/>
      <c r="D218" s="335"/>
      <c r="E218" s="335"/>
      <c r="F218" s="5"/>
      <c r="G218" s="5"/>
      <c r="H218" s="337"/>
      <c r="I218" s="337"/>
      <c r="J218" s="337"/>
      <c r="K218" s="337"/>
      <c r="L218" s="337"/>
      <c r="M218" s="337"/>
      <c r="N218" s="337"/>
      <c r="O218" s="337"/>
      <c r="P218" s="337"/>
      <c r="Q218" s="337"/>
      <c r="R218" s="337"/>
      <c r="S218" s="337"/>
      <c r="T218" s="337"/>
      <c r="U218" s="336"/>
      <c r="V218" s="337"/>
      <c r="W218" s="337"/>
      <c r="X218" s="337"/>
      <c r="Y218" s="337"/>
      <c r="Z218" s="337"/>
      <c r="AA218" s="337"/>
      <c r="AB218" s="337"/>
      <c r="AC218" s="337"/>
      <c r="AD218" s="337"/>
      <c r="AE218" s="536"/>
    </row>
    <row r="219" spans="1:33" s="338" customFormat="1" x14ac:dyDescent="0.25">
      <c r="A219" s="5"/>
      <c r="B219" s="335"/>
      <c r="C219" s="335"/>
      <c r="D219" s="335"/>
      <c r="E219" s="335"/>
      <c r="F219" s="5"/>
      <c r="G219" s="5"/>
      <c r="H219" s="337"/>
      <c r="I219" s="337"/>
      <c r="J219" s="337"/>
      <c r="K219" s="337"/>
      <c r="L219" s="337"/>
      <c r="M219" s="337"/>
      <c r="N219" s="337"/>
      <c r="O219" s="337"/>
      <c r="P219" s="337"/>
      <c r="Q219" s="337"/>
      <c r="R219" s="337"/>
      <c r="S219" s="337"/>
      <c r="T219" s="337"/>
      <c r="U219" s="336"/>
      <c r="V219" s="337"/>
      <c r="W219" s="337"/>
      <c r="X219" s="337"/>
      <c r="Y219" s="337"/>
      <c r="Z219" s="337"/>
      <c r="AA219" s="337"/>
      <c r="AB219" s="337"/>
      <c r="AC219" s="337"/>
      <c r="AD219" s="337"/>
      <c r="AE219" s="536"/>
    </row>
    <row r="220" spans="1:33" s="338" customFormat="1" x14ac:dyDescent="0.25">
      <c r="A220" s="5"/>
      <c r="B220" s="335"/>
      <c r="C220" s="335"/>
      <c r="D220" s="335"/>
      <c r="E220" s="335"/>
      <c r="F220" s="5"/>
      <c r="G220" s="5"/>
      <c r="H220" s="337"/>
      <c r="I220" s="337"/>
      <c r="J220" s="337"/>
      <c r="K220" s="337"/>
      <c r="L220" s="337"/>
      <c r="M220" s="337"/>
      <c r="N220" s="337"/>
      <c r="O220" s="337"/>
      <c r="P220" s="337"/>
      <c r="Q220" s="337"/>
      <c r="R220" s="337"/>
      <c r="S220" s="337"/>
      <c r="T220" s="337"/>
      <c r="U220" s="336"/>
      <c r="V220" s="337"/>
      <c r="W220" s="337"/>
      <c r="X220" s="337"/>
      <c r="Y220" s="337"/>
      <c r="Z220" s="337"/>
      <c r="AA220" s="337"/>
      <c r="AB220" s="337"/>
      <c r="AC220" s="337"/>
      <c r="AD220" s="337"/>
      <c r="AE220" s="536"/>
    </row>
    <row r="221" spans="1:33" s="338" customFormat="1" x14ac:dyDescent="0.25">
      <c r="A221" s="5"/>
      <c r="B221" s="335"/>
      <c r="C221" s="335"/>
      <c r="D221" s="335"/>
      <c r="E221" s="335"/>
      <c r="F221" s="5"/>
      <c r="G221" s="5"/>
      <c r="H221" s="337"/>
      <c r="I221" s="337"/>
      <c r="J221" s="337"/>
      <c r="K221" s="337"/>
      <c r="L221" s="337"/>
      <c r="M221" s="337"/>
      <c r="N221" s="337"/>
      <c r="O221" s="337"/>
      <c r="P221" s="337"/>
      <c r="Q221" s="337"/>
      <c r="R221" s="337"/>
      <c r="S221" s="337"/>
      <c r="T221" s="337"/>
      <c r="U221" s="336"/>
      <c r="V221" s="337"/>
      <c r="W221" s="337"/>
      <c r="X221" s="337"/>
      <c r="Y221" s="337"/>
      <c r="Z221" s="337"/>
      <c r="AA221" s="337"/>
      <c r="AB221" s="337"/>
      <c r="AC221" s="337"/>
      <c r="AD221" s="337"/>
      <c r="AE221" s="536"/>
    </row>
    <row r="222" spans="1:33" s="338" customFormat="1" x14ac:dyDescent="0.25">
      <c r="A222" s="5"/>
      <c r="B222" s="335"/>
      <c r="C222" s="335"/>
      <c r="D222" s="335"/>
      <c r="E222" s="335"/>
      <c r="F222" s="5"/>
      <c r="G222" s="5"/>
      <c r="H222" s="337"/>
      <c r="I222" s="337"/>
      <c r="J222" s="337"/>
      <c r="K222" s="337"/>
      <c r="L222" s="337"/>
      <c r="M222" s="337"/>
      <c r="N222" s="337"/>
      <c r="O222" s="337"/>
      <c r="P222" s="337"/>
      <c r="Q222" s="337"/>
      <c r="R222" s="337"/>
      <c r="S222" s="337"/>
      <c r="T222" s="337"/>
      <c r="U222" s="336"/>
      <c r="V222" s="337"/>
      <c r="W222" s="337"/>
      <c r="X222" s="337"/>
      <c r="Y222" s="337"/>
      <c r="Z222" s="337"/>
      <c r="AA222" s="337"/>
      <c r="AB222" s="337"/>
      <c r="AC222" s="337"/>
      <c r="AD222" s="337"/>
      <c r="AE222" s="536"/>
    </row>
    <row r="223" spans="1:33" s="338" customFormat="1" x14ac:dyDescent="0.25">
      <c r="A223" s="5"/>
      <c r="B223" s="335"/>
      <c r="C223" s="335"/>
      <c r="D223" s="335"/>
      <c r="E223" s="335"/>
      <c r="F223" s="5"/>
      <c r="G223" s="5"/>
      <c r="H223" s="337"/>
      <c r="I223" s="337"/>
      <c r="J223" s="337"/>
      <c r="K223" s="337"/>
      <c r="L223" s="337"/>
      <c r="M223" s="337"/>
      <c r="N223" s="337"/>
      <c r="O223" s="337"/>
      <c r="P223" s="337"/>
      <c r="Q223" s="337"/>
      <c r="R223" s="337"/>
      <c r="S223" s="337"/>
      <c r="T223" s="337"/>
      <c r="U223" s="336"/>
      <c r="V223" s="337"/>
      <c r="W223" s="337"/>
      <c r="X223" s="337"/>
      <c r="Y223" s="337"/>
      <c r="Z223" s="337"/>
      <c r="AA223" s="337"/>
      <c r="AB223" s="337"/>
      <c r="AC223" s="337"/>
      <c r="AD223" s="337"/>
      <c r="AE223" s="536"/>
    </row>
    <row r="224" spans="1:33" x14ac:dyDescent="0.25">
      <c r="F224" s="337"/>
      <c r="G224" s="337"/>
      <c r="H224" s="337"/>
      <c r="I224" s="337"/>
      <c r="J224" s="337"/>
      <c r="K224" s="337"/>
      <c r="L224" s="337"/>
      <c r="M224" s="337"/>
      <c r="N224" s="337"/>
      <c r="O224" s="337"/>
      <c r="P224" s="337"/>
      <c r="Q224" s="337"/>
      <c r="R224" s="337"/>
      <c r="S224" s="337"/>
      <c r="T224" s="337"/>
      <c r="U224" s="336"/>
      <c r="V224" s="337"/>
      <c r="W224" s="337"/>
      <c r="X224" s="337"/>
      <c r="Y224" s="337"/>
      <c r="Z224" s="337"/>
      <c r="AA224" s="337"/>
      <c r="AB224" s="337"/>
      <c r="AC224" s="337"/>
      <c r="AD224" s="337"/>
      <c r="AE224" s="541"/>
      <c r="AF224" s="337"/>
      <c r="AG224" s="337"/>
    </row>
    <row r="225" spans="6:33" x14ac:dyDescent="0.25">
      <c r="F225" s="337"/>
      <c r="G225" s="337"/>
      <c r="H225" s="337"/>
      <c r="I225" s="337"/>
      <c r="J225" s="337"/>
      <c r="K225" s="337"/>
      <c r="L225" s="337"/>
      <c r="M225" s="337"/>
      <c r="N225" s="337"/>
      <c r="O225" s="337"/>
      <c r="P225" s="337"/>
      <c r="Q225" s="337"/>
      <c r="R225" s="337"/>
      <c r="S225" s="337"/>
      <c r="T225" s="337"/>
      <c r="U225" s="336"/>
      <c r="V225" s="337"/>
      <c r="W225" s="337"/>
      <c r="X225" s="337"/>
      <c r="Y225" s="337"/>
      <c r="Z225" s="337"/>
      <c r="AA225" s="337"/>
      <c r="AB225" s="337"/>
      <c r="AC225" s="337"/>
      <c r="AD225" s="337"/>
      <c r="AE225" s="541"/>
      <c r="AF225" s="337"/>
      <c r="AG225" s="337"/>
    </row>
    <row r="226" spans="6:33" x14ac:dyDescent="0.25">
      <c r="F226" s="337"/>
      <c r="G226" s="337"/>
      <c r="H226" s="337"/>
      <c r="I226" s="337"/>
      <c r="J226" s="337"/>
      <c r="K226" s="337"/>
      <c r="L226" s="337"/>
      <c r="M226" s="337"/>
      <c r="N226" s="337"/>
      <c r="O226" s="337"/>
      <c r="P226" s="337"/>
      <c r="Q226" s="337"/>
      <c r="R226" s="337"/>
      <c r="S226" s="337"/>
      <c r="T226" s="337"/>
      <c r="U226" s="336"/>
      <c r="V226" s="337"/>
      <c r="W226" s="337"/>
      <c r="X226" s="337"/>
      <c r="Y226" s="337"/>
      <c r="Z226" s="337"/>
      <c r="AA226" s="337"/>
      <c r="AB226" s="337"/>
      <c r="AC226" s="337"/>
      <c r="AD226" s="337"/>
      <c r="AE226" s="541"/>
      <c r="AF226" s="337"/>
      <c r="AG226" s="337"/>
    </row>
    <row r="227" spans="6:33" x14ac:dyDescent="0.25">
      <c r="F227" s="337"/>
      <c r="G227" s="337"/>
      <c r="H227" s="337"/>
      <c r="I227" s="337"/>
      <c r="J227" s="337"/>
      <c r="K227" s="337"/>
      <c r="L227" s="337"/>
      <c r="M227" s="337"/>
      <c r="N227" s="337"/>
      <c r="O227" s="337"/>
      <c r="P227" s="337"/>
      <c r="Q227" s="337"/>
      <c r="R227" s="337"/>
      <c r="S227" s="337"/>
      <c r="T227" s="337"/>
      <c r="U227" s="336"/>
      <c r="V227" s="337"/>
      <c r="W227" s="337"/>
      <c r="X227" s="337"/>
      <c r="Y227" s="337"/>
      <c r="Z227" s="337"/>
      <c r="AA227" s="337"/>
      <c r="AB227" s="337"/>
      <c r="AC227" s="337"/>
      <c r="AD227" s="337"/>
      <c r="AE227" s="541"/>
      <c r="AF227" s="337"/>
      <c r="AG227" s="337"/>
    </row>
    <row r="228" spans="6:33" x14ac:dyDescent="0.25">
      <c r="F228" s="337"/>
      <c r="G228" s="337"/>
      <c r="H228" s="337"/>
      <c r="I228" s="337"/>
      <c r="J228" s="337"/>
      <c r="K228" s="337"/>
      <c r="L228" s="337"/>
      <c r="M228" s="337"/>
      <c r="N228" s="337"/>
      <c r="O228" s="337"/>
      <c r="P228" s="337"/>
      <c r="Q228" s="337"/>
      <c r="R228" s="337"/>
      <c r="S228" s="337"/>
      <c r="T228" s="337"/>
      <c r="U228" s="336"/>
      <c r="V228" s="337"/>
      <c r="W228" s="337"/>
      <c r="X228" s="337"/>
      <c r="Y228" s="337"/>
      <c r="Z228" s="337"/>
      <c r="AA228" s="337"/>
      <c r="AB228" s="337"/>
      <c r="AC228" s="337"/>
      <c r="AD228" s="337"/>
      <c r="AE228" s="541"/>
      <c r="AF228" s="337"/>
      <c r="AG228" s="337"/>
    </row>
    <row r="229" spans="6:33" x14ac:dyDescent="0.25">
      <c r="F229" s="337"/>
      <c r="G229" s="337"/>
      <c r="H229" s="337"/>
      <c r="I229" s="337"/>
      <c r="J229" s="337"/>
      <c r="K229" s="337"/>
      <c r="L229" s="337"/>
      <c r="M229" s="337"/>
      <c r="N229" s="337"/>
      <c r="O229" s="337"/>
      <c r="P229" s="337"/>
      <c r="Q229" s="337"/>
      <c r="R229" s="337"/>
      <c r="S229" s="337"/>
      <c r="T229" s="337"/>
      <c r="U229" s="336"/>
      <c r="V229" s="337"/>
      <c r="W229" s="337"/>
      <c r="X229" s="337"/>
      <c r="Y229" s="337"/>
      <c r="Z229" s="337"/>
      <c r="AA229" s="337"/>
      <c r="AB229" s="337"/>
      <c r="AC229" s="337"/>
      <c r="AD229" s="337"/>
      <c r="AE229" s="541"/>
      <c r="AF229" s="337"/>
      <c r="AG229" s="337"/>
    </row>
    <row r="230" spans="6:33" x14ac:dyDescent="0.25">
      <c r="F230" s="337"/>
      <c r="G230" s="337"/>
      <c r="H230" s="337"/>
      <c r="I230" s="337"/>
      <c r="J230" s="337"/>
      <c r="K230" s="337"/>
      <c r="L230" s="337"/>
      <c r="M230" s="337"/>
      <c r="N230" s="337"/>
      <c r="O230" s="337"/>
      <c r="P230" s="337"/>
      <c r="Q230" s="337"/>
      <c r="R230" s="337"/>
      <c r="S230" s="337"/>
      <c r="T230" s="337"/>
      <c r="U230" s="336"/>
      <c r="V230" s="337"/>
      <c r="W230" s="337"/>
      <c r="X230" s="337"/>
      <c r="Y230" s="337"/>
      <c r="Z230" s="337"/>
      <c r="AA230" s="337"/>
      <c r="AB230" s="337"/>
      <c r="AC230" s="337"/>
      <c r="AD230" s="337"/>
      <c r="AE230" s="541"/>
      <c r="AF230" s="337"/>
      <c r="AG230" s="337"/>
    </row>
    <row r="231" spans="6:33" x14ac:dyDescent="0.25">
      <c r="F231" s="337"/>
      <c r="G231" s="337"/>
      <c r="H231" s="337"/>
      <c r="I231" s="337"/>
      <c r="J231" s="337"/>
      <c r="K231" s="337"/>
      <c r="L231" s="337"/>
      <c r="M231" s="337"/>
      <c r="N231" s="337"/>
      <c r="O231" s="337"/>
      <c r="P231" s="337"/>
      <c r="Q231" s="337"/>
      <c r="R231" s="337"/>
      <c r="S231" s="337"/>
      <c r="T231" s="337"/>
      <c r="U231" s="336"/>
      <c r="V231" s="337"/>
      <c r="W231" s="337"/>
      <c r="X231" s="337"/>
      <c r="Y231" s="337"/>
      <c r="Z231" s="337"/>
      <c r="AA231" s="337"/>
      <c r="AB231" s="337"/>
      <c r="AC231" s="337"/>
      <c r="AD231" s="337"/>
      <c r="AE231" s="541"/>
      <c r="AF231" s="337"/>
      <c r="AG231" s="337"/>
    </row>
    <row r="232" spans="6:33" x14ac:dyDescent="0.25">
      <c r="F232" s="337"/>
      <c r="G232" s="337"/>
      <c r="H232" s="337"/>
      <c r="I232" s="337"/>
      <c r="J232" s="337"/>
      <c r="K232" s="337"/>
      <c r="L232" s="337"/>
      <c r="M232" s="337"/>
      <c r="N232" s="337"/>
      <c r="O232" s="337"/>
      <c r="P232" s="337"/>
      <c r="Q232" s="337"/>
      <c r="R232" s="337"/>
      <c r="S232" s="337"/>
      <c r="T232" s="337"/>
      <c r="U232" s="336"/>
      <c r="V232" s="337"/>
      <c r="W232" s="337"/>
      <c r="X232" s="337"/>
      <c r="Y232" s="337"/>
      <c r="Z232" s="337"/>
      <c r="AA232" s="337"/>
      <c r="AB232" s="337"/>
      <c r="AC232" s="337"/>
      <c r="AD232" s="337"/>
      <c r="AE232" s="541"/>
      <c r="AF232" s="337"/>
      <c r="AG232" s="337"/>
    </row>
    <row r="233" spans="6:33" x14ac:dyDescent="0.25">
      <c r="F233" s="337"/>
      <c r="G233" s="337"/>
      <c r="H233" s="337"/>
      <c r="I233" s="337"/>
      <c r="J233" s="337"/>
      <c r="K233" s="337"/>
      <c r="L233" s="337"/>
      <c r="M233" s="337"/>
      <c r="N233" s="337"/>
      <c r="O233" s="337"/>
      <c r="P233" s="337"/>
      <c r="Q233" s="337"/>
      <c r="R233" s="337"/>
      <c r="S233" s="337"/>
      <c r="T233" s="337"/>
      <c r="U233" s="336"/>
      <c r="V233" s="337"/>
      <c r="W233" s="337"/>
      <c r="X233" s="337"/>
      <c r="Y233" s="337"/>
      <c r="Z233" s="337"/>
      <c r="AA233" s="337"/>
      <c r="AB233" s="337"/>
      <c r="AC233" s="337"/>
      <c r="AD233" s="337"/>
      <c r="AE233" s="541"/>
      <c r="AF233" s="337"/>
      <c r="AG233" s="337"/>
    </row>
    <row r="234" spans="6:33" x14ac:dyDescent="0.25">
      <c r="F234" s="337"/>
      <c r="G234" s="337"/>
      <c r="H234" s="337"/>
      <c r="I234" s="337"/>
      <c r="J234" s="337"/>
      <c r="K234" s="337"/>
      <c r="L234" s="337"/>
      <c r="M234" s="337"/>
      <c r="N234" s="337"/>
      <c r="O234" s="337"/>
      <c r="P234" s="337"/>
      <c r="Q234" s="337"/>
      <c r="R234" s="337"/>
      <c r="S234" s="337"/>
      <c r="T234" s="337"/>
      <c r="U234" s="336"/>
      <c r="V234" s="337"/>
      <c r="W234" s="337"/>
      <c r="X234" s="337"/>
      <c r="Y234" s="337"/>
      <c r="Z234" s="337"/>
      <c r="AA234" s="337"/>
      <c r="AB234" s="337"/>
      <c r="AC234" s="337"/>
      <c r="AD234" s="337"/>
      <c r="AE234" s="541"/>
      <c r="AF234" s="337"/>
      <c r="AG234" s="337"/>
    </row>
    <row r="235" spans="6:33" x14ac:dyDescent="0.25">
      <c r="F235" s="337"/>
      <c r="G235" s="337"/>
      <c r="H235" s="337"/>
      <c r="I235" s="337"/>
      <c r="J235" s="337"/>
      <c r="K235" s="337"/>
      <c r="L235" s="337"/>
      <c r="M235" s="337"/>
      <c r="N235" s="337"/>
      <c r="O235" s="337"/>
      <c r="P235" s="337"/>
      <c r="Q235" s="337"/>
      <c r="R235" s="337"/>
      <c r="S235" s="337"/>
      <c r="T235" s="337"/>
      <c r="U235" s="336"/>
      <c r="V235" s="337"/>
      <c r="W235" s="337"/>
      <c r="X235" s="337"/>
      <c r="Y235" s="337"/>
      <c r="Z235" s="337"/>
      <c r="AA235" s="337"/>
      <c r="AB235" s="337"/>
      <c r="AC235" s="337"/>
      <c r="AD235" s="337"/>
      <c r="AE235" s="541"/>
      <c r="AF235" s="337"/>
      <c r="AG235" s="337"/>
    </row>
    <row r="236" spans="6:33" x14ac:dyDescent="0.25">
      <c r="F236" s="337"/>
      <c r="G236" s="337"/>
      <c r="H236" s="337"/>
      <c r="I236" s="337"/>
      <c r="J236" s="337"/>
      <c r="K236" s="337"/>
      <c r="L236" s="337"/>
      <c r="M236" s="337"/>
      <c r="N236" s="337"/>
      <c r="O236" s="337"/>
      <c r="P236" s="337"/>
      <c r="Q236" s="337"/>
      <c r="R236" s="337"/>
      <c r="S236" s="337"/>
      <c r="T236" s="337"/>
      <c r="U236" s="336"/>
      <c r="V236" s="337"/>
      <c r="W236" s="337"/>
      <c r="X236" s="337"/>
      <c r="Y236" s="337"/>
      <c r="Z236" s="337"/>
      <c r="AA236" s="337"/>
      <c r="AB236" s="337"/>
      <c r="AC236" s="337"/>
      <c r="AD236" s="337"/>
      <c r="AE236" s="541"/>
      <c r="AF236" s="337"/>
      <c r="AG236" s="337"/>
    </row>
    <row r="237" spans="6:33" x14ac:dyDescent="0.25">
      <c r="F237" s="337"/>
      <c r="G237" s="337"/>
      <c r="H237" s="337"/>
      <c r="I237" s="337"/>
      <c r="J237" s="337"/>
      <c r="K237" s="337"/>
      <c r="L237" s="337"/>
      <c r="M237" s="337"/>
      <c r="N237" s="337"/>
      <c r="O237" s="337"/>
      <c r="P237" s="337"/>
      <c r="Q237" s="337"/>
      <c r="R237" s="337"/>
      <c r="S237" s="337"/>
      <c r="T237" s="337"/>
      <c r="U237" s="336"/>
      <c r="V237" s="337"/>
      <c r="W237" s="337"/>
      <c r="X237" s="337"/>
      <c r="Y237" s="337"/>
      <c r="Z237" s="337"/>
      <c r="AA237" s="337"/>
      <c r="AB237" s="337"/>
      <c r="AC237" s="337"/>
      <c r="AD237" s="337"/>
      <c r="AE237" s="541"/>
      <c r="AF237" s="337"/>
      <c r="AG237" s="337"/>
    </row>
    <row r="238" spans="6:33" x14ac:dyDescent="0.25">
      <c r="F238" s="337"/>
      <c r="G238" s="337"/>
      <c r="H238" s="337"/>
      <c r="I238" s="337"/>
      <c r="J238" s="337"/>
      <c r="K238" s="337"/>
      <c r="L238" s="337"/>
      <c r="M238" s="337"/>
      <c r="N238" s="337"/>
      <c r="O238" s="337"/>
      <c r="P238" s="337"/>
      <c r="Q238" s="337"/>
      <c r="R238" s="337"/>
      <c r="S238" s="337"/>
      <c r="T238" s="337"/>
      <c r="U238" s="336"/>
      <c r="V238" s="337"/>
      <c r="W238" s="337"/>
      <c r="X238" s="337"/>
      <c r="Y238" s="337"/>
      <c r="Z238" s="337"/>
      <c r="AA238" s="337"/>
      <c r="AB238" s="337"/>
      <c r="AC238" s="337"/>
      <c r="AD238" s="337"/>
      <c r="AE238" s="541"/>
      <c r="AF238" s="337"/>
      <c r="AG238" s="337"/>
    </row>
    <row r="239" spans="6:33" x14ac:dyDescent="0.25">
      <c r="F239" s="337"/>
      <c r="G239" s="337"/>
      <c r="H239" s="337"/>
      <c r="I239" s="337"/>
      <c r="J239" s="337"/>
      <c r="K239" s="337"/>
      <c r="L239" s="337"/>
      <c r="M239" s="337"/>
      <c r="N239" s="337"/>
      <c r="O239" s="337"/>
      <c r="P239" s="337"/>
      <c r="Q239" s="337"/>
      <c r="R239" s="337"/>
      <c r="S239" s="337"/>
      <c r="T239" s="337"/>
      <c r="U239" s="336"/>
      <c r="V239" s="337"/>
      <c r="W239" s="337"/>
      <c r="X239" s="337"/>
      <c r="Y239" s="337"/>
      <c r="Z239" s="337"/>
      <c r="AA239" s="337"/>
      <c r="AB239" s="337"/>
      <c r="AC239" s="337"/>
      <c r="AD239" s="337"/>
      <c r="AE239" s="541"/>
      <c r="AF239" s="337"/>
      <c r="AG239" s="337"/>
    </row>
    <row r="240" spans="6:33" x14ac:dyDescent="0.25">
      <c r="F240" s="337"/>
      <c r="G240" s="337"/>
      <c r="H240" s="337"/>
      <c r="I240" s="337"/>
      <c r="J240" s="337"/>
      <c r="K240" s="337"/>
      <c r="L240" s="337"/>
      <c r="M240" s="337"/>
      <c r="N240" s="337"/>
      <c r="O240" s="337"/>
      <c r="P240" s="337"/>
      <c r="Q240" s="337"/>
      <c r="R240" s="337"/>
      <c r="S240" s="337"/>
      <c r="T240" s="337"/>
      <c r="U240" s="336"/>
      <c r="V240" s="337"/>
      <c r="W240" s="337"/>
      <c r="X240" s="337"/>
      <c r="Y240" s="337"/>
      <c r="Z240" s="337"/>
      <c r="AA240" s="337"/>
      <c r="AB240" s="337"/>
      <c r="AC240" s="337"/>
      <c r="AD240" s="337"/>
      <c r="AE240" s="541"/>
      <c r="AF240" s="337"/>
      <c r="AG240" s="337"/>
    </row>
    <row r="241" spans="6:33" x14ac:dyDescent="0.25">
      <c r="F241" s="337"/>
      <c r="G241" s="337"/>
      <c r="H241" s="337"/>
      <c r="I241" s="337"/>
      <c r="J241" s="337"/>
      <c r="K241" s="337"/>
      <c r="L241" s="337"/>
      <c r="M241" s="337"/>
      <c r="N241" s="337"/>
      <c r="O241" s="337"/>
      <c r="P241" s="337"/>
      <c r="Q241" s="337"/>
      <c r="R241" s="337"/>
      <c r="S241" s="337"/>
      <c r="T241" s="337"/>
      <c r="U241" s="336"/>
      <c r="V241" s="337"/>
      <c r="W241" s="337"/>
      <c r="X241" s="337"/>
      <c r="Y241" s="337"/>
      <c r="Z241" s="337"/>
      <c r="AA241" s="337"/>
      <c r="AB241" s="337"/>
      <c r="AC241" s="337"/>
      <c r="AD241" s="337"/>
      <c r="AE241" s="541"/>
      <c r="AF241" s="337"/>
      <c r="AG241" s="337"/>
    </row>
    <row r="242" spans="6:33" x14ac:dyDescent="0.25">
      <c r="F242" s="337"/>
      <c r="G242" s="337"/>
      <c r="H242" s="337"/>
      <c r="I242" s="337"/>
      <c r="J242" s="337"/>
      <c r="K242" s="337"/>
      <c r="L242" s="337"/>
      <c r="M242" s="337"/>
      <c r="N242" s="337"/>
      <c r="O242" s="337"/>
      <c r="P242" s="337"/>
      <c r="Q242" s="337"/>
      <c r="R242" s="337"/>
      <c r="S242" s="337"/>
      <c r="T242" s="337"/>
      <c r="U242" s="336"/>
      <c r="V242" s="337"/>
      <c r="W242" s="337"/>
      <c r="X242" s="337"/>
      <c r="Y242" s="337"/>
      <c r="Z242" s="337"/>
      <c r="AA242" s="337"/>
      <c r="AB242" s="337"/>
      <c r="AC242" s="337"/>
      <c r="AD242" s="337"/>
      <c r="AE242" s="541"/>
      <c r="AF242" s="337"/>
      <c r="AG242" s="337"/>
    </row>
    <row r="243" spans="6:33" x14ac:dyDescent="0.25">
      <c r="F243" s="337"/>
      <c r="G243" s="337"/>
      <c r="H243" s="337"/>
      <c r="I243" s="337"/>
      <c r="J243" s="337"/>
      <c r="K243" s="337"/>
      <c r="L243" s="337"/>
      <c r="M243" s="337"/>
      <c r="N243" s="337"/>
      <c r="O243" s="337"/>
      <c r="P243" s="337"/>
      <c r="Q243" s="337"/>
      <c r="R243" s="337"/>
      <c r="S243" s="337"/>
      <c r="T243" s="337"/>
      <c r="U243" s="336"/>
      <c r="V243" s="337"/>
      <c r="W243" s="337"/>
      <c r="X243" s="337"/>
      <c r="Y243" s="337"/>
      <c r="Z243" s="337"/>
      <c r="AA243" s="337"/>
      <c r="AB243" s="337"/>
      <c r="AC243" s="337"/>
      <c r="AD243" s="337"/>
      <c r="AE243" s="541"/>
      <c r="AF243" s="337"/>
      <c r="AG243" s="337"/>
    </row>
    <row r="244" spans="6:33" x14ac:dyDescent="0.25">
      <c r="F244" s="337"/>
      <c r="G244" s="337"/>
      <c r="H244" s="337"/>
      <c r="I244" s="337"/>
      <c r="J244" s="337"/>
      <c r="K244" s="337"/>
      <c r="L244" s="337"/>
      <c r="M244" s="337"/>
      <c r="N244" s="337"/>
      <c r="O244" s="337"/>
      <c r="P244" s="337"/>
      <c r="Q244" s="337"/>
      <c r="R244" s="337"/>
      <c r="S244" s="337"/>
      <c r="T244" s="337"/>
      <c r="U244" s="336"/>
      <c r="V244" s="337"/>
      <c r="W244" s="337"/>
      <c r="X244" s="337"/>
      <c r="Y244" s="337"/>
      <c r="Z244" s="337"/>
      <c r="AA244" s="337"/>
      <c r="AB244" s="337"/>
      <c r="AC244" s="337"/>
      <c r="AD244" s="337"/>
      <c r="AE244" s="541"/>
      <c r="AF244" s="337"/>
      <c r="AG244" s="337"/>
    </row>
    <row r="245" spans="6:33" x14ac:dyDescent="0.25">
      <c r="F245" s="337"/>
      <c r="G245" s="337"/>
      <c r="H245" s="337"/>
      <c r="I245" s="337"/>
      <c r="J245" s="337"/>
      <c r="K245" s="337"/>
      <c r="L245" s="337"/>
      <c r="M245" s="337"/>
      <c r="N245" s="337"/>
      <c r="O245" s="337"/>
      <c r="P245" s="337"/>
      <c r="Q245" s="337"/>
      <c r="R245" s="337"/>
      <c r="S245" s="337"/>
      <c r="T245" s="337"/>
      <c r="U245" s="336"/>
      <c r="V245" s="337"/>
      <c r="W245" s="337"/>
      <c r="X245" s="337"/>
      <c r="Y245" s="337"/>
      <c r="Z245" s="337"/>
      <c r="AA245" s="337"/>
      <c r="AB245" s="337"/>
      <c r="AC245" s="337"/>
      <c r="AD245" s="337"/>
      <c r="AE245" s="541"/>
      <c r="AF245" s="337"/>
      <c r="AG245" s="337"/>
    </row>
    <row r="246" spans="6:33" x14ac:dyDescent="0.25">
      <c r="F246" s="337"/>
      <c r="G246" s="337"/>
      <c r="H246" s="337"/>
      <c r="I246" s="337"/>
      <c r="J246" s="337"/>
      <c r="K246" s="337"/>
      <c r="L246" s="337"/>
      <c r="M246" s="337"/>
      <c r="N246" s="337"/>
      <c r="O246" s="337"/>
      <c r="P246" s="337"/>
      <c r="Q246" s="337"/>
      <c r="R246" s="337"/>
      <c r="S246" s="337"/>
      <c r="T246" s="337"/>
      <c r="U246" s="336"/>
      <c r="V246" s="337"/>
      <c r="W246" s="337"/>
      <c r="X246" s="337"/>
      <c r="Y246" s="337"/>
      <c r="Z246" s="337"/>
      <c r="AA246" s="337"/>
      <c r="AB246" s="337"/>
      <c r="AC246" s="337"/>
      <c r="AD246" s="337"/>
      <c r="AE246" s="541"/>
      <c r="AF246" s="337"/>
      <c r="AG246" s="337"/>
    </row>
    <row r="247" spans="6:33" x14ac:dyDescent="0.25">
      <c r="F247" s="337"/>
      <c r="G247" s="337"/>
      <c r="H247" s="337"/>
      <c r="I247" s="337"/>
      <c r="J247" s="337"/>
      <c r="K247" s="337"/>
      <c r="L247" s="337"/>
      <c r="M247" s="337"/>
      <c r="N247" s="337"/>
      <c r="O247" s="337"/>
      <c r="P247" s="337"/>
      <c r="Q247" s="337"/>
      <c r="R247" s="337"/>
      <c r="S247" s="337"/>
      <c r="T247" s="337"/>
      <c r="U247" s="336"/>
      <c r="V247" s="337"/>
      <c r="W247" s="337"/>
      <c r="X247" s="337"/>
      <c r="Y247" s="337"/>
      <c r="Z247" s="337"/>
      <c r="AA247" s="337"/>
      <c r="AB247" s="337"/>
      <c r="AC247" s="337"/>
      <c r="AD247" s="337"/>
      <c r="AE247" s="541"/>
      <c r="AF247" s="337"/>
      <c r="AG247" s="337"/>
    </row>
    <row r="248" spans="6:33" x14ac:dyDescent="0.25">
      <c r="F248" s="337"/>
      <c r="G248" s="337"/>
      <c r="H248" s="337"/>
      <c r="I248" s="337"/>
      <c r="J248" s="337"/>
      <c r="K248" s="337"/>
      <c r="L248" s="337"/>
      <c r="M248" s="337"/>
      <c r="N248" s="337"/>
      <c r="O248" s="337"/>
      <c r="P248" s="337"/>
      <c r="Q248" s="337"/>
      <c r="R248" s="337"/>
      <c r="S248" s="337"/>
      <c r="T248" s="337"/>
      <c r="U248" s="336"/>
      <c r="V248" s="337"/>
      <c r="W248" s="337"/>
      <c r="X248" s="337"/>
      <c r="Y248" s="337"/>
      <c r="Z248" s="337"/>
      <c r="AA248" s="337"/>
      <c r="AB248" s="337"/>
      <c r="AC248" s="337"/>
      <c r="AD248" s="337"/>
      <c r="AE248" s="541"/>
      <c r="AF248" s="337"/>
      <c r="AG248" s="337"/>
    </row>
    <row r="249" spans="6:33" x14ac:dyDescent="0.25">
      <c r="F249" s="337"/>
      <c r="G249" s="337"/>
      <c r="H249" s="337"/>
      <c r="I249" s="337"/>
      <c r="J249" s="337"/>
      <c r="K249" s="337"/>
      <c r="L249" s="337"/>
      <c r="M249" s="337"/>
      <c r="N249" s="337"/>
      <c r="O249" s="337"/>
      <c r="P249" s="337"/>
      <c r="Q249" s="337"/>
      <c r="R249" s="337"/>
      <c r="S249" s="337"/>
      <c r="T249" s="337"/>
      <c r="U249" s="336"/>
      <c r="V249" s="337"/>
      <c r="W249" s="337"/>
      <c r="X249" s="337"/>
      <c r="Y249" s="337"/>
      <c r="Z249" s="337"/>
      <c r="AA249" s="337"/>
      <c r="AB249" s="337"/>
      <c r="AC249" s="337"/>
      <c r="AD249" s="337"/>
      <c r="AE249" s="541"/>
      <c r="AF249" s="337"/>
      <c r="AG249" s="337"/>
    </row>
    <row r="250" spans="6:33" x14ac:dyDescent="0.25">
      <c r="F250" s="337"/>
      <c r="G250" s="337"/>
      <c r="H250" s="337"/>
      <c r="I250" s="337"/>
      <c r="J250" s="337"/>
      <c r="K250" s="337"/>
      <c r="L250" s="337"/>
      <c r="M250" s="337"/>
      <c r="N250" s="337"/>
      <c r="O250" s="337"/>
      <c r="P250" s="337"/>
      <c r="Q250" s="337"/>
      <c r="R250" s="337"/>
      <c r="S250" s="337"/>
      <c r="T250" s="337"/>
      <c r="U250" s="336"/>
      <c r="V250" s="337"/>
      <c r="W250" s="337"/>
      <c r="X250" s="337"/>
      <c r="Y250" s="337"/>
      <c r="Z250" s="337"/>
      <c r="AA250" s="337"/>
      <c r="AB250" s="337"/>
      <c r="AC250" s="337"/>
      <c r="AD250" s="337"/>
      <c r="AE250" s="541"/>
      <c r="AF250" s="337"/>
      <c r="AG250" s="337"/>
    </row>
    <row r="251" spans="6:33" x14ac:dyDescent="0.25">
      <c r="F251" s="337"/>
      <c r="G251" s="337"/>
      <c r="H251" s="337"/>
      <c r="I251" s="337"/>
      <c r="J251" s="337"/>
      <c r="K251" s="337"/>
      <c r="L251" s="337"/>
      <c r="M251" s="337"/>
      <c r="N251" s="337"/>
      <c r="O251" s="337"/>
      <c r="P251" s="337"/>
      <c r="Q251" s="337"/>
      <c r="R251" s="337"/>
      <c r="S251" s="337"/>
      <c r="T251" s="337"/>
      <c r="U251" s="336"/>
      <c r="V251" s="337"/>
      <c r="W251" s="337"/>
      <c r="X251" s="337"/>
      <c r="Y251" s="337"/>
      <c r="Z251" s="337"/>
      <c r="AA251" s="337"/>
      <c r="AB251" s="337"/>
      <c r="AC251" s="337"/>
      <c r="AD251" s="337"/>
      <c r="AE251" s="541"/>
      <c r="AF251" s="337"/>
      <c r="AG251" s="337"/>
    </row>
    <row r="252" spans="6:33" x14ac:dyDescent="0.25">
      <c r="F252" s="337"/>
      <c r="G252" s="337"/>
      <c r="H252" s="337"/>
      <c r="I252" s="337"/>
      <c r="J252" s="337"/>
      <c r="K252" s="337"/>
      <c r="L252" s="337"/>
      <c r="M252" s="337"/>
      <c r="N252" s="337"/>
      <c r="O252" s="337"/>
      <c r="P252" s="337"/>
      <c r="Q252" s="337"/>
      <c r="R252" s="337"/>
      <c r="S252" s="337"/>
      <c r="T252" s="337"/>
      <c r="U252" s="336"/>
      <c r="V252" s="337"/>
      <c r="W252" s="337"/>
      <c r="X252" s="337"/>
      <c r="Y252" s="337"/>
      <c r="Z252" s="337"/>
      <c r="AA252" s="337"/>
      <c r="AB252" s="337"/>
      <c r="AC252" s="337"/>
      <c r="AD252" s="337"/>
      <c r="AE252" s="541"/>
      <c r="AF252" s="337"/>
      <c r="AG252" s="337"/>
    </row>
    <row r="253" spans="6:33" x14ac:dyDescent="0.25">
      <c r="F253" s="337"/>
      <c r="G253" s="337"/>
      <c r="H253" s="337"/>
      <c r="I253" s="337"/>
      <c r="J253" s="337"/>
      <c r="K253" s="337"/>
      <c r="L253" s="337"/>
      <c r="M253" s="337"/>
      <c r="N253" s="337"/>
      <c r="O253" s="337"/>
      <c r="P253" s="337"/>
      <c r="Q253" s="337"/>
      <c r="R253" s="337"/>
      <c r="S253" s="337"/>
      <c r="T253" s="337"/>
      <c r="U253" s="336"/>
      <c r="V253" s="337"/>
      <c r="W253" s="337"/>
      <c r="X253" s="337"/>
      <c r="Y253" s="337"/>
      <c r="Z253" s="337"/>
      <c r="AA253" s="337"/>
      <c r="AB253" s="337"/>
      <c r="AC253" s="337"/>
      <c r="AD253" s="337"/>
      <c r="AE253" s="541"/>
      <c r="AF253" s="337"/>
      <c r="AG253" s="337"/>
    </row>
    <row r="254" spans="6:33" x14ac:dyDescent="0.25">
      <c r="F254" s="337"/>
      <c r="G254" s="337"/>
      <c r="H254" s="337"/>
      <c r="I254" s="337"/>
      <c r="J254" s="337"/>
      <c r="K254" s="337"/>
      <c r="L254" s="337"/>
      <c r="M254" s="337"/>
      <c r="N254" s="337"/>
      <c r="O254" s="337"/>
      <c r="P254" s="337"/>
      <c r="Q254" s="337"/>
      <c r="R254" s="337"/>
      <c r="S254" s="337"/>
      <c r="T254" s="337"/>
      <c r="U254" s="336"/>
      <c r="V254" s="337"/>
      <c r="W254" s="337"/>
      <c r="X254" s="337"/>
      <c r="Y254" s="337"/>
      <c r="Z254" s="337"/>
      <c r="AA254" s="337"/>
      <c r="AB254" s="337"/>
      <c r="AC254" s="337"/>
      <c r="AD254" s="337"/>
      <c r="AE254" s="541"/>
      <c r="AF254" s="337"/>
      <c r="AG254" s="337"/>
    </row>
    <row r="255" spans="6:33" x14ac:dyDescent="0.25">
      <c r="F255" s="337"/>
      <c r="G255" s="337"/>
      <c r="H255" s="337"/>
      <c r="I255" s="337"/>
      <c r="J255" s="337"/>
      <c r="K255" s="337"/>
      <c r="L255" s="337"/>
      <c r="M255" s="337"/>
      <c r="N255" s="337"/>
      <c r="O255" s="337"/>
      <c r="P255" s="337"/>
      <c r="Q255" s="337"/>
      <c r="R255" s="337"/>
      <c r="S255" s="337"/>
      <c r="T255" s="337"/>
      <c r="U255" s="336"/>
      <c r="V255" s="337"/>
      <c r="W255" s="337"/>
      <c r="X255" s="337"/>
      <c r="Y255" s="337"/>
      <c r="Z255" s="337"/>
      <c r="AA255" s="337"/>
      <c r="AB255" s="337"/>
      <c r="AC255" s="337"/>
      <c r="AD255" s="337"/>
      <c r="AE255" s="541"/>
      <c r="AF255" s="337"/>
      <c r="AG255" s="337"/>
    </row>
    <row r="256" spans="6:33" x14ac:dyDescent="0.25">
      <c r="F256" s="337"/>
      <c r="G256" s="337"/>
      <c r="H256" s="337"/>
      <c r="I256" s="337"/>
      <c r="J256" s="337"/>
      <c r="K256" s="337"/>
      <c r="L256" s="337"/>
      <c r="M256" s="337"/>
      <c r="N256" s="337"/>
      <c r="O256" s="337"/>
      <c r="P256" s="337"/>
      <c r="Q256" s="337"/>
      <c r="R256" s="337"/>
      <c r="S256" s="337"/>
      <c r="T256" s="337"/>
      <c r="U256" s="336"/>
      <c r="V256" s="337"/>
      <c r="W256" s="337"/>
      <c r="X256" s="337"/>
      <c r="Y256" s="337"/>
      <c r="Z256" s="337"/>
      <c r="AA256" s="337"/>
      <c r="AB256" s="337"/>
      <c r="AC256" s="337"/>
      <c r="AD256" s="337"/>
      <c r="AE256" s="541"/>
      <c r="AF256" s="337"/>
      <c r="AG256" s="337"/>
    </row>
    <row r="257" spans="6:33" x14ac:dyDescent="0.25">
      <c r="F257" s="337"/>
      <c r="G257" s="337"/>
      <c r="H257" s="337"/>
      <c r="I257" s="337"/>
      <c r="J257" s="337"/>
      <c r="K257" s="337"/>
      <c r="L257" s="337"/>
      <c r="M257" s="337"/>
      <c r="N257" s="337"/>
      <c r="O257" s="337"/>
      <c r="P257" s="337"/>
      <c r="Q257" s="337"/>
      <c r="R257" s="337"/>
      <c r="S257" s="337"/>
      <c r="T257" s="337"/>
      <c r="U257" s="336"/>
      <c r="V257" s="337"/>
      <c r="W257" s="337"/>
      <c r="X257" s="337"/>
      <c r="Y257" s="337"/>
      <c r="Z257" s="337"/>
      <c r="AA257" s="337"/>
      <c r="AB257" s="337"/>
      <c r="AC257" s="337"/>
      <c r="AD257" s="337"/>
      <c r="AE257" s="541"/>
      <c r="AF257" s="337"/>
      <c r="AG257" s="337"/>
    </row>
    <row r="258" spans="6:33" x14ac:dyDescent="0.25">
      <c r="F258" s="337"/>
      <c r="G258" s="337"/>
      <c r="H258" s="337"/>
      <c r="I258" s="337"/>
      <c r="J258" s="337"/>
      <c r="K258" s="337"/>
      <c r="L258" s="337"/>
      <c r="M258" s="337"/>
      <c r="N258" s="337"/>
      <c r="O258" s="337"/>
      <c r="P258" s="337"/>
      <c r="Q258" s="337"/>
      <c r="R258" s="337"/>
      <c r="S258" s="337"/>
      <c r="T258" s="337"/>
      <c r="U258" s="336"/>
      <c r="V258" s="337"/>
      <c r="W258" s="337"/>
      <c r="X258" s="337"/>
      <c r="Y258" s="337"/>
      <c r="Z258" s="337"/>
      <c r="AA258" s="337"/>
      <c r="AB258" s="337"/>
      <c r="AC258" s="337"/>
      <c r="AD258" s="337"/>
      <c r="AE258" s="541"/>
      <c r="AF258" s="337"/>
      <c r="AG258" s="337"/>
    </row>
    <row r="259" spans="6:33" x14ac:dyDescent="0.25">
      <c r="F259" s="337"/>
      <c r="G259" s="337"/>
      <c r="H259" s="337"/>
      <c r="I259" s="337"/>
      <c r="J259" s="337"/>
      <c r="K259" s="337"/>
      <c r="L259" s="337"/>
      <c r="M259" s="337"/>
      <c r="N259" s="337"/>
      <c r="O259" s="337"/>
      <c r="P259" s="337"/>
      <c r="Q259" s="337"/>
      <c r="R259" s="337"/>
      <c r="S259" s="337"/>
      <c r="T259" s="337"/>
      <c r="U259" s="336"/>
      <c r="V259" s="337"/>
      <c r="W259" s="337"/>
      <c r="X259" s="337"/>
      <c r="Y259" s="337"/>
      <c r="Z259" s="337"/>
      <c r="AA259" s="337"/>
      <c r="AB259" s="337"/>
      <c r="AC259" s="337"/>
      <c r="AD259" s="337"/>
      <c r="AE259" s="541"/>
      <c r="AF259" s="337"/>
      <c r="AG259" s="337"/>
    </row>
    <row r="260" spans="6:33" x14ac:dyDescent="0.25">
      <c r="F260" s="337"/>
      <c r="G260" s="337"/>
      <c r="H260" s="337"/>
      <c r="I260" s="337"/>
      <c r="J260" s="337"/>
      <c r="K260" s="337"/>
      <c r="L260" s="337"/>
      <c r="M260" s="337"/>
      <c r="N260" s="337"/>
      <c r="O260" s="337"/>
      <c r="P260" s="337"/>
      <c r="Q260" s="337"/>
      <c r="R260" s="337"/>
      <c r="S260" s="337"/>
      <c r="T260" s="337"/>
      <c r="U260" s="336"/>
      <c r="V260" s="337"/>
      <c r="W260" s="337"/>
      <c r="X260" s="337"/>
      <c r="Y260" s="337"/>
      <c r="Z260" s="337"/>
      <c r="AA260" s="337"/>
      <c r="AB260" s="337"/>
      <c r="AC260" s="337"/>
      <c r="AD260" s="337"/>
      <c r="AE260" s="541"/>
      <c r="AF260" s="337"/>
      <c r="AG260" s="337"/>
    </row>
    <row r="261" spans="6:33" x14ac:dyDescent="0.25">
      <c r="F261" s="337"/>
      <c r="G261" s="337"/>
      <c r="H261" s="337"/>
      <c r="I261" s="337"/>
      <c r="J261" s="337"/>
      <c r="K261" s="337"/>
      <c r="L261" s="337"/>
      <c r="M261" s="337"/>
      <c r="N261" s="337"/>
      <c r="O261" s="337"/>
      <c r="P261" s="337"/>
      <c r="Q261" s="337"/>
      <c r="R261" s="337"/>
      <c r="S261" s="337"/>
      <c r="T261" s="337"/>
      <c r="U261" s="336"/>
      <c r="V261" s="337"/>
      <c r="W261" s="337"/>
      <c r="X261" s="337"/>
      <c r="Y261" s="337"/>
      <c r="Z261" s="337"/>
      <c r="AA261" s="337"/>
      <c r="AB261" s="337"/>
      <c r="AC261" s="337"/>
      <c r="AD261" s="337"/>
      <c r="AE261" s="541"/>
      <c r="AF261" s="337"/>
      <c r="AG261" s="337"/>
    </row>
    <row r="262" spans="6:33" x14ac:dyDescent="0.25">
      <c r="F262" s="337"/>
      <c r="G262" s="337"/>
      <c r="H262" s="337"/>
      <c r="I262" s="337"/>
      <c r="J262" s="337"/>
      <c r="K262" s="337"/>
      <c r="L262" s="337"/>
      <c r="M262" s="337"/>
      <c r="N262" s="337"/>
      <c r="O262" s="337"/>
      <c r="P262" s="337"/>
      <c r="Q262" s="337"/>
      <c r="R262" s="337"/>
      <c r="S262" s="337"/>
      <c r="T262" s="337"/>
      <c r="U262" s="336"/>
      <c r="V262" s="337"/>
      <c r="W262" s="337"/>
      <c r="X262" s="337"/>
      <c r="Y262" s="337"/>
      <c r="Z262" s="337"/>
      <c r="AA262" s="337"/>
      <c r="AB262" s="337"/>
      <c r="AC262" s="337"/>
      <c r="AD262" s="337"/>
      <c r="AE262" s="541"/>
      <c r="AF262" s="337"/>
      <c r="AG262" s="337"/>
    </row>
    <row r="263" spans="6:33" x14ac:dyDescent="0.25">
      <c r="F263" s="337"/>
      <c r="G263" s="337"/>
      <c r="H263" s="337"/>
      <c r="I263" s="337"/>
      <c r="J263" s="337"/>
      <c r="K263" s="337"/>
      <c r="L263" s="337"/>
      <c r="M263" s="337"/>
      <c r="N263" s="337"/>
      <c r="O263" s="337"/>
      <c r="P263" s="337"/>
      <c r="Q263" s="337"/>
      <c r="R263" s="337"/>
      <c r="S263" s="337"/>
      <c r="T263" s="337"/>
      <c r="U263" s="336"/>
      <c r="V263" s="337"/>
      <c r="W263" s="337"/>
      <c r="X263" s="337"/>
      <c r="Y263" s="337"/>
      <c r="Z263" s="337"/>
      <c r="AA263" s="337"/>
      <c r="AB263" s="337"/>
      <c r="AC263" s="337"/>
      <c r="AD263" s="337"/>
      <c r="AE263" s="541"/>
      <c r="AF263" s="337"/>
      <c r="AG263" s="337"/>
    </row>
    <row r="264" spans="6:33" x14ac:dyDescent="0.25">
      <c r="F264" s="337"/>
      <c r="G264" s="337"/>
      <c r="H264" s="337"/>
      <c r="I264" s="337"/>
      <c r="J264" s="337"/>
      <c r="K264" s="337"/>
      <c r="L264" s="337"/>
      <c r="M264" s="337"/>
      <c r="N264" s="337"/>
      <c r="O264" s="337"/>
      <c r="P264" s="337"/>
      <c r="Q264" s="337"/>
      <c r="R264" s="337"/>
      <c r="S264" s="337"/>
      <c r="T264" s="337"/>
      <c r="U264" s="336"/>
      <c r="V264" s="337"/>
      <c r="W264" s="337"/>
      <c r="X264" s="337"/>
      <c r="Y264" s="337"/>
      <c r="Z264" s="337"/>
      <c r="AA264" s="337"/>
      <c r="AB264" s="337"/>
      <c r="AC264" s="337"/>
      <c r="AD264" s="337"/>
      <c r="AE264" s="541"/>
      <c r="AF264" s="337"/>
      <c r="AG264" s="337"/>
    </row>
    <row r="265" spans="6:33" x14ac:dyDescent="0.25">
      <c r="F265" s="337"/>
      <c r="G265" s="337"/>
      <c r="H265" s="337"/>
      <c r="I265" s="337"/>
      <c r="J265" s="337"/>
      <c r="K265" s="337"/>
      <c r="L265" s="337"/>
      <c r="M265" s="337"/>
      <c r="N265" s="337"/>
      <c r="O265" s="337"/>
      <c r="P265" s="337"/>
      <c r="Q265" s="337"/>
      <c r="R265" s="337"/>
      <c r="S265" s="337"/>
      <c r="T265" s="337"/>
      <c r="U265" s="336"/>
      <c r="V265" s="337"/>
      <c r="W265" s="337"/>
      <c r="X265" s="337"/>
      <c r="Y265" s="337"/>
      <c r="Z265" s="337"/>
      <c r="AA265" s="337"/>
      <c r="AB265" s="337"/>
      <c r="AC265" s="337"/>
      <c r="AD265" s="337"/>
      <c r="AE265" s="541"/>
      <c r="AF265" s="337"/>
      <c r="AG265" s="337"/>
    </row>
    <row r="266" spans="6:33" x14ac:dyDescent="0.25">
      <c r="F266" s="337"/>
      <c r="G266" s="337"/>
      <c r="H266" s="337"/>
      <c r="I266" s="337"/>
      <c r="J266" s="337"/>
      <c r="K266" s="337"/>
      <c r="L266" s="337"/>
      <c r="M266" s="337"/>
      <c r="N266" s="337"/>
      <c r="O266" s="337"/>
      <c r="P266" s="337"/>
      <c r="Q266" s="337"/>
      <c r="R266" s="337"/>
      <c r="S266" s="337"/>
      <c r="T266" s="337"/>
      <c r="U266" s="336"/>
      <c r="V266" s="337"/>
      <c r="W266" s="337"/>
      <c r="X266" s="337"/>
      <c r="Y266" s="337"/>
      <c r="Z266" s="337"/>
      <c r="AA266" s="337"/>
      <c r="AB266" s="337"/>
      <c r="AC266" s="337"/>
      <c r="AD266" s="337"/>
      <c r="AE266" s="541"/>
      <c r="AF266" s="337"/>
      <c r="AG266" s="337"/>
    </row>
    <row r="267" spans="6:33" x14ac:dyDescent="0.25">
      <c r="F267" s="337"/>
      <c r="G267" s="337"/>
      <c r="H267" s="337"/>
      <c r="I267" s="337"/>
      <c r="J267" s="337"/>
      <c r="K267" s="337"/>
      <c r="L267" s="337"/>
      <c r="M267" s="337"/>
      <c r="N267" s="337"/>
      <c r="O267" s="337"/>
      <c r="P267" s="337"/>
      <c r="Q267" s="337"/>
      <c r="R267" s="337"/>
      <c r="S267" s="337"/>
      <c r="T267" s="337"/>
      <c r="U267" s="336"/>
      <c r="V267" s="337"/>
      <c r="W267" s="337"/>
      <c r="X267" s="337"/>
      <c r="Y267" s="337"/>
      <c r="Z267" s="337"/>
      <c r="AA267" s="337"/>
      <c r="AB267" s="337"/>
      <c r="AC267" s="337"/>
      <c r="AD267" s="337"/>
      <c r="AE267" s="541"/>
      <c r="AF267" s="337"/>
      <c r="AG267" s="337"/>
    </row>
    <row r="268" spans="6:33" x14ac:dyDescent="0.25">
      <c r="F268" s="337"/>
      <c r="G268" s="337"/>
      <c r="H268" s="337"/>
      <c r="I268" s="337"/>
      <c r="J268" s="337"/>
      <c r="K268" s="337"/>
      <c r="L268" s="337"/>
      <c r="M268" s="337"/>
      <c r="N268" s="337"/>
      <c r="O268" s="337"/>
      <c r="P268" s="337"/>
      <c r="Q268" s="337"/>
      <c r="R268" s="337"/>
      <c r="S268" s="337"/>
      <c r="T268" s="337"/>
      <c r="U268" s="336"/>
      <c r="V268" s="337"/>
      <c r="W268" s="337"/>
      <c r="X268" s="337"/>
      <c r="Y268" s="337"/>
      <c r="Z268" s="337"/>
      <c r="AA268" s="337"/>
      <c r="AB268" s="337"/>
      <c r="AC268" s="337"/>
      <c r="AD268" s="337"/>
      <c r="AE268" s="541"/>
      <c r="AF268" s="337"/>
      <c r="AG268" s="337"/>
    </row>
    <row r="269" spans="6:33" x14ac:dyDescent="0.25">
      <c r="F269" s="337"/>
      <c r="G269" s="337"/>
      <c r="H269" s="337"/>
      <c r="I269" s="337"/>
      <c r="J269" s="337"/>
      <c r="K269" s="337"/>
      <c r="L269" s="337"/>
      <c r="M269" s="337"/>
      <c r="N269" s="337"/>
      <c r="O269" s="337"/>
      <c r="P269" s="337"/>
      <c r="Q269" s="337"/>
      <c r="R269" s="337"/>
      <c r="S269" s="337"/>
      <c r="T269" s="337"/>
      <c r="U269" s="336"/>
      <c r="V269" s="337"/>
      <c r="W269" s="337"/>
      <c r="X269" s="337"/>
      <c r="Y269" s="337"/>
      <c r="Z269" s="337"/>
      <c r="AA269" s="337"/>
      <c r="AB269" s="337"/>
      <c r="AC269" s="337"/>
      <c r="AD269" s="337"/>
      <c r="AE269" s="541"/>
      <c r="AF269" s="337"/>
      <c r="AG269" s="337"/>
    </row>
    <row r="270" spans="6:33" x14ac:dyDescent="0.25">
      <c r="F270" s="337"/>
      <c r="G270" s="337"/>
      <c r="H270" s="337"/>
      <c r="I270" s="337"/>
      <c r="J270" s="337"/>
      <c r="K270" s="337"/>
      <c r="L270" s="337"/>
      <c r="M270" s="337"/>
      <c r="N270" s="337"/>
      <c r="O270" s="337"/>
      <c r="P270" s="337"/>
      <c r="Q270" s="337"/>
      <c r="R270" s="337"/>
      <c r="S270" s="337"/>
      <c r="T270" s="337"/>
      <c r="U270" s="336"/>
      <c r="V270" s="337"/>
      <c r="W270" s="337"/>
      <c r="X270" s="337"/>
      <c r="Y270" s="337"/>
      <c r="Z270" s="337"/>
      <c r="AA270" s="337"/>
      <c r="AB270" s="337"/>
      <c r="AC270" s="337"/>
      <c r="AD270" s="337"/>
      <c r="AE270" s="541"/>
      <c r="AF270" s="337"/>
      <c r="AG270" s="337"/>
    </row>
    <row r="271" spans="6:33" x14ac:dyDescent="0.25">
      <c r="F271" s="337"/>
      <c r="G271" s="337"/>
      <c r="H271" s="337"/>
      <c r="I271" s="337"/>
      <c r="J271" s="337"/>
      <c r="K271" s="337"/>
      <c r="L271" s="337"/>
      <c r="M271" s="337"/>
      <c r="N271" s="337"/>
      <c r="O271" s="337"/>
      <c r="P271" s="337"/>
      <c r="Q271" s="337"/>
      <c r="R271" s="337"/>
      <c r="S271" s="337"/>
      <c r="T271" s="337"/>
      <c r="U271" s="336"/>
      <c r="V271" s="337"/>
      <c r="W271" s="337"/>
      <c r="X271" s="337"/>
      <c r="Y271" s="337"/>
      <c r="Z271" s="337"/>
      <c r="AA271" s="337"/>
      <c r="AB271" s="337"/>
      <c r="AC271" s="337"/>
      <c r="AD271" s="337"/>
      <c r="AE271" s="541"/>
      <c r="AF271" s="337"/>
      <c r="AG271" s="337"/>
    </row>
    <row r="272" spans="6:33" x14ac:dyDescent="0.25">
      <c r="F272" s="337"/>
      <c r="G272" s="337"/>
      <c r="H272" s="337"/>
      <c r="I272" s="337"/>
      <c r="J272" s="337"/>
      <c r="K272" s="337"/>
      <c r="L272" s="337"/>
      <c r="M272" s="337"/>
      <c r="N272" s="337"/>
      <c r="O272" s="337"/>
      <c r="P272" s="337"/>
      <c r="Q272" s="337"/>
      <c r="R272" s="337"/>
      <c r="S272" s="337"/>
      <c r="T272" s="337"/>
      <c r="U272" s="336"/>
      <c r="V272" s="337"/>
      <c r="W272" s="337"/>
      <c r="X272" s="337"/>
      <c r="Y272" s="337"/>
      <c r="Z272" s="337"/>
      <c r="AA272" s="337"/>
      <c r="AB272" s="337"/>
      <c r="AC272" s="337"/>
      <c r="AD272" s="337"/>
      <c r="AE272" s="541"/>
      <c r="AF272" s="337"/>
      <c r="AG272" s="337"/>
    </row>
    <row r="273" spans="6:33" x14ac:dyDescent="0.25">
      <c r="F273" s="337"/>
      <c r="G273" s="337"/>
      <c r="H273" s="337"/>
      <c r="I273" s="337"/>
      <c r="J273" s="337"/>
      <c r="K273" s="337"/>
      <c r="L273" s="337"/>
      <c r="M273" s="337"/>
      <c r="N273" s="337"/>
      <c r="O273" s="337"/>
      <c r="P273" s="337"/>
      <c r="Q273" s="337"/>
      <c r="R273" s="337"/>
      <c r="S273" s="337"/>
      <c r="T273" s="337"/>
      <c r="U273" s="336"/>
      <c r="V273" s="337"/>
      <c r="W273" s="337"/>
      <c r="X273" s="337"/>
      <c r="Y273" s="337"/>
      <c r="Z273" s="337"/>
      <c r="AA273" s="337"/>
      <c r="AB273" s="337"/>
      <c r="AC273" s="337"/>
      <c r="AD273" s="337"/>
      <c r="AE273" s="541"/>
      <c r="AF273" s="337"/>
      <c r="AG273" s="337"/>
    </row>
    <row r="274" spans="6:33" x14ac:dyDescent="0.25">
      <c r="F274" s="337"/>
      <c r="G274" s="337"/>
      <c r="H274" s="337"/>
      <c r="I274" s="337"/>
      <c r="J274" s="337"/>
      <c r="K274" s="337"/>
      <c r="L274" s="337"/>
      <c r="M274" s="337"/>
      <c r="N274" s="337"/>
      <c r="O274" s="337"/>
      <c r="P274" s="337"/>
      <c r="Q274" s="337"/>
      <c r="R274" s="337"/>
      <c r="S274" s="337"/>
      <c r="T274" s="337"/>
      <c r="U274" s="336"/>
      <c r="V274" s="337"/>
      <c r="W274" s="337"/>
      <c r="X274" s="337"/>
      <c r="Y274" s="337"/>
      <c r="Z274" s="337"/>
      <c r="AA274" s="337"/>
      <c r="AB274" s="337"/>
      <c r="AC274" s="337"/>
      <c r="AD274" s="337"/>
      <c r="AE274" s="541"/>
      <c r="AF274" s="337"/>
      <c r="AG274" s="337"/>
    </row>
    <row r="275" spans="6:33" x14ac:dyDescent="0.25">
      <c r="F275" s="337"/>
      <c r="G275" s="337"/>
      <c r="H275" s="337"/>
      <c r="I275" s="337"/>
      <c r="J275" s="337"/>
      <c r="K275" s="337"/>
      <c r="L275" s="337"/>
      <c r="M275" s="337"/>
      <c r="N275" s="337"/>
      <c r="O275" s="337"/>
      <c r="P275" s="337"/>
      <c r="Q275" s="337"/>
      <c r="R275" s="337"/>
      <c r="S275" s="337"/>
      <c r="T275" s="337"/>
      <c r="U275" s="336"/>
      <c r="V275" s="337"/>
      <c r="W275" s="337"/>
      <c r="X275" s="337"/>
      <c r="Y275" s="337"/>
      <c r="Z275" s="337"/>
      <c r="AA275" s="337"/>
      <c r="AB275" s="337"/>
      <c r="AC275" s="337"/>
      <c r="AD275" s="337"/>
      <c r="AE275" s="541"/>
      <c r="AF275" s="337"/>
      <c r="AG275" s="337"/>
    </row>
    <row r="276" spans="6:33" x14ac:dyDescent="0.25">
      <c r="F276" s="337"/>
      <c r="G276" s="337"/>
      <c r="H276" s="337"/>
      <c r="I276" s="337"/>
      <c r="J276" s="337"/>
      <c r="K276" s="337"/>
      <c r="L276" s="337"/>
      <c r="M276" s="337"/>
      <c r="N276" s="337"/>
      <c r="O276" s="337"/>
      <c r="P276" s="337"/>
      <c r="Q276" s="337"/>
      <c r="R276" s="337"/>
      <c r="S276" s="337"/>
      <c r="T276" s="337"/>
      <c r="U276" s="336"/>
      <c r="V276" s="337"/>
      <c r="W276" s="337"/>
      <c r="X276" s="337"/>
      <c r="Y276" s="337"/>
      <c r="Z276" s="337"/>
      <c r="AA276" s="337"/>
      <c r="AB276" s="337"/>
      <c r="AC276" s="337"/>
      <c r="AD276" s="337"/>
      <c r="AE276" s="541"/>
      <c r="AF276" s="337"/>
      <c r="AG276" s="337"/>
    </row>
    <row r="277" spans="6:33" x14ac:dyDescent="0.25">
      <c r="F277" s="337"/>
      <c r="G277" s="337"/>
      <c r="H277" s="337"/>
      <c r="I277" s="337"/>
      <c r="J277" s="337"/>
      <c r="K277" s="337"/>
      <c r="L277" s="337"/>
      <c r="M277" s="337"/>
      <c r="N277" s="337"/>
      <c r="O277" s="337"/>
      <c r="P277" s="337"/>
      <c r="Q277" s="337"/>
      <c r="R277" s="337"/>
      <c r="S277" s="337"/>
      <c r="T277" s="337"/>
      <c r="U277" s="336"/>
      <c r="V277" s="337"/>
      <c r="W277" s="337"/>
      <c r="X277" s="337"/>
      <c r="Y277" s="337"/>
      <c r="Z277" s="337"/>
      <c r="AA277" s="337"/>
      <c r="AB277" s="337"/>
      <c r="AC277" s="337"/>
      <c r="AD277" s="337"/>
      <c r="AE277" s="541"/>
      <c r="AF277" s="337"/>
      <c r="AG277" s="337"/>
    </row>
    <row r="278" spans="6:33" x14ac:dyDescent="0.25">
      <c r="F278" s="337"/>
      <c r="G278" s="337"/>
      <c r="H278" s="337"/>
      <c r="I278" s="337"/>
      <c r="J278" s="337"/>
      <c r="K278" s="337"/>
      <c r="L278" s="337"/>
      <c r="M278" s="337"/>
      <c r="N278" s="337"/>
      <c r="O278" s="337"/>
      <c r="P278" s="337"/>
      <c r="Q278" s="337"/>
      <c r="R278" s="337"/>
      <c r="S278" s="337"/>
      <c r="T278" s="337"/>
      <c r="U278" s="336"/>
      <c r="V278" s="337"/>
      <c r="W278" s="337"/>
      <c r="X278" s="337"/>
      <c r="Y278" s="337"/>
      <c r="Z278" s="337"/>
      <c r="AA278" s="337"/>
      <c r="AB278" s="337"/>
      <c r="AC278" s="337"/>
      <c r="AD278" s="337"/>
      <c r="AE278" s="541"/>
      <c r="AF278" s="337"/>
      <c r="AG278" s="337"/>
    </row>
    <row r="279" spans="6:33" x14ac:dyDescent="0.25">
      <c r="F279" s="337"/>
      <c r="G279" s="337"/>
      <c r="H279" s="337"/>
      <c r="I279" s="337"/>
      <c r="J279" s="337"/>
      <c r="K279" s="337"/>
      <c r="L279" s="337"/>
      <c r="M279" s="337"/>
      <c r="N279" s="337"/>
      <c r="O279" s="337"/>
      <c r="P279" s="337"/>
      <c r="Q279" s="337"/>
      <c r="R279" s="337"/>
      <c r="S279" s="337"/>
      <c r="T279" s="337"/>
      <c r="U279" s="336"/>
      <c r="V279" s="337"/>
      <c r="W279" s="337"/>
      <c r="X279" s="337"/>
      <c r="Y279" s="337"/>
      <c r="Z279" s="337"/>
      <c r="AA279" s="337"/>
      <c r="AB279" s="337"/>
      <c r="AC279" s="337"/>
      <c r="AD279" s="337"/>
      <c r="AE279" s="541"/>
      <c r="AF279" s="337"/>
      <c r="AG279" s="337"/>
    </row>
    <row r="280" spans="6:33" x14ac:dyDescent="0.25">
      <c r="F280" s="337"/>
      <c r="G280" s="337"/>
      <c r="H280" s="337"/>
      <c r="I280" s="337"/>
      <c r="J280" s="337"/>
      <c r="K280" s="337"/>
      <c r="L280" s="337"/>
      <c r="M280" s="337"/>
      <c r="N280" s="337"/>
      <c r="O280" s="337"/>
      <c r="P280" s="337"/>
      <c r="Q280" s="337"/>
      <c r="R280" s="337"/>
      <c r="S280" s="337"/>
      <c r="T280" s="337"/>
      <c r="U280" s="336"/>
      <c r="V280" s="337"/>
      <c r="W280" s="337"/>
      <c r="X280" s="337"/>
      <c r="Y280" s="337"/>
      <c r="Z280" s="337"/>
      <c r="AA280" s="337"/>
      <c r="AB280" s="337"/>
      <c r="AC280" s="337"/>
      <c r="AD280" s="337"/>
      <c r="AE280" s="541"/>
      <c r="AF280" s="337"/>
      <c r="AG280" s="337"/>
    </row>
    <row r="281" spans="6:33" x14ac:dyDescent="0.25">
      <c r="F281" s="337"/>
      <c r="G281" s="337"/>
      <c r="H281" s="337"/>
      <c r="I281" s="337"/>
      <c r="J281" s="337"/>
      <c r="K281" s="337"/>
      <c r="L281" s="337"/>
      <c r="M281" s="337"/>
      <c r="N281" s="337"/>
      <c r="O281" s="337"/>
      <c r="P281" s="337"/>
      <c r="Q281" s="337"/>
      <c r="R281" s="337"/>
      <c r="S281" s="337"/>
      <c r="T281" s="337"/>
      <c r="U281" s="336"/>
      <c r="V281" s="337"/>
      <c r="W281" s="337"/>
      <c r="X281" s="337"/>
      <c r="Y281" s="337"/>
      <c r="Z281" s="337"/>
      <c r="AA281" s="337"/>
      <c r="AB281" s="337"/>
      <c r="AC281" s="337"/>
      <c r="AD281" s="337"/>
      <c r="AE281" s="541"/>
      <c r="AF281" s="337"/>
      <c r="AG281" s="337"/>
    </row>
    <row r="282" spans="6:33" x14ac:dyDescent="0.25">
      <c r="F282" s="337"/>
      <c r="G282" s="337"/>
      <c r="H282" s="337"/>
      <c r="I282" s="337"/>
      <c r="J282" s="337"/>
      <c r="K282" s="337"/>
      <c r="L282" s="337"/>
      <c r="M282" s="337"/>
      <c r="N282" s="337"/>
      <c r="O282" s="337"/>
      <c r="P282" s="337"/>
      <c r="Q282" s="337"/>
      <c r="R282" s="337"/>
      <c r="S282" s="337"/>
      <c r="T282" s="337"/>
      <c r="U282" s="336"/>
      <c r="V282" s="337"/>
      <c r="W282" s="337"/>
      <c r="X282" s="337"/>
      <c r="Y282" s="337"/>
      <c r="Z282" s="337"/>
      <c r="AA282" s="337"/>
      <c r="AB282" s="337"/>
      <c r="AC282" s="337"/>
      <c r="AD282" s="337"/>
      <c r="AE282" s="541"/>
      <c r="AF282" s="337"/>
      <c r="AG282" s="337"/>
    </row>
    <row r="283" spans="6:33" x14ac:dyDescent="0.25">
      <c r="F283" s="337"/>
      <c r="G283" s="337"/>
      <c r="H283" s="337"/>
      <c r="I283" s="337"/>
      <c r="J283" s="337"/>
      <c r="K283" s="337"/>
      <c r="L283" s="337"/>
      <c r="M283" s="337"/>
      <c r="N283" s="337"/>
      <c r="O283" s="337"/>
      <c r="P283" s="337"/>
      <c r="Q283" s="337"/>
      <c r="R283" s="337"/>
      <c r="S283" s="337"/>
      <c r="T283" s="337"/>
      <c r="U283" s="336"/>
      <c r="V283" s="337"/>
      <c r="W283" s="337"/>
      <c r="X283" s="337"/>
      <c r="Y283" s="337"/>
      <c r="Z283" s="337"/>
      <c r="AA283" s="337"/>
      <c r="AB283" s="337"/>
      <c r="AC283" s="337"/>
      <c r="AD283" s="337"/>
      <c r="AE283" s="541"/>
      <c r="AF283" s="337"/>
      <c r="AG283" s="337"/>
    </row>
    <row r="284" spans="6:33" x14ac:dyDescent="0.25">
      <c r="F284" s="337"/>
      <c r="G284" s="337"/>
      <c r="H284" s="337"/>
      <c r="I284" s="337"/>
      <c r="J284" s="337"/>
      <c r="K284" s="337"/>
      <c r="L284" s="337"/>
      <c r="M284" s="337"/>
      <c r="N284" s="337"/>
      <c r="O284" s="337"/>
      <c r="P284" s="337"/>
      <c r="Q284" s="337"/>
      <c r="R284" s="337"/>
      <c r="S284" s="337"/>
      <c r="T284" s="337"/>
      <c r="U284" s="336"/>
      <c r="V284" s="337"/>
      <c r="W284" s="337"/>
      <c r="X284" s="337"/>
      <c r="Y284" s="337"/>
      <c r="Z284" s="337"/>
      <c r="AA284" s="337"/>
      <c r="AB284" s="337"/>
      <c r="AC284" s="337"/>
      <c r="AD284" s="337"/>
      <c r="AE284" s="541"/>
      <c r="AF284" s="337"/>
      <c r="AG284" s="337"/>
    </row>
    <row r="285" spans="6:33" x14ac:dyDescent="0.25">
      <c r="F285" s="337"/>
      <c r="G285" s="337"/>
      <c r="H285" s="337"/>
      <c r="I285" s="337"/>
      <c r="J285" s="337"/>
      <c r="K285" s="337"/>
      <c r="L285" s="337"/>
      <c r="M285" s="337"/>
      <c r="N285" s="337"/>
      <c r="O285" s="337"/>
      <c r="P285" s="337"/>
      <c r="Q285" s="337"/>
      <c r="R285" s="337"/>
      <c r="S285" s="337"/>
      <c r="T285" s="337"/>
      <c r="U285" s="336"/>
      <c r="V285" s="337"/>
      <c r="W285" s="337"/>
      <c r="X285" s="337"/>
      <c r="Y285" s="337"/>
      <c r="Z285" s="337"/>
      <c r="AA285" s="337"/>
      <c r="AB285" s="337"/>
      <c r="AC285" s="337"/>
      <c r="AD285" s="337"/>
      <c r="AE285" s="541"/>
      <c r="AF285" s="337"/>
      <c r="AG285" s="337"/>
    </row>
    <row r="286" spans="6:33" x14ac:dyDescent="0.25">
      <c r="F286" s="337"/>
      <c r="G286" s="337"/>
      <c r="H286" s="337"/>
      <c r="I286" s="337"/>
      <c r="J286" s="337"/>
      <c r="K286" s="337"/>
      <c r="L286" s="337"/>
      <c r="M286" s="337"/>
      <c r="N286" s="337"/>
      <c r="O286" s="337"/>
      <c r="P286" s="337"/>
      <c r="Q286" s="337"/>
      <c r="R286" s="337"/>
      <c r="S286" s="337"/>
      <c r="T286" s="337"/>
      <c r="U286" s="336"/>
      <c r="V286" s="337"/>
      <c r="W286" s="337"/>
      <c r="X286" s="337"/>
      <c r="Y286" s="337"/>
      <c r="Z286" s="337"/>
      <c r="AA286" s="337"/>
      <c r="AB286" s="337"/>
      <c r="AC286" s="337"/>
      <c r="AD286" s="337"/>
      <c r="AE286" s="541"/>
      <c r="AF286" s="337"/>
      <c r="AG286" s="337"/>
    </row>
    <row r="287" spans="6:33" x14ac:dyDescent="0.25">
      <c r="F287" s="337"/>
      <c r="G287" s="337"/>
      <c r="H287" s="337"/>
      <c r="I287" s="337"/>
      <c r="J287" s="337"/>
      <c r="K287" s="337"/>
      <c r="L287" s="337"/>
      <c r="M287" s="337"/>
      <c r="N287" s="337"/>
      <c r="O287" s="337"/>
      <c r="P287" s="337"/>
      <c r="Q287" s="337"/>
      <c r="R287" s="337"/>
      <c r="S287" s="337"/>
      <c r="T287" s="337"/>
      <c r="U287" s="336"/>
      <c r="V287" s="337"/>
      <c r="W287" s="337"/>
      <c r="X287" s="337"/>
      <c r="Y287" s="337"/>
      <c r="Z287" s="337"/>
      <c r="AA287" s="337"/>
      <c r="AB287" s="337"/>
      <c r="AC287" s="337"/>
      <c r="AD287" s="337"/>
      <c r="AE287" s="541"/>
      <c r="AF287" s="337"/>
      <c r="AG287" s="337"/>
    </row>
    <row r="288" spans="6:33" x14ac:dyDescent="0.25">
      <c r="F288" s="337"/>
      <c r="G288" s="337"/>
      <c r="H288" s="337"/>
      <c r="I288" s="337"/>
      <c r="J288" s="337"/>
      <c r="K288" s="337"/>
      <c r="L288" s="337"/>
      <c r="M288" s="337"/>
      <c r="N288" s="337"/>
      <c r="O288" s="337"/>
      <c r="P288" s="337"/>
      <c r="Q288" s="337"/>
      <c r="R288" s="337"/>
      <c r="S288" s="337"/>
      <c r="T288" s="337"/>
      <c r="U288" s="336"/>
      <c r="V288" s="337"/>
      <c r="W288" s="337"/>
      <c r="X288" s="337"/>
      <c r="Y288" s="337"/>
      <c r="Z288" s="337"/>
      <c r="AA288" s="337"/>
      <c r="AB288" s="337"/>
      <c r="AC288" s="337"/>
      <c r="AD288" s="337"/>
      <c r="AE288" s="541"/>
      <c r="AF288" s="337"/>
      <c r="AG288" s="337"/>
    </row>
    <row r="289" spans="6:33" x14ac:dyDescent="0.25">
      <c r="F289" s="337"/>
      <c r="G289" s="337"/>
      <c r="H289" s="337"/>
      <c r="I289" s="337"/>
      <c r="J289" s="337"/>
      <c r="K289" s="337"/>
      <c r="L289" s="337"/>
      <c r="M289" s="337"/>
      <c r="N289" s="337"/>
      <c r="O289" s="337"/>
      <c r="P289" s="337"/>
      <c r="Q289" s="337"/>
      <c r="R289" s="337"/>
      <c r="S289" s="337"/>
      <c r="T289" s="337"/>
      <c r="U289" s="336"/>
      <c r="V289" s="337"/>
      <c r="W289" s="337"/>
      <c r="X289" s="337"/>
      <c r="Y289" s="337"/>
      <c r="Z289" s="337"/>
      <c r="AA289" s="337"/>
      <c r="AB289" s="337"/>
      <c r="AC289" s="337"/>
      <c r="AD289" s="337"/>
      <c r="AE289" s="541"/>
      <c r="AF289" s="337"/>
      <c r="AG289" s="337"/>
    </row>
    <row r="290" spans="6:33" x14ac:dyDescent="0.25">
      <c r="F290" s="337"/>
      <c r="G290" s="337"/>
      <c r="H290" s="337"/>
      <c r="I290" s="337"/>
      <c r="J290" s="337"/>
      <c r="K290" s="337"/>
      <c r="L290" s="337"/>
      <c r="M290" s="337"/>
      <c r="N290" s="337"/>
      <c r="O290" s="337"/>
      <c r="P290" s="337"/>
      <c r="Q290" s="337"/>
      <c r="R290" s="337"/>
      <c r="S290" s="337"/>
      <c r="T290" s="337"/>
      <c r="U290" s="336"/>
      <c r="V290" s="337"/>
      <c r="W290" s="337"/>
      <c r="X290" s="337"/>
      <c r="Y290" s="337"/>
      <c r="Z290" s="337"/>
      <c r="AA290" s="337"/>
      <c r="AB290" s="337"/>
      <c r="AC290" s="337"/>
      <c r="AD290" s="337"/>
      <c r="AE290" s="541"/>
      <c r="AF290" s="337"/>
      <c r="AG290" s="337"/>
    </row>
    <row r="291" spans="6:33" x14ac:dyDescent="0.25">
      <c r="F291" s="337"/>
      <c r="G291" s="337"/>
      <c r="H291" s="337"/>
      <c r="I291" s="337"/>
      <c r="J291" s="337"/>
      <c r="K291" s="337"/>
      <c r="L291" s="337"/>
      <c r="M291" s="337"/>
      <c r="N291" s="337"/>
      <c r="O291" s="337"/>
      <c r="P291" s="337"/>
      <c r="Q291" s="337"/>
      <c r="R291" s="337"/>
      <c r="S291" s="337"/>
      <c r="T291" s="337"/>
      <c r="U291" s="336"/>
      <c r="V291" s="337"/>
      <c r="W291" s="337"/>
      <c r="X291" s="337"/>
      <c r="Y291" s="337"/>
      <c r="Z291" s="337"/>
      <c r="AA291" s="337"/>
      <c r="AB291" s="337"/>
      <c r="AC291" s="337"/>
      <c r="AD291" s="337"/>
      <c r="AE291" s="541"/>
      <c r="AF291" s="337"/>
      <c r="AG291" s="337"/>
    </row>
    <row r="292" spans="6:33" x14ac:dyDescent="0.25">
      <c r="F292" s="337"/>
      <c r="G292" s="337"/>
      <c r="H292" s="337"/>
      <c r="I292" s="337"/>
      <c r="J292" s="337"/>
      <c r="K292" s="337"/>
      <c r="L292" s="337"/>
      <c r="M292" s="337"/>
      <c r="N292" s="337"/>
      <c r="O292" s="337"/>
      <c r="P292" s="337"/>
      <c r="Q292" s="337"/>
      <c r="R292" s="337"/>
      <c r="S292" s="337"/>
      <c r="T292" s="337"/>
      <c r="U292" s="336"/>
      <c r="V292" s="337"/>
      <c r="W292" s="337"/>
      <c r="X292" s="337"/>
      <c r="Y292" s="337"/>
      <c r="Z292" s="337"/>
      <c r="AA292" s="337"/>
      <c r="AB292" s="337"/>
      <c r="AC292" s="337"/>
      <c r="AD292" s="337"/>
      <c r="AE292" s="541"/>
      <c r="AF292" s="337"/>
      <c r="AG292" s="337"/>
    </row>
    <row r="293" spans="6:33" x14ac:dyDescent="0.25">
      <c r="F293" s="337"/>
      <c r="G293" s="337"/>
      <c r="H293" s="337"/>
      <c r="I293" s="337"/>
      <c r="J293" s="337"/>
      <c r="K293" s="337"/>
      <c r="L293" s="337"/>
      <c r="M293" s="337"/>
      <c r="N293" s="337"/>
      <c r="O293" s="337"/>
      <c r="P293" s="337"/>
      <c r="Q293" s="337"/>
      <c r="R293" s="337"/>
      <c r="S293" s="337"/>
      <c r="T293" s="337"/>
      <c r="U293" s="336"/>
      <c r="V293" s="337"/>
      <c r="W293" s="337"/>
      <c r="X293" s="337"/>
      <c r="Y293" s="337"/>
      <c r="Z293" s="337"/>
      <c r="AA293" s="337"/>
      <c r="AB293" s="337"/>
      <c r="AC293" s="337"/>
      <c r="AD293" s="337"/>
      <c r="AE293" s="541"/>
      <c r="AF293" s="337"/>
      <c r="AG293" s="337"/>
    </row>
    <row r="294" spans="6:33" x14ac:dyDescent="0.25">
      <c r="F294" s="337"/>
      <c r="G294" s="337"/>
      <c r="H294" s="337"/>
      <c r="I294" s="337"/>
      <c r="J294" s="337"/>
      <c r="K294" s="337"/>
      <c r="L294" s="337"/>
      <c r="M294" s="337"/>
      <c r="N294" s="337"/>
      <c r="O294" s="337"/>
      <c r="P294" s="337"/>
      <c r="Q294" s="337"/>
      <c r="R294" s="337"/>
      <c r="S294" s="337"/>
      <c r="T294" s="337"/>
      <c r="U294" s="336"/>
      <c r="V294" s="337"/>
      <c r="W294" s="337"/>
      <c r="X294" s="337"/>
      <c r="Y294" s="337"/>
      <c r="Z294" s="337"/>
      <c r="AA294" s="337"/>
      <c r="AB294" s="337"/>
      <c r="AC294" s="337"/>
      <c r="AD294" s="337"/>
      <c r="AE294" s="541"/>
      <c r="AF294" s="337"/>
      <c r="AG294" s="337"/>
    </row>
    <row r="295" spans="6:33" x14ac:dyDescent="0.25">
      <c r="F295" s="337"/>
      <c r="G295" s="337"/>
      <c r="H295" s="337"/>
      <c r="I295" s="337"/>
      <c r="J295" s="337"/>
      <c r="K295" s="337"/>
      <c r="L295" s="337"/>
      <c r="M295" s="337"/>
      <c r="N295" s="337"/>
      <c r="O295" s="337"/>
      <c r="P295" s="337"/>
      <c r="Q295" s="337"/>
      <c r="R295" s="337"/>
      <c r="S295" s="337"/>
      <c r="T295" s="337"/>
      <c r="U295" s="336"/>
      <c r="V295" s="337"/>
      <c r="W295" s="337"/>
      <c r="X295" s="337"/>
      <c r="Y295" s="337"/>
      <c r="Z295" s="337"/>
      <c r="AA295" s="337"/>
      <c r="AB295" s="337"/>
      <c r="AC295" s="337"/>
      <c r="AD295" s="337"/>
      <c r="AE295" s="541"/>
      <c r="AF295" s="337"/>
      <c r="AG295" s="337"/>
    </row>
    <row r="296" spans="6:33" x14ac:dyDescent="0.25">
      <c r="F296" s="337"/>
      <c r="G296" s="337"/>
      <c r="H296" s="337"/>
      <c r="I296" s="337"/>
      <c r="J296" s="337"/>
      <c r="K296" s="337"/>
      <c r="L296" s="337"/>
      <c r="M296" s="337"/>
      <c r="N296" s="337"/>
      <c r="O296" s="337"/>
      <c r="P296" s="337"/>
      <c r="Q296" s="337"/>
      <c r="R296" s="337"/>
      <c r="S296" s="337"/>
      <c r="T296" s="337"/>
      <c r="U296" s="336"/>
      <c r="V296" s="337"/>
      <c r="W296" s="337"/>
      <c r="X296" s="337"/>
      <c r="Y296" s="337"/>
      <c r="Z296" s="337"/>
      <c r="AA296" s="337"/>
      <c r="AB296" s="337"/>
      <c r="AC296" s="337"/>
      <c r="AD296" s="337"/>
      <c r="AE296" s="541"/>
      <c r="AF296" s="337"/>
      <c r="AG296" s="337"/>
    </row>
    <row r="297" spans="6:33" x14ac:dyDescent="0.25">
      <c r="F297" s="337"/>
      <c r="G297" s="337"/>
      <c r="H297" s="337"/>
      <c r="I297" s="337"/>
      <c r="J297" s="337"/>
      <c r="K297" s="337"/>
      <c r="L297" s="337"/>
      <c r="M297" s="337"/>
      <c r="N297" s="337"/>
      <c r="O297" s="337"/>
      <c r="P297" s="337"/>
      <c r="Q297" s="337"/>
      <c r="R297" s="337"/>
      <c r="S297" s="337"/>
      <c r="T297" s="337"/>
      <c r="U297" s="336"/>
      <c r="V297" s="337"/>
      <c r="W297" s="337"/>
      <c r="X297" s="337"/>
      <c r="Y297" s="337"/>
      <c r="Z297" s="337"/>
      <c r="AA297" s="337"/>
      <c r="AB297" s="337"/>
      <c r="AC297" s="337"/>
      <c r="AD297" s="337"/>
      <c r="AE297" s="541"/>
      <c r="AF297" s="337"/>
      <c r="AG297" s="337"/>
    </row>
    <row r="298" spans="6:33" x14ac:dyDescent="0.25">
      <c r="F298" s="337"/>
      <c r="G298" s="337"/>
      <c r="H298" s="337"/>
      <c r="I298" s="337"/>
      <c r="J298" s="337"/>
      <c r="K298" s="337"/>
      <c r="L298" s="337"/>
      <c r="M298" s="337"/>
      <c r="N298" s="337"/>
      <c r="O298" s="337"/>
      <c r="P298" s="337"/>
      <c r="Q298" s="337"/>
      <c r="R298" s="337"/>
      <c r="S298" s="337"/>
      <c r="T298" s="337"/>
      <c r="U298" s="336"/>
      <c r="V298" s="337"/>
      <c r="W298" s="337"/>
      <c r="X298" s="337"/>
      <c r="Y298" s="337"/>
      <c r="Z298" s="337"/>
      <c r="AA298" s="337"/>
      <c r="AB298" s="337"/>
      <c r="AC298" s="337"/>
      <c r="AD298" s="337"/>
      <c r="AE298" s="541"/>
      <c r="AF298" s="337"/>
      <c r="AG298" s="337"/>
    </row>
    <row r="299" spans="6:33" x14ac:dyDescent="0.25">
      <c r="F299" s="337"/>
      <c r="G299" s="337"/>
      <c r="H299" s="337"/>
      <c r="I299" s="337"/>
      <c r="J299" s="337"/>
      <c r="K299" s="337"/>
      <c r="L299" s="337"/>
      <c r="M299" s="337"/>
      <c r="N299" s="337"/>
      <c r="O299" s="337"/>
      <c r="P299" s="337"/>
      <c r="Q299" s="337"/>
      <c r="R299" s="337"/>
      <c r="S299" s="337"/>
      <c r="T299" s="337"/>
      <c r="U299" s="336"/>
      <c r="V299" s="337"/>
      <c r="W299" s="337"/>
      <c r="X299" s="337"/>
      <c r="Y299" s="337"/>
      <c r="Z299" s="337"/>
      <c r="AA299" s="337"/>
      <c r="AB299" s="337"/>
      <c r="AC299" s="337"/>
      <c r="AD299" s="337"/>
      <c r="AE299" s="541"/>
      <c r="AF299" s="337"/>
      <c r="AG299" s="337"/>
    </row>
    <row r="300" spans="6:33" x14ac:dyDescent="0.25">
      <c r="F300" s="337"/>
      <c r="G300" s="337"/>
      <c r="H300" s="337"/>
      <c r="I300" s="337"/>
      <c r="J300" s="337"/>
      <c r="K300" s="337"/>
      <c r="L300" s="337"/>
      <c r="M300" s="337"/>
      <c r="N300" s="337"/>
      <c r="O300" s="337"/>
      <c r="P300" s="337"/>
      <c r="Q300" s="337"/>
      <c r="R300" s="337"/>
      <c r="S300" s="337"/>
      <c r="T300" s="337"/>
      <c r="U300" s="336"/>
      <c r="V300" s="337"/>
      <c r="W300" s="337"/>
      <c r="X300" s="337"/>
      <c r="Y300" s="337"/>
      <c r="Z300" s="337"/>
      <c r="AA300" s="337"/>
      <c r="AB300" s="337"/>
      <c r="AC300" s="337"/>
      <c r="AD300" s="337"/>
      <c r="AE300" s="541"/>
      <c r="AF300" s="337"/>
      <c r="AG300" s="337"/>
    </row>
    <row r="301" spans="6:33" x14ac:dyDescent="0.25">
      <c r="F301" s="337"/>
      <c r="G301" s="337"/>
      <c r="H301" s="337"/>
      <c r="I301" s="337"/>
      <c r="J301" s="337"/>
      <c r="K301" s="337"/>
      <c r="L301" s="337"/>
      <c r="M301" s="337"/>
      <c r="N301" s="337"/>
      <c r="O301" s="337"/>
      <c r="P301" s="337"/>
      <c r="Q301" s="337"/>
      <c r="R301" s="337"/>
      <c r="S301" s="337"/>
      <c r="T301" s="337"/>
      <c r="U301" s="336"/>
      <c r="V301" s="337"/>
      <c r="W301" s="337"/>
      <c r="X301" s="337"/>
      <c r="Y301" s="337"/>
      <c r="Z301" s="337"/>
      <c r="AA301" s="337"/>
      <c r="AB301" s="337"/>
      <c r="AC301" s="337"/>
      <c r="AD301" s="337"/>
      <c r="AE301" s="541"/>
      <c r="AF301" s="337"/>
      <c r="AG301" s="337"/>
    </row>
    <row r="302" spans="6:33" x14ac:dyDescent="0.25">
      <c r="F302" s="337"/>
      <c r="G302" s="337"/>
      <c r="H302" s="337"/>
      <c r="I302" s="337"/>
      <c r="J302" s="337"/>
      <c r="K302" s="337"/>
      <c r="L302" s="337"/>
      <c r="M302" s="337"/>
      <c r="N302" s="337"/>
      <c r="O302" s="337"/>
      <c r="P302" s="337"/>
      <c r="Q302" s="337"/>
      <c r="R302" s="337"/>
      <c r="S302" s="337"/>
      <c r="T302" s="337"/>
      <c r="U302" s="336"/>
      <c r="V302" s="337"/>
      <c r="W302" s="337"/>
      <c r="X302" s="337"/>
      <c r="Y302" s="337"/>
      <c r="Z302" s="337"/>
      <c r="AA302" s="337"/>
      <c r="AB302" s="337"/>
      <c r="AC302" s="337"/>
      <c r="AD302" s="337"/>
      <c r="AE302" s="541"/>
      <c r="AF302" s="337"/>
      <c r="AG302" s="337"/>
    </row>
    <row r="303" spans="6:33" x14ac:dyDescent="0.25">
      <c r="F303" s="337"/>
      <c r="G303" s="337"/>
      <c r="H303" s="337"/>
      <c r="I303" s="337"/>
      <c r="J303" s="337"/>
      <c r="K303" s="337"/>
      <c r="L303" s="337"/>
      <c r="M303" s="337"/>
      <c r="N303" s="337"/>
      <c r="O303" s="337"/>
      <c r="P303" s="337"/>
      <c r="Q303" s="337"/>
      <c r="R303" s="337"/>
      <c r="S303" s="337"/>
      <c r="T303" s="337"/>
      <c r="U303" s="336"/>
      <c r="V303" s="337"/>
      <c r="W303" s="337"/>
      <c r="X303" s="337"/>
      <c r="Y303" s="337"/>
      <c r="Z303" s="337"/>
      <c r="AA303" s="337"/>
      <c r="AB303" s="337"/>
      <c r="AC303" s="337"/>
      <c r="AD303" s="337"/>
      <c r="AE303" s="541"/>
      <c r="AF303" s="337"/>
      <c r="AG303" s="337"/>
    </row>
    <row r="304" spans="6:33" x14ac:dyDescent="0.25">
      <c r="F304" s="337"/>
      <c r="G304" s="337"/>
      <c r="H304" s="337"/>
      <c r="I304" s="337"/>
      <c r="J304" s="337"/>
      <c r="K304" s="337"/>
      <c r="L304" s="337"/>
      <c r="M304" s="337"/>
      <c r="N304" s="337"/>
      <c r="O304" s="337"/>
      <c r="P304" s="337"/>
      <c r="Q304" s="337"/>
      <c r="R304" s="337"/>
      <c r="S304" s="337"/>
      <c r="T304" s="337"/>
      <c r="U304" s="336"/>
      <c r="V304" s="337"/>
      <c r="W304" s="337"/>
      <c r="X304" s="337"/>
      <c r="Y304" s="337"/>
      <c r="Z304" s="337"/>
      <c r="AA304" s="337"/>
      <c r="AB304" s="337"/>
      <c r="AC304" s="337"/>
      <c r="AD304" s="337"/>
      <c r="AE304" s="541"/>
      <c r="AF304" s="337"/>
      <c r="AG304" s="337"/>
    </row>
    <row r="305" spans="6:33" x14ac:dyDescent="0.25">
      <c r="F305" s="337"/>
      <c r="G305" s="337"/>
      <c r="H305" s="337"/>
      <c r="I305" s="337"/>
      <c r="J305" s="337"/>
      <c r="K305" s="337"/>
      <c r="L305" s="337"/>
      <c r="M305" s="337"/>
      <c r="N305" s="337"/>
      <c r="O305" s="337"/>
      <c r="P305" s="337"/>
      <c r="Q305" s="337"/>
      <c r="R305" s="337"/>
      <c r="S305" s="337"/>
      <c r="T305" s="337"/>
      <c r="U305" s="336"/>
      <c r="V305" s="337"/>
      <c r="W305" s="337"/>
      <c r="X305" s="337"/>
      <c r="Y305" s="337"/>
      <c r="Z305" s="337"/>
      <c r="AA305" s="337"/>
      <c r="AB305" s="337"/>
      <c r="AC305" s="337"/>
      <c r="AD305" s="337"/>
      <c r="AE305" s="541"/>
      <c r="AF305" s="337"/>
      <c r="AG305" s="337"/>
    </row>
    <row r="306" spans="6:33" x14ac:dyDescent="0.25">
      <c r="F306" s="337"/>
      <c r="G306" s="337"/>
      <c r="H306" s="337"/>
      <c r="I306" s="337"/>
      <c r="J306" s="337"/>
      <c r="K306" s="337"/>
      <c r="L306" s="337"/>
      <c r="M306" s="337"/>
      <c r="N306" s="337"/>
      <c r="O306" s="337"/>
      <c r="P306" s="337"/>
      <c r="Q306" s="337"/>
      <c r="R306" s="337"/>
      <c r="S306" s="337"/>
      <c r="T306" s="337"/>
      <c r="U306" s="336"/>
      <c r="V306" s="337"/>
      <c r="W306" s="337"/>
      <c r="X306" s="337"/>
      <c r="Y306" s="337"/>
      <c r="Z306" s="337"/>
      <c r="AA306" s="337"/>
      <c r="AB306" s="337"/>
      <c r="AC306" s="337"/>
      <c r="AD306" s="337"/>
      <c r="AE306" s="541"/>
      <c r="AF306" s="337"/>
      <c r="AG306" s="337"/>
    </row>
    <row r="307" spans="6:33" x14ac:dyDescent="0.25">
      <c r="F307" s="337"/>
      <c r="G307" s="337"/>
      <c r="H307" s="337"/>
      <c r="I307" s="337"/>
      <c r="J307" s="337"/>
      <c r="K307" s="337"/>
      <c r="L307" s="337"/>
      <c r="M307" s="337"/>
      <c r="N307" s="337"/>
      <c r="O307" s="337"/>
      <c r="P307" s="337"/>
      <c r="Q307" s="337"/>
      <c r="R307" s="337"/>
      <c r="S307" s="337"/>
      <c r="T307" s="337"/>
      <c r="U307" s="336"/>
      <c r="V307" s="337"/>
      <c r="W307" s="337"/>
      <c r="X307" s="337"/>
      <c r="Y307" s="337"/>
      <c r="Z307" s="337"/>
      <c r="AA307" s="337"/>
      <c r="AB307" s="337"/>
      <c r="AC307" s="337"/>
      <c r="AD307" s="337"/>
      <c r="AE307" s="541"/>
      <c r="AF307" s="337"/>
      <c r="AG307" s="337"/>
    </row>
    <row r="308" spans="6:33" x14ac:dyDescent="0.25">
      <c r="F308" s="337"/>
      <c r="G308" s="337"/>
      <c r="H308" s="337"/>
      <c r="I308" s="337"/>
      <c r="J308" s="337"/>
      <c r="K308" s="337"/>
      <c r="L308" s="337"/>
      <c r="M308" s="337"/>
      <c r="N308" s="337"/>
      <c r="O308" s="337"/>
      <c r="P308" s="337"/>
      <c r="Q308" s="337"/>
      <c r="R308" s="337"/>
      <c r="S308" s="337"/>
      <c r="T308" s="337"/>
      <c r="U308" s="336"/>
      <c r="V308" s="337"/>
      <c r="W308" s="337"/>
      <c r="X308" s="337"/>
      <c r="Y308" s="337"/>
      <c r="Z308" s="337"/>
      <c r="AA308" s="337"/>
      <c r="AB308" s="337"/>
      <c r="AC308" s="337"/>
      <c r="AD308" s="337"/>
      <c r="AE308" s="541"/>
      <c r="AF308" s="337"/>
      <c r="AG308" s="337"/>
    </row>
    <row r="309" spans="6:33" x14ac:dyDescent="0.25">
      <c r="F309" s="337"/>
      <c r="G309" s="337"/>
      <c r="H309" s="337"/>
      <c r="I309" s="337"/>
      <c r="J309" s="337"/>
      <c r="K309" s="337"/>
      <c r="L309" s="337"/>
      <c r="M309" s="337"/>
      <c r="N309" s="337"/>
      <c r="O309" s="337"/>
      <c r="P309" s="337"/>
      <c r="Q309" s="337"/>
      <c r="R309" s="337"/>
      <c r="S309" s="337"/>
      <c r="T309" s="337"/>
      <c r="U309" s="336"/>
      <c r="V309" s="337"/>
      <c r="W309" s="337"/>
      <c r="X309" s="337"/>
      <c r="Y309" s="337"/>
      <c r="Z309" s="337"/>
      <c r="AA309" s="337"/>
      <c r="AB309" s="337"/>
      <c r="AC309" s="337"/>
      <c r="AD309" s="337"/>
      <c r="AE309" s="537"/>
      <c r="AF309" s="337"/>
      <c r="AG309" s="337"/>
    </row>
    <row r="310" spans="6:33" x14ac:dyDescent="0.25">
      <c r="F310" s="337"/>
      <c r="G310" s="337"/>
      <c r="H310" s="337"/>
      <c r="I310" s="337"/>
      <c r="J310" s="337"/>
      <c r="K310" s="337"/>
      <c r="L310" s="337"/>
      <c r="M310" s="337"/>
      <c r="N310" s="337"/>
      <c r="O310" s="337"/>
      <c r="P310" s="337"/>
      <c r="Q310" s="337"/>
      <c r="R310" s="337"/>
      <c r="S310" s="337"/>
      <c r="T310" s="337"/>
      <c r="U310" s="336"/>
      <c r="V310" s="337"/>
      <c r="W310" s="337"/>
      <c r="X310" s="337"/>
      <c r="Y310" s="337"/>
      <c r="Z310" s="337"/>
      <c r="AA310" s="337"/>
      <c r="AB310" s="337"/>
      <c r="AC310" s="337"/>
      <c r="AD310" s="337"/>
      <c r="AE310" s="537"/>
      <c r="AF310" s="337"/>
      <c r="AG310" s="337"/>
    </row>
    <row r="311" spans="6:33" x14ac:dyDescent="0.25">
      <c r="F311" s="337"/>
      <c r="G311" s="337"/>
      <c r="AE311" s="537"/>
      <c r="AF311" s="337"/>
      <c r="AG311" s="337"/>
    </row>
    <row r="312" spans="6:33" x14ac:dyDescent="0.25">
      <c r="F312" s="337"/>
      <c r="G312" s="337"/>
      <c r="AE312" s="537"/>
      <c r="AF312" s="337"/>
      <c r="AG312" s="337"/>
    </row>
  </sheetData>
  <sheetProtection algorithmName="SHA-512" hashValue="8SGZ3ejwTS4DO8XYoR0dELE4Hf0CeRWq0pWQfaZs1Jsi323DPm/fOxhqJSd1fT5sfxnzFx6iTZYA2x+NT6d6aw==" saltValue="U2FMa7SwUiwAt3AHjGc1lw==" spinCount="100000" sheet="1" objects="1" scenarios="1" selectLockedCells="1" autoFilter="0"/>
  <mergeCells count="639">
    <mergeCell ref="L130:M130"/>
    <mergeCell ref="H131:I131"/>
    <mergeCell ref="J131:K131"/>
    <mergeCell ref="N138:O138"/>
    <mergeCell ref="P138:Q138"/>
    <mergeCell ref="N136:O136"/>
    <mergeCell ref="P136:Q136"/>
    <mergeCell ref="H133:I133"/>
    <mergeCell ref="J133:K133"/>
    <mergeCell ref="L133:M133"/>
    <mergeCell ref="H138:I138"/>
    <mergeCell ref="J138:K138"/>
    <mergeCell ref="L138:M138"/>
    <mergeCell ref="P14:Q14"/>
    <mergeCell ref="H15:I15"/>
    <mergeCell ref="J15:K15"/>
    <mergeCell ref="H129:I129"/>
    <mergeCell ref="J129:K129"/>
    <mergeCell ref="L129:M129"/>
    <mergeCell ref="N129:O129"/>
    <mergeCell ref="T136:U136"/>
    <mergeCell ref="H137:I137"/>
    <mergeCell ref="J137:K137"/>
    <mergeCell ref="L137:M137"/>
    <mergeCell ref="N137:O137"/>
    <mergeCell ref="P137:Q137"/>
    <mergeCell ref="H134:I134"/>
    <mergeCell ref="J134:K134"/>
    <mergeCell ref="L134:M134"/>
    <mergeCell ref="H135:I135"/>
    <mergeCell ref="J135:K135"/>
    <mergeCell ref="L135:M135"/>
    <mergeCell ref="H136:I136"/>
    <mergeCell ref="J136:K136"/>
    <mergeCell ref="L136:M136"/>
    <mergeCell ref="H130:I130"/>
    <mergeCell ref="J130:K130"/>
    <mergeCell ref="C2:AE4"/>
    <mergeCell ref="C5:AE6"/>
    <mergeCell ref="H7:I7"/>
    <mergeCell ref="L7:M7"/>
    <mergeCell ref="P7:Q7"/>
    <mergeCell ref="L131:M131"/>
    <mergeCell ref="H132:I132"/>
    <mergeCell ref="J132:K132"/>
    <mergeCell ref="L132:M132"/>
    <mergeCell ref="H12:I12"/>
    <mergeCell ref="J12:K12"/>
    <mergeCell ref="L12:M12"/>
    <mergeCell ref="N12:O12"/>
    <mergeCell ref="P12:Q12"/>
    <mergeCell ref="Z12:AA12"/>
    <mergeCell ref="N126:O126"/>
    <mergeCell ref="P126:Q126"/>
    <mergeCell ref="H126:I126"/>
    <mergeCell ref="J126:K126"/>
    <mergeCell ref="L126:M126"/>
    <mergeCell ref="H14:I14"/>
    <mergeCell ref="J14:K14"/>
    <mergeCell ref="L14:M14"/>
    <mergeCell ref="N14:O14"/>
    <mergeCell ref="A9:C9"/>
    <mergeCell ref="A11:A12"/>
    <mergeCell ref="B11:B12"/>
    <mergeCell ref="C11:C12"/>
    <mergeCell ref="D11:D12"/>
    <mergeCell ref="F11:F12"/>
    <mergeCell ref="H8:AD9"/>
    <mergeCell ref="V10:AA11"/>
    <mergeCell ref="G11:G12"/>
    <mergeCell ref="S11:T11"/>
    <mergeCell ref="AB11:AC12"/>
    <mergeCell ref="AD11:AD12"/>
    <mergeCell ref="E9:G9"/>
    <mergeCell ref="E11:E12"/>
    <mergeCell ref="L15:M15"/>
    <mergeCell ref="N15:O15"/>
    <mergeCell ref="P15:Q15"/>
    <mergeCell ref="H16:I16"/>
    <mergeCell ref="J16:K16"/>
    <mergeCell ref="L16:M16"/>
    <mergeCell ref="N16:O16"/>
    <mergeCell ref="P16:Q16"/>
    <mergeCell ref="H17:I17"/>
    <mergeCell ref="J17:K17"/>
    <mergeCell ref="L17:M17"/>
    <mergeCell ref="N17:O17"/>
    <mergeCell ref="P17:Q17"/>
    <mergeCell ref="H18:I18"/>
    <mergeCell ref="J18:K18"/>
    <mergeCell ref="L18:M18"/>
    <mergeCell ref="N18:O18"/>
    <mergeCell ref="P18:Q18"/>
    <mergeCell ref="H19:I19"/>
    <mergeCell ref="J19:K19"/>
    <mergeCell ref="L19:M19"/>
    <mergeCell ref="N19:O19"/>
    <mergeCell ref="P19:Q19"/>
    <mergeCell ref="H20:I20"/>
    <mergeCell ref="J20:K20"/>
    <mergeCell ref="L20:M20"/>
    <mergeCell ref="N20:O20"/>
    <mergeCell ref="P20:Q20"/>
    <mergeCell ref="H21:I21"/>
    <mergeCell ref="J21:K21"/>
    <mergeCell ref="L21:M21"/>
    <mergeCell ref="N21:O21"/>
    <mergeCell ref="P21:Q21"/>
    <mergeCell ref="H22:I22"/>
    <mergeCell ref="J22:K22"/>
    <mergeCell ref="L22:M22"/>
    <mergeCell ref="N22:O22"/>
    <mergeCell ref="P22:Q22"/>
    <mergeCell ref="H23:I23"/>
    <mergeCell ref="J23:K23"/>
    <mergeCell ref="L23:M23"/>
    <mergeCell ref="N23:O23"/>
    <mergeCell ref="P23:Q23"/>
    <mergeCell ref="H24:I24"/>
    <mergeCell ref="J24:K24"/>
    <mergeCell ref="L24:M24"/>
    <mergeCell ref="N24:O24"/>
    <mergeCell ref="P24:Q24"/>
    <mergeCell ref="H25:I25"/>
    <mergeCell ref="J25:K25"/>
    <mergeCell ref="L25:M25"/>
    <mergeCell ref="N25:O25"/>
    <mergeCell ref="P25:Q25"/>
    <mergeCell ref="H26:I26"/>
    <mergeCell ref="J26:K26"/>
    <mergeCell ref="L26:M26"/>
    <mergeCell ref="N26:O26"/>
    <mergeCell ref="P26:Q26"/>
    <mergeCell ref="H27:I27"/>
    <mergeCell ref="J27:K27"/>
    <mergeCell ref="L27:M27"/>
    <mergeCell ref="N27:O27"/>
    <mergeCell ref="P27:Q27"/>
    <mergeCell ref="H28:I28"/>
    <mergeCell ref="J28:K28"/>
    <mergeCell ref="L28:M28"/>
    <mergeCell ref="N28:O28"/>
    <mergeCell ref="P28:Q28"/>
    <mergeCell ref="H29:I29"/>
    <mergeCell ref="J29:K29"/>
    <mergeCell ref="L29:M29"/>
    <mergeCell ref="N29:O29"/>
    <mergeCell ref="P29:Q29"/>
    <mergeCell ref="H30:I30"/>
    <mergeCell ref="J30:K30"/>
    <mergeCell ref="L30:M30"/>
    <mergeCell ref="N30:O30"/>
    <mergeCell ref="P30:Q30"/>
    <mergeCell ref="H31:I31"/>
    <mergeCell ref="J31:K31"/>
    <mergeCell ref="L31:M31"/>
    <mergeCell ref="N31:O31"/>
    <mergeCell ref="P31:Q31"/>
    <mergeCell ref="H32:I32"/>
    <mergeCell ref="J32:K32"/>
    <mergeCell ref="L32:M32"/>
    <mergeCell ref="N32:O32"/>
    <mergeCell ref="P32:Q32"/>
    <mergeCell ref="H33:I33"/>
    <mergeCell ref="J33:K33"/>
    <mergeCell ref="L33:M33"/>
    <mergeCell ref="N33:O33"/>
    <mergeCell ref="P33:Q33"/>
    <mergeCell ref="H34:I34"/>
    <mergeCell ref="J34:K34"/>
    <mergeCell ref="L34:M34"/>
    <mergeCell ref="N34:O34"/>
    <mergeCell ref="P34:Q34"/>
    <mergeCell ref="H35:I35"/>
    <mergeCell ref="J35:K35"/>
    <mergeCell ref="L35:M35"/>
    <mergeCell ref="N35:O35"/>
    <mergeCell ref="P35:Q35"/>
    <mergeCell ref="H36:I36"/>
    <mergeCell ref="J36:K36"/>
    <mergeCell ref="L36:M36"/>
    <mergeCell ref="N36:O36"/>
    <mergeCell ref="P36:Q36"/>
    <mergeCell ref="H37:I37"/>
    <mergeCell ref="J37:K37"/>
    <mergeCell ref="L37:M37"/>
    <mergeCell ref="N37:O37"/>
    <mergeCell ref="P37:Q37"/>
    <mergeCell ref="H38:I38"/>
    <mergeCell ref="J38:K38"/>
    <mergeCell ref="L38:M38"/>
    <mergeCell ref="N38:O38"/>
    <mergeCell ref="P38:Q38"/>
    <mergeCell ref="H39:I39"/>
    <mergeCell ref="J39:K39"/>
    <mergeCell ref="L39:M39"/>
    <mergeCell ref="N39:O39"/>
    <mergeCell ref="P39:Q39"/>
    <mergeCell ref="H40:I40"/>
    <mergeCell ref="J40:K40"/>
    <mergeCell ref="L40:M40"/>
    <mergeCell ref="N40:O40"/>
    <mergeCell ref="P40:Q40"/>
    <mergeCell ref="H41:I41"/>
    <mergeCell ref="J41:K41"/>
    <mergeCell ref="L41:M41"/>
    <mergeCell ref="N41:O41"/>
    <mergeCell ref="P41:Q41"/>
    <mergeCell ref="H42:I42"/>
    <mergeCell ref="J42:K42"/>
    <mergeCell ref="L42:M42"/>
    <mergeCell ref="N42:O42"/>
    <mergeCell ref="P42:Q42"/>
    <mergeCell ref="H43:I43"/>
    <mergeCell ref="J43:K43"/>
    <mergeCell ref="L43:M43"/>
    <mergeCell ref="N43:O43"/>
    <mergeCell ref="P43:Q43"/>
    <mergeCell ref="H44:I44"/>
    <mergeCell ref="J44:K44"/>
    <mergeCell ref="L44:M44"/>
    <mergeCell ref="N44:O44"/>
    <mergeCell ref="P44:Q44"/>
    <mergeCell ref="H45:I45"/>
    <mergeCell ref="J45:K45"/>
    <mergeCell ref="L45:M45"/>
    <mergeCell ref="N45:O45"/>
    <mergeCell ref="P45:Q45"/>
    <mergeCell ref="H46:I46"/>
    <mergeCell ref="J46:K46"/>
    <mergeCell ref="L46:M46"/>
    <mergeCell ref="N46:O46"/>
    <mergeCell ref="P46:Q46"/>
    <mergeCell ref="H47:I47"/>
    <mergeCell ref="J47:K47"/>
    <mergeCell ref="L47:M47"/>
    <mergeCell ref="N47:O47"/>
    <mergeCell ref="P47:Q47"/>
    <mergeCell ref="H48:I48"/>
    <mergeCell ref="J48:K48"/>
    <mergeCell ref="L48:M48"/>
    <mergeCell ref="N48:O48"/>
    <mergeCell ref="P48:Q48"/>
    <mergeCell ref="H49:I49"/>
    <mergeCell ref="J49:K49"/>
    <mergeCell ref="L49:M49"/>
    <mergeCell ref="N49:O49"/>
    <mergeCell ref="P49:Q49"/>
    <mergeCell ref="H50:I50"/>
    <mergeCell ref="J50:K50"/>
    <mergeCell ref="L50:M50"/>
    <mergeCell ref="N50:O50"/>
    <mergeCell ref="P50:Q50"/>
    <mergeCell ref="H51:I51"/>
    <mergeCell ref="J51:K51"/>
    <mergeCell ref="L51:M51"/>
    <mergeCell ref="N51:O51"/>
    <mergeCell ref="P51:Q51"/>
    <mergeCell ref="H52:I52"/>
    <mergeCell ref="J52:K52"/>
    <mergeCell ref="L52:M52"/>
    <mergeCell ref="N52:O52"/>
    <mergeCell ref="P52:Q52"/>
    <mergeCell ref="H53:I53"/>
    <mergeCell ref="J53:K53"/>
    <mergeCell ref="L53:M53"/>
    <mergeCell ref="N53:O53"/>
    <mergeCell ref="P53:Q53"/>
    <mergeCell ref="H54:I54"/>
    <mergeCell ref="J54:K54"/>
    <mergeCell ref="L54:M54"/>
    <mergeCell ref="N54:O54"/>
    <mergeCell ref="P54:Q54"/>
    <mergeCell ref="H55:I55"/>
    <mergeCell ref="J55:K55"/>
    <mergeCell ref="L55:M55"/>
    <mergeCell ref="N55:O55"/>
    <mergeCell ref="P55:Q55"/>
    <mergeCell ref="H56:I56"/>
    <mergeCell ref="J56:K56"/>
    <mergeCell ref="L56:M56"/>
    <mergeCell ref="N56:O56"/>
    <mergeCell ref="P56:Q56"/>
    <mergeCell ref="H57:I57"/>
    <mergeCell ref="J57:K57"/>
    <mergeCell ref="L57:M57"/>
    <mergeCell ref="N57:O57"/>
    <mergeCell ref="P57:Q57"/>
    <mergeCell ref="H58:I58"/>
    <mergeCell ref="J58:K58"/>
    <mergeCell ref="L58:M58"/>
    <mergeCell ref="N58:O58"/>
    <mergeCell ref="P58:Q58"/>
    <mergeCell ref="H59:I59"/>
    <mergeCell ref="J59:K59"/>
    <mergeCell ref="L59:M59"/>
    <mergeCell ref="N59:O59"/>
    <mergeCell ref="P59:Q59"/>
    <mergeCell ref="H60:I60"/>
    <mergeCell ref="J60:K60"/>
    <mergeCell ref="L60:M60"/>
    <mergeCell ref="N60:O60"/>
    <mergeCell ref="P60:Q60"/>
    <mergeCell ref="H61:I61"/>
    <mergeCell ref="J61:K61"/>
    <mergeCell ref="L61:M61"/>
    <mergeCell ref="N61:O61"/>
    <mergeCell ref="P61:Q61"/>
    <mergeCell ref="H62:I62"/>
    <mergeCell ref="J62:K62"/>
    <mergeCell ref="L62:M62"/>
    <mergeCell ref="N62:O62"/>
    <mergeCell ref="P62:Q62"/>
    <mergeCell ref="H63:I63"/>
    <mergeCell ref="J63:K63"/>
    <mergeCell ref="L63:M63"/>
    <mergeCell ref="N63:O63"/>
    <mergeCell ref="P63:Q63"/>
    <mergeCell ref="H64:I64"/>
    <mergeCell ref="J64:K64"/>
    <mergeCell ref="L64:M64"/>
    <mergeCell ref="N64:O64"/>
    <mergeCell ref="P64:Q64"/>
    <mergeCell ref="H65:I65"/>
    <mergeCell ref="J65:K65"/>
    <mergeCell ref="L65:M65"/>
    <mergeCell ref="N65:O65"/>
    <mergeCell ref="P65:Q65"/>
    <mergeCell ref="H66:I66"/>
    <mergeCell ref="J66:K66"/>
    <mergeCell ref="L66:M66"/>
    <mergeCell ref="N66:O66"/>
    <mergeCell ref="P66:Q66"/>
    <mergeCell ref="H67:I67"/>
    <mergeCell ref="J67:K67"/>
    <mergeCell ref="L67:M67"/>
    <mergeCell ref="N67:O67"/>
    <mergeCell ref="P67:Q67"/>
    <mergeCell ref="H68:I68"/>
    <mergeCell ref="J68:K68"/>
    <mergeCell ref="L68:M68"/>
    <mergeCell ref="N68:O68"/>
    <mergeCell ref="P68:Q68"/>
    <mergeCell ref="H69:I69"/>
    <mergeCell ref="J69:K69"/>
    <mergeCell ref="L69:M69"/>
    <mergeCell ref="N69:O69"/>
    <mergeCell ref="P69:Q69"/>
    <mergeCell ref="H70:I70"/>
    <mergeCell ref="J70:K70"/>
    <mergeCell ref="L70:M70"/>
    <mergeCell ref="N70:O70"/>
    <mergeCell ref="P70:Q70"/>
    <mergeCell ref="H71:I71"/>
    <mergeCell ref="J71:K71"/>
    <mergeCell ref="L71:M71"/>
    <mergeCell ref="N71:O71"/>
    <mergeCell ref="P71:Q71"/>
    <mergeCell ref="H72:I72"/>
    <mergeCell ref="J72:K72"/>
    <mergeCell ref="L72:M72"/>
    <mergeCell ref="N72:O72"/>
    <mergeCell ref="P72:Q72"/>
    <mergeCell ref="H73:I73"/>
    <mergeCell ref="J73:K73"/>
    <mergeCell ref="L73:M73"/>
    <mergeCell ref="N73:O73"/>
    <mergeCell ref="P73:Q73"/>
    <mergeCell ref="H74:I74"/>
    <mergeCell ref="J74:K74"/>
    <mergeCell ref="L74:M74"/>
    <mergeCell ref="N74:O74"/>
    <mergeCell ref="P74:Q74"/>
    <mergeCell ref="H75:I75"/>
    <mergeCell ref="J75:K75"/>
    <mergeCell ref="L75:M75"/>
    <mergeCell ref="N75:O75"/>
    <mergeCell ref="P75:Q75"/>
    <mergeCell ref="H76:I76"/>
    <mergeCell ref="J76:K76"/>
    <mergeCell ref="L76:M76"/>
    <mergeCell ref="N76:O76"/>
    <mergeCell ref="P76:Q76"/>
    <mergeCell ref="H77:I77"/>
    <mergeCell ref="J77:K77"/>
    <mergeCell ref="L77:M77"/>
    <mergeCell ref="N77:O77"/>
    <mergeCell ref="P77:Q77"/>
    <mergeCell ref="H78:I78"/>
    <mergeCell ref="J78:K78"/>
    <mergeCell ref="L78:M78"/>
    <mergeCell ref="N78:O78"/>
    <mergeCell ref="P78:Q78"/>
    <mergeCell ref="H79:I79"/>
    <mergeCell ref="J79:K79"/>
    <mergeCell ref="L79:M79"/>
    <mergeCell ref="N79:O79"/>
    <mergeCell ref="P79:Q79"/>
    <mergeCell ref="H80:I80"/>
    <mergeCell ref="J80:K80"/>
    <mergeCell ref="L80:M80"/>
    <mergeCell ref="N80:O80"/>
    <mergeCell ref="P80:Q80"/>
    <mergeCell ref="H81:I81"/>
    <mergeCell ref="J81:K81"/>
    <mergeCell ref="L81:M81"/>
    <mergeCell ref="N81:O81"/>
    <mergeCell ref="P81:Q81"/>
    <mergeCell ref="H82:I82"/>
    <mergeCell ref="J82:K82"/>
    <mergeCell ref="L82:M82"/>
    <mergeCell ref="N82:O82"/>
    <mergeCell ref="P82:Q82"/>
    <mergeCell ref="H83:I83"/>
    <mergeCell ref="J83:K83"/>
    <mergeCell ref="L83:M83"/>
    <mergeCell ref="N83:O83"/>
    <mergeCell ref="P83:Q83"/>
    <mergeCell ref="H84:I84"/>
    <mergeCell ref="J84:K84"/>
    <mergeCell ref="L84:M84"/>
    <mergeCell ref="N84:O84"/>
    <mergeCell ref="P84:Q84"/>
    <mergeCell ref="H85:I85"/>
    <mergeCell ref="J85:K85"/>
    <mergeCell ref="L85:M85"/>
    <mergeCell ref="N85:O85"/>
    <mergeCell ref="P85:Q85"/>
    <mergeCell ref="H86:I86"/>
    <mergeCell ref="J86:K86"/>
    <mergeCell ref="L86:M86"/>
    <mergeCell ref="N86:O86"/>
    <mergeCell ref="P86:Q86"/>
    <mergeCell ref="H87:I87"/>
    <mergeCell ref="J87:K87"/>
    <mergeCell ref="L87:M87"/>
    <mergeCell ref="N87:O87"/>
    <mergeCell ref="P87:Q87"/>
    <mergeCell ref="H88:I88"/>
    <mergeCell ref="J88:K88"/>
    <mergeCell ref="L88:M88"/>
    <mergeCell ref="N88:O88"/>
    <mergeCell ref="P88:Q88"/>
    <mergeCell ref="H89:I89"/>
    <mergeCell ref="J89:K89"/>
    <mergeCell ref="L89:M89"/>
    <mergeCell ref="N89:O89"/>
    <mergeCell ref="P89:Q89"/>
    <mergeCell ref="H90:I90"/>
    <mergeCell ref="J90:K90"/>
    <mergeCell ref="L90:M90"/>
    <mergeCell ref="N90:O90"/>
    <mergeCell ref="P90:Q90"/>
    <mergeCell ref="H91:I91"/>
    <mergeCell ref="J91:K91"/>
    <mergeCell ref="L91:M91"/>
    <mergeCell ref="N91:O91"/>
    <mergeCell ref="P91:Q91"/>
    <mergeCell ref="H92:I92"/>
    <mergeCell ref="J92:K92"/>
    <mergeCell ref="L92:M92"/>
    <mergeCell ref="N92:O92"/>
    <mergeCell ref="P92:Q92"/>
    <mergeCell ref="H93:I93"/>
    <mergeCell ref="J93:K93"/>
    <mergeCell ref="L93:M93"/>
    <mergeCell ref="N93:O93"/>
    <mergeCell ref="P93:Q93"/>
    <mergeCell ref="H94:I94"/>
    <mergeCell ref="J94:K94"/>
    <mergeCell ref="L94:M94"/>
    <mergeCell ref="N94:O94"/>
    <mergeCell ref="P94:Q94"/>
    <mergeCell ref="H95:I95"/>
    <mergeCell ref="J95:K95"/>
    <mergeCell ref="L95:M95"/>
    <mergeCell ref="N95:O95"/>
    <mergeCell ref="P95:Q95"/>
    <mergeCell ref="H96:I96"/>
    <mergeCell ref="J96:K96"/>
    <mergeCell ref="L96:M96"/>
    <mergeCell ref="N96:O96"/>
    <mergeCell ref="P96:Q96"/>
    <mergeCell ref="H97:I97"/>
    <mergeCell ref="J97:K97"/>
    <mergeCell ref="L97:M97"/>
    <mergeCell ref="N97:O97"/>
    <mergeCell ref="P97:Q97"/>
    <mergeCell ref="H98:I98"/>
    <mergeCell ref="J98:K98"/>
    <mergeCell ref="L98:M98"/>
    <mergeCell ref="N98:O98"/>
    <mergeCell ref="P98:Q98"/>
    <mergeCell ref="H99:I99"/>
    <mergeCell ref="J99:K99"/>
    <mergeCell ref="L99:M99"/>
    <mergeCell ref="N99:O99"/>
    <mergeCell ref="P99:Q99"/>
    <mergeCell ref="H100:I100"/>
    <mergeCell ref="J100:K100"/>
    <mergeCell ref="L100:M100"/>
    <mergeCell ref="N100:O100"/>
    <mergeCell ref="P100:Q100"/>
    <mergeCell ref="H101:I101"/>
    <mergeCell ref="J101:K101"/>
    <mergeCell ref="L101:M101"/>
    <mergeCell ref="N101:O101"/>
    <mergeCell ref="P101:Q101"/>
    <mergeCell ref="H102:I102"/>
    <mergeCell ref="J102:K102"/>
    <mergeCell ref="L102:M102"/>
    <mergeCell ref="N102:O102"/>
    <mergeCell ref="P102:Q102"/>
    <mergeCell ref="H103:I103"/>
    <mergeCell ref="J103:K103"/>
    <mergeCell ref="L103:M103"/>
    <mergeCell ref="N103:O103"/>
    <mergeCell ref="P103:Q103"/>
    <mergeCell ref="H104:I104"/>
    <mergeCell ref="J104:K104"/>
    <mergeCell ref="L104:M104"/>
    <mergeCell ref="N104:O104"/>
    <mergeCell ref="P104:Q104"/>
    <mergeCell ref="H105:I105"/>
    <mergeCell ref="J105:K105"/>
    <mergeCell ref="L105:M105"/>
    <mergeCell ref="N105:O105"/>
    <mergeCell ref="P105:Q105"/>
    <mergeCell ref="H106:I106"/>
    <mergeCell ref="J106:K106"/>
    <mergeCell ref="L106:M106"/>
    <mergeCell ref="N106:O106"/>
    <mergeCell ref="P106:Q106"/>
    <mergeCell ref="H107:I107"/>
    <mergeCell ref="J107:K107"/>
    <mergeCell ref="L107:M107"/>
    <mergeCell ref="N107:O107"/>
    <mergeCell ref="P107:Q107"/>
    <mergeCell ref="H108:I108"/>
    <mergeCell ref="J108:K108"/>
    <mergeCell ref="L108:M108"/>
    <mergeCell ref="N108:O108"/>
    <mergeCell ref="P108:Q108"/>
    <mergeCell ref="H109:I109"/>
    <mergeCell ref="J109:K109"/>
    <mergeCell ref="L109:M109"/>
    <mergeCell ref="N109:O109"/>
    <mergeCell ref="P109:Q109"/>
    <mergeCell ref="H110:I110"/>
    <mergeCell ref="J110:K110"/>
    <mergeCell ref="L110:M110"/>
    <mergeCell ref="N110:O110"/>
    <mergeCell ref="P110:Q110"/>
    <mergeCell ref="H111:I111"/>
    <mergeCell ref="J111:K111"/>
    <mergeCell ref="L111:M111"/>
    <mergeCell ref="N111:O111"/>
    <mergeCell ref="P111:Q111"/>
    <mergeCell ref="H112:I112"/>
    <mergeCell ref="J112:K112"/>
    <mergeCell ref="L112:M112"/>
    <mergeCell ref="N112:O112"/>
    <mergeCell ref="P112:Q112"/>
    <mergeCell ref="H113:I113"/>
    <mergeCell ref="J113:K113"/>
    <mergeCell ref="L113:M113"/>
    <mergeCell ref="N113:O113"/>
    <mergeCell ref="P113:Q113"/>
    <mergeCell ref="H114:I114"/>
    <mergeCell ref="J114:K114"/>
    <mergeCell ref="L114:M114"/>
    <mergeCell ref="N114:O114"/>
    <mergeCell ref="P114:Q114"/>
    <mergeCell ref="H115:I115"/>
    <mergeCell ref="J115:K115"/>
    <mergeCell ref="L115:M115"/>
    <mergeCell ref="N115:O115"/>
    <mergeCell ref="P115:Q115"/>
    <mergeCell ref="H116:I116"/>
    <mergeCell ref="J116:K116"/>
    <mergeCell ref="L116:M116"/>
    <mergeCell ref="N116:O116"/>
    <mergeCell ref="P116:Q116"/>
    <mergeCell ref="H117:I117"/>
    <mergeCell ref="J117:K117"/>
    <mergeCell ref="L117:M117"/>
    <mergeCell ref="N117:O117"/>
    <mergeCell ref="P117:Q117"/>
    <mergeCell ref="H118:I118"/>
    <mergeCell ref="J118:K118"/>
    <mergeCell ref="L118:M118"/>
    <mergeCell ref="N118:O118"/>
    <mergeCell ref="P118:Q118"/>
    <mergeCell ref="H119:I119"/>
    <mergeCell ref="J119:K119"/>
    <mergeCell ref="L119:M119"/>
    <mergeCell ref="N119:O119"/>
    <mergeCell ref="P119:Q119"/>
    <mergeCell ref="N125:O125"/>
    <mergeCell ref="P125:Q125"/>
    <mergeCell ref="H127:I127"/>
    <mergeCell ref="J127:K127"/>
    <mergeCell ref="L127:M127"/>
    <mergeCell ref="H120:I120"/>
    <mergeCell ref="J120:K120"/>
    <mergeCell ref="L120:M120"/>
    <mergeCell ref="N120:O120"/>
    <mergeCell ref="P120:Q120"/>
    <mergeCell ref="H121:I121"/>
    <mergeCell ref="J121:K121"/>
    <mergeCell ref="L121:M121"/>
    <mergeCell ref="N121:O121"/>
    <mergeCell ref="P121:Q121"/>
    <mergeCell ref="N127:O127"/>
    <mergeCell ref="P127:Q127"/>
    <mergeCell ref="H128:I128"/>
    <mergeCell ref="J128:K128"/>
    <mergeCell ref="L128:M128"/>
    <mergeCell ref="N128:O128"/>
    <mergeCell ref="P128:Q128"/>
    <mergeCell ref="P129:Q129"/>
    <mergeCell ref="H122:I122"/>
    <mergeCell ref="J122:K122"/>
    <mergeCell ref="L122:M122"/>
    <mergeCell ref="N122:O122"/>
    <mergeCell ref="P122:Q122"/>
    <mergeCell ref="H123:I123"/>
    <mergeCell ref="J123:K123"/>
    <mergeCell ref="L123:M123"/>
    <mergeCell ref="N123:O123"/>
    <mergeCell ref="P123:Q123"/>
    <mergeCell ref="H124:I124"/>
    <mergeCell ref="J124:K124"/>
    <mergeCell ref="L124:M124"/>
    <mergeCell ref="N124:O124"/>
    <mergeCell ref="P124:Q124"/>
    <mergeCell ref="H125:I125"/>
    <mergeCell ref="J125:K125"/>
    <mergeCell ref="L125:M125"/>
  </mergeCells>
  <conditionalFormatting sqref="H15:H18 J14:J135 N14:N135 P14:P135">
    <cfRule type="cellIs" dxfId="190" priority="45" operator="equal">
      <formula>0</formula>
    </cfRule>
  </conditionalFormatting>
  <conditionalFormatting sqref="U19:U135 S19:S135 AC22:AC135">
    <cfRule type="cellIs" dxfId="189" priority="35" operator="equal">
      <formula>0</formula>
    </cfRule>
  </conditionalFormatting>
  <conditionalFormatting sqref="H19:H135">
    <cfRule type="cellIs" dxfId="188" priority="34" operator="equal">
      <formula>0</formula>
    </cfRule>
  </conditionalFormatting>
  <conditionalFormatting sqref="L19:L135">
    <cfRule type="cellIs" dxfId="187" priority="33" operator="equal">
      <formula>0</formula>
    </cfRule>
  </conditionalFormatting>
  <conditionalFormatting sqref="L15:L18">
    <cfRule type="cellIs" dxfId="186" priority="44" operator="equal">
      <formula>0</formula>
    </cfRule>
  </conditionalFormatting>
  <conditionalFormatting sqref="W22:Y135">
    <cfRule type="cellIs" dxfId="185" priority="29" operator="equal">
      <formula>0</formula>
    </cfRule>
  </conditionalFormatting>
  <conditionalFormatting sqref="AF14:AF135">
    <cfRule type="cellIs" dxfId="184" priority="56" operator="equal">
      <formula>0</formula>
    </cfRule>
  </conditionalFormatting>
  <conditionalFormatting sqref="H130:H135 J130:J135 L130:L135 U14 J14:M129 N14:Q135">
    <cfRule type="cellIs" dxfId="183" priority="50" operator="notBetween">
      <formula>$R14-1.5</formula>
      <formula>$R14+1.5</formula>
    </cfRule>
  </conditionalFormatting>
  <conditionalFormatting sqref="S15:S18">
    <cfRule type="cellIs" dxfId="182" priority="47" operator="equal">
      <formula>0</formula>
    </cfRule>
  </conditionalFormatting>
  <conditionalFormatting sqref="U15:U18 S15:S18">
    <cfRule type="cellIs" dxfId="181" priority="46" operator="equal">
      <formula>0</formula>
    </cfRule>
  </conditionalFormatting>
  <conditionalFormatting sqref="H15:I18">
    <cfRule type="cellIs" dxfId="180" priority="39" operator="notBetween">
      <formula>$R15-1.5</formula>
      <formula>$R15+1.5</formula>
    </cfRule>
  </conditionalFormatting>
  <conditionalFormatting sqref="AC22:AC135 S19:S135">
    <cfRule type="cellIs" dxfId="179" priority="36" operator="equal">
      <formula>0</formula>
    </cfRule>
  </conditionalFormatting>
  <conditionalFormatting sqref="W22:Y135">
    <cfRule type="cellIs" dxfId="178" priority="30" operator="equal">
      <formula>0</formula>
    </cfRule>
  </conditionalFormatting>
  <conditionalFormatting sqref="H19:I129">
    <cfRule type="cellIs" dxfId="177" priority="28" operator="notBetween">
      <formula>$R19-1.5</formula>
      <formula>$R19+1.5</formula>
    </cfRule>
  </conditionalFormatting>
  <conditionalFormatting sqref="H14 U14">
    <cfRule type="cellIs" dxfId="176" priority="23" operator="equal">
      <formula>0</formula>
    </cfRule>
  </conditionalFormatting>
  <conditionalFormatting sqref="L14">
    <cfRule type="cellIs" dxfId="175" priority="22" operator="equal">
      <formula>0</formula>
    </cfRule>
  </conditionalFormatting>
  <conditionalFormatting sqref="S14">
    <cfRule type="cellIs" dxfId="174" priority="25" operator="equal">
      <formula>0</formula>
    </cfRule>
  </conditionalFormatting>
  <conditionalFormatting sqref="S14">
    <cfRule type="cellIs" dxfId="173" priority="24" operator="equal">
      <formula>0</formula>
    </cfRule>
  </conditionalFormatting>
  <conditionalFormatting sqref="H14:I14">
    <cfRule type="cellIs" dxfId="172" priority="21" operator="notBetween">
      <formula>$R14-1.5</formula>
      <formula>$R14+1.5</formula>
    </cfRule>
  </conditionalFormatting>
  <conditionalFormatting sqref="H14:U135 AD14:AD21 W22:AA135 AC22:AD135">
    <cfRule type="expression" dxfId="171" priority="20">
      <formula>$A14="falta"</formula>
    </cfRule>
  </conditionalFormatting>
  <conditionalFormatting sqref="A15:G18">
    <cfRule type="cellIs" dxfId="170" priority="18" operator="equal">
      <formula>0</formula>
    </cfRule>
  </conditionalFormatting>
  <conditionalFormatting sqref="A19:G135">
    <cfRule type="cellIs" dxfId="169" priority="17" operator="equal">
      <formula>0</formula>
    </cfRule>
  </conditionalFormatting>
  <conditionalFormatting sqref="A14:G135">
    <cfRule type="cellIs" dxfId="168" priority="19" operator="equal">
      <formula>0</formula>
    </cfRule>
  </conditionalFormatting>
  <conditionalFormatting sqref="A14:G135">
    <cfRule type="expression" dxfId="167" priority="16">
      <formula>$A14="falta"</formula>
    </cfRule>
  </conditionalFormatting>
  <conditionalFormatting sqref="A14:U135 AD14:AD21 W22:AA135 AC22:AD135">
    <cfRule type="expression" dxfId="166" priority="15">
      <formula>$A14=""</formula>
    </cfRule>
  </conditionalFormatting>
  <conditionalFormatting sqref="AC19:AC21">
    <cfRule type="cellIs" dxfId="165" priority="5" operator="equal">
      <formula>0</formula>
    </cfRule>
  </conditionalFormatting>
  <conditionalFormatting sqref="W19:Y21">
    <cfRule type="cellIs" dxfId="164" priority="3" operator="equal">
      <formula>0</formula>
    </cfRule>
  </conditionalFormatting>
  <conditionalFormatting sqref="AB14:AC14">
    <cfRule type="cellIs" dxfId="163" priority="14" operator="equal">
      <formula>0</formula>
    </cfRule>
  </conditionalFormatting>
  <conditionalFormatting sqref="AB14:AC14">
    <cfRule type="cellIs" dxfId="162" priority="13" operator="equal">
      <formula>0</formula>
    </cfRule>
  </conditionalFormatting>
  <conditionalFormatting sqref="V14:Y14 V14:V135">
    <cfRule type="cellIs" dxfId="161" priority="12" operator="equal">
      <formula>0</formula>
    </cfRule>
  </conditionalFormatting>
  <conditionalFormatting sqref="V14:Y14 V14:V135">
    <cfRule type="cellIs" dxfId="160" priority="11" operator="equal">
      <formula>0</formula>
    </cfRule>
  </conditionalFormatting>
  <conditionalFormatting sqref="AC16:AC18 AB16:AB135 AB14:AC15">
    <cfRule type="cellIs" dxfId="159" priority="10" operator="equal">
      <formula>0</formula>
    </cfRule>
  </conditionalFormatting>
  <conditionalFormatting sqref="AC16:AC18 AB16:AB135 AB14:AC15">
    <cfRule type="cellIs" dxfId="158" priority="9" operator="equal">
      <formula>0</formula>
    </cfRule>
  </conditionalFormatting>
  <conditionalFormatting sqref="W14:Y18">
    <cfRule type="cellIs" dxfId="157" priority="8" operator="equal">
      <formula>0</formula>
    </cfRule>
  </conditionalFormatting>
  <conditionalFormatting sqref="W14:Y18">
    <cfRule type="cellIs" dxfId="156" priority="7" operator="equal">
      <formula>0</formula>
    </cfRule>
  </conditionalFormatting>
  <conditionalFormatting sqref="AC19:AC21">
    <cfRule type="cellIs" dxfId="155" priority="6" operator="equal">
      <formula>0</formula>
    </cfRule>
  </conditionalFormatting>
  <conditionalFormatting sqref="W19:Y21">
    <cfRule type="cellIs" dxfId="154" priority="4" operator="equal">
      <formula>0</formula>
    </cfRule>
  </conditionalFormatting>
  <conditionalFormatting sqref="W17:AA21 V16:V135 V16:AA16 AC16:AC21 AB16:AB135 V14:AC15">
    <cfRule type="expression" dxfId="153" priority="2">
      <formula>$A14="falta"</formula>
    </cfRule>
  </conditionalFormatting>
  <conditionalFormatting sqref="W17:AA21 V16:V135 V16:AA16 AC16:AC21 AB16:AB135 V14:AC15">
    <cfRule type="expression" dxfId="152" priority="1">
      <formula>$A14=""</formula>
    </cfRule>
  </conditionalFormatting>
  <dataValidations count="1">
    <dataValidation type="decimal" allowBlank="1" showErrorMessage="1" error="só é permitido a colocação da virgula e não do ponto" sqref="H14:H135 I14:I129 K14:K129 M14:M129 U14 J14:J135 L14:L135 N14:T135" xr:uid="{00000000-0002-0000-0D00-000002000000}">
      <formula1>0</formula1>
      <formula2>10</formula2>
    </dataValidation>
  </dataValidations>
  <hyperlinks>
    <hyperlink ref="A2" location="Índice!A1" display="Índice!A1" xr:uid="{00000000-0004-0000-0D00-000000000000}"/>
  </hyperlinks>
  <printOptions horizontalCentered="1" verticalCentered="1"/>
  <pageMargins left="0" right="0" top="0" bottom="0" header="0.31496062992125984" footer="0.31496062992125984"/>
  <pageSetup paperSize="9" scale="5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1"/>
  <dimension ref="A1:AG311"/>
  <sheetViews>
    <sheetView showGridLines="0" view="pageBreakPreview" zoomScale="55" zoomScaleSheetLayoutView="55" workbookViewId="0">
      <pane xSplit="3" ySplit="12" topLeftCell="D13" activePane="bottomRight" state="frozenSplit"/>
      <selection pane="topRight"/>
      <selection pane="bottomLeft"/>
      <selection pane="bottomRight" activeCell="S15" sqref="S15"/>
    </sheetView>
  </sheetViews>
  <sheetFormatPr defaultColWidth="9.109375" defaultRowHeight="13.8" x14ac:dyDescent="0.25"/>
  <cols>
    <col min="1" max="1" width="7.88671875" style="337" customWidth="1"/>
    <col min="2" max="2" width="30.109375" style="339" customWidth="1"/>
    <col min="3" max="3" width="27.33203125" style="339" bestFit="1" customWidth="1"/>
    <col min="4" max="4" width="15.44140625" style="339" customWidth="1"/>
    <col min="5" max="5" width="8.6640625" style="339" customWidth="1"/>
    <col min="6" max="6" width="11.5546875" style="316" customWidth="1"/>
    <col min="7" max="7" width="8.77734375" style="316" customWidth="1"/>
    <col min="8" max="8" width="4.33203125" style="316" customWidth="1"/>
    <col min="9" max="9" width="14.5546875" style="316" customWidth="1"/>
    <col min="10" max="10" width="4.33203125" style="316" customWidth="1"/>
    <col min="11" max="11" width="14.5546875" style="316" customWidth="1"/>
    <col min="12" max="12" width="4.33203125" style="316" customWidth="1"/>
    <col min="13" max="13" width="14.5546875" style="316" customWidth="1"/>
    <col min="14" max="14" width="4.33203125" style="316" customWidth="1"/>
    <col min="15" max="15" width="14.5546875" style="316" customWidth="1"/>
    <col min="16" max="16" width="4.33203125" style="316" customWidth="1"/>
    <col min="17" max="17" width="14.5546875" style="316" customWidth="1"/>
    <col min="18" max="18" width="17.77734375" style="316" customWidth="1"/>
    <col min="19" max="20" width="8.77734375" style="316" customWidth="1"/>
    <col min="21" max="21" width="8.77734375" style="340" hidden="1" customWidth="1"/>
    <col min="22" max="29" width="8.77734375" style="316" hidden="1" customWidth="1"/>
    <col min="30" max="30" width="10.21875" style="316" customWidth="1"/>
    <col min="31" max="31" width="3" style="316" customWidth="1"/>
    <col min="32" max="32" width="11.88671875" style="316" hidden="1" customWidth="1"/>
    <col min="33" max="33" width="6.6640625" style="316" customWidth="1"/>
    <col min="34" max="16384" width="9.109375" style="316"/>
  </cols>
  <sheetData>
    <row r="1" spans="1:32" ht="51.6" customHeight="1" x14ac:dyDescent="0.3">
      <c r="A1" s="316"/>
      <c r="B1" s="337"/>
      <c r="C1" s="316"/>
      <c r="F1" s="339"/>
      <c r="G1" s="337"/>
      <c r="H1" s="337"/>
      <c r="I1" s="339"/>
      <c r="U1" s="316"/>
    </row>
    <row r="2" spans="1:32" ht="18.75" customHeight="1" x14ac:dyDescent="0.3">
      <c r="A2" s="317" t="s">
        <v>0</v>
      </c>
      <c r="B2" s="2"/>
      <c r="C2" s="634" t="s">
        <v>12</v>
      </c>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row>
    <row r="3" spans="1:32" ht="21.75" customHeight="1" x14ac:dyDescent="0.3">
      <c r="A3" s="2"/>
      <c r="B3" s="3"/>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row>
    <row r="4" spans="1:32" ht="18" customHeight="1" x14ac:dyDescent="0.3">
      <c r="A4" s="3"/>
      <c r="B4" s="3"/>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row>
    <row r="5" spans="1:32" ht="16.5" customHeight="1" x14ac:dyDescent="0.3">
      <c r="A5" s="3"/>
      <c r="B5" s="3"/>
      <c r="C5" s="635" t="str">
        <f>IF(menú!$J$3="","",menú!$J$3)</f>
        <v/>
      </c>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row>
    <row r="6" spans="1:32" ht="16.5" customHeight="1" x14ac:dyDescent="0.3">
      <c r="A6" s="4"/>
      <c r="B6" s="4"/>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row>
    <row r="7" spans="1:32" ht="15" customHeight="1" x14ac:dyDescent="0.35">
      <c r="A7" s="4"/>
      <c r="B7" s="4"/>
      <c r="C7" s="99"/>
      <c r="D7" s="99"/>
      <c r="E7" s="99"/>
      <c r="F7" s="99"/>
      <c r="G7" s="99"/>
      <c r="H7" s="636"/>
      <c r="I7" s="636"/>
      <c r="J7" s="420"/>
      <c r="K7" s="420"/>
      <c r="L7" s="637"/>
      <c r="M7" s="637"/>
      <c r="N7" s="420"/>
      <c r="O7" s="420"/>
      <c r="P7" s="637"/>
      <c r="Q7" s="637"/>
      <c r="S7" s="451"/>
      <c r="T7" s="451"/>
      <c r="U7" s="451"/>
      <c r="V7" s="451"/>
      <c r="W7" s="451"/>
      <c r="X7" s="451"/>
      <c r="Y7" s="451"/>
      <c r="Z7" s="451"/>
      <c r="AA7" s="451"/>
      <c r="AB7" s="451"/>
      <c r="AC7" s="451"/>
      <c r="AD7" s="451"/>
      <c r="AE7" s="99"/>
    </row>
    <row r="8" spans="1:32" ht="21" customHeight="1" x14ac:dyDescent="0.3">
      <c r="A8" s="316"/>
      <c r="B8" s="426"/>
      <c r="C8" s="421"/>
      <c r="D8" s="319"/>
      <c r="E8" s="319"/>
      <c r="F8" s="319"/>
      <c r="G8" s="319"/>
      <c r="H8" s="622" t="s">
        <v>31</v>
      </c>
      <c r="I8" s="623"/>
      <c r="J8" s="623"/>
      <c r="K8" s="623"/>
      <c r="L8" s="623"/>
      <c r="M8" s="623"/>
      <c r="N8" s="623"/>
      <c r="O8" s="623"/>
      <c r="P8" s="623"/>
      <c r="Q8" s="623"/>
      <c r="R8" s="623"/>
      <c r="S8" s="623"/>
      <c r="T8" s="623"/>
      <c r="U8" s="623"/>
      <c r="V8" s="623"/>
      <c r="W8" s="623"/>
      <c r="X8" s="623"/>
      <c r="Y8" s="623"/>
      <c r="Z8" s="623"/>
      <c r="AA8" s="623"/>
      <c r="AB8" s="623"/>
      <c r="AC8" s="623"/>
      <c r="AD8" s="623"/>
      <c r="AE8" s="534"/>
    </row>
    <row r="9" spans="1:32" ht="21" customHeight="1" x14ac:dyDescent="0.35">
      <c r="A9" s="619" t="str">
        <f>IF(menú!$M$9="","",menú!$M$9)</f>
        <v>José Emanuel Rocha - 2011-2019 - versão-21jan</v>
      </c>
      <c r="B9" s="619"/>
      <c r="C9" s="619"/>
      <c r="D9" s="319"/>
      <c r="E9" s="633" t="str">
        <f>IF(menú!$C$3="","",menú!$C$3)</f>
        <v/>
      </c>
      <c r="F9" s="633"/>
      <c r="G9" s="633"/>
      <c r="H9" s="624"/>
      <c r="I9" s="624"/>
      <c r="J9" s="624"/>
      <c r="K9" s="624"/>
      <c r="L9" s="624"/>
      <c r="M9" s="624"/>
      <c r="N9" s="624"/>
      <c r="O9" s="624"/>
      <c r="P9" s="624"/>
      <c r="Q9" s="624"/>
      <c r="R9" s="624"/>
      <c r="S9" s="624"/>
      <c r="T9" s="624"/>
      <c r="U9" s="624"/>
      <c r="V9" s="624"/>
      <c r="W9" s="624"/>
      <c r="X9" s="624"/>
      <c r="Y9" s="624"/>
      <c r="Z9" s="624"/>
      <c r="AA9" s="624"/>
      <c r="AB9" s="624"/>
      <c r="AC9" s="624"/>
      <c r="AD9" s="624"/>
      <c r="AE9" s="534"/>
    </row>
    <row r="10" spans="1:32" s="318" customFormat="1" ht="3.75" customHeight="1" thickBot="1" x14ac:dyDescent="0.35">
      <c r="A10" s="98"/>
      <c r="B10" s="320"/>
      <c r="C10" s="320"/>
      <c r="D10" s="320"/>
      <c r="E10" s="320"/>
      <c r="F10" s="98"/>
      <c r="G10" s="98"/>
      <c r="H10" s="321"/>
      <c r="I10" s="321"/>
      <c r="J10" s="321"/>
      <c r="K10" s="321"/>
      <c r="L10" s="321"/>
      <c r="M10" s="321"/>
      <c r="N10" s="321"/>
      <c r="O10" s="321"/>
      <c r="P10" s="321"/>
      <c r="Q10" s="321"/>
      <c r="R10" s="98"/>
      <c r="S10" s="98"/>
      <c r="T10" s="98"/>
      <c r="U10" s="98"/>
      <c r="V10" s="625" t="s">
        <v>69</v>
      </c>
      <c r="W10" s="625"/>
      <c r="X10" s="625"/>
      <c r="Y10" s="625"/>
      <c r="Z10" s="625"/>
      <c r="AA10" s="625"/>
      <c r="AB10" s="98"/>
      <c r="AC10" s="98"/>
      <c r="AD10" s="98"/>
    </row>
    <row r="11" spans="1:32" s="324" customFormat="1" ht="22.8" customHeight="1" x14ac:dyDescent="0.3">
      <c r="A11" s="620" t="s">
        <v>4</v>
      </c>
      <c r="B11" s="620" t="s">
        <v>2</v>
      </c>
      <c r="C11" s="620" t="s">
        <v>5</v>
      </c>
      <c r="D11" s="620" t="s">
        <v>6</v>
      </c>
      <c r="E11" s="620" t="s">
        <v>41</v>
      </c>
      <c r="F11" s="620" t="s">
        <v>7</v>
      </c>
      <c r="G11" s="620" t="s">
        <v>8</v>
      </c>
      <c r="H11" s="422" t="str">
        <f>IF(I11="","","J1")</f>
        <v/>
      </c>
      <c r="I11" s="424"/>
      <c r="J11" s="457" t="str">
        <f>IF(K11="","","J2")</f>
        <v/>
      </c>
      <c r="K11" s="458"/>
      <c r="L11" s="422" t="str">
        <f>IF(M11="","","J3")</f>
        <v/>
      </c>
      <c r="M11" s="424"/>
      <c r="N11" s="457" t="str">
        <f>IF(O11="","","J4")</f>
        <v/>
      </c>
      <c r="O11" s="458"/>
      <c r="P11" s="422" t="str">
        <f>IF(Q11="","","J5")</f>
        <v/>
      </c>
      <c r="Q11" s="459"/>
      <c r="R11" s="461" t="s">
        <v>205</v>
      </c>
      <c r="S11" s="627"/>
      <c r="T11" s="627"/>
      <c r="U11" s="323">
        <f>COUNTIF(H11,"J1")+COUNTIF(J11,"J2")+COUNTIF(L11,"J3")+COUNTIF(N11,"J4")+COUNTIF(P11,"J5")</f>
        <v>0</v>
      </c>
      <c r="V11" s="626"/>
      <c r="W11" s="626"/>
      <c r="X11" s="626"/>
      <c r="Y11" s="626"/>
      <c r="Z11" s="626"/>
      <c r="AA11" s="626"/>
      <c r="AB11" s="626" t="s">
        <v>70</v>
      </c>
      <c r="AC11" s="628"/>
      <c r="AD11" s="647" t="s">
        <v>236</v>
      </c>
      <c r="AE11" s="538"/>
    </row>
    <row r="12" spans="1:32" s="326" customFormat="1" ht="22.8" customHeight="1" thickBot="1" x14ac:dyDescent="0.35">
      <c r="A12" s="621"/>
      <c r="B12" s="621"/>
      <c r="C12" s="621"/>
      <c r="D12" s="621"/>
      <c r="E12" s="621"/>
      <c r="F12" s="621"/>
      <c r="G12" s="621"/>
      <c r="H12" s="638"/>
      <c r="I12" s="639"/>
      <c r="J12" s="640"/>
      <c r="K12" s="641"/>
      <c r="L12" s="638"/>
      <c r="M12" s="639"/>
      <c r="N12" s="640"/>
      <c r="O12" s="641"/>
      <c r="P12" s="638"/>
      <c r="Q12" s="642"/>
      <c r="R12" s="462" t="s">
        <v>206</v>
      </c>
      <c r="S12" s="463" t="s">
        <v>124</v>
      </c>
      <c r="T12" s="373" t="s">
        <v>27</v>
      </c>
      <c r="U12" s="325"/>
      <c r="V12" s="364" t="s">
        <v>74</v>
      </c>
      <c r="W12" s="364" t="s">
        <v>75</v>
      </c>
      <c r="X12" s="364" t="s">
        <v>74</v>
      </c>
      <c r="Y12" s="425" t="s">
        <v>75</v>
      </c>
      <c r="Z12" s="629" t="s">
        <v>76</v>
      </c>
      <c r="AA12" s="629"/>
      <c r="AB12" s="629"/>
      <c r="AC12" s="630"/>
      <c r="AD12" s="648"/>
      <c r="AE12" s="539"/>
      <c r="AF12" s="326" t="s">
        <v>69</v>
      </c>
    </row>
    <row r="13" spans="1:32" s="318" customFormat="1" ht="3.75" customHeight="1" x14ac:dyDescent="0.3">
      <c r="A13" s="98"/>
      <c r="B13" s="320"/>
      <c r="C13" s="320"/>
      <c r="D13" s="320"/>
      <c r="E13" s="320"/>
      <c r="F13" s="98"/>
      <c r="G13" s="98"/>
      <c r="H13" s="327"/>
      <c r="I13" s="327"/>
      <c r="J13" s="327"/>
      <c r="K13" s="327"/>
      <c r="L13" s="327"/>
      <c r="M13" s="327"/>
      <c r="N13" s="327"/>
      <c r="O13" s="327"/>
      <c r="P13" s="327"/>
      <c r="Q13" s="327"/>
      <c r="R13" s="322"/>
      <c r="S13" s="460"/>
      <c r="T13" s="322"/>
      <c r="U13" s="328"/>
      <c r="V13" s="329"/>
      <c r="W13" s="329"/>
      <c r="X13" s="329"/>
      <c r="Y13" s="329"/>
      <c r="Z13" s="329"/>
      <c r="AA13" s="329"/>
      <c r="AB13" s="329"/>
      <c r="AC13" s="329"/>
      <c r="AD13" s="328"/>
    </row>
    <row r="14" spans="1:32" s="345" customFormat="1" ht="21" customHeight="1" x14ac:dyDescent="0.4">
      <c r="A14" s="341" t="str">
        <f>IF(OR('ordem de passagem'!$G10="pct",'ordem de passagem'!$G10="mini",'ordem de passagem'!$G10="pctt",'ordem de passagem'!$G10="pctn",'ordem de passagem'!$G10="pctm"),'ordem de passagem'!B10,"")</f>
        <v/>
      </c>
      <c r="B14" s="402" t="str">
        <f>IF(OR('ordem de passagem'!$G10="pct",'ordem de passagem'!$G10="mini",'ordem de passagem'!$G10="pctt",'ordem de passagem'!$G10="pctn",'ordem de passagem'!$G10="pctm"),'ordem de passagem'!C10,"Não faz este aparelho")</f>
        <v>Não faz este aparelho</v>
      </c>
      <c r="C14" s="402" t="str">
        <f>IF(OR('ordem de passagem'!$G10="pct",'ordem de passagem'!$G10="mini",'ordem de passagem'!$G10="pctt",'ordem de passagem'!$G10="pctn",'ordem de passagem'!$G10="pctm"),'ordem de passagem'!D10,"")</f>
        <v/>
      </c>
      <c r="D14" s="341" t="str">
        <f>IF(OR('ordem de passagem'!$G10="pct",'ordem de passagem'!$G10="mini",'ordem de passagem'!$G10="pctt",'ordem de passagem'!$G10="pctn",'ordem de passagem'!$G10="pctm"),'ordem de passagem'!E10,"")</f>
        <v/>
      </c>
      <c r="E14" s="341" t="str">
        <f>IF(OR('ordem de passagem'!$G10="pct",'ordem de passagem'!$G10="mini",'ordem de passagem'!$G10="pctt",'ordem de passagem'!$G10="pctn",'ordem de passagem'!$G10="pctm"),'ordem de passagem'!G10,"")</f>
        <v/>
      </c>
      <c r="F14" s="341" t="str">
        <f>IF(OR('ordem de passagem'!$G10="pct",'ordem de passagem'!$G10="mini",'ordem de passagem'!$G10="pctt",'ordem de passagem'!$G10="pctn",'ordem de passagem'!$G10="pctm"),'ordem de passagem'!F10,"")</f>
        <v/>
      </c>
      <c r="G14" s="341" t="str">
        <f>IF(OR('ordem de passagem'!$G10="pct",'ordem de passagem'!$G10="mini",'ordem de passagem'!$G10="pctt",'ordem de passagem'!$G10="pctn",'ordem de passagem'!$G10="pctm"),'ordem de passagem'!H10,"")</f>
        <v/>
      </c>
      <c r="H14" s="614"/>
      <c r="I14" s="615"/>
      <c r="J14" s="616"/>
      <c r="K14" s="617"/>
      <c r="L14" s="614"/>
      <c r="M14" s="615"/>
      <c r="N14" s="616"/>
      <c r="O14" s="617"/>
      <c r="P14" s="614"/>
      <c r="Q14" s="618"/>
      <c r="R14" s="466"/>
      <c r="S14" s="374"/>
      <c r="T14" s="465"/>
      <c r="U14" s="496"/>
      <c r="V14" s="343">
        <f>IFERROR((IF($U$11=3,((H14+J14+L14))-S14,IF($U$11=5,((H14+J14+L14+N14+P14)-MAX(H14:I14,J14,L14,N14,P14)-MIN(H14:I14,J14,L14,N14,P14))))/3)-S14,"")</f>
        <v>0</v>
      </c>
      <c r="W14" s="343" t="str">
        <f t="shared" ref="W14:W15" si="0">IF(T14="","",T14)</f>
        <v/>
      </c>
      <c r="X14" s="343">
        <f t="shared" ref="X14:X15" si="1">IF($U$11=4,"",V14)</f>
        <v>0</v>
      </c>
      <c r="Y14" s="343" t="str">
        <f t="shared" ref="Y14:Y15" si="2">IF(T14="","",T14)</f>
        <v/>
      </c>
      <c r="Z14" s="344" t="str">
        <f t="shared" ref="Z14:Z15" si="3">IF(H14="","",X14)</f>
        <v/>
      </c>
      <c r="AA14" s="344" t="str">
        <f t="shared" ref="AA14:AA15" si="4">IF(H14="","",Y14)</f>
        <v/>
      </c>
      <c r="AB14" s="343">
        <f>IFERROR((IF($U$11=3,((H14+J14+L14)/3)+T14,IF($U$11=5,((H14+J14+L14+N14+P14)-MAX(H14,J14,L14,N14,P14)-MIN(H14,J14,L14,N14,P14))/3)+T14))-S14,"")</f>
        <v>0</v>
      </c>
      <c r="AC14" s="343">
        <f>IF($U$11=4,"",AB14)</f>
        <v>0</v>
      </c>
      <c r="AD14" s="344" t="str">
        <f t="shared" ref="AD14:AD77" si="5">IF(OR(A14="",A14="falta"),"",AC14)</f>
        <v/>
      </c>
      <c r="AE14" s="305"/>
      <c r="AF14" s="346">
        <f t="shared" ref="AF14:AF33" si="6">IFERROR((IF($U$11=3,((H14+J14+L14))-S14,IF($U$11=5,((H14+J14+L14+N14+P14)-MAX(H14:I14,J14,L14,N14,P14)-MIN(H14:I14,J14,L14,N14,P14)))))-S14,"")</f>
        <v>0</v>
      </c>
    </row>
    <row r="15" spans="1:32" s="346" customFormat="1" ht="21" customHeight="1" x14ac:dyDescent="0.4">
      <c r="A15" s="341" t="str">
        <f>IF(OR('ordem de passagem'!$G11="pct",'ordem de passagem'!$G11="mini",'ordem de passagem'!$G11="pctt",'ordem de passagem'!$G11="pctn",'ordem de passagem'!$G11="pctm"),'ordem de passagem'!B11,"")</f>
        <v/>
      </c>
      <c r="B15" s="402" t="str">
        <f>IF(OR('ordem de passagem'!$G11="pct",'ordem de passagem'!$G11="mini",'ordem de passagem'!$G11="pctt",'ordem de passagem'!$G11="pctn",'ordem de passagem'!$G11="pctm"),'ordem de passagem'!C11,"Não faz este aparelho")</f>
        <v>Não faz este aparelho</v>
      </c>
      <c r="C15" s="402" t="str">
        <f>IF(OR('ordem de passagem'!$G11="pct",'ordem de passagem'!$G11="mini",'ordem de passagem'!$G11="pctt",'ordem de passagem'!$G11="pctn",'ordem de passagem'!$G11="pctm"),'ordem de passagem'!D11,"")</f>
        <v/>
      </c>
      <c r="D15" s="341" t="str">
        <f>IF(OR('ordem de passagem'!$G11="pct",'ordem de passagem'!$G11="mini",'ordem de passagem'!$G11="pctt",'ordem de passagem'!$G11="pctn",'ordem de passagem'!$G11="pctm"),'ordem de passagem'!E11,"")</f>
        <v/>
      </c>
      <c r="E15" s="341" t="str">
        <f>IF(OR('ordem de passagem'!$G11="pct",'ordem de passagem'!$G11="mini",'ordem de passagem'!$G11="pctt",'ordem de passagem'!$G11="pctn",'ordem de passagem'!$G11="pctm"),'ordem de passagem'!G11,"")</f>
        <v/>
      </c>
      <c r="F15" s="341" t="str">
        <f>IF(OR('ordem de passagem'!$G11="pct",'ordem de passagem'!$G11="mini",'ordem de passagem'!$G11="pctt",'ordem de passagem'!$G11="pctn",'ordem de passagem'!$G11="pctm"),'ordem de passagem'!F11,"")</f>
        <v/>
      </c>
      <c r="G15" s="341" t="str">
        <f>IF(OR('ordem de passagem'!$G11="pct",'ordem de passagem'!$G11="mini",'ordem de passagem'!$G11="pctt",'ordem de passagem'!$G11="pctn",'ordem de passagem'!$G11="pctm"),'ordem de passagem'!H11,"")</f>
        <v/>
      </c>
      <c r="H15" s="614"/>
      <c r="I15" s="615"/>
      <c r="J15" s="616"/>
      <c r="K15" s="617"/>
      <c r="L15" s="614"/>
      <c r="M15" s="615"/>
      <c r="N15" s="616"/>
      <c r="O15" s="617"/>
      <c r="P15" s="614"/>
      <c r="Q15" s="618"/>
      <c r="R15" s="466"/>
      <c r="S15" s="374"/>
      <c r="T15" s="465"/>
      <c r="U15" s="342"/>
      <c r="V15" s="343">
        <f>IFERROR((IF($U$11=3,((H15+J15+L15))-S15,IF($U$11=5,((H15+J15+L15+N15+P15)-MAX(H15:I15,J15,L15,N15,P15)-MIN(H15:I15,J15,L15,N15,P15))))/3)-S15,"")</f>
        <v>0</v>
      </c>
      <c r="W15" s="343" t="str">
        <f t="shared" si="0"/>
        <v/>
      </c>
      <c r="X15" s="343">
        <f t="shared" si="1"/>
        <v>0</v>
      </c>
      <c r="Y15" s="343" t="str">
        <f t="shared" si="2"/>
        <v/>
      </c>
      <c r="Z15" s="344" t="str">
        <f t="shared" si="3"/>
        <v/>
      </c>
      <c r="AA15" s="344" t="str">
        <f t="shared" si="4"/>
        <v/>
      </c>
      <c r="AB15" s="343">
        <f>IFERROR((IF($U$11=3,((H15+J15+L15)/3)+T15,IF($U$11=5,((H15+J15+L15+N15+P15)-MAX(H15,J15,L15,N15,P15)-MIN(H15,J15,L15,N15,P15))/3)+T15))-S15,"")</f>
        <v>0</v>
      </c>
      <c r="AC15" s="343">
        <f>IF($U$11=4,"",AB15)</f>
        <v>0</v>
      </c>
      <c r="AD15" s="344" t="str">
        <f t="shared" si="5"/>
        <v/>
      </c>
      <c r="AE15" s="540"/>
      <c r="AF15" s="346">
        <f t="shared" si="6"/>
        <v>0</v>
      </c>
    </row>
    <row r="16" spans="1:32" s="346" customFormat="1" ht="21" customHeight="1" x14ac:dyDescent="0.4">
      <c r="A16" s="341" t="str">
        <f>IF(OR('ordem de passagem'!$G12="pct",'ordem de passagem'!$G12="mini",'ordem de passagem'!$G12="pctt",'ordem de passagem'!$G12="pctn",'ordem de passagem'!$G12="pctm"),'ordem de passagem'!B12,"")</f>
        <v/>
      </c>
      <c r="B16" s="402" t="str">
        <f>IF(OR('ordem de passagem'!$G12="pct",'ordem de passagem'!$G12="mini",'ordem de passagem'!$G12="pctt",'ordem de passagem'!$G12="pctn",'ordem de passagem'!$G12="pctm"),'ordem de passagem'!C12,"Não faz este aparelho")</f>
        <v>Não faz este aparelho</v>
      </c>
      <c r="C16" s="402" t="str">
        <f>IF(OR('ordem de passagem'!$G12="pct",'ordem de passagem'!$G12="mini",'ordem de passagem'!$G12="pctt",'ordem de passagem'!$G12="pctn",'ordem de passagem'!$G12="pctm"),'ordem de passagem'!D12,"")</f>
        <v/>
      </c>
      <c r="D16" s="341" t="str">
        <f>IF(OR('ordem de passagem'!$G12="pct",'ordem de passagem'!$G12="mini",'ordem de passagem'!$G12="pctt",'ordem de passagem'!$G12="pctn",'ordem de passagem'!$G12="pctm"),'ordem de passagem'!E12,"")</f>
        <v/>
      </c>
      <c r="E16" s="341" t="str">
        <f>IF(OR('ordem de passagem'!$G12="pct",'ordem de passagem'!$G12="mini",'ordem de passagem'!$G12="pctt",'ordem de passagem'!$G12="pctn",'ordem de passagem'!$G12="pctm"),'ordem de passagem'!G12,"")</f>
        <v/>
      </c>
      <c r="F16" s="341" t="str">
        <f>IF(OR('ordem de passagem'!$G12="pct",'ordem de passagem'!$G12="mini",'ordem de passagem'!$G12="pctt",'ordem de passagem'!$G12="pctn",'ordem de passagem'!$G12="pctm"),'ordem de passagem'!F12,"")</f>
        <v/>
      </c>
      <c r="G16" s="341" t="str">
        <f>IF(OR('ordem de passagem'!$G12="pct",'ordem de passagem'!$G12="mini",'ordem de passagem'!$G12="pctt",'ordem de passagem'!$G12="pctn",'ordem de passagem'!$G12="pctm"),'ordem de passagem'!H12,"")</f>
        <v/>
      </c>
      <c r="H16" s="614"/>
      <c r="I16" s="615"/>
      <c r="J16" s="616"/>
      <c r="K16" s="617"/>
      <c r="L16" s="614"/>
      <c r="M16" s="615"/>
      <c r="N16" s="616"/>
      <c r="O16" s="617"/>
      <c r="P16" s="614"/>
      <c r="Q16" s="618"/>
      <c r="R16" s="466"/>
      <c r="S16" s="374"/>
      <c r="T16" s="465"/>
      <c r="U16" s="342"/>
      <c r="V16" s="343">
        <f t="shared" ref="V16:V79" si="7">IFERROR((IF($U$11=3,((H16+J16+L16))-S16,IF($U$11=5,((H16+J16+L16+N16+P16)-MAX(H16:I16,J16,L16,N16,P16)-MIN(H16:I16,J16,L16,N16,P16))))/3)-S16,"")</f>
        <v>0</v>
      </c>
      <c r="W16" s="343" t="str">
        <f t="shared" ref="W16:W79" si="8">IF(T16="","",T16)</f>
        <v/>
      </c>
      <c r="X16" s="343">
        <f t="shared" ref="X16:X79" si="9">IF($U$11=4,"",V16)</f>
        <v>0</v>
      </c>
      <c r="Y16" s="343" t="str">
        <f t="shared" ref="Y16:Y79" si="10">IF(T16="","",T16)</f>
        <v/>
      </c>
      <c r="Z16" s="344" t="str">
        <f t="shared" ref="Z16:Z79" si="11">IF(H16="","",X16)</f>
        <v/>
      </c>
      <c r="AA16" s="344" t="str">
        <f t="shared" ref="AA16:AA79" si="12">IF(H16="","",Y16)</f>
        <v/>
      </c>
      <c r="AB16" s="343">
        <f t="shared" ref="AB16:AB79" si="13">IFERROR((IF($U$11=3,((H16+J16+L16)/3)+T16,IF($U$11=5,((H16+J16+L16+N16+P16)-MAX(H16,J16,L16,N16,P16)-MIN(H16,J16,L16,N16,P16))/3)+T16))-S16,"")</f>
        <v>0</v>
      </c>
      <c r="AC16" s="343">
        <f t="shared" ref="AC16:AC79" si="14">IF($U$11=4,"",AB16)</f>
        <v>0</v>
      </c>
      <c r="AD16" s="344" t="str">
        <f t="shared" si="5"/>
        <v/>
      </c>
      <c r="AE16" s="540"/>
      <c r="AF16" s="346">
        <f t="shared" si="6"/>
        <v>0</v>
      </c>
    </row>
    <row r="17" spans="1:32" s="346" customFormat="1" ht="21" customHeight="1" x14ac:dyDescent="0.4">
      <c r="A17" s="341" t="str">
        <f>IF(OR('ordem de passagem'!$G13="pct",'ordem de passagem'!$G13="mini",'ordem de passagem'!$G13="pctt",'ordem de passagem'!$G13="pctn",'ordem de passagem'!$G13="pctm"),'ordem de passagem'!B13,"")</f>
        <v/>
      </c>
      <c r="B17" s="402" t="str">
        <f>IF(OR('ordem de passagem'!$G13="pct",'ordem de passagem'!$G13="mini",'ordem de passagem'!$G13="pctt",'ordem de passagem'!$G13="pctn",'ordem de passagem'!$G13="pctm"),'ordem de passagem'!C13,"Não faz este aparelho")</f>
        <v>Não faz este aparelho</v>
      </c>
      <c r="C17" s="402" t="str">
        <f>IF(OR('ordem de passagem'!$G13="pct",'ordem de passagem'!$G13="mini",'ordem de passagem'!$G13="pctt",'ordem de passagem'!$G13="pctn",'ordem de passagem'!$G13="pctm"),'ordem de passagem'!D13,"")</f>
        <v/>
      </c>
      <c r="D17" s="341" t="str">
        <f>IF(OR('ordem de passagem'!$G13="pct",'ordem de passagem'!$G13="mini",'ordem de passagem'!$G13="pctt",'ordem de passagem'!$G13="pctn",'ordem de passagem'!$G13="pctm"),'ordem de passagem'!E13,"")</f>
        <v/>
      </c>
      <c r="E17" s="341" t="str">
        <f>IF(OR('ordem de passagem'!$G13="pct",'ordem de passagem'!$G13="mini",'ordem de passagem'!$G13="pctt",'ordem de passagem'!$G13="pctn",'ordem de passagem'!$G13="pctm"),'ordem de passagem'!G13,"")</f>
        <v/>
      </c>
      <c r="F17" s="341" t="str">
        <f>IF(OR('ordem de passagem'!$G13="pct",'ordem de passagem'!$G13="mini",'ordem de passagem'!$G13="pctt",'ordem de passagem'!$G13="pctn",'ordem de passagem'!$G13="pctm"),'ordem de passagem'!F13,"")</f>
        <v/>
      </c>
      <c r="G17" s="341" t="str">
        <f>IF(OR('ordem de passagem'!$G13="pct",'ordem de passagem'!$G13="mini",'ordem de passagem'!$G13="pctt",'ordem de passagem'!$G13="pctn",'ordem de passagem'!$G13="pctm"),'ordem de passagem'!H13,"")</f>
        <v/>
      </c>
      <c r="H17" s="614"/>
      <c r="I17" s="615"/>
      <c r="J17" s="616"/>
      <c r="K17" s="617"/>
      <c r="L17" s="614"/>
      <c r="M17" s="615"/>
      <c r="N17" s="616"/>
      <c r="O17" s="617"/>
      <c r="P17" s="614"/>
      <c r="Q17" s="618"/>
      <c r="R17" s="466"/>
      <c r="S17" s="374"/>
      <c r="T17" s="465"/>
      <c r="U17" s="342"/>
      <c r="V17" s="343">
        <f t="shared" si="7"/>
        <v>0</v>
      </c>
      <c r="W17" s="343" t="str">
        <f t="shared" si="8"/>
        <v/>
      </c>
      <c r="X17" s="343">
        <f t="shared" si="9"/>
        <v>0</v>
      </c>
      <c r="Y17" s="343" t="str">
        <f t="shared" si="10"/>
        <v/>
      </c>
      <c r="Z17" s="344" t="str">
        <f t="shared" si="11"/>
        <v/>
      </c>
      <c r="AA17" s="344" t="str">
        <f t="shared" si="12"/>
        <v/>
      </c>
      <c r="AB17" s="343">
        <f t="shared" si="13"/>
        <v>0</v>
      </c>
      <c r="AC17" s="343">
        <f t="shared" si="14"/>
        <v>0</v>
      </c>
      <c r="AD17" s="344" t="str">
        <f t="shared" si="5"/>
        <v/>
      </c>
      <c r="AE17" s="540"/>
      <c r="AF17" s="346">
        <f t="shared" si="6"/>
        <v>0</v>
      </c>
    </row>
    <row r="18" spans="1:32" s="346" customFormat="1" ht="21" customHeight="1" x14ac:dyDescent="0.4">
      <c r="A18" s="341" t="str">
        <f>IF(OR('ordem de passagem'!$G14="pct",'ordem de passagem'!$G14="mini",'ordem de passagem'!$G14="pctt",'ordem de passagem'!$G14="pctn",'ordem de passagem'!$G14="pctm"),'ordem de passagem'!B14,"")</f>
        <v/>
      </c>
      <c r="B18" s="402" t="str">
        <f>IF(OR('ordem de passagem'!$G14="pct",'ordem de passagem'!$G14="mini",'ordem de passagem'!$G14="pctt",'ordem de passagem'!$G14="pctn",'ordem de passagem'!$G14="pctm"),'ordem de passagem'!C14,"Não faz este aparelho")</f>
        <v>Não faz este aparelho</v>
      </c>
      <c r="C18" s="402" t="str">
        <f>IF(OR('ordem de passagem'!$G14="pct",'ordem de passagem'!$G14="mini",'ordem de passagem'!$G14="pctt",'ordem de passagem'!$G14="pctn",'ordem de passagem'!$G14="pctm"),'ordem de passagem'!D14,"")</f>
        <v/>
      </c>
      <c r="D18" s="341" t="str">
        <f>IF(OR('ordem de passagem'!$G14="pct",'ordem de passagem'!$G14="mini",'ordem de passagem'!$G14="pctt",'ordem de passagem'!$G14="pctn",'ordem de passagem'!$G14="pctm"),'ordem de passagem'!E14,"")</f>
        <v/>
      </c>
      <c r="E18" s="341" t="str">
        <f>IF(OR('ordem de passagem'!$G14="pct",'ordem de passagem'!$G14="mini",'ordem de passagem'!$G14="pctt",'ordem de passagem'!$G14="pctn",'ordem de passagem'!$G14="pctm"),'ordem de passagem'!G14,"")</f>
        <v/>
      </c>
      <c r="F18" s="341" t="str">
        <f>IF(OR('ordem de passagem'!$G14="pct",'ordem de passagem'!$G14="mini",'ordem de passagem'!$G14="pctt",'ordem de passagem'!$G14="pctn",'ordem de passagem'!$G14="pctm"),'ordem de passagem'!F14,"")</f>
        <v/>
      </c>
      <c r="G18" s="341" t="str">
        <f>IF(OR('ordem de passagem'!$G14="pct",'ordem de passagem'!$G14="mini",'ordem de passagem'!$G14="pctt",'ordem de passagem'!$G14="pctn",'ordem de passagem'!$G14="pctm"),'ordem de passagem'!H14,"")</f>
        <v/>
      </c>
      <c r="H18" s="614"/>
      <c r="I18" s="615"/>
      <c r="J18" s="616"/>
      <c r="K18" s="617"/>
      <c r="L18" s="614"/>
      <c r="M18" s="615"/>
      <c r="N18" s="616"/>
      <c r="O18" s="617"/>
      <c r="P18" s="614"/>
      <c r="Q18" s="618"/>
      <c r="R18" s="466"/>
      <c r="S18" s="374"/>
      <c r="T18" s="465"/>
      <c r="U18" s="342"/>
      <c r="V18" s="343">
        <f t="shared" si="7"/>
        <v>0</v>
      </c>
      <c r="W18" s="343" t="str">
        <f t="shared" si="8"/>
        <v/>
      </c>
      <c r="X18" s="343">
        <f t="shared" si="9"/>
        <v>0</v>
      </c>
      <c r="Y18" s="343" t="str">
        <f t="shared" si="10"/>
        <v/>
      </c>
      <c r="Z18" s="344" t="str">
        <f t="shared" si="11"/>
        <v/>
      </c>
      <c r="AA18" s="344" t="str">
        <f t="shared" si="12"/>
        <v/>
      </c>
      <c r="AB18" s="343">
        <f t="shared" si="13"/>
        <v>0</v>
      </c>
      <c r="AC18" s="343">
        <f t="shared" si="14"/>
        <v>0</v>
      </c>
      <c r="AD18" s="344" t="str">
        <f t="shared" si="5"/>
        <v/>
      </c>
      <c r="AE18" s="540"/>
      <c r="AF18" s="346">
        <f t="shared" si="6"/>
        <v>0</v>
      </c>
    </row>
    <row r="19" spans="1:32" s="346" customFormat="1" ht="21" customHeight="1" x14ac:dyDescent="0.4">
      <c r="A19" s="341" t="str">
        <f>IF(OR('ordem de passagem'!$G15="pct",'ordem de passagem'!$G15="mini",'ordem de passagem'!$G15="pctt",'ordem de passagem'!$G15="pctn",'ordem de passagem'!$G15="pctm"),'ordem de passagem'!B15,"")</f>
        <v/>
      </c>
      <c r="B19" s="402" t="str">
        <f>IF(OR('ordem de passagem'!$G15="pct",'ordem de passagem'!$G15="mini",'ordem de passagem'!$G15="pctt",'ordem de passagem'!$G15="pctn",'ordem de passagem'!$G15="pctm"),'ordem de passagem'!C15,"Não faz este aparelho")</f>
        <v>Não faz este aparelho</v>
      </c>
      <c r="C19" s="402" t="str">
        <f>IF(OR('ordem de passagem'!$G15="pct",'ordem de passagem'!$G15="mini",'ordem de passagem'!$G15="pctt",'ordem de passagem'!$G15="pctn",'ordem de passagem'!$G15="pctm"),'ordem de passagem'!D15,"")</f>
        <v/>
      </c>
      <c r="D19" s="341" t="str">
        <f>IF(OR('ordem de passagem'!$G15="pct",'ordem de passagem'!$G15="mini",'ordem de passagem'!$G15="pctt",'ordem de passagem'!$G15="pctn",'ordem de passagem'!$G15="pctm"),'ordem de passagem'!E15,"")</f>
        <v/>
      </c>
      <c r="E19" s="341" t="str">
        <f>IF(OR('ordem de passagem'!$G15="pct",'ordem de passagem'!$G15="mini",'ordem de passagem'!$G15="pctt",'ordem de passagem'!$G15="pctn",'ordem de passagem'!$G15="pctm"),'ordem de passagem'!G15,"")</f>
        <v/>
      </c>
      <c r="F19" s="341" t="str">
        <f>IF(OR('ordem de passagem'!$G15="pct",'ordem de passagem'!$G15="mini",'ordem de passagem'!$G15="pctt",'ordem de passagem'!$G15="pctn",'ordem de passagem'!$G15="pctm"),'ordem de passagem'!F15,"")</f>
        <v/>
      </c>
      <c r="G19" s="341" t="str">
        <f>IF(OR('ordem de passagem'!$G15="pct",'ordem de passagem'!$G15="mini",'ordem de passagem'!$G15="pctt",'ordem de passagem'!$G15="pctn",'ordem de passagem'!$G15="pctm"),'ordem de passagem'!H15,"")</f>
        <v/>
      </c>
      <c r="H19" s="614"/>
      <c r="I19" s="615"/>
      <c r="J19" s="616"/>
      <c r="K19" s="617"/>
      <c r="L19" s="614"/>
      <c r="M19" s="615"/>
      <c r="N19" s="616"/>
      <c r="O19" s="617"/>
      <c r="P19" s="614"/>
      <c r="Q19" s="618"/>
      <c r="R19" s="466"/>
      <c r="S19" s="374"/>
      <c r="T19" s="465"/>
      <c r="U19" s="342"/>
      <c r="V19" s="343">
        <f t="shared" si="7"/>
        <v>0</v>
      </c>
      <c r="W19" s="343" t="str">
        <f t="shared" si="8"/>
        <v/>
      </c>
      <c r="X19" s="343">
        <f t="shared" si="9"/>
        <v>0</v>
      </c>
      <c r="Y19" s="343" t="str">
        <f t="shared" si="10"/>
        <v/>
      </c>
      <c r="Z19" s="344" t="str">
        <f t="shared" si="11"/>
        <v/>
      </c>
      <c r="AA19" s="344" t="str">
        <f t="shared" si="12"/>
        <v/>
      </c>
      <c r="AB19" s="343">
        <f t="shared" si="13"/>
        <v>0</v>
      </c>
      <c r="AC19" s="343">
        <f t="shared" si="14"/>
        <v>0</v>
      </c>
      <c r="AD19" s="344" t="str">
        <f t="shared" si="5"/>
        <v/>
      </c>
      <c r="AE19" s="540"/>
      <c r="AF19" s="346">
        <f t="shared" si="6"/>
        <v>0</v>
      </c>
    </row>
    <row r="20" spans="1:32" s="346" customFormat="1" ht="21" customHeight="1" x14ac:dyDescent="0.4">
      <c r="A20" s="341" t="str">
        <f>IF(OR('ordem de passagem'!$G16="pct",'ordem de passagem'!$G16="mini",'ordem de passagem'!$G16="pctt",'ordem de passagem'!$G16="pctn",'ordem de passagem'!$G16="pctm"),'ordem de passagem'!B16,"")</f>
        <v/>
      </c>
      <c r="B20" s="402" t="str">
        <f>IF(OR('ordem de passagem'!$G16="pct",'ordem de passagem'!$G16="mini",'ordem de passagem'!$G16="pctt",'ordem de passagem'!$G16="pctn",'ordem de passagem'!$G16="pctm"),'ordem de passagem'!C16,"Não faz este aparelho")</f>
        <v>Não faz este aparelho</v>
      </c>
      <c r="C20" s="402" t="str">
        <f>IF(OR('ordem de passagem'!$G16="pct",'ordem de passagem'!$G16="mini",'ordem de passagem'!$G16="pctt",'ordem de passagem'!$G16="pctn",'ordem de passagem'!$G16="pctm"),'ordem de passagem'!D16,"")</f>
        <v/>
      </c>
      <c r="D20" s="341" t="str">
        <f>IF(OR('ordem de passagem'!$G16="pct",'ordem de passagem'!$G16="mini",'ordem de passagem'!$G16="pctt",'ordem de passagem'!$G16="pctn",'ordem de passagem'!$G16="pctm"),'ordem de passagem'!E16,"")</f>
        <v/>
      </c>
      <c r="E20" s="341" t="str">
        <f>IF(OR('ordem de passagem'!$G16="pct",'ordem de passagem'!$G16="mini",'ordem de passagem'!$G16="pctt",'ordem de passagem'!$G16="pctn",'ordem de passagem'!$G16="pctm"),'ordem de passagem'!G16,"")</f>
        <v/>
      </c>
      <c r="F20" s="341" t="str">
        <f>IF(OR('ordem de passagem'!$G16="pct",'ordem de passagem'!$G16="mini",'ordem de passagem'!$G16="pctt",'ordem de passagem'!$G16="pctn",'ordem de passagem'!$G16="pctm"),'ordem de passagem'!F16,"")</f>
        <v/>
      </c>
      <c r="G20" s="341" t="str">
        <f>IF(OR('ordem de passagem'!$G16="pct",'ordem de passagem'!$G16="mini",'ordem de passagem'!$G16="pctt",'ordem de passagem'!$G16="pctn",'ordem de passagem'!$G16="pctm"),'ordem de passagem'!H16,"")</f>
        <v/>
      </c>
      <c r="H20" s="614"/>
      <c r="I20" s="615"/>
      <c r="J20" s="616"/>
      <c r="K20" s="617"/>
      <c r="L20" s="614"/>
      <c r="M20" s="615"/>
      <c r="N20" s="616"/>
      <c r="O20" s="617"/>
      <c r="P20" s="614"/>
      <c r="Q20" s="618"/>
      <c r="R20" s="466"/>
      <c r="S20" s="374"/>
      <c r="T20" s="465"/>
      <c r="U20" s="342"/>
      <c r="V20" s="343">
        <f t="shared" si="7"/>
        <v>0</v>
      </c>
      <c r="W20" s="343" t="str">
        <f t="shared" si="8"/>
        <v/>
      </c>
      <c r="X20" s="343">
        <f t="shared" si="9"/>
        <v>0</v>
      </c>
      <c r="Y20" s="343" t="str">
        <f t="shared" si="10"/>
        <v/>
      </c>
      <c r="Z20" s="344" t="str">
        <f t="shared" si="11"/>
        <v/>
      </c>
      <c r="AA20" s="344" t="str">
        <f t="shared" si="12"/>
        <v/>
      </c>
      <c r="AB20" s="343">
        <f t="shared" si="13"/>
        <v>0</v>
      </c>
      <c r="AC20" s="343">
        <f t="shared" si="14"/>
        <v>0</v>
      </c>
      <c r="AD20" s="344" t="str">
        <f t="shared" si="5"/>
        <v/>
      </c>
      <c r="AE20" s="540"/>
      <c r="AF20" s="346">
        <f t="shared" si="6"/>
        <v>0</v>
      </c>
    </row>
    <row r="21" spans="1:32" s="346" customFormat="1" ht="21" customHeight="1" x14ac:dyDescent="0.4">
      <c r="A21" s="341" t="str">
        <f>IF(OR('ordem de passagem'!$G17="pct",'ordem de passagem'!$G17="mini",'ordem de passagem'!$G17="pctt",'ordem de passagem'!$G17="pctn",'ordem de passagem'!$G17="pctm"),'ordem de passagem'!B17,"")</f>
        <v/>
      </c>
      <c r="B21" s="402" t="str">
        <f>IF(OR('ordem de passagem'!$G17="pct",'ordem de passagem'!$G17="mini",'ordem de passagem'!$G17="pctt",'ordem de passagem'!$G17="pctn",'ordem de passagem'!$G17="pctm"),'ordem de passagem'!C17,"Não faz este aparelho")</f>
        <v>Não faz este aparelho</v>
      </c>
      <c r="C21" s="402" t="str">
        <f>IF(OR('ordem de passagem'!$G17="pct",'ordem de passagem'!$G17="mini",'ordem de passagem'!$G17="pctt",'ordem de passagem'!$G17="pctn",'ordem de passagem'!$G17="pctm"),'ordem de passagem'!D17,"")</f>
        <v/>
      </c>
      <c r="D21" s="341" t="str">
        <f>IF(OR('ordem de passagem'!$G17="pct",'ordem de passagem'!$G17="mini",'ordem de passagem'!$G17="pctt",'ordem de passagem'!$G17="pctn",'ordem de passagem'!$G17="pctm"),'ordem de passagem'!E17,"")</f>
        <v/>
      </c>
      <c r="E21" s="341" t="str">
        <f>IF(OR('ordem de passagem'!$G17="pct",'ordem de passagem'!$G17="mini",'ordem de passagem'!$G17="pctt",'ordem de passagem'!$G17="pctn",'ordem de passagem'!$G17="pctm"),'ordem de passagem'!G17,"")</f>
        <v/>
      </c>
      <c r="F21" s="341" t="str">
        <f>IF(OR('ordem de passagem'!$G17="pct",'ordem de passagem'!$G17="mini",'ordem de passagem'!$G17="pctt",'ordem de passagem'!$G17="pctn",'ordem de passagem'!$G17="pctm"),'ordem de passagem'!F17,"")</f>
        <v/>
      </c>
      <c r="G21" s="341" t="str">
        <f>IF(OR('ordem de passagem'!$G17="pct",'ordem de passagem'!$G17="mini",'ordem de passagem'!$G17="pctt",'ordem de passagem'!$G17="pctn",'ordem de passagem'!$G17="pctm"),'ordem de passagem'!H17,"")</f>
        <v/>
      </c>
      <c r="H21" s="614"/>
      <c r="I21" s="615"/>
      <c r="J21" s="616"/>
      <c r="K21" s="617"/>
      <c r="L21" s="614"/>
      <c r="M21" s="615"/>
      <c r="N21" s="616"/>
      <c r="O21" s="617"/>
      <c r="P21" s="614"/>
      <c r="Q21" s="618"/>
      <c r="R21" s="466"/>
      <c r="S21" s="374"/>
      <c r="T21" s="465"/>
      <c r="U21" s="342"/>
      <c r="V21" s="343">
        <f t="shared" si="7"/>
        <v>0</v>
      </c>
      <c r="W21" s="343" t="str">
        <f t="shared" si="8"/>
        <v/>
      </c>
      <c r="X21" s="343">
        <f t="shared" si="9"/>
        <v>0</v>
      </c>
      <c r="Y21" s="343" t="str">
        <f t="shared" si="10"/>
        <v/>
      </c>
      <c r="Z21" s="344" t="str">
        <f t="shared" si="11"/>
        <v/>
      </c>
      <c r="AA21" s="344" t="str">
        <f t="shared" si="12"/>
        <v/>
      </c>
      <c r="AB21" s="343">
        <f t="shared" si="13"/>
        <v>0</v>
      </c>
      <c r="AC21" s="343">
        <f t="shared" si="14"/>
        <v>0</v>
      </c>
      <c r="AD21" s="344" t="str">
        <f t="shared" si="5"/>
        <v/>
      </c>
      <c r="AE21" s="540"/>
      <c r="AF21" s="346">
        <f t="shared" si="6"/>
        <v>0</v>
      </c>
    </row>
    <row r="22" spans="1:32" s="346" customFormat="1" ht="21" customHeight="1" x14ac:dyDescent="0.4">
      <c r="A22" s="341" t="str">
        <f>IF(OR('ordem de passagem'!$G18="pct",'ordem de passagem'!$G18="mini",'ordem de passagem'!$G18="pctt",'ordem de passagem'!$G18="pctn",'ordem de passagem'!$G18="pctm"),'ordem de passagem'!B18,"")</f>
        <v/>
      </c>
      <c r="B22" s="402" t="str">
        <f>IF(OR('ordem de passagem'!$G18="pct",'ordem de passagem'!$G18="mini",'ordem de passagem'!$G18="pctt",'ordem de passagem'!$G18="pctn",'ordem de passagem'!$G18="pctm"),'ordem de passagem'!C18,"Não faz este aparelho")</f>
        <v>Não faz este aparelho</v>
      </c>
      <c r="C22" s="402" t="str">
        <f>IF(OR('ordem de passagem'!$G18="pct",'ordem de passagem'!$G18="mini",'ordem de passagem'!$G18="pctt",'ordem de passagem'!$G18="pctn",'ordem de passagem'!$G18="pctm"),'ordem de passagem'!D18,"")</f>
        <v/>
      </c>
      <c r="D22" s="341" t="str">
        <f>IF(OR('ordem de passagem'!$G18="pct",'ordem de passagem'!$G18="mini",'ordem de passagem'!$G18="pctt",'ordem de passagem'!$G18="pctn",'ordem de passagem'!$G18="pctm"),'ordem de passagem'!E18,"")</f>
        <v/>
      </c>
      <c r="E22" s="341" t="str">
        <f>IF(OR('ordem de passagem'!$G18="pct",'ordem de passagem'!$G18="mini",'ordem de passagem'!$G18="pctt",'ordem de passagem'!$G18="pctn",'ordem de passagem'!$G18="pctm"),'ordem de passagem'!G18,"")</f>
        <v/>
      </c>
      <c r="F22" s="341" t="str">
        <f>IF(OR('ordem de passagem'!$G18="pct",'ordem de passagem'!$G18="mini",'ordem de passagem'!$G18="pctt",'ordem de passagem'!$G18="pctn",'ordem de passagem'!$G18="pctm"),'ordem de passagem'!F18,"")</f>
        <v/>
      </c>
      <c r="G22" s="341" t="str">
        <f>IF(OR('ordem de passagem'!$G18="pct",'ordem de passagem'!$G18="mini",'ordem de passagem'!$G18="pctt",'ordem de passagem'!$G18="pctn",'ordem de passagem'!$G18="pctm"),'ordem de passagem'!H18,"")</f>
        <v/>
      </c>
      <c r="H22" s="614"/>
      <c r="I22" s="615"/>
      <c r="J22" s="616"/>
      <c r="K22" s="617"/>
      <c r="L22" s="614"/>
      <c r="M22" s="615"/>
      <c r="N22" s="616"/>
      <c r="O22" s="617"/>
      <c r="P22" s="614"/>
      <c r="Q22" s="618"/>
      <c r="R22" s="466"/>
      <c r="S22" s="374"/>
      <c r="T22" s="465"/>
      <c r="U22" s="342"/>
      <c r="V22" s="343">
        <f t="shared" si="7"/>
        <v>0</v>
      </c>
      <c r="W22" s="343" t="str">
        <f t="shared" si="8"/>
        <v/>
      </c>
      <c r="X22" s="343">
        <f t="shared" si="9"/>
        <v>0</v>
      </c>
      <c r="Y22" s="343" t="str">
        <f t="shared" si="10"/>
        <v/>
      </c>
      <c r="Z22" s="344" t="str">
        <f t="shared" si="11"/>
        <v/>
      </c>
      <c r="AA22" s="344" t="str">
        <f t="shared" si="12"/>
        <v/>
      </c>
      <c r="AB22" s="343">
        <f t="shared" si="13"/>
        <v>0</v>
      </c>
      <c r="AC22" s="343">
        <f t="shared" si="14"/>
        <v>0</v>
      </c>
      <c r="AD22" s="344" t="str">
        <f t="shared" si="5"/>
        <v/>
      </c>
      <c r="AE22" s="540"/>
      <c r="AF22" s="346">
        <f t="shared" si="6"/>
        <v>0</v>
      </c>
    </row>
    <row r="23" spans="1:32" s="346" customFormat="1" ht="21" customHeight="1" x14ac:dyDescent="0.4">
      <c r="A23" s="341" t="str">
        <f>IF(OR('ordem de passagem'!$G19="pct",'ordem de passagem'!$G19="mini",'ordem de passagem'!$G19="pctt",'ordem de passagem'!$G19="pctn",'ordem de passagem'!$G19="pctm"),'ordem de passagem'!B19,"")</f>
        <v/>
      </c>
      <c r="B23" s="402" t="str">
        <f>IF(OR('ordem de passagem'!$G19="pct",'ordem de passagem'!$G19="mini",'ordem de passagem'!$G19="pctt",'ordem de passagem'!$G19="pctn",'ordem de passagem'!$G19="pctm"),'ordem de passagem'!C19,"Não faz este aparelho")</f>
        <v>Não faz este aparelho</v>
      </c>
      <c r="C23" s="402" t="str">
        <f>IF(OR('ordem de passagem'!$G19="pct",'ordem de passagem'!$G19="mini",'ordem de passagem'!$G19="pctt",'ordem de passagem'!$G19="pctn",'ordem de passagem'!$G19="pctm"),'ordem de passagem'!D19,"")</f>
        <v/>
      </c>
      <c r="D23" s="341" t="str">
        <f>IF(OR('ordem de passagem'!$G19="pct",'ordem de passagem'!$G19="mini",'ordem de passagem'!$G19="pctt",'ordem de passagem'!$G19="pctn",'ordem de passagem'!$G19="pctm"),'ordem de passagem'!E19,"")</f>
        <v/>
      </c>
      <c r="E23" s="341" t="str">
        <f>IF(OR('ordem de passagem'!$G19="pct",'ordem de passagem'!$G19="mini",'ordem de passagem'!$G19="pctt",'ordem de passagem'!$G19="pctn",'ordem de passagem'!$G19="pctm"),'ordem de passagem'!G19,"")</f>
        <v/>
      </c>
      <c r="F23" s="341" t="str">
        <f>IF(OR('ordem de passagem'!$G19="pct",'ordem de passagem'!$G19="mini",'ordem de passagem'!$G19="pctt",'ordem de passagem'!$G19="pctn",'ordem de passagem'!$G19="pctm"),'ordem de passagem'!F19,"")</f>
        <v/>
      </c>
      <c r="G23" s="341" t="str">
        <f>IF(OR('ordem de passagem'!$G19="pct",'ordem de passagem'!$G19="mini",'ordem de passagem'!$G19="pctt",'ordem de passagem'!$G19="pctn",'ordem de passagem'!$G19="pctm"),'ordem de passagem'!H19,"")</f>
        <v/>
      </c>
      <c r="H23" s="614"/>
      <c r="I23" s="615"/>
      <c r="J23" s="616"/>
      <c r="K23" s="617"/>
      <c r="L23" s="614"/>
      <c r="M23" s="615"/>
      <c r="N23" s="616"/>
      <c r="O23" s="617"/>
      <c r="P23" s="614"/>
      <c r="Q23" s="618"/>
      <c r="R23" s="466"/>
      <c r="S23" s="374"/>
      <c r="T23" s="465"/>
      <c r="U23" s="342"/>
      <c r="V23" s="343">
        <f t="shared" si="7"/>
        <v>0</v>
      </c>
      <c r="W23" s="343" t="str">
        <f t="shared" si="8"/>
        <v/>
      </c>
      <c r="X23" s="343">
        <f t="shared" si="9"/>
        <v>0</v>
      </c>
      <c r="Y23" s="343" t="str">
        <f t="shared" si="10"/>
        <v/>
      </c>
      <c r="Z23" s="344" t="str">
        <f t="shared" si="11"/>
        <v/>
      </c>
      <c r="AA23" s="344" t="str">
        <f t="shared" si="12"/>
        <v/>
      </c>
      <c r="AB23" s="343">
        <f t="shared" si="13"/>
        <v>0</v>
      </c>
      <c r="AC23" s="343">
        <f t="shared" si="14"/>
        <v>0</v>
      </c>
      <c r="AD23" s="344" t="str">
        <f t="shared" si="5"/>
        <v/>
      </c>
      <c r="AE23" s="540"/>
      <c r="AF23" s="346">
        <f t="shared" si="6"/>
        <v>0</v>
      </c>
    </row>
    <row r="24" spans="1:32" s="346" customFormat="1" ht="21" customHeight="1" x14ac:dyDescent="0.4">
      <c r="A24" s="341" t="str">
        <f>IF(OR('ordem de passagem'!$G20="pct",'ordem de passagem'!$G20="mini",'ordem de passagem'!$G20="pctt",'ordem de passagem'!$G20="pctn",'ordem de passagem'!$G20="pctm"),'ordem de passagem'!B20,"")</f>
        <v/>
      </c>
      <c r="B24" s="402" t="str">
        <f>IF(OR('ordem de passagem'!$G20="pct",'ordem de passagem'!$G20="mini",'ordem de passagem'!$G20="pctt",'ordem de passagem'!$G20="pctn",'ordem de passagem'!$G20="pctm"),'ordem de passagem'!C20,"Não faz este aparelho")</f>
        <v>Não faz este aparelho</v>
      </c>
      <c r="C24" s="402" t="str">
        <f>IF(OR('ordem de passagem'!$G20="pct",'ordem de passagem'!$G20="mini",'ordem de passagem'!$G20="pctt",'ordem de passagem'!$G20="pctn",'ordem de passagem'!$G20="pctm"),'ordem de passagem'!D20,"")</f>
        <v/>
      </c>
      <c r="D24" s="341" t="str">
        <f>IF(OR('ordem de passagem'!$G20="pct",'ordem de passagem'!$G20="mini",'ordem de passagem'!$G20="pctt",'ordem de passagem'!$G20="pctn",'ordem de passagem'!$G20="pctm"),'ordem de passagem'!E20,"")</f>
        <v/>
      </c>
      <c r="E24" s="341" t="str">
        <f>IF(OR('ordem de passagem'!$G20="pct",'ordem de passagem'!$G20="mini",'ordem de passagem'!$G20="pctt",'ordem de passagem'!$G20="pctn",'ordem de passagem'!$G20="pctm"),'ordem de passagem'!G20,"")</f>
        <v/>
      </c>
      <c r="F24" s="341" t="str">
        <f>IF(OR('ordem de passagem'!$G20="pct",'ordem de passagem'!$G20="mini",'ordem de passagem'!$G20="pctt",'ordem de passagem'!$G20="pctn",'ordem de passagem'!$G20="pctm"),'ordem de passagem'!F20,"")</f>
        <v/>
      </c>
      <c r="G24" s="341" t="str">
        <f>IF(OR('ordem de passagem'!$G20="pct",'ordem de passagem'!$G20="mini",'ordem de passagem'!$G20="pctt",'ordem de passagem'!$G20="pctn",'ordem de passagem'!$G20="pctm"),'ordem de passagem'!H20,"")</f>
        <v/>
      </c>
      <c r="H24" s="614"/>
      <c r="I24" s="615"/>
      <c r="J24" s="616"/>
      <c r="K24" s="617"/>
      <c r="L24" s="614"/>
      <c r="M24" s="615"/>
      <c r="N24" s="616"/>
      <c r="O24" s="617"/>
      <c r="P24" s="614"/>
      <c r="Q24" s="618"/>
      <c r="R24" s="466"/>
      <c r="S24" s="374"/>
      <c r="T24" s="465"/>
      <c r="U24" s="342"/>
      <c r="V24" s="343">
        <f t="shared" si="7"/>
        <v>0</v>
      </c>
      <c r="W24" s="343" t="str">
        <f t="shared" si="8"/>
        <v/>
      </c>
      <c r="X24" s="343">
        <f t="shared" si="9"/>
        <v>0</v>
      </c>
      <c r="Y24" s="343" t="str">
        <f t="shared" si="10"/>
        <v/>
      </c>
      <c r="Z24" s="344" t="str">
        <f t="shared" si="11"/>
        <v/>
      </c>
      <c r="AA24" s="344" t="str">
        <f t="shared" si="12"/>
        <v/>
      </c>
      <c r="AB24" s="343">
        <f t="shared" si="13"/>
        <v>0</v>
      </c>
      <c r="AC24" s="343">
        <f t="shared" si="14"/>
        <v>0</v>
      </c>
      <c r="AD24" s="344" t="str">
        <f t="shared" si="5"/>
        <v/>
      </c>
      <c r="AE24" s="540"/>
      <c r="AF24" s="346">
        <f t="shared" si="6"/>
        <v>0</v>
      </c>
    </row>
    <row r="25" spans="1:32" s="346" customFormat="1" ht="21" customHeight="1" x14ac:dyDescent="0.4">
      <c r="A25" s="341" t="str">
        <f>IF(OR('ordem de passagem'!$G21="pct",'ordem de passagem'!$G21="mini",'ordem de passagem'!$G21="pctt",'ordem de passagem'!$G21="pctn",'ordem de passagem'!$G21="pctm"),'ordem de passagem'!B21,"")</f>
        <v/>
      </c>
      <c r="B25" s="402" t="str">
        <f>IF(OR('ordem de passagem'!$G21="pct",'ordem de passagem'!$G21="mini",'ordem de passagem'!$G21="pctt",'ordem de passagem'!$G21="pctn",'ordem de passagem'!$G21="pctm"),'ordem de passagem'!C21,"Não faz este aparelho")</f>
        <v>Não faz este aparelho</v>
      </c>
      <c r="C25" s="402" t="str">
        <f>IF(OR('ordem de passagem'!$G21="pct",'ordem de passagem'!$G21="mini",'ordem de passagem'!$G21="pctt",'ordem de passagem'!$G21="pctn",'ordem de passagem'!$G21="pctm"),'ordem de passagem'!D21,"")</f>
        <v/>
      </c>
      <c r="D25" s="341" t="str">
        <f>IF(OR('ordem de passagem'!$G21="pct",'ordem de passagem'!$G21="mini",'ordem de passagem'!$G21="pctt",'ordem de passagem'!$G21="pctn",'ordem de passagem'!$G21="pctm"),'ordem de passagem'!E21,"")</f>
        <v/>
      </c>
      <c r="E25" s="341" t="str">
        <f>IF(OR('ordem de passagem'!$G21="pct",'ordem de passagem'!$G21="mini",'ordem de passagem'!$G21="pctt",'ordem de passagem'!$G21="pctn",'ordem de passagem'!$G21="pctm"),'ordem de passagem'!G21,"")</f>
        <v/>
      </c>
      <c r="F25" s="341" t="str">
        <f>IF(OR('ordem de passagem'!$G21="pct",'ordem de passagem'!$G21="mini",'ordem de passagem'!$G21="pctt",'ordem de passagem'!$G21="pctn",'ordem de passagem'!$G21="pctm"),'ordem de passagem'!F21,"")</f>
        <v/>
      </c>
      <c r="G25" s="341" t="str">
        <f>IF(OR('ordem de passagem'!$G21="pct",'ordem de passagem'!$G21="mini",'ordem de passagem'!$G21="pctt",'ordem de passagem'!$G21="pctn",'ordem de passagem'!$G21="pctm"),'ordem de passagem'!H21,"")</f>
        <v/>
      </c>
      <c r="H25" s="614"/>
      <c r="I25" s="615"/>
      <c r="J25" s="616"/>
      <c r="K25" s="617"/>
      <c r="L25" s="614"/>
      <c r="M25" s="615"/>
      <c r="N25" s="616"/>
      <c r="O25" s="617"/>
      <c r="P25" s="614"/>
      <c r="Q25" s="618"/>
      <c r="R25" s="466"/>
      <c r="S25" s="374"/>
      <c r="T25" s="465"/>
      <c r="U25" s="342"/>
      <c r="V25" s="343">
        <f t="shared" si="7"/>
        <v>0</v>
      </c>
      <c r="W25" s="343" t="str">
        <f t="shared" si="8"/>
        <v/>
      </c>
      <c r="X25" s="343">
        <f t="shared" si="9"/>
        <v>0</v>
      </c>
      <c r="Y25" s="343" t="str">
        <f t="shared" si="10"/>
        <v/>
      </c>
      <c r="Z25" s="344" t="str">
        <f t="shared" si="11"/>
        <v/>
      </c>
      <c r="AA25" s="344" t="str">
        <f t="shared" si="12"/>
        <v/>
      </c>
      <c r="AB25" s="343">
        <f t="shared" si="13"/>
        <v>0</v>
      </c>
      <c r="AC25" s="343">
        <f t="shared" si="14"/>
        <v>0</v>
      </c>
      <c r="AD25" s="344" t="str">
        <f t="shared" si="5"/>
        <v/>
      </c>
      <c r="AE25" s="540"/>
      <c r="AF25" s="346">
        <f t="shared" si="6"/>
        <v>0</v>
      </c>
    </row>
    <row r="26" spans="1:32" s="346" customFormat="1" ht="21" customHeight="1" x14ac:dyDescent="0.4">
      <c r="A26" s="341" t="str">
        <f>IF(OR('ordem de passagem'!$G22="pct",'ordem de passagem'!$G22="mini",'ordem de passagem'!$G22="pctt",'ordem de passagem'!$G22="pctn",'ordem de passagem'!$G22="pctm"),'ordem de passagem'!B22,"")</f>
        <v/>
      </c>
      <c r="B26" s="402" t="str">
        <f>IF(OR('ordem de passagem'!$G22="pct",'ordem de passagem'!$G22="mini",'ordem de passagem'!$G22="pctt",'ordem de passagem'!$G22="pctn",'ordem de passagem'!$G22="pctm"),'ordem de passagem'!C22,"Não faz este aparelho")</f>
        <v>Não faz este aparelho</v>
      </c>
      <c r="C26" s="402" t="str">
        <f>IF(OR('ordem de passagem'!$G22="pct",'ordem de passagem'!$G22="mini",'ordem de passagem'!$G22="pctt",'ordem de passagem'!$G22="pctn",'ordem de passagem'!$G22="pctm"),'ordem de passagem'!D22,"")</f>
        <v/>
      </c>
      <c r="D26" s="341" t="str">
        <f>IF(OR('ordem de passagem'!$G22="pct",'ordem de passagem'!$G22="mini",'ordem de passagem'!$G22="pctt",'ordem de passagem'!$G22="pctn",'ordem de passagem'!$G22="pctm"),'ordem de passagem'!E22,"")</f>
        <v/>
      </c>
      <c r="E26" s="341" t="str">
        <f>IF(OR('ordem de passagem'!$G22="pct",'ordem de passagem'!$G22="mini",'ordem de passagem'!$G22="pctt",'ordem de passagem'!$G22="pctn",'ordem de passagem'!$G22="pctm"),'ordem de passagem'!G22,"")</f>
        <v/>
      </c>
      <c r="F26" s="341" t="str">
        <f>IF(OR('ordem de passagem'!$G22="pct",'ordem de passagem'!$G22="mini",'ordem de passagem'!$G22="pctt",'ordem de passagem'!$G22="pctn",'ordem de passagem'!$G22="pctm"),'ordem de passagem'!F22,"")</f>
        <v/>
      </c>
      <c r="G26" s="341" t="str">
        <f>IF(OR('ordem de passagem'!$G22="pct",'ordem de passagem'!$G22="mini",'ordem de passagem'!$G22="pctt",'ordem de passagem'!$G22="pctn",'ordem de passagem'!$G22="pctm"),'ordem de passagem'!H22,"")</f>
        <v/>
      </c>
      <c r="H26" s="614"/>
      <c r="I26" s="615"/>
      <c r="J26" s="616"/>
      <c r="K26" s="617"/>
      <c r="L26" s="614"/>
      <c r="M26" s="615"/>
      <c r="N26" s="616"/>
      <c r="O26" s="617"/>
      <c r="P26" s="614"/>
      <c r="Q26" s="618"/>
      <c r="R26" s="466"/>
      <c r="S26" s="374"/>
      <c r="T26" s="465"/>
      <c r="U26" s="342"/>
      <c r="V26" s="343">
        <f t="shared" si="7"/>
        <v>0</v>
      </c>
      <c r="W26" s="343" t="str">
        <f t="shared" si="8"/>
        <v/>
      </c>
      <c r="X26" s="343">
        <f t="shared" si="9"/>
        <v>0</v>
      </c>
      <c r="Y26" s="343" t="str">
        <f t="shared" si="10"/>
        <v/>
      </c>
      <c r="Z26" s="344" t="str">
        <f t="shared" si="11"/>
        <v/>
      </c>
      <c r="AA26" s="344" t="str">
        <f t="shared" si="12"/>
        <v/>
      </c>
      <c r="AB26" s="343">
        <f t="shared" si="13"/>
        <v>0</v>
      </c>
      <c r="AC26" s="343">
        <f t="shared" si="14"/>
        <v>0</v>
      </c>
      <c r="AD26" s="344" t="str">
        <f t="shared" si="5"/>
        <v/>
      </c>
      <c r="AE26" s="540"/>
      <c r="AF26" s="346">
        <f t="shared" si="6"/>
        <v>0</v>
      </c>
    </row>
    <row r="27" spans="1:32" s="346" customFormat="1" ht="21" customHeight="1" x14ac:dyDescent="0.4">
      <c r="A27" s="341" t="str">
        <f>IF(OR('ordem de passagem'!$G23="pct",'ordem de passagem'!$G23="mini",'ordem de passagem'!$G23="pctt",'ordem de passagem'!$G23="pctn",'ordem de passagem'!$G23="pctm"),'ordem de passagem'!B23,"")</f>
        <v/>
      </c>
      <c r="B27" s="402" t="str">
        <f>IF(OR('ordem de passagem'!$G23="pct",'ordem de passagem'!$G23="mini",'ordem de passagem'!$G23="pctt",'ordem de passagem'!$G23="pctn",'ordem de passagem'!$G23="pctm"),'ordem de passagem'!C23,"Não faz este aparelho")</f>
        <v>Não faz este aparelho</v>
      </c>
      <c r="C27" s="402" t="str">
        <f>IF(OR('ordem de passagem'!$G23="pct",'ordem de passagem'!$G23="mini",'ordem de passagem'!$G23="pctt",'ordem de passagem'!$G23="pctn",'ordem de passagem'!$G23="pctm"),'ordem de passagem'!D23,"")</f>
        <v/>
      </c>
      <c r="D27" s="341" t="str">
        <f>IF(OR('ordem de passagem'!$G23="pct",'ordem de passagem'!$G23="mini",'ordem de passagem'!$G23="pctt",'ordem de passagem'!$G23="pctn",'ordem de passagem'!$G23="pctm"),'ordem de passagem'!E23,"")</f>
        <v/>
      </c>
      <c r="E27" s="341" t="str">
        <f>IF(OR('ordem de passagem'!$G23="pct",'ordem de passagem'!$G23="mini",'ordem de passagem'!$G23="pctt",'ordem de passagem'!$G23="pctn",'ordem de passagem'!$G23="pctm"),'ordem de passagem'!G23,"")</f>
        <v/>
      </c>
      <c r="F27" s="341" t="str">
        <f>IF(OR('ordem de passagem'!$G23="pct",'ordem de passagem'!$G23="mini",'ordem de passagem'!$G23="pctt",'ordem de passagem'!$G23="pctn",'ordem de passagem'!$G23="pctm"),'ordem de passagem'!F23,"")</f>
        <v/>
      </c>
      <c r="G27" s="341" t="str">
        <f>IF(OR('ordem de passagem'!$G23="pct",'ordem de passagem'!$G23="mini",'ordem de passagem'!$G23="pctt",'ordem de passagem'!$G23="pctn",'ordem de passagem'!$G23="pctm"),'ordem de passagem'!H23,"")</f>
        <v/>
      </c>
      <c r="H27" s="614"/>
      <c r="I27" s="615"/>
      <c r="J27" s="616"/>
      <c r="K27" s="617"/>
      <c r="L27" s="614"/>
      <c r="M27" s="615"/>
      <c r="N27" s="616"/>
      <c r="O27" s="617"/>
      <c r="P27" s="614"/>
      <c r="Q27" s="618"/>
      <c r="R27" s="466"/>
      <c r="S27" s="374"/>
      <c r="T27" s="465"/>
      <c r="U27" s="342"/>
      <c r="V27" s="343">
        <f t="shared" si="7"/>
        <v>0</v>
      </c>
      <c r="W27" s="343" t="str">
        <f t="shared" si="8"/>
        <v/>
      </c>
      <c r="X27" s="343">
        <f t="shared" si="9"/>
        <v>0</v>
      </c>
      <c r="Y27" s="343" t="str">
        <f t="shared" si="10"/>
        <v/>
      </c>
      <c r="Z27" s="344" t="str">
        <f t="shared" si="11"/>
        <v/>
      </c>
      <c r="AA27" s="344" t="str">
        <f t="shared" si="12"/>
        <v/>
      </c>
      <c r="AB27" s="343">
        <f t="shared" si="13"/>
        <v>0</v>
      </c>
      <c r="AC27" s="343">
        <f t="shared" si="14"/>
        <v>0</v>
      </c>
      <c r="AD27" s="344" t="str">
        <f t="shared" si="5"/>
        <v/>
      </c>
      <c r="AE27" s="540"/>
      <c r="AF27" s="346">
        <f t="shared" si="6"/>
        <v>0</v>
      </c>
    </row>
    <row r="28" spans="1:32" s="346" customFormat="1" ht="21" customHeight="1" x14ac:dyDescent="0.4">
      <c r="A28" s="341" t="str">
        <f>IF(OR('ordem de passagem'!$G24="pct",'ordem de passagem'!$G24="mini",'ordem de passagem'!$G24="pctt",'ordem de passagem'!$G24="pctn",'ordem de passagem'!$G24="pctm"),'ordem de passagem'!B24,"")</f>
        <v/>
      </c>
      <c r="B28" s="402" t="str">
        <f>IF(OR('ordem de passagem'!$G24="pct",'ordem de passagem'!$G24="mini",'ordem de passagem'!$G24="pctt",'ordem de passagem'!$G24="pctn",'ordem de passagem'!$G24="pctm"),'ordem de passagem'!C24,"Não faz este aparelho")</f>
        <v>Não faz este aparelho</v>
      </c>
      <c r="C28" s="402" t="str">
        <f>IF(OR('ordem de passagem'!$G24="pct",'ordem de passagem'!$G24="mini",'ordem de passagem'!$G24="pctt",'ordem de passagem'!$G24="pctn",'ordem de passagem'!$G24="pctm"),'ordem de passagem'!D24,"")</f>
        <v/>
      </c>
      <c r="D28" s="341" t="str">
        <f>IF(OR('ordem de passagem'!$G24="pct",'ordem de passagem'!$G24="mini",'ordem de passagem'!$G24="pctt",'ordem de passagem'!$G24="pctn",'ordem de passagem'!$G24="pctm"),'ordem de passagem'!E24,"")</f>
        <v/>
      </c>
      <c r="E28" s="341" t="str">
        <f>IF(OR('ordem de passagem'!$G24="pct",'ordem de passagem'!$G24="mini",'ordem de passagem'!$G24="pctt",'ordem de passagem'!$G24="pctn",'ordem de passagem'!$G24="pctm"),'ordem de passagem'!G24,"")</f>
        <v/>
      </c>
      <c r="F28" s="341" t="str">
        <f>IF(OR('ordem de passagem'!$G24="pct",'ordem de passagem'!$G24="mini",'ordem de passagem'!$G24="pctt",'ordem de passagem'!$G24="pctn",'ordem de passagem'!$G24="pctm"),'ordem de passagem'!F24,"")</f>
        <v/>
      </c>
      <c r="G28" s="341" t="str">
        <f>IF(OR('ordem de passagem'!$G24="pct",'ordem de passagem'!$G24="mini",'ordem de passagem'!$G24="pctt",'ordem de passagem'!$G24="pctn",'ordem de passagem'!$G24="pctm"),'ordem de passagem'!H24,"")</f>
        <v/>
      </c>
      <c r="H28" s="614"/>
      <c r="I28" s="615"/>
      <c r="J28" s="616"/>
      <c r="K28" s="617"/>
      <c r="L28" s="614"/>
      <c r="M28" s="615"/>
      <c r="N28" s="616"/>
      <c r="O28" s="617"/>
      <c r="P28" s="614"/>
      <c r="Q28" s="618"/>
      <c r="R28" s="466"/>
      <c r="S28" s="374"/>
      <c r="T28" s="465"/>
      <c r="U28" s="342"/>
      <c r="V28" s="343">
        <f t="shared" si="7"/>
        <v>0</v>
      </c>
      <c r="W28" s="343" t="str">
        <f t="shared" si="8"/>
        <v/>
      </c>
      <c r="X28" s="343">
        <f t="shared" si="9"/>
        <v>0</v>
      </c>
      <c r="Y28" s="343" t="str">
        <f t="shared" si="10"/>
        <v/>
      </c>
      <c r="Z28" s="344" t="str">
        <f t="shared" si="11"/>
        <v/>
      </c>
      <c r="AA28" s="344" t="str">
        <f t="shared" si="12"/>
        <v/>
      </c>
      <c r="AB28" s="343">
        <f t="shared" si="13"/>
        <v>0</v>
      </c>
      <c r="AC28" s="343">
        <f t="shared" si="14"/>
        <v>0</v>
      </c>
      <c r="AD28" s="344" t="str">
        <f t="shared" si="5"/>
        <v/>
      </c>
      <c r="AE28" s="540"/>
      <c r="AF28" s="346">
        <f t="shared" si="6"/>
        <v>0</v>
      </c>
    </row>
    <row r="29" spans="1:32" s="346" customFormat="1" ht="21" customHeight="1" x14ac:dyDescent="0.4">
      <c r="A29" s="341" t="str">
        <f>IF(OR('ordem de passagem'!$G25="pct",'ordem de passagem'!$G25="mini",'ordem de passagem'!$G25="pctt",'ordem de passagem'!$G25="pctn",'ordem de passagem'!$G25="pctm"),'ordem de passagem'!B25,"")</f>
        <v/>
      </c>
      <c r="B29" s="402" t="str">
        <f>IF(OR('ordem de passagem'!$G25="pct",'ordem de passagem'!$G25="mini",'ordem de passagem'!$G25="pctt",'ordem de passagem'!$G25="pctn",'ordem de passagem'!$G25="pctm"),'ordem de passagem'!C25,"Não faz este aparelho")</f>
        <v>Não faz este aparelho</v>
      </c>
      <c r="C29" s="402" t="str">
        <f>IF(OR('ordem de passagem'!$G25="pct",'ordem de passagem'!$G25="mini",'ordem de passagem'!$G25="pctt",'ordem de passagem'!$G25="pctn",'ordem de passagem'!$G25="pctm"),'ordem de passagem'!D25,"")</f>
        <v/>
      </c>
      <c r="D29" s="341" t="str">
        <f>IF(OR('ordem de passagem'!$G25="pct",'ordem de passagem'!$G25="mini",'ordem de passagem'!$G25="pctt",'ordem de passagem'!$G25="pctn",'ordem de passagem'!$G25="pctm"),'ordem de passagem'!E25,"")</f>
        <v/>
      </c>
      <c r="E29" s="341" t="str">
        <f>IF(OR('ordem de passagem'!$G25="pct",'ordem de passagem'!$G25="mini",'ordem de passagem'!$G25="pctt",'ordem de passagem'!$G25="pctn",'ordem de passagem'!$G25="pctm"),'ordem de passagem'!G25,"")</f>
        <v/>
      </c>
      <c r="F29" s="341" t="str">
        <f>IF(OR('ordem de passagem'!$G25="pct",'ordem de passagem'!$G25="mini",'ordem de passagem'!$G25="pctt",'ordem de passagem'!$G25="pctn",'ordem de passagem'!$G25="pctm"),'ordem de passagem'!F25,"")</f>
        <v/>
      </c>
      <c r="G29" s="341" t="str">
        <f>IF(OR('ordem de passagem'!$G25="pct",'ordem de passagem'!$G25="mini",'ordem de passagem'!$G25="pctt",'ordem de passagem'!$G25="pctn",'ordem de passagem'!$G25="pctm"),'ordem de passagem'!H25,"")</f>
        <v/>
      </c>
      <c r="H29" s="614"/>
      <c r="I29" s="615"/>
      <c r="J29" s="616"/>
      <c r="K29" s="617"/>
      <c r="L29" s="614"/>
      <c r="M29" s="615"/>
      <c r="N29" s="616"/>
      <c r="O29" s="617"/>
      <c r="P29" s="614"/>
      <c r="Q29" s="618"/>
      <c r="R29" s="466"/>
      <c r="S29" s="374"/>
      <c r="T29" s="465"/>
      <c r="U29" s="342"/>
      <c r="V29" s="343">
        <f t="shared" si="7"/>
        <v>0</v>
      </c>
      <c r="W29" s="343" t="str">
        <f t="shared" si="8"/>
        <v/>
      </c>
      <c r="X29" s="343">
        <f t="shared" si="9"/>
        <v>0</v>
      </c>
      <c r="Y29" s="343" t="str">
        <f t="shared" si="10"/>
        <v/>
      </c>
      <c r="Z29" s="344" t="str">
        <f t="shared" si="11"/>
        <v/>
      </c>
      <c r="AA29" s="344" t="str">
        <f t="shared" si="12"/>
        <v/>
      </c>
      <c r="AB29" s="343">
        <f t="shared" si="13"/>
        <v>0</v>
      </c>
      <c r="AC29" s="343">
        <f t="shared" si="14"/>
        <v>0</v>
      </c>
      <c r="AD29" s="344" t="str">
        <f t="shared" si="5"/>
        <v/>
      </c>
      <c r="AE29" s="540"/>
      <c r="AF29" s="346">
        <f t="shared" si="6"/>
        <v>0</v>
      </c>
    </row>
    <row r="30" spans="1:32" s="346" customFormat="1" ht="21" customHeight="1" x14ac:dyDescent="0.4">
      <c r="A30" s="341" t="str">
        <f>IF(OR('ordem de passagem'!$G26="pct",'ordem de passagem'!$G26="mini",'ordem de passagem'!$G26="pctt",'ordem de passagem'!$G26="pctn",'ordem de passagem'!$G26="pctm"),'ordem de passagem'!B26,"")</f>
        <v/>
      </c>
      <c r="B30" s="402" t="str">
        <f>IF(OR('ordem de passagem'!$G26="pct",'ordem de passagem'!$G26="mini",'ordem de passagem'!$G26="pctt",'ordem de passagem'!$G26="pctn",'ordem de passagem'!$G26="pctm"),'ordem de passagem'!C26,"Não faz este aparelho")</f>
        <v>Não faz este aparelho</v>
      </c>
      <c r="C30" s="402" t="str">
        <f>IF(OR('ordem de passagem'!$G26="pct",'ordem de passagem'!$G26="mini",'ordem de passagem'!$G26="pctt",'ordem de passagem'!$G26="pctn",'ordem de passagem'!$G26="pctm"),'ordem de passagem'!D26,"")</f>
        <v/>
      </c>
      <c r="D30" s="341" t="str">
        <f>IF(OR('ordem de passagem'!$G26="pct",'ordem de passagem'!$G26="mini",'ordem de passagem'!$G26="pctt",'ordem de passagem'!$G26="pctn",'ordem de passagem'!$G26="pctm"),'ordem de passagem'!E26,"")</f>
        <v/>
      </c>
      <c r="E30" s="341" t="str">
        <f>IF(OR('ordem de passagem'!$G26="pct",'ordem de passagem'!$G26="mini",'ordem de passagem'!$G26="pctt",'ordem de passagem'!$G26="pctn",'ordem de passagem'!$G26="pctm"),'ordem de passagem'!G26,"")</f>
        <v/>
      </c>
      <c r="F30" s="341" t="str">
        <f>IF(OR('ordem de passagem'!$G26="pct",'ordem de passagem'!$G26="mini",'ordem de passagem'!$G26="pctt",'ordem de passagem'!$G26="pctn",'ordem de passagem'!$G26="pctm"),'ordem de passagem'!F26,"")</f>
        <v/>
      </c>
      <c r="G30" s="341" t="str">
        <f>IF(OR('ordem de passagem'!$G26="pct",'ordem de passagem'!$G26="mini",'ordem de passagem'!$G26="pctt",'ordem de passagem'!$G26="pctn",'ordem de passagem'!$G26="pctm"),'ordem de passagem'!H26,"")</f>
        <v/>
      </c>
      <c r="H30" s="614"/>
      <c r="I30" s="615"/>
      <c r="J30" s="616"/>
      <c r="K30" s="617"/>
      <c r="L30" s="614"/>
      <c r="M30" s="615"/>
      <c r="N30" s="616"/>
      <c r="O30" s="617"/>
      <c r="P30" s="614"/>
      <c r="Q30" s="618"/>
      <c r="R30" s="466"/>
      <c r="S30" s="374"/>
      <c r="T30" s="465"/>
      <c r="U30" s="342"/>
      <c r="V30" s="343">
        <f t="shared" si="7"/>
        <v>0</v>
      </c>
      <c r="W30" s="343" t="str">
        <f t="shared" si="8"/>
        <v/>
      </c>
      <c r="X30" s="343">
        <f t="shared" si="9"/>
        <v>0</v>
      </c>
      <c r="Y30" s="343" t="str">
        <f t="shared" si="10"/>
        <v/>
      </c>
      <c r="Z30" s="344" t="str">
        <f t="shared" si="11"/>
        <v/>
      </c>
      <c r="AA30" s="344" t="str">
        <f t="shared" si="12"/>
        <v/>
      </c>
      <c r="AB30" s="343">
        <f t="shared" si="13"/>
        <v>0</v>
      </c>
      <c r="AC30" s="343">
        <f t="shared" si="14"/>
        <v>0</v>
      </c>
      <c r="AD30" s="344" t="str">
        <f t="shared" si="5"/>
        <v/>
      </c>
      <c r="AE30" s="540"/>
      <c r="AF30" s="346">
        <f t="shared" si="6"/>
        <v>0</v>
      </c>
    </row>
    <row r="31" spans="1:32" s="346" customFormat="1" ht="21" customHeight="1" x14ac:dyDescent="0.4">
      <c r="A31" s="341" t="str">
        <f>IF(OR('ordem de passagem'!$G27="pct",'ordem de passagem'!$G27="mini",'ordem de passagem'!$G27="pctt",'ordem de passagem'!$G27="pctn",'ordem de passagem'!$G27="pctm"),'ordem de passagem'!B27,"")</f>
        <v/>
      </c>
      <c r="B31" s="402" t="str">
        <f>IF(OR('ordem de passagem'!$G27="pct",'ordem de passagem'!$G27="mini",'ordem de passagem'!$G27="pctt",'ordem de passagem'!$G27="pctn",'ordem de passagem'!$G27="pctm"),'ordem de passagem'!C27,"Não faz este aparelho")</f>
        <v>Não faz este aparelho</v>
      </c>
      <c r="C31" s="402" t="str">
        <f>IF(OR('ordem de passagem'!$G27="pct",'ordem de passagem'!$G27="mini",'ordem de passagem'!$G27="pctt",'ordem de passagem'!$G27="pctn",'ordem de passagem'!$G27="pctm"),'ordem de passagem'!D27,"")</f>
        <v/>
      </c>
      <c r="D31" s="341" t="str">
        <f>IF(OR('ordem de passagem'!$G27="pct",'ordem de passagem'!$G27="mini",'ordem de passagem'!$G27="pctt",'ordem de passagem'!$G27="pctn",'ordem de passagem'!$G27="pctm"),'ordem de passagem'!E27,"")</f>
        <v/>
      </c>
      <c r="E31" s="341" t="str">
        <f>IF(OR('ordem de passagem'!$G27="pct",'ordem de passagem'!$G27="mini",'ordem de passagem'!$G27="pctt",'ordem de passagem'!$G27="pctn",'ordem de passagem'!$G27="pctm"),'ordem de passagem'!G27,"")</f>
        <v/>
      </c>
      <c r="F31" s="341" t="str">
        <f>IF(OR('ordem de passagem'!$G27="pct",'ordem de passagem'!$G27="mini",'ordem de passagem'!$G27="pctt",'ordem de passagem'!$G27="pctn",'ordem de passagem'!$G27="pctm"),'ordem de passagem'!F27,"")</f>
        <v/>
      </c>
      <c r="G31" s="341" t="str">
        <f>IF(OR('ordem de passagem'!$G27="pct",'ordem de passagem'!$G27="mini",'ordem de passagem'!$G27="pctt",'ordem de passagem'!$G27="pctn",'ordem de passagem'!$G27="pctm"),'ordem de passagem'!H27,"")</f>
        <v/>
      </c>
      <c r="H31" s="614"/>
      <c r="I31" s="615"/>
      <c r="J31" s="616"/>
      <c r="K31" s="617"/>
      <c r="L31" s="614"/>
      <c r="M31" s="615"/>
      <c r="N31" s="616"/>
      <c r="O31" s="617"/>
      <c r="P31" s="614"/>
      <c r="Q31" s="618"/>
      <c r="R31" s="466"/>
      <c r="S31" s="374"/>
      <c r="T31" s="465"/>
      <c r="U31" s="342"/>
      <c r="V31" s="343">
        <f t="shared" si="7"/>
        <v>0</v>
      </c>
      <c r="W31" s="343" t="str">
        <f t="shared" si="8"/>
        <v/>
      </c>
      <c r="X31" s="343">
        <f t="shared" si="9"/>
        <v>0</v>
      </c>
      <c r="Y31" s="343" t="str">
        <f t="shared" si="10"/>
        <v/>
      </c>
      <c r="Z31" s="344" t="str">
        <f t="shared" si="11"/>
        <v/>
      </c>
      <c r="AA31" s="344" t="str">
        <f t="shared" si="12"/>
        <v/>
      </c>
      <c r="AB31" s="343">
        <f t="shared" si="13"/>
        <v>0</v>
      </c>
      <c r="AC31" s="343">
        <f t="shared" si="14"/>
        <v>0</v>
      </c>
      <c r="AD31" s="344" t="str">
        <f t="shared" si="5"/>
        <v/>
      </c>
      <c r="AE31" s="540"/>
      <c r="AF31" s="346">
        <f t="shared" si="6"/>
        <v>0</v>
      </c>
    </row>
    <row r="32" spans="1:32" s="346" customFormat="1" ht="21" customHeight="1" x14ac:dyDescent="0.4">
      <c r="A32" s="341" t="str">
        <f>IF(OR('ordem de passagem'!$G28="pct",'ordem de passagem'!$G28="mini",'ordem de passagem'!$G28="pctt",'ordem de passagem'!$G28="pctn",'ordem de passagem'!$G28="pctm"),'ordem de passagem'!B28,"")</f>
        <v/>
      </c>
      <c r="B32" s="402" t="str">
        <f>IF(OR('ordem de passagem'!$G28="pct",'ordem de passagem'!$G28="mini",'ordem de passagem'!$G28="pctt",'ordem de passagem'!$G28="pctn",'ordem de passagem'!$G28="pctm"),'ordem de passagem'!C28,"Não faz este aparelho")</f>
        <v>Não faz este aparelho</v>
      </c>
      <c r="C32" s="402" t="str">
        <f>IF(OR('ordem de passagem'!$G28="pct",'ordem de passagem'!$G28="mini",'ordem de passagem'!$G28="pctt",'ordem de passagem'!$G28="pctn",'ordem de passagem'!$G28="pctm"),'ordem de passagem'!D28,"")</f>
        <v/>
      </c>
      <c r="D32" s="341" t="str">
        <f>IF(OR('ordem de passagem'!$G28="pct",'ordem de passagem'!$G28="mini",'ordem de passagem'!$G28="pctt",'ordem de passagem'!$G28="pctn",'ordem de passagem'!$G28="pctm"),'ordem de passagem'!E28,"")</f>
        <v/>
      </c>
      <c r="E32" s="341" t="str">
        <f>IF(OR('ordem de passagem'!$G28="pct",'ordem de passagem'!$G28="mini",'ordem de passagem'!$G28="pctt",'ordem de passagem'!$G28="pctn",'ordem de passagem'!$G28="pctm"),'ordem de passagem'!G28,"")</f>
        <v/>
      </c>
      <c r="F32" s="341" t="str">
        <f>IF(OR('ordem de passagem'!$G28="pct",'ordem de passagem'!$G28="mini",'ordem de passagem'!$G28="pctt",'ordem de passagem'!$G28="pctn",'ordem de passagem'!$G28="pctm"),'ordem de passagem'!F28,"")</f>
        <v/>
      </c>
      <c r="G32" s="341" t="str">
        <f>IF(OR('ordem de passagem'!$G28="pct",'ordem de passagem'!$G28="mini",'ordem de passagem'!$G28="pctt",'ordem de passagem'!$G28="pctn",'ordem de passagem'!$G28="pctm"),'ordem de passagem'!H28,"")</f>
        <v/>
      </c>
      <c r="H32" s="614"/>
      <c r="I32" s="615"/>
      <c r="J32" s="616"/>
      <c r="K32" s="617"/>
      <c r="L32" s="614"/>
      <c r="M32" s="615"/>
      <c r="N32" s="616"/>
      <c r="O32" s="617"/>
      <c r="P32" s="614"/>
      <c r="Q32" s="618"/>
      <c r="R32" s="466"/>
      <c r="S32" s="374"/>
      <c r="T32" s="465"/>
      <c r="U32" s="342"/>
      <c r="V32" s="343">
        <f t="shared" si="7"/>
        <v>0</v>
      </c>
      <c r="W32" s="343" t="str">
        <f t="shared" si="8"/>
        <v/>
      </c>
      <c r="X32" s="343">
        <f t="shared" si="9"/>
        <v>0</v>
      </c>
      <c r="Y32" s="343" t="str">
        <f t="shared" si="10"/>
        <v/>
      </c>
      <c r="Z32" s="344" t="str">
        <f t="shared" si="11"/>
        <v/>
      </c>
      <c r="AA32" s="344" t="str">
        <f t="shared" si="12"/>
        <v/>
      </c>
      <c r="AB32" s="343">
        <f t="shared" si="13"/>
        <v>0</v>
      </c>
      <c r="AC32" s="343">
        <f t="shared" si="14"/>
        <v>0</v>
      </c>
      <c r="AD32" s="344" t="str">
        <f t="shared" si="5"/>
        <v/>
      </c>
      <c r="AE32" s="540"/>
      <c r="AF32" s="346">
        <f t="shared" si="6"/>
        <v>0</v>
      </c>
    </row>
    <row r="33" spans="1:32" s="346" customFormat="1" ht="21" customHeight="1" x14ac:dyDescent="0.4">
      <c r="A33" s="341" t="str">
        <f>IF(OR('ordem de passagem'!$G29="pct",'ordem de passagem'!$G29="mini",'ordem de passagem'!$G29="pctt",'ordem de passagem'!$G29="pctn",'ordem de passagem'!$G29="pctm"),'ordem de passagem'!B29,"")</f>
        <v/>
      </c>
      <c r="B33" s="402" t="str">
        <f>IF(OR('ordem de passagem'!$G29="pct",'ordem de passagem'!$G29="mini",'ordem de passagem'!$G29="pctt",'ordem de passagem'!$G29="pctn",'ordem de passagem'!$G29="pctm"),'ordem de passagem'!C29,"Não faz este aparelho")</f>
        <v>Não faz este aparelho</v>
      </c>
      <c r="C33" s="402" t="str">
        <f>IF(OR('ordem de passagem'!$G29="pct",'ordem de passagem'!$G29="mini",'ordem de passagem'!$G29="pctt",'ordem de passagem'!$G29="pctn",'ordem de passagem'!$G29="pctm"),'ordem de passagem'!D29,"")</f>
        <v/>
      </c>
      <c r="D33" s="341" t="str">
        <f>IF(OR('ordem de passagem'!$G29="pct",'ordem de passagem'!$G29="mini",'ordem de passagem'!$G29="pctt",'ordem de passagem'!$G29="pctn",'ordem de passagem'!$G29="pctm"),'ordem de passagem'!E29,"")</f>
        <v/>
      </c>
      <c r="E33" s="341" t="str">
        <f>IF(OR('ordem de passagem'!$G29="pct",'ordem de passagem'!$G29="mini",'ordem de passagem'!$G29="pctt",'ordem de passagem'!$G29="pctn",'ordem de passagem'!$G29="pctm"),'ordem de passagem'!G29,"")</f>
        <v/>
      </c>
      <c r="F33" s="341" t="str">
        <f>IF(OR('ordem de passagem'!$G29="pct",'ordem de passagem'!$G29="mini",'ordem de passagem'!$G29="pctt",'ordem de passagem'!$G29="pctn",'ordem de passagem'!$G29="pctm"),'ordem de passagem'!F29,"")</f>
        <v/>
      </c>
      <c r="G33" s="341" t="str">
        <f>IF(OR('ordem de passagem'!$G29="pct",'ordem de passagem'!$G29="mini",'ordem de passagem'!$G29="pctt",'ordem de passagem'!$G29="pctn",'ordem de passagem'!$G29="pctm"),'ordem de passagem'!H29,"")</f>
        <v/>
      </c>
      <c r="H33" s="614"/>
      <c r="I33" s="615"/>
      <c r="J33" s="616"/>
      <c r="K33" s="617"/>
      <c r="L33" s="614"/>
      <c r="M33" s="615"/>
      <c r="N33" s="616"/>
      <c r="O33" s="617"/>
      <c r="P33" s="614"/>
      <c r="Q33" s="618"/>
      <c r="R33" s="466"/>
      <c r="S33" s="374"/>
      <c r="T33" s="465"/>
      <c r="U33" s="342"/>
      <c r="V33" s="343">
        <f t="shared" si="7"/>
        <v>0</v>
      </c>
      <c r="W33" s="343" t="str">
        <f t="shared" si="8"/>
        <v/>
      </c>
      <c r="X33" s="343">
        <f t="shared" si="9"/>
        <v>0</v>
      </c>
      <c r="Y33" s="343" t="str">
        <f t="shared" si="10"/>
        <v/>
      </c>
      <c r="Z33" s="344" t="str">
        <f t="shared" si="11"/>
        <v/>
      </c>
      <c r="AA33" s="344" t="str">
        <f t="shared" si="12"/>
        <v/>
      </c>
      <c r="AB33" s="343">
        <f t="shared" si="13"/>
        <v>0</v>
      </c>
      <c r="AC33" s="343">
        <f t="shared" si="14"/>
        <v>0</v>
      </c>
      <c r="AD33" s="344" t="str">
        <f t="shared" si="5"/>
        <v/>
      </c>
      <c r="AE33" s="540"/>
      <c r="AF33" s="346">
        <f t="shared" si="6"/>
        <v>0</v>
      </c>
    </row>
    <row r="34" spans="1:32" s="346" customFormat="1" ht="21" customHeight="1" x14ac:dyDescent="0.4">
      <c r="A34" s="341" t="str">
        <f>IF(OR('ordem de passagem'!$G30="pct",'ordem de passagem'!$G30="mini",'ordem de passagem'!$G30="pctt",'ordem de passagem'!$G30="pctn",'ordem de passagem'!$G30="pctm"),'ordem de passagem'!B30,"")</f>
        <v/>
      </c>
      <c r="B34" s="402" t="str">
        <f>IF(OR('ordem de passagem'!$G30="pct",'ordem de passagem'!$G30="mini",'ordem de passagem'!$G30="pctt",'ordem de passagem'!$G30="pctn",'ordem de passagem'!$G30="pctm"),'ordem de passagem'!C30,"Não faz este aparelho")</f>
        <v>Não faz este aparelho</v>
      </c>
      <c r="C34" s="402" t="str">
        <f>IF(OR('ordem de passagem'!$G30="pct",'ordem de passagem'!$G30="mini",'ordem de passagem'!$G30="pctt",'ordem de passagem'!$G30="pctn",'ordem de passagem'!$G30="pctm"),'ordem de passagem'!D30,"")</f>
        <v/>
      </c>
      <c r="D34" s="341" t="str">
        <f>IF(OR('ordem de passagem'!$G30="pct",'ordem de passagem'!$G30="mini",'ordem de passagem'!$G30="pctt",'ordem de passagem'!$G30="pctn",'ordem de passagem'!$G30="pctm"),'ordem de passagem'!E30,"")</f>
        <v/>
      </c>
      <c r="E34" s="341" t="str">
        <f>IF(OR('ordem de passagem'!$G30="pct",'ordem de passagem'!$G30="mini",'ordem de passagem'!$G30="pctt",'ordem de passagem'!$G30="pctn",'ordem de passagem'!$G30="pctm"),'ordem de passagem'!G30,"")</f>
        <v/>
      </c>
      <c r="F34" s="341" t="str">
        <f>IF(OR('ordem de passagem'!$G30="pct",'ordem de passagem'!$G30="mini",'ordem de passagem'!$G30="pctt",'ordem de passagem'!$G30="pctn",'ordem de passagem'!$G30="pctm"),'ordem de passagem'!F30,"")</f>
        <v/>
      </c>
      <c r="G34" s="341" t="str">
        <f>IF(OR('ordem de passagem'!$G30="pct",'ordem de passagem'!$G30="mini",'ordem de passagem'!$G30="pctt",'ordem de passagem'!$G30="pctn",'ordem de passagem'!$G30="pctm"),'ordem de passagem'!H30,"")</f>
        <v/>
      </c>
      <c r="H34" s="614"/>
      <c r="I34" s="615"/>
      <c r="J34" s="616"/>
      <c r="K34" s="617"/>
      <c r="L34" s="614"/>
      <c r="M34" s="615"/>
      <c r="N34" s="616"/>
      <c r="O34" s="617"/>
      <c r="P34" s="614"/>
      <c r="Q34" s="618"/>
      <c r="R34" s="466"/>
      <c r="S34" s="374"/>
      <c r="T34" s="465"/>
      <c r="U34" s="342"/>
      <c r="V34" s="343">
        <f t="shared" si="7"/>
        <v>0</v>
      </c>
      <c r="W34" s="343" t="str">
        <f t="shared" si="8"/>
        <v/>
      </c>
      <c r="X34" s="343">
        <f t="shared" si="9"/>
        <v>0</v>
      </c>
      <c r="Y34" s="343" t="str">
        <f t="shared" si="10"/>
        <v/>
      </c>
      <c r="Z34" s="344" t="str">
        <f t="shared" si="11"/>
        <v/>
      </c>
      <c r="AA34" s="344" t="str">
        <f t="shared" si="12"/>
        <v/>
      </c>
      <c r="AB34" s="343">
        <f t="shared" si="13"/>
        <v>0</v>
      </c>
      <c r="AC34" s="343">
        <f t="shared" si="14"/>
        <v>0</v>
      </c>
      <c r="AD34" s="344" t="str">
        <f t="shared" si="5"/>
        <v/>
      </c>
      <c r="AE34" s="540"/>
      <c r="AF34" s="346">
        <f>IFERROR((IF($U$11=3,((H34+J34+L34))-S34,IF($U$11=5,((H34+J34+L34+N34+P34)-MAX(H34:I34,J34,L34,N34,P34)-MIN(H34:I34,J34,L34,N34,P34)))))-S34,"")</f>
        <v>0</v>
      </c>
    </row>
    <row r="35" spans="1:32" s="346" customFormat="1" ht="21" customHeight="1" x14ac:dyDescent="0.4">
      <c r="A35" s="341" t="str">
        <f>IF(OR('ordem de passagem'!$G31="pct",'ordem de passagem'!$G31="mini",'ordem de passagem'!$G31="pctt",'ordem de passagem'!$G31="pctn",'ordem de passagem'!$G31="pctm"),'ordem de passagem'!B31,"")</f>
        <v/>
      </c>
      <c r="B35" s="402" t="str">
        <f>IF(OR('ordem de passagem'!$G31="pct",'ordem de passagem'!$G31="mini",'ordem de passagem'!$G31="pctt",'ordem de passagem'!$G31="pctn",'ordem de passagem'!$G31="pctm"),'ordem de passagem'!C31,"Não faz este aparelho")</f>
        <v>Não faz este aparelho</v>
      </c>
      <c r="C35" s="402" t="str">
        <f>IF(OR('ordem de passagem'!$G31="pct",'ordem de passagem'!$G31="mini",'ordem de passagem'!$G31="pctt",'ordem de passagem'!$G31="pctn",'ordem de passagem'!$G31="pctm"),'ordem de passagem'!D31,"")</f>
        <v/>
      </c>
      <c r="D35" s="341" t="str">
        <f>IF(OR('ordem de passagem'!$G31="pct",'ordem de passagem'!$G31="mini",'ordem de passagem'!$G31="pctt",'ordem de passagem'!$G31="pctn",'ordem de passagem'!$G31="pctm"),'ordem de passagem'!E31,"")</f>
        <v/>
      </c>
      <c r="E35" s="341" t="str">
        <f>IF(OR('ordem de passagem'!$G31="pct",'ordem de passagem'!$G31="mini",'ordem de passagem'!$G31="pctt",'ordem de passagem'!$G31="pctn",'ordem de passagem'!$G31="pctm"),'ordem de passagem'!G31,"")</f>
        <v/>
      </c>
      <c r="F35" s="341" t="str">
        <f>IF(OR('ordem de passagem'!$G31="pct",'ordem de passagem'!$G31="mini",'ordem de passagem'!$G31="pctt",'ordem de passagem'!$G31="pctn",'ordem de passagem'!$G31="pctm"),'ordem de passagem'!F31,"")</f>
        <v/>
      </c>
      <c r="G35" s="341" t="str">
        <f>IF(OR('ordem de passagem'!$G31="pct",'ordem de passagem'!$G31="mini",'ordem de passagem'!$G31="pctt",'ordem de passagem'!$G31="pctn",'ordem de passagem'!$G31="pctm"),'ordem de passagem'!H31,"")</f>
        <v/>
      </c>
      <c r="H35" s="614"/>
      <c r="I35" s="615"/>
      <c r="J35" s="616"/>
      <c r="K35" s="617"/>
      <c r="L35" s="614"/>
      <c r="M35" s="615"/>
      <c r="N35" s="616"/>
      <c r="O35" s="617"/>
      <c r="P35" s="614"/>
      <c r="Q35" s="618"/>
      <c r="R35" s="466"/>
      <c r="S35" s="374"/>
      <c r="T35" s="465"/>
      <c r="U35" s="342"/>
      <c r="V35" s="343">
        <f t="shared" si="7"/>
        <v>0</v>
      </c>
      <c r="W35" s="343" t="str">
        <f t="shared" si="8"/>
        <v/>
      </c>
      <c r="X35" s="343">
        <f t="shared" si="9"/>
        <v>0</v>
      </c>
      <c r="Y35" s="343" t="str">
        <f t="shared" si="10"/>
        <v/>
      </c>
      <c r="Z35" s="344" t="str">
        <f t="shared" si="11"/>
        <v/>
      </c>
      <c r="AA35" s="344" t="str">
        <f t="shared" si="12"/>
        <v/>
      </c>
      <c r="AB35" s="343">
        <f t="shared" si="13"/>
        <v>0</v>
      </c>
      <c r="AC35" s="343">
        <f t="shared" si="14"/>
        <v>0</v>
      </c>
      <c r="AD35" s="344" t="str">
        <f t="shared" si="5"/>
        <v/>
      </c>
      <c r="AE35" s="540"/>
      <c r="AF35" s="579">
        <f>IFERROR((IF($U$11=3,((H35+J35+L35))-S35,IF($U$11=5,((H35+J35+L35+N35+P35)-MAX(H35:I35,J35,L35,N35,P35)-MIN(H35:I35,J35,L35,N35,P35)))))-S35,"")</f>
        <v>0</v>
      </c>
    </row>
    <row r="36" spans="1:32" s="346" customFormat="1" ht="21" customHeight="1" x14ac:dyDescent="0.4">
      <c r="A36" s="341" t="str">
        <f>IF(OR('ordem de passagem'!$G32="pct",'ordem de passagem'!$G32="mini",'ordem de passagem'!$G32="pctt",'ordem de passagem'!$G32="pctn",'ordem de passagem'!$G32="pctm"),'ordem de passagem'!B32,"")</f>
        <v/>
      </c>
      <c r="B36" s="402" t="str">
        <f>IF(OR('ordem de passagem'!$G32="pct",'ordem de passagem'!$G32="mini",'ordem de passagem'!$G32="pctt",'ordem de passagem'!$G32="pctn",'ordem de passagem'!$G32="pctm"),'ordem de passagem'!C32,"Não faz este aparelho")</f>
        <v>Não faz este aparelho</v>
      </c>
      <c r="C36" s="402" t="str">
        <f>IF(OR('ordem de passagem'!$G32="pct",'ordem de passagem'!$G32="mini",'ordem de passagem'!$G32="pctt",'ordem de passagem'!$G32="pctn",'ordem de passagem'!$G32="pctm"),'ordem de passagem'!D32,"")</f>
        <v/>
      </c>
      <c r="D36" s="341" t="str">
        <f>IF(OR('ordem de passagem'!$G32="pct",'ordem de passagem'!$G32="mini",'ordem de passagem'!$G32="pctt",'ordem de passagem'!$G32="pctn",'ordem de passagem'!$G32="pctm"),'ordem de passagem'!E32,"")</f>
        <v/>
      </c>
      <c r="E36" s="341" t="str">
        <f>IF(OR('ordem de passagem'!$G32="pct",'ordem de passagem'!$G32="mini",'ordem de passagem'!$G32="pctt",'ordem de passagem'!$G32="pctn",'ordem de passagem'!$G32="pctm"),'ordem de passagem'!G32,"")</f>
        <v/>
      </c>
      <c r="F36" s="341" t="str">
        <f>IF(OR('ordem de passagem'!$G32="pct",'ordem de passagem'!$G32="mini",'ordem de passagem'!$G32="pctt",'ordem de passagem'!$G32="pctn",'ordem de passagem'!$G32="pctm"),'ordem de passagem'!F32,"")</f>
        <v/>
      </c>
      <c r="G36" s="341" t="str">
        <f>IF(OR('ordem de passagem'!$G32="pct",'ordem de passagem'!$G32="mini",'ordem de passagem'!$G32="pctt",'ordem de passagem'!$G32="pctn",'ordem de passagem'!$G32="pctm"),'ordem de passagem'!H32,"")</f>
        <v/>
      </c>
      <c r="H36" s="614"/>
      <c r="I36" s="615"/>
      <c r="J36" s="616"/>
      <c r="K36" s="617"/>
      <c r="L36" s="614"/>
      <c r="M36" s="615"/>
      <c r="N36" s="616"/>
      <c r="O36" s="617"/>
      <c r="P36" s="614"/>
      <c r="Q36" s="618"/>
      <c r="R36" s="466"/>
      <c r="S36" s="374"/>
      <c r="T36" s="465"/>
      <c r="U36" s="342"/>
      <c r="V36" s="343">
        <f t="shared" si="7"/>
        <v>0</v>
      </c>
      <c r="W36" s="343" t="str">
        <f t="shared" si="8"/>
        <v/>
      </c>
      <c r="X36" s="343">
        <f t="shared" si="9"/>
        <v>0</v>
      </c>
      <c r="Y36" s="343" t="str">
        <f t="shared" si="10"/>
        <v/>
      </c>
      <c r="Z36" s="344" t="str">
        <f t="shared" si="11"/>
        <v/>
      </c>
      <c r="AA36" s="344" t="str">
        <f t="shared" si="12"/>
        <v/>
      </c>
      <c r="AB36" s="343">
        <f t="shared" si="13"/>
        <v>0</v>
      </c>
      <c r="AC36" s="343">
        <f t="shared" si="14"/>
        <v>0</v>
      </c>
      <c r="AD36" s="344" t="str">
        <f t="shared" si="5"/>
        <v/>
      </c>
      <c r="AE36" s="540"/>
      <c r="AF36" s="346">
        <f t="shared" ref="AF36:AF98" si="15">IFERROR((IF($U$11=3,((H36+J36+L36))-S36,IF($U$11=5,((H36+J36+L36+N36+P36)-MAX(H36:I36,J36,L36,N36,P36)-MIN(H36:I36,J36,L36,N36,P36)))))-S36,"")</f>
        <v>0</v>
      </c>
    </row>
    <row r="37" spans="1:32" s="346" customFormat="1" ht="21" customHeight="1" x14ac:dyDescent="0.4">
      <c r="A37" s="341" t="str">
        <f>IF(OR('ordem de passagem'!$G33="pct",'ordem de passagem'!$G33="mini",'ordem de passagem'!$G33="pctt",'ordem de passagem'!$G33="pctn",'ordem de passagem'!$G33="pctm"),'ordem de passagem'!B33,"")</f>
        <v/>
      </c>
      <c r="B37" s="402" t="str">
        <f>IF(OR('ordem de passagem'!$G33="pct",'ordem de passagem'!$G33="mini",'ordem de passagem'!$G33="pctt",'ordem de passagem'!$G33="pctn",'ordem de passagem'!$G33="pctm"),'ordem de passagem'!C33,"Não faz este aparelho")</f>
        <v>Não faz este aparelho</v>
      </c>
      <c r="C37" s="402" t="str">
        <f>IF(OR('ordem de passagem'!$G33="pct",'ordem de passagem'!$G33="mini",'ordem de passagem'!$G33="pctt",'ordem de passagem'!$G33="pctn",'ordem de passagem'!$G33="pctm"),'ordem de passagem'!D33,"")</f>
        <v/>
      </c>
      <c r="D37" s="341" t="str">
        <f>IF(OR('ordem de passagem'!$G33="pct",'ordem de passagem'!$G33="mini",'ordem de passagem'!$G33="pctt",'ordem de passagem'!$G33="pctn",'ordem de passagem'!$G33="pctm"),'ordem de passagem'!E33,"")</f>
        <v/>
      </c>
      <c r="E37" s="341" t="str">
        <f>IF(OR('ordem de passagem'!$G33="pct",'ordem de passagem'!$G33="mini",'ordem de passagem'!$G33="pctt",'ordem de passagem'!$G33="pctn",'ordem de passagem'!$G33="pctm"),'ordem de passagem'!G33,"")</f>
        <v/>
      </c>
      <c r="F37" s="341" t="str">
        <f>IF(OR('ordem de passagem'!$G33="pct",'ordem de passagem'!$G33="mini",'ordem de passagem'!$G33="pctt",'ordem de passagem'!$G33="pctn",'ordem de passagem'!$G33="pctm"),'ordem de passagem'!F33,"")</f>
        <v/>
      </c>
      <c r="G37" s="341" t="str">
        <f>IF(OR('ordem de passagem'!$G33="pct",'ordem de passagem'!$G33="mini",'ordem de passagem'!$G33="pctt",'ordem de passagem'!$G33="pctn",'ordem de passagem'!$G33="pctm"),'ordem de passagem'!H33,"")</f>
        <v/>
      </c>
      <c r="H37" s="614"/>
      <c r="I37" s="615"/>
      <c r="J37" s="616"/>
      <c r="K37" s="617"/>
      <c r="L37" s="614"/>
      <c r="M37" s="615"/>
      <c r="N37" s="616"/>
      <c r="O37" s="617"/>
      <c r="P37" s="614"/>
      <c r="Q37" s="618"/>
      <c r="R37" s="466"/>
      <c r="S37" s="374"/>
      <c r="T37" s="465"/>
      <c r="U37" s="342"/>
      <c r="V37" s="343">
        <f t="shared" si="7"/>
        <v>0</v>
      </c>
      <c r="W37" s="343" t="str">
        <f t="shared" si="8"/>
        <v/>
      </c>
      <c r="X37" s="343">
        <f t="shared" si="9"/>
        <v>0</v>
      </c>
      <c r="Y37" s="343" t="str">
        <f t="shared" si="10"/>
        <v/>
      </c>
      <c r="Z37" s="344" t="str">
        <f t="shared" si="11"/>
        <v/>
      </c>
      <c r="AA37" s="344" t="str">
        <f t="shared" si="12"/>
        <v/>
      </c>
      <c r="AB37" s="343">
        <f t="shared" si="13"/>
        <v>0</v>
      </c>
      <c r="AC37" s="343">
        <f t="shared" si="14"/>
        <v>0</v>
      </c>
      <c r="AD37" s="344" t="str">
        <f t="shared" si="5"/>
        <v/>
      </c>
      <c r="AE37" s="540"/>
      <c r="AF37" s="346">
        <f t="shared" si="15"/>
        <v>0</v>
      </c>
    </row>
    <row r="38" spans="1:32" s="346" customFormat="1" ht="21" customHeight="1" x14ac:dyDescent="0.4">
      <c r="A38" s="341" t="str">
        <f>IF(OR('ordem de passagem'!$G34="pct",'ordem de passagem'!$G34="mini",'ordem de passagem'!$G34="pctt",'ordem de passagem'!$G34="pctn",'ordem de passagem'!$G34="pctm"),'ordem de passagem'!B34,"")</f>
        <v/>
      </c>
      <c r="B38" s="402" t="str">
        <f>IF(OR('ordem de passagem'!$G34="pct",'ordem de passagem'!$G34="mini",'ordem de passagem'!$G34="pctt",'ordem de passagem'!$G34="pctn",'ordem de passagem'!$G34="pctm"),'ordem de passagem'!C34,"Não faz este aparelho")</f>
        <v>Não faz este aparelho</v>
      </c>
      <c r="C38" s="402" t="str">
        <f>IF(OR('ordem de passagem'!$G34="pct",'ordem de passagem'!$G34="mini",'ordem de passagem'!$G34="pctt",'ordem de passagem'!$G34="pctn",'ordem de passagem'!$G34="pctm"),'ordem de passagem'!D34,"")</f>
        <v/>
      </c>
      <c r="D38" s="341" t="str">
        <f>IF(OR('ordem de passagem'!$G34="pct",'ordem de passagem'!$G34="mini",'ordem de passagem'!$G34="pctt",'ordem de passagem'!$G34="pctn",'ordem de passagem'!$G34="pctm"),'ordem de passagem'!E34,"")</f>
        <v/>
      </c>
      <c r="E38" s="341" t="str">
        <f>IF(OR('ordem de passagem'!$G34="pct",'ordem de passagem'!$G34="mini",'ordem de passagem'!$G34="pctt",'ordem de passagem'!$G34="pctn",'ordem de passagem'!$G34="pctm"),'ordem de passagem'!G34,"")</f>
        <v/>
      </c>
      <c r="F38" s="341" t="str">
        <f>IF(OR('ordem de passagem'!$G34="pct",'ordem de passagem'!$G34="mini",'ordem de passagem'!$G34="pctt",'ordem de passagem'!$G34="pctn",'ordem de passagem'!$G34="pctm"),'ordem de passagem'!F34,"")</f>
        <v/>
      </c>
      <c r="G38" s="341" t="str">
        <f>IF(OR('ordem de passagem'!$G34="pct",'ordem de passagem'!$G34="mini",'ordem de passagem'!$G34="pctt",'ordem de passagem'!$G34="pctn",'ordem de passagem'!$G34="pctm"),'ordem de passagem'!H34,"")</f>
        <v/>
      </c>
      <c r="H38" s="614"/>
      <c r="I38" s="615"/>
      <c r="J38" s="616"/>
      <c r="K38" s="617"/>
      <c r="L38" s="614"/>
      <c r="M38" s="615"/>
      <c r="N38" s="616"/>
      <c r="O38" s="617"/>
      <c r="P38" s="614"/>
      <c r="Q38" s="618"/>
      <c r="R38" s="466"/>
      <c r="S38" s="374"/>
      <c r="T38" s="465"/>
      <c r="U38" s="342"/>
      <c r="V38" s="343">
        <f t="shared" si="7"/>
        <v>0</v>
      </c>
      <c r="W38" s="343" t="str">
        <f t="shared" si="8"/>
        <v/>
      </c>
      <c r="X38" s="343">
        <f t="shared" si="9"/>
        <v>0</v>
      </c>
      <c r="Y38" s="343" t="str">
        <f t="shared" si="10"/>
        <v/>
      </c>
      <c r="Z38" s="344" t="str">
        <f t="shared" si="11"/>
        <v/>
      </c>
      <c r="AA38" s="344" t="str">
        <f t="shared" si="12"/>
        <v/>
      </c>
      <c r="AB38" s="343">
        <f t="shared" si="13"/>
        <v>0</v>
      </c>
      <c r="AC38" s="343">
        <f t="shared" si="14"/>
        <v>0</v>
      </c>
      <c r="AD38" s="344" t="str">
        <f t="shared" si="5"/>
        <v/>
      </c>
      <c r="AE38" s="540"/>
      <c r="AF38" s="346">
        <f t="shared" si="15"/>
        <v>0</v>
      </c>
    </row>
    <row r="39" spans="1:32" s="346" customFormat="1" ht="21" customHeight="1" x14ac:dyDescent="0.4">
      <c r="A39" s="341" t="str">
        <f>IF(OR('ordem de passagem'!$G35="pct",'ordem de passagem'!$G35="mini",'ordem de passagem'!$G35="pctt",'ordem de passagem'!$G35="pctn",'ordem de passagem'!$G35="pctm"),'ordem de passagem'!B35,"")</f>
        <v/>
      </c>
      <c r="B39" s="402" t="str">
        <f>IF(OR('ordem de passagem'!$G35="pct",'ordem de passagem'!$G35="mini",'ordem de passagem'!$G35="pctt",'ordem de passagem'!$G35="pctn",'ordem de passagem'!$G35="pctm"),'ordem de passagem'!C35,"Não faz este aparelho")</f>
        <v>Não faz este aparelho</v>
      </c>
      <c r="C39" s="402" t="str">
        <f>IF(OR('ordem de passagem'!$G35="pct",'ordem de passagem'!$G35="mini",'ordem de passagem'!$G35="pctt",'ordem de passagem'!$G35="pctn",'ordem de passagem'!$G35="pctm"),'ordem de passagem'!D35,"")</f>
        <v/>
      </c>
      <c r="D39" s="341" t="str">
        <f>IF(OR('ordem de passagem'!$G35="pct",'ordem de passagem'!$G35="mini",'ordem de passagem'!$G35="pctt",'ordem de passagem'!$G35="pctn",'ordem de passagem'!$G35="pctm"),'ordem de passagem'!E35,"")</f>
        <v/>
      </c>
      <c r="E39" s="341" t="str">
        <f>IF(OR('ordem de passagem'!$G35="pct",'ordem de passagem'!$G35="mini",'ordem de passagem'!$G35="pctt",'ordem de passagem'!$G35="pctn",'ordem de passagem'!$G35="pctm"),'ordem de passagem'!G35,"")</f>
        <v/>
      </c>
      <c r="F39" s="341" t="str">
        <f>IF(OR('ordem de passagem'!$G35="pct",'ordem de passagem'!$G35="mini",'ordem de passagem'!$G35="pctt",'ordem de passagem'!$G35="pctn",'ordem de passagem'!$G35="pctm"),'ordem de passagem'!F35,"")</f>
        <v/>
      </c>
      <c r="G39" s="341" t="str">
        <f>IF(OR('ordem de passagem'!$G35="pct",'ordem de passagem'!$G35="mini",'ordem de passagem'!$G35="pctt",'ordem de passagem'!$G35="pctn",'ordem de passagem'!$G35="pctm"),'ordem de passagem'!H35,"")</f>
        <v/>
      </c>
      <c r="H39" s="614"/>
      <c r="I39" s="615"/>
      <c r="J39" s="616"/>
      <c r="K39" s="617"/>
      <c r="L39" s="614"/>
      <c r="M39" s="615"/>
      <c r="N39" s="616"/>
      <c r="O39" s="617"/>
      <c r="P39" s="614"/>
      <c r="Q39" s="618"/>
      <c r="R39" s="466"/>
      <c r="S39" s="374"/>
      <c r="T39" s="465"/>
      <c r="U39" s="342"/>
      <c r="V39" s="343">
        <f t="shared" si="7"/>
        <v>0</v>
      </c>
      <c r="W39" s="343" t="str">
        <f t="shared" si="8"/>
        <v/>
      </c>
      <c r="X39" s="343">
        <f t="shared" si="9"/>
        <v>0</v>
      </c>
      <c r="Y39" s="343" t="str">
        <f t="shared" si="10"/>
        <v/>
      </c>
      <c r="Z39" s="344" t="str">
        <f t="shared" si="11"/>
        <v/>
      </c>
      <c r="AA39" s="344" t="str">
        <f t="shared" si="12"/>
        <v/>
      </c>
      <c r="AB39" s="343">
        <f t="shared" si="13"/>
        <v>0</v>
      </c>
      <c r="AC39" s="343">
        <f t="shared" si="14"/>
        <v>0</v>
      </c>
      <c r="AD39" s="344" t="str">
        <f t="shared" si="5"/>
        <v/>
      </c>
      <c r="AE39" s="540"/>
      <c r="AF39" s="346">
        <f t="shared" si="15"/>
        <v>0</v>
      </c>
    </row>
    <row r="40" spans="1:32" s="346" customFormat="1" ht="21" customHeight="1" x14ac:dyDescent="0.4">
      <c r="A40" s="341" t="str">
        <f>IF(OR('ordem de passagem'!$G36="pct",'ordem de passagem'!$G36="mini",'ordem de passagem'!$G36="pctt",'ordem de passagem'!$G36="pctn",'ordem de passagem'!$G36="pctm"),'ordem de passagem'!B36,"")</f>
        <v/>
      </c>
      <c r="B40" s="402" t="str">
        <f>IF(OR('ordem de passagem'!$G36="pct",'ordem de passagem'!$G36="mini",'ordem de passagem'!$G36="pctt",'ordem de passagem'!$G36="pctn",'ordem de passagem'!$G36="pctm"),'ordem de passagem'!C36,"Não faz este aparelho")</f>
        <v>Não faz este aparelho</v>
      </c>
      <c r="C40" s="402" t="str">
        <f>IF(OR('ordem de passagem'!$G36="pct",'ordem de passagem'!$G36="mini",'ordem de passagem'!$G36="pctt",'ordem de passagem'!$G36="pctn",'ordem de passagem'!$G36="pctm"),'ordem de passagem'!D36,"")</f>
        <v/>
      </c>
      <c r="D40" s="341" t="str">
        <f>IF(OR('ordem de passagem'!$G36="pct",'ordem de passagem'!$G36="mini",'ordem de passagem'!$G36="pctt",'ordem de passagem'!$G36="pctn",'ordem de passagem'!$G36="pctm"),'ordem de passagem'!E36,"")</f>
        <v/>
      </c>
      <c r="E40" s="341" t="str">
        <f>IF(OR('ordem de passagem'!$G36="pct",'ordem de passagem'!$G36="mini",'ordem de passagem'!$G36="pctt",'ordem de passagem'!$G36="pctn",'ordem de passagem'!$G36="pctm"),'ordem de passagem'!G36,"")</f>
        <v/>
      </c>
      <c r="F40" s="341" t="str">
        <f>IF(OR('ordem de passagem'!$G36="pct",'ordem de passagem'!$G36="mini",'ordem de passagem'!$G36="pctt",'ordem de passagem'!$G36="pctn",'ordem de passagem'!$G36="pctm"),'ordem de passagem'!F36,"")</f>
        <v/>
      </c>
      <c r="G40" s="341" t="str">
        <f>IF(OR('ordem de passagem'!$G36="pct",'ordem de passagem'!$G36="mini",'ordem de passagem'!$G36="pctt",'ordem de passagem'!$G36="pctn",'ordem de passagem'!$G36="pctm"),'ordem de passagem'!H36,"")</f>
        <v/>
      </c>
      <c r="H40" s="614"/>
      <c r="I40" s="615"/>
      <c r="J40" s="616"/>
      <c r="K40" s="617"/>
      <c r="L40" s="614"/>
      <c r="M40" s="615"/>
      <c r="N40" s="616"/>
      <c r="O40" s="617"/>
      <c r="P40" s="614"/>
      <c r="Q40" s="618"/>
      <c r="R40" s="466"/>
      <c r="S40" s="374"/>
      <c r="T40" s="465"/>
      <c r="U40" s="342"/>
      <c r="V40" s="343">
        <f t="shared" si="7"/>
        <v>0</v>
      </c>
      <c r="W40" s="343" t="str">
        <f t="shared" si="8"/>
        <v/>
      </c>
      <c r="X40" s="343">
        <f t="shared" si="9"/>
        <v>0</v>
      </c>
      <c r="Y40" s="343" t="str">
        <f t="shared" si="10"/>
        <v/>
      </c>
      <c r="Z40" s="344" t="str">
        <f t="shared" si="11"/>
        <v/>
      </c>
      <c r="AA40" s="344" t="str">
        <f t="shared" si="12"/>
        <v/>
      </c>
      <c r="AB40" s="343">
        <f t="shared" si="13"/>
        <v>0</v>
      </c>
      <c r="AC40" s="343">
        <f t="shared" si="14"/>
        <v>0</v>
      </c>
      <c r="AD40" s="344" t="str">
        <f t="shared" si="5"/>
        <v/>
      </c>
      <c r="AE40" s="540"/>
      <c r="AF40" s="346">
        <f t="shared" si="15"/>
        <v>0</v>
      </c>
    </row>
    <row r="41" spans="1:32" s="346" customFormat="1" ht="21" customHeight="1" x14ac:dyDescent="0.4">
      <c r="A41" s="341" t="str">
        <f>IF(OR('ordem de passagem'!$G37="pct",'ordem de passagem'!$G37="mini",'ordem de passagem'!$G37="pctt",'ordem de passagem'!$G37="pctn",'ordem de passagem'!$G37="pctm"),'ordem de passagem'!B37,"")</f>
        <v/>
      </c>
      <c r="B41" s="402" t="str">
        <f>IF(OR('ordem de passagem'!$G37="pct",'ordem de passagem'!$G37="mini",'ordem de passagem'!$G37="pctt",'ordem de passagem'!$G37="pctn",'ordem de passagem'!$G37="pctm"),'ordem de passagem'!C37,"Não faz este aparelho")</f>
        <v>Não faz este aparelho</v>
      </c>
      <c r="C41" s="402" t="str">
        <f>IF(OR('ordem de passagem'!$G37="pct",'ordem de passagem'!$G37="mini",'ordem de passagem'!$G37="pctt",'ordem de passagem'!$G37="pctn",'ordem de passagem'!$G37="pctm"),'ordem de passagem'!D37,"")</f>
        <v/>
      </c>
      <c r="D41" s="341" t="str">
        <f>IF(OR('ordem de passagem'!$G37="pct",'ordem de passagem'!$G37="mini",'ordem de passagem'!$G37="pctt",'ordem de passagem'!$G37="pctn",'ordem de passagem'!$G37="pctm"),'ordem de passagem'!E37,"")</f>
        <v/>
      </c>
      <c r="E41" s="341" t="str">
        <f>IF(OR('ordem de passagem'!$G37="pct",'ordem de passagem'!$G37="mini",'ordem de passagem'!$G37="pctt",'ordem de passagem'!$G37="pctn",'ordem de passagem'!$G37="pctm"),'ordem de passagem'!G37,"")</f>
        <v/>
      </c>
      <c r="F41" s="341" t="str">
        <f>IF(OR('ordem de passagem'!$G37="pct",'ordem de passagem'!$G37="mini",'ordem de passagem'!$G37="pctt",'ordem de passagem'!$G37="pctn",'ordem de passagem'!$G37="pctm"),'ordem de passagem'!F37,"")</f>
        <v/>
      </c>
      <c r="G41" s="341" t="str">
        <f>IF(OR('ordem de passagem'!$G37="pct",'ordem de passagem'!$G37="mini",'ordem de passagem'!$G37="pctt",'ordem de passagem'!$G37="pctn",'ordem de passagem'!$G37="pctm"),'ordem de passagem'!H37,"")</f>
        <v/>
      </c>
      <c r="H41" s="614"/>
      <c r="I41" s="615"/>
      <c r="J41" s="616"/>
      <c r="K41" s="617"/>
      <c r="L41" s="614"/>
      <c r="M41" s="615"/>
      <c r="N41" s="616"/>
      <c r="O41" s="617"/>
      <c r="P41" s="614"/>
      <c r="Q41" s="618"/>
      <c r="R41" s="466"/>
      <c r="S41" s="374"/>
      <c r="T41" s="465"/>
      <c r="U41" s="342"/>
      <c r="V41" s="343">
        <f t="shared" si="7"/>
        <v>0</v>
      </c>
      <c r="W41" s="343" t="str">
        <f t="shared" si="8"/>
        <v/>
      </c>
      <c r="X41" s="343">
        <f t="shared" si="9"/>
        <v>0</v>
      </c>
      <c r="Y41" s="343" t="str">
        <f t="shared" si="10"/>
        <v/>
      </c>
      <c r="Z41" s="344" t="str">
        <f t="shared" si="11"/>
        <v/>
      </c>
      <c r="AA41" s="344" t="str">
        <f t="shared" si="12"/>
        <v/>
      </c>
      <c r="AB41" s="343">
        <f t="shared" si="13"/>
        <v>0</v>
      </c>
      <c r="AC41" s="343">
        <f t="shared" si="14"/>
        <v>0</v>
      </c>
      <c r="AD41" s="344" t="str">
        <f t="shared" si="5"/>
        <v/>
      </c>
      <c r="AE41" s="540"/>
      <c r="AF41" s="346">
        <f t="shared" si="15"/>
        <v>0</v>
      </c>
    </row>
    <row r="42" spans="1:32" s="346" customFormat="1" ht="21" customHeight="1" x14ac:dyDescent="0.4">
      <c r="A42" s="341" t="str">
        <f>IF(OR('ordem de passagem'!$G38="pct",'ordem de passagem'!$G38="mini",'ordem de passagem'!$G38="pctt",'ordem de passagem'!$G38="pctn",'ordem de passagem'!$G38="pctm"),'ordem de passagem'!B38,"")</f>
        <v/>
      </c>
      <c r="B42" s="402" t="str">
        <f>IF(OR('ordem de passagem'!$G38="pct",'ordem de passagem'!$G38="mini",'ordem de passagem'!$G38="pctt",'ordem de passagem'!$G38="pctn",'ordem de passagem'!$G38="pctm"),'ordem de passagem'!C38,"Não faz este aparelho")</f>
        <v>Não faz este aparelho</v>
      </c>
      <c r="C42" s="402" t="str">
        <f>IF(OR('ordem de passagem'!$G38="pct",'ordem de passagem'!$G38="mini",'ordem de passagem'!$G38="pctt",'ordem de passagem'!$G38="pctn",'ordem de passagem'!$G38="pctm"),'ordem de passagem'!D38,"")</f>
        <v/>
      </c>
      <c r="D42" s="341" t="str">
        <f>IF(OR('ordem de passagem'!$G38="pct",'ordem de passagem'!$G38="mini",'ordem de passagem'!$G38="pctt",'ordem de passagem'!$G38="pctn",'ordem de passagem'!$G38="pctm"),'ordem de passagem'!E38,"")</f>
        <v/>
      </c>
      <c r="E42" s="341" t="str">
        <f>IF(OR('ordem de passagem'!$G38="pct",'ordem de passagem'!$G38="mini",'ordem de passagem'!$G38="pctt",'ordem de passagem'!$G38="pctn",'ordem de passagem'!$G38="pctm"),'ordem de passagem'!G38,"")</f>
        <v/>
      </c>
      <c r="F42" s="341" t="str">
        <f>IF(OR('ordem de passagem'!$G38="pct",'ordem de passagem'!$G38="mini",'ordem de passagem'!$G38="pctt",'ordem de passagem'!$G38="pctn",'ordem de passagem'!$G38="pctm"),'ordem de passagem'!F38,"")</f>
        <v/>
      </c>
      <c r="G42" s="341" t="str">
        <f>IF(OR('ordem de passagem'!$G38="pct",'ordem de passagem'!$G38="mini",'ordem de passagem'!$G38="pctt",'ordem de passagem'!$G38="pctn",'ordem de passagem'!$G38="pctm"),'ordem de passagem'!H38,"")</f>
        <v/>
      </c>
      <c r="H42" s="614"/>
      <c r="I42" s="615"/>
      <c r="J42" s="616"/>
      <c r="K42" s="617"/>
      <c r="L42" s="614"/>
      <c r="M42" s="615"/>
      <c r="N42" s="616"/>
      <c r="O42" s="617"/>
      <c r="P42" s="614"/>
      <c r="Q42" s="618"/>
      <c r="R42" s="466"/>
      <c r="S42" s="374"/>
      <c r="T42" s="465"/>
      <c r="U42" s="342"/>
      <c r="V42" s="343">
        <f t="shared" si="7"/>
        <v>0</v>
      </c>
      <c r="W42" s="343" t="str">
        <f t="shared" si="8"/>
        <v/>
      </c>
      <c r="X42" s="343">
        <f t="shared" si="9"/>
        <v>0</v>
      </c>
      <c r="Y42" s="343" t="str">
        <f t="shared" si="10"/>
        <v/>
      </c>
      <c r="Z42" s="344" t="str">
        <f t="shared" si="11"/>
        <v/>
      </c>
      <c r="AA42" s="344" t="str">
        <f t="shared" si="12"/>
        <v/>
      </c>
      <c r="AB42" s="343">
        <f t="shared" si="13"/>
        <v>0</v>
      </c>
      <c r="AC42" s="343">
        <f t="shared" si="14"/>
        <v>0</v>
      </c>
      <c r="AD42" s="344" t="str">
        <f t="shared" si="5"/>
        <v/>
      </c>
      <c r="AE42" s="540"/>
      <c r="AF42" s="346">
        <f t="shared" si="15"/>
        <v>0</v>
      </c>
    </row>
    <row r="43" spans="1:32" s="346" customFormat="1" ht="21" customHeight="1" x14ac:dyDescent="0.4">
      <c r="A43" s="341" t="str">
        <f>IF(OR('ordem de passagem'!$G39="pct",'ordem de passagem'!$G39="mini",'ordem de passagem'!$G39="pctt",'ordem de passagem'!$G39="pctn",'ordem de passagem'!$G39="pctm"),'ordem de passagem'!B39,"")</f>
        <v/>
      </c>
      <c r="B43" s="402" t="str">
        <f>IF(OR('ordem de passagem'!$G39="pct",'ordem de passagem'!$G39="mini",'ordem de passagem'!$G39="pctt",'ordem de passagem'!$G39="pctn",'ordem de passagem'!$G39="pctm"),'ordem de passagem'!C39,"Não faz este aparelho")</f>
        <v>Não faz este aparelho</v>
      </c>
      <c r="C43" s="402" t="str">
        <f>IF(OR('ordem de passagem'!$G39="pct",'ordem de passagem'!$G39="mini",'ordem de passagem'!$G39="pctt",'ordem de passagem'!$G39="pctn",'ordem de passagem'!$G39="pctm"),'ordem de passagem'!D39,"")</f>
        <v/>
      </c>
      <c r="D43" s="341" t="str">
        <f>IF(OR('ordem de passagem'!$G39="pct",'ordem de passagem'!$G39="mini",'ordem de passagem'!$G39="pctt",'ordem de passagem'!$G39="pctn",'ordem de passagem'!$G39="pctm"),'ordem de passagem'!E39,"")</f>
        <v/>
      </c>
      <c r="E43" s="341" t="str">
        <f>IF(OR('ordem de passagem'!$G39="pct",'ordem de passagem'!$G39="mini",'ordem de passagem'!$G39="pctt",'ordem de passagem'!$G39="pctn",'ordem de passagem'!$G39="pctm"),'ordem de passagem'!G39,"")</f>
        <v/>
      </c>
      <c r="F43" s="341" t="str">
        <f>IF(OR('ordem de passagem'!$G39="pct",'ordem de passagem'!$G39="mini",'ordem de passagem'!$G39="pctt",'ordem de passagem'!$G39="pctn",'ordem de passagem'!$G39="pctm"),'ordem de passagem'!F39,"")</f>
        <v/>
      </c>
      <c r="G43" s="341" t="str">
        <f>IF(OR('ordem de passagem'!$G39="pct",'ordem de passagem'!$G39="mini",'ordem de passagem'!$G39="pctt",'ordem de passagem'!$G39="pctn",'ordem de passagem'!$G39="pctm"),'ordem de passagem'!H39,"")</f>
        <v/>
      </c>
      <c r="H43" s="614"/>
      <c r="I43" s="615"/>
      <c r="J43" s="616"/>
      <c r="K43" s="617"/>
      <c r="L43" s="614"/>
      <c r="M43" s="615"/>
      <c r="N43" s="616"/>
      <c r="O43" s="617"/>
      <c r="P43" s="614"/>
      <c r="Q43" s="618"/>
      <c r="R43" s="466"/>
      <c r="S43" s="374"/>
      <c r="T43" s="465"/>
      <c r="U43" s="342"/>
      <c r="V43" s="343">
        <f t="shared" si="7"/>
        <v>0</v>
      </c>
      <c r="W43" s="343" t="str">
        <f t="shared" si="8"/>
        <v/>
      </c>
      <c r="X43" s="343">
        <f t="shared" si="9"/>
        <v>0</v>
      </c>
      <c r="Y43" s="343" t="str">
        <f t="shared" si="10"/>
        <v/>
      </c>
      <c r="Z43" s="344" t="str">
        <f t="shared" si="11"/>
        <v/>
      </c>
      <c r="AA43" s="344" t="str">
        <f t="shared" si="12"/>
        <v/>
      </c>
      <c r="AB43" s="343">
        <f t="shared" si="13"/>
        <v>0</v>
      </c>
      <c r="AC43" s="343">
        <f t="shared" si="14"/>
        <v>0</v>
      </c>
      <c r="AD43" s="344" t="str">
        <f t="shared" si="5"/>
        <v/>
      </c>
      <c r="AE43" s="540"/>
      <c r="AF43" s="346">
        <f t="shared" si="15"/>
        <v>0</v>
      </c>
    </row>
    <row r="44" spans="1:32" s="346" customFormat="1" ht="21" customHeight="1" x14ac:dyDescent="0.4">
      <c r="A44" s="341" t="str">
        <f>IF(OR('ordem de passagem'!$G40="pct",'ordem de passagem'!$G40="mini",'ordem de passagem'!$G40="pctt",'ordem de passagem'!$G40="pctn",'ordem de passagem'!$G40="pctm"),'ordem de passagem'!B40,"")</f>
        <v/>
      </c>
      <c r="B44" s="402" t="str">
        <f>IF(OR('ordem de passagem'!$G40="pct",'ordem de passagem'!$G40="mini",'ordem de passagem'!$G40="pctt",'ordem de passagem'!$G40="pctn",'ordem de passagem'!$G40="pctm"),'ordem de passagem'!C40,"Não faz este aparelho")</f>
        <v>Não faz este aparelho</v>
      </c>
      <c r="C44" s="402" t="str">
        <f>IF(OR('ordem de passagem'!$G40="pct",'ordem de passagem'!$G40="mini",'ordem de passagem'!$G40="pctt",'ordem de passagem'!$G40="pctn",'ordem de passagem'!$G40="pctm"),'ordem de passagem'!D40,"")</f>
        <v/>
      </c>
      <c r="D44" s="341" t="str">
        <f>IF(OR('ordem de passagem'!$G40="pct",'ordem de passagem'!$G40="mini",'ordem de passagem'!$G40="pctt",'ordem de passagem'!$G40="pctn",'ordem de passagem'!$G40="pctm"),'ordem de passagem'!E40,"")</f>
        <v/>
      </c>
      <c r="E44" s="341" t="str">
        <f>IF(OR('ordem de passagem'!$G40="pct",'ordem de passagem'!$G40="mini",'ordem de passagem'!$G40="pctt",'ordem de passagem'!$G40="pctn",'ordem de passagem'!$G40="pctm"),'ordem de passagem'!G40,"")</f>
        <v/>
      </c>
      <c r="F44" s="341" t="str">
        <f>IF(OR('ordem de passagem'!$G40="pct",'ordem de passagem'!$G40="mini",'ordem de passagem'!$G40="pctt",'ordem de passagem'!$G40="pctn",'ordem de passagem'!$G40="pctm"),'ordem de passagem'!F40,"")</f>
        <v/>
      </c>
      <c r="G44" s="341" t="str">
        <f>IF(OR('ordem de passagem'!$G40="pct",'ordem de passagem'!$G40="mini",'ordem de passagem'!$G40="pctt",'ordem de passagem'!$G40="pctn",'ordem de passagem'!$G40="pctm"),'ordem de passagem'!H40,"")</f>
        <v/>
      </c>
      <c r="H44" s="614"/>
      <c r="I44" s="615"/>
      <c r="J44" s="616"/>
      <c r="K44" s="617"/>
      <c r="L44" s="614"/>
      <c r="M44" s="615"/>
      <c r="N44" s="616"/>
      <c r="O44" s="617"/>
      <c r="P44" s="614"/>
      <c r="Q44" s="618"/>
      <c r="R44" s="466"/>
      <c r="S44" s="374"/>
      <c r="T44" s="465"/>
      <c r="U44" s="342"/>
      <c r="V44" s="343">
        <f t="shared" si="7"/>
        <v>0</v>
      </c>
      <c r="W44" s="343" t="str">
        <f t="shared" si="8"/>
        <v/>
      </c>
      <c r="X44" s="343">
        <f t="shared" si="9"/>
        <v>0</v>
      </c>
      <c r="Y44" s="343" t="str">
        <f t="shared" si="10"/>
        <v/>
      </c>
      <c r="Z44" s="344" t="str">
        <f t="shared" si="11"/>
        <v/>
      </c>
      <c r="AA44" s="344" t="str">
        <f t="shared" si="12"/>
        <v/>
      </c>
      <c r="AB44" s="343">
        <f t="shared" si="13"/>
        <v>0</v>
      </c>
      <c r="AC44" s="343">
        <f t="shared" si="14"/>
        <v>0</v>
      </c>
      <c r="AD44" s="344" t="str">
        <f t="shared" si="5"/>
        <v/>
      </c>
      <c r="AE44" s="540"/>
      <c r="AF44" s="346">
        <f t="shared" si="15"/>
        <v>0</v>
      </c>
    </row>
    <row r="45" spans="1:32" s="346" customFormat="1" ht="21" customHeight="1" x14ac:dyDescent="0.4">
      <c r="A45" s="341" t="str">
        <f>IF(OR('ordem de passagem'!$G41="pct",'ordem de passagem'!$G41="mini",'ordem de passagem'!$G41="pctt",'ordem de passagem'!$G41="pctn",'ordem de passagem'!$G41="pctm"),'ordem de passagem'!B41,"")</f>
        <v/>
      </c>
      <c r="B45" s="402" t="str">
        <f>IF(OR('ordem de passagem'!$G41="pct",'ordem de passagem'!$G41="mini",'ordem de passagem'!$G41="pctt",'ordem de passagem'!$G41="pctn",'ordem de passagem'!$G41="pctm"),'ordem de passagem'!C41,"Não faz este aparelho")</f>
        <v>Não faz este aparelho</v>
      </c>
      <c r="C45" s="402" t="str">
        <f>IF(OR('ordem de passagem'!$G41="pct",'ordem de passagem'!$G41="mini",'ordem de passagem'!$G41="pctt",'ordem de passagem'!$G41="pctn",'ordem de passagem'!$G41="pctm"),'ordem de passagem'!D41,"")</f>
        <v/>
      </c>
      <c r="D45" s="341" t="str">
        <f>IF(OR('ordem de passagem'!$G41="pct",'ordem de passagem'!$G41="mini",'ordem de passagem'!$G41="pctt",'ordem de passagem'!$G41="pctn",'ordem de passagem'!$G41="pctm"),'ordem de passagem'!E41,"")</f>
        <v/>
      </c>
      <c r="E45" s="341" t="str">
        <f>IF(OR('ordem de passagem'!$G41="pct",'ordem de passagem'!$G41="mini",'ordem de passagem'!$G41="pctt",'ordem de passagem'!$G41="pctn",'ordem de passagem'!$G41="pctm"),'ordem de passagem'!G41,"")</f>
        <v/>
      </c>
      <c r="F45" s="341" t="str">
        <f>IF(OR('ordem de passagem'!$G41="pct",'ordem de passagem'!$G41="mini",'ordem de passagem'!$G41="pctt",'ordem de passagem'!$G41="pctn",'ordem de passagem'!$G41="pctm"),'ordem de passagem'!F41,"")</f>
        <v/>
      </c>
      <c r="G45" s="341" t="str">
        <f>IF(OR('ordem de passagem'!$G41="pct",'ordem de passagem'!$G41="mini",'ordem de passagem'!$G41="pctt",'ordem de passagem'!$G41="pctn",'ordem de passagem'!$G41="pctm"),'ordem de passagem'!H41,"")</f>
        <v/>
      </c>
      <c r="H45" s="614"/>
      <c r="I45" s="615"/>
      <c r="J45" s="616"/>
      <c r="K45" s="617"/>
      <c r="L45" s="614"/>
      <c r="M45" s="615"/>
      <c r="N45" s="616"/>
      <c r="O45" s="617"/>
      <c r="P45" s="614"/>
      <c r="Q45" s="618"/>
      <c r="R45" s="466"/>
      <c r="S45" s="374"/>
      <c r="T45" s="465"/>
      <c r="U45" s="342"/>
      <c r="V45" s="343">
        <f t="shared" si="7"/>
        <v>0</v>
      </c>
      <c r="W45" s="343" t="str">
        <f t="shared" si="8"/>
        <v/>
      </c>
      <c r="X45" s="343">
        <f t="shared" si="9"/>
        <v>0</v>
      </c>
      <c r="Y45" s="343" t="str">
        <f t="shared" si="10"/>
        <v/>
      </c>
      <c r="Z45" s="344" t="str">
        <f t="shared" si="11"/>
        <v/>
      </c>
      <c r="AA45" s="344" t="str">
        <f t="shared" si="12"/>
        <v/>
      </c>
      <c r="AB45" s="343">
        <f t="shared" si="13"/>
        <v>0</v>
      </c>
      <c r="AC45" s="343">
        <f t="shared" si="14"/>
        <v>0</v>
      </c>
      <c r="AD45" s="344" t="str">
        <f t="shared" si="5"/>
        <v/>
      </c>
      <c r="AE45" s="540"/>
      <c r="AF45" s="346">
        <f t="shared" si="15"/>
        <v>0</v>
      </c>
    </row>
    <row r="46" spans="1:32" s="346" customFormat="1" ht="21" customHeight="1" x14ac:dyDescent="0.4">
      <c r="A46" s="341" t="str">
        <f>IF(OR('ordem de passagem'!$G42="pct",'ordem de passagem'!$G42="mini",'ordem de passagem'!$G42="pctt",'ordem de passagem'!$G42="pctn",'ordem de passagem'!$G42="pctm"),'ordem de passagem'!B42,"")</f>
        <v/>
      </c>
      <c r="B46" s="402" t="str">
        <f>IF(OR('ordem de passagem'!$G42="pct",'ordem de passagem'!$G42="mini",'ordem de passagem'!$G42="pctt",'ordem de passagem'!$G42="pctn",'ordem de passagem'!$G42="pctm"),'ordem de passagem'!C42,"Não faz este aparelho")</f>
        <v>Não faz este aparelho</v>
      </c>
      <c r="C46" s="402" t="str">
        <f>IF(OR('ordem de passagem'!$G42="pct",'ordem de passagem'!$G42="mini",'ordem de passagem'!$G42="pctt",'ordem de passagem'!$G42="pctn",'ordem de passagem'!$G42="pctm"),'ordem de passagem'!D42,"")</f>
        <v/>
      </c>
      <c r="D46" s="341" t="str">
        <f>IF(OR('ordem de passagem'!$G42="pct",'ordem de passagem'!$G42="mini",'ordem de passagem'!$G42="pctt",'ordem de passagem'!$G42="pctn",'ordem de passagem'!$G42="pctm"),'ordem de passagem'!E42,"")</f>
        <v/>
      </c>
      <c r="E46" s="341" t="str">
        <f>IF(OR('ordem de passagem'!$G42="pct",'ordem de passagem'!$G42="mini",'ordem de passagem'!$G42="pctt",'ordem de passagem'!$G42="pctn",'ordem de passagem'!$G42="pctm"),'ordem de passagem'!G42,"")</f>
        <v/>
      </c>
      <c r="F46" s="341" t="str">
        <f>IF(OR('ordem de passagem'!$G42="pct",'ordem de passagem'!$G42="mini",'ordem de passagem'!$G42="pctt",'ordem de passagem'!$G42="pctn",'ordem de passagem'!$G42="pctm"),'ordem de passagem'!F42,"")</f>
        <v/>
      </c>
      <c r="G46" s="341" t="str">
        <f>IF(OR('ordem de passagem'!$G42="pct",'ordem de passagem'!$G42="mini",'ordem de passagem'!$G42="pctt",'ordem de passagem'!$G42="pctn",'ordem de passagem'!$G42="pctm"),'ordem de passagem'!H42,"")</f>
        <v/>
      </c>
      <c r="H46" s="614"/>
      <c r="I46" s="615"/>
      <c r="J46" s="616"/>
      <c r="K46" s="617"/>
      <c r="L46" s="614"/>
      <c r="M46" s="615"/>
      <c r="N46" s="616"/>
      <c r="O46" s="617"/>
      <c r="P46" s="614"/>
      <c r="Q46" s="618"/>
      <c r="R46" s="466"/>
      <c r="S46" s="374"/>
      <c r="T46" s="465"/>
      <c r="U46" s="342"/>
      <c r="V46" s="343">
        <f t="shared" si="7"/>
        <v>0</v>
      </c>
      <c r="W46" s="343" t="str">
        <f t="shared" si="8"/>
        <v/>
      </c>
      <c r="X46" s="343">
        <f t="shared" si="9"/>
        <v>0</v>
      </c>
      <c r="Y46" s="343" t="str">
        <f t="shared" si="10"/>
        <v/>
      </c>
      <c r="Z46" s="344" t="str">
        <f t="shared" si="11"/>
        <v/>
      </c>
      <c r="AA46" s="344" t="str">
        <f t="shared" si="12"/>
        <v/>
      </c>
      <c r="AB46" s="343">
        <f t="shared" si="13"/>
        <v>0</v>
      </c>
      <c r="AC46" s="343">
        <f t="shared" si="14"/>
        <v>0</v>
      </c>
      <c r="AD46" s="344" t="str">
        <f t="shared" si="5"/>
        <v/>
      </c>
      <c r="AE46" s="540"/>
      <c r="AF46" s="346">
        <f t="shared" si="15"/>
        <v>0</v>
      </c>
    </row>
    <row r="47" spans="1:32" s="346" customFormat="1" ht="21" customHeight="1" x14ac:dyDescent="0.4">
      <c r="A47" s="341" t="str">
        <f>IF(OR('ordem de passagem'!$G43="pct",'ordem de passagem'!$G43="mini",'ordem de passagem'!$G43="pctt",'ordem de passagem'!$G43="pctn",'ordem de passagem'!$G43="pctm"),'ordem de passagem'!B43,"")</f>
        <v/>
      </c>
      <c r="B47" s="402" t="str">
        <f>IF(OR('ordem de passagem'!$G43="pct",'ordem de passagem'!$G43="mini",'ordem de passagem'!$G43="pctt",'ordem de passagem'!$G43="pctn",'ordem de passagem'!$G43="pctm"),'ordem de passagem'!C43,"Não faz este aparelho")</f>
        <v>Não faz este aparelho</v>
      </c>
      <c r="C47" s="402" t="str">
        <f>IF(OR('ordem de passagem'!$G43="pct",'ordem de passagem'!$G43="mini",'ordem de passagem'!$G43="pctt",'ordem de passagem'!$G43="pctn",'ordem de passagem'!$G43="pctm"),'ordem de passagem'!D43,"")</f>
        <v/>
      </c>
      <c r="D47" s="341" t="str">
        <f>IF(OR('ordem de passagem'!$G43="pct",'ordem de passagem'!$G43="mini",'ordem de passagem'!$G43="pctt",'ordem de passagem'!$G43="pctn",'ordem de passagem'!$G43="pctm"),'ordem de passagem'!E43,"")</f>
        <v/>
      </c>
      <c r="E47" s="341" t="str">
        <f>IF(OR('ordem de passagem'!$G43="pct",'ordem de passagem'!$G43="mini",'ordem de passagem'!$G43="pctt",'ordem de passagem'!$G43="pctn",'ordem de passagem'!$G43="pctm"),'ordem de passagem'!G43,"")</f>
        <v/>
      </c>
      <c r="F47" s="341" t="str">
        <f>IF(OR('ordem de passagem'!$G43="pct",'ordem de passagem'!$G43="mini",'ordem de passagem'!$G43="pctt",'ordem de passagem'!$G43="pctn",'ordem de passagem'!$G43="pctm"),'ordem de passagem'!F43,"")</f>
        <v/>
      </c>
      <c r="G47" s="341" t="str">
        <f>IF(OR('ordem de passagem'!$G43="pct",'ordem de passagem'!$G43="mini",'ordem de passagem'!$G43="pctt",'ordem de passagem'!$G43="pctn",'ordem de passagem'!$G43="pctm"),'ordem de passagem'!H43,"")</f>
        <v/>
      </c>
      <c r="H47" s="614"/>
      <c r="I47" s="615"/>
      <c r="J47" s="616"/>
      <c r="K47" s="617"/>
      <c r="L47" s="614"/>
      <c r="M47" s="615"/>
      <c r="N47" s="616"/>
      <c r="O47" s="617"/>
      <c r="P47" s="614"/>
      <c r="Q47" s="618"/>
      <c r="R47" s="466"/>
      <c r="S47" s="374"/>
      <c r="T47" s="465"/>
      <c r="U47" s="342"/>
      <c r="V47" s="343">
        <f t="shared" si="7"/>
        <v>0</v>
      </c>
      <c r="W47" s="343" t="str">
        <f t="shared" si="8"/>
        <v/>
      </c>
      <c r="X47" s="343">
        <f t="shared" si="9"/>
        <v>0</v>
      </c>
      <c r="Y47" s="343" t="str">
        <f t="shared" si="10"/>
        <v/>
      </c>
      <c r="Z47" s="344" t="str">
        <f t="shared" si="11"/>
        <v/>
      </c>
      <c r="AA47" s="344" t="str">
        <f t="shared" si="12"/>
        <v/>
      </c>
      <c r="AB47" s="343">
        <f t="shared" si="13"/>
        <v>0</v>
      </c>
      <c r="AC47" s="343">
        <f t="shared" si="14"/>
        <v>0</v>
      </c>
      <c r="AD47" s="344" t="str">
        <f t="shared" si="5"/>
        <v/>
      </c>
      <c r="AE47" s="540"/>
      <c r="AF47" s="346">
        <f t="shared" si="15"/>
        <v>0</v>
      </c>
    </row>
    <row r="48" spans="1:32" s="346" customFormat="1" ht="21" customHeight="1" x14ac:dyDescent="0.4">
      <c r="A48" s="341" t="str">
        <f>IF(OR('ordem de passagem'!$G44="pct",'ordem de passagem'!$G44="mini",'ordem de passagem'!$G44="pctt",'ordem de passagem'!$G44="pctn",'ordem de passagem'!$G44="pctm"),'ordem de passagem'!B44,"")</f>
        <v/>
      </c>
      <c r="B48" s="402" t="str">
        <f>IF(OR('ordem de passagem'!$G44="pct",'ordem de passagem'!$G44="mini",'ordem de passagem'!$G44="pctt",'ordem de passagem'!$G44="pctn",'ordem de passagem'!$G44="pctm"),'ordem de passagem'!C44,"Não faz este aparelho")</f>
        <v>Não faz este aparelho</v>
      </c>
      <c r="C48" s="402" t="str">
        <f>IF(OR('ordem de passagem'!$G44="pct",'ordem de passagem'!$G44="mini",'ordem de passagem'!$G44="pctt",'ordem de passagem'!$G44="pctn",'ordem de passagem'!$G44="pctm"),'ordem de passagem'!D44,"")</f>
        <v/>
      </c>
      <c r="D48" s="341" t="str">
        <f>IF(OR('ordem de passagem'!$G44="pct",'ordem de passagem'!$G44="mini",'ordem de passagem'!$G44="pctt",'ordem de passagem'!$G44="pctn",'ordem de passagem'!$G44="pctm"),'ordem de passagem'!E44,"")</f>
        <v/>
      </c>
      <c r="E48" s="341" t="str">
        <f>IF(OR('ordem de passagem'!$G44="pct",'ordem de passagem'!$G44="mini",'ordem de passagem'!$G44="pctt",'ordem de passagem'!$G44="pctn",'ordem de passagem'!$G44="pctm"),'ordem de passagem'!G44,"")</f>
        <v/>
      </c>
      <c r="F48" s="341" t="str">
        <f>IF(OR('ordem de passagem'!$G44="pct",'ordem de passagem'!$G44="mini",'ordem de passagem'!$G44="pctt",'ordem de passagem'!$G44="pctn",'ordem de passagem'!$G44="pctm"),'ordem de passagem'!F44,"")</f>
        <v/>
      </c>
      <c r="G48" s="341" t="str">
        <f>IF(OR('ordem de passagem'!$G44="pct",'ordem de passagem'!$G44="mini",'ordem de passagem'!$G44="pctt",'ordem de passagem'!$G44="pctn",'ordem de passagem'!$G44="pctm"),'ordem de passagem'!H44,"")</f>
        <v/>
      </c>
      <c r="H48" s="614"/>
      <c r="I48" s="615"/>
      <c r="J48" s="616"/>
      <c r="K48" s="617"/>
      <c r="L48" s="614"/>
      <c r="M48" s="615"/>
      <c r="N48" s="616"/>
      <c r="O48" s="617"/>
      <c r="P48" s="614"/>
      <c r="Q48" s="618"/>
      <c r="R48" s="466"/>
      <c r="S48" s="374"/>
      <c r="T48" s="465"/>
      <c r="U48" s="342"/>
      <c r="V48" s="343">
        <f t="shared" si="7"/>
        <v>0</v>
      </c>
      <c r="W48" s="343" t="str">
        <f t="shared" si="8"/>
        <v/>
      </c>
      <c r="X48" s="343">
        <f t="shared" si="9"/>
        <v>0</v>
      </c>
      <c r="Y48" s="343" t="str">
        <f t="shared" si="10"/>
        <v/>
      </c>
      <c r="Z48" s="344" t="str">
        <f t="shared" si="11"/>
        <v/>
      </c>
      <c r="AA48" s="344" t="str">
        <f t="shared" si="12"/>
        <v/>
      </c>
      <c r="AB48" s="343">
        <f t="shared" si="13"/>
        <v>0</v>
      </c>
      <c r="AC48" s="343">
        <f t="shared" si="14"/>
        <v>0</v>
      </c>
      <c r="AD48" s="344" t="str">
        <f t="shared" si="5"/>
        <v/>
      </c>
      <c r="AE48" s="540"/>
      <c r="AF48" s="346">
        <f t="shared" si="15"/>
        <v>0</v>
      </c>
    </row>
    <row r="49" spans="1:32" s="346" customFormat="1" ht="21" customHeight="1" x14ac:dyDescent="0.4">
      <c r="A49" s="341" t="str">
        <f>IF(OR('ordem de passagem'!$G45="pct",'ordem de passagem'!$G45="mini",'ordem de passagem'!$G45="pctt",'ordem de passagem'!$G45="pctn",'ordem de passagem'!$G45="pctm"),'ordem de passagem'!B45,"")</f>
        <v/>
      </c>
      <c r="B49" s="402" t="str">
        <f>IF(OR('ordem de passagem'!$G45="pct",'ordem de passagem'!$G45="mini",'ordem de passagem'!$G45="pctt",'ordem de passagem'!$G45="pctn",'ordem de passagem'!$G45="pctm"),'ordem de passagem'!C45,"Não faz este aparelho")</f>
        <v>Não faz este aparelho</v>
      </c>
      <c r="C49" s="402" t="str">
        <f>IF(OR('ordem de passagem'!$G45="pct",'ordem de passagem'!$G45="mini",'ordem de passagem'!$G45="pctt",'ordem de passagem'!$G45="pctn",'ordem de passagem'!$G45="pctm"),'ordem de passagem'!D45,"")</f>
        <v/>
      </c>
      <c r="D49" s="341" t="str">
        <f>IF(OR('ordem de passagem'!$G45="pct",'ordem de passagem'!$G45="mini",'ordem de passagem'!$G45="pctt",'ordem de passagem'!$G45="pctn",'ordem de passagem'!$G45="pctm"),'ordem de passagem'!E45,"")</f>
        <v/>
      </c>
      <c r="E49" s="341" t="str">
        <f>IF(OR('ordem de passagem'!$G45="pct",'ordem de passagem'!$G45="mini",'ordem de passagem'!$G45="pctt",'ordem de passagem'!$G45="pctn",'ordem de passagem'!$G45="pctm"),'ordem de passagem'!G45,"")</f>
        <v/>
      </c>
      <c r="F49" s="341" t="str">
        <f>IF(OR('ordem de passagem'!$G45="pct",'ordem de passagem'!$G45="mini",'ordem de passagem'!$G45="pctt",'ordem de passagem'!$G45="pctn",'ordem de passagem'!$G45="pctm"),'ordem de passagem'!F45,"")</f>
        <v/>
      </c>
      <c r="G49" s="341" t="str">
        <f>IF(OR('ordem de passagem'!$G45="pct",'ordem de passagem'!$G45="mini",'ordem de passagem'!$G45="pctt",'ordem de passagem'!$G45="pctn",'ordem de passagem'!$G45="pctm"),'ordem de passagem'!H45,"")</f>
        <v/>
      </c>
      <c r="H49" s="614"/>
      <c r="I49" s="615"/>
      <c r="J49" s="616"/>
      <c r="K49" s="617"/>
      <c r="L49" s="614"/>
      <c r="M49" s="615"/>
      <c r="N49" s="616"/>
      <c r="O49" s="617"/>
      <c r="P49" s="614"/>
      <c r="Q49" s="618"/>
      <c r="R49" s="466"/>
      <c r="S49" s="374"/>
      <c r="T49" s="465"/>
      <c r="U49" s="342"/>
      <c r="V49" s="343">
        <f t="shared" si="7"/>
        <v>0</v>
      </c>
      <c r="W49" s="343" t="str">
        <f t="shared" si="8"/>
        <v/>
      </c>
      <c r="X49" s="343">
        <f t="shared" si="9"/>
        <v>0</v>
      </c>
      <c r="Y49" s="343" t="str">
        <f t="shared" si="10"/>
        <v/>
      </c>
      <c r="Z49" s="344" t="str">
        <f t="shared" si="11"/>
        <v/>
      </c>
      <c r="AA49" s="344" t="str">
        <f t="shared" si="12"/>
        <v/>
      </c>
      <c r="AB49" s="343">
        <f t="shared" si="13"/>
        <v>0</v>
      </c>
      <c r="AC49" s="343">
        <f t="shared" si="14"/>
        <v>0</v>
      </c>
      <c r="AD49" s="344" t="str">
        <f t="shared" si="5"/>
        <v/>
      </c>
      <c r="AE49" s="540"/>
      <c r="AF49" s="346">
        <f t="shared" si="15"/>
        <v>0</v>
      </c>
    </row>
    <row r="50" spans="1:32" s="346" customFormat="1" ht="21" customHeight="1" x14ac:dyDescent="0.4">
      <c r="A50" s="341" t="str">
        <f>IF(OR('ordem de passagem'!$G46="pct",'ordem de passagem'!$G46="mini",'ordem de passagem'!$G46="pctt",'ordem de passagem'!$G46="pctn",'ordem de passagem'!$G46="pctm"),'ordem de passagem'!B46,"")</f>
        <v/>
      </c>
      <c r="B50" s="402" t="str">
        <f>IF(OR('ordem de passagem'!$G46="pct",'ordem de passagem'!$G46="mini",'ordem de passagem'!$G46="pctt",'ordem de passagem'!$G46="pctn",'ordem de passagem'!$G46="pctm"),'ordem de passagem'!C46,"Não faz este aparelho")</f>
        <v>Não faz este aparelho</v>
      </c>
      <c r="C50" s="402" t="str">
        <f>IF(OR('ordem de passagem'!$G46="pct",'ordem de passagem'!$G46="mini",'ordem de passagem'!$G46="pctt",'ordem de passagem'!$G46="pctn",'ordem de passagem'!$G46="pctm"),'ordem de passagem'!D46,"")</f>
        <v/>
      </c>
      <c r="D50" s="341" t="str">
        <f>IF(OR('ordem de passagem'!$G46="pct",'ordem de passagem'!$G46="mini",'ordem de passagem'!$G46="pctt",'ordem de passagem'!$G46="pctn",'ordem de passagem'!$G46="pctm"),'ordem de passagem'!E46,"")</f>
        <v/>
      </c>
      <c r="E50" s="341" t="str">
        <f>IF(OR('ordem de passagem'!$G46="pct",'ordem de passagem'!$G46="mini",'ordem de passagem'!$G46="pctt",'ordem de passagem'!$G46="pctn",'ordem de passagem'!$G46="pctm"),'ordem de passagem'!G46,"")</f>
        <v/>
      </c>
      <c r="F50" s="341" t="str">
        <f>IF(OR('ordem de passagem'!$G46="pct",'ordem de passagem'!$G46="mini",'ordem de passagem'!$G46="pctt",'ordem de passagem'!$G46="pctn",'ordem de passagem'!$G46="pctm"),'ordem de passagem'!F46,"")</f>
        <v/>
      </c>
      <c r="G50" s="341" t="str">
        <f>IF(OR('ordem de passagem'!$G46="pct",'ordem de passagem'!$G46="mini",'ordem de passagem'!$G46="pctt",'ordem de passagem'!$G46="pctn",'ordem de passagem'!$G46="pctm"),'ordem de passagem'!H46,"")</f>
        <v/>
      </c>
      <c r="H50" s="614"/>
      <c r="I50" s="615"/>
      <c r="J50" s="616"/>
      <c r="K50" s="617"/>
      <c r="L50" s="614"/>
      <c r="M50" s="615"/>
      <c r="N50" s="616"/>
      <c r="O50" s="617"/>
      <c r="P50" s="614"/>
      <c r="Q50" s="618"/>
      <c r="R50" s="466"/>
      <c r="S50" s="374"/>
      <c r="T50" s="465"/>
      <c r="U50" s="342"/>
      <c r="V50" s="343">
        <f t="shared" si="7"/>
        <v>0</v>
      </c>
      <c r="W50" s="343" t="str">
        <f t="shared" si="8"/>
        <v/>
      </c>
      <c r="X50" s="343">
        <f t="shared" si="9"/>
        <v>0</v>
      </c>
      <c r="Y50" s="343" t="str">
        <f t="shared" si="10"/>
        <v/>
      </c>
      <c r="Z50" s="344" t="str">
        <f t="shared" si="11"/>
        <v/>
      </c>
      <c r="AA50" s="344" t="str">
        <f t="shared" si="12"/>
        <v/>
      </c>
      <c r="AB50" s="343">
        <f t="shared" si="13"/>
        <v>0</v>
      </c>
      <c r="AC50" s="343">
        <f t="shared" si="14"/>
        <v>0</v>
      </c>
      <c r="AD50" s="344" t="str">
        <f t="shared" si="5"/>
        <v/>
      </c>
      <c r="AE50" s="540"/>
      <c r="AF50" s="346">
        <f t="shared" si="15"/>
        <v>0</v>
      </c>
    </row>
    <row r="51" spans="1:32" s="346" customFormat="1" ht="21" customHeight="1" x14ac:dyDescent="0.4">
      <c r="A51" s="341" t="str">
        <f>IF(OR('ordem de passagem'!$G47="pct",'ordem de passagem'!$G47="mini",'ordem de passagem'!$G47="pctt",'ordem de passagem'!$G47="pctn",'ordem de passagem'!$G47="pctm"),'ordem de passagem'!B47,"")</f>
        <v/>
      </c>
      <c r="B51" s="402" t="str">
        <f>IF(OR('ordem de passagem'!$G47="pct",'ordem de passagem'!$G47="mini",'ordem de passagem'!$G47="pctt",'ordem de passagem'!$G47="pctn",'ordem de passagem'!$G47="pctm"),'ordem de passagem'!C47,"Não faz este aparelho")</f>
        <v>Não faz este aparelho</v>
      </c>
      <c r="C51" s="402" t="str">
        <f>IF(OR('ordem de passagem'!$G47="pct",'ordem de passagem'!$G47="mini",'ordem de passagem'!$G47="pctt",'ordem de passagem'!$G47="pctn",'ordem de passagem'!$G47="pctm"),'ordem de passagem'!D47,"")</f>
        <v/>
      </c>
      <c r="D51" s="341" t="str">
        <f>IF(OR('ordem de passagem'!$G47="pct",'ordem de passagem'!$G47="mini",'ordem de passagem'!$G47="pctt",'ordem de passagem'!$G47="pctn",'ordem de passagem'!$G47="pctm"),'ordem de passagem'!E47,"")</f>
        <v/>
      </c>
      <c r="E51" s="341" t="str">
        <f>IF(OR('ordem de passagem'!$G47="pct",'ordem de passagem'!$G47="mini",'ordem de passagem'!$G47="pctt",'ordem de passagem'!$G47="pctn",'ordem de passagem'!$G47="pctm"),'ordem de passagem'!G47,"")</f>
        <v/>
      </c>
      <c r="F51" s="341" t="str">
        <f>IF(OR('ordem de passagem'!$G47="pct",'ordem de passagem'!$G47="mini",'ordem de passagem'!$G47="pctt",'ordem de passagem'!$G47="pctn",'ordem de passagem'!$G47="pctm"),'ordem de passagem'!F47,"")</f>
        <v/>
      </c>
      <c r="G51" s="341" t="str">
        <f>IF(OR('ordem de passagem'!$G47="pct",'ordem de passagem'!$G47="mini",'ordem de passagem'!$G47="pctt",'ordem de passagem'!$G47="pctn",'ordem de passagem'!$G47="pctm"),'ordem de passagem'!H47,"")</f>
        <v/>
      </c>
      <c r="H51" s="614"/>
      <c r="I51" s="615"/>
      <c r="J51" s="616"/>
      <c r="K51" s="617"/>
      <c r="L51" s="614"/>
      <c r="M51" s="615"/>
      <c r="N51" s="616"/>
      <c r="O51" s="617"/>
      <c r="P51" s="614"/>
      <c r="Q51" s="618"/>
      <c r="R51" s="466"/>
      <c r="S51" s="374"/>
      <c r="T51" s="465"/>
      <c r="U51" s="342"/>
      <c r="V51" s="343">
        <f t="shared" si="7"/>
        <v>0</v>
      </c>
      <c r="W51" s="343" t="str">
        <f t="shared" si="8"/>
        <v/>
      </c>
      <c r="X51" s="343">
        <f t="shared" si="9"/>
        <v>0</v>
      </c>
      <c r="Y51" s="343" t="str">
        <f t="shared" si="10"/>
        <v/>
      </c>
      <c r="Z51" s="344" t="str">
        <f t="shared" si="11"/>
        <v/>
      </c>
      <c r="AA51" s="344" t="str">
        <f t="shared" si="12"/>
        <v/>
      </c>
      <c r="AB51" s="343">
        <f t="shared" si="13"/>
        <v>0</v>
      </c>
      <c r="AC51" s="343">
        <f t="shared" si="14"/>
        <v>0</v>
      </c>
      <c r="AD51" s="344" t="str">
        <f t="shared" si="5"/>
        <v/>
      </c>
      <c r="AE51" s="540"/>
      <c r="AF51" s="346">
        <f t="shared" si="15"/>
        <v>0</v>
      </c>
    </row>
    <row r="52" spans="1:32" s="346" customFormat="1" ht="21" customHeight="1" x14ac:dyDescent="0.4">
      <c r="A52" s="341" t="str">
        <f>IF(OR('ordem de passagem'!$G48="pct",'ordem de passagem'!$G48="mini",'ordem de passagem'!$G48="pctt",'ordem de passagem'!$G48="pctn",'ordem de passagem'!$G48="pctm"),'ordem de passagem'!B48,"")</f>
        <v/>
      </c>
      <c r="B52" s="402" t="str">
        <f>IF(OR('ordem de passagem'!$G48="pct",'ordem de passagem'!$G48="mini",'ordem de passagem'!$G48="pctt",'ordem de passagem'!$G48="pctn",'ordem de passagem'!$G48="pctm"),'ordem de passagem'!C48,"Não faz este aparelho")</f>
        <v>Não faz este aparelho</v>
      </c>
      <c r="C52" s="402" t="str">
        <f>IF(OR('ordem de passagem'!$G48="pct",'ordem de passagem'!$G48="mini",'ordem de passagem'!$G48="pctt",'ordem de passagem'!$G48="pctn",'ordem de passagem'!$G48="pctm"),'ordem de passagem'!D48,"")</f>
        <v/>
      </c>
      <c r="D52" s="341" t="str">
        <f>IF(OR('ordem de passagem'!$G48="pct",'ordem de passagem'!$G48="mini",'ordem de passagem'!$G48="pctt",'ordem de passagem'!$G48="pctn",'ordem de passagem'!$G48="pctm"),'ordem de passagem'!E48,"")</f>
        <v/>
      </c>
      <c r="E52" s="341" t="str">
        <f>IF(OR('ordem de passagem'!$G48="pct",'ordem de passagem'!$G48="mini",'ordem de passagem'!$G48="pctt",'ordem de passagem'!$G48="pctn",'ordem de passagem'!$G48="pctm"),'ordem de passagem'!G48,"")</f>
        <v/>
      </c>
      <c r="F52" s="341" t="str">
        <f>IF(OR('ordem de passagem'!$G48="pct",'ordem de passagem'!$G48="mini",'ordem de passagem'!$G48="pctt",'ordem de passagem'!$G48="pctn",'ordem de passagem'!$G48="pctm"),'ordem de passagem'!F48,"")</f>
        <v/>
      </c>
      <c r="G52" s="341" t="str">
        <f>IF(OR('ordem de passagem'!$G48="pct",'ordem de passagem'!$G48="mini",'ordem de passagem'!$G48="pctt",'ordem de passagem'!$G48="pctn",'ordem de passagem'!$G48="pctm"),'ordem de passagem'!H48,"")</f>
        <v/>
      </c>
      <c r="H52" s="614"/>
      <c r="I52" s="615"/>
      <c r="J52" s="616"/>
      <c r="K52" s="617"/>
      <c r="L52" s="614"/>
      <c r="M52" s="615"/>
      <c r="N52" s="616"/>
      <c r="O52" s="617"/>
      <c r="P52" s="614"/>
      <c r="Q52" s="618"/>
      <c r="R52" s="466"/>
      <c r="S52" s="374"/>
      <c r="T52" s="465"/>
      <c r="U52" s="342"/>
      <c r="V52" s="343">
        <f t="shared" si="7"/>
        <v>0</v>
      </c>
      <c r="W52" s="343" t="str">
        <f t="shared" si="8"/>
        <v/>
      </c>
      <c r="X52" s="343">
        <f t="shared" si="9"/>
        <v>0</v>
      </c>
      <c r="Y52" s="343" t="str">
        <f t="shared" si="10"/>
        <v/>
      </c>
      <c r="Z52" s="344" t="str">
        <f t="shared" si="11"/>
        <v/>
      </c>
      <c r="AA52" s="344" t="str">
        <f t="shared" si="12"/>
        <v/>
      </c>
      <c r="AB52" s="343">
        <f t="shared" si="13"/>
        <v>0</v>
      </c>
      <c r="AC52" s="343">
        <f t="shared" si="14"/>
        <v>0</v>
      </c>
      <c r="AD52" s="344" t="str">
        <f t="shared" si="5"/>
        <v/>
      </c>
      <c r="AE52" s="540"/>
      <c r="AF52" s="346">
        <f t="shared" si="15"/>
        <v>0</v>
      </c>
    </row>
    <row r="53" spans="1:32" s="346" customFormat="1" ht="21" customHeight="1" x14ac:dyDescent="0.4">
      <c r="A53" s="341" t="str">
        <f>IF(OR('ordem de passagem'!$G49="pct",'ordem de passagem'!$G49="mini",'ordem de passagem'!$G49="pctt",'ordem de passagem'!$G49="pctn",'ordem de passagem'!$G49="pctm"),'ordem de passagem'!B49,"")</f>
        <v/>
      </c>
      <c r="B53" s="402" t="str">
        <f>IF(OR('ordem de passagem'!$G49="pct",'ordem de passagem'!$G49="mini",'ordem de passagem'!$G49="pctt",'ordem de passagem'!$G49="pctn",'ordem de passagem'!$G49="pctm"),'ordem de passagem'!C49,"Não faz este aparelho")</f>
        <v>Não faz este aparelho</v>
      </c>
      <c r="C53" s="402" t="str">
        <f>IF(OR('ordem de passagem'!$G49="pct",'ordem de passagem'!$G49="mini",'ordem de passagem'!$G49="pctt",'ordem de passagem'!$G49="pctn",'ordem de passagem'!$G49="pctm"),'ordem de passagem'!D49,"")</f>
        <v/>
      </c>
      <c r="D53" s="341" t="str">
        <f>IF(OR('ordem de passagem'!$G49="pct",'ordem de passagem'!$G49="mini",'ordem de passagem'!$G49="pctt",'ordem de passagem'!$G49="pctn",'ordem de passagem'!$G49="pctm"),'ordem de passagem'!E49,"")</f>
        <v/>
      </c>
      <c r="E53" s="341" t="str">
        <f>IF(OR('ordem de passagem'!$G49="pct",'ordem de passagem'!$G49="mini",'ordem de passagem'!$G49="pctt",'ordem de passagem'!$G49="pctn",'ordem de passagem'!$G49="pctm"),'ordem de passagem'!G49,"")</f>
        <v/>
      </c>
      <c r="F53" s="341" t="str">
        <f>IF(OR('ordem de passagem'!$G49="pct",'ordem de passagem'!$G49="mini",'ordem de passagem'!$G49="pctt",'ordem de passagem'!$G49="pctn",'ordem de passagem'!$G49="pctm"),'ordem de passagem'!F49,"")</f>
        <v/>
      </c>
      <c r="G53" s="341" t="str">
        <f>IF(OR('ordem de passagem'!$G49="pct",'ordem de passagem'!$G49="mini",'ordem de passagem'!$G49="pctt",'ordem de passagem'!$G49="pctn",'ordem de passagem'!$G49="pctm"),'ordem de passagem'!H49,"")</f>
        <v/>
      </c>
      <c r="H53" s="614"/>
      <c r="I53" s="615"/>
      <c r="J53" s="616"/>
      <c r="K53" s="617"/>
      <c r="L53" s="614"/>
      <c r="M53" s="615"/>
      <c r="N53" s="616"/>
      <c r="O53" s="617"/>
      <c r="P53" s="614"/>
      <c r="Q53" s="618"/>
      <c r="R53" s="466"/>
      <c r="S53" s="374"/>
      <c r="T53" s="465"/>
      <c r="U53" s="342"/>
      <c r="V53" s="343">
        <f t="shared" si="7"/>
        <v>0</v>
      </c>
      <c r="W53" s="343" t="str">
        <f t="shared" si="8"/>
        <v/>
      </c>
      <c r="X53" s="343">
        <f t="shared" si="9"/>
        <v>0</v>
      </c>
      <c r="Y53" s="343" t="str">
        <f t="shared" si="10"/>
        <v/>
      </c>
      <c r="Z53" s="344" t="str">
        <f t="shared" si="11"/>
        <v/>
      </c>
      <c r="AA53" s="344" t="str">
        <f t="shared" si="12"/>
        <v/>
      </c>
      <c r="AB53" s="343">
        <f t="shared" si="13"/>
        <v>0</v>
      </c>
      <c r="AC53" s="343">
        <f t="shared" si="14"/>
        <v>0</v>
      </c>
      <c r="AD53" s="344" t="str">
        <f t="shared" si="5"/>
        <v/>
      </c>
      <c r="AE53" s="540"/>
      <c r="AF53" s="346">
        <f t="shared" si="15"/>
        <v>0</v>
      </c>
    </row>
    <row r="54" spans="1:32" s="346" customFormat="1" ht="21" customHeight="1" x14ac:dyDescent="0.4">
      <c r="A54" s="341" t="str">
        <f>IF(OR('ordem de passagem'!$G50="pct",'ordem de passagem'!$G50="mini",'ordem de passagem'!$G50="pctt",'ordem de passagem'!$G50="pctn",'ordem de passagem'!$G50="pctm"),'ordem de passagem'!B50,"")</f>
        <v/>
      </c>
      <c r="B54" s="402" t="str">
        <f>IF(OR('ordem de passagem'!$G50="pct",'ordem de passagem'!$G50="mini",'ordem de passagem'!$G50="pctt",'ordem de passagem'!$G50="pctn",'ordem de passagem'!$G50="pctm"),'ordem de passagem'!C50,"Não faz este aparelho")</f>
        <v>Não faz este aparelho</v>
      </c>
      <c r="C54" s="402" t="str">
        <f>IF(OR('ordem de passagem'!$G50="pct",'ordem de passagem'!$G50="mini",'ordem de passagem'!$G50="pctt",'ordem de passagem'!$G50="pctn",'ordem de passagem'!$G50="pctm"),'ordem de passagem'!D50,"")</f>
        <v/>
      </c>
      <c r="D54" s="341" t="str">
        <f>IF(OR('ordem de passagem'!$G50="pct",'ordem de passagem'!$G50="mini",'ordem de passagem'!$G50="pctt",'ordem de passagem'!$G50="pctn",'ordem de passagem'!$G50="pctm"),'ordem de passagem'!E50,"")</f>
        <v/>
      </c>
      <c r="E54" s="341" t="str">
        <f>IF(OR('ordem de passagem'!$G50="pct",'ordem de passagem'!$G50="mini",'ordem de passagem'!$G50="pctt",'ordem de passagem'!$G50="pctn",'ordem de passagem'!$G50="pctm"),'ordem de passagem'!G50,"")</f>
        <v/>
      </c>
      <c r="F54" s="341" t="str">
        <f>IF(OR('ordem de passagem'!$G50="pct",'ordem de passagem'!$G50="mini",'ordem de passagem'!$G50="pctt",'ordem de passagem'!$G50="pctn",'ordem de passagem'!$G50="pctm"),'ordem de passagem'!F50,"")</f>
        <v/>
      </c>
      <c r="G54" s="341" t="str">
        <f>IF(OR('ordem de passagem'!$G50="pct",'ordem de passagem'!$G50="mini",'ordem de passagem'!$G50="pctt",'ordem de passagem'!$G50="pctn",'ordem de passagem'!$G50="pctm"),'ordem de passagem'!H50,"")</f>
        <v/>
      </c>
      <c r="H54" s="614"/>
      <c r="I54" s="615"/>
      <c r="J54" s="616"/>
      <c r="K54" s="617"/>
      <c r="L54" s="614"/>
      <c r="M54" s="615"/>
      <c r="N54" s="616"/>
      <c r="O54" s="617"/>
      <c r="P54" s="614"/>
      <c r="Q54" s="618"/>
      <c r="R54" s="466"/>
      <c r="S54" s="374"/>
      <c r="T54" s="465"/>
      <c r="U54" s="342"/>
      <c r="V54" s="343">
        <f t="shared" si="7"/>
        <v>0</v>
      </c>
      <c r="W54" s="343" t="str">
        <f t="shared" si="8"/>
        <v/>
      </c>
      <c r="X54" s="343">
        <f t="shared" si="9"/>
        <v>0</v>
      </c>
      <c r="Y54" s="343" t="str">
        <f t="shared" si="10"/>
        <v/>
      </c>
      <c r="Z54" s="344" t="str">
        <f t="shared" si="11"/>
        <v/>
      </c>
      <c r="AA54" s="344" t="str">
        <f t="shared" si="12"/>
        <v/>
      </c>
      <c r="AB54" s="343">
        <f t="shared" si="13"/>
        <v>0</v>
      </c>
      <c r="AC54" s="343">
        <f t="shared" si="14"/>
        <v>0</v>
      </c>
      <c r="AD54" s="344" t="str">
        <f t="shared" si="5"/>
        <v/>
      </c>
      <c r="AE54" s="540"/>
      <c r="AF54" s="346">
        <f t="shared" si="15"/>
        <v>0</v>
      </c>
    </row>
    <row r="55" spans="1:32" s="346" customFormat="1" ht="21" customHeight="1" x14ac:dyDescent="0.4">
      <c r="A55" s="341" t="str">
        <f>IF(OR('ordem de passagem'!$G51="pct",'ordem de passagem'!$G51="mini",'ordem de passagem'!$G51="pctt",'ordem de passagem'!$G51="pctn",'ordem de passagem'!$G51="pctm"),'ordem de passagem'!B51,"")</f>
        <v/>
      </c>
      <c r="B55" s="402" t="str">
        <f>IF(OR('ordem de passagem'!$G51="pct",'ordem de passagem'!$G51="mini",'ordem de passagem'!$G51="pctt",'ordem de passagem'!$G51="pctn",'ordem de passagem'!$G51="pctm"),'ordem de passagem'!C51,"Não faz este aparelho")</f>
        <v>Não faz este aparelho</v>
      </c>
      <c r="C55" s="402" t="str">
        <f>IF(OR('ordem de passagem'!$G51="pct",'ordem de passagem'!$G51="mini",'ordem de passagem'!$G51="pctt",'ordem de passagem'!$G51="pctn",'ordem de passagem'!$G51="pctm"),'ordem de passagem'!D51,"")</f>
        <v/>
      </c>
      <c r="D55" s="341" t="str">
        <f>IF(OR('ordem de passagem'!$G51="pct",'ordem de passagem'!$G51="mini",'ordem de passagem'!$G51="pctt",'ordem de passagem'!$G51="pctn",'ordem de passagem'!$G51="pctm"),'ordem de passagem'!E51,"")</f>
        <v/>
      </c>
      <c r="E55" s="341" t="str">
        <f>IF(OR('ordem de passagem'!$G51="pct",'ordem de passagem'!$G51="mini",'ordem de passagem'!$G51="pctt",'ordem de passagem'!$G51="pctn",'ordem de passagem'!$G51="pctm"),'ordem de passagem'!G51,"")</f>
        <v/>
      </c>
      <c r="F55" s="341" t="str">
        <f>IF(OR('ordem de passagem'!$G51="pct",'ordem de passagem'!$G51="mini",'ordem de passagem'!$G51="pctt",'ordem de passagem'!$G51="pctn",'ordem de passagem'!$G51="pctm"),'ordem de passagem'!F51,"")</f>
        <v/>
      </c>
      <c r="G55" s="341" t="str">
        <f>IF(OR('ordem de passagem'!$G51="pct",'ordem de passagem'!$G51="mini",'ordem de passagem'!$G51="pctt",'ordem de passagem'!$G51="pctn",'ordem de passagem'!$G51="pctm"),'ordem de passagem'!H51,"")</f>
        <v/>
      </c>
      <c r="H55" s="614"/>
      <c r="I55" s="615"/>
      <c r="J55" s="616"/>
      <c r="K55" s="617"/>
      <c r="L55" s="614"/>
      <c r="M55" s="615"/>
      <c r="N55" s="616"/>
      <c r="O55" s="617"/>
      <c r="P55" s="614"/>
      <c r="Q55" s="618"/>
      <c r="R55" s="466"/>
      <c r="S55" s="374"/>
      <c r="T55" s="465"/>
      <c r="U55" s="342"/>
      <c r="V55" s="343">
        <f t="shared" si="7"/>
        <v>0</v>
      </c>
      <c r="W55" s="343" t="str">
        <f t="shared" si="8"/>
        <v/>
      </c>
      <c r="X55" s="343">
        <f t="shared" si="9"/>
        <v>0</v>
      </c>
      <c r="Y55" s="343" t="str">
        <f t="shared" si="10"/>
        <v/>
      </c>
      <c r="Z55" s="344" t="str">
        <f t="shared" si="11"/>
        <v/>
      </c>
      <c r="AA55" s="344" t="str">
        <f t="shared" si="12"/>
        <v/>
      </c>
      <c r="AB55" s="343">
        <f t="shared" si="13"/>
        <v>0</v>
      </c>
      <c r="AC55" s="343">
        <f t="shared" si="14"/>
        <v>0</v>
      </c>
      <c r="AD55" s="344" t="str">
        <f t="shared" si="5"/>
        <v/>
      </c>
      <c r="AE55" s="540"/>
      <c r="AF55" s="346">
        <f t="shared" si="15"/>
        <v>0</v>
      </c>
    </row>
    <row r="56" spans="1:32" s="346" customFormat="1" ht="21" customHeight="1" x14ac:dyDescent="0.4">
      <c r="A56" s="341" t="str">
        <f>IF(OR('ordem de passagem'!$G52="pct",'ordem de passagem'!$G52="mini",'ordem de passagem'!$G52="pctt",'ordem de passagem'!$G52="pctn",'ordem de passagem'!$G52="pctm"),'ordem de passagem'!B52,"")</f>
        <v/>
      </c>
      <c r="B56" s="402" t="str">
        <f>IF(OR('ordem de passagem'!$G52="pct",'ordem de passagem'!$G52="mini",'ordem de passagem'!$G52="pctt",'ordem de passagem'!$G52="pctn",'ordem de passagem'!$G52="pctm"),'ordem de passagem'!C52,"Não faz este aparelho")</f>
        <v>Não faz este aparelho</v>
      </c>
      <c r="C56" s="402" t="str">
        <f>IF(OR('ordem de passagem'!$G52="pct",'ordem de passagem'!$G52="mini",'ordem de passagem'!$G52="pctt",'ordem de passagem'!$G52="pctn",'ordem de passagem'!$G52="pctm"),'ordem de passagem'!D52,"")</f>
        <v/>
      </c>
      <c r="D56" s="341" t="str">
        <f>IF(OR('ordem de passagem'!$G52="pct",'ordem de passagem'!$G52="mini",'ordem de passagem'!$G52="pctt",'ordem de passagem'!$G52="pctn",'ordem de passagem'!$G52="pctm"),'ordem de passagem'!E52,"")</f>
        <v/>
      </c>
      <c r="E56" s="341" t="str">
        <f>IF(OR('ordem de passagem'!$G52="pct",'ordem de passagem'!$G52="mini",'ordem de passagem'!$G52="pctt",'ordem de passagem'!$G52="pctn",'ordem de passagem'!$G52="pctm"),'ordem de passagem'!G52,"")</f>
        <v/>
      </c>
      <c r="F56" s="341" t="str">
        <f>IF(OR('ordem de passagem'!$G52="pct",'ordem de passagem'!$G52="mini",'ordem de passagem'!$G52="pctt",'ordem de passagem'!$G52="pctn",'ordem de passagem'!$G52="pctm"),'ordem de passagem'!F52,"")</f>
        <v/>
      </c>
      <c r="G56" s="341" t="str">
        <f>IF(OR('ordem de passagem'!$G52="pct",'ordem de passagem'!$G52="mini",'ordem de passagem'!$G52="pctt",'ordem de passagem'!$G52="pctn",'ordem de passagem'!$G52="pctm"),'ordem de passagem'!H52,"")</f>
        <v/>
      </c>
      <c r="H56" s="614"/>
      <c r="I56" s="615"/>
      <c r="J56" s="616"/>
      <c r="K56" s="617"/>
      <c r="L56" s="614"/>
      <c r="M56" s="615"/>
      <c r="N56" s="616"/>
      <c r="O56" s="617"/>
      <c r="P56" s="614"/>
      <c r="Q56" s="618"/>
      <c r="R56" s="466"/>
      <c r="S56" s="374"/>
      <c r="T56" s="465"/>
      <c r="U56" s="342"/>
      <c r="V56" s="343">
        <f t="shared" si="7"/>
        <v>0</v>
      </c>
      <c r="W56" s="343" t="str">
        <f t="shared" si="8"/>
        <v/>
      </c>
      <c r="X56" s="343">
        <f t="shared" si="9"/>
        <v>0</v>
      </c>
      <c r="Y56" s="343" t="str">
        <f t="shared" si="10"/>
        <v/>
      </c>
      <c r="Z56" s="344" t="str">
        <f t="shared" si="11"/>
        <v/>
      </c>
      <c r="AA56" s="344" t="str">
        <f t="shared" si="12"/>
        <v/>
      </c>
      <c r="AB56" s="343">
        <f t="shared" si="13"/>
        <v>0</v>
      </c>
      <c r="AC56" s="343">
        <f t="shared" si="14"/>
        <v>0</v>
      </c>
      <c r="AD56" s="344" t="str">
        <f t="shared" si="5"/>
        <v/>
      </c>
      <c r="AE56" s="540"/>
      <c r="AF56" s="346">
        <f t="shared" si="15"/>
        <v>0</v>
      </c>
    </row>
    <row r="57" spans="1:32" s="346" customFormat="1" ht="21" customHeight="1" x14ac:dyDescent="0.4">
      <c r="A57" s="341" t="str">
        <f>IF(OR('ordem de passagem'!$G53="pct",'ordem de passagem'!$G53="mini",'ordem de passagem'!$G53="pctt",'ordem de passagem'!$G53="pctn",'ordem de passagem'!$G53="pctm"),'ordem de passagem'!B53,"")</f>
        <v/>
      </c>
      <c r="B57" s="402" t="str">
        <f>IF(OR('ordem de passagem'!$G53="pct",'ordem de passagem'!$G53="mini",'ordem de passagem'!$G53="pctt",'ordem de passagem'!$G53="pctn",'ordem de passagem'!$G53="pctm"),'ordem de passagem'!C53,"Não faz este aparelho")</f>
        <v>Não faz este aparelho</v>
      </c>
      <c r="C57" s="402" t="str">
        <f>IF(OR('ordem de passagem'!$G53="pct",'ordem de passagem'!$G53="mini",'ordem de passagem'!$G53="pctt",'ordem de passagem'!$G53="pctn",'ordem de passagem'!$G53="pctm"),'ordem de passagem'!D53,"")</f>
        <v/>
      </c>
      <c r="D57" s="341" t="str">
        <f>IF(OR('ordem de passagem'!$G53="pct",'ordem de passagem'!$G53="mini",'ordem de passagem'!$G53="pctt",'ordem de passagem'!$G53="pctn",'ordem de passagem'!$G53="pctm"),'ordem de passagem'!E53,"")</f>
        <v/>
      </c>
      <c r="E57" s="341" t="str">
        <f>IF(OR('ordem de passagem'!$G53="pct",'ordem de passagem'!$G53="mini",'ordem de passagem'!$G53="pctt",'ordem de passagem'!$G53="pctn",'ordem de passagem'!$G53="pctm"),'ordem de passagem'!G53,"")</f>
        <v/>
      </c>
      <c r="F57" s="341" t="str">
        <f>IF(OR('ordem de passagem'!$G53="pct",'ordem de passagem'!$G53="mini",'ordem de passagem'!$G53="pctt",'ordem de passagem'!$G53="pctn",'ordem de passagem'!$G53="pctm"),'ordem de passagem'!F53,"")</f>
        <v/>
      </c>
      <c r="G57" s="341" t="str">
        <f>IF(OR('ordem de passagem'!$G53="pct",'ordem de passagem'!$G53="mini",'ordem de passagem'!$G53="pctt",'ordem de passagem'!$G53="pctn",'ordem de passagem'!$G53="pctm"),'ordem de passagem'!H53,"")</f>
        <v/>
      </c>
      <c r="H57" s="614"/>
      <c r="I57" s="615"/>
      <c r="J57" s="616"/>
      <c r="K57" s="617"/>
      <c r="L57" s="614"/>
      <c r="M57" s="615"/>
      <c r="N57" s="616"/>
      <c r="O57" s="617"/>
      <c r="P57" s="614"/>
      <c r="Q57" s="618"/>
      <c r="R57" s="466"/>
      <c r="S57" s="374"/>
      <c r="T57" s="465"/>
      <c r="U57" s="342"/>
      <c r="V57" s="343">
        <f t="shared" si="7"/>
        <v>0</v>
      </c>
      <c r="W57" s="343" t="str">
        <f t="shared" si="8"/>
        <v/>
      </c>
      <c r="X57" s="343">
        <f t="shared" si="9"/>
        <v>0</v>
      </c>
      <c r="Y57" s="343" t="str">
        <f t="shared" si="10"/>
        <v/>
      </c>
      <c r="Z57" s="344" t="str">
        <f t="shared" si="11"/>
        <v/>
      </c>
      <c r="AA57" s="344" t="str">
        <f t="shared" si="12"/>
        <v/>
      </c>
      <c r="AB57" s="343">
        <f t="shared" si="13"/>
        <v>0</v>
      </c>
      <c r="AC57" s="343">
        <f t="shared" si="14"/>
        <v>0</v>
      </c>
      <c r="AD57" s="344" t="str">
        <f t="shared" si="5"/>
        <v/>
      </c>
      <c r="AE57" s="540"/>
      <c r="AF57" s="346">
        <f t="shared" si="15"/>
        <v>0</v>
      </c>
    </row>
    <row r="58" spans="1:32" s="346" customFormat="1" ht="21" customHeight="1" x14ac:dyDescent="0.4">
      <c r="A58" s="341" t="str">
        <f>IF(OR('ordem de passagem'!$G54="pct",'ordem de passagem'!$G54="mini",'ordem de passagem'!$G54="pctt",'ordem de passagem'!$G54="pctn",'ordem de passagem'!$G54="pctm"),'ordem de passagem'!B54,"")</f>
        <v/>
      </c>
      <c r="B58" s="402" t="str">
        <f>IF(OR('ordem de passagem'!$G54="pct",'ordem de passagem'!$G54="mini",'ordem de passagem'!$G54="pctt",'ordem de passagem'!$G54="pctn",'ordem de passagem'!$G54="pctm"),'ordem de passagem'!C54,"Não faz este aparelho")</f>
        <v>Não faz este aparelho</v>
      </c>
      <c r="C58" s="402" t="str">
        <f>IF(OR('ordem de passagem'!$G54="pct",'ordem de passagem'!$G54="mini",'ordem de passagem'!$G54="pctt",'ordem de passagem'!$G54="pctn",'ordem de passagem'!$G54="pctm"),'ordem de passagem'!D54,"")</f>
        <v/>
      </c>
      <c r="D58" s="341" t="str">
        <f>IF(OR('ordem de passagem'!$G54="pct",'ordem de passagem'!$G54="mini",'ordem de passagem'!$G54="pctt",'ordem de passagem'!$G54="pctn",'ordem de passagem'!$G54="pctm"),'ordem de passagem'!E54,"")</f>
        <v/>
      </c>
      <c r="E58" s="341" t="str">
        <f>IF(OR('ordem de passagem'!$G54="pct",'ordem de passagem'!$G54="mini",'ordem de passagem'!$G54="pctt",'ordem de passagem'!$G54="pctn",'ordem de passagem'!$G54="pctm"),'ordem de passagem'!G54,"")</f>
        <v/>
      </c>
      <c r="F58" s="341" t="str">
        <f>IF(OR('ordem de passagem'!$G54="pct",'ordem de passagem'!$G54="mini",'ordem de passagem'!$G54="pctt",'ordem de passagem'!$G54="pctn",'ordem de passagem'!$G54="pctm"),'ordem de passagem'!F54,"")</f>
        <v/>
      </c>
      <c r="G58" s="341" t="str">
        <f>IF(OR('ordem de passagem'!$G54="pct",'ordem de passagem'!$G54="mini",'ordem de passagem'!$G54="pctt",'ordem de passagem'!$G54="pctn",'ordem de passagem'!$G54="pctm"),'ordem de passagem'!H54,"")</f>
        <v/>
      </c>
      <c r="H58" s="614"/>
      <c r="I58" s="615"/>
      <c r="J58" s="616"/>
      <c r="K58" s="617"/>
      <c r="L58" s="614"/>
      <c r="M58" s="615"/>
      <c r="N58" s="616"/>
      <c r="O58" s="617"/>
      <c r="P58" s="614"/>
      <c r="Q58" s="618"/>
      <c r="R58" s="466"/>
      <c r="S58" s="374"/>
      <c r="T58" s="465"/>
      <c r="U58" s="342"/>
      <c r="V58" s="343">
        <f t="shared" si="7"/>
        <v>0</v>
      </c>
      <c r="W58" s="343" t="str">
        <f t="shared" si="8"/>
        <v/>
      </c>
      <c r="X58" s="343">
        <f t="shared" si="9"/>
        <v>0</v>
      </c>
      <c r="Y58" s="343" t="str">
        <f t="shared" si="10"/>
        <v/>
      </c>
      <c r="Z58" s="344" t="str">
        <f t="shared" si="11"/>
        <v/>
      </c>
      <c r="AA58" s="344" t="str">
        <f t="shared" si="12"/>
        <v/>
      </c>
      <c r="AB58" s="343">
        <f t="shared" si="13"/>
        <v>0</v>
      </c>
      <c r="AC58" s="343">
        <f t="shared" si="14"/>
        <v>0</v>
      </c>
      <c r="AD58" s="344" t="str">
        <f t="shared" si="5"/>
        <v/>
      </c>
      <c r="AE58" s="540"/>
      <c r="AF58" s="346">
        <f t="shared" si="15"/>
        <v>0</v>
      </c>
    </row>
    <row r="59" spans="1:32" s="346" customFormat="1" ht="21" customHeight="1" x14ac:dyDescent="0.4">
      <c r="A59" s="341" t="str">
        <f>IF(OR('ordem de passagem'!$G55="pct",'ordem de passagem'!$G55="mini",'ordem de passagem'!$G55="pctt",'ordem de passagem'!$G55="pctn",'ordem de passagem'!$G55="pctm"),'ordem de passagem'!B55,"")</f>
        <v/>
      </c>
      <c r="B59" s="402" t="str">
        <f>IF(OR('ordem de passagem'!$G55="pct",'ordem de passagem'!$G55="mini",'ordem de passagem'!$G55="pctt",'ordem de passagem'!$G55="pctn",'ordem de passagem'!$G55="pctm"),'ordem de passagem'!C55,"Não faz este aparelho")</f>
        <v>Não faz este aparelho</v>
      </c>
      <c r="C59" s="402" t="str">
        <f>IF(OR('ordem de passagem'!$G55="pct",'ordem de passagem'!$G55="mini",'ordem de passagem'!$G55="pctt",'ordem de passagem'!$G55="pctn",'ordem de passagem'!$G55="pctm"),'ordem de passagem'!D55,"")</f>
        <v/>
      </c>
      <c r="D59" s="341" t="str">
        <f>IF(OR('ordem de passagem'!$G55="pct",'ordem de passagem'!$G55="mini",'ordem de passagem'!$G55="pctt",'ordem de passagem'!$G55="pctn",'ordem de passagem'!$G55="pctm"),'ordem de passagem'!E55,"")</f>
        <v/>
      </c>
      <c r="E59" s="341" t="str">
        <f>IF(OR('ordem de passagem'!$G55="pct",'ordem de passagem'!$G55="mini",'ordem de passagem'!$G55="pctt",'ordem de passagem'!$G55="pctn",'ordem de passagem'!$G55="pctm"),'ordem de passagem'!G55,"")</f>
        <v/>
      </c>
      <c r="F59" s="341" t="str">
        <f>IF(OR('ordem de passagem'!$G55="pct",'ordem de passagem'!$G55="mini",'ordem de passagem'!$G55="pctt",'ordem de passagem'!$G55="pctn",'ordem de passagem'!$G55="pctm"),'ordem de passagem'!F55,"")</f>
        <v/>
      </c>
      <c r="G59" s="341" t="str">
        <f>IF(OR('ordem de passagem'!$G55="pct",'ordem de passagem'!$G55="mini",'ordem de passagem'!$G55="pctt",'ordem de passagem'!$G55="pctn",'ordem de passagem'!$G55="pctm"),'ordem de passagem'!H55,"")</f>
        <v/>
      </c>
      <c r="H59" s="614"/>
      <c r="I59" s="615"/>
      <c r="J59" s="616"/>
      <c r="K59" s="617"/>
      <c r="L59" s="614"/>
      <c r="M59" s="615"/>
      <c r="N59" s="616"/>
      <c r="O59" s="617"/>
      <c r="P59" s="614"/>
      <c r="Q59" s="618"/>
      <c r="R59" s="466"/>
      <c r="S59" s="374"/>
      <c r="T59" s="465"/>
      <c r="U59" s="342"/>
      <c r="V59" s="343">
        <f t="shared" si="7"/>
        <v>0</v>
      </c>
      <c r="W59" s="343" t="str">
        <f t="shared" si="8"/>
        <v/>
      </c>
      <c r="X59" s="343">
        <f t="shared" si="9"/>
        <v>0</v>
      </c>
      <c r="Y59" s="343" t="str">
        <f t="shared" si="10"/>
        <v/>
      </c>
      <c r="Z59" s="344" t="str">
        <f t="shared" si="11"/>
        <v/>
      </c>
      <c r="AA59" s="344" t="str">
        <f t="shared" si="12"/>
        <v/>
      </c>
      <c r="AB59" s="343">
        <f t="shared" si="13"/>
        <v>0</v>
      </c>
      <c r="AC59" s="343">
        <f t="shared" si="14"/>
        <v>0</v>
      </c>
      <c r="AD59" s="344" t="str">
        <f t="shared" si="5"/>
        <v/>
      </c>
      <c r="AE59" s="540"/>
      <c r="AF59" s="346">
        <f t="shared" si="15"/>
        <v>0</v>
      </c>
    </row>
    <row r="60" spans="1:32" s="346" customFormat="1" ht="21" customHeight="1" x14ac:dyDescent="0.4">
      <c r="A60" s="341" t="str">
        <f>IF(OR('ordem de passagem'!$G56="pct",'ordem de passagem'!$G56="mini",'ordem de passagem'!$G56="pctt",'ordem de passagem'!$G56="pctn",'ordem de passagem'!$G56="pctm"),'ordem de passagem'!B56,"")</f>
        <v/>
      </c>
      <c r="B60" s="402" t="str">
        <f>IF(OR('ordem de passagem'!$G56="pct",'ordem de passagem'!$G56="mini",'ordem de passagem'!$G56="pctt",'ordem de passagem'!$G56="pctn",'ordem de passagem'!$G56="pctm"),'ordem de passagem'!C56,"Não faz este aparelho")</f>
        <v>Não faz este aparelho</v>
      </c>
      <c r="C60" s="402" t="str">
        <f>IF(OR('ordem de passagem'!$G56="pct",'ordem de passagem'!$G56="mini",'ordem de passagem'!$G56="pctt",'ordem de passagem'!$G56="pctn",'ordem de passagem'!$G56="pctm"),'ordem de passagem'!D56,"")</f>
        <v/>
      </c>
      <c r="D60" s="341" t="str">
        <f>IF(OR('ordem de passagem'!$G56="pct",'ordem de passagem'!$G56="mini",'ordem de passagem'!$G56="pctt",'ordem de passagem'!$G56="pctn",'ordem de passagem'!$G56="pctm"),'ordem de passagem'!E56,"")</f>
        <v/>
      </c>
      <c r="E60" s="341" t="str">
        <f>IF(OR('ordem de passagem'!$G56="pct",'ordem de passagem'!$G56="mini",'ordem de passagem'!$G56="pctt",'ordem de passagem'!$G56="pctn",'ordem de passagem'!$G56="pctm"),'ordem de passagem'!G56,"")</f>
        <v/>
      </c>
      <c r="F60" s="341" t="str">
        <f>IF(OR('ordem de passagem'!$G56="pct",'ordem de passagem'!$G56="mini",'ordem de passagem'!$G56="pctt",'ordem de passagem'!$G56="pctn",'ordem de passagem'!$G56="pctm"),'ordem de passagem'!F56,"")</f>
        <v/>
      </c>
      <c r="G60" s="341" t="str">
        <f>IF(OR('ordem de passagem'!$G56="pct",'ordem de passagem'!$G56="mini",'ordem de passagem'!$G56="pctt",'ordem de passagem'!$G56="pctn",'ordem de passagem'!$G56="pctm"),'ordem de passagem'!H56,"")</f>
        <v/>
      </c>
      <c r="H60" s="614"/>
      <c r="I60" s="615"/>
      <c r="J60" s="616"/>
      <c r="K60" s="617"/>
      <c r="L60" s="614"/>
      <c r="M60" s="615"/>
      <c r="N60" s="616"/>
      <c r="O60" s="617"/>
      <c r="P60" s="614"/>
      <c r="Q60" s="618"/>
      <c r="R60" s="466"/>
      <c r="S60" s="374"/>
      <c r="T60" s="465"/>
      <c r="U60" s="342"/>
      <c r="V60" s="343">
        <f t="shared" si="7"/>
        <v>0</v>
      </c>
      <c r="W60" s="343" t="str">
        <f t="shared" si="8"/>
        <v/>
      </c>
      <c r="X60" s="343">
        <f t="shared" si="9"/>
        <v>0</v>
      </c>
      <c r="Y60" s="343" t="str">
        <f t="shared" si="10"/>
        <v/>
      </c>
      <c r="Z60" s="344" t="str">
        <f t="shared" si="11"/>
        <v/>
      </c>
      <c r="AA60" s="344" t="str">
        <f t="shared" si="12"/>
        <v/>
      </c>
      <c r="AB60" s="343">
        <f t="shared" si="13"/>
        <v>0</v>
      </c>
      <c r="AC60" s="343">
        <f t="shared" si="14"/>
        <v>0</v>
      </c>
      <c r="AD60" s="344" t="str">
        <f t="shared" si="5"/>
        <v/>
      </c>
      <c r="AE60" s="540"/>
      <c r="AF60" s="346">
        <f t="shared" si="15"/>
        <v>0</v>
      </c>
    </row>
    <row r="61" spans="1:32" s="346" customFormat="1" ht="21" customHeight="1" x14ac:dyDescent="0.4">
      <c r="A61" s="341" t="str">
        <f>IF(OR('ordem de passagem'!$G57="pct",'ordem de passagem'!$G57="mini",'ordem de passagem'!$G57="pctt",'ordem de passagem'!$G57="pctn",'ordem de passagem'!$G57="pctm"),'ordem de passagem'!B57,"")</f>
        <v/>
      </c>
      <c r="B61" s="402" t="str">
        <f>IF(OR('ordem de passagem'!$G57="pct",'ordem de passagem'!$G57="mini",'ordem de passagem'!$G57="pctt",'ordem de passagem'!$G57="pctn",'ordem de passagem'!$G57="pctm"),'ordem de passagem'!C57,"Não faz este aparelho")</f>
        <v>Não faz este aparelho</v>
      </c>
      <c r="C61" s="402" t="str">
        <f>IF(OR('ordem de passagem'!$G57="pct",'ordem de passagem'!$G57="mini",'ordem de passagem'!$G57="pctt",'ordem de passagem'!$G57="pctn",'ordem de passagem'!$G57="pctm"),'ordem de passagem'!D57,"")</f>
        <v/>
      </c>
      <c r="D61" s="341" t="str">
        <f>IF(OR('ordem de passagem'!$G57="pct",'ordem de passagem'!$G57="mini",'ordem de passagem'!$G57="pctt",'ordem de passagem'!$G57="pctn",'ordem de passagem'!$G57="pctm"),'ordem de passagem'!E57,"")</f>
        <v/>
      </c>
      <c r="E61" s="341" t="str">
        <f>IF(OR('ordem de passagem'!$G57="pct",'ordem de passagem'!$G57="mini",'ordem de passagem'!$G57="pctt",'ordem de passagem'!$G57="pctn",'ordem de passagem'!$G57="pctm"),'ordem de passagem'!G57,"")</f>
        <v/>
      </c>
      <c r="F61" s="341" t="str">
        <f>IF(OR('ordem de passagem'!$G57="pct",'ordem de passagem'!$G57="mini",'ordem de passagem'!$G57="pctt",'ordem de passagem'!$G57="pctn",'ordem de passagem'!$G57="pctm"),'ordem de passagem'!F57,"")</f>
        <v/>
      </c>
      <c r="G61" s="341" t="str">
        <f>IF(OR('ordem de passagem'!$G57="pct",'ordem de passagem'!$G57="mini",'ordem de passagem'!$G57="pctt",'ordem de passagem'!$G57="pctn",'ordem de passagem'!$G57="pctm"),'ordem de passagem'!H57,"")</f>
        <v/>
      </c>
      <c r="H61" s="614"/>
      <c r="I61" s="615"/>
      <c r="J61" s="616"/>
      <c r="K61" s="617"/>
      <c r="L61" s="614"/>
      <c r="M61" s="615"/>
      <c r="N61" s="616"/>
      <c r="O61" s="617"/>
      <c r="P61" s="614"/>
      <c r="Q61" s="618"/>
      <c r="R61" s="466"/>
      <c r="S61" s="374"/>
      <c r="T61" s="465"/>
      <c r="U61" s="342"/>
      <c r="V61" s="343">
        <f t="shared" si="7"/>
        <v>0</v>
      </c>
      <c r="W61" s="343" t="str">
        <f t="shared" si="8"/>
        <v/>
      </c>
      <c r="X61" s="343">
        <f t="shared" si="9"/>
        <v>0</v>
      </c>
      <c r="Y61" s="343" t="str">
        <f t="shared" si="10"/>
        <v/>
      </c>
      <c r="Z61" s="344" t="str">
        <f t="shared" si="11"/>
        <v/>
      </c>
      <c r="AA61" s="344" t="str">
        <f t="shared" si="12"/>
        <v/>
      </c>
      <c r="AB61" s="343">
        <f t="shared" si="13"/>
        <v>0</v>
      </c>
      <c r="AC61" s="343">
        <f t="shared" si="14"/>
        <v>0</v>
      </c>
      <c r="AD61" s="344" t="str">
        <f t="shared" si="5"/>
        <v/>
      </c>
      <c r="AE61" s="540"/>
      <c r="AF61" s="346">
        <f t="shared" si="15"/>
        <v>0</v>
      </c>
    </row>
    <row r="62" spans="1:32" s="346" customFormat="1" ht="21" customHeight="1" x14ac:dyDescent="0.4">
      <c r="A62" s="341" t="str">
        <f>IF(OR('ordem de passagem'!$G58="pct",'ordem de passagem'!$G58="mini",'ordem de passagem'!$G58="pctt",'ordem de passagem'!$G58="pctn",'ordem de passagem'!$G58="pctm"),'ordem de passagem'!B58,"")</f>
        <v/>
      </c>
      <c r="B62" s="402" t="str">
        <f>IF(OR('ordem de passagem'!$G58="pct",'ordem de passagem'!$G58="mini",'ordem de passagem'!$G58="pctt",'ordem de passagem'!$G58="pctn",'ordem de passagem'!$G58="pctm"),'ordem de passagem'!C58,"Não faz este aparelho")</f>
        <v>Não faz este aparelho</v>
      </c>
      <c r="C62" s="402" t="str">
        <f>IF(OR('ordem de passagem'!$G58="pct",'ordem de passagem'!$G58="mini",'ordem de passagem'!$G58="pctt",'ordem de passagem'!$G58="pctn",'ordem de passagem'!$G58="pctm"),'ordem de passagem'!D58,"")</f>
        <v/>
      </c>
      <c r="D62" s="341" t="str">
        <f>IF(OR('ordem de passagem'!$G58="pct",'ordem de passagem'!$G58="mini",'ordem de passagem'!$G58="pctt",'ordem de passagem'!$G58="pctn",'ordem de passagem'!$G58="pctm"),'ordem de passagem'!E58,"")</f>
        <v/>
      </c>
      <c r="E62" s="341" t="str">
        <f>IF(OR('ordem de passagem'!$G58="pct",'ordem de passagem'!$G58="mini",'ordem de passagem'!$G58="pctt",'ordem de passagem'!$G58="pctn",'ordem de passagem'!$G58="pctm"),'ordem de passagem'!G58,"")</f>
        <v/>
      </c>
      <c r="F62" s="341" t="str">
        <f>IF(OR('ordem de passagem'!$G58="pct",'ordem de passagem'!$G58="mini",'ordem de passagem'!$G58="pctt",'ordem de passagem'!$G58="pctn",'ordem de passagem'!$G58="pctm"),'ordem de passagem'!F58,"")</f>
        <v/>
      </c>
      <c r="G62" s="341" t="str">
        <f>IF(OR('ordem de passagem'!$G58="pct",'ordem de passagem'!$G58="mini",'ordem de passagem'!$G58="pctt",'ordem de passagem'!$G58="pctn",'ordem de passagem'!$G58="pctm"),'ordem de passagem'!H58,"")</f>
        <v/>
      </c>
      <c r="H62" s="614"/>
      <c r="I62" s="615"/>
      <c r="J62" s="616"/>
      <c r="K62" s="617"/>
      <c r="L62" s="614"/>
      <c r="M62" s="615"/>
      <c r="N62" s="616"/>
      <c r="O62" s="617"/>
      <c r="P62" s="614"/>
      <c r="Q62" s="618"/>
      <c r="R62" s="466"/>
      <c r="S62" s="374"/>
      <c r="T62" s="465"/>
      <c r="U62" s="342"/>
      <c r="V62" s="343">
        <f t="shared" si="7"/>
        <v>0</v>
      </c>
      <c r="W62" s="343" t="str">
        <f t="shared" si="8"/>
        <v/>
      </c>
      <c r="X62" s="343">
        <f t="shared" si="9"/>
        <v>0</v>
      </c>
      <c r="Y62" s="343" t="str">
        <f t="shared" si="10"/>
        <v/>
      </c>
      <c r="Z62" s="344" t="str">
        <f t="shared" si="11"/>
        <v/>
      </c>
      <c r="AA62" s="344" t="str">
        <f t="shared" si="12"/>
        <v/>
      </c>
      <c r="AB62" s="343">
        <f t="shared" si="13"/>
        <v>0</v>
      </c>
      <c r="AC62" s="343">
        <f t="shared" si="14"/>
        <v>0</v>
      </c>
      <c r="AD62" s="344" t="str">
        <f t="shared" si="5"/>
        <v/>
      </c>
      <c r="AE62" s="540"/>
      <c r="AF62" s="346">
        <f t="shared" si="15"/>
        <v>0</v>
      </c>
    </row>
    <row r="63" spans="1:32" s="346" customFormat="1" ht="21" customHeight="1" x14ac:dyDescent="0.4">
      <c r="A63" s="341" t="str">
        <f>IF(OR('ordem de passagem'!$G59="pct",'ordem de passagem'!$G59="mini",'ordem de passagem'!$G59="pctt",'ordem de passagem'!$G59="pctn",'ordem de passagem'!$G59="pctm"),'ordem de passagem'!B59,"")</f>
        <v/>
      </c>
      <c r="B63" s="402" t="str">
        <f>IF(OR('ordem de passagem'!$G59="pct",'ordem de passagem'!$G59="mini",'ordem de passagem'!$G59="pctt",'ordem de passagem'!$G59="pctn",'ordem de passagem'!$G59="pctm"),'ordem de passagem'!C59,"Não faz este aparelho")</f>
        <v>Não faz este aparelho</v>
      </c>
      <c r="C63" s="402" t="str">
        <f>IF(OR('ordem de passagem'!$G59="pct",'ordem de passagem'!$G59="mini",'ordem de passagem'!$G59="pctt",'ordem de passagem'!$G59="pctn",'ordem de passagem'!$G59="pctm"),'ordem de passagem'!D59,"")</f>
        <v/>
      </c>
      <c r="D63" s="341" t="str">
        <f>IF(OR('ordem de passagem'!$G59="pct",'ordem de passagem'!$G59="mini",'ordem de passagem'!$G59="pctt",'ordem de passagem'!$G59="pctn",'ordem de passagem'!$G59="pctm"),'ordem de passagem'!E59,"")</f>
        <v/>
      </c>
      <c r="E63" s="341" t="str">
        <f>IF(OR('ordem de passagem'!$G59="pct",'ordem de passagem'!$G59="mini",'ordem de passagem'!$G59="pctt",'ordem de passagem'!$G59="pctn",'ordem de passagem'!$G59="pctm"),'ordem de passagem'!G59,"")</f>
        <v/>
      </c>
      <c r="F63" s="341" t="str">
        <f>IF(OR('ordem de passagem'!$G59="pct",'ordem de passagem'!$G59="mini",'ordem de passagem'!$G59="pctt",'ordem de passagem'!$G59="pctn",'ordem de passagem'!$G59="pctm"),'ordem de passagem'!F59,"")</f>
        <v/>
      </c>
      <c r="G63" s="341" t="str">
        <f>IF(OR('ordem de passagem'!$G59="pct",'ordem de passagem'!$G59="mini",'ordem de passagem'!$G59="pctt",'ordem de passagem'!$G59="pctn",'ordem de passagem'!$G59="pctm"),'ordem de passagem'!H59,"")</f>
        <v/>
      </c>
      <c r="H63" s="614"/>
      <c r="I63" s="615"/>
      <c r="J63" s="616"/>
      <c r="K63" s="617"/>
      <c r="L63" s="614"/>
      <c r="M63" s="615"/>
      <c r="N63" s="616"/>
      <c r="O63" s="617"/>
      <c r="P63" s="614"/>
      <c r="Q63" s="618"/>
      <c r="R63" s="466"/>
      <c r="S63" s="374"/>
      <c r="T63" s="465"/>
      <c r="U63" s="342"/>
      <c r="V63" s="343">
        <f t="shared" si="7"/>
        <v>0</v>
      </c>
      <c r="W63" s="343" t="str">
        <f t="shared" si="8"/>
        <v/>
      </c>
      <c r="X63" s="343">
        <f t="shared" si="9"/>
        <v>0</v>
      </c>
      <c r="Y63" s="343" t="str">
        <f t="shared" si="10"/>
        <v/>
      </c>
      <c r="Z63" s="344" t="str">
        <f t="shared" si="11"/>
        <v/>
      </c>
      <c r="AA63" s="344" t="str">
        <f t="shared" si="12"/>
        <v/>
      </c>
      <c r="AB63" s="343">
        <f t="shared" si="13"/>
        <v>0</v>
      </c>
      <c r="AC63" s="343">
        <f t="shared" si="14"/>
        <v>0</v>
      </c>
      <c r="AD63" s="344" t="str">
        <f t="shared" si="5"/>
        <v/>
      </c>
      <c r="AE63" s="540"/>
      <c r="AF63" s="346">
        <f t="shared" si="15"/>
        <v>0</v>
      </c>
    </row>
    <row r="64" spans="1:32" s="346" customFormat="1" ht="21" customHeight="1" x14ac:dyDescent="0.4">
      <c r="A64" s="341" t="str">
        <f>IF(OR('ordem de passagem'!$G60="pct",'ordem de passagem'!$G60="mini",'ordem de passagem'!$G60="pctt",'ordem de passagem'!$G60="pctn",'ordem de passagem'!$G60="pctm"),'ordem de passagem'!B60,"")</f>
        <v/>
      </c>
      <c r="B64" s="402" t="str">
        <f>IF(OR('ordem de passagem'!$G60="pct",'ordem de passagem'!$G60="mini",'ordem de passagem'!$G60="pctt",'ordem de passagem'!$G60="pctn",'ordem de passagem'!$G60="pctm"),'ordem de passagem'!C60,"Não faz este aparelho")</f>
        <v>Não faz este aparelho</v>
      </c>
      <c r="C64" s="402" t="str">
        <f>IF(OR('ordem de passagem'!$G60="pct",'ordem de passagem'!$G60="mini",'ordem de passagem'!$G60="pctt",'ordem de passagem'!$G60="pctn",'ordem de passagem'!$G60="pctm"),'ordem de passagem'!D60,"")</f>
        <v/>
      </c>
      <c r="D64" s="341" t="str">
        <f>IF(OR('ordem de passagem'!$G60="pct",'ordem de passagem'!$G60="mini",'ordem de passagem'!$G60="pctt",'ordem de passagem'!$G60="pctn",'ordem de passagem'!$G60="pctm"),'ordem de passagem'!E60,"")</f>
        <v/>
      </c>
      <c r="E64" s="341" t="str">
        <f>IF(OR('ordem de passagem'!$G60="pct",'ordem de passagem'!$G60="mini",'ordem de passagem'!$G60="pctt",'ordem de passagem'!$G60="pctn",'ordem de passagem'!$G60="pctm"),'ordem de passagem'!G60,"")</f>
        <v/>
      </c>
      <c r="F64" s="341" t="str">
        <f>IF(OR('ordem de passagem'!$G60="pct",'ordem de passagem'!$G60="mini",'ordem de passagem'!$G60="pctt",'ordem de passagem'!$G60="pctn",'ordem de passagem'!$G60="pctm"),'ordem de passagem'!F60,"")</f>
        <v/>
      </c>
      <c r="G64" s="341" t="str">
        <f>IF(OR('ordem de passagem'!$G60="pct",'ordem de passagem'!$G60="mini",'ordem de passagem'!$G60="pctt",'ordem de passagem'!$G60="pctn",'ordem de passagem'!$G60="pctm"),'ordem de passagem'!H60,"")</f>
        <v/>
      </c>
      <c r="H64" s="614"/>
      <c r="I64" s="615"/>
      <c r="J64" s="616"/>
      <c r="K64" s="617"/>
      <c r="L64" s="614"/>
      <c r="M64" s="615"/>
      <c r="N64" s="616"/>
      <c r="O64" s="617"/>
      <c r="P64" s="614"/>
      <c r="Q64" s="618"/>
      <c r="R64" s="466"/>
      <c r="S64" s="374"/>
      <c r="T64" s="465"/>
      <c r="U64" s="342"/>
      <c r="V64" s="343">
        <f t="shared" si="7"/>
        <v>0</v>
      </c>
      <c r="W64" s="343" t="str">
        <f t="shared" si="8"/>
        <v/>
      </c>
      <c r="X64" s="343">
        <f t="shared" si="9"/>
        <v>0</v>
      </c>
      <c r="Y64" s="343" t="str">
        <f t="shared" si="10"/>
        <v/>
      </c>
      <c r="Z64" s="344" t="str">
        <f t="shared" si="11"/>
        <v/>
      </c>
      <c r="AA64" s="344" t="str">
        <f t="shared" si="12"/>
        <v/>
      </c>
      <c r="AB64" s="343">
        <f t="shared" si="13"/>
        <v>0</v>
      </c>
      <c r="AC64" s="343">
        <f t="shared" si="14"/>
        <v>0</v>
      </c>
      <c r="AD64" s="344" t="str">
        <f t="shared" si="5"/>
        <v/>
      </c>
      <c r="AE64" s="540"/>
      <c r="AF64" s="346">
        <f t="shared" si="15"/>
        <v>0</v>
      </c>
    </row>
    <row r="65" spans="1:32" s="346" customFormat="1" ht="21" customHeight="1" x14ac:dyDescent="0.4">
      <c r="A65" s="341" t="str">
        <f>IF(OR('ordem de passagem'!$G61="pct",'ordem de passagem'!$G61="mini",'ordem de passagem'!$G61="pctt",'ordem de passagem'!$G61="pctn",'ordem de passagem'!$G61="pctm"),'ordem de passagem'!B61,"")</f>
        <v/>
      </c>
      <c r="B65" s="402" t="str">
        <f>IF(OR('ordem de passagem'!$G61="pct",'ordem de passagem'!$G61="mini",'ordem de passagem'!$G61="pctt",'ordem de passagem'!$G61="pctn",'ordem de passagem'!$G61="pctm"),'ordem de passagem'!C61,"Não faz este aparelho")</f>
        <v>Não faz este aparelho</v>
      </c>
      <c r="C65" s="402" t="str">
        <f>IF(OR('ordem de passagem'!$G61="pct",'ordem de passagem'!$G61="mini",'ordem de passagem'!$G61="pctt",'ordem de passagem'!$G61="pctn",'ordem de passagem'!$G61="pctm"),'ordem de passagem'!D61,"")</f>
        <v/>
      </c>
      <c r="D65" s="341" t="str">
        <f>IF(OR('ordem de passagem'!$G61="pct",'ordem de passagem'!$G61="mini",'ordem de passagem'!$G61="pctt",'ordem de passagem'!$G61="pctn",'ordem de passagem'!$G61="pctm"),'ordem de passagem'!E61,"")</f>
        <v/>
      </c>
      <c r="E65" s="341" t="str">
        <f>IF(OR('ordem de passagem'!$G61="pct",'ordem de passagem'!$G61="mini",'ordem de passagem'!$G61="pctt",'ordem de passagem'!$G61="pctn",'ordem de passagem'!$G61="pctm"),'ordem de passagem'!G61,"")</f>
        <v/>
      </c>
      <c r="F65" s="341" t="str">
        <f>IF(OR('ordem de passagem'!$G61="pct",'ordem de passagem'!$G61="mini",'ordem de passagem'!$G61="pctt",'ordem de passagem'!$G61="pctn",'ordem de passagem'!$G61="pctm"),'ordem de passagem'!F61,"")</f>
        <v/>
      </c>
      <c r="G65" s="341" t="str">
        <f>IF(OR('ordem de passagem'!$G61="pct",'ordem de passagem'!$G61="mini",'ordem de passagem'!$G61="pctt",'ordem de passagem'!$G61="pctn",'ordem de passagem'!$G61="pctm"),'ordem de passagem'!H61,"")</f>
        <v/>
      </c>
      <c r="H65" s="614"/>
      <c r="I65" s="615"/>
      <c r="J65" s="616"/>
      <c r="K65" s="617"/>
      <c r="L65" s="614"/>
      <c r="M65" s="615"/>
      <c r="N65" s="616"/>
      <c r="O65" s="617"/>
      <c r="P65" s="614"/>
      <c r="Q65" s="618"/>
      <c r="R65" s="466"/>
      <c r="S65" s="374"/>
      <c r="T65" s="465"/>
      <c r="U65" s="342"/>
      <c r="V65" s="343">
        <f t="shared" si="7"/>
        <v>0</v>
      </c>
      <c r="W65" s="343" t="str">
        <f t="shared" si="8"/>
        <v/>
      </c>
      <c r="X65" s="343">
        <f t="shared" si="9"/>
        <v>0</v>
      </c>
      <c r="Y65" s="343" t="str">
        <f t="shared" si="10"/>
        <v/>
      </c>
      <c r="Z65" s="344" t="str">
        <f t="shared" si="11"/>
        <v/>
      </c>
      <c r="AA65" s="344" t="str">
        <f t="shared" si="12"/>
        <v/>
      </c>
      <c r="AB65" s="343">
        <f t="shared" si="13"/>
        <v>0</v>
      </c>
      <c r="AC65" s="343">
        <f t="shared" si="14"/>
        <v>0</v>
      </c>
      <c r="AD65" s="344" t="str">
        <f t="shared" si="5"/>
        <v/>
      </c>
      <c r="AE65" s="540"/>
      <c r="AF65" s="346">
        <f t="shared" si="15"/>
        <v>0</v>
      </c>
    </row>
    <row r="66" spans="1:32" s="346" customFormat="1" ht="21" customHeight="1" x14ac:dyDescent="0.4">
      <c r="A66" s="341" t="str">
        <f>IF(OR('ordem de passagem'!$G62="pct",'ordem de passagem'!$G62="mini",'ordem de passagem'!$G62="pctt",'ordem de passagem'!$G62="pctn",'ordem de passagem'!$G62="pctm"),'ordem de passagem'!B62,"")</f>
        <v/>
      </c>
      <c r="B66" s="402" t="str">
        <f>IF(OR('ordem de passagem'!$G62="pct",'ordem de passagem'!$G62="mini",'ordem de passagem'!$G62="pctt",'ordem de passagem'!$G62="pctn",'ordem de passagem'!$G62="pctm"),'ordem de passagem'!C62,"Não faz este aparelho")</f>
        <v>Não faz este aparelho</v>
      </c>
      <c r="C66" s="402" t="str">
        <f>IF(OR('ordem de passagem'!$G62="pct",'ordem de passagem'!$G62="mini",'ordem de passagem'!$G62="pctt",'ordem de passagem'!$G62="pctn",'ordem de passagem'!$G62="pctm"),'ordem de passagem'!D62,"")</f>
        <v/>
      </c>
      <c r="D66" s="341" t="str">
        <f>IF(OR('ordem de passagem'!$G62="pct",'ordem de passagem'!$G62="mini",'ordem de passagem'!$G62="pctt",'ordem de passagem'!$G62="pctn",'ordem de passagem'!$G62="pctm"),'ordem de passagem'!E62,"")</f>
        <v/>
      </c>
      <c r="E66" s="341" t="str">
        <f>IF(OR('ordem de passagem'!$G62="pct",'ordem de passagem'!$G62="mini",'ordem de passagem'!$G62="pctt",'ordem de passagem'!$G62="pctn",'ordem de passagem'!$G62="pctm"),'ordem de passagem'!G62,"")</f>
        <v/>
      </c>
      <c r="F66" s="341" t="str">
        <f>IF(OR('ordem de passagem'!$G62="pct",'ordem de passagem'!$G62="mini",'ordem de passagem'!$G62="pctt",'ordem de passagem'!$G62="pctn",'ordem de passagem'!$G62="pctm"),'ordem de passagem'!F62,"")</f>
        <v/>
      </c>
      <c r="G66" s="341" t="str">
        <f>IF(OR('ordem de passagem'!$G62="pct",'ordem de passagem'!$G62="mini",'ordem de passagem'!$G62="pctt",'ordem de passagem'!$G62="pctn",'ordem de passagem'!$G62="pctm"),'ordem de passagem'!H62,"")</f>
        <v/>
      </c>
      <c r="H66" s="614"/>
      <c r="I66" s="615"/>
      <c r="J66" s="616"/>
      <c r="K66" s="617"/>
      <c r="L66" s="614"/>
      <c r="M66" s="615"/>
      <c r="N66" s="616"/>
      <c r="O66" s="617"/>
      <c r="P66" s="614"/>
      <c r="Q66" s="618"/>
      <c r="R66" s="466"/>
      <c r="S66" s="374"/>
      <c r="T66" s="465"/>
      <c r="U66" s="342"/>
      <c r="V66" s="343">
        <f t="shared" si="7"/>
        <v>0</v>
      </c>
      <c r="W66" s="343" t="str">
        <f t="shared" si="8"/>
        <v/>
      </c>
      <c r="X66" s="343">
        <f t="shared" si="9"/>
        <v>0</v>
      </c>
      <c r="Y66" s="343" t="str">
        <f t="shared" si="10"/>
        <v/>
      </c>
      <c r="Z66" s="344" t="str">
        <f t="shared" si="11"/>
        <v/>
      </c>
      <c r="AA66" s="344" t="str">
        <f t="shared" si="12"/>
        <v/>
      </c>
      <c r="AB66" s="343">
        <f t="shared" si="13"/>
        <v>0</v>
      </c>
      <c r="AC66" s="343">
        <f t="shared" si="14"/>
        <v>0</v>
      </c>
      <c r="AD66" s="344" t="str">
        <f t="shared" si="5"/>
        <v/>
      </c>
      <c r="AE66" s="540"/>
      <c r="AF66" s="346">
        <f t="shared" si="15"/>
        <v>0</v>
      </c>
    </row>
    <row r="67" spans="1:32" s="346" customFormat="1" ht="21" customHeight="1" x14ac:dyDescent="0.4">
      <c r="A67" s="341" t="str">
        <f>IF(OR('ordem de passagem'!$G63="pct",'ordem de passagem'!$G63="mini",'ordem de passagem'!$G63="pctt",'ordem de passagem'!$G63="pctn",'ordem de passagem'!$G63="pctm"),'ordem de passagem'!B63,"")</f>
        <v/>
      </c>
      <c r="B67" s="402" t="str">
        <f>IF(OR('ordem de passagem'!$G63="pct",'ordem de passagem'!$G63="mini",'ordem de passagem'!$G63="pctt",'ordem de passagem'!$G63="pctn",'ordem de passagem'!$G63="pctm"),'ordem de passagem'!C63,"Não faz este aparelho")</f>
        <v>Não faz este aparelho</v>
      </c>
      <c r="C67" s="402" t="str">
        <f>IF(OR('ordem de passagem'!$G63="pct",'ordem de passagem'!$G63="mini",'ordem de passagem'!$G63="pctt",'ordem de passagem'!$G63="pctn",'ordem de passagem'!$G63="pctm"),'ordem de passagem'!D63,"")</f>
        <v/>
      </c>
      <c r="D67" s="341" t="str">
        <f>IF(OR('ordem de passagem'!$G63="pct",'ordem de passagem'!$G63="mini",'ordem de passagem'!$G63="pctt",'ordem de passagem'!$G63="pctn",'ordem de passagem'!$G63="pctm"),'ordem de passagem'!E63,"")</f>
        <v/>
      </c>
      <c r="E67" s="341" t="str">
        <f>IF(OR('ordem de passagem'!$G63="pct",'ordem de passagem'!$G63="mini",'ordem de passagem'!$G63="pctt",'ordem de passagem'!$G63="pctn",'ordem de passagem'!$G63="pctm"),'ordem de passagem'!G63,"")</f>
        <v/>
      </c>
      <c r="F67" s="341" t="str">
        <f>IF(OR('ordem de passagem'!$G63="pct",'ordem de passagem'!$G63="mini",'ordem de passagem'!$G63="pctt",'ordem de passagem'!$G63="pctn",'ordem de passagem'!$G63="pctm"),'ordem de passagem'!F63,"")</f>
        <v/>
      </c>
      <c r="G67" s="341" t="str">
        <f>IF(OR('ordem de passagem'!$G63="pct",'ordem de passagem'!$G63="mini",'ordem de passagem'!$G63="pctt",'ordem de passagem'!$G63="pctn",'ordem de passagem'!$G63="pctm"),'ordem de passagem'!H63,"")</f>
        <v/>
      </c>
      <c r="H67" s="614"/>
      <c r="I67" s="615"/>
      <c r="J67" s="616"/>
      <c r="K67" s="617"/>
      <c r="L67" s="614"/>
      <c r="M67" s="615"/>
      <c r="N67" s="616"/>
      <c r="O67" s="617"/>
      <c r="P67" s="614"/>
      <c r="Q67" s="618"/>
      <c r="R67" s="466"/>
      <c r="S67" s="374"/>
      <c r="T67" s="465"/>
      <c r="U67" s="342"/>
      <c r="V67" s="343">
        <f t="shared" si="7"/>
        <v>0</v>
      </c>
      <c r="W67" s="343" t="str">
        <f t="shared" si="8"/>
        <v/>
      </c>
      <c r="X67" s="343">
        <f t="shared" si="9"/>
        <v>0</v>
      </c>
      <c r="Y67" s="343" t="str">
        <f t="shared" si="10"/>
        <v/>
      </c>
      <c r="Z67" s="344" t="str">
        <f t="shared" si="11"/>
        <v/>
      </c>
      <c r="AA67" s="344" t="str">
        <f t="shared" si="12"/>
        <v/>
      </c>
      <c r="AB67" s="343">
        <f t="shared" si="13"/>
        <v>0</v>
      </c>
      <c r="AC67" s="343">
        <f t="shared" si="14"/>
        <v>0</v>
      </c>
      <c r="AD67" s="344" t="str">
        <f t="shared" si="5"/>
        <v/>
      </c>
      <c r="AE67" s="540"/>
      <c r="AF67" s="346">
        <f t="shared" si="15"/>
        <v>0</v>
      </c>
    </row>
    <row r="68" spans="1:32" s="346" customFormat="1" ht="21" customHeight="1" x14ac:dyDescent="0.4">
      <c r="A68" s="341" t="str">
        <f>IF(OR('ordem de passagem'!$G64="pct",'ordem de passagem'!$G64="mini",'ordem de passagem'!$G64="pctt",'ordem de passagem'!$G64="pctn",'ordem de passagem'!$G64="pctm"),'ordem de passagem'!B64,"")</f>
        <v/>
      </c>
      <c r="B68" s="402" t="str">
        <f>IF(OR('ordem de passagem'!$G64="pct",'ordem de passagem'!$G64="mini",'ordem de passagem'!$G64="pctt",'ordem de passagem'!$G64="pctn",'ordem de passagem'!$G64="pctm"),'ordem de passagem'!C64,"Não faz este aparelho")</f>
        <v>Não faz este aparelho</v>
      </c>
      <c r="C68" s="402" t="str">
        <f>IF(OR('ordem de passagem'!$G64="pct",'ordem de passagem'!$G64="mini",'ordem de passagem'!$G64="pctt",'ordem de passagem'!$G64="pctn",'ordem de passagem'!$G64="pctm"),'ordem de passagem'!D64,"")</f>
        <v/>
      </c>
      <c r="D68" s="341" t="str">
        <f>IF(OR('ordem de passagem'!$G64="pct",'ordem de passagem'!$G64="mini",'ordem de passagem'!$G64="pctt",'ordem de passagem'!$G64="pctn",'ordem de passagem'!$G64="pctm"),'ordem de passagem'!E64,"")</f>
        <v/>
      </c>
      <c r="E68" s="341" t="str">
        <f>IF(OR('ordem de passagem'!$G64="pct",'ordem de passagem'!$G64="mini",'ordem de passagem'!$G64="pctt",'ordem de passagem'!$G64="pctn",'ordem de passagem'!$G64="pctm"),'ordem de passagem'!G64,"")</f>
        <v/>
      </c>
      <c r="F68" s="341" t="str">
        <f>IF(OR('ordem de passagem'!$G64="pct",'ordem de passagem'!$G64="mini",'ordem de passagem'!$G64="pctt",'ordem de passagem'!$G64="pctn",'ordem de passagem'!$G64="pctm"),'ordem de passagem'!F64,"")</f>
        <v/>
      </c>
      <c r="G68" s="341" t="str">
        <f>IF(OR('ordem de passagem'!$G64="pct",'ordem de passagem'!$G64="mini",'ordem de passagem'!$G64="pctt",'ordem de passagem'!$G64="pctn",'ordem de passagem'!$G64="pctm"),'ordem de passagem'!H64,"")</f>
        <v/>
      </c>
      <c r="H68" s="614"/>
      <c r="I68" s="615"/>
      <c r="J68" s="616"/>
      <c r="K68" s="617"/>
      <c r="L68" s="614"/>
      <c r="M68" s="615"/>
      <c r="N68" s="616"/>
      <c r="O68" s="617"/>
      <c r="P68" s="614"/>
      <c r="Q68" s="618"/>
      <c r="R68" s="466"/>
      <c r="S68" s="374"/>
      <c r="T68" s="465"/>
      <c r="U68" s="342"/>
      <c r="V68" s="343">
        <f t="shared" si="7"/>
        <v>0</v>
      </c>
      <c r="W68" s="343" t="str">
        <f t="shared" si="8"/>
        <v/>
      </c>
      <c r="X68" s="343">
        <f t="shared" si="9"/>
        <v>0</v>
      </c>
      <c r="Y68" s="343" t="str">
        <f t="shared" si="10"/>
        <v/>
      </c>
      <c r="Z68" s="344" t="str">
        <f t="shared" si="11"/>
        <v/>
      </c>
      <c r="AA68" s="344" t="str">
        <f t="shared" si="12"/>
        <v/>
      </c>
      <c r="AB68" s="343">
        <f t="shared" si="13"/>
        <v>0</v>
      </c>
      <c r="AC68" s="343">
        <f t="shared" si="14"/>
        <v>0</v>
      </c>
      <c r="AD68" s="344" t="str">
        <f t="shared" si="5"/>
        <v/>
      </c>
      <c r="AE68" s="540"/>
      <c r="AF68" s="346">
        <f t="shared" si="15"/>
        <v>0</v>
      </c>
    </row>
    <row r="69" spans="1:32" s="346" customFormat="1" ht="21" customHeight="1" x14ac:dyDescent="0.4">
      <c r="A69" s="341" t="str">
        <f>IF(OR('ordem de passagem'!$G65="pct",'ordem de passagem'!$G65="mini",'ordem de passagem'!$G65="pctt",'ordem de passagem'!$G65="pctn",'ordem de passagem'!$G65="pctm"),'ordem de passagem'!B65,"")</f>
        <v/>
      </c>
      <c r="B69" s="402" t="str">
        <f>IF(OR('ordem de passagem'!$G65="pct",'ordem de passagem'!$G65="mini",'ordem de passagem'!$G65="pctt",'ordem de passagem'!$G65="pctn",'ordem de passagem'!$G65="pctm"),'ordem de passagem'!C65,"Não faz este aparelho")</f>
        <v>Não faz este aparelho</v>
      </c>
      <c r="C69" s="402" t="str">
        <f>IF(OR('ordem de passagem'!$G65="pct",'ordem de passagem'!$G65="mini",'ordem de passagem'!$G65="pctt",'ordem de passagem'!$G65="pctn",'ordem de passagem'!$G65="pctm"),'ordem de passagem'!D65,"")</f>
        <v/>
      </c>
      <c r="D69" s="341" t="str">
        <f>IF(OR('ordem de passagem'!$G65="pct",'ordem de passagem'!$G65="mini",'ordem de passagem'!$G65="pctt",'ordem de passagem'!$G65="pctn",'ordem de passagem'!$G65="pctm"),'ordem de passagem'!E65,"")</f>
        <v/>
      </c>
      <c r="E69" s="341" t="str">
        <f>IF(OR('ordem de passagem'!$G65="pct",'ordem de passagem'!$G65="mini",'ordem de passagem'!$G65="pctt",'ordem de passagem'!$G65="pctn",'ordem de passagem'!$G65="pctm"),'ordem de passagem'!G65,"")</f>
        <v/>
      </c>
      <c r="F69" s="341" t="str">
        <f>IF(OR('ordem de passagem'!$G65="pct",'ordem de passagem'!$G65="mini",'ordem de passagem'!$G65="pctt",'ordem de passagem'!$G65="pctn",'ordem de passagem'!$G65="pctm"),'ordem de passagem'!F65,"")</f>
        <v/>
      </c>
      <c r="G69" s="341" t="str">
        <f>IF(OR('ordem de passagem'!$G65="pct",'ordem de passagem'!$G65="mini",'ordem de passagem'!$G65="pctt",'ordem de passagem'!$G65="pctn",'ordem de passagem'!$G65="pctm"),'ordem de passagem'!H65,"")</f>
        <v/>
      </c>
      <c r="H69" s="614"/>
      <c r="I69" s="615"/>
      <c r="J69" s="616"/>
      <c r="K69" s="617"/>
      <c r="L69" s="614"/>
      <c r="M69" s="615"/>
      <c r="N69" s="616"/>
      <c r="O69" s="617"/>
      <c r="P69" s="614"/>
      <c r="Q69" s="618"/>
      <c r="R69" s="466"/>
      <c r="S69" s="374"/>
      <c r="T69" s="465"/>
      <c r="U69" s="342"/>
      <c r="V69" s="343">
        <f t="shared" si="7"/>
        <v>0</v>
      </c>
      <c r="W69" s="343" t="str">
        <f t="shared" si="8"/>
        <v/>
      </c>
      <c r="X69" s="343">
        <f t="shared" si="9"/>
        <v>0</v>
      </c>
      <c r="Y69" s="343" t="str">
        <f t="shared" si="10"/>
        <v/>
      </c>
      <c r="Z69" s="344" t="str">
        <f t="shared" si="11"/>
        <v/>
      </c>
      <c r="AA69" s="344" t="str">
        <f t="shared" si="12"/>
        <v/>
      </c>
      <c r="AB69" s="343">
        <f t="shared" si="13"/>
        <v>0</v>
      </c>
      <c r="AC69" s="343">
        <f t="shared" si="14"/>
        <v>0</v>
      </c>
      <c r="AD69" s="344" t="str">
        <f t="shared" si="5"/>
        <v/>
      </c>
      <c r="AE69" s="540"/>
      <c r="AF69" s="346">
        <f t="shared" si="15"/>
        <v>0</v>
      </c>
    </row>
    <row r="70" spans="1:32" s="346" customFormat="1" ht="21" customHeight="1" x14ac:dyDescent="0.4">
      <c r="A70" s="341" t="str">
        <f>IF(OR('ordem de passagem'!$G66="pct",'ordem de passagem'!$G66="mini",'ordem de passagem'!$G66="pctt",'ordem de passagem'!$G66="pctn",'ordem de passagem'!$G66="pctm"),'ordem de passagem'!B66,"")</f>
        <v/>
      </c>
      <c r="B70" s="402" t="str">
        <f>IF(OR('ordem de passagem'!$G66="pct",'ordem de passagem'!$G66="mini",'ordem de passagem'!$G66="pctt",'ordem de passagem'!$G66="pctn",'ordem de passagem'!$G66="pctm"),'ordem de passagem'!C66,"Não faz este aparelho")</f>
        <v>Não faz este aparelho</v>
      </c>
      <c r="C70" s="402" t="str">
        <f>IF(OR('ordem de passagem'!$G66="pct",'ordem de passagem'!$G66="mini",'ordem de passagem'!$G66="pctt",'ordem de passagem'!$G66="pctn",'ordem de passagem'!$G66="pctm"),'ordem de passagem'!D66,"")</f>
        <v/>
      </c>
      <c r="D70" s="341" t="str">
        <f>IF(OR('ordem de passagem'!$G66="pct",'ordem de passagem'!$G66="mini",'ordem de passagem'!$G66="pctt",'ordem de passagem'!$G66="pctn",'ordem de passagem'!$G66="pctm"),'ordem de passagem'!E66,"")</f>
        <v/>
      </c>
      <c r="E70" s="341" t="str">
        <f>IF(OR('ordem de passagem'!$G66="pct",'ordem de passagem'!$G66="mini",'ordem de passagem'!$G66="pctt",'ordem de passagem'!$G66="pctn",'ordem de passagem'!$G66="pctm"),'ordem de passagem'!G66,"")</f>
        <v/>
      </c>
      <c r="F70" s="341" t="str">
        <f>IF(OR('ordem de passagem'!$G66="pct",'ordem de passagem'!$G66="mini",'ordem de passagem'!$G66="pctt",'ordem de passagem'!$G66="pctn",'ordem de passagem'!$G66="pctm"),'ordem de passagem'!F66,"")</f>
        <v/>
      </c>
      <c r="G70" s="341" t="str">
        <f>IF(OR('ordem de passagem'!$G66="pct",'ordem de passagem'!$G66="mini",'ordem de passagem'!$G66="pctt",'ordem de passagem'!$G66="pctn",'ordem de passagem'!$G66="pctm"),'ordem de passagem'!H66,"")</f>
        <v/>
      </c>
      <c r="H70" s="614"/>
      <c r="I70" s="615"/>
      <c r="J70" s="616"/>
      <c r="K70" s="617"/>
      <c r="L70" s="614"/>
      <c r="M70" s="615"/>
      <c r="N70" s="616"/>
      <c r="O70" s="617"/>
      <c r="P70" s="614"/>
      <c r="Q70" s="618"/>
      <c r="R70" s="466"/>
      <c r="S70" s="374"/>
      <c r="T70" s="465"/>
      <c r="U70" s="342"/>
      <c r="V70" s="343">
        <f t="shared" si="7"/>
        <v>0</v>
      </c>
      <c r="W70" s="343" t="str">
        <f t="shared" si="8"/>
        <v/>
      </c>
      <c r="X70" s="343">
        <f t="shared" si="9"/>
        <v>0</v>
      </c>
      <c r="Y70" s="343" t="str">
        <f t="shared" si="10"/>
        <v/>
      </c>
      <c r="Z70" s="344" t="str">
        <f t="shared" si="11"/>
        <v/>
      </c>
      <c r="AA70" s="344" t="str">
        <f t="shared" si="12"/>
        <v/>
      </c>
      <c r="AB70" s="343">
        <f t="shared" si="13"/>
        <v>0</v>
      </c>
      <c r="AC70" s="343">
        <f t="shared" si="14"/>
        <v>0</v>
      </c>
      <c r="AD70" s="344" t="str">
        <f t="shared" si="5"/>
        <v/>
      </c>
      <c r="AE70" s="540"/>
      <c r="AF70" s="346">
        <f t="shared" si="15"/>
        <v>0</v>
      </c>
    </row>
    <row r="71" spans="1:32" s="346" customFormat="1" ht="21" customHeight="1" x14ac:dyDescent="0.4">
      <c r="A71" s="341" t="str">
        <f>IF(OR('ordem de passagem'!$G67="pct",'ordem de passagem'!$G67="mini",'ordem de passagem'!$G67="pctt",'ordem de passagem'!$G67="pctn",'ordem de passagem'!$G67="pctm"),'ordem de passagem'!B67,"")</f>
        <v/>
      </c>
      <c r="B71" s="402" t="str">
        <f>IF(OR('ordem de passagem'!$G67="pct",'ordem de passagem'!$G67="mini",'ordem de passagem'!$G67="pctt",'ordem de passagem'!$G67="pctn",'ordem de passagem'!$G67="pctm"),'ordem de passagem'!C67,"Não faz este aparelho")</f>
        <v>Não faz este aparelho</v>
      </c>
      <c r="C71" s="402" t="str">
        <f>IF(OR('ordem de passagem'!$G67="pct",'ordem de passagem'!$G67="mini",'ordem de passagem'!$G67="pctt",'ordem de passagem'!$G67="pctn",'ordem de passagem'!$G67="pctm"),'ordem de passagem'!D67,"")</f>
        <v/>
      </c>
      <c r="D71" s="341" t="str">
        <f>IF(OR('ordem de passagem'!$G67="pct",'ordem de passagem'!$G67="mini",'ordem de passagem'!$G67="pctt",'ordem de passagem'!$G67="pctn",'ordem de passagem'!$G67="pctm"),'ordem de passagem'!E67,"")</f>
        <v/>
      </c>
      <c r="E71" s="341" t="str">
        <f>IF(OR('ordem de passagem'!$G67="pct",'ordem de passagem'!$G67="mini",'ordem de passagem'!$G67="pctt",'ordem de passagem'!$G67="pctn",'ordem de passagem'!$G67="pctm"),'ordem de passagem'!G67,"")</f>
        <v/>
      </c>
      <c r="F71" s="341" t="str">
        <f>IF(OR('ordem de passagem'!$G67="pct",'ordem de passagem'!$G67="mini",'ordem de passagem'!$G67="pctt",'ordem de passagem'!$G67="pctn",'ordem de passagem'!$G67="pctm"),'ordem de passagem'!F67,"")</f>
        <v/>
      </c>
      <c r="G71" s="341" t="str">
        <f>IF(OR('ordem de passagem'!$G67="pct",'ordem de passagem'!$G67="mini",'ordem de passagem'!$G67="pctt",'ordem de passagem'!$G67="pctn",'ordem de passagem'!$G67="pctm"),'ordem de passagem'!H67,"")</f>
        <v/>
      </c>
      <c r="H71" s="614"/>
      <c r="I71" s="615"/>
      <c r="J71" s="616"/>
      <c r="K71" s="617"/>
      <c r="L71" s="614"/>
      <c r="M71" s="615"/>
      <c r="N71" s="616"/>
      <c r="O71" s="617"/>
      <c r="P71" s="614"/>
      <c r="Q71" s="618"/>
      <c r="R71" s="466"/>
      <c r="S71" s="374"/>
      <c r="T71" s="465"/>
      <c r="U71" s="342"/>
      <c r="V71" s="343">
        <f t="shared" si="7"/>
        <v>0</v>
      </c>
      <c r="W71" s="343" t="str">
        <f t="shared" si="8"/>
        <v/>
      </c>
      <c r="X71" s="343">
        <f t="shared" si="9"/>
        <v>0</v>
      </c>
      <c r="Y71" s="343" t="str">
        <f t="shared" si="10"/>
        <v/>
      </c>
      <c r="Z71" s="344" t="str">
        <f t="shared" si="11"/>
        <v/>
      </c>
      <c r="AA71" s="344" t="str">
        <f t="shared" si="12"/>
        <v/>
      </c>
      <c r="AB71" s="343">
        <f t="shared" si="13"/>
        <v>0</v>
      </c>
      <c r="AC71" s="343">
        <f t="shared" si="14"/>
        <v>0</v>
      </c>
      <c r="AD71" s="344" t="str">
        <f t="shared" si="5"/>
        <v/>
      </c>
      <c r="AE71" s="540"/>
      <c r="AF71" s="346">
        <f t="shared" si="15"/>
        <v>0</v>
      </c>
    </row>
    <row r="72" spans="1:32" s="346" customFormat="1" ht="21" customHeight="1" x14ac:dyDescent="0.4">
      <c r="A72" s="341" t="str">
        <f>IF(OR('ordem de passagem'!$G68="pct",'ordem de passagem'!$G68="mini",'ordem de passagem'!$G68="pctt",'ordem de passagem'!$G68="pctn",'ordem de passagem'!$G68="pctm"),'ordem de passagem'!B68,"")</f>
        <v/>
      </c>
      <c r="B72" s="402" t="str">
        <f>IF(OR('ordem de passagem'!$G68="pct",'ordem de passagem'!$G68="mini",'ordem de passagem'!$G68="pctt",'ordem de passagem'!$G68="pctn",'ordem de passagem'!$G68="pctm"),'ordem de passagem'!C68,"Não faz este aparelho")</f>
        <v>Não faz este aparelho</v>
      </c>
      <c r="C72" s="402" t="str">
        <f>IF(OR('ordem de passagem'!$G68="pct",'ordem de passagem'!$G68="mini",'ordem de passagem'!$G68="pctt",'ordem de passagem'!$G68="pctn",'ordem de passagem'!$G68="pctm"),'ordem de passagem'!D68,"")</f>
        <v/>
      </c>
      <c r="D72" s="341" t="str">
        <f>IF(OR('ordem de passagem'!$G68="pct",'ordem de passagem'!$G68="mini",'ordem de passagem'!$G68="pctt",'ordem de passagem'!$G68="pctn",'ordem de passagem'!$G68="pctm"),'ordem de passagem'!E68,"")</f>
        <v/>
      </c>
      <c r="E72" s="341" t="str">
        <f>IF(OR('ordem de passagem'!$G68="pct",'ordem de passagem'!$G68="mini",'ordem de passagem'!$G68="pctt",'ordem de passagem'!$G68="pctn",'ordem de passagem'!$G68="pctm"),'ordem de passagem'!G68,"")</f>
        <v/>
      </c>
      <c r="F72" s="341" t="str">
        <f>IF(OR('ordem de passagem'!$G68="pct",'ordem de passagem'!$G68="mini",'ordem de passagem'!$G68="pctt",'ordem de passagem'!$G68="pctn",'ordem de passagem'!$G68="pctm"),'ordem de passagem'!F68,"")</f>
        <v/>
      </c>
      <c r="G72" s="341" t="str">
        <f>IF(OR('ordem de passagem'!$G68="pct",'ordem de passagem'!$G68="mini",'ordem de passagem'!$G68="pctt",'ordem de passagem'!$G68="pctn",'ordem de passagem'!$G68="pctm"),'ordem de passagem'!H68,"")</f>
        <v/>
      </c>
      <c r="H72" s="614"/>
      <c r="I72" s="615"/>
      <c r="J72" s="616"/>
      <c r="K72" s="617"/>
      <c r="L72" s="614"/>
      <c r="M72" s="615"/>
      <c r="N72" s="616"/>
      <c r="O72" s="617"/>
      <c r="P72" s="614"/>
      <c r="Q72" s="618"/>
      <c r="R72" s="466"/>
      <c r="S72" s="374"/>
      <c r="T72" s="465"/>
      <c r="U72" s="342"/>
      <c r="V72" s="343">
        <f t="shared" si="7"/>
        <v>0</v>
      </c>
      <c r="W72" s="343" t="str">
        <f t="shared" si="8"/>
        <v/>
      </c>
      <c r="X72" s="343">
        <f t="shared" si="9"/>
        <v>0</v>
      </c>
      <c r="Y72" s="343" t="str">
        <f t="shared" si="10"/>
        <v/>
      </c>
      <c r="Z72" s="344" t="str">
        <f t="shared" si="11"/>
        <v/>
      </c>
      <c r="AA72" s="344" t="str">
        <f t="shared" si="12"/>
        <v/>
      </c>
      <c r="AB72" s="343">
        <f t="shared" si="13"/>
        <v>0</v>
      </c>
      <c r="AC72" s="343">
        <f t="shared" si="14"/>
        <v>0</v>
      </c>
      <c r="AD72" s="344" t="str">
        <f t="shared" si="5"/>
        <v/>
      </c>
      <c r="AE72" s="540"/>
      <c r="AF72" s="346">
        <f t="shared" si="15"/>
        <v>0</v>
      </c>
    </row>
    <row r="73" spans="1:32" s="346" customFormat="1" ht="21" customHeight="1" x14ac:dyDescent="0.4">
      <c r="A73" s="341" t="str">
        <f>IF(OR('ordem de passagem'!$G69="pct",'ordem de passagem'!$G69="mini",'ordem de passagem'!$G69="pctt",'ordem de passagem'!$G69="pctn",'ordem de passagem'!$G69="pctm"),'ordem de passagem'!B69,"")</f>
        <v/>
      </c>
      <c r="B73" s="402" t="str">
        <f>IF(OR('ordem de passagem'!$G69="pct",'ordem de passagem'!$G69="mini",'ordem de passagem'!$G69="pctt",'ordem de passagem'!$G69="pctn",'ordem de passagem'!$G69="pctm"),'ordem de passagem'!C69,"Não faz este aparelho")</f>
        <v>Não faz este aparelho</v>
      </c>
      <c r="C73" s="402" t="str">
        <f>IF(OR('ordem de passagem'!$G69="pct",'ordem de passagem'!$G69="mini",'ordem de passagem'!$G69="pctt",'ordem de passagem'!$G69="pctn",'ordem de passagem'!$G69="pctm"),'ordem de passagem'!D69,"")</f>
        <v/>
      </c>
      <c r="D73" s="341" t="str">
        <f>IF(OR('ordem de passagem'!$G69="pct",'ordem de passagem'!$G69="mini",'ordem de passagem'!$G69="pctt",'ordem de passagem'!$G69="pctn",'ordem de passagem'!$G69="pctm"),'ordem de passagem'!E69,"")</f>
        <v/>
      </c>
      <c r="E73" s="341" t="str">
        <f>IF(OR('ordem de passagem'!$G69="pct",'ordem de passagem'!$G69="mini",'ordem de passagem'!$G69="pctt",'ordem de passagem'!$G69="pctn",'ordem de passagem'!$G69="pctm"),'ordem de passagem'!G69,"")</f>
        <v/>
      </c>
      <c r="F73" s="341" t="str">
        <f>IF(OR('ordem de passagem'!$G69="pct",'ordem de passagem'!$G69="mini",'ordem de passagem'!$G69="pctt",'ordem de passagem'!$G69="pctn",'ordem de passagem'!$G69="pctm"),'ordem de passagem'!F69,"")</f>
        <v/>
      </c>
      <c r="G73" s="341" t="str">
        <f>IF(OR('ordem de passagem'!$G69="pct",'ordem de passagem'!$G69="mini",'ordem de passagem'!$G69="pctt",'ordem de passagem'!$G69="pctn",'ordem de passagem'!$G69="pctm"),'ordem de passagem'!H69,"")</f>
        <v/>
      </c>
      <c r="H73" s="614"/>
      <c r="I73" s="615"/>
      <c r="J73" s="616"/>
      <c r="K73" s="617"/>
      <c r="L73" s="614"/>
      <c r="M73" s="615"/>
      <c r="N73" s="616"/>
      <c r="O73" s="617"/>
      <c r="P73" s="614"/>
      <c r="Q73" s="618"/>
      <c r="R73" s="466"/>
      <c r="S73" s="374"/>
      <c r="T73" s="465"/>
      <c r="U73" s="342"/>
      <c r="V73" s="343">
        <f t="shared" si="7"/>
        <v>0</v>
      </c>
      <c r="W73" s="343" t="str">
        <f t="shared" si="8"/>
        <v/>
      </c>
      <c r="X73" s="343">
        <f t="shared" si="9"/>
        <v>0</v>
      </c>
      <c r="Y73" s="343" t="str">
        <f t="shared" si="10"/>
        <v/>
      </c>
      <c r="Z73" s="344" t="str">
        <f t="shared" si="11"/>
        <v/>
      </c>
      <c r="AA73" s="344" t="str">
        <f t="shared" si="12"/>
        <v/>
      </c>
      <c r="AB73" s="343">
        <f t="shared" si="13"/>
        <v>0</v>
      </c>
      <c r="AC73" s="343">
        <f t="shared" si="14"/>
        <v>0</v>
      </c>
      <c r="AD73" s="344" t="str">
        <f t="shared" si="5"/>
        <v/>
      </c>
      <c r="AE73" s="540"/>
      <c r="AF73" s="346">
        <f t="shared" si="15"/>
        <v>0</v>
      </c>
    </row>
    <row r="74" spans="1:32" s="346" customFormat="1" ht="21" customHeight="1" x14ac:dyDescent="0.4">
      <c r="A74" s="341" t="str">
        <f>IF(OR('ordem de passagem'!$G70="pct",'ordem de passagem'!$G70="mini",'ordem de passagem'!$G70="pctt",'ordem de passagem'!$G70="pctn",'ordem de passagem'!$G70="pctm"),'ordem de passagem'!B70,"")</f>
        <v/>
      </c>
      <c r="B74" s="402" t="str">
        <f>IF(OR('ordem de passagem'!$G70="pct",'ordem de passagem'!$G70="mini",'ordem de passagem'!$G70="pctt",'ordem de passagem'!$G70="pctn",'ordem de passagem'!$G70="pctm"),'ordem de passagem'!C70,"Não faz este aparelho")</f>
        <v>Não faz este aparelho</v>
      </c>
      <c r="C74" s="402" t="str">
        <f>IF(OR('ordem de passagem'!$G70="pct",'ordem de passagem'!$G70="mini",'ordem de passagem'!$G70="pctt",'ordem de passagem'!$G70="pctn",'ordem de passagem'!$G70="pctm"),'ordem de passagem'!D70,"")</f>
        <v/>
      </c>
      <c r="D74" s="341" t="str">
        <f>IF(OR('ordem de passagem'!$G70="pct",'ordem de passagem'!$G70="mini",'ordem de passagem'!$G70="pctt",'ordem de passagem'!$G70="pctn",'ordem de passagem'!$G70="pctm"),'ordem de passagem'!E70,"")</f>
        <v/>
      </c>
      <c r="E74" s="341" t="str">
        <f>IF(OR('ordem de passagem'!$G70="pct",'ordem de passagem'!$G70="mini",'ordem de passagem'!$G70="pctt",'ordem de passagem'!$G70="pctn",'ordem de passagem'!$G70="pctm"),'ordem de passagem'!G70,"")</f>
        <v/>
      </c>
      <c r="F74" s="341" t="str">
        <f>IF(OR('ordem de passagem'!$G70="pct",'ordem de passagem'!$G70="mini",'ordem de passagem'!$G70="pctt",'ordem de passagem'!$G70="pctn",'ordem de passagem'!$G70="pctm"),'ordem de passagem'!F70,"")</f>
        <v/>
      </c>
      <c r="G74" s="341" t="str">
        <f>IF(OR('ordem de passagem'!$G70="pct",'ordem de passagem'!$G70="mini",'ordem de passagem'!$G70="pctt",'ordem de passagem'!$G70="pctn",'ordem de passagem'!$G70="pctm"),'ordem de passagem'!H70,"")</f>
        <v/>
      </c>
      <c r="H74" s="614"/>
      <c r="I74" s="615"/>
      <c r="J74" s="616"/>
      <c r="K74" s="617"/>
      <c r="L74" s="614"/>
      <c r="M74" s="615"/>
      <c r="N74" s="616"/>
      <c r="O74" s="617"/>
      <c r="P74" s="614"/>
      <c r="Q74" s="618"/>
      <c r="R74" s="466"/>
      <c r="S74" s="374"/>
      <c r="T74" s="465"/>
      <c r="U74" s="342"/>
      <c r="V74" s="343">
        <f t="shared" si="7"/>
        <v>0</v>
      </c>
      <c r="W74" s="343" t="str">
        <f t="shared" si="8"/>
        <v/>
      </c>
      <c r="X74" s="343">
        <f t="shared" si="9"/>
        <v>0</v>
      </c>
      <c r="Y74" s="343" t="str">
        <f t="shared" si="10"/>
        <v/>
      </c>
      <c r="Z74" s="344" t="str">
        <f t="shared" si="11"/>
        <v/>
      </c>
      <c r="AA74" s="344" t="str">
        <f t="shared" si="12"/>
        <v/>
      </c>
      <c r="AB74" s="343">
        <f t="shared" si="13"/>
        <v>0</v>
      </c>
      <c r="AC74" s="343">
        <f t="shared" si="14"/>
        <v>0</v>
      </c>
      <c r="AD74" s="344" t="str">
        <f t="shared" si="5"/>
        <v/>
      </c>
      <c r="AE74" s="540"/>
      <c r="AF74" s="346">
        <f t="shared" si="15"/>
        <v>0</v>
      </c>
    </row>
    <row r="75" spans="1:32" s="346" customFormat="1" ht="21" customHeight="1" x14ac:dyDescent="0.4">
      <c r="A75" s="341" t="str">
        <f>IF(OR('ordem de passagem'!$G71="pct",'ordem de passagem'!$G71="mini",'ordem de passagem'!$G71="pctt",'ordem de passagem'!$G71="pctn",'ordem de passagem'!$G71="pctm"),'ordem de passagem'!B71,"")</f>
        <v/>
      </c>
      <c r="B75" s="402" t="str">
        <f>IF(OR('ordem de passagem'!$G71="pct",'ordem de passagem'!$G71="mini",'ordem de passagem'!$G71="pctt",'ordem de passagem'!$G71="pctn",'ordem de passagem'!$G71="pctm"),'ordem de passagem'!C71,"Não faz este aparelho")</f>
        <v>Não faz este aparelho</v>
      </c>
      <c r="C75" s="402" t="str">
        <f>IF(OR('ordem de passagem'!$G71="pct",'ordem de passagem'!$G71="mini",'ordem de passagem'!$G71="pctt",'ordem de passagem'!$G71="pctn",'ordem de passagem'!$G71="pctm"),'ordem de passagem'!D71,"")</f>
        <v/>
      </c>
      <c r="D75" s="341" t="str">
        <f>IF(OR('ordem de passagem'!$G71="pct",'ordem de passagem'!$G71="mini",'ordem de passagem'!$G71="pctt",'ordem de passagem'!$G71="pctn",'ordem de passagem'!$G71="pctm"),'ordem de passagem'!E71,"")</f>
        <v/>
      </c>
      <c r="E75" s="341" t="str">
        <f>IF(OR('ordem de passagem'!$G71="pct",'ordem de passagem'!$G71="mini",'ordem de passagem'!$G71="pctt",'ordem de passagem'!$G71="pctn",'ordem de passagem'!$G71="pctm"),'ordem de passagem'!G71,"")</f>
        <v/>
      </c>
      <c r="F75" s="341" t="str">
        <f>IF(OR('ordem de passagem'!$G71="pct",'ordem de passagem'!$G71="mini",'ordem de passagem'!$G71="pctt",'ordem de passagem'!$G71="pctn",'ordem de passagem'!$G71="pctm"),'ordem de passagem'!F71,"")</f>
        <v/>
      </c>
      <c r="G75" s="341" t="str">
        <f>IF(OR('ordem de passagem'!$G71="pct",'ordem de passagem'!$G71="mini",'ordem de passagem'!$G71="pctt",'ordem de passagem'!$G71="pctn",'ordem de passagem'!$G71="pctm"),'ordem de passagem'!H71,"")</f>
        <v/>
      </c>
      <c r="H75" s="614"/>
      <c r="I75" s="615"/>
      <c r="J75" s="616"/>
      <c r="K75" s="617"/>
      <c r="L75" s="614"/>
      <c r="M75" s="615"/>
      <c r="N75" s="616"/>
      <c r="O75" s="617"/>
      <c r="P75" s="614"/>
      <c r="Q75" s="618"/>
      <c r="R75" s="466"/>
      <c r="S75" s="374"/>
      <c r="T75" s="465"/>
      <c r="U75" s="342"/>
      <c r="V75" s="343">
        <f t="shared" si="7"/>
        <v>0</v>
      </c>
      <c r="W75" s="343" t="str">
        <f t="shared" si="8"/>
        <v/>
      </c>
      <c r="X75" s="343">
        <f t="shared" si="9"/>
        <v>0</v>
      </c>
      <c r="Y75" s="343" t="str">
        <f t="shared" si="10"/>
        <v/>
      </c>
      <c r="Z75" s="344" t="str">
        <f t="shared" si="11"/>
        <v/>
      </c>
      <c r="AA75" s="344" t="str">
        <f t="shared" si="12"/>
        <v/>
      </c>
      <c r="AB75" s="343">
        <f t="shared" si="13"/>
        <v>0</v>
      </c>
      <c r="AC75" s="343">
        <f t="shared" si="14"/>
        <v>0</v>
      </c>
      <c r="AD75" s="344" t="str">
        <f t="shared" si="5"/>
        <v/>
      </c>
      <c r="AE75" s="540"/>
      <c r="AF75" s="346">
        <f t="shared" si="15"/>
        <v>0</v>
      </c>
    </row>
    <row r="76" spans="1:32" s="346" customFormat="1" ht="21" customHeight="1" x14ac:dyDescent="0.4">
      <c r="A76" s="341" t="str">
        <f>IF(OR('ordem de passagem'!$G72="pct",'ordem de passagem'!$G72="mini",'ordem de passagem'!$G72="pctt",'ordem de passagem'!$G72="pctn",'ordem de passagem'!$G72="pctm"),'ordem de passagem'!B72,"")</f>
        <v/>
      </c>
      <c r="B76" s="402" t="str">
        <f>IF(OR('ordem de passagem'!$G72="pct",'ordem de passagem'!$G72="mini",'ordem de passagem'!$G72="pctt",'ordem de passagem'!$G72="pctn",'ordem de passagem'!$G72="pctm"),'ordem de passagem'!C72,"Não faz este aparelho")</f>
        <v>Não faz este aparelho</v>
      </c>
      <c r="C76" s="402" t="str">
        <f>IF(OR('ordem de passagem'!$G72="pct",'ordem de passagem'!$G72="mini",'ordem de passagem'!$G72="pctt",'ordem de passagem'!$G72="pctn",'ordem de passagem'!$G72="pctm"),'ordem de passagem'!D72,"")</f>
        <v/>
      </c>
      <c r="D76" s="341" t="str">
        <f>IF(OR('ordem de passagem'!$G72="pct",'ordem de passagem'!$G72="mini",'ordem de passagem'!$G72="pctt",'ordem de passagem'!$G72="pctn",'ordem de passagem'!$G72="pctm"),'ordem de passagem'!E72,"")</f>
        <v/>
      </c>
      <c r="E76" s="341" t="str">
        <f>IF(OR('ordem de passagem'!$G72="pct",'ordem de passagem'!$G72="mini",'ordem de passagem'!$G72="pctt",'ordem de passagem'!$G72="pctn",'ordem de passagem'!$G72="pctm"),'ordem de passagem'!G72,"")</f>
        <v/>
      </c>
      <c r="F76" s="341" t="str">
        <f>IF(OR('ordem de passagem'!$G72="pct",'ordem de passagem'!$G72="mini",'ordem de passagem'!$G72="pctt",'ordem de passagem'!$G72="pctn",'ordem de passagem'!$G72="pctm"),'ordem de passagem'!F72,"")</f>
        <v/>
      </c>
      <c r="G76" s="341" t="str">
        <f>IF(OR('ordem de passagem'!$G72="pct",'ordem de passagem'!$G72="mini",'ordem de passagem'!$G72="pctt",'ordem de passagem'!$G72="pctn",'ordem de passagem'!$G72="pctm"),'ordem de passagem'!H72,"")</f>
        <v/>
      </c>
      <c r="H76" s="614"/>
      <c r="I76" s="615"/>
      <c r="J76" s="616"/>
      <c r="K76" s="617"/>
      <c r="L76" s="614"/>
      <c r="M76" s="615"/>
      <c r="N76" s="616"/>
      <c r="O76" s="617"/>
      <c r="P76" s="614"/>
      <c r="Q76" s="618"/>
      <c r="R76" s="466"/>
      <c r="S76" s="374"/>
      <c r="T76" s="465"/>
      <c r="U76" s="342"/>
      <c r="V76" s="343">
        <f t="shared" si="7"/>
        <v>0</v>
      </c>
      <c r="W76" s="343" t="str">
        <f t="shared" si="8"/>
        <v/>
      </c>
      <c r="X76" s="343">
        <f t="shared" si="9"/>
        <v>0</v>
      </c>
      <c r="Y76" s="343" t="str">
        <f t="shared" si="10"/>
        <v/>
      </c>
      <c r="Z76" s="344" t="str">
        <f t="shared" si="11"/>
        <v/>
      </c>
      <c r="AA76" s="344" t="str">
        <f t="shared" si="12"/>
        <v/>
      </c>
      <c r="AB76" s="343">
        <f t="shared" si="13"/>
        <v>0</v>
      </c>
      <c r="AC76" s="343">
        <f t="shared" si="14"/>
        <v>0</v>
      </c>
      <c r="AD76" s="344" t="str">
        <f t="shared" si="5"/>
        <v/>
      </c>
      <c r="AE76" s="540"/>
      <c r="AF76" s="346">
        <f t="shared" si="15"/>
        <v>0</v>
      </c>
    </row>
    <row r="77" spans="1:32" s="346" customFormat="1" ht="21" customHeight="1" x14ac:dyDescent="0.4">
      <c r="A77" s="341" t="str">
        <f>IF(OR('ordem de passagem'!$G73="pct",'ordem de passagem'!$G73="mini",'ordem de passagem'!$G73="pctt",'ordem de passagem'!$G73="pctn",'ordem de passagem'!$G73="pctm"),'ordem de passagem'!B73,"")</f>
        <v/>
      </c>
      <c r="B77" s="402" t="str">
        <f>IF(OR('ordem de passagem'!$G73="pct",'ordem de passagem'!$G73="mini",'ordem de passagem'!$G73="pctt",'ordem de passagem'!$G73="pctn",'ordem de passagem'!$G73="pctm"),'ordem de passagem'!C73,"Não faz este aparelho")</f>
        <v>Não faz este aparelho</v>
      </c>
      <c r="C77" s="402" t="str">
        <f>IF(OR('ordem de passagem'!$G73="pct",'ordem de passagem'!$G73="mini",'ordem de passagem'!$G73="pctt",'ordem de passagem'!$G73="pctn",'ordem de passagem'!$G73="pctm"),'ordem de passagem'!D73,"")</f>
        <v/>
      </c>
      <c r="D77" s="341" t="str">
        <f>IF(OR('ordem de passagem'!$G73="pct",'ordem de passagem'!$G73="mini",'ordem de passagem'!$G73="pctt",'ordem de passagem'!$G73="pctn",'ordem de passagem'!$G73="pctm"),'ordem de passagem'!E73,"")</f>
        <v/>
      </c>
      <c r="E77" s="341" t="str">
        <f>IF(OR('ordem de passagem'!$G73="pct",'ordem de passagem'!$G73="mini",'ordem de passagem'!$G73="pctt",'ordem de passagem'!$G73="pctn",'ordem de passagem'!$G73="pctm"),'ordem de passagem'!G73,"")</f>
        <v/>
      </c>
      <c r="F77" s="341" t="str">
        <f>IF(OR('ordem de passagem'!$G73="pct",'ordem de passagem'!$G73="mini",'ordem de passagem'!$G73="pctt",'ordem de passagem'!$G73="pctn",'ordem de passagem'!$G73="pctm"),'ordem de passagem'!F73,"")</f>
        <v/>
      </c>
      <c r="G77" s="341" t="str">
        <f>IF(OR('ordem de passagem'!$G73="pct",'ordem de passagem'!$G73="mini",'ordem de passagem'!$G73="pctt",'ordem de passagem'!$G73="pctn",'ordem de passagem'!$G73="pctm"),'ordem de passagem'!H73,"")</f>
        <v/>
      </c>
      <c r="H77" s="614"/>
      <c r="I77" s="615"/>
      <c r="J77" s="616"/>
      <c r="K77" s="617"/>
      <c r="L77" s="614"/>
      <c r="M77" s="615"/>
      <c r="N77" s="616"/>
      <c r="O77" s="617"/>
      <c r="P77" s="614"/>
      <c r="Q77" s="618"/>
      <c r="R77" s="466"/>
      <c r="S77" s="374"/>
      <c r="T77" s="465"/>
      <c r="U77" s="342"/>
      <c r="V77" s="343">
        <f t="shared" si="7"/>
        <v>0</v>
      </c>
      <c r="W77" s="343" t="str">
        <f t="shared" si="8"/>
        <v/>
      </c>
      <c r="X77" s="343">
        <f t="shared" si="9"/>
        <v>0</v>
      </c>
      <c r="Y77" s="343" t="str">
        <f t="shared" si="10"/>
        <v/>
      </c>
      <c r="Z77" s="344" t="str">
        <f t="shared" si="11"/>
        <v/>
      </c>
      <c r="AA77" s="344" t="str">
        <f t="shared" si="12"/>
        <v/>
      </c>
      <c r="AB77" s="343">
        <f t="shared" si="13"/>
        <v>0</v>
      </c>
      <c r="AC77" s="343">
        <f t="shared" si="14"/>
        <v>0</v>
      </c>
      <c r="AD77" s="344" t="str">
        <f t="shared" si="5"/>
        <v/>
      </c>
      <c r="AE77" s="540"/>
      <c r="AF77" s="346">
        <f t="shared" si="15"/>
        <v>0</v>
      </c>
    </row>
    <row r="78" spans="1:32" s="346" customFormat="1" ht="21" customHeight="1" x14ac:dyDescent="0.4">
      <c r="A78" s="341" t="str">
        <f>IF(OR('ordem de passagem'!$G74="pct",'ordem de passagem'!$G74="mini",'ordem de passagem'!$G74="pctt",'ordem de passagem'!$G74="pctn",'ordem de passagem'!$G74="pctm"),'ordem de passagem'!B74,"")</f>
        <v/>
      </c>
      <c r="B78" s="402" t="str">
        <f>IF(OR('ordem de passagem'!$G74="pct",'ordem de passagem'!$G74="mini",'ordem de passagem'!$G74="pctt",'ordem de passagem'!$G74="pctn",'ordem de passagem'!$G74="pctm"),'ordem de passagem'!C74,"Não faz este aparelho")</f>
        <v>Não faz este aparelho</v>
      </c>
      <c r="C78" s="402" t="str">
        <f>IF(OR('ordem de passagem'!$G74="pct",'ordem de passagem'!$G74="mini",'ordem de passagem'!$G74="pctt",'ordem de passagem'!$G74="pctn",'ordem de passagem'!$G74="pctm"),'ordem de passagem'!D74,"")</f>
        <v/>
      </c>
      <c r="D78" s="341" t="str">
        <f>IF(OR('ordem de passagem'!$G74="pct",'ordem de passagem'!$G74="mini",'ordem de passagem'!$G74="pctt",'ordem de passagem'!$G74="pctn",'ordem de passagem'!$G74="pctm"),'ordem de passagem'!E74,"")</f>
        <v/>
      </c>
      <c r="E78" s="341" t="str">
        <f>IF(OR('ordem de passagem'!$G74="pct",'ordem de passagem'!$G74="mini",'ordem de passagem'!$G74="pctt",'ordem de passagem'!$G74="pctn",'ordem de passagem'!$G74="pctm"),'ordem de passagem'!G74,"")</f>
        <v/>
      </c>
      <c r="F78" s="341" t="str">
        <f>IF(OR('ordem de passagem'!$G74="pct",'ordem de passagem'!$G74="mini",'ordem de passagem'!$G74="pctt",'ordem de passagem'!$G74="pctn",'ordem de passagem'!$G74="pctm"),'ordem de passagem'!F74,"")</f>
        <v/>
      </c>
      <c r="G78" s="341" t="str">
        <f>IF(OR('ordem de passagem'!$G74="pct",'ordem de passagem'!$G74="mini",'ordem de passagem'!$G74="pctt",'ordem de passagem'!$G74="pctn",'ordem de passagem'!$G74="pctm"),'ordem de passagem'!H74,"")</f>
        <v/>
      </c>
      <c r="H78" s="614"/>
      <c r="I78" s="615"/>
      <c r="J78" s="616"/>
      <c r="K78" s="617"/>
      <c r="L78" s="614"/>
      <c r="M78" s="615"/>
      <c r="N78" s="616"/>
      <c r="O78" s="617"/>
      <c r="P78" s="614"/>
      <c r="Q78" s="618"/>
      <c r="R78" s="466"/>
      <c r="S78" s="374"/>
      <c r="T78" s="465"/>
      <c r="U78" s="342"/>
      <c r="V78" s="343">
        <f t="shared" si="7"/>
        <v>0</v>
      </c>
      <c r="W78" s="343" t="str">
        <f t="shared" si="8"/>
        <v/>
      </c>
      <c r="X78" s="343">
        <f t="shared" si="9"/>
        <v>0</v>
      </c>
      <c r="Y78" s="343" t="str">
        <f t="shared" si="10"/>
        <v/>
      </c>
      <c r="Z78" s="344" t="str">
        <f t="shared" si="11"/>
        <v/>
      </c>
      <c r="AA78" s="344" t="str">
        <f t="shared" si="12"/>
        <v/>
      </c>
      <c r="AB78" s="343">
        <f t="shared" si="13"/>
        <v>0</v>
      </c>
      <c r="AC78" s="343">
        <f t="shared" si="14"/>
        <v>0</v>
      </c>
      <c r="AD78" s="344" t="str">
        <f t="shared" ref="AD78:AD134" si="16">IF(OR(A78="",A78="falta"),"",AC78)</f>
        <v/>
      </c>
      <c r="AE78" s="540"/>
      <c r="AF78" s="346">
        <f t="shared" si="15"/>
        <v>0</v>
      </c>
    </row>
    <row r="79" spans="1:32" s="346" customFormat="1" ht="21" customHeight="1" x14ac:dyDescent="0.4">
      <c r="A79" s="341" t="str">
        <f>IF(OR('ordem de passagem'!$G75="pct",'ordem de passagem'!$G75="mini",'ordem de passagem'!$G75="pctt",'ordem de passagem'!$G75="pctn",'ordem de passagem'!$G75="pctm"),'ordem de passagem'!B75,"")</f>
        <v/>
      </c>
      <c r="B79" s="402" t="str">
        <f>IF(OR('ordem de passagem'!$G75="pct",'ordem de passagem'!$G75="mini",'ordem de passagem'!$G75="pctt",'ordem de passagem'!$G75="pctn",'ordem de passagem'!$G75="pctm"),'ordem de passagem'!C75,"Não faz este aparelho")</f>
        <v>Não faz este aparelho</v>
      </c>
      <c r="C79" s="402" t="str">
        <f>IF(OR('ordem de passagem'!$G75="pct",'ordem de passagem'!$G75="mini",'ordem de passagem'!$G75="pctt",'ordem de passagem'!$G75="pctn",'ordem de passagem'!$G75="pctm"),'ordem de passagem'!D75,"")</f>
        <v/>
      </c>
      <c r="D79" s="341" t="str">
        <f>IF(OR('ordem de passagem'!$G75="pct",'ordem de passagem'!$G75="mini",'ordem de passagem'!$G75="pctt",'ordem de passagem'!$G75="pctn",'ordem de passagem'!$G75="pctm"),'ordem de passagem'!E75,"")</f>
        <v/>
      </c>
      <c r="E79" s="341" t="str">
        <f>IF(OR('ordem de passagem'!$G75="pct",'ordem de passagem'!$G75="mini",'ordem de passagem'!$G75="pctt",'ordem de passagem'!$G75="pctn",'ordem de passagem'!$G75="pctm"),'ordem de passagem'!G75,"")</f>
        <v/>
      </c>
      <c r="F79" s="341" t="str">
        <f>IF(OR('ordem de passagem'!$G75="pct",'ordem de passagem'!$G75="mini",'ordem de passagem'!$G75="pctt",'ordem de passagem'!$G75="pctn",'ordem de passagem'!$G75="pctm"),'ordem de passagem'!F75,"")</f>
        <v/>
      </c>
      <c r="G79" s="341" t="str">
        <f>IF(OR('ordem de passagem'!$G75="pct",'ordem de passagem'!$G75="mini",'ordem de passagem'!$G75="pctt",'ordem de passagem'!$G75="pctn",'ordem de passagem'!$G75="pctm"),'ordem de passagem'!H75,"")</f>
        <v/>
      </c>
      <c r="H79" s="614"/>
      <c r="I79" s="615"/>
      <c r="J79" s="616"/>
      <c r="K79" s="617"/>
      <c r="L79" s="614"/>
      <c r="M79" s="615"/>
      <c r="N79" s="616"/>
      <c r="O79" s="617"/>
      <c r="P79" s="614"/>
      <c r="Q79" s="618"/>
      <c r="R79" s="466"/>
      <c r="S79" s="374"/>
      <c r="T79" s="465"/>
      <c r="U79" s="342"/>
      <c r="V79" s="343">
        <f t="shared" si="7"/>
        <v>0</v>
      </c>
      <c r="W79" s="343" t="str">
        <f t="shared" si="8"/>
        <v/>
      </c>
      <c r="X79" s="343">
        <f t="shared" si="9"/>
        <v>0</v>
      </c>
      <c r="Y79" s="343" t="str">
        <f t="shared" si="10"/>
        <v/>
      </c>
      <c r="Z79" s="344" t="str">
        <f t="shared" si="11"/>
        <v/>
      </c>
      <c r="AA79" s="344" t="str">
        <f t="shared" si="12"/>
        <v/>
      </c>
      <c r="AB79" s="343">
        <f t="shared" si="13"/>
        <v>0</v>
      </c>
      <c r="AC79" s="343">
        <f t="shared" si="14"/>
        <v>0</v>
      </c>
      <c r="AD79" s="344" t="str">
        <f t="shared" si="16"/>
        <v/>
      </c>
      <c r="AE79" s="540"/>
      <c r="AF79" s="346">
        <f t="shared" si="15"/>
        <v>0</v>
      </c>
    </row>
    <row r="80" spans="1:32" s="346" customFormat="1" ht="21" customHeight="1" x14ac:dyDescent="0.4">
      <c r="A80" s="341" t="str">
        <f>IF(OR('ordem de passagem'!$G76="pct",'ordem de passagem'!$G76="mini",'ordem de passagem'!$G76="pctt",'ordem de passagem'!$G76="pctn",'ordem de passagem'!$G76="pctm"),'ordem de passagem'!B76,"")</f>
        <v/>
      </c>
      <c r="B80" s="402" t="str">
        <f>IF(OR('ordem de passagem'!$G76="pct",'ordem de passagem'!$G76="mini",'ordem de passagem'!$G76="pctt",'ordem de passagem'!$G76="pctn",'ordem de passagem'!$G76="pctm"),'ordem de passagem'!C76,"Não faz este aparelho")</f>
        <v>Não faz este aparelho</v>
      </c>
      <c r="C80" s="402" t="str">
        <f>IF(OR('ordem de passagem'!$G76="pct",'ordem de passagem'!$G76="mini",'ordem de passagem'!$G76="pctt",'ordem de passagem'!$G76="pctn",'ordem de passagem'!$G76="pctm"),'ordem de passagem'!D76,"")</f>
        <v/>
      </c>
      <c r="D80" s="341" t="str">
        <f>IF(OR('ordem de passagem'!$G76="pct",'ordem de passagem'!$G76="mini",'ordem de passagem'!$G76="pctt",'ordem de passagem'!$G76="pctn",'ordem de passagem'!$G76="pctm"),'ordem de passagem'!E76,"")</f>
        <v/>
      </c>
      <c r="E80" s="341" t="str">
        <f>IF(OR('ordem de passagem'!$G76="pct",'ordem de passagem'!$G76="mini",'ordem de passagem'!$G76="pctt",'ordem de passagem'!$G76="pctn",'ordem de passagem'!$G76="pctm"),'ordem de passagem'!G76,"")</f>
        <v/>
      </c>
      <c r="F80" s="341" t="str">
        <f>IF(OR('ordem de passagem'!$G76="pct",'ordem de passagem'!$G76="mini",'ordem de passagem'!$G76="pctt",'ordem de passagem'!$G76="pctn",'ordem de passagem'!$G76="pctm"),'ordem de passagem'!F76,"")</f>
        <v/>
      </c>
      <c r="G80" s="341" t="str">
        <f>IF(OR('ordem de passagem'!$G76="pct",'ordem de passagem'!$G76="mini",'ordem de passagem'!$G76="pctt",'ordem de passagem'!$G76="pctn",'ordem de passagem'!$G76="pctm"),'ordem de passagem'!H76,"")</f>
        <v/>
      </c>
      <c r="H80" s="614"/>
      <c r="I80" s="615"/>
      <c r="J80" s="616"/>
      <c r="K80" s="617"/>
      <c r="L80" s="614"/>
      <c r="M80" s="615"/>
      <c r="N80" s="616"/>
      <c r="O80" s="617"/>
      <c r="P80" s="614"/>
      <c r="Q80" s="618"/>
      <c r="R80" s="466"/>
      <c r="S80" s="374"/>
      <c r="T80" s="465"/>
      <c r="U80" s="342"/>
      <c r="V80" s="343">
        <f t="shared" ref="V80:V135" si="17">IFERROR((IF($U$11=3,((H80+J80+L80))-S80,IF($U$11=5,((H80+J80+L80+N80+P80)-MAX(H80:I80,J80,L80,N80,P80)-MIN(H80:I80,J80,L80,N80,P80))))/3)-S80,"")</f>
        <v>0</v>
      </c>
      <c r="W80" s="343" t="str">
        <f t="shared" ref="W80:W135" si="18">IF(T80="","",T80)</f>
        <v/>
      </c>
      <c r="X80" s="343">
        <f t="shared" ref="X80:X135" si="19">IF($U$11=4,"",V80)</f>
        <v>0</v>
      </c>
      <c r="Y80" s="343" t="str">
        <f t="shared" ref="Y80:Y135" si="20">IF(T80="","",T80)</f>
        <v/>
      </c>
      <c r="Z80" s="344" t="str">
        <f t="shared" ref="Z80:Z135" si="21">IF(H80="","",X80)</f>
        <v/>
      </c>
      <c r="AA80" s="344" t="str">
        <f t="shared" ref="AA80:AA135" si="22">IF(H80="","",Y80)</f>
        <v/>
      </c>
      <c r="AB80" s="343">
        <f t="shared" ref="AB80:AB135" si="23">IFERROR((IF($U$11=3,((H80+J80+L80)/3)+T80,IF($U$11=5,((H80+J80+L80+N80+P80)-MAX(H80,J80,L80,N80,P80)-MIN(H80,J80,L80,N80,P80))/3)+T80))-S80,"")</f>
        <v>0</v>
      </c>
      <c r="AC80" s="343">
        <f t="shared" ref="AC80:AC135" si="24">IF($U$11=4,"",AB80)</f>
        <v>0</v>
      </c>
      <c r="AD80" s="344" t="str">
        <f t="shared" si="16"/>
        <v/>
      </c>
      <c r="AE80" s="540"/>
      <c r="AF80" s="346">
        <f t="shared" si="15"/>
        <v>0</v>
      </c>
    </row>
    <row r="81" spans="1:32" s="346" customFormat="1" ht="21" customHeight="1" x14ac:dyDescent="0.4">
      <c r="A81" s="341" t="str">
        <f>IF(OR('ordem de passagem'!$G77="pct",'ordem de passagem'!$G77="mini",'ordem de passagem'!$G77="pctt",'ordem de passagem'!$G77="pctn",'ordem de passagem'!$G77="pctm"),'ordem de passagem'!B77,"")</f>
        <v/>
      </c>
      <c r="B81" s="402" t="str">
        <f>IF(OR('ordem de passagem'!$G77="pct",'ordem de passagem'!$G77="mini",'ordem de passagem'!$G77="pctt",'ordem de passagem'!$G77="pctn",'ordem de passagem'!$G77="pctm"),'ordem de passagem'!C77,"Não faz este aparelho")</f>
        <v>Não faz este aparelho</v>
      </c>
      <c r="C81" s="402" t="str">
        <f>IF(OR('ordem de passagem'!$G77="pct",'ordem de passagem'!$G77="mini",'ordem de passagem'!$G77="pctt",'ordem de passagem'!$G77="pctn",'ordem de passagem'!$G77="pctm"),'ordem de passagem'!D77,"")</f>
        <v/>
      </c>
      <c r="D81" s="341" t="str">
        <f>IF(OR('ordem de passagem'!$G77="pct",'ordem de passagem'!$G77="mini",'ordem de passagem'!$G77="pctt",'ordem de passagem'!$G77="pctn",'ordem de passagem'!$G77="pctm"),'ordem de passagem'!E77,"")</f>
        <v/>
      </c>
      <c r="E81" s="341" t="str">
        <f>IF(OR('ordem de passagem'!$G77="pct",'ordem de passagem'!$G77="mini",'ordem de passagem'!$G77="pctt",'ordem de passagem'!$G77="pctn",'ordem de passagem'!$G77="pctm"),'ordem de passagem'!G77,"")</f>
        <v/>
      </c>
      <c r="F81" s="341" t="str">
        <f>IF(OR('ordem de passagem'!$G77="pct",'ordem de passagem'!$G77="mini",'ordem de passagem'!$G77="pctt",'ordem de passagem'!$G77="pctn",'ordem de passagem'!$G77="pctm"),'ordem de passagem'!F77,"")</f>
        <v/>
      </c>
      <c r="G81" s="341" t="str">
        <f>IF(OR('ordem de passagem'!$G77="pct",'ordem de passagem'!$G77="mini",'ordem de passagem'!$G77="pctt",'ordem de passagem'!$G77="pctn",'ordem de passagem'!$G77="pctm"),'ordem de passagem'!H77,"")</f>
        <v/>
      </c>
      <c r="H81" s="614"/>
      <c r="I81" s="615"/>
      <c r="J81" s="616"/>
      <c r="K81" s="617"/>
      <c r="L81" s="614"/>
      <c r="M81" s="615"/>
      <c r="N81" s="616"/>
      <c r="O81" s="617"/>
      <c r="P81" s="614"/>
      <c r="Q81" s="618"/>
      <c r="R81" s="466"/>
      <c r="S81" s="374"/>
      <c r="T81" s="465"/>
      <c r="U81" s="342"/>
      <c r="V81" s="343">
        <f t="shared" si="17"/>
        <v>0</v>
      </c>
      <c r="W81" s="343" t="str">
        <f t="shared" si="18"/>
        <v/>
      </c>
      <c r="X81" s="343">
        <f t="shared" si="19"/>
        <v>0</v>
      </c>
      <c r="Y81" s="343" t="str">
        <f t="shared" si="20"/>
        <v/>
      </c>
      <c r="Z81" s="344" t="str">
        <f t="shared" si="21"/>
        <v/>
      </c>
      <c r="AA81" s="344" t="str">
        <f t="shared" si="22"/>
        <v/>
      </c>
      <c r="AB81" s="343">
        <f t="shared" si="23"/>
        <v>0</v>
      </c>
      <c r="AC81" s="343">
        <f t="shared" si="24"/>
        <v>0</v>
      </c>
      <c r="AD81" s="344" t="str">
        <f t="shared" si="16"/>
        <v/>
      </c>
      <c r="AE81" s="540"/>
      <c r="AF81" s="346">
        <f t="shared" si="15"/>
        <v>0</v>
      </c>
    </row>
    <row r="82" spans="1:32" s="346" customFormat="1" ht="21" customHeight="1" x14ac:dyDescent="0.4">
      <c r="A82" s="341" t="str">
        <f>IF(OR('ordem de passagem'!$G78="pct",'ordem de passagem'!$G78="mini",'ordem de passagem'!$G78="pctt",'ordem de passagem'!$G78="pctn",'ordem de passagem'!$G78="pctm"),'ordem de passagem'!B78,"")</f>
        <v/>
      </c>
      <c r="B82" s="402" t="str">
        <f>IF(OR('ordem de passagem'!$G78="pct",'ordem de passagem'!$G78="mini",'ordem de passagem'!$G78="pctt",'ordem de passagem'!$G78="pctn",'ordem de passagem'!$G78="pctm"),'ordem de passagem'!C78,"Não faz este aparelho")</f>
        <v>Não faz este aparelho</v>
      </c>
      <c r="C82" s="402" t="str">
        <f>IF(OR('ordem de passagem'!$G78="pct",'ordem de passagem'!$G78="mini",'ordem de passagem'!$G78="pctt",'ordem de passagem'!$G78="pctn",'ordem de passagem'!$G78="pctm"),'ordem de passagem'!D78,"")</f>
        <v/>
      </c>
      <c r="D82" s="341" t="str">
        <f>IF(OR('ordem de passagem'!$G78="pct",'ordem de passagem'!$G78="mini",'ordem de passagem'!$G78="pctt",'ordem de passagem'!$G78="pctn",'ordem de passagem'!$G78="pctm"),'ordem de passagem'!E78,"")</f>
        <v/>
      </c>
      <c r="E82" s="341" t="str">
        <f>IF(OR('ordem de passagem'!$G78="pct",'ordem de passagem'!$G78="mini",'ordem de passagem'!$G78="pctt",'ordem de passagem'!$G78="pctn",'ordem de passagem'!$G78="pctm"),'ordem de passagem'!G78,"")</f>
        <v/>
      </c>
      <c r="F82" s="341" t="str">
        <f>IF(OR('ordem de passagem'!$G78="pct",'ordem de passagem'!$G78="mini",'ordem de passagem'!$G78="pctt",'ordem de passagem'!$G78="pctn",'ordem de passagem'!$G78="pctm"),'ordem de passagem'!F78,"")</f>
        <v/>
      </c>
      <c r="G82" s="341" t="str">
        <f>IF(OR('ordem de passagem'!$G78="pct",'ordem de passagem'!$G78="mini",'ordem de passagem'!$G78="pctt",'ordem de passagem'!$G78="pctn",'ordem de passagem'!$G78="pctm"),'ordem de passagem'!H78,"")</f>
        <v/>
      </c>
      <c r="H82" s="614"/>
      <c r="I82" s="615"/>
      <c r="J82" s="616"/>
      <c r="K82" s="617"/>
      <c r="L82" s="614"/>
      <c r="M82" s="615"/>
      <c r="N82" s="616"/>
      <c r="O82" s="617"/>
      <c r="P82" s="614"/>
      <c r="Q82" s="618"/>
      <c r="R82" s="466"/>
      <c r="S82" s="374"/>
      <c r="T82" s="465"/>
      <c r="U82" s="342"/>
      <c r="V82" s="343">
        <f t="shared" si="17"/>
        <v>0</v>
      </c>
      <c r="W82" s="343" t="str">
        <f t="shared" si="18"/>
        <v/>
      </c>
      <c r="X82" s="343">
        <f t="shared" si="19"/>
        <v>0</v>
      </c>
      <c r="Y82" s="343" t="str">
        <f t="shared" si="20"/>
        <v/>
      </c>
      <c r="Z82" s="344" t="str">
        <f t="shared" si="21"/>
        <v/>
      </c>
      <c r="AA82" s="344" t="str">
        <f t="shared" si="22"/>
        <v/>
      </c>
      <c r="AB82" s="343">
        <f t="shared" si="23"/>
        <v>0</v>
      </c>
      <c r="AC82" s="343">
        <f t="shared" si="24"/>
        <v>0</v>
      </c>
      <c r="AD82" s="344" t="str">
        <f t="shared" si="16"/>
        <v/>
      </c>
      <c r="AE82" s="540"/>
      <c r="AF82" s="346">
        <f t="shared" si="15"/>
        <v>0</v>
      </c>
    </row>
    <row r="83" spans="1:32" s="346" customFormat="1" ht="21" customHeight="1" x14ac:dyDescent="0.4">
      <c r="A83" s="341" t="str">
        <f>IF(OR('ordem de passagem'!$G79="pct",'ordem de passagem'!$G79="mini",'ordem de passagem'!$G79="pctt",'ordem de passagem'!$G79="pctn",'ordem de passagem'!$G79="pctm"),'ordem de passagem'!B79,"")</f>
        <v/>
      </c>
      <c r="B83" s="402" t="str">
        <f>IF(OR('ordem de passagem'!$G79="pct",'ordem de passagem'!$G79="mini",'ordem de passagem'!$G79="pctt",'ordem de passagem'!$G79="pctn",'ordem de passagem'!$G79="pctm"),'ordem de passagem'!C79,"Não faz este aparelho")</f>
        <v>Não faz este aparelho</v>
      </c>
      <c r="C83" s="402" t="str">
        <f>IF(OR('ordem de passagem'!$G79="pct",'ordem de passagem'!$G79="mini",'ordem de passagem'!$G79="pctt",'ordem de passagem'!$G79="pctn",'ordem de passagem'!$G79="pctm"),'ordem de passagem'!D79,"")</f>
        <v/>
      </c>
      <c r="D83" s="341" t="str">
        <f>IF(OR('ordem de passagem'!$G79="pct",'ordem de passagem'!$G79="mini",'ordem de passagem'!$G79="pctt",'ordem de passagem'!$G79="pctn",'ordem de passagem'!$G79="pctm"),'ordem de passagem'!E79,"")</f>
        <v/>
      </c>
      <c r="E83" s="341" t="str">
        <f>IF(OR('ordem de passagem'!$G79="pct",'ordem de passagem'!$G79="mini",'ordem de passagem'!$G79="pctt",'ordem de passagem'!$G79="pctn",'ordem de passagem'!$G79="pctm"),'ordem de passagem'!G79,"")</f>
        <v/>
      </c>
      <c r="F83" s="341" t="str">
        <f>IF(OR('ordem de passagem'!$G79="pct",'ordem de passagem'!$G79="mini",'ordem de passagem'!$G79="pctt",'ordem de passagem'!$G79="pctn",'ordem de passagem'!$G79="pctm"),'ordem de passagem'!F79,"")</f>
        <v/>
      </c>
      <c r="G83" s="341" t="str">
        <f>IF(OR('ordem de passagem'!$G79="pct",'ordem de passagem'!$G79="mini",'ordem de passagem'!$G79="pctt",'ordem de passagem'!$G79="pctn",'ordem de passagem'!$G79="pctm"),'ordem de passagem'!H79,"")</f>
        <v/>
      </c>
      <c r="H83" s="614"/>
      <c r="I83" s="615"/>
      <c r="J83" s="616"/>
      <c r="K83" s="617"/>
      <c r="L83" s="614"/>
      <c r="M83" s="615"/>
      <c r="N83" s="616"/>
      <c r="O83" s="617"/>
      <c r="P83" s="614"/>
      <c r="Q83" s="618"/>
      <c r="R83" s="466"/>
      <c r="S83" s="374"/>
      <c r="T83" s="465"/>
      <c r="U83" s="342"/>
      <c r="V83" s="343">
        <f t="shared" si="17"/>
        <v>0</v>
      </c>
      <c r="W83" s="343" t="str">
        <f t="shared" si="18"/>
        <v/>
      </c>
      <c r="X83" s="343">
        <f t="shared" si="19"/>
        <v>0</v>
      </c>
      <c r="Y83" s="343" t="str">
        <f t="shared" si="20"/>
        <v/>
      </c>
      <c r="Z83" s="344" t="str">
        <f t="shared" si="21"/>
        <v/>
      </c>
      <c r="AA83" s="344" t="str">
        <f t="shared" si="22"/>
        <v/>
      </c>
      <c r="AB83" s="343">
        <f t="shared" si="23"/>
        <v>0</v>
      </c>
      <c r="AC83" s="343">
        <f t="shared" si="24"/>
        <v>0</v>
      </c>
      <c r="AD83" s="344" t="str">
        <f t="shared" si="16"/>
        <v/>
      </c>
      <c r="AE83" s="540"/>
      <c r="AF83" s="346">
        <f t="shared" si="15"/>
        <v>0</v>
      </c>
    </row>
    <row r="84" spans="1:32" s="346" customFormat="1" ht="21" customHeight="1" x14ac:dyDescent="0.4">
      <c r="A84" s="341" t="str">
        <f>IF(OR('ordem de passagem'!$G80="pct",'ordem de passagem'!$G80="mini",'ordem de passagem'!$G80="pctt",'ordem de passagem'!$G80="pctn",'ordem de passagem'!$G80="pctm"),'ordem de passagem'!B80,"")</f>
        <v/>
      </c>
      <c r="B84" s="402" t="str">
        <f>IF(OR('ordem de passagem'!$G80="pct",'ordem de passagem'!$G80="mini",'ordem de passagem'!$G80="pctt",'ordem de passagem'!$G80="pctn",'ordem de passagem'!$G80="pctm"),'ordem de passagem'!C80,"Não faz este aparelho")</f>
        <v>Não faz este aparelho</v>
      </c>
      <c r="C84" s="402" t="str">
        <f>IF(OR('ordem de passagem'!$G80="pct",'ordem de passagem'!$G80="mini",'ordem de passagem'!$G80="pctt",'ordem de passagem'!$G80="pctn",'ordem de passagem'!$G80="pctm"),'ordem de passagem'!D80,"")</f>
        <v/>
      </c>
      <c r="D84" s="341" t="str">
        <f>IF(OR('ordem de passagem'!$G80="pct",'ordem de passagem'!$G80="mini",'ordem de passagem'!$G80="pctt",'ordem de passagem'!$G80="pctn",'ordem de passagem'!$G80="pctm"),'ordem de passagem'!E80,"")</f>
        <v/>
      </c>
      <c r="E84" s="341" t="str">
        <f>IF(OR('ordem de passagem'!$G80="pct",'ordem de passagem'!$G80="mini",'ordem de passagem'!$G80="pctt",'ordem de passagem'!$G80="pctn",'ordem de passagem'!$G80="pctm"),'ordem de passagem'!G80,"")</f>
        <v/>
      </c>
      <c r="F84" s="341" t="str">
        <f>IF(OR('ordem de passagem'!$G80="pct",'ordem de passagem'!$G80="mini",'ordem de passagem'!$G80="pctt",'ordem de passagem'!$G80="pctn",'ordem de passagem'!$G80="pctm"),'ordem de passagem'!F80,"")</f>
        <v/>
      </c>
      <c r="G84" s="341" t="str">
        <f>IF(OR('ordem de passagem'!$G80="pct",'ordem de passagem'!$G80="mini",'ordem de passagem'!$G80="pctt",'ordem de passagem'!$G80="pctn",'ordem de passagem'!$G80="pctm"),'ordem de passagem'!H80,"")</f>
        <v/>
      </c>
      <c r="H84" s="614"/>
      <c r="I84" s="615"/>
      <c r="J84" s="616"/>
      <c r="K84" s="617"/>
      <c r="L84" s="614"/>
      <c r="M84" s="615"/>
      <c r="N84" s="616"/>
      <c r="O84" s="617"/>
      <c r="P84" s="614"/>
      <c r="Q84" s="618"/>
      <c r="R84" s="466"/>
      <c r="S84" s="374"/>
      <c r="T84" s="465"/>
      <c r="U84" s="342"/>
      <c r="V84" s="343">
        <f t="shared" si="17"/>
        <v>0</v>
      </c>
      <c r="W84" s="343" t="str">
        <f t="shared" si="18"/>
        <v/>
      </c>
      <c r="X84" s="343">
        <f t="shared" si="19"/>
        <v>0</v>
      </c>
      <c r="Y84" s="343" t="str">
        <f t="shared" si="20"/>
        <v/>
      </c>
      <c r="Z84" s="344" t="str">
        <f t="shared" si="21"/>
        <v/>
      </c>
      <c r="AA84" s="344" t="str">
        <f t="shared" si="22"/>
        <v/>
      </c>
      <c r="AB84" s="343">
        <f t="shared" si="23"/>
        <v>0</v>
      </c>
      <c r="AC84" s="343">
        <f t="shared" si="24"/>
        <v>0</v>
      </c>
      <c r="AD84" s="344" t="str">
        <f t="shared" si="16"/>
        <v/>
      </c>
      <c r="AE84" s="540"/>
      <c r="AF84" s="346">
        <f t="shared" si="15"/>
        <v>0</v>
      </c>
    </row>
    <row r="85" spans="1:32" s="346" customFormat="1" ht="21" customHeight="1" x14ac:dyDescent="0.4">
      <c r="A85" s="341" t="str">
        <f>IF(OR('ordem de passagem'!$G81="pct",'ordem de passagem'!$G81="mini",'ordem de passagem'!$G81="pctt",'ordem de passagem'!$G81="pctn",'ordem de passagem'!$G81="pctm"),'ordem de passagem'!B81,"")</f>
        <v/>
      </c>
      <c r="B85" s="402" t="str">
        <f>IF(OR('ordem de passagem'!$G81="pct",'ordem de passagem'!$G81="mini",'ordem de passagem'!$G81="pctt",'ordem de passagem'!$G81="pctn",'ordem de passagem'!$G81="pctm"),'ordem de passagem'!C81,"Não faz este aparelho")</f>
        <v>Não faz este aparelho</v>
      </c>
      <c r="C85" s="402" t="str">
        <f>IF(OR('ordem de passagem'!$G81="pct",'ordem de passagem'!$G81="mini",'ordem de passagem'!$G81="pctt",'ordem de passagem'!$G81="pctn",'ordem de passagem'!$G81="pctm"),'ordem de passagem'!D81,"")</f>
        <v/>
      </c>
      <c r="D85" s="341" t="str">
        <f>IF(OR('ordem de passagem'!$G81="pct",'ordem de passagem'!$G81="mini",'ordem de passagem'!$G81="pctt",'ordem de passagem'!$G81="pctn",'ordem de passagem'!$G81="pctm"),'ordem de passagem'!E81,"")</f>
        <v/>
      </c>
      <c r="E85" s="341" t="str">
        <f>IF(OR('ordem de passagem'!$G81="pct",'ordem de passagem'!$G81="mini",'ordem de passagem'!$G81="pctt",'ordem de passagem'!$G81="pctn",'ordem de passagem'!$G81="pctm"),'ordem de passagem'!G81,"")</f>
        <v/>
      </c>
      <c r="F85" s="341" t="str">
        <f>IF(OR('ordem de passagem'!$G81="pct",'ordem de passagem'!$G81="mini",'ordem de passagem'!$G81="pctt",'ordem de passagem'!$G81="pctn",'ordem de passagem'!$G81="pctm"),'ordem de passagem'!F81,"")</f>
        <v/>
      </c>
      <c r="G85" s="341" t="str">
        <f>IF(OR('ordem de passagem'!$G81="pct",'ordem de passagem'!$G81="mini",'ordem de passagem'!$G81="pctt",'ordem de passagem'!$G81="pctn",'ordem de passagem'!$G81="pctm"),'ordem de passagem'!H81,"")</f>
        <v/>
      </c>
      <c r="H85" s="614"/>
      <c r="I85" s="615"/>
      <c r="J85" s="616"/>
      <c r="K85" s="617"/>
      <c r="L85" s="614"/>
      <c r="M85" s="615"/>
      <c r="N85" s="616"/>
      <c r="O85" s="617"/>
      <c r="P85" s="614"/>
      <c r="Q85" s="618"/>
      <c r="R85" s="466"/>
      <c r="S85" s="374"/>
      <c r="T85" s="465"/>
      <c r="U85" s="342"/>
      <c r="V85" s="343">
        <f t="shared" si="17"/>
        <v>0</v>
      </c>
      <c r="W85" s="343" t="str">
        <f t="shared" si="18"/>
        <v/>
      </c>
      <c r="X85" s="343">
        <f t="shared" si="19"/>
        <v>0</v>
      </c>
      <c r="Y85" s="343" t="str">
        <f t="shared" si="20"/>
        <v/>
      </c>
      <c r="Z85" s="344" t="str">
        <f t="shared" si="21"/>
        <v/>
      </c>
      <c r="AA85" s="344" t="str">
        <f t="shared" si="22"/>
        <v/>
      </c>
      <c r="AB85" s="343">
        <f t="shared" si="23"/>
        <v>0</v>
      </c>
      <c r="AC85" s="343">
        <f t="shared" si="24"/>
        <v>0</v>
      </c>
      <c r="AD85" s="344" t="str">
        <f t="shared" si="16"/>
        <v/>
      </c>
      <c r="AE85" s="540"/>
      <c r="AF85" s="346">
        <f t="shared" si="15"/>
        <v>0</v>
      </c>
    </row>
    <row r="86" spans="1:32" s="346" customFormat="1" ht="21" customHeight="1" x14ac:dyDescent="0.4">
      <c r="A86" s="341" t="str">
        <f>IF(OR('ordem de passagem'!$G82="pct",'ordem de passagem'!$G82="mini",'ordem de passagem'!$G82="pctt",'ordem de passagem'!$G82="pctn",'ordem de passagem'!$G82="pctm"),'ordem de passagem'!B82,"")</f>
        <v/>
      </c>
      <c r="B86" s="402" t="str">
        <f>IF(OR('ordem de passagem'!$G82="pct",'ordem de passagem'!$G82="mini",'ordem de passagem'!$G82="pctt",'ordem de passagem'!$G82="pctn",'ordem de passagem'!$G82="pctm"),'ordem de passagem'!C82,"Não faz este aparelho")</f>
        <v>Não faz este aparelho</v>
      </c>
      <c r="C86" s="402" t="str">
        <f>IF(OR('ordem de passagem'!$G82="pct",'ordem de passagem'!$G82="mini",'ordem de passagem'!$G82="pctt",'ordem de passagem'!$G82="pctn",'ordem de passagem'!$G82="pctm"),'ordem de passagem'!D82,"")</f>
        <v/>
      </c>
      <c r="D86" s="341" t="str">
        <f>IF(OR('ordem de passagem'!$G82="pct",'ordem de passagem'!$G82="mini",'ordem de passagem'!$G82="pctt",'ordem de passagem'!$G82="pctn",'ordem de passagem'!$G82="pctm"),'ordem de passagem'!E82,"")</f>
        <v/>
      </c>
      <c r="E86" s="341" t="str">
        <f>IF(OR('ordem de passagem'!$G82="pct",'ordem de passagem'!$G82="mini",'ordem de passagem'!$G82="pctt",'ordem de passagem'!$G82="pctn",'ordem de passagem'!$G82="pctm"),'ordem de passagem'!G82,"")</f>
        <v/>
      </c>
      <c r="F86" s="341" t="str">
        <f>IF(OR('ordem de passagem'!$G82="pct",'ordem de passagem'!$G82="mini",'ordem de passagem'!$G82="pctt",'ordem de passagem'!$G82="pctn",'ordem de passagem'!$G82="pctm"),'ordem de passagem'!F82,"")</f>
        <v/>
      </c>
      <c r="G86" s="341" t="str">
        <f>IF(OR('ordem de passagem'!$G82="pct",'ordem de passagem'!$G82="mini",'ordem de passagem'!$G82="pctt",'ordem de passagem'!$G82="pctn",'ordem de passagem'!$G82="pctm"),'ordem de passagem'!H82,"")</f>
        <v/>
      </c>
      <c r="H86" s="614"/>
      <c r="I86" s="615"/>
      <c r="J86" s="616"/>
      <c r="K86" s="617"/>
      <c r="L86" s="614"/>
      <c r="M86" s="615"/>
      <c r="N86" s="616"/>
      <c r="O86" s="617"/>
      <c r="P86" s="614"/>
      <c r="Q86" s="618"/>
      <c r="R86" s="466"/>
      <c r="S86" s="374"/>
      <c r="T86" s="465"/>
      <c r="U86" s="342"/>
      <c r="V86" s="343">
        <f t="shared" si="17"/>
        <v>0</v>
      </c>
      <c r="W86" s="343" t="str">
        <f t="shared" si="18"/>
        <v/>
      </c>
      <c r="X86" s="343">
        <f t="shared" si="19"/>
        <v>0</v>
      </c>
      <c r="Y86" s="343" t="str">
        <f t="shared" si="20"/>
        <v/>
      </c>
      <c r="Z86" s="344" t="str">
        <f t="shared" si="21"/>
        <v/>
      </c>
      <c r="AA86" s="344" t="str">
        <f t="shared" si="22"/>
        <v/>
      </c>
      <c r="AB86" s="343">
        <f t="shared" si="23"/>
        <v>0</v>
      </c>
      <c r="AC86" s="343">
        <f t="shared" si="24"/>
        <v>0</v>
      </c>
      <c r="AD86" s="344" t="str">
        <f t="shared" si="16"/>
        <v/>
      </c>
      <c r="AE86" s="540"/>
      <c r="AF86" s="346">
        <f t="shared" si="15"/>
        <v>0</v>
      </c>
    </row>
    <row r="87" spans="1:32" s="346" customFormat="1" ht="21" customHeight="1" x14ac:dyDescent="0.4">
      <c r="A87" s="341" t="str">
        <f>IF(OR('ordem de passagem'!$G83="pct",'ordem de passagem'!$G83="mini",'ordem de passagem'!$G83="pctt",'ordem de passagem'!$G83="pctn",'ordem de passagem'!$G83="pctm"),'ordem de passagem'!B83,"")</f>
        <v/>
      </c>
      <c r="B87" s="402" t="str">
        <f>IF(OR('ordem de passagem'!$G83="pct",'ordem de passagem'!$G83="mini",'ordem de passagem'!$G83="pctt",'ordem de passagem'!$G83="pctn",'ordem de passagem'!$G83="pctm"),'ordem de passagem'!C83,"Não faz este aparelho")</f>
        <v>Não faz este aparelho</v>
      </c>
      <c r="C87" s="402" t="str">
        <f>IF(OR('ordem de passagem'!$G83="pct",'ordem de passagem'!$G83="mini",'ordem de passagem'!$G83="pctt",'ordem de passagem'!$G83="pctn",'ordem de passagem'!$G83="pctm"),'ordem de passagem'!D83,"")</f>
        <v/>
      </c>
      <c r="D87" s="341" t="str">
        <f>IF(OR('ordem de passagem'!$G83="pct",'ordem de passagem'!$G83="mini",'ordem de passagem'!$G83="pctt",'ordem de passagem'!$G83="pctn",'ordem de passagem'!$G83="pctm"),'ordem de passagem'!E83,"")</f>
        <v/>
      </c>
      <c r="E87" s="341" t="str">
        <f>IF(OR('ordem de passagem'!$G83="pct",'ordem de passagem'!$G83="mini",'ordem de passagem'!$G83="pctt",'ordem de passagem'!$G83="pctn",'ordem de passagem'!$G83="pctm"),'ordem de passagem'!G83,"")</f>
        <v/>
      </c>
      <c r="F87" s="341" t="str">
        <f>IF(OR('ordem de passagem'!$G83="pct",'ordem de passagem'!$G83="mini",'ordem de passagem'!$G83="pctt",'ordem de passagem'!$G83="pctn",'ordem de passagem'!$G83="pctm"),'ordem de passagem'!F83,"")</f>
        <v/>
      </c>
      <c r="G87" s="341" t="str">
        <f>IF(OR('ordem de passagem'!$G83="pct",'ordem de passagem'!$G83="mini",'ordem de passagem'!$G83="pctt",'ordem de passagem'!$G83="pctn",'ordem de passagem'!$G83="pctm"),'ordem de passagem'!H83,"")</f>
        <v/>
      </c>
      <c r="H87" s="614"/>
      <c r="I87" s="615"/>
      <c r="J87" s="616"/>
      <c r="K87" s="617"/>
      <c r="L87" s="614"/>
      <c r="M87" s="615"/>
      <c r="N87" s="616"/>
      <c r="O87" s="617"/>
      <c r="P87" s="614"/>
      <c r="Q87" s="618"/>
      <c r="R87" s="466"/>
      <c r="S87" s="374"/>
      <c r="T87" s="465"/>
      <c r="U87" s="342"/>
      <c r="V87" s="343">
        <f t="shared" si="17"/>
        <v>0</v>
      </c>
      <c r="W87" s="343" t="str">
        <f t="shared" si="18"/>
        <v/>
      </c>
      <c r="X87" s="343">
        <f t="shared" si="19"/>
        <v>0</v>
      </c>
      <c r="Y87" s="343" t="str">
        <f t="shared" si="20"/>
        <v/>
      </c>
      <c r="Z87" s="344" t="str">
        <f t="shared" si="21"/>
        <v/>
      </c>
      <c r="AA87" s="344" t="str">
        <f t="shared" si="22"/>
        <v/>
      </c>
      <c r="AB87" s="343">
        <f t="shared" si="23"/>
        <v>0</v>
      </c>
      <c r="AC87" s="343">
        <f t="shared" si="24"/>
        <v>0</v>
      </c>
      <c r="AD87" s="344" t="str">
        <f t="shared" si="16"/>
        <v/>
      </c>
      <c r="AE87" s="540"/>
      <c r="AF87" s="346">
        <f t="shared" si="15"/>
        <v>0</v>
      </c>
    </row>
    <row r="88" spans="1:32" s="346" customFormat="1" ht="21" customHeight="1" x14ac:dyDescent="0.4">
      <c r="A88" s="341" t="str">
        <f>IF(OR('ordem de passagem'!$G84="pct",'ordem de passagem'!$G84="mini",'ordem de passagem'!$G84="pctt",'ordem de passagem'!$G84="pctn",'ordem de passagem'!$G84="pctm"),'ordem de passagem'!B84,"")</f>
        <v/>
      </c>
      <c r="B88" s="402" t="str">
        <f>IF(OR('ordem de passagem'!$G84="pct",'ordem de passagem'!$G84="mini",'ordem de passagem'!$G84="pctt",'ordem de passagem'!$G84="pctn",'ordem de passagem'!$G84="pctm"),'ordem de passagem'!C84,"Não faz este aparelho")</f>
        <v>Não faz este aparelho</v>
      </c>
      <c r="C88" s="402" t="str">
        <f>IF(OR('ordem de passagem'!$G84="pct",'ordem de passagem'!$G84="mini",'ordem de passagem'!$G84="pctt",'ordem de passagem'!$G84="pctn",'ordem de passagem'!$G84="pctm"),'ordem de passagem'!D84,"")</f>
        <v/>
      </c>
      <c r="D88" s="341" t="str">
        <f>IF(OR('ordem de passagem'!$G84="pct",'ordem de passagem'!$G84="mini",'ordem de passagem'!$G84="pctt",'ordem de passagem'!$G84="pctn",'ordem de passagem'!$G84="pctm"),'ordem de passagem'!E84,"")</f>
        <v/>
      </c>
      <c r="E88" s="341" t="str">
        <f>IF(OR('ordem de passagem'!$G84="pct",'ordem de passagem'!$G84="mini",'ordem de passagem'!$G84="pctt",'ordem de passagem'!$G84="pctn",'ordem de passagem'!$G84="pctm"),'ordem de passagem'!G84,"")</f>
        <v/>
      </c>
      <c r="F88" s="341" t="str">
        <f>IF(OR('ordem de passagem'!$G84="pct",'ordem de passagem'!$G84="mini",'ordem de passagem'!$G84="pctt",'ordem de passagem'!$G84="pctn",'ordem de passagem'!$G84="pctm"),'ordem de passagem'!F84,"")</f>
        <v/>
      </c>
      <c r="G88" s="341" t="str">
        <f>IF(OR('ordem de passagem'!$G84="pct",'ordem de passagem'!$G84="mini",'ordem de passagem'!$G84="pctt",'ordem de passagem'!$G84="pctn",'ordem de passagem'!$G84="pctm"),'ordem de passagem'!H84,"")</f>
        <v/>
      </c>
      <c r="H88" s="614"/>
      <c r="I88" s="615"/>
      <c r="J88" s="616"/>
      <c r="K88" s="617"/>
      <c r="L88" s="614"/>
      <c r="M88" s="615"/>
      <c r="N88" s="616"/>
      <c r="O88" s="617"/>
      <c r="P88" s="614"/>
      <c r="Q88" s="618"/>
      <c r="R88" s="466"/>
      <c r="S88" s="374"/>
      <c r="T88" s="465"/>
      <c r="U88" s="342"/>
      <c r="V88" s="343">
        <f t="shared" si="17"/>
        <v>0</v>
      </c>
      <c r="W88" s="343" t="str">
        <f t="shared" si="18"/>
        <v/>
      </c>
      <c r="X88" s="343">
        <f t="shared" si="19"/>
        <v>0</v>
      </c>
      <c r="Y88" s="343" t="str">
        <f t="shared" si="20"/>
        <v/>
      </c>
      <c r="Z88" s="344" t="str">
        <f t="shared" si="21"/>
        <v/>
      </c>
      <c r="AA88" s="344" t="str">
        <f t="shared" si="22"/>
        <v/>
      </c>
      <c r="AB88" s="343">
        <f t="shared" si="23"/>
        <v>0</v>
      </c>
      <c r="AC88" s="343">
        <f t="shared" si="24"/>
        <v>0</v>
      </c>
      <c r="AD88" s="344" t="str">
        <f t="shared" si="16"/>
        <v/>
      </c>
      <c r="AE88" s="540"/>
      <c r="AF88" s="346">
        <f t="shared" si="15"/>
        <v>0</v>
      </c>
    </row>
    <row r="89" spans="1:32" s="346" customFormat="1" ht="21" customHeight="1" x14ac:dyDescent="0.4">
      <c r="A89" s="341" t="str">
        <f>IF(OR('ordem de passagem'!$G85="pct",'ordem de passagem'!$G85="mini",'ordem de passagem'!$G85="pctt",'ordem de passagem'!$G85="pctn",'ordem de passagem'!$G85="pctm"),'ordem de passagem'!B85,"")</f>
        <v/>
      </c>
      <c r="B89" s="402" t="str">
        <f>IF(OR('ordem de passagem'!$G85="pct",'ordem de passagem'!$G85="mini",'ordem de passagem'!$G85="pctt",'ordem de passagem'!$G85="pctn",'ordem de passagem'!$G85="pctm"),'ordem de passagem'!C85,"Não faz este aparelho")</f>
        <v>Não faz este aparelho</v>
      </c>
      <c r="C89" s="402" t="str">
        <f>IF(OR('ordem de passagem'!$G85="pct",'ordem de passagem'!$G85="mini",'ordem de passagem'!$G85="pctt",'ordem de passagem'!$G85="pctn",'ordem de passagem'!$G85="pctm"),'ordem de passagem'!D85,"")</f>
        <v/>
      </c>
      <c r="D89" s="341" t="str">
        <f>IF(OR('ordem de passagem'!$G85="pct",'ordem de passagem'!$G85="mini",'ordem de passagem'!$G85="pctt",'ordem de passagem'!$G85="pctn",'ordem de passagem'!$G85="pctm"),'ordem de passagem'!E85,"")</f>
        <v/>
      </c>
      <c r="E89" s="341" t="str">
        <f>IF(OR('ordem de passagem'!$G85="pct",'ordem de passagem'!$G85="mini",'ordem de passagem'!$G85="pctt",'ordem de passagem'!$G85="pctn",'ordem de passagem'!$G85="pctm"),'ordem de passagem'!G85,"")</f>
        <v/>
      </c>
      <c r="F89" s="341" t="str">
        <f>IF(OR('ordem de passagem'!$G85="pct",'ordem de passagem'!$G85="mini",'ordem de passagem'!$G85="pctt",'ordem de passagem'!$G85="pctn",'ordem de passagem'!$G85="pctm"),'ordem de passagem'!F85,"")</f>
        <v/>
      </c>
      <c r="G89" s="341" t="str">
        <f>IF(OR('ordem de passagem'!$G85="pct",'ordem de passagem'!$G85="mini",'ordem de passagem'!$G85="pctt",'ordem de passagem'!$G85="pctn",'ordem de passagem'!$G85="pctm"),'ordem de passagem'!H85,"")</f>
        <v/>
      </c>
      <c r="H89" s="614"/>
      <c r="I89" s="615"/>
      <c r="J89" s="616"/>
      <c r="K89" s="617"/>
      <c r="L89" s="614"/>
      <c r="M89" s="615"/>
      <c r="N89" s="616"/>
      <c r="O89" s="617"/>
      <c r="P89" s="614"/>
      <c r="Q89" s="618"/>
      <c r="R89" s="466"/>
      <c r="S89" s="374"/>
      <c r="T89" s="465"/>
      <c r="U89" s="342"/>
      <c r="V89" s="343">
        <f t="shared" si="17"/>
        <v>0</v>
      </c>
      <c r="W89" s="343" t="str">
        <f t="shared" si="18"/>
        <v/>
      </c>
      <c r="X89" s="343">
        <f t="shared" si="19"/>
        <v>0</v>
      </c>
      <c r="Y89" s="343" t="str">
        <f t="shared" si="20"/>
        <v/>
      </c>
      <c r="Z89" s="344" t="str">
        <f t="shared" si="21"/>
        <v/>
      </c>
      <c r="AA89" s="344" t="str">
        <f t="shared" si="22"/>
        <v/>
      </c>
      <c r="AB89" s="343">
        <f t="shared" si="23"/>
        <v>0</v>
      </c>
      <c r="AC89" s="343">
        <f t="shared" si="24"/>
        <v>0</v>
      </c>
      <c r="AD89" s="344" t="str">
        <f t="shared" si="16"/>
        <v/>
      </c>
      <c r="AE89" s="540"/>
      <c r="AF89" s="346">
        <f t="shared" si="15"/>
        <v>0</v>
      </c>
    </row>
    <row r="90" spans="1:32" s="346" customFormat="1" ht="21" customHeight="1" x14ac:dyDescent="0.4">
      <c r="A90" s="341" t="str">
        <f>IF(OR('ordem de passagem'!$G86="pct",'ordem de passagem'!$G86="mini",'ordem de passagem'!$G86="pctt",'ordem de passagem'!$G86="pctn",'ordem de passagem'!$G86="pctm"),'ordem de passagem'!B86,"")</f>
        <v/>
      </c>
      <c r="B90" s="402" t="str">
        <f>IF(OR('ordem de passagem'!$G86="pct",'ordem de passagem'!$G86="mini",'ordem de passagem'!$G86="pctt",'ordem de passagem'!$G86="pctn",'ordem de passagem'!$G86="pctm"),'ordem de passagem'!C86,"Não faz este aparelho")</f>
        <v>Não faz este aparelho</v>
      </c>
      <c r="C90" s="402" t="str">
        <f>IF(OR('ordem de passagem'!$G86="pct",'ordem de passagem'!$G86="mini",'ordem de passagem'!$G86="pctt",'ordem de passagem'!$G86="pctn",'ordem de passagem'!$G86="pctm"),'ordem de passagem'!D86,"")</f>
        <v/>
      </c>
      <c r="D90" s="341" t="str">
        <f>IF(OR('ordem de passagem'!$G86="pct",'ordem de passagem'!$G86="mini",'ordem de passagem'!$G86="pctt",'ordem de passagem'!$G86="pctn",'ordem de passagem'!$G86="pctm"),'ordem de passagem'!E86,"")</f>
        <v/>
      </c>
      <c r="E90" s="341" t="str">
        <f>IF(OR('ordem de passagem'!$G86="pct",'ordem de passagem'!$G86="mini",'ordem de passagem'!$G86="pctt",'ordem de passagem'!$G86="pctn",'ordem de passagem'!$G86="pctm"),'ordem de passagem'!G86,"")</f>
        <v/>
      </c>
      <c r="F90" s="341" t="str">
        <f>IF(OR('ordem de passagem'!$G86="pct",'ordem de passagem'!$G86="mini",'ordem de passagem'!$G86="pctt",'ordem de passagem'!$G86="pctn",'ordem de passagem'!$G86="pctm"),'ordem de passagem'!F86,"")</f>
        <v/>
      </c>
      <c r="G90" s="341" t="str">
        <f>IF(OR('ordem de passagem'!$G86="pct",'ordem de passagem'!$G86="mini",'ordem de passagem'!$G86="pctt",'ordem de passagem'!$G86="pctn",'ordem de passagem'!$G86="pctm"),'ordem de passagem'!H86,"")</f>
        <v/>
      </c>
      <c r="H90" s="614"/>
      <c r="I90" s="615"/>
      <c r="J90" s="616"/>
      <c r="K90" s="617"/>
      <c r="L90" s="614"/>
      <c r="M90" s="615"/>
      <c r="N90" s="616"/>
      <c r="O90" s="617"/>
      <c r="P90" s="614"/>
      <c r="Q90" s="618"/>
      <c r="R90" s="466"/>
      <c r="S90" s="374"/>
      <c r="T90" s="465"/>
      <c r="U90" s="342"/>
      <c r="V90" s="343">
        <f t="shared" si="17"/>
        <v>0</v>
      </c>
      <c r="W90" s="343" t="str">
        <f t="shared" si="18"/>
        <v/>
      </c>
      <c r="X90" s="343">
        <f t="shared" si="19"/>
        <v>0</v>
      </c>
      <c r="Y90" s="343" t="str">
        <f t="shared" si="20"/>
        <v/>
      </c>
      <c r="Z90" s="344" t="str">
        <f t="shared" si="21"/>
        <v/>
      </c>
      <c r="AA90" s="344" t="str">
        <f t="shared" si="22"/>
        <v/>
      </c>
      <c r="AB90" s="343">
        <f t="shared" si="23"/>
        <v>0</v>
      </c>
      <c r="AC90" s="343">
        <f t="shared" si="24"/>
        <v>0</v>
      </c>
      <c r="AD90" s="344" t="str">
        <f t="shared" si="16"/>
        <v/>
      </c>
      <c r="AE90" s="540"/>
      <c r="AF90" s="346">
        <f t="shared" si="15"/>
        <v>0</v>
      </c>
    </row>
    <row r="91" spans="1:32" s="346" customFormat="1" ht="21" customHeight="1" x14ac:dyDescent="0.4">
      <c r="A91" s="341" t="str">
        <f>IF(OR('ordem de passagem'!$G87="pct",'ordem de passagem'!$G87="mini",'ordem de passagem'!$G87="pctt",'ordem de passagem'!$G87="pctn",'ordem de passagem'!$G87="pctm"),'ordem de passagem'!B87,"")</f>
        <v/>
      </c>
      <c r="B91" s="402" t="str">
        <f>IF(OR('ordem de passagem'!$G87="pct",'ordem de passagem'!$G87="mini",'ordem de passagem'!$G87="pctt",'ordem de passagem'!$G87="pctn",'ordem de passagem'!$G87="pctm"),'ordem de passagem'!C87,"Não faz este aparelho")</f>
        <v>Não faz este aparelho</v>
      </c>
      <c r="C91" s="402" t="str">
        <f>IF(OR('ordem de passagem'!$G87="pct",'ordem de passagem'!$G87="mini",'ordem de passagem'!$G87="pctt",'ordem de passagem'!$G87="pctn",'ordem de passagem'!$G87="pctm"),'ordem de passagem'!D87,"")</f>
        <v/>
      </c>
      <c r="D91" s="341" t="str">
        <f>IF(OR('ordem de passagem'!$G87="pct",'ordem de passagem'!$G87="mini",'ordem de passagem'!$G87="pctt",'ordem de passagem'!$G87="pctn",'ordem de passagem'!$G87="pctm"),'ordem de passagem'!E87,"")</f>
        <v/>
      </c>
      <c r="E91" s="341" t="str">
        <f>IF(OR('ordem de passagem'!$G87="pct",'ordem de passagem'!$G87="mini",'ordem de passagem'!$G87="pctt",'ordem de passagem'!$G87="pctn",'ordem de passagem'!$G87="pctm"),'ordem de passagem'!G87,"")</f>
        <v/>
      </c>
      <c r="F91" s="341" t="str">
        <f>IF(OR('ordem de passagem'!$G87="pct",'ordem de passagem'!$G87="mini",'ordem de passagem'!$G87="pctt",'ordem de passagem'!$G87="pctn",'ordem de passagem'!$G87="pctm"),'ordem de passagem'!F87,"")</f>
        <v/>
      </c>
      <c r="G91" s="341" t="str">
        <f>IF(OR('ordem de passagem'!$G87="pct",'ordem de passagem'!$G87="mini",'ordem de passagem'!$G87="pctt",'ordem de passagem'!$G87="pctn",'ordem de passagem'!$G87="pctm"),'ordem de passagem'!H87,"")</f>
        <v/>
      </c>
      <c r="H91" s="614"/>
      <c r="I91" s="615"/>
      <c r="J91" s="616"/>
      <c r="K91" s="617"/>
      <c r="L91" s="614"/>
      <c r="M91" s="615"/>
      <c r="N91" s="616"/>
      <c r="O91" s="617"/>
      <c r="P91" s="614"/>
      <c r="Q91" s="618"/>
      <c r="R91" s="466"/>
      <c r="S91" s="374"/>
      <c r="T91" s="465"/>
      <c r="U91" s="342"/>
      <c r="V91" s="343">
        <f t="shared" si="17"/>
        <v>0</v>
      </c>
      <c r="W91" s="343" t="str">
        <f t="shared" si="18"/>
        <v/>
      </c>
      <c r="X91" s="343">
        <f t="shared" si="19"/>
        <v>0</v>
      </c>
      <c r="Y91" s="343" t="str">
        <f t="shared" si="20"/>
        <v/>
      </c>
      <c r="Z91" s="344" t="str">
        <f t="shared" si="21"/>
        <v/>
      </c>
      <c r="AA91" s="344" t="str">
        <f t="shared" si="22"/>
        <v/>
      </c>
      <c r="AB91" s="343">
        <f t="shared" si="23"/>
        <v>0</v>
      </c>
      <c r="AC91" s="343">
        <f t="shared" si="24"/>
        <v>0</v>
      </c>
      <c r="AD91" s="344" t="str">
        <f t="shared" si="16"/>
        <v/>
      </c>
      <c r="AE91" s="540"/>
      <c r="AF91" s="346">
        <f t="shared" si="15"/>
        <v>0</v>
      </c>
    </row>
    <row r="92" spans="1:32" s="346" customFormat="1" ht="21" customHeight="1" x14ac:dyDescent="0.4">
      <c r="A92" s="341" t="str">
        <f>IF(OR('ordem de passagem'!$G88="pct",'ordem de passagem'!$G88="mini",'ordem de passagem'!$G88="pctt",'ordem de passagem'!$G88="pctn",'ordem de passagem'!$G88="pctm"),'ordem de passagem'!B88,"")</f>
        <v/>
      </c>
      <c r="B92" s="402" t="str">
        <f>IF(OR('ordem de passagem'!$G88="pct",'ordem de passagem'!$G88="mini",'ordem de passagem'!$G88="pctt",'ordem de passagem'!$G88="pctn",'ordem de passagem'!$G88="pctm"),'ordem de passagem'!C88,"Não faz este aparelho")</f>
        <v>Não faz este aparelho</v>
      </c>
      <c r="C92" s="402" t="str">
        <f>IF(OR('ordem de passagem'!$G88="pct",'ordem de passagem'!$G88="mini",'ordem de passagem'!$G88="pctt",'ordem de passagem'!$G88="pctn",'ordem de passagem'!$G88="pctm"),'ordem de passagem'!D88,"")</f>
        <v/>
      </c>
      <c r="D92" s="341" t="str">
        <f>IF(OR('ordem de passagem'!$G88="pct",'ordem de passagem'!$G88="mini",'ordem de passagem'!$G88="pctt",'ordem de passagem'!$G88="pctn",'ordem de passagem'!$G88="pctm"),'ordem de passagem'!E88,"")</f>
        <v/>
      </c>
      <c r="E92" s="341" t="str">
        <f>IF(OR('ordem de passagem'!$G88="pct",'ordem de passagem'!$G88="mini",'ordem de passagem'!$G88="pctt",'ordem de passagem'!$G88="pctn",'ordem de passagem'!$G88="pctm"),'ordem de passagem'!G88,"")</f>
        <v/>
      </c>
      <c r="F92" s="341" t="str">
        <f>IF(OR('ordem de passagem'!$G88="pct",'ordem de passagem'!$G88="mini",'ordem de passagem'!$G88="pctt",'ordem de passagem'!$G88="pctn",'ordem de passagem'!$G88="pctm"),'ordem de passagem'!F88,"")</f>
        <v/>
      </c>
      <c r="G92" s="341" t="str">
        <f>IF(OR('ordem de passagem'!$G88="pct",'ordem de passagem'!$G88="mini",'ordem de passagem'!$G88="pctt",'ordem de passagem'!$G88="pctn",'ordem de passagem'!$G88="pctm"),'ordem de passagem'!H88,"")</f>
        <v/>
      </c>
      <c r="H92" s="614"/>
      <c r="I92" s="615"/>
      <c r="J92" s="616"/>
      <c r="K92" s="617"/>
      <c r="L92" s="614"/>
      <c r="M92" s="615"/>
      <c r="N92" s="616"/>
      <c r="O92" s="617"/>
      <c r="P92" s="614"/>
      <c r="Q92" s="618"/>
      <c r="R92" s="466"/>
      <c r="S92" s="374"/>
      <c r="T92" s="465"/>
      <c r="U92" s="342"/>
      <c r="V92" s="343">
        <f t="shared" si="17"/>
        <v>0</v>
      </c>
      <c r="W92" s="343" t="str">
        <f t="shared" si="18"/>
        <v/>
      </c>
      <c r="X92" s="343">
        <f t="shared" si="19"/>
        <v>0</v>
      </c>
      <c r="Y92" s="343" t="str">
        <f t="shared" si="20"/>
        <v/>
      </c>
      <c r="Z92" s="344" t="str">
        <f t="shared" si="21"/>
        <v/>
      </c>
      <c r="AA92" s="344" t="str">
        <f t="shared" si="22"/>
        <v/>
      </c>
      <c r="AB92" s="343">
        <f t="shared" si="23"/>
        <v>0</v>
      </c>
      <c r="AC92" s="343">
        <f t="shared" si="24"/>
        <v>0</v>
      </c>
      <c r="AD92" s="344" t="str">
        <f t="shared" si="16"/>
        <v/>
      </c>
      <c r="AE92" s="540"/>
      <c r="AF92" s="346">
        <f t="shared" si="15"/>
        <v>0</v>
      </c>
    </row>
    <row r="93" spans="1:32" s="346" customFormat="1" ht="21" customHeight="1" x14ac:dyDescent="0.4">
      <c r="A93" s="341" t="str">
        <f>IF(OR('ordem de passagem'!$G89="pct",'ordem de passagem'!$G89="mini",'ordem de passagem'!$G89="pctt",'ordem de passagem'!$G89="pctn",'ordem de passagem'!$G89="pctm"),'ordem de passagem'!B89,"")</f>
        <v/>
      </c>
      <c r="B93" s="402" t="str">
        <f>IF(OR('ordem de passagem'!$G89="pct",'ordem de passagem'!$G89="mini",'ordem de passagem'!$G89="pctt",'ordem de passagem'!$G89="pctn",'ordem de passagem'!$G89="pctm"),'ordem de passagem'!C89,"Não faz este aparelho")</f>
        <v>Não faz este aparelho</v>
      </c>
      <c r="C93" s="402" t="str">
        <f>IF(OR('ordem de passagem'!$G89="pct",'ordem de passagem'!$G89="mini",'ordem de passagem'!$G89="pctt",'ordem de passagem'!$G89="pctn",'ordem de passagem'!$G89="pctm"),'ordem de passagem'!D89,"")</f>
        <v/>
      </c>
      <c r="D93" s="341" t="str">
        <f>IF(OR('ordem de passagem'!$G89="pct",'ordem de passagem'!$G89="mini",'ordem de passagem'!$G89="pctt",'ordem de passagem'!$G89="pctn",'ordem de passagem'!$G89="pctm"),'ordem de passagem'!E89,"")</f>
        <v/>
      </c>
      <c r="E93" s="341" t="str">
        <f>IF(OR('ordem de passagem'!$G89="pct",'ordem de passagem'!$G89="mini",'ordem de passagem'!$G89="pctt",'ordem de passagem'!$G89="pctn",'ordem de passagem'!$G89="pctm"),'ordem de passagem'!G89,"")</f>
        <v/>
      </c>
      <c r="F93" s="341" t="str">
        <f>IF(OR('ordem de passagem'!$G89="pct",'ordem de passagem'!$G89="mini",'ordem de passagem'!$G89="pctt",'ordem de passagem'!$G89="pctn",'ordem de passagem'!$G89="pctm"),'ordem de passagem'!F89,"")</f>
        <v/>
      </c>
      <c r="G93" s="341" t="str">
        <f>IF(OR('ordem de passagem'!$G89="pct",'ordem de passagem'!$G89="mini",'ordem de passagem'!$G89="pctt",'ordem de passagem'!$G89="pctn",'ordem de passagem'!$G89="pctm"),'ordem de passagem'!H89,"")</f>
        <v/>
      </c>
      <c r="H93" s="614"/>
      <c r="I93" s="615"/>
      <c r="J93" s="616"/>
      <c r="K93" s="617"/>
      <c r="L93" s="614"/>
      <c r="M93" s="615"/>
      <c r="N93" s="616"/>
      <c r="O93" s="617"/>
      <c r="P93" s="614"/>
      <c r="Q93" s="618"/>
      <c r="R93" s="466"/>
      <c r="S93" s="374"/>
      <c r="T93" s="465"/>
      <c r="U93" s="342"/>
      <c r="V93" s="343">
        <f t="shared" si="17"/>
        <v>0</v>
      </c>
      <c r="W93" s="343" t="str">
        <f t="shared" si="18"/>
        <v/>
      </c>
      <c r="X93" s="343">
        <f t="shared" si="19"/>
        <v>0</v>
      </c>
      <c r="Y93" s="343" t="str">
        <f t="shared" si="20"/>
        <v/>
      </c>
      <c r="Z93" s="344" t="str">
        <f t="shared" si="21"/>
        <v/>
      </c>
      <c r="AA93" s="344" t="str">
        <f t="shared" si="22"/>
        <v/>
      </c>
      <c r="AB93" s="343">
        <f t="shared" si="23"/>
        <v>0</v>
      </c>
      <c r="AC93" s="343">
        <f t="shared" si="24"/>
        <v>0</v>
      </c>
      <c r="AD93" s="344" t="str">
        <f t="shared" si="16"/>
        <v/>
      </c>
      <c r="AE93" s="540"/>
      <c r="AF93" s="346">
        <f t="shared" si="15"/>
        <v>0</v>
      </c>
    </row>
    <row r="94" spans="1:32" s="346" customFormat="1" ht="21" customHeight="1" x14ac:dyDescent="0.4">
      <c r="A94" s="341" t="str">
        <f>IF(OR('ordem de passagem'!$G90="pct",'ordem de passagem'!$G90="mini",'ordem de passagem'!$G90="pctt",'ordem de passagem'!$G90="pctn",'ordem de passagem'!$G90="pctm"),'ordem de passagem'!B90,"")</f>
        <v/>
      </c>
      <c r="B94" s="402" t="str">
        <f>IF(OR('ordem de passagem'!$G90="pct",'ordem de passagem'!$G90="mini",'ordem de passagem'!$G90="pctt",'ordem de passagem'!$G90="pctn",'ordem de passagem'!$G90="pctm"),'ordem de passagem'!C90,"Não faz este aparelho")</f>
        <v>Não faz este aparelho</v>
      </c>
      <c r="C94" s="402" t="str">
        <f>IF(OR('ordem de passagem'!$G90="pct",'ordem de passagem'!$G90="mini",'ordem de passagem'!$G90="pctt",'ordem de passagem'!$G90="pctn",'ordem de passagem'!$G90="pctm"),'ordem de passagem'!D90,"")</f>
        <v/>
      </c>
      <c r="D94" s="341" t="str">
        <f>IF(OR('ordem de passagem'!$G90="pct",'ordem de passagem'!$G90="mini",'ordem de passagem'!$G90="pctt",'ordem de passagem'!$G90="pctn",'ordem de passagem'!$G90="pctm"),'ordem de passagem'!E90,"")</f>
        <v/>
      </c>
      <c r="E94" s="341" t="str">
        <f>IF(OR('ordem de passagem'!$G90="pct",'ordem de passagem'!$G90="mini",'ordem de passagem'!$G90="pctt",'ordem de passagem'!$G90="pctn",'ordem de passagem'!$G90="pctm"),'ordem de passagem'!G90,"")</f>
        <v/>
      </c>
      <c r="F94" s="341" t="str">
        <f>IF(OR('ordem de passagem'!$G90="pct",'ordem de passagem'!$G90="mini",'ordem de passagem'!$G90="pctt",'ordem de passagem'!$G90="pctn",'ordem de passagem'!$G90="pctm"),'ordem de passagem'!F90,"")</f>
        <v/>
      </c>
      <c r="G94" s="341" t="str">
        <f>IF(OR('ordem de passagem'!$G90="pct",'ordem de passagem'!$G90="mini",'ordem de passagem'!$G90="pctt",'ordem de passagem'!$G90="pctn",'ordem de passagem'!$G90="pctm"),'ordem de passagem'!H90,"")</f>
        <v/>
      </c>
      <c r="H94" s="614"/>
      <c r="I94" s="615"/>
      <c r="J94" s="616"/>
      <c r="K94" s="617"/>
      <c r="L94" s="614"/>
      <c r="M94" s="615"/>
      <c r="N94" s="616"/>
      <c r="O94" s="617"/>
      <c r="P94" s="614"/>
      <c r="Q94" s="618"/>
      <c r="R94" s="466"/>
      <c r="S94" s="374"/>
      <c r="T94" s="465"/>
      <c r="U94" s="342"/>
      <c r="V94" s="343">
        <f t="shared" si="17"/>
        <v>0</v>
      </c>
      <c r="W94" s="343" t="str">
        <f t="shared" si="18"/>
        <v/>
      </c>
      <c r="X94" s="343">
        <f t="shared" si="19"/>
        <v>0</v>
      </c>
      <c r="Y94" s="343" t="str">
        <f t="shared" si="20"/>
        <v/>
      </c>
      <c r="Z94" s="344" t="str">
        <f t="shared" si="21"/>
        <v/>
      </c>
      <c r="AA94" s="344" t="str">
        <f t="shared" si="22"/>
        <v/>
      </c>
      <c r="AB94" s="343">
        <f t="shared" si="23"/>
        <v>0</v>
      </c>
      <c r="AC94" s="343">
        <f t="shared" si="24"/>
        <v>0</v>
      </c>
      <c r="AD94" s="344" t="str">
        <f t="shared" si="16"/>
        <v/>
      </c>
      <c r="AE94" s="540"/>
      <c r="AF94" s="346">
        <f t="shared" si="15"/>
        <v>0</v>
      </c>
    </row>
    <row r="95" spans="1:32" s="346" customFormat="1" ht="21" customHeight="1" x14ac:dyDescent="0.4">
      <c r="A95" s="341" t="str">
        <f>IF(OR('ordem de passagem'!$G91="pct",'ordem de passagem'!$G91="mini",'ordem de passagem'!$G91="pctt",'ordem de passagem'!$G91="pctn",'ordem de passagem'!$G91="pctm"),'ordem de passagem'!B91,"")</f>
        <v/>
      </c>
      <c r="B95" s="402" t="str">
        <f>IF(OR('ordem de passagem'!$G91="pct",'ordem de passagem'!$G91="mini",'ordem de passagem'!$G91="pctt",'ordem de passagem'!$G91="pctn",'ordem de passagem'!$G91="pctm"),'ordem de passagem'!C91,"Não faz este aparelho")</f>
        <v>Não faz este aparelho</v>
      </c>
      <c r="C95" s="402" t="str">
        <f>IF(OR('ordem de passagem'!$G91="pct",'ordem de passagem'!$G91="mini",'ordem de passagem'!$G91="pctt",'ordem de passagem'!$G91="pctn",'ordem de passagem'!$G91="pctm"),'ordem de passagem'!D91,"")</f>
        <v/>
      </c>
      <c r="D95" s="341" t="str">
        <f>IF(OR('ordem de passagem'!$G91="pct",'ordem de passagem'!$G91="mini",'ordem de passagem'!$G91="pctt",'ordem de passagem'!$G91="pctn",'ordem de passagem'!$G91="pctm"),'ordem de passagem'!E91,"")</f>
        <v/>
      </c>
      <c r="E95" s="341" t="str">
        <f>IF(OR('ordem de passagem'!$G91="pct",'ordem de passagem'!$G91="mini",'ordem de passagem'!$G91="pctt",'ordem de passagem'!$G91="pctn",'ordem de passagem'!$G91="pctm"),'ordem de passagem'!G91,"")</f>
        <v/>
      </c>
      <c r="F95" s="341" t="str">
        <f>IF(OR('ordem de passagem'!$G91="pct",'ordem de passagem'!$G91="mini",'ordem de passagem'!$G91="pctt",'ordem de passagem'!$G91="pctn",'ordem de passagem'!$G91="pctm"),'ordem de passagem'!F91,"")</f>
        <v/>
      </c>
      <c r="G95" s="341" t="str">
        <f>IF(OR('ordem de passagem'!$G91="pct",'ordem de passagem'!$G91="mini",'ordem de passagem'!$G91="pctt",'ordem de passagem'!$G91="pctn",'ordem de passagem'!$G91="pctm"),'ordem de passagem'!H91,"")</f>
        <v/>
      </c>
      <c r="H95" s="614"/>
      <c r="I95" s="615"/>
      <c r="J95" s="616"/>
      <c r="K95" s="617"/>
      <c r="L95" s="614"/>
      <c r="M95" s="615"/>
      <c r="N95" s="616"/>
      <c r="O95" s="617"/>
      <c r="P95" s="614"/>
      <c r="Q95" s="618"/>
      <c r="R95" s="466"/>
      <c r="S95" s="374"/>
      <c r="T95" s="465"/>
      <c r="U95" s="342"/>
      <c r="V95" s="343">
        <f t="shared" si="17"/>
        <v>0</v>
      </c>
      <c r="W95" s="343" t="str">
        <f t="shared" si="18"/>
        <v/>
      </c>
      <c r="X95" s="343">
        <f t="shared" si="19"/>
        <v>0</v>
      </c>
      <c r="Y95" s="343" t="str">
        <f t="shared" si="20"/>
        <v/>
      </c>
      <c r="Z95" s="344" t="str">
        <f t="shared" si="21"/>
        <v/>
      </c>
      <c r="AA95" s="344" t="str">
        <f t="shared" si="22"/>
        <v/>
      </c>
      <c r="AB95" s="343">
        <f t="shared" si="23"/>
        <v>0</v>
      </c>
      <c r="AC95" s="343">
        <f t="shared" si="24"/>
        <v>0</v>
      </c>
      <c r="AD95" s="344" t="str">
        <f t="shared" si="16"/>
        <v/>
      </c>
      <c r="AE95" s="540"/>
      <c r="AF95" s="346">
        <f t="shared" si="15"/>
        <v>0</v>
      </c>
    </row>
    <row r="96" spans="1:32" s="346" customFormat="1" ht="21" customHeight="1" x14ac:dyDescent="0.4">
      <c r="A96" s="341" t="str">
        <f>IF(OR('ordem de passagem'!$G92="pct",'ordem de passagem'!$G92="mini",'ordem de passagem'!$G92="pctt",'ordem de passagem'!$G92="pctn",'ordem de passagem'!$G92="pctm"),'ordem de passagem'!B92,"")</f>
        <v/>
      </c>
      <c r="B96" s="402" t="str">
        <f>IF(OR('ordem de passagem'!$G92="pct",'ordem de passagem'!$G92="mini",'ordem de passagem'!$G92="pctt",'ordem de passagem'!$G92="pctn",'ordem de passagem'!$G92="pctm"),'ordem de passagem'!C92,"Não faz este aparelho")</f>
        <v>Não faz este aparelho</v>
      </c>
      <c r="C96" s="402" t="str">
        <f>IF(OR('ordem de passagem'!$G92="pct",'ordem de passagem'!$G92="mini",'ordem de passagem'!$G92="pctt",'ordem de passagem'!$G92="pctn",'ordem de passagem'!$G92="pctm"),'ordem de passagem'!D92,"")</f>
        <v/>
      </c>
      <c r="D96" s="341" t="str">
        <f>IF(OR('ordem de passagem'!$G92="pct",'ordem de passagem'!$G92="mini",'ordem de passagem'!$G92="pctt",'ordem de passagem'!$G92="pctn",'ordem de passagem'!$G92="pctm"),'ordem de passagem'!E92,"")</f>
        <v/>
      </c>
      <c r="E96" s="341" t="str">
        <f>IF(OR('ordem de passagem'!$G92="pct",'ordem de passagem'!$G92="mini",'ordem de passagem'!$G92="pctt",'ordem de passagem'!$G92="pctn",'ordem de passagem'!$G92="pctm"),'ordem de passagem'!G92,"")</f>
        <v/>
      </c>
      <c r="F96" s="341" t="str">
        <f>IF(OR('ordem de passagem'!$G92="pct",'ordem de passagem'!$G92="mini",'ordem de passagem'!$G92="pctt",'ordem de passagem'!$G92="pctn",'ordem de passagem'!$G92="pctm"),'ordem de passagem'!F92,"")</f>
        <v/>
      </c>
      <c r="G96" s="341" t="str">
        <f>IF(OR('ordem de passagem'!$G92="pct",'ordem de passagem'!$G92="mini",'ordem de passagem'!$G92="pctt",'ordem de passagem'!$G92="pctn",'ordem de passagem'!$G92="pctm"),'ordem de passagem'!H92,"")</f>
        <v/>
      </c>
      <c r="H96" s="614"/>
      <c r="I96" s="615"/>
      <c r="J96" s="616"/>
      <c r="K96" s="617"/>
      <c r="L96" s="614"/>
      <c r="M96" s="615"/>
      <c r="N96" s="616"/>
      <c r="O96" s="617"/>
      <c r="P96" s="614"/>
      <c r="Q96" s="618"/>
      <c r="R96" s="466"/>
      <c r="S96" s="374"/>
      <c r="T96" s="465"/>
      <c r="U96" s="342"/>
      <c r="V96" s="343">
        <f t="shared" si="17"/>
        <v>0</v>
      </c>
      <c r="W96" s="343" t="str">
        <f t="shared" si="18"/>
        <v/>
      </c>
      <c r="X96" s="343">
        <f t="shared" si="19"/>
        <v>0</v>
      </c>
      <c r="Y96" s="343" t="str">
        <f t="shared" si="20"/>
        <v/>
      </c>
      <c r="Z96" s="344" t="str">
        <f t="shared" si="21"/>
        <v/>
      </c>
      <c r="AA96" s="344" t="str">
        <f t="shared" si="22"/>
        <v/>
      </c>
      <c r="AB96" s="343">
        <f t="shared" si="23"/>
        <v>0</v>
      </c>
      <c r="AC96" s="343">
        <f t="shared" si="24"/>
        <v>0</v>
      </c>
      <c r="AD96" s="344" t="str">
        <f t="shared" si="16"/>
        <v/>
      </c>
      <c r="AE96" s="540"/>
      <c r="AF96" s="346">
        <f t="shared" si="15"/>
        <v>0</v>
      </c>
    </row>
    <row r="97" spans="1:32" s="346" customFormat="1" ht="21" customHeight="1" x14ac:dyDescent="0.4">
      <c r="A97" s="341" t="str">
        <f>IF(OR('ordem de passagem'!$G93="pct",'ordem de passagem'!$G93="mini",'ordem de passagem'!$G93="pctt",'ordem de passagem'!$G93="pctn",'ordem de passagem'!$G93="pctm"),'ordem de passagem'!B93,"")</f>
        <v/>
      </c>
      <c r="B97" s="402" t="str">
        <f>IF(OR('ordem de passagem'!$G93="pct",'ordem de passagem'!$G93="mini",'ordem de passagem'!$G93="pctt",'ordem de passagem'!$G93="pctn",'ordem de passagem'!$G93="pctm"),'ordem de passagem'!C93,"Não faz este aparelho")</f>
        <v>Não faz este aparelho</v>
      </c>
      <c r="C97" s="402" t="str">
        <f>IF(OR('ordem de passagem'!$G93="pct",'ordem de passagem'!$G93="mini",'ordem de passagem'!$G93="pctt",'ordem de passagem'!$G93="pctn",'ordem de passagem'!$G93="pctm"),'ordem de passagem'!D93,"")</f>
        <v/>
      </c>
      <c r="D97" s="341" t="str">
        <f>IF(OR('ordem de passagem'!$G93="pct",'ordem de passagem'!$G93="mini",'ordem de passagem'!$G93="pctt",'ordem de passagem'!$G93="pctn",'ordem de passagem'!$G93="pctm"),'ordem de passagem'!E93,"")</f>
        <v/>
      </c>
      <c r="E97" s="341" t="str">
        <f>IF(OR('ordem de passagem'!$G93="pct",'ordem de passagem'!$G93="mini",'ordem de passagem'!$G93="pctt",'ordem de passagem'!$G93="pctn",'ordem de passagem'!$G93="pctm"),'ordem de passagem'!G93,"")</f>
        <v/>
      </c>
      <c r="F97" s="341" t="str">
        <f>IF(OR('ordem de passagem'!$G93="pct",'ordem de passagem'!$G93="mini",'ordem de passagem'!$G93="pctt",'ordem de passagem'!$G93="pctn",'ordem de passagem'!$G93="pctm"),'ordem de passagem'!F93,"")</f>
        <v/>
      </c>
      <c r="G97" s="341" t="str">
        <f>IF(OR('ordem de passagem'!$G93="pct",'ordem de passagem'!$G93="mini",'ordem de passagem'!$G93="pctt",'ordem de passagem'!$G93="pctn",'ordem de passagem'!$G93="pctm"),'ordem de passagem'!H93,"")</f>
        <v/>
      </c>
      <c r="H97" s="614"/>
      <c r="I97" s="615"/>
      <c r="J97" s="616"/>
      <c r="K97" s="617"/>
      <c r="L97" s="614"/>
      <c r="M97" s="615"/>
      <c r="N97" s="616"/>
      <c r="O97" s="617"/>
      <c r="P97" s="614"/>
      <c r="Q97" s="618"/>
      <c r="R97" s="466"/>
      <c r="S97" s="374"/>
      <c r="T97" s="465"/>
      <c r="U97" s="342"/>
      <c r="V97" s="343">
        <f t="shared" si="17"/>
        <v>0</v>
      </c>
      <c r="W97" s="343" t="str">
        <f t="shared" si="18"/>
        <v/>
      </c>
      <c r="X97" s="343">
        <f t="shared" si="19"/>
        <v>0</v>
      </c>
      <c r="Y97" s="343" t="str">
        <f t="shared" si="20"/>
        <v/>
      </c>
      <c r="Z97" s="344" t="str">
        <f t="shared" si="21"/>
        <v/>
      </c>
      <c r="AA97" s="344" t="str">
        <f t="shared" si="22"/>
        <v/>
      </c>
      <c r="AB97" s="343">
        <f t="shared" si="23"/>
        <v>0</v>
      </c>
      <c r="AC97" s="343">
        <f t="shared" si="24"/>
        <v>0</v>
      </c>
      <c r="AD97" s="344" t="str">
        <f t="shared" si="16"/>
        <v/>
      </c>
      <c r="AE97" s="540"/>
      <c r="AF97" s="346">
        <f t="shared" si="15"/>
        <v>0</v>
      </c>
    </row>
    <row r="98" spans="1:32" s="346" customFormat="1" ht="21" customHeight="1" x14ac:dyDescent="0.4">
      <c r="A98" s="341" t="str">
        <f>IF(OR('ordem de passagem'!$G94="pct",'ordem de passagem'!$G94="mini",'ordem de passagem'!$G94="pctt",'ordem de passagem'!$G94="pctn",'ordem de passagem'!$G94="pctm"),'ordem de passagem'!B94,"")</f>
        <v/>
      </c>
      <c r="B98" s="402" t="str">
        <f>IF(OR('ordem de passagem'!$G94="pct",'ordem de passagem'!$G94="mini",'ordem de passagem'!$G94="pctt",'ordem de passagem'!$G94="pctn",'ordem de passagem'!$G94="pctm"),'ordem de passagem'!C94,"Não faz este aparelho")</f>
        <v>Não faz este aparelho</v>
      </c>
      <c r="C98" s="402" t="str">
        <f>IF(OR('ordem de passagem'!$G94="pct",'ordem de passagem'!$G94="mini",'ordem de passagem'!$G94="pctt",'ordem de passagem'!$G94="pctn",'ordem de passagem'!$G94="pctm"),'ordem de passagem'!D94,"")</f>
        <v/>
      </c>
      <c r="D98" s="341" t="str">
        <f>IF(OR('ordem de passagem'!$G94="pct",'ordem de passagem'!$G94="mini",'ordem de passagem'!$G94="pctt",'ordem de passagem'!$G94="pctn",'ordem de passagem'!$G94="pctm"),'ordem de passagem'!E94,"")</f>
        <v/>
      </c>
      <c r="E98" s="341" t="str">
        <f>IF(OR('ordem de passagem'!$G94="pct",'ordem de passagem'!$G94="mini",'ordem de passagem'!$G94="pctt",'ordem de passagem'!$G94="pctn",'ordem de passagem'!$G94="pctm"),'ordem de passagem'!G94,"")</f>
        <v/>
      </c>
      <c r="F98" s="341" t="str">
        <f>IF(OR('ordem de passagem'!$G94="pct",'ordem de passagem'!$G94="mini",'ordem de passagem'!$G94="pctt",'ordem de passagem'!$G94="pctn",'ordem de passagem'!$G94="pctm"),'ordem de passagem'!F94,"")</f>
        <v/>
      </c>
      <c r="G98" s="341" t="str">
        <f>IF(OR('ordem de passagem'!$G94="pct",'ordem de passagem'!$G94="mini",'ordem de passagem'!$G94="pctt",'ordem de passagem'!$G94="pctn",'ordem de passagem'!$G94="pctm"),'ordem de passagem'!H94,"")</f>
        <v/>
      </c>
      <c r="H98" s="614"/>
      <c r="I98" s="615"/>
      <c r="J98" s="616"/>
      <c r="K98" s="617"/>
      <c r="L98" s="614"/>
      <c r="M98" s="615"/>
      <c r="N98" s="616"/>
      <c r="O98" s="617"/>
      <c r="P98" s="614"/>
      <c r="Q98" s="618"/>
      <c r="R98" s="466"/>
      <c r="S98" s="374"/>
      <c r="T98" s="465"/>
      <c r="U98" s="342"/>
      <c r="V98" s="343">
        <f t="shared" si="17"/>
        <v>0</v>
      </c>
      <c r="W98" s="343" t="str">
        <f t="shared" si="18"/>
        <v/>
      </c>
      <c r="X98" s="343">
        <f t="shared" si="19"/>
        <v>0</v>
      </c>
      <c r="Y98" s="343" t="str">
        <f t="shared" si="20"/>
        <v/>
      </c>
      <c r="Z98" s="344" t="str">
        <f t="shared" si="21"/>
        <v/>
      </c>
      <c r="AA98" s="344" t="str">
        <f t="shared" si="22"/>
        <v/>
      </c>
      <c r="AB98" s="343">
        <f t="shared" si="23"/>
        <v>0</v>
      </c>
      <c r="AC98" s="343">
        <f t="shared" si="24"/>
        <v>0</v>
      </c>
      <c r="AD98" s="344" t="str">
        <f t="shared" si="16"/>
        <v/>
      </c>
      <c r="AE98" s="540"/>
      <c r="AF98" s="346">
        <f t="shared" si="15"/>
        <v>0</v>
      </c>
    </row>
    <row r="99" spans="1:32" s="346" customFormat="1" ht="21" customHeight="1" x14ac:dyDescent="0.4">
      <c r="A99" s="341" t="str">
        <f>IF(OR('ordem de passagem'!$G95="pct",'ordem de passagem'!$G95="mini",'ordem de passagem'!$G95="pctt",'ordem de passagem'!$G95="pctn",'ordem de passagem'!$G95="pctm"),'ordem de passagem'!B95,"")</f>
        <v/>
      </c>
      <c r="B99" s="402" t="str">
        <f>IF(OR('ordem de passagem'!$G95="pct",'ordem de passagem'!$G95="mini",'ordem de passagem'!$G95="pctt",'ordem de passagem'!$G95="pctn",'ordem de passagem'!$G95="pctm"),'ordem de passagem'!C95,"Não faz este aparelho")</f>
        <v>Não faz este aparelho</v>
      </c>
      <c r="C99" s="402" t="str">
        <f>IF(OR('ordem de passagem'!$G95="pct",'ordem de passagem'!$G95="mini",'ordem de passagem'!$G95="pctt",'ordem de passagem'!$G95="pctn",'ordem de passagem'!$G95="pctm"),'ordem de passagem'!D95,"")</f>
        <v/>
      </c>
      <c r="D99" s="341" t="str">
        <f>IF(OR('ordem de passagem'!$G95="pct",'ordem de passagem'!$G95="mini",'ordem de passagem'!$G95="pctt",'ordem de passagem'!$G95="pctn",'ordem de passagem'!$G95="pctm"),'ordem de passagem'!E95,"")</f>
        <v/>
      </c>
      <c r="E99" s="341" t="str">
        <f>IF(OR('ordem de passagem'!$G95="pct",'ordem de passagem'!$G95="mini",'ordem de passagem'!$G95="pctt",'ordem de passagem'!$G95="pctn",'ordem de passagem'!$G95="pctm"),'ordem de passagem'!G95,"")</f>
        <v/>
      </c>
      <c r="F99" s="341" t="str">
        <f>IF(OR('ordem de passagem'!$G95="pct",'ordem de passagem'!$G95="mini",'ordem de passagem'!$G95="pctt",'ordem de passagem'!$G95="pctn",'ordem de passagem'!$G95="pctm"),'ordem de passagem'!F95,"")</f>
        <v/>
      </c>
      <c r="G99" s="341" t="str">
        <f>IF(OR('ordem de passagem'!$G95="pct",'ordem de passagem'!$G95="mini",'ordem de passagem'!$G95="pctt",'ordem de passagem'!$G95="pctn",'ordem de passagem'!$G95="pctm"),'ordem de passagem'!H95,"")</f>
        <v/>
      </c>
      <c r="H99" s="614"/>
      <c r="I99" s="615"/>
      <c r="J99" s="616"/>
      <c r="K99" s="617"/>
      <c r="L99" s="614"/>
      <c r="M99" s="615"/>
      <c r="N99" s="616"/>
      <c r="O99" s="617"/>
      <c r="P99" s="614"/>
      <c r="Q99" s="618"/>
      <c r="R99" s="466"/>
      <c r="S99" s="374"/>
      <c r="T99" s="465"/>
      <c r="U99" s="342"/>
      <c r="V99" s="343">
        <f t="shared" si="17"/>
        <v>0</v>
      </c>
      <c r="W99" s="343" t="str">
        <f t="shared" si="18"/>
        <v/>
      </c>
      <c r="X99" s="343">
        <f t="shared" si="19"/>
        <v>0</v>
      </c>
      <c r="Y99" s="343" t="str">
        <f t="shared" si="20"/>
        <v/>
      </c>
      <c r="Z99" s="344" t="str">
        <f t="shared" si="21"/>
        <v/>
      </c>
      <c r="AA99" s="344" t="str">
        <f t="shared" si="22"/>
        <v/>
      </c>
      <c r="AB99" s="343">
        <f t="shared" si="23"/>
        <v>0</v>
      </c>
      <c r="AC99" s="343">
        <f t="shared" si="24"/>
        <v>0</v>
      </c>
      <c r="AD99" s="344" t="str">
        <f t="shared" si="16"/>
        <v/>
      </c>
      <c r="AE99" s="540"/>
      <c r="AF99" s="346">
        <f t="shared" ref="AF99:AF135" si="25">IFERROR((IF($U$11=3,((H99+J99+L99))-S99,IF($U$11=5,((H99+J99+L99+N99+P99)-MAX(H99:I99,J99,L99,N99,P99)-MIN(H99:I99,J99,L99,N99,P99)))))-S99,"")</f>
        <v>0</v>
      </c>
    </row>
    <row r="100" spans="1:32" s="346" customFormat="1" ht="21" customHeight="1" x14ac:dyDescent="0.4">
      <c r="A100" s="341" t="str">
        <f>IF(OR('ordem de passagem'!$G96="pct",'ordem de passagem'!$G96="mini",'ordem de passagem'!$G96="pctt",'ordem de passagem'!$G96="pctn",'ordem de passagem'!$G96="pctm"),'ordem de passagem'!B96,"")</f>
        <v/>
      </c>
      <c r="B100" s="402" t="str">
        <f>IF(OR('ordem de passagem'!$G96="pct",'ordem de passagem'!$G96="mini",'ordem de passagem'!$G96="pctt",'ordem de passagem'!$G96="pctn",'ordem de passagem'!$G96="pctm"),'ordem de passagem'!C96,"Não faz este aparelho")</f>
        <v>Não faz este aparelho</v>
      </c>
      <c r="C100" s="402" t="str">
        <f>IF(OR('ordem de passagem'!$G96="pct",'ordem de passagem'!$G96="mini",'ordem de passagem'!$G96="pctt",'ordem de passagem'!$G96="pctn",'ordem de passagem'!$G96="pctm"),'ordem de passagem'!D96,"")</f>
        <v/>
      </c>
      <c r="D100" s="341" t="str">
        <f>IF(OR('ordem de passagem'!$G96="pct",'ordem de passagem'!$G96="mini",'ordem de passagem'!$G96="pctt",'ordem de passagem'!$G96="pctn",'ordem de passagem'!$G96="pctm"),'ordem de passagem'!E96,"")</f>
        <v/>
      </c>
      <c r="E100" s="341" t="str">
        <f>IF(OR('ordem de passagem'!$G96="pct",'ordem de passagem'!$G96="mini",'ordem de passagem'!$G96="pctt",'ordem de passagem'!$G96="pctn",'ordem de passagem'!$G96="pctm"),'ordem de passagem'!G96,"")</f>
        <v/>
      </c>
      <c r="F100" s="341" t="str">
        <f>IF(OR('ordem de passagem'!$G96="pct",'ordem de passagem'!$G96="mini",'ordem de passagem'!$G96="pctt",'ordem de passagem'!$G96="pctn",'ordem de passagem'!$G96="pctm"),'ordem de passagem'!F96,"")</f>
        <v/>
      </c>
      <c r="G100" s="341" t="str">
        <f>IF(OR('ordem de passagem'!$G96="pct",'ordem de passagem'!$G96="mini",'ordem de passagem'!$G96="pctt",'ordem de passagem'!$G96="pctn",'ordem de passagem'!$G96="pctm"),'ordem de passagem'!H96,"")</f>
        <v/>
      </c>
      <c r="H100" s="614"/>
      <c r="I100" s="615"/>
      <c r="J100" s="616"/>
      <c r="K100" s="617"/>
      <c r="L100" s="614"/>
      <c r="M100" s="615"/>
      <c r="N100" s="616"/>
      <c r="O100" s="617"/>
      <c r="P100" s="614"/>
      <c r="Q100" s="618"/>
      <c r="R100" s="466"/>
      <c r="S100" s="374"/>
      <c r="T100" s="465"/>
      <c r="U100" s="342"/>
      <c r="V100" s="343">
        <f t="shared" si="17"/>
        <v>0</v>
      </c>
      <c r="W100" s="343" t="str">
        <f t="shared" si="18"/>
        <v/>
      </c>
      <c r="X100" s="343">
        <f t="shared" si="19"/>
        <v>0</v>
      </c>
      <c r="Y100" s="343" t="str">
        <f t="shared" si="20"/>
        <v/>
      </c>
      <c r="Z100" s="344" t="str">
        <f t="shared" si="21"/>
        <v/>
      </c>
      <c r="AA100" s="344" t="str">
        <f t="shared" si="22"/>
        <v/>
      </c>
      <c r="AB100" s="343">
        <f t="shared" si="23"/>
        <v>0</v>
      </c>
      <c r="AC100" s="343">
        <f t="shared" si="24"/>
        <v>0</v>
      </c>
      <c r="AD100" s="344" t="str">
        <f t="shared" si="16"/>
        <v/>
      </c>
      <c r="AE100" s="540"/>
      <c r="AF100" s="346">
        <f t="shared" si="25"/>
        <v>0</v>
      </c>
    </row>
    <row r="101" spans="1:32" s="346" customFormat="1" ht="21" customHeight="1" x14ac:dyDescent="0.4">
      <c r="A101" s="341" t="str">
        <f>IF(OR('ordem de passagem'!$G97="pct",'ordem de passagem'!$G97="mini",'ordem de passagem'!$G97="pctt",'ordem de passagem'!$G97="pctn",'ordem de passagem'!$G97="pctm"),'ordem de passagem'!B97,"")</f>
        <v/>
      </c>
      <c r="B101" s="402" t="str">
        <f>IF(OR('ordem de passagem'!$G97="pct",'ordem de passagem'!$G97="mini",'ordem de passagem'!$G97="pctt",'ordem de passagem'!$G97="pctn",'ordem de passagem'!$G97="pctm"),'ordem de passagem'!C97,"Não faz este aparelho")</f>
        <v>Não faz este aparelho</v>
      </c>
      <c r="C101" s="402" t="str">
        <f>IF(OR('ordem de passagem'!$G97="pct",'ordem de passagem'!$G97="mini",'ordem de passagem'!$G97="pctt",'ordem de passagem'!$G97="pctn",'ordem de passagem'!$G97="pctm"),'ordem de passagem'!D97,"")</f>
        <v/>
      </c>
      <c r="D101" s="341" t="str">
        <f>IF(OR('ordem de passagem'!$G97="pct",'ordem de passagem'!$G97="mini",'ordem de passagem'!$G97="pctt",'ordem de passagem'!$G97="pctn",'ordem de passagem'!$G97="pctm"),'ordem de passagem'!E97,"")</f>
        <v/>
      </c>
      <c r="E101" s="341" t="str">
        <f>IF(OR('ordem de passagem'!$G97="pct",'ordem de passagem'!$G97="mini",'ordem de passagem'!$G97="pctt",'ordem de passagem'!$G97="pctn",'ordem de passagem'!$G97="pctm"),'ordem de passagem'!G97,"")</f>
        <v/>
      </c>
      <c r="F101" s="341" t="str">
        <f>IF(OR('ordem de passagem'!$G97="pct",'ordem de passagem'!$G97="mini",'ordem de passagem'!$G97="pctt",'ordem de passagem'!$G97="pctn",'ordem de passagem'!$G97="pctm"),'ordem de passagem'!F97,"")</f>
        <v/>
      </c>
      <c r="G101" s="341" t="str">
        <f>IF(OR('ordem de passagem'!$G97="pct",'ordem de passagem'!$G97="mini",'ordem de passagem'!$G97="pctt",'ordem de passagem'!$G97="pctn",'ordem de passagem'!$G97="pctm"),'ordem de passagem'!H97,"")</f>
        <v/>
      </c>
      <c r="H101" s="614"/>
      <c r="I101" s="615"/>
      <c r="J101" s="616"/>
      <c r="K101" s="617"/>
      <c r="L101" s="614"/>
      <c r="M101" s="615"/>
      <c r="N101" s="616"/>
      <c r="O101" s="617"/>
      <c r="P101" s="614"/>
      <c r="Q101" s="618"/>
      <c r="R101" s="466"/>
      <c r="S101" s="374"/>
      <c r="T101" s="465"/>
      <c r="U101" s="342"/>
      <c r="V101" s="343">
        <f t="shared" si="17"/>
        <v>0</v>
      </c>
      <c r="W101" s="343" t="str">
        <f t="shared" si="18"/>
        <v/>
      </c>
      <c r="X101" s="343">
        <f t="shared" si="19"/>
        <v>0</v>
      </c>
      <c r="Y101" s="343" t="str">
        <f t="shared" si="20"/>
        <v/>
      </c>
      <c r="Z101" s="344" t="str">
        <f t="shared" si="21"/>
        <v/>
      </c>
      <c r="AA101" s="344" t="str">
        <f t="shared" si="22"/>
        <v/>
      </c>
      <c r="AB101" s="343">
        <f t="shared" si="23"/>
        <v>0</v>
      </c>
      <c r="AC101" s="343">
        <f t="shared" si="24"/>
        <v>0</v>
      </c>
      <c r="AD101" s="344" t="str">
        <f t="shared" si="16"/>
        <v/>
      </c>
      <c r="AE101" s="540"/>
      <c r="AF101" s="346">
        <f t="shared" si="25"/>
        <v>0</v>
      </c>
    </row>
    <row r="102" spans="1:32" s="346" customFormat="1" ht="21" customHeight="1" x14ac:dyDescent="0.4">
      <c r="A102" s="341" t="str">
        <f>IF(OR('ordem de passagem'!$G98="pct",'ordem de passagem'!$G98="mini",'ordem de passagem'!$G98="pctt",'ordem de passagem'!$G98="pctn",'ordem de passagem'!$G98="pctm"),'ordem de passagem'!B98,"")</f>
        <v/>
      </c>
      <c r="B102" s="402" t="str">
        <f>IF(OR('ordem de passagem'!$G98="pct",'ordem de passagem'!$G98="mini",'ordem de passagem'!$G98="pctt",'ordem de passagem'!$G98="pctn",'ordem de passagem'!$G98="pctm"),'ordem de passagem'!C98,"Não faz este aparelho")</f>
        <v>Não faz este aparelho</v>
      </c>
      <c r="C102" s="402" t="str">
        <f>IF(OR('ordem de passagem'!$G98="pct",'ordem de passagem'!$G98="mini",'ordem de passagem'!$G98="pctt",'ordem de passagem'!$G98="pctn",'ordem de passagem'!$G98="pctm"),'ordem de passagem'!D98,"")</f>
        <v/>
      </c>
      <c r="D102" s="341" t="str">
        <f>IF(OR('ordem de passagem'!$G98="pct",'ordem de passagem'!$G98="mini",'ordem de passagem'!$G98="pctt",'ordem de passagem'!$G98="pctn",'ordem de passagem'!$G98="pctm"),'ordem de passagem'!E98,"")</f>
        <v/>
      </c>
      <c r="E102" s="341" t="str">
        <f>IF(OR('ordem de passagem'!$G98="pct",'ordem de passagem'!$G98="mini",'ordem de passagem'!$G98="pctt",'ordem de passagem'!$G98="pctn",'ordem de passagem'!$G98="pctm"),'ordem de passagem'!G98,"")</f>
        <v/>
      </c>
      <c r="F102" s="341" t="str">
        <f>IF(OR('ordem de passagem'!$G98="pct",'ordem de passagem'!$G98="mini",'ordem de passagem'!$G98="pctt",'ordem de passagem'!$G98="pctn",'ordem de passagem'!$G98="pctm"),'ordem de passagem'!F98,"")</f>
        <v/>
      </c>
      <c r="G102" s="341" t="str">
        <f>IF(OR('ordem de passagem'!$G98="pct",'ordem de passagem'!$G98="mini",'ordem de passagem'!$G98="pctt",'ordem de passagem'!$G98="pctn",'ordem de passagem'!$G98="pctm"),'ordem de passagem'!H98,"")</f>
        <v/>
      </c>
      <c r="H102" s="614"/>
      <c r="I102" s="615"/>
      <c r="J102" s="616"/>
      <c r="K102" s="617"/>
      <c r="L102" s="614"/>
      <c r="M102" s="615"/>
      <c r="N102" s="616"/>
      <c r="O102" s="617"/>
      <c r="P102" s="614"/>
      <c r="Q102" s="618"/>
      <c r="R102" s="466"/>
      <c r="S102" s="374"/>
      <c r="T102" s="465"/>
      <c r="U102" s="342"/>
      <c r="V102" s="343">
        <f t="shared" si="17"/>
        <v>0</v>
      </c>
      <c r="W102" s="343" t="str">
        <f t="shared" si="18"/>
        <v/>
      </c>
      <c r="X102" s="343">
        <f t="shared" si="19"/>
        <v>0</v>
      </c>
      <c r="Y102" s="343" t="str">
        <f t="shared" si="20"/>
        <v/>
      </c>
      <c r="Z102" s="344" t="str">
        <f t="shared" si="21"/>
        <v/>
      </c>
      <c r="AA102" s="344" t="str">
        <f t="shared" si="22"/>
        <v/>
      </c>
      <c r="AB102" s="343">
        <f t="shared" si="23"/>
        <v>0</v>
      </c>
      <c r="AC102" s="343">
        <f t="shared" si="24"/>
        <v>0</v>
      </c>
      <c r="AD102" s="344" t="str">
        <f t="shared" si="16"/>
        <v/>
      </c>
      <c r="AE102" s="540"/>
      <c r="AF102" s="346">
        <f t="shared" si="25"/>
        <v>0</v>
      </c>
    </row>
    <row r="103" spans="1:32" s="346" customFormat="1" ht="21" customHeight="1" x14ac:dyDescent="0.4">
      <c r="A103" s="341" t="str">
        <f>IF(OR('ordem de passagem'!$G99="pct",'ordem de passagem'!$G99="mini",'ordem de passagem'!$G99="pctt",'ordem de passagem'!$G99="pctn",'ordem de passagem'!$G99="pctm"),'ordem de passagem'!B99,"")</f>
        <v/>
      </c>
      <c r="B103" s="402" t="str">
        <f>IF(OR('ordem de passagem'!$G99="pct",'ordem de passagem'!$G99="mini",'ordem de passagem'!$G99="pctt",'ordem de passagem'!$G99="pctn",'ordem de passagem'!$G99="pctm"),'ordem de passagem'!C99,"Não faz este aparelho")</f>
        <v>Não faz este aparelho</v>
      </c>
      <c r="C103" s="402" t="str">
        <f>IF(OR('ordem de passagem'!$G99="pct",'ordem de passagem'!$G99="mini",'ordem de passagem'!$G99="pctt",'ordem de passagem'!$G99="pctn",'ordem de passagem'!$G99="pctm"),'ordem de passagem'!D99,"")</f>
        <v/>
      </c>
      <c r="D103" s="341" t="str">
        <f>IF(OR('ordem de passagem'!$G99="pct",'ordem de passagem'!$G99="mini",'ordem de passagem'!$G99="pctt",'ordem de passagem'!$G99="pctn",'ordem de passagem'!$G99="pctm"),'ordem de passagem'!E99,"")</f>
        <v/>
      </c>
      <c r="E103" s="341" t="str">
        <f>IF(OR('ordem de passagem'!$G99="pct",'ordem de passagem'!$G99="mini",'ordem de passagem'!$G99="pctt",'ordem de passagem'!$G99="pctn",'ordem de passagem'!$G99="pctm"),'ordem de passagem'!G99,"")</f>
        <v/>
      </c>
      <c r="F103" s="341" t="str">
        <f>IF(OR('ordem de passagem'!$G99="pct",'ordem de passagem'!$G99="mini",'ordem de passagem'!$G99="pctt",'ordem de passagem'!$G99="pctn",'ordem de passagem'!$G99="pctm"),'ordem de passagem'!F99,"")</f>
        <v/>
      </c>
      <c r="G103" s="341" t="str">
        <f>IF(OR('ordem de passagem'!$G99="pct",'ordem de passagem'!$G99="mini",'ordem de passagem'!$G99="pctt",'ordem de passagem'!$G99="pctn",'ordem de passagem'!$G99="pctm"),'ordem de passagem'!H99,"")</f>
        <v/>
      </c>
      <c r="H103" s="614"/>
      <c r="I103" s="615"/>
      <c r="J103" s="616"/>
      <c r="K103" s="617"/>
      <c r="L103" s="614"/>
      <c r="M103" s="615"/>
      <c r="N103" s="616"/>
      <c r="O103" s="617"/>
      <c r="P103" s="614"/>
      <c r="Q103" s="618"/>
      <c r="R103" s="466"/>
      <c r="S103" s="374"/>
      <c r="T103" s="465"/>
      <c r="U103" s="342"/>
      <c r="V103" s="343">
        <f t="shared" si="17"/>
        <v>0</v>
      </c>
      <c r="W103" s="343" t="str">
        <f t="shared" si="18"/>
        <v/>
      </c>
      <c r="X103" s="343">
        <f t="shared" si="19"/>
        <v>0</v>
      </c>
      <c r="Y103" s="343" t="str">
        <f t="shared" si="20"/>
        <v/>
      </c>
      <c r="Z103" s="344" t="str">
        <f t="shared" si="21"/>
        <v/>
      </c>
      <c r="AA103" s="344" t="str">
        <f t="shared" si="22"/>
        <v/>
      </c>
      <c r="AB103" s="343">
        <f t="shared" si="23"/>
        <v>0</v>
      </c>
      <c r="AC103" s="343">
        <f t="shared" si="24"/>
        <v>0</v>
      </c>
      <c r="AD103" s="344" t="str">
        <f t="shared" si="16"/>
        <v/>
      </c>
      <c r="AE103" s="540"/>
      <c r="AF103" s="346">
        <f t="shared" si="25"/>
        <v>0</v>
      </c>
    </row>
    <row r="104" spans="1:32" s="346" customFormat="1" ht="21" customHeight="1" x14ac:dyDescent="0.4">
      <c r="A104" s="341" t="str">
        <f>IF(OR('ordem de passagem'!$G100="pct",'ordem de passagem'!$G100="mini",'ordem de passagem'!$G100="pctt",'ordem de passagem'!$G100="pctn",'ordem de passagem'!$G100="pctm"),'ordem de passagem'!B100,"")</f>
        <v/>
      </c>
      <c r="B104" s="402" t="str">
        <f>IF(OR('ordem de passagem'!$G100="pct",'ordem de passagem'!$G100="mini",'ordem de passagem'!$G100="pctt",'ordem de passagem'!$G100="pctn",'ordem de passagem'!$G100="pctm"),'ordem de passagem'!C100,"Não faz este aparelho")</f>
        <v>Não faz este aparelho</v>
      </c>
      <c r="C104" s="402" t="str">
        <f>IF(OR('ordem de passagem'!$G100="pct",'ordem de passagem'!$G100="mini",'ordem de passagem'!$G100="pctt",'ordem de passagem'!$G100="pctn",'ordem de passagem'!$G100="pctm"),'ordem de passagem'!D100,"")</f>
        <v/>
      </c>
      <c r="D104" s="341" t="str">
        <f>IF(OR('ordem de passagem'!$G100="pct",'ordem de passagem'!$G100="mini",'ordem de passagem'!$G100="pctt",'ordem de passagem'!$G100="pctn",'ordem de passagem'!$G100="pctm"),'ordem de passagem'!E100,"")</f>
        <v/>
      </c>
      <c r="E104" s="341" t="str">
        <f>IF(OR('ordem de passagem'!$G100="pct",'ordem de passagem'!$G100="mini",'ordem de passagem'!$G100="pctt",'ordem de passagem'!$G100="pctn",'ordem de passagem'!$G100="pctm"),'ordem de passagem'!G100,"")</f>
        <v/>
      </c>
      <c r="F104" s="341" t="str">
        <f>IF(OR('ordem de passagem'!$G100="pct",'ordem de passagem'!$G100="mini",'ordem de passagem'!$G100="pctt",'ordem de passagem'!$G100="pctn",'ordem de passagem'!$G100="pctm"),'ordem de passagem'!F100,"")</f>
        <v/>
      </c>
      <c r="G104" s="341" t="str">
        <f>IF(OR('ordem de passagem'!$G100="pct",'ordem de passagem'!$G100="mini",'ordem de passagem'!$G100="pctt",'ordem de passagem'!$G100="pctn",'ordem de passagem'!$G100="pctm"),'ordem de passagem'!H100,"")</f>
        <v/>
      </c>
      <c r="H104" s="614"/>
      <c r="I104" s="615"/>
      <c r="J104" s="616"/>
      <c r="K104" s="617"/>
      <c r="L104" s="614"/>
      <c r="M104" s="615"/>
      <c r="N104" s="616"/>
      <c r="O104" s="617"/>
      <c r="P104" s="614"/>
      <c r="Q104" s="618"/>
      <c r="R104" s="466"/>
      <c r="S104" s="374"/>
      <c r="T104" s="465"/>
      <c r="U104" s="342"/>
      <c r="V104" s="343">
        <f t="shared" si="17"/>
        <v>0</v>
      </c>
      <c r="W104" s="343" t="str">
        <f t="shared" si="18"/>
        <v/>
      </c>
      <c r="X104" s="343">
        <f t="shared" si="19"/>
        <v>0</v>
      </c>
      <c r="Y104" s="343" t="str">
        <f t="shared" si="20"/>
        <v/>
      </c>
      <c r="Z104" s="344" t="str">
        <f t="shared" si="21"/>
        <v/>
      </c>
      <c r="AA104" s="344" t="str">
        <f t="shared" si="22"/>
        <v/>
      </c>
      <c r="AB104" s="343">
        <f t="shared" si="23"/>
        <v>0</v>
      </c>
      <c r="AC104" s="343">
        <f t="shared" si="24"/>
        <v>0</v>
      </c>
      <c r="AD104" s="344" t="str">
        <f t="shared" si="16"/>
        <v/>
      </c>
      <c r="AE104" s="540"/>
      <c r="AF104" s="346">
        <f t="shared" si="25"/>
        <v>0</v>
      </c>
    </row>
    <row r="105" spans="1:32" s="346" customFormat="1" ht="21" customHeight="1" x14ac:dyDescent="0.4">
      <c r="A105" s="341" t="str">
        <f>IF(OR('ordem de passagem'!$G101="pct",'ordem de passagem'!$G101="mini",'ordem de passagem'!$G101="pctt",'ordem de passagem'!$G101="pctn",'ordem de passagem'!$G101="pctm"),'ordem de passagem'!B101,"")</f>
        <v/>
      </c>
      <c r="B105" s="402" t="str">
        <f>IF(OR('ordem de passagem'!$G101="pct",'ordem de passagem'!$G101="mini",'ordem de passagem'!$G101="pctt",'ordem de passagem'!$G101="pctn",'ordem de passagem'!$G101="pctm"),'ordem de passagem'!C101,"Não faz este aparelho")</f>
        <v>Não faz este aparelho</v>
      </c>
      <c r="C105" s="402" t="str">
        <f>IF(OR('ordem de passagem'!$G101="pct",'ordem de passagem'!$G101="mini",'ordem de passagem'!$G101="pctt",'ordem de passagem'!$G101="pctn",'ordem de passagem'!$G101="pctm"),'ordem de passagem'!D101,"")</f>
        <v/>
      </c>
      <c r="D105" s="341" t="str">
        <f>IF(OR('ordem de passagem'!$G101="pct",'ordem de passagem'!$G101="mini",'ordem de passagem'!$G101="pctt",'ordem de passagem'!$G101="pctn",'ordem de passagem'!$G101="pctm"),'ordem de passagem'!E101,"")</f>
        <v/>
      </c>
      <c r="E105" s="341" t="str">
        <f>IF(OR('ordem de passagem'!$G101="pct",'ordem de passagem'!$G101="mini",'ordem de passagem'!$G101="pctt",'ordem de passagem'!$G101="pctn",'ordem de passagem'!$G101="pctm"),'ordem de passagem'!G101,"")</f>
        <v/>
      </c>
      <c r="F105" s="341" t="str">
        <f>IF(OR('ordem de passagem'!$G101="pct",'ordem de passagem'!$G101="mini",'ordem de passagem'!$G101="pctt",'ordem de passagem'!$G101="pctn",'ordem de passagem'!$G101="pctm"),'ordem de passagem'!F101,"")</f>
        <v/>
      </c>
      <c r="G105" s="341" t="str">
        <f>IF(OR('ordem de passagem'!$G101="pct",'ordem de passagem'!$G101="mini",'ordem de passagem'!$G101="pctt",'ordem de passagem'!$G101="pctn",'ordem de passagem'!$G101="pctm"),'ordem de passagem'!H101,"")</f>
        <v/>
      </c>
      <c r="H105" s="614"/>
      <c r="I105" s="615"/>
      <c r="J105" s="616"/>
      <c r="K105" s="617"/>
      <c r="L105" s="614"/>
      <c r="M105" s="615"/>
      <c r="N105" s="616"/>
      <c r="O105" s="617"/>
      <c r="P105" s="614"/>
      <c r="Q105" s="618"/>
      <c r="R105" s="466"/>
      <c r="S105" s="374"/>
      <c r="T105" s="465"/>
      <c r="U105" s="342"/>
      <c r="V105" s="343">
        <f t="shared" si="17"/>
        <v>0</v>
      </c>
      <c r="W105" s="343" t="str">
        <f t="shared" si="18"/>
        <v/>
      </c>
      <c r="X105" s="343">
        <f t="shared" si="19"/>
        <v>0</v>
      </c>
      <c r="Y105" s="343" t="str">
        <f t="shared" si="20"/>
        <v/>
      </c>
      <c r="Z105" s="344" t="str">
        <f t="shared" si="21"/>
        <v/>
      </c>
      <c r="AA105" s="344" t="str">
        <f t="shared" si="22"/>
        <v/>
      </c>
      <c r="AB105" s="343">
        <f t="shared" si="23"/>
        <v>0</v>
      </c>
      <c r="AC105" s="343">
        <f t="shared" si="24"/>
        <v>0</v>
      </c>
      <c r="AD105" s="344" t="str">
        <f t="shared" si="16"/>
        <v/>
      </c>
      <c r="AE105" s="540"/>
      <c r="AF105" s="346">
        <f t="shared" si="25"/>
        <v>0</v>
      </c>
    </row>
    <row r="106" spans="1:32" s="346" customFormat="1" ht="21" customHeight="1" x14ac:dyDescent="0.4">
      <c r="A106" s="341" t="str">
        <f>IF(OR('ordem de passagem'!$G102="pct",'ordem de passagem'!$G102="mini",'ordem de passagem'!$G102="pctt",'ordem de passagem'!$G102="pctn",'ordem de passagem'!$G102="pctm"),'ordem de passagem'!B102,"")</f>
        <v/>
      </c>
      <c r="B106" s="402" t="str">
        <f>IF(OR('ordem de passagem'!$G102="pct",'ordem de passagem'!$G102="mini",'ordem de passagem'!$G102="pctt",'ordem de passagem'!$G102="pctn",'ordem de passagem'!$G102="pctm"),'ordem de passagem'!C102,"Não faz este aparelho")</f>
        <v>Não faz este aparelho</v>
      </c>
      <c r="C106" s="402" t="str">
        <f>IF(OR('ordem de passagem'!$G102="pct",'ordem de passagem'!$G102="mini",'ordem de passagem'!$G102="pctt",'ordem de passagem'!$G102="pctn",'ordem de passagem'!$G102="pctm"),'ordem de passagem'!D102,"")</f>
        <v/>
      </c>
      <c r="D106" s="341" t="str">
        <f>IF(OR('ordem de passagem'!$G102="pct",'ordem de passagem'!$G102="mini",'ordem de passagem'!$G102="pctt",'ordem de passagem'!$G102="pctn",'ordem de passagem'!$G102="pctm"),'ordem de passagem'!E102,"")</f>
        <v/>
      </c>
      <c r="E106" s="341" t="str">
        <f>IF(OR('ordem de passagem'!$G102="pct",'ordem de passagem'!$G102="mini",'ordem de passagem'!$G102="pctt",'ordem de passagem'!$G102="pctn",'ordem de passagem'!$G102="pctm"),'ordem de passagem'!G102,"")</f>
        <v/>
      </c>
      <c r="F106" s="341" t="str">
        <f>IF(OR('ordem de passagem'!$G102="pct",'ordem de passagem'!$G102="mini",'ordem de passagem'!$G102="pctt",'ordem de passagem'!$G102="pctn",'ordem de passagem'!$G102="pctm"),'ordem de passagem'!F102,"")</f>
        <v/>
      </c>
      <c r="G106" s="341" t="str">
        <f>IF(OR('ordem de passagem'!$G102="pct",'ordem de passagem'!$G102="mini",'ordem de passagem'!$G102="pctt",'ordem de passagem'!$G102="pctn",'ordem de passagem'!$G102="pctm"),'ordem de passagem'!H102,"")</f>
        <v/>
      </c>
      <c r="H106" s="614"/>
      <c r="I106" s="615"/>
      <c r="J106" s="616"/>
      <c r="K106" s="617"/>
      <c r="L106" s="614"/>
      <c r="M106" s="615"/>
      <c r="N106" s="616"/>
      <c r="O106" s="617"/>
      <c r="P106" s="614"/>
      <c r="Q106" s="618"/>
      <c r="R106" s="466"/>
      <c r="S106" s="374"/>
      <c r="T106" s="465"/>
      <c r="U106" s="342"/>
      <c r="V106" s="343">
        <f t="shared" si="17"/>
        <v>0</v>
      </c>
      <c r="W106" s="343" t="str">
        <f t="shared" si="18"/>
        <v/>
      </c>
      <c r="X106" s="343">
        <f t="shared" si="19"/>
        <v>0</v>
      </c>
      <c r="Y106" s="343" t="str">
        <f t="shared" si="20"/>
        <v/>
      </c>
      <c r="Z106" s="344" t="str">
        <f t="shared" si="21"/>
        <v/>
      </c>
      <c r="AA106" s="344" t="str">
        <f t="shared" si="22"/>
        <v/>
      </c>
      <c r="AB106" s="343">
        <f t="shared" si="23"/>
        <v>0</v>
      </c>
      <c r="AC106" s="343">
        <f t="shared" si="24"/>
        <v>0</v>
      </c>
      <c r="AD106" s="344" t="str">
        <f t="shared" si="16"/>
        <v/>
      </c>
      <c r="AE106" s="540"/>
      <c r="AF106" s="346">
        <f t="shared" si="25"/>
        <v>0</v>
      </c>
    </row>
    <row r="107" spans="1:32" s="346" customFormat="1" ht="21" customHeight="1" x14ac:dyDescent="0.4">
      <c r="A107" s="341" t="str">
        <f>IF(OR('ordem de passagem'!$G103="pct",'ordem de passagem'!$G103="mini",'ordem de passagem'!$G103="pctt",'ordem de passagem'!$G103="pctn",'ordem de passagem'!$G103="pctm"),'ordem de passagem'!B103,"")</f>
        <v/>
      </c>
      <c r="B107" s="402" t="str">
        <f>IF(OR('ordem de passagem'!$G103="pct",'ordem de passagem'!$G103="mini",'ordem de passagem'!$G103="pctt",'ordem de passagem'!$G103="pctn",'ordem de passagem'!$G103="pctm"),'ordem de passagem'!C103,"Não faz este aparelho")</f>
        <v>Não faz este aparelho</v>
      </c>
      <c r="C107" s="402" t="str">
        <f>IF(OR('ordem de passagem'!$G103="pct",'ordem de passagem'!$G103="mini",'ordem de passagem'!$G103="pctt",'ordem de passagem'!$G103="pctn",'ordem de passagem'!$G103="pctm"),'ordem de passagem'!D103,"")</f>
        <v/>
      </c>
      <c r="D107" s="341" t="str">
        <f>IF(OR('ordem de passagem'!$G103="pct",'ordem de passagem'!$G103="mini",'ordem de passagem'!$G103="pctt",'ordem de passagem'!$G103="pctn",'ordem de passagem'!$G103="pctm"),'ordem de passagem'!E103,"")</f>
        <v/>
      </c>
      <c r="E107" s="341" t="str">
        <f>IF(OR('ordem de passagem'!$G103="pct",'ordem de passagem'!$G103="mini",'ordem de passagem'!$G103="pctt",'ordem de passagem'!$G103="pctn",'ordem de passagem'!$G103="pctm"),'ordem de passagem'!G103,"")</f>
        <v/>
      </c>
      <c r="F107" s="341" t="str">
        <f>IF(OR('ordem de passagem'!$G103="pct",'ordem de passagem'!$G103="mini",'ordem de passagem'!$G103="pctt",'ordem de passagem'!$G103="pctn",'ordem de passagem'!$G103="pctm"),'ordem de passagem'!F103,"")</f>
        <v/>
      </c>
      <c r="G107" s="341" t="str">
        <f>IF(OR('ordem de passagem'!$G103="pct",'ordem de passagem'!$G103="mini",'ordem de passagem'!$G103="pctt",'ordem de passagem'!$G103="pctn",'ordem de passagem'!$G103="pctm"),'ordem de passagem'!H103,"")</f>
        <v/>
      </c>
      <c r="H107" s="614"/>
      <c r="I107" s="615"/>
      <c r="J107" s="616"/>
      <c r="K107" s="617"/>
      <c r="L107" s="614"/>
      <c r="M107" s="615"/>
      <c r="N107" s="616"/>
      <c r="O107" s="617"/>
      <c r="P107" s="614"/>
      <c r="Q107" s="618"/>
      <c r="R107" s="466"/>
      <c r="S107" s="374"/>
      <c r="T107" s="465"/>
      <c r="U107" s="342"/>
      <c r="V107" s="343">
        <f t="shared" si="17"/>
        <v>0</v>
      </c>
      <c r="W107" s="343" t="str">
        <f t="shared" si="18"/>
        <v/>
      </c>
      <c r="X107" s="343">
        <f t="shared" si="19"/>
        <v>0</v>
      </c>
      <c r="Y107" s="343" t="str">
        <f t="shared" si="20"/>
        <v/>
      </c>
      <c r="Z107" s="344" t="str">
        <f t="shared" si="21"/>
        <v/>
      </c>
      <c r="AA107" s="344" t="str">
        <f t="shared" si="22"/>
        <v/>
      </c>
      <c r="AB107" s="343">
        <f t="shared" si="23"/>
        <v>0</v>
      </c>
      <c r="AC107" s="343">
        <f t="shared" si="24"/>
        <v>0</v>
      </c>
      <c r="AD107" s="344" t="str">
        <f t="shared" si="16"/>
        <v/>
      </c>
      <c r="AE107" s="540"/>
      <c r="AF107" s="346">
        <f t="shared" si="25"/>
        <v>0</v>
      </c>
    </row>
    <row r="108" spans="1:32" s="346" customFormat="1" ht="21" customHeight="1" x14ac:dyDescent="0.4">
      <c r="A108" s="341" t="str">
        <f>IF(OR('ordem de passagem'!$G104="pct",'ordem de passagem'!$G104="mini",'ordem de passagem'!$G104="pctt",'ordem de passagem'!$G104="pctn",'ordem de passagem'!$G104="pctm"),'ordem de passagem'!B104,"")</f>
        <v/>
      </c>
      <c r="B108" s="402" t="str">
        <f>IF(OR('ordem de passagem'!$G104="pct",'ordem de passagem'!$G104="mini",'ordem de passagem'!$G104="pctt",'ordem de passagem'!$G104="pctn",'ordem de passagem'!$G104="pctm"),'ordem de passagem'!C104,"Não faz este aparelho")</f>
        <v>Não faz este aparelho</v>
      </c>
      <c r="C108" s="402" t="str">
        <f>IF(OR('ordem de passagem'!$G104="pct",'ordem de passagem'!$G104="mini",'ordem de passagem'!$G104="pctt",'ordem de passagem'!$G104="pctn",'ordem de passagem'!$G104="pctm"),'ordem de passagem'!D104,"")</f>
        <v/>
      </c>
      <c r="D108" s="341" t="str">
        <f>IF(OR('ordem de passagem'!$G104="pct",'ordem de passagem'!$G104="mini",'ordem de passagem'!$G104="pctt",'ordem de passagem'!$G104="pctn",'ordem de passagem'!$G104="pctm"),'ordem de passagem'!E104,"")</f>
        <v/>
      </c>
      <c r="E108" s="341" t="str">
        <f>IF(OR('ordem de passagem'!$G104="pct",'ordem de passagem'!$G104="mini",'ordem de passagem'!$G104="pctt",'ordem de passagem'!$G104="pctn",'ordem de passagem'!$G104="pctm"),'ordem de passagem'!G104,"")</f>
        <v/>
      </c>
      <c r="F108" s="341" t="str">
        <f>IF(OR('ordem de passagem'!$G104="pct",'ordem de passagem'!$G104="mini",'ordem de passagem'!$G104="pctt",'ordem de passagem'!$G104="pctn",'ordem de passagem'!$G104="pctm"),'ordem de passagem'!F104,"")</f>
        <v/>
      </c>
      <c r="G108" s="341" t="str">
        <f>IF(OR('ordem de passagem'!$G104="pct",'ordem de passagem'!$G104="mini",'ordem de passagem'!$G104="pctt",'ordem de passagem'!$G104="pctn",'ordem de passagem'!$G104="pctm"),'ordem de passagem'!H104,"")</f>
        <v/>
      </c>
      <c r="H108" s="614"/>
      <c r="I108" s="615"/>
      <c r="J108" s="616"/>
      <c r="K108" s="617"/>
      <c r="L108" s="614"/>
      <c r="M108" s="615"/>
      <c r="N108" s="616"/>
      <c r="O108" s="617"/>
      <c r="P108" s="614"/>
      <c r="Q108" s="618"/>
      <c r="R108" s="466"/>
      <c r="S108" s="374"/>
      <c r="T108" s="465"/>
      <c r="U108" s="342"/>
      <c r="V108" s="343">
        <f t="shared" si="17"/>
        <v>0</v>
      </c>
      <c r="W108" s="343" t="str">
        <f t="shared" si="18"/>
        <v/>
      </c>
      <c r="X108" s="343">
        <f t="shared" si="19"/>
        <v>0</v>
      </c>
      <c r="Y108" s="343" t="str">
        <f t="shared" si="20"/>
        <v/>
      </c>
      <c r="Z108" s="344" t="str">
        <f t="shared" si="21"/>
        <v/>
      </c>
      <c r="AA108" s="344" t="str">
        <f t="shared" si="22"/>
        <v/>
      </c>
      <c r="AB108" s="343">
        <f t="shared" si="23"/>
        <v>0</v>
      </c>
      <c r="AC108" s="343">
        <f t="shared" si="24"/>
        <v>0</v>
      </c>
      <c r="AD108" s="344" t="str">
        <f t="shared" si="16"/>
        <v/>
      </c>
      <c r="AE108" s="540"/>
      <c r="AF108" s="346">
        <f t="shared" si="25"/>
        <v>0</v>
      </c>
    </row>
    <row r="109" spans="1:32" s="346" customFormat="1" ht="21" customHeight="1" x14ac:dyDescent="0.4">
      <c r="A109" s="341" t="str">
        <f>IF(OR('ordem de passagem'!$G105="pct",'ordem de passagem'!$G105="mini",'ordem de passagem'!$G105="pctt",'ordem de passagem'!$G105="pctn",'ordem de passagem'!$G105="pctm"),'ordem de passagem'!B105,"")</f>
        <v/>
      </c>
      <c r="B109" s="402" t="str">
        <f>IF(OR('ordem de passagem'!$G105="pct",'ordem de passagem'!$G105="mini",'ordem de passagem'!$G105="pctt",'ordem de passagem'!$G105="pctn",'ordem de passagem'!$G105="pctm"),'ordem de passagem'!C105,"Não faz este aparelho")</f>
        <v>Não faz este aparelho</v>
      </c>
      <c r="C109" s="402" t="str">
        <f>IF(OR('ordem de passagem'!$G105="pct",'ordem de passagem'!$G105="mini",'ordem de passagem'!$G105="pctt",'ordem de passagem'!$G105="pctn",'ordem de passagem'!$G105="pctm"),'ordem de passagem'!D105,"")</f>
        <v/>
      </c>
      <c r="D109" s="341" t="str">
        <f>IF(OR('ordem de passagem'!$G105="pct",'ordem de passagem'!$G105="mini",'ordem de passagem'!$G105="pctt",'ordem de passagem'!$G105="pctn",'ordem de passagem'!$G105="pctm"),'ordem de passagem'!E105,"")</f>
        <v/>
      </c>
      <c r="E109" s="341" t="str">
        <f>IF(OR('ordem de passagem'!$G105="pct",'ordem de passagem'!$G105="mini",'ordem de passagem'!$G105="pctt",'ordem de passagem'!$G105="pctn",'ordem de passagem'!$G105="pctm"),'ordem de passagem'!G105,"")</f>
        <v/>
      </c>
      <c r="F109" s="341" t="str">
        <f>IF(OR('ordem de passagem'!$G105="pct",'ordem de passagem'!$G105="mini",'ordem de passagem'!$G105="pctt",'ordem de passagem'!$G105="pctn",'ordem de passagem'!$G105="pctm"),'ordem de passagem'!F105,"")</f>
        <v/>
      </c>
      <c r="G109" s="341" t="str">
        <f>IF(OR('ordem de passagem'!$G105="pct",'ordem de passagem'!$G105="mini",'ordem de passagem'!$G105="pctt",'ordem de passagem'!$G105="pctn",'ordem de passagem'!$G105="pctm"),'ordem de passagem'!H105,"")</f>
        <v/>
      </c>
      <c r="H109" s="614"/>
      <c r="I109" s="615"/>
      <c r="J109" s="616"/>
      <c r="K109" s="617"/>
      <c r="L109" s="614"/>
      <c r="M109" s="615"/>
      <c r="N109" s="616"/>
      <c r="O109" s="617"/>
      <c r="P109" s="614"/>
      <c r="Q109" s="618"/>
      <c r="R109" s="466"/>
      <c r="S109" s="374"/>
      <c r="T109" s="465"/>
      <c r="U109" s="342"/>
      <c r="V109" s="343">
        <f t="shared" si="17"/>
        <v>0</v>
      </c>
      <c r="W109" s="343" t="str">
        <f t="shared" si="18"/>
        <v/>
      </c>
      <c r="X109" s="343">
        <f t="shared" si="19"/>
        <v>0</v>
      </c>
      <c r="Y109" s="343" t="str">
        <f t="shared" si="20"/>
        <v/>
      </c>
      <c r="Z109" s="344" t="str">
        <f t="shared" si="21"/>
        <v/>
      </c>
      <c r="AA109" s="344" t="str">
        <f t="shared" si="22"/>
        <v/>
      </c>
      <c r="AB109" s="343">
        <f t="shared" si="23"/>
        <v>0</v>
      </c>
      <c r="AC109" s="343">
        <f t="shared" si="24"/>
        <v>0</v>
      </c>
      <c r="AD109" s="344" t="str">
        <f t="shared" si="16"/>
        <v/>
      </c>
      <c r="AE109" s="540"/>
      <c r="AF109" s="346">
        <f t="shared" si="25"/>
        <v>0</v>
      </c>
    </row>
    <row r="110" spans="1:32" s="346" customFormat="1" ht="21" customHeight="1" x14ac:dyDescent="0.4">
      <c r="A110" s="341" t="str">
        <f>IF(OR('ordem de passagem'!$G106="pct",'ordem de passagem'!$G106="mini",'ordem de passagem'!$G106="pctt",'ordem de passagem'!$G106="pctn",'ordem de passagem'!$G106="pctm"),'ordem de passagem'!B106,"")</f>
        <v/>
      </c>
      <c r="B110" s="402" t="str">
        <f>IF(OR('ordem de passagem'!$G106="pct",'ordem de passagem'!$G106="mini",'ordem de passagem'!$G106="pctt",'ordem de passagem'!$G106="pctn",'ordem de passagem'!$G106="pctm"),'ordem de passagem'!C106,"Não faz este aparelho")</f>
        <v>Não faz este aparelho</v>
      </c>
      <c r="C110" s="402" t="str">
        <f>IF(OR('ordem de passagem'!$G106="pct",'ordem de passagem'!$G106="mini",'ordem de passagem'!$G106="pctt",'ordem de passagem'!$G106="pctn",'ordem de passagem'!$G106="pctm"),'ordem de passagem'!D106,"")</f>
        <v/>
      </c>
      <c r="D110" s="341" t="str">
        <f>IF(OR('ordem de passagem'!$G106="pct",'ordem de passagem'!$G106="mini",'ordem de passagem'!$G106="pctt",'ordem de passagem'!$G106="pctn",'ordem de passagem'!$G106="pctm"),'ordem de passagem'!E106,"")</f>
        <v/>
      </c>
      <c r="E110" s="341" t="str">
        <f>IF(OR('ordem de passagem'!$G106="pct",'ordem de passagem'!$G106="mini",'ordem de passagem'!$G106="pctt",'ordem de passagem'!$G106="pctn",'ordem de passagem'!$G106="pctm"),'ordem de passagem'!G106,"")</f>
        <v/>
      </c>
      <c r="F110" s="341" t="str">
        <f>IF(OR('ordem de passagem'!$G106="pct",'ordem de passagem'!$G106="mini",'ordem de passagem'!$G106="pctt",'ordem de passagem'!$G106="pctn",'ordem de passagem'!$G106="pctm"),'ordem de passagem'!F106,"")</f>
        <v/>
      </c>
      <c r="G110" s="341" t="str">
        <f>IF(OR('ordem de passagem'!$G106="pct",'ordem de passagem'!$G106="mini",'ordem de passagem'!$G106="pctt",'ordem de passagem'!$G106="pctn",'ordem de passagem'!$G106="pctm"),'ordem de passagem'!H106,"")</f>
        <v/>
      </c>
      <c r="H110" s="614"/>
      <c r="I110" s="615"/>
      <c r="J110" s="616"/>
      <c r="K110" s="617"/>
      <c r="L110" s="614"/>
      <c r="M110" s="615"/>
      <c r="N110" s="616"/>
      <c r="O110" s="617"/>
      <c r="P110" s="614"/>
      <c r="Q110" s="618"/>
      <c r="R110" s="466"/>
      <c r="S110" s="374"/>
      <c r="T110" s="465"/>
      <c r="U110" s="342"/>
      <c r="V110" s="343">
        <f t="shared" si="17"/>
        <v>0</v>
      </c>
      <c r="W110" s="343" t="str">
        <f t="shared" si="18"/>
        <v/>
      </c>
      <c r="X110" s="343">
        <f t="shared" si="19"/>
        <v>0</v>
      </c>
      <c r="Y110" s="343" t="str">
        <f t="shared" si="20"/>
        <v/>
      </c>
      <c r="Z110" s="344" t="str">
        <f t="shared" si="21"/>
        <v/>
      </c>
      <c r="AA110" s="344" t="str">
        <f t="shared" si="22"/>
        <v/>
      </c>
      <c r="AB110" s="343">
        <f t="shared" si="23"/>
        <v>0</v>
      </c>
      <c r="AC110" s="343">
        <f t="shared" si="24"/>
        <v>0</v>
      </c>
      <c r="AD110" s="344" t="str">
        <f t="shared" si="16"/>
        <v/>
      </c>
      <c r="AE110" s="540"/>
      <c r="AF110" s="346">
        <f t="shared" si="25"/>
        <v>0</v>
      </c>
    </row>
    <row r="111" spans="1:32" s="346" customFormat="1" ht="21" customHeight="1" x14ac:dyDescent="0.4">
      <c r="A111" s="341" t="str">
        <f>IF(OR('ordem de passagem'!$G107="pct",'ordem de passagem'!$G107="mini",'ordem de passagem'!$G107="pctt",'ordem de passagem'!$G107="pctn",'ordem de passagem'!$G107="pctm"),'ordem de passagem'!B107,"")</f>
        <v/>
      </c>
      <c r="B111" s="402" t="str">
        <f>IF(OR('ordem de passagem'!$G107="pct",'ordem de passagem'!$G107="mini",'ordem de passagem'!$G107="pctt",'ordem de passagem'!$G107="pctn",'ordem de passagem'!$G107="pctm"),'ordem de passagem'!C107,"Não faz este aparelho")</f>
        <v>Não faz este aparelho</v>
      </c>
      <c r="C111" s="402" t="str">
        <f>IF(OR('ordem de passagem'!$G107="pct",'ordem de passagem'!$G107="mini",'ordem de passagem'!$G107="pctt",'ordem de passagem'!$G107="pctn",'ordem de passagem'!$G107="pctm"),'ordem de passagem'!D107,"")</f>
        <v/>
      </c>
      <c r="D111" s="341" t="str">
        <f>IF(OR('ordem de passagem'!$G107="pct",'ordem de passagem'!$G107="mini",'ordem de passagem'!$G107="pctt",'ordem de passagem'!$G107="pctn",'ordem de passagem'!$G107="pctm"),'ordem de passagem'!E107,"")</f>
        <v/>
      </c>
      <c r="E111" s="341" t="str">
        <f>IF(OR('ordem de passagem'!$G107="pct",'ordem de passagem'!$G107="mini",'ordem de passagem'!$G107="pctt",'ordem de passagem'!$G107="pctn",'ordem de passagem'!$G107="pctm"),'ordem de passagem'!G107,"")</f>
        <v/>
      </c>
      <c r="F111" s="341" t="str">
        <f>IF(OR('ordem de passagem'!$G107="pct",'ordem de passagem'!$G107="mini",'ordem de passagem'!$G107="pctt",'ordem de passagem'!$G107="pctn",'ordem de passagem'!$G107="pctm"),'ordem de passagem'!F107,"")</f>
        <v/>
      </c>
      <c r="G111" s="341" t="str">
        <f>IF(OR('ordem de passagem'!$G107="pct",'ordem de passagem'!$G107="mini",'ordem de passagem'!$G107="pctt",'ordem de passagem'!$G107="pctn",'ordem de passagem'!$G107="pctm"),'ordem de passagem'!H107,"")</f>
        <v/>
      </c>
      <c r="H111" s="614"/>
      <c r="I111" s="615"/>
      <c r="J111" s="616"/>
      <c r="K111" s="617"/>
      <c r="L111" s="614"/>
      <c r="M111" s="615"/>
      <c r="N111" s="616"/>
      <c r="O111" s="617"/>
      <c r="P111" s="614"/>
      <c r="Q111" s="618"/>
      <c r="R111" s="466"/>
      <c r="S111" s="374"/>
      <c r="T111" s="465"/>
      <c r="U111" s="342"/>
      <c r="V111" s="343">
        <f t="shared" si="17"/>
        <v>0</v>
      </c>
      <c r="W111" s="343" t="str">
        <f t="shared" si="18"/>
        <v/>
      </c>
      <c r="X111" s="343">
        <f t="shared" si="19"/>
        <v>0</v>
      </c>
      <c r="Y111" s="343" t="str">
        <f t="shared" si="20"/>
        <v/>
      </c>
      <c r="Z111" s="344" t="str">
        <f t="shared" si="21"/>
        <v/>
      </c>
      <c r="AA111" s="344" t="str">
        <f t="shared" si="22"/>
        <v/>
      </c>
      <c r="AB111" s="343">
        <f t="shared" si="23"/>
        <v>0</v>
      </c>
      <c r="AC111" s="343">
        <f t="shared" si="24"/>
        <v>0</v>
      </c>
      <c r="AD111" s="344" t="str">
        <f t="shared" si="16"/>
        <v/>
      </c>
      <c r="AE111" s="540"/>
      <c r="AF111" s="346">
        <f t="shared" si="25"/>
        <v>0</v>
      </c>
    </row>
    <row r="112" spans="1:32" s="346" customFormat="1" ht="21" customHeight="1" x14ac:dyDescent="0.4">
      <c r="A112" s="341" t="str">
        <f>IF(OR('ordem de passagem'!$G108="pct",'ordem de passagem'!$G108="mini",'ordem de passagem'!$G108="pctt",'ordem de passagem'!$G108="pctn",'ordem de passagem'!$G108="pctm"),'ordem de passagem'!B108,"")</f>
        <v/>
      </c>
      <c r="B112" s="402" t="str">
        <f>IF(OR('ordem de passagem'!$G108="pct",'ordem de passagem'!$G108="mini",'ordem de passagem'!$G108="pctt",'ordem de passagem'!$G108="pctn",'ordem de passagem'!$G108="pctm"),'ordem de passagem'!C108,"Não faz este aparelho")</f>
        <v>Não faz este aparelho</v>
      </c>
      <c r="C112" s="402" t="str">
        <f>IF(OR('ordem de passagem'!$G108="pct",'ordem de passagem'!$G108="mini",'ordem de passagem'!$G108="pctt",'ordem de passagem'!$G108="pctn",'ordem de passagem'!$G108="pctm"),'ordem de passagem'!D108,"")</f>
        <v/>
      </c>
      <c r="D112" s="341" t="str">
        <f>IF(OR('ordem de passagem'!$G108="pct",'ordem de passagem'!$G108="mini",'ordem de passagem'!$G108="pctt",'ordem de passagem'!$G108="pctn",'ordem de passagem'!$G108="pctm"),'ordem de passagem'!E108,"")</f>
        <v/>
      </c>
      <c r="E112" s="341" t="str">
        <f>IF(OR('ordem de passagem'!$G108="pct",'ordem de passagem'!$G108="mini",'ordem de passagem'!$G108="pctt",'ordem de passagem'!$G108="pctn",'ordem de passagem'!$G108="pctm"),'ordem de passagem'!G108,"")</f>
        <v/>
      </c>
      <c r="F112" s="341" t="str">
        <f>IF(OR('ordem de passagem'!$G108="pct",'ordem de passagem'!$G108="mini",'ordem de passagem'!$G108="pctt",'ordem de passagem'!$G108="pctn",'ordem de passagem'!$G108="pctm"),'ordem de passagem'!F108,"")</f>
        <v/>
      </c>
      <c r="G112" s="341" t="str">
        <f>IF(OR('ordem de passagem'!$G108="pct",'ordem de passagem'!$G108="mini",'ordem de passagem'!$G108="pctt",'ordem de passagem'!$G108="pctn",'ordem de passagem'!$G108="pctm"),'ordem de passagem'!H108,"")</f>
        <v/>
      </c>
      <c r="H112" s="614"/>
      <c r="I112" s="615"/>
      <c r="J112" s="616"/>
      <c r="K112" s="617"/>
      <c r="L112" s="614"/>
      <c r="M112" s="615"/>
      <c r="N112" s="616"/>
      <c r="O112" s="617"/>
      <c r="P112" s="614"/>
      <c r="Q112" s="618"/>
      <c r="R112" s="466"/>
      <c r="S112" s="374"/>
      <c r="T112" s="465"/>
      <c r="U112" s="342"/>
      <c r="V112" s="343">
        <f t="shared" si="17"/>
        <v>0</v>
      </c>
      <c r="W112" s="343" t="str">
        <f t="shared" si="18"/>
        <v/>
      </c>
      <c r="X112" s="343">
        <f t="shared" si="19"/>
        <v>0</v>
      </c>
      <c r="Y112" s="343" t="str">
        <f t="shared" si="20"/>
        <v/>
      </c>
      <c r="Z112" s="344" t="str">
        <f t="shared" si="21"/>
        <v/>
      </c>
      <c r="AA112" s="344" t="str">
        <f t="shared" si="22"/>
        <v/>
      </c>
      <c r="AB112" s="343">
        <f t="shared" si="23"/>
        <v>0</v>
      </c>
      <c r="AC112" s="343">
        <f t="shared" si="24"/>
        <v>0</v>
      </c>
      <c r="AD112" s="344" t="str">
        <f t="shared" si="16"/>
        <v/>
      </c>
      <c r="AE112" s="540"/>
      <c r="AF112" s="346">
        <f t="shared" si="25"/>
        <v>0</v>
      </c>
    </row>
    <row r="113" spans="1:32" s="346" customFormat="1" ht="21" customHeight="1" x14ac:dyDescent="0.4">
      <c r="A113" s="341" t="str">
        <f>IF(OR('ordem de passagem'!$G109="pct",'ordem de passagem'!$G109="mini",'ordem de passagem'!$G109="pctt",'ordem de passagem'!$G109="pctn",'ordem de passagem'!$G109="pctm"),'ordem de passagem'!B109,"")</f>
        <v/>
      </c>
      <c r="B113" s="402" t="str">
        <f>IF(OR('ordem de passagem'!$G109="pct",'ordem de passagem'!$G109="mini",'ordem de passagem'!$G109="pctt",'ordem de passagem'!$G109="pctn",'ordem de passagem'!$G109="pctm"),'ordem de passagem'!C109,"Não faz este aparelho")</f>
        <v>Não faz este aparelho</v>
      </c>
      <c r="C113" s="402" t="str">
        <f>IF(OR('ordem de passagem'!$G109="pct",'ordem de passagem'!$G109="mini",'ordem de passagem'!$G109="pctt",'ordem de passagem'!$G109="pctn",'ordem de passagem'!$G109="pctm"),'ordem de passagem'!D109,"")</f>
        <v/>
      </c>
      <c r="D113" s="341" t="str">
        <f>IF(OR('ordem de passagem'!$G109="pct",'ordem de passagem'!$G109="mini",'ordem de passagem'!$G109="pctt",'ordem de passagem'!$G109="pctn",'ordem de passagem'!$G109="pctm"),'ordem de passagem'!E109,"")</f>
        <v/>
      </c>
      <c r="E113" s="341" t="str">
        <f>IF(OR('ordem de passagem'!$G109="pct",'ordem de passagem'!$G109="mini",'ordem de passagem'!$G109="pctt",'ordem de passagem'!$G109="pctn",'ordem de passagem'!$G109="pctm"),'ordem de passagem'!G109,"")</f>
        <v/>
      </c>
      <c r="F113" s="341" t="str">
        <f>IF(OR('ordem de passagem'!$G109="pct",'ordem de passagem'!$G109="mini",'ordem de passagem'!$G109="pctt",'ordem de passagem'!$G109="pctn",'ordem de passagem'!$G109="pctm"),'ordem de passagem'!F109,"")</f>
        <v/>
      </c>
      <c r="G113" s="341" t="str">
        <f>IF(OR('ordem de passagem'!$G109="pct",'ordem de passagem'!$G109="mini",'ordem de passagem'!$G109="pctt",'ordem de passagem'!$G109="pctn",'ordem de passagem'!$G109="pctm"),'ordem de passagem'!H109,"")</f>
        <v/>
      </c>
      <c r="H113" s="614"/>
      <c r="I113" s="615"/>
      <c r="J113" s="616"/>
      <c r="K113" s="617"/>
      <c r="L113" s="614"/>
      <c r="M113" s="615"/>
      <c r="N113" s="616"/>
      <c r="O113" s="617"/>
      <c r="P113" s="614"/>
      <c r="Q113" s="618"/>
      <c r="R113" s="466"/>
      <c r="S113" s="374"/>
      <c r="T113" s="465"/>
      <c r="U113" s="342"/>
      <c r="V113" s="343">
        <f t="shared" si="17"/>
        <v>0</v>
      </c>
      <c r="W113" s="343" t="str">
        <f t="shared" si="18"/>
        <v/>
      </c>
      <c r="X113" s="343">
        <f t="shared" si="19"/>
        <v>0</v>
      </c>
      <c r="Y113" s="343" t="str">
        <f t="shared" si="20"/>
        <v/>
      </c>
      <c r="Z113" s="344" t="str">
        <f t="shared" si="21"/>
        <v/>
      </c>
      <c r="AA113" s="344" t="str">
        <f t="shared" si="22"/>
        <v/>
      </c>
      <c r="AB113" s="343">
        <f t="shared" si="23"/>
        <v>0</v>
      </c>
      <c r="AC113" s="343">
        <f t="shared" si="24"/>
        <v>0</v>
      </c>
      <c r="AD113" s="344" t="str">
        <f t="shared" si="16"/>
        <v/>
      </c>
      <c r="AE113" s="540"/>
      <c r="AF113" s="346">
        <f t="shared" si="25"/>
        <v>0</v>
      </c>
    </row>
    <row r="114" spans="1:32" s="346" customFormat="1" ht="21" customHeight="1" x14ac:dyDescent="0.4">
      <c r="A114" s="341" t="str">
        <f>IF(OR('ordem de passagem'!$G110="pct",'ordem de passagem'!$G110="mini",'ordem de passagem'!$G110="pctt",'ordem de passagem'!$G110="pctn",'ordem de passagem'!$G110="pctm"),'ordem de passagem'!B110,"")</f>
        <v/>
      </c>
      <c r="B114" s="402" t="str">
        <f>IF(OR('ordem de passagem'!$G110="pct",'ordem de passagem'!$G110="mini",'ordem de passagem'!$G110="pctt",'ordem de passagem'!$G110="pctn",'ordem de passagem'!$G110="pctm"),'ordem de passagem'!C110,"Não faz este aparelho")</f>
        <v>Não faz este aparelho</v>
      </c>
      <c r="C114" s="402" t="str">
        <f>IF(OR('ordem de passagem'!$G110="pct",'ordem de passagem'!$G110="mini",'ordem de passagem'!$G110="pctt",'ordem de passagem'!$G110="pctn",'ordem de passagem'!$G110="pctm"),'ordem de passagem'!D110,"")</f>
        <v/>
      </c>
      <c r="D114" s="341" t="str">
        <f>IF(OR('ordem de passagem'!$G110="pct",'ordem de passagem'!$G110="mini",'ordem de passagem'!$G110="pctt",'ordem de passagem'!$G110="pctn",'ordem de passagem'!$G110="pctm"),'ordem de passagem'!E110,"")</f>
        <v/>
      </c>
      <c r="E114" s="341" t="str">
        <f>IF(OR('ordem de passagem'!$G110="pct",'ordem de passagem'!$G110="mini",'ordem de passagem'!$G110="pctt",'ordem de passagem'!$G110="pctn",'ordem de passagem'!$G110="pctm"),'ordem de passagem'!G110,"")</f>
        <v/>
      </c>
      <c r="F114" s="341" t="str">
        <f>IF(OR('ordem de passagem'!$G110="pct",'ordem de passagem'!$G110="mini",'ordem de passagem'!$G110="pctt",'ordem de passagem'!$G110="pctn",'ordem de passagem'!$G110="pctm"),'ordem de passagem'!F110,"")</f>
        <v/>
      </c>
      <c r="G114" s="341" t="str">
        <f>IF(OR('ordem de passagem'!$G110="pct",'ordem de passagem'!$G110="mini",'ordem de passagem'!$G110="pctt",'ordem de passagem'!$G110="pctn",'ordem de passagem'!$G110="pctm"),'ordem de passagem'!H110,"")</f>
        <v/>
      </c>
      <c r="H114" s="614"/>
      <c r="I114" s="615"/>
      <c r="J114" s="616"/>
      <c r="K114" s="617"/>
      <c r="L114" s="614"/>
      <c r="M114" s="615"/>
      <c r="N114" s="616"/>
      <c r="O114" s="617"/>
      <c r="P114" s="614"/>
      <c r="Q114" s="618"/>
      <c r="R114" s="466"/>
      <c r="S114" s="374"/>
      <c r="T114" s="465"/>
      <c r="U114" s="342"/>
      <c r="V114" s="343">
        <f t="shared" si="17"/>
        <v>0</v>
      </c>
      <c r="W114" s="343" t="str">
        <f t="shared" si="18"/>
        <v/>
      </c>
      <c r="X114" s="343">
        <f t="shared" si="19"/>
        <v>0</v>
      </c>
      <c r="Y114" s="343" t="str">
        <f t="shared" si="20"/>
        <v/>
      </c>
      <c r="Z114" s="344" t="str">
        <f t="shared" si="21"/>
        <v/>
      </c>
      <c r="AA114" s="344" t="str">
        <f t="shared" si="22"/>
        <v/>
      </c>
      <c r="AB114" s="343">
        <f t="shared" si="23"/>
        <v>0</v>
      </c>
      <c r="AC114" s="343">
        <f t="shared" si="24"/>
        <v>0</v>
      </c>
      <c r="AD114" s="344" t="str">
        <f t="shared" si="16"/>
        <v/>
      </c>
      <c r="AE114" s="540"/>
      <c r="AF114" s="346">
        <f t="shared" si="25"/>
        <v>0</v>
      </c>
    </row>
    <row r="115" spans="1:32" s="346" customFormat="1" ht="21" customHeight="1" x14ac:dyDescent="0.4">
      <c r="A115" s="341" t="str">
        <f>IF(OR('ordem de passagem'!$G111="pct",'ordem de passagem'!$G111="mini",'ordem de passagem'!$G111="pctt",'ordem de passagem'!$G111="pctn",'ordem de passagem'!$G111="pctm"),'ordem de passagem'!B111,"")</f>
        <v/>
      </c>
      <c r="B115" s="402" t="str">
        <f>IF(OR('ordem de passagem'!$G111="pct",'ordem de passagem'!$G111="mini",'ordem de passagem'!$G111="pctt",'ordem de passagem'!$G111="pctn",'ordem de passagem'!$G111="pctm"),'ordem de passagem'!C111,"Não faz este aparelho")</f>
        <v>Não faz este aparelho</v>
      </c>
      <c r="C115" s="402" t="str">
        <f>IF(OR('ordem de passagem'!$G111="pct",'ordem de passagem'!$G111="mini",'ordem de passagem'!$G111="pctt",'ordem de passagem'!$G111="pctn",'ordem de passagem'!$G111="pctm"),'ordem de passagem'!D111,"")</f>
        <v/>
      </c>
      <c r="D115" s="341" t="str">
        <f>IF(OR('ordem de passagem'!$G111="pct",'ordem de passagem'!$G111="mini",'ordem de passagem'!$G111="pctt",'ordem de passagem'!$G111="pctn",'ordem de passagem'!$G111="pctm"),'ordem de passagem'!E111,"")</f>
        <v/>
      </c>
      <c r="E115" s="341" t="str">
        <f>IF(OR('ordem de passagem'!$G111="pct",'ordem de passagem'!$G111="mini",'ordem de passagem'!$G111="pctt",'ordem de passagem'!$G111="pctn",'ordem de passagem'!$G111="pctm"),'ordem de passagem'!G111,"")</f>
        <v/>
      </c>
      <c r="F115" s="341" t="str">
        <f>IF(OR('ordem de passagem'!$G111="pct",'ordem de passagem'!$G111="mini",'ordem de passagem'!$G111="pctt",'ordem de passagem'!$G111="pctn",'ordem de passagem'!$G111="pctm"),'ordem de passagem'!F111,"")</f>
        <v/>
      </c>
      <c r="G115" s="341" t="str">
        <f>IF(OR('ordem de passagem'!$G111="pct",'ordem de passagem'!$G111="mini",'ordem de passagem'!$G111="pctt",'ordem de passagem'!$G111="pctn",'ordem de passagem'!$G111="pctm"),'ordem de passagem'!H111,"")</f>
        <v/>
      </c>
      <c r="H115" s="614"/>
      <c r="I115" s="615"/>
      <c r="J115" s="616"/>
      <c r="K115" s="617"/>
      <c r="L115" s="614"/>
      <c r="M115" s="615"/>
      <c r="N115" s="616"/>
      <c r="O115" s="617"/>
      <c r="P115" s="614"/>
      <c r="Q115" s="618"/>
      <c r="R115" s="466"/>
      <c r="S115" s="374"/>
      <c r="T115" s="465"/>
      <c r="U115" s="342"/>
      <c r="V115" s="343">
        <f t="shared" si="17"/>
        <v>0</v>
      </c>
      <c r="W115" s="343" t="str">
        <f t="shared" si="18"/>
        <v/>
      </c>
      <c r="X115" s="343">
        <f t="shared" si="19"/>
        <v>0</v>
      </c>
      <c r="Y115" s="343" t="str">
        <f t="shared" si="20"/>
        <v/>
      </c>
      <c r="Z115" s="344" t="str">
        <f t="shared" si="21"/>
        <v/>
      </c>
      <c r="AA115" s="344" t="str">
        <f t="shared" si="22"/>
        <v/>
      </c>
      <c r="AB115" s="343">
        <f t="shared" si="23"/>
        <v>0</v>
      </c>
      <c r="AC115" s="343">
        <f t="shared" si="24"/>
        <v>0</v>
      </c>
      <c r="AD115" s="344" t="str">
        <f t="shared" si="16"/>
        <v/>
      </c>
      <c r="AE115" s="540"/>
      <c r="AF115" s="346">
        <f t="shared" si="25"/>
        <v>0</v>
      </c>
    </row>
    <row r="116" spans="1:32" s="346" customFormat="1" ht="21" customHeight="1" x14ac:dyDescent="0.4">
      <c r="A116" s="341" t="str">
        <f>IF(OR('ordem de passagem'!$G112="pct",'ordem de passagem'!$G112="mini",'ordem de passagem'!$G112="pctt",'ordem de passagem'!$G112="pctn",'ordem de passagem'!$G112="pctm"),'ordem de passagem'!B112,"")</f>
        <v/>
      </c>
      <c r="B116" s="402" t="str">
        <f>IF(OR('ordem de passagem'!$G112="pct",'ordem de passagem'!$G112="mini",'ordem de passagem'!$G112="pctt",'ordem de passagem'!$G112="pctn",'ordem de passagem'!$G112="pctm"),'ordem de passagem'!C112,"Não faz este aparelho")</f>
        <v>Não faz este aparelho</v>
      </c>
      <c r="C116" s="402" t="str">
        <f>IF(OR('ordem de passagem'!$G112="pct",'ordem de passagem'!$G112="mini",'ordem de passagem'!$G112="pctt",'ordem de passagem'!$G112="pctn",'ordem de passagem'!$G112="pctm"),'ordem de passagem'!D112,"")</f>
        <v/>
      </c>
      <c r="D116" s="341" t="str">
        <f>IF(OR('ordem de passagem'!$G112="pct",'ordem de passagem'!$G112="mini",'ordem de passagem'!$G112="pctt",'ordem de passagem'!$G112="pctn",'ordem de passagem'!$G112="pctm"),'ordem de passagem'!E112,"")</f>
        <v/>
      </c>
      <c r="E116" s="341" t="str">
        <f>IF(OR('ordem de passagem'!$G112="pct",'ordem de passagem'!$G112="mini",'ordem de passagem'!$G112="pctt",'ordem de passagem'!$G112="pctn",'ordem de passagem'!$G112="pctm"),'ordem de passagem'!G112,"")</f>
        <v/>
      </c>
      <c r="F116" s="341" t="str">
        <f>IF(OR('ordem de passagem'!$G112="pct",'ordem de passagem'!$G112="mini",'ordem de passagem'!$G112="pctt",'ordem de passagem'!$G112="pctn",'ordem de passagem'!$G112="pctm"),'ordem de passagem'!F112,"")</f>
        <v/>
      </c>
      <c r="G116" s="341" t="str">
        <f>IF(OR('ordem de passagem'!$G112="pct",'ordem de passagem'!$G112="mini",'ordem de passagem'!$G112="pctt",'ordem de passagem'!$G112="pctn",'ordem de passagem'!$G112="pctm"),'ordem de passagem'!H112,"")</f>
        <v/>
      </c>
      <c r="H116" s="614"/>
      <c r="I116" s="615"/>
      <c r="J116" s="616"/>
      <c r="K116" s="617"/>
      <c r="L116" s="614"/>
      <c r="M116" s="615"/>
      <c r="N116" s="616"/>
      <c r="O116" s="617"/>
      <c r="P116" s="614"/>
      <c r="Q116" s="618"/>
      <c r="R116" s="466"/>
      <c r="S116" s="374"/>
      <c r="T116" s="465"/>
      <c r="U116" s="342"/>
      <c r="V116" s="343">
        <f t="shared" si="17"/>
        <v>0</v>
      </c>
      <c r="W116" s="343" t="str">
        <f t="shared" si="18"/>
        <v/>
      </c>
      <c r="X116" s="343">
        <f t="shared" si="19"/>
        <v>0</v>
      </c>
      <c r="Y116" s="343" t="str">
        <f t="shared" si="20"/>
        <v/>
      </c>
      <c r="Z116" s="344" t="str">
        <f t="shared" si="21"/>
        <v/>
      </c>
      <c r="AA116" s="344" t="str">
        <f t="shared" si="22"/>
        <v/>
      </c>
      <c r="AB116" s="343">
        <f t="shared" si="23"/>
        <v>0</v>
      </c>
      <c r="AC116" s="343">
        <f t="shared" si="24"/>
        <v>0</v>
      </c>
      <c r="AD116" s="344" t="str">
        <f t="shared" si="16"/>
        <v/>
      </c>
      <c r="AE116" s="540"/>
      <c r="AF116" s="346">
        <f t="shared" si="25"/>
        <v>0</v>
      </c>
    </row>
    <row r="117" spans="1:32" s="346" customFormat="1" ht="21" customHeight="1" x14ac:dyDescent="0.4">
      <c r="A117" s="341" t="str">
        <f>IF(OR('ordem de passagem'!$G113="pct",'ordem de passagem'!$G113="mini",'ordem de passagem'!$G113="pctt",'ordem de passagem'!$G113="pctn",'ordem de passagem'!$G113="pctm"),'ordem de passagem'!B113,"")</f>
        <v/>
      </c>
      <c r="B117" s="402" t="str">
        <f>IF(OR('ordem de passagem'!$G113="pct",'ordem de passagem'!$G113="mini",'ordem de passagem'!$G113="pctt",'ordem de passagem'!$G113="pctn",'ordem de passagem'!$G113="pctm"),'ordem de passagem'!C113,"Não faz este aparelho")</f>
        <v>Não faz este aparelho</v>
      </c>
      <c r="C117" s="402" t="str">
        <f>IF(OR('ordem de passagem'!$G113="pct",'ordem de passagem'!$G113="mini",'ordem de passagem'!$G113="pctt",'ordem de passagem'!$G113="pctn",'ordem de passagem'!$G113="pctm"),'ordem de passagem'!D113,"")</f>
        <v/>
      </c>
      <c r="D117" s="341" t="str">
        <f>IF(OR('ordem de passagem'!$G113="pct",'ordem de passagem'!$G113="mini",'ordem de passagem'!$G113="pctt",'ordem de passagem'!$G113="pctn",'ordem de passagem'!$G113="pctm"),'ordem de passagem'!E113,"")</f>
        <v/>
      </c>
      <c r="E117" s="341" t="str">
        <f>IF(OR('ordem de passagem'!$G113="pct",'ordem de passagem'!$G113="mini",'ordem de passagem'!$G113="pctt",'ordem de passagem'!$G113="pctn",'ordem de passagem'!$G113="pctm"),'ordem de passagem'!G113,"")</f>
        <v/>
      </c>
      <c r="F117" s="341" t="str">
        <f>IF(OR('ordem de passagem'!$G113="pct",'ordem de passagem'!$G113="mini",'ordem de passagem'!$G113="pctt",'ordem de passagem'!$G113="pctn",'ordem de passagem'!$G113="pctm"),'ordem de passagem'!F113,"")</f>
        <v/>
      </c>
      <c r="G117" s="341" t="str">
        <f>IF(OR('ordem de passagem'!$G113="pct",'ordem de passagem'!$G113="mini",'ordem de passagem'!$G113="pctt",'ordem de passagem'!$G113="pctn",'ordem de passagem'!$G113="pctm"),'ordem de passagem'!H113,"")</f>
        <v/>
      </c>
      <c r="H117" s="614"/>
      <c r="I117" s="615"/>
      <c r="J117" s="616"/>
      <c r="K117" s="617"/>
      <c r="L117" s="614"/>
      <c r="M117" s="615"/>
      <c r="N117" s="616"/>
      <c r="O117" s="617"/>
      <c r="P117" s="614"/>
      <c r="Q117" s="618"/>
      <c r="R117" s="466"/>
      <c r="S117" s="374"/>
      <c r="T117" s="465"/>
      <c r="U117" s="342"/>
      <c r="V117" s="343">
        <f t="shared" si="17"/>
        <v>0</v>
      </c>
      <c r="W117" s="343" t="str">
        <f t="shared" si="18"/>
        <v/>
      </c>
      <c r="X117" s="343">
        <f t="shared" si="19"/>
        <v>0</v>
      </c>
      <c r="Y117" s="343" t="str">
        <f t="shared" si="20"/>
        <v/>
      </c>
      <c r="Z117" s="344" t="str">
        <f t="shared" si="21"/>
        <v/>
      </c>
      <c r="AA117" s="344" t="str">
        <f t="shared" si="22"/>
        <v/>
      </c>
      <c r="AB117" s="343">
        <f t="shared" si="23"/>
        <v>0</v>
      </c>
      <c r="AC117" s="343">
        <f t="shared" si="24"/>
        <v>0</v>
      </c>
      <c r="AD117" s="344" t="str">
        <f t="shared" si="16"/>
        <v/>
      </c>
      <c r="AE117" s="540"/>
      <c r="AF117" s="346">
        <f t="shared" si="25"/>
        <v>0</v>
      </c>
    </row>
    <row r="118" spans="1:32" s="346" customFormat="1" ht="21" customHeight="1" x14ac:dyDescent="0.4">
      <c r="A118" s="341" t="str">
        <f>IF(OR('ordem de passagem'!$G114="pct",'ordem de passagem'!$G114="mini",'ordem de passagem'!$G114="pctt",'ordem de passagem'!$G114="pctn",'ordem de passagem'!$G114="pctm"),'ordem de passagem'!B114,"")</f>
        <v/>
      </c>
      <c r="B118" s="402" t="str">
        <f>IF(OR('ordem de passagem'!$G114="pct",'ordem de passagem'!$G114="mini",'ordem de passagem'!$G114="pctt",'ordem de passagem'!$G114="pctn",'ordem de passagem'!$G114="pctm"),'ordem de passagem'!C114,"Não faz este aparelho")</f>
        <v>Não faz este aparelho</v>
      </c>
      <c r="C118" s="402" t="str">
        <f>IF(OR('ordem de passagem'!$G114="pct",'ordem de passagem'!$G114="mini",'ordem de passagem'!$G114="pctt",'ordem de passagem'!$G114="pctn",'ordem de passagem'!$G114="pctm"),'ordem de passagem'!D114,"")</f>
        <v/>
      </c>
      <c r="D118" s="341" t="str">
        <f>IF(OR('ordem de passagem'!$G114="pct",'ordem de passagem'!$G114="mini",'ordem de passagem'!$G114="pctt",'ordem de passagem'!$G114="pctn",'ordem de passagem'!$G114="pctm"),'ordem de passagem'!E114,"")</f>
        <v/>
      </c>
      <c r="E118" s="341" t="str">
        <f>IF(OR('ordem de passagem'!$G114="pct",'ordem de passagem'!$G114="mini",'ordem de passagem'!$G114="pctt",'ordem de passagem'!$G114="pctn",'ordem de passagem'!$G114="pctm"),'ordem de passagem'!G114,"")</f>
        <v/>
      </c>
      <c r="F118" s="341" t="str">
        <f>IF(OR('ordem de passagem'!$G114="pct",'ordem de passagem'!$G114="mini",'ordem de passagem'!$G114="pctt",'ordem de passagem'!$G114="pctn",'ordem de passagem'!$G114="pctm"),'ordem de passagem'!F114,"")</f>
        <v/>
      </c>
      <c r="G118" s="341" t="str">
        <f>IF(OR('ordem de passagem'!$G114="pct",'ordem de passagem'!$G114="mini",'ordem de passagem'!$G114="pctt",'ordem de passagem'!$G114="pctn",'ordem de passagem'!$G114="pctm"),'ordem de passagem'!H114,"")</f>
        <v/>
      </c>
      <c r="H118" s="614"/>
      <c r="I118" s="615"/>
      <c r="J118" s="616"/>
      <c r="K118" s="617"/>
      <c r="L118" s="614"/>
      <c r="M118" s="615"/>
      <c r="N118" s="616"/>
      <c r="O118" s="617"/>
      <c r="P118" s="614"/>
      <c r="Q118" s="618"/>
      <c r="R118" s="466"/>
      <c r="S118" s="374"/>
      <c r="T118" s="465"/>
      <c r="U118" s="342"/>
      <c r="V118" s="343">
        <f t="shared" si="17"/>
        <v>0</v>
      </c>
      <c r="W118" s="343" t="str">
        <f t="shared" si="18"/>
        <v/>
      </c>
      <c r="X118" s="343">
        <f t="shared" si="19"/>
        <v>0</v>
      </c>
      <c r="Y118" s="343" t="str">
        <f t="shared" si="20"/>
        <v/>
      </c>
      <c r="Z118" s="344" t="str">
        <f t="shared" si="21"/>
        <v/>
      </c>
      <c r="AA118" s="344" t="str">
        <f t="shared" si="22"/>
        <v/>
      </c>
      <c r="AB118" s="343">
        <f t="shared" si="23"/>
        <v>0</v>
      </c>
      <c r="AC118" s="343">
        <f t="shared" si="24"/>
        <v>0</v>
      </c>
      <c r="AD118" s="344" t="str">
        <f t="shared" si="16"/>
        <v/>
      </c>
      <c r="AE118" s="540"/>
      <c r="AF118" s="346">
        <f t="shared" si="25"/>
        <v>0</v>
      </c>
    </row>
    <row r="119" spans="1:32" s="346" customFormat="1" ht="21" customHeight="1" x14ac:dyDescent="0.4">
      <c r="A119" s="341" t="str">
        <f>IF(OR('ordem de passagem'!$G115="pct",'ordem de passagem'!$G115="mini",'ordem de passagem'!$G115="pctt",'ordem de passagem'!$G115="pctn",'ordem de passagem'!$G115="pctm"),'ordem de passagem'!B115,"")</f>
        <v/>
      </c>
      <c r="B119" s="402" t="str">
        <f>IF(OR('ordem de passagem'!$G115="pct",'ordem de passagem'!$G115="mini",'ordem de passagem'!$G115="pctt",'ordem de passagem'!$G115="pctn",'ordem de passagem'!$G115="pctm"),'ordem de passagem'!C115,"Não faz este aparelho")</f>
        <v>Não faz este aparelho</v>
      </c>
      <c r="C119" s="402" t="str">
        <f>IF(OR('ordem de passagem'!$G115="pct",'ordem de passagem'!$G115="mini",'ordem de passagem'!$G115="pctt",'ordem de passagem'!$G115="pctn",'ordem de passagem'!$G115="pctm"),'ordem de passagem'!D115,"")</f>
        <v/>
      </c>
      <c r="D119" s="341" t="str">
        <f>IF(OR('ordem de passagem'!$G115="pct",'ordem de passagem'!$G115="mini",'ordem de passagem'!$G115="pctt",'ordem de passagem'!$G115="pctn",'ordem de passagem'!$G115="pctm"),'ordem de passagem'!E115,"")</f>
        <v/>
      </c>
      <c r="E119" s="341" t="str">
        <f>IF(OR('ordem de passagem'!$G115="pct",'ordem de passagem'!$G115="mini",'ordem de passagem'!$G115="pctt",'ordem de passagem'!$G115="pctn",'ordem de passagem'!$G115="pctm"),'ordem de passagem'!G115,"")</f>
        <v/>
      </c>
      <c r="F119" s="341" t="str">
        <f>IF(OR('ordem de passagem'!$G115="pct",'ordem de passagem'!$G115="mini",'ordem de passagem'!$G115="pctt",'ordem de passagem'!$G115="pctn",'ordem de passagem'!$G115="pctm"),'ordem de passagem'!F115,"")</f>
        <v/>
      </c>
      <c r="G119" s="341" t="str">
        <f>IF(OR('ordem de passagem'!$G115="pct",'ordem de passagem'!$G115="mini",'ordem de passagem'!$G115="pctt",'ordem de passagem'!$G115="pctn",'ordem de passagem'!$G115="pctm"),'ordem de passagem'!H115,"")</f>
        <v/>
      </c>
      <c r="H119" s="614"/>
      <c r="I119" s="615"/>
      <c r="J119" s="616"/>
      <c r="K119" s="617"/>
      <c r="L119" s="614"/>
      <c r="M119" s="615"/>
      <c r="N119" s="616"/>
      <c r="O119" s="617"/>
      <c r="P119" s="614"/>
      <c r="Q119" s="618"/>
      <c r="R119" s="466"/>
      <c r="S119" s="374"/>
      <c r="T119" s="465"/>
      <c r="U119" s="342"/>
      <c r="V119" s="343">
        <f t="shared" si="17"/>
        <v>0</v>
      </c>
      <c r="W119" s="343" t="str">
        <f t="shared" si="18"/>
        <v/>
      </c>
      <c r="X119" s="343">
        <f t="shared" si="19"/>
        <v>0</v>
      </c>
      <c r="Y119" s="343" t="str">
        <f t="shared" si="20"/>
        <v/>
      </c>
      <c r="Z119" s="344" t="str">
        <f t="shared" si="21"/>
        <v/>
      </c>
      <c r="AA119" s="344" t="str">
        <f t="shared" si="22"/>
        <v/>
      </c>
      <c r="AB119" s="343">
        <f t="shared" si="23"/>
        <v>0</v>
      </c>
      <c r="AC119" s="343">
        <f t="shared" si="24"/>
        <v>0</v>
      </c>
      <c r="AD119" s="344" t="str">
        <f t="shared" si="16"/>
        <v/>
      </c>
      <c r="AE119" s="540"/>
      <c r="AF119" s="346">
        <f t="shared" si="25"/>
        <v>0</v>
      </c>
    </row>
    <row r="120" spans="1:32" s="346" customFormat="1" ht="21" customHeight="1" x14ac:dyDescent="0.4">
      <c r="A120" s="341" t="str">
        <f>IF(OR('ordem de passagem'!$G116="pct",'ordem de passagem'!$G116="mini",'ordem de passagem'!$G116="pctt",'ordem de passagem'!$G116="pctn",'ordem de passagem'!$G116="pctm"),'ordem de passagem'!B116,"")</f>
        <v/>
      </c>
      <c r="B120" s="402" t="str">
        <f>IF(OR('ordem de passagem'!$G116="pct",'ordem de passagem'!$G116="mini",'ordem de passagem'!$G116="pctt",'ordem de passagem'!$G116="pctn",'ordem de passagem'!$G116="pctm"),'ordem de passagem'!C116,"Não faz este aparelho")</f>
        <v>Não faz este aparelho</v>
      </c>
      <c r="C120" s="402" t="str">
        <f>IF(OR('ordem de passagem'!$G116="pct",'ordem de passagem'!$G116="mini",'ordem de passagem'!$G116="pctt",'ordem de passagem'!$G116="pctn",'ordem de passagem'!$G116="pctm"),'ordem de passagem'!D116,"")</f>
        <v/>
      </c>
      <c r="D120" s="341" t="str">
        <f>IF(OR('ordem de passagem'!$G116="pct",'ordem de passagem'!$G116="mini",'ordem de passagem'!$G116="pctt",'ordem de passagem'!$G116="pctn",'ordem de passagem'!$G116="pctm"),'ordem de passagem'!E116,"")</f>
        <v/>
      </c>
      <c r="E120" s="341" t="str">
        <f>IF(OR('ordem de passagem'!$G116="pct",'ordem de passagem'!$G116="mini",'ordem de passagem'!$G116="pctt",'ordem de passagem'!$G116="pctn",'ordem de passagem'!$G116="pctm"),'ordem de passagem'!G116,"")</f>
        <v/>
      </c>
      <c r="F120" s="341" t="str">
        <f>IF(OR('ordem de passagem'!$G116="pct",'ordem de passagem'!$G116="mini",'ordem de passagem'!$G116="pctt",'ordem de passagem'!$G116="pctn",'ordem de passagem'!$G116="pctm"),'ordem de passagem'!F116,"")</f>
        <v/>
      </c>
      <c r="G120" s="341" t="str">
        <f>IF(OR('ordem de passagem'!$G116="pct",'ordem de passagem'!$G116="mini",'ordem de passagem'!$G116="pctt",'ordem de passagem'!$G116="pctn",'ordem de passagem'!$G116="pctm"),'ordem de passagem'!H116,"")</f>
        <v/>
      </c>
      <c r="H120" s="614"/>
      <c r="I120" s="615"/>
      <c r="J120" s="616"/>
      <c r="K120" s="617"/>
      <c r="L120" s="614"/>
      <c r="M120" s="615"/>
      <c r="N120" s="616"/>
      <c r="O120" s="617"/>
      <c r="P120" s="614"/>
      <c r="Q120" s="618"/>
      <c r="R120" s="466"/>
      <c r="S120" s="374"/>
      <c r="T120" s="465"/>
      <c r="U120" s="342"/>
      <c r="V120" s="343">
        <f t="shared" si="17"/>
        <v>0</v>
      </c>
      <c r="W120" s="343" t="str">
        <f t="shared" si="18"/>
        <v/>
      </c>
      <c r="X120" s="343">
        <f t="shared" si="19"/>
        <v>0</v>
      </c>
      <c r="Y120" s="343" t="str">
        <f t="shared" si="20"/>
        <v/>
      </c>
      <c r="Z120" s="344" t="str">
        <f t="shared" si="21"/>
        <v/>
      </c>
      <c r="AA120" s="344" t="str">
        <f t="shared" si="22"/>
        <v/>
      </c>
      <c r="AB120" s="343">
        <f t="shared" si="23"/>
        <v>0</v>
      </c>
      <c r="AC120" s="343">
        <f t="shared" si="24"/>
        <v>0</v>
      </c>
      <c r="AD120" s="344" t="str">
        <f t="shared" si="16"/>
        <v/>
      </c>
      <c r="AE120" s="540"/>
      <c r="AF120" s="346">
        <f t="shared" si="25"/>
        <v>0</v>
      </c>
    </row>
    <row r="121" spans="1:32" s="346" customFormat="1" ht="21" customHeight="1" x14ac:dyDescent="0.4">
      <c r="A121" s="341" t="str">
        <f>IF(OR('ordem de passagem'!$G117="pct",'ordem de passagem'!$G117="mini",'ordem de passagem'!$G117="pctt",'ordem de passagem'!$G117="pctn",'ordem de passagem'!$G117="pctm"),'ordem de passagem'!B117,"")</f>
        <v/>
      </c>
      <c r="B121" s="402" t="str">
        <f>IF(OR('ordem de passagem'!$G117="pct",'ordem de passagem'!$G117="mini",'ordem de passagem'!$G117="pctt",'ordem de passagem'!$G117="pctn",'ordem de passagem'!$G117="pctm"),'ordem de passagem'!C117,"Não faz este aparelho")</f>
        <v>Não faz este aparelho</v>
      </c>
      <c r="C121" s="402" t="str">
        <f>IF(OR('ordem de passagem'!$G117="pct",'ordem de passagem'!$G117="mini",'ordem de passagem'!$G117="pctt",'ordem de passagem'!$G117="pctn",'ordem de passagem'!$G117="pctm"),'ordem de passagem'!D117,"")</f>
        <v/>
      </c>
      <c r="D121" s="341" t="str">
        <f>IF(OR('ordem de passagem'!$G117="pct",'ordem de passagem'!$G117="mini",'ordem de passagem'!$G117="pctt",'ordem de passagem'!$G117="pctn",'ordem de passagem'!$G117="pctm"),'ordem de passagem'!E117,"")</f>
        <v/>
      </c>
      <c r="E121" s="341" t="str">
        <f>IF(OR('ordem de passagem'!$G117="pct",'ordem de passagem'!$G117="mini",'ordem de passagem'!$G117="pctt",'ordem de passagem'!$G117="pctn",'ordem de passagem'!$G117="pctm"),'ordem de passagem'!G117,"")</f>
        <v/>
      </c>
      <c r="F121" s="341" t="str">
        <f>IF(OR('ordem de passagem'!$G117="pct",'ordem de passagem'!$G117="mini",'ordem de passagem'!$G117="pctt",'ordem de passagem'!$G117="pctn",'ordem de passagem'!$G117="pctm"),'ordem de passagem'!F117,"")</f>
        <v/>
      </c>
      <c r="G121" s="341" t="str">
        <f>IF(OR('ordem de passagem'!$G117="pct",'ordem de passagem'!$G117="mini",'ordem de passagem'!$G117="pctt",'ordem de passagem'!$G117="pctn",'ordem de passagem'!$G117="pctm"),'ordem de passagem'!H117,"")</f>
        <v/>
      </c>
      <c r="H121" s="614"/>
      <c r="I121" s="615"/>
      <c r="J121" s="616"/>
      <c r="K121" s="617"/>
      <c r="L121" s="614"/>
      <c r="M121" s="615"/>
      <c r="N121" s="616"/>
      <c r="O121" s="617"/>
      <c r="P121" s="614"/>
      <c r="Q121" s="618"/>
      <c r="R121" s="466"/>
      <c r="S121" s="374"/>
      <c r="T121" s="465"/>
      <c r="U121" s="342"/>
      <c r="V121" s="343">
        <f t="shared" si="17"/>
        <v>0</v>
      </c>
      <c r="W121" s="343" t="str">
        <f t="shared" si="18"/>
        <v/>
      </c>
      <c r="X121" s="343">
        <f t="shared" si="19"/>
        <v>0</v>
      </c>
      <c r="Y121" s="343" t="str">
        <f t="shared" si="20"/>
        <v/>
      </c>
      <c r="Z121" s="344" t="str">
        <f t="shared" si="21"/>
        <v/>
      </c>
      <c r="AA121" s="344" t="str">
        <f t="shared" si="22"/>
        <v/>
      </c>
      <c r="AB121" s="343">
        <f t="shared" si="23"/>
        <v>0</v>
      </c>
      <c r="AC121" s="343">
        <f t="shared" si="24"/>
        <v>0</v>
      </c>
      <c r="AD121" s="344" t="str">
        <f t="shared" si="16"/>
        <v/>
      </c>
      <c r="AE121" s="540"/>
      <c r="AF121" s="346">
        <f t="shared" si="25"/>
        <v>0</v>
      </c>
    </row>
    <row r="122" spans="1:32" s="346" customFormat="1" ht="21" customHeight="1" x14ac:dyDescent="0.4">
      <c r="A122" s="341" t="str">
        <f>IF(OR('ordem de passagem'!$G118="pct",'ordem de passagem'!$G118="mini",'ordem de passagem'!$G118="pctt",'ordem de passagem'!$G118="pctn",'ordem de passagem'!$G118="pctm"),'ordem de passagem'!B118,"")</f>
        <v/>
      </c>
      <c r="B122" s="402" t="str">
        <f>IF(OR('ordem de passagem'!$G118="pct",'ordem de passagem'!$G118="mini",'ordem de passagem'!$G118="pctt",'ordem de passagem'!$G118="pctn",'ordem de passagem'!$G118="pctm"),'ordem de passagem'!C118,"Não faz este aparelho")</f>
        <v>Não faz este aparelho</v>
      </c>
      <c r="C122" s="402" t="str">
        <f>IF(OR('ordem de passagem'!$G118="pct",'ordem de passagem'!$G118="mini",'ordem de passagem'!$G118="pctt",'ordem de passagem'!$G118="pctn",'ordem de passagem'!$G118="pctm"),'ordem de passagem'!D118,"")</f>
        <v/>
      </c>
      <c r="D122" s="341" t="str">
        <f>IF(OR('ordem de passagem'!$G118="pct",'ordem de passagem'!$G118="mini",'ordem de passagem'!$G118="pctt",'ordem de passagem'!$G118="pctn",'ordem de passagem'!$G118="pctm"),'ordem de passagem'!E118,"")</f>
        <v/>
      </c>
      <c r="E122" s="341" t="str">
        <f>IF(OR('ordem de passagem'!$G118="pct",'ordem de passagem'!$G118="mini",'ordem de passagem'!$G118="pctt",'ordem de passagem'!$G118="pctn",'ordem de passagem'!$G118="pctm"),'ordem de passagem'!G118,"")</f>
        <v/>
      </c>
      <c r="F122" s="341" t="str">
        <f>IF(OR('ordem de passagem'!$G118="pct",'ordem de passagem'!$G118="mini",'ordem de passagem'!$G118="pctt",'ordem de passagem'!$G118="pctn",'ordem de passagem'!$G118="pctm"),'ordem de passagem'!F118,"")</f>
        <v/>
      </c>
      <c r="G122" s="341" t="str">
        <f>IF(OR('ordem de passagem'!$G118="pct",'ordem de passagem'!$G118="mini",'ordem de passagem'!$G118="pctt",'ordem de passagem'!$G118="pctn",'ordem de passagem'!$G118="pctm"),'ordem de passagem'!H118,"")</f>
        <v/>
      </c>
      <c r="H122" s="614"/>
      <c r="I122" s="615"/>
      <c r="J122" s="616"/>
      <c r="K122" s="617"/>
      <c r="L122" s="614"/>
      <c r="M122" s="615"/>
      <c r="N122" s="616"/>
      <c r="O122" s="617"/>
      <c r="P122" s="614"/>
      <c r="Q122" s="618"/>
      <c r="R122" s="466"/>
      <c r="S122" s="374"/>
      <c r="T122" s="465"/>
      <c r="U122" s="342"/>
      <c r="V122" s="343">
        <f t="shared" si="17"/>
        <v>0</v>
      </c>
      <c r="W122" s="343" t="str">
        <f t="shared" si="18"/>
        <v/>
      </c>
      <c r="X122" s="343">
        <f t="shared" si="19"/>
        <v>0</v>
      </c>
      <c r="Y122" s="343" t="str">
        <f t="shared" si="20"/>
        <v/>
      </c>
      <c r="Z122" s="344" t="str">
        <f t="shared" si="21"/>
        <v/>
      </c>
      <c r="AA122" s="344" t="str">
        <f t="shared" si="22"/>
        <v/>
      </c>
      <c r="AB122" s="343">
        <f t="shared" si="23"/>
        <v>0</v>
      </c>
      <c r="AC122" s="343">
        <f t="shared" si="24"/>
        <v>0</v>
      </c>
      <c r="AD122" s="344" t="str">
        <f t="shared" si="16"/>
        <v/>
      </c>
      <c r="AE122" s="540"/>
      <c r="AF122" s="346">
        <f t="shared" si="25"/>
        <v>0</v>
      </c>
    </row>
    <row r="123" spans="1:32" s="346" customFormat="1" ht="21" customHeight="1" x14ac:dyDescent="0.4">
      <c r="A123" s="341" t="str">
        <f>IF(OR('ordem de passagem'!$G119="pct",'ordem de passagem'!$G119="mini",'ordem de passagem'!$G119="pctt",'ordem de passagem'!$G119="pctn",'ordem de passagem'!$G119="pctm"),'ordem de passagem'!B119,"")</f>
        <v/>
      </c>
      <c r="B123" s="402" t="str">
        <f>IF(OR('ordem de passagem'!$G119="pct",'ordem de passagem'!$G119="mini",'ordem de passagem'!$G119="pctt",'ordem de passagem'!$G119="pctn",'ordem de passagem'!$G119="pctm"),'ordem de passagem'!C119,"Não faz este aparelho")</f>
        <v>Não faz este aparelho</v>
      </c>
      <c r="C123" s="402" t="str">
        <f>IF(OR('ordem de passagem'!$G119="pct",'ordem de passagem'!$G119="mini",'ordem de passagem'!$G119="pctt",'ordem de passagem'!$G119="pctn",'ordem de passagem'!$G119="pctm"),'ordem de passagem'!D119,"")</f>
        <v/>
      </c>
      <c r="D123" s="341" t="str">
        <f>IF(OR('ordem de passagem'!$G119="pct",'ordem de passagem'!$G119="mini",'ordem de passagem'!$G119="pctt",'ordem de passagem'!$G119="pctn",'ordem de passagem'!$G119="pctm"),'ordem de passagem'!E119,"")</f>
        <v/>
      </c>
      <c r="E123" s="341" t="str">
        <f>IF(OR('ordem de passagem'!$G119="pct",'ordem de passagem'!$G119="mini",'ordem de passagem'!$G119="pctt",'ordem de passagem'!$G119="pctn",'ordem de passagem'!$G119="pctm"),'ordem de passagem'!G119,"")</f>
        <v/>
      </c>
      <c r="F123" s="341" t="str">
        <f>IF(OR('ordem de passagem'!$G119="pct",'ordem de passagem'!$G119="mini",'ordem de passagem'!$G119="pctt",'ordem de passagem'!$G119="pctn",'ordem de passagem'!$G119="pctm"),'ordem de passagem'!F119,"")</f>
        <v/>
      </c>
      <c r="G123" s="341" t="str">
        <f>IF(OR('ordem de passagem'!$G119="pct",'ordem de passagem'!$G119="mini",'ordem de passagem'!$G119="pctt",'ordem de passagem'!$G119="pctn",'ordem de passagem'!$G119="pctm"),'ordem de passagem'!H119,"")</f>
        <v/>
      </c>
      <c r="H123" s="614"/>
      <c r="I123" s="615"/>
      <c r="J123" s="616"/>
      <c r="K123" s="617"/>
      <c r="L123" s="614"/>
      <c r="M123" s="615"/>
      <c r="N123" s="616"/>
      <c r="O123" s="617"/>
      <c r="P123" s="614"/>
      <c r="Q123" s="618"/>
      <c r="R123" s="466"/>
      <c r="S123" s="374"/>
      <c r="T123" s="465"/>
      <c r="U123" s="342"/>
      <c r="V123" s="343">
        <f t="shared" si="17"/>
        <v>0</v>
      </c>
      <c r="W123" s="343" t="str">
        <f t="shared" si="18"/>
        <v/>
      </c>
      <c r="X123" s="343">
        <f t="shared" si="19"/>
        <v>0</v>
      </c>
      <c r="Y123" s="343" t="str">
        <f t="shared" si="20"/>
        <v/>
      </c>
      <c r="Z123" s="344" t="str">
        <f t="shared" si="21"/>
        <v/>
      </c>
      <c r="AA123" s="344" t="str">
        <f t="shared" si="22"/>
        <v/>
      </c>
      <c r="AB123" s="343">
        <f t="shared" si="23"/>
        <v>0</v>
      </c>
      <c r="AC123" s="343">
        <f t="shared" si="24"/>
        <v>0</v>
      </c>
      <c r="AD123" s="344" t="str">
        <f t="shared" si="16"/>
        <v/>
      </c>
      <c r="AE123" s="540"/>
      <c r="AF123" s="346">
        <f t="shared" si="25"/>
        <v>0</v>
      </c>
    </row>
    <row r="124" spans="1:32" s="346" customFormat="1" ht="21" customHeight="1" x14ac:dyDescent="0.4">
      <c r="A124" s="341" t="str">
        <f>IF(OR('ordem de passagem'!$G120="pct",'ordem de passagem'!$G120="mini",'ordem de passagem'!$G120="pctt",'ordem de passagem'!$G120="pctn",'ordem de passagem'!$G120="pctm"),'ordem de passagem'!B120,"")</f>
        <v/>
      </c>
      <c r="B124" s="402" t="str">
        <f>IF(OR('ordem de passagem'!$G120="pct",'ordem de passagem'!$G120="mini",'ordem de passagem'!$G120="pctt",'ordem de passagem'!$G120="pctn",'ordem de passagem'!$G120="pctm"),'ordem de passagem'!C120,"Não faz este aparelho")</f>
        <v>Não faz este aparelho</v>
      </c>
      <c r="C124" s="402" t="str">
        <f>IF(OR('ordem de passagem'!$G120="pct",'ordem de passagem'!$G120="mini",'ordem de passagem'!$G120="pctt",'ordem de passagem'!$G120="pctn",'ordem de passagem'!$G120="pctm"),'ordem de passagem'!D120,"")</f>
        <v/>
      </c>
      <c r="D124" s="341" t="str">
        <f>IF(OR('ordem de passagem'!$G120="pct",'ordem de passagem'!$G120="mini",'ordem de passagem'!$G120="pctt",'ordem de passagem'!$G120="pctn",'ordem de passagem'!$G120="pctm"),'ordem de passagem'!E120,"")</f>
        <v/>
      </c>
      <c r="E124" s="341" t="str">
        <f>IF(OR('ordem de passagem'!$G120="pct",'ordem de passagem'!$G120="mini",'ordem de passagem'!$G120="pctt",'ordem de passagem'!$G120="pctn",'ordem de passagem'!$G120="pctm"),'ordem de passagem'!G120,"")</f>
        <v/>
      </c>
      <c r="F124" s="341" t="str">
        <f>IF(OR('ordem de passagem'!$G120="pct",'ordem de passagem'!$G120="mini",'ordem de passagem'!$G120="pctt",'ordem de passagem'!$G120="pctn",'ordem de passagem'!$G120="pctm"),'ordem de passagem'!F120,"")</f>
        <v/>
      </c>
      <c r="G124" s="341" t="str">
        <f>IF(OR('ordem de passagem'!$G120="pct",'ordem de passagem'!$G120="mini",'ordem de passagem'!$G120="pctt",'ordem de passagem'!$G120="pctn",'ordem de passagem'!$G120="pctm"),'ordem de passagem'!H120,"")</f>
        <v/>
      </c>
      <c r="H124" s="614"/>
      <c r="I124" s="615"/>
      <c r="J124" s="616"/>
      <c r="K124" s="617"/>
      <c r="L124" s="614"/>
      <c r="M124" s="615"/>
      <c r="N124" s="616"/>
      <c r="O124" s="617"/>
      <c r="P124" s="614"/>
      <c r="Q124" s="618"/>
      <c r="R124" s="466"/>
      <c r="S124" s="374"/>
      <c r="T124" s="465"/>
      <c r="U124" s="342"/>
      <c r="V124" s="343">
        <f t="shared" si="17"/>
        <v>0</v>
      </c>
      <c r="W124" s="343" t="str">
        <f t="shared" si="18"/>
        <v/>
      </c>
      <c r="X124" s="343">
        <f t="shared" si="19"/>
        <v>0</v>
      </c>
      <c r="Y124" s="343" t="str">
        <f t="shared" si="20"/>
        <v/>
      </c>
      <c r="Z124" s="344" t="str">
        <f t="shared" si="21"/>
        <v/>
      </c>
      <c r="AA124" s="344" t="str">
        <f t="shared" si="22"/>
        <v/>
      </c>
      <c r="AB124" s="343">
        <f t="shared" si="23"/>
        <v>0</v>
      </c>
      <c r="AC124" s="343">
        <f t="shared" si="24"/>
        <v>0</v>
      </c>
      <c r="AD124" s="344" t="str">
        <f t="shared" si="16"/>
        <v/>
      </c>
      <c r="AE124" s="540"/>
      <c r="AF124" s="346">
        <f t="shared" si="25"/>
        <v>0</v>
      </c>
    </row>
    <row r="125" spans="1:32" s="346" customFormat="1" ht="21" customHeight="1" x14ac:dyDescent="0.4">
      <c r="A125" s="341" t="str">
        <f>IF(OR('ordem de passagem'!$G121="pct",'ordem de passagem'!$G121="mini",'ordem de passagem'!$G121="pctt",'ordem de passagem'!$G121="pctn",'ordem de passagem'!$G121="pctm"),'ordem de passagem'!B121,"")</f>
        <v/>
      </c>
      <c r="B125" s="402" t="str">
        <f>IF(OR('ordem de passagem'!$G121="pct",'ordem de passagem'!$G121="mini",'ordem de passagem'!$G121="pctt",'ordem de passagem'!$G121="pctn",'ordem de passagem'!$G121="pctm"),'ordem de passagem'!C121,"Não faz este aparelho")</f>
        <v>Não faz este aparelho</v>
      </c>
      <c r="C125" s="402" t="str">
        <f>IF(OR('ordem de passagem'!$G121="pct",'ordem de passagem'!$G121="mini",'ordem de passagem'!$G121="pctt",'ordem de passagem'!$G121="pctn",'ordem de passagem'!$G121="pctm"),'ordem de passagem'!D121,"")</f>
        <v/>
      </c>
      <c r="D125" s="341" t="str">
        <f>IF(OR('ordem de passagem'!$G121="pct",'ordem de passagem'!$G121="mini",'ordem de passagem'!$G121="pctt",'ordem de passagem'!$G121="pctn",'ordem de passagem'!$G121="pctm"),'ordem de passagem'!E121,"")</f>
        <v/>
      </c>
      <c r="E125" s="341" t="str">
        <f>IF(OR('ordem de passagem'!$G121="pct",'ordem de passagem'!$G121="mini",'ordem de passagem'!$G121="pctt",'ordem de passagem'!$G121="pctn",'ordem de passagem'!$G121="pctm"),'ordem de passagem'!G121,"")</f>
        <v/>
      </c>
      <c r="F125" s="341" t="str">
        <f>IF(OR('ordem de passagem'!$G121="pct",'ordem de passagem'!$G121="mini",'ordem de passagem'!$G121="pctt",'ordem de passagem'!$G121="pctn",'ordem de passagem'!$G121="pctm"),'ordem de passagem'!F121,"")</f>
        <v/>
      </c>
      <c r="G125" s="341" t="str">
        <f>IF(OR('ordem de passagem'!$G121="pct",'ordem de passagem'!$G121="mini",'ordem de passagem'!$G121="pctt",'ordem de passagem'!$G121="pctn",'ordem de passagem'!$G121="pctm"),'ordem de passagem'!H121,"")</f>
        <v/>
      </c>
      <c r="H125" s="614"/>
      <c r="I125" s="615"/>
      <c r="J125" s="616"/>
      <c r="K125" s="617"/>
      <c r="L125" s="614"/>
      <c r="M125" s="615"/>
      <c r="N125" s="616"/>
      <c r="O125" s="617"/>
      <c r="P125" s="614"/>
      <c r="Q125" s="618"/>
      <c r="R125" s="466"/>
      <c r="S125" s="374"/>
      <c r="T125" s="465"/>
      <c r="U125" s="342"/>
      <c r="V125" s="343">
        <f t="shared" si="17"/>
        <v>0</v>
      </c>
      <c r="W125" s="343" t="str">
        <f t="shared" si="18"/>
        <v/>
      </c>
      <c r="X125" s="343">
        <f t="shared" si="19"/>
        <v>0</v>
      </c>
      <c r="Y125" s="343" t="str">
        <f t="shared" si="20"/>
        <v/>
      </c>
      <c r="Z125" s="344" t="str">
        <f t="shared" si="21"/>
        <v/>
      </c>
      <c r="AA125" s="344" t="str">
        <f t="shared" si="22"/>
        <v/>
      </c>
      <c r="AB125" s="343">
        <f t="shared" si="23"/>
        <v>0</v>
      </c>
      <c r="AC125" s="343">
        <f t="shared" si="24"/>
        <v>0</v>
      </c>
      <c r="AD125" s="344" t="str">
        <f t="shared" si="16"/>
        <v/>
      </c>
      <c r="AE125" s="540"/>
      <c r="AF125" s="346">
        <f t="shared" si="25"/>
        <v>0</v>
      </c>
    </row>
    <row r="126" spans="1:32" s="346" customFormat="1" ht="21" customHeight="1" x14ac:dyDescent="0.4">
      <c r="A126" s="341" t="str">
        <f>IF(OR('ordem de passagem'!$G122="pct",'ordem de passagem'!$G122="mini",'ordem de passagem'!$G122="pctt",'ordem de passagem'!$G122="pctn",'ordem de passagem'!$G122="pctm"),'ordem de passagem'!B122,"")</f>
        <v/>
      </c>
      <c r="B126" s="402" t="str">
        <f>IF(OR('ordem de passagem'!$G122="pct",'ordem de passagem'!$G122="mini",'ordem de passagem'!$G122="pctt",'ordem de passagem'!$G122="pctn",'ordem de passagem'!$G122="pctm"),'ordem de passagem'!C122,"Não faz este aparelho")</f>
        <v>Não faz este aparelho</v>
      </c>
      <c r="C126" s="402" t="str">
        <f>IF(OR('ordem de passagem'!$G122="pct",'ordem de passagem'!$G122="mini",'ordem de passagem'!$G122="pctt",'ordem de passagem'!$G122="pctn",'ordem de passagem'!$G122="pctm"),'ordem de passagem'!D122,"")</f>
        <v/>
      </c>
      <c r="D126" s="341" t="str">
        <f>IF(OR('ordem de passagem'!$G122="pct",'ordem de passagem'!$G122="mini",'ordem de passagem'!$G122="pctt",'ordem de passagem'!$G122="pctn",'ordem de passagem'!$G122="pctm"),'ordem de passagem'!E122,"")</f>
        <v/>
      </c>
      <c r="E126" s="341" t="str">
        <f>IF(OR('ordem de passagem'!$G122="pct",'ordem de passagem'!$G122="mini",'ordem de passagem'!$G122="pctt",'ordem de passagem'!$G122="pctn",'ordem de passagem'!$G122="pctm"),'ordem de passagem'!G122,"")</f>
        <v/>
      </c>
      <c r="F126" s="341" t="str">
        <f>IF(OR('ordem de passagem'!$G122="pct",'ordem de passagem'!$G122="mini",'ordem de passagem'!$G122="pctt",'ordem de passagem'!$G122="pctn",'ordem de passagem'!$G122="pctm"),'ordem de passagem'!F122,"")</f>
        <v/>
      </c>
      <c r="G126" s="341" t="str">
        <f>IF(OR('ordem de passagem'!$G122="pct",'ordem de passagem'!$G122="mini",'ordem de passagem'!$G122="pctt",'ordem de passagem'!$G122="pctn",'ordem de passagem'!$G122="pctm"),'ordem de passagem'!H122,"")</f>
        <v/>
      </c>
      <c r="H126" s="614"/>
      <c r="I126" s="615"/>
      <c r="J126" s="616"/>
      <c r="K126" s="617"/>
      <c r="L126" s="614"/>
      <c r="M126" s="615"/>
      <c r="N126" s="616"/>
      <c r="O126" s="617"/>
      <c r="P126" s="614"/>
      <c r="Q126" s="618"/>
      <c r="R126" s="466"/>
      <c r="S126" s="374"/>
      <c r="T126" s="465"/>
      <c r="U126" s="342"/>
      <c r="V126" s="343">
        <f t="shared" si="17"/>
        <v>0</v>
      </c>
      <c r="W126" s="343" t="str">
        <f t="shared" si="18"/>
        <v/>
      </c>
      <c r="X126" s="343">
        <f t="shared" si="19"/>
        <v>0</v>
      </c>
      <c r="Y126" s="343" t="str">
        <f t="shared" si="20"/>
        <v/>
      </c>
      <c r="Z126" s="344" t="str">
        <f t="shared" si="21"/>
        <v/>
      </c>
      <c r="AA126" s="344" t="str">
        <f t="shared" si="22"/>
        <v/>
      </c>
      <c r="AB126" s="343">
        <f t="shared" si="23"/>
        <v>0</v>
      </c>
      <c r="AC126" s="343">
        <f t="shared" si="24"/>
        <v>0</v>
      </c>
      <c r="AD126" s="344" t="str">
        <f t="shared" si="16"/>
        <v/>
      </c>
      <c r="AE126" s="540"/>
      <c r="AF126" s="346">
        <f t="shared" si="25"/>
        <v>0</v>
      </c>
    </row>
    <row r="127" spans="1:32" s="346" customFormat="1" ht="21" customHeight="1" x14ac:dyDescent="0.4">
      <c r="A127" s="341" t="str">
        <f>IF(OR('ordem de passagem'!$G123="pct",'ordem de passagem'!$G123="mini",'ordem de passagem'!$G123="pctt",'ordem de passagem'!$G123="pctn",'ordem de passagem'!$G123="pctm"),'ordem de passagem'!B123,"")</f>
        <v/>
      </c>
      <c r="B127" s="402" t="str">
        <f>IF(OR('ordem de passagem'!$G123="pct",'ordem de passagem'!$G123="mini",'ordem de passagem'!$G123="pctt",'ordem de passagem'!$G123="pctn",'ordem de passagem'!$G123="pctm"),'ordem de passagem'!C123,"Não faz este aparelho")</f>
        <v>Não faz este aparelho</v>
      </c>
      <c r="C127" s="402" t="str">
        <f>IF(OR('ordem de passagem'!$G123="pct",'ordem de passagem'!$G123="mini",'ordem de passagem'!$G123="pctt",'ordem de passagem'!$G123="pctn",'ordem de passagem'!$G123="pctm"),'ordem de passagem'!D123,"")</f>
        <v/>
      </c>
      <c r="D127" s="341" t="str">
        <f>IF(OR('ordem de passagem'!$G123="pct",'ordem de passagem'!$G123="mini",'ordem de passagem'!$G123="pctt",'ordem de passagem'!$G123="pctn",'ordem de passagem'!$G123="pctm"),'ordem de passagem'!E123,"")</f>
        <v/>
      </c>
      <c r="E127" s="341" t="str">
        <f>IF(OR('ordem de passagem'!$G123="pct",'ordem de passagem'!$G123="mini",'ordem de passagem'!$G123="pctt",'ordem de passagem'!$G123="pctn",'ordem de passagem'!$G123="pctm"),'ordem de passagem'!G123,"")</f>
        <v/>
      </c>
      <c r="F127" s="341" t="str">
        <f>IF(OR('ordem de passagem'!$G123="pct",'ordem de passagem'!$G123="mini",'ordem de passagem'!$G123="pctt",'ordem de passagem'!$G123="pctn",'ordem de passagem'!$G123="pctm"),'ordem de passagem'!F123,"")</f>
        <v/>
      </c>
      <c r="G127" s="341" t="str">
        <f>IF(OR('ordem de passagem'!$G123="pct",'ordem de passagem'!$G123="mini",'ordem de passagem'!$G123="pctt",'ordem de passagem'!$G123="pctn",'ordem de passagem'!$G123="pctm"),'ordem de passagem'!H123,"")</f>
        <v/>
      </c>
      <c r="H127" s="614"/>
      <c r="I127" s="615"/>
      <c r="J127" s="616"/>
      <c r="K127" s="617"/>
      <c r="L127" s="614"/>
      <c r="M127" s="615"/>
      <c r="N127" s="616"/>
      <c r="O127" s="617"/>
      <c r="P127" s="614"/>
      <c r="Q127" s="618"/>
      <c r="R127" s="466"/>
      <c r="S127" s="374"/>
      <c r="T127" s="465"/>
      <c r="U127" s="342"/>
      <c r="V127" s="343">
        <f t="shared" si="17"/>
        <v>0</v>
      </c>
      <c r="W127" s="343" t="str">
        <f t="shared" si="18"/>
        <v/>
      </c>
      <c r="X127" s="343">
        <f t="shared" si="19"/>
        <v>0</v>
      </c>
      <c r="Y127" s="343" t="str">
        <f t="shared" si="20"/>
        <v/>
      </c>
      <c r="Z127" s="344" t="str">
        <f t="shared" si="21"/>
        <v/>
      </c>
      <c r="AA127" s="344" t="str">
        <f t="shared" si="22"/>
        <v/>
      </c>
      <c r="AB127" s="343">
        <f t="shared" si="23"/>
        <v>0</v>
      </c>
      <c r="AC127" s="343">
        <f t="shared" si="24"/>
        <v>0</v>
      </c>
      <c r="AD127" s="344" t="str">
        <f t="shared" si="16"/>
        <v/>
      </c>
      <c r="AE127" s="540"/>
      <c r="AF127" s="346">
        <f t="shared" si="25"/>
        <v>0</v>
      </c>
    </row>
    <row r="128" spans="1:32" s="346" customFormat="1" ht="21" customHeight="1" x14ac:dyDescent="0.4">
      <c r="A128" s="341" t="str">
        <f>IF(OR('ordem de passagem'!$G124="pct",'ordem de passagem'!$G124="mini",'ordem de passagem'!$G124="pctt",'ordem de passagem'!$G124="pctn",'ordem de passagem'!$G124="pctm"),'ordem de passagem'!B124,"")</f>
        <v/>
      </c>
      <c r="B128" s="402" t="str">
        <f>IF(OR('ordem de passagem'!$G124="pct",'ordem de passagem'!$G124="mini",'ordem de passagem'!$G124="pctt",'ordem de passagem'!$G124="pctn",'ordem de passagem'!$G124="pctm"),'ordem de passagem'!C124,"Não faz este aparelho")</f>
        <v>Não faz este aparelho</v>
      </c>
      <c r="C128" s="402" t="str">
        <f>IF(OR('ordem de passagem'!$G124="pct",'ordem de passagem'!$G124="mini",'ordem de passagem'!$G124="pctt",'ordem de passagem'!$G124="pctn",'ordem de passagem'!$G124="pctm"),'ordem de passagem'!D124,"")</f>
        <v/>
      </c>
      <c r="D128" s="341" t="str">
        <f>IF(OR('ordem de passagem'!$G124="pct",'ordem de passagem'!$G124="mini",'ordem de passagem'!$G124="pctt",'ordem de passagem'!$G124="pctn",'ordem de passagem'!$G124="pctm"),'ordem de passagem'!E124,"")</f>
        <v/>
      </c>
      <c r="E128" s="341" t="str">
        <f>IF(OR('ordem de passagem'!$G124="pct",'ordem de passagem'!$G124="mini",'ordem de passagem'!$G124="pctt",'ordem de passagem'!$G124="pctn",'ordem de passagem'!$G124="pctm"),'ordem de passagem'!G124,"")</f>
        <v/>
      </c>
      <c r="F128" s="341" t="str">
        <f>IF(OR('ordem de passagem'!$G124="pct",'ordem de passagem'!$G124="mini",'ordem de passagem'!$G124="pctt",'ordem de passagem'!$G124="pctn",'ordem de passagem'!$G124="pctm"),'ordem de passagem'!F124,"")</f>
        <v/>
      </c>
      <c r="G128" s="341" t="str">
        <f>IF(OR('ordem de passagem'!$G124="pct",'ordem de passagem'!$G124="mini",'ordem de passagem'!$G124="pctt",'ordem de passagem'!$G124="pctn",'ordem de passagem'!$G124="pctm"),'ordem de passagem'!H124,"")</f>
        <v/>
      </c>
      <c r="H128" s="614"/>
      <c r="I128" s="615"/>
      <c r="J128" s="616"/>
      <c r="K128" s="617"/>
      <c r="L128" s="614"/>
      <c r="M128" s="615"/>
      <c r="N128" s="616"/>
      <c r="O128" s="617"/>
      <c r="P128" s="614"/>
      <c r="Q128" s="618"/>
      <c r="R128" s="466"/>
      <c r="S128" s="374"/>
      <c r="T128" s="465"/>
      <c r="U128" s="342"/>
      <c r="V128" s="343">
        <f t="shared" si="17"/>
        <v>0</v>
      </c>
      <c r="W128" s="343" t="str">
        <f t="shared" si="18"/>
        <v/>
      </c>
      <c r="X128" s="343">
        <f t="shared" si="19"/>
        <v>0</v>
      </c>
      <c r="Y128" s="343" t="str">
        <f t="shared" si="20"/>
        <v/>
      </c>
      <c r="Z128" s="344" t="str">
        <f t="shared" si="21"/>
        <v/>
      </c>
      <c r="AA128" s="344" t="str">
        <f t="shared" si="22"/>
        <v/>
      </c>
      <c r="AB128" s="343">
        <f t="shared" si="23"/>
        <v>0</v>
      </c>
      <c r="AC128" s="343">
        <f t="shared" si="24"/>
        <v>0</v>
      </c>
      <c r="AD128" s="344" t="str">
        <f t="shared" si="16"/>
        <v/>
      </c>
      <c r="AE128" s="540"/>
      <c r="AF128" s="346">
        <f t="shared" si="25"/>
        <v>0</v>
      </c>
    </row>
    <row r="129" spans="1:32" s="346" customFormat="1" ht="21" customHeight="1" x14ac:dyDescent="0.4">
      <c r="A129" s="341" t="str">
        <f>IF(OR('ordem de passagem'!$G125="pct",'ordem de passagem'!$G125="mini",'ordem de passagem'!$G125="pctt",'ordem de passagem'!$G125="pctn",'ordem de passagem'!$G125="pctm"),'ordem de passagem'!B125,"")</f>
        <v/>
      </c>
      <c r="B129" s="402" t="str">
        <f>IF(OR('ordem de passagem'!$G125="pct",'ordem de passagem'!$G125="mini",'ordem de passagem'!$G125="pctt",'ordem de passagem'!$G125="pctn",'ordem de passagem'!$G125="pctm"),'ordem de passagem'!C125,"Não faz este aparelho")</f>
        <v>Não faz este aparelho</v>
      </c>
      <c r="C129" s="402" t="str">
        <f>IF(OR('ordem de passagem'!$G125="pct",'ordem de passagem'!$G125="mini",'ordem de passagem'!$G125="pctt",'ordem de passagem'!$G125="pctn",'ordem de passagem'!$G125="pctm"),'ordem de passagem'!D125,"")</f>
        <v/>
      </c>
      <c r="D129" s="341" t="str">
        <f>IF(OR('ordem de passagem'!$G125="pct",'ordem de passagem'!$G125="mini",'ordem de passagem'!$G125="pctt",'ordem de passagem'!$G125="pctn",'ordem de passagem'!$G125="pctm"),'ordem de passagem'!E125,"")</f>
        <v/>
      </c>
      <c r="E129" s="341" t="str">
        <f>IF(OR('ordem de passagem'!$G125="pct",'ordem de passagem'!$G125="mini",'ordem de passagem'!$G125="pctt",'ordem de passagem'!$G125="pctn",'ordem de passagem'!$G125="pctm"),'ordem de passagem'!G125,"")</f>
        <v/>
      </c>
      <c r="F129" s="341" t="str">
        <f>IF(OR('ordem de passagem'!$G125="pct",'ordem de passagem'!$G125="mini",'ordem de passagem'!$G125="pctt",'ordem de passagem'!$G125="pctn",'ordem de passagem'!$G125="pctm"),'ordem de passagem'!F125,"")</f>
        <v/>
      </c>
      <c r="G129" s="341" t="str">
        <f>IF(OR('ordem de passagem'!$G125="pct",'ordem de passagem'!$G125="mini",'ordem de passagem'!$G125="pctt",'ordem de passagem'!$G125="pctn",'ordem de passagem'!$G125="pctm"),'ordem de passagem'!H125,"")</f>
        <v/>
      </c>
      <c r="H129" s="614"/>
      <c r="I129" s="615"/>
      <c r="J129" s="616"/>
      <c r="K129" s="617"/>
      <c r="L129" s="614"/>
      <c r="M129" s="615"/>
      <c r="N129" s="616"/>
      <c r="O129" s="617"/>
      <c r="P129" s="614"/>
      <c r="Q129" s="618"/>
      <c r="R129" s="466"/>
      <c r="S129" s="374"/>
      <c r="T129" s="465"/>
      <c r="U129" s="342"/>
      <c r="V129" s="343">
        <f t="shared" si="17"/>
        <v>0</v>
      </c>
      <c r="W129" s="343" t="str">
        <f t="shared" si="18"/>
        <v/>
      </c>
      <c r="X129" s="343">
        <f t="shared" si="19"/>
        <v>0</v>
      </c>
      <c r="Y129" s="343" t="str">
        <f t="shared" si="20"/>
        <v/>
      </c>
      <c r="Z129" s="344" t="str">
        <f t="shared" si="21"/>
        <v/>
      </c>
      <c r="AA129" s="344" t="str">
        <f t="shared" si="22"/>
        <v/>
      </c>
      <c r="AB129" s="343">
        <f t="shared" si="23"/>
        <v>0</v>
      </c>
      <c r="AC129" s="343">
        <f t="shared" si="24"/>
        <v>0</v>
      </c>
      <c r="AD129" s="344" t="str">
        <f t="shared" si="16"/>
        <v/>
      </c>
      <c r="AE129" s="540"/>
      <c r="AF129" s="346">
        <f t="shared" si="25"/>
        <v>0</v>
      </c>
    </row>
    <row r="130" spans="1:32" s="346" customFormat="1" ht="21" customHeight="1" x14ac:dyDescent="0.4">
      <c r="A130" s="341" t="str">
        <f>IF(OR('ordem de passagem'!$G126="pct",'ordem de passagem'!$G126="mini",'ordem de passagem'!$G126="pctt",'ordem de passagem'!$G126="pctn",'ordem de passagem'!$G126="pctm"),'ordem de passagem'!B126,"")</f>
        <v/>
      </c>
      <c r="B130" s="402" t="str">
        <f>IF(OR('ordem de passagem'!$G126="pct",'ordem de passagem'!$G126="mini",'ordem de passagem'!$G126="pctt",'ordem de passagem'!$G126="pctn",'ordem de passagem'!$G126="pctm"),'ordem de passagem'!C126,"Não faz este aparelho")</f>
        <v>Não faz este aparelho</v>
      </c>
      <c r="C130" s="402" t="str">
        <f>IF(OR('ordem de passagem'!$G126="pct",'ordem de passagem'!$G126="mini",'ordem de passagem'!$G126="pctt",'ordem de passagem'!$G126="pctn",'ordem de passagem'!$G126="pctm"),'ordem de passagem'!D126,"")</f>
        <v/>
      </c>
      <c r="D130" s="341" t="str">
        <f>IF(OR('ordem de passagem'!$G126="pct",'ordem de passagem'!$G126="mini",'ordem de passagem'!$G126="pctt",'ordem de passagem'!$G126="pctn",'ordem de passagem'!$G126="pctm"),'ordem de passagem'!E126,"")</f>
        <v/>
      </c>
      <c r="E130" s="341" t="str">
        <f>IF(OR('ordem de passagem'!$G126="pct",'ordem de passagem'!$G126="mini",'ordem de passagem'!$G126="pctt",'ordem de passagem'!$G126="pctn",'ordem de passagem'!$G126="pctm"),'ordem de passagem'!G126,"")</f>
        <v/>
      </c>
      <c r="F130" s="341" t="str">
        <f>IF(OR('ordem de passagem'!$G126="pct",'ordem de passagem'!$G126="mini",'ordem de passagem'!$G126="pctt",'ordem de passagem'!$G126="pctn",'ordem de passagem'!$G126="pctm"),'ordem de passagem'!F126,"")</f>
        <v/>
      </c>
      <c r="G130" s="341" t="str">
        <f>IF(OR('ordem de passagem'!$G126="pct",'ordem de passagem'!$G126="mini",'ordem de passagem'!$G126="pctt",'ordem de passagem'!$G126="pctn",'ordem de passagem'!$G126="pctm"),'ordem de passagem'!H126,"")</f>
        <v/>
      </c>
      <c r="H130" s="614"/>
      <c r="I130" s="615"/>
      <c r="J130" s="616"/>
      <c r="K130" s="617"/>
      <c r="L130" s="614"/>
      <c r="M130" s="615"/>
      <c r="N130" s="494"/>
      <c r="O130" s="495"/>
      <c r="P130" s="493"/>
      <c r="Q130" s="496"/>
      <c r="R130" s="466"/>
      <c r="S130" s="374"/>
      <c r="T130" s="465"/>
      <c r="U130" s="342"/>
      <c r="V130" s="343">
        <f t="shared" si="17"/>
        <v>0</v>
      </c>
      <c r="W130" s="343" t="str">
        <f t="shared" si="18"/>
        <v/>
      </c>
      <c r="X130" s="343">
        <f t="shared" si="19"/>
        <v>0</v>
      </c>
      <c r="Y130" s="343" t="str">
        <f t="shared" si="20"/>
        <v/>
      </c>
      <c r="Z130" s="344" t="str">
        <f t="shared" si="21"/>
        <v/>
      </c>
      <c r="AA130" s="344" t="str">
        <f t="shared" si="22"/>
        <v/>
      </c>
      <c r="AB130" s="343">
        <f t="shared" si="23"/>
        <v>0</v>
      </c>
      <c r="AC130" s="343">
        <f t="shared" si="24"/>
        <v>0</v>
      </c>
      <c r="AD130" s="344" t="str">
        <f t="shared" si="16"/>
        <v/>
      </c>
      <c r="AE130" s="540"/>
      <c r="AF130" s="346">
        <f t="shared" si="25"/>
        <v>0</v>
      </c>
    </row>
    <row r="131" spans="1:32" s="346" customFormat="1" ht="21" customHeight="1" x14ac:dyDescent="0.4">
      <c r="A131" s="341" t="str">
        <f>IF(OR('ordem de passagem'!$G127="pct",'ordem de passagem'!$G127="mini",'ordem de passagem'!$G127="pctt",'ordem de passagem'!$G127="pctn",'ordem de passagem'!$G127="pctm"),'ordem de passagem'!B127,"")</f>
        <v/>
      </c>
      <c r="B131" s="402" t="str">
        <f>IF(OR('ordem de passagem'!$G127="pct",'ordem de passagem'!$G127="mini",'ordem de passagem'!$G127="pctt",'ordem de passagem'!$G127="pctn",'ordem de passagem'!$G127="pctm"),'ordem de passagem'!C127,"Não faz este aparelho")</f>
        <v>Não faz este aparelho</v>
      </c>
      <c r="C131" s="402" t="str">
        <f>IF(OR('ordem de passagem'!$G127="pct",'ordem de passagem'!$G127="mini",'ordem de passagem'!$G127="pctt",'ordem de passagem'!$G127="pctn",'ordem de passagem'!$G127="pctm"),'ordem de passagem'!D127,"")</f>
        <v/>
      </c>
      <c r="D131" s="341" t="str">
        <f>IF(OR('ordem de passagem'!$G127="pct",'ordem de passagem'!$G127="mini",'ordem de passagem'!$G127="pctt",'ordem de passagem'!$G127="pctn",'ordem de passagem'!$G127="pctm"),'ordem de passagem'!E127,"")</f>
        <v/>
      </c>
      <c r="E131" s="341" t="str">
        <f>IF(OR('ordem de passagem'!$G127="pct",'ordem de passagem'!$G127="mini",'ordem de passagem'!$G127="pctt",'ordem de passagem'!$G127="pctn",'ordem de passagem'!$G127="pctm"),'ordem de passagem'!G127,"")</f>
        <v/>
      </c>
      <c r="F131" s="341" t="str">
        <f>IF(OR('ordem de passagem'!$G127="pct",'ordem de passagem'!$G127="mini",'ordem de passagem'!$G127="pctt",'ordem de passagem'!$G127="pctn",'ordem de passagem'!$G127="pctm"),'ordem de passagem'!F127,"")</f>
        <v/>
      </c>
      <c r="G131" s="341" t="str">
        <f>IF(OR('ordem de passagem'!$G127="pct",'ordem de passagem'!$G127="mini",'ordem de passagem'!$G127="pctt",'ordem de passagem'!$G127="pctn",'ordem de passagem'!$G127="pctm"),'ordem de passagem'!H127,"")</f>
        <v/>
      </c>
      <c r="H131" s="614"/>
      <c r="I131" s="615"/>
      <c r="J131" s="616"/>
      <c r="K131" s="617"/>
      <c r="L131" s="614"/>
      <c r="M131" s="615"/>
      <c r="N131" s="494"/>
      <c r="O131" s="495"/>
      <c r="P131" s="493"/>
      <c r="Q131" s="496"/>
      <c r="R131" s="466"/>
      <c r="S131" s="374"/>
      <c r="T131" s="465"/>
      <c r="U131" s="342"/>
      <c r="V131" s="343">
        <f t="shared" si="17"/>
        <v>0</v>
      </c>
      <c r="W131" s="343" t="str">
        <f t="shared" si="18"/>
        <v/>
      </c>
      <c r="X131" s="343">
        <f t="shared" si="19"/>
        <v>0</v>
      </c>
      <c r="Y131" s="343" t="str">
        <f t="shared" si="20"/>
        <v/>
      </c>
      <c r="Z131" s="344" t="str">
        <f t="shared" si="21"/>
        <v/>
      </c>
      <c r="AA131" s="344" t="str">
        <f t="shared" si="22"/>
        <v/>
      </c>
      <c r="AB131" s="343">
        <f t="shared" si="23"/>
        <v>0</v>
      </c>
      <c r="AC131" s="343">
        <f t="shared" si="24"/>
        <v>0</v>
      </c>
      <c r="AD131" s="344" t="str">
        <f t="shared" si="16"/>
        <v/>
      </c>
      <c r="AE131" s="540"/>
      <c r="AF131" s="346">
        <f t="shared" si="25"/>
        <v>0</v>
      </c>
    </row>
    <row r="132" spans="1:32" s="346" customFormat="1" ht="21" customHeight="1" x14ac:dyDescent="0.4">
      <c r="A132" s="341" t="str">
        <f>IF(OR('ordem de passagem'!$G128="pct",'ordem de passagem'!$G128="mini",'ordem de passagem'!$G128="pctt",'ordem de passagem'!$G128="pctn",'ordem de passagem'!$G128="pctm"),'ordem de passagem'!B128,"")</f>
        <v/>
      </c>
      <c r="B132" s="402" t="str">
        <f>IF(OR('ordem de passagem'!$G128="pct",'ordem de passagem'!$G128="mini",'ordem de passagem'!$G128="pctt",'ordem de passagem'!$G128="pctn",'ordem de passagem'!$G128="pctm"),'ordem de passagem'!C128,"Não faz este aparelho")</f>
        <v>Não faz este aparelho</v>
      </c>
      <c r="C132" s="402" t="str">
        <f>IF(OR('ordem de passagem'!$G128="pct",'ordem de passagem'!$G128="mini",'ordem de passagem'!$G128="pctt",'ordem de passagem'!$G128="pctn",'ordem de passagem'!$G128="pctm"),'ordem de passagem'!D128,"")</f>
        <v/>
      </c>
      <c r="D132" s="341" t="str">
        <f>IF(OR('ordem de passagem'!$G128="pct",'ordem de passagem'!$G128="mini",'ordem de passagem'!$G128="pctt",'ordem de passagem'!$G128="pctn",'ordem de passagem'!$G128="pctm"),'ordem de passagem'!E128,"")</f>
        <v/>
      </c>
      <c r="E132" s="341" t="str">
        <f>IF(OR('ordem de passagem'!$G128="pct",'ordem de passagem'!$G128="mini",'ordem de passagem'!$G128="pctt",'ordem de passagem'!$G128="pctn",'ordem de passagem'!$G128="pctm"),'ordem de passagem'!G128,"")</f>
        <v/>
      </c>
      <c r="F132" s="341" t="str">
        <f>IF(OR('ordem de passagem'!$G128="pct",'ordem de passagem'!$G128="mini",'ordem de passagem'!$G128="pctt",'ordem de passagem'!$G128="pctn",'ordem de passagem'!$G128="pctm"),'ordem de passagem'!F128,"")</f>
        <v/>
      </c>
      <c r="G132" s="341" t="str">
        <f>IF(OR('ordem de passagem'!$G128="pct",'ordem de passagem'!$G128="mini",'ordem de passagem'!$G128="pctt",'ordem de passagem'!$G128="pctn",'ordem de passagem'!$G128="pctm"),'ordem de passagem'!H128,"")</f>
        <v/>
      </c>
      <c r="H132" s="614"/>
      <c r="I132" s="615"/>
      <c r="J132" s="616"/>
      <c r="K132" s="617"/>
      <c r="L132" s="614"/>
      <c r="M132" s="615"/>
      <c r="N132" s="494"/>
      <c r="O132" s="495"/>
      <c r="P132" s="493"/>
      <c r="Q132" s="496"/>
      <c r="R132" s="466"/>
      <c r="S132" s="374"/>
      <c r="T132" s="465"/>
      <c r="U132" s="342"/>
      <c r="V132" s="343">
        <f t="shared" si="17"/>
        <v>0</v>
      </c>
      <c r="W132" s="343" t="str">
        <f t="shared" si="18"/>
        <v/>
      </c>
      <c r="X132" s="343">
        <f t="shared" si="19"/>
        <v>0</v>
      </c>
      <c r="Y132" s="343" t="str">
        <f t="shared" si="20"/>
        <v/>
      </c>
      <c r="Z132" s="344" t="str">
        <f t="shared" si="21"/>
        <v/>
      </c>
      <c r="AA132" s="344" t="str">
        <f t="shared" si="22"/>
        <v/>
      </c>
      <c r="AB132" s="343">
        <f t="shared" si="23"/>
        <v>0</v>
      </c>
      <c r="AC132" s="343">
        <f t="shared" si="24"/>
        <v>0</v>
      </c>
      <c r="AD132" s="344" t="str">
        <f t="shared" si="16"/>
        <v/>
      </c>
      <c r="AE132" s="540"/>
      <c r="AF132" s="346">
        <f t="shared" si="25"/>
        <v>0</v>
      </c>
    </row>
    <row r="133" spans="1:32" s="346" customFormat="1" ht="21" customHeight="1" x14ac:dyDescent="0.4">
      <c r="A133" s="341" t="str">
        <f>IF(OR('ordem de passagem'!$G129="pct",'ordem de passagem'!$G129="mini",'ordem de passagem'!$G129="pctt",'ordem de passagem'!$G129="pctn",'ordem de passagem'!$G129="pctm"),'ordem de passagem'!B129,"")</f>
        <v/>
      </c>
      <c r="B133" s="402" t="str">
        <f>IF(OR('ordem de passagem'!$G129="pct",'ordem de passagem'!$G129="mini",'ordem de passagem'!$G129="pctt",'ordem de passagem'!$G129="pctn",'ordem de passagem'!$G129="pctm"),'ordem de passagem'!C129,"Não faz este aparelho")</f>
        <v>Não faz este aparelho</v>
      </c>
      <c r="C133" s="402" t="str">
        <f>IF(OR('ordem de passagem'!$G129="pct",'ordem de passagem'!$G129="mini",'ordem de passagem'!$G129="pctt",'ordem de passagem'!$G129="pctn",'ordem de passagem'!$G129="pctm"),'ordem de passagem'!D129,"")</f>
        <v/>
      </c>
      <c r="D133" s="341" t="str">
        <f>IF(OR('ordem de passagem'!$G129="pct",'ordem de passagem'!$G129="mini",'ordem de passagem'!$G129="pctt",'ordem de passagem'!$G129="pctn",'ordem de passagem'!$G129="pctm"),'ordem de passagem'!E129,"")</f>
        <v/>
      </c>
      <c r="E133" s="341" t="str">
        <f>IF(OR('ordem de passagem'!$G129="pct",'ordem de passagem'!$G129="mini",'ordem de passagem'!$G129="pctt",'ordem de passagem'!$G129="pctn",'ordem de passagem'!$G129="pctm"),'ordem de passagem'!G129,"")</f>
        <v/>
      </c>
      <c r="F133" s="341" t="str">
        <f>IF(OR('ordem de passagem'!$G129="pct",'ordem de passagem'!$G129="mini",'ordem de passagem'!$G129="pctt",'ordem de passagem'!$G129="pctn",'ordem de passagem'!$G129="pctm"),'ordem de passagem'!F129,"")</f>
        <v/>
      </c>
      <c r="G133" s="341" t="str">
        <f>IF(OR('ordem de passagem'!$G129="pct",'ordem de passagem'!$G129="mini",'ordem de passagem'!$G129="pctt",'ordem de passagem'!$G129="pctn",'ordem de passagem'!$G129="pctm"),'ordem de passagem'!H129,"")</f>
        <v/>
      </c>
      <c r="H133" s="614"/>
      <c r="I133" s="615"/>
      <c r="J133" s="616"/>
      <c r="K133" s="617"/>
      <c r="L133" s="614"/>
      <c r="M133" s="615"/>
      <c r="N133" s="494"/>
      <c r="O133" s="495"/>
      <c r="P133" s="493"/>
      <c r="Q133" s="496"/>
      <c r="R133" s="466"/>
      <c r="S133" s="374"/>
      <c r="T133" s="465"/>
      <c r="U133" s="342"/>
      <c r="V133" s="343">
        <f t="shared" si="17"/>
        <v>0</v>
      </c>
      <c r="W133" s="343" t="str">
        <f t="shared" si="18"/>
        <v/>
      </c>
      <c r="X133" s="343">
        <f t="shared" si="19"/>
        <v>0</v>
      </c>
      <c r="Y133" s="343" t="str">
        <f t="shared" si="20"/>
        <v/>
      </c>
      <c r="Z133" s="344" t="str">
        <f t="shared" si="21"/>
        <v/>
      </c>
      <c r="AA133" s="344" t="str">
        <f t="shared" si="22"/>
        <v/>
      </c>
      <c r="AB133" s="343">
        <f t="shared" si="23"/>
        <v>0</v>
      </c>
      <c r="AC133" s="343">
        <f t="shared" si="24"/>
        <v>0</v>
      </c>
      <c r="AD133" s="344" t="str">
        <f t="shared" si="16"/>
        <v/>
      </c>
      <c r="AE133" s="540"/>
      <c r="AF133" s="346">
        <f t="shared" si="25"/>
        <v>0</v>
      </c>
    </row>
    <row r="134" spans="1:32" s="346" customFormat="1" ht="21" customHeight="1" x14ac:dyDescent="0.4">
      <c r="A134" s="341" t="str">
        <f>IF(OR('ordem de passagem'!$G130="pct",'ordem de passagem'!$G130="mini",'ordem de passagem'!$G130="pctt",'ordem de passagem'!$G130="pctn",'ordem de passagem'!$G130="pctm"),'ordem de passagem'!B130,"")</f>
        <v/>
      </c>
      <c r="B134" s="402" t="str">
        <f>IF(OR('ordem de passagem'!$G130="pct",'ordem de passagem'!$G130="mini",'ordem de passagem'!$G130="pctt",'ordem de passagem'!$G130="pctn",'ordem de passagem'!$G130="pctm"),'ordem de passagem'!C130,"Não faz este aparelho")</f>
        <v>Não faz este aparelho</v>
      </c>
      <c r="C134" s="402" t="str">
        <f>IF(OR('ordem de passagem'!$G130="pct",'ordem de passagem'!$G130="mini",'ordem de passagem'!$G130="pctt",'ordem de passagem'!$G130="pctn",'ordem de passagem'!$G130="pctm"),'ordem de passagem'!D130,"")</f>
        <v/>
      </c>
      <c r="D134" s="341" t="str">
        <f>IF(OR('ordem de passagem'!$G130="pct",'ordem de passagem'!$G130="mini",'ordem de passagem'!$G130="pctt",'ordem de passagem'!$G130="pctn",'ordem de passagem'!$G130="pctm"),'ordem de passagem'!E130,"")</f>
        <v/>
      </c>
      <c r="E134" s="341" t="str">
        <f>IF(OR('ordem de passagem'!$G130="pct",'ordem de passagem'!$G130="mini",'ordem de passagem'!$G130="pctt",'ordem de passagem'!$G130="pctn",'ordem de passagem'!$G130="pctm"),'ordem de passagem'!G130,"")</f>
        <v/>
      </c>
      <c r="F134" s="341" t="str">
        <f>IF(OR('ordem de passagem'!$G130="pct",'ordem de passagem'!$G130="mini",'ordem de passagem'!$G130="pctt",'ordem de passagem'!$G130="pctn",'ordem de passagem'!$G130="pctm"),'ordem de passagem'!F130,"")</f>
        <v/>
      </c>
      <c r="G134" s="341" t="str">
        <f>IF(OR('ordem de passagem'!$G130="pct",'ordem de passagem'!$G130="mini",'ordem de passagem'!$G130="pctt",'ordem de passagem'!$G130="pctn",'ordem de passagem'!$G130="pctm"),'ordem de passagem'!H130,"")</f>
        <v/>
      </c>
      <c r="H134" s="614"/>
      <c r="I134" s="615"/>
      <c r="J134" s="616"/>
      <c r="K134" s="617"/>
      <c r="L134" s="614"/>
      <c r="M134" s="615"/>
      <c r="N134" s="494"/>
      <c r="O134" s="495"/>
      <c r="P134" s="493"/>
      <c r="Q134" s="496"/>
      <c r="R134" s="466"/>
      <c r="S134" s="374"/>
      <c r="T134" s="465"/>
      <c r="U134" s="342"/>
      <c r="V134" s="343">
        <f t="shared" si="17"/>
        <v>0</v>
      </c>
      <c r="W134" s="343" t="str">
        <f t="shared" si="18"/>
        <v/>
      </c>
      <c r="X134" s="343">
        <f t="shared" si="19"/>
        <v>0</v>
      </c>
      <c r="Y134" s="343" t="str">
        <f t="shared" si="20"/>
        <v/>
      </c>
      <c r="Z134" s="344" t="str">
        <f t="shared" si="21"/>
        <v/>
      </c>
      <c r="AA134" s="344" t="str">
        <f t="shared" si="22"/>
        <v/>
      </c>
      <c r="AB134" s="343">
        <f t="shared" si="23"/>
        <v>0</v>
      </c>
      <c r="AC134" s="343">
        <f t="shared" si="24"/>
        <v>0</v>
      </c>
      <c r="AD134" s="344" t="str">
        <f t="shared" si="16"/>
        <v/>
      </c>
      <c r="AE134" s="540"/>
      <c r="AF134" s="346">
        <f t="shared" si="25"/>
        <v>0</v>
      </c>
    </row>
    <row r="135" spans="1:32" s="346" customFormat="1" ht="21" customHeight="1" x14ac:dyDescent="0.4">
      <c r="A135" s="341" t="str">
        <f>IF(OR('ordem de passagem'!$G131="pct",'ordem de passagem'!$G131="mini",'ordem de passagem'!$G131="pctt",'ordem de passagem'!$G131="pctn",'ordem de passagem'!$G131="pctm"),'ordem de passagem'!B131,"")</f>
        <v/>
      </c>
      <c r="B135" s="402" t="str">
        <f>IF(OR('ordem de passagem'!$G131="pct",'ordem de passagem'!$G131="mini",'ordem de passagem'!$G131="pctt",'ordem de passagem'!$G131="pctn",'ordem de passagem'!$G131="pctm"),'ordem de passagem'!C131,"Não faz este aparelho")</f>
        <v>Não faz este aparelho</v>
      </c>
      <c r="C135" s="402" t="str">
        <f>IF(OR('ordem de passagem'!$G131="pct",'ordem de passagem'!$G131="mini",'ordem de passagem'!$G131="pctt",'ordem de passagem'!$G131="pctn",'ordem de passagem'!$G131="pctm"),'ordem de passagem'!D131,"")</f>
        <v/>
      </c>
      <c r="D135" s="341" t="str">
        <f>IF(OR('ordem de passagem'!$G131="pct",'ordem de passagem'!$G131="mini",'ordem de passagem'!$G131="pctt",'ordem de passagem'!$G131="pctn",'ordem de passagem'!$G131="pctm"),'ordem de passagem'!E131,"")</f>
        <v/>
      </c>
      <c r="E135" s="341" t="str">
        <f>IF(OR('ordem de passagem'!$G131="pct",'ordem de passagem'!$G131="mini",'ordem de passagem'!$G131="pctt",'ordem de passagem'!$G131="pctn",'ordem de passagem'!$G131="pctm"),'ordem de passagem'!G131,"")</f>
        <v/>
      </c>
      <c r="F135" s="341" t="str">
        <f>IF(OR('ordem de passagem'!$G131="pct",'ordem de passagem'!$G131="mini",'ordem de passagem'!$G131="pctt",'ordem de passagem'!$G131="pctn",'ordem de passagem'!$G131="pctm"),'ordem de passagem'!F131,"")</f>
        <v/>
      </c>
      <c r="G135" s="341" t="str">
        <f>IF(OR('ordem de passagem'!$G131="pct",'ordem de passagem'!$G131="mini",'ordem de passagem'!$G131="pctt",'ordem de passagem'!$G131="pctn",'ordem de passagem'!$G131="pctm"),'ordem de passagem'!H131,"")</f>
        <v/>
      </c>
      <c r="H135" s="614"/>
      <c r="I135" s="615"/>
      <c r="J135" s="616"/>
      <c r="K135" s="617"/>
      <c r="L135" s="614"/>
      <c r="M135" s="615"/>
      <c r="N135" s="494"/>
      <c r="O135" s="495"/>
      <c r="P135" s="493"/>
      <c r="Q135" s="496"/>
      <c r="R135" s="466"/>
      <c r="S135" s="374"/>
      <c r="T135" s="465"/>
      <c r="U135" s="342"/>
      <c r="V135" s="343">
        <f t="shared" si="17"/>
        <v>0</v>
      </c>
      <c r="W135" s="343" t="str">
        <f t="shared" si="18"/>
        <v/>
      </c>
      <c r="X135" s="343">
        <f t="shared" si="19"/>
        <v>0</v>
      </c>
      <c r="Y135" s="343" t="str">
        <f t="shared" si="20"/>
        <v/>
      </c>
      <c r="Z135" s="344" t="str">
        <f t="shared" si="21"/>
        <v/>
      </c>
      <c r="AA135" s="344" t="str">
        <f t="shared" si="22"/>
        <v/>
      </c>
      <c r="AB135" s="343">
        <f t="shared" si="23"/>
        <v>0</v>
      </c>
      <c r="AC135" s="343">
        <f t="shared" si="24"/>
        <v>0</v>
      </c>
      <c r="AD135" s="344" t="str">
        <f t="shared" ref="AD135" si="26">IF(H135="","",AC135)</f>
        <v/>
      </c>
      <c r="AE135" s="540"/>
      <c r="AF135" s="346">
        <f t="shared" si="25"/>
        <v>0</v>
      </c>
    </row>
    <row r="136" spans="1:32" s="330" customFormat="1" ht="21" customHeight="1" x14ac:dyDescent="0.4">
      <c r="A136" s="423"/>
      <c r="B136" s="331"/>
      <c r="C136" s="331"/>
      <c r="D136" s="331"/>
      <c r="E136" s="331"/>
      <c r="F136" s="334">
        <f>SUM(F137:F138)</f>
        <v>0</v>
      </c>
      <c r="G136" s="423"/>
      <c r="H136" s="644">
        <f>COUNTA(H14:I135)</f>
        <v>0</v>
      </c>
      <c r="I136" s="644"/>
      <c r="J136" s="644">
        <f>COUNTA(J14:K135)</f>
        <v>0</v>
      </c>
      <c r="K136" s="644"/>
      <c r="L136" s="644">
        <f>COUNTA(L14:M135)</f>
        <v>0</v>
      </c>
      <c r="M136" s="644"/>
      <c r="N136" s="644">
        <f t="shared" ref="N136" si="27">COUNTA(N14:O135)</f>
        <v>0</v>
      </c>
      <c r="O136" s="644"/>
      <c r="P136" s="644">
        <f t="shared" ref="P136" si="28">COUNTA(P14:Q135)</f>
        <v>0</v>
      </c>
      <c r="Q136" s="644"/>
      <c r="R136" s="456">
        <f>COUNTA(R14:R135)</f>
        <v>0</v>
      </c>
      <c r="S136" s="456">
        <f>COUNTA(S14:S135)</f>
        <v>0</v>
      </c>
      <c r="T136" s="643">
        <f>COUNTA(T14:U135)</f>
        <v>0</v>
      </c>
      <c r="U136" s="644"/>
      <c r="V136" s="333"/>
      <c r="W136" s="333"/>
      <c r="X136" s="333"/>
      <c r="Y136" s="333"/>
      <c r="Z136" s="333"/>
      <c r="AA136" s="333"/>
      <c r="AB136" s="333"/>
      <c r="AC136" s="333"/>
      <c r="AD136" s="333"/>
      <c r="AE136" s="535"/>
    </row>
    <row r="137" spans="1:32" s="330" customFormat="1" ht="21" customHeight="1" x14ac:dyDescent="0.4">
      <c r="A137" s="423"/>
      <c r="B137" s="331"/>
      <c r="C137" s="331"/>
      <c r="D137" s="331"/>
      <c r="E137" s="331"/>
      <c r="F137" s="334">
        <f>COUNTIF(F14:F135,"fem")</f>
        <v>0</v>
      </c>
      <c r="G137" s="365" t="s">
        <v>30</v>
      </c>
      <c r="H137" s="645">
        <f>SUM(H14:I135)</f>
        <v>0</v>
      </c>
      <c r="I137" s="644"/>
      <c r="J137" s="645">
        <f>SUM(J14:K135)</f>
        <v>0</v>
      </c>
      <c r="K137" s="644"/>
      <c r="L137" s="645">
        <f>SUM(L14:M135)</f>
        <v>0</v>
      </c>
      <c r="M137" s="644"/>
      <c r="N137" s="645">
        <f>SUM(N14:O136)</f>
        <v>0</v>
      </c>
      <c r="O137" s="644"/>
      <c r="P137" s="645">
        <f>SUM(P14:Q136)</f>
        <v>0</v>
      </c>
      <c r="Q137" s="644"/>
      <c r="R137" s="452">
        <f>SUM(R14:R135)</f>
        <v>0</v>
      </c>
      <c r="S137" s="333"/>
      <c r="T137" s="333"/>
      <c r="U137" s="332"/>
      <c r="V137" s="333"/>
      <c r="W137" s="333"/>
      <c r="X137" s="333"/>
      <c r="Y137" s="333"/>
      <c r="Z137" s="333"/>
      <c r="AA137" s="333"/>
      <c r="AB137" s="333"/>
      <c r="AC137" s="333"/>
      <c r="AD137" s="333"/>
      <c r="AE137" s="535"/>
    </row>
    <row r="138" spans="1:32" s="330" customFormat="1" ht="21" customHeight="1" x14ac:dyDescent="0.4">
      <c r="A138" s="423"/>
      <c r="B138" s="331"/>
      <c r="C138" s="331"/>
      <c r="D138" s="331"/>
      <c r="E138" s="331"/>
      <c r="F138" s="334">
        <f>COUNTIF(F14:F135,"mas")</f>
        <v>0</v>
      </c>
      <c r="G138" s="365" t="s">
        <v>24</v>
      </c>
      <c r="H138" s="646" t="str">
        <f>IFERROR((AVERAGE(H13:I135)),"")</f>
        <v/>
      </c>
      <c r="I138" s="646"/>
      <c r="J138" s="646" t="str">
        <f>IFERROR((AVERAGE(J14:K135)),"")</f>
        <v/>
      </c>
      <c r="K138" s="646"/>
      <c r="L138" s="646" t="str">
        <f>IFERROR((AVERAGE(L14:M135)),"")</f>
        <v/>
      </c>
      <c r="M138" s="646"/>
      <c r="N138" s="645" t="str">
        <f>IFERROR((AVERAGE(N13:O135)),"")</f>
        <v/>
      </c>
      <c r="O138" s="645"/>
      <c r="P138" s="645" t="str">
        <f>IFERROR((AVERAGE(P13:Q135)),"")</f>
        <v/>
      </c>
      <c r="Q138" s="645"/>
      <c r="R138" s="453" t="str">
        <f>IFERROR((AVERAGE(R14:R135)),"")</f>
        <v/>
      </c>
      <c r="S138" s="333"/>
      <c r="T138" s="333"/>
      <c r="U138" s="332"/>
      <c r="V138" s="333"/>
      <c r="W138" s="333"/>
      <c r="X138" s="333"/>
      <c r="Y138" s="333"/>
      <c r="Z138" s="333"/>
      <c r="AA138" s="333"/>
      <c r="AB138" s="333"/>
      <c r="AC138" s="333"/>
      <c r="AD138" s="333"/>
      <c r="AE138" s="535"/>
    </row>
    <row r="139" spans="1:32" s="330" customFormat="1" ht="21" customHeight="1" x14ac:dyDescent="0.4">
      <c r="A139" s="423"/>
      <c r="B139" s="331"/>
      <c r="C139" s="331"/>
      <c r="D139" s="331"/>
      <c r="E139" s="331"/>
      <c r="F139" s="423"/>
      <c r="G139" s="423"/>
      <c r="H139" s="389"/>
      <c r="I139" s="389" t="e">
        <f>H137/H136</f>
        <v>#DIV/0!</v>
      </c>
      <c r="J139" s="389"/>
      <c r="K139" s="389" t="e">
        <f>J137/J136</f>
        <v>#DIV/0!</v>
      </c>
      <c r="L139" s="389"/>
      <c r="M139" s="389" t="e">
        <f>L137/L136</f>
        <v>#DIV/0!</v>
      </c>
      <c r="N139" s="389"/>
      <c r="O139" s="389" t="e">
        <f>N137/N136</f>
        <v>#DIV/0!</v>
      </c>
      <c r="P139" s="389"/>
      <c r="Q139" s="389" t="e">
        <f>P137/P136</f>
        <v>#DIV/0!</v>
      </c>
      <c r="R139" s="454" t="e">
        <f>R137/R136</f>
        <v>#DIV/0!</v>
      </c>
      <c r="S139" s="333"/>
      <c r="T139" s="333"/>
      <c r="U139" s="332"/>
      <c r="V139" s="333"/>
      <c r="W139" s="333"/>
      <c r="X139" s="333"/>
      <c r="Y139" s="333"/>
      <c r="Z139" s="333"/>
      <c r="AA139" s="333"/>
      <c r="AB139" s="333"/>
      <c r="AC139" s="333"/>
      <c r="AD139" s="333"/>
      <c r="AE139" s="535"/>
    </row>
    <row r="140" spans="1:32" s="330" customFormat="1" ht="21" customHeight="1" x14ac:dyDescent="0.4">
      <c r="A140" s="423"/>
      <c r="B140" s="331"/>
      <c r="C140" s="331"/>
      <c r="D140" s="331"/>
      <c r="E140" s="331"/>
      <c r="F140" s="423"/>
      <c r="G140" s="423"/>
      <c r="H140" s="389"/>
      <c r="I140" s="389"/>
      <c r="J140" s="389"/>
      <c r="K140" s="389"/>
      <c r="L140" s="389"/>
      <c r="M140" s="389"/>
      <c r="N140" s="389"/>
      <c r="O140" s="389"/>
      <c r="P140" s="389"/>
      <c r="Q140" s="389"/>
      <c r="R140" s="455"/>
      <c r="S140" s="333"/>
      <c r="T140" s="333"/>
      <c r="U140" s="332"/>
      <c r="V140" s="333"/>
      <c r="W140" s="333"/>
      <c r="X140" s="333"/>
      <c r="Y140" s="333"/>
      <c r="Z140" s="333"/>
      <c r="AA140" s="333"/>
      <c r="AB140" s="333"/>
      <c r="AC140" s="333"/>
      <c r="AD140" s="333"/>
      <c r="AE140" s="535"/>
    </row>
    <row r="141" spans="1:32" s="330" customFormat="1" ht="21" customHeight="1" x14ac:dyDescent="0.4">
      <c r="A141" s="423"/>
      <c r="B141" s="331"/>
      <c r="C141" s="331"/>
      <c r="D141" s="331"/>
      <c r="E141" s="331"/>
      <c r="F141" s="423"/>
      <c r="G141" s="423"/>
      <c r="H141" s="389"/>
      <c r="I141" s="389"/>
      <c r="J141" s="389"/>
      <c r="K141" s="389"/>
      <c r="L141" s="389"/>
      <c r="M141" s="389"/>
      <c r="N141" s="389"/>
      <c r="O141" s="389"/>
      <c r="P141" s="389"/>
      <c r="Q141" s="389"/>
      <c r="R141" s="455"/>
      <c r="S141" s="333"/>
      <c r="T141" s="333"/>
      <c r="U141" s="332"/>
      <c r="V141" s="333"/>
      <c r="W141" s="333"/>
      <c r="X141" s="333"/>
      <c r="Y141" s="333"/>
      <c r="Z141" s="333"/>
      <c r="AA141" s="333"/>
      <c r="AB141" s="333"/>
      <c r="AC141" s="333"/>
      <c r="AD141" s="333"/>
      <c r="AE141" s="535"/>
    </row>
    <row r="142" spans="1:32" s="330" customFormat="1" ht="21" customHeight="1" x14ac:dyDescent="0.4">
      <c r="A142" s="423"/>
      <c r="B142" s="331"/>
      <c r="C142" s="331"/>
      <c r="D142" s="331"/>
      <c r="E142" s="331"/>
      <c r="F142" s="423"/>
      <c r="G142" s="423"/>
      <c r="H142" s="389"/>
      <c r="I142" s="389"/>
      <c r="J142" s="389"/>
      <c r="K142" s="389"/>
      <c r="L142" s="389"/>
      <c r="M142" s="389"/>
      <c r="N142" s="389"/>
      <c r="O142" s="389"/>
      <c r="P142" s="389"/>
      <c r="Q142" s="389"/>
      <c r="R142" s="455"/>
      <c r="S142" s="333"/>
      <c r="T142" s="333"/>
      <c r="U142" s="332"/>
      <c r="V142" s="333"/>
      <c r="W142" s="333"/>
      <c r="X142" s="333"/>
      <c r="Y142" s="333"/>
      <c r="Z142" s="333"/>
      <c r="AA142" s="333"/>
      <c r="AB142" s="333"/>
      <c r="AC142" s="333"/>
      <c r="AD142" s="333"/>
      <c r="AE142" s="535"/>
    </row>
    <row r="143" spans="1:32" s="330" customFormat="1" ht="21" customHeight="1" x14ac:dyDescent="0.4">
      <c r="A143" s="423"/>
      <c r="B143" s="331"/>
      <c r="C143" s="331"/>
      <c r="D143" s="331"/>
      <c r="E143" s="331"/>
      <c r="F143" s="423"/>
      <c r="G143" s="423"/>
      <c r="H143" s="389"/>
      <c r="I143" s="389"/>
      <c r="J143" s="389"/>
      <c r="K143" s="389"/>
      <c r="L143" s="389"/>
      <c r="M143" s="389"/>
      <c r="N143" s="389"/>
      <c r="O143" s="389"/>
      <c r="P143" s="389"/>
      <c r="Q143" s="389"/>
      <c r="R143" s="455"/>
      <c r="S143" s="333"/>
      <c r="T143" s="333"/>
      <c r="U143" s="332"/>
      <c r="V143" s="333"/>
      <c r="W143" s="333"/>
      <c r="X143" s="333"/>
      <c r="Y143" s="333"/>
      <c r="Z143" s="333"/>
      <c r="AA143" s="333"/>
      <c r="AB143" s="333"/>
      <c r="AC143" s="333"/>
      <c r="AD143" s="333"/>
      <c r="AE143" s="535"/>
    </row>
    <row r="144" spans="1:32" s="330" customFormat="1" ht="21" customHeight="1" x14ac:dyDescent="0.4">
      <c r="A144" s="423"/>
      <c r="B144" s="331"/>
      <c r="C144" s="331"/>
      <c r="D144" s="331"/>
      <c r="E144" s="331"/>
      <c r="F144" s="423"/>
      <c r="G144" s="423"/>
      <c r="H144" s="389"/>
      <c r="I144" s="389"/>
      <c r="J144" s="389"/>
      <c r="K144" s="389"/>
      <c r="L144" s="389"/>
      <c r="M144" s="389"/>
      <c r="N144" s="389"/>
      <c r="O144" s="389"/>
      <c r="P144" s="389"/>
      <c r="Q144" s="389"/>
      <c r="R144" s="455"/>
      <c r="S144" s="333"/>
      <c r="T144" s="333"/>
      <c r="U144" s="332"/>
      <c r="V144" s="333"/>
      <c r="W144" s="333"/>
      <c r="X144" s="333"/>
      <c r="Y144" s="333"/>
      <c r="Z144" s="333"/>
      <c r="AA144" s="333"/>
      <c r="AB144" s="333"/>
      <c r="AC144" s="333"/>
      <c r="AD144" s="333"/>
      <c r="AE144" s="535"/>
    </row>
    <row r="145" spans="1:31" s="330" customFormat="1" ht="22.8" x14ac:dyDescent="0.4">
      <c r="A145" s="423"/>
      <c r="B145" s="331"/>
      <c r="C145" s="331"/>
      <c r="D145" s="331"/>
      <c r="E145" s="331"/>
      <c r="F145" s="423"/>
      <c r="G145" s="423"/>
      <c r="H145" s="389"/>
      <c r="I145" s="389"/>
      <c r="J145" s="389"/>
      <c r="K145" s="389"/>
      <c r="L145" s="389"/>
      <c r="M145" s="389"/>
      <c r="N145" s="389"/>
      <c r="O145" s="389"/>
      <c r="P145" s="389"/>
      <c r="Q145" s="389"/>
      <c r="R145" s="455"/>
      <c r="S145" s="333"/>
      <c r="T145" s="333"/>
      <c r="U145" s="332"/>
      <c r="V145" s="333"/>
      <c r="W145" s="333"/>
      <c r="X145" s="333"/>
      <c r="Y145" s="333"/>
      <c r="Z145" s="333"/>
      <c r="AA145" s="333"/>
      <c r="AB145" s="333"/>
      <c r="AC145" s="333"/>
      <c r="AD145" s="333"/>
      <c r="AE145" s="535"/>
    </row>
    <row r="146" spans="1:31" s="330" customFormat="1" ht="22.8" x14ac:dyDescent="0.4">
      <c r="A146" s="423"/>
      <c r="B146" s="331"/>
      <c r="C146" s="331"/>
      <c r="D146" s="331"/>
      <c r="E146" s="331"/>
      <c r="F146" s="423"/>
      <c r="G146" s="423"/>
      <c r="H146" s="389"/>
      <c r="I146" s="389"/>
      <c r="J146" s="389"/>
      <c r="K146" s="389"/>
      <c r="L146" s="389"/>
      <c r="M146" s="389"/>
      <c r="N146" s="389"/>
      <c r="O146" s="389"/>
      <c r="P146" s="389"/>
      <c r="Q146" s="389"/>
      <c r="R146" s="455"/>
      <c r="S146" s="333"/>
      <c r="T146" s="333"/>
      <c r="U146" s="332"/>
      <c r="V146" s="333"/>
      <c r="W146" s="333"/>
      <c r="X146" s="333"/>
      <c r="Y146" s="333"/>
      <c r="Z146" s="333"/>
      <c r="AA146" s="333"/>
      <c r="AB146" s="333"/>
      <c r="AC146" s="333"/>
      <c r="AD146" s="333"/>
      <c r="AE146" s="535"/>
    </row>
    <row r="147" spans="1:31" s="330" customFormat="1" ht="22.8" x14ac:dyDescent="0.4">
      <c r="A147" s="423"/>
      <c r="B147" s="331"/>
      <c r="C147" s="331"/>
      <c r="D147" s="331"/>
      <c r="E147" s="331"/>
      <c r="F147" s="423"/>
      <c r="G147" s="423"/>
      <c r="H147" s="389"/>
      <c r="I147" s="389"/>
      <c r="J147" s="389"/>
      <c r="K147" s="389"/>
      <c r="L147" s="389"/>
      <c r="M147" s="389"/>
      <c r="N147" s="389"/>
      <c r="O147" s="389"/>
      <c r="P147" s="389"/>
      <c r="Q147" s="389"/>
      <c r="R147" s="454"/>
      <c r="S147" s="333"/>
      <c r="T147" s="333"/>
      <c r="U147" s="332"/>
      <c r="V147" s="333"/>
      <c r="W147" s="333"/>
      <c r="X147" s="333"/>
      <c r="Y147" s="333"/>
      <c r="Z147" s="333"/>
      <c r="AA147" s="333"/>
      <c r="AB147" s="333"/>
      <c r="AC147" s="333"/>
      <c r="AD147" s="333"/>
      <c r="AE147" s="535"/>
    </row>
    <row r="148" spans="1:31" s="330" customFormat="1" ht="22.8" x14ac:dyDescent="0.4">
      <c r="A148" s="423"/>
      <c r="B148" s="331"/>
      <c r="C148" s="331"/>
      <c r="D148" s="331"/>
      <c r="E148" s="331"/>
      <c r="F148" s="423"/>
      <c r="G148" s="423"/>
      <c r="H148" s="389"/>
      <c r="I148" s="389"/>
      <c r="J148" s="389"/>
      <c r="K148" s="389"/>
      <c r="L148" s="389"/>
      <c r="M148" s="389"/>
      <c r="N148" s="389"/>
      <c r="O148" s="389"/>
      <c r="P148" s="389"/>
      <c r="Q148" s="389"/>
      <c r="R148" s="454"/>
      <c r="S148" s="333"/>
      <c r="T148" s="333"/>
      <c r="U148" s="332"/>
      <c r="V148" s="333"/>
      <c r="W148" s="333"/>
      <c r="X148" s="333"/>
      <c r="Y148" s="333"/>
      <c r="Z148" s="333"/>
      <c r="AA148" s="333"/>
      <c r="AB148" s="333"/>
      <c r="AC148" s="333"/>
      <c r="AD148" s="333"/>
      <c r="AE148" s="535"/>
    </row>
    <row r="149" spans="1:31" s="330" customFormat="1" ht="22.8" x14ac:dyDescent="0.4">
      <c r="A149" s="423"/>
      <c r="B149" s="331"/>
      <c r="C149" s="331"/>
      <c r="D149" s="331"/>
      <c r="E149" s="331"/>
      <c r="F149" s="423"/>
      <c r="G149" s="423"/>
      <c r="H149" s="389"/>
      <c r="I149" s="389"/>
      <c r="J149" s="389"/>
      <c r="K149" s="389"/>
      <c r="L149" s="389"/>
      <c r="M149" s="389"/>
      <c r="N149" s="389"/>
      <c r="O149" s="389"/>
      <c r="P149" s="389"/>
      <c r="Q149" s="389"/>
      <c r="R149" s="454"/>
      <c r="S149" s="333"/>
      <c r="T149" s="333"/>
      <c r="U149" s="332"/>
      <c r="V149" s="333"/>
      <c r="W149" s="333"/>
      <c r="X149" s="333"/>
      <c r="Y149" s="333"/>
      <c r="Z149" s="333"/>
      <c r="AA149" s="333"/>
      <c r="AB149" s="333"/>
      <c r="AC149" s="333"/>
      <c r="AD149" s="333"/>
      <c r="AE149" s="535"/>
    </row>
    <row r="150" spans="1:31" s="330" customFormat="1" ht="22.8" x14ac:dyDescent="0.4">
      <c r="A150" s="423"/>
      <c r="B150" s="331"/>
      <c r="C150" s="331"/>
      <c r="D150" s="331"/>
      <c r="E150" s="331"/>
      <c r="F150" s="423"/>
      <c r="G150" s="423"/>
      <c r="H150" s="389"/>
      <c r="I150" s="389"/>
      <c r="J150" s="389"/>
      <c r="K150" s="389"/>
      <c r="L150" s="389"/>
      <c r="M150" s="389"/>
      <c r="N150" s="389"/>
      <c r="O150" s="389"/>
      <c r="P150" s="389"/>
      <c r="Q150" s="389"/>
      <c r="R150" s="454"/>
      <c r="S150" s="333"/>
      <c r="T150" s="333"/>
      <c r="U150" s="332"/>
      <c r="V150" s="333"/>
      <c r="W150" s="333"/>
      <c r="X150" s="333"/>
      <c r="Y150" s="333"/>
      <c r="Z150" s="333"/>
      <c r="AA150" s="333"/>
      <c r="AB150" s="333"/>
      <c r="AC150" s="333"/>
      <c r="AD150" s="333"/>
      <c r="AE150" s="535"/>
    </row>
    <row r="151" spans="1:31" s="330" customFormat="1" ht="22.8" x14ac:dyDescent="0.4">
      <c r="A151" s="423"/>
      <c r="B151" s="331"/>
      <c r="C151" s="331"/>
      <c r="D151" s="331"/>
      <c r="E151" s="331"/>
      <c r="F151" s="423"/>
      <c r="G151" s="423"/>
      <c r="H151" s="389"/>
      <c r="I151" s="389"/>
      <c r="J151" s="389"/>
      <c r="K151" s="389"/>
      <c r="L151" s="389"/>
      <c r="M151" s="389"/>
      <c r="N151" s="389"/>
      <c r="O151" s="389"/>
      <c r="P151" s="389"/>
      <c r="Q151" s="389"/>
      <c r="R151" s="454"/>
      <c r="S151" s="333"/>
      <c r="T151" s="333"/>
      <c r="U151" s="332"/>
      <c r="V151" s="333"/>
      <c r="W151" s="333"/>
      <c r="X151" s="333"/>
      <c r="Y151" s="333"/>
      <c r="Z151" s="333"/>
      <c r="AA151" s="333"/>
      <c r="AB151" s="333"/>
      <c r="AC151" s="333"/>
      <c r="AD151" s="333"/>
      <c r="AE151" s="535"/>
    </row>
    <row r="152" spans="1:31" s="330" customFormat="1" ht="22.8" x14ac:dyDescent="0.4">
      <c r="A152" s="423"/>
      <c r="B152" s="331"/>
      <c r="C152" s="331"/>
      <c r="D152" s="331"/>
      <c r="E152" s="331"/>
      <c r="F152" s="423"/>
      <c r="G152" s="423"/>
      <c r="H152" s="389"/>
      <c r="I152" s="389"/>
      <c r="J152" s="389"/>
      <c r="K152" s="389"/>
      <c r="L152" s="389"/>
      <c r="M152" s="389"/>
      <c r="N152" s="389"/>
      <c r="O152" s="389"/>
      <c r="P152" s="389"/>
      <c r="Q152" s="389"/>
      <c r="R152" s="454"/>
      <c r="S152" s="333"/>
      <c r="T152" s="333"/>
      <c r="U152" s="332"/>
      <c r="V152" s="333"/>
      <c r="W152" s="333"/>
      <c r="X152" s="333"/>
      <c r="Y152" s="333"/>
      <c r="Z152" s="333"/>
      <c r="AA152" s="333"/>
      <c r="AB152" s="333"/>
      <c r="AC152" s="333"/>
      <c r="AD152" s="333"/>
      <c r="AE152" s="535"/>
    </row>
    <row r="153" spans="1:31" s="330" customFormat="1" ht="22.8" x14ac:dyDescent="0.4">
      <c r="A153" s="423"/>
      <c r="B153" s="331"/>
      <c r="C153" s="331"/>
      <c r="D153" s="331"/>
      <c r="E153" s="331"/>
      <c r="F153" s="423"/>
      <c r="G153" s="423"/>
      <c r="H153" s="389"/>
      <c r="I153" s="389"/>
      <c r="J153" s="389"/>
      <c r="K153" s="389"/>
      <c r="L153" s="389"/>
      <c r="M153" s="389"/>
      <c r="N153" s="389"/>
      <c r="O153" s="389"/>
      <c r="P153" s="389"/>
      <c r="Q153" s="389"/>
      <c r="R153" s="454"/>
      <c r="S153" s="333"/>
      <c r="T153" s="333"/>
      <c r="U153" s="332"/>
      <c r="V153" s="333"/>
      <c r="W153" s="333"/>
      <c r="X153" s="333"/>
      <c r="Y153" s="333"/>
      <c r="Z153" s="333"/>
      <c r="AA153" s="333"/>
      <c r="AB153" s="333"/>
      <c r="AC153" s="333"/>
      <c r="AD153" s="333"/>
      <c r="AE153" s="535"/>
    </row>
    <row r="154" spans="1:31" s="330" customFormat="1" ht="22.8" x14ac:dyDescent="0.4">
      <c r="A154" s="423"/>
      <c r="B154" s="331"/>
      <c r="C154" s="331"/>
      <c r="D154" s="331"/>
      <c r="E154" s="331"/>
      <c r="F154" s="423"/>
      <c r="G154" s="423"/>
      <c r="H154" s="389"/>
      <c r="I154" s="389"/>
      <c r="J154" s="389"/>
      <c r="K154" s="389"/>
      <c r="L154" s="389"/>
      <c r="M154" s="389"/>
      <c r="N154" s="389"/>
      <c r="O154" s="389"/>
      <c r="P154" s="389"/>
      <c r="Q154" s="389"/>
      <c r="R154" s="454"/>
      <c r="S154" s="333"/>
      <c r="T154" s="333"/>
      <c r="U154" s="332"/>
      <c r="V154" s="333"/>
      <c r="W154" s="333"/>
      <c r="X154" s="333"/>
      <c r="Y154" s="333"/>
      <c r="Z154" s="333"/>
      <c r="AA154" s="333"/>
      <c r="AB154" s="333"/>
      <c r="AC154" s="333"/>
      <c r="AD154" s="333"/>
      <c r="AE154" s="535"/>
    </row>
    <row r="155" spans="1:31" s="330" customFormat="1" ht="22.8" x14ac:dyDescent="0.4">
      <c r="A155" s="423"/>
      <c r="B155" s="331"/>
      <c r="C155" s="331"/>
      <c r="D155" s="331"/>
      <c r="E155" s="331"/>
      <c r="F155" s="423"/>
      <c r="G155" s="423"/>
      <c r="H155" s="389"/>
      <c r="I155" s="389"/>
      <c r="J155" s="389"/>
      <c r="K155" s="389"/>
      <c r="L155" s="389"/>
      <c r="M155" s="389"/>
      <c r="N155" s="389"/>
      <c r="O155" s="389"/>
      <c r="P155" s="389"/>
      <c r="Q155" s="389"/>
      <c r="R155" s="454"/>
      <c r="S155" s="333"/>
      <c r="T155" s="333"/>
      <c r="U155" s="332"/>
      <c r="V155" s="333"/>
      <c r="W155" s="333"/>
      <c r="X155" s="333"/>
      <c r="Y155" s="333"/>
      <c r="Z155" s="333"/>
      <c r="AA155" s="333"/>
      <c r="AB155" s="333"/>
      <c r="AC155" s="333"/>
      <c r="AD155" s="333"/>
      <c r="AE155" s="535"/>
    </row>
    <row r="156" spans="1:31" s="330" customFormat="1" ht="22.8" x14ac:dyDescent="0.4">
      <c r="A156" s="423"/>
      <c r="B156" s="331"/>
      <c r="C156" s="331"/>
      <c r="D156" s="331"/>
      <c r="E156" s="331"/>
      <c r="F156" s="423"/>
      <c r="G156" s="423"/>
      <c r="H156" s="389"/>
      <c r="I156" s="389"/>
      <c r="J156" s="389"/>
      <c r="K156" s="389"/>
      <c r="L156" s="389"/>
      <c r="M156" s="389"/>
      <c r="N156" s="389"/>
      <c r="O156" s="389"/>
      <c r="P156" s="389"/>
      <c r="Q156" s="389"/>
      <c r="R156" s="454"/>
      <c r="S156" s="333"/>
      <c r="T156" s="333"/>
      <c r="U156" s="332"/>
      <c r="V156" s="333"/>
      <c r="W156" s="333"/>
      <c r="X156" s="333"/>
      <c r="Y156" s="333"/>
      <c r="Z156" s="333"/>
      <c r="AA156" s="333"/>
      <c r="AB156" s="333"/>
      <c r="AC156" s="333"/>
      <c r="AD156" s="333"/>
      <c r="AE156" s="535"/>
    </row>
    <row r="157" spans="1:31" s="330" customFormat="1" ht="22.8" x14ac:dyDescent="0.4">
      <c r="A157" s="423"/>
      <c r="B157" s="331"/>
      <c r="C157" s="331"/>
      <c r="D157" s="331"/>
      <c r="E157" s="331"/>
      <c r="F157" s="423"/>
      <c r="G157" s="423"/>
      <c r="H157" s="389"/>
      <c r="I157" s="389"/>
      <c r="J157" s="389"/>
      <c r="K157" s="389"/>
      <c r="L157" s="389"/>
      <c r="M157" s="389"/>
      <c r="N157" s="389"/>
      <c r="O157" s="389"/>
      <c r="P157" s="389"/>
      <c r="Q157" s="389"/>
      <c r="R157" s="454"/>
      <c r="S157" s="333"/>
      <c r="T157" s="333"/>
      <c r="U157" s="332"/>
      <c r="V157" s="333"/>
      <c r="W157" s="333"/>
      <c r="X157" s="333"/>
      <c r="Y157" s="333"/>
      <c r="Z157" s="333"/>
      <c r="AA157" s="333"/>
      <c r="AB157" s="333"/>
      <c r="AC157" s="333"/>
      <c r="AD157" s="333"/>
      <c r="AE157" s="535"/>
    </row>
    <row r="158" spans="1:31" s="330" customFormat="1" ht="22.8" x14ac:dyDescent="0.4">
      <c r="A158" s="423"/>
      <c r="B158" s="331"/>
      <c r="C158" s="331"/>
      <c r="D158" s="331"/>
      <c r="E158" s="331"/>
      <c r="F158" s="423"/>
      <c r="G158" s="423"/>
      <c r="H158" s="389"/>
      <c r="I158" s="389"/>
      <c r="J158" s="389"/>
      <c r="K158" s="389"/>
      <c r="L158" s="389"/>
      <c r="M158" s="389"/>
      <c r="N158" s="389"/>
      <c r="O158" s="389"/>
      <c r="P158" s="389"/>
      <c r="Q158" s="389"/>
      <c r="R158" s="454"/>
      <c r="S158" s="333"/>
      <c r="T158" s="333"/>
      <c r="U158" s="332"/>
      <c r="V158" s="333"/>
      <c r="W158" s="333"/>
      <c r="X158" s="333"/>
      <c r="Y158" s="333"/>
      <c r="Z158" s="333"/>
      <c r="AA158" s="333"/>
      <c r="AB158" s="333"/>
      <c r="AC158" s="333"/>
      <c r="AD158" s="333"/>
      <c r="AE158" s="535"/>
    </row>
    <row r="159" spans="1:31" s="330" customFormat="1" ht="22.8" x14ac:dyDescent="0.4">
      <c r="A159" s="423"/>
      <c r="B159" s="331"/>
      <c r="C159" s="331"/>
      <c r="D159" s="331"/>
      <c r="E159" s="331"/>
      <c r="F159" s="423"/>
      <c r="G159" s="423"/>
      <c r="H159" s="389"/>
      <c r="I159" s="389"/>
      <c r="J159" s="389"/>
      <c r="K159" s="389"/>
      <c r="L159" s="389"/>
      <c r="M159" s="389"/>
      <c r="N159" s="389"/>
      <c r="O159" s="389"/>
      <c r="P159" s="389"/>
      <c r="Q159" s="389"/>
      <c r="R159" s="454"/>
      <c r="S159" s="333"/>
      <c r="T159" s="333"/>
      <c r="U159" s="332"/>
      <c r="V159" s="333"/>
      <c r="W159" s="333"/>
      <c r="X159" s="333"/>
      <c r="Y159" s="333"/>
      <c r="Z159" s="333"/>
      <c r="AA159" s="333"/>
      <c r="AB159" s="333"/>
      <c r="AC159" s="333"/>
      <c r="AD159" s="333"/>
      <c r="AE159" s="535"/>
    </row>
    <row r="160" spans="1:31" s="330" customFormat="1" ht="22.8" x14ac:dyDescent="0.4">
      <c r="A160" s="423"/>
      <c r="B160" s="331"/>
      <c r="C160" s="331"/>
      <c r="D160" s="331"/>
      <c r="E160" s="331"/>
      <c r="F160" s="423"/>
      <c r="G160" s="423"/>
      <c r="H160" s="389"/>
      <c r="I160" s="389"/>
      <c r="J160" s="389"/>
      <c r="K160" s="389"/>
      <c r="L160" s="389"/>
      <c r="M160" s="389"/>
      <c r="N160" s="389"/>
      <c r="O160" s="389"/>
      <c r="P160" s="389"/>
      <c r="Q160" s="389"/>
      <c r="R160" s="454"/>
      <c r="S160" s="333"/>
      <c r="T160" s="333"/>
      <c r="U160" s="332"/>
      <c r="V160" s="333"/>
      <c r="W160" s="333"/>
      <c r="X160" s="333"/>
      <c r="Y160" s="333"/>
      <c r="Z160" s="333"/>
      <c r="AA160" s="333"/>
      <c r="AB160" s="333"/>
      <c r="AC160" s="333"/>
      <c r="AD160" s="333"/>
      <c r="AE160" s="535"/>
    </row>
    <row r="161" spans="1:31" s="330" customFormat="1" ht="22.8" x14ac:dyDescent="0.4">
      <c r="A161" s="423"/>
      <c r="B161" s="331"/>
      <c r="C161" s="331"/>
      <c r="D161" s="331"/>
      <c r="E161" s="331"/>
      <c r="F161" s="423"/>
      <c r="G161" s="423"/>
      <c r="H161" s="389"/>
      <c r="I161" s="389"/>
      <c r="J161" s="389"/>
      <c r="K161" s="389"/>
      <c r="L161" s="389"/>
      <c r="M161" s="389"/>
      <c r="N161" s="389"/>
      <c r="O161" s="389"/>
      <c r="P161" s="389"/>
      <c r="Q161" s="389"/>
      <c r="R161" s="454"/>
      <c r="S161" s="333"/>
      <c r="T161" s="333"/>
      <c r="U161" s="332"/>
      <c r="V161" s="333"/>
      <c r="W161" s="333"/>
      <c r="X161" s="333"/>
      <c r="Y161" s="333"/>
      <c r="Z161" s="333"/>
      <c r="AA161" s="333"/>
      <c r="AB161" s="333"/>
      <c r="AC161" s="333"/>
      <c r="AD161" s="333"/>
      <c r="AE161" s="535"/>
    </row>
    <row r="162" spans="1:31" s="330" customFormat="1" ht="22.8" x14ac:dyDescent="0.4">
      <c r="A162" s="423"/>
      <c r="B162" s="331"/>
      <c r="C162" s="331"/>
      <c r="D162" s="331"/>
      <c r="E162" s="331"/>
      <c r="F162" s="423"/>
      <c r="G162" s="423"/>
      <c r="H162" s="389"/>
      <c r="I162" s="389"/>
      <c r="J162" s="389"/>
      <c r="K162" s="389"/>
      <c r="L162" s="389"/>
      <c r="M162" s="389"/>
      <c r="N162" s="389"/>
      <c r="O162" s="389"/>
      <c r="P162" s="389"/>
      <c r="Q162" s="389"/>
      <c r="R162" s="454"/>
      <c r="S162" s="333"/>
      <c r="T162" s="333"/>
      <c r="U162" s="332"/>
      <c r="V162" s="333"/>
      <c r="W162" s="333"/>
      <c r="X162" s="333"/>
      <c r="Y162" s="333"/>
      <c r="Z162" s="333"/>
      <c r="AA162" s="333"/>
      <c r="AB162" s="333"/>
      <c r="AC162" s="333"/>
      <c r="AD162" s="333"/>
      <c r="AE162" s="535"/>
    </row>
    <row r="163" spans="1:31" s="330" customFormat="1" ht="22.8" x14ac:dyDescent="0.4">
      <c r="A163" s="423"/>
      <c r="B163" s="331"/>
      <c r="C163" s="331"/>
      <c r="D163" s="331"/>
      <c r="E163" s="331"/>
      <c r="F163" s="423"/>
      <c r="G163" s="423"/>
      <c r="H163" s="389"/>
      <c r="I163" s="389"/>
      <c r="J163" s="389"/>
      <c r="K163" s="389"/>
      <c r="L163" s="389"/>
      <c r="M163" s="389"/>
      <c r="N163" s="389"/>
      <c r="O163" s="389"/>
      <c r="P163" s="389"/>
      <c r="Q163" s="389"/>
      <c r="R163" s="454"/>
      <c r="S163" s="333"/>
      <c r="T163" s="333"/>
      <c r="U163" s="332"/>
      <c r="V163" s="333"/>
      <c r="W163" s="333"/>
      <c r="X163" s="333"/>
      <c r="Y163" s="333"/>
      <c r="Z163" s="333"/>
      <c r="AA163" s="333"/>
      <c r="AB163" s="333"/>
      <c r="AC163" s="333"/>
      <c r="AD163" s="333"/>
      <c r="AE163" s="535"/>
    </row>
    <row r="164" spans="1:31" s="330" customFormat="1" ht="22.8" x14ac:dyDescent="0.4">
      <c r="A164" s="423"/>
      <c r="B164" s="331"/>
      <c r="C164" s="331"/>
      <c r="D164" s="331"/>
      <c r="E164" s="331"/>
      <c r="F164" s="423"/>
      <c r="G164" s="423"/>
      <c r="H164" s="389"/>
      <c r="I164" s="389"/>
      <c r="J164" s="389"/>
      <c r="K164" s="389"/>
      <c r="L164" s="389"/>
      <c r="M164" s="389"/>
      <c r="N164" s="389"/>
      <c r="O164" s="389"/>
      <c r="P164" s="389"/>
      <c r="Q164" s="389"/>
      <c r="R164" s="454"/>
      <c r="S164" s="333"/>
      <c r="T164" s="333"/>
      <c r="U164" s="332"/>
      <c r="V164" s="333"/>
      <c r="W164" s="333"/>
      <c r="X164" s="333"/>
      <c r="Y164" s="333"/>
      <c r="Z164" s="333"/>
      <c r="AA164" s="333"/>
      <c r="AB164" s="333"/>
      <c r="AC164" s="333"/>
      <c r="AD164" s="333"/>
      <c r="AE164" s="535"/>
    </row>
    <row r="165" spans="1:31" s="330" customFormat="1" ht="22.8" x14ac:dyDescent="0.4">
      <c r="A165" s="423"/>
      <c r="B165" s="331"/>
      <c r="C165" s="331"/>
      <c r="D165" s="331"/>
      <c r="E165" s="331"/>
      <c r="F165" s="423"/>
      <c r="G165" s="423"/>
      <c r="H165" s="389"/>
      <c r="I165" s="389"/>
      <c r="J165" s="389"/>
      <c r="K165" s="389"/>
      <c r="L165" s="389"/>
      <c r="M165" s="389"/>
      <c r="N165" s="389"/>
      <c r="O165" s="389"/>
      <c r="P165" s="389"/>
      <c r="Q165" s="389"/>
      <c r="R165" s="454"/>
      <c r="S165" s="333"/>
      <c r="T165" s="333"/>
      <c r="U165" s="332"/>
      <c r="V165" s="333"/>
      <c r="W165" s="333"/>
      <c r="X165" s="333"/>
      <c r="Y165" s="333"/>
      <c r="Z165" s="333"/>
      <c r="AA165" s="333"/>
      <c r="AB165" s="333"/>
      <c r="AC165" s="333"/>
      <c r="AD165" s="333"/>
      <c r="AE165" s="535"/>
    </row>
    <row r="166" spans="1:31" s="330" customFormat="1" ht="22.8" x14ac:dyDescent="0.4">
      <c r="A166" s="423"/>
      <c r="B166" s="331"/>
      <c r="C166" s="331"/>
      <c r="D166" s="331"/>
      <c r="E166" s="331"/>
      <c r="F166" s="423"/>
      <c r="G166" s="423"/>
      <c r="H166" s="333"/>
      <c r="I166" s="333"/>
      <c r="J166" s="333"/>
      <c r="K166" s="333"/>
      <c r="L166" s="333"/>
      <c r="M166" s="333"/>
      <c r="N166" s="333"/>
      <c r="O166" s="333"/>
      <c r="P166" s="333"/>
      <c r="Q166" s="333"/>
      <c r="R166" s="454"/>
      <c r="S166" s="333"/>
      <c r="T166" s="333"/>
      <c r="U166" s="332"/>
      <c r="V166" s="333"/>
      <c r="W166" s="333"/>
      <c r="X166" s="333"/>
      <c r="Y166" s="333"/>
      <c r="Z166" s="333"/>
      <c r="AA166" s="333"/>
      <c r="AB166" s="333"/>
      <c r="AC166" s="333"/>
      <c r="AD166" s="333"/>
      <c r="AE166" s="535"/>
    </row>
    <row r="167" spans="1:31" s="330" customFormat="1" ht="22.8" x14ac:dyDescent="0.4">
      <c r="A167" s="423"/>
      <c r="B167" s="331"/>
      <c r="C167" s="331"/>
      <c r="D167" s="331"/>
      <c r="E167" s="331"/>
      <c r="F167" s="423"/>
      <c r="G167" s="423"/>
      <c r="H167" s="333"/>
      <c r="I167" s="333"/>
      <c r="J167" s="333"/>
      <c r="K167" s="333"/>
      <c r="L167" s="333"/>
      <c r="M167" s="333"/>
      <c r="N167" s="333"/>
      <c r="O167" s="333"/>
      <c r="P167" s="333"/>
      <c r="Q167" s="333"/>
      <c r="R167" s="454"/>
      <c r="S167" s="333"/>
      <c r="T167" s="333"/>
      <c r="U167" s="332"/>
      <c r="V167" s="333"/>
      <c r="W167" s="333"/>
      <c r="X167" s="333"/>
      <c r="Y167" s="333"/>
      <c r="Z167" s="333"/>
      <c r="AA167" s="333"/>
      <c r="AB167" s="333"/>
      <c r="AC167" s="333"/>
      <c r="AD167" s="333"/>
      <c r="AE167" s="535"/>
    </row>
    <row r="168" spans="1:31" s="330" customFormat="1" ht="22.8" x14ac:dyDescent="0.4">
      <c r="A168" s="423"/>
      <c r="B168" s="331"/>
      <c r="C168" s="331"/>
      <c r="D168" s="331"/>
      <c r="E168" s="331"/>
      <c r="F168" s="423"/>
      <c r="G168" s="423"/>
      <c r="H168" s="333"/>
      <c r="I168" s="333"/>
      <c r="J168" s="333"/>
      <c r="K168" s="333"/>
      <c r="L168" s="333"/>
      <c r="M168" s="333"/>
      <c r="N168" s="333"/>
      <c r="O168" s="333"/>
      <c r="P168" s="333"/>
      <c r="Q168" s="333"/>
      <c r="R168" s="454"/>
      <c r="S168" s="333"/>
      <c r="T168" s="333"/>
      <c r="U168" s="332"/>
      <c r="V168" s="333"/>
      <c r="W168" s="333"/>
      <c r="X168" s="333"/>
      <c r="Y168" s="333"/>
      <c r="Z168" s="333"/>
      <c r="AA168" s="333"/>
      <c r="AB168" s="333"/>
      <c r="AC168" s="333"/>
      <c r="AD168" s="333"/>
      <c r="AE168" s="535"/>
    </row>
    <row r="169" spans="1:31" s="330" customFormat="1" ht="22.8" x14ac:dyDescent="0.4">
      <c r="A169" s="423"/>
      <c r="B169" s="331"/>
      <c r="C169" s="331"/>
      <c r="D169" s="331"/>
      <c r="E169" s="331"/>
      <c r="F169" s="423"/>
      <c r="G169" s="423"/>
      <c r="H169" s="333"/>
      <c r="I169" s="333"/>
      <c r="J169" s="333"/>
      <c r="K169" s="333"/>
      <c r="L169" s="333"/>
      <c r="M169" s="333"/>
      <c r="N169" s="333"/>
      <c r="O169" s="333"/>
      <c r="P169" s="333"/>
      <c r="Q169" s="333"/>
      <c r="R169" s="454"/>
      <c r="S169" s="333"/>
      <c r="T169" s="333"/>
      <c r="U169" s="332"/>
      <c r="V169" s="333"/>
      <c r="W169" s="333"/>
      <c r="X169" s="333"/>
      <c r="Y169" s="333"/>
      <c r="Z169" s="333"/>
      <c r="AA169" s="333"/>
      <c r="AB169" s="333"/>
      <c r="AC169" s="333"/>
      <c r="AD169" s="333"/>
      <c r="AE169" s="535"/>
    </row>
    <row r="170" spans="1:31" s="330" customFormat="1" ht="22.8" x14ac:dyDescent="0.4">
      <c r="A170" s="423"/>
      <c r="B170" s="331"/>
      <c r="C170" s="331"/>
      <c r="D170" s="331"/>
      <c r="E170" s="331"/>
      <c r="F170" s="423"/>
      <c r="G170" s="423"/>
      <c r="H170" s="333"/>
      <c r="I170" s="333"/>
      <c r="J170" s="333"/>
      <c r="K170" s="333"/>
      <c r="L170" s="333"/>
      <c r="M170" s="333"/>
      <c r="N170" s="333"/>
      <c r="O170" s="333"/>
      <c r="P170" s="333"/>
      <c r="Q170" s="333"/>
      <c r="R170" s="454"/>
      <c r="S170" s="333"/>
      <c r="T170" s="333"/>
      <c r="U170" s="332"/>
      <c r="V170" s="333"/>
      <c r="W170" s="333"/>
      <c r="X170" s="333"/>
      <c r="Y170" s="333"/>
      <c r="Z170" s="333"/>
      <c r="AA170" s="333"/>
      <c r="AB170" s="333"/>
      <c r="AC170" s="333"/>
      <c r="AD170" s="333"/>
      <c r="AE170" s="535"/>
    </row>
    <row r="171" spans="1:31" s="330" customFormat="1" ht="22.8" x14ac:dyDescent="0.4">
      <c r="A171" s="423"/>
      <c r="B171" s="331"/>
      <c r="C171" s="331"/>
      <c r="D171" s="331"/>
      <c r="E171" s="331"/>
      <c r="F171" s="423"/>
      <c r="G171" s="423"/>
      <c r="H171" s="333"/>
      <c r="I171" s="333"/>
      <c r="J171" s="333"/>
      <c r="K171" s="333"/>
      <c r="L171" s="333"/>
      <c r="M171" s="333"/>
      <c r="N171" s="333"/>
      <c r="O171" s="333"/>
      <c r="P171" s="333"/>
      <c r="Q171" s="333"/>
      <c r="R171" s="454"/>
      <c r="S171" s="333"/>
      <c r="T171" s="333"/>
      <c r="U171" s="332"/>
      <c r="V171" s="333"/>
      <c r="W171" s="333"/>
      <c r="X171" s="333"/>
      <c r="Y171" s="333"/>
      <c r="Z171" s="333"/>
      <c r="AA171" s="333"/>
      <c r="AB171" s="333"/>
      <c r="AC171" s="333"/>
      <c r="AD171" s="333"/>
      <c r="AE171" s="535"/>
    </row>
    <row r="172" spans="1:31" s="330" customFormat="1" ht="22.8" x14ac:dyDescent="0.4">
      <c r="A172" s="423"/>
      <c r="B172" s="331"/>
      <c r="C172" s="331"/>
      <c r="D172" s="331"/>
      <c r="E172" s="331"/>
      <c r="F172" s="423"/>
      <c r="G172" s="423"/>
      <c r="H172" s="333"/>
      <c r="I172" s="333"/>
      <c r="J172" s="333"/>
      <c r="K172" s="333"/>
      <c r="L172" s="333"/>
      <c r="M172" s="333"/>
      <c r="N172" s="333"/>
      <c r="O172" s="333"/>
      <c r="P172" s="333"/>
      <c r="Q172" s="333"/>
      <c r="R172" s="454"/>
      <c r="S172" s="333"/>
      <c r="T172" s="333"/>
      <c r="U172" s="332"/>
      <c r="V172" s="333"/>
      <c r="W172" s="333"/>
      <c r="X172" s="333"/>
      <c r="Y172" s="333"/>
      <c r="Z172" s="333"/>
      <c r="AA172" s="333"/>
      <c r="AB172" s="333"/>
      <c r="AC172" s="333"/>
      <c r="AD172" s="333"/>
      <c r="AE172" s="535"/>
    </row>
    <row r="173" spans="1:31" s="330" customFormat="1" ht="22.8" x14ac:dyDescent="0.4">
      <c r="A173" s="423"/>
      <c r="B173" s="331"/>
      <c r="C173" s="331"/>
      <c r="D173" s="331"/>
      <c r="E173" s="331"/>
      <c r="F173" s="423"/>
      <c r="G173" s="423"/>
      <c r="H173" s="333"/>
      <c r="I173" s="333"/>
      <c r="J173" s="333"/>
      <c r="K173" s="333"/>
      <c r="L173" s="333"/>
      <c r="M173" s="333"/>
      <c r="N173" s="333"/>
      <c r="O173" s="333"/>
      <c r="P173" s="333"/>
      <c r="Q173" s="333"/>
      <c r="R173" s="454"/>
      <c r="S173" s="333"/>
      <c r="T173" s="333"/>
      <c r="U173" s="332"/>
      <c r="V173" s="333"/>
      <c r="W173" s="333"/>
      <c r="X173" s="333"/>
      <c r="Y173" s="333"/>
      <c r="Z173" s="333"/>
      <c r="AA173" s="333"/>
      <c r="AB173" s="333"/>
      <c r="AC173" s="333"/>
      <c r="AD173" s="333"/>
      <c r="AE173" s="535"/>
    </row>
    <row r="174" spans="1:31" s="330" customFormat="1" ht="22.8" x14ac:dyDescent="0.4">
      <c r="A174" s="423"/>
      <c r="B174" s="331"/>
      <c r="C174" s="331"/>
      <c r="D174" s="331"/>
      <c r="E174" s="331"/>
      <c r="F174" s="423"/>
      <c r="G174" s="423"/>
      <c r="H174" s="333"/>
      <c r="I174" s="333"/>
      <c r="J174" s="333"/>
      <c r="K174" s="333"/>
      <c r="L174" s="333"/>
      <c r="M174" s="333"/>
      <c r="N174" s="333"/>
      <c r="O174" s="333"/>
      <c r="P174" s="333"/>
      <c r="Q174" s="333"/>
      <c r="R174" s="454"/>
      <c r="S174" s="333"/>
      <c r="T174" s="333"/>
      <c r="U174" s="332"/>
      <c r="V174" s="333"/>
      <c r="W174" s="333"/>
      <c r="X174" s="333"/>
      <c r="Y174" s="333"/>
      <c r="Z174" s="333"/>
      <c r="AA174" s="333"/>
      <c r="AB174" s="333"/>
      <c r="AC174" s="333"/>
      <c r="AD174" s="333"/>
      <c r="AE174" s="535"/>
    </row>
    <row r="175" spans="1:31" s="330" customFormat="1" ht="22.8" x14ac:dyDescent="0.4">
      <c r="A175" s="423"/>
      <c r="B175" s="331"/>
      <c r="C175" s="331"/>
      <c r="D175" s="331"/>
      <c r="E175" s="331"/>
      <c r="F175" s="423"/>
      <c r="G175" s="423"/>
      <c r="H175" s="333"/>
      <c r="I175" s="333"/>
      <c r="J175" s="333"/>
      <c r="K175" s="333"/>
      <c r="L175" s="333"/>
      <c r="M175" s="333"/>
      <c r="N175" s="333"/>
      <c r="O175" s="333"/>
      <c r="P175" s="333"/>
      <c r="Q175" s="333"/>
      <c r="R175" s="454"/>
      <c r="S175" s="333"/>
      <c r="T175" s="333"/>
      <c r="U175" s="332"/>
      <c r="V175" s="333"/>
      <c r="W175" s="333"/>
      <c r="X175" s="333"/>
      <c r="Y175" s="333"/>
      <c r="Z175" s="333"/>
      <c r="AA175" s="333"/>
      <c r="AB175" s="333"/>
      <c r="AC175" s="333"/>
      <c r="AD175" s="333"/>
      <c r="AE175" s="535"/>
    </row>
    <row r="176" spans="1:31" s="330" customFormat="1" ht="22.8" x14ac:dyDescent="0.4">
      <c r="A176" s="423"/>
      <c r="B176" s="331"/>
      <c r="C176" s="331"/>
      <c r="D176" s="331"/>
      <c r="E176" s="331"/>
      <c r="F176" s="423"/>
      <c r="G176" s="423"/>
      <c r="H176" s="333"/>
      <c r="I176" s="333"/>
      <c r="J176" s="333"/>
      <c r="K176" s="333"/>
      <c r="L176" s="333"/>
      <c r="M176" s="333"/>
      <c r="N176" s="333"/>
      <c r="O176" s="333"/>
      <c r="P176" s="333"/>
      <c r="Q176" s="333"/>
      <c r="R176" s="454"/>
      <c r="S176" s="333"/>
      <c r="T176" s="333"/>
      <c r="U176" s="332"/>
      <c r="V176" s="333"/>
      <c r="W176" s="333"/>
      <c r="X176" s="333"/>
      <c r="Y176" s="333"/>
      <c r="Z176" s="333"/>
      <c r="AA176" s="333"/>
      <c r="AB176" s="333"/>
      <c r="AC176" s="333"/>
      <c r="AD176" s="333"/>
      <c r="AE176" s="535"/>
    </row>
    <row r="177" spans="1:31" s="330" customFormat="1" ht="22.8" x14ac:dyDescent="0.4">
      <c r="A177" s="423"/>
      <c r="B177" s="331"/>
      <c r="C177" s="331"/>
      <c r="D177" s="331"/>
      <c r="E177" s="331"/>
      <c r="F177" s="423"/>
      <c r="G177" s="423"/>
      <c r="H177" s="333"/>
      <c r="I177" s="333"/>
      <c r="J177" s="333"/>
      <c r="K177" s="333"/>
      <c r="L177" s="333"/>
      <c r="M177" s="333"/>
      <c r="N177" s="333"/>
      <c r="O177" s="333"/>
      <c r="P177" s="333"/>
      <c r="Q177" s="333"/>
      <c r="R177" s="454"/>
      <c r="S177" s="333"/>
      <c r="T177" s="333"/>
      <c r="U177" s="332"/>
      <c r="V177" s="333"/>
      <c r="W177" s="333"/>
      <c r="X177" s="333"/>
      <c r="Y177" s="333"/>
      <c r="Z177" s="333"/>
      <c r="AA177" s="333"/>
      <c r="AB177" s="333"/>
      <c r="AC177" s="333"/>
      <c r="AD177" s="333"/>
      <c r="AE177" s="535"/>
    </row>
    <row r="178" spans="1:31" s="330" customFormat="1" ht="22.8" x14ac:dyDescent="0.4">
      <c r="A178" s="423"/>
      <c r="B178" s="331"/>
      <c r="C178" s="331"/>
      <c r="D178" s="331"/>
      <c r="E178" s="331"/>
      <c r="F178" s="423"/>
      <c r="G178" s="423"/>
      <c r="H178" s="333"/>
      <c r="I178" s="333"/>
      <c r="J178" s="333"/>
      <c r="K178" s="333"/>
      <c r="L178" s="333"/>
      <c r="M178" s="333"/>
      <c r="N178" s="333"/>
      <c r="O178" s="333"/>
      <c r="P178" s="333"/>
      <c r="Q178" s="333"/>
      <c r="R178" s="454"/>
      <c r="S178" s="333"/>
      <c r="T178" s="333"/>
      <c r="U178" s="332"/>
      <c r="V178" s="333"/>
      <c r="W178" s="333"/>
      <c r="X178" s="333"/>
      <c r="Y178" s="333"/>
      <c r="Z178" s="333"/>
      <c r="AA178" s="333"/>
      <c r="AB178" s="333"/>
      <c r="AC178" s="333"/>
      <c r="AD178" s="333"/>
      <c r="AE178" s="535"/>
    </row>
    <row r="179" spans="1:31" s="330" customFormat="1" ht="22.8" x14ac:dyDescent="0.4">
      <c r="A179" s="423"/>
      <c r="B179" s="331"/>
      <c r="C179" s="331"/>
      <c r="D179" s="331"/>
      <c r="E179" s="331"/>
      <c r="F179" s="423"/>
      <c r="G179" s="423"/>
      <c r="H179" s="333"/>
      <c r="I179" s="333"/>
      <c r="J179" s="333"/>
      <c r="K179" s="333"/>
      <c r="L179" s="333"/>
      <c r="M179" s="333"/>
      <c r="N179" s="333"/>
      <c r="O179" s="333"/>
      <c r="P179" s="333"/>
      <c r="Q179" s="333"/>
      <c r="R179" s="454"/>
      <c r="S179" s="333"/>
      <c r="T179" s="333"/>
      <c r="U179" s="332"/>
      <c r="V179" s="333"/>
      <c r="W179" s="333"/>
      <c r="X179" s="333"/>
      <c r="Y179" s="333"/>
      <c r="Z179" s="333"/>
      <c r="AA179" s="333"/>
      <c r="AB179" s="333"/>
      <c r="AC179" s="333"/>
      <c r="AD179" s="333"/>
      <c r="AE179" s="535"/>
    </row>
    <row r="180" spans="1:31" s="330" customFormat="1" ht="22.8" x14ac:dyDescent="0.4">
      <c r="A180" s="423"/>
      <c r="B180" s="331"/>
      <c r="C180" s="331"/>
      <c r="D180" s="331"/>
      <c r="E180" s="331"/>
      <c r="F180" s="423"/>
      <c r="G180" s="423"/>
      <c r="H180" s="333"/>
      <c r="I180" s="333"/>
      <c r="J180" s="333"/>
      <c r="K180" s="333"/>
      <c r="L180" s="333"/>
      <c r="M180" s="333"/>
      <c r="N180" s="333"/>
      <c r="O180" s="333"/>
      <c r="P180" s="333"/>
      <c r="Q180" s="333"/>
      <c r="R180" s="454"/>
      <c r="S180" s="333"/>
      <c r="T180" s="333"/>
      <c r="U180" s="332"/>
      <c r="V180" s="333"/>
      <c r="W180" s="333"/>
      <c r="X180" s="333"/>
      <c r="Y180" s="333"/>
      <c r="Z180" s="333"/>
      <c r="AA180" s="333"/>
      <c r="AB180" s="333"/>
      <c r="AC180" s="333"/>
      <c r="AD180" s="333"/>
      <c r="AE180" s="535"/>
    </row>
    <row r="181" spans="1:31" s="330" customFormat="1" ht="22.8" x14ac:dyDescent="0.4">
      <c r="A181" s="423"/>
      <c r="B181" s="331"/>
      <c r="C181" s="331"/>
      <c r="D181" s="331"/>
      <c r="E181" s="331"/>
      <c r="F181" s="423"/>
      <c r="G181" s="423"/>
      <c r="H181" s="333"/>
      <c r="I181" s="333"/>
      <c r="J181" s="333"/>
      <c r="K181" s="333"/>
      <c r="L181" s="333"/>
      <c r="M181" s="333"/>
      <c r="N181" s="333"/>
      <c r="O181" s="333"/>
      <c r="P181" s="333"/>
      <c r="Q181" s="333"/>
      <c r="R181" s="454"/>
      <c r="S181" s="333"/>
      <c r="T181" s="333"/>
      <c r="U181" s="332"/>
      <c r="V181" s="333"/>
      <c r="W181" s="333"/>
      <c r="X181" s="333"/>
      <c r="Y181" s="333"/>
      <c r="Z181" s="333"/>
      <c r="AA181" s="333"/>
      <c r="AB181" s="333"/>
      <c r="AC181" s="333"/>
      <c r="AD181" s="333"/>
      <c r="AE181" s="535"/>
    </row>
    <row r="182" spans="1:31" s="330" customFormat="1" ht="22.8" x14ac:dyDescent="0.4">
      <c r="A182" s="423"/>
      <c r="B182" s="331"/>
      <c r="C182" s="331"/>
      <c r="D182" s="331"/>
      <c r="E182" s="331"/>
      <c r="F182" s="423"/>
      <c r="G182" s="423"/>
      <c r="H182" s="333"/>
      <c r="I182" s="333"/>
      <c r="J182" s="333"/>
      <c r="K182" s="333"/>
      <c r="L182" s="333"/>
      <c r="M182" s="333"/>
      <c r="N182" s="333"/>
      <c r="O182" s="333"/>
      <c r="P182" s="333"/>
      <c r="Q182" s="333"/>
      <c r="R182" s="454"/>
      <c r="S182" s="333"/>
      <c r="T182" s="333"/>
      <c r="U182" s="332"/>
      <c r="V182" s="333"/>
      <c r="W182" s="333"/>
      <c r="X182" s="333"/>
      <c r="Y182" s="333"/>
      <c r="Z182" s="333"/>
      <c r="AA182" s="333"/>
      <c r="AB182" s="333"/>
      <c r="AC182" s="333"/>
      <c r="AD182" s="333"/>
      <c r="AE182" s="535"/>
    </row>
    <row r="183" spans="1:31" s="330" customFormat="1" ht="22.8" x14ac:dyDescent="0.4">
      <c r="A183" s="423"/>
      <c r="B183" s="331"/>
      <c r="C183" s="331"/>
      <c r="D183" s="331"/>
      <c r="E183" s="331"/>
      <c r="F183" s="423"/>
      <c r="G183" s="423"/>
      <c r="H183" s="333"/>
      <c r="I183" s="333"/>
      <c r="J183" s="333"/>
      <c r="K183" s="333"/>
      <c r="L183" s="333"/>
      <c r="M183" s="333"/>
      <c r="N183" s="333"/>
      <c r="O183" s="333"/>
      <c r="P183" s="333"/>
      <c r="Q183" s="333"/>
      <c r="R183" s="454"/>
      <c r="S183" s="333"/>
      <c r="T183" s="333"/>
      <c r="U183" s="332"/>
      <c r="V183" s="333"/>
      <c r="W183" s="333"/>
      <c r="X183" s="333"/>
      <c r="Y183" s="333"/>
      <c r="Z183" s="333"/>
      <c r="AA183" s="333"/>
      <c r="AB183" s="333"/>
      <c r="AC183" s="333"/>
      <c r="AD183" s="333"/>
      <c r="AE183" s="535"/>
    </row>
    <row r="184" spans="1:31" s="330" customFormat="1" ht="22.8" x14ac:dyDescent="0.4">
      <c r="A184" s="423"/>
      <c r="B184" s="331"/>
      <c r="C184" s="331"/>
      <c r="D184" s="331"/>
      <c r="E184" s="331"/>
      <c r="F184" s="423"/>
      <c r="G184" s="423"/>
      <c r="H184" s="333"/>
      <c r="I184" s="333"/>
      <c r="J184" s="333"/>
      <c r="K184" s="333"/>
      <c r="L184" s="333"/>
      <c r="M184" s="333"/>
      <c r="N184" s="333"/>
      <c r="O184" s="333"/>
      <c r="P184" s="333"/>
      <c r="Q184" s="333"/>
      <c r="R184" s="454"/>
      <c r="S184" s="333"/>
      <c r="T184" s="333"/>
      <c r="U184" s="332"/>
      <c r="V184" s="333"/>
      <c r="W184" s="333"/>
      <c r="X184" s="333"/>
      <c r="Y184" s="333"/>
      <c r="Z184" s="333"/>
      <c r="AA184" s="333"/>
      <c r="AB184" s="333"/>
      <c r="AC184" s="333"/>
      <c r="AD184" s="333"/>
      <c r="AE184" s="535"/>
    </row>
    <row r="185" spans="1:31" s="330" customFormat="1" ht="22.8" x14ac:dyDescent="0.4">
      <c r="A185" s="423"/>
      <c r="B185" s="331"/>
      <c r="C185" s="331"/>
      <c r="D185" s="331"/>
      <c r="E185" s="331"/>
      <c r="F185" s="423"/>
      <c r="G185" s="423"/>
      <c r="H185" s="333"/>
      <c r="I185" s="333"/>
      <c r="J185" s="333"/>
      <c r="K185" s="333"/>
      <c r="L185" s="333"/>
      <c r="M185" s="333"/>
      <c r="N185" s="333"/>
      <c r="O185" s="333"/>
      <c r="P185" s="333"/>
      <c r="Q185" s="333"/>
      <c r="R185" s="454"/>
      <c r="S185" s="333"/>
      <c r="T185" s="333"/>
      <c r="U185" s="332"/>
      <c r="V185" s="333"/>
      <c r="W185" s="333"/>
      <c r="X185" s="333"/>
      <c r="Y185" s="333"/>
      <c r="Z185" s="333"/>
      <c r="AA185" s="333"/>
      <c r="AB185" s="333"/>
      <c r="AC185" s="333"/>
      <c r="AD185" s="333"/>
      <c r="AE185" s="535"/>
    </row>
    <row r="186" spans="1:31" s="330" customFormat="1" ht="22.8" x14ac:dyDescent="0.4">
      <c r="A186" s="423"/>
      <c r="B186" s="331"/>
      <c r="C186" s="331"/>
      <c r="D186" s="331"/>
      <c r="E186" s="331"/>
      <c r="F186" s="423"/>
      <c r="G186" s="423"/>
      <c r="H186" s="333"/>
      <c r="I186" s="333"/>
      <c r="J186" s="333"/>
      <c r="K186" s="333"/>
      <c r="L186" s="333"/>
      <c r="M186" s="333"/>
      <c r="N186" s="333"/>
      <c r="O186" s="333"/>
      <c r="P186" s="333"/>
      <c r="Q186" s="333"/>
      <c r="R186" s="454"/>
      <c r="S186" s="333"/>
      <c r="T186" s="333"/>
      <c r="U186" s="332"/>
      <c r="V186" s="333"/>
      <c r="W186" s="333"/>
      <c r="X186" s="333"/>
      <c r="Y186" s="333"/>
      <c r="Z186" s="333"/>
      <c r="AA186" s="333"/>
      <c r="AB186" s="333"/>
      <c r="AC186" s="333"/>
      <c r="AD186" s="333"/>
      <c r="AE186" s="535"/>
    </row>
    <row r="187" spans="1:31" s="330" customFormat="1" ht="22.8" x14ac:dyDescent="0.4">
      <c r="A187" s="423"/>
      <c r="B187" s="331"/>
      <c r="C187" s="331"/>
      <c r="D187" s="331"/>
      <c r="E187" s="331"/>
      <c r="F187" s="423"/>
      <c r="G187" s="423"/>
      <c r="H187" s="333"/>
      <c r="I187" s="333"/>
      <c r="J187" s="333"/>
      <c r="K187" s="333"/>
      <c r="L187" s="333"/>
      <c r="M187" s="333"/>
      <c r="N187" s="333"/>
      <c r="O187" s="333"/>
      <c r="P187" s="333"/>
      <c r="Q187" s="333"/>
      <c r="R187" s="454"/>
      <c r="S187" s="333"/>
      <c r="T187" s="333"/>
      <c r="U187" s="332"/>
      <c r="V187" s="333"/>
      <c r="W187" s="333"/>
      <c r="X187" s="333"/>
      <c r="Y187" s="333"/>
      <c r="Z187" s="333"/>
      <c r="AA187" s="333"/>
      <c r="AB187" s="333"/>
      <c r="AC187" s="333"/>
      <c r="AD187" s="333"/>
      <c r="AE187" s="535"/>
    </row>
    <row r="188" spans="1:31" s="330" customFormat="1" ht="22.8" x14ac:dyDescent="0.4">
      <c r="A188" s="423"/>
      <c r="B188" s="331"/>
      <c r="C188" s="331"/>
      <c r="D188" s="331"/>
      <c r="E188" s="331"/>
      <c r="F188" s="423"/>
      <c r="G188" s="423"/>
      <c r="H188" s="333"/>
      <c r="I188" s="333"/>
      <c r="J188" s="333"/>
      <c r="K188" s="333"/>
      <c r="L188" s="333"/>
      <c r="M188" s="333"/>
      <c r="N188" s="333"/>
      <c r="O188" s="333"/>
      <c r="P188" s="333"/>
      <c r="Q188" s="333"/>
      <c r="R188" s="454"/>
      <c r="S188" s="333"/>
      <c r="T188" s="333"/>
      <c r="U188" s="332"/>
      <c r="V188" s="333"/>
      <c r="W188" s="333"/>
      <c r="X188" s="333"/>
      <c r="Y188" s="333"/>
      <c r="Z188" s="333"/>
      <c r="AA188" s="333"/>
      <c r="AB188" s="333"/>
      <c r="AC188" s="333"/>
      <c r="AD188" s="333"/>
      <c r="AE188" s="535"/>
    </row>
    <row r="189" spans="1:31" s="330" customFormat="1" ht="22.8" x14ac:dyDescent="0.4">
      <c r="A189" s="423"/>
      <c r="B189" s="331"/>
      <c r="C189" s="331"/>
      <c r="D189" s="331"/>
      <c r="E189" s="331"/>
      <c r="F189" s="423"/>
      <c r="G189" s="423"/>
      <c r="H189" s="333"/>
      <c r="I189" s="333"/>
      <c r="J189" s="333"/>
      <c r="K189" s="333"/>
      <c r="L189" s="333"/>
      <c r="M189" s="333"/>
      <c r="N189" s="333"/>
      <c r="O189" s="333"/>
      <c r="P189" s="333"/>
      <c r="Q189" s="333"/>
      <c r="R189" s="454"/>
      <c r="S189" s="333"/>
      <c r="T189" s="333"/>
      <c r="U189" s="332"/>
      <c r="V189" s="333"/>
      <c r="W189" s="333"/>
      <c r="X189" s="333"/>
      <c r="Y189" s="333"/>
      <c r="Z189" s="333"/>
      <c r="AA189" s="333"/>
      <c r="AB189" s="333"/>
      <c r="AC189" s="333"/>
      <c r="AD189" s="333"/>
      <c r="AE189" s="535"/>
    </row>
    <row r="190" spans="1:31" s="330" customFormat="1" ht="22.8" x14ac:dyDescent="0.4">
      <c r="A190" s="423"/>
      <c r="B190" s="331"/>
      <c r="C190" s="331"/>
      <c r="D190" s="331"/>
      <c r="E190" s="331"/>
      <c r="F190" s="423"/>
      <c r="G190" s="423"/>
      <c r="H190" s="333"/>
      <c r="I190" s="333"/>
      <c r="J190" s="333"/>
      <c r="K190" s="333"/>
      <c r="L190" s="333"/>
      <c r="M190" s="333"/>
      <c r="N190" s="333"/>
      <c r="O190" s="333"/>
      <c r="P190" s="333"/>
      <c r="Q190" s="333"/>
      <c r="R190" s="454"/>
      <c r="S190" s="333"/>
      <c r="T190" s="333"/>
      <c r="U190" s="332"/>
      <c r="V190" s="333"/>
      <c r="W190" s="333"/>
      <c r="X190" s="333"/>
      <c r="Y190" s="333"/>
      <c r="Z190" s="333"/>
      <c r="AA190" s="333"/>
      <c r="AB190" s="333"/>
      <c r="AC190" s="333"/>
      <c r="AD190" s="333"/>
      <c r="AE190" s="535"/>
    </row>
    <row r="191" spans="1:31" s="330" customFormat="1" ht="22.8" x14ac:dyDescent="0.4">
      <c r="A191" s="423"/>
      <c r="B191" s="331"/>
      <c r="C191" s="331"/>
      <c r="D191" s="331"/>
      <c r="E191" s="331"/>
      <c r="F191" s="423"/>
      <c r="G191" s="423"/>
      <c r="H191" s="333"/>
      <c r="I191" s="333"/>
      <c r="J191" s="333"/>
      <c r="K191" s="333"/>
      <c r="L191" s="333"/>
      <c r="M191" s="333"/>
      <c r="N191" s="333"/>
      <c r="O191" s="333"/>
      <c r="P191" s="333"/>
      <c r="Q191" s="333"/>
      <c r="R191" s="454"/>
      <c r="S191" s="333"/>
      <c r="T191" s="333"/>
      <c r="U191" s="332"/>
      <c r="V191" s="333"/>
      <c r="W191" s="333"/>
      <c r="X191" s="333"/>
      <c r="Y191" s="333"/>
      <c r="Z191" s="333"/>
      <c r="AA191" s="333"/>
      <c r="AB191" s="333"/>
      <c r="AC191" s="333"/>
      <c r="AD191" s="333"/>
      <c r="AE191" s="535"/>
    </row>
    <row r="192" spans="1:31" s="330" customFormat="1" ht="22.8" x14ac:dyDescent="0.4">
      <c r="A192" s="423"/>
      <c r="B192" s="331"/>
      <c r="C192" s="331"/>
      <c r="D192" s="331"/>
      <c r="E192" s="331"/>
      <c r="F192" s="423"/>
      <c r="G192" s="423"/>
      <c r="H192" s="333"/>
      <c r="I192" s="333"/>
      <c r="J192" s="333"/>
      <c r="K192" s="333"/>
      <c r="L192" s="333"/>
      <c r="M192" s="333"/>
      <c r="N192" s="333"/>
      <c r="O192" s="333"/>
      <c r="P192" s="333"/>
      <c r="Q192" s="333"/>
      <c r="R192" s="454"/>
      <c r="S192" s="333"/>
      <c r="T192" s="333"/>
      <c r="U192" s="332"/>
      <c r="V192" s="333"/>
      <c r="W192" s="333"/>
      <c r="X192" s="333"/>
      <c r="Y192" s="333"/>
      <c r="Z192" s="333"/>
      <c r="AA192" s="333"/>
      <c r="AB192" s="333"/>
      <c r="AC192" s="333"/>
      <c r="AD192" s="333"/>
      <c r="AE192" s="535"/>
    </row>
    <row r="193" spans="1:31" s="330" customFormat="1" ht="22.8" x14ac:dyDescent="0.4">
      <c r="A193" s="423"/>
      <c r="B193" s="331"/>
      <c r="C193" s="331"/>
      <c r="D193" s="331"/>
      <c r="E193" s="331"/>
      <c r="F193" s="423"/>
      <c r="G193" s="423"/>
      <c r="H193" s="333"/>
      <c r="I193" s="333"/>
      <c r="J193" s="333"/>
      <c r="K193" s="333"/>
      <c r="L193" s="333"/>
      <c r="M193" s="333"/>
      <c r="N193" s="333"/>
      <c r="O193" s="333"/>
      <c r="P193" s="333"/>
      <c r="Q193" s="333"/>
      <c r="R193" s="389"/>
      <c r="S193" s="333"/>
      <c r="T193" s="333"/>
      <c r="U193" s="332"/>
      <c r="V193" s="333"/>
      <c r="W193" s="333"/>
      <c r="X193" s="333"/>
      <c r="Y193" s="333"/>
      <c r="Z193" s="333"/>
      <c r="AA193" s="333"/>
      <c r="AB193" s="333"/>
      <c r="AC193" s="333"/>
      <c r="AD193" s="333"/>
      <c r="AE193" s="535"/>
    </row>
    <row r="194" spans="1:31" s="330" customFormat="1" ht="22.8" x14ac:dyDescent="0.4">
      <c r="A194" s="423"/>
      <c r="B194" s="331"/>
      <c r="C194" s="331"/>
      <c r="D194" s="331"/>
      <c r="E194" s="331"/>
      <c r="F194" s="423"/>
      <c r="G194" s="423"/>
      <c r="H194" s="333"/>
      <c r="I194" s="333"/>
      <c r="J194" s="333"/>
      <c r="K194" s="333"/>
      <c r="L194" s="333"/>
      <c r="M194" s="333"/>
      <c r="N194" s="333"/>
      <c r="O194" s="333"/>
      <c r="P194" s="333"/>
      <c r="Q194" s="333"/>
      <c r="R194" s="389"/>
      <c r="S194" s="333"/>
      <c r="T194" s="333"/>
      <c r="U194" s="332"/>
      <c r="V194" s="333"/>
      <c r="W194" s="333"/>
      <c r="X194" s="333"/>
      <c r="Y194" s="333"/>
      <c r="Z194" s="333"/>
      <c r="AA194" s="333"/>
      <c r="AB194" s="333"/>
      <c r="AC194" s="333"/>
      <c r="AD194" s="333"/>
      <c r="AE194" s="535"/>
    </row>
    <row r="195" spans="1:31" s="330" customFormat="1" ht="22.8" x14ac:dyDescent="0.4">
      <c r="A195" s="423"/>
      <c r="B195" s="331"/>
      <c r="C195" s="331"/>
      <c r="D195" s="331"/>
      <c r="E195" s="331"/>
      <c r="F195" s="423"/>
      <c r="G195" s="423"/>
      <c r="H195" s="333"/>
      <c r="I195" s="333"/>
      <c r="J195" s="333"/>
      <c r="K195" s="333"/>
      <c r="L195" s="333"/>
      <c r="M195" s="333"/>
      <c r="N195" s="333"/>
      <c r="O195" s="333"/>
      <c r="P195" s="333"/>
      <c r="Q195" s="333"/>
      <c r="R195" s="389"/>
      <c r="S195" s="333"/>
      <c r="T195" s="333"/>
      <c r="U195" s="332"/>
      <c r="V195" s="333"/>
      <c r="W195" s="333"/>
      <c r="X195" s="333"/>
      <c r="Y195" s="333"/>
      <c r="Z195" s="333"/>
      <c r="AA195" s="333"/>
      <c r="AB195" s="333"/>
      <c r="AC195" s="333"/>
      <c r="AD195" s="333"/>
      <c r="AE195" s="535"/>
    </row>
    <row r="196" spans="1:31" s="330" customFormat="1" ht="22.8" x14ac:dyDescent="0.4">
      <c r="A196" s="423"/>
      <c r="B196" s="331"/>
      <c r="C196" s="331"/>
      <c r="D196" s="331"/>
      <c r="E196" s="331"/>
      <c r="F196" s="423"/>
      <c r="G196" s="423"/>
      <c r="H196" s="333"/>
      <c r="I196" s="333"/>
      <c r="J196" s="333"/>
      <c r="K196" s="333"/>
      <c r="L196" s="333"/>
      <c r="M196" s="333"/>
      <c r="N196" s="333"/>
      <c r="O196" s="333"/>
      <c r="P196" s="333"/>
      <c r="Q196" s="333"/>
      <c r="R196" s="389"/>
      <c r="S196" s="333"/>
      <c r="T196" s="333"/>
      <c r="U196" s="332"/>
      <c r="V196" s="333"/>
      <c r="W196" s="333"/>
      <c r="X196" s="333"/>
      <c r="Y196" s="333"/>
      <c r="Z196" s="333"/>
      <c r="AA196" s="333"/>
      <c r="AB196" s="333"/>
      <c r="AC196" s="333"/>
      <c r="AD196" s="333"/>
      <c r="AE196" s="535"/>
    </row>
    <row r="197" spans="1:31" s="330" customFormat="1" ht="22.8" x14ac:dyDescent="0.4">
      <c r="A197" s="423"/>
      <c r="B197" s="331"/>
      <c r="C197" s="331"/>
      <c r="D197" s="331"/>
      <c r="E197" s="331"/>
      <c r="F197" s="423"/>
      <c r="G197" s="423"/>
      <c r="H197" s="333"/>
      <c r="I197" s="333"/>
      <c r="J197" s="333"/>
      <c r="K197" s="333"/>
      <c r="L197" s="333"/>
      <c r="M197" s="333"/>
      <c r="N197" s="333"/>
      <c r="O197" s="333"/>
      <c r="P197" s="333"/>
      <c r="Q197" s="333"/>
      <c r="R197" s="389"/>
      <c r="S197" s="333"/>
      <c r="T197" s="333"/>
      <c r="U197" s="332"/>
      <c r="V197" s="333"/>
      <c r="W197" s="333"/>
      <c r="X197" s="333"/>
      <c r="Y197" s="333"/>
      <c r="Z197" s="333"/>
      <c r="AA197" s="333"/>
      <c r="AB197" s="333"/>
      <c r="AC197" s="333"/>
      <c r="AD197" s="333"/>
      <c r="AE197" s="535"/>
    </row>
    <row r="198" spans="1:31" s="330" customFormat="1" ht="22.8" x14ac:dyDescent="0.4">
      <c r="A198" s="423"/>
      <c r="B198" s="331"/>
      <c r="C198" s="331"/>
      <c r="D198" s="331"/>
      <c r="E198" s="331"/>
      <c r="F198" s="423"/>
      <c r="G198" s="423"/>
      <c r="H198" s="333"/>
      <c r="I198" s="333"/>
      <c r="J198" s="333"/>
      <c r="K198" s="333"/>
      <c r="L198" s="333"/>
      <c r="M198" s="333"/>
      <c r="N198" s="333"/>
      <c r="O198" s="333"/>
      <c r="P198" s="333"/>
      <c r="Q198" s="333"/>
      <c r="R198" s="389"/>
      <c r="S198" s="333"/>
      <c r="T198" s="333"/>
      <c r="U198" s="332"/>
      <c r="V198" s="333"/>
      <c r="W198" s="333"/>
      <c r="X198" s="333"/>
      <c r="Y198" s="333"/>
      <c r="Z198" s="333"/>
      <c r="AA198" s="333"/>
      <c r="AB198" s="333"/>
      <c r="AC198" s="333"/>
      <c r="AD198" s="333"/>
      <c r="AE198" s="535"/>
    </row>
    <row r="199" spans="1:31" s="330" customFormat="1" ht="22.8" x14ac:dyDescent="0.4">
      <c r="A199" s="423"/>
      <c r="B199" s="331"/>
      <c r="C199" s="331"/>
      <c r="D199" s="331"/>
      <c r="E199" s="331"/>
      <c r="F199" s="423"/>
      <c r="G199" s="423"/>
      <c r="H199" s="333"/>
      <c r="I199" s="333"/>
      <c r="J199" s="333"/>
      <c r="K199" s="333"/>
      <c r="L199" s="333"/>
      <c r="M199" s="333"/>
      <c r="N199" s="333"/>
      <c r="O199" s="333"/>
      <c r="P199" s="333"/>
      <c r="Q199" s="333"/>
      <c r="R199" s="389"/>
      <c r="S199" s="333"/>
      <c r="T199" s="333"/>
      <c r="U199" s="332"/>
      <c r="V199" s="333"/>
      <c r="W199" s="333"/>
      <c r="X199" s="333"/>
      <c r="Y199" s="333"/>
      <c r="Z199" s="333"/>
      <c r="AA199" s="333"/>
      <c r="AB199" s="333"/>
      <c r="AC199" s="333"/>
      <c r="AD199" s="333"/>
      <c r="AE199" s="535"/>
    </row>
    <row r="200" spans="1:31" s="330" customFormat="1" ht="22.8" x14ac:dyDescent="0.4">
      <c r="A200" s="423"/>
      <c r="B200" s="331"/>
      <c r="C200" s="331"/>
      <c r="D200" s="331"/>
      <c r="E200" s="331"/>
      <c r="F200" s="423"/>
      <c r="G200" s="423"/>
      <c r="H200" s="333"/>
      <c r="I200" s="333"/>
      <c r="J200" s="333"/>
      <c r="K200" s="333"/>
      <c r="L200" s="333"/>
      <c r="M200" s="333"/>
      <c r="N200" s="333"/>
      <c r="O200" s="333"/>
      <c r="P200" s="333"/>
      <c r="Q200" s="333"/>
      <c r="R200" s="333"/>
      <c r="S200" s="333"/>
      <c r="T200" s="333"/>
      <c r="U200" s="332"/>
      <c r="V200" s="333"/>
      <c r="W200" s="333"/>
      <c r="X200" s="333"/>
      <c r="Y200" s="333"/>
      <c r="Z200" s="333"/>
      <c r="AA200" s="333"/>
      <c r="AB200" s="333"/>
      <c r="AC200" s="333"/>
      <c r="AD200" s="333"/>
      <c r="AE200" s="535"/>
    </row>
    <row r="201" spans="1:31" s="330" customFormat="1" ht="22.8" x14ac:dyDescent="0.4">
      <c r="A201" s="423"/>
      <c r="B201" s="331"/>
      <c r="C201" s="331"/>
      <c r="D201" s="331"/>
      <c r="E201" s="331"/>
      <c r="F201" s="423"/>
      <c r="G201" s="423"/>
      <c r="H201" s="333"/>
      <c r="I201" s="333"/>
      <c r="J201" s="333"/>
      <c r="K201" s="333"/>
      <c r="L201" s="333"/>
      <c r="M201" s="333"/>
      <c r="N201" s="333"/>
      <c r="O201" s="333"/>
      <c r="P201" s="333"/>
      <c r="Q201" s="333"/>
      <c r="R201" s="333"/>
      <c r="S201" s="333"/>
      <c r="T201" s="333"/>
      <c r="U201" s="332"/>
      <c r="V201" s="333"/>
      <c r="W201" s="333"/>
      <c r="X201" s="333"/>
      <c r="Y201" s="333"/>
      <c r="Z201" s="333"/>
      <c r="AA201" s="333"/>
      <c r="AB201" s="333"/>
      <c r="AC201" s="333"/>
      <c r="AD201" s="333"/>
      <c r="AE201" s="535"/>
    </row>
    <row r="202" spans="1:31" s="330" customFormat="1" ht="22.8" x14ac:dyDescent="0.4">
      <c r="A202" s="423"/>
      <c r="B202" s="331"/>
      <c r="C202" s="331"/>
      <c r="D202" s="331"/>
      <c r="E202" s="331"/>
      <c r="F202" s="423"/>
      <c r="G202" s="423"/>
      <c r="H202" s="333"/>
      <c r="I202" s="333"/>
      <c r="J202" s="333"/>
      <c r="K202" s="333"/>
      <c r="L202" s="333"/>
      <c r="M202" s="333"/>
      <c r="N202" s="333"/>
      <c r="O202" s="333"/>
      <c r="P202" s="333"/>
      <c r="Q202" s="333"/>
      <c r="R202" s="333"/>
      <c r="S202" s="333"/>
      <c r="T202" s="333"/>
      <c r="U202" s="332"/>
      <c r="V202" s="333"/>
      <c r="W202" s="333"/>
      <c r="X202" s="333"/>
      <c r="Y202" s="333"/>
      <c r="Z202" s="333"/>
      <c r="AA202" s="333"/>
      <c r="AB202" s="333"/>
      <c r="AC202" s="333"/>
      <c r="AD202" s="333"/>
      <c r="AE202" s="535"/>
    </row>
    <row r="203" spans="1:31" s="330" customFormat="1" ht="22.8" x14ac:dyDescent="0.4">
      <c r="A203" s="423"/>
      <c r="B203" s="331"/>
      <c r="C203" s="331"/>
      <c r="D203" s="331"/>
      <c r="E203" s="331"/>
      <c r="F203" s="423"/>
      <c r="G203" s="423"/>
      <c r="H203" s="333"/>
      <c r="I203" s="333"/>
      <c r="J203" s="333"/>
      <c r="K203" s="333"/>
      <c r="L203" s="333"/>
      <c r="M203" s="333"/>
      <c r="N203" s="333"/>
      <c r="O203" s="333"/>
      <c r="P203" s="333"/>
      <c r="Q203" s="333"/>
      <c r="R203" s="333"/>
      <c r="S203" s="333"/>
      <c r="T203" s="333"/>
      <c r="U203" s="332"/>
      <c r="V203" s="333"/>
      <c r="W203" s="333"/>
      <c r="X203" s="333"/>
      <c r="Y203" s="333"/>
      <c r="Z203" s="333"/>
      <c r="AA203" s="333"/>
      <c r="AB203" s="333"/>
      <c r="AC203" s="333"/>
      <c r="AD203" s="333"/>
      <c r="AE203" s="535"/>
    </row>
    <row r="204" spans="1:31" s="330" customFormat="1" ht="22.8" x14ac:dyDescent="0.4">
      <c r="A204" s="423"/>
      <c r="B204" s="331"/>
      <c r="C204" s="331"/>
      <c r="D204" s="331"/>
      <c r="E204" s="331"/>
      <c r="F204" s="423"/>
      <c r="G204" s="423"/>
      <c r="H204" s="333"/>
      <c r="I204" s="333"/>
      <c r="J204" s="333"/>
      <c r="K204" s="333"/>
      <c r="L204" s="333"/>
      <c r="M204" s="333"/>
      <c r="N204" s="333"/>
      <c r="O204" s="333"/>
      <c r="P204" s="333"/>
      <c r="Q204" s="333"/>
      <c r="R204" s="333"/>
      <c r="S204" s="333"/>
      <c r="T204" s="333"/>
      <c r="U204" s="332"/>
      <c r="V204" s="333"/>
      <c r="W204" s="333"/>
      <c r="X204" s="333"/>
      <c r="Y204" s="333"/>
      <c r="Z204" s="333"/>
      <c r="AA204" s="333"/>
      <c r="AB204" s="333"/>
      <c r="AC204" s="333"/>
      <c r="AD204" s="333"/>
      <c r="AE204" s="535"/>
    </row>
    <row r="205" spans="1:31" s="338" customFormat="1" ht="22.8" x14ac:dyDescent="0.4">
      <c r="A205" s="5"/>
      <c r="B205" s="335"/>
      <c r="C205" s="335"/>
      <c r="D205" s="335"/>
      <c r="E205" s="335"/>
      <c r="F205" s="5"/>
      <c r="G205" s="5"/>
      <c r="H205" s="337"/>
      <c r="I205" s="337"/>
      <c r="J205" s="337"/>
      <c r="K205" s="337"/>
      <c r="L205" s="337"/>
      <c r="M205" s="337"/>
      <c r="N205" s="337"/>
      <c r="O205" s="337"/>
      <c r="P205" s="337"/>
      <c r="Q205" s="337"/>
      <c r="R205" s="337"/>
      <c r="S205" s="337"/>
      <c r="T205" s="337"/>
      <c r="U205" s="336"/>
      <c r="V205" s="337"/>
      <c r="W205" s="337"/>
      <c r="X205" s="337"/>
      <c r="Y205" s="337"/>
      <c r="Z205" s="337"/>
      <c r="AA205" s="337"/>
      <c r="AB205" s="337"/>
      <c r="AC205" s="337"/>
      <c r="AD205" s="337"/>
      <c r="AE205" s="535"/>
    </row>
    <row r="206" spans="1:31" s="338" customFormat="1" x14ac:dyDescent="0.25">
      <c r="A206" s="5"/>
      <c r="B206" s="335"/>
      <c r="C206" s="335"/>
      <c r="D206" s="335"/>
      <c r="E206" s="335"/>
      <c r="F206" s="5"/>
      <c r="G206" s="5"/>
      <c r="H206" s="337"/>
      <c r="I206" s="337"/>
      <c r="J206" s="337"/>
      <c r="K206" s="337"/>
      <c r="L206" s="337"/>
      <c r="M206" s="337"/>
      <c r="N206" s="337"/>
      <c r="O206" s="337"/>
      <c r="P206" s="337"/>
      <c r="Q206" s="337"/>
      <c r="R206" s="337"/>
      <c r="S206" s="337"/>
      <c r="T206" s="337"/>
      <c r="U206" s="336"/>
      <c r="V206" s="337"/>
      <c r="W206" s="337"/>
      <c r="X206" s="337"/>
      <c r="Y206" s="337"/>
      <c r="Z206" s="337"/>
      <c r="AA206" s="337"/>
      <c r="AB206" s="337"/>
      <c r="AC206" s="337"/>
      <c r="AD206" s="337"/>
      <c r="AE206" s="536"/>
    </row>
    <row r="207" spans="1:31" s="338" customFormat="1" x14ac:dyDescent="0.25">
      <c r="A207" s="5"/>
      <c r="B207" s="335"/>
      <c r="C207" s="335"/>
      <c r="D207" s="335"/>
      <c r="E207" s="335"/>
      <c r="F207" s="5"/>
      <c r="G207" s="5"/>
      <c r="H207" s="337"/>
      <c r="I207" s="337"/>
      <c r="J207" s="337"/>
      <c r="K207" s="337"/>
      <c r="L207" s="337"/>
      <c r="M207" s="337"/>
      <c r="N207" s="337"/>
      <c r="O207" s="337"/>
      <c r="P207" s="337"/>
      <c r="Q207" s="337"/>
      <c r="R207" s="337"/>
      <c r="S207" s="337"/>
      <c r="T207" s="337"/>
      <c r="U207" s="336"/>
      <c r="V207" s="337"/>
      <c r="W207" s="337"/>
      <c r="X207" s="337"/>
      <c r="Y207" s="337"/>
      <c r="Z207" s="337"/>
      <c r="AA207" s="337"/>
      <c r="AB207" s="337"/>
      <c r="AC207" s="337"/>
      <c r="AD207" s="337"/>
      <c r="AE207" s="536"/>
    </row>
    <row r="208" spans="1:31" s="338" customFormat="1" x14ac:dyDescent="0.25">
      <c r="A208" s="5"/>
      <c r="B208" s="335"/>
      <c r="C208" s="335"/>
      <c r="D208" s="335"/>
      <c r="E208" s="335"/>
      <c r="F208" s="5"/>
      <c r="G208" s="5"/>
      <c r="H208" s="337"/>
      <c r="I208" s="337"/>
      <c r="J208" s="337"/>
      <c r="K208" s="337"/>
      <c r="L208" s="337"/>
      <c r="M208" s="337"/>
      <c r="N208" s="337"/>
      <c r="O208" s="337"/>
      <c r="P208" s="337"/>
      <c r="Q208" s="337"/>
      <c r="R208" s="337"/>
      <c r="S208" s="337"/>
      <c r="T208" s="337"/>
      <c r="U208" s="336"/>
      <c r="V208" s="337"/>
      <c r="W208" s="337"/>
      <c r="X208" s="337"/>
      <c r="Y208" s="337"/>
      <c r="Z208" s="337"/>
      <c r="AA208" s="337"/>
      <c r="AB208" s="337"/>
      <c r="AC208" s="337"/>
      <c r="AD208" s="337"/>
      <c r="AE208" s="536"/>
    </row>
    <row r="209" spans="1:33" s="338" customFormat="1" x14ac:dyDescent="0.25">
      <c r="A209" s="5"/>
      <c r="B209" s="335"/>
      <c r="C209" s="335"/>
      <c r="D209" s="335"/>
      <c r="E209" s="335"/>
      <c r="F209" s="5"/>
      <c r="G209" s="5"/>
      <c r="H209" s="337"/>
      <c r="I209" s="337"/>
      <c r="J209" s="337"/>
      <c r="K209" s="337"/>
      <c r="L209" s="337"/>
      <c r="M209" s="337"/>
      <c r="N209" s="337"/>
      <c r="O209" s="337"/>
      <c r="P209" s="337"/>
      <c r="Q209" s="337"/>
      <c r="R209" s="337"/>
      <c r="S209" s="337"/>
      <c r="T209" s="337"/>
      <c r="U209" s="336"/>
      <c r="V209" s="337"/>
      <c r="W209" s="337"/>
      <c r="X209" s="337"/>
      <c r="Y209" s="337"/>
      <c r="Z209" s="337"/>
      <c r="AA209" s="337"/>
      <c r="AB209" s="337"/>
      <c r="AC209" s="337"/>
      <c r="AD209" s="337"/>
      <c r="AE209" s="536"/>
    </row>
    <row r="210" spans="1:33" s="338" customFormat="1" x14ac:dyDescent="0.25">
      <c r="A210" s="5"/>
      <c r="B210" s="335"/>
      <c r="C210" s="335"/>
      <c r="D210" s="335"/>
      <c r="E210" s="335"/>
      <c r="F210" s="5"/>
      <c r="G210" s="5"/>
      <c r="H210" s="337"/>
      <c r="I210" s="337"/>
      <c r="J210" s="337"/>
      <c r="K210" s="337"/>
      <c r="L210" s="337"/>
      <c r="M210" s="337"/>
      <c r="N210" s="337"/>
      <c r="O210" s="337"/>
      <c r="P210" s="337"/>
      <c r="Q210" s="337"/>
      <c r="R210" s="337"/>
      <c r="S210" s="337"/>
      <c r="T210" s="337"/>
      <c r="U210" s="336"/>
      <c r="V210" s="337"/>
      <c r="W210" s="337"/>
      <c r="X210" s="337"/>
      <c r="Y210" s="337"/>
      <c r="Z210" s="337"/>
      <c r="AA210" s="337"/>
      <c r="AB210" s="337"/>
      <c r="AC210" s="337"/>
      <c r="AD210" s="337"/>
      <c r="AE210" s="536"/>
    </row>
    <row r="211" spans="1:33" s="338" customFormat="1" x14ac:dyDescent="0.25">
      <c r="A211" s="5"/>
      <c r="B211" s="335"/>
      <c r="C211" s="335"/>
      <c r="D211" s="335"/>
      <c r="E211" s="335"/>
      <c r="F211" s="5"/>
      <c r="G211" s="5"/>
      <c r="H211" s="337"/>
      <c r="I211" s="337"/>
      <c r="J211" s="337"/>
      <c r="K211" s="337"/>
      <c r="L211" s="337"/>
      <c r="M211" s="337"/>
      <c r="N211" s="337"/>
      <c r="O211" s="337"/>
      <c r="P211" s="337"/>
      <c r="Q211" s="337"/>
      <c r="R211" s="337"/>
      <c r="S211" s="337"/>
      <c r="T211" s="337"/>
      <c r="U211" s="336"/>
      <c r="V211" s="337"/>
      <c r="W211" s="337"/>
      <c r="X211" s="337"/>
      <c r="Y211" s="337"/>
      <c r="Z211" s="337"/>
      <c r="AA211" s="337"/>
      <c r="AB211" s="337"/>
      <c r="AC211" s="337"/>
      <c r="AD211" s="337"/>
      <c r="AE211" s="536"/>
    </row>
    <row r="212" spans="1:33" s="338" customFormat="1" x14ac:dyDescent="0.25">
      <c r="A212" s="5"/>
      <c r="B212" s="335"/>
      <c r="C212" s="335"/>
      <c r="D212" s="335"/>
      <c r="E212" s="335"/>
      <c r="F212" s="5"/>
      <c r="G212" s="5"/>
      <c r="H212" s="337"/>
      <c r="I212" s="337"/>
      <c r="J212" s="337"/>
      <c r="K212" s="337"/>
      <c r="L212" s="337"/>
      <c r="M212" s="337"/>
      <c r="N212" s="337"/>
      <c r="O212" s="337"/>
      <c r="P212" s="337"/>
      <c r="Q212" s="337"/>
      <c r="R212" s="337"/>
      <c r="S212" s="337"/>
      <c r="T212" s="337"/>
      <c r="U212" s="336"/>
      <c r="V212" s="337"/>
      <c r="W212" s="337"/>
      <c r="X212" s="337"/>
      <c r="Y212" s="337"/>
      <c r="Z212" s="337"/>
      <c r="AA212" s="337"/>
      <c r="AB212" s="337"/>
      <c r="AC212" s="337"/>
      <c r="AD212" s="337"/>
      <c r="AE212" s="536"/>
    </row>
    <row r="213" spans="1:33" s="338" customFormat="1" x14ac:dyDescent="0.25">
      <c r="A213" s="5"/>
      <c r="B213" s="335"/>
      <c r="C213" s="335"/>
      <c r="D213" s="335"/>
      <c r="E213" s="335"/>
      <c r="F213" s="5"/>
      <c r="G213" s="5"/>
      <c r="H213" s="337"/>
      <c r="I213" s="337"/>
      <c r="J213" s="337"/>
      <c r="K213" s="337"/>
      <c r="L213" s="337"/>
      <c r="M213" s="337"/>
      <c r="N213" s="337"/>
      <c r="O213" s="337"/>
      <c r="P213" s="337"/>
      <c r="Q213" s="337"/>
      <c r="R213" s="337"/>
      <c r="S213" s="337"/>
      <c r="T213" s="337"/>
      <c r="U213" s="336"/>
      <c r="V213" s="337"/>
      <c r="W213" s="337"/>
      <c r="X213" s="337"/>
      <c r="Y213" s="337"/>
      <c r="Z213" s="337"/>
      <c r="AA213" s="337"/>
      <c r="AB213" s="337"/>
      <c r="AC213" s="337"/>
      <c r="AD213" s="337"/>
      <c r="AE213" s="536"/>
    </row>
    <row r="214" spans="1:33" s="338" customFormat="1" x14ac:dyDescent="0.25">
      <c r="A214" s="5"/>
      <c r="B214" s="335"/>
      <c r="C214" s="335"/>
      <c r="D214" s="335"/>
      <c r="E214" s="335"/>
      <c r="F214" s="5"/>
      <c r="G214" s="5"/>
      <c r="H214" s="337"/>
      <c r="I214" s="337"/>
      <c r="J214" s="337"/>
      <c r="K214" s="337"/>
      <c r="L214" s="337"/>
      <c r="M214" s="337"/>
      <c r="N214" s="337"/>
      <c r="O214" s="337"/>
      <c r="P214" s="337"/>
      <c r="Q214" s="337"/>
      <c r="R214" s="337"/>
      <c r="S214" s="337"/>
      <c r="T214" s="337"/>
      <c r="U214" s="336"/>
      <c r="V214" s="337"/>
      <c r="W214" s="337"/>
      <c r="X214" s="337"/>
      <c r="Y214" s="337"/>
      <c r="Z214" s="337"/>
      <c r="AA214" s="337"/>
      <c r="AB214" s="337"/>
      <c r="AC214" s="337"/>
      <c r="AD214" s="337"/>
      <c r="AE214" s="536"/>
    </row>
    <row r="215" spans="1:33" s="338" customFormat="1" x14ac:dyDescent="0.25">
      <c r="A215" s="5"/>
      <c r="B215" s="335"/>
      <c r="C215" s="335"/>
      <c r="D215" s="335"/>
      <c r="E215" s="335"/>
      <c r="F215" s="5"/>
      <c r="G215" s="5"/>
      <c r="H215" s="337"/>
      <c r="I215" s="337"/>
      <c r="J215" s="337"/>
      <c r="K215" s="337"/>
      <c r="L215" s="337"/>
      <c r="M215" s="337"/>
      <c r="N215" s="337"/>
      <c r="O215" s="337"/>
      <c r="P215" s="337"/>
      <c r="Q215" s="337"/>
      <c r="R215" s="337"/>
      <c r="S215" s="337"/>
      <c r="T215" s="337"/>
      <c r="U215" s="336"/>
      <c r="V215" s="337"/>
      <c r="W215" s="337"/>
      <c r="X215" s="337"/>
      <c r="Y215" s="337"/>
      <c r="Z215" s="337"/>
      <c r="AA215" s="337"/>
      <c r="AB215" s="337"/>
      <c r="AC215" s="337"/>
      <c r="AD215" s="337"/>
      <c r="AE215" s="536"/>
    </row>
    <row r="216" spans="1:33" s="338" customFormat="1" x14ac:dyDescent="0.25">
      <c r="A216" s="5"/>
      <c r="B216" s="335"/>
      <c r="C216" s="335"/>
      <c r="D216" s="335"/>
      <c r="E216" s="335"/>
      <c r="F216" s="5"/>
      <c r="G216" s="5"/>
      <c r="H216" s="337"/>
      <c r="I216" s="337"/>
      <c r="J216" s="337"/>
      <c r="K216" s="337"/>
      <c r="L216" s="337"/>
      <c r="M216" s="337"/>
      <c r="N216" s="337"/>
      <c r="O216" s="337"/>
      <c r="P216" s="337"/>
      <c r="Q216" s="337"/>
      <c r="R216" s="337"/>
      <c r="S216" s="337"/>
      <c r="T216" s="337"/>
      <c r="U216" s="336"/>
      <c r="V216" s="337"/>
      <c r="W216" s="337"/>
      <c r="X216" s="337"/>
      <c r="Y216" s="337"/>
      <c r="Z216" s="337"/>
      <c r="AA216" s="337"/>
      <c r="AB216" s="337"/>
      <c r="AC216" s="337"/>
      <c r="AD216" s="337"/>
      <c r="AE216" s="536"/>
    </row>
    <row r="217" spans="1:33" s="338" customFormat="1" x14ac:dyDescent="0.25">
      <c r="A217" s="5"/>
      <c r="B217" s="335"/>
      <c r="C217" s="335"/>
      <c r="D217" s="335"/>
      <c r="E217" s="335"/>
      <c r="F217" s="5"/>
      <c r="G217" s="5"/>
      <c r="H217" s="337"/>
      <c r="I217" s="337"/>
      <c r="J217" s="337"/>
      <c r="K217" s="337"/>
      <c r="L217" s="337"/>
      <c r="M217" s="337"/>
      <c r="N217" s="337"/>
      <c r="O217" s="337"/>
      <c r="P217" s="337"/>
      <c r="Q217" s="337"/>
      <c r="R217" s="337"/>
      <c r="S217" s="337"/>
      <c r="T217" s="337"/>
      <c r="U217" s="336"/>
      <c r="V217" s="337"/>
      <c r="W217" s="337"/>
      <c r="X217" s="337"/>
      <c r="Y217" s="337"/>
      <c r="Z217" s="337"/>
      <c r="AA217" s="337"/>
      <c r="AB217" s="337"/>
      <c r="AC217" s="337"/>
      <c r="AD217" s="337"/>
      <c r="AE217" s="536"/>
    </row>
    <row r="218" spans="1:33" s="338" customFormat="1" x14ac:dyDescent="0.25">
      <c r="A218" s="5"/>
      <c r="B218" s="335"/>
      <c r="C218" s="335"/>
      <c r="D218" s="335"/>
      <c r="E218" s="335"/>
      <c r="F218" s="5"/>
      <c r="G218" s="5"/>
      <c r="H218" s="337"/>
      <c r="I218" s="337"/>
      <c r="J218" s="337"/>
      <c r="K218" s="337"/>
      <c r="L218" s="337"/>
      <c r="M218" s="337"/>
      <c r="N218" s="337"/>
      <c r="O218" s="337"/>
      <c r="P218" s="337"/>
      <c r="Q218" s="337"/>
      <c r="R218" s="337"/>
      <c r="S218" s="337"/>
      <c r="T218" s="337"/>
      <c r="U218" s="336"/>
      <c r="V218" s="337"/>
      <c r="W218" s="337"/>
      <c r="X218" s="337"/>
      <c r="Y218" s="337"/>
      <c r="Z218" s="337"/>
      <c r="AA218" s="337"/>
      <c r="AB218" s="337"/>
      <c r="AC218" s="337"/>
      <c r="AD218" s="337"/>
      <c r="AE218" s="536"/>
    </row>
    <row r="219" spans="1:33" s="338" customFormat="1" x14ac:dyDescent="0.25">
      <c r="A219" s="5"/>
      <c r="B219" s="335"/>
      <c r="C219" s="335"/>
      <c r="D219" s="335"/>
      <c r="E219" s="335"/>
      <c r="F219" s="5"/>
      <c r="G219" s="5"/>
      <c r="H219" s="337"/>
      <c r="I219" s="337"/>
      <c r="J219" s="337"/>
      <c r="K219" s="337"/>
      <c r="L219" s="337"/>
      <c r="M219" s="337"/>
      <c r="N219" s="337"/>
      <c r="O219" s="337"/>
      <c r="P219" s="337"/>
      <c r="Q219" s="337"/>
      <c r="R219" s="337"/>
      <c r="S219" s="337"/>
      <c r="T219" s="337"/>
      <c r="U219" s="336"/>
      <c r="V219" s="337"/>
      <c r="W219" s="337"/>
      <c r="X219" s="337"/>
      <c r="Y219" s="337"/>
      <c r="Z219" s="337"/>
      <c r="AA219" s="337"/>
      <c r="AB219" s="337"/>
      <c r="AC219" s="337"/>
      <c r="AD219" s="337"/>
      <c r="AE219" s="536"/>
    </row>
    <row r="220" spans="1:33" s="338" customFormat="1" x14ac:dyDescent="0.25">
      <c r="A220" s="5"/>
      <c r="B220" s="335"/>
      <c r="C220" s="335"/>
      <c r="D220" s="335"/>
      <c r="E220" s="335"/>
      <c r="F220" s="5"/>
      <c r="G220" s="5"/>
      <c r="H220" s="337"/>
      <c r="I220" s="337"/>
      <c r="J220" s="337"/>
      <c r="K220" s="337"/>
      <c r="L220" s="337"/>
      <c r="M220" s="337"/>
      <c r="N220" s="337"/>
      <c r="O220" s="337"/>
      <c r="P220" s="337"/>
      <c r="Q220" s="337"/>
      <c r="R220" s="337"/>
      <c r="S220" s="337"/>
      <c r="T220" s="337"/>
      <c r="U220" s="336"/>
      <c r="V220" s="337"/>
      <c r="W220" s="337"/>
      <c r="X220" s="337"/>
      <c r="Y220" s="337"/>
      <c r="Z220" s="337"/>
      <c r="AA220" s="337"/>
      <c r="AB220" s="337"/>
      <c r="AC220" s="337"/>
      <c r="AD220" s="337"/>
      <c r="AE220" s="536"/>
    </row>
    <row r="221" spans="1:33" s="338" customFormat="1" x14ac:dyDescent="0.25">
      <c r="A221" s="5"/>
      <c r="B221" s="335"/>
      <c r="C221" s="335"/>
      <c r="D221" s="335"/>
      <c r="E221" s="335"/>
      <c r="F221" s="5"/>
      <c r="G221" s="5"/>
      <c r="H221" s="337"/>
      <c r="I221" s="337"/>
      <c r="J221" s="337"/>
      <c r="K221" s="337"/>
      <c r="L221" s="337"/>
      <c r="M221" s="337"/>
      <c r="N221" s="337"/>
      <c r="O221" s="337"/>
      <c r="P221" s="337"/>
      <c r="Q221" s="337"/>
      <c r="R221" s="337"/>
      <c r="S221" s="337"/>
      <c r="T221" s="337"/>
      <c r="U221" s="336"/>
      <c r="V221" s="337"/>
      <c r="W221" s="337"/>
      <c r="X221" s="337"/>
      <c r="Y221" s="337"/>
      <c r="Z221" s="337"/>
      <c r="AA221" s="337"/>
      <c r="AB221" s="337"/>
      <c r="AC221" s="337"/>
      <c r="AD221" s="337"/>
      <c r="AE221" s="536"/>
    </row>
    <row r="222" spans="1:33" s="338" customFormat="1" x14ac:dyDescent="0.25">
      <c r="A222" s="5"/>
      <c r="B222" s="335"/>
      <c r="C222" s="335"/>
      <c r="D222" s="335"/>
      <c r="E222" s="335"/>
      <c r="F222" s="5"/>
      <c r="G222" s="5"/>
      <c r="H222" s="337"/>
      <c r="I222" s="337"/>
      <c r="J222" s="337"/>
      <c r="K222" s="337"/>
      <c r="L222" s="337"/>
      <c r="M222" s="337"/>
      <c r="N222" s="337"/>
      <c r="O222" s="337"/>
      <c r="P222" s="337"/>
      <c r="Q222" s="337"/>
      <c r="R222" s="337"/>
      <c r="S222" s="337"/>
      <c r="T222" s="337"/>
      <c r="U222" s="336"/>
      <c r="V222" s="337"/>
      <c r="W222" s="337"/>
      <c r="X222" s="337"/>
      <c r="Y222" s="337"/>
      <c r="Z222" s="337"/>
      <c r="AA222" s="337"/>
      <c r="AB222" s="337"/>
      <c r="AC222" s="337"/>
      <c r="AD222" s="337"/>
      <c r="AE222" s="536"/>
    </row>
    <row r="223" spans="1:33" x14ac:dyDescent="0.25">
      <c r="F223" s="337"/>
      <c r="G223" s="337"/>
      <c r="H223" s="337"/>
      <c r="I223" s="337"/>
      <c r="J223" s="337"/>
      <c r="K223" s="337"/>
      <c r="L223" s="337"/>
      <c r="M223" s="337"/>
      <c r="N223" s="337"/>
      <c r="O223" s="337"/>
      <c r="P223" s="337"/>
      <c r="Q223" s="337"/>
      <c r="R223" s="337"/>
      <c r="S223" s="337"/>
      <c r="T223" s="337"/>
      <c r="U223" s="336"/>
      <c r="V223" s="337"/>
      <c r="W223" s="337"/>
      <c r="X223" s="337"/>
      <c r="Y223" s="337"/>
      <c r="Z223" s="337"/>
      <c r="AA223" s="337"/>
      <c r="AB223" s="337"/>
      <c r="AC223" s="337"/>
      <c r="AD223" s="337"/>
      <c r="AE223" s="536"/>
      <c r="AF223" s="337"/>
      <c r="AG223" s="337"/>
    </row>
    <row r="224" spans="1:33" x14ac:dyDescent="0.25">
      <c r="F224" s="337"/>
      <c r="G224" s="337"/>
      <c r="H224" s="337"/>
      <c r="I224" s="337"/>
      <c r="J224" s="337"/>
      <c r="K224" s="337"/>
      <c r="L224" s="337"/>
      <c r="M224" s="337"/>
      <c r="N224" s="337"/>
      <c r="O224" s="337"/>
      <c r="P224" s="337"/>
      <c r="Q224" s="337"/>
      <c r="R224" s="337"/>
      <c r="S224" s="337"/>
      <c r="T224" s="337"/>
      <c r="U224" s="336"/>
      <c r="V224" s="337"/>
      <c r="W224" s="337"/>
      <c r="X224" s="337"/>
      <c r="Y224" s="337"/>
      <c r="Z224" s="337"/>
      <c r="AA224" s="337"/>
      <c r="AB224" s="337"/>
      <c r="AC224" s="337"/>
      <c r="AD224" s="337"/>
      <c r="AE224" s="541"/>
      <c r="AF224" s="337"/>
      <c r="AG224" s="337"/>
    </row>
    <row r="225" spans="6:33" x14ac:dyDescent="0.25">
      <c r="F225" s="337"/>
      <c r="G225" s="337"/>
      <c r="H225" s="337"/>
      <c r="I225" s="337"/>
      <c r="J225" s="337"/>
      <c r="K225" s="337"/>
      <c r="L225" s="337"/>
      <c r="M225" s="337"/>
      <c r="N225" s="337"/>
      <c r="O225" s="337"/>
      <c r="P225" s="337"/>
      <c r="Q225" s="337"/>
      <c r="R225" s="337"/>
      <c r="S225" s="337"/>
      <c r="T225" s="337"/>
      <c r="U225" s="336"/>
      <c r="V225" s="337"/>
      <c r="W225" s="337"/>
      <c r="X225" s="337"/>
      <c r="Y225" s="337"/>
      <c r="Z225" s="337"/>
      <c r="AA225" s="337"/>
      <c r="AB225" s="337"/>
      <c r="AC225" s="337"/>
      <c r="AD225" s="337"/>
      <c r="AE225" s="541"/>
      <c r="AF225" s="337"/>
      <c r="AG225" s="337"/>
    </row>
    <row r="226" spans="6:33" x14ac:dyDescent="0.25">
      <c r="F226" s="337"/>
      <c r="G226" s="337"/>
      <c r="H226" s="337"/>
      <c r="I226" s="337"/>
      <c r="J226" s="337"/>
      <c r="K226" s="337"/>
      <c r="L226" s="337"/>
      <c r="M226" s="337"/>
      <c r="N226" s="337"/>
      <c r="O226" s="337"/>
      <c r="P226" s="337"/>
      <c r="Q226" s="337"/>
      <c r="R226" s="337"/>
      <c r="S226" s="337"/>
      <c r="T226" s="337"/>
      <c r="U226" s="336"/>
      <c r="V226" s="337"/>
      <c r="W226" s="337"/>
      <c r="X226" s="337"/>
      <c r="Y226" s="337"/>
      <c r="Z226" s="337"/>
      <c r="AA226" s="337"/>
      <c r="AB226" s="337"/>
      <c r="AC226" s="337"/>
      <c r="AD226" s="337"/>
      <c r="AE226" s="541"/>
      <c r="AF226" s="337"/>
      <c r="AG226" s="337"/>
    </row>
    <row r="227" spans="6:33" x14ac:dyDescent="0.25">
      <c r="F227" s="337"/>
      <c r="G227" s="337"/>
      <c r="H227" s="337"/>
      <c r="I227" s="337"/>
      <c r="J227" s="337"/>
      <c r="K227" s="337"/>
      <c r="L227" s="337"/>
      <c r="M227" s="337"/>
      <c r="N227" s="337"/>
      <c r="O227" s="337"/>
      <c r="P227" s="337"/>
      <c r="Q227" s="337"/>
      <c r="R227" s="337"/>
      <c r="S227" s="337"/>
      <c r="T227" s="337"/>
      <c r="U227" s="336"/>
      <c r="V227" s="337"/>
      <c r="W227" s="337"/>
      <c r="X227" s="337"/>
      <c r="Y227" s="337"/>
      <c r="Z227" s="337"/>
      <c r="AA227" s="337"/>
      <c r="AB227" s="337"/>
      <c r="AC227" s="337"/>
      <c r="AD227" s="337"/>
      <c r="AE227" s="541"/>
      <c r="AF227" s="337"/>
      <c r="AG227" s="337"/>
    </row>
    <row r="228" spans="6:33" x14ac:dyDescent="0.25">
      <c r="F228" s="337"/>
      <c r="G228" s="337"/>
      <c r="H228" s="337"/>
      <c r="I228" s="337"/>
      <c r="J228" s="337"/>
      <c r="K228" s="337"/>
      <c r="L228" s="337"/>
      <c r="M228" s="337"/>
      <c r="N228" s="337"/>
      <c r="O228" s="337"/>
      <c r="P228" s="337"/>
      <c r="Q228" s="337"/>
      <c r="R228" s="337"/>
      <c r="S228" s="337"/>
      <c r="T228" s="337"/>
      <c r="U228" s="336"/>
      <c r="V228" s="337"/>
      <c r="W228" s="337"/>
      <c r="X228" s="337"/>
      <c r="Y228" s="337"/>
      <c r="Z228" s="337"/>
      <c r="AA228" s="337"/>
      <c r="AB228" s="337"/>
      <c r="AC228" s="337"/>
      <c r="AD228" s="337"/>
      <c r="AE228" s="541"/>
      <c r="AF228" s="337"/>
      <c r="AG228" s="337"/>
    </row>
    <row r="229" spans="6:33" x14ac:dyDescent="0.25">
      <c r="F229" s="337"/>
      <c r="G229" s="337"/>
      <c r="H229" s="337"/>
      <c r="I229" s="337"/>
      <c r="J229" s="337"/>
      <c r="K229" s="337"/>
      <c r="L229" s="337"/>
      <c r="M229" s="337"/>
      <c r="N229" s="337"/>
      <c r="O229" s="337"/>
      <c r="P229" s="337"/>
      <c r="Q229" s="337"/>
      <c r="R229" s="337"/>
      <c r="S229" s="337"/>
      <c r="T229" s="337"/>
      <c r="U229" s="336"/>
      <c r="V229" s="337"/>
      <c r="W229" s="337"/>
      <c r="X229" s="337"/>
      <c r="Y229" s="337"/>
      <c r="Z229" s="337"/>
      <c r="AA229" s="337"/>
      <c r="AB229" s="337"/>
      <c r="AC229" s="337"/>
      <c r="AD229" s="337"/>
      <c r="AE229" s="541"/>
      <c r="AF229" s="337"/>
      <c r="AG229" s="337"/>
    </row>
    <row r="230" spans="6:33" x14ac:dyDescent="0.25">
      <c r="F230" s="337"/>
      <c r="G230" s="337"/>
      <c r="H230" s="337"/>
      <c r="I230" s="337"/>
      <c r="J230" s="337"/>
      <c r="K230" s="337"/>
      <c r="L230" s="337"/>
      <c r="M230" s="337"/>
      <c r="N230" s="337"/>
      <c r="O230" s="337"/>
      <c r="P230" s="337"/>
      <c r="Q230" s="337"/>
      <c r="R230" s="337"/>
      <c r="S230" s="337"/>
      <c r="T230" s="337"/>
      <c r="U230" s="336"/>
      <c r="V230" s="337"/>
      <c r="W230" s="337"/>
      <c r="X230" s="337"/>
      <c r="Y230" s="337"/>
      <c r="Z230" s="337"/>
      <c r="AA230" s="337"/>
      <c r="AB230" s="337"/>
      <c r="AC230" s="337"/>
      <c r="AD230" s="337"/>
      <c r="AE230" s="541"/>
      <c r="AF230" s="337"/>
      <c r="AG230" s="337"/>
    </row>
    <row r="231" spans="6:33" x14ac:dyDescent="0.25">
      <c r="F231" s="337"/>
      <c r="G231" s="337"/>
      <c r="H231" s="337"/>
      <c r="I231" s="337"/>
      <c r="J231" s="337"/>
      <c r="K231" s="337"/>
      <c r="L231" s="337"/>
      <c r="M231" s="337"/>
      <c r="N231" s="337"/>
      <c r="O231" s="337"/>
      <c r="P231" s="337"/>
      <c r="Q231" s="337"/>
      <c r="R231" s="337"/>
      <c r="S231" s="337"/>
      <c r="T231" s="337"/>
      <c r="U231" s="336"/>
      <c r="V231" s="337"/>
      <c r="W231" s="337"/>
      <c r="X231" s="337"/>
      <c r="Y231" s="337"/>
      <c r="Z231" s="337"/>
      <c r="AA231" s="337"/>
      <c r="AB231" s="337"/>
      <c r="AC231" s="337"/>
      <c r="AD231" s="337"/>
      <c r="AE231" s="541"/>
      <c r="AF231" s="337"/>
      <c r="AG231" s="337"/>
    </row>
    <row r="232" spans="6:33" x14ac:dyDescent="0.25">
      <c r="F232" s="337"/>
      <c r="G232" s="337"/>
      <c r="H232" s="337"/>
      <c r="I232" s="337"/>
      <c r="J232" s="337"/>
      <c r="K232" s="337"/>
      <c r="L232" s="337"/>
      <c r="M232" s="337"/>
      <c r="N232" s="337"/>
      <c r="O232" s="337"/>
      <c r="P232" s="337"/>
      <c r="Q232" s="337"/>
      <c r="R232" s="337"/>
      <c r="S232" s="337"/>
      <c r="T232" s="337"/>
      <c r="U232" s="336"/>
      <c r="V232" s="337"/>
      <c r="W232" s="337"/>
      <c r="X232" s="337"/>
      <c r="Y232" s="337"/>
      <c r="Z232" s="337"/>
      <c r="AA232" s="337"/>
      <c r="AB232" s="337"/>
      <c r="AC232" s="337"/>
      <c r="AD232" s="337"/>
      <c r="AE232" s="541"/>
      <c r="AF232" s="337"/>
      <c r="AG232" s="337"/>
    </row>
    <row r="233" spans="6:33" x14ac:dyDescent="0.25">
      <c r="F233" s="337"/>
      <c r="G233" s="337"/>
      <c r="H233" s="337"/>
      <c r="I233" s="337"/>
      <c r="J233" s="337"/>
      <c r="K233" s="337"/>
      <c r="L233" s="337"/>
      <c r="M233" s="337"/>
      <c r="N233" s="337"/>
      <c r="O233" s="337"/>
      <c r="P233" s="337"/>
      <c r="Q233" s="337"/>
      <c r="R233" s="337"/>
      <c r="S233" s="337"/>
      <c r="T233" s="337"/>
      <c r="U233" s="336"/>
      <c r="V233" s="337"/>
      <c r="W233" s="337"/>
      <c r="X233" s="337"/>
      <c r="Y233" s="337"/>
      <c r="Z233" s="337"/>
      <c r="AA233" s="337"/>
      <c r="AB233" s="337"/>
      <c r="AC233" s="337"/>
      <c r="AD233" s="337"/>
      <c r="AE233" s="541"/>
      <c r="AF233" s="337"/>
      <c r="AG233" s="337"/>
    </row>
    <row r="234" spans="6:33" x14ac:dyDescent="0.25">
      <c r="F234" s="337"/>
      <c r="G234" s="337"/>
      <c r="H234" s="337"/>
      <c r="I234" s="337"/>
      <c r="J234" s="337"/>
      <c r="K234" s="337"/>
      <c r="L234" s="337"/>
      <c r="M234" s="337"/>
      <c r="N234" s="337"/>
      <c r="O234" s="337"/>
      <c r="P234" s="337"/>
      <c r="Q234" s="337"/>
      <c r="R234" s="337"/>
      <c r="S234" s="337"/>
      <c r="T234" s="337"/>
      <c r="U234" s="336"/>
      <c r="V234" s="337"/>
      <c r="W234" s="337"/>
      <c r="X234" s="337"/>
      <c r="Y234" s="337"/>
      <c r="Z234" s="337"/>
      <c r="AA234" s="337"/>
      <c r="AB234" s="337"/>
      <c r="AC234" s="337"/>
      <c r="AD234" s="337"/>
      <c r="AE234" s="541"/>
      <c r="AF234" s="337"/>
      <c r="AG234" s="337"/>
    </row>
    <row r="235" spans="6:33" x14ac:dyDescent="0.25">
      <c r="F235" s="337"/>
      <c r="G235" s="337"/>
      <c r="H235" s="337"/>
      <c r="I235" s="337"/>
      <c r="J235" s="337"/>
      <c r="K235" s="337"/>
      <c r="L235" s="337"/>
      <c r="M235" s="337"/>
      <c r="N235" s="337"/>
      <c r="O235" s="337"/>
      <c r="P235" s="337"/>
      <c r="Q235" s="337"/>
      <c r="R235" s="337"/>
      <c r="S235" s="337"/>
      <c r="T235" s="337"/>
      <c r="U235" s="336"/>
      <c r="V235" s="337"/>
      <c r="W235" s="337"/>
      <c r="X235" s="337"/>
      <c r="Y235" s="337"/>
      <c r="Z235" s="337"/>
      <c r="AA235" s="337"/>
      <c r="AB235" s="337"/>
      <c r="AC235" s="337"/>
      <c r="AD235" s="337"/>
      <c r="AE235" s="541"/>
      <c r="AF235" s="337"/>
      <c r="AG235" s="337"/>
    </row>
    <row r="236" spans="6:33" x14ac:dyDescent="0.25">
      <c r="F236" s="337"/>
      <c r="G236" s="337"/>
      <c r="H236" s="337"/>
      <c r="I236" s="337"/>
      <c r="J236" s="337"/>
      <c r="K236" s="337"/>
      <c r="L236" s="337"/>
      <c r="M236" s="337"/>
      <c r="N236" s="337"/>
      <c r="O236" s="337"/>
      <c r="P236" s="337"/>
      <c r="Q236" s="337"/>
      <c r="R236" s="337"/>
      <c r="S236" s="337"/>
      <c r="T236" s="337"/>
      <c r="U236" s="336"/>
      <c r="V236" s="337"/>
      <c r="W236" s="337"/>
      <c r="X236" s="337"/>
      <c r="Y236" s="337"/>
      <c r="Z236" s="337"/>
      <c r="AA236" s="337"/>
      <c r="AB236" s="337"/>
      <c r="AC236" s="337"/>
      <c r="AD236" s="337"/>
      <c r="AE236" s="541"/>
      <c r="AF236" s="337"/>
      <c r="AG236" s="337"/>
    </row>
    <row r="237" spans="6:33" x14ac:dyDescent="0.25">
      <c r="F237" s="337"/>
      <c r="G237" s="337"/>
      <c r="H237" s="337"/>
      <c r="I237" s="337"/>
      <c r="J237" s="337"/>
      <c r="K237" s="337"/>
      <c r="L237" s="337"/>
      <c r="M237" s="337"/>
      <c r="N237" s="337"/>
      <c r="O237" s="337"/>
      <c r="P237" s="337"/>
      <c r="Q237" s="337"/>
      <c r="R237" s="337"/>
      <c r="S237" s="337"/>
      <c r="T237" s="337"/>
      <c r="U237" s="336"/>
      <c r="V237" s="337"/>
      <c r="W237" s="337"/>
      <c r="X237" s="337"/>
      <c r="Y237" s="337"/>
      <c r="Z237" s="337"/>
      <c r="AA237" s="337"/>
      <c r="AB237" s="337"/>
      <c r="AC237" s="337"/>
      <c r="AD237" s="337"/>
      <c r="AE237" s="541"/>
      <c r="AF237" s="337"/>
      <c r="AG237" s="337"/>
    </row>
    <row r="238" spans="6:33" x14ac:dyDescent="0.25">
      <c r="F238" s="337"/>
      <c r="G238" s="337"/>
      <c r="H238" s="337"/>
      <c r="I238" s="337"/>
      <c r="J238" s="337"/>
      <c r="K238" s="337"/>
      <c r="L238" s="337"/>
      <c r="M238" s="337"/>
      <c r="N238" s="337"/>
      <c r="O238" s="337"/>
      <c r="P238" s="337"/>
      <c r="Q238" s="337"/>
      <c r="R238" s="337"/>
      <c r="S238" s="337"/>
      <c r="T238" s="337"/>
      <c r="U238" s="336"/>
      <c r="V238" s="337"/>
      <c r="W238" s="337"/>
      <c r="X238" s="337"/>
      <c r="Y238" s="337"/>
      <c r="Z238" s="337"/>
      <c r="AA238" s="337"/>
      <c r="AB238" s="337"/>
      <c r="AC238" s="337"/>
      <c r="AD238" s="337"/>
      <c r="AE238" s="541"/>
      <c r="AF238" s="337"/>
      <c r="AG238" s="337"/>
    </row>
    <row r="239" spans="6:33" x14ac:dyDescent="0.25">
      <c r="F239" s="337"/>
      <c r="G239" s="337"/>
      <c r="H239" s="337"/>
      <c r="I239" s="337"/>
      <c r="J239" s="337"/>
      <c r="K239" s="337"/>
      <c r="L239" s="337"/>
      <c r="M239" s="337"/>
      <c r="N239" s="337"/>
      <c r="O239" s="337"/>
      <c r="P239" s="337"/>
      <c r="Q239" s="337"/>
      <c r="R239" s="337"/>
      <c r="S239" s="337"/>
      <c r="T239" s="337"/>
      <c r="U239" s="336"/>
      <c r="V239" s="337"/>
      <c r="W239" s="337"/>
      <c r="X239" s="337"/>
      <c r="Y239" s="337"/>
      <c r="Z239" s="337"/>
      <c r="AA239" s="337"/>
      <c r="AB239" s="337"/>
      <c r="AC239" s="337"/>
      <c r="AD239" s="337"/>
      <c r="AE239" s="541"/>
      <c r="AF239" s="337"/>
      <c r="AG239" s="337"/>
    </row>
    <row r="240" spans="6:33" x14ac:dyDescent="0.25">
      <c r="F240" s="337"/>
      <c r="G240" s="337"/>
      <c r="H240" s="337"/>
      <c r="I240" s="337"/>
      <c r="J240" s="337"/>
      <c r="K240" s="337"/>
      <c r="L240" s="337"/>
      <c r="M240" s="337"/>
      <c r="N240" s="337"/>
      <c r="O240" s="337"/>
      <c r="P240" s="337"/>
      <c r="Q240" s="337"/>
      <c r="R240" s="337"/>
      <c r="S240" s="337"/>
      <c r="T240" s="337"/>
      <c r="U240" s="336"/>
      <c r="V240" s="337"/>
      <c r="W240" s="337"/>
      <c r="X240" s="337"/>
      <c r="Y240" s="337"/>
      <c r="Z240" s="337"/>
      <c r="AA240" s="337"/>
      <c r="AB240" s="337"/>
      <c r="AC240" s="337"/>
      <c r="AD240" s="337"/>
      <c r="AE240" s="541"/>
      <c r="AF240" s="337"/>
      <c r="AG240" s="337"/>
    </row>
    <row r="241" spans="6:33" x14ac:dyDescent="0.25">
      <c r="F241" s="337"/>
      <c r="G241" s="337"/>
      <c r="H241" s="337"/>
      <c r="I241" s="337"/>
      <c r="J241" s="337"/>
      <c r="K241" s="337"/>
      <c r="L241" s="337"/>
      <c r="M241" s="337"/>
      <c r="N241" s="337"/>
      <c r="O241" s="337"/>
      <c r="P241" s="337"/>
      <c r="Q241" s="337"/>
      <c r="R241" s="337"/>
      <c r="S241" s="337"/>
      <c r="T241" s="337"/>
      <c r="U241" s="336"/>
      <c r="V241" s="337"/>
      <c r="W241" s="337"/>
      <c r="X241" s="337"/>
      <c r="Y241" s="337"/>
      <c r="Z241" s="337"/>
      <c r="AA241" s="337"/>
      <c r="AB241" s="337"/>
      <c r="AC241" s="337"/>
      <c r="AD241" s="337"/>
      <c r="AE241" s="541"/>
      <c r="AF241" s="337"/>
      <c r="AG241" s="337"/>
    </row>
    <row r="242" spans="6:33" x14ac:dyDescent="0.25">
      <c r="F242" s="337"/>
      <c r="G242" s="337"/>
      <c r="H242" s="337"/>
      <c r="I242" s="337"/>
      <c r="J242" s="337"/>
      <c r="K242" s="337"/>
      <c r="L242" s="337"/>
      <c r="M242" s="337"/>
      <c r="N242" s="337"/>
      <c r="O242" s="337"/>
      <c r="P242" s="337"/>
      <c r="Q242" s="337"/>
      <c r="R242" s="337"/>
      <c r="S242" s="337"/>
      <c r="T242" s="337"/>
      <c r="U242" s="336"/>
      <c r="V242" s="337"/>
      <c r="W242" s="337"/>
      <c r="X242" s="337"/>
      <c r="Y242" s="337"/>
      <c r="Z242" s="337"/>
      <c r="AA242" s="337"/>
      <c r="AB242" s="337"/>
      <c r="AC242" s="337"/>
      <c r="AD242" s="337"/>
      <c r="AE242" s="541"/>
      <c r="AF242" s="337"/>
      <c r="AG242" s="337"/>
    </row>
    <row r="243" spans="6:33" x14ac:dyDescent="0.25">
      <c r="F243" s="337"/>
      <c r="G243" s="337"/>
      <c r="H243" s="337"/>
      <c r="I243" s="337"/>
      <c r="J243" s="337"/>
      <c r="K243" s="337"/>
      <c r="L243" s="337"/>
      <c r="M243" s="337"/>
      <c r="N243" s="337"/>
      <c r="O243" s="337"/>
      <c r="P243" s="337"/>
      <c r="Q243" s="337"/>
      <c r="R243" s="337"/>
      <c r="S243" s="337"/>
      <c r="T243" s="337"/>
      <c r="U243" s="336"/>
      <c r="V243" s="337"/>
      <c r="W243" s="337"/>
      <c r="X243" s="337"/>
      <c r="Y243" s="337"/>
      <c r="Z243" s="337"/>
      <c r="AA243" s="337"/>
      <c r="AB243" s="337"/>
      <c r="AC243" s="337"/>
      <c r="AD243" s="337"/>
      <c r="AE243" s="541"/>
      <c r="AF243" s="337"/>
      <c r="AG243" s="337"/>
    </row>
    <row r="244" spans="6:33" x14ac:dyDescent="0.25">
      <c r="F244" s="337"/>
      <c r="G244" s="337"/>
      <c r="H244" s="337"/>
      <c r="I244" s="337"/>
      <c r="J244" s="337"/>
      <c r="K244" s="337"/>
      <c r="L244" s="337"/>
      <c r="M244" s="337"/>
      <c r="N244" s="337"/>
      <c r="O244" s="337"/>
      <c r="P244" s="337"/>
      <c r="Q244" s="337"/>
      <c r="R244" s="337"/>
      <c r="S244" s="337"/>
      <c r="T244" s="337"/>
      <c r="U244" s="336"/>
      <c r="V244" s="337"/>
      <c r="W244" s="337"/>
      <c r="X244" s="337"/>
      <c r="Y244" s="337"/>
      <c r="Z244" s="337"/>
      <c r="AA244" s="337"/>
      <c r="AB244" s="337"/>
      <c r="AC244" s="337"/>
      <c r="AD244" s="337"/>
      <c r="AE244" s="541"/>
      <c r="AF244" s="337"/>
      <c r="AG244" s="337"/>
    </row>
    <row r="245" spans="6:33" x14ac:dyDescent="0.25">
      <c r="F245" s="337"/>
      <c r="G245" s="337"/>
      <c r="H245" s="337"/>
      <c r="I245" s="337"/>
      <c r="J245" s="337"/>
      <c r="K245" s="337"/>
      <c r="L245" s="337"/>
      <c r="M245" s="337"/>
      <c r="N245" s="337"/>
      <c r="O245" s="337"/>
      <c r="P245" s="337"/>
      <c r="Q245" s="337"/>
      <c r="R245" s="337"/>
      <c r="S245" s="337"/>
      <c r="T245" s="337"/>
      <c r="U245" s="336"/>
      <c r="V245" s="337"/>
      <c r="W245" s="337"/>
      <c r="X245" s="337"/>
      <c r="Y245" s="337"/>
      <c r="Z245" s="337"/>
      <c r="AA245" s="337"/>
      <c r="AB245" s="337"/>
      <c r="AC245" s="337"/>
      <c r="AD245" s="337"/>
      <c r="AE245" s="541"/>
      <c r="AF245" s="337"/>
      <c r="AG245" s="337"/>
    </row>
    <row r="246" spans="6:33" x14ac:dyDescent="0.25">
      <c r="F246" s="337"/>
      <c r="G246" s="337"/>
      <c r="H246" s="337"/>
      <c r="I246" s="337"/>
      <c r="J246" s="337"/>
      <c r="K246" s="337"/>
      <c r="L246" s="337"/>
      <c r="M246" s="337"/>
      <c r="N246" s="337"/>
      <c r="O246" s="337"/>
      <c r="P246" s="337"/>
      <c r="Q246" s="337"/>
      <c r="R246" s="337"/>
      <c r="S246" s="337"/>
      <c r="T246" s="337"/>
      <c r="U246" s="336"/>
      <c r="V246" s="337"/>
      <c r="W246" s="337"/>
      <c r="X246" s="337"/>
      <c r="Y246" s="337"/>
      <c r="Z246" s="337"/>
      <c r="AA246" s="337"/>
      <c r="AB246" s="337"/>
      <c r="AC246" s="337"/>
      <c r="AD246" s="337"/>
      <c r="AE246" s="541"/>
      <c r="AF246" s="337"/>
      <c r="AG246" s="337"/>
    </row>
    <row r="247" spans="6:33" x14ac:dyDescent="0.25">
      <c r="F247" s="337"/>
      <c r="G247" s="337"/>
      <c r="H247" s="337"/>
      <c r="I247" s="337"/>
      <c r="J247" s="337"/>
      <c r="K247" s="337"/>
      <c r="L247" s="337"/>
      <c r="M247" s="337"/>
      <c r="N247" s="337"/>
      <c r="O247" s="337"/>
      <c r="P247" s="337"/>
      <c r="Q247" s="337"/>
      <c r="R247" s="337"/>
      <c r="S247" s="337"/>
      <c r="T247" s="337"/>
      <c r="U247" s="336"/>
      <c r="V247" s="337"/>
      <c r="W247" s="337"/>
      <c r="X247" s="337"/>
      <c r="Y247" s="337"/>
      <c r="Z247" s="337"/>
      <c r="AA247" s="337"/>
      <c r="AB247" s="337"/>
      <c r="AC247" s="337"/>
      <c r="AD247" s="337"/>
      <c r="AE247" s="541"/>
      <c r="AF247" s="337"/>
      <c r="AG247" s="337"/>
    </row>
    <row r="248" spans="6:33" x14ac:dyDescent="0.25">
      <c r="F248" s="337"/>
      <c r="G248" s="337"/>
      <c r="H248" s="337"/>
      <c r="I248" s="337"/>
      <c r="J248" s="337"/>
      <c r="K248" s="337"/>
      <c r="L248" s="337"/>
      <c r="M248" s="337"/>
      <c r="N248" s="337"/>
      <c r="O248" s="337"/>
      <c r="P248" s="337"/>
      <c r="Q248" s="337"/>
      <c r="R248" s="337"/>
      <c r="S248" s="337"/>
      <c r="T248" s="337"/>
      <c r="U248" s="336"/>
      <c r="V248" s="337"/>
      <c r="W248" s="337"/>
      <c r="X248" s="337"/>
      <c r="Y248" s="337"/>
      <c r="Z248" s="337"/>
      <c r="AA248" s="337"/>
      <c r="AB248" s="337"/>
      <c r="AC248" s="337"/>
      <c r="AD248" s="337"/>
      <c r="AE248" s="541"/>
      <c r="AF248" s="337"/>
      <c r="AG248" s="337"/>
    </row>
    <row r="249" spans="6:33" x14ac:dyDescent="0.25">
      <c r="F249" s="337"/>
      <c r="G249" s="337"/>
      <c r="H249" s="337"/>
      <c r="I249" s="337"/>
      <c r="J249" s="337"/>
      <c r="K249" s="337"/>
      <c r="L249" s="337"/>
      <c r="M249" s="337"/>
      <c r="N249" s="337"/>
      <c r="O249" s="337"/>
      <c r="P249" s="337"/>
      <c r="Q249" s="337"/>
      <c r="R249" s="337"/>
      <c r="S249" s="337"/>
      <c r="T249" s="337"/>
      <c r="U249" s="336"/>
      <c r="V249" s="337"/>
      <c r="W249" s="337"/>
      <c r="X249" s="337"/>
      <c r="Y249" s="337"/>
      <c r="Z249" s="337"/>
      <c r="AA249" s="337"/>
      <c r="AB249" s="337"/>
      <c r="AC249" s="337"/>
      <c r="AD249" s="337"/>
      <c r="AE249" s="541"/>
      <c r="AF249" s="337"/>
      <c r="AG249" s="337"/>
    </row>
    <row r="250" spans="6:33" x14ac:dyDescent="0.25">
      <c r="F250" s="337"/>
      <c r="G250" s="337"/>
      <c r="H250" s="337"/>
      <c r="I250" s="337"/>
      <c r="J250" s="337"/>
      <c r="K250" s="337"/>
      <c r="L250" s="337"/>
      <c r="M250" s="337"/>
      <c r="N250" s="337"/>
      <c r="O250" s="337"/>
      <c r="P250" s="337"/>
      <c r="Q250" s="337"/>
      <c r="R250" s="337"/>
      <c r="S250" s="337"/>
      <c r="T250" s="337"/>
      <c r="U250" s="336"/>
      <c r="V250" s="337"/>
      <c r="W250" s="337"/>
      <c r="X250" s="337"/>
      <c r="Y250" s="337"/>
      <c r="Z250" s="337"/>
      <c r="AA250" s="337"/>
      <c r="AB250" s="337"/>
      <c r="AC250" s="337"/>
      <c r="AD250" s="337"/>
      <c r="AE250" s="541"/>
      <c r="AF250" s="337"/>
      <c r="AG250" s="337"/>
    </row>
    <row r="251" spans="6:33" x14ac:dyDescent="0.25">
      <c r="F251" s="337"/>
      <c r="G251" s="337"/>
      <c r="H251" s="337"/>
      <c r="I251" s="337"/>
      <c r="J251" s="337"/>
      <c r="K251" s="337"/>
      <c r="L251" s="337"/>
      <c r="M251" s="337"/>
      <c r="N251" s="337"/>
      <c r="O251" s="337"/>
      <c r="P251" s="337"/>
      <c r="Q251" s="337"/>
      <c r="R251" s="337"/>
      <c r="S251" s="337"/>
      <c r="T251" s="337"/>
      <c r="U251" s="336"/>
      <c r="V251" s="337"/>
      <c r="W251" s="337"/>
      <c r="X251" s="337"/>
      <c r="Y251" s="337"/>
      <c r="Z251" s="337"/>
      <c r="AA251" s="337"/>
      <c r="AB251" s="337"/>
      <c r="AC251" s="337"/>
      <c r="AD251" s="337"/>
      <c r="AE251" s="541"/>
      <c r="AF251" s="337"/>
      <c r="AG251" s="337"/>
    </row>
    <row r="252" spans="6:33" x14ac:dyDescent="0.25">
      <c r="F252" s="337"/>
      <c r="G252" s="337"/>
      <c r="H252" s="337"/>
      <c r="I252" s="337"/>
      <c r="J252" s="337"/>
      <c r="K252" s="337"/>
      <c r="L252" s="337"/>
      <c r="M252" s="337"/>
      <c r="N252" s="337"/>
      <c r="O252" s="337"/>
      <c r="P252" s="337"/>
      <c r="Q252" s="337"/>
      <c r="R252" s="337"/>
      <c r="S252" s="337"/>
      <c r="T252" s="337"/>
      <c r="U252" s="336"/>
      <c r="V252" s="337"/>
      <c r="W252" s="337"/>
      <c r="X252" s="337"/>
      <c r="Y252" s="337"/>
      <c r="Z252" s="337"/>
      <c r="AA252" s="337"/>
      <c r="AB252" s="337"/>
      <c r="AC252" s="337"/>
      <c r="AD252" s="337"/>
      <c r="AE252" s="541"/>
      <c r="AF252" s="337"/>
      <c r="AG252" s="337"/>
    </row>
    <row r="253" spans="6:33" x14ac:dyDescent="0.25">
      <c r="F253" s="337"/>
      <c r="G253" s="337"/>
      <c r="H253" s="337"/>
      <c r="I253" s="337"/>
      <c r="J253" s="337"/>
      <c r="K253" s="337"/>
      <c r="L253" s="337"/>
      <c r="M253" s="337"/>
      <c r="N253" s="337"/>
      <c r="O253" s="337"/>
      <c r="P253" s="337"/>
      <c r="Q253" s="337"/>
      <c r="R253" s="337"/>
      <c r="S253" s="337"/>
      <c r="T253" s="337"/>
      <c r="U253" s="336"/>
      <c r="V253" s="337"/>
      <c r="W253" s="337"/>
      <c r="X253" s="337"/>
      <c r="Y253" s="337"/>
      <c r="Z253" s="337"/>
      <c r="AA253" s="337"/>
      <c r="AB253" s="337"/>
      <c r="AC253" s="337"/>
      <c r="AD253" s="337"/>
      <c r="AE253" s="541"/>
      <c r="AF253" s="337"/>
      <c r="AG253" s="337"/>
    </row>
    <row r="254" spans="6:33" x14ac:dyDescent="0.25">
      <c r="F254" s="337"/>
      <c r="G254" s="337"/>
      <c r="H254" s="337"/>
      <c r="I254" s="337"/>
      <c r="J254" s="337"/>
      <c r="K254" s="337"/>
      <c r="L254" s="337"/>
      <c r="M254" s="337"/>
      <c r="N254" s="337"/>
      <c r="O254" s="337"/>
      <c r="P254" s="337"/>
      <c r="Q254" s="337"/>
      <c r="R254" s="337"/>
      <c r="S254" s="337"/>
      <c r="T254" s="337"/>
      <c r="U254" s="336"/>
      <c r="V254" s="337"/>
      <c r="W254" s="337"/>
      <c r="X254" s="337"/>
      <c r="Y254" s="337"/>
      <c r="Z254" s="337"/>
      <c r="AA254" s="337"/>
      <c r="AB254" s="337"/>
      <c r="AC254" s="337"/>
      <c r="AD254" s="337"/>
      <c r="AE254" s="541"/>
      <c r="AF254" s="337"/>
      <c r="AG254" s="337"/>
    </row>
    <row r="255" spans="6:33" x14ac:dyDescent="0.25">
      <c r="F255" s="337"/>
      <c r="G255" s="337"/>
      <c r="H255" s="337"/>
      <c r="I255" s="337"/>
      <c r="J255" s="337"/>
      <c r="K255" s="337"/>
      <c r="L255" s="337"/>
      <c r="M255" s="337"/>
      <c r="N255" s="337"/>
      <c r="O255" s="337"/>
      <c r="P255" s="337"/>
      <c r="Q255" s="337"/>
      <c r="R255" s="337"/>
      <c r="S255" s="337"/>
      <c r="T255" s="337"/>
      <c r="U255" s="336"/>
      <c r="V255" s="337"/>
      <c r="W255" s="337"/>
      <c r="X255" s="337"/>
      <c r="Y255" s="337"/>
      <c r="Z255" s="337"/>
      <c r="AA255" s="337"/>
      <c r="AB255" s="337"/>
      <c r="AC255" s="337"/>
      <c r="AD255" s="337"/>
      <c r="AE255" s="541"/>
      <c r="AF255" s="337"/>
      <c r="AG255" s="337"/>
    </row>
    <row r="256" spans="6:33" x14ac:dyDescent="0.25">
      <c r="F256" s="337"/>
      <c r="G256" s="337"/>
      <c r="H256" s="337"/>
      <c r="I256" s="337"/>
      <c r="J256" s="337"/>
      <c r="K256" s="337"/>
      <c r="L256" s="337"/>
      <c r="M256" s="337"/>
      <c r="N256" s="337"/>
      <c r="O256" s="337"/>
      <c r="P256" s="337"/>
      <c r="Q256" s="337"/>
      <c r="R256" s="337"/>
      <c r="S256" s="337"/>
      <c r="T256" s="337"/>
      <c r="U256" s="336"/>
      <c r="V256" s="337"/>
      <c r="W256" s="337"/>
      <c r="X256" s="337"/>
      <c r="Y256" s="337"/>
      <c r="Z256" s="337"/>
      <c r="AA256" s="337"/>
      <c r="AB256" s="337"/>
      <c r="AC256" s="337"/>
      <c r="AD256" s="337"/>
      <c r="AE256" s="541"/>
      <c r="AF256" s="337"/>
      <c r="AG256" s="337"/>
    </row>
    <row r="257" spans="6:33" x14ac:dyDescent="0.25">
      <c r="F257" s="337"/>
      <c r="G257" s="337"/>
      <c r="H257" s="337"/>
      <c r="I257" s="337"/>
      <c r="J257" s="337"/>
      <c r="K257" s="337"/>
      <c r="L257" s="337"/>
      <c r="M257" s="337"/>
      <c r="N257" s="337"/>
      <c r="O257" s="337"/>
      <c r="P257" s="337"/>
      <c r="Q257" s="337"/>
      <c r="R257" s="337"/>
      <c r="S257" s="337"/>
      <c r="T257" s="337"/>
      <c r="U257" s="336"/>
      <c r="V257" s="337"/>
      <c r="W257" s="337"/>
      <c r="X257" s="337"/>
      <c r="Y257" s="337"/>
      <c r="Z257" s="337"/>
      <c r="AA257" s="337"/>
      <c r="AB257" s="337"/>
      <c r="AC257" s="337"/>
      <c r="AD257" s="337"/>
      <c r="AE257" s="541"/>
      <c r="AF257" s="337"/>
      <c r="AG257" s="337"/>
    </row>
    <row r="258" spans="6:33" x14ac:dyDescent="0.25">
      <c r="F258" s="337"/>
      <c r="G258" s="337"/>
      <c r="H258" s="337"/>
      <c r="I258" s="337"/>
      <c r="J258" s="337"/>
      <c r="K258" s="337"/>
      <c r="L258" s="337"/>
      <c r="M258" s="337"/>
      <c r="N258" s="337"/>
      <c r="O258" s="337"/>
      <c r="P258" s="337"/>
      <c r="Q258" s="337"/>
      <c r="R258" s="337"/>
      <c r="S258" s="337"/>
      <c r="T258" s="337"/>
      <c r="U258" s="336"/>
      <c r="V258" s="337"/>
      <c r="W258" s="337"/>
      <c r="X258" s="337"/>
      <c r="Y258" s="337"/>
      <c r="Z258" s="337"/>
      <c r="AA258" s="337"/>
      <c r="AB258" s="337"/>
      <c r="AC258" s="337"/>
      <c r="AD258" s="337"/>
      <c r="AE258" s="541"/>
      <c r="AF258" s="337"/>
      <c r="AG258" s="337"/>
    </row>
    <row r="259" spans="6:33" x14ac:dyDescent="0.25">
      <c r="F259" s="337"/>
      <c r="G259" s="337"/>
      <c r="H259" s="337"/>
      <c r="I259" s="337"/>
      <c r="J259" s="337"/>
      <c r="K259" s="337"/>
      <c r="L259" s="337"/>
      <c r="M259" s="337"/>
      <c r="N259" s="337"/>
      <c r="O259" s="337"/>
      <c r="P259" s="337"/>
      <c r="Q259" s="337"/>
      <c r="R259" s="337"/>
      <c r="S259" s="337"/>
      <c r="T259" s="337"/>
      <c r="U259" s="336"/>
      <c r="V259" s="337"/>
      <c r="W259" s="337"/>
      <c r="X259" s="337"/>
      <c r="Y259" s="337"/>
      <c r="Z259" s="337"/>
      <c r="AA259" s="337"/>
      <c r="AB259" s="337"/>
      <c r="AC259" s="337"/>
      <c r="AD259" s="337"/>
      <c r="AE259" s="541"/>
      <c r="AF259" s="337"/>
      <c r="AG259" s="337"/>
    </row>
    <row r="260" spans="6:33" x14ac:dyDescent="0.25">
      <c r="F260" s="337"/>
      <c r="G260" s="337"/>
      <c r="H260" s="337"/>
      <c r="I260" s="337"/>
      <c r="J260" s="337"/>
      <c r="K260" s="337"/>
      <c r="L260" s="337"/>
      <c r="M260" s="337"/>
      <c r="N260" s="337"/>
      <c r="O260" s="337"/>
      <c r="P260" s="337"/>
      <c r="Q260" s="337"/>
      <c r="R260" s="337"/>
      <c r="S260" s="337"/>
      <c r="T260" s="337"/>
      <c r="U260" s="336"/>
      <c r="V260" s="337"/>
      <c r="W260" s="337"/>
      <c r="X260" s="337"/>
      <c r="Y260" s="337"/>
      <c r="Z260" s="337"/>
      <c r="AA260" s="337"/>
      <c r="AB260" s="337"/>
      <c r="AC260" s="337"/>
      <c r="AD260" s="337"/>
      <c r="AE260" s="541"/>
      <c r="AF260" s="337"/>
      <c r="AG260" s="337"/>
    </row>
    <row r="261" spans="6:33" x14ac:dyDescent="0.25">
      <c r="F261" s="337"/>
      <c r="G261" s="337"/>
      <c r="H261" s="337"/>
      <c r="I261" s="337"/>
      <c r="J261" s="337"/>
      <c r="K261" s="337"/>
      <c r="L261" s="337"/>
      <c r="M261" s="337"/>
      <c r="N261" s="337"/>
      <c r="O261" s="337"/>
      <c r="P261" s="337"/>
      <c r="Q261" s="337"/>
      <c r="R261" s="337"/>
      <c r="S261" s="337"/>
      <c r="T261" s="337"/>
      <c r="U261" s="336"/>
      <c r="V261" s="337"/>
      <c r="W261" s="337"/>
      <c r="X261" s="337"/>
      <c r="Y261" s="337"/>
      <c r="Z261" s="337"/>
      <c r="AA261" s="337"/>
      <c r="AB261" s="337"/>
      <c r="AC261" s="337"/>
      <c r="AD261" s="337"/>
      <c r="AE261" s="541"/>
      <c r="AF261" s="337"/>
      <c r="AG261" s="337"/>
    </row>
    <row r="262" spans="6:33" x14ac:dyDescent="0.25">
      <c r="F262" s="337"/>
      <c r="G262" s="337"/>
      <c r="H262" s="337"/>
      <c r="I262" s="337"/>
      <c r="J262" s="337"/>
      <c r="K262" s="337"/>
      <c r="L262" s="337"/>
      <c r="M262" s="337"/>
      <c r="N262" s="337"/>
      <c r="O262" s="337"/>
      <c r="P262" s="337"/>
      <c r="Q262" s="337"/>
      <c r="R262" s="337"/>
      <c r="S262" s="337"/>
      <c r="T262" s="337"/>
      <c r="U262" s="336"/>
      <c r="V262" s="337"/>
      <c r="W262" s="337"/>
      <c r="X262" s="337"/>
      <c r="Y262" s="337"/>
      <c r="Z262" s="337"/>
      <c r="AA262" s="337"/>
      <c r="AB262" s="337"/>
      <c r="AC262" s="337"/>
      <c r="AD262" s="337"/>
      <c r="AE262" s="541"/>
      <c r="AF262" s="337"/>
      <c r="AG262" s="337"/>
    </row>
    <row r="263" spans="6:33" x14ac:dyDescent="0.25">
      <c r="F263" s="337"/>
      <c r="G263" s="337"/>
      <c r="H263" s="337"/>
      <c r="I263" s="337"/>
      <c r="J263" s="337"/>
      <c r="K263" s="337"/>
      <c r="L263" s="337"/>
      <c r="M263" s="337"/>
      <c r="N263" s="337"/>
      <c r="O263" s="337"/>
      <c r="P263" s="337"/>
      <c r="Q263" s="337"/>
      <c r="R263" s="337"/>
      <c r="S263" s="337"/>
      <c r="T263" s="337"/>
      <c r="U263" s="336"/>
      <c r="V263" s="337"/>
      <c r="W263" s="337"/>
      <c r="X263" s="337"/>
      <c r="Y263" s="337"/>
      <c r="Z263" s="337"/>
      <c r="AA263" s="337"/>
      <c r="AB263" s="337"/>
      <c r="AC263" s="337"/>
      <c r="AD263" s="337"/>
      <c r="AE263" s="541"/>
      <c r="AF263" s="337"/>
      <c r="AG263" s="337"/>
    </row>
    <row r="264" spans="6:33" x14ac:dyDescent="0.25">
      <c r="F264" s="337"/>
      <c r="G264" s="337"/>
      <c r="H264" s="337"/>
      <c r="I264" s="337"/>
      <c r="J264" s="337"/>
      <c r="K264" s="337"/>
      <c r="L264" s="337"/>
      <c r="M264" s="337"/>
      <c r="N264" s="337"/>
      <c r="O264" s="337"/>
      <c r="P264" s="337"/>
      <c r="Q264" s="337"/>
      <c r="R264" s="337"/>
      <c r="S264" s="337"/>
      <c r="T264" s="337"/>
      <c r="U264" s="336"/>
      <c r="V264" s="337"/>
      <c r="W264" s="337"/>
      <c r="X264" s="337"/>
      <c r="Y264" s="337"/>
      <c r="Z264" s="337"/>
      <c r="AA264" s="337"/>
      <c r="AB264" s="337"/>
      <c r="AC264" s="337"/>
      <c r="AD264" s="337"/>
      <c r="AE264" s="541"/>
      <c r="AF264" s="337"/>
      <c r="AG264" s="337"/>
    </row>
    <row r="265" spans="6:33" x14ac:dyDescent="0.25">
      <c r="F265" s="337"/>
      <c r="G265" s="337"/>
      <c r="H265" s="337"/>
      <c r="I265" s="337"/>
      <c r="J265" s="337"/>
      <c r="K265" s="337"/>
      <c r="L265" s="337"/>
      <c r="M265" s="337"/>
      <c r="N265" s="337"/>
      <c r="O265" s="337"/>
      <c r="P265" s="337"/>
      <c r="Q265" s="337"/>
      <c r="R265" s="337"/>
      <c r="S265" s="337"/>
      <c r="T265" s="337"/>
      <c r="U265" s="336"/>
      <c r="V265" s="337"/>
      <c r="W265" s="337"/>
      <c r="X265" s="337"/>
      <c r="Y265" s="337"/>
      <c r="Z265" s="337"/>
      <c r="AA265" s="337"/>
      <c r="AB265" s="337"/>
      <c r="AC265" s="337"/>
      <c r="AD265" s="337"/>
      <c r="AE265" s="541"/>
      <c r="AF265" s="337"/>
      <c r="AG265" s="337"/>
    </row>
    <row r="266" spans="6:33" x14ac:dyDescent="0.25">
      <c r="F266" s="337"/>
      <c r="G266" s="337"/>
      <c r="H266" s="337"/>
      <c r="I266" s="337"/>
      <c r="J266" s="337"/>
      <c r="K266" s="337"/>
      <c r="L266" s="337"/>
      <c r="M266" s="337"/>
      <c r="N266" s="337"/>
      <c r="O266" s="337"/>
      <c r="P266" s="337"/>
      <c r="Q266" s="337"/>
      <c r="R266" s="337"/>
      <c r="S266" s="337"/>
      <c r="T266" s="337"/>
      <c r="U266" s="336"/>
      <c r="V266" s="337"/>
      <c r="W266" s="337"/>
      <c r="X266" s="337"/>
      <c r="Y266" s="337"/>
      <c r="Z266" s="337"/>
      <c r="AA266" s="337"/>
      <c r="AB266" s="337"/>
      <c r="AC266" s="337"/>
      <c r="AD266" s="337"/>
      <c r="AE266" s="541"/>
      <c r="AF266" s="337"/>
      <c r="AG266" s="337"/>
    </row>
    <row r="267" spans="6:33" x14ac:dyDescent="0.25">
      <c r="F267" s="337"/>
      <c r="G267" s="337"/>
      <c r="H267" s="337"/>
      <c r="I267" s="337"/>
      <c r="J267" s="337"/>
      <c r="K267" s="337"/>
      <c r="L267" s="337"/>
      <c r="M267" s="337"/>
      <c r="N267" s="337"/>
      <c r="O267" s="337"/>
      <c r="P267" s="337"/>
      <c r="Q267" s="337"/>
      <c r="R267" s="337"/>
      <c r="S267" s="337"/>
      <c r="T267" s="337"/>
      <c r="U267" s="336"/>
      <c r="V267" s="337"/>
      <c r="W267" s="337"/>
      <c r="X267" s="337"/>
      <c r="Y267" s="337"/>
      <c r="Z267" s="337"/>
      <c r="AA267" s="337"/>
      <c r="AB267" s="337"/>
      <c r="AC267" s="337"/>
      <c r="AD267" s="337"/>
      <c r="AE267" s="541"/>
      <c r="AF267" s="337"/>
      <c r="AG267" s="337"/>
    </row>
    <row r="268" spans="6:33" x14ac:dyDescent="0.25">
      <c r="F268" s="337"/>
      <c r="G268" s="337"/>
      <c r="H268" s="337"/>
      <c r="I268" s="337"/>
      <c r="J268" s="337"/>
      <c r="K268" s="337"/>
      <c r="L268" s="337"/>
      <c r="M268" s="337"/>
      <c r="N268" s="337"/>
      <c r="O268" s="337"/>
      <c r="P268" s="337"/>
      <c r="Q268" s="337"/>
      <c r="R268" s="337"/>
      <c r="S268" s="337"/>
      <c r="T268" s="337"/>
      <c r="U268" s="336"/>
      <c r="V268" s="337"/>
      <c r="W268" s="337"/>
      <c r="X268" s="337"/>
      <c r="Y268" s="337"/>
      <c r="Z268" s="337"/>
      <c r="AA268" s="337"/>
      <c r="AB268" s="337"/>
      <c r="AC268" s="337"/>
      <c r="AD268" s="337"/>
      <c r="AE268" s="541"/>
      <c r="AF268" s="337"/>
      <c r="AG268" s="337"/>
    </row>
    <row r="269" spans="6:33" x14ac:dyDescent="0.25">
      <c r="F269" s="337"/>
      <c r="G269" s="337"/>
      <c r="H269" s="337"/>
      <c r="I269" s="337"/>
      <c r="J269" s="337"/>
      <c r="K269" s="337"/>
      <c r="L269" s="337"/>
      <c r="M269" s="337"/>
      <c r="N269" s="337"/>
      <c r="O269" s="337"/>
      <c r="P269" s="337"/>
      <c r="Q269" s="337"/>
      <c r="R269" s="337"/>
      <c r="S269" s="337"/>
      <c r="T269" s="337"/>
      <c r="U269" s="336"/>
      <c r="V269" s="337"/>
      <c r="W269" s="337"/>
      <c r="X269" s="337"/>
      <c r="Y269" s="337"/>
      <c r="Z269" s="337"/>
      <c r="AA269" s="337"/>
      <c r="AB269" s="337"/>
      <c r="AC269" s="337"/>
      <c r="AD269" s="337"/>
      <c r="AE269" s="541"/>
      <c r="AF269" s="337"/>
      <c r="AG269" s="337"/>
    </row>
    <row r="270" spans="6:33" x14ac:dyDescent="0.25">
      <c r="F270" s="337"/>
      <c r="G270" s="337"/>
      <c r="H270" s="337"/>
      <c r="I270" s="337"/>
      <c r="J270" s="337"/>
      <c r="K270" s="337"/>
      <c r="L270" s="337"/>
      <c r="M270" s="337"/>
      <c r="N270" s="337"/>
      <c r="O270" s="337"/>
      <c r="P270" s="337"/>
      <c r="Q270" s="337"/>
      <c r="R270" s="337"/>
      <c r="S270" s="337"/>
      <c r="T270" s="337"/>
      <c r="U270" s="336"/>
      <c r="V270" s="337"/>
      <c r="W270" s="337"/>
      <c r="X270" s="337"/>
      <c r="Y270" s="337"/>
      <c r="Z270" s="337"/>
      <c r="AA270" s="337"/>
      <c r="AB270" s="337"/>
      <c r="AC270" s="337"/>
      <c r="AD270" s="337"/>
      <c r="AE270" s="541"/>
      <c r="AF270" s="337"/>
      <c r="AG270" s="337"/>
    </row>
    <row r="271" spans="6:33" x14ac:dyDescent="0.25">
      <c r="F271" s="337"/>
      <c r="G271" s="337"/>
      <c r="H271" s="337"/>
      <c r="I271" s="337"/>
      <c r="J271" s="337"/>
      <c r="K271" s="337"/>
      <c r="L271" s="337"/>
      <c r="M271" s="337"/>
      <c r="N271" s="337"/>
      <c r="O271" s="337"/>
      <c r="P271" s="337"/>
      <c r="Q271" s="337"/>
      <c r="R271" s="337"/>
      <c r="S271" s="337"/>
      <c r="T271" s="337"/>
      <c r="U271" s="336"/>
      <c r="V271" s="337"/>
      <c r="W271" s="337"/>
      <c r="X271" s="337"/>
      <c r="Y271" s="337"/>
      <c r="Z271" s="337"/>
      <c r="AA271" s="337"/>
      <c r="AB271" s="337"/>
      <c r="AC271" s="337"/>
      <c r="AD271" s="337"/>
      <c r="AE271" s="541"/>
      <c r="AF271" s="337"/>
      <c r="AG271" s="337"/>
    </row>
    <row r="272" spans="6:33" x14ac:dyDescent="0.25">
      <c r="F272" s="337"/>
      <c r="G272" s="337"/>
      <c r="H272" s="337"/>
      <c r="I272" s="337"/>
      <c r="J272" s="337"/>
      <c r="K272" s="337"/>
      <c r="L272" s="337"/>
      <c r="M272" s="337"/>
      <c r="N272" s="337"/>
      <c r="O272" s="337"/>
      <c r="P272" s="337"/>
      <c r="Q272" s="337"/>
      <c r="R272" s="337"/>
      <c r="S272" s="337"/>
      <c r="T272" s="337"/>
      <c r="U272" s="336"/>
      <c r="V272" s="337"/>
      <c r="W272" s="337"/>
      <c r="X272" s="337"/>
      <c r="Y272" s="337"/>
      <c r="Z272" s="337"/>
      <c r="AA272" s="337"/>
      <c r="AB272" s="337"/>
      <c r="AC272" s="337"/>
      <c r="AD272" s="337"/>
      <c r="AE272" s="541"/>
      <c r="AF272" s="337"/>
      <c r="AG272" s="337"/>
    </row>
    <row r="273" spans="6:33" x14ac:dyDescent="0.25">
      <c r="F273" s="337"/>
      <c r="G273" s="337"/>
      <c r="H273" s="337"/>
      <c r="I273" s="337"/>
      <c r="J273" s="337"/>
      <c r="K273" s="337"/>
      <c r="L273" s="337"/>
      <c r="M273" s="337"/>
      <c r="N273" s="337"/>
      <c r="O273" s="337"/>
      <c r="P273" s="337"/>
      <c r="Q273" s="337"/>
      <c r="R273" s="337"/>
      <c r="S273" s="337"/>
      <c r="T273" s="337"/>
      <c r="U273" s="336"/>
      <c r="V273" s="337"/>
      <c r="W273" s="337"/>
      <c r="X273" s="337"/>
      <c r="Y273" s="337"/>
      <c r="Z273" s="337"/>
      <c r="AA273" s="337"/>
      <c r="AB273" s="337"/>
      <c r="AC273" s="337"/>
      <c r="AD273" s="337"/>
      <c r="AE273" s="541"/>
      <c r="AF273" s="337"/>
      <c r="AG273" s="337"/>
    </row>
    <row r="274" spans="6:33" x14ac:dyDescent="0.25">
      <c r="F274" s="337"/>
      <c r="G274" s="337"/>
      <c r="H274" s="337"/>
      <c r="I274" s="337"/>
      <c r="J274" s="337"/>
      <c r="K274" s="337"/>
      <c r="L274" s="337"/>
      <c r="M274" s="337"/>
      <c r="N274" s="337"/>
      <c r="O274" s="337"/>
      <c r="P274" s="337"/>
      <c r="Q274" s="337"/>
      <c r="R274" s="337"/>
      <c r="S274" s="337"/>
      <c r="T274" s="337"/>
      <c r="U274" s="336"/>
      <c r="V274" s="337"/>
      <c r="W274" s="337"/>
      <c r="X274" s="337"/>
      <c r="Y274" s="337"/>
      <c r="Z274" s="337"/>
      <c r="AA274" s="337"/>
      <c r="AB274" s="337"/>
      <c r="AC274" s="337"/>
      <c r="AD274" s="337"/>
      <c r="AE274" s="541"/>
      <c r="AF274" s="337"/>
      <c r="AG274" s="337"/>
    </row>
    <row r="275" spans="6:33" x14ac:dyDescent="0.25">
      <c r="F275" s="337"/>
      <c r="G275" s="337"/>
      <c r="H275" s="337"/>
      <c r="I275" s="337"/>
      <c r="J275" s="337"/>
      <c r="K275" s="337"/>
      <c r="L275" s="337"/>
      <c r="M275" s="337"/>
      <c r="N275" s="337"/>
      <c r="O275" s="337"/>
      <c r="P275" s="337"/>
      <c r="Q275" s="337"/>
      <c r="R275" s="337"/>
      <c r="S275" s="337"/>
      <c r="T275" s="337"/>
      <c r="U275" s="336"/>
      <c r="V275" s="337"/>
      <c r="W275" s="337"/>
      <c r="X275" s="337"/>
      <c r="Y275" s="337"/>
      <c r="Z275" s="337"/>
      <c r="AA275" s="337"/>
      <c r="AB275" s="337"/>
      <c r="AC275" s="337"/>
      <c r="AD275" s="337"/>
      <c r="AE275" s="541"/>
      <c r="AF275" s="337"/>
      <c r="AG275" s="337"/>
    </row>
    <row r="276" spans="6:33" x14ac:dyDescent="0.25">
      <c r="F276" s="337"/>
      <c r="G276" s="337"/>
      <c r="H276" s="337"/>
      <c r="I276" s="337"/>
      <c r="J276" s="337"/>
      <c r="K276" s="337"/>
      <c r="L276" s="337"/>
      <c r="M276" s="337"/>
      <c r="N276" s="337"/>
      <c r="O276" s="337"/>
      <c r="P276" s="337"/>
      <c r="Q276" s="337"/>
      <c r="R276" s="337"/>
      <c r="S276" s="337"/>
      <c r="T276" s="337"/>
      <c r="U276" s="336"/>
      <c r="V276" s="337"/>
      <c r="W276" s="337"/>
      <c r="X276" s="337"/>
      <c r="Y276" s="337"/>
      <c r="Z276" s="337"/>
      <c r="AA276" s="337"/>
      <c r="AB276" s="337"/>
      <c r="AC276" s="337"/>
      <c r="AD276" s="337"/>
      <c r="AE276" s="541"/>
      <c r="AF276" s="337"/>
      <c r="AG276" s="337"/>
    </row>
    <row r="277" spans="6:33" x14ac:dyDescent="0.25">
      <c r="F277" s="337"/>
      <c r="G277" s="337"/>
      <c r="H277" s="337"/>
      <c r="I277" s="337"/>
      <c r="J277" s="337"/>
      <c r="K277" s="337"/>
      <c r="L277" s="337"/>
      <c r="M277" s="337"/>
      <c r="N277" s="337"/>
      <c r="O277" s="337"/>
      <c r="P277" s="337"/>
      <c r="Q277" s="337"/>
      <c r="R277" s="337"/>
      <c r="S277" s="337"/>
      <c r="T277" s="337"/>
      <c r="U277" s="336"/>
      <c r="V277" s="337"/>
      <c r="W277" s="337"/>
      <c r="X277" s="337"/>
      <c r="Y277" s="337"/>
      <c r="Z277" s="337"/>
      <c r="AA277" s="337"/>
      <c r="AB277" s="337"/>
      <c r="AC277" s="337"/>
      <c r="AD277" s="337"/>
      <c r="AE277" s="541"/>
      <c r="AF277" s="337"/>
      <c r="AG277" s="337"/>
    </row>
    <row r="278" spans="6:33" x14ac:dyDescent="0.25">
      <c r="F278" s="337"/>
      <c r="G278" s="337"/>
      <c r="H278" s="337"/>
      <c r="I278" s="337"/>
      <c r="J278" s="337"/>
      <c r="K278" s="337"/>
      <c r="L278" s="337"/>
      <c r="M278" s="337"/>
      <c r="N278" s="337"/>
      <c r="O278" s="337"/>
      <c r="P278" s="337"/>
      <c r="Q278" s="337"/>
      <c r="R278" s="337"/>
      <c r="S278" s="337"/>
      <c r="T278" s="337"/>
      <c r="U278" s="336"/>
      <c r="V278" s="337"/>
      <c r="W278" s="337"/>
      <c r="X278" s="337"/>
      <c r="Y278" s="337"/>
      <c r="Z278" s="337"/>
      <c r="AA278" s="337"/>
      <c r="AB278" s="337"/>
      <c r="AC278" s="337"/>
      <c r="AD278" s="337"/>
      <c r="AE278" s="541"/>
      <c r="AF278" s="337"/>
      <c r="AG278" s="337"/>
    </row>
    <row r="279" spans="6:33" x14ac:dyDescent="0.25">
      <c r="F279" s="337"/>
      <c r="G279" s="337"/>
      <c r="H279" s="337"/>
      <c r="I279" s="337"/>
      <c r="J279" s="337"/>
      <c r="K279" s="337"/>
      <c r="L279" s="337"/>
      <c r="M279" s="337"/>
      <c r="N279" s="337"/>
      <c r="O279" s="337"/>
      <c r="P279" s="337"/>
      <c r="Q279" s="337"/>
      <c r="R279" s="337"/>
      <c r="S279" s="337"/>
      <c r="T279" s="337"/>
      <c r="U279" s="336"/>
      <c r="V279" s="337"/>
      <c r="W279" s="337"/>
      <c r="X279" s="337"/>
      <c r="Y279" s="337"/>
      <c r="Z279" s="337"/>
      <c r="AA279" s="337"/>
      <c r="AB279" s="337"/>
      <c r="AC279" s="337"/>
      <c r="AD279" s="337"/>
      <c r="AE279" s="541"/>
      <c r="AF279" s="337"/>
      <c r="AG279" s="337"/>
    </row>
    <row r="280" spans="6:33" x14ac:dyDescent="0.25">
      <c r="F280" s="337"/>
      <c r="G280" s="337"/>
      <c r="H280" s="337"/>
      <c r="I280" s="337"/>
      <c r="J280" s="337"/>
      <c r="K280" s="337"/>
      <c r="L280" s="337"/>
      <c r="M280" s="337"/>
      <c r="N280" s="337"/>
      <c r="O280" s="337"/>
      <c r="P280" s="337"/>
      <c r="Q280" s="337"/>
      <c r="R280" s="337"/>
      <c r="S280" s="337"/>
      <c r="T280" s="337"/>
      <c r="U280" s="336"/>
      <c r="V280" s="337"/>
      <c r="W280" s="337"/>
      <c r="X280" s="337"/>
      <c r="Y280" s="337"/>
      <c r="Z280" s="337"/>
      <c r="AA280" s="337"/>
      <c r="AB280" s="337"/>
      <c r="AC280" s="337"/>
      <c r="AD280" s="337"/>
      <c r="AE280" s="541"/>
      <c r="AF280" s="337"/>
      <c r="AG280" s="337"/>
    </row>
    <row r="281" spans="6:33" x14ac:dyDescent="0.25">
      <c r="F281" s="337"/>
      <c r="G281" s="337"/>
      <c r="H281" s="337"/>
      <c r="I281" s="337"/>
      <c r="J281" s="337"/>
      <c r="K281" s="337"/>
      <c r="L281" s="337"/>
      <c r="M281" s="337"/>
      <c r="N281" s="337"/>
      <c r="O281" s="337"/>
      <c r="P281" s="337"/>
      <c r="Q281" s="337"/>
      <c r="R281" s="337"/>
      <c r="S281" s="337"/>
      <c r="T281" s="337"/>
      <c r="U281" s="336"/>
      <c r="V281" s="337"/>
      <c r="W281" s="337"/>
      <c r="X281" s="337"/>
      <c r="Y281" s="337"/>
      <c r="Z281" s="337"/>
      <c r="AA281" s="337"/>
      <c r="AB281" s="337"/>
      <c r="AC281" s="337"/>
      <c r="AD281" s="337"/>
      <c r="AE281" s="541"/>
      <c r="AF281" s="337"/>
      <c r="AG281" s="337"/>
    </row>
    <row r="282" spans="6:33" x14ac:dyDescent="0.25">
      <c r="F282" s="337"/>
      <c r="G282" s="337"/>
      <c r="H282" s="337"/>
      <c r="I282" s="337"/>
      <c r="J282" s="337"/>
      <c r="K282" s="337"/>
      <c r="L282" s="337"/>
      <c r="M282" s="337"/>
      <c r="N282" s="337"/>
      <c r="O282" s="337"/>
      <c r="P282" s="337"/>
      <c r="Q282" s="337"/>
      <c r="R282" s="337"/>
      <c r="S282" s="337"/>
      <c r="T282" s="337"/>
      <c r="U282" s="336"/>
      <c r="V282" s="337"/>
      <c r="W282" s="337"/>
      <c r="X282" s="337"/>
      <c r="Y282" s="337"/>
      <c r="Z282" s="337"/>
      <c r="AA282" s="337"/>
      <c r="AB282" s="337"/>
      <c r="AC282" s="337"/>
      <c r="AD282" s="337"/>
      <c r="AE282" s="541"/>
      <c r="AF282" s="337"/>
      <c r="AG282" s="337"/>
    </row>
    <row r="283" spans="6:33" x14ac:dyDescent="0.25">
      <c r="F283" s="337"/>
      <c r="G283" s="337"/>
      <c r="H283" s="337"/>
      <c r="I283" s="337"/>
      <c r="J283" s="337"/>
      <c r="K283" s="337"/>
      <c r="L283" s="337"/>
      <c r="M283" s="337"/>
      <c r="N283" s="337"/>
      <c r="O283" s="337"/>
      <c r="P283" s="337"/>
      <c r="Q283" s="337"/>
      <c r="R283" s="337"/>
      <c r="S283" s="337"/>
      <c r="T283" s="337"/>
      <c r="U283" s="336"/>
      <c r="V283" s="337"/>
      <c r="W283" s="337"/>
      <c r="X283" s="337"/>
      <c r="Y283" s="337"/>
      <c r="Z283" s="337"/>
      <c r="AA283" s="337"/>
      <c r="AB283" s="337"/>
      <c r="AC283" s="337"/>
      <c r="AD283" s="337"/>
      <c r="AE283" s="541"/>
      <c r="AF283" s="337"/>
      <c r="AG283" s="337"/>
    </row>
    <row r="284" spans="6:33" x14ac:dyDescent="0.25">
      <c r="F284" s="337"/>
      <c r="G284" s="337"/>
      <c r="H284" s="337"/>
      <c r="I284" s="337"/>
      <c r="J284" s="337"/>
      <c r="K284" s="337"/>
      <c r="L284" s="337"/>
      <c r="M284" s="337"/>
      <c r="N284" s="337"/>
      <c r="O284" s="337"/>
      <c r="P284" s="337"/>
      <c r="Q284" s="337"/>
      <c r="R284" s="337"/>
      <c r="S284" s="337"/>
      <c r="T284" s="337"/>
      <c r="U284" s="336"/>
      <c r="V284" s="337"/>
      <c r="W284" s="337"/>
      <c r="X284" s="337"/>
      <c r="Y284" s="337"/>
      <c r="Z284" s="337"/>
      <c r="AA284" s="337"/>
      <c r="AB284" s="337"/>
      <c r="AC284" s="337"/>
      <c r="AD284" s="337"/>
      <c r="AE284" s="541"/>
      <c r="AF284" s="337"/>
      <c r="AG284" s="337"/>
    </row>
    <row r="285" spans="6:33" x14ac:dyDescent="0.25">
      <c r="F285" s="337"/>
      <c r="G285" s="337"/>
      <c r="H285" s="337"/>
      <c r="I285" s="337"/>
      <c r="J285" s="337"/>
      <c r="K285" s="337"/>
      <c r="L285" s="337"/>
      <c r="M285" s="337"/>
      <c r="N285" s="337"/>
      <c r="O285" s="337"/>
      <c r="P285" s="337"/>
      <c r="Q285" s="337"/>
      <c r="R285" s="337"/>
      <c r="S285" s="337"/>
      <c r="T285" s="337"/>
      <c r="U285" s="336"/>
      <c r="V285" s="337"/>
      <c r="W285" s="337"/>
      <c r="X285" s="337"/>
      <c r="Y285" s="337"/>
      <c r="Z285" s="337"/>
      <c r="AA285" s="337"/>
      <c r="AB285" s="337"/>
      <c r="AC285" s="337"/>
      <c r="AD285" s="337"/>
      <c r="AE285" s="541"/>
      <c r="AF285" s="337"/>
      <c r="AG285" s="337"/>
    </row>
    <row r="286" spans="6:33" x14ac:dyDescent="0.25">
      <c r="F286" s="337"/>
      <c r="G286" s="337"/>
      <c r="H286" s="337"/>
      <c r="I286" s="337"/>
      <c r="J286" s="337"/>
      <c r="K286" s="337"/>
      <c r="L286" s="337"/>
      <c r="M286" s="337"/>
      <c r="N286" s="337"/>
      <c r="O286" s="337"/>
      <c r="P286" s="337"/>
      <c r="Q286" s="337"/>
      <c r="R286" s="337"/>
      <c r="S286" s="337"/>
      <c r="T286" s="337"/>
      <c r="U286" s="336"/>
      <c r="V286" s="337"/>
      <c r="W286" s="337"/>
      <c r="X286" s="337"/>
      <c r="Y286" s="337"/>
      <c r="Z286" s="337"/>
      <c r="AA286" s="337"/>
      <c r="AB286" s="337"/>
      <c r="AC286" s="337"/>
      <c r="AD286" s="337"/>
      <c r="AE286" s="541"/>
      <c r="AF286" s="337"/>
      <c r="AG286" s="337"/>
    </row>
    <row r="287" spans="6:33" x14ac:dyDescent="0.25">
      <c r="F287" s="337"/>
      <c r="G287" s="337"/>
      <c r="H287" s="337"/>
      <c r="I287" s="337"/>
      <c r="J287" s="337"/>
      <c r="K287" s="337"/>
      <c r="L287" s="337"/>
      <c r="M287" s="337"/>
      <c r="N287" s="337"/>
      <c r="O287" s="337"/>
      <c r="P287" s="337"/>
      <c r="Q287" s="337"/>
      <c r="R287" s="337"/>
      <c r="S287" s="337"/>
      <c r="T287" s="337"/>
      <c r="U287" s="336"/>
      <c r="V287" s="337"/>
      <c r="W287" s="337"/>
      <c r="X287" s="337"/>
      <c r="Y287" s="337"/>
      <c r="Z287" s="337"/>
      <c r="AA287" s="337"/>
      <c r="AB287" s="337"/>
      <c r="AC287" s="337"/>
      <c r="AD287" s="337"/>
      <c r="AE287" s="541"/>
      <c r="AF287" s="337"/>
      <c r="AG287" s="337"/>
    </row>
    <row r="288" spans="6:33" x14ac:dyDescent="0.25">
      <c r="F288" s="337"/>
      <c r="G288" s="337"/>
      <c r="H288" s="337"/>
      <c r="I288" s="337"/>
      <c r="J288" s="337"/>
      <c r="K288" s="337"/>
      <c r="L288" s="337"/>
      <c r="M288" s="337"/>
      <c r="N288" s="337"/>
      <c r="O288" s="337"/>
      <c r="P288" s="337"/>
      <c r="Q288" s="337"/>
      <c r="R288" s="337"/>
      <c r="S288" s="337"/>
      <c r="T288" s="337"/>
      <c r="U288" s="336"/>
      <c r="V288" s="337"/>
      <c r="W288" s="337"/>
      <c r="X288" s="337"/>
      <c r="Y288" s="337"/>
      <c r="Z288" s="337"/>
      <c r="AA288" s="337"/>
      <c r="AB288" s="337"/>
      <c r="AC288" s="337"/>
      <c r="AD288" s="337"/>
      <c r="AE288" s="541"/>
      <c r="AF288" s="337"/>
      <c r="AG288" s="337"/>
    </row>
    <row r="289" spans="6:33" x14ac:dyDescent="0.25">
      <c r="F289" s="337"/>
      <c r="G289" s="337"/>
      <c r="H289" s="337"/>
      <c r="I289" s="337"/>
      <c r="J289" s="337"/>
      <c r="K289" s="337"/>
      <c r="L289" s="337"/>
      <c r="M289" s="337"/>
      <c r="N289" s="337"/>
      <c r="O289" s="337"/>
      <c r="P289" s="337"/>
      <c r="Q289" s="337"/>
      <c r="R289" s="337"/>
      <c r="S289" s="337"/>
      <c r="T289" s="337"/>
      <c r="U289" s="336"/>
      <c r="V289" s="337"/>
      <c r="W289" s="337"/>
      <c r="X289" s="337"/>
      <c r="Y289" s="337"/>
      <c r="Z289" s="337"/>
      <c r="AA289" s="337"/>
      <c r="AB289" s="337"/>
      <c r="AC289" s="337"/>
      <c r="AD289" s="337"/>
      <c r="AE289" s="541"/>
      <c r="AF289" s="337"/>
      <c r="AG289" s="337"/>
    </row>
    <row r="290" spans="6:33" x14ac:dyDescent="0.25">
      <c r="F290" s="337"/>
      <c r="G290" s="337"/>
      <c r="H290" s="337"/>
      <c r="I290" s="337"/>
      <c r="J290" s="337"/>
      <c r="K290" s="337"/>
      <c r="L290" s="337"/>
      <c r="M290" s="337"/>
      <c r="N290" s="337"/>
      <c r="O290" s="337"/>
      <c r="P290" s="337"/>
      <c r="Q290" s="337"/>
      <c r="R290" s="337"/>
      <c r="S290" s="337"/>
      <c r="T290" s="337"/>
      <c r="U290" s="336"/>
      <c r="V290" s="337"/>
      <c r="W290" s="337"/>
      <c r="X290" s="337"/>
      <c r="Y290" s="337"/>
      <c r="Z290" s="337"/>
      <c r="AA290" s="337"/>
      <c r="AB290" s="337"/>
      <c r="AC290" s="337"/>
      <c r="AD290" s="337"/>
      <c r="AE290" s="541"/>
      <c r="AF290" s="337"/>
      <c r="AG290" s="337"/>
    </row>
    <row r="291" spans="6:33" x14ac:dyDescent="0.25">
      <c r="F291" s="337"/>
      <c r="G291" s="337"/>
      <c r="H291" s="337"/>
      <c r="I291" s="337"/>
      <c r="J291" s="337"/>
      <c r="K291" s="337"/>
      <c r="L291" s="337"/>
      <c r="M291" s="337"/>
      <c r="N291" s="337"/>
      <c r="O291" s="337"/>
      <c r="P291" s="337"/>
      <c r="Q291" s="337"/>
      <c r="R291" s="337"/>
      <c r="S291" s="337"/>
      <c r="T291" s="337"/>
      <c r="U291" s="336"/>
      <c r="V291" s="337"/>
      <c r="W291" s="337"/>
      <c r="X291" s="337"/>
      <c r="Y291" s="337"/>
      <c r="Z291" s="337"/>
      <c r="AA291" s="337"/>
      <c r="AB291" s="337"/>
      <c r="AC291" s="337"/>
      <c r="AD291" s="337"/>
      <c r="AE291" s="541"/>
      <c r="AF291" s="337"/>
      <c r="AG291" s="337"/>
    </row>
    <row r="292" spans="6:33" x14ac:dyDescent="0.25">
      <c r="F292" s="337"/>
      <c r="G292" s="337"/>
      <c r="H292" s="337"/>
      <c r="I292" s="337"/>
      <c r="J292" s="337"/>
      <c r="K292" s="337"/>
      <c r="L292" s="337"/>
      <c r="M292" s="337"/>
      <c r="N292" s="337"/>
      <c r="O292" s="337"/>
      <c r="P292" s="337"/>
      <c r="Q292" s="337"/>
      <c r="R292" s="337"/>
      <c r="S292" s="337"/>
      <c r="T292" s="337"/>
      <c r="U292" s="336"/>
      <c r="V292" s="337"/>
      <c r="W292" s="337"/>
      <c r="X292" s="337"/>
      <c r="Y292" s="337"/>
      <c r="Z292" s="337"/>
      <c r="AA292" s="337"/>
      <c r="AB292" s="337"/>
      <c r="AC292" s="337"/>
      <c r="AD292" s="337"/>
      <c r="AE292" s="541"/>
      <c r="AF292" s="337"/>
      <c r="AG292" s="337"/>
    </row>
    <row r="293" spans="6:33" x14ac:dyDescent="0.25">
      <c r="F293" s="337"/>
      <c r="G293" s="337"/>
      <c r="H293" s="337"/>
      <c r="I293" s="337"/>
      <c r="J293" s="337"/>
      <c r="K293" s="337"/>
      <c r="L293" s="337"/>
      <c r="M293" s="337"/>
      <c r="N293" s="337"/>
      <c r="O293" s="337"/>
      <c r="P293" s="337"/>
      <c r="Q293" s="337"/>
      <c r="R293" s="337"/>
      <c r="S293" s="337"/>
      <c r="T293" s="337"/>
      <c r="U293" s="336"/>
      <c r="V293" s="337"/>
      <c r="W293" s="337"/>
      <c r="X293" s="337"/>
      <c r="Y293" s="337"/>
      <c r="Z293" s="337"/>
      <c r="AA293" s="337"/>
      <c r="AB293" s="337"/>
      <c r="AC293" s="337"/>
      <c r="AD293" s="337"/>
      <c r="AE293" s="541"/>
      <c r="AF293" s="337"/>
      <c r="AG293" s="337"/>
    </row>
    <row r="294" spans="6:33" x14ac:dyDescent="0.25">
      <c r="F294" s="337"/>
      <c r="G294" s="337"/>
      <c r="H294" s="337"/>
      <c r="I294" s="337"/>
      <c r="J294" s="337"/>
      <c r="K294" s="337"/>
      <c r="L294" s="337"/>
      <c r="M294" s="337"/>
      <c r="N294" s="337"/>
      <c r="O294" s="337"/>
      <c r="P294" s="337"/>
      <c r="Q294" s="337"/>
      <c r="R294" s="337"/>
      <c r="S294" s="337"/>
      <c r="T294" s="337"/>
      <c r="U294" s="336"/>
      <c r="V294" s="337"/>
      <c r="W294" s="337"/>
      <c r="X294" s="337"/>
      <c r="Y294" s="337"/>
      <c r="Z294" s="337"/>
      <c r="AA294" s="337"/>
      <c r="AB294" s="337"/>
      <c r="AC294" s="337"/>
      <c r="AD294" s="337"/>
      <c r="AE294" s="541"/>
      <c r="AF294" s="337"/>
      <c r="AG294" s="337"/>
    </row>
    <row r="295" spans="6:33" x14ac:dyDescent="0.25">
      <c r="F295" s="337"/>
      <c r="G295" s="337"/>
      <c r="H295" s="337"/>
      <c r="I295" s="337"/>
      <c r="J295" s="337"/>
      <c r="K295" s="337"/>
      <c r="L295" s="337"/>
      <c r="M295" s="337"/>
      <c r="N295" s="337"/>
      <c r="O295" s="337"/>
      <c r="P295" s="337"/>
      <c r="Q295" s="337"/>
      <c r="R295" s="337"/>
      <c r="S295" s="337"/>
      <c r="T295" s="337"/>
      <c r="U295" s="336"/>
      <c r="V295" s="337"/>
      <c r="W295" s="337"/>
      <c r="X295" s="337"/>
      <c r="Y295" s="337"/>
      <c r="Z295" s="337"/>
      <c r="AA295" s="337"/>
      <c r="AB295" s="337"/>
      <c r="AC295" s="337"/>
      <c r="AD295" s="337"/>
      <c r="AE295" s="541"/>
      <c r="AF295" s="337"/>
      <c r="AG295" s="337"/>
    </row>
    <row r="296" spans="6:33" x14ac:dyDescent="0.25">
      <c r="F296" s="337"/>
      <c r="G296" s="337"/>
      <c r="H296" s="337"/>
      <c r="I296" s="337"/>
      <c r="J296" s="337"/>
      <c r="K296" s="337"/>
      <c r="L296" s="337"/>
      <c r="M296" s="337"/>
      <c r="N296" s="337"/>
      <c r="O296" s="337"/>
      <c r="P296" s="337"/>
      <c r="Q296" s="337"/>
      <c r="R296" s="337"/>
      <c r="S296" s="337"/>
      <c r="T296" s="337"/>
      <c r="U296" s="336"/>
      <c r="V296" s="337"/>
      <c r="W296" s="337"/>
      <c r="X296" s="337"/>
      <c r="Y296" s="337"/>
      <c r="Z296" s="337"/>
      <c r="AA296" s="337"/>
      <c r="AB296" s="337"/>
      <c r="AC296" s="337"/>
      <c r="AD296" s="337"/>
      <c r="AE296" s="541"/>
      <c r="AF296" s="337"/>
      <c r="AG296" s="337"/>
    </row>
    <row r="297" spans="6:33" x14ac:dyDescent="0.25">
      <c r="F297" s="337"/>
      <c r="G297" s="337"/>
      <c r="H297" s="337"/>
      <c r="I297" s="337"/>
      <c r="J297" s="337"/>
      <c r="K297" s="337"/>
      <c r="L297" s="337"/>
      <c r="M297" s="337"/>
      <c r="N297" s="337"/>
      <c r="O297" s="337"/>
      <c r="P297" s="337"/>
      <c r="Q297" s="337"/>
      <c r="R297" s="337"/>
      <c r="S297" s="337"/>
      <c r="T297" s="337"/>
      <c r="U297" s="336"/>
      <c r="V297" s="337"/>
      <c r="W297" s="337"/>
      <c r="X297" s="337"/>
      <c r="Y297" s="337"/>
      <c r="Z297" s="337"/>
      <c r="AA297" s="337"/>
      <c r="AB297" s="337"/>
      <c r="AC297" s="337"/>
      <c r="AD297" s="337"/>
      <c r="AE297" s="541"/>
      <c r="AF297" s="337"/>
      <c r="AG297" s="337"/>
    </row>
    <row r="298" spans="6:33" x14ac:dyDescent="0.25">
      <c r="F298" s="337"/>
      <c r="G298" s="337"/>
      <c r="H298" s="337"/>
      <c r="I298" s="337"/>
      <c r="J298" s="337"/>
      <c r="K298" s="337"/>
      <c r="L298" s="337"/>
      <c r="M298" s="337"/>
      <c r="N298" s="337"/>
      <c r="O298" s="337"/>
      <c r="P298" s="337"/>
      <c r="Q298" s="337"/>
      <c r="R298" s="337"/>
      <c r="S298" s="337"/>
      <c r="T298" s="337"/>
      <c r="U298" s="336"/>
      <c r="V298" s="337"/>
      <c r="W298" s="337"/>
      <c r="X298" s="337"/>
      <c r="Y298" s="337"/>
      <c r="Z298" s="337"/>
      <c r="AA298" s="337"/>
      <c r="AB298" s="337"/>
      <c r="AC298" s="337"/>
      <c r="AD298" s="337"/>
      <c r="AE298" s="541"/>
      <c r="AF298" s="337"/>
      <c r="AG298" s="337"/>
    </row>
    <row r="299" spans="6:33" x14ac:dyDescent="0.25">
      <c r="F299" s="337"/>
      <c r="G299" s="337"/>
      <c r="H299" s="337"/>
      <c r="I299" s="337"/>
      <c r="J299" s="337"/>
      <c r="K299" s="337"/>
      <c r="L299" s="337"/>
      <c r="M299" s="337"/>
      <c r="N299" s="337"/>
      <c r="O299" s="337"/>
      <c r="P299" s="337"/>
      <c r="Q299" s="337"/>
      <c r="R299" s="337"/>
      <c r="S299" s="337"/>
      <c r="T299" s="337"/>
      <c r="U299" s="336"/>
      <c r="V299" s="337"/>
      <c r="W299" s="337"/>
      <c r="X299" s="337"/>
      <c r="Y299" s="337"/>
      <c r="Z299" s="337"/>
      <c r="AA299" s="337"/>
      <c r="AB299" s="337"/>
      <c r="AC299" s="337"/>
      <c r="AD299" s="337"/>
      <c r="AE299" s="541"/>
      <c r="AF299" s="337"/>
      <c r="AG299" s="337"/>
    </row>
    <row r="300" spans="6:33" x14ac:dyDescent="0.25">
      <c r="F300" s="337"/>
      <c r="G300" s="337"/>
      <c r="H300" s="337"/>
      <c r="I300" s="337"/>
      <c r="J300" s="337"/>
      <c r="K300" s="337"/>
      <c r="L300" s="337"/>
      <c r="M300" s="337"/>
      <c r="N300" s="337"/>
      <c r="O300" s="337"/>
      <c r="P300" s="337"/>
      <c r="Q300" s="337"/>
      <c r="R300" s="337"/>
      <c r="S300" s="337"/>
      <c r="T300" s="337"/>
      <c r="U300" s="336"/>
      <c r="V300" s="337"/>
      <c r="W300" s="337"/>
      <c r="X300" s="337"/>
      <c r="Y300" s="337"/>
      <c r="Z300" s="337"/>
      <c r="AA300" s="337"/>
      <c r="AB300" s="337"/>
      <c r="AC300" s="337"/>
      <c r="AD300" s="337"/>
      <c r="AE300" s="541"/>
      <c r="AF300" s="337"/>
      <c r="AG300" s="337"/>
    </row>
    <row r="301" spans="6:33" x14ac:dyDescent="0.25">
      <c r="F301" s="337"/>
      <c r="G301" s="337"/>
      <c r="H301" s="337"/>
      <c r="I301" s="337"/>
      <c r="J301" s="337"/>
      <c r="K301" s="337"/>
      <c r="L301" s="337"/>
      <c r="M301" s="337"/>
      <c r="N301" s="337"/>
      <c r="O301" s="337"/>
      <c r="P301" s="337"/>
      <c r="Q301" s="337"/>
      <c r="R301" s="337"/>
      <c r="S301" s="337"/>
      <c r="T301" s="337"/>
      <c r="U301" s="336"/>
      <c r="V301" s="337"/>
      <c r="W301" s="337"/>
      <c r="X301" s="337"/>
      <c r="Y301" s="337"/>
      <c r="Z301" s="337"/>
      <c r="AA301" s="337"/>
      <c r="AB301" s="337"/>
      <c r="AC301" s="337"/>
      <c r="AD301" s="337"/>
      <c r="AE301" s="541"/>
      <c r="AF301" s="337"/>
      <c r="AG301" s="337"/>
    </row>
    <row r="302" spans="6:33" x14ac:dyDescent="0.25">
      <c r="F302" s="337"/>
      <c r="G302" s="337"/>
      <c r="H302" s="337"/>
      <c r="I302" s="337"/>
      <c r="J302" s="337"/>
      <c r="K302" s="337"/>
      <c r="L302" s="337"/>
      <c r="M302" s="337"/>
      <c r="N302" s="337"/>
      <c r="O302" s="337"/>
      <c r="P302" s="337"/>
      <c r="Q302" s="337"/>
      <c r="R302" s="337"/>
      <c r="S302" s="337"/>
      <c r="T302" s="337"/>
      <c r="U302" s="336"/>
      <c r="V302" s="337"/>
      <c r="W302" s="337"/>
      <c r="X302" s="337"/>
      <c r="Y302" s="337"/>
      <c r="Z302" s="337"/>
      <c r="AA302" s="337"/>
      <c r="AB302" s="337"/>
      <c r="AC302" s="337"/>
      <c r="AD302" s="337"/>
      <c r="AE302" s="541"/>
      <c r="AF302" s="337"/>
      <c r="AG302" s="337"/>
    </row>
    <row r="303" spans="6:33" x14ac:dyDescent="0.25">
      <c r="F303" s="337"/>
      <c r="G303" s="337"/>
      <c r="H303" s="337"/>
      <c r="I303" s="337"/>
      <c r="J303" s="337"/>
      <c r="K303" s="337"/>
      <c r="L303" s="337"/>
      <c r="M303" s="337"/>
      <c r="N303" s="337"/>
      <c r="O303" s="337"/>
      <c r="P303" s="337"/>
      <c r="Q303" s="337"/>
      <c r="R303" s="337"/>
      <c r="S303" s="337"/>
      <c r="T303" s="337"/>
      <c r="U303" s="336"/>
      <c r="V303" s="337"/>
      <c r="W303" s="337"/>
      <c r="X303" s="337"/>
      <c r="Y303" s="337"/>
      <c r="Z303" s="337"/>
      <c r="AA303" s="337"/>
      <c r="AB303" s="337"/>
      <c r="AC303" s="337"/>
      <c r="AD303" s="337"/>
      <c r="AE303" s="541"/>
      <c r="AF303" s="337"/>
      <c r="AG303" s="337"/>
    </row>
    <row r="304" spans="6:33" x14ac:dyDescent="0.25">
      <c r="F304" s="337"/>
      <c r="G304" s="337"/>
      <c r="H304" s="337"/>
      <c r="I304" s="337"/>
      <c r="J304" s="337"/>
      <c r="K304" s="337"/>
      <c r="L304" s="337"/>
      <c r="M304" s="337"/>
      <c r="N304" s="337"/>
      <c r="O304" s="337"/>
      <c r="P304" s="337"/>
      <c r="Q304" s="337"/>
      <c r="R304" s="337"/>
      <c r="S304" s="337"/>
      <c r="T304" s="337"/>
      <c r="U304" s="336"/>
      <c r="V304" s="337"/>
      <c r="W304" s="337"/>
      <c r="X304" s="337"/>
      <c r="Y304" s="337"/>
      <c r="Z304" s="337"/>
      <c r="AA304" s="337"/>
      <c r="AB304" s="337"/>
      <c r="AC304" s="337"/>
      <c r="AD304" s="337"/>
      <c r="AE304" s="541"/>
      <c r="AF304" s="337"/>
      <c r="AG304" s="337"/>
    </row>
    <row r="305" spans="6:33" x14ac:dyDescent="0.25">
      <c r="F305" s="337"/>
      <c r="G305" s="337"/>
      <c r="H305" s="337"/>
      <c r="I305" s="337"/>
      <c r="J305" s="337"/>
      <c r="K305" s="337"/>
      <c r="L305" s="337"/>
      <c r="M305" s="337"/>
      <c r="N305" s="337"/>
      <c r="O305" s="337"/>
      <c r="P305" s="337"/>
      <c r="Q305" s="337"/>
      <c r="R305" s="337"/>
      <c r="S305" s="337"/>
      <c r="T305" s="337"/>
      <c r="U305" s="336"/>
      <c r="V305" s="337"/>
      <c r="W305" s="337"/>
      <c r="X305" s="337"/>
      <c r="Y305" s="337"/>
      <c r="Z305" s="337"/>
      <c r="AA305" s="337"/>
      <c r="AB305" s="337"/>
      <c r="AC305" s="337"/>
      <c r="AD305" s="337"/>
      <c r="AE305" s="541"/>
      <c r="AF305" s="337"/>
      <c r="AG305" s="337"/>
    </row>
    <row r="306" spans="6:33" x14ac:dyDescent="0.25">
      <c r="F306" s="337"/>
      <c r="G306" s="337"/>
      <c r="H306" s="337"/>
      <c r="I306" s="337"/>
      <c r="J306" s="337"/>
      <c r="K306" s="337"/>
      <c r="L306" s="337"/>
      <c r="M306" s="337"/>
      <c r="N306" s="337"/>
      <c r="O306" s="337"/>
      <c r="P306" s="337"/>
      <c r="Q306" s="337"/>
      <c r="R306" s="337"/>
      <c r="S306" s="337"/>
      <c r="T306" s="337"/>
      <c r="U306" s="336"/>
      <c r="V306" s="337"/>
      <c r="W306" s="337"/>
      <c r="X306" s="337"/>
      <c r="Y306" s="337"/>
      <c r="Z306" s="337"/>
      <c r="AA306" s="337"/>
      <c r="AB306" s="337"/>
      <c r="AC306" s="337"/>
      <c r="AD306" s="337"/>
      <c r="AE306" s="541"/>
      <c r="AF306" s="337"/>
      <c r="AG306" s="337"/>
    </row>
    <row r="307" spans="6:33" x14ac:dyDescent="0.25">
      <c r="F307" s="337"/>
      <c r="G307" s="337"/>
      <c r="H307" s="337"/>
      <c r="I307" s="337"/>
      <c r="J307" s="337"/>
      <c r="K307" s="337"/>
      <c r="L307" s="337"/>
      <c r="M307" s="337"/>
      <c r="N307" s="337"/>
      <c r="O307" s="337"/>
      <c r="P307" s="337"/>
      <c r="Q307" s="337"/>
      <c r="R307" s="337"/>
      <c r="S307" s="337"/>
      <c r="T307" s="337"/>
      <c r="U307" s="336"/>
      <c r="V307" s="337"/>
      <c r="W307" s="337"/>
      <c r="X307" s="337"/>
      <c r="Y307" s="337"/>
      <c r="Z307" s="337"/>
      <c r="AA307" s="337"/>
      <c r="AB307" s="337"/>
      <c r="AC307" s="337"/>
      <c r="AD307" s="337"/>
      <c r="AE307" s="541"/>
      <c r="AF307" s="337"/>
      <c r="AG307" s="337"/>
    </row>
    <row r="308" spans="6:33" x14ac:dyDescent="0.25">
      <c r="F308" s="337"/>
      <c r="G308" s="337"/>
      <c r="H308" s="337"/>
      <c r="I308" s="337"/>
      <c r="J308" s="337"/>
      <c r="K308" s="337"/>
      <c r="L308" s="337"/>
      <c r="M308" s="337"/>
      <c r="N308" s="337"/>
      <c r="O308" s="337"/>
      <c r="P308" s="337"/>
      <c r="Q308" s="337"/>
      <c r="R308" s="337"/>
      <c r="S308" s="337"/>
      <c r="T308" s="337"/>
      <c r="U308" s="336"/>
      <c r="V308" s="337"/>
      <c r="W308" s="337"/>
      <c r="X308" s="337"/>
      <c r="Y308" s="337"/>
      <c r="Z308" s="337"/>
      <c r="AA308" s="337"/>
      <c r="AB308" s="337"/>
      <c r="AC308" s="337"/>
      <c r="AD308" s="337"/>
      <c r="AE308" s="541"/>
      <c r="AF308" s="337"/>
      <c r="AG308" s="337"/>
    </row>
    <row r="309" spans="6:33" x14ac:dyDescent="0.25">
      <c r="F309" s="337"/>
      <c r="G309" s="337"/>
      <c r="H309" s="337"/>
      <c r="I309" s="337"/>
      <c r="J309" s="337"/>
      <c r="K309" s="337"/>
      <c r="L309" s="337"/>
      <c r="M309" s="337"/>
      <c r="N309" s="337"/>
      <c r="O309" s="337"/>
      <c r="P309" s="337"/>
      <c r="Q309" s="337"/>
      <c r="R309" s="337"/>
      <c r="S309" s="337"/>
      <c r="T309" s="337"/>
      <c r="U309" s="336"/>
      <c r="V309" s="337"/>
      <c r="W309" s="337"/>
      <c r="X309" s="337"/>
      <c r="Y309" s="337"/>
      <c r="Z309" s="337"/>
      <c r="AA309" s="337"/>
      <c r="AB309" s="337"/>
      <c r="AC309" s="337"/>
      <c r="AD309" s="337"/>
      <c r="AE309" s="337"/>
      <c r="AF309" s="337"/>
      <c r="AG309" s="337"/>
    </row>
    <row r="310" spans="6:33" x14ac:dyDescent="0.25">
      <c r="F310" s="337"/>
      <c r="G310" s="337"/>
      <c r="AE310" s="337"/>
      <c r="AF310" s="337"/>
      <c r="AG310" s="337"/>
    </row>
    <row r="311" spans="6:33" x14ac:dyDescent="0.25">
      <c r="F311" s="337"/>
      <c r="G311" s="337"/>
      <c r="AE311" s="337"/>
      <c r="AF311" s="337"/>
      <c r="AG311" s="337"/>
    </row>
  </sheetData>
  <sheetProtection algorithmName="SHA-512" hashValue="EjXrsGXHClLaA62Xq2dWTCXAov0cR2prZLoQyRzQJAOkYjxC8HKu6iKV20Z14C2GiQCVkpxrj0/x8VwIBToMUg==" saltValue="dsjPtkl0f3gewiHg3r6gOw==" spinCount="100000" sheet="1" objects="1" scenarios="1" selectLockedCells="1" autoFilter="0"/>
  <mergeCells count="639">
    <mergeCell ref="N136:O136"/>
    <mergeCell ref="P136:Q136"/>
    <mergeCell ref="T136:U136"/>
    <mergeCell ref="H137:I137"/>
    <mergeCell ref="J137:K137"/>
    <mergeCell ref="L137:M137"/>
    <mergeCell ref="N137:O137"/>
    <mergeCell ref="P137:Q137"/>
    <mergeCell ref="H138:I138"/>
    <mergeCell ref="J138:K138"/>
    <mergeCell ref="L138:M138"/>
    <mergeCell ref="N138:O138"/>
    <mergeCell ref="P138:Q138"/>
    <mergeCell ref="H134:I134"/>
    <mergeCell ref="J134:K134"/>
    <mergeCell ref="L134:M134"/>
    <mergeCell ref="H135:I135"/>
    <mergeCell ref="J135:K135"/>
    <mergeCell ref="L135:M135"/>
    <mergeCell ref="H136:I136"/>
    <mergeCell ref="J136:K136"/>
    <mergeCell ref="L136:M136"/>
    <mergeCell ref="H132:I132"/>
    <mergeCell ref="J132:K132"/>
    <mergeCell ref="L132:M132"/>
    <mergeCell ref="H129:I129"/>
    <mergeCell ref="J129:K129"/>
    <mergeCell ref="L129:M129"/>
    <mergeCell ref="N129:O129"/>
    <mergeCell ref="H133:I133"/>
    <mergeCell ref="J133:K133"/>
    <mergeCell ref="L133:M133"/>
    <mergeCell ref="P129:Q129"/>
    <mergeCell ref="H130:I130"/>
    <mergeCell ref="J130:K130"/>
    <mergeCell ref="L130:M130"/>
    <mergeCell ref="H131:I131"/>
    <mergeCell ref="J131:K131"/>
    <mergeCell ref="L131:M131"/>
    <mergeCell ref="H15:I15"/>
    <mergeCell ref="J15:K15"/>
    <mergeCell ref="L15:M15"/>
    <mergeCell ref="N15:O15"/>
    <mergeCell ref="P15:Q15"/>
    <mergeCell ref="H16:I16"/>
    <mergeCell ref="J16:K16"/>
    <mergeCell ref="L16:M16"/>
    <mergeCell ref="N16:O16"/>
    <mergeCell ref="P16:Q16"/>
    <mergeCell ref="H17:I17"/>
    <mergeCell ref="J17:K17"/>
    <mergeCell ref="L17:M17"/>
    <mergeCell ref="N17:O17"/>
    <mergeCell ref="P17:Q17"/>
    <mergeCell ref="H18:I18"/>
    <mergeCell ref="J18:K18"/>
    <mergeCell ref="H14:I14"/>
    <mergeCell ref="J14:K14"/>
    <mergeCell ref="L14:M14"/>
    <mergeCell ref="N14:O14"/>
    <mergeCell ref="P14:Q14"/>
    <mergeCell ref="H12:I12"/>
    <mergeCell ref="J12:K12"/>
    <mergeCell ref="L12:M12"/>
    <mergeCell ref="N12:O12"/>
    <mergeCell ref="P12:Q12"/>
    <mergeCell ref="L18:M18"/>
    <mergeCell ref="N18:O18"/>
    <mergeCell ref="P18:Q18"/>
    <mergeCell ref="H19:I19"/>
    <mergeCell ref="J19:K19"/>
    <mergeCell ref="L19:M19"/>
    <mergeCell ref="N19:O19"/>
    <mergeCell ref="P19:Q19"/>
    <mergeCell ref="H20:I20"/>
    <mergeCell ref="J20:K20"/>
    <mergeCell ref="L20:M20"/>
    <mergeCell ref="N20:O20"/>
    <mergeCell ref="P20:Q20"/>
    <mergeCell ref="H21:I21"/>
    <mergeCell ref="J21:K21"/>
    <mergeCell ref="L21:M21"/>
    <mergeCell ref="N21:O21"/>
    <mergeCell ref="P21:Q21"/>
    <mergeCell ref="H22:I22"/>
    <mergeCell ref="J22:K22"/>
    <mergeCell ref="L22:M22"/>
    <mergeCell ref="N22:O22"/>
    <mergeCell ref="P22:Q22"/>
    <mergeCell ref="H23:I23"/>
    <mergeCell ref="J23:K23"/>
    <mergeCell ref="L23:M23"/>
    <mergeCell ref="N23:O23"/>
    <mergeCell ref="P23:Q23"/>
    <mergeCell ref="H24:I24"/>
    <mergeCell ref="J24:K24"/>
    <mergeCell ref="L24:M24"/>
    <mergeCell ref="N24:O24"/>
    <mergeCell ref="P24:Q24"/>
    <mergeCell ref="H25:I25"/>
    <mergeCell ref="J25:K25"/>
    <mergeCell ref="L25:M25"/>
    <mergeCell ref="N25:O25"/>
    <mergeCell ref="P25:Q25"/>
    <mergeCell ref="H26:I26"/>
    <mergeCell ref="J26:K26"/>
    <mergeCell ref="L26:M26"/>
    <mergeCell ref="N26:O26"/>
    <mergeCell ref="P26:Q26"/>
    <mergeCell ref="H27:I27"/>
    <mergeCell ref="J27:K27"/>
    <mergeCell ref="L27:M27"/>
    <mergeCell ref="N27:O27"/>
    <mergeCell ref="P27:Q27"/>
    <mergeCell ref="H28:I28"/>
    <mergeCell ref="J28:K28"/>
    <mergeCell ref="L28:M28"/>
    <mergeCell ref="N28:O28"/>
    <mergeCell ref="P28:Q28"/>
    <mergeCell ref="H29:I29"/>
    <mergeCell ref="J29:K29"/>
    <mergeCell ref="L29:M29"/>
    <mergeCell ref="N29:O29"/>
    <mergeCell ref="P29:Q29"/>
    <mergeCell ref="H30:I30"/>
    <mergeCell ref="J30:K30"/>
    <mergeCell ref="L30:M30"/>
    <mergeCell ref="N30:O30"/>
    <mergeCell ref="P30:Q30"/>
    <mergeCell ref="H31:I31"/>
    <mergeCell ref="J31:K31"/>
    <mergeCell ref="L31:M31"/>
    <mergeCell ref="N31:O31"/>
    <mergeCell ref="P31:Q31"/>
    <mergeCell ref="H32:I32"/>
    <mergeCell ref="J32:K32"/>
    <mergeCell ref="L32:M32"/>
    <mergeCell ref="N32:O32"/>
    <mergeCell ref="P32:Q32"/>
    <mergeCell ref="H33:I33"/>
    <mergeCell ref="J33:K33"/>
    <mergeCell ref="L33:M33"/>
    <mergeCell ref="N33:O33"/>
    <mergeCell ref="P33:Q33"/>
    <mergeCell ref="H34:I34"/>
    <mergeCell ref="J34:K34"/>
    <mergeCell ref="L34:M34"/>
    <mergeCell ref="N34:O34"/>
    <mergeCell ref="P34:Q34"/>
    <mergeCell ref="H35:I35"/>
    <mergeCell ref="J35:K35"/>
    <mergeCell ref="L35:M35"/>
    <mergeCell ref="N35:O35"/>
    <mergeCell ref="P35:Q35"/>
    <mergeCell ref="H36:I36"/>
    <mergeCell ref="J36:K36"/>
    <mergeCell ref="L36:M36"/>
    <mergeCell ref="N36:O36"/>
    <mergeCell ref="P36:Q36"/>
    <mergeCell ref="H37:I37"/>
    <mergeCell ref="J37:K37"/>
    <mergeCell ref="L37:M37"/>
    <mergeCell ref="N37:O37"/>
    <mergeCell ref="P37:Q37"/>
    <mergeCell ref="H38:I38"/>
    <mergeCell ref="J38:K38"/>
    <mergeCell ref="L38:M38"/>
    <mergeCell ref="N38:O38"/>
    <mergeCell ref="P38:Q38"/>
    <mergeCell ref="H39:I39"/>
    <mergeCell ref="J39:K39"/>
    <mergeCell ref="L39:M39"/>
    <mergeCell ref="N39:O39"/>
    <mergeCell ref="P39:Q39"/>
    <mergeCell ref="H40:I40"/>
    <mergeCell ref="J40:K40"/>
    <mergeCell ref="L40:M40"/>
    <mergeCell ref="N40:O40"/>
    <mergeCell ref="P40:Q40"/>
    <mergeCell ref="H41:I41"/>
    <mergeCell ref="J41:K41"/>
    <mergeCell ref="L41:M41"/>
    <mergeCell ref="N41:O41"/>
    <mergeCell ref="P41:Q41"/>
    <mergeCell ref="H42:I42"/>
    <mergeCell ref="J42:K42"/>
    <mergeCell ref="L42:M42"/>
    <mergeCell ref="N42:O42"/>
    <mergeCell ref="P42:Q42"/>
    <mergeCell ref="H43:I43"/>
    <mergeCell ref="J43:K43"/>
    <mergeCell ref="L43:M43"/>
    <mergeCell ref="N43:O43"/>
    <mergeCell ref="P43:Q43"/>
    <mergeCell ref="H44:I44"/>
    <mergeCell ref="J44:K44"/>
    <mergeCell ref="L44:M44"/>
    <mergeCell ref="N44:O44"/>
    <mergeCell ref="P44:Q44"/>
    <mergeCell ref="H45:I45"/>
    <mergeCell ref="J45:K45"/>
    <mergeCell ref="L45:M45"/>
    <mergeCell ref="N45:O45"/>
    <mergeCell ref="P45:Q45"/>
    <mergeCell ref="H46:I46"/>
    <mergeCell ref="J46:K46"/>
    <mergeCell ref="L46:M46"/>
    <mergeCell ref="N46:O46"/>
    <mergeCell ref="P46:Q46"/>
    <mergeCell ref="H47:I47"/>
    <mergeCell ref="J47:K47"/>
    <mergeCell ref="L47:M47"/>
    <mergeCell ref="N47:O47"/>
    <mergeCell ref="P47:Q47"/>
    <mergeCell ref="H48:I48"/>
    <mergeCell ref="J48:K48"/>
    <mergeCell ref="L48:M48"/>
    <mergeCell ref="N48:O48"/>
    <mergeCell ref="P48:Q48"/>
    <mergeCell ref="H49:I49"/>
    <mergeCell ref="J49:K49"/>
    <mergeCell ref="L49:M49"/>
    <mergeCell ref="N49:O49"/>
    <mergeCell ref="P49:Q49"/>
    <mergeCell ref="H50:I50"/>
    <mergeCell ref="J50:K50"/>
    <mergeCell ref="L50:M50"/>
    <mergeCell ref="N50:O50"/>
    <mergeCell ref="P50:Q50"/>
    <mergeCell ref="H51:I51"/>
    <mergeCell ref="J51:K51"/>
    <mergeCell ref="L51:M51"/>
    <mergeCell ref="N51:O51"/>
    <mergeCell ref="P51:Q51"/>
    <mergeCell ref="H52:I52"/>
    <mergeCell ref="J52:K52"/>
    <mergeCell ref="L52:M52"/>
    <mergeCell ref="N52:O52"/>
    <mergeCell ref="P52:Q52"/>
    <mergeCell ref="H53:I53"/>
    <mergeCell ref="J53:K53"/>
    <mergeCell ref="L53:M53"/>
    <mergeCell ref="N53:O53"/>
    <mergeCell ref="P53:Q53"/>
    <mergeCell ref="H54:I54"/>
    <mergeCell ref="J54:K54"/>
    <mergeCell ref="L54:M54"/>
    <mergeCell ref="N54:O54"/>
    <mergeCell ref="P54:Q54"/>
    <mergeCell ref="H55:I55"/>
    <mergeCell ref="J55:K55"/>
    <mergeCell ref="L55:M55"/>
    <mergeCell ref="N55:O55"/>
    <mergeCell ref="P55:Q55"/>
    <mergeCell ref="H56:I56"/>
    <mergeCell ref="J56:K56"/>
    <mergeCell ref="L56:M56"/>
    <mergeCell ref="N56:O56"/>
    <mergeCell ref="P56:Q56"/>
    <mergeCell ref="H57:I57"/>
    <mergeCell ref="J57:K57"/>
    <mergeCell ref="L57:M57"/>
    <mergeCell ref="N57:O57"/>
    <mergeCell ref="P57:Q57"/>
    <mergeCell ref="H58:I58"/>
    <mergeCell ref="J58:K58"/>
    <mergeCell ref="L58:M58"/>
    <mergeCell ref="N58:O58"/>
    <mergeCell ref="P58:Q58"/>
    <mergeCell ref="H59:I59"/>
    <mergeCell ref="J59:K59"/>
    <mergeCell ref="L59:M59"/>
    <mergeCell ref="N59:O59"/>
    <mergeCell ref="P59:Q59"/>
    <mergeCell ref="H60:I60"/>
    <mergeCell ref="J60:K60"/>
    <mergeCell ref="L60:M60"/>
    <mergeCell ref="N60:O60"/>
    <mergeCell ref="P60:Q60"/>
    <mergeCell ref="H61:I61"/>
    <mergeCell ref="J61:K61"/>
    <mergeCell ref="L61:M61"/>
    <mergeCell ref="N61:O61"/>
    <mergeCell ref="P61:Q61"/>
    <mergeCell ref="H62:I62"/>
    <mergeCell ref="J62:K62"/>
    <mergeCell ref="L62:M62"/>
    <mergeCell ref="N62:O62"/>
    <mergeCell ref="P62:Q62"/>
    <mergeCell ref="H63:I63"/>
    <mergeCell ref="J63:K63"/>
    <mergeCell ref="L63:M63"/>
    <mergeCell ref="N63:O63"/>
    <mergeCell ref="P63:Q63"/>
    <mergeCell ref="H64:I64"/>
    <mergeCell ref="J64:K64"/>
    <mergeCell ref="L64:M64"/>
    <mergeCell ref="N64:O64"/>
    <mergeCell ref="P64:Q64"/>
    <mergeCell ref="H65:I65"/>
    <mergeCell ref="J65:K65"/>
    <mergeCell ref="L65:M65"/>
    <mergeCell ref="N65:O65"/>
    <mergeCell ref="P65:Q65"/>
    <mergeCell ref="H66:I66"/>
    <mergeCell ref="J66:K66"/>
    <mergeCell ref="L66:M66"/>
    <mergeCell ref="N66:O66"/>
    <mergeCell ref="P66:Q66"/>
    <mergeCell ref="H67:I67"/>
    <mergeCell ref="J67:K67"/>
    <mergeCell ref="L67:M67"/>
    <mergeCell ref="N67:O67"/>
    <mergeCell ref="P67:Q67"/>
    <mergeCell ref="H68:I68"/>
    <mergeCell ref="J68:K68"/>
    <mergeCell ref="L68:M68"/>
    <mergeCell ref="N68:O68"/>
    <mergeCell ref="P68:Q68"/>
    <mergeCell ref="H69:I69"/>
    <mergeCell ref="J69:K69"/>
    <mergeCell ref="L69:M69"/>
    <mergeCell ref="N69:O69"/>
    <mergeCell ref="P69:Q69"/>
    <mergeCell ref="H70:I70"/>
    <mergeCell ref="J70:K70"/>
    <mergeCell ref="L70:M70"/>
    <mergeCell ref="N70:O70"/>
    <mergeCell ref="P70:Q70"/>
    <mergeCell ref="H71:I71"/>
    <mergeCell ref="J71:K71"/>
    <mergeCell ref="L71:M71"/>
    <mergeCell ref="N71:O71"/>
    <mergeCell ref="P71:Q71"/>
    <mergeCell ref="H72:I72"/>
    <mergeCell ref="J72:K72"/>
    <mergeCell ref="L72:M72"/>
    <mergeCell ref="N72:O72"/>
    <mergeCell ref="P72:Q72"/>
    <mergeCell ref="H73:I73"/>
    <mergeCell ref="J73:K73"/>
    <mergeCell ref="L73:M73"/>
    <mergeCell ref="N73:O73"/>
    <mergeCell ref="P73:Q73"/>
    <mergeCell ref="H74:I74"/>
    <mergeCell ref="J74:K74"/>
    <mergeCell ref="L74:M74"/>
    <mergeCell ref="N74:O74"/>
    <mergeCell ref="P74:Q74"/>
    <mergeCell ref="H75:I75"/>
    <mergeCell ref="J75:K75"/>
    <mergeCell ref="L75:M75"/>
    <mergeCell ref="N75:O75"/>
    <mergeCell ref="P75:Q75"/>
    <mergeCell ref="H76:I76"/>
    <mergeCell ref="J76:K76"/>
    <mergeCell ref="L76:M76"/>
    <mergeCell ref="N76:O76"/>
    <mergeCell ref="P76:Q76"/>
    <mergeCell ref="H77:I77"/>
    <mergeCell ref="J77:K77"/>
    <mergeCell ref="L77:M77"/>
    <mergeCell ref="N77:O77"/>
    <mergeCell ref="P77:Q77"/>
    <mergeCell ref="H78:I78"/>
    <mergeCell ref="J78:K78"/>
    <mergeCell ref="L78:M78"/>
    <mergeCell ref="N78:O78"/>
    <mergeCell ref="P78:Q78"/>
    <mergeCell ref="H79:I79"/>
    <mergeCell ref="J79:K79"/>
    <mergeCell ref="L79:M79"/>
    <mergeCell ref="N79:O79"/>
    <mergeCell ref="P79:Q79"/>
    <mergeCell ref="H80:I80"/>
    <mergeCell ref="J80:K80"/>
    <mergeCell ref="L80:M80"/>
    <mergeCell ref="N80:O80"/>
    <mergeCell ref="P80:Q80"/>
    <mergeCell ref="H81:I81"/>
    <mergeCell ref="J81:K81"/>
    <mergeCell ref="L81:M81"/>
    <mergeCell ref="N81:O81"/>
    <mergeCell ref="P81:Q81"/>
    <mergeCell ref="H82:I82"/>
    <mergeCell ref="J82:K82"/>
    <mergeCell ref="L82:M82"/>
    <mergeCell ref="N82:O82"/>
    <mergeCell ref="P82:Q82"/>
    <mergeCell ref="H83:I83"/>
    <mergeCell ref="J83:K83"/>
    <mergeCell ref="L83:M83"/>
    <mergeCell ref="N83:O83"/>
    <mergeCell ref="P83:Q83"/>
    <mergeCell ref="H84:I84"/>
    <mergeCell ref="J84:K84"/>
    <mergeCell ref="L84:M84"/>
    <mergeCell ref="N84:O84"/>
    <mergeCell ref="P84:Q84"/>
    <mergeCell ref="H85:I85"/>
    <mergeCell ref="J85:K85"/>
    <mergeCell ref="L85:M85"/>
    <mergeCell ref="N85:O85"/>
    <mergeCell ref="P85:Q85"/>
    <mergeCell ref="H86:I86"/>
    <mergeCell ref="J86:K86"/>
    <mergeCell ref="L86:M86"/>
    <mergeCell ref="N86:O86"/>
    <mergeCell ref="P86:Q86"/>
    <mergeCell ref="H87:I87"/>
    <mergeCell ref="J87:K87"/>
    <mergeCell ref="L87:M87"/>
    <mergeCell ref="N87:O87"/>
    <mergeCell ref="P87:Q87"/>
    <mergeCell ref="H88:I88"/>
    <mergeCell ref="J88:K88"/>
    <mergeCell ref="L88:M88"/>
    <mergeCell ref="N88:O88"/>
    <mergeCell ref="P88:Q88"/>
    <mergeCell ref="H89:I89"/>
    <mergeCell ref="J89:K89"/>
    <mergeCell ref="L89:M89"/>
    <mergeCell ref="N89:O89"/>
    <mergeCell ref="P89:Q89"/>
    <mergeCell ref="H90:I90"/>
    <mergeCell ref="J90:K90"/>
    <mergeCell ref="L90:M90"/>
    <mergeCell ref="N90:O90"/>
    <mergeCell ref="P90:Q90"/>
    <mergeCell ref="H91:I91"/>
    <mergeCell ref="J91:K91"/>
    <mergeCell ref="L91:M91"/>
    <mergeCell ref="N91:O91"/>
    <mergeCell ref="P91:Q91"/>
    <mergeCell ref="H92:I92"/>
    <mergeCell ref="J92:K92"/>
    <mergeCell ref="L92:M92"/>
    <mergeCell ref="N92:O92"/>
    <mergeCell ref="P92:Q92"/>
    <mergeCell ref="H93:I93"/>
    <mergeCell ref="J93:K93"/>
    <mergeCell ref="L93:M93"/>
    <mergeCell ref="N93:O93"/>
    <mergeCell ref="P93:Q93"/>
    <mergeCell ref="H94:I94"/>
    <mergeCell ref="J94:K94"/>
    <mergeCell ref="L94:M94"/>
    <mergeCell ref="N94:O94"/>
    <mergeCell ref="P94:Q94"/>
    <mergeCell ref="H95:I95"/>
    <mergeCell ref="J95:K95"/>
    <mergeCell ref="L95:M95"/>
    <mergeCell ref="N95:O95"/>
    <mergeCell ref="P95:Q95"/>
    <mergeCell ref="H96:I96"/>
    <mergeCell ref="J96:K96"/>
    <mergeCell ref="L96:M96"/>
    <mergeCell ref="N96:O96"/>
    <mergeCell ref="P96:Q96"/>
    <mergeCell ref="H97:I97"/>
    <mergeCell ref="J97:K97"/>
    <mergeCell ref="L97:M97"/>
    <mergeCell ref="N97:O97"/>
    <mergeCell ref="P97:Q97"/>
    <mergeCell ref="H98:I98"/>
    <mergeCell ref="J98:K98"/>
    <mergeCell ref="L98:M98"/>
    <mergeCell ref="N98:O98"/>
    <mergeCell ref="P98:Q98"/>
    <mergeCell ref="H99:I99"/>
    <mergeCell ref="J99:K99"/>
    <mergeCell ref="L99:M99"/>
    <mergeCell ref="N99:O99"/>
    <mergeCell ref="P99:Q99"/>
    <mergeCell ref="H100:I100"/>
    <mergeCell ref="J100:K100"/>
    <mergeCell ref="L100:M100"/>
    <mergeCell ref="N100:O100"/>
    <mergeCell ref="P100:Q100"/>
    <mergeCell ref="H101:I101"/>
    <mergeCell ref="J101:K101"/>
    <mergeCell ref="L101:M101"/>
    <mergeCell ref="N101:O101"/>
    <mergeCell ref="P101:Q101"/>
    <mergeCell ref="H102:I102"/>
    <mergeCell ref="J102:K102"/>
    <mergeCell ref="L102:M102"/>
    <mergeCell ref="N102:O102"/>
    <mergeCell ref="P102:Q102"/>
    <mergeCell ref="H103:I103"/>
    <mergeCell ref="J103:K103"/>
    <mergeCell ref="L103:M103"/>
    <mergeCell ref="N103:O103"/>
    <mergeCell ref="P103:Q103"/>
    <mergeCell ref="H104:I104"/>
    <mergeCell ref="J104:K104"/>
    <mergeCell ref="L104:M104"/>
    <mergeCell ref="N104:O104"/>
    <mergeCell ref="P104:Q104"/>
    <mergeCell ref="H105:I105"/>
    <mergeCell ref="J105:K105"/>
    <mergeCell ref="L105:M105"/>
    <mergeCell ref="N105:O105"/>
    <mergeCell ref="P105:Q105"/>
    <mergeCell ref="H106:I106"/>
    <mergeCell ref="J106:K106"/>
    <mergeCell ref="L106:M106"/>
    <mergeCell ref="N106:O106"/>
    <mergeCell ref="P106:Q106"/>
    <mergeCell ref="H107:I107"/>
    <mergeCell ref="J107:K107"/>
    <mergeCell ref="L107:M107"/>
    <mergeCell ref="N107:O107"/>
    <mergeCell ref="P107:Q107"/>
    <mergeCell ref="H108:I108"/>
    <mergeCell ref="J108:K108"/>
    <mergeCell ref="L108:M108"/>
    <mergeCell ref="N108:O108"/>
    <mergeCell ref="P108:Q108"/>
    <mergeCell ref="H109:I109"/>
    <mergeCell ref="J109:K109"/>
    <mergeCell ref="L109:M109"/>
    <mergeCell ref="N109:O109"/>
    <mergeCell ref="P109:Q109"/>
    <mergeCell ref="H110:I110"/>
    <mergeCell ref="J110:K110"/>
    <mergeCell ref="L110:M110"/>
    <mergeCell ref="N110:O110"/>
    <mergeCell ref="P110:Q110"/>
    <mergeCell ref="H111:I111"/>
    <mergeCell ref="J111:K111"/>
    <mergeCell ref="L111:M111"/>
    <mergeCell ref="N111:O111"/>
    <mergeCell ref="P111:Q111"/>
    <mergeCell ref="H112:I112"/>
    <mergeCell ref="J112:K112"/>
    <mergeCell ref="L112:M112"/>
    <mergeCell ref="N112:O112"/>
    <mergeCell ref="P112:Q112"/>
    <mergeCell ref="H113:I113"/>
    <mergeCell ref="J113:K113"/>
    <mergeCell ref="L113:M113"/>
    <mergeCell ref="N113:O113"/>
    <mergeCell ref="P113:Q113"/>
    <mergeCell ref="H114:I114"/>
    <mergeCell ref="J114:K114"/>
    <mergeCell ref="L114:M114"/>
    <mergeCell ref="N114:O114"/>
    <mergeCell ref="P114:Q114"/>
    <mergeCell ref="H115:I115"/>
    <mergeCell ref="J115:K115"/>
    <mergeCell ref="L115:M115"/>
    <mergeCell ref="N115:O115"/>
    <mergeCell ref="P115:Q115"/>
    <mergeCell ref="H116:I116"/>
    <mergeCell ref="J116:K116"/>
    <mergeCell ref="L116:M116"/>
    <mergeCell ref="N116:O116"/>
    <mergeCell ref="P116:Q116"/>
    <mergeCell ref="H117:I117"/>
    <mergeCell ref="J117:K117"/>
    <mergeCell ref="L117:M117"/>
    <mergeCell ref="N117:O117"/>
    <mergeCell ref="P117:Q117"/>
    <mergeCell ref="H118:I118"/>
    <mergeCell ref="J118:K118"/>
    <mergeCell ref="L118:M118"/>
    <mergeCell ref="N118:O118"/>
    <mergeCell ref="P118:Q118"/>
    <mergeCell ref="L119:M119"/>
    <mergeCell ref="N119:O119"/>
    <mergeCell ref="P119:Q119"/>
    <mergeCell ref="H124:I124"/>
    <mergeCell ref="J124:K124"/>
    <mergeCell ref="L124:M124"/>
    <mergeCell ref="N124:O124"/>
    <mergeCell ref="P124:Q124"/>
    <mergeCell ref="H121:I121"/>
    <mergeCell ref="J121:K121"/>
    <mergeCell ref="L121:M121"/>
    <mergeCell ref="N121:O121"/>
    <mergeCell ref="P121:Q121"/>
    <mergeCell ref="H122:I122"/>
    <mergeCell ref="J122:K122"/>
    <mergeCell ref="L122:M122"/>
    <mergeCell ref="N122:O122"/>
    <mergeCell ref="P122:Q122"/>
    <mergeCell ref="H123:I123"/>
    <mergeCell ref="J123:K123"/>
    <mergeCell ref="L123:M123"/>
    <mergeCell ref="H120:I120"/>
    <mergeCell ref="AD11:AD12"/>
    <mergeCell ref="H126:I126"/>
    <mergeCell ref="J126:K126"/>
    <mergeCell ref="L126:M126"/>
    <mergeCell ref="N126:O126"/>
    <mergeCell ref="P126:Q126"/>
    <mergeCell ref="H127:I127"/>
    <mergeCell ref="J127:K127"/>
    <mergeCell ref="L127:M127"/>
    <mergeCell ref="N127:O127"/>
    <mergeCell ref="P127:Q127"/>
    <mergeCell ref="J120:K120"/>
    <mergeCell ref="L120:M120"/>
    <mergeCell ref="N120:O120"/>
    <mergeCell ref="P120:Q120"/>
    <mergeCell ref="N123:O123"/>
    <mergeCell ref="P123:Q123"/>
    <mergeCell ref="H125:I125"/>
    <mergeCell ref="J125:K125"/>
    <mergeCell ref="L125:M125"/>
    <mergeCell ref="N125:O125"/>
    <mergeCell ref="P125:Q125"/>
    <mergeCell ref="H119:I119"/>
    <mergeCell ref="J119:K119"/>
    <mergeCell ref="Z12:AA12"/>
    <mergeCell ref="H128:I128"/>
    <mergeCell ref="J128:K128"/>
    <mergeCell ref="L128:M128"/>
    <mergeCell ref="N128:O128"/>
    <mergeCell ref="P128:Q128"/>
    <mergeCell ref="C2:AE4"/>
    <mergeCell ref="C5:AE6"/>
    <mergeCell ref="H7:I7"/>
    <mergeCell ref="L7:M7"/>
    <mergeCell ref="P7:Q7"/>
    <mergeCell ref="H8:AD9"/>
    <mergeCell ref="A9:C9"/>
    <mergeCell ref="E9:G9"/>
    <mergeCell ref="V10:AA11"/>
    <mergeCell ref="A11:A12"/>
    <mergeCell ref="B11:B12"/>
    <mergeCell ref="C11:C12"/>
    <mergeCell ref="D11:D12"/>
    <mergeCell ref="E11:E12"/>
    <mergeCell ref="F11:F12"/>
    <mergeCell ref="G11:G12"/>
    <mergeCell ref="S11:T11"/>
    <mergeCell ref="AB11:AC12"/>
  </mergeCells>
  <conditionalFormatting sqref="H14 U14">
    <cfRule type="cellIs" dxfId="151" priority="51" operator="equal">
      <formula>0</formula>
    </cfRule>
  </conditionalFormatting>
  <conditionalFormatting sqref="A19:A135 C19:G135">
    <cfRule type="cellIs" dxfId="150" priority="45" operator="equal">
      <formula>0</formula>
    </cfRule>
  </conditionalFormatting>
  <conditionalFormatting sqref="U19:U135 S19:S135">
    <cfRule type="cellIs" dxfId="149" priority="59" operator="equal">
      <formula>0</formula>
    </cfRule>
  </conditionalFormatting>
  <conditionalFormatting sqref="S14">
    <cfRule type="cellIs" dxfId="148" priority="52" operator="equal">
      <formula>0</formula>
    </cfRule>
  </conditionalFormatting>
  <conditionalFormatting sqref="H19:H135">
    <cfRule type="cellIs" dxfId="147" priority="58" operator="equal">
      <formula>0</formula>
    </cfRule>
  </conditionalFormatting>
  <conditionalFormatting sqref="H15:H18 J14:J135 N14:N135 P14:P135">
    <cfRule type="cellIs" dxfId="146" priority="65" operator="equal">
      <formula>0</formula>
    </cfRule>
  </conditionalFormatting>
  <conditionalFormatting sqref="A15:A18 C15:G18">
    <cfRule type="cellIs" dxfId="145" priority="46" operator="equal">
      <formula>0</formula>
    </cfRule>
  </conditionalFormatting>
  <conditionalFormatting sqref="B19:B135">
    <cfRule type="cellIs" dxfId="144" priority="40" operator="equal">
      <formula>0</formula>
    </cfRule>
  </conditionalFormatting>
  <conditionalFormatting sqref="B15:B18">
    <cfRule type="cellIs" dxfId="143" priority="41" operator="equal">
      <formula>0</formula>
    </cfRule>
  </conditionalFormatting>
  <conditionalFormatting sqref="L19:L135">
    <cfRule type="cellIs" dxfId="142" priority="57" operator="equal">
      <formula>0</formula>
    </cfRule>
  </conditionalFormatting>
  <conditionalFormatting sqref="L15:L18">
    <cfRule type="cellIs" dxfId="141" priority="64" operator="equal">
      <formula>0</formula>
    </cfRule>
  </conditionalFormatting>
  <conditionalFormatting sqref="H130:H135 J130:J135 L130:L135 U14 J14:M129 N14:Q135">
    <cfRule type="cellIs" dxfId="140" priority="68" operator="notBetween">
      <formula>$R14-1.5</formula>
      <formula>$R14+1.5</formula>
    </cfRule>
  </conditionalFormatting>
  <conditionalFormatting sqref="S15:S18">
    <cfRule type="cellIs" dxfId="139" priority="67" operator="equal">
      <formula>0</formula>
    </cfRule>
  </conditionalFormatting>
  <conditionalFormatting sqref="U15:U18 S15:S18">
    <cfRule type="cellIs" dxfId="138" priority="66" operator="equal">
      <formula>0</formula>
    </cfRule>
  </conditionalFormatting>
  <conditionalFormatting sqref="H15:I18">
    <cfRule type="cellIs" dxfId="137" priority="61" operator="notBetween">
      <formula>$R15-1.5</formula>
      <formula>$R15+1.5</formula>
    </cfRule>
  </conditionalFormatting>
  <conditionalFormatting sqref="S19:S135">
    <cfRule type="cellIs" dxfId="136" priority="60" operator="equal">
      <formula>0</formula>
    </cfRule>
  </conditionalFormatting>
  <conditionalFormatting sqref="H19:I129">
    <cfRule type="cellIs" dxfId="135" priority="54" operator="notBetween">
      <formula>$R19-1.5</formula>
      <formula>$R19+1.5</formula>
    </cfRule>
  </conditionalFormatting>
  <conditionalFormatting sqref="L14">
    <cfRule type="cellIs" dxfId="134" priority="50" operator="equal">
      <formula>0</formula>
    </cfRule>
  </conditionalFormatting>
  <conditionalFormatting sqref="S14">
    <cfRule type="cellIs" dxfId="133" priority="53" operator="equal">
      <formula>0</formula>
    </cfRule>
  </conditionalFormatting>
  <conditionalFormatting sqref="H14:I14">
    <cfRule type="cellIs" dxfId="132" priority="49" operator="notBetween">
      <formula>$R14-1.5</formula>
      <formula>$R14+1.5</formula>
    </cfRule>
  </conditionalFormatting>
  <conditionalFormatting sqref="H14:U135 AD135">
    <cfRule type="expression" dxfId="131" priority="48">
      <formula>$A14="falta"</formula>
    </cfRule>
  </conditionalFormatting>
  <conditionalFormatting sqref="A14:A135 C14:G135">
    <cfRule type="cellIs" dxfId="130" priority="47" operator="equal">
      <formula>0</formula>
    </cfRule>
  </conditionalFormatting>
  <conditionalFormatting sqref="A14:A135 C14:G135">
    <cfRule type="expression" dxfId="129" priority="44">
      <formula>$A14="falta"</formula>
    </cfRule>
  </conditionalFormatting>
  <conditionalFormatting sqref="A14:A135 C14:U135 AD135">
    <cfRule type="expression" dxfId="128" priority="43">
      <formula>$A14=""</formula>
    </cfRule>
  </conditionalFormatting>
  <conditionalFormatting sqref="B14:B135">
    <cfRule type="cellIs" dxfId="127" priority="42" operator="equal">
      <formula>0</formula>
    </cfRule>
  </conditionalFormatting>
  <conditionalFormatting sqref="B14:B135">
    <cfRule type="expression" dxfId="126" priority="39">
      <formula>$A14="falta"</formula>
    </cfRule>
  </conditionalFormatting>
  <conditionalFormatting sqref="B14:B135">
    <cfRule type="expression" dxfId="125" priority="38">
      <formula>$A14=""</formula>
    </cfRule>
  </conditionalFormatting>
  <conditionalFormatting sqref="AD14:AD134">
    <cfRule type="expression" dxfId="124" priority="36">
      <formula>$A14=""</formula>
    </cfRule>
  </conditionalFormatting>
  <conditionalFormatting sqref="AD14:AD134">
    <cfRule type="expression" dxfId="123" priority="37">
      <formula>$A14="falta"</formula>
    </cfRule>
  </conditionalFormatting>
  <conditionalFormatting sqref="AB13:AC13">
    <cfRule type="cellIs" dxfId="122" priority="16" operator="equal">
      <formula>0</formula>
    </cfRule>
  </conditionalFormatting>
  <conditionalFormatting sqref="V13:Y13">
    <cfRule type="cellIs" dxfId="121" priority="15" operator="equal">
      <formula>0</formula>
    </cfRule>
  </conditionalFormatting>
  <conditionalFormatting sqref="V13:Y13">
    <cfRule type="cellIs" dxfId="120" priority="14" operator="equal">
      <formula>0</formula>
    </cfRule>
  </conditionalFormatting>
  <conditionalFormatting sqref="AB14:AC14 AB16:AC16 AB18:AC18 AB20:AC20 AB22:AC22 AB24:AC24 AB26:AC26 AB28:AC28 AB30:AC30 AB32:AC32 AB34:AC34 AB36:AC36 AB38:AC38 AB40:AC40 AB42:AC42 AB44:AC44 AB46:AC46 AB48:AC48 AB50:AC50 AB52:AC52 AB54:AC54 AB56:AC56 AB58:AC58 AB60:AC60 AB62:AC62 AB64:AC64 AB66:AC66 AB68:AC68 AB70:AC70 AB72:AC72 AB74:AC74 AB76:AC76 AB78:AC78 AB80:AC80 AB82:AC82 AB84:AC84 AB86:AC86 AB88:AC88 AB90:AC90 AB92:AC92 AB94:AC94 AB96:AC96 AB98:AC98 AB100:AC100 AB102:AC102 AB104:AC104 AB106:AC106 AB108:AC108 AB110:AC110 AB112:AC112 AB114:AC114 AB116:AC116 AB118:AC118 AB120:AC120 AB122:AC122 AB124:AC124 AB126:AC126 AB128:AC128 AB130:AC130 AB132:AC132 AB134:AC134">
    <cfRule type="cellIs" dxfId="119" priority="11" operator="equal">
      <formula>0</formula>
    </cfRule>
  </conditionalFormatting>
  <conditionalFormatting sqref="AB14:AC14 AB16:AC16 AB18:AC18 AB20:AC20 AB22:AC22 AB24:AC24 AB26:AC26 AB28:AC28 AB30:AC30 AB32:AC32 AB34:AC34 AB36:AC36 AB38:AC38 AB40:AC40 AB42:AC42 AB44:AC44 AB46:AC46 AB48:AC48 AB50:AC50 AB52:AC52 AB54:AC54 AB56:AC56 AB58:AC58 AB60:AC60 AB62:AC62 AB64:AC64 AB66:AC66 AB68:AC68 AB70:AC70 AB72:AC72 AB74:AC74 AB76:AC76 AB78:AC78 AB80:AC80 AB82:AC82 AB84:AC84 AB86:AC86 AB88:AC88 AB90:AC90 AB92:AC92 AB94:AC94 AB96:AC96 AB98:AC98 AB100:AC100 AB102:AC102 AB104:AC104 AB106:AC106 AB108:AC108 AB110:AC110 AB112:AC112 AB114:AC114 AB116:AC116 AB118:AC118 AB120:AC120 AB122:AC122 AB124:AC124 AB126:AC126 AB128:AC128 AB130:AC130 AB132:AC132 AB134:AC134">
    <cfRule type="cellIs" dxfId="118" priority="10" operator="equal">
      <formula>0</formula>
    </cfRule>
  </conditionalFormatting>
  <conditionalFormatting sqref="V14:Y14 V15 V16:Y16 V18:Y18 V20:Y20 V22:Y22 V24:Y24 V26:Y26 V28:Y28 V30:Y30 V32:Y32 V34:Y34 V36:Y36 V38:Y38 V40:Y40 V42:Y42 V44:Y44 V46:Y46 V48:Y48 V50:Y50 V52:Y52 V54:Y54 V56:Y56 V58:Y58 V60:Y60 V62:Y62 V64:Y64 V66:Y66 V68:Y68 V70:Y70 V72:Y72 V74:Y74 V76:Y76 V78:Y78 V80:Y80 V82:Y82 V84:Y84 V86:Y86 V88:Y88 V90:Y90 V92:Y92 V94:Y94 V96:Y96 V98:Y98 V100:Y100 V102:Y102 V104:Y104 V106:Y106 V108:Y108 V110:Y110 V112:Y112 V114:Y114 V116:Y116 V118:Y118 V120:Y120 V122:Y122 V124:Y124 V126:Y126 V128:Y128 V130:Y130 V132:Y132 V134:Y134 V17 V19 V21 V23 V25 V27 V29 V31 V33 V35 V37 V39 V41 V43 V45 V47 V49 V51 V53 V55 V57 V59 V61 V63 V65 V67 V69 V71 V73 V75 V77 V79 V81 V83 V85 V87 V89 V91 V93 V95 V97 V99 V101 V103 V105 V107 V109 V111 V113 V115 V117 V119 V121 V123 V125 V127 V129 V131 V133 V135">
    <cfRule type="cellIs" dxfId="117" priority="9" operator="equal">
      <formula>0</formula>
    </cfRule>
  </conditionalFormatting>
  <conditionalFormatting sqref="V14:Y14 V15 V16:Y16 V18:Y18 V20:Y20 V22:Y22 V24:Y24 V26:Y26 V28:Y28 V30:Y30 V32:Y32 V34:Y34 V36:Y36 V38:Y38 V40:Y40 V42:Y42 V44:Y44 V46:Y46 V48:Y48 V50:Y50 V52:Y52 V54:Y54 V56:Y56 V58:Y58 V60:Y60 V62:Y62 V64:Y64 V66:Y66 V68:Y68 V70:Y70 V72:Y72 V74:Y74 V76:Y76 V78:Y78 V80:Y80 V82:Y82 V84:Y84 V86:Y86 V88:Y88 V90:Y90 V92:Y92 V94:Y94 V96:Y96 V98:Y98 V100:Y100 V102:Y102 V104:Y104 V106:Y106 V108:Y108 V110:Y110 V112:Y112 V114:Y114 V116:Y116 V118:Y118 V120:Y120 V122:Y122 V124:Y124 V126:Y126 V128:Y128 V130:Y130 V132:Y132 V134:Y134 V17 V19 V21 V23 V25 V27 V29 V31 V33 V35 V37 V39 V41 V43 V45 V47 V49 V51 V53 V55 V57 V59 V61 V63 V65 V67 V69 V71 V73 V75 V77 V79 V81 V83 V85 V87 V89 V91 V93 V95 V97 V99 V101 V103 V105 V107 V109 V111 V113 V115 V117 V119 V121 V123 V125 V127 V129 V131 V133 V135">
    <cfRule type="cellIs" dxfId="116" priority="8" operator="equal">
      <formula>0</formula>
    </cfRule>
  </conditionalFormatting>
  <conditionalFormatting sqref="AB14:AC135">
    <cfRule type="cellIs" dxfId="115" priority="7" operator="equal">
      <formula>0</formula>
    </cfRule>
  </conditionalFormatting>
  <conditionalFormatting sqref="AB14:AC135">
    <cfRule type="cellIs" dxfId="114" priority="6" operator="equal">
      <formula>0</formula>
    </cfRule>
  </conditionalFormatting>
  <conditionalFormatting sqref="W14:Y135">
    <cfRule type="cellIs" dxfId="113" priority="5" operator="equal">
      <formula>0</formula>
    </cfRule>
  </conditionalFormatting>
  <conditionalFormatting sqref="W14:Y135">
    <cfRule type="cellIs" dxfId="112" priority="4" operator="equal">
      <formula>0</formula>
    </cfRule>
  </conditionalFormatting>
  <conditionalFormatting sqref="V14:AC135">
    <cfRule type="expression" dxfId="111" priority="3">
      <formula>$A14="falta"</formula>
    </cfRule>
  </conditionalFormatting>
  <conditionalFormatting sqref="V14:AC135">
    <cfRule type="expression" dxfId="110" priority="2">
      <formula>$A14=""</formula>
    </cfRule>
  </conditionalFormatting>
  <conditionalFormatting sqref="AF14:AF135">
    <cfRule type="cellIs" dxfId="109" priority="1" operator="equal">
      <formula>0</formula>
    </cfRule>
  </conditionalFormatting>
  <dataValidations count="1">
    <dataValidation type="decimal" allowBlank="1" showErrorMessage="1" error="só é permitido a colocação da virgula e não do ponto" sqref="H14:H135 I14:I129 K14:K129 M14:M129 U14 J14:J135 L14:L135 N14:T135" xr:uid="{990D8A31-7FA9-4924-82CB-B62CCE3E8124}">
      <formula1>0</formula1>
      <formula2>10</formula2>
    </dataValidation>
  </dataValidations>
  <hyperlinks>
    <hyperlink ref="A2" location="Índice!A1" display="Índice!A1" xr:uid="{B86D6A69-B3FE-4E6D-9C94-0A37C07B9717}"/>
  </hyperlinks>
  <printOptions horizontalCentered="1" verticalCentered="1"/>
  <pageMargins left="0" right="0" top="0" bottom="0" header="0.31496062992125984" footer="0.31496062992125984"/>
  <pageSetup paperSize="9" scale="5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0"/>
  <dimension ref="A1:AG312"/>
  <sheetViews>
    <sheetView showGridLines="0" view="pageBreakPreview" zoomScale="70" zoomScaleSheetLayoutView="70" workbookViewId="0">
      <pane xSplit="3" ySplit="12" topLeftCell="G13" activePane="bottomRight" state="frozenSplit"/>
      <selection pane="topRight" activeCell="I1" sqref="I1"/>
      <selection pane="bottomLeft" activeCell="A14" sqref="A14"/>
      <selection pane="bottomRight" activeCell="I11" sqref="I11"/>
    </sheetView>
  </sheetViews>
  <sheetFormatPr defaultColWidth="9.109375" defaultRowHeight="13.8" x14ac:dyDescent="0.25"/>
  <cols>
    <col min="1" max="1" width="7.88671875" style="337" customWidth="1"/>
    <col min="2" max="2" width="30.21875" style="339" customWidth="1"/>
    <col min="3" max="3" width="27.33203125" style="339" bestFit="1" customWidth="1"/>
    <col min="4" max="4" width="15.44140625" style="339" customWidth="1"/>
    <col min="5" max="5" width="8.6640625" style="339" customWidth="1"/>
    <col min="6" max="6" width="11.5546875" style="316" customWidth="1"/>
    <col min="7" max="7" width="8.77734375" style="316" customWidth="1"/>
    <col min="8" max="8" width="4.33203125" style="316" customWidth="1"/>
    <col min="9" max="9" width="14.5546875" style="316" customWidth="1"/>
    <col min="10" max="10" width="4.33203125" style="316" customWidth="1"/>
    <col min="11" max="11" width="14.5546875" style="316" customWidth="1"/>
    <col min="12" max="12" width="4.33203125" style="316" customWidth="1"/>
    <col min="13" max="13" width="14.5546875" style="316" customWidth="1"/>
    <col min="14" max="14" width="4.33203125" style="316" customWidth="1"/>
    <col min="15" max="15" width="14.5546875" style="316" customWidth="1"/>
    <col min="16" max="16" width="4.33203125" style="316" customWidth="1"/>
    <col min="17" max="17" width="14.5546875" style="316" customWidth="1"/>
    <col min="18" max="18" width="17.77734375" style="316" customWidth="1"/>
    <col min="19" max="20" width="8.77734375" style="316" customWidth="1"/>
    <col min="21" max="21" width="8.77734375" style="340" hidden="1" customWidth="1"/>
    <col min="22" max="29" width="8.77734375" style="316" hidden="1" customWidth="1"/>
    <col min="30" max="30" width="10.21875" style="316" customWidth="1"/>
    <col min="31" max="31" width="3" style="316" customWidth="1"/>
    <col min="32" max="32" width="6.6640625" style="316" hidden="1" customWidth="1"/>
    <col min="33" max="33" width="6.6640625" style="316" customWidth="1"/>
    <col min="34" max="16384" width="9.109375" style="316"/>
  </cols>
  <sheetData>
    <row r="1" spans="1:32" ht="51.6" customHeight="1" x14ac:dyDescent="0.3">
      <c r="A1" s="316"/>
      <c r="B1" s="337"/>
      <c r="C1" s="316"/>
      <c r="F1" s="339"/>
      <c r="G1" s="337"/>
      <c r="H1" s="337"/>
      <c r="I1" s="339"/>
      <c r="U1" s="316"/>
    </row>
    <row r="2" spans="1:32" ht="18.75" customHeight="1" x14ac:dyDescent="0.3">
      <c r="A2" s="317" t="s">
        <v>0</v>
      </c>
      <c r="B2" s="2"/>
      <c r="C2" s="634" t="s">
        <v>12</v>
      </c>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row>
    <row r="3" spans="1:32" ht="21.75" customHeight="1" x14ac:dyDescent="0.3">
      <c r="A3" s="2"/>
      <c r="B3" s="3"/>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row>
    <row r="4" spans="1:32" ht="18" customHeight="1" x14ac:dyDescent="0.3">
      <c r="A4" s="3"/>
      <c r="B4" s="3"/>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row>
    <row r="5" spans="1:32" ht="16.5" customHeight="1" x14ac:dyDescent="0.3">
      <c r="A5" s="3"/>
      <c r="B5" s="3"/>
      <c r="C5" s="635" t="str">
        <f>IF(menú!$J$3="","",menú!$J$3)</f>
        <v/>
      </c>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row>
    <row r="6" spans="1:32" ht="16.5" customHeight="1" x14ac:dyDescent="0.3">
      <c r="A6" s="4"/>
      <c r="B6" s="4"/>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row>
    <row r="7" spans="1:32" ht="15" customHeight="1" x14ac:dyDescent="0.35">
      <c r="A7" s="4"/>
      <c r="B7" s="4"/>
      <c r="C7" s="99"/>
      <c r="D7" s="99"/>
      <c r="E7" s="99"/>
      <c r="F7" s="99"/>
      <c r="G7" s="99"/>
      <c r="H7" s="636"/>
      <c r="I7" s="636"/>
      <c r="J7" s="420"/>
      <c r="K7" s="420"/>
      <c r="L7" s="637"/>
      <c r="M7" s="637"/>
      <c r="N7" s="420"/>
      <c r="O7" s="420"/>
      <c r="P7" s="637"/>
      <c r="Q7" s="637"/>
      <c r="S7" s="451"/>
      <c r="T7" s="451"/>
      <c r="U7" s="451"/>
      <c r="V7" s="451"/>
      <c r="W7" s="451"/>
      <c r="X7" s="451"/>
      <c r="Y7" s="451"/>
      <c r="Z7" s="451"/>
      <c r="AA7" s="451"/>
      <c r="AB7" s="451"/>
      <c r="AC7" s="451"/>
      <c r="AD7" s="451"/>
      <c r="AE7" s="99"/>
    </row>
    <row r="8" spans="1:32" ht="21" customHeight="1" x14ac:dyDescent="0.3">
      <c r="A8" s="316"/>
      <c r="B8" s="426"/>
      <c r="C8" s="421"/>
      <c r="D8" s="319"/>
      <c r="E8" s="319"/>
      <c r="F8" s="319"/>
      <c r="G8" s="319"/>
      <c r="H8" s="622" t="s">
        <v>25</v>
      </c>
      <c r="I8" s="623"/>
      <c r="J8" s="623"/>
      <c r="K8" s="623"/>
      <c r="L8" s="623"/>
      <c r="M8" s="623"/>
      <c r="N8" s="623"/>
      <c r="O8" s="623"/>
      <c r="P8" s="623"/>
      <c r="Q8" s="623"/>
      <c r="R8" s="623"/>
      <c r="S8" s="623"/>
      <c r="T8" s="623"/>
      <c r="U8" s="623"/>
      <c r="V8" s="623"/>
      <c r="W8" s="623"/>
      <c r="X8" s="623"/>
      <c r="Y8" s="623"/>
      <c r="Z8" s="623"/>
      <c r="AA8" s="623"/>
      <c r="AB8" s="623"/>
      <c r="AC8" s="623"/>
      <c r="AD8" s="623"/>
      <c r="AE8" s="534"/>
    </row>
    <row r="9" spans="1:32" ht="21" customHeight="1" x14ac:dyDescent="0.35">
      <c r="A9" s="619" t="str">
        <f>IF(menú!$M$9="","",menú!$M$9)</f>
        <v>José Emanuel Rocha - 2011-2019 - versão-21jan</v>
      </c>
      <c r="B9" s="619"/>
      <c r="C9" s="619"/>
      <c r="D9" s="319"/>
      <c r="E9" s="633" t="str">
        <f>IF(menú!$C$3="","",menú!$C$3)</f>
        <v/>
      </c>
      <c r="F9" s="633"/>
      <c r="G9" s="633"/>
      <c r="H9" s="624"/>
      <c r="I9" s="624"/>
      <c r="J9" s="624"/>
      <c r="K9" s="624"/>
      <c r="L9" s="624"/>
      <c r="M9" s="624"/>
      <c r="N9" s="624"/>
      <c r="O9" s="624"/>
      <c r="P9" s="624"/>
      <c r="Q9" s="624"/>
      <c r="R9" s="624"/>
      <c r="S9" s="624"/>
      <c r="T9" s="624"/>
      <c r="U9" s="624"/>
      <c r="V9" s="624"/>
      <c r="W9" s="624"/>
      <c r="X9" s="624"/>
      <c r="Y9" s="624"/>
      <c r="Z9" s="624"/>
      <c r="AA9" s="624"/>
      <c r="AB9" s="624"/>
      <c r="AC9" s="624"/>
      <c r="AD9" s="624"/>
      <c r="AE9" s="534"/>
    </row>
    <row r="10" spans="1:32" s="318" customFormat="1" ht="3.75" customHeight="1" thickBot="1" x14ac:dyDescent="0.35">
      <c r="A10" s="98"/>
      <c r="B10" s="320"/>
      <c r="C10" s="320"/>
      <c r="D10" s="320"/>
      <c r="E10" s="320"/>
      <c r="F10" s="98"/>
      <c r="G10" s="98"/>
      <c r="H10" s="321"/>
      <c r="I10" s="321"/>
      <c r="J10" s="321"/>
      <c r="K10" s="321"/>
      <c r="L10" s="321"/>
      <c r="M10" s="321"/>
      <c r="N10" s="321"/>
      <c r="O10" s="321"/>
      <c r="P10" s="321"/>
      <c r="Q10" s="321"/>
      <c r="R10" s="98"/>
      <c r="S10" s="98"/>
      <c r="T10" s="98"/>
      <c r="U10" s="98"/>
      <c r="V10" s="625" t="s">
        <v>69</v>
      </c>
      <c r="W10" s="625"/>
      <c r="X10" s="625"/>
      <c r="Y10" s="625"/>
      <c r="Z10" s="625"/>
      <c r="AA10" s="625"/>
      <c r="AB10" s="98"/>
      <c r="AC10" s="98"/>
      <c r="AD10" s="98"/>
    </row>
    <row r="11" spans="1:32" s="324" customFormat="1" ht="22.8" customHeight="1" x14ac:dyDescent="0.3">
      <c r="A11" s="620" t="s">
        <v>4</v>
      </c>
      <c r="B11" s="620" t="s">
        <v>2</v>
      </c>
      <c r="C11" s="620" t="s">
        <v>5</v>
      </c>
      <c r="D11" s="620" t="s">
        <v>6</v>
      </c>
      <c r="E11" s="620" t="s">
        <v>41</v>
      </c>
      <c r="F11" s="620" t="s">
        <v>7</v>
      </c>
      <c r="G11" s="620" t="s">
        <v>8</v>
      </c>
      <c r="H11" s="422" t="str">
        <f>IF(I11="","","J1")</f>
        <v/>
      </c>
      <c r="I11" s="424"/>
      <c r="J11" s="457" t="str">
        <f>IF(K11="","","J2")</f>
        <v/>
      </c>
      <c r="K11" s="458"/>
      <c r="L11" s="422" t="str">
        <f>IF(M11="","","J3")</f>
        <v/>
      </c>
      <c r="M11" s="424"/>
      <c r="N11" s="457" t="str">
        <f>IF(O11="","","J4")</f>
        <v/>
      </c>
      <c r="O11" s="458"/>
      <c r="P11" s="422" t="str">
        <f>IF(Q11="","","J5")</f>
        <v/>
      </c>
      <c r="Q11" s="459"/>
      <c r="R11" s="461" t="s">
        <v>205</v>
      </c>
      <c r="S11" s="627"/>
      <c r="T11" s="627"/>
      <c r="U11" s="323">
        <f>COUNTIF(H11,"J1")+COUNTIF(J11,"J2")+COUNTIF(L11,"J3")+COUNTIF(N11,"J4")+COUNTIF(P11,"J5")</f>
        <v>0</v>
      </c>
      <c r="V11" s="626"/>
      <c r="W11" s="626"/>
      <c r="X11" s="626"/>
      <c r="Y11" s="626"/>
      <c r="Z11" s="626"/>
      <c r="AA11" s="626"/>
      <c r="AB11" s="626" t="s">
        <v>70</v>
      </c>
      <c r="AC11" s="628"/>
      <c r="AD11" s="647" t="s">
        <v>235</v>
      </c>
      <c r="AE11" s="538"/>
    </row>
    <row r="12" spans="1:32" s="326" customFormat="1" ht="22.8" customHeight="1" thickBot="1" x14ac:dyDescent="0.35">
      <c r="A12" s="621"/>
      <c r="B12" s="621"/>
      <c r="C12" s="621"/>
      <c r="D12" s="621"/>
      <c r="E12" s="621"/>
      <c r="F12" s="621"/>
      <c r="G12" s="621"/>
      <c r="H12" s="638"/>
      <c r="I12" s="639"/>
      <c r="J12" s="640"/>
      <c r="K12" s="641"/>
      <c r="L12" s="638"/>
      <c r="M12" s="639"/>
      <c r="N12" s="640"/>
      <c r="O12" s="641"/>
      <c r="P12" s="638"/>
      <c r="Q12" s="642"/>
      <c r="R12" s="462" t="s">
        <v>206</v>
      </c>
      <c r="S12" s="463" t="s">
        <v>124</v>
      </c>
      <c r="T12" s="373" t="s">
        <v>27</v>
      </c>
      <c r="U12" s="325"/>
      <c r="V12" s="364" t="s">
        <v>74</v>
      </c>
      <c r="W12" s="364" t="s">
        <v>75</v>
      </c>
      <c r="X12" s="364" t="s">
        <v>74</v>
      </c>
      <c r="Y12" s="425" t="s">
        <v>75</v>
      </c>
      <c r="Z12" s="629" t="s">
        <v>76</v>
      </c>
      <c r="AA12" s="629"/>
      <c r="AB12" s="629"/>
      <c r="AC12" s="630"/>
      <c r="AD12" s="648"/>
      <c r="AE12" s="539"/>
      <c r="AF12" s="326" t="s">
        <v>69</v>
      </c>
    </row>
    <row r="13" spans="1:32" s="318" customFormat="1" ht="3.75" customHeight="1" x14ac:dyDescent="0.3">
      <c r="A13" s="98"/>
      <c r="B13" s="320"/>
      <c r="C13" s="320"/>
      <c r="D13" s="320"/>
      <c r="E13" s="320"/>
      <c r="F13" s="98"/>
      <c r="G13" s="98"/>
      <c r="H13" s="327"/>
      <c r="I13" s="327"/>
      <c r="J13" s="327"/>
      <c r="K13" s="327"/>
      <c r="L13" s="327"/>
      <c r="M13" s="327"/>
      <c r="N13" s="327"/>
      <c r="O13" s="327"/>
      <c r="P13" s="327"/>
      <c r="Q13" s="327"/>
      <c r="R13" s="322"/>
      <c r="S13" s="460"/>
      <c r="T13" s="322"/>
      <c r="U13" s="328"/>
      <c r="V13" s="329"/>
      <c r="W13" s="329"/>
      <c r="X13" s="329"/>
      <c r="Y13" s="329"/>
      <c r="Z13" s="329"/>
      <c r="AA13" s="329"/>
      <c r="AB13" s="329"/>
      <c r="AC13" s="329"/>
      <c r="AD13" s="328"/>
    </row>
    <row r="14" spans="1:32" s="345" customFormat="1" ht="21" customHeight="1" x14ac:dyDescent="0.4">
      <c r="A14" s="341" t="str">
        <f>IF(OR('ordem de passagem'!$G10="pct",'ordem de passagem'!$G10="mini",'ordem de passagem'!$G10="pctt",'ordem de passagem'!$G10="pctn",'ordem de passagem'!$G10="pctm"),'ordem de passagem'!B10,"")</f>
        <v/>
      </c>
      <c r="B14" s="402" t="str">
        <f>IF(OR('ordem de passagem'!$G10="pct",'ordem de passagem'!$G10="mini",'ordem de passagem'!$G10="pctt",'ordem de passagem'!$G10="pctn",'ordem de passagem'!$G10="pctm"),'ordem de passagem'!C10,"Não faz este aparelho")</f>
        <v>Não faz este aparelho</v>
      </c>
      <c r="C14" s="402" t="str">
        <f>IF(OR('ordem de passagem'!$G10="pct",'ordem de passagem'!$G10="mini",'ordem de passagem'!$G10="pctt",'ordem de passagem'!$G10="pctn",'ordem de passagem'!$G10="pctm"),'ordem de passagem'!D10,"")</f>
        <v/>
      </c>
      <c r="D14" s="341" t="str">
        <f>IF(OR('ordem de passagem'!$G10="pct",'ordem de passagem'!$G10="mini",'ordem de passagem'!$G10="pctt",'ordem de passagem'!$G10="pctn",'ordem de passagem'!$G10="pctm"),'ordem de passagem'!E10,"")</f>
        <v/>
      </c>
      <c r="E14" s="341" t="str">
        <f>IF(OR('ordem de passagem'!$G10="pct",'ordem de passagem'!$G10="mini",'ordem de passagem'!$G10="pctt",'ordem de passagem'!$G10="pctn",'ordem de passagem'!$G10="pctm"),'ordem de passagem'!G10,"")</f>
        <v/>
      </c>
      <c r="F14" s="341" t="str">
        <f>IF(OR('ordem de passagem'!$G10="pct",'ordem de passagem'!$G10="mini",'ordem de passagem'!$G10="pctt",'ordem de passagem'!$G10="pctn",'ordem de passagem'!$G10="pctm"),'ordem de passagem'!F10,"")</f>
        <v/>
      </c>
      <c r="G14" s="341" t="str">
        <f>IF(OR('ordem de passagem'!$G10="pct",'ordem de passagem'!$G10="mini",'ordem de passagem'!$G10="pctt",'ordem de passagem'!$G10="pctn",'ordem de passagem'!$G10="pctm"),'ordem de passagem'!H10,"")</f>
        <v/>
      </c>
      <c r="H14" s="614"/>
      <c r="I14" s="615"/>
      <c r="J14" s="616"/>
      <c r="K14" s="617"/>
      <c r="L14" s="614"/>
      <c r="M14" s="615"/>
      <c r="N14" s="616"/>
      <c r="O14" s="617"/>
      <c r="P14" s="614"/>
      <c r="Q14" s="618"/>
      <c r="R14" s="466"/>
      <c r="S14" s="374"/>
      <c r="T14" s="465"/>
      <c r="U14" s="496"/>
      <c r="V14" s="343">
        <f>IFERROR((IF($U$11=3,((H14+J14+L14))-S14,IF($U$11=5,((H14+J14+L14+N14+P14)-MAX(H14:I14,J14,L14,N14,P14)-MIN(H14:I14,J14,L14,N14,P14))))/3)-S14,"")</f>
        <v>0</v>
      </c>
      <c r="W14" s="343" t="str">
        <f t="shared" ref="W14:W77" si="0">IF(T14="","",T14)</f>
        <v/>
      </c>
      <c r="X14" s="343">
        <f t="shared" ref="X14:X77" si="1">IF($U$11=4,"",V14)</f>
        <v>0</v>
      </c>
      <c r="Y14" s="343" t="str">
        <f>IF(T14="","",T14)</f>
        <v/>
      </c>
      <c r="Z14" s="344" t="str">
        <f t="shared" ref="Z14:Z77" si="2">IF(H14="","",X14)</f>
        <v/>
      </c>
      <c r="AA14" s="344" t="str">
        <f t="shared" ref="AA14:AA77" si="3">IF(H14="","",Y14)</f>
        <v/>
      </c>
      <c r="AB14" s="343">
        <f>IFERROR((IF($U$11=3,((H14+J14+L14)/3)+T14,IF($U$11=5,((H14+J14+L14+N14+P14)-MAX(H14,J14,L14,N14,P14)-MIN(H14,J14,L14,N14,P14))/3)+T14))-S14,"")</f>
        <v>0</v>
      </c>
      <c r="AC14" s="343">
        <f>IF($U$11=4,"",AB14)</f>
        <v>0</v>
      </c>
      <c r="AD14" s="344" t="str">
        <f t="shared" ref="AD14:AD77" si="4">IF(OR(A14="",A14="falta"),"",AC14)</f>
        <v/>
      </c>
      <c r="AE14" s="305"/>
      <c r="AF14" s="346">
        <f t="shared" ref="AF14:AF33" si="5">IFERROR((IF($U$11=3,((H14+J14+L14))-S14,IF($U$11=5,((H14+J14+L14+N14+P14)-MAX(H14:I14,J14,L14,N14,P14)-MIN(H14:I14,J14,L14,N14,P14)))))-S14,"")</f>
        <v>0</v>
      </c>
    </row>
    <row r="15" spans="1:32" s="346" customFormat="1" ht="21" customHeight="1" x14ac:dyDescent="0.4">
      <c r="A15" s="341" t="str">
        <f>IF(OR('ordem de passagem'!$G11="pct",'ordem de passagem'!$G11="mini",'ordem de passagem'!$G11="pctt",'ordem de passagem'!$G11="pctn",'ordem de passagem'!$G11="pctm"),'ordem de passagem'!B11,"")</f>
        <v/>
      </c>
      <c r="B15" s="402" t="str">
        <f>IF(OR('ordem de passagem'!$G11="pct",'ordem de passagem'!$G11="mini",'ordem de passagem'!$G11="pctt",'ordem de passagem'!$G11="pctn",'ordem de passagem'!$G11="pctm"),'ordem de passagem'!C11,"Não faz este aparelho")</f>
        <v>Não faz este aparelho</v>
      </c>
      <c r="C15" s="402" t="str">
        <f>IF(OR('ordem de passagem'!$G11="pct",'ordem de passagem'!$G11="mini",'ordem de passagem'!$G11="pctt",'ordem de passagem'!$G11="pctn",'ordem de passagem'!$G11="pctm"),'ordem de passagem'!D11,"")</f>
        <v/>
      </c>
      <c r="D15" s="341" t="str">
        <f>IF(OR('ordem de passagem'!$G11="pct",'ordem de passagem'!$G11="mini",'ordem de passagem'!$G11="pctt",'ordem de passagem'!$G11="pctn",'ordem de passagem'!$G11="pctm"),'ordem de passagem'!E11,"")</f>
        <v/>
      </c>
      <c r="E15" s="341" t="str">
        <f>IF(OR('ordem de passagem'!$G11="pct",'ordem de passagem'!$G11="mini",'ordem de passagem'!$G11="pctt",'ordem de passagem'!$G11="pctn",'ordem de passagem'!$G11="pctm"),'ordem de passagem'!G11,"")</f>
        <v/>
      </c>
      <c r="F15" s="341" t="str">
        <f>IF(OR('ordem de passagem'!$G11="pct",'ordem de passagem'!$G11="mini",'ordem de passagem'!$G11="pctt",'ordem de passagem'!$G11="pctn",'ordem de passagem'!$G11="pctm"),'ordem de passagem'!F11,"")</f>
        <v/>
      </c>
      <c r="G15" s="341" t="str">
        <f>IF(OR('ordem de passagem'!$G11="pct",'ordem de passagem'!$G11="mini",'ordem de passagem'!$G11="pctt",'ordem de passagem'!$G11="pctn",'ordem de passagem'!$G11="pctm"),'ordem de passagem'!H11,"")</f>
        <v/>
      </c>
      <c r="H15" s="614"/>
      <c r="I15" s="615"/>
      <c r="J15" s="616"/>
      <c r="K15" s="617"/>
      <c r="L15" s="614"/>
      <c r="M15" s="615"/>
      <c r="N15" s="616"/>
      <c r="O15" s="617"/>
      <c r="P15" s="614"/>
      <c r="Q15" s="618"/>
      <c r="R15" s="466"/>
      <c r="S15" s="374"/>
      <c r="T15" s="465"/>
      <c r="U15" s="342"/>
      <c r="V15" s="343">
        <f>IFERROR((IF($U$11=3,((H15+J15+L15))-S15,IF($U$11=5,((H15+J15+L15+N15+P15)-MAX(H15:I15,J15,L15,N15,P15)-MIN(H15:I15,J15,L15,N15,P15))))/3)-S15,"")</f>
        <v>0</v>
      </c>
      <c r="W15" s="343" t="str">
        <f t="shared" si="0"/>
        <v/>
      </c>
      <c r="X15" s="343">
        <f t="shared" si="1"/>
        <v>0</v>
      </c>
      <c r="Y15" s="343" t="str">
        <f t="shared" ref="Y15:Y77" si="6">IF(T15="","",T15)</f>
        <v/>
      </c>
      <c r="Z15" s="344" t="str">
        <f t="shared" si="2"/>
        <v/>
      </c>
      <c r="AA15" s="344" t="str">
        <f t="shared" si="3"/>
        <v/>
      </c>
      <c r="AB15" s="343">
        <f>IFERROR((IF($U$11=3,((H15+J15+L15)/3)+T15,IF($U$11=5,((H15+J15+L15+N15+P15)-MAX(H15,J15,L15,N15,P15)-MIN(H15,J15,L15,N15,P15))/3)+T15))-S15,"")</f>
        <v>0</v>
      </c>
      <c r="AC15" s="343">
        <f>IF($U$11=4,"",AB15)</f>
        <v>0</v>
      </c>
      <c r="AD15" s="344" t="str">
        <f t="shared" si="4"/>
        <v/>
      </c>
      <c r="AE15" s="540"/>
      <c r="AF15" s="346">
        <f t="shared" si="5"/>
        <v>0</v>
      </c>
    </row>
    <row r="16" spans="1:32" s="346" customFormat="1" ht="21" customHeight="1" x14ac:dyDescent="0.4">
      <c r="A16" s="341" t="str">
        <f>IF(OR('ordem de passagem'!$G12="pct",'ordem de passagem'!$G12="mini",'ordem de passagem'!$G12="pctt",'ordem de passagem'!$G12="pctn",'ordem de passagem'!$G12="pctm"),'ordem de passagem'!B12,"")</f>
        <v/>
      </c>
      <c r="B16" s="402" t="str">
        <f>IF(OR('ordem de passagem'!$G12="pct",'ordem de passagem'!$G12="mini",'ordem de passagem'!$G12="pctt",'ordem de passagem'!$G12="pctn",'ordem de passagem'!$G12="pctm"),'ordem de passagem'!C12,"Não faz este aparelho")</f>
        <v>Não faz este aparelho</v>
      </c>
      <c r="C16" s="402" t="str">
        <f>IF(OR('ordem de passagem'!$G12="pct",'ordem de passagem'!$G12="mini",'ordem de passagem'!$G12="pctt",'ordem de passagem'!$G12="pctn",'ordem de passagem'!$G12="pctm"),'ordem de passagem'!D12,"")</f>
        <v/>
      </c>
      <c r="D16" s="341" t="str">
        <f>IF(OR('ordem de passagem'!$G12="pct",'ordem de passagem'!$G12="mini",'ordem de passagem'!$G12="pctt",'ordem de passagem'!$G12="pctn",'ordem de passagem'!$G12="pctm"),'ordem de passagem'!E12,"")</f>
        <v/>
      </c>
      <c r="E16" s="341" t="str">
        <f>IF(OR('ordem de passagem'!$G12="pct",'ordem de passagem'!$G12="mini",'ordem de passagem'!$G12="pctt",'ordem de passagem'!$G12="pctn",'ordem de passagem'!$G12="pctm"),'ordem de passagem'!G12,"")</f>
        <v/>
      </c>
      <c r="F16" s="341" t="str">
        <f>IF(OR('ordem de passagem'!$G12="pct",'ordem de passagem'!$G12="mini",'ordem de passagem'!$G12="pctt",'ordem de passagem'!$G12="pctn",'ordem de passagem'!$G12="pctm"),'ordem de passagem'!F12,"")</f>
        <v/>
      </c>
      <c r="G16" s="341" t="str">
        <f>IF(OR('ordem de passagem'!$G12="pct",'ordem de passagem'!$G12="mini",'ordem de passagem'!$G12="pctt",'ordem de passagem'!$G12="pctn",'ordem de passagem'!$G12="pctm"),'ordem de passagem'!H12,"")</f>
        <v/>
      </c>
      <c r="H16" s="614"/>
      <c r="I16" s="615"/>
      <c r="J16" s="616"/>
      <c r="K16" s="617"/>
      <c r="L16" s="614"/>
      <c r="M16" s="615"/>
      <c r="N16" s="616"/>
      <c r="O16" s="617"/>
      <c r="P16" s="614"/>
      <c r="Q16" s="618"/>
      <c r="R16" s="466"/>
      <c r="S16" s="374"/>
      <c r="T16" s="465"/>
      <c r="U16" s="342"/>
      <c r="V16" s="343">
        <f t="shared" ref="V16:V79" si="7">IFERROR((IF($U$11=3,((H16+J16+L16))-S16,IF($U$11=5,((H16+J16+L16+N16+P16)-MAX(H16:I16,J16,L16,N16,P16)-MIN(H16:I16,J16,L16,N16,P16))))/3)-S16,"")</f>
        <v>0</v>
      </c>
      <c r="W16" s="343" t="str">
        <f t="shared" si="0"/>
        <v/>
      </c>
      <c r="X16" s="343">
        <f t="shared" si="1"/>
        <v>0</v>
      </c>
      <c r="Y16" s="343" t="str">
        <f t="shared" si="6"/>
        <v/>
      </c>
      <c r="Z16" s="344" t="str">
        <f t="shared" si="2"/>
        <v/>
      </c>
      <c r="AA16" s="344" t="str">
        <f t="shared" si="3"/>
        <v/>
      </c>
      <c r="AB16" s="343">
        <f t="shared" ref="AB16:AB79" si="8">IFERROR((IF($U$11=3,((H16+J16+L16)/3)+T16,IF($U$11=5,((H16+J16+L16+N16+P16)-MAX(H16,J16,L16,N16,P16)-MIN(H16,J16,L16,N16,P16))/3)+T16))-S16,"")</f>
        <v>0</v>
      </c>
      <c r="AC16" s="343">
        <f t="shared" ref="AC16:AC79" si="9">IF($U$11=4,"",AB16)</f>
        <v>0</v>
      </c>
      <c r="AD16" s="344" t="str">
        <f t="shared" si="4"/>
        <v/>
      </c>
      <c r="AE16" s="540"/>
      <c r="AF16" s="346">
        <f t="shared" si="5"/>
        <v>0</v>
      </c>
    </row>
    <row r="17" spans="1:32" s="346" customFormat="1" ht="21" customHeight="1" x14ac:dyDescent="0.4">
      <c r="A17" s="341" t="str">
        <f>IF(OR('ordem de passagem'!$G13="pct",'ordem de passagem'!$G13="mini",'ordem de passagem'!$G13="pctt",'ordem de passagem'!$G13="pctn",'ordem de passagem'!$G13="pctm"),'ordem de passagem'!B13,"")</f>
        <v/>
      </c>
      <c r="B17" s="402" t="str">
        <f>IF(OR('ordem de passagem'!$G13="pct",'ordem de passagem'!$G13="mini",'ordem de passagem'!$G13="pctt",'ordem de passagem'!$G13="pctn",'ordem de passagem'!$G13="pctm"),'ordem de passagem'!C13,"Não faz este aparelho")</f>
        <v>Não faz este aparelho</v>
      </c>
      <c r="C17" s="402" t="str">
        <f>IF(OR('ordem de passagem'!$G13="pct",'ordem de passagem'!$G13="mini",'ordem de passagem'!$G13="pctt",'ordem de passagem'!$G13="pctn",'ordem de passagem'!$G13="pctm"),'ordem de passagem'!D13,"")</f>
        <v/>
      </c>
      <c r="D17" s="341" t="str">
        <f>IF(OR('ordem de passagem'!$G13="pct",'ordem de passagem'!$G13="mini",'ordem de passagem'!$G13="pctt",'ordem de passagem'!$G13="pctn",'ordem de passagem'!$G13="pctm"),'ordem de passagem'!E13,"")</f>
        <v/>
      </c>
      <c r="E17" s="341" t="str">
        <f>IF(OR('ordem de passagem'!$G13="pct",'ordem de passagem'!$G13="mini",'ordem de passagem'!$G13="pctt",'ordem de passagem'!$G13="pctn",'ordem de passagem'!$G13="pctm"),'ordem de passagem'!G13,"")</f>
        <v/>
      </c>
      <c r="F17" s="341" t="str">
        <f>IF(OR('ordem de passagem'!$G13="pct",'ordem de passagem'!$G13="mini",'ordem de passagem'!$G13="pctt",'ordem de passagem'!$G13="pctn",'ordem de passagem'!$G13="pctm"),'ordem de passagem'!F13,"")</f>
        <v/>
      </c>
      <c r="G17" s="341" t="str">
        <f>IF(OR('ordem de passagem'!$G13="pct",'ordem de passagem'!$G13="mini",'ordem de passagem'!$G13="pctt",'ordem de passagem'!$G13="pctn",'ordem de passagem'!$G13="pctm"),'ordem de passagem'!H13,"")</f>
        <v/>
      </c>
      <c r="H17" s="614"/>
      <c r="I17" s="615"/>
      <c r="J17" s="616"/>
      <c r="K17" s="617"/>
      <c r="L17" s="614"/>
      <c r="M17" s="615"/>
      <c r="N17" s="616"/>
      <c r="O17" s="617"/>
      <c r="P17" s="614"/>
      <c r="Q17" s="618"/>
      <c r="R17" s="466"/>
      <c r="S17" s="374"/>
      <c r="T17" s="465"/>
      <c r="U17" s="342"/>
      <c r="V17" s="343">
        <f t="shared" si="7"/>
        <v>0</v>
      </c>
      <c r="W17" s="343" t="str">
        <f t="shared" si="0"/>
        <v/>
      </c>
      <c r="X17" s="343">
        <f t="shared" si="1"/>
        <v>0</v>
      </c>
      <c r="Y17" s="343" t="str">
        <f t="shared" si="6"/>
        <v/>
      </c>
      <c r="Z17" s="344" t="str">
        <f t="shared" si="2"/>
        <v/>
      </c>
      <c r="AA17" s="344" t="str">
        <f t="shared" si="3"/>
        <v/>
      </c>
      <c r="AB17" s="343">
        <f t="shared" si="8"/>
        <v>0</v>
      </c>
      <c r="AC17" s="343">
        <f t="shared" si="9"/>
        <v>0</v>
      </c>
      <c r="AD17" s="344" t="str">
        <f t="shared" si="4"/>
        <v/>
      </c>
      <c r="AE17" s="540"/>
      <c r="AF17" s="346">
        <f t="shared" si="5"/>
        <v>0</v>
      </c>
    </row>
    <row r="18" spans="1:32" s="346" customFormat="1" ht="21" customHeight="1" x14ac:dyDescent="0.4">
      <c r="A18" s="341" t="str">
        <f>IF(OR('ordem de passagem'!$G14="pct",'ordem de passagem'!$G14="mini",'ordem de passagem'!$G14="pctt",'ordem de passagem'!$G14="pctn",'ordem de passagem'!$G14="pctm"),'ordem de passagem'!B14,"")</f>
        <v/>
      </c>
      <c r="B18" s="402" t="str">
        <f>IF(OR('ordem de passagem'!$G14="pct",'ordem de passagem'!$G14="mini",'ordem de passagem'!$G14="pctt",'ordem de passagem'!$G14="pctn",'ordem de passagem'!$G14="pctm"),'ordem de passagem'!C14,"Não faz este aparelho")</f>
        <v>Não faz este aparelho</v>
      </c>
      <c r="C18" s="402" t="str">
        <f>IF(OR('ordem de passagem'!$G14="pct",'ordem de passagem'!$G14="mini",'ordem de passagem'!$G14="pctt",'ordem de passagem'!$G14="pctn",'ordem de passagem'!$G14="pctm"),'ordem de passagem'!D14,"")</f>
        <v/>
      </c>
      <c r="D18" s="341" t="str">
        <f>IF(OR('ordem de passagem'!$G14="pct",'ordem de passagem'!$G14="mini",'ordem de passagem'!$G14="pctt",'ordem de passagem'!$G14="pctn",'ordem de passagem'!$G14="pctm"),'ordem de passagem'!E14,"")</f>
        <v/>
      </c>
      <c r="E18" s="341" t="str">
        <f>IF(OR('ordem de passagem'!$G14="pct",'ordem de passagem'!$G14="mini",'ordem de passagem'!$G14="pctt",'ordem de passagem'!$G14="pctn",'ordem de passagem'!$G14="pctm"),'ordem de passagem'!G14,"")</f>
        <v/>
      </c>
      <c r="F18" s="341" t="str">
        <f>IF(OR('ordem de passagem'!$G14="pct",'ordem de passagem'!$G14="mini",'ordem de passagem'!$G14="pctt",'ordem de passagem'!$G14="pctn",'ordem de passagem'!$G14="pctm"),'ordem de passagem'!F14,"")</f>
        <v/>
      </c>
      <c r="G18" s="341" t="str">
        <f>IF(OR('ordem de passagem'!$G14="pct",'ordem de passagem'!$G14="mini",'ordem de passagem'!$G14="pctt",'ordem de passagem'!$G14="pctn",'ordem de passagem'!$G14="pctm"),'ordem de passagem'!H14,"")</f>
        <v/>
      </c>
      <c r="H18" s="614"/>
      <c r="I18" s="615"/>
      <c r="J18" s="616"/>
      <c r="K18" s="617"/>
      <c r="L18" s="614"/>
      <c r="M18" s="615"/>
      <c r="N18" s="616"/>
      <c r="O18" s="617"/>
      <c r="P18" s="614"/>
      <c r="Q18" s="618"/>
      <c r="R18" s="466"/>
      <c r="S18" s="374"/>
      <c r="T18" s="465"/>
      <c r="U18" s="342"/>
      <c r="V18" s="343">
        <f t="shared" si="7"/>
        <v>0</v>
      </c>
      <c r="W18" s="343" t="str">
        <f t="shared" si="0"/>
        <v/>
      </c>
      <c r="X18" s="343">
        <f t="shared" si="1"/>
        <v>0</v>
      </c>
      <c r="Y18" s="343" t="str">
        <f t="shared" si="6"/>
        <v/>
      </c>
      <c r="Z18" s="344" t="str">
        <f t="shared" si="2"/>
        <v/>
      </c>
      <c r="AA18" s="344" t="str">
        <f t="shared" si="3"/>
        <v/>
      </c>
      <c r="AB18" s="343">
        <f t="shared" si="8"/>
        <v>0</v>
      </c>
      <c r="AC18" s="343">
        <f t="shared" si="9"/>
        <v>0</v>
      </c>
      <c r="AD18" s="344" t="str">
        <f t="shared" si="4"/>
        <v/>
      </c>
      <c r="AE18" s="540"/>
      <c r="AF18" s="346">
        <f t="shared" si="5"/>
        <v>0</v>
      </c>
    </row>
    <row r="19" spans="1:32" s="346" customFormat="1" ht="21" customHeight="1" x14ac:dyDescent="0.4">
      <c r="A19" s="341" t="str">
        <f>IF(OR('ordem de passagem'!$G15="pct",'ordem de passagem'!$G15="mini",'ordem de passagem'!$G15="pctt",'ordem de passagem'!$G15="pctn",'ordem de passagem'!$G15="pctm"),'ordem de passagem'!B15,"")</f>
        <v/>
      </c>
      <c r="B19" s="402" t="str">
        <f>IF(OR('ordem de passagem'!$G15="pct",'ordem de passagem'!$G15="mini",'ordem de passagem'!$G15="pctt",'ordem de passagem'!$G15="pctn",'ordem de passagem'!$G15="pctm"),'ordem de passagem'!C15,"Não faz este aparelho")</f>
        <v>Não faz este aparelho</v>
      </c>
      <c r="C19" s="402" t="str">
        <f>IF(OR('ordem de passagem'!$G15="pct",'ordem de passagem'!$G15="mini",'ordem de passagem'!$G15="pctt",'ordem de passagem'!$G15="pctn",'ordem de passagem'!$G15="pctm"),'ordem de passagem'!D15,"")</f>
        <v/>
      </c>
      <c r="D19" s="341" t="str">
        <f>IF(OR('ordem de passagem'!$G15="pct",'ordem de passagem'!$G15="mini",'ordem de passagem'!$G15="pctt",'ordem de passagem'!$G15="pctn",'ordem de passagem'!$G15="pctm"),'ordem de passagem'!E15,"")</f>
        <v/>
      </c>
      <c r="E19" s="341" t="str">
        <f>IF(OR('ordem de passagem'!$G15="pct",'ordem de passagem'!$G15="mini",'ordem de passagem'!$G15="pctt",'ordem de passagem'!$G15="pctn",'ordem de passagem'!$G15="pctm"),'ordem de passagem'!G15,"")</f>
        <v/>
      </c>
      <c r="F19" s="341" t="str">
        <f>IF(OR('ordem de passagem'!$G15="pct",'ordem de passagem'!$G15="mini",'ordem de passagem'!$G15="pctt",'ordem de passagem'!$G15="pctn",'ordem de passagem'!$G15="pctm"),'ordem de passagem'!F15,"")</f>
        <v/>
      </c>
      <c r="G19" s="341" t="str">
        <f>IF(OR('ordem de passagem'!$G15="pct",'ordem de passagem'!$G15="mini",'ordem de passagem'!$G15="pctt",'ordem de passagem'!$G15="pctn",'ordem de passagem'!$G15="pctm"),'ordem de passagem'!H15,"")</f>
        <v/>
      </c>
      <c r="H19" s="614"/>
      <c r="I19" s="615"/>
      <c r="J19" s="616"/>
      <c r="K19" s="617"/>
      <c r="L19" s="614"/>
      <c r="M19" s="615"/>
      <c r="N19" s="616"/>
      <c r="O19" s="617"/>
      <c r="P19" s="614"/>
      <c r="Q19" s="618"/>
      <c r="R19" s="466"/>
      <c r="S19" s="374"/>
      <c r="T19" s="465"/>
      <c r="U19" s="342"/>
      <c r="V19" s="343">
        <f t="shared" si="7"/>
        <v>0</v>
      </c>
      <c r="W19" s="343" t="str">
        <f t="shared" si="0"/>
        <v/>
      </c>
      <c r="X19" s="343">
        <f t="shared" si="1"/>
        <v>0</v>
      </c>
      <c r="Y19" s="343" t="str">
        <f t="shared" si="6"/>
        <v/>
      </c>
      <c r="Z19" s="344" t="str">
        <f t="shared" si="2"/>
        <v/>
      </c>
      <c r="AA19" s="344" t="str">
        <f t="shared" si="3"/>
        <v/>
      </c>
      <c r="AB19" s="343">
        <f t="shared" si="8"/>
        <v>0</v>
      </c>
      <c r="AC19" s="343">
        <f t="shared" si="9"/>
        <v>0</v>
      </c>
      <c r="AD19" s="344" t="str">
        <f t="shared" si="4"/>
        <v/>
      </c>
      <c r="AE19" s="540"/>
      <c r="AF19" s="346">
        <f t="shared" si="5"/>
        <v>0</v>
      </c>
    </row>
    <row r="20" spans="1:32" s="346" customFormat="1" ht="21" customHeight="1" x14ac:dyDescent="0.4">
      <c r="A20" s="341" t="str">
        <f>IF(OR('ordem de passagem'!$G16="pct",'ordem de passagem'!$G16="mini",'ordem de passagem'!$G16="pctt",'ordem de passagem'!$G16="pctn",'ordem de passagem'!$G16="pctm"),'ordem de passagem'!B16,"")</f>
        <v/>
      </c>
      <c r="B20" s="402" t="str">
        <f>IF(OR('ordem de passagem'!$G16="pct",'ordem de passagem'!$G16="mini",'ordem de passagem'!$G16="pctt",'ordem de passagem'!$G16="pctn",'ordem de passagem'!$G16="pctm"),'ordem de passagem'!C16,"Não faz este aparelho")</f>
        <v>Não faz este aparelho</v>
      </c>
      <c r="C20" s="402" t="str">
        <f>IF(OR('ordem de passagem'!$G16="pct",'ordem de passagem'!$G16="mini",'ordem de passagem'!$G16="pctt",'ordem de passagem'!$G16="pctn",'ordem de passagem'!$G16="pctm"),'ordem de passagem'!D16,"")</f>
        <v/>
      </c>
      <c r="D20" s="341" t="str">
        <f>IF(OR('ordem de passagem'!$G16="pct",'ordem de passagem'!$G16="mini",'ordem de passagem'!$G16="pctt",'ordem de passagem'!$G16="pctn",'ordem de passagem'!$G16="pctm"),'ordem de passagem'!E16,"")</f>
        <v/>
      </c>
      <c r="E20" s="341" t="str">
        <f>IF(OR('ordem de passagem'!$G16="pct",'ordem de passagem'!$G16="mini",'ordem de passagem'!$G16="pctt",'ordem de passagem'!$G16="pctn",'ordem de passagem'!$G16="pctm"),'ordem de passagem'!G16,"")</f>
        <v/>
      </c>
      <c r="F20" s="341" t="str">
        <f>IF(OR('ordem de passagem'!$G16="pct",'ordem de passagem'!$G16="mini",'ordem de passagem'!$G16="pctt",'ordem de passagem'!$G16="pctn",'ordem de passagem'!$G16="pctm"),'ordem de passagem'!F16,"")</f>
        <v/>
      </c>
      <c r="G20" s="341" t="str">
        <f>IF(OR('ordem de passagem'!$G16="pct",'ordem de passagem'!$G16="mini",'ordem de passagem'!$G16="pctt",'ordem de passagem'!$G16="pctn",'ordem de passagem'!$G16="pctm"),'ordem de passagem'!H16,"")</f>
        <v/>
      </c>
      <c r="H20" s="614"/>
      <c r="I20" s="615"/>
      <c r="J20" s="616"/>
      <c r="K20" s="617"/>
      <c r="L20" s="614"/>
      <c r="M20" s="615"/>
      <c r="N20" s="616"/>
      <c r="O20" s="617"/>
      <c r="P20" s="614"/>
      <c r="Q20" s="618"/>
      <c r="R20" s="466"/>
      <c r="S20" s="374"/>
      <c r="T20" s="465"/>
      <c r="U20" s="342"/>
      <c r="V20" s="343">
        <f t="shared" si="7"/>
        <v>0</v>
      </c>
      <c r="W20" s="343" t="str">
        <f t="shared" si="0"/>
        <v/>
      </c>
      <c r="X20" s="343">
        <f t="shared" si="1"/>
        <v>0</v>
      </c>
      <c r="Y20" s="343" t="str">
        <f t="shared" si="6"/>
        <v/>
      </c>
      <c r="Z20" s="344" t="str">
        <f t="shared" si="2"/>
        <v/>
      </c>
      <c r="AA20" s="344" t="str">
        <f t="shared" si="3"/>
        <v/>
      </c>
      <c r="AB20" s="343">
        <f t="shared" si="8"/>
        <v>0</v>
      </c>
      <c r="AC20" s="343">
        <f t="shared" si="9"/>
        <v>0</v>
      </c>
      <c r="AD20" s="344" t="str">
        <f t="shared" si="4"/>
        <v/>
      </c>
      <c r="AE20" s="540"/>
      <c r="AF20" s="346">
        <f t="shared" si="5"/>
        <v>0</v>
      </c>
    </row>
    <row r="21" spans="1:32" s="346" customFormat="1" ht="21" customHeight="1" x14ac:dyDescent="0.4">
      <c r="A21" s="341" t="str">
        <f>IF(OR('ordem de passagem'!$G17="pct",'ordem de passagem'!$G17="mini",'ordem de passagem'!$G17="pctt",'ordem de passagem'!$G17="pctn",'ordem de passagem'!$G17="pctm"),'ordem de passagem'!B17,"")</f>
        <v/>
      </c>
      <c r="B21" s="402" t="str">
        <f>IF(OR('ordem de passagem'!$G17="pct",'ordem de passagem'!$G17="mini",'ordem de passagem'!$G17="pctt",'ordem de passagem'!$G17="pctn",'ordem de passagem'!$G17="pctm"),'ordem de passagem'!C17,"Não faz este aparelho")</f>
        <v>Não faz este aparelho</v>
      </c>
      <c r="C21" s="402" t="str">
        <f>IF(OR('ordem de passagem'!$G17="pct",'ordem de passagem'!$G17="mini",'ordem de passagem'!$G17="pctt",'ordem de passagem'!$G17="pctn",'ordem de passagem'!$G17="pctm"),'ordem de passagem'!D17,"")</f>
        <v/>
      </c>
      <c r="D21" s="341" t="str">
        <f>IF(OR('ordem de passagem'!$G17="pct",'ordem de passagem'!$G17="mini",'ordem de passagem'!$G17="pctt",'ordem de passagem'!$G17="pctn",'ordem de passagem'!$G17="pctm"),'ordem de passagem'!E17,"")</f>
        <v/>
      </c>
      <c r="E21" s="341" t="str">
        <f>IF(OR('ordem de passagem'!$G17="pct",'ordem de passagem'!$G17="mini",'ordem de passagem'!$G17="pctt",'ordem de passagem'!$G17="pctn",'ordem de passagem'!$G17="pctm"),'ordem de passagem'!G17,"")</f>
        <v/>
      </c>
      <c r="F21" s="341" t="str">
        <f>IF(OR('ordem de passagem'!$G17="pct",'ordem de passagem'!$G17="mini",'ordem de passagem'!$G17="pctt",'ordem de passagem'!$G17="pctn",'ordem de passagem'!$G17="pctm"),'ordem de passagem'!F17,"")</f>
        <v/>
      </c>
      <c r="G21" s="341" t="str">
        <f>IF(OR('ordem de passagem'!$G17="pct",'ordem de passagem'!$G17="mini",'ordem de passagem'!$G17="pctt",'ordem de passagem'!$G17="pctn",'ordem de passagem'!$G17="pctm"),'ordem de passagem'!H17,"")</f>
        <v/>
      </c>
      <c r="H21" s="614"/>
      <c r="I21" s="615"/>
      <c r="J21" s="616"/>
      <c r="K21" s="617"/>
      <c r="L21" s="614"/>
      <c r="M21" s="615"/>
      <c r="N21" s="616"/>
      <c r="O21" s="617"/>
      <c r="P21" s="614"/>
      <c r="Q21" s="618"/>
      <c r="R21" s="466"/>
      <c r="S21" s="374"/>
      <c r="T21" s="465"/>
      <c r="U21" s="342"/>
      <c r="V21" s="343">
        <f t="shared" si="7"/>
        <v>0</v>
      </c>
      <c r="W21" s="343" t="str">
        <f t="shared" si="0"/>
        <v/>
      </c>
      <c r="X21" s="343">
        <f t="shared" si="1"/>
        <v>0</v>
      </c>
      <c r="Y21" s="343" t="str">
        <f t="shared" si="6"/>
        <v/>
      </c>
      <c r="Z21" s="344" t="str">
        <f t="shared" si="2"/>
        <v/>
      </c>
      <c r="AA21" s="344" t="str">
        <f t="shared" si="3"/>
        <v/>
      </c>
      <c r="AB21" s="343">
        <f t="shared" si="8"/>
        <v>0</v>
      </c>
      <c r="AC21" s="343">
        <f t="shared" si="9"/>
        <v>0</v>
      </c>
      <c r="AD21" s="344" t="str">
        <f t="shared" si="4"/>
        <v/>
      </c>
      <c r="AE21" s="540"/>
      <c r="AF21" s="346">
        <f t="shared" si="5"/>
        <v>0</v>
      </c>
    </row>
    <row r="22" spans="1:32" s="346" customFormat="1" ht="21" customHeight="1" x14ac:dyDescent="0.4">
      <c r="A22" s="341" t="str">
        <f>IF(OR('ordem de passagem'!$G18="pct",'ordem de passagem'!$G18="mini",'ordem de passagem'!$G18="pctt",'ordem de passagem'!$G18="pctn",'ordem de passagem'!$G18="pctm"),'ordem de passagem'!B18,"")</f>
        <v/>
      </c>
      <c r="B22" s="402" t="str">
        <f>IF(OR('ordem de passagem'!$G18="pct",'ordem de passagem'!$G18="mini",'ordem de passagem'!$G18="pctt",'ordem de passagem'!$G18="pctn",'ordem de passagem'!$G18="pctm"),'ordem de passagem'!C18,"Não faz este aparelho")</f>
        <v>Não faz este aparelho</v>
      </c>
      <c r="C22" s="402" t="str">
        <f>IF(OR('ordem de passagem'!$G18="pct",'ordem de passagem'!$G18="mini",'ordem de passagem'!$G18="pctt",'ordem de passagem'!$G18="pctn",'ordem de passagem'!$G18="pctm"),'ordem de passagem'!D18,"")</f>
        <v/>
      </c>
      <c r="D22" s="341" t="str">
        <f>IF(OR('ordem de passagem'!$G18="pct",'ordem de passagem'!$G18="mini",'ordem de passagem'!$G18="pctt",'ordem de passagem'!$G18="pctn",'ordem de passagem'!$G18="pctm"),'ordem de passagem'!E18,"")</f>
        <v/>
      </c>
      <c r="E22" s="341" t="str">
        <f>IF(OR('ordem de passagem'!$G18="pct",'ordem de passagem'!$G18="mini",'ordem de passagem'!$G18="pctt",'ordem de passagem'!$G18="pctn",'ordem de passagem'!$G18="pctm"),'ordem de passagem'!G18,"")</f>
        <v/>
      </c>
      <c r="F22" s="341" t="str">
        <f>IF(OR('ordem de passagem'!$G18="pct",'ordem de passagem'!$G18="mini",'ordem de passagem'!$G18="pctt",'ordem de passagem'!$G18="pctn",'ordem de passagem'!$G18="pctm"),'ordem de passagem'!F18,"")</f>
        <v/>
      </c>
      <c r="G22" s="341" t="str">
        <f>IF(OR('ordem de passagem'!$G18="pct",'ordem de passagem'!$G18="mini",'ordem de passagem'!$G18="pctt",'ordem de passagem'!$G18="pctn",'ordem de passagem'!$G18="pctm"),'ordem de passagem'!H18,"")</f>
        <v/>
      </c>
      <c r="H22" s="614"/>
      <c r="I22" s="615"/>
      <c r="J22" s="616"/>
      <c r="K22" s="617"/>
      <c r="L22" s="614"/>
      <c r="M22" s="615"/>
      <c r="N22" s="616"/>
      <c r="O22" s="617"/>
      <c r="P22" s="614"/>
      <c r="Q22" s="618"/>
      <c r="R22" s="466"/>
      <c r="S22" s="374"/>
      <c r="T22" s="465"/>
      <c r="U22" s="342"/>
      <c r="V22" s="343">
        <f t="shared" si="7"/>
        <v>0</v>
      </c>
      <c r="W22" s="343" t="str">
        <f t="shared" si="0"/>
        <v/>
      </c>
      <c r="X22" s="343">
        <f t="shared" si="1"/>
        <v>0</v>
      </c>
      <c r="Y22" s="343" t="str">
        <f t="shared" si="6"/>
        <v/>
      </c>
      <c r="Z22" s="344" t="str">
        <f t="shared" si="2"/>
        <v/>
      </c>
      <c r="AA22" s="344" t="str">
        <f t="shared" si="3"/>
        <v/>
      </c>
      <c r="AB22" s="343">
        <f t="shared" si="8"/>
        <v>0</v>
      </c>
      <c r="AC22" s="343">
        <f t="shared" si="9"/>
        <v>0</v>
      </c>
      <c r="AD22" s="344" t="str">
        <f t="shared" si="4"/>
        <v/>
      </c>
      <c r="AE22" s="540"/>
      <c r="AF22" s="346">
        <f t="shared" si="5"/>
        <v>0</v>
      </c>
    </row>
    <row r="23" spans="1:32" s="346" customFormat="1" ht="21" customHeight="1" x14ac:dyDescent="0.4">
      <c r="A23" s="341" t="str">
        <f>IF(OR('ordem de passagem'!$G19="pct",'ordem de passagem'!$G19="mini",'ordem de passagem'!$G19="pctt",'ordem de passagem'!$G19="pctn",'ordem de passagem'!$G19="pctm"),'ordem de passagem'!B19,"")</f>
        <v/>
      </c>
      <c r="B23" s="402" t="str">
        <f>IF(OR('ordem de passagem'!$G19="pct",'ordem de passagem'!$G19="mini",'ordem de passagem'!$G19="pctt",'ordem de passagem'!$G19="pctn",'ordem de passagem'!$G19="pctm"),'ordem de passagem'!C19,"Não faz este aparelho")</f>
        <v>Não faz este aparelho</v>
      </c>
      <c r="C23" s="402" t="str">
        <f>IF(OR('ordem de passagem'!$G19="pct",'ordem de passagem'!$G19="mini",'ordem de passagem'!$G19="pctt",'ordem de passagem'!$G19="pctn",'ordem de passagem'!$G19="pctm"),'ordem de passagem'!D19,"")</f>
        <v/>
      </c>
      <c r="D23" s="341" t="str">
        <f>IF(OR('ordem de passagem'!$G19="pct",'ordem de passagem'!$G19="mini",'ordem de passagem'!$G19="pctt",'ordem de passagem'!$G19="pctn",'ordem de passagem'!$G19="pctm"),'ordem de passagem'!E19,"")</f>
        <v/>
      </c>
      <c r="E23" s="341" t="str">
        <f>IF(OR('ordem de passagem'!$G19="pct",'ordem de passagem'!$G19="mini",'ordem de passagem'!$G19="pctt",'ordem de passagem'!$G19="pctn",'ordem de passagem'!$G19="pctm"),'ordem de passagem'!G19,"")</f>
        <v/>
      </c>
      <c r="F23" s="341" t="str">
        <f>IF(OR('ordem de passagem'!$G19="pct",'ordem de passagem'!$G19="mini",'ordem de passagem'!$G19="pctt",'ordem de passagem'!$G19="pctn",'ordem de passagem'!$G19="pctm"),'ordem de passagem'!F19,"")</f>
        <v/>
      </c>
      <c r="G23" s="341" t="str">
        <f>IF(OR('ordem de passagem'!$G19="pct",'ordem de passagem'!$G19="mini",'ordem de passagem'!$G19="pctt",'ordem de passagem'!$G19="pctn",'ordem de passagem'!$G19="pctm"),'ordem de passagem'!H19,"")</f>
        <v/>
      </c>
      <c r="H23" s="614"/>
      <c r="I23" s="615"/>
      <c r="J23" s="616"/>
      <c r="K23" s="617"/>
      <c r="L23" s="614"/>
      <c r="M23" s="615"/>
      <c r="N23" s="616"/>
      <c r="O23" s="617"/>
      <c r="P23" s="614"/>
      <c r="Q23" s="618"/>
      <c r="R23" s="466"/>
      <c r="S23" s="374"/>
      <c r="T23" s="465"/>
      <c r="U23" s="342"/>
      <c r="V23" s="343">
        <f t="shared" si="7"/>
        <v>0</v>
      </c>
      <c r="W23" s="343" t="str">
        <f t="shared" si="0"/>
        <v/>
      </c>
      <c r="X23" s="343">
        <f t="shared" si="1"/>
        <v>0</v>
      </c>
      <c r="Y23" s="343" t="str">
        <f t="shared" si="6"/>
        <v/>
      </c>
      <c r="Z23" s="344" t="str">
        <f t="shared" si="2"/>
        <v/>
      </c>
      <c r="AA23" s="344" t="str">
        <f t="shared" si="3"/>
        <v/>
      </c>
      <c r="AB23" s="343">
        <f t="shared" si="8"/>
        <v>0</v>
      </c>
      <c r="AC23" s="343">
        <f t="shared" si="9"/>
        <v>0</v>
      </c>
      <c r="AD23" s="344" t="str">
        <f t="shared" si="4"/>
        <v/>
      </c>
      <c r="AE23" s="540"/>
      <c r="AF23" s="346">
        <f t="shared" si="5"/>
        <v>0</v>
      </c>
    </row>
    <row r="24" spans="1:32" s="346" customFormat="1" ht="21" customHeight="1" x14ac:dyDescent="0.4">
      <c r="A24" s="341" t="str">
        <f>IF(OR('ordem de passagem'!$G20="pct",'ordem de passagem'!$G20="mini",'ordem de passagem'!$G20="pctt",'ordem de passagem'!$G20="pctn",'ordem de passagem'!$G20="pctm"),'ordem de passagem'!B20,"")</f>
        <v/>
      </c>
      <c r="B24" s="402" t="str">
        <f>IF(OR('ordem de passagem'!$G20="pct",'ordem de passagem'!$G20="mini",'ordem de passagem'!$G20="pctt",'ordem de passagem'!$G20="pctn",'ordem de passagem'!$G20="pctm"),'ordem de passagem'!C20,"Não faz este aparelho")</f>
        <v>Não faz este aparelho</v>
      </c>
      <c r="C24" s="402" t="str">
        <f>IF(OR('ordem de passagem'!$G20="pct",'ordem de passagem'!$G20="mini",'ordem de passagem'!$G20="pctt",'ordem de passagem'!$G20="pctn",'ordem de passagem'!$G20="pctm"),'ordem de passagem'!D20,"")</f>
        <v/>
      </c>
      <c r="D24" s="341" t="str">
        <f>IF(OR('ordem de passagem'!$G20="pct",'ordem de passagem'!$G20="mini",'ordem de passagem'!$G20="pctt",'ordem de passagem'!$G20="pctn",'ordem de passagem'!$G20="pctm"),'ordem de passagem'!E20,"")</f>
        <v/>
      </c>
      <c r="E24" s="341" t="str">
        <f>IF(OR('ordem de passagem'!$G20="pct",'ordem de passagem'!$G20="mini",'ordem de passagem'!$G20="pctt",'ordem de passagem'!$G20="pctn",'ordem de passagem'!$G20="pctm"),'ordem de passagem'!G20,"")</f>
        <v/>
      </c>
      <c r="F24" s="341" t="str">
        <f>IF(OR('ordem de passagem'!$G20="pct",'ordem de passagem'!$G20="mini",'ordem de passagem'!$G20="pctt",'ordem de passagem'!$G20="pctn",'ordem de passagem'!$G20="pctm"),'ordem de passagem'!F20,"")</f>
        <v/>
      </c>
      <c r="G24" s="341" t="str">
        <f>IF(OR('ordem de passagem'!$G20="pct",'ordem de passagem'!$G20="mini",'ordem de passagem'!$G20="pctt",'ordem de passagem'!$G20="pctn",'ordem de passagem'!$G20="pctm"),'ordem de passagem'!H20,"")</f>
        <v/>
      </c>
      <c r="H24" s="614"/>
      <c r="I24" s="615"/>
      <c r="J24" s="616"/>
      <c r="K24" s="617"/>
      <c r="L24" s="614"/>
      <c r="M24" s="615"/>
      <c r="N24" s="616"/>
      <c r="O24" s="617"/>
      <c r="P24" s="614"/>
      <c r="Q24" s="618"/>
      <c r="R24" s="466"/>
      <c r="S24" s="374"/>
      <c r="T24" s="465"/>
      <c r="U24" s="342"/>
      <c r="V24" s="343">
        <f t="shared" si="7"/>
        <v>0</v>
      </c>
      <c r="W24" s="343" t="str">
        <f t="shared" si="0"/>
        <v/>
      </c>
      <c r="X24" s="343">
        <f t="shared" si="1"/>
        <v>0</v>
      </c>
      <c r="Y24" s="343" t="str">
        <f t="shared" si="6"/>
        <v/>
      </c>
      <c r="Z24" s="344" t="str">
        <f t="shared" si="2"/>
        <v/>
      </c>
      <c r="AA24" s="344" t="str">
        <f t="shared" si="3"/>
        <v/>
      </c>
      <c r="AB24" s="343">
        <f t="shared" si="8"/>
        <v>0</v>
      </c>
      <c r="AC24" s="343">
        <f t="shared" si="9"/>
        <v>0</v>
      </c>
      <c r="AD24" s="344" t="str">
        <f t="shared" si="4"/>
        <v/>
      </c>
      <c r="AE24" s="540"/>
      <c r="AF24" s="346">
        <f t="shared" si="5"/>
        <v>0</v>
      </c>
    </row>
    <row r="25" spans="1:32" s="346" customFormat="1" ht="21" customHeight="1" x14ac:dyDescent="0.4">
      <c r="A25" s="341" t="str">
        <f>IF(OR('ordem de passagem'!$G21="pct",'ordem de passagem'!$G21="mini",'ordem de passagem'!$G21="pctt",'ordem de passagem'!$G21="pctn",'ordem de passagem'!$G21="pctm"),'ordem de passagem'!B21,"")</f>
        <v/>
      </c>
      <c r="B25" s="402" t="str">
        <f>IF(OR('ordem de passagem'!$G21="pct",'ordem de passagem'!$G21="mini",'ordem de passagem'!$G21="pctt",'ordem de passagem'!$G21="pctn",'ordem de passagem'!$G21="pctm"),'ordem de passagem'!C21,"Não faz este aparelho")</f>
        <v>Não faz este aparelho</v>
      </c>
      <c r="C25" s="402" t="str">
        <f>IF(OR('ordem de passagem'!$G21="pct",'ordem de passagem'!$G21="mini",'ordem de passagem'!$G21="pctt",'ordem de passagem'!$G21="pctn",'ordem de passagem'!$G21="pctm"),'ordem de passagem'!D21,"")</f>
        <v/>
      </c>
      <c r="D25" s="341" t="str">
        <f>IF(OR('ordem de passagem'!$G21="pct",'ordem de passagem'!$G21="mini",'ordem de passagem'!$G21="pctt",'ordem de passagem'!$G21="pctn",'ordem de passagem'!$G21="pctm"),'ordem de passagem'!E21,"")</f>
        <v/>
      </c>
      <c r="E25" s="341" t="str">
        <f>IF(OR('ordem de passagem'!$G21="pct",'ordem de passagem'!$G21="mini",'ordem de passagem'!$G21="pctt",'ordem de passagem'!$G21="pctn",'ordem de passagem'!$G21="pctm"),'ordem de passagem'!G21,"")</f>
        <v/>
      </c>
      <c r="F25" s="341" t="str">
        <f>IF(OR('ordem de passagem'!$G21="pct",'ordem de passagem'!$G21="mini",'ordem de passagem'!$G21="pctt",'ordem de passagem'!$G21="pctn",'ordem de passagem'!$G21="pctm"),'ordem de passagem'!F21,"")</f>
        <v/>
      </c>
      <c r="G25" s="341" t="str">
        <f>IF(OR('ordem de passagem'!$G21="pct",'ordem de passagem'!$G21="mini",'ordem de passagem'!$G21="pctt",'ordem de passagem'!$G21="pctn",'ordem de passagem'!$G21="pctm"),'ordem de passagem'!H21,"")</f>
        <v/>
      </c>
      <c r="H25" s="614"/>
      <c r="I25" s="615"/>
      <c r="J25" s="616"/>
      <c r="K25" s="617"/>
      <c r="L25" s="614"/>
      <c r="M25" s="615"/>
      <c r="N25" s="616"/>
      <c r="O25" s="617"/>
      <c r="P25" s="614"/>
      <c r="Q25" s="618"/>
      <c r="R25" s="466"/>
      <c r="S25" s="374"/>
      <c r="T25" s="465"/>
      <c r="U25" s="342"/>
      <c r="V25" s="343">
        <f t="shared" si="7"/>
        <v>0</v>
      </c>
      <c r="W25" s="343" t="str">
        <f t="shared" si="0"/>
        <v/>
      </c>
      <c r="X25" s="343">
        <f t="shared" si="1"/>
        <v>0</v>
      </c>
      <c r="Y25" s="343" t="str">
        <f t="shared" si="6"/>
        <v/>
      </c>
      <c r="Z25" s="344" t="str">
        <f t="shared" si="2"/>
        <v/>
      </c>
      <c r="AA25" s="344" t="str">
        <f t="shared" si="3"/>
        <v/>
      </c>
      <c r="AB25" s="343">
        <f t="shared" si="8"/>
        <v>0</v>
      </c>
      <c r="AC25" s="343">
        <f t="shared" si="9"/>
        <v>0</v>
      </c>
      <c r="AD25" s="344" t="str">
        <f t="shared" si="4"/>
        <v/>
      </c>
      <c r="AE25" s="540"/>
      <c r="AF25" s="346">
        <f t="shared" si="5"/>
        <v>0</v>
      </c>
    </row>
    <row r="26" spans="1:32" s="346" customFormat="1" ht="21" customHeight="1" x14ac:dyDescent="0.4">
      <c r="A26" s="341" t="str">
        <f>IF(OR('ordem de passagem'!$G22="pct",'ordem de passagem'!$G22="mini",'ordem de passagem'!$G22="pctt",'ordem de passagem'!$G22="pctn",'ordem de passagem'!$G22="pctm"),'ordem de passagem'!B22,"")</f>
        <v/>
      </c>
      <c r="B26" s="402" t="str">
        <f>IF(OR('ordem de passagem'!$G22="pct",'ordem de passagem'!$G22="mini",'ordem de passagem'!$G22="pctt",'ordem de passagem'!$G22="pctn",'ordem de passagem'!$G22="pctm"),'ordem de passagem'!C22,"Não faz este aparelho")</f>
        <v>Não faz este aparelho</v>
      </c>
      <c r="C26" s="402" t="str">
        <f>IF(OR('ordem de passagem'!$G22="pct",'ordem de passagem'!$G22="mini",'ordem de passagem'!$G22="pctt",'ordem de passagem'!$G22="pctn",'ordem de passagem'!$G22="pctm"),'ordem de passagem'!D22,"")</f>
        <v/>
      </c>
      <c r="D26" s="341" t="str">
        <f>IF(OR('ordem de passagem'!$G22="pct",'ordem de passagem'!$G22="mini",'ordem de passagem'!$G22="pctt",'ordem de passagem'!$G22="pctn",'ordem de passagem'!$G22="pctm"),'ordem de passagem'!E22,"")</f>
        <v/>
      </c>
      <c r="E26" s="341" t="str">
        <f>IF(OR('ordem de passagem'!$G22="pct",'ordem de passagem'!$G22="mini",'ordem de passagem'!$G22="pctt",'ordem de passagem'!$G22="pctn",'ordem de passagem'!$G22="pctm"),'ordem de passagem'!G22,"")</f>
        <v/>
      </c>
      <c r="F26" s="341" t="str">
        <f>IF(OR('ordem de passagem'!$G22="pct",'ordem de passagem'!$G22="mini",'ordem de passagem'!$G22="pctt",'ordem de passagem'!$G22="pctn",'ordem de passagem'!$G22="pctm"),'ordem de passagem'!F22,"")</f>
        <v/>
      </c>
      <c r="G26" s="341" t="str">
        <f>IF(OR('ordem de passagem'!$G22="pct",'ordem de passagem'!$G22="mini",'ordem de passagem'!$G22="pctt",'ordem de passagem'!$G22="pctn",'ordem de passagem'!$G22="pctm"),'ordem de passagem'!H22,"")</f>
        <v/>
      </c>
      <c r="H26" s="614"/>
      <c r="I26" s="615"/>
      <c r="J26" s="616"/>
      <c r="K26" s="617"/>
      <c r="L26" s="614"/>
      <c r="M26" s="615"/>
      <c r="N26" s="616"/>
      <c r="O26" s="617"/>
      <c r="P26" s="614"/>
      <c r="Q26" s="618"/>
      <c r="R26" s="466"/>
      <c r="S26" s="374"/>
      <c r="T26" s="465"/>
      <c r="U26" s="342"/>
      <c r="V26" s="343">
        <f t="shared" si="7"/>
        <v>0</v>
      </c>
      <c r="W26" s="343" t="str">
        <f t="shared" si="0"/>
        <v/>
      </c>
      <c r="X26" s="343">
        <f t="shared" si="1"/>
        <v>0</v>
      </c>
      <c r="Y26" s="343" t="str">
        <f t="shared" si="6"/>
        <v/>
      </c>
      <c r="Z26" s="344" t="str">
        <f t="shared" si="2"/>
        <v/>
      </c>
      <c r="AA26" s="344" t="str">
        <f t="shared" si="3"/>
        <v/>
      </c>
      <c r="AB26" s="343">
        <f t="shared" si="8"/>
        <v>0</v>
      </c>
      <c r="AC26" s="343">
        <f t="shared" si="9"/>
        <v>0</v>
      </c>
      <c r="AD26" s="344" t="str">
        <f t="shared" si="4"/>
        <v/>
      </c>
      <c r="AE26" s="540"/>
      <c r="AF26" s="346">
        <f t="shared" si="5"/>
        <v>0</v>
      </c>
    </row>
    <row r="27" spans="1:32" s="346" customFormat="1" ht="21" customHeight="1" x14ac:dyDescent="0.4">
      <c r="A27" s="341" t="str">
        <f>IF(OR('ordem de passagem'!$G23="pct",'ordem de passagem'!$G23="mini",'ordem de passagem'!$G23="pctt",'ordem de passagem'!$G23="pctn",'ordem de passagem'!$G23="pctm"),'ordem de passagem'!B23,"")</f>
        <v/>
      </c>
      <c r="B27" s="402" t="str">
        <f>IF(OR('ordem de passagem'!$G23="pct",'ordem de passagem'!$G23="mini",'ordem de passagem'!$G23="pctt",'ordem de passagem'!$G23="pctn",'ordem de passagem'!$G23="pctm"),'ordem de passagem'!C23,"Não faz este aparelho")</f>
        <v>Não faz este aparelho</v>
      </c>
      <c r="C27" s="402" t="str">
        <f>IF(OR('ordem de passagem'!$G23="pct",'ordem de passagem'!$G23="mini",'ordem de passagem'!$G23="pctt",'ordem de passagem'!$G23="pctn",'ordem de passagem'!$G23="pctm"),'ordem de passagem'!D23,"")</f>
        <v/>
      </c>
      <c r="D27" s="341" t="str">
        <f>IF(OR('ordem de passagem'!$G23="pct",'ordem de passagem'!$G23="mini",'ordem de passagem'!$G23="pctt",'ordem de passagem'!$G23="pctn",'ordem de passagem'!$G23="pctm"),'ordem de passagem'!E23,"")</f>
        <v/>
      </c>
      <c r="E27" s="341" t="str">
        <f>IF(OR('ordem de passagem'!$G23="pct",'ordem de passagem'!$G23="mini",'ordem de passagem'!$G23="pctt",'ordem de passagem'!$G23="pctn",'ordem de passagem'!$G23="pctm"),'ordem de passagem'!G23,"")</f>
        <v/>
      </c>
      <c r="F27" s="341" t="str">
        <f>IF(OR('ordem de passagem'!$G23="pct",'ordem de passagem'!$G23="mini",'ordem de passagem'!$G23="pctt",'ordem de passagem'!$G23="pctn",'ordem de passagem'!$G23="pctm"),'ordem de passagem'!F23,"")</f>
        <v/>
      </c>
      <c r="G27" s="341" t="str">
        <f>IF(OR('ordem de passagem'!$G23="pct",'ordem de passagem'!$G23="mini",'ordem de passagem'!$G23="pctt",'ordem de passagem'!$G23="pctn",'ordem de passagem'!$G23="pctm"),'ordem de passagem'!H23,"")</f>
        <v/>
      </c>
      <c r="H27" s="614"/>
      <c r="I27" s="615"/>
      <c r="J27" s="616"/>
      <c r="K27" s="617"/>
      <c r="L27" s="614"/>
      <c r="M27" s="615"/>
      <c r="N27" s="616"/>
      <c r="O27" s="617"/>
      <c r="P27" s="614"/>
      <c r="Q27" s="618"/>
      <c r="R27" s="466"/>
      <c r="S27" s="374"/>
      <c r="T27" s="465"/>
      <c r="U27" s="342"/>
      <c r="V27" s="343">
        <f t="shared" si="7"/>
        <v>0</v>
      </c>
      <c r="W27" s="343" t="str">
        <f t="shared" si="0"/>
        <v/>
      </c>
      <c r="X27" s="343">
        <f t="shared" si="1"/>
        <v>0</v>
      </c>
      <c r="Y27" s="343" t="str">
        <f t="shared" si="6"/>
        <v/>
      </c>
      <c r="Z27" s="344" t="str">
        <f t="shared" si="2"/>
        <v/>
      </c>
      <c r="AA27" s="344" t="str">
        <f t="shared" si="3"/>
        <v/>
      </c>
      <c r="AB27" s="343">
        <f t="shared" si="8"/>
        <v>0</v>
      </c>
      <c r="AC27" s="343">
        <f t="shared" si="9"/>
        <v>0</v>
      </c>
      <c r="AD27" s="344" t="str">
        <f t="shared" si="4"/>
        <v/>
      </c>
      <c r="AE27" s="540"/>
      <c r="AF27" s="346">
        <f t="shared" si="5"/>
        <v>0</v>
      </c>
    </row>
    <row r="28" spans="1:32" s="346" customFormat="1" ht="21" customHeight="1" x14ac:dyDescent="0.4">
      <c r="A28" s="341" t="str">
        <f>IF(OR('ordem de passagem'!$G24="pct",'ordem de passagem'!$G24="mini",'ordem de passagem'!$G24="pctt",'ordem de passagem'!$G24="pctn",'ordem de passagem'!$G24="pctm"),'ordem de passagem'!B24,"")</f>
        <v/>
      </c>
      <c r="B28" s="402" t="str">
        <f>IF(OR('ordem de passagem'!$G24="pct",'ordem de passagem'!$G24="mini",'ordem de passagem'!$G24="pctt",'ordem de passagem'!$G24="pctn",'ordem de passagem'!$G24="pctm"),'ordem de passagem'!C24,"Não faz este aparelho")</f>
        <v>Não faz este aparelho</v>
      </c>
      <c r="C28" s="402" t="str">
        <f>IF(OR('ordem de passagem'!$G24="pct",'ordem de passagem'!$G24="mini",'ordem de passagem'!$G24="pctt",'ordem de passagem'!$G24="pctn",'ordem de passagem'!$G24="pctm"),'ordem de passagem'!D24,"")</f>
        <v/>
      </c>
      <c r="D28" s="341" t="str">
        <f>IF(OR('ordem de passagem'!$G24="pct",'ordem de passagem'!$G24="mini",'ordem de passagem'!$G24="pctt",'ordem de passagem'!$G24="pctn",'ordem de passagem'!$G24="pctm"),'ordem de passagem'!E24,"")</f>
        <v/>
      </c>
      <c r="E28" s="341" t="str">
        <f>IF(OR('ordem de passagem'!$G24="pct",'ordem de passagem'!$G24="mini",'ordem de passagem'!$G24="pctt",'ordem de passagem'!$G24="pctn",'ordem de passagem'!$G24="pctm"),'ordem de passagem'!G24,"")</f>
        <v/>
      </c>
      <c r="F28" s="341" t="str">
        <f>IF(OR('ordem de passagem'!$G24="pct",'ordem de passagem'!$G24="mini",'ordem de passagem'!$G24="pctt",'ordem de passagem'!$G24="pctn",'ordem de passagem'!$G24="pctm"),'ordem de passagem'!F24,"")</f>
        <v/>
      </c>
      <c r="G28" s="341" t="str">
        <f>IF(OR('ordem de passagem'!$G24="pct",'ordem de passagem'!$G24="mini",'ordem de passagem'!$G24="pctt",'ordem de passagem'!$G24="pctn",'ordem de passagem'!$G24="pctm"),'ordem de passagem'!H24,"")</f>
        <v/>
      </c>
      <c r="H28" s="614"/>
      <c r="I28" s="615"/>
      <c r="J28" s="616"/>
      <c r="K28" s="617"/>
      <c r="L28" s="614"/>
      <c r="M28" s="615"/>
      <c r="N28" s="616"/>
      <c r="O28" s="617"/>
      <c r="P28" s="614"/>
      <c r="Q28" s="618"/>
      <c r="R28" s="466"/>
      <c r="S28" s="374"/>
      <c r="T28" s="465"/>
      <c r="U28" s="342"/>
      <c r="V28" s="343">
        <f t="shared" si="7"/>
        <v>0</v>
      </c>
      <c r="W28" s="343" t="str">
        <f t="shared" si="0"/>
        <v/>
      </c>
      <c r="X28" s="343">
        <f t="shared" si="1"/>
        <v>0</v>
      </c>
      <c r="Y28" s="343" t="str">
        <f t="shared" si="6"/>
        <v/>
      </c>
      <c r="Z28" s="344" t="str">
        <f t="shared" si="2"/>
        <v/>
      </c>
      <c r="AA28" s="344" t="str">
        <f t="shared" si="3"/>
        <v/>
      </c>
      <c r="AB28" s="343">
        <f t="shared" si="8"/>
        <v>0</v>
      </c>
      <c r="AC28" s="343">
        <f t="shared" si="9"/>
        <v>0</v>
      </c>
      <c r="AD28" s="344" t="str">
        <f t="shared" si="4"/>
        <v/>
      </c>
      <c r="AE28" s="540"/>
      <c r="AF28" s="346">
        <f t="shared" si="5"/>
        <v>0</v>
      </c>
    </row>
    <row r="29" spans="1:32" s="346" customFormat="1" ht="21" customHeight="1" x14ac:dyDescent="0.4">
      <c r="A29" s="341" t="str">
        <f>IF(OR('ordem de passagem'!$G25="pct",'ordem de passagem'!$G25="mini",'ordem de passagem'!$G25="pctt",'ordem de passagem'!$G25="pctn",'ordem de passagem'!$G25="pctm"),'ordem de passagem'!B25,"")</f>
        <v/>
      </c>
      <c r="B29" s="402" t="str">
        <f>IF(OR('ordem de passagem'!$G25="pct",'ordem de passagem'!$G25="mini",'ordem de passagem'!$G25="pctt",'ordem de passagem'!$G25="pctn",'ordem de passagem'!$G25="pctm"),'ordem de passagem'!C25,"Não faz este aparelho")</f>
        <v>Não faz este aparelho</v>
      </c>
      <c r="C29" s="402" t="str">
        <f>IF(OR('ordem de passagem'!$G25="pct",'ordem de passagem'!$G25="mini",'ordem de passagem'!$G25="pctt",'ordem de passagem'!$G25="pctn",'ordem de passagem'!$G25="pctm"),'ordem de passagem'!D25,"")</f>
        <v/>
      </c>
      <c r="D29" s="341" t="str">
        <f>IF(OR('ordem de passagem'!$G25="pct",'ordem de passagem'!$G25="mini",'ordem de passagem'!$G25="pctt",'ordem de passagem'!$G25="pctn",'ordem de passagem'!$G25="pctm"),'ordem de passagem'!E25,"")</f>
        <v/>
      </c>
      <c r="E29" s="341" t="str">
        <f>IF(OR('ordem de passagem'!$G25="pct",'ordem de passagem'!$G25="mini",'ordem de passagem'!$G25="pctt",'ordem de passagem'!$G25="pctn",'ordem de passagem'!$G25="pctm"),'ordem de passagem'!G25,"")</f>
        <v/>
      </c>
      <c r="F29" s="341" t="str">
        <f>IF(OR('ordem de passagem'!$G25="pct",'ordem de passagem'!$G25="mini",'ordem de passagem'!$G25="pctt",'ordem de passagem'!$G25="pctn",'ordem de passagem'!$G25="pctm"),'ordem de passagem'!F25,"")</f>
        <v/>
      </c>
      <c r="G29" s="341" t="str">
        <f>IF(OR('ordem de passagem'!$G25="pct",'ordem de passagem'!$G25="mini",'ordem de passagem'!$G25="pctt",'ordem de passagem'!$G25="pctn",'ordem de passagem'!$G25="pctm"),'ordem de passagem'!H25,"")</f>
        <v/>
      </c>
      <c r="H29" s="614"/>
      <c r="I29" s="615"/>
      <c r="J29" s="616"/>
      <c r="K29" s="617"/>
      <c r="L29" s="614"/>
      <c r="M29" s="615"/>
      <c r="N29" s="616"/>
      <c r="O29" s="617"/>
      <c r="P29" s="614"/>
      <c r="Q29" s="618"/>
      <c r="R29" s="466"/>
      <c r="S29" s="374"/>
      <c r="T29" s="465"/>
      <c r="U29" s="342"/>
      <c r="V29" s="343">
        <f t="shared" si="7"/>
        <v>0</v>
      </c>
      <c r="W29" s="343" t="str">
        <f t="shared" si="0"/>
        <v/>
      </c>
      <c r="X29" s="343">
        <f t="shared" si="1"/>
        <v>0</v>
      </c>
      <c r="Y29" s="343" t="str">
        <f t="shared" si="6"/>
        <v/>
      </c>
      <c r="Z29" s="344" t="str">
        <f t="shared" si="2"/>
        <v/>
      </c>
      <c r="AA29" s="344" t="str">
        <f t="shared" si="3"/>
        <v/>
      </c>
      <c r="AB29" s="343">
        <f t="shared" si="8"/>
        <v>0</v>
      </c>
      <c r="AC29" s="343">
        <f t="shared" si="9"/>
        <v>0</v>
      </c>
      <c r="AD29" s="344" t="str">
        <f t="shared" si="4"/>
        <v/>
      </c>
      <c r="AE29" s="540"/>
      <c r="AF29" s="346">
        <f t="shared" si="5"/>
        <v>0</v>
      </c>
    </row>
    <row r="30" spans="1:32" s="346" customFormat="1" ht="21" customHeight="1" x14ac:dyDescent="0.4">
      <c r="A30" s="341" t="str">
        <f>IF(OR('ordem de passagem'!$G26="pct",'ordem de passagem'!$G26="mini",'ordem de passagem'!$G26="pctt",'ordem de passagem'!$G26="pctn",'ordem de passagem'!$G26="pctm"),'ordem de passagem'!B26,"")</f>
        <v/>
      </c>
      <c r="B30" s="402" t="str">
        <f>IF(OR('ordem de passagem'!$G26="pct",'ordem de passagem'!$G26="mini",'ordem de passagem'!$G26="pctt",'ordem de passagem'!$G26="pctn",'ordem de passagem'!$G26="pctm"),'ordem de passagem'!C26,"Não faz este aparelho")</f>
        <v>Não faz este aparelho</v>
      </c>
      <c r="C30" s="402" t="str">
        <f>IF(OR('ordem de passagem'!$G26="pct",'ordem de passagem'!$G26="mini",'ordem de passagem'!$G26="pctt",'ordem de passagem'!$G26="pctn",'ordem de passagem'!$G26="pctm"),'ordem de passagem'!D26,"")</f>
        <v/>
      </c>
      <c r="D30" s="341" t="str">
        <f>IF(OR('ordem de passagem'!$G26="pct",'ordem de passagem'!$G26="mini",'ordem de passagem'!$G26="pctt",'ordem de passagem'!$G26="pctn",'ordem de passagem'!$G26="pctm"),'ordem de passagem'!E26,"")</f>
        <v/>
      </c>
      <c r="E30" s="341" t="str">
        <f>IF(OR('ordem de passagem'!$G26="pct",'ordem de passagem'!$G26="mini",'ordem de passagem'!$G26="pctt",'ordem de passagem'!$G26="pctn",'ordem de passagem'!$G26="pctm"),'ordem de passagem'!G26,"")</f>
        <v/>
      </c>
      <c r="F30" s="341" t="str">
        <f>IF(OR('ordem de passagem'!$G26="pct",'ordem de passagem'!$G26="mini",'ordem de passagem'!$G26="pctt",'ordem de passagem'!$G26="pctn",'ordem de passagem'!$G26="pctm"),'ordem de passagem'!F26,"")</f>
        <v/>
      </c>
      <c r="G30" s="341" t="str">
        <f>IF(OR('ordem de passagem'!$G26="pct",'ordem de passagem'!$G26="mini",'ordem de passagem'!$G26="pctt",'ordem de passagem'!$G26="pctn",'ordem de passagem'!$G26="pctm"),'ordem de passagem'!H26,"")</f>
        <v/>
      </c>
      <c r="H30" s="614"/>
      <c r="I30" s="615"/>
      <c r="J30" s="616"/>
      <c r="K30" s="617"/>
      <c r="L30" s="614"/>
      <c r="M30" s="615"/>
      <c r="N30" s="616"/>
      <c r="O30" s="617"/>
      <c r="P30" s="614"/>
      <c r="Q30" s="618"/>
      <c r="R30" s="466"/>
      <c r="S30" s="374"/>
      <c r="T30" s="465"/>
      <c r="U30" s="342"/>
      <c r="V30" s="343">
        <f t="shared" si="7"/>
        <v>0</v>
      </c>
      <c r="W30" s="343" t="str">
        <f t="shared" si="0"/>
        <v/>
      </c>
      <c r="X30" s="343">
        <f t="shared" si="1"/>
        <v>0</v>
      </c>
      <c r="Y30" s="343" t="str">
        <f t="shared" si="6"/>
        <v/>
      </c>
      <c r="Z30" s="344" t="str">
        <f t="shared" si="2"/>
        <v/>
      </c>
      <c r="AA30" s="344" t="str">
        <f t="shared" si="3"/>
        <v/>
      </c>
      <c r="AB30" s="343">
        <f t="shared" si="8"/>
        <v>0</v>
      </c>
      <c r="AC30" s="343">
        <f t="shared" si="9"/>
        <v>0</v>
      </c>
      <c r="AD30" s="344" t="str">
        <f t="shared" si="4"/>
        <v/>
      </c>
      <c r="AE30" s="540"/>
      <c r="AF30" s="346">
        <f t="shared" si="5"/>
        <v>0</v>
      </c>
    </row>
    <row r="31" spans="1:32" s="346" customFormat="1" ht="21" customHeight="1" x14ac:dyDescent="0.4">
      <c r="A31" s="341" t="str">
        <f>IF(OR('ordem de passagem'!$G27="pct",'ordem de passagem'!$G27="mini",'ordem de passagem'!$G27="pctt",'ordem de passagem'!$G27="pctn",'ordem de passagem'!$G27="pctm"),'ordem de passagem'!B27,"")</f>
        <v/>
      </c>
      <c r="B31" s="402" t="str">
        <f>IF(OR('ordem de passagem'!$G27="pct",'ordem de passagem'!$G27="mini",'ordem de passagem'!$G27="pctt",'ordem de passagem'!$G27="pctn",'ordem de passagem'!$G27="pctm"),'ordem de passagem'!C27,"Não faz este aparelho")</f>
        <v>Não faz este aparelho</v>
      </c>
      <c r="C31" s="402" t="str">
        <f>IF(OR('ordem de passagem'!$G27="pct",'ordem de passagem'!$G27="mini",'ordem de passagem'!$G27="pctt",'ordem de passagem'!$G27="pctn",'ordem de passagem'!$G27="pctm"),'ordem de passagem'!D27,"")</f>
        <v/>
      </c>
      <c r="D31" s="341" t="str">
        <f>IF(OR('ordem de passagem'!$G27="pct",'ordem de passagem'!$G27="mini",'ordem de passagem'!$G27="pctt",'ordem de passagem'!$G27="pctn",'ordem de passagem'!$G27="pctm"),'ordem de passagem'!E27,"")</f>
        <v/>
      </c>
      <c r="E31" s="341" t="str">
        <f>IF(OR('ordem de passagem'!$G27="pct",'ordem de passagem'!$G27="mini",'ordem de passagem'!$G27="pctt",'ordem de passagem'!$G27="pctn",'ordem de passagem'!$G27="pctm"),'ordem de passagem'!G27,"")</f>
        <v/>
      </c>
      <c r="F31" s="341" t="str">
        <f>IF(OR('ordem de passagem'!$G27="pct",'ordem de passagem'!$G27="mini",'ordem de passagem'!$G27="pctt",'ordem de passagem'!$G27="pctn",'ordem de passagem'!$G27="pctm"),'ordem de passagem'!F27,"")</f>
        <v/>
      </c>
      <c r="G31" s="341" t="str">
        <f>IF(OR('ordem de passagem'!$G27="pct",'ordem de passagem'!$G27="mini",'ordem de passagem'!$G27="pctt",'ordem de passagem'!$G27="pctn",'ordem de passagem'!$G27="pctm"),'ordem de passagem'!H27,"")</f>
        <v/>
      </c>
      <c r="H31" s="614"/>
      <c r="I31" s="615"/>
      <c r="J31" s="616"/>
      <c r="K31" s="617"/>
      <c r="L31" s="614"/>
      <c r="M31" s="615"/>
      <c r="N31" s="616"/>
      <c r="O31" s="617"/>
      <c r="P31" s="614"/>
      <c r="Q31" s="618"/>
      <c r="R31" s="466"/>
      <c r="S31" s="374"/>
      <c r="T31" s="465"/>
      <c r="U31" s="342"/>
      <c r="V31" s="343">
        <f t="shared" si="7"/>
        <v>0</v>
      </c>
      <c r="W31" s="343" t="str">
        <f t="shared" si="0"/>
        <v/>
      </c>
      <c r="X31" s="343">
        <f t="shared" si="1"/>
        <v>0</v>
      </c>
      <c r="Y31" s="343" t="str">
        <f t="shared" si="6"/>
        <v/>
      </c>
      <c r="Z31" s="344" t="str">
        <f t="shared" si="2"/>
        <v/>
      </c>
      <c r="AA31" s="344" t="str">
        <f t="shared" si="3"/>
        <v/>
      </c>
      <c r="AB31" s="343">
        <f t="shared" si="8"/>
        <v>0</v>
      </c>
      <c r="AC31" s="343">
        <f t="shared" si="9"/>
        <v>0</v>
      </c>
      <c r="AD31" s="344" t="str">
        <f t="shared" si="4"/>
        <v/>
      </c>
      <c r="AE31" s="540"/>
      <c r="AF31" s="346">
        <f t="shared" si="5"/>
        <v>0</v>
      </c>
    </row>
    <row r="32" spans="1:32" s="346" customFormat="1" ht="21" customHeight="1" x14ac:dyDescent="0.4">
      <c r="A32" s="341" t="str">
        <f>IF(OR('ordem de passagem'!$G28="pct",'ordem de passagem'!$G28="mini",'ordem de passagem'!$G28="pctt",'ordem de passagem'!$G28="pctn",'ordem de passagem'!$G28="pctm"),'ordem de passagem'!B28,"")</f>
        <v/>
      </c>
      <c r="B32" s="402" t="str">
        <f>IF(OR('ordem de passagem'!$G28="pct",'ordem de passagem'!$G28="mini",'ordem de passagem'!$G28="pctt",'ordem de passagem'!$G28="pctn",'ordem de passagem'!$G28="pctm"),'ordem de passagem'!C28,"Não faz este aparelho")</f>
        <v>Não faz este aparelho</v>
      </c>
      <c r="C32" s="402" t="str">
        <f>IF(OR('ordem de passagem'!$G28="pct",'ordem de passagem'!$G28="mini",'ordem de passagem'!$G28="pctt",'ordem de passagem'!$G28="pctn",'ordem de passagem'!$G28="pctm"),'ordem de passagem'!D28,"")</f>
        <v/>
      </c>
      <c r="D32" s="341" t="str">
        <f>IF(OR('ordem de passagem'!$G28="pct",'ordem de passagem'!$G28="mini",'ordem de passagem'!$G28="pctt",'ordem de passagem'!$G28="pctn",'ordem de passagem'!$G28="pctm"),'ordem de passagem'!E28,"")</f>
        <v/>
      </c>
      <c r="E32" s="341" t="str">
        <f>IF(OR('ordem de passagem'!$G28="pct",'ordem de passagem'!$G28="mini",'ordem de passagem'!$G28="pctt",'ordem de passagem'!$G28="pctn",'ordem de passagem'!$G28="pctm"),'ordem de passagem'!G28,"")</f>
        <v/>
      </c>
      <c r="F32" s="341" t="str">
        <f>IF(OR('ordem de passagem'!$G28="pct",'ordem de passagem'!$G28="mini",'ordem de passagem'!$G28="pctt",'ordem de passagem'!$G28="pctn",'ordem de passagem'!$G28="pctm"),'ordem de passagem'!F28,"")</f>
        <v/>
      </c>
      <c r="G32" s="341" t="str">
        <f>IF(OR('ordem de passagem'!$G28="pct",'ordem de passagem'!$G28="mini",'ordem de passagem'!$G28="pctt",'ordem de passagem'!$G28="pctn",'ordem de passagem'!$G28="pctm"),'ordem de passagem'!H28,"")</f>
        <v/>
      </c>
      <c r="H32" s="614"/>
      <c r="I32" s="615"/>
      <c r="J32" s="616"/>
      <c r="K32" s="617"/>
      <c r="L32" s="614"/>
      <c r="M32" s="615"/>
      <c r="N32" s="616"/>
      <c r="O32" s="617"/>
      <c r="P32" s="614"/>
      <c r="Q32" s="618"/>
      <c r="R32" s="466"/>
      <c r="S32" s="374"/>
      <c r="T32" s="465"/>
      <c r="U32" s="342"/>
      <c r="V32" s="343">
        <f t="shared" si="7"/>
        <v>0</v>
      </c>
      <c r="W32" s="343" t="str">
        <f t="shared" si="0"/>
        <v/>
      </c>
      <c r="X32" s="343">
        <f t="shared" si="1"/>
        <v>0</v>
      </c>
      <c r="Y32" s="343" t="str">
        <f t="shared" si="6"/>
        <v/>
      </c>
      <c r="Z32" s="344" t="str">
        <f t="shared" si="2"/>
        <v/>
      </c>
      <c r="AA32" s="344" t="str">
        <f t="shared" si="3"/>
        <v/>
      </c>
      <c r="AB32" s="343">
        <f t="shared" si="8"/>
        <v>0</v>
      </c>
      <c r="AC32" s="343">
        <f t="shared" si="9"/>
        <v>0</v>
      </c>
      <c r="AD32" s="344" t="str">
        <f t="shared" si="4"/>
        <v/>
      </c>
      <c r="AE32" s="540"/>
      <c r="AF32" s="346">
        <f t="shared" si="5"/>
        <v>0</v>
      </c>
    </row>
    <row r="33" spans="1:32" s="346" customFormat="1" ht="21" customHeight="1" x14ac:dyDescent="0.4">
      <c r="A33" s="341" t="str">
        <f>IF(OR('ordem de passagem'!$G29="pct",'ordem de passagem'!$G29="mini",'ordem de passagem'!$G29="pctt",'ordem de passagem'!$G29="pctn",'ordem de passagem'!$G29="pctm"),'ordem de passagem'!B29,"")</f>
        <v/>
      </c>
      <c r="B33" s="402" t="str">
        <f>IF(OR('ordem de passagem'!$G29="pct",'ordem de passagem'!$G29="mini",'ordem de passagem'!$G29="pctt",'ordem de passagem'!$G29="pctn",'ordem de passagem'!$G29="pctm"),'ordem de passagem'!C29,"Não faz este aparelho")</f>
        <v>Não faz este aparelho</v>
      </c>
      <c r="C33" s="402" t="str">
        <f>IF(OR('ordem de passagem'!$G29="pct",'ordem de passagem'!$G29="mini",'ordem de passagem'!$G29="pctt",'ordem de passagem'!$G29="pctn",'ordem de passagem'!$G29="pctm"),'ordem de passagem'!D29,"")</f>
        <v/>
      </c>
      <c r="D33" s="341" t="str">
        <f>IF(OR('ordem de passagem'!$G29="pct",'ordem de passagem'!$G29="mini",'ordem de passagem'!$G29="pctt",'ordem de passagem'!$G29="pctn",'ordem de passagem'!$G29="pctm"),'ordem de passagem'!E29,"")</f>
        <v/>
      </c>
      <c r="E33" s="341" t="str">
        <f>IF(OR('ordem de passagem'!$G29="pct",'ordem de passagem'!$G29="mini",'ordem de passagem'!$G29="pctt",'ordem de passagem'!$G29="pctn",'ordem de passagem'!$G29="pctm"),'ordem de passagem'!G29,"")</f>
        <v/>
      </c>
      <c r="F33" s="341" t="str">
        <f>IF(OR('ordem de passagem'!$G29="pct",'ordem de passagem'!$G29="mini",'ordem de passagem'!$G29="pctt",'ordem de passagem'!$G29="pctn",'ordem de passagem'!$G29="pctm"),'ordem de passagem'!F29,"")</f>
        <v/>
      </c>
      <c r="G33" s="341" t="str">
        <f>IF(OR('ordem de passagem'!$G29="pct",'ordem de passagem'!$G29="mini",'ordem de passagem'!$G29="pctt",'ordem de passagem'!$G29="pctn",'ordem de passagem'!$G29="pctm"),'ordem de passagem'!H29,"")</f>
        <v/>
      </c>
      <c r="H33" s="614"/>
      <c r="I33" s="615"/>
      <c r="J33" s="616"/>
      <c r="K33" s="617"/>
      <c r="L33" s="614"/>
      <c r="M33" s="615"/>
      <c r="N33" s="616"/>
      <c r="O33" s="617"/>
      <c r="P33" s="614"/>
      <c r="Q33" s="618"/>
      <c r="R33" s="466"/>
      <c r="S33" s="374"/>
      <c r="T33" s="465"/>
      <c r="U33" s="342"/>
      <c r="V33" s="343">
        <f t="shared" si="7"/>
        <v>0</v>
      </c>
      <c r="W33" s="343" t="str">
        <f t="shared" si="0"/>
        <v/>
      </c>
      <c r="X33" s="343">
        <f t="shared" si="1"/>
        <v>0</v>
      </c>
      <c r="Y33" s="343" t="str">
        <f t="shared" si="6"/>
        <v/>
      </c>
      <c r="Z33" s="344" t="str">
        <f t="shared" si="2"/>
        <v/>
      </c>
      <c r="AA33" s="344" t="str">
        <f t="shared" si="3"/>
        <v/>
      </c>
      <c r="AB33" s="343">
        <f t="shared" si="8"/>
        <v>0</v>
      </c>
      <c r="AC33" s="343">
        <f t="shared" si="9"/>
        <v>0</v>
      </c>
      <c r="AD33" s="344" t="str">
        <f t="shared" si="4"/>
        <v/>
      </c>
      <c r="AE33" s="540"/>
      <c r="AF33" s="346">
        <f t="shared" si="5"/>
        <v>0</v>
      </c>
    </row>
    <row r="34" spans="1:32" s="346" customFormat="1" ht="21" customHeight="1" x14ac:dyDescent="0.4">
      <c r="A34" s="341" t="str">
        <f>IF(OR('ordem de passagem'!$G30="pct",'ordem de passagem'!$G30="mini",'ordem de passagem'!$G30="pctt",'ordem de passagem'!$G30="pctn",'ordem de passagem'!$G30="pctm"),'ordem de passagem'!B30,"")</f>
        <v/>
      </c>
      <c r="B34" s="402" t="str">
        <f>IF(OR('ordem de passagem'!$G30="pct",'ordem de passagem'!$G30="mini",'ordem de passagem'!$G30="pctt",'ordem de passagem'!$G30="pctn",'ordem de passagem'!$G30="pctm"),'ordem de passagem'!C30,"Não faz este aparelho")</f>
        <v>Não faz este aparelho</v>
      </c>
      <c r="C34" s="402" t="str">
        <f>IF(OR('ordem de passagem'!$G30="pct",'ordem de passagem'!$G30="mini",'ordem de passagem'!$G30="pctt",'ordem de passagem'!$G30="pctn",'ordem de passagem'!$G30="pctm"),'ordem de passagem'!D30,"")</f>
        <v/>
      </c>
      <c r="D34" s="341" t="str">
        <f>IF(OR('ordem de passagem'!$G30="pct",'ordem de passagem'!$G30="mini",'ordem de passagem'!$G30="pctt",'ordem de passagem'!$G30="pctn",'ordem de passagem'!$G30="pctm"),'ordem de passagem'!E30,"")</f>
        <v/>
      </c>
      <c r="E34" s="341" t="str">
        <f>IF(OR('ordem de passagem'!$G30="pct",'ordem de passagem'!$G30="mini",'ordem de passagem'!$G30="pctt",'ordem de passagem'!$G30="pctn",'ordem de passagem'!$G30="pctm"),'ordem de passagem'!G30,"")</f>
        <v/>
      </c>
      <c r="F34" s="341" t="str">
        <f>IF(OR('ordem de passagem'!$G30="pct",'ordem de passagem'!$G30="mini",'ordem de passagem'!$G30="pctt",'ordem de passagem'!$G30="pctn",'ordem de passagem'!$G30="pctm"),'ordem de passagem'!F30,"")</f>
        <v/>
      </c>
      <c r="G34" s="341" t="str">
        <f>IF(OR('ordem de passagem'!$G30="pct",'ordem de passagem'!$G30="mini",'ordem de passagem'!$G30="pctt",'ordem de passagem'!$G30="pctn",'ordem de passagem'!$G30="pctm"),'ordem de passagem'!H30,"")</f>
        <v/>
      </c>
      <c r="H34" s="614"/>
      <c r="I34" s="615"/>
      <c r="J34" s="616"/>
      <c r="K34" s="617"/>
      <c r="L34" s="614"/>
      <c r="M34" s="615"/>
      <c r="N34" s="616"/>
      <c r="O34" s="617"/>
      <c r="P34" s="614"/>
      <c r="Q34" s="618"/>
      <c r="R34" s="466"/>
      <c r="S34" s="374"/>
      <c r="T34" s="465"/>
      <c r="U34" s="342"/>
      <c r="V34" s="343">
        <f t="shared" si="7"/>
        <v>0</v>
      </c>
      <c r="W34" s="343" t="str">
        <f t="shared" si="0"/>
        <v/>
      </c>
      <c r="X34" s="343">
        <f t="shared" si="1"/>
        <v>0</v>
      </c>
      <c r="Y34" s="343" t="str">
        <f t="shared" si="6"/>
        <v/>
      </c>
      <c r="Z34" s="344" t="str">
        <f t="shared" si="2"/>
        <v/>
      </c>
      <c r="AA34" s="344" t="str">
        <f t="shared" si="3"/>
        <v/>
      </c>
      <c r="AB34" s="343">
        <f t="shared" si="8"/>
        <v>0</v>
      </c>
      <c r="AC34" s="343">
        <f t="shared" si="9"/>
        <v>0</v>
      </c>
      <c r="AD34" s="344" t="str">
        <f t="shared" si="4"/>
        <v/>
      </c>
      <c r="AE34" s="540"/>
      <c r="AF34" s="346">
        <f>IFERROR((IF($U$11=3,((H34+J34+L34))-S34,IF($U$11=5,((H34+J34+L34+N34+P34)-MAX(H34:I34,J34,L34,N34,P34)-MIN(H34:I34,J34,L34,N34,P34)))))-S34,"")</f>
        <v>0</v>
      </c>
    </row>
    <row r="35" spans="1:32" s="346" customFormat="1" ht="21" customHeight="1" x14ac:dyDescent="0.4">
      <c r="A35" s="341" t="str">
        <f>IF(OR('ordem de passagem'!$G31="pct",'ordem de passagem'!$G31="mini",'ordem de passagem'!$G31="pctt",'ordem de passagem'!$G31="pctn",'ordem de passagem'!$G31="pctm"),'ordem de passagem'!B31,"")</f>
        <v/>
      </c>
      <c r="B35" s="402" t="str">
        <f>IF(OR('ordem de passagem'!$G31="pct",'ordem de passagem'!$G31="mini",'ordem de passagem'!$G31="pctt",'ordem de passagem'!$G31="pctn",'ordem de passagem'!$G31="pctm"),'ordem de passagem'!C31,"Não faz este aparelho")</f>
        <v>Não faz este aparelho</v>
      </c>
      <c r="C35" s="402" t="str">
        <f>IF(OR('ordem de passagem'!$G31="pct",'ordem de passagem'!$G31="mini",'ordem de passagem'!$G31="pctt",'ordem de passagem'!$G31="pctn",'ordem de passagem'!$G31="pctm"),'ordem de passagem'!D31,"")</f>
        <v/>
      </c>
      <c r="D35" s="341" t="str">
        <f>IF(OR('ordem de passagem'!$G31="pct",'ordem de passagem'!$G31="mini",'ordem de passagem'!$G31="pctt",'ordem de passagem'!$G31="pctn",'ordem de passagem'!$G31="pctm"),'ordem de passagem'!E31,"")</f>
        <v/>
      </c>
      <c r="E35" s="341" t="str">
        <f>IF(OR('ordem de passagem'!$G31="pct",'ordem de passagem'!$G31="mini",'ordem de passagem'!$G31="pctt",'ordem de passagem'!$G31="pctn",'ordem de passagem'!$G31="pctm"),'ordem de passagem'!G31,"")</f>
        <v/>
      </c>
      <c r="F35" s="341" t="str">
        <f>IF(OR('ordem de passagem'!$G31="pct",'ordem de passagem'!$G31="mini",'ordem de passagem'!$G31="pctt",'ordem de passagem'!$G31="pctn",'ordem de passagem'!$G31="pctm"),'ordem de passagem'!F31,"")</f>
        <v/>
      </c>
      <c r="G35" s="341" t="str">
        <f>IF(OR('ordem de passagem'!$G31="pct",'ordem de passagem'!$G31="mini",'ordem de passagem'!$G31="pctt",'ordem de passagem'!$G31="pctn",'ordem de passagem'!$G31="pctm"),'ordem de passagem'!H31,"")</f>
        <v/>
      </c>
      <c r="H35" s="614"/>
      <c r="I35" s="615"/>
      <c r="J35" s="616"/>
      <c r="K35" s="617"/>
      <c r="L35" s="614"/>
      <c r="M35" s="615"/>
      <c r="N35" s="616"/>
      <c r="O35" s="617"/>
      <c r="P35" s="614"/>
      <c r="Q35" s="618"/>
      <c r="R35" s="466"/>
      <c r="S35" s="374"/>
      <c r="T35" s="465"/>
      <c r="U35" s="342"/>
      <c r="V35" s="343">
        <f t="shared" si="7"/>
        <v>0</v>
      </c>
      <c r="W35" s="343" t="str">
        <f t="shared" si="0"/>
        <v/>
      </c>
      <c r="X35" s="343">
        <f t="shared" si="1"/>
        <v>0</v>
      </c>
      <c r="Y35" s="343" t="str">
        <f t="shared" si="6"/>
        <v/>
      </c>
      <c r="Z35" s="344" t="str">
        <f t="shared" si="2"/>
        <v/>
      </c>
      <c r="AA35" s="344" t="str">
        <f t="shared" si="3"/>
        <v/>
      </c>
      <c r="AB35" s="343">
        <f t="shared" si="8"/>
        <v>0</v>
      </c>
      <c r="AC35" s="343">
        <f t="shared" si="9"/>
        <v>0</v>
      </c>
      <c r="AD35" s="344" t="str">
        <f t="shared" si="4"/>
        <v/>
      </c>
      <c r="AE35" s="540"/>
      <c r="AF35" s="346">
        <f t="shared" ref="AF35:AF98" si="10">IFERROR((IF($U$11=3,((H35+J35+L35))-S35,IF($U$11=5,((H35+J35+L35+N35+P35)-MAX(H35:I35,J35,L35,N35,P35)-MIN(H35:I35,J35,L35,N35,P35)))))-S35,"")</f>
        <v>0</v>
      </c>
    </row>
    <row r="36" spans="1:32" s="346" customFormat="1" ht="21" customHeight="1" x14ac:dyDescent="0.4">
      <c r="A36" s="341" t="str">
        <f>IF(OR('ordem de passagem'!$G32="pct",'ordem de passagem'!$G32="mini",'ordem de passagem'!$G32="pctt",'ordem de passagem'!$G32="pctn",'ordem de passagem'!$G32="pctm"),'ordem de passagem'!B32,"")</f>
        <v/>
      </c>
      <c r="B36" s="402" t="str">
        <f>IF(OR('ordem de passagem'!$G32="pct",'ordem de passagem'!$G32="mini",'ordem de passagem'!$G32="pctt",'ordem de passagem'!$G32="pctn",'ordem de passagem'!$G32="pctm"),'ordem de passagem'!C32,"Não faz este aparelho")</f>
        <v>Não faz este aparelho</v>
      </c>
      <c r="C36" s="402" t="str">
        <f>IF(OR('ordem de passagem'!$G32="pct",'ordem de passagem'!$G32="mini",'ordem de passagem'!$G32="pctt",'ordem de passagem'!$G32="pctn",'ordem de passagem'!$G32="pctm"),'ordem de passagem'!D32,"")</f>
        <v/>
      </c>
      <c r="D36" s="341" t="str">
        <f>IF(OR('ordem de passagem'!$G32="pct",'ordem de passagem'!$G32="mini",'ordem de passagem'!$G32="pctt",'ordem de passagem'!$G32="pctn",'ordem de passagem'!$G32="pctm"),'ordem de passagem'!E32,"")</f>
        <v/>
      </c>
      <c r="E36" s="341" t="str">
        <f>IF(OR('ordem de passagem'!$G32="pct",'ordem de passagem'!$G32="mini",'ordem de passagem'!$G32="pctt",'ordem de passagem'!$G32="pctn",'ordem de passagem'!$G32="pctm"),'ordem de passagem'!G32,"")</f>
        <v/>
      </c>
      <c r="F36" s="341" t="str">
        <f>IF(OR('ordem de passagem'!$G32="pct",'ordem de passagem'!$G32="mini",'ordem de passagem'!$G32="pctt",'ordem de passagem'!$G32="pctn",'ordem de passagem'!$G32="pctm"),'ordem de passagem'!F32,"")</f>
        <v/>
      </c>
      <c r="G36" s="341" t="str">
        <f>IF(OR('ordem de passagem'!$G32="pct",'ordem de passagem'!$G32="mini",'ordem de passagem'!$G32="pctt",'ordem de passagem'!$G32="pctn",'ordem de passagem'!$G32="pctm"),'ordem de passagem'!H32,"")</f>
        <v/>
      </c>
      <c r="H36" s="614"/>
      <c r="I36" s="615"/>
      <c r="J36" s="616"/>
      <c r="K36" s="617"/>
      <c r="L36" s="614"/>
      <c r="M36" s="615"/>
      <c r="N36" s="616"/>
      <c r="O36" s="617"/>
      <c r="P36" s="614"/>
      <c r="Q36" s="618"/>
      <c r="R36" s="466"/>
      <c r="S36" s="374"/>
      <c r="T36" s="465"/>
      <c r="U36" s="342"/>
      <c r="V36" s="343">
        <f t="shared" si="7"/>
        <v>0</v>
      </c>
      <c r="W36" s="343" t="str">
        <f t="shared" si="0"/>
        <v/>
      </c>
      <c r="X36" s="343">
        <f t="shared" si="1"/>
        <v>0</v>
      </c>
      <c r="Y36" s="343" t="str">
        <f t="shared" si="6"/>
        <v/>
      </c>
      <c r="Z36" s="344" t="str">
        <f t="shared" si="2"/>
        <v/>
      </c>
      <c r="AA36" s="344" t="str">
        <f t="shared" si="3"/>
        <v/>
      </c>
      <c r="AB36" s="343">
        <f t="shared" si="8"/>
        <v>0</v>
      </c>
      <c r="AC36" s="343">
        <f t="shared" si="9"/>
        <v>0</v>
      </c>
      <c r="AD36" s="344" t="str">
        <f t="shared" si="4"/>
        <v/>
      </c>
      <c r="AE36" s="540"/>
      <c r="AF36" s="346">
        <f t="shared" si="10"/>
        <v>0</v>
      </c>
    </row>
    <row r="37" spans="1:32" s="346" customFormat="1" ht="21" customHeight="1" x14ac:dyDescent="0.4">
      <c r="A37" s="341" t="str">
        <f>IF(OR('ordem de passagem'!$G33="pct",'ordem de passagem'!$G33="mini",'ordem de passagem'!$G33="pctt",'ordem de passagem'!$G33="pctn",'ordem de passagem'!$G33="pctm"),'ordem de passagem'!B33,"")</f>
        <v/>
      </c>
      <c r="B37" s="402" t="str">
        <f>IF(OR('ordem de passagem'!$G33="pct",'ordem de passagem'!$G33="mini",'ordem de passagem'!$G33="pctt",'ordem de passagem'!$G33="pctn",'ordem de passagem'!$G33="pctm"),'ordem de passagem'!C33,"Não faz este aparelho")</f>
        <v>Não faz este aparelho</v>
      </c>
      <c r="C37" s="402" t="str">
        <f>IF(OR('ordem de passagem'!$G33="pct",'ordem de passagem'!$G33="mini",'ordem de passagem'!$G33="pctt",'ordem de passagem'!$G33="pctn",'ordem de passagem'!$G33="pctm"),'ordem de passagem'!D33,"")</f>
        <v/>
      </c>
      <c r="D37" s="341" t="str">
        <f>IF(OR('ordem de passagem'!$G33="pct",'ordem de passagem'!$G33="mini",'ordem de passagem'!$G33="pctt",'ordem de passagem'!$G33="pctn",'ordem de passagem'!$G33="pctm"),'ordem de passagem'!E33,"")</f>
        <v/>
      </c>
      <c r="E37" s="341" t="str">
        <f>IF(OR('ordem de passagem'!$G33="pct",'ordem de passagem'!$G33="mini",'ordem de passagem'!$G33="pctt",'ordem de passagem'!$G33="pctn",'ordem de passagem'!$G33="pctm"),'ordem de passagem'!G33,"")</f>
        <v/>
      </c>
      <c r="F37" s="341" t="str">
        <f>IF(OR('ordem de passagem'!$G33="pct",'ordem de passagem'!$G33="mini",'ordem de passagem'!$G33="pctt",'ordem de passagem'!$G33="pctn",'ordem de passagem'!$G33="pctm"),'ordem de passagem'!F33,"")</f>
        <v/>
      </c>
      <c r="G37" s="341" t="str">
        <f>IF(OR('ordem de passagem'!$G33="pct",'ordem de passagem'!$G33="mini",'ordem de passagem'!$G33="pctt",'ordem de passagem'!$G33="pctn",'ordem de passagem'!$G33="pctm"),'ordem de passagem'!H33,"")</f>
        <v/>
      </c>
      <c r="H37" s="614"/>
      <c r="I37" s="615"/>
      <c r="J37" s="616"/>
      <c r="K37" s="617"/>
      <c r="L37" s="614"/>
      <c r="M37" s="615"/>
      <c r="N37" s="616"/>
      <c r="O37" s="617"/>
      <c r="P37" s="614"/>
      <c r="Q37" s="618"/>
      <c r="R37" s="466"/>
      <c r="S37" s="374"/>
      <c r="T37" s="465"/>
      <c r="U37" s="342"/>
      <c r="V37" s="343">
        <f t="shared" si="7"/>
        <v>0</v>
      </c>
      <c r="W37" s="343" t="str">
        <f t="shared" si="0"/>
        <v/>
      </c>
      <c r="X37" s="343">
        <f t="shared" si="1"/>
        <v>0</v>
      </c>
      <c r="Y37" s="343" t="str">
        <f t="shared" si="6"/>
        <v/>
      </c>
      <c r="Z37" s="344" t="str">
        <f t="shared" si="2"/>
        <v/>
      </c>
      <c r="AA37" s="344" t="str">
        <f t="shared" si="3"/>
        <v/>
      </c>
      <c r="AB37" s="343">
        <f t="shared" si="8"/>
        <v>0</v>
      </c>
      <c r="AC37" s="343">
        <f t="shared" si="9"/>
        <v>0</v>
      </c>
      <c r="AD37" s="344" t="str">
        <f t="shared" si="4"/>
        <v/>
      </c>
      <c r="AE37" s="540"/>
      <c r="AF37" s="346">
        <f t="shared" si="10"/>
        <v>0</v>
      </c>
    </row>
    <row r="38" spans="1:32" s="346" customFormat="1" ht="21" customHeight="1" x14ac:dyDescent="0.4">
      <c r="A38" s="341" t="str">
        <f>IF(OR('ordem de passagem'!$G34="pct",'ordem de passagem'!$G34="mini",'ordem de passagem'!$G34="pctt",'ordem de passagem'!$G34="pctn",'ordem de passagem'!$G34="pctm"),'ordem de passagem'!B34,"")</f>
        <v/>
      </c>
      <c r="B38" s="402" t="str">
        <f>IF(OR('ordem de passagem'!$G34="pct",'ordem de passagem'!$G34="mini",'ordem de passagem'!$G34="pctt",'ordem de passagem'!$G34="pctn",'ordem de passagem'!$G34="pctm"),'ordem de passagem'!C34,"Não faz este aparelho")</f>
        <v>Não faz este aparelho</v>
      </c>
      <c r="C38" s="402" t="str">
        <f>IF(OR('ordem de passagem'!$G34="pct",'ordem de passagem'!$G34="mini",'ordem de passagem'!$G34="pctt",'ordem de passagem'!$G34="pctn",'ordem de passagem'!$G34="pctm"),'ordem de passagem'!D34,"")</f>
        <v/>
      </c>
      <c r="D38" s="341" t="str">
        <f>IF(OR('ordem de passagem'!$G34="pct",'ordem de passagem'!$G34="mini",'ordem de passagem'!$G34="pctt",'ordem de passagem'!$G34="pctn",'ordem de passagem'!$G34="pctm"),'ordem de passagem'!E34,"")</f>
        <v/>
      </c>
      <c r="E38" s="341" t="str">
        <f>IF(OR('ordem de passagem'!$G34="pct",'ordem de passagem'!$G34="mini",'ordem de passagem'!$G34="pctt",'ordem de passagem'!$G34="pctn",'ordem de passagem'!$G34="pctm"),'ordem de passagem'!G34,"")</f>
        <v/>
      </c>
      <c r="F38" s="341" t="str">
        <f>IF(OR('ordem de passagem'!$G34="pct",'ordem de passagem'!$G34="mini",'ordem de passagem'!$G34="pctt",'ordem de passagem'!$G34="pctn",'ordem de passagem'!$G34="pctm"),'ordem de passagem'!F34,"")</f>
        <v/>
      </c>
      <c r="G38" s="341" t="str">
        <f>IF(OR('ordem de passagem'!$G34="pct",'ordem de passagem'!$G34="mini",'ordem de passagem'!$G34="pctt",'ordem de passagem'!$G34="pctn",'ordem de passagem'!$G34="pctm"),'ordem de passagem'!H34,"")</f>
        <v/>
      </c>
      <c r="H38" s="614"/>
      <c r="I38" s="615"/>
      <c r="J38" s="616"/>
      <c r="K38" s="617"/>
      <c r="L38" s="614"/>
      <c r="M38" s="615"/>
      <c r="N38" s="616"/>
      <c r="O38" s="617"/>
      <c r="P38" s="614"/>
      <c r="Q38" s="618"/>
      <c r="R38" s="466"/>
      <c r="S38" s="374"/>
      <c r="T38" s="465"/>
      <c r="U38" s="342"/>
      <c r="V38" s="343">
        <f t="shared" si="7"/>
        <v>0</v>
      </c>
      <c r="W38" s="343" t="str">
        <f t="shared" si="0"/>
        <v/>
      </c>
      <c r="X38" s="343">
        <f t="shared" si="1"/>
        <v>0</v>
      </c>
      <c r="Y38" s="343" t="str">
        <f t="shared" si="6"/>
        <v/>
      </c>
      <c r="Z38" s="344" t="str">
        <f t="shared" si="2"/>
        <v/>
      </c>
      <c r="AA38" s="344" t="str">
        <f t="shared" si="3"/>
        <v/>
      </c>
      <c r="AB38" s="343">
        <f t="shared" si="8"/>
        <v>0</v>
      </c>
      <c r="AC38" s="343">
        <f t="shared" si="9"/>
        <v>0</v>
      </c>
      <c r="AD38" s="344" t="str">
        <f t="shared" si="4"/>
        <v/>
      </c>
      <c r="AE38" s="540"/>
      <c r="AF38" s="346">
        <f t="shared" si="10"/>
        <v>0</v>
      </c>
    </row>
    <row r="39" spans="1:32" s="346" customFormat="1" ht="21" customHeight="1" x14ac:dyDescent="0.4">
      <c r="A39" s="341" t="str">
        <f>IF(OR('ordem de passagem'!$G35="pct",'ordem de passagem'!$G35="mini",'ordem de passagem'!$G35="pctt",'ordem de passagem'!$G35="pctn",'ordem de passagem'!$G35="pctm"),'ordem de passagem'!B35,"")</f>
        <v/>
      </c>
      <c r="B39" s="402" t="str">
        <f>IF(OR('ordem de passagem'!$G35="pct",'ordem de passagem'!$G35="mini",'ordem de passagem'!$G35="pctt",'ordem de passagem'!$G35="pctn",'ordem de passagem'!$G35="pctm"),'ordem de passagem'!C35,"Não faz este aparelho")</f>
        <v>Não faz este aparelho</v>
      </c>
      <c r="C39" s="402" t="str">
        <f>IF(OR('ordem de passagem'!$G35="pct",'ordem de passagem'!$G35="mini",'ordem de passagem'!$G35="pctt",'ordem de passagem'!$G35="pctn",'ordem de passagem'!$G35="pctm"),'ordem de passagem'!D35,"")</f>
        <v/>
      </c>
      <c r="D39" s="341" t="str">
        <f>IF(OR('ordem de passagem'!$G35="pct",'ordem de passagem'!$G35="mini",'ordem de passagem'!$G35="pctt",'ordem de passagem'!$G35="pctn",'ordem de passagem'!$G35="pctm"),'ordem de passagem'!E35,"")</f>
        <v/>
      </c>
      <c r="E39" s="341" t="str">
        <f>IF(OR('ordem de passagem'!$G35="pct",'ordem de passagem'!$G35="mini",'ordem de passagem'!$G35="pctt",'ordem de passagem'!$G35="pctn",'ordem de passagem'!$G35="pctm"),'ordem de passagem'!G35,"")</f>
        <v/>
      </c>
      <c r="F39" s="341" t="str">
        <f>IF(OR('ordem de passagem'!$G35="pct",'ordem de passagem'!$G35="mini",'ordem de passagem'!$G35="pctt",'ordem de passagem'!$G35="pctn",'ordem de passagem'!$G35="pctm"),'ordem de passagem'!F35,"")</f>
        <v/>
      </c>
      <c r="G39" s="341" t="str">
        <f>IF(OR('ordem de passagem'!$G35="pct",'ordem de passagem'!$G35="mini",'ordem de passagem'!$G35="pctt",'ordem de passagem'!$G35="pctn",'ordem de passagem'!$G35="pctm"),'ordem de passagem'!H35,"")</f>
        <v/>
      </c>
      <c r="H39" s="614"/>
      <c r="I39" s="615"/>
      <c r="J39" s="616"/>
      <c r="K39" s="617"/>
      <c r="L39" s="614"/>
      <c r="M39" s="615"/>
      <c r="N39" s="616"/>
      <c r="O39" s="617"/>
      <c r="P39" s="614"/>
      <c r="Q39" s="618"/>
      <c r="R39" s="466"/>
      <c r="S39" s="374"/>
      <c r="T39" s="465"/>
      <c r="U39" s="342"/>
      <c r="V39" s="343">
        <f t="shared" si="7"/>
        <v>0</v>
      </c>
      <c r="W39" s="343" t="str">
        <f t="shared" si="0"/>
        <v/>
      </c>
      <c r="X39" s="343">
        <f t="shared" si="1"/>
        <v>0</v>
      </c>
      <c r="Y39" s="343" t="str">
        <f t="shared" si="6"/>
        <v/>
      </c>
      <c r="Z39" s="344" t="str">
        <f t="shared" si="2"/>
        <v/>
      </c>
      <c r="AA39" s="344" t="str">
        <f t="shared" si="3"/>
        <v/>
      </c>
      <c r="AB39" s="343">
        <f t="shared" si="8"/>
        <v>0</v>
      </c>
      <c r="AC39" s="343">
        <f t="shared" si="9"/>
        <v>0</v>
      </c>
      <c r="AD39" s="344" t="str">
        <f t="shared" si="4"/>
        <v/>
      </c>
      <c r="AE39" s="540"/>
      <c r="AF39" s="346">
        <f t="shared" si="10"/>
        <v>0</v>
      </c>
    </row>
    <row r="40" spans="1:32" s="346" customFormat="1" ht="21" customHeight="1" x14ac:dyDescent="0.4">
      <c r="A40" s="341" t="str">
        <f>IF(OR('ordem de passagem'!$G36="pct",'ordem de passagem'!$G36="mini",'ordem de passagem'!$G36="pctt",'ordem de passagem'!$G36="pctn",'ordem de passagem'!$G36="pctm"),'ordem de passagem'!B36,"")</f>
        <v/>
      </c>
      <c r="B40" s="402" t="str">
        <f>IF(OR('ordem de passagem'!$G36="pct",'ordem de passagem'!$G36="mini",'ordem de passagem'!$G36="pctt",'ordem de passagem'!$G36="pctn",'ordem de passagem'!$G36="pctm"),'ordem de passagem'!C36,"Não faz este aparelho")</f>
        <v>Não faz este aparelho</v>
      </c>
      <c r="C40" s="402" t="str">
        <f>IF(OR('ordem de passagem'!$G36="pct",'ordem de passagem'!$G36="mini",'ordem de passagem'!$G36="pctt",'ordem de passagem'!$G36="pctn",'ordem de passagem'!$G36="pctm"),'ordem de passagem'!D36,"")</f>
        <v/>
      </c>
      <c r="D40" s="341" t="str">
        <f>IF(OR('ordem de passagem'!$G36="pct",'ordem de passagem'!$G36="mini",'ordem de passagem'!$G36="pctt",'ordem de passagem'!$G36="pctn",'ordem de passagem'!$G36="pctm"),'ordem de passagem'!E36,"")</f>
        <v/>
      </c>
      <c r="E40" s="341" t="str">
        <f>IF(OR('ordem de passagem'!$G36="pct",'ordem de passagem'!$G36="mini",'ordem de passagem'!$G36="pctt",'ordem de passagem'!$G36="pctn",'ordem de passagem'!$G36="pctm"),'ordem de passagem'!G36,"")</f>
        <v/>
      </c>
      <c r="F40" s="341" t="str">
        <f>IF(OR('ordem de passagem'!$G36="pct",'ordem de passagem'!$G36="mini",'ordem de passagem'!$G36="pctt",'ordem de passagem'!$G36="pctn",'ordem de passagem'!$G36="pctm"),'ordem de passagem'!F36,"")</f>
        <v/>
      </c>
      <c r="G40" s="341" t="str">
        <f>IF(OR('ordem de passagem'!$G36="pct",'ordem de passagem'!$G36="mini",'ordem de passagem'!$G36="pctt",'ordem de passagem'!$G36="pctn",'ordem de passagem'!$G36="pctm"),'ordem de passagem'!H36,"")</f>
        <v/>
      </c>
      <c r="H40" s="614"/>
      <c r="I40" s="615"/>
      <c r="J40" s="616"/>
      <c r="K40" s="617"/>
      <c r="L40" s="614"/>
      <c r="M40" s="615"/>
      <c r="N40" s="616"/>
      <c r="O40" s="617"/>
      <c r="P40" s="614"/>
      <c r="Q40" s="618"/>
      <c r="R40" s="466"/>
      <c r="S40" s="374"/>
      <c r="T40" s="465"/>
      <c r="U40" s="342"/>
      <c r="V40" s="343">
        <f t="shared" si="7"/>
        <v>0</v>
      </c>
      <c r="W40" s="343" t="str">
        <f t="shared" si="0"/>
        <v/>
      </c>
      <c r="X40" s="343">
        <f t="shared" si="1"/>
        <v>0</v>
      </c>
      <c r="Y40" s="343" t="str">
        <f t="shared" si="6"/>
        <v/>
      </c>
      <c r="Z40" s="344" t="str">
        <f t="shared" si="2"/>
        <v/>
      </c>
      <c r="AA40" s="344" t="str">
        <f t="shared" si="3"/>
        <v/>
      </c>
      <c r="AB40" s="343">
        <f t="shared" si="8"/>
        <v>0</v>
      </c>
      <c r="AC40" s="343">
        <f t="shared" si="9"/>
        <v>0</v>
      </c>
      <c r="AD40" s="344" t="str">
        <f t="shared" si="4"/>
        <v/>
      </c>
      <c r="AE40" s="540"/>
      <c r="AF40" s="346">
        <f t="shared" si="10"/>
        <v>0</v>
      </c>
    </row>
    <row r="41" spans="1:32" s="346" customFormat="1" ht="21" customHeight="1" x14ac:dyDescent="0.4">
      <c r="A41" s="341" t="str">
        <f>IF(OR('ordem de passagem'!$G37="pct",'ordem de passagem'!$G37="mini",'ordem de passagem'!$G37="pctt",'ordem de passagem'!$G37="pctn",'ordem de passagem'!$G37="pctm"),'ordem de passagem'!B37,"")</f>
        <v/>
      </c>
      <c r="B41" s="402" t="str">
        <f>IF(OR('ordem de passagem'!$G37="pct",'ordem de passagem'!$G37="mini",'ordem de passagem'!$G37="pctt",'ordem de passagem'!$G37="pctn",'ordem de passagem'!$G37="pctm"),'ordem de passagem'!C37,"Não faz este aparelho")</f>
        <v>Não faz este aparelho</v>
      </c>
      <c r="C41" s="402" t="str">
        <f>IF(OR('ordem de passagem'!$G37="pct",'ordem de passagem'!$G37="mini",'ordem de passagem'!$G37="pctt",'ordem de passagem'!$G37="pctn",'ordem de passagem'!$G37="pctm"),'ordem de passagem'!D37,"")</f>
        <v/>
      </c>
      <c r="D41" s="341" t="str">
        <f>IF(OR('ordem de passagem'!$G37="pct",'ordem de passagem'!$G37="mini",'ordem de passagem'!$G37="pctt",'ordem de passagem'!$G37="pctn",'ordem de passagem'!$G37="pctm"),'ordem de passagem'!E37,"")</f>
        <v/>
      </c>
      <c r="E41" s="341" t="str">
        <f>IF(OR('ordem de passagem'!$G37="pct",'ordem de passagem'!$G37="mini",'ordem de passagem'!$G37="pctt",'ordem de passagem'!$G37="pctn",'ordem de passagem'!$G37="pctm"),'ordem de passagem'!G37,"")</f>
        <v/>
      </c>
      <c r="F41" s="341" t="str">
        <f>IF(OR('ordem de passagem'!$G37="pct",'ordem de passagem'!$G37="mini",'ordem de passagem'!$G37="pctt",'ordem de passagem'!$G37="pctn",'ordem de passagem'!$G37="pctm"),'ordem de passagem'!F37,"")</f>
        <v/>
      </c>
      <c r="G41" s="341" t="str">
        <f>IF(OR('ordem de passagem'!$G37="pct",'ordem de passagem'!$G37="mini",'ordem de passagem'!$G37="pctt",'ordem de passagem'!$G37="pctn",'ordem de passagem'!$G37="pctm"),'ordem de passagem'!H37,"")</f>
        <v/>
      </c>
      <c r="H41" s="614"/>
      <c r="I41" s="615"/>
      <c r="J41" s="616"/>
      <c r="K41" s="617"/>
      <c r="L41" s="614"/>
      <c r="M41" s="615"/>
      <c r="N41" s="616"/>
      <c r="O41" s="617"/>
      <c r="P41" s="614"/>
      <c r="Q41" s="618"/>
      <c r="R41" s="466"/>
      <c r="S41" s="374"/>
      <c r="T41" s="465"/>
      <c r="U41" s="342"/>
      <c r="V41" s="343">
        <f t="shared" si="7"/>
        <v>0</v>
      </c>
      <c r="W41" s="343" t="str">
        <f t="shared" si="0"/>
        <v/>
      </c>
      <c r="X41" s="343">
        <f t="shared" si="1"/>
        <v>0</v>
      </c>
      <c r="Y41" s="343" t="str">
        <f t="shared" si="6"/>
        <v/>
      </c>
      <c r="Z41" s="344" t="str">
        <f t="shared" si="2"/>
        <v/>
      </c>
      <c r="AA41" s="344" t="str">
        <f t="shared" si="3"/>
        <v/>
      </c>
      <c r="AB41" s="343">
        <f t="shared" si="8"/>
        <v>0</v>
      </c>
      <c r="AC41" s="343">
        <f t="shared" si="9"/>
        <v>0</v>
      </c>
      <c r="AD41" s="344" t="str">
        <f t="shared" si="4"/>
        <v/>
      </c>
      <c r="AE41" s="540"/>
      <c r="AF41" s="346">
        <f t="shared" si="10"/>
        <v>0</v>
      </c>
    </row>
    <row r="42" spans="1:32" s="346" customFormat="1" ht="21" customHeight="1" x14ac:dyDescent="0.4">
      <c r="A42" s="341" t="str">
        <f>IF(OR('ordem de passagem'!$G38="pct",'ordem de passagem'!$G38="mini",'ordem de passagem'!$G38="pctt",'ordem de passagem'!$G38="pctn",'ordem de passagem'!$G38="pctm"),'ordem de passagem'!B38,"")</f>
        <v/>
      </c>
      <c r="B42" s="402" t="str">
        <f>IF(OR('ordem de passagem'!$G38="pct",'ordem de passagem'!$G38="mini",'ordem de passagem'!$G38="pctt",'ordem de passagem'!$G38="pctn",'ordem de passagem'!$G38="pctm"),'ordem de passagem'!C38,"Não faz este aparelho")</f>
        <v>Não faz este aparelho</v>
      </c>
      <c r="C42" s="402" t="str">
        <f>IF(OR('ordem de passagem'!$G38="pct",'ordem de passagem'!$G38="mini",'ordem de passagem'!$G38="pctt",'ordem de passagem'!$G38="pctn",'ordem de passagem'!$G38="pctm"),'ordem de passagem'!D38,"")</f>
        <v/>
      </c>
      <c r="D42" s="341" t="str">
        <f>IF(OR('ordem de passagem'!$G38="pct",'ordem de passagem'!$G38="mini",'ordem de passagem'!$G38="pctt",'ordem de passagem'!$G38="pctn",'ordem de passagem'!$G38="pctm"),'ordem de passagem'!E38,"")</f>
        <v/>
      </c>
      <c r="E42" s="341" t="str">
        <f>IF(OR('ordem de passagem'!$G38="pct",'ordem de passagem'!$G38="mini",'ordem de passagem'!$G38="pctt",'ordem de passagem'!$G38="pctn",'ordem de passagem'!$G38="pctm"),'ordem de passagem'!G38,"")</f>
        <v/>
      </c>
      <c r="F42" s="341" t="str">
        <f>IF(OR('ordem de passagem'!$G38="pct",'ordem de passagem'!$G38="mini",'ordem de passagem'!$G38="pctt",'ordem de passagem'!$G38="pctn",'ordem de passagem'!$G38="pctm"),'ordem de passagem'!F38,"")</f>
        <v/>
      </c>
      <c r="G42" s="341" t="str">
        <f>IF(OR('ordem de passagem'!$G38="pct",'ordem de passagem'!$G38="mini",'ordem de passagem'!$G38="pctt",'ordem de passagem'!$G38="pctn",'ordem de passagem'!$G38="pctm"),'ordem de passagem'!H38,"")</f>
        <v/>
      </c>
      <c r="H42" s="614"/>
      <c r="I42" s="615"/>
      <c r="J42" s="616"/>
      <c r="K42" s="617"/>
      <c r="L42" s="614"/>
      <c r="M42" s="615"/>
      <c r="N42" s="616"/>
      <c r="O42" s="617"/>
      <c r="P42" s="614"/>
      <c r="Q42" s="618"/>
      <c r="R42" s="466"/>
      <c r="S42" s="374"/>
      <c r="T42" s="465"/>
      <c r="U42" s="342"/>
      <c r="V42" s="343">
        <f t="shared" si="7"/>
        <v>0</v>
      </c>
      <c r="W42" s="343" t="str">
        <f t="shared" si="0"/>
        <v/>
      </c>
      <c r="X42" s="343">
        <f t="shared" si="1"/>
        <v>0</v>
      </c>
      <c r="Y42" s="343" t="str">
        <f t="shared" si="6"/>
        <v/>
      </c>
      <c r="Z42" s="344" t="str">
        <f t="shared" si="2"/>
        <v/>
      </c>
      <c r="AA42" s="344" t="str">
        <f t="shared" si="3"/>
        <v/>
      </c>
      <c r="AB42" s="343">
        <f t="shared" si="8"/>
        <v>0</v>
      </c>
      <c r="AC42" s="343">
        <f t="shared" si="9"/>
        <v>0</v>
      </c>
      <c r="AD42" s="344" t="str">
        <f t="shared" si="4"/>
        <v/>
      </c>
      <c r="AE42" s="540"/>
      <c r="AF42" s="346">
        <f t="shared" si="10"/>
        <v>0</v>
      </c>
    </row>
    <row r="43" spans="1:32" s="346" customFormat="1" ht="21" customHeight="1" x14ac:dyDescent="0.4">
      <c r="A43" s="341" t="str">
        <f>IF(OR('ordem de passagem'!$G39="pct",'ordem de passagem'!$G39="mini",'ordem de passagem'!$G39="pctt",'ordem de passagem'!$G39="pctn",'ordem de passagem'!$G39="pctm"),'ordem de passagem'!B39,"")</f>
        <v/>
      </c>
      <c r="B43" s="402" t="str">
        <f>IF(OR('ordem de passagem'!$G39="pct",'ordem de passagem'!$G39="mini",'ordem de passagem'!$G39="pctt",'ordem de passagem'!$G39="pctn",'ordem de passagem'!$G39="pctm"),'ordem de passagem'!C39,"Não faz este aparelho")</f>
        <v>Não faz este aparelho</v>
      </c>
      <c r="C43" s="402" t="str">
        <f>IF(OR('ordem de passagem'!$G39="pct",'ordem de passagem'!$G39="mini",'ordem de passagem'!$G39="pctt",'ordem de passagem'!$G39="pctn",'ordem de passagem'!$G39="pctm"),'ordem de passagem'!D39,"")</f>
        <v/>
      </c>
      <c r="D43" s="341" t="str">
        <f>IF(OR('ordem de passagem'!$G39="pct",'ordem de passagem'!$G39="mini",'ordem de passagem'!$G39="pctt",'ordem de passagem'!$G39="pctn",'ordem de passagem'!$G39="pctm"),'ordem de passagem'!E39,"")</f>
        <v/>
      </c>
      <c r="E43" s="341" t="str">
        <f>IF(OR('ordem de passagem'!$G39="pct",'ordem de passagem'!$G39="mini",'ordem de passagem'!$G39="pctt",'ordem de passagem'!$G39="pctn",'ordem de passagem'!$G39="pctm"),'ordem de passagem'!G39,"")</f>
        <v/>
      </c>
      <c r="F43" s="341" t="str">
        <f>IF(OR('ordem de passagem'!$G39="pct",'ordem de passagem'!$G39="mini",'ordem de passagem'!$G39="pctt",'ordem de passagem'!$G39="pctn",'ordem de passagem'!$G39="pctm"),'ordem de passagem'!F39,"")</f>
        <v/>
      </c>
      <c r="G43" s="341" t="str">
        <f>IF(OR('ordem de passagem'!$G39="pct",'ordem de passagem'!$G39="mini",'ordem de passagem'!$G39="pctt",'ordem de passagem'!$G39="pctn",'ordem de passagem'!$G39="pctm"),'ordem de passagem'!H39,"")</f>
        <v/>
      </c>
      <c r="H43" s="614"/>
      <c r="I43" s="615"/>
      <c r="J43" s="616"/>
      <c r="K43" s="617"/>
      <c r="L43" s="614"/>
      <c r="M43" s="615"/>
      <c r="N43" s="616"/>
      <c r="O43" s="617"/>
      <c r="P43" s="614"/>
      <c r="Q43" s="618"/>
      <c r="R43" s="466"/>
      <c r="S43" s="374"/>
      <c r="T43" s="465"/>
      <c r="U43" s="342"/>
      <c r="V43" s="343">
        <f t="shared" si="7"/>
        <v>0</v>
      </c>
      <c r="W43" s="343" t="str">
        <f t="shared" si="0"/>
        <v/>
      </c>
      <c r="X43" s="343">
        <f t="shared" si="1"/>
        <v>0</v>
      </c>
      <c r="Y43" s="343" t="str">
        <f t="shared" si="6"/>
        <v/>
      </c>
      <c r="Z43" s="344" t="str">
        <f t="shared" si="2"/>
        <v/>
      </c>
      <c r="AA43" s="344" t="str">
        <f t="shared" si="3"/>
        <v/>
      </c>
      <c r="AB43" s="343">
        <f t="shared" si="8"/>
        <v>0</v>
      </c>
      <c r="AC43" s="343">
        <f t="shared" si="9"/>
        <v>0</v>
      </c>
      <c r="AD43" s="344" t="str">
        <f t="shared" si="4"/>
        <v/>
      </c>
      <c r="AE43" s="540"/>
      <c r="AF43" s="346">
        <f t="shared" si="10"/>
        <v>0</v>
      </c>
    </row>
    <row r="44" spans="1:32" s="346" customFormat="1" ht="21" customHeight="1" x14ac:dyDescent="0.4">
      <c r="A44" s="341" t="str">
        <f>IF(OR('ordem de passagem'!$G40="pct",'ordem de passagem'!$G40="mini",'ordem de passagem'!$G40="pctt",'ordem de passagem'!$G40="pctn",'ordem de passagem'!$G40="pctm"),'ordem de passagem'!B40,"")</f>
        <v/>
      </c>
      <c r="B44" s="402" t="str">
        <f>IF(OR('ordem de passagem'!$G40="pct",'ordem de passagem'!$G40="mini",'ordem de passagem'!$G40="pctt",'ordem de passagem'!$G40="pctn",'ordem de passagem'!$G40="pctm"),'ordem de passagem'!C40,"Não faz este aparelho")</f>
        <v>Não faz este aparelho</v>
      </c>
      <c r="C44" s="402" t="str">
        <f>IF(OR('ordem de passagem'!$G40="pct",'ordem de passagem'!$G40="mini",'ordem de passagem'!$G40="pctt",'ordem de passagem'!$G40="pctn",'ordem de passagem'!$G40="pctm"),'ordem de passagem'!D40,"")</f>
        <v/>
      </c>
      <c r="D44" s="341" t="str">
        <f>IF(OR('ordem de passagem'!$G40="pct",'ordem de passagem'!$G40="mini",'ordem de passagem'!$G40="pctt",'ordem de passagem'!$G40="pctn",'ordem de passagem'!$G40="pctm"),'ordem de passagem'!E40,"")</f>
        <v/>
      </c>
      <c r="E44" s="341" t="str">
        <f>IF(OR('ordem de passagem'!$G40="pct",'ordem de passagem'!$G40="mini",'ordem de passagem'!$G40="pctt",'ordem de passagem'!$G40="pctn",'ordem de passagem'!$G40="pctm"),'ordem de passagem'!G40,"")</f>
        <v/>
      </c>
      <c r="F44" s="341" t="str">
        <f>IF(OR('ordem de passagem'!$G40="pct",'ordem de passagem'!$G40="mini",'ordem de passagem'!$G40="pctt",'ordem de passagem'!$G40="pctn",'ordem de passagem'!$G40="pctm"),'ordem de passagem'!F40,"")</f>
        <v/>
      </c>
      <c r="G44" s="341" t="str">
        <f>IF(OR('ordem de passagem'!$G40="pct",'ordem de passagem'!$G40="mini",'ordem de passagem'!$G40="pctt",'ordem de passagem'!$G40="pctn",'ordem de passagem'!$G40="pctm"),'ordem de passagem'!H40,"")</f>
        <v/>
      </c>
      <c r="H44" s="614"/>
      <c r="I44" s="615"/>
      <c r="J44" s="616"/>
      <c r="K44" s="617"/>
      <c r="L44" s="614"/>
      <c r="M44" s="615"/>
      <c r="N44" s="616"/>
      <c r="O44" s="617"/>
      <c r="P44" s="614"/>
      <c r="Q44" s="618"/>
      <c r="R44" s="466"/>
      <c r="S44" s="374"/>
      <c r="T44" s="465"/>
      <c r="U44" s="342"/>
      <c r="V44" s="343">
        <f t="shared" si="7"/>
        <v>0</v>
      </c>
      <c r="W44" s="343" t="str">
        <f t="shared" si="0"/>
        <v/>
      </c>
      <c r="X44" s="343">
        <f t="shared" si="1"/>
        <v>0</v>
      </c>
      <c r="Y44" s="343" t="str">
        <f t="shared" si="6"/>
        <v/>
      </c>
      <c r="Z44" s="344" t="str">
        <f t="shared" si="2"/>
        <v/>
      </c>
      <c r="AA44" s="344" t="str">
        <f t="shared" si="3"/>
        <v/>
      </c>
      <c r="AB44" s="343">
        <f t="shared" si="8"/>
        <v>0</v>
      </c>
      <c r="AC44" s="343">
        <f t="shared" si="9"/>
        <v>0</v>
      </c>
      <c r="AD44" s="344" t="str">
        <f t="shared" si="4"/>
        <v/>
      </c>
      <c r="AE44" s="540"/>
      <c r="AF44" s="346">
        <f t="shared" si="10"/>
        <v>0</v>
      </c>
    </row>
    <row r="45" spans="1:32" s="346" customFormat="1" ht="21" customHeight="1" x14ac:dyDescent="0.4">
      <c r="A45" s="341" t="str">
        <f>IF(OR('ordem de passagem'!$G41="pct",'ordem de passagem'!$G41="mini",'ordem de passagem'!$G41="pctt",'ordem de passagem'!$G41="pctn",'ordem de passagem'!$G41="pctm"),'ordem de passagem'!B41,"")</f>
        <v/>
      </c>
      <c r="B45" s="402" t="str">
        <f>IF(OR('ordem de passagem'!$G41="pct",'ordem de passagem'!$G41="mini",'ordem de passagem'!$G41="pctt",'ordem de passagem'!$G41="pctn",'ordem de passagem'!$G41="pctm"),'ordem de passagem'!C41,"Não faz este aparelho")</f>
        <v>Não faz este aparelho</v>
      </c>
      <c r="C45" s="402" t="str">
        <f>IF(OR('ordem de passagem'!$G41="pct",'ordem de passagem'!$G41="mini",'ordem de passagem'!$G41="pctt",'ordem de passagem'!$G41="pctn",'ordem de passagem'!$G41="pctm"),'ordem de passagem'!D41,"")</f>
        <v/>
      </c>
      <c r="D45" s="341" t="str">
        <f>IF(OR('ordem de passagem'!$G41="pct",'ordem de passagem'!$G41="mini",'ordem de passagem'!$G41="pctt",'ordem de passagem'!$G41="pctn",'ordem de passagem'!$G41="pctm"),'ordem de passagem'!E41,"")</f>
        <v/>
      </c>
      <c r="E45" s="341" t="str">
        <f>IF(OR('ordem de passagem'!$G41="pct",'ordem de passagem'!$G41="mini",'ordem de passagem'!$G41="pctt",'ordem de passagem'!$G41="pctn",'ordem de passagem'!$G41="pctm"),'ordem de passagem'!G41,"")</f>
        <v/>
      </c>
      <c r="F45" s="341" t="str">
        <f>IF(OR('ordem de passagem'!$G41="pct",'ordem de passagem'!$G41="mini",'ordem de passagem'!$G41="pctt",'ordem de passagem'!$G41="pctn",'ordem de passagem'!$G41="pctm"),'ordem de passagem'!F41,"")</f>
        <v/>
      </c>
      <c r="G45" s="341" t="str">
        <f>IF(OR('ordem de passagem'!$G41="pct",'ordem de passagem'!$G41="mini",'ordem de passagem'!$G41="pctt",'ordem de passagem'!$G41="pctn",'ordem de passagem'!$G41="pctm"),'ordem de passagem'!H41,"")</f>
        <v/>
      </c>
      <c r="H45" s="614"/>
      <c r="I45" s="615"/>
      <c r="J45" s="616"/>
      <c r="K45" s="617"/>
      <c r="L45" s="614"/>
      <c r="M45" s="615"/>
      <c r="N45" s="616"/>
      <c r="O45" s="617"/>
      <c r="P45" s="614"/>
      <c r="Q45" s="618"/>
      <c r="R45" s="466"/>
      <c r="S45" s="374"/>
      <c r="T45" s="465"/>
      <c r="U45" s="342"/>
      <c r="V45" s="343">
        <f t="shared" si="7"/>
        <v>0</v>
      </c>
      <c r="W45" s="343" t="str">
        <f t="shared" si="0"/>
        <v/>
      </c>
      <c r="X45" s="343">
        <f t="shared" si="1"/>
        <v>0</v>
      </c>
      <c r="Y45" s="343" t="str">
        <f t="shared" si="6"/>
        <v/>
      </c>
      <c r="Z45" s="344" t="str">
        <f t="shared" si="2"/>
        <v/>
      </c>
      <c r="AA45" s="344" t="str">
        <f t="shared" si="3"/>
        <v/>
      </c>
      <c r="AB45" s="343">
        <f t="shared" si="8"/>
        <v>0</v>
      </c>
      <c r="AC45" s="343">
        <f t="shared" si="9"/>
        <v>0</v>
      </c>
      <c r="AD45" s="344" t="str">
        <f t="shared" si="4"/>
        <v/>
      </c>
      <c r="AE45" s="540"/>
      <c r="AF45" s="346">
        <f t="shared" si="10"/>
        <v>0</v>
      </c>
    </row>
    <row r="46" spans="1:32" s="346" customFormat="1" ht="21" customHeight="1" x14ac:dyDescent="0.4">
      <c r="A46" s="341" t="str">
        <f>IF(OR('ordem de passagem'!$G42="pct",'ordem de passagem'!$G42="mini",'ordem de passagem'!$G42="pctt",'ordem de passagem'!$G42="pctn",'ordem de passagem'!$G42="pctm"),'ordem de passagem'!B42,"")</f>
        <v/>
      </c>
      <c r="B46" s="402" t="str">
        <f>IF(OR('ordem de passagem'!$G42="pct",'ordem de passagem'!$G42="mini",'ordem de passagem'!$G42="pctt",'ordem de passagem'!$G42="pctn",'ordem de passagem'!$G42="pctm"),'ordem de passagem'!C42,"Não faz este aparelho")</f>
        <v>Não faz este aparelho</v>
      </c>
      <c r="C46" s="402" t="str">
        <f>IF(OR('ordem de passagem'!$G42="pct",'ordem de passagem'!$G42="mini",'ordem de passagem'!$G42="pctt",'ordem de passagem'!$G42="pctn",'ordem de passagem'!$G42="pctm"),'ordem de passagem'!D42,"")</f>
        <v/>
      </c>
      <c r="D46" s="341" t="str">
        <f>IF(OR('ordem de passagem'!$G42="pct",'ordem de passagem'!$G42="mini",'ordem de passagem'!$G42="pctt",'ordem de passagem'!$G42="pctn",'ordem de passagem'!$G42="pctm"),'ordem de passagem'!E42,"")</f>
        <v/>
      </c>
      <c r="E46" s="341" t="str">
        <f>IF(OR('ordem de passagem'!$G42="pct",'ordem de passagem'!$G42="mini",'ordem de passagem'!$G42="pctt",'ordem de passagem'!$G42="pctn",'ordem de passagem'!$G42="pctm"),'ordem de passagem'!G42,"")</f>
        <v/>
      </c>
      <c r="F46" s="341" t="str">
        <f>IF(OR('ordem de passagem'!$G42="pct",'ordem de passagem'!$G42="mini",'ordem de passagem'!$G42="pctt",'ordem de passagem'!$G42="pctn",'ordem de passagem'!$G42="pctm"),'ordem de passagem'!F42,"")</f>
        <v/>
      </c>
      <c r="G46" s="341" t="str">
        <f>IF(OR('ordem de passagem'!$G42="pct",'ordem de passagem'!$G42="mini",'ordem de passagem'!$G42="pctt",'ordem de passagem'!$G42="pctn",'ordem de passagem'!$G42="pctm"),'ordem de passagem'!H42,"")</f>
        <v/>
      </c>
      <c r="H46" s="614"/>
      <c r="I46" s="615"/>
      <c r="J46" s="616"/>
      <c r="K46" s="617"/>
      <c r="L46" s="614"/>
      <c r="M46" s="615"/>
      <c r="N46" s="616"/>
      <c r="O46" s="617"/>
      <c r="P46" s="614"/>
      <c r="Q46" s="618"/>
      <c r="R46" s="466"/>
      <c r="S46" s="374"/>
      <c r="T46" s="465"/>
      <c r="U46" s="342"/>
      <c r="V46" s="343">
        <f t="shared" si="7"/>
        <v>0</v>
      </c>
      <c r="W46" s="343" t="str">
        <f t="shared" si="0"/>
        <v/>
      </c>
      <c r="X46" s="343">
        <f t="shared" si="1"/>
        <v>0</v>
      </c>
      <c r="Y46" s="343" t="str">
        <f t="shared" si="6"/>
        <v/>
      </c>
      <c r="Z46" s="344" t="str">
        <f t="shared" si="2"/>
        <v/>
      </c>
      <c r="AA46" s="344" t="str">
        <f t="shared" si="3"/>
        <v/>
      </c>
      <c r="AB46" s="343">
        <f t="shared" si="8"/>
        <v>0</v>
      </c>
      <c r="AC46" s="343">
        <f t="shared" si="9"/>
        <v>0</v>
      </c>
      <c r="AD46" s="344" t="str">
        <f t="shared" si="4"/>
        <v/>
      </c>
      <c r="AE46" s="540"/>
      <c r="AF46" s="346">
        <f t="shared" si="10"/>
        <v>0</v>
      </c>
    </row>
    <row r="47" spans="1:32" s="346" customFormat="1" ht="21" customHeight="1" x14ac:dyDescent="0.4">
      <c r="A47" s="341" t="str">
        <f>IF(OR('ordem de passagem'!$G43="pct",'ordem de passagem'!$G43="mini",'ordem de passagem'!$G43="pctt",'ordem de passagem'!$G43="pctn",'ordem de passagem'!$G43="pctm"),'ordem de passagem'!B43,"")</f>
        <v/>
      </c>
      <c r="B47" s="402" t="str">
        <f>IF(OR('ordem de passagem'!$G43="pct",'ordem de passagem'!$G43="mini",'ordem de passagem'!$G43="pctt",'ordem de passagem'!$G43="pctn",'ordem de passagem'!$G43="pctm"),'ordem de passagem'!C43,"Não faz este aparelho")</f>
        <v>Não faz este aparelho</v>
      </c>
      <c r="C47" s="402" t="str">
        <f>IF(OR('ordem de passagem'!$G43="pct",'ordem de passagem'!$G43="mini",'ordem de passagem'!$G43="pctt",'ordem de passagem'!$G43="pctn",'ordem de passagem'!$G43="pctm"),'ordem de passagem'!D43,"")</f>
        <v/>
      </c>
      <c r="D47" s="341" t="str">
        <f>IF(OR('ordem de passagem'!$G43="pct",'ordem de passagem'!$G43="mini",'ordem de passagem'!$G43="pctt",'ordem de passagem'!$G43="pctn",'ordem de passagem'!$G43="pctm"),'ordem de passagem'!E43,"")</f>
        <v/>
      </c>
      <c r="E47" s="341" t="str">
        <f>IF(OR('ordem de passagem'!$G43="pct",'ordem de passagem'!$G43="mini",'ordem de passagem'!$G43="pctt",'ordem de passagem'!$G43="pctn",'ordem de passagem'!$G43="pctm"),'ordem de passagem'!G43,"")</f>
        <v/>
      </c>
      <c r="F47" s="341" t="str">
        <f>IF(OR('ordem de passagem'!$G43="pct",'ordem de passagem'!$G43="mini",'ordem de passagem'!$G43="pctt",'ordem de passagem'!$G43="pctn",'ordem de passagem'!$G43="pctm"),'ordem de passagem'!F43,"")</f>
        <v/>
      </c>
      <c r="G47" s="341" t="str">
        <f>IF(OR('ordem de passagem'!$G43="pct",'ordem de passagem'!$G43="mini",'ordem de passagem'!$G43="pctt",'ordem de passagem'!$G43="pctn",'ordem de passagem'!$G43="pctm"),'ordem de passagem'!H43,"")</f>
        <v/>
      </c>
      <c r="H47" s="614"/>
      <c r="I47" s="615"/>
      <c r="J47" s="616"/>
      <c r="K47" s="617"/>
      <c r="L47" s="614"/>
      <c r="M47" s="615"/>
      <c r="N47" s="616"/>
      <c r="O47" s="617"/>
      <c r="P47" s="614"/>
      <c r="Q47" s="618"/>
      <c r="R47" s="466"/>
      <c r="S47" s="374"/>
      <c r="T47" s="465"/>
      <c r="U47" s="342"/>
      <c r="V47" s="343">
        <f t="shared" si="7"/>
        <v>0</v>
      </c>
      <c r="W47" s="343" t="str">
        <f t="shared" si="0"/>
        <v/>
      </c>
      <c r="X47" s="343">
        <f t="shared" si="1"/>
        <v>0</v>
      </c>
      <c r="Y47" s="343" t="str">
        <f t="shared" si="6"/>
        <v/>
      </c>
      <c r="Z47" s="344" t="str">
        <f t="shared" si="2"/>
        <v/>
      </c>
      <c r="AA47" s="344" t="str">
        <f t="shared" si="3"/>
        <v/>
      </c>
      <c r="AB47" s="343">
        <f t="shared" si="8"/>
        <v>0</v>
      </c>
      <c r="AC47" s="343">
        <f t="shared" si="9"/>
        <v>0</v>
      </c>
      <c r="AD47" s="344" t="str">
        <f t="shared" si="4"/>
        <v/>
      </c>
      <c r="AE47" s="540"/>
      <c r="AF47" s="346">
        <f t="shared" si="10"/>
        <v>0</v>
      </c>
    </row>
    <row r="48" spans="1:32" s="346" customFormat="1" ht="21" customHeight="1" x14ac:dyDescent="0.4">
      <c r="A48" s="341" t="str">
        <f>IF(OR('ordem de passagem'!$G44="pct",'ordem de passagem'!$G44="mini",'ordem de passagem'!$G44="pctt",'ordem de passagem'!$G44="pctn",'ordem de passagem'!$G44="pctm"),'ordem de passagem'!B44,"")</f>
        <v/>
      </c>
      <c r="B48" s="402" t="str">
        <f>IF(OR('ordem de passagem'!$G44="pct",'ordem de passagem'!$G44="mini",'ordem de passagem'!$G44="pctt",'ordem de passagem'!$G44="pctn",'ordem de passagem'!$G44="pctm"),'ordem de passagem'!C44,"Não faz este aparelho")</f>
        <v>Não faz este aparelho</v>
      </c>
      <c r="C48" s="402" t="str">
        <f>IF(OR('ordem de passagem'!$G44="pct",'ordem de passagem'!$G44="mini",'ordem de passagem'!$G44="pctt",'ordem de passagem'!$G44="pctn",'ordem de passagem'!$G44="pctm"),'ordem de passagem'!D44,"")</f>
        <v/>
      </c>
      <c r="D48" s="341" t="str">
        <f>IF(OR('ordem de passagem'!$G44="pct",'ordem de passagem'!$G44="mini",'ordem de passagem'!$G44="pctt",'ordem de passagem'!$G44="pctn",'ordem de passagem'!$G44="pctm"),'ordem de passagem'!E44,"")</f>
        <v/>
      </c>
      <c r="E48" s="341" t="str">
        <f>IF(OR('ordem de passagem'!$G44="pct",'ordem de passagem'!$G44="mini",'ordem de passagem'!$G44="pctt",'ordem de passagem'!$G44="pctn",'ordem de passagem'!$G44="pctm"),'ordem de passagem'!G44,"")</f>
        <v/>
      </c>
      <c r="F48" s="341" t="str">
        <f>IF(OR('ordem de passagem'!$G44="pct",'ordem de passagem'!$G44="mini",'ordem de passagem'!$G44="pctt",'ordem de passagem'!$G44="pctn",'ordem de passagem'!$G44="pctm"),'ordem de passagem'!F44,"")</f>
        <v/>
      </c>
      <c r="G48" s="341" t="str">
        <f>IF(OR('ordem de passagem'!$G44="pct",'ordem de passagem'!$G44="mini",'ordem de passagem'!$G44="pctt",'ordem de passagem'!$G44="pctn",'ordem de passagem'!$G44="pctm"),'ordem de passagem'!H44,"")</f>
        <v/>
      </c>
      <c r="H48" s="614"/>
      <c r="I48" s="615"/>
      <c r="J48" s="616"/>
      <c r="K48" s="617"/>
      <c r="L48" s="614"/>
      <c r="M48" s="615"/>
      <c r="N48" s="616"/>
      <c r="O48" s="617"/>
      <c r="P48" s="614"/>
      <c r="Q48" s="618"/>
      <c r="R48" s="466"/>
      <c r="S48" s="374"/>
      <c r="T48" s="465"/>
      <c r="U48" s="342"/>
      <c r="V48" s="343">
        <f t="shared" si="7"/>
        <v>0</v>
      </c>
      <c r="W48" s="343" t="str">
        <f t="shared" si="0"/>
        <v/>
      </c>
      <c r="X48" s="343">
        <f t="shared" si="1"/>
        <v>0</v>
      </c>
      <c r="Y48" s="343" t="str">
        <f t="shared" si="6"/>
        <v/>
      </c>
      <c r="Z48" s="344" t="str">
        <f t="shared" si="2"/>
        <v/>
      </c>
      <c r="AA48" s="344" t="str">
        <f t="shared" si="3"/>
        <v/>
      </c>
      <c r="AB48" s="343">
        <f t="shared" si="8"/>
        <v>0</v>
      </c>
      <c r="AC48" s="343">
        <f t="shared" si="9"/>
        <v>0</v>
      </c>
      <c r="AD48" s="344" t="str">
        <f t="shared" si="4"/>
        <v/>
      </c>
      <c r="AE48" s="540"/>
      <c r="AF48" s="346">
        <f t="shared" si="10"/>
        <v>0</v>
      </c>
    </row>
    <row r="49" spans="1:32" s="346" customFormat="1" ht="21" customHeight="1" x14ac:dyDescent="0.4">
      <c r="A49" s="341" t="str">
        <f>IF(OR('ordem de passagem'!$G45="pct",'ordem de passagem'!$G45="mini",'ordem de passagem'!$G45="pctt",'ordem de passagem'!$G45="pctn",'ordem de passagem'!$G45="pctm"),'ordem de passagem'!B45,"")</f>
        <v/>
      </c>
      <c r="B49" s="402" t="str">
        <f>IF(OR('ordem de passagem'!$G45="pct",'ordem de passagem'!$G45="mini",'ordem de passagem'!$G45="pctt",'ordem de passagem'!$G45="pctn",'ordem de passagem'!$G45="pctm"),'ordem de passagem'!C45,"Não faz este aparelho")</f>
        <v>Não faz este aparelho</v>
      </c>
      <c r="C49" s="402" t="str">
        <f>IF(OR('ordem de passagem'!$G45="pct",'ordem de passagem'!$G45="mini",'ordem de passagem'!$G45="pctt",'ordem de passagem'!$G45="pctn",'ordem de passagem'!$G45="pctm"),'ordem de passagem'!D45,"")</f>
        <v/>
      </c>
      <c r="D49" s="341" t="str">
        <f>IF(OR('ordem de passagem'!$G45="pct",'ordem de passagem'!$G45="mini",'ordem de passagem'!$G45="pctt",'ordem de passagem'!$G45="pctn",'ordem de passagem'!$G45="pctm"),'ordem de passagem'!E45,"")</f>
        <v/>
      </c>
      <c r="E49" s="341" t="str">
        <f>IF(OR('ordem de passagem'!$G45="pct",'ordem de passagem'!$G45="mini",'ordem de passagem'!$G45="pctt",'ordem de passagem'!$G45="pctn",'ordem de passagem'!$G45="pctm"),'ordem de passagem'!G45,"")</f>
        <v/>
      </c>
      <c r="F49" s="341" t="str">
        <f>IF(OR('ordem de passagem'!$G45="pct",'ordem de passagem'!$G45="mini",'ordem de passagem'!$G45="pctt",'ordem de passagem'!$G45="pctn",'ordem de passagem'!$G45="pctm"),'ordem de passagem'!F45,"")</f>
        <v/>
      </c>
      <c r="G49" s="341" t="str">
        <f>IF(OR('ordem de passagem'!$G45="pct",'ordem de passagem'!$G45="mini",'ordem de passagem'!$G45="pctt",'ordem de passagem'!$G45="pctn",'ordem de passagem'!$G45="pctm"),'ordem de passagem'!H45,"")</f>
        <v/>
      </c>
      <c r="H49" s="614"/>
      <c r="I49" s="615"/>
      <c r="J49" s="616"/>
      <c r="K49" s="617"/>
      <c r="L49" s="614"/>
      <c r="M49" s="615"/>
      <c r="N49" s="616"/>
      <c r="O49" s="617"/>
      <c r="P49" s="614"/>
      <c r="Q49" s="618"/>
      <c r="R49" s="466"/>
      <c r="S49" s="374"/>
      <c r="T49" s="465"/>
      <c r="U49" s="342"/>
      <c r="V49" s="343">
        <f t="shared" si="7"/>
        <v>0</v>
      </c>
      <c r="W49" s="343" t="str">
        <f t="shared" si="0"/>
        <v/>
      </c>
      <c r="X49" s="343">
        <f t="shared" si="1"/>
        <v>0</v>
      </c>
      <c r="Y49" s="343" t="str">
        <f t="shared" si="6"/>
        <v/>
      </c>
      <c r="Z49" s="344" t="str">
        <f t="shared" si="2"/>
        <v/>
      </c>
      <c r="AA49" s="344" t="str">
        <f t="shared" si="3"/>
        <v/>
      </c>
      <c r="AB49" s="343">
        <f t="shared" si="8"/>
        <v>0</v>
      </c>
      <c r="AC49" s="343">
        <f t="shared" si="9"/>
        <v>0</v>
      </c>
      <c r="AD49" s="344" t="str">
        <f t="shared" si="4"/>
        <v/>
      </c>
      <c r="AE49" s="540"/>
      <c r="AF49" s="346">
        <f t="shared" si="10"/>
        <v>0</v>
      </c>
    </row>
    <row r="50" spans="1:32" s="346" customFormat="1" ht="21" customHeight="1" x14ac:dyDescent="0.4">
      <c r="A50" s="341" t="str">
        <f>IF(OR('ordem de passagem'!$G46="pct",'ordem de passagem'!$G46="mini",'ordem de passagem'!$G46="pctt",'ordem de passagem'!$G46="pctn",'ordem de passagem'!$G46="pctm"),'ordem de passagem'!B46,"")</f>
        <v/>
      </c>
      <c r="B50" s="402" t="str">
        <f>IF(OR('ordem de passagem'!$G46="pct",'ordem de passagem'!$G46="mini",'ordem de passagem'!$G46="pctt",'ordem de passagem'!$G46="pctn",'ordem de passagem'!$G46="pctm"),'ordem de passagem'!C46,"Não faz este aparelho")</f>
        <v>Não faz este aparelho</v>
      </c>
      <c r="C50" s="402" t="str">
        <f>IF(OR('ordem de passagem'!$G46="pct",'ordem de passagem'!$G46="mini",'ordem de passagem'!$G46="pctt",'ordem de passagem'!$G46="pctn",'ordem de passagem'!$G46="pctm"),'ordem de passagem'!D46,"")</f>
        <v/>
      </c>
      <c r="D50" s="341" t="str">
        <f>IF(OR('ordem de passagem'!$G46="pct",'ordem de passagem'!$G46="mini",'ordem de passagem'!$G46="pctt",'ordem de passagem'!$G46="pctn",'ordem de passagem'!$G46="pctm"),'ordem de passagem'!E46,"")</f>
        <v/>
      </c>
      <c r="E50" s="341" t="str">
        <f>IF(OR('ordem de passagem'!$G46="pct",'ordem de passagem'!$G46="mini",'ordem de passagem'!$G46="pctt",'ordem de passagem'!$G46="pctn",'ordem de passagem'!$G46="pctm"),'ordem de passagem'!G46,"")</f>
        <v/>
      </c>
      <c r="F50" s="341" t="str">
        <f>IF(OR('ordem de passagem'!$G46="pct",'ordem de passagem'!$G46="mini",'ordem de passagem'!$G46="pctt",'ordem de passagem'!$G46="pctn",'ordem de passagem'!$G46="pctm"),'ordem de passagem'!F46,"")</f>
        <v/>
      </c>
      <c r="G50" s="341" t="str">
        <f>IF(OR('ordem de passagem'!$G46="pct",'ordem de passagem'!$G46="mini",'ordem de passagem'!$G46="pctt",'ordem de passagem'!$G46="pctn",'ordem de passagem'!$G46="pctm"),'ordem de passagem'!H46,"")</f>
        <v/>
      </c>
      <c r="H50" s="614"/>
      <c r="I50" s="615"/>
      <c r="J50" s="616"/>
      <c r="K50" s="617"/>
      <c r="L50" s="614"/>
      <c r="M50" s="615"/>
      <c r="N50" s="616"/>
      <c r="O50" s="617"/>
      <c r="P50" s="614"/>
      <c r="Q50" s="618"/>
      <c r="R50" s="466"/>
      <c r="S50" s="374"/>
      <c r="T50" s="465"/>
      <c r="U50" s="342"/>
      <c r="V50" s="343">
        <f t="shared" si="7"/>
        <v>0</v>
      </c>
      <c r="W50" s="343" t="str">
        <f t="shared" si="0"/>
        <v/>
      </c>
      <c r="X50" s="343">
        <f t="shared" si="1"/>
        <v>0</v>
      </c>
      <c r="Y50" s="343" t="str">
        <f t="shared" si="6"/>
        <v/>
      </c>
      <c r="Z50" s="344" t="str">
        <f t="shared" si="2"/>
        <v/>
      </c>
      <c r="AA50" s="344" t="str">
        <f t="shared" si="3"/>
        <v/>
      </c>
      <c r="AB50" s="343">
        <f t="shared" si="8"/>
        <v>0</v>
      </c>
      <c r="AC50" s="343">
        <f t="shared" si="9"/>
        <v>0</v>
      </c>
      <c r="AD50" s="344" t="str">
        <f t="shared" si="4"/>
        <v/>
      </c>
      <c r="AE50" s="540"/>
      <c r="AF50" s="346">
        <f t="shared" si="10"/>
        <v>0</v>
      </c>
    </row>
    <row r="51" spans="1:32" s="346" customFormat="1" ht="21" customHeight="1" x14ac:dyDescent="0.4">
      <c r="A51" s="341" t="str">
        <f>IF(OR('ordem de passagem'!$G47="pct",'ordem de passagem'!$G47="mini",'ordem de passagem'!$G47="pctt",'ordem de passagem'!$G47="pctn",'ordem de passagem'!$G47="pctm"),'ordem de passagem'!B47,"")</f>
        <v/>
      </c>
      <c r="B51" s="402" t="str">
        <f>IF(OR('ordem de passagem'!$G47="pct",'ordem de passagem'!$G47="mini",'ordem de passagem'!$G47="pctt",'ordem de passagem'!$G47="pctn",'ordem de passagem'!$G47="pctm"),'ordem de passagem'!C47,"Não faz este aparelho")</f>
        <v>Não faz este aparelho</v>
      </c>
      <c r="C51" s="402" t="str">
        <f>IF(OR('ordem de passagem'!$G47="pct",'ordem de passagem'!$G47="mini",'ordem de passagem'!$G47="pctt",'ordem de passagem'!$G47="pctn",'ordem de passagem'!$G47="pctm"),'ordem de passagem'!D47,"")</f>
        <v/>
      </c>
      <c r="D51" s="341" t="str">
        <f>IF(OR('ordem de passagem'!$G47="pct",'ordem de passagem'!$G47="mini",'ordem de passagem'!$G47="pctt",'ordem de passagem'!$G47="pctn",'ordem de passagem'!$G47="pctm"),'ordem de passagem'!E47,"")</f>
        <v/>
      </c>
      <c r="E51" s="341" t="str">
        <f>IF(OR('ordem de passagem'!$G47="pct",'ordem de passagem'!$G47="mini",'ordem de passagem'!$G47="pctt",'ordem de passagem'!$G47="pctn",'ordem de passagem'!$G47="pctm"),'ordem de passagem'!G47,"")</f>
        <v/>
      </c>
      <c r="F51" s="341" t="str">
        <f>IF(OR('ordem de passagem'!$G47="pct",'ordem de passagem'!$G47="mini",'ordem de passagem'!$G47="pctt",'ordem de passagem'!$G47="pctn",'ordem de passagem'!$G47="pctm"),'ordem de passagem'!F47,"")</f>
        <v/>
      </c>
      <c r="G51" s="341" t="str">
        <f>IF(OR('ordem de passagem'!$G47="pct",'ordem de passagem'!$G47="mini",'ordem de passagem'!$G47="pctt",'ordem de passagem'!$G47="pctn",'ordem de passagem'!$G47="pctm"),'ordem de passagem'!H47,"")</f>
        <v/>
      </c>
      <c r="H51" s="614"/>
      <c r="I51" s="615"/>
      <c r="J51" s="616"/>
      <c r="K51" s="617"/>
      <c r="L51" s="614"/>
      <c r="M51" s="615"/>
      <c r="N51" s="616"/>
      <c r="O51" s="617"/>
      <c r="P51" s="614"/>
      <c r="Q51" s="618"/>
      <c r="R51" s="466"/>
      <c r="S51" s="374"/>
      <c r="T51" s="465"/>
      <c r="U51" s="342"/>
      <c r="V51" s="343">
        <f t="shared" si="7"/>
        <v>0</v>
      </c>
      <c r="W51" s="343" t="str">
        <f t="shared" si="0"/>
        <v/>
      </c>
      <c r="X51" s="343">
        <f t="shared" si="1"/>
        <v>0</v>
      </c>
      <c r="Y51" s="343" t="str">
        <f t="shared" si="6"/>
        <v/>
      </c>
      <c r="Z51" s="344" t="str">
        <f t="shared" si="2"/>
        <v/>
      </c>
      <c r="AA51" s="344" t="str">
        <f t="shared" si="3"/>
        <v/>
      </c>
      <c r="AB51" s="343">
        <f t="shared" si="8"/>
        <v>0</v>
      </c>
      <c r="AC51" s="343">
        <f t="shared" si="9"/>
        <v>0</v>
      </c>
      <c r="AD51" s="344" t="str">
        <f t="shared" si="4"/>
        <v/>
      </c>
      <c r="AE51" s="540"/>
      <c r="AF51" s="346">
        <f t="shared" si="10"/>
        <v>0</v>
      </c>
    </row>
    <row r="52" spans="1:32" s="346" customFormat="1" ht="21" customHeight="1" x14ac:dyDescent="0.4">
      <c r="A52" s="341" t="str">
        <f>IF(OR('ordem de passagem'!$G48="pct",'ordem de passagem'!$G48="mini",'ordem de passagem'!$G48="pctt",'ordem de passagem'!$G48="pctn",'ordem de passagem'!$G48="pctm"),'ordem de passagem'!B48,"")</f>
        <v/>
      </c>
      <c r="B52" s="402" t="str">
        <f>IF(OR('ordem de passagem'!$G48="pct",'ordem de passagem'!$G48="mini",'ordem de passagem'!$G48="pctt",'ordem de passagem'!$G48="pctn",'ordem de passagem'!$G48="pctm"),'ordem de passagem'!C48,"Não faz este aparelho")</f>
        <v>Não faz este aparelho</v>
      </c>
      <c r="C52" s="402" t="str">
        <f>IF(OR('ordem de passagem'!$G48="pct",'ordem de passagem'!$G48="mini",'ordem de passagem'!$G48="pctt",'ordem de passagem'!$G48="pctn",'ordem de passagem'!$G48="pctm"),'ordem de passagem'!D48,"")</f>
        <v/>
      </c>
      <c r="D52" s="341" t="str">
        <f>IF(OR('ordem de passagem'!$G48="pct",'ordem de passagem'!$G48="mini",'ordem de passagem'!$G48="pctt",'ordem de passagem'!$G48="pctn",'ordem de passagem'!$G48="pctm"),'ordem de passagem'!E48,"")</f>
        <v/>
      </c>
      <c r="E52" s="341" t="str">
        <f>IF(OR('ordem de passagem'!$G48="pct",'ordem de passagem'!$G48="mini",'ordem de passagem'!$G48="pctt",'ordem de passagem'!$G48="pctn",'ordem de passagem'!$G48="pctm"),'ordem de passagem'!G48,"")</f>
        <v/>
      </c>
      <c r="F52" s="341" t="str">
        <f>IF(OR('ordem de passagem'!$G48="pct",'ordem de passagem'!$G48="mini",'ordem de passagem'!$G48="pctt",'ordem de passagem'!$G48="pctn",'ordem de passagem'!$G48="pctm"),'ordem de passagem'!F48,"")</f>
        <v/>
      </c>
      <c r="G52" s="341" t="str">
        <f>IF(OR('ordem de passagem'!$G48="pct",'ordem de passagem'!$G48="mini",'ordem de passagem'!$G48="pctt",'ordem de passagem'!$G48="pctn",'ordem de passagem'!$G48="pctm"),'ordem de passagem'!H48,"")</f>
        <v/>
      </c>
      <c r="H52" s="614"/>
      <c r="I52" s="615"/>
      <c r="J52" s="616"/>
      <c r="K52" s="617"/>
      <c r="L52" s="614"/>
      <c r="M52" s="615"/>
      <c r="N52" s="616"/>
      <c r="O52" s="617"/>
      <c r="P52" s="614"/>
      <c r="Q52" s="618"/>
      <c r="R52" s="466"/>
      <c r="S52" s="374"/>
      <c r="T52" s="465"/>
      <c r="U52" s="342"/>
      <c r="V52" s="343">
        <f t="shared" si="7"/>
        <v>0</v>
      </c>
      <c r="W52" s="343" t="str">
        <f t="shared" si="0"/>
        <v/>
      </c>
      <c r="X52" s="343">
        <f t="shared" si="1"/>
        <v>0</v>
      </c>
      <c r="Y52" s="343" t="str">
        <f t="shared" si="6"/>
        <v/>
      </c>
      <c r="Z52" s="344" t="str">
        <f t="shared" si="2"/>
        <v/>
      </c>
      <c r="AA52" s="344" t="str">
        <f t="shared" si="3"/>
        <v/>
      </c>
      <c r="AB52" s="343">
        <f t="shared" si="8"/>
        <v>0</v>
      </c>
      <c r="AC52" s="343">
        <f t="shared" si="9"/>
        <v>0</v>
      </c>
      <c r="AD52" s="344" t="str">
        <f t="shared" si="4"/>
        <v/>
      </c>
      <c r="AE52" s="540"/>
      <c r="AF52" s="346">
        <f t="shared" si="10"/>
        <v>0</v>
      </c>
    </row>
    <row r="53" spans="1:32" s="346" customFormat="1" ht="21" customHeight="1" x14ac:dyDescent="0.4">
      <c r="A53" s="341" t="str">
        <f>IF(OR('ordem de passagem'!$G49="pct",'ordem de passagem'!$G49="mini",'ordem de passagem'!$G49="pctt",'ordem de passagem'!$G49="pctn",'ordem de passagem'!$G49="pctm"),'ordem de passagem'!B49,"")</f>
        <v/>
      </c>
      <c r="B53" s="402" t="str">
        <f>IF(OR('ordem de passagem'!$G49="pct",'ordem de passagem'!$G49="mini",'ordem de passagem'!$G49="pctt",'ordem de passagem'!$G49="pctn",'ordem de passagem'!$G49="pctm"),'ordem de passagem'!C49,"Não faz este aparelho")</f>
        <v>Não faz este aparelho</v>
      </c>
      <c r="C53" s="402" t="str">
        <f>IF(OR('ordem de passagem'!$G49="pct",'ordem de passagem'!$G49="mini",'ordem de passagem'!$G49="pctt",'ordem de passagem'!$G49="pctn",'ordem de passagem'!$G49="pctm"),'ordem de passagem'!D49,"")</f>
        <v/>
      </c>
      <c r="D53" s="341" t="str">
        <f>IF(OR('ordem de passagem'!$G49="pct",'ordem de passagem'!$G49="mini",'ordem de passagem'!$G49="pctt",'ordem de passagem'!$G49="pctn",'ordem de passagem'!$G49="pctm"),'ordem de passagem'!E49,"")</f>
        <v/>
      </c>
      <c r="E53" s="341" t="str">
        <f>IF(OR('ordem de passagem'!$G49="pct",'ordem de passagem'!$G49="mini",'ordem de passagem'!$G49="pctt",'ordem de passagem'!$G49="pctn",'ordem de passagem'!$G49="pctm"),'ordem de passagem'!G49,"")</f>
        <v/>
      </c>
      <c r="F53" s="341" t="str">
        <f>IF(OR('ordem de passagem'!$G49="pct",'ordem de passagem'!$G49="mini",'ordem de passagem'!$G49="pctt",'ordem de passagem'!$G49="pctn",'ordem de passagem'!$G49="pctm"),'ordem de passagem'!F49,"")</f>
        <v/>
      </c>
      <c r="G53" s="341" t="str">
        <f>IF(OR('ordem de passagem'!$G49="pct",'ordem de passagem'!$G49="mini",'ordem de passagem'!$G49="pctt",'ordem de passagem'!$G49="pctn",'ordem de passagem'!$G49="pctm"),'ordem de passagem'!H49,"")</f>
        <v/>
      </c>
      <c r="H53" s="614"/>
      <c r="I53" s="615"/>
      <c r="J53" s="616"/>
      <c r="K53" s="617"/>
      <c r="L53" s="614"/>
      <c r="M53" s="615"/>
      <c r="N53" s="616"/>
      <c r="O53" s="617"/>
      <c r="P53" s="614"/>
      <c r="Q53" s="618"/>
      <c r="R53" s="466"/>
      <c r="S53" s="374"/>
      <c r="T53" s="465"/>
      <c r="U53" s="342"/>
      <c r="V53" s="343">
        <f t="shared" si="7"/>
        <v>0</v>
      </c>
      <c r="W53" s="343" t="str">
        <f t="shared" si="0"/>
        <v/>
      </c>
      <c r="X53" s="343">
        <f t="shared" si="1"/>
        <v>0</v>
      </c>
      <c r="Y53" s="343" t="str">
        <f t="shared" si="6"/>
        <v/>
      </c>
      <c r="Z53" s="344" t="str">
        <f t="shared" si="2"/>
        <v/>
      </c>
      <c r="AA53" s="344" t="str">
        <f t="shared" si="3"/>
        <v/>
      </c>
      <c r="AB53" s="343">
        <f t="shared" si="8"/>
        <v>0</v>
      </c>
      <c r="AC53" s="343">
        <f t="shared" si="9"/>
        <v>0</v>
      </c>
      <c r="AD53" s="344" t="str">
        <f t="shared" si="4"/>
        <v/>
      </c>
      <c r="AE53" s="540"/>
      <c r="AF53" s="346">
        <f t="shared" si="10"/>
        <v>0</v>
      </c>
    </row>
    <row r="54" spans="1:32" s="346" customFormat="1" ht="21" customHeight="1" x14ac:dyDescent="0.4">
      <c r="A54" s="341" t="str">
        <f>IF(OR('ordem de passagem'!$G50="pct",'ordem de passagem'!$G50="mini",'ordem de passagem'!$G50="pctt",'ordem de passagem'!$G50="pctn",'ordem de passagem'!$G50="pctm"),'ordem de passagem'!B50,"")</f>
        <v/>
      </c>
      <c r="B54" s="402" t="str">
        <f>IF(OR('ordem de passagem'!$G50="pct",'ordem de passagem'!$G50="mini",'ordem de passagem'!$G50="pctt",'ordem de passagem'!$G50="pctn",'ordem de passagem'!$G50="pctm"),'ordem de passagem'!C50,"Não faz este aparelho")</f>
        <v>Não faz este aparelho</v>
      </c>
      <c r="C54" s="402" t="str">
        <f>IF(OR('ordem de passagem'!$G50="pct",'ordem de passagem'!$G50="mini",'ordem de passagem'!$G50="pctt",'ordem de passagem'!$G50="pctn",'ordem de passagem'!$G50="pctm"),'ordem de passagem'!D50,"")</f>
        <v/>
      </c>
      <c r="D54" s="341" t="str">
        <f>IF(OR('ordem de passagem'!$G50="pct",'ordem de passagem'!$G50="mini",'ordem de passagem'!$G50="pctt",'ordem de passagem'!$G50="pctn",'ordem de passagem'!$G50="pctm"),'ordem de passagem'!E50,"")</f>
        <v/>
      </c>
      <c r="E54" s="341" t="str">
        <f>IF(OR('ordem de passagem'!$G50="pct",'ordem de passagem'!$G50="mini",'ordem de passagem'!$G50="pctt",'ordem de passagem'!$G50="pctn",'ordem de passagem'!$G50="pctm"),'ordem de passagem'!G50,"")</f>
        <v/>
      </c>
      <c r="F54" s="341" t="str">
        <f>IF(OR('ordem de passagem'!$G50="pct",'ordem de passagem'!$G50="mini",'ordem de passagem'!$G50="pctt",'ordem de passagem'!$G50="pctn",'ordem de passagem'!$G50="pctm"),'ordem de passagem'!F50,"")</f>
        <v/>
      </c>
      <c r="G54" s="341" t="str">
        <f>IF(OR('ordem de passagem'!$G50="pct",'ordem de passagem'!$G50="mini",'ordem de passagem'!$G50="pctt",'ordem de passagem'!$G50="pctn",'ordem de passagem'!$G50="pctm"),'ordem de passagem'!H50,"")</f>
        <v/>
      </c>
      <c r="H54" s="614"/>
      <c r="I54" s="615"/>
      <c r="J54" s="616"/>
      <c r="K54" s="617"/>
      <c r="L54" s="614"/>
      <c r="M54" s="615"/>
      <c r="N54" s="616"/>
      <c r="O54" s="617"/>
      <c r="P54" s="614"/>
      <c r="Q54" s="618"/>
      <c r="R54" s="466"/>
      <c r="S54" s="374"/>
      <c r="T54" s="465"/>
      <c r="U54" s="342"/>
      <c r="V54" s="343">
        <f t="shared" si="7"/>
        <v>0</v>
      </c>
      <c r="W54" s="343" t="str">
        <f t="shared" si="0"/>
        <v/>
      </c>
      <c r="X54" s="343">
        <f t="shared" si="1"/>
        <v>0</v>
      </c>
      <c r="Y54" s="343" t="str">
        <f t="shared" si="6"/>
        <v/>
      </c>
      <c r="Z54" s="344" t="str">
        <f t="shared" si="2"/>
        <v/>
      </c>
      <c r="AA54" s="344" t="str">
        <f t="shared" si="3"/>
        <v/>
      </c>
      <c r="AB54" s="343">
        <f t="shared" si="8"/>
        <v>0</v>
      </c>
      <c r="AC54" s="343">
        <f t="shared" si="9"/>
        <v>0</v>
      </c>
      <c r="AD54" s="344" t="str">
        <f t="shared" si="4"/>
        <v/>
      </c>
      <c r="AE54" s="540"/>
      <c r="AF54" s="346">
        <f t="shared" si="10"/>
        <v>0</v>
      </c>
    </row>
    <row r="55" spans="1:32" s="346" customFormat="1" ht="21" customHeight="1" x14ac:dyDescent="0.4">
      <c r="A55" s="341" t="str">
        <f>IF(OR('ordem de passagem'!$G51="pct",'ordem de passagem'!$G51="mini",'ordem de passagem'!$G51="pctt",'ordem de passagem'!$G51="pctn",'ordem de passagem'!$G51="pctm"),'ordem de passagem'!B51,"")</f>
        <v/>
      </c>
      <c r="B55" s="402" t="str">
        <f>IF(OR('ordem de passagem'!$G51="pct",'ordem de passagem'!$G51="mini",'ordem de passagem'!$G51="pctt",'ordem de passagem'!$G51="pctn",'ordem de passagem'!$G51="pctm"),'ordem de passagem'!C51,"Não faz este aparelho")</f>
        <v>Não faz este aparelho</v>
      </c>
      <c r="C55" s="402" t="str">
        <f>IF(OR('ordem de passagem'!$G51="pct",'ordem de passagem'!$G51="mini",'ordem de passagem'!$G51="pctt",'ordem de passagem'!$G51="pctn",'ordem de passagem'!$G51="pctm"),'ordem de passagem'!D51,"")</f>
        <v/>
      </c>
      <c r="D55" s="341" t="str">
        <f>IF(OR('ordem de passagem'!$G51="pct",'ordem de passagem'!$G51="mini",'ordem de passagem'!$G51="pctt",'ordem de passagem'!$G51="pctn",'ordem de passagem'!$G51="pctm"),'ordem de passagem'!E51,"")</f>
        <v/>
      </c>
      <c r="E55" s="341" t="str">
        <f>IF(OR('ordem de passagem'!$G51="pct",'ordem de passagem'!$G51="mini",'ordem de passagem'!$G51="pctt",'ordem de passagem'!$G51="pctn",'ordem de passagem'!$G51="pctm"),'ordem de passagem'!G51,"")</f>
        <v/>
      </c>
      <c r="F55" s="341" t="str">
        <f>IF(OR('ordem de passagem'!$G51="pct",'ordem de passagem'!$G51="mini",'ordem de passagem'!$G51="pctt",'ordem de passagem'!$G51="pctn",'ordem de passagem'!$G51="pctm"),'ordem de passagem'!F51,"")</f>
        <v/>
      </c>
      <c r="G55" s="341" t="str">
        <f>IF(OR('ordem de passagem'!$G51="pct",'ordem de passagem'!$G51="mini",'ordem de passagem'!$G51="pctt",'ordem de passagem'!$G51="pctn",'ordem de passagem'!$G51="pctm"),'ordem de passagem'!H51,"")</f>
        <v/>
      </c>
      <c r="H55" s="614"/>
      <c r="I55" s="615"/>
      <c r="J55" s="616"/>
      <c r="K55" s="617"/>
      <c r="L55" s="614"/>
      <c r="M55" s="615"/>
      <c r="N55" s="616"/>
      <c r="O55" s="617"/>
      <c r="P55" s="614"/>
      <c r="Q55" s="618"/>
      <c r="R55" s="466"/>
      <c r="S55" s="374"/>
      <c r="T55" s="465"/>
      <c r="U55" s="342"/>
      <c r="V55" s="343">
        <f t="shared" si="7"/>
        <v>0</v>
      </c>
      <c r="W55" s="343" t="str">
        <f t="shared" si="0"/>
        <v/>
      </c>
      <c r="X55" s="343">
        <f t="shared" si="1"/>
        <v>0</v>
      </c>
      <c r="Y55" s="343" t="str">
        <f t="shared" si="6"/>
        <v/>
      </c>
      <c r="Z55" s="344" t="str">
        <f t="shared" si="2"/>
        <v/>
      </c>
      <c r="AA55" s="344" t="str">
        <f t="shared" si="3"/>
        <v/>
      </c>
      <c r="AB55" s="343">
        <f t="shared" si="8"/>
        <v>0</v>
      </c>
      <c r="AC55" s="343">
        <f t="shared" si="9"/>
        <v>0</v>
      </c>
      <c r="AD55" s="344" t="str">
        <f t="shared" si="4"/>
        <v/>
      </c>
      <c r="AE55" s="540"/>
      <c r="AF55" s="346">
        <f t="shared" si="10"/>
        <v>0</v>
      </c>
    </row>
    <row r="56" spans="1:32" s="346" customFormat="1" ht="21" customHeight="1" x14ac:dyDescent="0.4">
      <c r="A56" s="341" t="str">
        <f>IF(OR('ordem de passagem'!$G52="pct",'ordem de passagem'!$G52="mini",'ordem de passagem'!$G52="pctt",'ordem de passagem'!$G52="pctn",'ordem de passagem'!$G52="pctm"),'ordem de passagem'!B52,"")</f>
        <v/>
      </c>
      <c r="B56" s="402" t="str">
        <f>IF(OR('ordem de passagem'!$G52="pct",'ordem de passagem'!$G52="mini",'ordem de passagem'!$G52="pctt",'ordem de passagem'!$G52="pctn",'ordem de passagem'!$G52="pctm"),'ordem de passagem'!C52,"Não faz este aparelho")</f>
        <v>Não faz este aparelho</v>
      </c>
      <c r="C56" s="402" t="str">
        <f>IF(OR('ordem de passagem'!$G52="pct",'ordem de passagem'!$G52="mini",'ordem de passagem'!$G52="pctt",'ordem de passagem'!$G52="pctn",'ordem de passagem'!$G52="pctm"),'ordem de passagem'!D52,"")</f>
        <v/>
      </c>
      <c r="D56" s="341" t="str">
        <f>IF(OR('ordem de passagem'!$G52="pct",'ordem de passagem'!$G52="mini",'ordem de passagem'!$G52="pctt",'ordem de passagem'!$G52="pctn",'ordem de passagem'!$G52="pctm"),'ordem de passagem'!E52,"")</f>
        <v/>
      </c>
      <c r="E56" s="341" t="str">
        <f>IF(OR('ordem de passagem'!$G52="pct",'ordem de passagem'!$G52="mini",'ordem de passagem'!$G52="pctt",'ordem de passagem'!$G52="pctn",'ordem de passagem'!$G52="pctm"),'ordem de passagem'!G52,"")</f>
        <v/>
      </c>
      <c r="F56" s="341" t="str">
        <f>IF(OR('ordem de passagem'!$G52="pct",'ordem de passagem'!$G52="mini",'ordem de passagem'!$G52="pctt",'ordem de passagem'!$G52="pctn",'ordem de passagem'!$G52="pctm"),'ordem de passagem'!F52,"")</f>
        <v/>
      </c>
      <c r="G56" s="341" t="str">
        <f>IF(OR('ordem de passagem'!$G52="pct",'ordem de passagem'!$G52="mini",'ordem de passagem'!$G52="pctt",'ordem de passagem'!$G52="pctn",'ordem de passagem'!$G52="pctm"),'ordem de passagem'!H52,"")</f>
        <v/>
      </c>
      <c r="H56" s="614"/>
      <c r="I56" s="615"/>
      <c r="J56" s="616"/>
      <c r="K56" s="617"/>
      <c r="L56" s="614"/>
      <c r="M56" s="615"/>
      <c r="N56" s="616"/>
      <c r="O56" s="617"/>
      <c r="P56" s="614"/>
      <c r="Q56" s="618"/>
      <c r="R56" s="466"/>
      <c r="S56" s="374"/>
      <c r="T56" s="465"/>
      <c r="U56" s="342"/>
      <c r="V56" s="343">
        <f t="shared" si="7"/>
        <v>0</v>
      </c>
      <c r="W56" s="343" t="str">
        <f t="shared" si="0"/>
        <v/>
      </c>
      <c r="X56" s="343">
        <f t="shared" si="1"/>
        <v>0</v>
      </c>
      <c r="Y56" s="343" t="str">
        <f t="shared" si="6"/>
        <v/>
      </c>
      <c r="Z56" s="344" t="str">
        <f t="shared" si="2"/>
        <v/>
      </c>
      <c r="AA56" s="344" t="str">
        <f t="shared" si="3"/>
        <v/>
      </c>
      <c r="AB56" s="343">
        <f t="shared" si="8"/>
        <v>0</v>
      </c>
      <c r="AC56" s="343">
        <f t="shared" si="9"/>
        <v>0</v>
      </c>
      <c r="AD56" s="344" t="str">
        <f t="shared" si="4"/>
        <v/>
      </c>
      <c r="AE56" s="540"/>
      <c r="AF56" s="346">
        <f t="shared" si="10"/>
        <v>0</v>
      </c>
    </row>
    <row r="57" spans="1:32" s="346" customFormat="1" ht="21" customHeight="1" x14ac:dyDescent="0.4">
      <c r="A57" s="341" t="str">
        <f>IF(OR('ordem de passagem'!$G53="pct",'ordem de passagem'!$G53="mini",'ordem de passagem'!$G53="pctt",'ordem de passagem'!$G53="pctn",'ordem de passagem'!$G53="pctm"),'ordem de passagem'!B53,"")</f>
        <v/>
      </c>
      <c r="B57" s="402" t="str">
        <f>IF(OR('ordem de passagem'!$G53="pct",'ordem de passagem'!$G53="mini",'ordem de passagem'!$G53="pctt",'ordem de passagem'!$G53="pctn",'ordem de passagem'!$G53="pctm"),'ordem de passagem'!C53,"Não faz este aparelho")</f>
        <v>Não faz este aparelho</v>
      </c>
      <c r="C57" s="402" t="str">
        <f>IF(OR('ordem de passagem'!$G53="pct",'ordem de passagem'!$G53="mini",'ordem de passagem'!$G53="pctt",'ordem de passagem'!$G53="pctn",'ordem de passagem'!$G53="pctm"),'ordem de passagem'!D53,"")</f>
        <v/>
      </c>
      <c r="D57" s="341" t="str">
        <f>IF(OR('ordem de passagem'!$G53="pct",'ordem de passagem'!$G53="mini",'ordem de passagem'!$G53="pctt",'ordem de passagem'!$G53="pctn",'ordem de passagem'!$G53="pctm"),'ordem de passagem'!E53,"")</f>
        <v/>
      </c>
      <c r="E57" s="341" t="str">
        <f>IF(OR('ordem de passagem'!$G53="pct",'ordem de passagem'!$G53="mini",'ordem de passagem'!$G53="pctt",'ordem de passagem'!$G53="pctn",'ordem de passagem'!$G53="pctm"),'ordem de passagem'!G53,"")</f>
        <v/>
      </c>
      <c r="F57" s="341" t="str">
        <f>IF(OR('ordem de passagem'!$G53="pct",'ordem de passagem'!$G53="mini",'ordem de passagem'!$G53="pctt",'ordem de passagem'!$G53="pctn",'ordem de passagem'!$G53="pctm"),'ordem de passagem'!F53,"")</f>
        <v/>
      </c>
      <c r="G57" s="341" t="str">
        <f>IF(OR('ordem de passagem'!$G53="pct",'ordem de passagem'!$G53="mini",'ordem de passagem'!$G53="pctt",'ordem de passagem'!$G53="pctn",'ordem de passagem'!$G53="pctm"),'ordem de passagem'!H53,"")</f>
        <v/>
      </c>
      <c r="H57" s="614"/>
      <c r="I57" s="615"/>
      <c r="J57" s="616"/>
      <c r="K57" s="617"/>
      <c r="L57" s="614"/>
      <c r="M57" s="615"/>
      <c r="N57" s="616"/>
      <c r="O57" s="617"/>
      <c r="P57" s="614"/>
      <c r="Q57" s="618"/>
      <c r="R57" s="466"/>
      <c r="S57" s="374"/>
      <c r="T57" s="465"/>
      <c r="U57" s="342"/>
      <c r="V57" s="343">
        <f t="shared" si="7"/>
        <v>0</v>
      </c>
      <c r="W57" s="343" t="str">
        <f t="shared" si="0"/>
        <v/>
      </c>
      <c r="X57" s="343">
        <f t="shared" si="1"/>
        <v>0</v>
      </c>
      <c r="Y57" s="343" t="str">
        <f t="shared" si="6"/>
        <v/>
      </c>
      <c r="Z57" s="344" t="str">
        <f t="shared" si="2"/>
        <v/>
      </c>
      <c r="AA57" s="344" t="str">
        <f t="shared" si="3"/>
        <v/>
      </c>
      <c r="AB57" s="343">
        <f t="shared" si="8"/>
        <v>0</v>
      </c>
      <c r="AC57" s="343">
        <f t="shared" si="9"/>
        <v>0</v>
      </c>
      <c r="AD57" s="344" t="str">
        <f t="shared" si="4"/>
        <v/>
      </c>
      <c r="AE57" s="540"/>
      <c r="AF57" s="346">
        <f t="shared" si="10"/>
        <v>0</v>
      </c>
    </row>
    <row r="58" spans="1:32" s="346" customFormat="1" ht="21" customHeight="1" x14ac:dyDescent="0.4">
      <c r="A58" s="341" t="str">
        <f>IF(OR('ordem de passagem'!$G54="pct",'ordem de passagem'!$G54="mini",'ordem de passagem'!$G54="pctt",'ordem de passagem'!$G54="pctn",'ordem de passagem'!$G54="pctm"),'ordem de passagem'!B54,"")</f>
        <v/>
      </c>
      <c r="B58" s="402" t="str">
        <f>IF(OR('ordem de passagem'!$G54="pct",'ordem de passagem'!$G54="mini",'ordem de passagem'!$G54="pctt",'ordem de passagem'!$G54="pctn",'ordem de passagem'!$G54="pctm"),'ordem de passagem'!C54,"Não faz este aparelho")</f>
        <v>Não faz este aparelho</v>
      </c>
      <c r="C58" s="402" t="str">
        <f>IF(OR('ordem de passagem'!$G54="pct",'ordem de passagem'!$G54="mini",'ordem de passagem'!$G54="pctt",'ordem de passagem'!$G54="pctn",'ordem de passagem'!$G54="pctm"),'ordem de passagem'!D54,"")</f>
        <v/>
      </c>
      <c r="D58" s="341" t="str">
        <f>IF(OR('ordem de passagem'!$G54="pct",'ordem de passagem'!$G54="mini",'ordem de passagem'!$G54="pctt",'ordem de passagem'!$G54="pctn",'ordem de passagem'!$G54="pctm"),'ordem de passagem'!E54,"")</f>
        <v/>
      </c>
      <c r="E58" s="341" t="str">
        <f>IF(OR('ordem de passagem'!$G54="pct",'ordem de passagem'!$G54="mini",'ordem de passagem'!$G54="pctt",'ordem de passagem'!$G54="pctn",'ordem de passagem'!$G54="pctm"),'ordem de passagem'!G54,"")</f>
        <v/>
      </c>
      <c r="F58" s="341" t="str">
        <f>IF(OR('ordem de passagem'!$G54="pct",'ordem de passagem'!$G54="mini",'ordem de passagem'!$G54="pctt",'ordem de passagem'!$G54="pctn",'ordem de passagem'!$G54="pctm"),'ordem de passagem'!F54,"")</f>
        <v/>
      </c>
      <c r="G58" s="341" t="str">
        <f>IF(OR('ordem de passagem'!$G54="pct",'ordem de passagem'!$G54="mini",'ordem de passagem'!$G54="pctt",'ordem de passagem'!$G54="pctn",'ordem de passagem'!$G54="pctm"),'ordem de passagem'!H54,"")</f>
        <v/>
      </c>
      <c r="H58" s="614"/>
      <c r="I58" s="615"/>
      <c r="J58" s="616"/>
      <c r="K58" s="617"/>
      <c r="L58" s="614"/>
      <c r="M58" s="615"/>
      <c r="N58" s="616"/>
      <c r="O58" s="617"/>
      <c r="P58" s="614"/>
      <c r="Q58" s="618"/>
      <c r="R58" s="466"/>
      <c r="S58" s="374"/>
      <c r="T58" s="465"/>
      <c r="U58" s="342"/>
      <c r="V58" s="343">
        <f t="shared" si="7"/>
        <v>0</v>
      </c>
      <c r="W58" s="343" t="str">
        <f t="shared" si="0"/>
        <v/>
      </c>
      <c r="X58" s="343">
        <f t="shared" si="1"/>
        <v>0</v>
      </c>
      <c r="Y58" s="343" t="str">
        <f t="shared" si="6"/>
        <v/>
      </c>
      <c r="Z58" s="344" t="str">
        <f t="shared" si="2"/>
        <v/>
      </c>
      <c r="AA58" s="344" t="str">
        <f t="shared" si="3"/>
        <v/>
      </c>
      <c r="AB58" s="343">
        <f t="shared" si="8"/>
        <v>0</v>
      </c>
      <c r="AC58" s="343">
        <f t="shared" si="9"/>
        <v>0</v>
      </c>
      <c r="AD58" s="344" t="str">
        <f t="shared" si="4"/>
        <v/>
      </c>
      <c r="AE58" s="540"/>
      <c r="AF58" s="346">
        <f t="shared" si="10"/>
        <v>0</v>
      </c>
    </row>
    <row r="59" spans="1:32" s="346" customFormat="1" ht="21" customHeight="1" x14ac:dyDescent="0.4">
      <c r="A59" s="341" t="str">
        <f>IF(OR('ordem de passagem'!$G55="pct",'ordem de passagem'!$G55="mini",'ordem de passagem'!$G55="pctt",'ordem de passagem'!$G55="pctn",'ordem de passagem'!$G55="pctm"),'ordem de passagem'!B55,"")</f>
        <v/>
      </c>
      <c r="B59" s="402" t="str">
        <f>IF(OR('ordem de passagem'!$G55="pct",'ordem de passagem'!$G55="mini",'ordem de passagem'!$G55="pctt",'ordem de passagem'!$G55="pctn",'ordem de passagem'!$G55="pctm"),'ordem de passagem'!C55,"Não faz este aparelho")</f>
        <v>Não faz este aparelho</v>
      </c>
      <c r="C59" s="402" t="str">
        <f>IF(OR('ordem de passagem'!$G55="pct",'ordem de passagem'!$G55="mini",'ordem de passagem'!$G55="pctt",'ordem de passagem'!$G55="pctn",'ordem de passagem'!$G55="pctm"),'ordem de passagem'!D55,"")</f>
        <v/>
      </c>
      <c r="D59" s="341" t="str">
        <f>IF(OR('ordem de passagem'!$G55="pct",'ordem de passagem'!$G55="mini",'ordem de passagem'!$G55="pctt",'ordem de passagem'!$G55="pctn",'ordem de passagem'!$G55="pctm"),'ordem de passagem'!E55,"")</f>
        <v/>
      </c>
      <c r="E59" s="341" t="str">
        <f>IF(OR('ordem de passagem'!$G55="pct",'ordem de passagem'!$G55="mini",'ordem de passagem'!$G55="pctt",'ordem de passagem'!$G55="pctn",'ordem de passagem'!$G55="pctm"),'ordem de passagem'!G55,"")</f>
        <v/>
      </c>
      <c r="F59" s="341" t="str">
        <f>IF(OR('ordem de passagem'!$G55="pct",'ordem de passagem'!$G55="mini",'ordem de passagem'!$G55="pctt",'ordem de passagem'!$G55="pctn",'ordem de passagem'!$G55="pctm"),'ordem de passagem'!F55,"")</f>
        <v/>
      </c>
      <c r="G59" s="341" t="str">
        <f>IF(OR('ordem de passagem'!$G55="pct",'ordem de passagem'!$G55="mini",'ordem de passagem'!$G55="pctt",'ordem de passagem'!$G55="pctn",'ordem de passagem'!$G55="pctm"),'ordem de passagem'!H55,"")</f>
        <v/>
      </c>
      <c r="H59" s="614"/>
      <c r="I59" s="615"/>
      <c r="J59" s="616"/>
      <c r="K59" s="617"/>
      <c r="L59" s="614"/>
      <c r="M59" s="615"/>
      <c r="N59" s="616"/>
      <c r="O59" s="617"/>
      <c r="P59" s="614"/>
      <c r="Q59" s="618"/>
      <c r="R59" s="466"/>
      <c r="S59" s="374"/>
      <c r="T59" s="465"/>
      <c r="U59" s="342"/>
      <c r="V59" s="343">
        <f t="shared" si="7"/>
        <v>0</v>
      </c>
      <c r="W59" s="343" t="str">
        <f t="shared" si="0"/>
        <v/>
      </c>
      <c r="X59" s="343">
        <f t="shared" si="1"/>
        <v>0</v>
      </c>
      <c r="Y59" s="343" t="str">
        <f t="shared" si="6"/>
        <v/>
      </c>
      <c r="Z59" s="344" t="str">
        <f t="shared" si="2"/>
        <v/>
      </c>
      <c r="AA59" s="344" t="str">
        <f t="shared" si="3"/>
        <v/>
      </c>
      <c r="AB59" s="343">
        <f t="shared" si="8"/>
        <v>0</v>
      </c>
      <c r="AC59" s="343">
        <f t="shared" si="9"/>
        <v>0</v>
      </c>
      <c r="AD59" s="344" t="str">
        <f t="shared" si="4"/>
        <v/>
      </c>
      <c r="AE59" s="540"/>
      <c r="AF59" s="346">
        <f t="shared" si="10"/>
        <v>0</v>
      </c>
    </row>
    <row r="60" spans="1:32" s="346" customFormat="1" ht="21" customHeight="1" x14ac:dyDescent="0.4">
      <c r="A60" s="341" t="str">
        <f>IF(OR('ordem de passagem'!$G56="pct",'ordem de passagem'!$G56="mini",'ordem de passagem'!$G56="pctt",'ordem de passagem'!$G56="pctn",'ordem de passagem'!$G56="pctm"),'ordem de passagem'!B56,"")</f>
        <v/>
      </c>
      <c r="B60" s="402" t="str">
        <f>IF(OR('ordem de passagem'!$G56="pct",'ordem de passagem'!$G56="mini",'ordem de passagem'!$G56="pctt",'ordem de passagem'!$G56="pctn",'ordem de passagem'!$G56="pctm"),'ordem de passagem'!C56,"Não faz este aparelho")</f>
        <v>Não faz este aparelho</v>
      </c>
      <c r="C60" s="402" t="str">
        <f>IF(OR('ordem de passagem'!$G56="pct",'ordem de passagem'!$G56="mini",'ordem de passagem'!$G56="pctt",'ordem de passagem'!$G56="pctn",'ordem de passagem'!$G56="pctm"),'ordem de passagem'!D56,"")</f>
        <v/>
      </c>
      <c r="D60" s="341" t="str">
        <f>IF(OR('ordem de passagem'!$G56="pct",'ordem de passagem'!$G56="mini",'ordem de passagem'!$G56="pctt",'ordem de passagem'!$G56="pctn",'ordem de passagem'!$G56="pctm"),'ordem de passagem'!E56,"")</f>
        <v/>
      </c>
      <c r="E60" s="341" t="str">
        <f>IF(OR('ordem de passagem'!$G56="pct",'ordem de passagem'!$G56="mini",'ordem de passagem'!$G56="pctt",'ordem de passagem'!$G56="pctn",'ordem de passagem'!$G56="pctm"),'ordem de passagem'!G56,"")</f>
        <v/>
      </c>
      <c r="F60" s="341" t="str">
        <f>IF(OR('ordem de passagem'!$G56="pct",'ordem de passagem'!$G56="mini",'ordem de passagem'!$G56="pctt",'ordem de passagem'!$G56="pctn",'ordem de passagem'!$G56="pctm"),'ordem de passagem'!F56,"")</f>
        <v/>
      </c>
      <c r="G60" s="341" t="str">
        <f>IF(OR('ordem de passagem'!$G56="pct",'ordem de passagem'!$G56="mini",'ordem de passagem'!$G56="pctt",'ordem de passagem'!$G56="pctn",'ordem de passagem'!$G56="pctm"),'ordem de passagem'!H56,"")</f>
        <v/>
      </c>
      <c r="H60" s="614"/>
      <c r="I60" s="615"/>
      <c r="J60" s="616"/>
      <c r="K60" s="617"/>
      <c r="L60" s="614"/>
      <c r="M60" s="615"/>
      <c r="N60" s="616"/>
      <c r="O60" s="617"/>
      <c r="P60" s="614"/>
      <c r="Q60" s="618"/>
      <c r="R60" s="466"/>
      <c r="S60" s="374"/>
      <c r="T60" s="465"/>
      <c r="U60" s="342"/>
      <c r="V60" s="343">
        <f t="shared" si="7"/>
        <v>0</v>
      </c>
      <c r="W60" s="343" t="str">
        <f t="shared" si="0"/>
        <v/>
      </c>
      <c r="X60" s="343">
        <f t="shared" si="1"/>
        <v>0</v>
      </c>
      <c r="Y60" s="343" t="str">
        <f t="shared" si="6"/>
        <v/>
      </c>
      <c r="Z60" s="344" t="str">
        <f t="shared" si="2"/>
        <v/>
      </c>
      <c r="AA60" s="344" t="str">
        <f t="shared" si="3"/>
        <v/>
      </c>
      <c r="AB60" s="343">
        <f t="shared" si="8"/>
        <v>0</v>
      </c>
      <c r="AC60" s="343">
        <f t="shared" si="9"/>
        <v>0</v>
      </c>
      <c r="AD60" s="344" t="str">
        <f t="shared" si="4"/>
        <v/>
      </c>
      <c r="AE60" s="540"/>
      <c r="AF60" s="346">
        <f t="shared" si="10"/>
        <v>0</v>
      </c>
    </row>
    <row r="61" spans="1:32" s="346" customFormat="1" ht="21" customHeight="1" x14ac:dyDescent="0.4">
      <c r="A61" s="341" t="str">
        <f>IF(OR('ordem de passagem'!$G57="pct",'ordem de passagem'!$G57="mini",'ordem de passagem'!$G57="pctt",'ordem de passagem'!$G57="pctn",'ordem de passagem'!$G57="pctm"),'ordem de passagem'!B57,"")</f>
        <v/>
      </c>
      <c r="B61" s="402" t="str">
        <f>IF(OR('ordem de passagem'!$G57="pct",'ordem de passagem'!$G57="mini",'ordem de passagem'!$G57="pctt",'ordem de passagem'!$G57="pctn",'ordem de passagem'!$G57="pctm"),'ordem de passagem'!C57,"Não faz este aparelho")</f>
        <v>Não faz este aparelho</v>
      </c>
      <c r="C61" s="402" t="str">
        <f>IF(OR('ordem de passagem'!$G57="pct",'ordem de passagem'!$G57="mini",'ordem de passagem'!$G57="pctt",'ordem de passagem'!$G57="pctn",'ordem de passagem'!$G57="pctm"),'ordem de passagem'!D57,"")</f>
        <v/>
      </c>
      <c r="D61" s="341" t="str">
        <f>IF(OR('ordem de passagem'!$G57="pct",'ordem de passagem'!$G57="mini",'ordem de passagem'!$G57="pctt",'ordem de passagem'!$G57="pctn",'ordem de passagem'!$G57="pctm"),'ordem de passagem'!E57,"")</f>
        <v/>
      </c>
      <c r="E61" s="341" t="str">
        <f>IF(OR('ordem de passagem'!$G57="pct",'ordem de passagem'!$G57="mini",'ordem de passagem'!$G57="pctt",'ordem de passagem'!$G57="pctn",'ordem de passagem'!$G57="pctm"),'ordem de passagem'!G57,"")</f>
        <v/>
      </c>
      <c r="F61" s="341" t="str">
        <f>IF(OR('ordem de passagem'!$G57="pct",'ordem de passagem'!$G57="mini",'ordem de passagem'!$G57="pctt",'ordem de passagem'!$G57="pctn",'ordem de passagem'!$G57="pctm"),'ordem de passagem'!F57,"")</f>
        <v/>
      </c>
      <c r="G61" s="341" t="str">
        <f>IF(OR('ordem de passagem'!$G57="pct",'ordem de passagem'!$G57="mini",'ordem de passagem'!$G57="pctt",'ordem de passagem'!$G57="pctn",'ordem de passagem'!$G57="pctm"),'ordem de passagem'!H57,"")</f>
        <v/>
      </c>
      <c r="H61" s="614"/>
      <c r="I61" s="615"/>
      <c r="J61" s="616"/>
      <c r="K61" s="617"/>
      <c r="L61" s="614"/>
      <c r="M61" s="615"/>
      <c r="N61" s="616"/>
      <c r="O61" s="617"/>
      <c r="P61" s="614"/>
      <c r="Q61" s="618"/>
      <c r="R61" s="466"/>
      <c r="S61" s="374"/>
      <c r="T61" s="465"/>
      <c r="U61" s="342"/>
      <c r="V61" s="343">
        <f t="shared" si="7"/>
        <v>0</v>
      </c>
      <c r="W61" s="343" t="str">
        <f t="shared" si="0"/>
        <v/>
      </c>
      <c r="X61" s="343">
        <f t="shared" si="1"/>
        <v>0</v>
      </c>
      <c r="Y61" s="343" t="str">
        <f t="shared" si="6"/>
        <v/>
      </c>
      <c r="Z61" s="344" t="str">
        <f t="shared" si="2"/>
        <v/>
      </c>
      <c r="AA61" s="344" t="str">
        <f t="shared" si="3"/>
        <v/>
      </c>
      <c r="AB61" s="343">
        <f t="shared" si="8"/>
        <v>0</v>
      </c>
      <c r="AC61" s="343">
        <f t="shared" si="9"/>
        <v>0</v>
      </c>
      <c r="AD61" s="344" t="str">
        <f t="shared" si="4"/>
        <v/>
      </c>
      <c r="AE61" s="540"/>
      <c r="AF61" s="346">
        <f t="shared" si="10"/>
        <v>0</v>
      </c>
    </row>
    <row r="62" spans="1:32" s="346" customFormat="1" ht="21" customHeight="1" x14ac:dyDescent="0.4">
      <c r="A62" s="341" t="str">
        <f>IF(OR('ordem de passagem'!$G58="pct",'ordem de passagem'!$G58="mini",'ordem de passagem'!$G58="pctt",'ordem de passagem'!$G58="pctn",'ordem de passagem'!$G58="pctm"),'ordem de passagem'!B58,"")</f>
        <v/>
      </c>
      <c r="B62" s="402" t="str">
        <f>IF(OR('ordem de passagem'!$G58="pct",'ordem de passagem'!$G58="mini",'ordem de passagem'!$G58="pctt",'ordem de passagem'!$G58="pctn",'ordem de passagem'!$G58="pctm"),'ordem de passagem'!C58,"Não faz este aparelho")</f>
        <v>Não faz este aparelho</v>
      </c>
      <c r="C62" s="402" t="str">
        <f>IF(OR('ordem de passagem'!$G58="pct",'ordem de passagem'!$G58="mini",'ordem de passagem'!$G58="pctt",'ordem de passagem'!$G58="pctn",'ordem de passagem'!$G58="pctm"),'ordem de passagem'!D58,"")</f>
        <v/>
      </c>
      <c r="D62" s="341" t="str">
        <f>IF(OR('ordem de passagem'!$G58="pct",'ordem de passagem'!$G58="mini",'ordem de passagem'!$G58="pctt",'ordem de passagem'!$G58="pctn",'ordem de passagem'!$G58="pctm"),'ordem de passagem'!E58,"")</f>
        <v/>
      </c>
      <c r="E62" s="341" t="str">
        <f>IF(OR('ordem de passagem'!$G58="pct",'ordem de passagem'!$G58="mini",'ordem de passagem'!$G58="pctt",'ordem de passagem'!$G58="pctn",'ordem de passagem'!$G58="pctm"),'ordem de passagem'!G58,"")</f>
        <v/>
      </c>
      <c r="F62" s="341" t="str">
        <f>IF(OR('ordem de passagem'!$G58="pct",'ordem de passagem'!$G58="mini",'ordem de passagem'!$G58="pctt",'ordem de passagem'!$G58="pctn",'ordem de passagem'!$G58="pctm"),'ordem de passagem'!F58,"")</f>
        <v/>
      </c>
      <c r="G62" s="341" t="str">
        <f>IF(OR('ordem de passagem'!$G58="pct",'ordem de passagem'!$G58="mini",'ordem de passagem'!$G58="pctt",'ordem de passagem'!$G58="pctn",'ordem de passagem'!$G58="pctm"),'ordem de passagem'!H58,"")</f>
        <v/>
      </c>
      <c r="H62" s="614"/>
      <c r="I62" s="615"/>
      <c r="J62" s="616"/>
      <c r="K62" s="617"/>
      <c r="L62" s="614"/>
      <c r="M62" s="615"/>
      <c r="N62" s="616"/>
      <c r="O62" s="617"/>
      <c r="P62" s="614"/>
      <c r="Q62" s="618"/>
      <c r="R62" s="466"/>
      <c r="S62" s="374"/>
      <c r="T62" s="465"/>
      <c r="U62" s="342"/>
      <c r="V62" s="343">
        <f t="shared" si="7"/>
        <v>0</v>
      </c>
      <c r="W62" s="343" t="str">
        <f t="shared" si="0"/>
        <v/>
      </c>
      <c r="X62" s="343">
        <f t="shared" si="1"/>
        <v>0</v>
      </c>
      <c r="Y62" s="343" t="str">
        <f t="shared" si="6"/>
        <v/>
      </c>
      <c r="Z62" s="344" t="str">
        <f t="shared" si="2"/>
        <v/>
      </c>
      <c r="AA62" s="344" t="str">
        <f t="shared" si="3"/>
        <v/>
      </c>
      <c r="AB62" s="343">
        <f t="shared" si="8"/>
        <v>0</v>
      </c>
      <c r="AC62" s="343">
        <f t="shared" si="9"/>
        <v>0</v>
      </c>
      <c r="AD62" s="344" t="str">
        <f t="shared" si="4"/>
        <v/>
      </c>
      <c r="AE62" s="540"/>
      <c r="AF62" s="346">
        <f t="shared" si="10"/>
        <v>0</v>
      </c>
    </row>
    <row r="63" spans="1:32" s="346" customFormat="1" ht="21" customHeight="1" x14ac:dyDescent="0.4">
      <c r="A63" s="341" t="str">
        <f>IF(OR('ordem de passagem'!$G59="pct",'ordem de passagem'!$G59="mini",'ordem de passagem'!$G59="pctt",'ordem de passagem'!$G59="pctn",'ordem de passagem'!$G59="pctm"),'ordem de passagem'!B59,"")</f>
        <v/>
      </c>
      <c r="B63" s="402" t="str">
        <f>IF(OR('ordem de passagem'!$G59="pct",'ordem de passagem'!$G59="mini",'ordem de passagem'!$G59="pctt",'ordem de passagem'!$G59="pctn",'ordem de passagem'!$G59="pctm"),'ordem de passagem'!C59,"Não faz este aparelho")</f>
        <v>Não faz este aparelho</v>
      </c>
      <c r="C63" s="402" t="str">
        <f>IF(OR('ordem de passagem'!$G59="pct",'ordem de passagem'!$G59="mini",'ordem de passagem'!$G59="pctt",'ordem de passagem'!$G59="pctn",'ordem de passagem'!$G59="pctm"),'ordem de passagem'!D59,"")</f>
        <v/>
      </c>
      <c r="D63" s="341" t="str">
        <f>IF(OR('ordem de passagem'!$G59="pct",'ordem de passagem'!$G59="mini",'ordem de passagem'!$G59="pctt",'ordem de passagem'!$G59="pctn",'ordem de passagem'!$G59="pctm"),'ordem de passagem'!E59,"")</f>
        <v/>
      </c>
      <c r="E63" s="341" t="str">
        <f>IF(OR('ordem de passagem'!$G59="pct",'ordem de passagem'!$G59="mini",'ordem de passagem'!$G59="pctt",'ordem de passagem'!$G59="pctn",'ordem de passagem'!$G59="pctm"),'ordem de passagem'!G59,"")</f>
        <v/>
      </c>
      <c r="F63" s="341" t="str">
        <f>IF(OR('ordem de passagem'!$G59="pct",'ordem de passagem'!$G59="mini",'ordem de passagem'!$G59="pctt",'ordem de passagem'!$G59="pctn",'ordem de passagem'!$G59="pctm"),'ordem de passagem'!F59,"")</f>
        <v/>
      </c>
      <c r="G63" s="341" t="str">
        <f>IF(OR('ordem de passagem'!$G59="pct",'ordem de passagem'!$G59="mini",'ordem de passagem'!$G59="pctt",'ordem de passagem'!$G59="pctn",'ordem de passagem'!$G59="pctm"),'ordem de passagem'!H59,"")</f>
        <v/>
      </c>
      <c r="H63" s="614"/>
      <c r="I63" s="615"/>
      <c r="J63" s="616"/>
      <c r="K63" s="617"/>
      <c r="L63" s="614"/>
      <c r="M63" s="615"/>
      <c r="N63" s="616"/>
      <c r="O63" s="617"/>
      <c r="P63" s="614"/>
      <c r="Q63" s="618"/>
      <c r="R63" s="466"/>
      <c r="S63" s="374"/>
      <c r="T63" s="465"/>
      <c r="U63" s="342"/>
      <c r="V63" s="343">
        <f t="shared" si="7"/>
        <v>0</v>
      </c>
      <c r="W63" s="343" t="str">
        <f t="shared" si="0"/>
        <v/>
      </c>
      <c r="X63" s="343">
        <f t="shared" si="1"/>
        <v>0</v>
      </c>
      <c r="Y63" s="343" t="str">
        <f t="shared" si="6"/>
        <v/>
      </c>
      <c r="Z63" s="344" t="str">
        <f t="shared" si="2"/>
        <v/>
      </c>
      <c r="AA63" s="344" t="str">
        <f t="shared" si="3"/>
        <v/>
      </c>
      <c r="AB63" s="343">
        <f t="shared" si="8"/>
        <v>0</v>
      </c>
      <c r="AC63" s="343">
        <f t="shared" si="9"/>
        <v>0</v>
      </c>
      <c r="AD63" s="344" t="str">
        <f t="shared" si="4"/>
        <v/>
      </c>
      <c r="AE63" s="540"/>
      <c r="AF63" s="346">
        <f t="shared" si="10"/>
        <v>0</v>
      </c>
    </row>
    <row r="64" spans="1:32" s="346" customFormat="1" ht="21" customHeight="1" x14ac:dyDescent="0.4">
      <c r="A64" s="341" t="str">
        <f>IF(OR('ordem de passagem'!$G60="pct",'ordem de passagem'!$G60="mini",'ordem de passagem'!$G60="pctt",'ordem de passagem'!$G60="pctn",'ordem de passagem'!$G60="pctm"),'ordem de passagem'!B60,"")</f>
        <v/>
      </c>
      <c r="B64" s="402" t="str">
        <f>IF(OR('ordem de passagem'!$G60="pct",'ordem de passagem'!$G60="mini",'ordem de passagem'!$G60="pctt",'ordem de passagem'!$G60="pctn",'ordem de passagem'!$G60="pctm"),'ordem de passagem'!C60,"Não faz este aparelho")</f>
        <v>Não faz este aparelho</v>
      </c>
      <c r="C64" s="402" t="str">
        <f>IF(OR('ordem de passagem'!$G60="pct",'ordem de passagem'!$G60="mini",'ordem de passagem'!$G60="pctt",'ordem de passagem'!$G60="pctn",'ordem de passagem'!$G60="pctm"),'ordem de passagem'!D60,"")</f>
        <v/>
      </c>
      <c r="D64" s="341" t="str">
        <f>IF(OR('ordem de passagem'!$G60="pct",'ordem de passagem'!$G60="mini",'ordem de passagem'!$G60="pctt",'ordem de passagem'!$G60="pctn",'ordem de passagem'!$G60="pctm"),'ordem de passagem'!E60,"")</f>
        <v/>
      </c>
      <c r="E64" s="341" t="str">
        <f>IF(OR('ordem de passagem'!$G60="pct",'ordem de passagem'!$G60="mini",'ordem de passagem'!$G60="pctt",'ordem de passagem'!$G60="pctn",'ordem de passagem'!$G60="pctm"),'ordem de passagem'!G60,"")</f>
        <v/>
      </c>
      <c r="F64" s="341" t="str">
        <f>IF(OR('ordem de passagem'!$G60="pct",'ordem de passagem'!$G60="mini",'ordem de passagem'!$G60="pctt",'ordem de passagem'!$G60="pctn",'ordem de passagem'!$G60="pctm"),'ordem de passagem'!F60,"")</f>
        <v/>
      </c>
      <c r="G64" s="341" t="str">
        <f>IF(OR('ordem de passagem'!$G60="pct",'ordem de passagem'!$G60="mini",'ordem de passagem'!$G60="pctt",'ordem de passagem'!$G60="pctn",'ordem de passagem'!$G60="pctm"),'ordem de passagem'!H60,"")</f>
        <v/>
      </c>
      <c r="H64" s="614"/>
      <c r="I64" s="615"/>
      <c r="J64" s="616"/>
      <c r="K64" s="617"/>
      <c r="L64" s="614"/>
      <c r="M64" s="615"/>
      <c r="N64" s="616"/>
      <c r="O64" s="617"/>
      <c r="P64" s="614"/>
      <c r="Q64" s="618"/>
      <c r="R64" s="466"/>
      <c r="S64" s="374"/>
      <c r="T64" s="465"/>
      <c r="U64" s="342"/>
      <c r="V64" s="343">
        <f t="shared" si="7"/>
        <v>0</v>
      </c>
      <c r="W64" s="343" t="str">
        <f t="shared" si="0"/>
        <v/>
      </c>
      <c r="X64" s="343">
        <f t="shared" si="1"/>
        <v>0</v>
      </c>
      <c r="Y64" s="343" t="str">
        <f t="shared" si="6"/>
        <v/>
      </c>
      <c r="Z64" s="344" t="str">
        <f t="shared" si="2"/>
        <v/>
      </c>
      <c r="AA64" s="344" t="str">
        <f t="shared" si="3"/>
        <v/>
      </c>
      <c r="AB64" s="343">
        <f t="shared" si="8"/>
        <v>0</v>
      </c>
      <c r="AC64" s="343">
        <f t="shared" si="9"/>
        <v>0</v>
      </c>
      <c r="AD64" s="344" t="str">
        <f t="shared" si="4"/>
        <v/>
      </c>
      <c r="AE64" s="540"/>
      <c r="AF64" s="346">
        <f t="shared" si="10"/>
        <v>0</v>
      </c>
    </row>
    <row r="65" spans="1:32" s="346" customFormat="1" ht="21" customHeight="1" x14ac:dyDescent="0.4">
      <c r="A65" s="341" t="str">
        <f>IF(OR('ordem de passagem'!$G61="pct",'ordem de passagem'!$G61="mini",'ordem de passagem'!$G61="pctt",'ordem de passagem'!$G61="pctn",'ordem de passagem'!$G61="pctm"),'ordem de passagem'!B61,"")</f>
        <v/>
      </c>
      <c r="B65" s="402" t="str">
        <f>IF(OR('ordem de passagem'!$G61="pct",'ordem de passagem'!$G61="mini",'ordem de passagem'!$G61="pctt",'ordem de passagem'!$G61="pctn",'ordem de passagem'!$G61="pctm"),'ordem de passagem'!C61,"Não faz este aparelho")</f>
        <v>Não faz este aparelho</v>
      </c>
      <c r="C65" s="402" t="str">
        <f>IF(OR('ordem de passagem'!$G61="pct",'ordem de passagem'!$G61="mini",'ordem de passagem'!$G61="pctt",'ordem de passagem'!$G61="pctn",'ordem de passagem'!$G61="pctm"),'ordem de passagem'!D61,"")</f>
        <v/>
      </c>
      <c r="D65" s="341" t="str">
        <f>IF(OR('ordem de passagem'!$G61="pct",'ordem de passagem'!$G61="mini",'ordem de passagem'!$G61="pctt",'ordem de passagem'!$G61="pctn",'ordem de passagem'!$G61="pctm"),'ordem de passagem'!E61,"")</f>
        <v/>
      </c>
      <c r="E65" s="341" t="str">
        <f>IF(OR('ordem de passagem'!$G61="pct",'ordem de passagem'!$G61="mini",'ordem de passagem'!$G61="pctt",'ordem de passagem'!$G61="pctn",'ordem de passagem'!$G61="pctm"),'ordem de passagem'!G61,"")</f>
        <v/>
      </c>
      <c r="F65" s="341" t="str">
        <f>IF(OR('ordem de passagem'!$G61="pct",'ordem de passagem'!$G61="mini",'ordem de passagem'!$G61="pctt",'ordem de passagem'!$G61="pctn",'ordem de passagem'!$G61="pctm"),'ordem de passagem'!F61,"")</f>
        <v/>
      </c>
      <c r="G65" s="341" t="str">
        <f>IF(OR('ordem de passagem'!$G61="pct",'ordem de passagem'!$G61="mini",'ordem de passagem'!$G61="pctt",'ordem de passagem'!$G61="pctn",'ordem de passagem'!$G61="pctm"),'ordem de passagem'!H61,"")</f>
        <v/>
      </c>
      <c r="H65" s="614"/>
      <c r="I65" s="615"/>
      <c r="J65" s="616"/>
      <c r="K65" s="617"/>
      <c r="L65" s="614"/>
      <c r="M65" s="615"/>
      <c r="N65" s="616"/>
      <c r="O65" s="617"/>
      <c r="P65" s="614"/>
      <c r="Q65" s="618"/>
      <c r="R65" s="466"/>
      <c r="S65" s="374"/>
      <c r="T65" s="465"/>
      <c r="U65" s="342"/>
      <c r="V65" s="343">
        <f t="shared" si="7"/>
        <v>0</v>
      </c>
      <c r="W65" s="343" t="str">
        <f t="shared" si="0"/>
        <v/>
      </c>
      <c r="X65" s="343">
        <f t="shared" si="1"/>
        <v>0</v>
      </c>
      <c r="Y65" s="343" t="str">
        <f t="shared" si="6"/>
        <v/>
      </c>
      <c r="Z65" s="344" t="str">
        <f t="shared" si="2"/>
        <v/>
      </c>
      <c r="AA65" s="344" t="str">
        <f t="shared" si="3"/>
        <v/>
      </c>
      <c r="AB65" s="343">
        <f t="shared" si="8"/>
        <v>0</v>
      </c>
      <c r="AC65" s="343">
        <f t="shared" si="9"/>
        <v>0</v>
      </c>
      <c r="AD65" s="344" t="str">
        <f t="shared" si="4"/>
        <v/>
      </c>
      <c r="AE65" s="540"/>
      <c r="AF65" s="346">
        <f t="shared" si="10"/>
        <v>0</v>
      </c>
    </row>
    <row r="66" spans="1:32" s="346" customFormat="1" ht="21" customHeight="1" x14ac:dyDescent="0.4">
      <c r="A66" s="341" t="str">
        <f>IF(OR('ordem de passagem'!$G62="pct",'ordem de passagem'!$G62="mini",'ordem de passagem'!$G62="pctt",'ordem de passagem'!$G62="pctn",'ordem de passagem'!$G62="pctm"),'ordem de passagem'!B62,"")</f>
        <v/>
      </c>
      <c r="B66" s="402" t="str">
        <f>IF(OR('ordem de passagem'!$G62="pct",'ordem de passagem'!$G62="mini",'ordem de passagem'!$G62="pctt",'ordem de passagem'!$G62="pctn",'ordem de passagem'!$G62="pctm"),'ordem de passagem'!C62,"Não faz este aparelho")</f>
        <v>Não faz este aparelho</v>
      </c>
      <c r="C66" s="402" t="str">
        <f>IF(OR('ordem de passagem'!$G62="pct",'ordem de passagem'!$G62="mini",'ordem de passagem'!$G62="pctt",'ordem de passagem'!$G62="pctn",'ordem de passagem'!$G62="pctm"),'ordem de passagem'!D62,"")</f>
        <v/>
      </c>
      <c r="D66" s="341" t="str">
        <f>IF(OR('ordem de passagem'!$G62="pct",'ordem de passagem'!$G62="mini",'ordem de passagem'!$G62="pctt",'ordem de passagem'!$G62="pctn",'ordem de passagem'!$G62="pctm"),'ordem de passagem'!E62,"")</f>
        <v/>
      </c>
      <c r="E66" s="341" t="str">
        <f>IF(OR('ordem de passagem'!$G62="pct",'ordem de passagem'!$G62="mini",'ordem de passagem'!$G62="pctt",'ordem de passagem'!$G62="pctn",'ordem de passagem'!$G62="pctm"),'ordem de passagem'!G62,"")</f>
        <v/>
      </c>
      <c r="F66" s="341" t="str">
        <f>IF(OR('ordem de passagem'!$G62="pct",'ordem de passagem'!$G62="mini",'ordem de passagem'!$G62="pctt",'ordem de passagem'!$G62="pctn",'ordem de passagem'!$G62="pctm"),'ordem de passagem'!F62,"")</f>
        <v/>
      </c>
      <c r="G66" s="341" t="str">
        <f>IF(OR('ordem de passagem'!$G62="pct",'ordem de passagem'!$G62="mini",'ordem de passagem'!$G62="pctt",'ordem de passagem'!$G62="pctn",'ordem de passagem'!$G62="pctm"),'ordem de passagem'!H62,"")</f>
        <v/>
      </c>
      <c r="H66" s="614"/>
      <c r="I66" s="615"/>
      <c r="J66" s="616"/>
      <c r="K66" s="617"/>
      <c r="L66" s="614"/>
      <c r="M66" s="615"/>
      <c r="N66" s="616"/>
      <c r="O66" s="617"/>
      <c r="P66" s="614"/>
      <c r="Q66" s="618"/>
      <c r="R66" s="466"/>
      <c r="S66" s="374"/>
      <c r="T66" s="465"/>
      <c r="U66" s="342"/>
      <c r="V66" s="343">
        <f t="shared" si="7"/>
        <v>0</v>
      </c>
      <c r="W66" s="343" t="str">
        <f t="shared" si="0"/>
        <v/>
      </c>
      <c r="X66" s="343">
        <f t="shared" si="1"/>
        <v>0</v>
      </c>
      <c r="Y66" s="343" t="str">
        <f t="shared" si="6"/>
        <v/>
      </c>
      <c r="Z66" s="344" t="str">
        <f t="shared" si="2"/>
        <v/>
      </c>
      <c r="AA66" s="344" t="str">
        <f t="shared" si="3"/>
        <v/>
      </c>
      <c r="AB66" s="343">
        <f t="shared" si="8"/>
        <v>0</v>
      </c>
      <c r="AC66" s="343">
        <f t="shared" si="9"/>
        <v>0</v>
      </c>
      <c r="AD66" s="344" t="str">
        <f t="shared" si="4"/>
        <v/>
      </c>
      <c r="AE66" s="540"/>
      <c r="AF66" s="346">
        <f t="shared" si="10"/>
        <v>0</v>
      </c>
    </row>
    <row r="67" spans="1:32" s="346" customFormat="1" ht="21" customHeight="1" x14ac:dyDescent="0.4">
      <c r="A67" s="341" t="str">
        <f>IF(OR('ordem de passagem'!$G63="pct",'ordem de passagem'!$G63="mini",'ordem de passagem'!$G63="pctt",'ordem de passagem'!$G63="pctn",'ordem de passagem'!$G63="pctm"),'ordem de passagem'!B63,"")</f>
        <v/>
      </c>
      <c r="B67" s="402" t="str">
        <f>IF(OR('ordem de passagem'!$G63="pct",'ordem de passagem'!$G63="mini",'ordem de passagem'!$G63="pctt",'ordem de passagem'!$G63="pctn",'ordem de passagem'!$G63="pctm"),'ordem de passagem'!C63,"Não faz este aparelho")</f>
        <v>Não faz este aparelho</v>
      </c>
      <c r="C67" s="402" t="str">
        <f>IF(OR('ordem de passagem'!$G63="pct",'ordem de passagem'!$G63="mini",'ordem de passagem'!$G63="pctt",'ordem de passagem'!$G63="pctn",'ordem de passagem'!$G63="pctm"),'ordem de passagem'!D63,"")</f>
        <v/>
      </c>
      <c r="D67" s="341" t="str">
        <f>IF(OR('ordem de passagem'!$G63="pct",'ordem de passagem'!$G63="mini",'ordem de passagem'!$G63="pctt",'ordem de passagem'!$G63="pctn",'ordem de passagem'!$G63="pctm"),'ordem de passagem'!E63,"")</f>
        <v/>
      </c>
      <c r="E67" s="341" t="str">
        <f>IF(OR('ordem de passagem'!$G63="pct",'ordem de passagem'!$G63="mini",'ordem de passagem'!$G63="pctt",'ordem de passagem'!$G63="pctn",'ordem de passagem'!$G63="pctm"),'ordem de passagem'!G63,"")</f>
        <v/>
      </c>
      <c r="F67" s="341" t="str">
        <f>IF(OR('ordem de passagem'!$G63="pct",'ordem de passagem'!$G63="mini",'ordem de passagem'!$G63="pctt",'ordem de passagem'!$G63="pctn",'ordem de passagem'!$G63="pctm"),'ordem de passagem'!F63,"")</f>
        <v/>
      </c>
      <c r="G67" s="341" t="str">
        <f>IF(OR('ordem de passagem'!$G63="pct",'ordem de passagem'!$G63="mini",'ordem de passagem'!$G63="pctt",'ordem de passagem'!$G63="pctn",'ordem de passagem'!$G63="pctm"),'ordem de passagem'!H63,"")</f>
        <v/>
      </c>
      <c r="H67" s="614"/>
      <c r="I67" s="615"/>
      <c r="J67" s="616"/>
      <c r="K67" s="617"/>
      <c r="L67" s="614"/>
      <c r="M67" s="615"/>
      <c r="N67" s="616"/>
      <c r="O67" s="617"/>
      <c r="P67" s="614"/>
      <c r="Q67" s="618"/>
      <c r="R67" s="466"/>
      <c r="S67" s="374"/>
      <c r="T67" s="465"/>
      <c r="U67" s="342"/>
      <c r="V67" s="343">
        <f t="shared" si="7"/>
        <v>0</v>
      </c>
      <c r="W67" s="343" t="str">
        <f t="shared" si="0"/>
        <v/>
      </c>
      <c r="X67" s="343">
        <f t="shared" si="1"/>
        <v>0</v>
      </c>
      <c r="Y67" s="343" t="str">
        <f t="shared" si="6"/>
        <v/>
      </c>
      <c r="Z67" s="344" t="str">
        <f t="shared" si="2"/>
        <v/>
      </c>
      <c r="AA67" s="344" t="str">
        <f t="shared" si="3"/>
        <v/>
      </c>
      <c r="AB67" s="343">
        <f t="shared" si="8"/>
        <v>0</v>
      </c>
      <c r="AC67" s="343">
        <f t="shared" si="9"/>
        <v>0</v>
      </c>
      <c r="AD67" s="344" t="str">
        <f t="shared" si="4"/>
        <v/>
      </c>
      <c r="AE67" s="540"/>
      <c r="AF67" s="346">
        <f t="shared" si="10"/>
        <v>0</v>
      </c>
    </row>
    <row r="68" spans="1:32" s="346" customFormat="1" ht="21" customHeight="1" x14ac:dyDescent="0.4">
      <c r="A68" s="341" t="str">
        <f>IF(OR('ordem de passagem'!$G64="pct",'ordem de passagem'!$G64="mini",'ordem de passagem'!$G64="pctt",'ordem de passagem'!$G64="pctn",'ordem de passagem'!$G64="pctm"),'ordem de passagem'!B64,"")</f>
        <v/>
      </c>
      <c r="B68" s="402" t="str">
        <f>IF(OR('ordem de passagem'!$G64="pct",'ordem de passagem'!$G64="mini",'ordem de passagem'!$G64="pctt",'ordem de passagem'!$G64="pctn",'ordem de passagem'!$G64="pctm"),'ordem de passagem'!C64,"Não faz este aparelho")</f>
        <v>Não faz este aparelho</v>
      </c>
      <c r="C68" s="402" t="str">
        <f>IF(OR('ordem de passagem'!$G64="pct",'ordem de passagem'!$G64="mini",'ordem de passagem'!$G64="pctt",'ordem de passagem'!$G64="pctn",'ordem de passagem'!$G64="pctm"),'ordem de passagem'!D64,"")</f>
        <v/>
      </c>
      <c r="D68" s="341" t="str">
        <f>IF(OR('ordem de passagem'!$G64="pct",'ordem de passagem'!$G64="mini",'ordem de passagem'!$G64="pctt",'ordem de passagem'!$G64="pctn",'ordem de passagem'!$G64="pctm"),'ordem de passagem'!E64,"")</f>
        <v/>
      </c>
      <c r="E68" s="341" t="str">
        <f>IF(OR('ordem de passagem'!$G64="pct",'ordem de passagem'!$G64="mini",'ordem de passagem'!$G64="pctt",'ordem de passagem'!$G64="pctn",'ordem de passagem'!$G64="pctm"),'ordem de passagem'!G64,"")</f>
        <v/>
      </c>
      <c r="F68" s="341" t="str">
        <f>IF(OR('ordem de passagem'!$G64="pct",'ordem de passagem'!$G64="mini",'ordem de passagem'!$G64="pctt",'ordem de passagem'!$G64="pctn",'ordem de passagem'!$G64="pctm"),'ordem de passagem'!F64,"")</f>
        <v/>
      </c>
      <c r="G68" s="341" t="str">
        <f>IF(OR('ordem de passagem'!$G64="pct",'ordem de passagem'!$G64="mini",'ordem de passagem'!$G64="pctt",'ordem de passagem'!$G64="pctn",'ordem de passagem'!$G64="pctm"),'ordem de passagem'!H64,"")</f>
        <v/>
      </c>
      <c r="H68" s="614"/>
      <c r="I68" s="615"/>
      <c r="J68" s="616"/>
      <c r="K68" s="617"/>
      <c r="L68" s="614"/>
      <c r="M68" s="615"/>
      <c r="N68" s="616"/>
      <c r="O68" s="617"/>
      <c r="P68" s="614"/>
      <c r="Q68" s="618"/>
      <c r="R68" s="466"/>
      <c r="S68" s="374"/>
      <c r="T68" s="465"/>
      <c r="U68" s="342"/>
      <c r="V68" s="343">
        <f t="shared" si="7"/>
        <v>0</v>
      </c>
      <c r="W68" s="343" t="str">
        <f t="shared" si="0"/>
        <v/>
      </c>
      <c r="X68" s="343">
        <f t="shared" si="1"/>
        <v>0</v>
      </c>
      <c r="Y68" s="343" t="str">
        <f t="shared" si="6"/>
        <v/>
      </c>
      <c r="Z68" s="344" t="str">
        <f t="shared" si="2"/>
        <v/>
      </c>
      <c r="AA68" s="344" t="str">
        <f t="shared" si="3"/>
        <v/>
      </c>
      <c r="AB68" s="343">
        <f t="shared" si="8"/>
        <v>0</v>
      </c>
      <c r="AC68" s="343">
        <f t="shared" si="9"/>
        <v>0</v>
      </c>
      <c r="AD68" s="344" t="str">
        <f t="shared" si="4"/>
        <v/>
      </c>
      <c r="AE68" s="540"/>
      <c r="AF68" s="346">
        <f t="shared" si="10"/>
        <v>0</v>
      </c>
    </row>
    <row r="69" spans="1:32" s="346" customFormat="1" ht="21" customHeight="1" x14ac:dyDescent="0.4">
      <c r="A69" s="341" t="str">
        <f>IF(OR('ordem de passagem'!$G65="pct",'ordem de passagem'!$G65="mini",'ordem de passagem'!$G65="pctt",'ordem de passagem'!$G65="pctn",'ordem de passagem'!$G65="pctm"),'ordem de passagem'!B65,"")</f>
        <v/>
      </c>
      <c r="B69" s="402" t="str">
        <f>IF(OR('ordem de passagem'!$G65="pct",'ordem de passagem'!$G65="mini",'ordem de passagem'!$G65="pctt",'ordem de passagem'!$G65="pctn",'ordem de passagem'!$G65="pctm"),'ordem de passagem'!C65,"Não faz este aparelho")</f>
        <v>Não faz este aparelho</v>
      </c>
      <c r="C69" s="402" t="str">
        <f>IF(OR('ordem de passagem'!$G65="pct",'ordem de passagem'!$G65="mini",'ordem de passagem'!$G65="pctt",'ordem de passagem'!$G65="pctn",'ordem de passagem'!$G65="pctm"),'ordem de passagem'!D65,"")</f>
        <v/>
      </c>
      <c r="D69" s="341" t="str">
        <f>IF(OR('ordem de passagem'!$G65="pct",'ordem de passagem'!$G65="mini",'ordem de passagem'!$G65="pctt",'ordem de passagem'!$G65="pctn",'ordem de passagem'!$G65="pctm"),'ordem de passagem'!E65,"")</f>
        <v/>
      </c>
      <c r="E69" s="341" t="str">
        <f>IF(OR('ordem de passagem'!$G65="pct",'ordem de passagem'!$G65="mini",'ordem de passagem'!$G65="pctt",'ordem de passagem'!$G65="pctn",'ordem de passagem'!$G65="pctm"),'ordem de passagem'!G65,"")</f>
        <v/>
      </c>
      <c r="F69" s="341" t="str">
        <f>IF(OR('ordem de passagem'!$G65="pct",'ordem de passagem'!$G65="mini",'ordem de passagem'!$G65="pctt",'ordem de passagem'!$G65="pctn",'ordem de passagem'!$G65="pctm"),'ordem de passagem'!F65,"")</f>
        <v/>
      </c>
      <c r="G69" s="341" t="str">
        <f>IF(OR('ordem de passagem'!$G65="pct",'ordem de passagem'!$G65="mini",'ordem de passagem'!$G65="pctt",'ordem de passagem'!$G65="pctn",'ordem de passagem'!$G65="pctm"),'ordem de passagem'!H65,"")</f>
        <v/>
      </c>
      <c r="H69" s="614"/>
      <c r="I69" s="615"/>
      <c r="J69" s="616"/>
      <c r="K69" s="617"/>
      <c r="L69" s="614"/>
      <c r="M69" s="615"/>
      <c r="N69" s="616"/>
      <c r="O69" s="617"/>
      <c r="P69" s="614"/>
      <c r="Q69" s="618"/>
      <c r="R69" s="466"/>
      <c r="S69" s="374"/>
      <c r="T69" s="465"/>
      <c r="U69" s="342"/>
      <c r="V69" s="343">
        <f t="shared" si="7"/>
        <v>0</v>
      </c>
      <c r="W69" s="343" t="str">
        <f t="shared" si="0"/>
        <v/>
      </c>
      <c r="X69" s="343">
        <f t="shared" si="1"/>
        <v>0</v>
      </c>
      <c r="Y69" s="343" t="str">
        <f t="shared" si="6"/>
        <v/>
      </c>
      <c r="Z69" s="344" t="str">
        <f t="shared" si="2"/>
        <v/>
      </c>
      <c r="AA69" s="344" t="str">
        <f t="shared" si="3"/>
        <v/>
      </c>
      <c r="AB69" s="343">
        <f t="shared" si="8"/>
        <v>0</v>
      </c>
      <c r="AC69" s="343">
        <f t="shared" si="9"/>
        <v>0</v>
      </c>
      <c r="AD69" s="344" t="str">
        <f t="shared" si="4"/>
        <v/>
      </c>
      <c r="AE69" s="540"/>
      <c r="AF69" s="346">
        <f t="shared" si="10"/>
        <v>0</v>
      </c>
    </row>
    <row r="70" spans="1:32" s="346" customFormat="1" ht="21" customHeight="1" x14ac:dyDescent="0.4">
      <c r="A70" s="341" t="str">
        <f>IF(OR('ordem de passagem'!$G66="pct",'ordem de passagem'!$G66="mini",'ordem de passagem'!$G66="pctt",'ordem de passagem'!$G66="pctn",'ordem de passagem'!$G66="pctm"),'ordem de passagem'!B66,"")</f>
        <v/>
      </c>
      <c r="B70" s="402" t="str">
        <f>IF(OR('ordem de passagem'!$G66="pct",'ordem de passagem'!$G66="mini",'ordem de passagem'!$G66="pctt",'ordem de passagem'!$G66="pctn",'ordem de passagem'!$G66="pctm"),'ordem de passagem'!C66,"Não faz este aparelho")</f>
        <v>Não faz este aparelho</v>
      </c>
      <c r="C70" s="402" t="str">
        <f>IF(OR('ordem de passagem'!$G66="pct",'ordem de passagem'!$G66="mini",'ordem de passagem'!$G66="pctt",'ordem de passagem'!$G66="pctn",'ordem de passagem'!$G66="pctm"),'ordem de passagem'!D66,"")</f>
        <v/>
      </c>
      <c r="D70" s="341" t="str">
        <f>IF(OR('ordem de passagem'!$G66="pct",'ordem de passagem'!$G66="mini",'ordem de passagem'!$G66="pctt",'ordem de passagem'!$G66="pctn",'ordem de passagem'!$G66="pctm"),'ordem de passagem'!E66,"")</f>
        <v/>
      </c>
      <c r="E70" s="341" t="str">
        <f>IF(OR('ordem de passagem'!$G66="pct",'ordem de passagem'!$G66="mini",'ordem de passagem'!$G66="pctt",'ordem de passagem'!$G66="pctn",'ordem de passagem'!$G66="pctm"),'ordem de passagem'!G66,"")</f>
        <v/>
      </c>
      <c r="F70" s="341" t="str">
        <f>IF(OR('ordem de passagem'!$G66="pct",'ordem de passagem'!$G66="mini",'ordem de passagem'!$G66="pctt",'ordem de passagem'!$G66="pctn",'ordem de passagem'!$G66="pctm"),'ordem de passagem'!F66,"")</f>
        <v/>
      </c>
      <c r="G70" s="341" t="str">
        <f>IF(OR('ordem de passagem'!$G66="pct",'ordem de passagem'!$G66="mini",'ordem de passagem'!$G66="pctt",'ordem de passagem'!$G66="pctn",'ordem de passagem'!$G66="pctm"),'ordem de passagem'!H66,"")</f>
        <v/>
      </c>
      <c r="H70" s="614"/>
      <c r="I70" s="615"/>
      <c r="J70" s="616"/>
      <c r="K70" s="617"/>
      <c r="L70" s="614"/>
      <c r="M70" s="615"/>
      <c r="N70" s="616"/>
      <c r="O70" s="617"/>
      <c r="P70" s="614"/>
      <c r="Q70" s="618"/>
      <c r="R70" s="466"/>
      <c r="S70" s="374"/>
      <c r="T70" s="465"/>
      <c r="U70" s="342"/>
      <c r="V70" s="343">
        <f t="shared" si="7"/>
        <v>0</v>
      </c>
      <c r="W70" s="343" t="str">
        <f t="shared" si="0"/>
        <v/>
      </c>
      <c r="X70" s="343">
        <f t="shared" si="1"/>
        <v>0</v>
      </c>
      <c r="Y70" s="343" t="str">
        <f t="shared" si="6"/>
        <v/>
      </c>
      <c r="Z70" s="344" t="str">
        <f t="shared" si="2"/>
        <v/>
      </c>
      <c r="AA70" s="344" t="str">
        <f t="shared" si="3"/>
        <v/>
      </c>
      <c r="AB70" s="343">
        <f t="shared" si="8"/>
        <v>0</v>
      </c>
      <c r="AC70" s="343">
        <f t="shared" si="9"/>
        <v>0</v>
      </c>
      <c r="AD70" s="344" t="str">
        <f t="shared" si="4"/>
        <v/>
      </c>
      <c r="AE70" s="540"/>
      <c r="AF70" s="346">
        <f t="shared" si="10"/>
        <v>0</v>
      </c>
    </row>
    <row r="71" spans="1:32" s="346" customFormat="1" ht="21" customHeight="1" x14ac:dyDescent="0.4">
      <c r="A71" s="341" t="str">
        <f>IF(OR('ordem de passagem'!$G67="pct",'ordem de passagem'!$G67="mini",'ordem de passagem'!$G67="pctt",'ordem de passagem'!$G67="pctn",'ordem de passagem'!$G67="pctm"),'ordem de passagem'!B67,"")</f>
        <v/>
      </c>
      <c r="B71" s="402" t="str">
        <f>IF(OR('ordem de passagem'!$G67="pct",'ordem de passagem'!$G67="mini",'ordem de passagem'!$G67="pctt",'ordem de passagem'!$G67="pctn",'ordem de passagem'!$G67="pctm"),'ordem de passagem'!C67,"Não faz este aparelho")</f>
        <v>Não faz este aparelho</v>
      </c>
      <c r="C71" s="402" t="str">
        <f>IF(OR('ordem de passagem'!$G67="pct",'ordem de passagem'!$G67="mini",'ordem de passagem'!$G67="pctt",'ordem de passagem'!$G67="pctn",'ordem de passagem'!$G67="pctm"),'ordem de passagem'!D67,"")</f>
        <v/>
      </c>
      <c r="D71" s="341" t="str">
        <f>IF(OR('ordem de passagem'!$G67="pct",'ordem de passagem'!$G67="mini",'ordem de passagem'!$G67="pctt",'ordem de passagem'!$G67="pctn",'ordem de passagem'!$G67="pctm"),'ordem de passagem'!E67,"")</f>
        <v/>
      </c>
      <c r="E71" s="341" t="str">
        <f>IF(OR('ordem de passagem'!$G67="pct",'ordem de passagem'!$G67="mini",'ordem de passagem'!$G67="pctt",'ordem de passagem'!$G67="pctn",'ordem de passagem'!$G67="pctm"),'ordem de passagem'!G67,"")</f>
        <v/>
      </c>
      <c r="F71" s="341" t="str">
        <f>IF(OR('ordem de passagem'!$G67="pct",'ordem de passagem'!$G67="mini",'ordem de passagem'!$G67="pctt",'ordem de passagem'!$G67="pctn",'ordem de passagem'!$G67="pctm"),'ordem de passagem'!F67,"")</f>
        <v/>
      </c>
      <c r="G71" s="341" t="str">
        <f>IF(OR('ordem de passagem'!$G67="pct",'ordem de passagem'!$G67="mini",'ordem de passagem'!$G67="pctt",'ordem de passagem'!$G67="pctn",'ordem de passagem'!$G67="pctm"),'ordem de passagem'!H67,"")</f>
        <v/>
      </c>
      <c r="H71" s="614"/>
      <c r="I71" s="615"/>
      <c r="J71" s="616"/>
      <c r="K71" s="617"/>
      <c r="L71" s="614"/>
      <c r="M71" s="615"/>
      <c r="N71" s="616"/>
      <c r="O71" s="617"/>
      <c r="P71" s="614"/>
      <c r="Q71" s="618"/>
      <c r="R71" s="466"/>
      <c r="S71" s="374"/>
      <c r="T71" s="465"/>
      <c r="U71" s="342"/>
      <c r="V71" s="343">
        <f t="shared" si="7"/>
        <v>0</v>
      </c>
      <c r="W71" s="343" t="str">
        <f t="shared" si="0"/>
        <v/>
      </c>
      <c r="X71" s="343">
        <f t="shared" si="1"/>
        <v>0</v>
      </c>
      <c r="Y71" s="343" t="str">
        <f t="shared" si="6"/>
        <v/>
      </c>
      <c r="Z71" s="344" t="str">
        <f t="shared" si="2"/>
        <v/>
      </c>
      <c r="AA71" s="344" t="str">
        <f t="shared" si="3"/>
        <v/>
      </c>
      <c r="AB71" s="343">
        <f t="shared" si="8"/>
        <v>0</v>
      </c>
      <c r="AC71" s="343">
        <f t="shared" si="9"/>
        <v>0</v>
      </c>
      <c r="AD71" s="344" t="str">
        <f t="shared" si="4"/>
        <v/>
      </c>
      <c r="AE71" s="540"/>
      <c r="AF71" s="346">
        <f t="shared" si="10"/>
        <v>0</v>
      </c>
    </row>
    <row r="72" spans="1:32" s="346" customFormat="1" ht="21" customHeight="1" x14ac:dyDescent="0.4">
      <c r="A72" s="341" t="str">
        <f>IF(OR('ordem de passagem'!$G68="pct",'ordem de passagem'!$G68="mini",'ordem de passagem'!$G68="pctt",'ordem de passagem'!$G68="pctn",'ordem de passagem'!$G68="pctm"),'ordem de passagem'!B68,"")</f>
        <v/>
      </c>
      <c r="B72" s="402" t="str">
        <f>IF(OR('ordem de passagem'!$G68="pct",'ordem de passagem'!$G68="mini",'ordem de passagem'!$G68="pctt",'ordem de passagem'!$G68="pctn",'ordem de passagem'!$G68="pctm"),'ordem de passagem'!C68,"Não faz este aparelho")</f>
        <v>Não faz este aparelho</v>
      </c>
      <c r="C72" s="402" t="str">
        <f>IF(OR('ordem de passagem'!$G68="pct",'ordem de passagem'!$G68="mini",'ordem de passagem'!$G68="pctt",'ordem de passagem'!$G68="pctn",'ordem de passagem'!$G68="pctm"),'ordem de passagem'!D68,"")</f>
        <v/>
      </c>
      <c r="D72" s="341" t="str">
        <f>IF(OR('ordem de passagem'!$G68="pct",'ordem de passagem'!$G68="mini",'ordem de passagem'!$G68="pctt",'ordem de passagem'!$G68="pctn",'ordem de passagem'!$G68="pctm"),'ordem de passagem'!E68,"")</f>
        <v/>
      </c>
      <c r="E72" s="341" t="str">
        <f>IF(OR('ordem de passagem'!$G68="pct",'ordem de passagem'!$G68="mini",'ordem de passagem'!$G68="pctt",'ordem de passagem'!$G68="pctn",'ordem de passagem'!$G68="pctm"),'ordem de passagem'!G68,"")</f>
        <v/>
      </c>
      <c r="F72" s="341" t="str">
        <f>IF(OR('ordem de passagem'!$G68="pct",'ordem de passagem'!$G68="mini",'ordem de passagem'!$G68="pctt",'ordem de passagem'!$G68="pctn",'ordem de passagem'!$G68="pctm"),'ordem de passagem'!F68,"")</f>
        <v/>
      </c>
      <c r="G72" s="341" t="str">
        <f>IF(OR('ordem de passagem'!$G68="pct",'ordem de passagem'!$G68="mini",'ordem de passagem'!$G68="pctt",'ordem de passagem'!$G68="pctn",'ordem de passagem'!$G68="pctm"),'ordem de passagem'!H68,"")</f>
        <v/>
      </c>
      <c r="H72" s="614"/>
      <c r="I72" s="615"/>
      <c r="J72" s="616"/>
      <c r="K72" s="617"/>
      <c r="L72" s="614"/>
      <c r="M72" s="615"/>
      <c r="N72" s="616"/>
      <c r="O72" s="617"/>
      <c r="P72" s="614"/>
      <c r="Q72" s="618"/>
      <c r="R72" s="466"/>
      <c r="S72" s="374"/>
      <c r="T72" s="465"/>
      <c r="U72" s="342"/>
      <c r="V72" s="343">
        <f t="shared" si="7"/>
        <v>0</v>
      </c>
      <c r="W72" s="343" t="str">
        <f t="shared" si="0"/>
        <v/>
      </c>
      <c r="X72" s="343">
        <f t="shared" si="1"/>
        <v>0</v>
      </c>
      <c r="Y72" s="343" t="str">
        <f t="shared" si="6"/>
        <v/>
      </c>
      <c r="Z72" s="344" t="str">
        <f t="shared" si="2"/>
        <v/>
      </c>
      <c r="AA72" s="344" t="str">
        <f t="shared" si="3"/>
        <v/>
      </c>
      <c r="AB72" s="343">
        <f t="shared" si="8"/>
        <v>0</v>
      </c>
      <c r="AC72" s="343">
        <f t="shared" si="9"/>
        <v>0</v>
      </c>
      <c r="AD72" s="344" t="str">
        <f t="shared" si="4"/>
        <v/>
      </c>
      <c r="AE72" s="540"/>
      <c r="AF72" s="346">
        <f t="shared" si="10"/>
        <v>0</v>
      </c>
    </row>
    <row r="73" spans="1:32" s="346" customFormat="1" ht="21" customHeight="1" x14ac:dyDescent="0.4">
      <c r="A73" s="341" t="str">
        <f>IF(OR('ordem de passagem'!$G69="pct",'ordem de passagem'!$G69="mini",'ordem de passagem'!$G69="pctt",'ordem de passagem'!$G69="pctn",'ordem de passagem'!$G69="pctm"),'ordem de passagem'!B69,"")</f>
        <v/>
      </c>
      <c r="B73" s="402" t="str">
        <f>IF(OR('ordem de passagem'!$G69="pct",'ordem de passagem'!$G69="mini",'ordem de passagem'!$G69="pctt",'ordem de passagem'!$G69="pctn",'ordem de passagem'!$G69="pctm"),'ordem de passagem'!C69,"Não faz este aparelho")</f>
        <v>Não faz este aparelho</v>
      </c>
      <c r="C73" s="402" t="str">
        <f>IF(OR('ordem de passagem'!$G69="pct",'ordem de passagem'!$G69="mini",'ordem de passagem'!$G69="pctt",'ordem de passagem'!$G69="pctn",'ordem de passagem'!$G69="pctm"),'ordem de passagem'!D69,"")</f>
        <v/>
      </c>
      <c r="D73" s="341" t="str">
        <f>IF(OR('ordem de passagem'!$G69="pct",'ordem de passagem'!$G69="mini",'ordem de passagem'!$G69="pctt",'ordem de passagem'!$G69="pctn",'ordem de passagem'!$G69="pctm"),'ordem de passagem'!E69,"")</f>
        <v/>
      </c>
      <c r="E73" s="341" t="str">
        <f>IF(OR('ordem de passagem'!$G69="pct",'ordem de passagem'!$G69="mini",'ordem de passagem'!$G69="pctt",'ordem de passagem'!$G69="pctn",'ordem de passagem'!$G69="pctm"),'ordem de passagem'!G69,"")</f>
        <v/>
      </c>
      <c r="F73" s="341" t="str">
        <f>IF(OR('ordem de passagem'!$G69="pct",'ordem de passagem'!$G69="mini",'ordem de passagem'!$G69="pctt",'ordem de passagem'!$G69="pctn",'ordem de passagem'!$G69="pctm"),'ordem de passagem'!F69,"")</f>
        <v/>
      </c>
      <c r="G73" s="341" t="str">
        <f>IF(OR('ordem de passagem'!$G69="pct",'ordem de passagem'!$G69="mini",'ordem de passagem'!$G69="pctt",'ordem de passagem'!$G69="pctn",'ordem de passagem'!$G69="pctm"),'ordem de passagem'!H69,"")</f>
        <v/>
      </c>
      <c r="H73" s="614"/>
      <c r="I73" s="615"/>
      <c r="J73" s="616"/>
      <c r="K73" s="617"/>
      <c r="L73" s="614"/>
      <c r="M73" s="615"/>
      <c r="N73" s="616"/>
      <c r="O73" s="617"/>
      <c r="P73" s="614"/>
      <c r="Q73" s="618"/>
      <c r="R73" s="466"/>
      <c r="S73" s="374"/>
      <c r="T73" s="465"/>
      <c r="U73" s="342"/>
      <c r="V73" s="343">
        <f t="shared" si="7"/>
        <v>0</v>
      </c>
      <c r="W73" s="343" t="str">
        <f t="shared" si="0"/>
        <v/>
      </c>
      <c r="X73" s="343">
        <f t="shared" si="1"/>
        <v>0</v>
      </c>
      <c r="Y73" s="343" t="str">
        <f t="shared" si="6"/>
        <v/>
      </c>
      <c r="Z73" s="344" t="str">
        <f t="shared" si="2"/>
        <v/>
      </c>
      <c r="AA73" s="344" t="str">
        <f t="shared" si="3"/>
        <v/>
      </c>
      <c r="AB73" s="343">
        <f t="shared" si="8"/>
        <v>0</v>
      </c>
      <c r="AC73" s="343">
        <f t="shared" si="9"/>
        <v>0</v>
      </c>
      <c r="AD73" s="344" t="str">
        <f t="shared" si="4"/>
        <v/>
      </c>
      <c r="AE73" s="540"/>
      <c r="AF73" s="346">
        <f t="shared" si="10"/>
        <v>0</v>
      </c>
    </row>
    <row r="74" spans="1:32" s="346" customFormat="1" ht="21" customHeight="1" x14ac:dyDescent="0.4">
      <c r="A74" s="341" t="str">
        <f>IF(OR('ordem de passagem'!$G70="pct",'ordem de passagem'!$G70="mini",'ordem de passagem'!$G70="pctt",'ordem de passagem'!$G70="pctn",'ordem de passagem'!$G70="pctm"),'ordem de passagem'!B70,"")</f>
        <v/>
      </c>
      <c r="B74" s="402" t="str">
        <f>IF(OR('ordem de passagem'!$G70="pct",'ordem de passagem'!$G70="mini",'ordem de passagem'!$G70="pctt",'ordem de passagem'!$G70="pctn",'ordem de passagem'!$G70="pctm"),'ordem de passagem'!C70,"Não faz este aparelho")</f>
        <v>Não faz este aparelho</v>
      </c>
      <c r="C74" s="402" t="str">
        <f>IF(OR('ordem de passagem'!$G70="pct",'ordem de passagem'!$G70="mini",'ordem de passagem'!$G70="pctt",'ordem de passagem'!$G70="pctn",'ordem de passagem'!$G70="pctm"),'ordem de passagem'!D70,"")</f>
        <v/>
      </c>
      <c r="D74" s="341" t="str">
        <f>IF(OR('ordem de passagem'!$G70="pct",'ordem de passagem'!$G70="mini",'ordem de passagem'!$G70="pctt",'ordem de passagem'!$G70="pctn",'ordem de passagem'!$G70="pctm"),'ordem de passagem'!E70,"")</f>
        <v/>
      </c>
      <c r="E74" s="341" t="str">
        <f>IF(OR('ordem de passagem'!$G70="pct",'ordem de passagem'!$G70="mini",'ordem de passagem'!$G70="pctt",'ordem de passagem'!$G70="pctn",'ordem de passagem'!$G70="pctm"),'ordem de passagem'!G70,"")</f>
        <v/>
      </c>
      <c r="F74" s="341" t="str">
        <f>IF(OR('ordem de passagem'!$G70="pct",'ordem de passagem'!$G70="mini",'ordem de passagem'!$G70="pctt",'ordem de passagem'!$G70="pctn",'ordem de passagem'!$G70="pctm"),'ordem de passagem'!F70,"")</f>
        <v/>
      </c>
      <c r="G74" s="341" t="str">
        <f>IF(OR('ordem de passagem'!$G70="pct",'ordem de passagem'!$G70="mini",'ordem de passagem'!$G70="pctt",'ordem de passagem'!$G70="pctn",'ordem de passagem'!$G70="pctm"),'ordem de passagem'!H70,"")</f>
        <v/>
      </c>
      <c r="H74" s="614"/>
      <c r="I74" s="615"/>
      <c r="J74" s="616"/>
      <c r="K74" s="617"/>
      <c r="L74" s="614"/>
      <c r="M74" s="615"/>
      <c r="N74" s="616"/>
      <c r="O74" s="617"/>
      <c r="P74" s="614"/>
      <c r="Q74" s="618"/>
      <c r="R74" s="466"/>
      <c r="S74" s="374"/>
      <c r="T74" s="465"/>
      <c r="U74" s="342"/>
      <c r="V74" s="343">
        <f t="shared" si="7"/>
        <v>0</v>
      </c>
      <c r="W74" s="343" t="str">
        <f t="shared" si="0"/>
        <v/>
      </c>
      <c r="X74" s="343">
        <f t="shared" si="1"/>
        <v>0</v>
      </c>
      <c r="Y74" s="343" t="str">
        <f t="shared" si="6"/>
        <v/>
      </c>
      <c r="Z74" s="344" t="str">
        <f t="shared" si="2"/>
        <v/>
      </c>
      <c r="AA74" s="344" t="str">
        <f t="shared" si="3"/>
        <v/>
      </c>
      <c r="AB74" s="343">
        <f t="shared" si="8"/>
        <v>0</v>
      </c>
      <c r="AC74" s="343">
        <f t="shared" si="9"/>
        <v>0</v>
      </c>
      <c r="AD74" s="344" t="str">
        <f t="shared" si="4"/>
        <v/>
      </c>
      <c r="AE74" s="540"/>
      <c r="AF74" s="346">
        <f t="shared" si="10"/>
        <v>0</v>
      </c>
    </row>
    <row r="75" spans="1:32" s="346" customFormat="1" ht="21" customHeight="1" x14ac:dyDescent="0.4">
      <c r="A75" s="341" t="str">
        <f>IF(OR('ordem de passagem'!$G71="pct",'ordem de passagem'!$G71="mini",'ordem de passagem'!$G71="pctt",'ordem de passagem'!$G71="pctn",'ordem de passagem'!$G71="pctm"),'ordem de passagem'!B71,"")</f>
        <v/>
      </c>
      <c r="B75" s="402" t="str">
        <f>IF(OR('ordem de passagem'!$G71="pct",'ordem de passagem'!$G71="mini",'ordem de passagem'!$G71="pctt",'ordem de passagem'!$G71="pctn",'ordem de passagem'!$G71="pctm"),'ordem de passagem'!C71,"Não faz este aparelho")</f>
        <v>Não faz este aparelho</v>
      </c>
      <c r="C75" s="402" t="str">
        <f>IF(OR('ordem de passagem'!$G71="pct",'ordem de passagem'!$G71="mini",'ordem de passagem'!$G71="pctt",'ordem de passagem'!$G71="pctn",'ordem de passagem'!$G71="pctm"),'ordem de passagem'!D71,"")</f>
        <v/>
      </c>
      <c r="D75" s="341" t="str">
        <f>IF(OR('ordem de passagem'!$G71="pct",'ordem de passagem'!$G71="mini",'ordem de passagem'!$G71="pctt",'ordem de passagem'!$G71="pctn",'ordem de passagem'!$G71="pctm"),'ordem de passagem'!E71,"")</f>
        <v/>
      </c>
      <c r="E75" s="341" t="str">
        <f>IF(OR('ordem de passagem'!$G71="pct",'ordem de passagem'!$G71="mini",'ordem de passagem'!$G71="pctt",'ordem de passagem'!$G71="pctn",'ordem de passagem'!$G71="pctm"),'ordem de passagem'!G71,"")</f>
        <v/>
      </c>
      <c r="F75" s="341" t="str">
        <f>IF(OR('ordem de passagem'!$G71="pct",'ordem de passagem'!$G71="mini",'ordem de passagem'!$G71="pctt",'ordem de passagem'!$G71="pctn",'ordem de passagem'!$G71="pctm"),'ordem de passagem'!F71,"")</f>
        <v/>
      </c>
      <c r="G75" s="341" t="str">
        <f>IF(OR('ordem de passagem'!$G71="pct",'ordem de passagem'!$G71="mini",'ordem de passagem'!$G71="pctt",'ordem de passagem'!$G71="pctn",'ordem de passagem'!$G71="pctm"),'ordem de passagem'!H71,"")</f>
        <v/>
      </c>
      <c r="H75" s="614"/>
      <c r="I75" s="615"/>
      <c r="J75" s="616"/>
      <c r="K75" s="617"/>
      <c r="L75" s="614"/>
      <c r="M75" s="615"/>
      <c r="N75" s="616"/>
      <c r="O75" s="617"/>
      <c r="P75" s="614"/>
      <c r="Q75" s="618"/>
      <c r="R75" s="466"/>
      <c r="S75" s="374"/>
      <c r="T75" s="465"/>
      <c r="U75" s="342"/>
      <c r="V75" s="343">
        <f t="shared" si="7"/>
        <v>0</v>
      </c>
      <c r="W75" s="343" t="str">
        <f t="shared" si="0"/>
        <v/>
      </c>
      <c r="X75" s="343">
        <f t="shared" si="1"/>
        <v>0</v>
      </c>
      <c r="Y75" s="343" t="str">
        <f t="shared" si="6"/>
        <v/>
      </c>
      <c r="Z75" s="344" t="str">
        <f t="shared" si="2"/>
        <v/>
      </c>
      <c r="AA75" s="344" t="str">
        <f t="shared" si="3"/>
        <v/>
      </c>
      <c r="AB75" s="343">
        <f t="shared" si="8"/>
        <v>0</v>
      </c>
      <c r="AC75" s="343">
        <f t="shared" si="9"/>
        <v>0</v>
      </c>
      <c r="AD75" s="344" t="str">
        <f t="shared" si="4"/>
        <v/>
      </c>
      <c r="AE75" s="540"/>
      <c r="AF75" s="346">
        <f t="shared" si="10"/>
        <v>0</v>
      </c>
    </row>
    <row r="76" spans="1:32" s="346" customFormat="1" ht="21" customHeight="1" x14ac:dyDescent="0.4">
      <c r="A76" s="341" t="str">
        <f>IF(OR('ordem de passagem'!$G72="pct",'ordem de passagem'!$G72="mini",'ordem de passagem'!$G72="pctt",'ordem de passagem'!$G72="pctn",'ordem de passagem'!$G72="pctm"),'ordem de passagem'!B72,"")</f>
        <v/>
      </c>
      <c r="B76" s="402" t="str">
        <f>IF(OR('ordem de passagem'!$G72="pct",'ordem de passagem'!$G72="mini",'ordem de passagem'!$G72="pctt",'ordem de passagem'!$G72="pctn",'ordem de passagem'!$G72="pctm"),'ordem de passagem'!C72,"Não faz este aparelho")</f>
        <v>Não faz este aparelho</v>
      </c>
      <c r="C76" s="402" t="str">
        <f>IF(OR('ordem de passagem'!$G72="pct",'ordem de passagem'!$G72="mini",'ordem de passagem'!$G72="pctt",'ordem de passagem'!$G72="pctn",'ordem de passagem'!$G72="pctm"),'ordem de passagem'!D72,"")</f>
        <v/>
      </c>
      <c r="D76" s="341" t="str">
        <f>IF(OR('ordem de passagem'!$G72="pct",'ordem de passagem'!$G72="mini",'ordem de passagem'!$G72="pctt",'ordem de passagem'!$G72="pctn",'ordem de passagem'!$G72="pctm"),'ordem de passagem'!E72,"")</f>
        <v/>
      </c>
      <c r="E76" s="341" t="str">
        <f>IF(OR('ordem de passagem'!$G72="pct",'ordem de passagem'!$G72="mini",'ordem de passagem'!$G72="pctt",'ordem de passagem'!$G72="pctn",'ordem de passagem'!$G72="pctm"),'ordem de passagem'!G72,"")</f>
        <v/>
      </c>
      <c r="F76" s="341" t="str">
        <f>IF(OR('ordem de passagem'!$G72="pct",'ordem de passagem'!$G72="mini",'ordem de passagem'!$G72="pctt",'ordem de passagem'!$G72="pctn",'ordem de passagem'!$G72="pctm"),'ordem de passagem'!F72,"")</f>
        <v/>
      </c>
      <c r="G76" s="341" t="str">
        <f>IF(OR('ordem de passagem'!$G72="pct",'ordem de passagem'!$G72="mini",'ordem de passagem'!$G72="pctt",'ordem de passagem'!$G72="pctn",'ordem de passagem'!$G72="pctm"),'ordem de passagem'!H72,"")</f>
        <v/>
      </c>
      <c r="H76" s="614"/>
      <c r="I76" s="615"/>
      <c r="J76" s="616"/>
      <c r="K76" s="617"/>
      <c r="L76" s="614"/>
      <c r="M76" s="615"/>
      <c r="N76" s="616"/>
      <c r="O76" s="617"/>
      <c r="P76" s="614"/>
      <c r="Q76" s="618"/>
      <c r="R76" s="466"/>
      <c r="S76" s="374"/>
      <c r="T76" s="465"/>
      <c r="U76" s="342"/>
      <c r="V76" s="343">
        <f t="shared" si="7"/>
        <v>0</v>
      </c>
      <c r="W76" s="343" t="str">
        <f t="shared" si="0"/>
        <v/>
      </c>
      <c r="X76" s="343">
        <f t="shared" si="1"/>
        <v>0</v>
      </c>
      <c r="Y76" s="343" t="str">
        <f t="shared" si="6"/>
        <v/>
      </c>
      <c r="Z76" s="344" t="str">
        <f t="shared" si="2"/>
        <v/>
      </c>
      <c r="AA76" s="344" t="str">
        <f t="shared" si="3"/>
        <v/>
      </c>
      <c r="AB76" s="343">
        <f t="shared" si="8"/>
        <v>0</v>
      </c>
      <c r="AC76" s="343">
        <f t="shared" si="9"/>
        <v>0</v>
      </c>
      <c r="AD76" s="344" t="str">
        <f t="shared" si="4"/>
        <v/>
      </c>
      <c r="AE76" s="540"/>
      <c r="AF76" s="346">
        <f t="shared" si="10"/>
        <v>0</v>
      </c>
    </row>
    <row r="77" spans="1:32" s="346" customFormat="1" ht="21" customHeight="1" x14ac:dyDescent="0.4">
      <c r="A77" s="341" t="str">
        <f>IF(OR('ordem de passagem'!$G73="pct",'ordem de passagem'!$G73="mini",'ordem de passagem'!$G73="pctt",'ordem de passagem'!$G73="pctn",'ordem de passagem'!$G73="pctm"),'ordem de passagem'!B73,"")</f>
        <v/>
      </c>
      <c r="B77" s="402" t="str">
        <f>IF(OR('ordem de passagem'!$G73="pct",'ordem de passagem'!$G73="mini",'ordem de passagem'!$G73="pctt",'ordem de passagem'!$G73="pctn",'ordem de passagem'!$G73="pctm"),'ordem de passagem'!C73,"Não faz este aparelho")</f>
        <v>Não faz este aparelho</v>
      </c>
      <c r="C77" s="402" t="str">
        <f>IF(OR('ordem de passagem'!$G73="pct",'ordem de passagem'!$G73="mini",'ordem de passagem'!$G73="pctt",'ordem de passagem'!$G73="pctn",'ordem de passagem'!$G73="pctm"),'ordem de passagem'!D73,"")</f>
        <v/>
      </c>
      <c r="D77" s="341" t="str">
        <f>IF(OR('ordem de passagem'!$G73="pct",'ordem de passagem'!$G73="mini",'ordem de passagem'!$G73="pctt",'ordem de passagem'!$G73="pctn",'ordem de passagem'!$G73="pctm"),'ordem de passagem'!E73,"")</f>
        <v/>
      </c>
      <c r="E77" s="341" t="str">
        <f>IF(OR('ordem de passagem'!$G73="pct",'ordem de passagem'!$G73="mini",'ordem de passagem'!$G73="pctt",'ordem de passagem'!$G73="pctn",'ordem de passagem'!$G73="pctm"),'ordem de passagem'!G73,"")</f>
        <v/>
      </c>
      <c r="F77" s="341" t="str">
        <f>IF(OR('ordem de passagem'!$G73="pct",'ordem de passagem'!$G73="mini",'ordem de passagem'!$G73="pctt",'ordem de passagem'!$G73="pctn",'ordem de passagem'!$G73="pctm"),'ordem de passagem'!F73,"")</f>
        <v/>
      </c>
      <c r="G77" s="341" t="str">
        <f>IF(OR('ordem de passagem'!$G73="pct",'ordem de passagem'!$G73="mini",'ordem de passagem'!$G73="pctt",'ordem de passagem'!$G73="pctn",'ordem de passagem'!$G73="pctm"),'ordem de passagem'!H73,"")</f>
        <v/>
      </c>
      <c r="H77" s="614"/>
      <c r="I77" s="615"/>
      <c r="J77" s="616"/>
      <c r="K77" s="617"/>
      <c r="L77" s="614"/>
      <c r="M77" s="615"/>
      <c r="N77" s="616"/>
      <c r="O77" s="617"/>
      <c r="P77" s="614"/>
      <c r="Q77" s="618"/>
      <c r="R77" s="466"/>
      <c r="S77" s="374"/>
      <c r="T77" s="465"/>
      <c r="U77" s="342"/>
      <c r="V77" s="343">
        <f t="shared" si="7"/>
        <v>0</v>
      </c>
      <c r="W77" s="343" t="str">
        <f t="shared" si="0"/>
        <v/>
      </c>
      <c r="X77" s="343">
        <f t="shared" si="1"/>
        <v>0</v>
      </c>
      <c r="Y77" s="343" t="str">
        <f t="shared" si="6"/>
        <v/>
      </c>
      <c r="Z77" s="344" t="str">
        <f t="shared" si="2"/>
        <v/>
      </c>
      <c r="AA77" s="344" t="str">
        <f t="shared" si="3"/>
        <v/>
      </c>
      <c r="AB77" s="343">
        <f t="shared" si="8"/>
        <v>0</v>
      </c>
      <c r="AC77" s="343">
        <f t="shared" si="9"/>
        <v>0</v>
      </c>
      <c r="AD77" s="344" t="str">
        <f t="shared" si="4"/>
        <v/>
      </c>
      <c r="AE77" s="540"/>
      <c r="AF77" s="346">
        <f t="shared" si="10"/>
        <v>0</v>
      </c>
    </row>
    <row r="78" spans="1:32" s="346" customFormat="1" ht="21" customHeight="1" x14ac:dyDescent="0.4">
      <c r="A78" s="341" t="str">
        <f>IF(OR('ordem de passagem'!$G74="pct",'ordem de passagem'!$G74="mini",'ordem de passagem'!$G74="pctt",'ordem de passagem'!$G74="pctn",'ordem de passagem'!$G74="pctm"),'ordem de passagem'!B74,"")</f>
        <v/>
      </c>
      <c r="B78" s="402" t="str">
        <f>IF(OR('ordem de passagem'!$G74="pct",'ordem de passagem'!$G74="mini",'ordem de passagem'!$G74="pctt",'ordem de passagem'!$G74="pctn",'ordem de passagem'!$G74="pctm"),'ordem de passagem'!C74,"Não faz este aparelho")</f>
        <v>Não faz este aparelho</v>
      </c>
      <c r="C78" s="402" t="str">
        <f>IF(OR('ordem de passagem'!$G74="pct",'ordem de passagem'!$G74="mini",'ordem de passagem'!$G74="pctt",'ordem de passagem'!$G74="pctn",'ordem de passagem'!$G74="pctm"),'ordem de passagem'!D74,"")</f>
        <v/>
      </c>
      <c r="D78" s="341" t="str">
        <f>IF(OR('ordem de passagem'!$G74="pct",'ordem de passagem'!$G74="mini",'ordem de passagem'!$G74="pctt",'ordem de passagem'!$G74="pctn",'ordem de passagem'!$G74="pctm"),'ordem de passagem'!E74,"")</f>
        <v/>
      </c>
      <c r="E78" s="341" t="str">
        <f>IF(OR('ordem de passagem'!$G74="pct",'ordem de passagem'!$G74="mini",'ordem de passagem'!$G74="pctt",'ordem de passagem'!$G74="pctn",'ordem de passagem'!$G74="pctm"),'ordem de passagem'!G74,"")</f>
        <v/>
      </c>
      <c r="F78" s="341" t="str">
        <f>IF(OR('ordem de passagem'!$G74="pct",'ordem de passagem'!$G74="mini",'ordem de passagem'!$G74="pctt",'ordem de passagem'!$G74="pctn",'ordem de passagem'!$G74="pctm"),'ordem de passagem'!F74,"")</f>
        <v/>
      </c>
      <c r="G78" s="341" t="str">
        <f>IF(OR('ordem de passagem'!$G74="pct",'ordem de passagem'!$G74="mini",'ordem de passagem'!$G74="pctt",'ordem de passagem'!$G74="pctn",'ordem de passagem'!$G74="pctm"),'ordem de passagem'!H74,"")</f>
        <v/>
      </c>
      <c r="H78" s="614"/>
      <c r="I78" s="615"/>
      <c r="J78" s="616"/>
      <c r="K78" s="617"/>
      <c r="L78" s="614"/>
      <c r="M78" s="615"/>
      <c r="N78" s="616"/>
      <c r="O78" s="617"/>
      <c r="P78" s="614"/>
      <c r="Q78" s="618"/>
      <c r="R78" s="466"/>
      <c r="S78" s="374"/>
      <c r="T78" s="465"/>
      <c r="U78" s="342"/>
      <c r="V78" s="343">
        <f t="shared" si="7"/>
        <v>0</v>
      </c>
      <c r="W78" s="343" t="str">
        <f t="shared" ref="W78:W135" si="11">IF(T78="","",T78)</f>
        <v/>
      </c>
      <c r="X78" s="343">
        <f t="shared" ref="X78:X135" si="12">IF($U$11=4,"",V78)</f>
        <v>0</v>
      </c>
      <c r="Y78" s="343" t="str">
        <f t="shared" ref="Y78:Y135" si="13">IF(T78="","",T78)</f>
        <v/>
      </c>
      <c r="Z78" s="344" t="str">
        <f t="shared" ref="Z78:Z135" si="14">IF(H78="","",X78)</f>
        <v/>
      </c>
      <c r="AA78" s="344" t="str">
        <f t="shared" ref="AA78:AA135" si="15">IF(H78="","",Y78)</f>
        <v/>
      </c>
      <c r="AB78" s="343">
        <f t="shared" si="8"/>
        <v>0</v>
      </c>
      <c r="AC78" s="343">
        <f t="shared" si="9"/>
        <v>0</v>
      </c>
      <c r="AD78" s="344" t="str">
        <f t="shared" ref="AD78:AD134" si="16">IF(OR(A78="",A78="falta"),"",AC78)</f>
        <v/>
      </c>
      <c r="AE78" s="540"/>
      <c r="AF78" s="346">
        <f t="shared" si="10"/>
        <v>0</v>
      </c>
    </row>
    <row r="79" spans="1:32" s="346" customFormat="1" ht="21" customHeight="1" x14ac:dyDescent="0.4">
      <c r="A79" s="341" t="str">
        <f>IF(OR('ordem de passagem'!$G75="pct",'ordem de passagem'!$G75="mini",'ordem de passagem'!$G75="pctt",'ordem de passagem'!$G75="pctn",'ordem de passagem'!$G75="pctm"),'ordem de passagem'!B75,"")</f>
        <v/>
      </c>
      <c r="B79" s="402" t="str">
        <f>IF(OR('ordem de passagem'!$G75="pct",'ordem de passagem'!$G75="mini",'ordem de passagem'!$G75="pctt",'ordem de passagem'!$G75="pctn",'ordem de passagem'!$G75="pctm"),'ordem de passagem'!C75,"Não faz este aparelho")</f>
        <v>Não faz este aparelho</v>
      </c>
      <c r="C79" s="402" t="str">
        <f>IF(OR('ordem de passagem'!$G75="pct",'ordem de passagem'!$G75="mini",'ordem de passagem'!$G75="pctt",'ordem de passagem'!$G75="pctn",'ordem de passagem'!$G75="pctm"),'ordem de passagem'!D75,"")</f>
        <v/>
      </c>
      <c r="D79" s="341" t="str">
        <f>IF(OR('ordem de passagem'!$G75="pct",'ordem de passagem'!$G75="mini",'ordem de passagem'!$G75="pctt",'ordem de passagem'!$G75="pctn",'ordem de passagem'!$G75="pctm"),'ordem de passagem'!E75,"")</f>
        <v/>
      </c>
      <c r="E79" s="341" t="str">
        <f>IF(OR('ordem de passagem'!$G75="pct",'ordem de passagem'!$G75="mini",'ordem de passagem'!$G75="pctt",'ordem de passagem'!$G75="pctn",'ordem de passagem'!$G75="pctm"),'ordem de passagem'!G75,"")</f>
        <v/>
      </c>
      <c r="F79" s="341" t="str">
        <f>IF(OR('ordem de passagem'!$G75="pct",'ordem de passagem'!$G75="mini",'ordem de passagem'!$G75="pctt",'ordem de passagem'!$G75="pctn",'ordem de passagem'!$G75="pctm"),'ordem de passagem'!F75,"")</f>
        <v/>
      </c>
      <c r="G79" s="341" t="str">
        <f>IF(OR('ordem de passagem'!$G75="pct",'ordem de passagem'!$G75="mini",'ordem de passagem'!$G75="pctt",'ordem de passagem'!$G75="pctn",'ordem de passagem'!$G75="pctm"),'ordem de passagem'!H75,"")</f>
        <v/>
      </c>
      <c r="H79" s="614"/>
      <c r="I79" s="615"/>
      <c r="J79" s="616"/>
      <c r="K79" s="617"/>
      <c r="L79" s="614"/>
      <c r="M79" s="615"/>
      <c r="N79" s="616"/>
      <c r="O79" s="617"/>
      <c r="P79" s="614"/>
      <c r="Q79" s="618"/>
      <c r="R79" s="466"/>
      <c r="S79" s="374"/>
      <c r="T79" s="465"/>
      <c r="U79" s="342"/>
      <c r="V79" s="343">
        <f t="shared" si="7"/>
        <v>0</v>
      </c>
      <c r="W79" s="343" t="str">
        <f t="shared" si="11"/>
        <v/>
      </c>
      <c r="X79" s="343">
        <f t="shared" si="12"/>
        <v>0</v>
      </c>
      <c r="Y79" s="343" t="str">
        <f t="shared" si="13"/>
        <v/>
      </c>
      <c r="Z79" s="344" t="str">
        <f t="shared" si="14"/>
        <v/>
      </c>
      <c r="AA79" s="344" t="str">
        <f t="shared" si="15"/>
        <v/>
      </c>
      <c r="AB79" s="343">
        <f t="shared" si="8"/>
        <v>0</v>
      </c>
      <c r="AC79" s="343">
        <f t="shared" si="9"/>
        <v>0</v>
      </c>
      <c r="AD79" s="344" t="str">
        <f t="shared" si="16"/>
        <v/>
      </c>
      <c r="AE79" s="540"/>
      <c r="AF79" s="346">
        <f t="shared" si="10"/>
        <v>0</v>
      </c>
    </row>
    <row r="80" spans="1:32" s="346" customFormat="1" ht="21" customHeight="1" x14ac:dyDescent="0.4">
      <c r="A80" s="341" t="str">
        <f>IF(OR('ordem de passagem'!$G76="pct",'ordem de passagem'!$G76="mini",'ordem de passagem'!$G76="pctt",'ordem de passagem'!$G76="pctn",'ordem de passagem'!$G76="pctm"),'ordem de passagem'!B76,"")</f>
        <v/>
      </c>
      <c r="B80" s="402" t="str">
        <f>IF(OR('ordem de passagem'!$G76="pct",'ordem de passagem'!$G76="mini",'ordem de passagem'!$G76="pctt",'ordem de passagem'!$G76="pctn",'ordem de passagem'!$G76="pctm"),'ordem de passagem'!C76,"Não faz este aparelho")</f>
        <v>Não faz este aparelho</v>
      </c>
      <c r="C80" s="402" t="str">
        <f>IF(OR('ordem de passagem'!$G76="pct",'ordem de passagem'!$G76="mini",'ordem de passagem'!$G76="pctt",'ordem de passagem'!$G76="pctn",'ordem de passagem'!$G76="pctm"),'ordem de passagem'!D76,"")</f>
        <v/>
      </c>
      <c r="D80" s="341" t="str">
        <f>IF(OR('ordem de passagem'!$G76="pct",'ordem de passagem'!$G76="mini",'ordem de passagem'!$G76="pctt",'ordem de passagem'!$G76="pctn",'ordem de passagem'!$G76="pctm"),'ordem de passagem'!E76,"")</f>
        <v/>
      </c>
      <c r="E80" s="341" t="str">
        <f>IF(OR('ordem de passagem'!$G76="pct",'ordem de passagem'!$G76="mini",'ordem de passagem'!$G76="pctt",'ordem de passagem'!$G76="pctn",'ordem de passagem'!$G76="pctm"),'ordem de passagem'!G76,"")</f>
        <v/>
      </c>
      <c r="F80" s="341" t="str">
        <f>IF(OR('ordem de passagem'!$G76="pct",'ordem de passagem'!$G76="mini",'ordem de passagem'!$G76="pctt",'ordem de passagem'!$G76="pctn",'ordem de passagem'!$G76="pctm"),'ordem de passagem'!F76,"")</f>
        <v/>
      </c>
      <c r="G80" s="341" t="str">
        <f>IF(OR('ordem de passagem'!$G76="pct",'ordem de passagem'!$G76="mini",'ordem de passagem'!$G76="pctt",'ordem de passagem'!$G76="pctn",'ordem de passagem'!$G76="pctm"),'ordem de passagem'!H76,"")</f>
        <v/>
      </c>
      <c r="H80" s="614"/>
      <c r="I80" s="615"/>
      <c r="J80" s="616"/>
      <c r="K80" s="617"/>
      <c r="L80" s="614"/>
      <c r="M80" s="615"/>
      <c r="N80" s="616"/>
      <c r="O80" s="617"/>
      <c r="P80" s="614"/>
      <c r="Q80" s="618"/>
      <c r="R80" s="466"/>
      <c r="S80" s="374"/>
      <c r="T80" s="465"/>
      <c r="U80" s="342"/>
      <c r="V80" s="343">
        <f t="shared" ref="V80:V135" si="17">IFERROR((IF($U$11=3,((H80+J80+L80))-S80,IF($U$11=5,((H80+J80+L80+N80+P80)-MAX(H80:I80,J80,L80,N80,P80)-MIN(H80:I80,J80,L80,N80,P80))))/3)-S80,"")</f>
        <v>0</v>
      </c>
      <c r="W80" s="343" t="str">
        <f t="shared" si="11"/>
        <v/>
      </c>
      <c r="X80" s="343">
        <f t="shared" si="12"/>
        <v>0</v>
      </c>
      <c r="Y80" s="343" t="str">
        <f t="shared" si="13"/>
        <v/>
      </c>
      <c r="Z80" s="344" t="str">
        <f t="shared" si="14"/>
        <v/>
      </c>
      <c r="AA80" s="344" t="str">
        <f t="shared" si="15"/>
        <v/>
      </c>
      <c r="AB80" s="343">
        <f t="shared" ref="AB80:AB135" si="18">IFERROR((IF($U$11=3,((H80+J80+L80)/3)+T80,IF($U$11=5,((H80+J80+L80+N80+P80)-MAX(H80,J80,L80,N80,P80)-MIN(H80,J80,L80,N80,P80))/3)+T80))-S80,"")</f>
        <v>0</v>
      </c>
      <c r="AC80" s="343">
        <f t="shared" ref="AC80:AC135" si="19">IF($U$11=4,"",AB80)</f>
        <v>0</v>
      </c>
      <c r="AD80" s="344" t="str">
        <f t="shared" si="16"/>
        <v/>
      </c>
      <c r="AE80" s="540"/>
      <c r="AF80" s="346">
        <f t="shared" si="10"/>
        <v>0</v>
      </c>
    </row>
    <row r="81" spans="1:32" s="346" customFormat="1" ht="21" customHeight="1" x14ac:dyDescent="0.4">
      <c r="A81" s="341" t="str">
        <f>IF(OR('ordem de passagem'!$G77="pct",'ordem de passagem'!$G77="mini",'ordem de passagem'!$G77="pctt",'ordem de passagem'!$G77="pctn",'ordem de passagem'!$G77="pctm"),'ordem de passagem'!B77,"")</f>
        <v/>
      </c>
      <c r="B81" s="402" t="str">
        <f>IF(OR('ordem de passagem'!$G77="pct",'ordem de passagem'!$G77="mini",'ordem de passagem'!$G77="pctt",'ordem de passagem'!$G77="pctn",'ordem de passagem'!$G77="pctm"),'ordem de passagem'!C77,"Não faz este aparelho")</f>
        <v>Não faz este aparelho</v>
      </c>
      <c r="C81" s="402" t="str">
        <f>IF(OR('ordem de passagem'!$G77="pct",'ordem de passagem'!$G77="mini",'ordem de passagem'!$G77="pctt",'ordem de passagem'!$G77="pctn",'ordem de passagem'!$G77="pctm"),'ordem de passagem'!D77,"")</f>
        <v/>
      </c>
      <c r="D81" s="341" t="str">
        <f>IF(OR('ordem de passagem'!$G77="pct",'ordem de passagem'!$G77="mini",'ordem de passagem'!$G77="pctt",'ordem de passagem'!$G77="pctn",'ordem de passagem'!$G77="pctm"),'ordem de passagem'!E77,"")</f>
        <v/>
      </c>
      <c r="E81" s="341" t="str">
        <f>IF(OR('ordem de passagem'!$G77="pct",'ordem de passagem'!$G77="mini",'ordem de passagem'!$G77="pctt",'ordem de passagem'!$G77="pctn",'ordem de passagem'!$G77="pctm"),'ordem de passagem'!G77,"")</f>
        <v/>
      </c>
      <c r="F81" s="341" t="str">
        <f>IF(OR('ordem de passagem'!$G77="pct",'ordem de passagem'!$G77="mini",'ordem de passagem'!$G77="pctt",'ordem de passagem'!$G77="pctn",'ordem de passagem'!$G77="pctm"),'ordem de passagem'!F77,"")</f>
        <v/>
      </c>
      <c r="G81" s="341" t="str">
        <f>IF(OR('ordem de passagem'!$G77="pct",'ordem de passagem'!$G77="mini",'ordem de passagem'!$G77="pctt",'ordem de passagem'!$G77="pctn",'ordem de passagem'!$G77="pctm"),'ordem de passagem'!H77,"")</f>
        <v/>
      </c>
      <c r="H81" s="614"/>
      <c r="I81" s="615"/>
      <c r="J81" s="616"/>
      <c r="K81" s="617"/>
      <c r="L81" s="614"/>
      <c r="M81" s="615"/>
      <c r="N81" s="616"/>
      <c r="O81" s="617"/>
      <c r="P81" s="614"/>
      <c r="Q81" s="618"/>
      <c r="R81" s="466"/>
      <c r="S81" s="374"/>
      <c r="T81" s="465"/>
      <c r="U81" s="342"/>
      <c r="V81" s="343">
        <f t="shared" si="17"/>
        <v>0</v>
      </c>
      <c r="W81" s="343" t="str">
        <f t="shared" si="11"/>
        <v/>
      </c>
      <c r="X81" s="343">
        <f t="shared" si="12"/>
        <v>0</v>
      </c>
      <c r="Y81" s="343" t="str">
        <f t="shared" si="13"/>
        <v/>
      </c>
      <c r="Z81" s="344" t="str">
        <f t="shared" si="14"/>
        <v/>
      </c>
      <c r="AA81" s="344" t="str">
        <f t="shared" si="15"/>
        <v/>
      </c>
      <c r="AB81" s="343">
        <f t="shared" si="18"/>
        <v>0</v>
      </c>
      <c r="AC81" s="343">
        <f t="shared" si="19"/>
        <v>0</v>
      </c>
      <c r="AD81" s="344" t="str">
        <f t="shared" si="16"/>
        <v/>
      </c>
      <c r="AE81" s="540"/>
      <c r="AF81" s="346">
        <f t="shared" si="10"/>
        <v>0</v>
      </c>
    </row>
    <row r="82" spans="1:32" s="346" customFormat="1" ht="21" customHeight="1" x14ac:dyDescent="0.4">
      <c r="A82" s="341" t="str">
        <f>IF(OR('ordem de passagem'!$G78="pct",'ordem de passagem'!$G78="mini",'ordem de passagem'!$G78="pctt",'ordem de passagem'!$G78="pctn",'ordem de passagem'!$G78="pctm"),'ordem de passagem'!B78,"")</f>
        <v/>
      </c>
      <c r="B82" s="402" t="str">
        <f>IF(OR('ordem de passagem'!$G78="pct",'ordem de passagem'!$G78="mini",'ordem de passagem'!$G78="pctt",'ordem de passagem'!$G78="pctn",'ordem de passagem'!$G78="pctm"),'ordem de passagem'!C78,"Não faz este aparelho")</f>
        <v>Não faz este aparelho</v>
      </c>
      <c r="C82" s="402" t="str">
        <f>IF(OR('ordem de passagem'!$G78="pct",'ordem de passagem'!$G78="mini",'ordem de passagem'!$G78="pctt",'ordem de passagem'!$G78="pctn",'ordem de passagem'!$G78="pctm"),'ordem de passagem'!D78,"")</f>
        <v/>
      </c>
      <c r="D82" s="341" t="str">
        <f>IF(OR('ordem de passagem'!$G78="pct",'ordem de passagem'!$G78="mini",'ordem de passagem'!$G78="pctt",'ordem de passagem'!$G78="pctn",'ordem de passagem'!$G78="pctm"),'ordem de passagem'!E78,"")</f>
        <v/>
      </c>
      <c r="E82" s="341" t="str">
        <f>IF(OR('ordem de passagem'!$G78="pct",'ordem de passagem'!$G78="mini",'ordem de passagem'!$G78="pctt",'ordem de passagem'!$G78="pctn",'ordem de passagem'!$G78="pctm"),'ordem de passagem'!G78,"")</f>
        <v/>
      </c>
      <c r="F82" s="341" t="str">
        <f>IF(OR('ordem de passagem'!$G78="pct",'ordem de passagem'!$G78="mini",'ordem de passagem'!$G78="pctt",'ordem de passagem'!$G78="pctn",'ordem de passagem'!$G78="pctm"),'ordem de passagem'!F78,"")</f>
        <v/>
      </c>
      <c r="G82" s="341" t="str">
        <f>IF(OR('ordem de passagem'!$G78="pct",'ordem de passagem'!$G78="mini",'ordem de passagem'!$G78="pctt",'ordem de passagem'!$G78="pctn",'ordem de passagem'!$G78="pctm"),'ordem de passagem'!H78,"")</f>
        <v/>
      </c>
      <c r="H82" s="614"/>
      <c r="I82" s="615"/>
      <c r="J82" s="616"/>
      <c r="K82" s="617"/>
      <c r="L82" s="614"/>
      <c r="M82" s="615"/>
      <c r="N82" s="616"/>
      <c r="O82" s="617"/>
      <c r="P82" s="614"/>
      <c r="Q82" s="618"/>
      <c r="R82" s="466"/>
      <c r="S82" s="374"/>
      <c r="T82" s="465"/>
      <c r="U82" s="342"/>
      <c r="V82" s="343">
        <f t="shared" si="17"/>
        <v>0</v>
      </c>
      <c r="W82" s="343" t="str">
        <f t="shared" si="11"/>
        <v/>
      </c>
      <c r="X82" s="343">
        <f t="shared" si="12"/>
        <v>0</v>
      </c>
      <c r="Y82" s="343" t="str">
        <f t="shared" si="13"/>
        <v/>
      </c>
      <c r="Z82" s="344" t="str">
        <f t="shared" si="14"/>
        <v/>
      </c>
      <c r="AA82" s="344" t="str">
        <f t="shared" si="15"/>
        <v/>
      </c>
      <c r="AB82" s="343">
        <f t="shared" si="18"/>
        <v>0</v>
      </c>
      <c r="AC82" s="343">
        <f t="shared" si="19"/>
        <v>0</v>
      </c>
      <c r="AD82" s="344" t="str">
        <f t="shared" si="16"/>
        <v/>
      </c>
      <c r="AE82" s="540"/>
      <c r="AF82" s="346">
        <f t="shared" si="10"/>
        <v>0</v>
      </c>
    </row>
    <row r="83" spans="1:32" s="346" customFormat="1" ht="21" customHeight="1" x14ac:dyDescent="0.4">
      <c r="A83" s="341" t="str">
        <f>IF(OR('ordem de passagem'!$G79="pct",'ordem de passagem'!$G79="mini",'ordem de passagem'!$G79="pctt",'ordem de passagem'!$G79="pctn",'ordem de passagem'!$G79="pctm"),'ordem de passagem'!B79,"")</f>
        <v/>
      </c>
      <c r="B83" s="402" t="str">
        <f>IF(OR('ordem de passagem'!$G79="pct",'ordem de passagem'!$G79="mini",'ordem de passagem'!$G79="pctt",'ordem de passagem'!$G79="pctn",'ordem de passagem'!$G79="pctm"),'ordem de passagem'!C79,"Não faz este aparelho")</f>
        <v>Não faz este aparelho</v>
      </c>
      <c r="C83" s="402" t="str">
        <f>IF(OR('ordem de passagem'!$G79="pct",'ordem de passagem'!$G79="mini",'ordem de passagem'!$G79="pctt",'ordem de passagem'!$G79="pctn",'ordem de passagem'!$G79="pctm"),'ordem de passagem'!D79,"")</f>
        <v/>
      </c>
      <c r="D83" s="341" t="str">
        <f>IF(OR('ordem de passagem'!$G79="pct",'ordem de passagem'!$G79="mini",'ordem de passagem'!$G79="pctt",'ordem de passagem'!$G79="pctn",'ordem de passagem'!$G79="pctm"),'ordem de passagem'!E79,"")</f>
        <v/>
      </c>
      <c r="E83" s="341" t="str">
        <f>IF(OR('ordem de passagem'!$G79="pct",'ordem de passagem'!$G79="mini",'ordem de passagem'!$G79="pctt",'ordem de passagem'!$G79="pctn",'ordem de passagem'!$G79="pctm"),'ordem de passagem'!G79,"")</f>
        <v/>
      </c>
      <c r="F83" s="341" t="str">
        <f>IF(OR('ordem de passagem'!$G79="pct",'ordem de passagem'!$G79="mini",'ordem de passagem'!$G79="pctt",'ordem de passagem'!$G79="pctn",'ordem de passagem'!$G79="pctm"),'ordem de passagem'!F79,"")</f>
        <v/>
      </c>
      <c r="G83" s="341" t="str">
        <f>IF(OR('ordem de passagem'!$G79="pct",'ordem de passagem'!$G79="mini",'ordem de passagem'!$G79="pctt",'ordem de passagem'!$G79="pctn",'ordem de passagem'!$G79="pctm"),'ordem de passagem'!H79,"")</f>
        <v/>
      </c>
      <c r="H83" s="614"/>
      <c r="I83" s="615"/>
      <c r="J83" s="616"/>
      <c r="K83" s="617"/>
      <c r="L83" s="614"/>
      <c r="M83" s="615"/>
      <c r="N83" s="616"/>
      <c r="O83" s="617"/>
      <c r="P83" s="614"/>
      <c r="Q83" s="618"/>
      <c r="R83" s="466"/>
      <c r="S83" s="374"/>
      <c r="T83" s="465"/>
      <c r="U83" s="342"/>
      <c r="V83" s="343">
        <f t="shared" si="17"/>
        <v>0</v>
      </c>
      <c r="W83" s="343" t="str">
        <f t="shared" si="11"/>
        <v/>
      </c>
      <c r="X83" s="343">
        <f t="shared" si="12"/>
        <v>0</v>
      </c>
      <c r="Y83" s="343" t="str">
        <f t="shared" si="13"/>
        <v/>
      </c>
      <c r="Z83" s="344" t="str">
        <f t="shared" si="14"/>
        <v/>
      </c>
      <c r="AA83" s="344" t="str">
        <f t="shared" si="15"/>
        <v/>
      </c>
      <c r="AB83" s="343">
        <f t="shared" si="18"/>
        <v>0</v>
      </c>
      <c r="AC83" s="343">
        <f t="shared" si="19"/>
        <v>0</v>
      </c>
      <c r="AD83" s="344" t="str">
        <f t="shared" si="16"/>
        <v/>
      </c>
      <c r="AE83" s="540"/>
      <c r="AF83" s="346">
        <f t="shared" si="10"/>
        <v>0</v>
      </c>
    </row>
    <row r="84" spans="1:32" s="346" customFormat="1" ht="21" customHeight="1" x14ac:dyDescent="0.4">
      <c r="A84" s="341" t="str">
        <f>IF(OR('ordem de passagem'!$G80="pct",'ordem de passagem'!$G80="mini",'ordem de passagem'!$G80="pctt",'ordem de passagem'!$G80="pctn",'ordem de passagem'!$G80="pctm"),'ordem de passagem'!B80,"")</f>
        <v/>
      </c>
      <c r="B84" s="402" t="str">
        <f>IF(OR('ordem de passagem'!$G80="pct",'ordem de passagem'!$G80="mini",'ordem de passagem'!$G80="pctt",'ordem de passagem'!$G80="pctn",'ordem de passagem'!$G80="pctm"),'ordem de passagem'!C80,"Não faz este aparelho")</f>
        <v>Não faz este aparelho</v>
      </c>
      <c r="C84" s="402" t="str">
        <f>IF(OR('ordem de passagem'!$G80="pct",'ordem de passagem'!$G80="mini",'ordem de passagem'!$G80="pctt",'ordem de passagem'!$G80="pctn",'ordem de passagem'!$G80="pctm"),'ordem de passagem'!D80,"")</f>
        <v/>
      </c>
      <c r="D84" s="341" t="str">
        <f>IF(OR('ordem de passagem'!$G80="pct",'ordem de passagem'!$G80="mini",'ordem de passagem'!$G80="pctt",'ordem de passagem'!$G80="pctn",'ordem de passagem'!$G80="pctm"),'ordem de passagem'!E80,"")</f>
        <v/>
      </c>
      <c r="E84" s="341" t="str">
        <f>IF(OR('ordem de passagem'!$G80="pct",'ordem de passagem'!$G80="mini",'ordem de passagem'!$G80="pctt",'ordem de passagem'!$G80="pctn",'ordem de passagem'!$G80="pctm"),'ordem de passagem'!G80,"")</f>
        <v/>
      </c>
      <c r="F84" s="341" t="str">
        <f>IF(OR('ordem de passagem'!$G80="pct",'ordem de passagem'!$G80="mini",'ordem de passagem'!$G80="pctt",'ordem de passagem'!$G80="pctn",'ordem de passagem'!$G80="pctm"),'ordem de passagem'!F80,"")</f>
        <v/>
      </c>
      <c r="G84" s="341" t="str">
        <f>IF(OR('ordem de passagem'!$G80="pct",'ordem de passagem'!$G80="mini",'ordem de passagem'!$G80="pctt",'ordem de passagem'!$G80="pctn",'ordem de passagem'!$G80="pctm"),'ordem de passagem'!H80,"")</f>
        <v/>
      </c>
      <c r="H84" s="614"/>
      <c r="I84" s="615"/>
      <c r="J84" s="616"/>
      <c r="K84" s="617"/>
      <c r="L84" s="614"/>
      <c r="M84" s="615"/>
      <c r="N84" s="616"/>
      <c r="O84" s="617"/>
      <c r="P84" s="614"/>
      <c r="Q84" s="618"/>
      <c r="R84" s="466"/>
      <c r="S84" s="374"/>
      <c r="T84" s="465"/>
      <c r="U84" s="342"/>
      <c r="V84" s="343">
        <f t="shared" si="17"/>
        <v>0</v>
      </c>
      <c r="W84" s="343" t="str">
        <f t="shared" si="11"/>
        <v/>
      </c>
      <c r="X84" s="343">
        <f t="shared" si="12"/>
        <v>0</v>
      </c>
      <c r="Y84" s="343" t="str">
        <f t="shared" si="13"/>
        <v/>
      </c>
      <c r="Z84" s="344" t="str">
        <f t="shared" si="14"/>
        <v/>
      </c>
      <c r="AA84" s="344" t="str">
        <f t="shared" si="15"/>
        <v/>
      </c>
      <c r="AB84" s="343">
        <f t="shared" si="18"/>
        <v>0</v>
      </c>
      <c r="AC84" s="343">
        <f t="shared" si="19"/>
        <v>0</v>
      </c>
      <c r="AD84" s="344" t="str">
        <f t="shared" si="16"/>
        <v/>
      </c>
      <c r="AE84" s="540"/>
      <c r="AF84" s="346">
        <f t="shared" si="10"/>
        <v>0</v>
      </c>
    </row>
    <row r="85" spans="1:32" s="346" customFormat="1" ht="21" customHeight="1" x14ac:dyDescent="0.4">
      <c r="A85" s="341" t="str">
        <f>IF(OR('ordem de passagem'!$G81="pct",'ordem de passagem'!$G81="mini",'ordem de passagem'!$G81="pctt",'ordem de passagem'!$G81="pctn",'ordem de passagem'!$G81="pctm"),'ordem de passagem'!B81,"")</f>
        <v/>
      </c>
      <c r="B85" s="402" t="str">
        <f>IF(OR('ordem de passagem'!$G81="pct",'ordem de passagem'!$G81="mini",'ordem de passagem'!$G81="pctt",'ordem de passagem'!$G81="pctn",'ordem de passagem'!$G81="pctm"),'ordem de passagem'!C81,"Não faz este aparelho")</f>
        <v>Não faz este aparelho</v>
      </c>
      <c r="C85" s="402" t="str">
        <f>IF(OR('ordem de passagem'!$G81="pct",'ordem de passagem'!$G81="mini",'ordem de passagem'!$G81="pctt",'ordem de passagem'!$G81="pctn",'ordem de passagem'!$G81="pctm"),'ordem de passagem'!D81,"")</f>
        <v/>
      </c>
      <c r="D85" s="341" t="str">
        <f>IF(OR('ordem de passagem'!$G81="pct",'ordem de passagem'!$G81="mini",'ordem de passagem'!$G81="pctt",'ordem de passagem'!$G81="pctn",'ordem de passagem'!$G81="pctm"),'ordem de passagem'!E81,"")</f>
        <v/>
      </c>
      <c r="E85" s="341" t="str">
        <f>IF(OR('ordem de passagem'!$G81="pct",'ordem de passagem'!$G81="mini",'ordem de passagem'!$G81="pctt",'ordem de passagem'!$G81="pctn",'ordem de passagem'!$G81="pctm"),'ordem de passagem'!G81,"")</f>
        <v/>
      </c>
      <c r="F85" s="341" t="str">
        <f>IF(OR('ordem de passagem'!$G81="pct",'ordem de passagem'!$G81="mini",'ordem de passagem'!$G81="pctt",'ordem de passagem'!$G81="pctn",'ordem de passagem'!$G81="pctm"),'ordem de passagem'!F81,"")</f>
        <v/>
      </c>
      <c r="G85" s="341" t="str">
        <f>IF(OR('ordem de passagem'!$G81="pct",'ordem de passagem'!$G81="mini",'ordem de passagem'!$G81="pctt",'ordem de passagem'!$G81="pctn",'ordem de passagem'!$G81="pctm"),'ordem de passagem'!H81,"")</f>
        <v/>
      </c>
      <c r="H85" s="614"/>
      <c r="I85" s="615"/>
      <c r="J85" s="616"/>
      <c r="K85" s="617"/>
      <c r="L85" s="614"/>
      <c r="M85" s="615"/>
      <c r="N85" s="616"/>
      <c r="O85" s="617"/>
      <c r="P85" s="614"/>
      <c r="Q85" s="618"/>
      <c r="R85" s="466"/>
      <c r="S85" s="374"/>
      <c r="T85" s="465"/>
      <c r="U85" s="342"/>
      <c r="V85" s="343">
        <f t="shared" si="17"/>
        <v>0</v>
      </c>
      <c r="W85" s="343" t="str">
        <f t="shared" si="11"/>
        <v/>
      </c>
      <c r="X85" s="343">
        <f t="shared" si="12"/>
        <v>0</v>
      </c>
      <c r="Y85" s="343" t="str">
        <f t="shared" si="13"/>
        <v/>
      </c>
      <c r="Z85" s="344" t="str">
        <f t="shared" si="14"/>
        <v/>
      </c>
      <c r="AA85" s="344" t="str">
        <f t="shared" si="15"/>
        <v/>
      </c>
      <c r="AB85" s="343">
        <f t="shared" si="18"/>
        <v>0</v>
      </c>
      <c r="AC85" s="343">
        <f t="shared" si="19"/>
        <v>0</v>
      </c>
      <c r="AD85" s="344" t="str">
        <f t="shared" si="16"/>
        <v/>
      </c>
      <c r="AE85" s="540"/>
      <c r="AF85" s="346">
        <f t="shared" si="10"/>
        <v>0</v>
      </c>
    </row>
    <row r="86" spans="1:32" s="346" customFormat="1" ht="21" customHeight="1" x14ac:dyDescent="0.4">
      <c r="A86" s="341" t="str">
        <f>IF(OR('ordem de passagem'!$G82="pct",'ordem de passagem'!$G82="mini",'ordem de passagem'!$G82="pctt",'ordem de passagem'!$G82="pctn",'ordem de passagem'!$G82="pctm"),'ordem de passagem'!B82,"")</f>
        <v/>
      </c>
      <c r="B86" s="402" t="str">
        <f>IF(OR('ordem de passagem'!$G82="pct",'ordem de passagem'!$G82="mini",'ordem de passagem'!$G82="pctt",'ordem de passagem'!$G82="pctn",'ordem de passagem'!$G82="pctm"),'ordem de passagem'!C82,"Não faz este aparelho")</f>
        <v>Não faz este aparelho</v>
      </c>
      <c r="C86" s="402" t="str">
        <f>IF(OR('ordem de passagem'!$G82="pct",'ordem de passagem'!$G82="mini",'ordem de passagem'!$G82="pctt",'ordem de passagem'!$G82="pctn",'ordem de passagem'!$G82="pctm"),'ordem de passagem'!D82,"")</f>
        <v/>
      </c>
      <c r="D86" s="341" t="str">
        <f>IF(OR('ordem de passagem'!$G82="pct",'ordem de passagem'!$G82="mini",'ordem de passagem'!$G82="pctt",'ordem de passagem'!$G82="pctn",'ordem de passagem'!$G82="pctm"),'ordem de passagem'!E82,"")</f>
        <v/>
      </c>
      <c r="E86" s="341" t="str">
        <f>IF(OR('ordem de passagem'!$G82="pct",'ordem de passagem'!$G82="mini",'ordem de passagem'!$G82="pctt",'ordem de passagem'!$G82="pctn",'ordem de passagem'!$G82="pctm"),'ordem de passagem'!G82,"")</f>
        <v/>
      </c>
      <c r="F86" s="341" t="str">
        <f>IF(OR('ordem de passagem'!$G82="pct",'ordem de passagem'!$G82="mini",'ordem de passagem'!$G82="pctt",'ordem de passagem'!$G82="pctn",'ordem de passagem'!$G82="pctm"),'ordem de passagem'!F82,"")</f>
        <v/>
      </c>
      <c r="G86" s="341" t="str">
        <f>IF(OR('ordem de passagem'!$G82="pct",'ordem de passagem'!$G82="mini",'ordem de passagem'!$G82="pctt",'ordem de passagem'!$G82="pctn",'ordem de passagem'!$G82="pctm"),'ordem de passagem'!H82,"")</f>
        <v/>
      </c>
      <c r="H86" s="614"/>
      <c r="I86" s="615"/>
      <c r="J86" s="616"/>
      <c r="K86" s="617"/>
      <c r="L86" s="614"/>
      <c r="M86" s="615"/>
      <c r="N86" s="616"/>
      <c r="O86" s="617"/>
      <c r="P86" s="614"/>
      <c r="Q86" s="618"/>
      <c r="R86" s="466"/>
      <c r="S86" s="374"/>
      <c r="T86" s="465"/>
      <c r="U86" s="342"/>
      <c r="V86" s="343">
        <f t="shared" si="17"/>
        <v>0</v>
      </c>
      <c r="W86" s="343" t="str">
        <f t="shared" si="11"/>
        <v/>
      </c>
      <c r="X86" s="343">
        <f t="shared" si="12"/>
        <v>0</v>
      </c>
      <c r="Y86" s="343" t="str">
        <f t="shared" si="13"/>
        <v/>
      </c>
      <c r="Z86" s="344" t="str">
        <f t="shared" si="14"/>
        <v/>
      </c>
      <c r="AA86" s="344" t="str">
        <f t="shared" si="15"/>
        <v/>
      </c>
      <c r="AB86" s="343">
        <f t="shared" si="18"/>
        <v>0</v>
      </c>
      <c r="AC86" s="343">
        <f t="shared" si="19"/>
        <v>0</v>
      </c>
      <c r="AD86" s="344" t="str">
        <f t="shared" si="16"/>
        <v/>
      </c>
      <c r="AE86" s="540"/>
      <c r="AF86" s="346">
        <f t="shared" si="10"/>
        <v>0</v>
      </c>
    </row>
    <row r="87" spans="1:32" s="346" customFormat="1" ht="21" customHeight="1" x14ac:dyDescent="0.4">
      <c r="A87" s="341" t="str">
        <f>IF(OR('ordem de passagem'!$G83="pct",'ordem de passagem'!$G83="mini",'ordem de passagem'!$G83="pctt",'ordem de passagem'!$G83="pctn",'ordem de passagem'!$G83="pctm"),'ordem de passagem'!B83,"")</f>
        <v/>
      </c>
      <c r="B87" s="402" t="str">
        <f>IF(OR('ordem de passagem'!$G83="pct",'ordem de passagem'!$G83="mini",'ordem de passagem'!$G83="pctt",'ordem de passagem'!$G83="pctn",'ordem de passagem'!$G83="pctm"),'ordem de passagem'!C83,"Não faz este aparelho")</f>
        <v>Não faz este aparelho</v>
      </c>
      <c r="C87" s="402" t="str">
        <f>IF(OR('ordem de passagem'!$G83="pct",'ordem de passagem'!$G83="mini",'ordem de passagem'!$G83="pctt",'ordem de passagem'!$G83="pctn",'ordem de passagem'!$G83="pctm"),'ordem de passagem'!D83,"")</f>
        <v/>
      </c>
      <c r="D87" s="341" t="str">
        <f>IF(OR('ordem de passagem'!$G83="pct",'ordem de passagem'!$G83="mini",'ordem de passagem'!$G83="pctt",'ordem de passagem'!$G83="pctn",'ordem de passagem'!$G83="pctm"),'ordem de passagem'!E83,"")</f>
        <v/>
      </c>
      <c r="E87" s="341" t="str">
        <f>IF(OR('ordem de passagem'!$G83="pct",'ordem de passagem'!$G83="mini",'ordem de passagem'!$G83="pctt",'ordem de passagem'!$G83="pctn",'ordem de passagem'!$G83="pctm"),'ordem de passagem'!G83,"")</f>
        <v/>
      </c>
      <c r="F87" s="341" t="str">
        <f>IF(OR('ordem de passagem'!$G83="pct",'ordem de passagem'!$G83="mini",'ordem de passagem'!$G83="pctt",'ordem de passagem'!$G83="pctn",'ordem de passagem'!$G83="pctm"),'ordem de passagem'!F83,"")</f>
        <v/>
      </c>
      <c r="G87" s="341" t="str">
        <f>IF(OR('ordem de passagem'!$G83="pct",'ordem de passagem'!$G83="mini",'ordem de passagem'!$G83="pctt",'ordem de passagem'!$G83="pctn",'ordem de passagem'!$G83="pctm"),'ordem de passagem'!H83,"")</f>
        <v/>
      </c>
      <c r="H87" s="614"/>
      <c r="I87" s="615"/>
      <c r="J87" s="616"/>
      <c r="K87" s="617"/>
      <c r="L87" s="614"/>
      <c r="M87" s="615"/>
      <c r="N87" s="616"/>
      <c r="O87" s="617"/>
      <c r="P87" s="614"/>
      <c r="Q87" s="618"/>
      <c r="R87" s="466"/>
      <c r="S87" s="374"/>
      <c r="T87" s="465"/>
      <c r="U87" s="342"/>
      <c r="V87" s="343">
        <f t="shared" si="17"/>
        <v>0</v>
      </c>
      <c r="W87" s="343" t="str">
        <f t="shared" si="11"/>
        <v/>
      </c>
      <c r="X87" s="343">
        <f t="shared" si="12"/>
        <v>0</v>
      </c>
      <c r="Y87" s="343" t="str">
        <f t="shared" si="13"/>
        <v/>
      </c>
      <c r="Z87" s="344" t="str">
        <f t="shared" si="14"/>
        <v/>
      </c>
      <c r="AA87" s="344" t="str">
        <f t="shared" si="15"/>
        <v/>
      </c>
      <c r="AB87" s="343">
        <f t="shared" si="18"/>
        <v>0</v>
      </c>
      <c r="AC87" s="343">
        <f t="shared" si="19"/>
        <v>0</v>
      </c>
      <c r="AD87" s="344" t="str">
        <f t="shared" si="16"/>
        <v/>
      </c>
      <c r="AE87" s="540"/>
      <c r="AF87" s="346">
        <f t="shared" si="10"/>
        <v>0</v>
      </c>
    </row>
    <row r="88" spans="1:32" s="346" customFormat="1" ht="21" customHeight="1" x14ac:dyDescent="0.4">
      <c r="A88" s="341" t="str">
        <f>IF(OR('ordem de passagem'!$G84="pct",'ordem de passagem'!$G84="mini",'ordem de passagem'!$G84="pctt",'ordem de passagem'!$G84="pctn",'ordem de passagem'!$G84="pctm"),'ordem de passagem'!B84,"")</f>
        <v/>
      </c>
      <c r="B88" s="402" t="str">
        <f>IF(OR('ordem de passagem'!$G84="pct",'ordem de passagem'!$G84="mini",'ordem de passagem'!$G84="pctt",'ordem de passagem'!$G84="pctn",'ordem de passagem'!$G84="pctm"),'ordem de passagem'!C84,"Não faz este aparelho")</f>
        <v>Não faz este aparelho</v>
      </c>
      <c r="C88" s="402" t="str">
        <f>IF(OR('ordem de passagem'!$G84="pct",'ordem de passagem'!$G84="mini",'ordem de passagem'!$G84="pctt",'ordem de passagem'!$G84="pctn",'ordem de passagem'!$G84="pctm"),'ordem de passagem'!D84,"")</f>
        <v/>
      </c>
      <c r="D88" s="341" t="str">
        <f>IF(OR('ordem de passagem'!$G84="pct",'ordem de passagem'!$G84="mini",'ordem de passagem'!$G84="pctt",'ordem de passagem'!$G84="pctn",'ordem de passagem'!$G84="pctm"),'ordem de passagem'!E84,"")</f>
        <v/>
      </c>
      <c r="E88" s="341" t="str">
        <f>IF(OR('ordem de passagem'!$G84="pct",'ordem de passagem'!$G84="mini",'ordem de passagem'!$G84="pctt",'ordem de passagem'!$G84="pctn",'ordem de passagem'!$G84="pctm"),'ordem de passagem'!G84,"")</f>
        <v/>
      </c>
      <c r="F88" s="341" t="str">
        <f>IF(OR('ordem de passagem'!$G84="pct",'ordem de passagem'!$G84="mini",'ordem de passagem'!$G84="pctt",'ordem de passagem'!$G84="pctn",'ordem de passagem'!$G84="pctm"),'ordem de passagem'!F84,"")</f>
        <v/>
      </c>
      <c r="G88" s="341" t="str">
        <f>IF(OR('ordem de passagem'!$G84="pct",'ordem de passagem'!$G84="mini",'ordem de passagem'!$G84="pctt",'ordem de passagem'!$G84="pctn",'ordem de passagem'!$G84="pctm"),'ordem de passagem'!H84,"")</f>
        <v/>
      </c>
      <c r="H88" s="614"/>
      <c r="I88" s="615"/>
      <c r="J88" s="616"/>
      <c r="K88" s="617"/>
      <c r="L88" s="614"/>
      <c r="M88" s="615"/>
      <c r="N88" s="616"/>
      <c r="O88" s="617"/>
      <c r="P88" s="614"/>
      <c r="Q88" s="618"/>
      <c r="R88" s="466"/>
      <c r="S88" s="374"/>
      <c r="T88" s="465"/>
      <c r="U88" s="342"/>
      <c r="V88" s="343">
        <f t="shared" si="17"/>
        <v>0</v>
      </c>
      <c r="W88" s="343" t="str">
        <f t="shared" si="11"/>
        <v/>
      </c>
      <c r="X88" s="343">
        <f t="shared" si="12"/>
        <v>0</v>
      </c>
      <c r="Y88" s="343" t="str">
        <f t="shared" si="13"/>
        <v/>
      </c>
      <c r="Z88" s="344" t="str">
        <f t="shared" si="14"/>
        <v/>
      </c>
      <c r="AA88" s="344" t="str">
        <f t="shared" si="15"/>
        <v/>
      </c>
      <c r="AB88" s="343">
        <f t="shared" si="18"/>
        <v>0</v>
      </c>
      <c r="AC88" s="343">
        <f t="shared" si="19"/>
        <v>0</v>
      </c>
      <c r="AD88" s="344" t="str">
        <f t="shared" si="16"/>
        <v/>
      </c>
      <c r="AE88" s="540"/>
      <c r="AF88" s="346">
        <f t="shared" si="10"/>
        <v>0</v>
      </c>
    </row>
    <row r="89" spans="1:32" s="346" customFormat="1" ht="21" customHeight="1" x14ac:dyDescent="0.4">
      <c r="A89" s="341" t="str">
        <f>IF(OR('ordem de passagem'!$G85="pct",'ordem de passagem'!$G85="mini",'ordem de passagem'!$G85="pctt",'ordem de passagem'!$G85="pctn",'ordem de passagem'!$G85="pctm"),'ordem de passagem'!B85,"")</f>
        <v/>
      </c>
      <c r="B89" s="402" t="str">
        <f>IF(OR('ordem de passagem'!$G85="pct",'ordem de passagem'!$G85="mini",'ordem de passagem'!$G85="pctt",'ordem de passagem'!$G85="pctn",'ordem de passagem'!$G85="pctm"),'ordem de passagem'!C85,"Não faz este aparelho")</f>
        <v>Não faz este aparelho</v>
      </c>
      <c r="C89" s="402" t="str">
        <f>IF(OR('ordem de passagem'!$G85="pct",'ordem de passagem'!$G85="mini",'ordem de passagem'!$G85="pctt",'ordem de passagem'!$G85="pctn",'ordem de passagem'!$G85="pctm"),'ordem de passagem'!D85,"")</f>
        <v/>
      </c>
      <c r="D89" s="341" t="str">
        <f>IF(OR('ordem de passagem'!$G85="pct",'ordem de passagem'!$G85="mini",'ordem de passagem'!$G85="pctt",'ordem de passagem'!$G85="pctn",'ordem de passagem'!$G85="pctm"),'ordem de passagem'!E85,"")</f>
        <v/>
      </c>
      <c r="E89" s="341" t="str">
        <f>IF(OR('ordem de passagem'!$G85="pct",'ordem de passagem'!$G85="mini",'ordem de passagem'!$G85="pctt",'ordem de passagem'!$G85="pctn",'ordem de passagem'!$G85="pctm"),'ordem de passagem'!G85,"")</f>
        <v/>
      </c>
      <c r="F89" s="341" t="str">
        <f>IF(OR('ordem de passagem'!$G85="pct",'ordem de passagem'!$G85="mini",'ordem de passagem'!$G85="pctt",'ordem de passagem'!$G85="pctn",'ordem de passagem'!$G85="pctm"),'ordem de passagem'!F85,"")</f>
        <v/>
      </c>
      <c r="G89" s="341" t="str">
        <f>IF(OR('ordem de passagem'!$G85="pct",'ordem de passagem'!$G85="mini",'ordem de passagem'!$G85="pctt",'ordem de passagem'!$G85="pctn",'ordem de passagem'!$G85="pctm"),'ordem de passagem'!H85,"")</f>
        <v/>
      </c>
      <c r="H89" s="614"/>
      <c r="I89" s="615"/>
      <c r="J89" s="616"/>
      <c r="K89" s="617"/>
      <c r="L89" s="614"/>
      <c r="M89" s="615"/>
      <c r="N89" s="616"/>
      <c r="O89" s="617"/>
      <c r="P89" s="614"/>
      <c r="Q89" s="618"/>
      <c r="R89" s="466"/>
      <c r="S89" s="374"/>
      <c r="T89" s="465"/>
      <c r="U89" s="342"/>
      <c r="V89" s="343">
        <f t="shared" si="17"/>
        <v>0</v>
      </c>
      <c r="W89" s="343" t="str">
        <f t="shared" si="11"/>
        <v/>
      </c>
      <c r="X89" s="343">
        <f t="shared" si="12"/>
        <v>0</v>
      </c>
      <c r="Y89" s="343" t="str">
        <f t="shared" si="13"/>
        <v/>
      </c>
      <c r="Z89" s="344" t="str">
        <f t="shared" si="14"/>
        <v/>
      </c>
      <c r="AA89" s="344" t="str">
        <f t="shared" si="15"/>
        <v/>
      </c>
      <c r="AB89" s="343">
        <f t="shared" si="18"/>
        <v>0</v>
      </c>
      <c r="AC89" s="343">
        <f t="shared" si="19"/>
        <v>0</v>
      </c>
      <c r="AD89" s="344" t="str">
        <f t="shared" si="16"/>
        <v/>
      </c>
      <c r="AE89" s="540"/>
      <c r="AF89" s="346">
        <f t="shared" si="10"/>
        <v>0</v>
      </c>
    </row>
    <row r="90" spans="1:32" s="346" customFormat="1" ht="21" customHeight="1" x14ac:dyDescent="0.4">
      <c r="A90" s="341" t="str">
        <f>IF(OR('ordem de passagem'!$G86="pct",'ordem de passagem'!$G86="mini",'ordem de passagem'!$G86="pctt",'ordem de passagem'!$G86="pctn",'ordem de passagem'!$G86="pctm"),'ordem de passagem'!B86,"")</f>
        <v/>
      </c>
      <c r="B90" s="402" t="str">
        <f>IF(OR('ordem de passagem'!$G86="pct",'ordem de passagem'!$G86="mini",'ordem de passagem'!$G86="pctt",'ordem de passagem'!$G86="pctn",'ordem de passagem'!$G86="pctm"),'ordem de passagem'!C86,"Não faz este aparelho")</f>
        <v>Não faz este aparelho</v>
      </c>
      <c r="C90" s="402" t="str">
        <f>IF(OR('ordem de passagem'!$G86="pct",'ordem de passagem'!$G86="mini",'ordem de passagem'!$G86="pctt",'ordem de passagem'!$G86="pctn",'ordem de passagem'!$G86="pctm"),'ordem de passagem'!D86,"")</f>
        <v/>
      </c>
      <c r="D90" s="341" t="str">
        <f>IF(OR('ordem de passagem'!$G86="pct",'ordem de passagem'!$G86="mini",'ordem de passagem'!$G86="pctt",'ordem de passagem'!$G86="pctn",'ordem de passagem'!$G86="pctm"),'ordem de passagem'!E86,"")</f>
        <v/>
      </c>
      <c r="E90" s="341" t="str">
        <f>IF(OR('ordem de passagem'!$G86="pct",'ordem de passagem'!$G86="mini",'ordem de passagem'!$G86="pctt",'ordem de passagem'!$G86="pctn",'ordem de passagem'!$G86="pctm"),'ordem de passagem'!G86,"")</f>
        <v/>
      </c>
      <c r="F90" s="341" t="str">
        <f>IF(OR('ordem de passagem'!$G86="pct",'ordem de passagem'!$G86="mini",'ordem de passagem'!$G86="pctt",'ordem de passagem'!$G86="pctn",'ordem de passagem'!$G86="pctm"),'ordem de passagem'!F86,"")</f>
        <v/>
      </c>
      <c r="G90" s="341" t="str">
        <f>IF(OR('ordem de passagem'!$G86="pct",'ordem de passagem'!$G86="mini",'ordem de passagem'!$G86="pctt",'ordem de passagem'!$G86="pctn",'ordem de passagem'!$G86="pctm"),'ordem de passagem'!H86,"")</f>
        <v/>
      </c>
      <c r="H90" s="614"/>
      <c r="I90" s="615"/>
      <c r="J90" s="616"/>
      <c r="K90" s="617"/>
      <c r="L90" s="614"/>
      <c r="M90" s="615"/>
      <c r="N90" s="616"/>
      <c r="O90" s="617"/>
      <c r="P90" s="614"/>
      <c r="Q90" s="618"/>
      <c r="R90" s="466"/>
      <c r="S90" s="374"/>
      <c r="T90" s="465"/>
      <c r="U90" s="342"/>
      <c r="V90" s="343">
        <f t="shared" si="17"/>
        <v>0</v>
      </c>
      <c r="W90" s="343" t="str">
        <f t="shared" si="11"/>
        <v/>
      </c>
      <c r="X90" s="343">
        <f t="shared" si="12"/>
        <v>0</v>
      </c>
      <c r="Y90" s="343" t="str">
        <f t="shared" si="13"/>
        <v/>
      </c>
      <c r="Z90" s="344" t="str">
        <f t="shared" si="14"/>
        <v/>
      </c>
      <c r="AA90" s="344" t="str">
        <f t="shared" si="15"/>
        <v/>
      </c>
      <c r="AB90" s="343">
        <f t="shared" si="18"/>
        <v>0</v>
      </c>
      <c r="AC90" s="343">
        <f t="shared" si="19"/>
        <v>0</v>
      </c>
      <c r="AD90" s="344" t="str">
        <f t="shared" si="16"/>
        <v/>
      </c>
      <c r="AE90" s="540"/>
      <c r="AF90" s="346">
        <f t="shared" si="10"/>
        <v>0</v>
      </c>
    </row>
    <row r="91" spans="1:32" s="346" customFormat="1" ht="21" customHeight="1" x14ac:dyDescent="0.4">
      <c r="A91" s="341" t="str">
        <f>IF(OR('ordem de passagem'!$G87="pct",'ordem de passagem'!$G87="mini",'ordem de passagem'!$G87="pctt",'ordem de passagem'!$G87="pctn",'ordem de passagem'!$G87="pctm"),'ordem de passagem'!B87,"")</f>
        <v/>
      </c>
      <c r="B91" s="402" t="str">
        <f>IF(OR('ordem de passagem'!$G87="pct",'ordem de passagem'!$G87="mini",'ordem de passagem'!$G87="pctt",'ordem de passagem'!$G87="pctn",'ordem de passagem'!$G87="pctm"),'ordem de passagem'!C87,"Não faz este aparelho")</f>
        <v>Não faz este aparelho</v>
      </c>
      <c r="C91" s="402" t="str">
        <f>IF(OR('ordem de passagem'!$G87="pct",'ordem de passagem'!$G87="mini",'ordem de passagem'!$G87="pctt",'ordem de passagem'!$G87="pctn",'ordem de passagem'!$G87="pctm"),'ordem de passagem'!D87,"")</f>
        <v/>
      </c>
      <c r="D91" s="341" t="str">
        <f>IF(OR('ordem de passagem'!$G87="pct",'ordem de passagem'!$G87="mini",'ordem de passagem'!$G87="pctt",'ordem de passagem'!$G87="pctn",'ordem de passagem'!$G87="pctm"),'ordem de passagem'!E87,"")</f>
        <v/>
      </c>
      <c r="E91" s="341" t="str">
        <f>IF(OR('ordem de passagem'!$G87="pct",'ordem de passagem'!$G87="mini",'ordem de passagem'!$G87="pctt",'ordem de passagem'!$G87="pctn",'ordem de passagem'!$G87="pctm"),'ordem de passagem'!G87,"")</f>
        <v/>
      </c>
      <c r="F91" s="341" t="str">
        <f>IF(OR('ordem de passagem'!$G87="pct",'ordem de passagem'!$G87="mini",'ordem de passagem'!$G87="pctt",'ordem de passagem'!$G87="pctn",'ordem de passagem'!$G87="pctm"),'ordem de passagem'!F87,"")</f>
        <v/>
      </c>
      <c r="G91" s="341" t="str">
        <f>IF(OR('ordem de passagem'!$G87="pct",'ordem de passagem'!$G87="mini",'ordem de passagem'!$G87="pctt",'ordem de passagem'!$G87="pctn",'ordem de passagem'!$G87="pctm"),'ordem de passagem'!H87,"")</f>
        <v/>
      </c>
      <c r="H91" s="614"/>
      <c r="I91" s="615"/>
      <c r="J91" s="616"/>
      <c r="K91" s="617"/>
      <c r="L91" s="614"/>
      <c r="M91" s="615"/>
      <c r="N91" s="616"/>
      <c r="O91" s="617"/>
      <c r="P91" s="614"/>
      <c r="Q91" s="618"/>
      <c r="R91" s="466"/>
      <c r="S91" s="374"/>
      <c r="T91" s="465"/>
      <c r="U91" s="342"/>
      <c r="V91" s="343">
        <f t="shared" si="17"/>
        <v>0</v>
      </c>
      <c r="W91" s="343" t="str">
        <f t="shared" si="11"/>
        <v/>
      </c>
      <c r="X91" s="343">
        <f t="shared" si="12"/>
        <v>0</v>
      </c>
      <c r="Y91" s="343" t="str">
        <f t="shared" si="13"/>
        <v/>
      </c>
      <c r="Z91" s="344" t="str">
        <f t="shared" si="14"/>
        <v/>
      </c>
      <c r="AA91" s="344" t="str">
        <f t="shared" si="15"/>
        <v/>
      </c>
      <c r="AB91" s="343">
        <f t="shared" si="18"/>
        <v>0</v>
      </c>
      <c r="AC91" s="343">
        <f t="shared" si="19"/>
        <v>0</v>
      </c>
      <c r="AD91" s="344" t="str">
        <f t="shared" si="16"/>
        <v/>
      </c>
      <c r="AE91" s="540"/>
      <c r="AF91" s="346">
        <f t="shared" si="10"/>
        <v>0</v>
      </c>
    </row>
    <row r="92" spans="1:32" s="346" customFormat="1" ht="21" customHeight="1" x14ac:dyDescent="0.4">
      <c r="A92" s="341" t="str">
        <f>IF(OR('ordem de passagem'!$G88="pct",'ordem de passagem'!$G88="mini",'ordem de passagem'!$G88="pctt",'ordem de passagem'!$G88="pctn",'ordem de passagem'!$G88="pctm"),'ordem de passagem'!B88,"")</f>
        <v/>
      </c>
      <c r="B92" s="402" t="str">
        <f>IF(OR('ordem de passagem'!$G88="pct",'ordem de passagem'!$G88="mini",'ordem de passagem'!$G88="pctt",'ordem de passagem'!$G88="pctn",'ordem de passagem'!$G88="pctm"),'ordem de passagem'!C88,"Não faz este aparelho")</f>
        <v>Não faz este aparelho</v>
      </c>
      <c r="C92" s="402" t="str">
        <f>IF(OR('ordem de passagem'!$G88="pct",'ordem de passagem'!$G88="mini",'ordem de passagem'!$G88="pctt",'ordem de passagem'!$G88="pctn",'ordem de passagem'!$G88="pctm"),'ordem de passagem'!D88,"")</f>
        <v/>
      </c>
      <c r="D92" s="341" t="str">
        <f>IF(OR('ordem de passagem'!$G88="pct",'ordem de passagem'!$G88="mini",'ordem de passagem'!$G88="pctt",'ordem de passagem'!$G88="pctn",'ordem de passagem'!$G88="pctm"),'ordem de passagem'!E88,"")</f>
        <v/>
      </c>
      <c r="E92" s="341" t="str">
        <f>IF(OR('ordem de passagem'!$G88="pct",'ordem de passagem'!$G88="mini",'ordem de passagem'!$G88="pctt",'ordem de passagem'!$G88="pctn",'ordem de passagem'!$G88="pctm"),'ordem de passagem'!G88,"")</f>
        <v/>
      </c>
      <c r="F92" s="341" t="str">
        <f>IF(OR('ordem de passagem'!$G88="pct",'ordem de passagem'!$G88="mini",'ordem de passagem'!$G88="pctt",'ordem de passagem'!$G88="pctn",'ordem de passagem'!$G88="pctm"),'ordem de passagem'!F88,"")</f>
        <v/>
      </c>
      <c r="G92" s="341" t="str">
        <f>IF(OR('ordem de passagem'!$G88="pct",'ordem de passagem'!$G88="mini",'ordem de passagem'!$G88="pctt",'ordem de passagem'!$G88="pctn",'ordem de passagem'!$G88="pctm"),'ordem de passagem'!H88,"")</f>
        <v/>
      </c>
      <c r="H92" s="614"/>
      <c r="I92" s="615"/>
      <c r="J92" s="616"/>
      <c r="K92" s="617"/>
      <c r="L92" s="614"/>
      <c r="M92" s="615"/>
      <c r="N92" s="616"/>
      <c r="O92" s="617"/>
      <c r="P92" s="614"/>
      <c r="Q92" s="618"/>
      <c r="R92" s="466"/>
      <c r="S92" s="374"/>
      <c r="T92" s="465"/>
      <c r="U92" s="342"/>
      <c r="V92" s="343">
        <f t="shared" si="17"/>
        <v>0</v>
      </c>
      <c r="W92" s="343" t="str">
        <f t="shared" si="11"/>
        <v/>
      </c>
      <c r="X92" s="343">
        <f t="shared" si="12"/>
        <v>0</v>
      </c>
      <c r="Y92" s="343" t="str">
        <f t="shared" si="13"/>
        <v/>
      </c>
      <c r="Z92" s="344" t="str">
        <f t="shared" si="14"/>
        <v/>
      </c>
      <c r="AA92" s="344" t="str">
        <f t="shared" si="15"/>
        <v/>
      </c>
      <c r="AB92" s="343">
        <f t="shared" si="18"/>
        <v>0</v>
      </c>
      <c r="AC92" s="343">
        <f t="shared" si="19"/>
        <v>0</v>
      </c>
      <c r="AD92" s="344" t="str">
        <f t="shared" si="16"/>
        <v/>
      </c>
      <c r="AE92" s="540"/>
      <c r="AF92" s="346">
        <f t="shared" si="10"/>
        <v>0</v>
      </c>
    </row>
    <row r="93" spans="1:32" s="346" customFormat="1" ht="21" customHeight="1" x14ac:dyDescent="0.4">
      <c r="A93" s="341" t="str">
        <f>IF(OR('ordem de passagem'!$G89="pct",'ordem de passagem'!$G89="mini",'ordem de passagem'!$G89="pctt",'ordem de passagem'!$G89="pctn",'ordem de passagem'!$G89="pctm"),'ordem de passagem'!B89,"")</f>
        <v/>
      </c>
      <c r="B93" s="402" t="str">
        <f>IF(OR('ordem de passagem'!$G89="pct",'ordem de passagem'!$G89="mini",'ordem de passagem'!$G89="pctt",'ordem de passagem'!$G89="pctn",'ordem de passagem'!$G89="pctm"),'ordem de passagem'!C89,"Não faz este aparelho")</f>
        <v>Não faz este aparelho</v>
      </c>
      <c r="C93" s="402" t="str">
        <f>IF(OR('ordem de passagem'!$G89="pct",'ordem de passagem'!$G89="mini",'ordem de passagem'!$G89="pctt",'ordem de passagem'!$G89="pctn",'ordem de passagem'!$G89="pctm"),'ordem de passagem'!D89,"")</f>
        <v/>
      </c>
      <c r="D93" s="341" t="str">
        <f>IF(OR('ordem de passagem'!$G89="pct",'ordem de passagem'!$G89="mini",'ordem de passagem'!$G89="pctt",'ordem de passagem'!$G89="pctn",'ordem de passagem'!$G89="pctm"),'ordem de passagem'!E89,"")</f>
        <v/>
      </c>
      <c r="E93" s="341" t="str">
        <f>IF(OR('ordem de passagem'!$G89="pct",'ordem de passagem'!$G89="mini",'ordem de passagem'!$G89="pctt",'ordem de passagem'!$G89="pctn",'ordem de passagem'!$G89="pctm"),'ordem de passagem'!G89,"")</f>
        <v/>
      </c>
      <c r="F93" s="341" t="str">
        <f>IF(OR('ordem de passagem'!$G89="pct",'ordem de passagem'!$G89="mini",'ordem de passagem'!$G89="pctt",'ordem de passagem'!$G89="pctn",'ordem de passagem'!$G89="pctm"),'ordem de passagem'!F89,"")</f>
        <v/>
      </c>
      <c r="G93" s="341" t="str">
        <f>IF(OR('ordem de passagem'!$G89="pct",'ordem de passagem'!$G89="mini",'ordem de passagem'!$G89="pctt",'ordem de passagem'!$G89="pctn",'ordem de passagem'!$G89="pctm"),'ordem de passagem'!H89,"")</f>
        <v/>
      </c>
      <c r="H93" s="614"/>
      <c r="I93" s="615"/>
      <c r="J93" s="616"/>
      <c r="K93" s="617"/>
      <c r="L93" s="614"/>
      <c r="M93" s="615"/>
      <c r="N93" s="616"/>
      <c r="O93" s="617"/>
      <c r="P93" s="614"/>
      <c r="Q93" s="618"/>
      <c r="R93" s="466"/>
      <c r="S93" s="374"/>
      <c r="T93" s="465"/>
      <c r="U93" s="342"/>
      <c r="V93" s="343">
        <f t="shared" si="17"/>
        <v>0</v>
      </c>
      <c r="W93" s="343" t="str">
        <f t="shared" si="11"/>
        <v/>
      </c>
      <c r="X93" s="343">
        <f t="shared" si="12"/>
        <v>0</v>
      </c>
      <c r="Y93" s="343" t="str">
        <f t="shared" si="13"/>
        <v/>
      </c>
      <c r="Z93" s="344" t="str">
        <f t="shared" si="14"/>
        <v/>
      </c>
      <c r="AA93" s="344" t="str">
        <f t="shared" si="15"/>
        <v/>
      </c>
      <c r="AB93" s="343">
        <f t="shared" si="18"/>
        <v>0</v>
      </c>
      <c r="AC93" s="343">
        <f t="shared" si="19"/>
        <v>0</v>
      </c>
      <c r="AD93" s="344" t="str">
        <f t="shared" si="16"/>
        <v/>
      </c>
      <c r="AE93" s="540"/>
      <c r="AF93" s="346">
        <f t="shared" si="10"/>
        <v>0</v>
      </c>
    </row>
    <row r="94" spans="1:32" s="346" customFormat="1" ht="21" customHeight="1" x14ac:dyDescent="0.4">
      <c r="A94" s="341" t="str">
        <f>IF(OR('ordem de passagem'!$G90="pct",'ordem de passagem'!$G90="mini",'ordem de passagem'!$G90="pctt",'ordem de passagem'!$G90="pctn",'ordem de passagem'!$G90="pctm"),'ordem de passagem'!B90,"")</f>
        <v/>
      </c>
      <c r="B94" s="402" t="str">
        <f>IF(OR('ordem de passagem'!$G90="pct",'ordem de passagem'!$G90="mini",'ordem de passagem'!$G90="pctt",'ordem de passagem'!$G90="pctn",'ordem de passagem'!$G90="pctm"),'ordem de passagem'!C90,"Não faz este aparelho")</f>
        <v>Não faz este aparelho</v>
      </c>
      <c r="C94" s="402" t="str">
        <f>IF(OR('ordem de passagem'!$G90="pct",'ordem de passagem'!$G90="mini",'ordem de passagem'!$G90="pctt",'ordem de passagem'!$G90="pctn",'ordem de passagem'!$G90="pctm"),'ordem de passagem'!D90,"")</f>
        <v/>
      </c>
      <c r="D94" s="341" t="str">
        <f>IF(OR('ordem de passagem'!$G90="pct",'ordem de passagem'!$G90="mini",'ordem de passagem'!$G90="pctt",'ordem de passagem'!$G90="pctn",'ordem de passagem'!$G90="pctm"),'ordem de passagem'!E90,"")</f>
        <v/>
      </c>
      <c r="E94" s="341" t="str">
        <f>IF(OR('ordem de passagem'!$G90="pct",'ordem de passagem'!$G90="mini",'ordem de passagem'!$G90="pctt",'ordem de passagem'!$G90="pctn",'ordem de passagem'!$G90="pctm"),'ordem de passagem'!G90,"")</f>
        <v/>
      </c>
      <c r="F94" s="341" t="str">
        <f>IF(OR('ordem de passagem'!$G90="pct",'ordem de passagem'!$G90="mini",'ordem de passagem'!$G90="pctt",'ordem de passagem'!$G90="pctn",'ordem de passagem'!$G90="pctm"),'ordem de passagem'!F90,"")</f>
        <v/>
      </c>
      <c r="G94" s="341" t="str">
        <f>IF(OR('ordem de passagem'!$G90="pct",'ordem de passagem'!$G90="mini",'ordem de passagem'!$G90="pctt",'ordem de passagem'!$G90="pctn",'ordem de passagem'!$G90="pctm"),'ordem de passagem'!H90,"")</f>
        <v/>
      </c>
      <c r="H94" s="614"/>
      <c r="I94" s="615"/>
      <c r="J94" s="616"/>
      <c r="K94" s="617"/>
      <c r="L94" s="614"/>
      <c r="M94" s="615"/>
      <c r="N94" s="616"/>
      <c r="O94" s="617"/>
      <c r="P94" s="614"/>
      <c r="Q94" s="618"/>
      <c r="R94" s="466"/>
      <c r="S94" s="374"/>
      <c r="T94" s="465"/>
      <c r="U94" s="342"/>
      <c r="V94" s="343">
        <f t="shared" si="17"/>
        <v>0</v>
      </c>
      <c r="W94" s="343" t="str">
        <f t="shared" si="11"/>
        <v/>
      </c>
      <c r="X94" s="343">
        <f t="shared" si="12"/>
        <v>0</v>
      </c>
      <c r="Y94" s="343" t="str">
        <f t="shared" si="13"/>
        <v/>
      </c>
      <c r="Z94" s="344" t="str">
        <f t="shared" si="14"/>
        <v/>
      </c>
      <c r="AA94" s="344" t="str">
        <f t="shared" si="15"/>
        <v/>
      </c>
      <c r="AB94" s="343">
        <f t="shared" si="18"/>
        <v>0</v>
      </c>
      <c r="AC94" s="343">
        <f t="shared" si="19"/>
        <v>0</v>
      </c>
      <c r="AD94" s="344" t="str">
        <f t="shared" si="16"/>
        <v/>
      </c>
      <c r="AE94" s="540"/>
      <c r="AF94" s="346">
        <f t="shared" si="10"/>
        <v>0</v>
      </c>
    </row>
    <row r="95" spans="1:32" s="346" customFormat="1" ht="21" customHeight="1" x14ac:dyDescent="0.4">
      <c r="A95" s="341" t="str">
        <f>IF(OR('ordem de passagem'!$G91="pct",'ordem de passagem'!$G91="mini",'ordem de passagem'!$G91="pctt",'ordem de passagem'!$G91="pctn",'ordem de passagem'!$G91="pctm"),'ordem de passagem'!B91,"")</f>
        <v/>
      </c>
      <c r="B95" s="402" t="str">
        <f>IF(OR('ordem de passagem'!$G91="pct",'ordem de passagem'!$G91="mini",'ordem de passagem'!$G91="pctt",'ordem de passagem'!$G91="pctn",'ordem de passagem'!$G91="pctm"),'ordem de passagem'!C91,"Não faz este aparelho")</f>
        <v>Não faz este aparelho</v>
      </c>
      <c r="C95" s="402" t="str">
        <f>IF(OR('ordem de passagem'!$G91="pct",'ordem de passagem'!$G91="mini",'ordem de passagem'!$G91="pctt",'ordem de passagem'!$G91="pctn",'ordem de passagem'!$G91="pctm"),'ordem de passagem'!D91,"")</f>
        <v/>
      </c>
      <c r="D95" s="341" t="str">
        <f>IF(OR('ordem de passagem'!$G91="pct",'ordem de passagem'!$G91="mini",'ordem de passagem'!$G91="pctt",'ordem de passagem'!$G91="pctn",'ordem de passagem'!$G91="pctm"),'ordem de passagem'!E91,"")</f>
        <v/>
      </c>
      <c r="E95" s="341" t="str">
        <f>IF(OR('ordem de passagem'!$G91="pct",'ordem de passagem'!$G91="mini",'ordem de passagem'!$G91="pctt",'ordem de passagem'!$G91="pctn",'ordem de passagem'!$G91="pctm"),'ordem de passagem'!G91,"")</f>
        <v/>
      </c>
      <c r="F95" s="341" t="str">
        <f>IF(OR('ordem de passagem'!$G91="pct",'ordem de passagem'!$G91="mini",'ordem de passagem'!$G91="pctt",'ordem de passagem'!$G91="pctn",'ordem de passagem'!$G91="pctm"),'ordem de passagem'!F91,"")</f>
        <v/>
      </c>
      <c r="G95" s="341" t="str">
        <f>IF(OR('ordem de passagem'!$G91="pct",'ordem de passagem'!$G91="mini",'ordem de passagem'!$G91="pctt",'ordem de passagem'!$G91="pctn",'ordem de passagem'!$G91="pctm"),'ordem de passagem'!H91,"")</f>
        <v/>
      </c>
      <c r="H95" s="614"/>
      <c r="I95" s="615"/>
      <c r="J95" s="616"/>
      <c r="K95" s="617"/>
      <c r="L95" s="614"/>
      <c r="M95" s="615"/>
      <c r="N95" s="616"/>
      <c r="O95" s="617"/>
      <c r="P95" s="614"/>
      <c r="Q95" s="618"/>
      <c r="R95" s="466"/>
      <c r="S95" s="374"/>
      <c r="T95" s="465"/>
      <c r="U95" s="342"/>
      <c r="V95" s="343">
        <f t="shared" si="17"/>
        <v>0</v>
      </c>
      <c r="W95" s="343" t="str">
        <f t="shared" si="11"/>
        <v/>
      </c>
      <c r="X95" s="343">
        <f t="shared" si="12"/>
        <v>0</v>
      </c>
      <c r="Y95" s="343" t="str">
        <f t="shared" si="13"/>
        <v/>
      </c>
      <c r="Z95" s="344" t="str">
        <f t="shared" si="14"/>
        <v/>
      </c>
      <c r="AA95" s="344" t="str">
        <f t="shared" si="15"/>
        <v/>
      </c>
      <c r="AB95" s="343">
        <f t="shared" si="18"/>
        <v>0</v>
      </c>
      <c r="AC95" s="343">
        <f t="shared" si="19"/>
        <v>0</v>
      </c>
      <c r="AD95" s="344" t="str">
        <f t="shared" si="16"/>
        <v/>
      </c>
      <c r="AE95" s="540"/>
      <c r="AF95" s="346">
        <f t="shared" si="10"/>
        <v>0</v>
      </c>
    </row>
    <row r="96" spans="1:32" s="346" customFormat="1" ht="21" customHeight="1" x14ac:dyDescent="0.4">
      <c r="A96" s="341" t="str">
        <f>IF(OR('ordem de passagem'!$G92="pct",'ordem de passagem'!$G92="mini",'ordem de passagem'!$G92="pctt",'ordem de passagem'!$G92="pctn",'ordem de passagem'!$G92="pctm"),'ordem de passagem'!B92,"")</f>
        <v/>
      </c>
      <c r="B96" s="402" t="str">
        <f>IF(OR('ordem de passagem'!$G92="pct",'ordem de passagem'!$G92="mini",'ordem de passagem'!$G92="pctt",'ordem de passagem'!$G92="pctn",'ordem de passagem'!$G92="pctm"),'ordem de passagem'!C92,"Não faz este aparelho")</f>
        <v>Não faz este aparelho</v>
      </c>
      <c r="C96" s="402" t="str">
        <f>IF(OR('ordem de passagem'!$G92="pct",'ordem de passagem'!$G92="mini",'ordem de passagem'!$G92="pctt",'ordem de passagem'!$G92="pctn",'ordem de passagem'!$G92="pctm"),'ordem de passagem'!D92,"")</f>
        <v/>
      </c>
      <c r="D96" s="341" t="str">
        <f>IF(OR('ordem de passagem'!$G92="pct",'ordem de passagem'!$G92="mini",'ordem de passagem'!$G92="pctt",'ordem de passagem'!$G92="pctn",'ordem de passagem'!$G92="pctm"),'ordem de passagem'!E92,"")</f>
        <v/>
      </c>
      <c r="E96" s="341" t="str">
        <f>IF(OR('ordem de passagem'!$G92="pct",'ordem de passagem'!$G92="mini",'ordem de passagem'!$G92="pctt",'ordem de passagem'!$G92="pctn",'ordem de passagem'!$G92="pctm"),'ordem de passagem'!G92,"")</f>
        <v/>
      </c>
      <c r="F96" s="341" t="str">
        <f>IF(OR('ordem de passagem'!$G92="pct",'ordem de passagem'!$G92="mini",'ordem de passagem'!$G92="pctt",'ordem de passagem'!$G92="pctn",'ordem de passagem'!$G92="pctm"),'ordem de passagem'!F92,"")</f>
        <v/>
      </c>
      <c r="G96" s="341" t="str">
        <f>IF(OR('ordem de passagem'!$G92="pct",'ordem de passagem'!$G92="mini",'ordem de passagem'!$G92="pctt",'ordem de passagem'!$G92="pctn",'ordem de passagem'!$G92="pctm"),'ordem de passagem'!H92,"")</f>
        <v/>
      </c>
      <c r="H96" s="614"/>
      <c r="I96" s="615"/>
      <c r="J96" s="616"/>
      <c r="K96" s="617"/>
      <c r="L96" s="614"/>
      <c r="M96" s="615"/>
      <c r="N96" s="616"/>
      <c r="O96" s="617"/>
      <c r="P96" s="614"/>
      <c r="Q96" s="618"/>
      <c r="R96" s="466"/>
      <c r="S96" s="374"/>
      <c r="T96" s="465"/>
      <c r="U96" s="342"/>
      <c r="V96" s="343">
        <f t="shared" si="17"/>
        <v>0</v>
      </c>
      <c r="W96" s="343" t="str">
        <f t="shared" si="11"/>
        <v/>
      </c>
      <c r="X96" s="343">
        <f t="shared" si="12"/>
        <v>0</v>
      </c>
      <c r="Y96" s="343" t="str">
        <f t="shared" si="13"/>
        <v/>
      </c>
      <c r="Z96" s="344" t="str">
        <f t="shared" si="14"/>
        <v/>
      </c>
      <c r="AA96" s="344" t="str">
        <f t="shared" si="15"/>
        <v/>
      </c>
      <c r="AB96" s="343">
        <f t="shared" si="18"/>
        <v>0</v>
      </c>
      <c r="AC96" s="343">
        <f t="shared" si="19"/>
        <v>0</v>
      </c>
      <c r="AD96" s="344" t="str">
        <f t="shared" si="16"/>
        <v/>
      </c>
      <c r="AE96" s="540"/>
      <c r="AF96" s="346">
        <f t="shared" si="10"/>
        <v>0</v>
      </c>
    </row>
    <row r="97" spans="1:32" s="346" customFormat="1" ht="21" customHeight="1" x14ac:dyDescent="0.4">
      <c r="A97" s="341" t="str">
        <f>IF(OR('ordem de passagem'!$G93="pct",'ordem de passagem'!$G93="mini",'ordem de passagem'!$G93="pctt",'ordem de passagem'!$G93="pctn",'ordem de passagem'!$G93="pctm"),'ordem de passagem'!B93,"")</f>
        <v/>
      </c>
      <c r="B97" s="402" t="str">
        <f>IF(OR('ordem de passagem'!$G93="pct",'ordem de passagem'!$G93="mini",'ordem de passagem'!$G93="pctt",'ordem de passagem'!$G93="pctn",'ordem de passagem'!$G93="pctm"),'ordem de passagem'!C93,"Não faz este aparelho")</f>
        <v>Não faz este aparelho</v>
      </c>
      <c r="C97" s="402" t="str">
        <f>IF(OR('ordem de passagem'!$G93="pct",'ordem de passagem'!$G93="mini",'ordem de passagem'!$G93="pctt",'ordem de passagem'!$G93="pctn",'ordem de passagem'!$G93="pctm"),'ordem de passagem'!D93,"")</f>
        <v/>
      </c>
      <c r="D97" s="341" t="str">
        <f>IF(OR('ordem de passagem'!$G93="pct",'ordem de passagem'!$G93="mini",'ordem de passagem'!$G93="pctt",'ordem de passagem'!$G93="pctn",'ordem de passagem'!$G93="pctm"),'ordem de passagem'!E93,"")</f>
        <v/>
      </c>
      <c r="E97" s="341" t="str">
        <f>IF(OR('ordem de passagem'!$G93="pct",'ordem de passagem'!$G93="mini",'ordem de passagem'!$G93="pctt",'ordem de passagem'!$G93="pctn",'ordem de passagem'!$G93="pctm"),'ordem de passagem'!G93,"")</f>
        <v/>
      </c>
      <c r="F97" s="341" t="str">
        <f>IF(OR('ordem de passagem'!$G93="pct",'ordem de passagem'!$G93="mini",'ordem de passagem'!$G93="pctt",'ordem de passagem'!$G93="pctn",'ordem de passagem'!$G93="pctm"),'ordem de passagem'!F93,"")</f>
        <v/>
      </c>
      <c r="G97" s="341" t="str">
        <f>IF(OR('ordem de passagem'!$G93="pct",'ordem de passagem'!$G93="mini",'ordem de passagem'!$G93="pctt",'ordem de passagem'!$G93="pctn",'ordem de passagem'!$G93="pctm"),'ordem de passagem'!H93,"")</f>
        <v/>
      </c>
      <c r="H97" s="614"/>
      <c r="I97" s="615"/>
      <c r="J97" s="616"/>
      <c r="K97" s="617"/>
      <c r="L97" s="614"/>
      <c r="M97" s="615"/>
      <c r="N97" s="616"/>
      <c r="O97" s="617"/>
      <c r="P97" s="614"/>
      <c r="Q97" s="618"/>
      <c r="R97" s="466"/>
      <c r="S97" s="374"/>
      <c r="T97" s="465"/>
      <c r="U97" s="342"/>
      <c r="V97" s="343">
        <f t="shared" si="17"/>
        <v>0</v>
      </c>
      <c r="W97" s="343" t="str">
        <f t="shared" si="11"/>
        <v/>
      </c>
      <c r="X97" s="343">
        <f t="shared" si="12"/>
        <v>0</v>
      </c>
      <c r="Y97" s="343" t="str">
        <f t="shared" si="13"/>
        <v/>
      </c>
      <c r="Z97" s="344" t="str">
        <f t="shared" si="14"/>
        <v/>
      </c>
      <c r="AA97" s="344" t="str">
        <f t="shared" si="15"/>
        <v/>
      </c>
      <c r="AB97" s="343">
        <f t="shared" si="18"/>
        <v>0</v>
      </c>
      <c r="AC97" s="343">
        <f t="shared" si="19"/>
        <v>0</v>
      </c>
      <c r="AD97" s="344" t="str">
        <f t="shared" si="16"/>
        <v/>
      </c>
      <c r="AE97" s="540"/>
      <c r="AF97" s="346">
        <f t="shared" si="10"/>
        <v>0</v>
      </c>
    </row>
    <row r="98" spans="1:32" s="346" customFormat="1" ht="21" customHeight="1" x14ac:dyDescent="0.4">
      <c r="A98" s="341" t="str">
        <f>IF(OR('ordem de passagem'!$G94="pct",'ordem de passagem'!$G94="mini",'ordem de passagem'!$G94="pctt",'ordem de passagem'!$G94="pctn",'ordem de passagem'!$G94="pctm"),'ordem de passagem'!B94,"")</f>
        <v/>
      </c>
      <c r="B98" s="402" t="str">
        <f>IF(OR('ordem de passagem'!$G94="pct",'ordem de passagem'!$G94="mini",'ordem de passagem'!$G94="pctt",'ordem de passagem'!$G94="pctn",'ordem de passagem'!$G94="pctm"),'ordem de passagem'!C94,"Não faz este aparelho")</f>
        <v>Não faz este aparelho</v>
      </c>
      <c r="C98" s="402" t="str">
        <f>IF(OR('ordem de passagem'!$G94="pct",'ordem de passagem'!$G94="mini",'ordem de passagem'!$G94="pctt",'ordem de passagem'!$G94="pctn",'ordem de passagem'!$G94="pctm"),'ordem de passagem'!D94,"")</f>
        <v/>
      </c>
      <c r="D98" s="341" t="str">
        <f>IF(OR('ordem de passagem'!$G94="pct",'ordem de passagem'!$G94="mini",'ordem de passagem'!$G94="pctt",'ordem de passagem'!$G94="pctn",'ordem de passagem'!$G94="pctm"),'ordem de passagem'!E94,"")</f>
        <v/>
      </c>
      <c r="E98" s="341" t="str">
        <f>IF(OR('ordem de passagem'!$G94="pct",'ordem de passagem'!$G94="mini",'ordem de passagem'!$G94="pctt",'ordem de passagem'!$G94="pctn",'ordem de passagem'!$G94="pctm"),'ordem de passagem'!G94,"")</f>
        <v/>
      </c>
      <c r="F98" s="341" t="str">
        <f>IF(OR('ordem de passagem'!$G94="pct",'ordem de passagem'!$G94="mini",'ordem de passagem'!$G94="pctt",'ordem de passagem'!$G94="pctn",'ordem de passagem'!$G94="pctm"),'ordem de passagem'!F94,"")</f>
        <v/>
      </c>
      <c r="G98" s="341" t="str">
        <f>IF(OR('ordem de passagem'!$G94="pct",'ordem de passagem'!$G94="mini",'ordem de passagem'!$G94="pctt",'ordem de passagem'!$G94="pctn",'ordem de passagem'!$G94="pctm"),'ordem de passagem'!H94,"")</f>
        <v/>
      </c>
      <c r="H98" s="614"/>
      <c r="I98" s="615"/>
      <c r="J98" s="616"/>
      <c r="K98" s="617"/>
      <c r="L98" s="614"/>
      <c r="M98" s="615"/>
      <c r="N98" s="616"/>
      <c r="O98" s="617"/>
      <c r="P98" s="614"/>
      <c r="Q98" s="618"/>
      <c r="R98" s="466"/>
      <c r="S98" s="374"/>
      <c r="T98" s="465"/>
      <c r="U98" s="342"/>
      <c r="V98" s="343">
        <f t="shared" si="17"/>
        <v>0</v>
      </c>
      <c r="W98" s="343" t="str">
        <f t="shared" si="11"/>
        <v/>
      </c>
      <c r="X98" s="343">
        <f t="shared" si="12"/>
        <v>0</v>
      </c>
      <c r="Y98" s="343" t="str">
        <f t="shared" si="13"/>
        <v/>
      </c>
      <c r="Z98" s="344" t="str">
        <f t="shared" si="14"/>
        <v/>
      </c>
      <c r="AA98" s="344" t="str">
        <f t="shared" si="15"/>
        <v/>
      </c>
      <c r="AB98" s="343">
        <f t="shared" si="18"/>
        <v>0</v>
      </c>
      <c r="AC98" s="343">
        <f t="shared" si="19"/>
        <v>0</v>
      </c>
      <c r="AD98" s="344" t="str">
        <f t="shared" si="16"/>
        <v/>
      </c>
      <c r="AE98" s="540"/>
      <c r="AF98" s="346">
        <f t="shared" si="10"/>
        <v>0</v>
      </c>
    </row>
    <row r="99" spans="1:32" s="346" customFormat="1" ht="21" customHeight="1" x14ac:dyDescent="0.4">
      <c r="A99" s="341" t="str">
        <f>IF(OR('ordem de passagem'!$G95="pct",'ordem de passagem'!$G95="mini",'ordem de passagem'!$G95="pctt",'ordem de passagem'!$G95="pctn",'ordem de passagem'!$G95="pctm"),'ordem de passagem'!B95,"")</f>
        <v/>
      </c>
      <c r="B99" s="402" t="str">
        <f>IF(OR('ordem de passagem'!$G95="pct",'ordem de passagem'!$G95="mini",'ordem de passagem'!$G95="pctt",'ordem de passagem'!$G95="pctn",'ordem de passagem'!$G95="pctm"),'ordem de passagem'!C95,"Não faz este aparelho")</f>
        <v>Não faz este aparelho</v>
      </c>
      <c r="C99" s="402" t="str">
        <f>IF(OR('ordem de passagem'!$G95="pct",'ordem de passagem'!$G95="mini",'ordem de passagem'!$G95="pctt",'ordem de passagem'!$G95="pctn",'ordem de passagem'!$G95="pctm"),'ordem de passagem'!D95,"")</f>
        <v/>
      </c>
      <c r="D99" s="341" t="str">
        <f>IF(OR('ordem de passagem'!$G95="pct",'ordem de passagem'!$G95="mini",'ordem de passagem'!$G95="pctt",'ordem de passagem'!$G95="pctn",'ordem de passagem'!$G95="pctm"),'ordem de passagem'!E95,"")</f>
        <v/>
      </c>
      <c r="E99" s="341" t="str">
        <f>IF(OR('ordem de passagem'!$G95="pct",'ordem de passagem'!$G95="mini",'ordem de passagem'!$G95="pctt",'ordem de passagem'!$G95="pctn",'ordem de passagem'!$G95="pctm"),'ordem de passagem'!G95,"")</f>
        <v/>
      </c>
      <c r="F99" s="341" t="str">
        <f>IF(OR('ordem de passagem'!$G95="pct",'ordem de passagem'!$G95="mini",'ordem de passagem'!$G95="pctt",'ordem de passagem'!$G95="pctn",'ordem de passagem'!$G95="pctm"),'ordem de passagem'!F95,"")</f>
        <v/>
      </c>
      <c r="G99" s="341" t="str">
        <f>IF(OR('ordem de passagem'!$G95="pct",'ordem de passagem'!$G95="mini",'ordem de passagem'!$G95="pctt",'ordem de passagem'!$G95="pctn",'ordem de passagem'!$G95="pctm"),'ordem de passagem'!H95,"")</f>
        <v/>
      </c>
      <c r="H99" s="614"/>
      <c r="I99" s="615"/>
      <c r="J99" s="616"/>
      <c r="K99" s="617"/>
      <c r="L99" s="614"/>
      <c r="M99" s="615"/>
      <c r="N99" s="616"/>
      <c r="O99" s="617"/>
      <c r="P99" s="614"/>
      <c r="Q99" s="618"/>
      <c r="R99" s="466"/>
      <c r="S99" s="374"/>
      <c r="T99" s="465"/>
      <c r="U99" s="342"/>
      <c r="V99" s="343">
        <f t="shared" si="17"/>
        <v>0</v>
      </c>
      <c r="W99" s="343" t="str">
        <f t="shared" si="11"/>
        <v/>
      </c>
      <c r="X99" s="343">
        <f t="shared" si="12"/>
        <v>0</v>
      </c>
      <c r="Y99" s="343" t="str">
        <f t="shared" si="13"/>
        <v/>
      </c>
      <c r="Z99" s="344" t="str">
        <f t="shared" si="14"/>
        <v/>
      </c>
      <c r="AA99" s="344" t="str">
        <f t="shared" si="15"/>
        <v/>
      </c>
      <c r="AB99" s="343">
        <f t="shared" si="18"/>
        <v>0</v>
      </c>
      <c r="AC99" s="343">
        <f t="shared" si="19"/>
        <v>0</v>
      </c>
      <c r="AD99" s="344" t="str">
        <f t="shared" si="16"/>
        <v/>
      </c>
      <c r="AE99" s="540"/>
      <c r="AF99" s="346">
        <f t="shared" ref="AF99:AF135" si="20">IFERROR((IF($U$11=3,((H99+J99+L99))-S99,IF($U$11=5,((H99+J99+L99+N99+P99)-MAX(H99:I99,J99,L99,N99,P99)-MIN(H99:I99,J99,L99,N99,P99)))))-S99,"")</f>
        <v>0</v>
      </c>
    </row>
    <row r="100" spans="1:32" s="346" customFormat="1" ht="21" customHeight="1" x14ac:dyDescent="0.4">
      <c r="A100" s="341" t="str">
        <f>IF(OR('ordem de passagem'!$G96="pct",'ordem de passagem'!$G96="mini",'ordem de passagem'!$G96="pctt",'ordem de passagem'!$G96="pctn",'ordem de passagem'!$G96="pctm"),'ordem de passagem'!B96,"")</f>
        <v/>
      </c>
      <c r="B100" s="402" t="str">
        <f>IF(OR('ordem de passagem'!$G96="pct",'ordem de passagem'!$G96="mini",'ordem de passagem'!$G96="pctt",'ordem de passagem'!$G96="pctn",'ordem de passagem'!$G96="pctm"),'ordem de passagem'!C96,"Não faz este aparelho")</f>
        <v>Não faz este aparelho</v>
      </c>
      <c r="C100" s="402" t="str">
        <f>IF(OR('ordem de passagem'!$G96="pct",'ordem de passagem'!$G96="mini",'ordem de passagem'!$G96="pctt",'ordem de passagem'!$G96="pctn",'ordem de passagem'!$G96="pctm"),'ordem de passagem'!D96,"")</f>
        <v/>
      </c>
      <c r="D100" s="341" t="str">
        <f>IF(OR('ordem de passagem'!$G96="pct",'ordem de passagem'!$G96="mini",'ordem de passagem'!$G96="pctt",'ordem de passagem'!$G96="pctn",'ordem de passagem'!$G96="pctm"),'ordem de passagem'!E96,"")</f>
        <v/>
      </c>
      <c r="E100" s="341" t="str">
        <f>IF(OR('ordem de passagem'!$G96="pct",'ordem de passagem'!$G96="mini",'ordem de passagem'!$G96="pctt",'ordem de passagem'!$G96="pctn",'ordem de passagem'!$G96="pctm"),'ordem de passagem'!G96,"")</f>
        <v/>
      </c>
      <c r="F100" s="341" t="str">
        <f>IF(OR('ordem de passagem'!$G96="pct",'ordem de passagem'!$G96="mini",'ordem de passagem'!$G96="pctt",'ordem de passagem'!$G96="pctn",'ordem de passagem'!$G96="pctm"),'ordem de passagem'!F96,"")</f>
        <v/>
      </c>
      <c r="G100" s="341" t="str">
        <f>IF(OR('ordem de passagem'!$G96="pct",'ordem de passagem'!$G96="mini",'ordem de passagem'!$G96="pctt",'ordem de passagem'!$G96="pctn",'ordem de passagem'!$G96="pctm"),'ordem de passagem'!H96,"")</f>
        <v/>
      </c>
      <c r="H100" s="614"/>
      <c r="I100" s="615"/>
      <c r="J100" s="616"/>
      <c r="K100" s="617"/>
      <c r="L100" s="614"/>
      <c r="M100" s="615"/>
      <c r="N100" s="616"/>
      <c r="O100" s="617"/>
      <c r="P100" s="614"/>
      <c r="Q100" s="618"/>
      <c r="R100" s="466"/>
      <c r="S100" s="374"/>
      <c r="T100" s="465"/>
      <c r="U100" s="342"/>
      <c r="V100" s="343">
        <f t="shared" si="17"/>
        <v>0</v>
      </c>
      <c r="W100" s="343" t="str">
        <f t="shared" si="11"/>
        <v/>
      </c>
      <c r="X100" s="343">
        <f t="shared" si="12"/>
        <v>0</v>
      </c>
      <c r="Y100" s="343" t="str">
        <f t="shared" si="13"/>
        <v/>
      </c>
      <c r="Z100" s="344" t="str">
        <f t="shared" si="14"/>
        <v/>
      </c>
      <c r="AA100" s="344" t="str">
        <f t="shared" si="15"/>
        <v/>
      </c>
      <c r="AB100" s="343">
        <f t="shared" si="18"/>
        <v>0</v>
      </c>
      <c r="AC100" s="343">
        <f t="shared" si="19"/>
        <v>0</v>
      </c>
      <c r="AD100" s="344" t="str">
        <f t="shared" si="16"/>
        <v/>
      </c>
      <c r="AE100" s="540"/>
      <c r="AF100" s="346">
        <f t="shared" si="20"/>
        <v>0</v>
      </c>
    </row>
    <row r="101" spans="1:32" s="346" customFormat="1" ht="21" customHeight="1" x14ac:dyDescent="0.4">
      <c r="A101" s="341" t="str">
        <f>IF(OR('ordem de passagem'!$G97="pct",'ordem de passagem'!$G97="mini",'ordem de passagem'!$G97="pctt",'ordem de passagem'!$G97="pctn",'ordem de passagem'!$G97="pctm"),'ordem de passagem'!B97,"")</f>
        <v/>
      </c>
      <c r="B101" s="402" t="str">
        <f>IF(OR('ordem de passagem'!$G97="pct",'ordem de passagem'!$G97="mini",'ordem de passagem'!$G97="pctt",'ordem de passagem'!$G97="pctn",'ordem de passagem'!$G97="pctm"),'ordem de passagem'!C97,"Não faz este aparelho")</f>
        <v>Não faz este aparelho</v>
      </c>
      <c r="C101" s="402" t="str">
        <f>IF(OR('ordem de passagem'!$G97="pct",'ordem de passagem'!$G97="mini",'ordem de passagem'!$G97="pctt",'ordem de passagem'!$G97="pctn",'ordem de passagem'!$G97="pctm"),'ordem de passagem'!D97,"")</f>
        <v/>
      </c>
      <c r="D101" s="341" t="str">
        <f>IF(OR('ordem de passagem'!$G97="pct",'ordem de passagem'!$G97="mini",'ordem de passagem'!$G97="pctt",'ordem de passagem'!$G97="pctn",'ordem de passagem'!$G97="pctm"),'ordem de passagem'!E97,"")</f>
        <v/>
      </c>
      <c r="E101" s="341" t="str">
        <f>IF(OR('ordem de passagem'!$G97="pct",'ordem de passagem'!$G97="mini",'ordem de passagem'!$G97="pctt",'ordem de passagem'!$G97="pctn",'ordem de passagem'!$G97="pctm"),'ordem de passagem'!G97,"")</f>
        <v/>
      </c>
      <c r="F101" s="341" t="str">
        <f>IF(OR('ordem de passagem'!$G97="pct",'ordem de passagem'!$G97="mini",'ordem de passagem'!$G97="pctt",'ordem de passagem'!$G97="pctn",'ordem de passagem'!$G97="pctm"),'ordem de passagem'!F97,"")</f>
        <v/>
      </c>
      <c r="G101" s="341" t="str">
        <f>IF(OR('ordem de passagem'!$G97="pct",'ordem de passagem'!$G97="mini",'ordem de passagem'!$G97="pctt",'ordem de passagem'!$G97="pctn",'ordem de passagem'!$G97="pctm"),'ordem de passagem'!H97,"")</f>
        <v/>
      </c>
      <c r="H101" s="614"/>
      <c r="I101" s="615"/>
      <c r="J101" s="616"/>
      <c r="K101" s="617"/>
      <c r="L101" s="614"/>
      <c r="M101" s="615"/>
      <c r="N101" s="616"/>
      <c r="O101" s="617"/>
      <c r="P101" s="614"/>
      <c r="Q101" s="618"/>
      <c r="R101" s="466"/>
      <c r="S101" s="374"/>
      <c r="T101" s="465"/>
      <c r="U101" s="342"/>
      <c r="V101" s="343">
        <f t="shared" si="17"/>
        <v>0</v>
      </c>
      <c r="W101" s="343" t="str">
        <f t="shared" si="11"/>
        <v/>
      </c>
      <c r="X101" s="343">
        <f t="shared" si="12"/>
        <v>0</v>
      </c>
      <c r="Y101" s="343" t="str">
        <f t="shared" si="13"/>
        <v/>
      </c>
      <c r="Z101" s="344" t="str">
        <f t="shared" si="14"/>
        <v/>
      </c>
      <c r="AA101" s="344" t="str">
        <f t="shared" si="15"/>
        <v/>
      </c>
      <c r="AB101" s="343">
        <f t="shared" si="18"/>
        <v>0</v>
      </c>
      <c r="AC101" s="343">
        <f t="shared" si="19"/>
        <v>0</v>
      </c>
      <c r="AD101" s="344" t="str">
        <f t="shared" si="16"/>
        <v/>
      </c>
      <c r="AE101" s="540"/>
      <c r="AF101" s="346">
        <f t="shared" si="20"/>
        <v>0</v>
      </c>
    </row>
    <row r="102" spans="1:32" s="346" customFormat="1" ht="21" customHeight="1" x14ac:dyDescent="0.4">
      <c r="A102" s="341" t="str">
        <f>IF(OR('ordem de passagem'!$G98="pct",'ordem de passagem'!$G98="mini",'ordem de passagem'!$G98="pctt",'ordem de passagem'!$G98="pctn",'ordem de passagem'!$G98="pctm"),'ordem de passagem'!B98,"")</f>
        <v/>
      </c>
      <c r="B102" s="402" t="str">
        <f>IF(OR('ordem de passagem'!$G98="pct",'ordem de passagem'!$G98="mini",'ordem de passagem'!$G98="pctt",'ordem de passagem'!$G98="pctn",'ordem de passagem'!$G98="pctm"),'ordem de passagem'!C98,"Não faz este aparelho")</f>
        <v>Não faz este aparelho</v>
      </c>
      <c r="C102" s="402" t="str">
        <f>IF(OR('ordem de passagem'!$G98="pct",'ordem de passagem'!$G98="mini",'ordem de passagem'!$G98="pctt",'ordem de passagem'!$G98="pctn",'ordem de passagem'!$G98="pctm"),'ordem de passagem'!D98,"")</f>
        <v/>
      </c>
      <c r="D102" s="341" t="str">
        <f>IF(OR('ordem de passagem'!$G98="pct",'ordem de passagem'!$G98="mini",'ordem de passagem'!$G98="pctt",'ordem de passagem'!$G98="pctn",'ordem de passagem'!$G98="pctm"),'ordem de passagem'!E98,"")</f>
        <v/>
      </c>
      <c r="E102" s="341" t="str">
        <f>IF(OR('ordem de passagem'!$G98="pct",'ordem de passagem'!$G98="mini",'ordem de passagem'!$G98="pctt",'ordem de passagem'!$G98="pctn",'ordem de passagem'!$G98="pctm"),'ordem de passagem'!G98,"")</f>
        <v/>
      </c>
      <c r="F102" s="341" t="str">
        <f>IF(OR('ordem de passagem'!$G98="pct",'ordem de passagem'!$G98="mini",'ordem de passagem'!$G98="pctt",'ordem de passagem'!$G98="pctn",'ordem de passagem'!$G98="pctm"),'ordem de passagem'!F98,"")</f>
        <v/>
      </c>
      <c r="G102" s="341" t="str">
        <f>IF(OR('ordem de passagem'!$G98="pct",'ordem de passagem'!$G98="mini",'ordem de passagem'!$G98="pctt",'ordem de passagem'!$G98="pctn",'ordem de passagem'!$G98="pctm"),'ordem de passagem'!H98,"")</f>
        <v/>
      </c>
      <c r="H102" s="614"/>
      <c r="I102" s="615"/>
      <c r="J102" s="616"/>
      <c r="K102" s="617"/>
      <c r="L102" s="614"/>
      <c r="M102" s="615"/>
      <c r="N102" s="616"/>
      <c r="O102" s="617"/>
      <c r="P102" s="614"/>
      <c r="Q102" s="618"/>
      <c r="R102" s="466"/>
      <c r="S102" s="374"/>
      <c r="T102" s="465"/>
      <c r="U102" s="342"/>
      <c r="V102" s="343">
        <f t="shared" si="17"/>
        <v>0</v>
      </c>
      <c r="W102" s="343" t="str">
        <f t="shared" si="11"/>
        <v/>
      </c>
      <c r="X102" s="343">
        <f t="shared" si="12"/>
        <v>0</v>
      </c>
      <c r="Y102" s="343" t="str">
        <f t="shared" si="13"/>
        <v/>
      </c>
      <c r="Z102" s="344" t="str">
        <f t="shared" si="14"/>
        <v/>
      </c>
      <c r="AA102" s="344" t="str">
        <f t="shared" si="15"/>
        <v/>
      </c>
      <c r="AB102" s="343">
        <f t="shared" si="18"/>
        <v>0</v>
      </c>
      <c r="AC102" s="343">
        <f t="shared" si="19"/>
        <v>0</v>
      </c>
      <c r="AD102" s="344" t="str">
        <f t="shared" si="16"/>
        <v/>
      </c>
      <c r="AE102" s="540"/>
      <c r="AF102" s="346">
        <f t="shared" si="20"/>
        <v>0</v>
      </c>
    </row>
    <row r="103" spans="1:32" s="346" customFormat="1" ht="21" customHeight="1" x14ac:dyDescent="0.4">
      <c r="A103" s="341" t="str">
        <f>IF(OR('ordem de passagem'!$G99="pct",'ordem de passagem'!$G99="mini",'ordem de passagem'!$G99="pctt",'ordem de passagem'!$G99="pctn",'ordem de passagem'!$G99="pctm"),'ordem de passagem'!B99,"")</f>
        <v/>
      </c>
      <c r="B103" s="402" t="str">
        <f>IF(OR('ordem de passagem'!$G99="pct",'ordem de passagem'!$G99="mini",'ordem de passagem'!$G99="pctt",'ordem de passagem'!$G99="pctn",'ordem de passagem'!$G99="pctm"),'ordem de passagem'!C99,"Não faz este aparelho")</f>
        <v>Não faz este aparelho</v>
      </c>
      <c r="C103" s="402" t="str">
        <f>IF(OR('ordem de passagem'!$G99="pct",'ordem de passagem'!$G99="mini",'ordem de passagem'!$G99="pctt",'ordem de passagem'!$G99="pctn",'ordem de passagem'!$G99="pctm"),'ordem de passagem'!D99,"")</f>
        <v/>
      </c>
      <c r="D103" s="341" t="str">
        <f>IF(OR('ordem de passagem'!$G99="pct",'ordem de passagem'!$G99="mini",'ordem de passagem'!$G99="pctt",'ordem de passagem'!$G99="pctn",'ordem de passagem'!$G99="pctm"),'ordem de passagem'!E99,"")</f>
        <v/>
      </c>
      <c r="E103" s="341" t="str">
        <f>IF(OR('ordem de passagem'!$G99="pct",'ordem de passagem'!$G99="mini",'ordem de passagem'!$G99="pctt",'ordem de passagem'!$G99="pctn",'ordem de passagem'!$G99="pctm"),'ordem de passagem'!G99,"")</f>
        <v/>
      </c>
      <c r="F103" s="341" t="str">
        <f>IF(OR('ordem de passagem'!$G99="pct",'ordem de passagem'!$G99="mini",'ordem de passagem'!$G99="pctt",'ordem de passagem'!$G99="pctn",'ordem de passagem'!$G99="pctm"),'ordem de passagem'!F99,"")</f>
        <v/>
      </c>
      <c r="G103" s="341" t="str">
        <f>IF(OR('ordem de passagem'!$G99="pct",'ordem de passagem'!$G99="mini",'ordem de passagem'!$G99="pctt",'ordem de passagem'!$G99="pctn",'ordem de passagem'!$G99="pctm"),'ordem de passagem'!H99,"")</f>
        <v/>
      </c>
      <c r="H103" s="614"/>
      <c r="I103" s="615"/>
      <c r="J103" s="616"/>
      <c r="K103" s="617"/>
      <c r="L103" s="614"/>
      <c r="M103" s="615"/>
      <c r="N103" s="616"/>
      <c r="O103" s="617"/>
      <c r="P103" s="614"/>
      <c r="Q103" s="618"/>
      <c r="R103" s="466"/>
      <c r="S103" s="374"/>
      <c r="T103" s="465"/>
      <c r="U103" s="342"/>
      <c r="V103" s="343">
        <f t="shared" si="17"/>
        <v>0</v>
      </c>
      <c r="W103" s="343" t="str">
        <f t="shared" si="11"/>
        <v/>
      </c>
      <c r="X103" s="343">
        <f t="shared" si="12"/>
        <v>0</v>
      </c>
      <c r="Y103" s="343" t="str">
        <f t="shared" si="13"/>
        <v/>
      </c>
      <c r="Z103" s="344" t="str">
        <f t="shared" si="14"/>
        <v/>
      </c>
      <c r="AA103" s="344" t="str">
        <f t="shared" si="15"/>
        <v/>
      </c>
      <c r="AB103" s="343">
        <f t="shared" si="18"/>
        <v>0</v>
      </c>
      <c r="AC103" s="343">
        <f t="shared" si="19"/>
        <v>0</v>
      </c>
      <c r="AD103" s="344" t="str">
        <f t="shared" si="16"/>
        <v/>
      </c>
      <c r="AE103" s="540"/>
      <c r="AF103" s="346">
        <f t="shared" si="20"/>
        <v>0</v>
      </c>
    </row>
    <row r="104" spans="1:32" s="346" customFormat="1" ht="21" customHeight="1" x14ac:dyDescent="0.4">
      <c r="A104" s="341" t="str">
        <f>IF(OR('ordem de passagem'!$G100="pct",'ordem de passagem'!$G100="mini",'ordem de passagem'!$G100="pctt",'ordem de passagem'!$G100="pctn",'ordem de passagem'!$G100="pctm"),'ordem de passagem'!B100,"")</f>
        <v/>
      </c>
      <c r="B104" s="402" t="str">
        <f>IF(OR('ordem de passagem'!$G100="pct",'ordem de passagem'!$G100="mini",'ordem de passagem'!$G100="pctt",'ordem de passagem'!$G100="pctn",'ordem de passagem'!$G100="pctm"),'ordem de passagem'!C100,"Não faz este aparelho")</f>
        <v>Não faz este aparelho</v>
      </c>
      <c r="C104" s="402" t="str">
        <f>IF(OR('ordem de passagem'!$G100="pct",'ordem de passagem'!$G100="mini",'ordem de passagem'!$G100="pctt",'ordem de passagem'!$G100="pctn",'ordem de passagem'!$G100="pctm"),'ordem de passagem'!D100,"")</f>
        <v/>
      </c>
      <c r="D104" s="341" t="str">
        <f>IF(OR('ordem de passagem'!$G100="pct",'ordem de passagem'!$G100="mini",'ordem de passagem'!$G100="pctt",'ordem de passagem'!$G100="pctn",'ordem de passagem'!$G100="pctm"),'ordem de passagem'!E100,"")</f>
        <v/>
      </c>
      <c r="E104" s="341" t="str">
        <f>IF(OR('ordem de passagem'!$G100="pct",'ordem de passagem'!$G100="mini",'ordem de passagem'!$G100="pctt",'ordem de passagem'!$G100="pctn",'ordem de passagem'!$G100="pctm"),'ordem de passagem'!G100,"")</f>
        <v/>
      </c>
      <c r="F104" s="341" t="str">
        <f>IF(OR('ordem de passagem'!$G100="pct",'ordem de passagem'!$G100="mini",'ordem de passagem'!$G100="pctt",'ordem de passagem'!$G100="pctn",'ordem de passagem'!$G100="pctm"),'ordem de passagem'!F100,"")</f>
        <v/>
      </c>
      <c r="G104" s="341" t="str">
        <f>IF(OR('ordem de passagem'!$G100="pct",'ordem de passagem'!$G100="mini",'ordem de passagem'!$G100="pctt",'ordem de passagem'!$G100="pctn",'ordem de passagem'!$G100="pctm"),'ordem de passagem'!H100,"")</f>
        <v/>
      </c>
      <c r="H104" s="614"/>
      <c r="I104" s="615"/>
      <c r="J104" s="616"/>
      <c r="K104" s="617"/>
      <c r="L104" s="614"/>
      <c r="M104" s="615"/>
      <c r="N104" s="616"/>
      <c r="O104" s="617"/>
      <c r="P104" s="614"/>
      <c r="Q104" s="618"/>
      <c r="R104" s="466"/>
      <c r="S104" s="374"/>
      <c r="T104" s="465"/>
      <c r="U104" s="342"/>
      <c r="V104" s="343">
        <f t="shared" si="17"/>
        <v>0</v>
      </c>
      <c r="W104" s="343" t="str">
        <f t="shared" si="11"/>
        <v/>
      </c>
      <c r="X104" s="343">
        <f t="shared" si="12"/>
        <v>0</v>
      </c>
      <c r="Y104" s="343" t="str">
        <f t="shared" si="13"/>
        <v/>
      </c>
      <c r="Z104" s="344" t="str">
        <f t="shared" si="14"/>
        <v/>
      </c>
      <c r="AA104" s="344" t="str">
        <f t="shared" si="15"/>
        <v/>
      </c>
      <c r="AB104" s="343">
        <f t="shared" si="18"/>
        <v>0</v>
      </c>
      <c r="AC104" s="343">
        <f t="shared" si="19"/>
        <v>0</v>
      </c>
      <c r="AD104" s="344" t="str">
        <f t="shared" si="16"/>
        <v/>
      </c>
      <c r="AE104" s="540"/>
      <c r="AF104" s="346">
        <f t="shared" si="20"/>
        <v>0</v>
      </c>
    </row>
    <row r="105" spans="1:32" s="346" customFormat="1" ht="21" customHeight="1" x14ac:dyDescent="0.4">
      <c r="A105" s="341" t="str">
        <f>IF(OR('ordem de passagem'!$G101="pct",'ordem de passagem'!$G101="mini",'ordem de passagem'!$G101="pctt",'ordem de passagem'!$G101="pctn",'ordem de passagem'!$G101="pctm"),'ordem de passagem'!B101,"")</f>
        <v/>
      </c>
      <c r="B105" s="402" t="str">
        <f>IF(OR('ordem de passagem'!$G101="pct",'ordem de passagem'!$G101="mini",'ordem de passagem'!$G101="pctt",'ordem de passagem'!$G101="pctn",'ordem de passagem'!$G101="pctm"),'ordem de passagem'!C101,"Não faz este aparelho")</f>
        <v>Não faz este aparelho</v>
      </c>
      <c r="C105" s="402" t="str">
        <f>IF(OR('ordem de passagem'!$G101="pct",'ordem de passagem'!$G101="mini",'ordem de passagem'!$G101="pctt",'ordem de passagem'!$G101="pctn",'ordem de passagem'!$G101="pctm"),'ordem de passagem'!D101,"")</f>
        <v/>
      </c>
      <c r="D105" s="341" t="str">
        <f>IF(OR('ordem de passagem'!$G101="pct",'ordem de passagem'!$G101="mini",'ordem de passagem'!$G101="pctt",'ordem de passagem'!$G101="pctn",'ordem de passagem'!$G101="pctm"),'ordem de passagem'!E101,"")</f>
        <v/>
      </c>
      <c r="E105" s="341" t="str">
        <f>IF(OR('ordem de passagem'!$G101="pct",'ordem de passagem'!$G101="mini",'ordem de passagem'!$G101="pctt",'ordem de passagem'!$G101="pctn",'ordem de passagem'!$G101="pctm"),'ordem de passagem'!G101,"")</f>
        <v/>
      </c>
      <c r="F105" s="341" t="str">
        <f>IF(OR('ordem de passagem'!$G101="pct",'ordem de passagem'!$G101="mini",'ordem de passagem'!$G101="pctt",'ordem de passagem'!$G101="pctn",'ordem de passagem'!$G101="pctm"),'ordem de passagem'!F101,"")</f>
        <v/>
      </c>
      <c r="G105" s="341" t="str">
        <f>IF(OR('ordem de passagem'!$G101="pct",'ordem de passagem'!$G101="mini",'ordem de passagem'!$G101="pctt",'ordem de passagem'!$G101="pctn",'ordem de passagem'!$G101="pctm"),'ordem de passagem'!H101,"")</f>
        <v/>
      </c>
      <c r="H105" s="614"/>
      <c r="I105" s="615"/>
      <c r="J105" s="616"/>
      <c r="K105" s="617"/>
      <c r="L105" s="614"/>
      <c r="M105" s="615"/>
      <c r="N105" s="616"/>
      <c r="O105" s="617"/>
      <c r="P105" s="614"/>
      <c r="Q105" s="618"/>
      <c r="R105" s="466"/>
      <c r="S105" s="374"/>
      <c r="T105" s="465"/>
      <c r="U105" s="342"/>
      <c r="V105" s="343">
        <f t="shared" si="17"/>
        <v>0</v>
      </c>
      <c r="W105" s="343" t="str">
        <f t="shared" si="11"/>
        <v/>
      </c>
      <c r="X105" s="343">
        <f t="shared" si="12"/>
        <v>0</v>
      </c>
      <c r="Y105" s="343" t="str">
        <f t="shared" si="13"/>
        <v/>
      </c>
      <c r="Z105" s="344" t="str">
        <f t="shared" si="14"/>
        <v/>
      </c>
      <c r="AA105" s="344" t="str">
        <f t="shared" si="15"/>
        <v/>
      </c>
      <c r="AB105" s="343">
        <f t="shared" si="18"/>
        <v>0</v>
      </c>
      <c r="AC105" s="343">
        <f t="shared" si="19"/>
        <v>0</v>
      </c>
      <c r="AD105" s="344" t="str">
        <f t="shared" si="16"/>
        <v/>
      </c>
      <c r="AE105" s="540"/>
      <c r="AF105" s="346">
        <f t="shared" si="20"/>
        <v>0</v>
      </c>
    </row>
    <row r="106" spans="1:32" s="346" customFormat="1" ht="21" customHeight="1" x14ac:dyDescent="0.4">
      <c r="A106" s="341" t="str">
        <f>IF(OR('ordem de passagem'!$G102="pct",'ordem de passagem'!$G102="mini",'ordem de passagem'!$G102="pctt",'ordem de passagem'!$G102="pctn",'ordem de passagem'!$G102="pctm"),'ordem de passagem'!B102,"")</f>
        <v/>
      </c>
      <c r="B106" s="402" t="str">
        <f>IF(OR('ordem de passagem'!$G102="pct",'ordem de passagem'!$G102="mini",'ordem de passagem'!$G102="pctt",'ordem de passagem'!$G102="pctn",'ordem de passagem'!$G102="pctm"),'ordem de passagem'!C102,"Não faz este aparelho")</f>
        <v>Não faz este aparelho</v>
      </c>
      <c r="C106" s="402" t="str">
        <f>IF(OR('ordem de passagem'!$G102="pct",'ordem de passagem'!$G102="mini",'ordem de passagem'!$G102="pctt",'ordem de passagem'!$G102="pctn",'ordem de passagem'!$G102="pctm"),'ordem de passagem'!D102,"")</f>
        <v/>
      </c>
      <c r="D106" s="341" t="str">
        <f>IF(OR('ordem de passagem'!$G102="pct",'ordem de passagem'!$G102="mini",'ordem de passagem'!$G102="pctt",'ordem de passagem'!$G102="pctn",'ordem de passagem'!$G102="pctm"),'ordem de passagem'!E102,"")</f>
        <v/>
      </c>
      <c r="E106" s="341" t="str">
        <f>IF(OR('ordem de passagem'!$G102="pct",'ordem de passagem'!$G102="mini",'ordem de passagem'!$G102="pctt",'ordem de passagem'!$G102="pctn",'ordem de passagem'!$G102="pctm"),'ordem de passagem'!G102,"")</f>
        <v/>
      </c>
      <c r="F106" s="341" t="str">
        <f>IF(OR('ordem de passagem'!$G102="pct",'ordem de passagem'!$G102="mini",'ordem de passagem'!$G102="pctt",'ordem de passagem'!$G102="pctn",'ordem de passagem'!$G102="pctm"),'ordem de passagem'!F102,"")</f>
        <v/>
      </c>
      <c r="G106" s="341" t="str">
        <f>IF(OR('ordem de passagem'!$G102="pct",'ordem de passagem'!$G102="mini",'ordem de passagem'!$G102="pctt",'ordem de passagem'!$G102="pctn",'ordem de passagem'!$G102="pctm"),'ordem de passagem'!H102,"")</f>
        <v/>
      </c>
      <c r="H106" s="614"/>
      <c r="I106" s="615"/>
      <c r="J106" s="616"/>
      <c r="K106" s="617"/>
      <c r="L106" s="614"/>
      <c r="M106" s="615"/>
      <c r="N106" s="616"/>
      <c r="O106" s="617"/>
      <c r="P106" s="614"/>
      <c r="Q106" s="618"/>
      <c r="R106" s="466"/>
      <c r="S106" s="374"/>
      <c r="T106" s="465"/>
      <c r="U106" s="342"/>
      <c r="V106" s="343">
        <f t="shared" si="17"/>
        <v>0</v>
      </c>
      <c r="W106" s="343" t="str">
        <f t="shared" si="11"/>
        <v/>
      </c>
      <c r="X106" s="343">
        <f t="shared" si="12"/>
        <v>0</v>
      </c>
      <c r="Y106" s="343" t="str">
        <f t="shared" si="13"/>
        <v/>
      </c>
      <c r="Z106" s="344" t="str">
        <f t="shared" si="14"/>
        <v/>
      </c>
      <c r="AA106" s="344" t="str">
        <f t="shared" si="15"/>
        <v/>
      </c>
      <c r="AB106" s="343">
        <f t="shared" si="18"/>
        <v>0</v>
      </c>
      <c r="AC106" s="343">
        <f t="shared" si="19"/>
        <v>0</v>
      </c>
      <c r="AD106" s="344" t="str">
        <f t="shared" si="16"/>
        <v/>
      </c>
      <c r="AE106" s="540"/>
      <c r="AF106" s="346">
        <f t="shared" si="20"/>
        <v>0</v>
      </c>
    </row>
    <row r="107" spans="1:32" s="346" customFormat="1" ht="21" customHeight="1" x14ac:dyDescent="0.4">
      <c r="A107" s="341" t="str">
        <f>IF(OR('ordem de passagem'!$G103="pct",'ordem de passagem'!$G103="mini",'ordem de passagem'!$G103="pctt",'ordem de passagem'!$G103="pctn",'ordem de passagem'!$G103="pctm"),'ordem de passagem'!B103,"")</f>
        <v/>
      </c>
      <c r="B107" s="402" t="str">
        <f>IF(OR('ordem de passagem'!$G103="pct",'ordem de passagem'!$G103="mini",'ordem de passagem'!$G103="pctt",'ordem de passagem'!$G103="pctn",'ordem de passagem'!$G103="pctm"),'ordem de passagem'!C103,"Não faz este aparelho")</f>
        <v>Não faz este aparelho</v>
      </c>
      <c r="C107" s="402" t="str">
        <f>IF(OR('ordem de passagem'!$G103="pct",'ordem de passagem'!$G103="mini",'ordem de passagem'!$G103="pctt",'ordem de passagem'!$G103="pctn",'ordem de passagem'!$G103="pctm"),'ordem de passagem'!D103,"")</f>
        <v/>
      </c>
      <c r="D107" s="341" t="str">
        <f>IF(OR('ordem de passagem'!$G103="pct",'ordem de passagem'!$G103="mini",'ordem de passagem'!$G103="pctt",'ordem de passagem'!$G103="pctn",'ordem de passagem'!$G103="pctm"),'ordem de passagem'!E103,"")</f>
        <v/>
      </c>
      <c r="E107" s="341" t="str">
        <f>IF(OR('ordem de passagem'!$G103="pct",'ordem de passagem'!$G103="mini",'ordem de passagem'!$G103="pctt",'ordem de passagem'!$G103="pctn",'ordem de passagem'!$G103="pctm"),'ordem de passagem'!G103,"")</f>
        <v/>
      </c>
      <c r="F107" s="341" t="str">
        <f>IF(OR('ordem de passagem'!$G103="pct",'ordem de passagem'!$G103="mini",'ordem de passagem'!$G103="pctt",'ordem de passagem'!$G103="pctn",'ordem de passagem'!$G103="pctm"),'ordem de passagem'!F103,"")</f>
        <v/>
      </c>
      <c r="G107" s="341" t="str">
        <f>IF(OR('ordem de passagem'!$G103="pct",'ordem de passagem'!$G103="mini",'ordem de passagem'!$G103="pctt",'ordem de passagem'!$G103="pctn",'ordem de passagem'!$G103="pctm"),'ordem de passagem'!H103,"")</f>
        <v/>
      </c>
      <c r="H107" s="614"/>
      <c r="I107" s="615"/>
      <c r="J107" s="616"/>
      <c r="K107" s="617"/>
      <c r="L107" s="614"/>
      <c r="M107" s="615"/>
      <c r="N107" s="616"/>
      <c r="O107" s="617"/>
      <c r="P107" s="614"/>
      <c r="Q107" s="618"/>
      <c r="R107" s="466"/>
      <c r="S107" s="374"/>
      <c r="T107" s="465"/>
      <c r="U107" s="342"/>
      <c r="V107" s="343">
        <f t="shared" si="17"/>
        <v>0</v>
      </c>
      <c r="W107" s="343" t="str">
        <f t="shared" si="11"/>
        <v/>
      </c>
      <c r="X107" s="343">
        <f t="shared" si="12"/>
        <v>0</v>
      </c>
      <c r="Y107" s="343" t="str">
        <f t="shared" si="13"/>
        <v/>
      </c>
      <c r="Z107" s="344" t="str">
        <f t="shared" si="14"/>
        <v/>
      </c>
      <c r="AA107" s="344" t="str">
        <f t="shared" si="15"/>
        <v/>
      </c>
      <c r="AB107" s="343">
        <f t="shared" si="18"/>
        <v>0</v>
      </c>
      <c r="AC107" s="343">
        <f t="shared" si="19"/>
        <v>0</v>
      </c>
      <c r="AD107" s="344" t="str">
        <f t="shared" si="16"/>
        <v/>
      </c>
      <c r="AE107" s="540"/>
      <c r="AF107" s="346">
        <f t="shared" si="20"/>
        <v>0</v>
      </c>
    </row>
    <row r="108" spans="1:32" s="346" customFormat="1" ht="21" customHeight="1" x14ac:dyDescent="0.4">
      <c r="A108" s="341" t="str">
        <f>IF(OR('ordem de passagem'!$G104="pct",'ordem de passagem'!$G104="mini",'ordem de passagem'!$G104="pctt",'ordem de passagem'!$G104="pctn",'ordem de passagem'!$G104="pctm"),'ordem de passagem'!B104,"")</f>
        <v/>
      </c>
      <c r="B108" s="402" t="str">
        <f>IF(OR('ordem de passagem'!$G104="pct",'ordem de passagem'!$G104="mini",'ordem de passagem'!$G104="pctt",'ordem de passagem'!$G104="pctn",'ordem de passagem'!$G104="pctm"),'ordem de passagem'!C104,"Não faz este aparelho")</f>
        <v>Não faz este aparelho</v>
      </c>
      <c r="C108" s="402" t="str">
        <f>IF(OR('ordem de passagem'!$G104="pct",'ordem de passagem'!$G104="mini",'ordem de passagem'!$G104="pctt",'ordem de passagem'!$G104="pctn",'ordem de passagem'!$G104="pctm"),'ordem de passagem'!D104,"")</f>
        <v/>
      </c>
      <c r="D108" s="341" t="str">
        <f>IF(OR('ordem de passagem'!$G104="pct",'ordem de passagem'!$G104="mini",'ordem de passagem'!$G104="pctt",'ordem de passagem'!$G104="pctn",'ordem de passagem'!$G104="pctm"),'ordem de passagem'!E104,"")</f>
        <v/>
      </c>
      <c r="E108" s="341" t="str">
        <f>IF(OR('ordem de passagem'!$G104="pct",'ordem de passagem'!$G104="mini",'ordem de passagem'!$G104="pctt",'ordem de passagem'!$G104="pctn",'ordem de passagem'!$G104="pctm"),'ordem de passagem'!G104,"")</f>
        <v/>
      </c>
      <c r="F108" s="341" t="str">
        <f>IF(OR('ordem de passagem'!$G104="pct",'ordem de passagem'!$G104="mini",'ordem de passagem'!$G104="pctt",'ordem de passagem'!$G104="pctn",'ordem de passagem'!$G104="pctm"),'ordem de passagem'!F104,"")</f>
        <v/>
      </c>
      <c r="G108" s="341" t="str">
        <f>IF(OR('ordem de passagem'!$G104="pct",'ordem de passagem'!$G104="mini",'ordem de passagem'!$G104="pctt",'ordem de passagem'!$G104="pctn",'ordem de passagem'!$G104="pctm"),'ordem de passagem'!H104,"")</f>
        <v/>
      </c>
      <c r="H108" s="614"/>
      <c r="I108" s="615"/>
      <c r="J108" s="616"/>
      <c r="K108" s="617"/>
      <c r="L108" s="614"/>
      <c r="M108" s="615"/>
      <c r="N108" s="616"/>
      <c r="O108" s="617"/>
      <c r="P108" s="614"/>
      <c r="Q108" s="618"/>
      <c r="R108" s="466"/>
      <c r="S108" s="374"/>
      <c r="T108" s="465"/>
      <c r="U108" s="342"/>
      <c r="V108" s="343">
        <f t="shared" si="17"/>
        <v>0</v>
      </c>
      <c r="W108" s="343" t="str">
        <f t="shared" si="11"/>
        <v/>
      </c>
      <c r="X108" s="343">
        <f t="shared" si="12"/>
        <v>0</v>
      </c>
      <c r="Y108" s="343" t="str">
        <f t="shared" si="13"/>
        <v/>
      </c>
      <c r="Z108" s="344" t="str">
        <f t="shared" si="14"/>
        <v/>
      </c>
      <c r="AA108" s="344" t="str">
        <f t="shared" si="15"/>
        <v/>
      </c>
      <c r="AB108" s="343">
        <f t="shared" si="18"/>
        <v>0</v>
      </c>
      <c r="AC108" s="343">
        <f t="shared" si="19"/>
        <v>0</v>
      </c>
      <c r="AD108" s="344" t="str">
        <f t="shared" si="16"/>
        <v/>
      </c>
      <c r="AE108" s="540"/>
      <c r="AF108" s="346">
        <f t="shared" si="20"/>
        <v>0</v>
      </c>
    </row>
    <row r="109" spans="1:32" s="346" customFormat="1" ht="21" customHeight="1" x14ac:dyDescent="0.4">
      <c r="A109" s="341" t="str">
        <f>IF(OR('ordem de passagem'!$G105="pct",'ordem de passagem'!$G105="mini",'ordem de passagem'!$G105="pctt",'ordem de passagem'!$G105="pctn",'ordem de passagem'!$G105="pctm"),'ordem de passagem'!B105,"")</f>
        <v/>
      </c>
      <c r="B109" s="402" t="str">
        <f>IF(OR('ordem de passagem'!$G105="pct",'ordem de passagem'!$G105="mini",'ordem de passagem'!$G105="pctt",'ordem de passagem'!$G105="pctn",'ordem de passagem'!$G105="pctm"),'ordem de passagem'!C105,"Não faz este aparelho")</f>
        <v>Não faz este aparelho</v>
      </c>
      <c r="C109" s="402" t="str">
        <f>IF(OR('ordem de passagem'!$G105="pct",'ordem de passagem'!$G105="mini",'ordem de passagem'!$G105="pctt",'ordem de passagem'!$G105="pctn",'ordem de passagem'!$G105="pctm"),'ordem de passagem'!D105,"")</f>
        <v/>
      </c>
      <c r="D109" s="341" t="str">
        <f>IF(OR('ordem de passagem'!$G105="pct",'ordem de passagem'!$G105="mini",'ordem de passagem'!$G105="pctt",'ordem de passagem'!$G105="pctn",'ordem de passagem'!$G105="pctm"),'ordem de passagem'!E105,"")</f>
        <v/>
      </c>
      <c r="E109" s="341" t="str">
        <f>IF(OR('ordem de passagem'!$G105="pct",'ordem de passagem'!$G105="mini",'ordem de passagem'!$G105="pctt",'ordem de passagem'!$G105="pctn",'ordem de passagem'!$G105="pctm"),'ordem de passagem'!G105,"")</f>
        <v/>
      </c>
      <c r="F109" s="341" t="str">
        <f>IF(OR('ordem de passagem'!$G105="pct",'ordem de passagem'!$G105="mini",'ordem de passagem'!$G105="pctt",'ordem de passagem'!$G105="pctn",'ordem de passagem'!$G105="pctm"),'ordem de passagem'!F105,"")</f>
        <v/>
      </c>
      <c r="G109" s="341" t="str">
        <f>IF(OR('ordem de passagem'!$G105="pct",'ordem de passagem'!$G105="mini",'ordem de passagem'!$G105="pctt",'ordem de passagem'!$G105="pctn",'ordem de passagem'!$G105="pctm"),'ordem de passagem'!H105,"")</f>
        <v/>
      </c>
      <c r="H109" s="614"/>
      <c r="I109" s="615"/>
      <c r="J109" s="616"/>
      <c r="K109" s="617"/>
      <c r="L109" s="614"/>
      <c r="M109" s="615"/>
      <c r="N109" s="616"/>
      <c r="O109" s="617"/>
      <c r="P109" s="614"/>
      <c r="Q109" s="618"/>
      <c r="R109" s="466"/>
      <c r="S109" s="374"/>
      <c r="T109" s="465"/>
      <c r="U109" s="342"/>
      <c r="V109" s="343">
        <f t="shared" si="17"/>
        <v>0</v>
      </c>
      <c r="W109" s="343" t="str">
        <f t="shared" si="11"/>
        <v/>
      </c>
      <c r="X109" s="343">
        <f t="shared" si="12"/>
        <v>0</v>
      </c>
      <c r="Y109" s="343" t="str">
        <f t="shared" si="13"/>
        <v/>
      </c>
      <c r="Z109" s="344" t="str">
        <f t="shared" si="14"/>
        <v/>
      </c>
      <c r="AA109" s="344" t="str">
        <f t="shared" si="15"/>
        <v/>
      </c>
      <c r="AB109" s="343">
        <f t="shared" si="18"/>
        <v>0</v>
      </c>
      <c r="AC109" s="343">
        <f t="shared" si="19"/>
        <v>0</v>
      </c>
      <c r="AD109" s="344" t="str">
        <f t="shared" si="16"/>
        <v/>
      </c>
      <c r="AE109" s="540"/>
      <c r="AF109" s="346">
        <f t="shared" si="20"/>
        <v>0</v>
      </c>
    </row>
    <row r="110" spans="1:32" s="346" customFormat="1" ht="21" customHeight="1" x14ac:dyDescent="0.4">
      <c r="A110" s="341" t="str">
        <f>IF(OR('ordem de passagem'!$G106="pct",'ordem de passagem'!$G106="mini",'ordem de passagem'!$G106="pctt",'ordem de passagem'!$G106="pctn",'ordem de passagem'!$G106="pctm"),'ordem de passagem'!B106,"")</f>
        <v/>
      </c>
      <c r="B110" s="402" t="str">
        <f>IF(OR('ordem de passagem'!$G106="pct",'ordem de passagem'!$G106="mini",'ordem de passagem'!$G106="pctt",'ordem de passagem'!$G106="pctn",'ordem de passagem'!$G106="pctm"),'ordem de passagem'!C106,"Não faz este aparelho")</f>
        <v>Não faz este aparelho</v>
      </c>
      <c r="C110" s="402" t="str">
        <f>IF(OR('ordem de passagem'!$G106="pct",'ordem de passagem'!$G106="mini",'ordem de passagem'!$G106="pctt",'ordem de passagem'!$G106="pctn",'ordem de passagem'!$G106="pctm"),'ordem de passagem'!D106,"")</f>
        <v/>
      </c>
      <c r="D110" s="341" t="str">
        <f>IF(OR('ordem de passagem'!$G106="pct",'ordem de passagem'!$G106="mini",'ordem de passagem'!$G106="pctt",'ordem de passagem'!$G106="pctn",'ordem de passagem'!$G106="pctm"),'ordem de passagem'!E106,"")</f>
        <v/>
      </c>
      <c r="E110" s="341" t="str">
        <f>IF(OR('ordem de passagem'!$G106="pct",'ordem de passagem'!$G106="mini",'ordem de passagem'!$G106="pctt",'ordem de passagem'!$G106="pctn",'ordem de passagem'!$G106="pctm"),'ordem de passagem'!G106,"")</f>
        <v/>
      </c>
      <c r="F110" s="341" t="str">
        <f>IF(OR('ordem de passagem'!$G106="pct",'ordem de passagem'!$G106="mini",'ordem de passagem'!$G106="pctt",'ordem de passagem'!$G106="pctn",'ordem de passagem'!$G106="pctm"),'ordem de passagem'!F106,"")</f>
        <v/>
      </c>
      <c r="G110" s="341" t="str">
        <f>IF(OR('ordem de passagem'!$G106="pct",'ordem de passagem'!$G106="mini",'ordem de passagem'!$G106="pctt",'ordem de passagem'!$G106="pctn",'ordem de passagem'!$G106="pctm"),'ordem de passagem'!H106,"")</f>
        <v/>
      </c>
      <c r="H110" s="614"/>
      <c r="I110" s="615"/>
      <c r="J110" s="616"/>
      <c r="K110" s="617"/>
      <c r="L110" s="614"/>
      <c r="M110" s="615"/>
      <c r="N110" s="616"/>
      <c r="O110" s="617"/>
      <c r="P110" s="614"/>
      <c r="Q110" s="618"/>
      <c r="R110" s="466"/>
      <c r="S110" s="374"/>
      <c r="T110" s="465"/>
      <c r="U110" s="342"/>
      <c r="V110" s="343">
        <f t="shared" si="17"/>
        <v>0</v>
      </c>
      <c r="W110" s="343" t="str">
        <f t="shared" si="11"/>
        <v/>
      </c>
      <c r="X110" s="343">
        <f t="shared" si="12"/>
        <v>0</v>
      </c>
      <c r="Y110" s="343" t="str">
        <f t="shared" si="13"/>
        <v/>
      </c>
      <c r="Z110" s="344" t="str">
        <f t="shared" si="14"/>
        <v/>
      </c>
      <c r="AA110" s="344" t="str">
        <f t="shared" si="15"/>
        <v/>
      </c>
      <c r="AB110" s="343">
        <f t="shared" si="18"/>
        <v>0</v>
      </c>
      <c r="AC110" s="343">
        <f t="shared" si="19"/>
        <v>0</v>
      </c>
      <c r="AD110" s="344" t="str">
        <f t="shared" si="16"/>
        <v/>
      </c>
      <c r="AE110" s="540"/>
      <c r="AF110" s="346">
        <f t="shared" si="20"/>
        <v>0</v>
      </c>
    </row>
    <row r="111" spans="1:32" s="346" customFormat="1" ht="21" customHeight="1" x14ac:dyDescent="0.4">
      <c r="A111" s="341" t="str">
        <f>IF(OR('ordem de passagem'!$G107="pct",'ordem de passagem'!$G107="mini",'ordem de passagem'!$G107="pctt",'ordem de passagem'!$G107="pctn",'ordem de passagem'!$G107="pctm"),'ordem de passagem'!B107,"")</f>
        <v/>
      </c>
      <c r="B111" s="402" t="str">
        <f>IF(OR('ordem de passagem'!$G107="pct",'ordem de passagem'!$G107="mini",'ordem de passagem'!$G107="pctt",'ordem de passagem'!$G107="pctn",'ordem de passagem'!$G107="pctm"),'ordem de passagem'!C107,"Não faz este aparelho")</f>
        <v>Não faz este aparelho</v>
      </c>
      <c r="C111" s="402" t="str">
        <f>IF(OR('ordem de passagem'!$G107="pct",'ordem de passagem'!$G107="mini",'ordem de passagem'!$G107="pctt",'ordem de passagem'!$G107="pctn",'ordem de passagem'!$G107="pctm"),'ordem de passagem'!D107,"")</f>
        <v/>
      </c>
      <c r="D111" s="341" t="str">
        <f>IF(OR('ordem de passagem'!$G107="pct",'ordem de passagem'!$G107="mini",'ordem de passagem'!$G107="pctt",'ordem de passagem'!$G107="pctn",'ordem de passagem'!$G107="pctm"),'ordem de passagem'!E107,"")</f>
        <v/>
      </c>
      <c r="E111" s="341" t="str">
        <f>IF(OR('ordem de passagem'!$G107="pct",'ordem de passagem'!$G107="mini",'ordem de passagem'!$G107="pctt",'ordem de passagem'!$G107="pctn",'ordem de passagem'!$G107="pctm"),'ordem de passagem'!G107,"")</f>
        <v/>
      </c>
      <c r="F111" s="341" t="str">
        <f>IF(OR('ordem de passagem'!$G107="pct",'ordem de passagem'!$G107="mini",'ordem de passagem'!$G107="pctt",'ordem de passagem'!$G107="pctn",'ordem de passagem'!$G107="pctm"),'ordem de passagem'!F107,"")</f>
        <v/>
      </c>
      <c r="G111" s="341" t="str">
        <f>IF(OR('ordem de passagem'!$G107="pct",'ordem de passagem'!$G107="mini",'ordem de passagem'!$G107="pctt",'ordem de passagem'!$G107="pctn",'ordem de passagem'!$G107="pctm"),'ordem de passagem'!H107,"")</f>
        <v/>
      </c>
      <c r="H111" s="614"/>
      <c r="I111" s="615"/>
      <c r="J111" s="616"/>
      <c r="K111" s="617"/>
      <c r="L111" s="614"/>
      <c r="M111" s="615"/>
      <c r="N111" s="616"/>
      <c r="O111" s="617"/>
      <c r="P111" s="614"/>
      <c r="Q111" s="618"/>
      <c r="R111" s="466"/>
      <c r="S111" s="374"/>
      <c r="T111" s="465"/>
      <c r="U111" s="342"/>
      <c r="V111" s="343">
        <f t="shared" si="17"/>
        <v>0</v>
      </c>
      <c r="W111" s="343" t="str">
        <f t="shared" si="11"/>
        <v/>
      </c>
      <c r="X111" s="343">
        <f t="shared" si="12"/>
        <v>0</v>
      </c>
      <c r="Y111" s="343" t="str">
        <f t="shared" si="13"/>
        <v/>
      </c>
      <c r="Z111" s="344" t="str">
        <f t="shared" si="14"/>
        <v/>
      </c>
      <c r="AA111" s="344" t="str">
        <f t="shared" si="15"/>
        <v/>
      </c>
      <c r="AB111" s="343">
        <f t="shared" si="18"/>
        <v>0</v>
      </c>
      <c r="AC111" s="343">
        <f t="shared" si="19"/>
        <v>0</v>
      </c>
      <c r="AD111" s="344" t="str">
        <f t="shared" si="16"/>
        <v/>
      </c>
      <c r="AE111" s="540"/>
      <c r="AF111" s="346">
        <f t="shared" si="20"/>
        <v>0</v>
      </c>
    </row>
    <row r="112" spans="1:32" s="346" customFormat="1" ht="21" customHeight="1" x14ac:dyDescent="0.4">
      <c r="A112" s="341" t="str">
        <f>IF(OR('ordem de passagem'!$G108="pct",'ordem de passagem'!$G108="mini",'ordem de passagem'!$G108="pctt",'ordem de passagem'!$G108="pctn",'ordem de passagem'!$G108="pctm"),'ordem de passagem'!B108,"")</f>
        <v/>
      </c>
      <c r="B112" s="402" t="str">
        <f>IF(OR('ordem de passagem'!$G108="pct",'ordem de passagem'!$G108="mini",'ordem de passagem'!$G108="pctt",'ordem de passagem'!$G108="pctn",'ordem de passagem'!$G108="pctm"),'ordem de passagem'!C108,"Não faz este aparelho")</f>
        <v>Não faz este aparelho</v>
      </c>
      <c r="C112" s="402" t="str">
        <f>IF(OR('ordem de passagem'!$G108="pct",'ordem de passagem'!$G108="mini",'ordem de passagem'!$G108="pctt",'ordem de passagem'!$G108="pctn",'ordem de passagem'!$G108="pctm"),'ordem de passagem'!D108,"")</f>
        <v/>
      </c>
      <c r="D112" s="341" t="str">
        <f>IF(OR('ordem de passagem'!$G108="pct",'ordem de passagem'!$G108="mini",'ordem de passagem'!$G108="pctt",'ordem de passagem'!$G108="pctn",'ordem de passagem'!$G108="pctm"),'ordem de passagem'!E108,"")</f>
        <v/>
      </c>
      <c r="E112" s="341" t="str">
        <f>IF(OR('ordem de passagem'!$G108="pct",'ordem de passagem'!$G108="mini",'ordem de passagem'!$G108="pctt",'ordem de passagem'!$G108="pctn",'ordem de passagem'!$G108="pctm"),'ordem de passagem'!G108,"")</f>
        <v/>
      </c>
      <c r="F112" s="341" t="str">
        <f>IF(OR('ordem de passagem'!$G108="pct",'ordem de passagem'!$G108="mini",'ordem de passagem'!$G108="pctt",'ordem de passagem'!$G108="pctn",'ordem de passagem'!$G108="pctm"),'ordem de passagem'!F108,"")</f>
        <v/>
      </c>
      <c r="G112" s="341" t="str">
        <f>IF(OR('ordem de passagem'!$G108="pct",'ordem de passagem'!$G108="mini",'ordem de passagem'!$G108="pctt",'ordem de passagem'!$G108="pctn",'ordem de passagem'!$G108="pctm"),'ordem de passagem'!H108,"")</f>
        <v/>
      </c>
      <c r="H112" s="614"/>
      <c r="I112" s="615"/>
      <c r="J112" s="616"/>
      <c r="K112" s="617"/>
      <c r="L112" s="614"/>
      <c r="M112" s="615"/>
      <c r="N112" s="616"/>
      <c r="O112" s="617"/>
      <c r="P112" s="614"/>
      <c r="Q112" s="618"/>
      <c r="R112" s="466"/>
      <c r="S112" s="374"/>
      <c r="T112" s="465"/>
      <c r="U112" s="342"/>
      <c r="V112" s="343">
        <f t="shared" si="17"/>
        <v>0</v>
      </c>
      <c r="W112" s="343" t="str">
        <f t="shared" si="11"/>
        <v/>
      </c>
      <c r="X112" s="343">
        <f t="shared" si="12"/>
        <v>0</v>
      </c>
      <c r="Y112" s="343" t="str">
        <f t="shared" si="13"/>
        <v/>
      </c>
      <c r="Z112" s="344" t="str">
        <f t="shared" si="14"/>
        <v/>
      </c>
      <c r="AA112" s="344" t="str">
        <f t="shared" si="15"/>
        <v/>
      </c>
      <c r="AB112" s="343">
        <f t="shared" si="18"/>
        <v>0</v>
      </c>
      <c r="AC112" s="343">
        <f t="shared" si="19"/>
        <v>0</v>
      </c>
      <c r="AD112" s="344" t="str">
        <f t="shared" si="16"/>
        <v/>
      </c>
      <c r="AE112" s="540"/>
      <c r="AF112" s="346">
        <f t="shared" si="20"/>
        <v>0</v>
      </c>
    </row>
    <row r="113" spans="1:32" s="346" customFormat="1" ht="21" customHeight="1" x14ac:dyDescent="0.4">
      <c r="A113" s="341" t="str">
        <f>IF(OR('ordem de passagem'!$G109="pct",'ordem de passagem'!$G109="mini",'ordem de passagem'!$G109="pctt",'ordem de passagem'!$G109="pctn",'ordem de passagem'!$G109="pctm"),'ordem de passagem'!B109,"")</f>
        <v/>
      </c>
      <c r="B113" s="402" t="str">
        <f>IF(OR('ordem de passagem'!$G109="pct",'ordem de passagem'!$G109="mini",'ordem de passagem'!$G109="pctt",'ordem de passagem'!$G109="pctn",'ordem de passagem'!$G109="pctm"),'ordem de passagem'!C109,"Não faz este aparelho")</f>
        <v>Não faz este aparelho</v>
      </c>
      <c r="C113" s="402" t="str">
        <f>IF(OR('ordem de passagem'!$G109="pct",'ordem de passagem'!$G109="mini",'ordem de passagem'!$G109="pctt",'ordem de passagem'!$G109="pctn",'ordem de passagem'!$G109="pctm"),'ordem de passagem'!D109,"")</f>
        <v/>
      </c>
      <c r="D113" s="341" t="str">
        <f>IF(OR('ordem de passagem'!$G109="pct",'ordem de passagem'!$G109="mini",'ordem de passagem'!$G109="pctt",'ordem de passagem'!$G109="pctn",'ordem de passagem'!$G109="pctm"),'ordem de passagem'!E109,"")</f>
        <v/>
      </c>
      <c r="E113" s="341" t="str">
        <f>IF(OR('ordem de passagem'!$G109="pct",'ordem de passagem'!$G109="mini",'ordem de passagem'!$G109="pctt",'ordem de passagem'!$G109="pctn",'ordem de passagem'!$G109="pctm"),'ordem de passagem'!G109,"")</f>
        <v/>
      </c>
      <c r="F113" s="341" t="str">
        <f>IF(OR('ordem de passagem'!$G109="pct",'ordem de passagem'!$G109="mini",'ordem de passagem'!$G109="pctt",'ordem de passagem'!$G109="pctn",'ordem de passagem'!$G109="pctm"),'ordem de passagem'!F109,"")</f>
        <v/>
      </c>
      <c r="G113" s="341" t="str">
        <f>IF(OR('ordem de passagem'!$G109="pct",'ordem de passagem'!$G109="mini",'ordem de passagem'!$G109="pctt",'ordem de passagem'!$G109="pctn",'ordem de passagem'!$G109="pctm"),'ordem de passagem'!H109,"")</f>
        <v/>
      </c>
      <c r="H113" s="614"/>
      <c r="I113" s="615"/>
      <c r="J113" s="616"/>
      <c r="K113" s="617"/>
      <c r="L113" s="614"/>
      <c r="M113" s="615"/>
      <c r="N113" s="616"/>
      <c r="O113" s="617"/>
      <c r="P113" s="614"/>
      <c r="Q113" s="618"/>
      <c r="R113" s="466"/>
      <c r="S113" s="374"/>
      <c r="T113" s="465"/>
      <c r="U113" s="342"/>
      <c r="V113" s="343">
        <f t="shared" si="17"/>
        <v>0</v>
      </c>
      <c r="W113" s="343" t="str">
        <f t="shared" si="11"/>
        <v/>
      </c>
      <c r="X113" s="343">
        <f t="shared" si="12"/>
        <v>0</v>
      </c>
      <c r="Y113" s="343" t="str">
        <f t="shared" si="13"/>
        <v/>
      </c>
      <c r="Z113" s="344" t="str">
        <f t="shared" si="14"/>
        <v/>
      </c>
      <c r="AA113" s="344" t="str">
        <f t="shared" si="15"/>
        <v/>
      </c>
      <c r="AB113" s="343">
        <f t="shared" si="18"/>
        <v>0</v>
      </c>
      <c r="AC113" s="343">
        <f t="shared" si="19"/>
        <v>0</v>
      </c>
      <c r="AD113" s="344" t="str">
        <f t="shared" si="16"/>
        <v/>
      </c>
      <c r="AE113" s="540"/>
      <c r="AF113" s="346">
        <f t="shared" si="20"/>
        <v>0</v>
      </c>
    </row>
    <row r="114" spans="1:32" s="346" customFormat="1" ht="21" customHeight="1" x14ac:dyDescent="0.4">
      <c r="A114" s="341" t="str">
        <f>IF(OR('ordem de passagem'!$G110="pct",'ordem de passagem'!$G110="mini",'ordem de passagem'!$G110="pctt",'ordem de passagem'!$G110="pctn",'ordem de passagem'!$G110="pctm"),'ordem de passagem'!B110,"")</f>
        <v/>
      </c>
      <c r="B114" s="402" t="str">
        <f>IF(OR('ordem de passagem'!$G110="pct",'ordem de passagem'!$G110="mini",'ordem de passagem'!$G110="pctt",'ordem de passagem'!$G110="pctn",'ordem de passagem'!$G110="pctm"),'ordem de passagem'!C110,"Não faz este aparelho")</f>
        <v>Não faz este aparelho</v>
      </c>
      <c r="C114" s="402" t="str">
        <f>IF(OR('ordem de passagem'!$G110="pct",'ordem de passagem'!$G110="mini",'ordem de passagem'!$G110="pctt",'ordem de passagem'!$G110="pctn",'ordem de passagem'!$G110="pctm"),'ordem de passagem'!D110,"")</f>
        <v/>
      </c>
      <c r="D114" s="341" t="str">
        <f>IF(OR('ordem de passagem'!$G110="pct",'ordem de passagem'!$G110="mini",'ordem de passagem'!$G110="pctt",'ordem de passagem'!$G110="pctn",'ordem de passagem'!$G110="pctm"),'ordem de passagem'!E110,"")</f>
        <v/>
      </c>
      <c r="E114" s="341" t="str">
        <f>IF(OR('ordem de passagem'!$G110="pct",'ordem de passagem'!$G110="mini",'ordem de passagem'!$G110="pctt",'ordem de passagem'!$G110="pctn",'ordem de passagem'!$G110="pctm"),'ordem de passagem'!G110,"")</f>
        <v/>
      </c>
      <c r="F114" s="341" t="str">
        <f>IF(OR('ordem de passagem'!$G110="pct",'ordem de passagem'!$G110="mini",'ordem de passagem'!$G110="pctt",'ordem de passagem'!$G110="pctn",'ordem de passagem'!$G110="pctm"),'ordem de passagem'!F110,"")</f>
        <v/>
      </c>
      <c r="G114" s="341" t="str">
        <f>IF(OR('ordem de passagem'!$G110="pct",'ordem de passagem'!$G110="mini",'ordem de passagem'!$G110="pctt",'ordem de passagem'!$G110="pctn",'ordem de passagem'!$G110="pctm"),'ordem de passagem'!H110,"")</f>
        <v/>
      </c>
      <c r="H114" s="614"/>
      <c r="I114" s="615"/>
      <c r="J114" s="616"/>
      <c r="K114" s="617"/>
      <c r="L114" s="614"/>
      <c r="M114" s="615"/>
      <c r="N114" s="616"/>
      <c r="O114" s="617"/>
      <c r="P114" s="614"/>
      <c r="Q114" s="618"/>
      <c r="R114" s="466"/>
      <c r="S114" s="374"/>
      <c r="T114" s="465"/>
      <c r="U114" s="342"/>
      <c r="V114" s="343">
        <f t="shared" si="17"/>
        <v>0</v>
      </c>
      <c r="W114" s="343" t="str">
        <f t="shared" si="11"/>
        <v/>
      </c>
      <c r="X114" s="343">
        <f t="shared" si="12"/>
        <v>0</v>
      </c>
      <c r="Y114" s="343" t="str">
        <f t="shared" si="13"/>
        <v/>
      </c>
      <c r="Z114" s="344" t="str">
        <f t="shared" si="14"/>
        <v/>
      </c>
      <c r="AA114" s="344" t="str">
        <f t="shared" si="15"/>
        <v/>
      </c>
      <c r="AB114" s="343">
        <f t="shared" si="18"/>
        <v>0</v>
      </c>
      <c r="AC114" s="343">
        <f t="shared" si="19"/>
        <v>0</v>
      </c>
      <c r="AD114" s="344" t="str">
        <f t="shared" si="16"/>
        <v/>
      </c>
      <c r="AE114" s="540"/>
      <c r="AF114" s="346">
        <f t="shared" si="20"/>
        <v>0</v>
      </c>
    </row>
    <row r="115" spans="1:32" s="346" customFormat="1" ht="21" customHeight="1" x14ac:dyDescent="0.4">
      <c r="A115" s="341" t="str">
        <f>IF(OR('ordem de passagem'!$G111="pct",'ordem de passagem'!$G111="mini",'ordem de passagem'!$G111="pctt",'ordem de passagem'!$G111="pctn",'ordem de passagem'!$G111="pctm"),'ordem de passagem'!B111,"")</f>
        <v/>
      </c>
      <c r="B115" s="402" t="str">
        <f>IF(OR('ordem de passagem'!$G111="pct",'ordem de passagem'!$G111="mini",'ordem de passagem'!$G111="pctt",'ordem de passagem'!$G111="pctn",'ordem de passagem'!$G111="pctm"),'ordem de passagem'!C111,"Não faz este aparelho")</f>
        <v>Não faz este aparelho</v>
      </c>
      <c r="C115" s="402" t="str">
        <f>IF(OR('ordem de passagem'!$G111="pct",'ordem de passagem'!$G111="mini",'ordem de passagem'!$G111="pctt",'ordem de passagem'!$G111="pctn",'ordem de passagem'!$G111="pctm"),'ordem de passagem'!D111,"")</f>
        <v/>
      </c>
      <c r="D115" s="341" t="str">
        <f>IF(OR('ordem de passagem'!$G111="pct",'ordem de passagem'!$G111="mini",'ordem de passagem'!$G111="pctt",'ordem de passagem'!$G111="pctn",'ordem de passagem'!$G111="pctm"),'ordem de passagem'!E111,"")</f>
        <v/>
      </c>
      <c r="E115" s="341" t="str">
        <f>IF(OR('ordem de passagem'!$G111="pct",'ordem de passagem'!$G111="mini",'ordem de passagem'!$G111="pctt",'ordem de passagem'!$G111="pctn",'ordem de passagem'!$G111="pctm"),'ordem de passagem'!G111,"")</f>
        <v/>
      </c>
      <c r="F115" s="341" t="str">
        <f>IF(OR('ordem de passagem'!$G111="pct",'ordem de passagem'!$G111="mini",'ordem de passagem'!$G111="pctt",'ordem de passagem'!$G111="pctn",'ordem de passagem'!$G111="pctm"),'ordem de passagem'!F111,"")</f>
        <v/>
      </c>
      <c r="G115" s="341" t="str">
        <f>IF(OR('ordem de passagem'!$G111="pct",'ordem de passagem'!$G111="mini",'ordem de passagem'!$G111="pctt",'ordem de passagem'!$G111="pctn",'ordem de passagem'!$G111="pctm"),'ordem de passagem'!H111,"")</f>
        <v/>
      </c>
      <c r="H115" s="614"/>
      <c r="I115" s="615"/>
      <c r="J115" s="616"/>
      <c r="K115" s="617"/>
      <c r="L115" s="614"/>
      <c r="M115" s="615"/>
      <c r="N115" s="616"/>
      <c r="O115" s="617"/>
      <c r="P115" s="614"/>
      <c r="Q115" s="618"/>
      <c r="R115" s="466"/>
      <c r="S115" s="374"/>
      <c r="T115" s="465"/>
      <c r="U115" s="342"/>
      <c r="V115" s="343">
        <f t="shared" si="17"/>
        <v>0</v>
      </c>
      <c r="W115" s="343" t="str">
        <f t="shared" si="11"/>
        <v/>
      </c>
      <c r="X115" s="343">
        <f t="shared" si="12"/>
        <v>0</v>
      </c>
      <c r="Y115" s="343" t="str">
        <f t="shared" si="13"/>
        <v/>
      </c>
      <c r="Z115" s="344" t="str">
        <f t="shared" si="14"/>
        <v/>
      </c>
      <c r="AA115" s="344" t="str">
        <f t="shared" si="15"/>
        <v/>
      </c>
      <c r="AB115" s="343">
        <f t="shared" si="18"/>
        <v>0</v>
      </c>
      <c r="AC115" s="343">
        <f t="shared" si="19"/>
        <v>0</v>
      </c>
      <c r="AD115" s="344" t="str">
        <f t="shared" si="16"/>
        <v/>
      </c>
      <c r="AE115" s="540"/>
      <c r="AF115" s="346">
        <f t="shared" si="20"/>
        <v>0</v>
      </c>
    </row>
    <row r="116" spans="1:32" s="346" customFormat="1" ht="21" customHeight="1" x14ac:dyDescent="0.4">
      <c r="A116" s="341" t="str">
        <f>IF(OR('ordem de passagem'!$G112="pct",'ordem de passagem'!$G112="mini",'ordem de passagem'!$G112="pctt",'ordem de passagem'!$G112="pctn",'ordem de passagem'!$G112="pctm"),'ordem de passagem'!B112,"")</f>
        <v/>
      </c>
      <c r="B116" s="402" t="str">
        <f>IF(OR('ordem de passagem'!$G112="pct",'ordem de passagem'!$G112="mini",'ordem de passagem'!$G112="pctt",'ordem de passagem'!$G112="pctn",'ordem de passagem'!$G112="pctm"),'ordem de passagem'!C112,"Não faz este aparelho")</f>
        <v>Não faz este aparelho</v>
      </c>
      <c r="C116" s="402" t="str">
        <f>IF(OR('ordem de passagem'!$G112="pct",'ordem de passagem'!$G112="mini",'ordem de passagem'!$G112="pctt",'ordem de passagem'!$G112="pctn",'ordem de passagem'!$G112="pctm"),'ordem de passagem'!D112,"")</f>
        <v/>
      </c>
      <c r="D116" s="341" t="str">
        <f>IF(OR('ordem de passagem'!$G112="pct",'ordem de passagem'!$G112="mini",'ordem de passagem'!$G112="pctt",'ordem de passagem'!$G112="pctn",'ordem de passagem'!$G112="pctm"),'ordem de passagem'!E112,"")</f>
        <v/>
      </c>
      <c r="E116" s="341" t="str">
        <f>IF(OR('ordem de passagem'!$G112="pct",'ordem de passagem'!$G112="mini",'ordem de passagem'!$G112="pctt",'ordem de passagem'!$G112="pctn",'ordem de passagem'!$G112="pctm"),'ordem de passagem'!G112,"")</f>
        <v/>
      </c>
      <c r="F116" s="341" t="str">
        <f>IF(OR('ordem de passagem'!$G112="pct",'ordem de passagem'!$G112="mini",'ordem de passagem'!$G112="pctt",'ordem de passagem'!$G112="pctn",'ordem de passagem'!$G112="pctm"),'ordem de passagem'!F112,"")</f>
        <v/>
      </c>
      <c r="G116" s="341" t="str">
        <f>IF(OR('ordem de passagem'!$G112="pct",'ordem de passagem'!$G112="mini",'ordem de passagem'!$G112="pctt",'ordem de passagem'!$G112="pctn",'ordem de passagem'!$G112="pctm"),'ordem de passagem'!H112,"")</f>
        <v/>
      </c>
      <c r="H116" s="614"/>
      <c r="I116" s="615"/>
      <c r="J116" s="616"/>
      <c r="K116" s="617"/>
      <c r="L116" s="614"/>
      <c r="M116" s="615"/>
      <c r="N116" s="616"/>
      <c r="O116" s="617"/>
      <c r="P116" s="614"/>
      <c r="Q116" s="618"/>
      <c r="R116" s="466"/>
      <c r="S116" s="374"/>
      <c r="T116" s="465"/>
      <c r="U116" s="342"/>
      <c r="V116" s="343">
        <f t="shared" si="17"/>
        <v>0</v>
      </c>
      <c r="W116" s="343" t="str">
        <f t="shared" si="11"/>
        <v/>
      </c>
      <c r="X116" s="343">
        <f t="shared" si="12"/>
        <v>0</v>
      </c>
      <c r="Y116" s="343" t="str">
        <f t="shared" si="13"/>
        <v/>
      </c>
      <c r="Z116" s="344" t="str">
        <f t="shared" si="14"/>
        <v/>
      </c>
      <c r="AA116" s="344" t="str">
        <f t="shared" si="15"/>
        <v/>
      </c>
      <c r="AB116" s="343">
        <f t="shared" si="18"/>
        <v>0</v>
      </c>
      <c r="AC116" s="343">
        <f t="shared" si="19"/>
        <v>0</v>
      </c>
      <c r="AD116" s="344" t="str">
        <f t="shared" si="16"/>
        <v/>
      </c>
      <c r="AE116" s="540"/>
      <c r="AF116" s="346">
        <f t="shared" si="20"/>
        <v>0</v>
      </c>
    </row>
    <row r="117" spans="1:32" s="346" customFormat="1" ht="21" customHeight="1" x14ac:dyDescent="0.4">
      <c r="A117" s="341" t="str">
        <f>IF(OR('ordem de passagem'!$G113="pct",'ordem de passagem'!$G113="mini",'ordem de passagem'!$G113="pctt",'ordem de passagem'!$G113="pctn",'ordem de passagem'!$G113="pctm"),'ordem de passagem'!B113,"")</f>
        <v/>
      </c>
      <c r="B117" s="402" t="str">
        <f>IF(OR('ordem de passagem'!$G113="pct",'ordem de passagem'!$G113="mini",'ordem de passagem'!$G113="pctt",'ordem de passagem'!$G113="pctn",'ordem de passagem'!$G113="pctm"),'ordem de passagem'!C113,"Não faz este aparelho")</f>
        <v>Não faz este aparelho</v>
      </c>
      <c r="C117" s="402" t="str">
        <f>IF(OR('ordem de passagem'!$G113="pct",'ordem de passagem'!$G113="mini",'ordem de passagem'!$G113="pctt",'ordem de passagem'!$G113="pctn",'ordem de passagem'!$G113="pctm"),'ordem de passagem'!D113,"")</f>
        <v/>
      </c>
      <c r="D117" s="341" t="str">
        <f>IF(OR('ordem de passagem'!$G113="pct",'ordem de passagem'!$G113="mini",'ordem de passagem'!$G113="pctt",'ordem de passagem'!$G113="pctn",'ordem de passagem'!$G113="pctm"),'ordem de passagem'!E113,"")</f>
        <v/>
      </c>
      <c r="E117" s="341" t="str">
        <f>IF(OR('ordem de passagem'!$G113="pct",'ordem de passagem'!$G113="mini",'ordem de passagem'!$G113="pctt",'ordem de passagem'!$G113="pctn",'ordem de passagem'!$G113="pctm"),'ordem de passagem'!G113,"")</f>
        <v/>
      </c>
      <c r="F117" s="341" t="str">
        <f>IF(OR('ordem de passagem'!$G113="pct",'ordem de passagem'!$G113="mini",'ordem de passagem'!$G113="pctt",'ordem de passagem'!$G113="pctn",'ordem de passagem'!$G113="pctm"),'ordem de passagem'!F113,"")</f>
        <v/>
      </c>
      <c r="G117" s="341" t="str">
        <f>IF(OR('ordem de passagem'!$G113="pct",'ordem de passagem'!$G113="mini",'ordem de passagem'!$G113="pctt",'ordem de passagem'!$G113="pctn",'ordem de passagem'!$G113="pctm"),'ordem de passagem'!H113,"")</f>
        <v/>
      </c>
      <c r="H117" s="614"/>
      <c r="I117" s="615"/>
      <c r="J117" s="616"/>
      <c r="K117" s="617"/>
      <c r="L117" s="614"/>
      <c r="M117" s="615"/>
      <c r="N117" s="616"/>
      <c r="O117" s="617"/>
      <c r="P117" s="614"/>
      <c r="Q117" s="618"/>
      <c r="R117" s="466"/>
      <c r="S117" s="374"/>
      <c r="T117" s="465"/>
      <c r="U117" s="342"/>
      <c r="V117" s="343">
        <f t="shared" si="17"/>
        <v>0</v>
      </c>
      <c r="W117" s="343" t="str">
        <f t="shared" si="11"/>
        <v/>
      </c>
      <c r="X117" s="343">
        <f t="shared" si="12"/>
        <v>0</v>
      </c>
      <c r="Y117" s="343" t="str">
        <f t="shared" si="13"/>
        <v/>
      </c>
      <c r="Z117" s="344" t="str">
        <f t="shared" si="14"/>
        <v/>
      </c>
      <c r="AA117" s="344" t="str">
        <f t="shared" si="15"/>
        <v/>
      </c>
      <c r="AB117" s="343">
        <f t="shared" si="18"/>
        <v>0</v>
      </c>
      <c r="AC117" s="343">
        <f t="shared" si="19"/>
        <v>0</v>
      </c>
      <c r="AD117" s="344" t="str">
        <f t="shared" si="16"/>
        <v/>
      </c>
      <c r="AE117" s="540"/>
      <c r="AF117" s="346">
        <f t="shared" si="20"/>
        <v>0</v>
      </c>
    </row>
    <row r="118" spans="1:32" s="346" customFormat="1" ht="21" customHeight="1" x14ac:dyDescent="0.4">
      <c r="A118" s="341" t="str">
        <f>IF(OR('ordem de passagem'!$G114="pct",'ordem de passagem'!$G114="mini",'ordem de passagem'!$G114="pctt",'ordem de passagem'!$G114="pctn",'ordem de passagem'!$G114="pctm"),'ordem de passagem'!B114,"")</f>
        <v/>
      </c>
      <c r="B118" s="402" t="str">
        <f>IF(OR('ordem de passagem'!$G114="pct",'ordem de passagem'!$G114="mini",'ordem de passagem'!$G114="pctt",'ordem de passagem'!$G114="pctn",'ordem de passagem'!$G114="pctm"),'ordem de passagem'!C114,"Não faz este aparelho")</f>
        <v>Não faz este aparelho</v>
      </c>
      <c r="C118" s="402" t="str">
        <f>IF(OR('ordem de passagem'!$G114="pct",'ordem de passagem'!$G114="mini",'ordem de passagem'!$G114="pctt",'ordem de passagem'!$G114="pctn",'ordem de passagem'!$G114="pctm"),'ordem de passagem'!D114,"")</f>
        <v/>
      </c>
      <c r="D118" s="341" t="str">
        <f>IF(OR('ordem de passagem'!$G114="pct",'ordem de passagem'!$G114="mini",'ordem de passagem'!$G114="pctt",'ordem de passagem'!$G114="pctn",'ordem de passagem'!$G114="pctm"),'ordem de passagem'!E114,"")</f>
        <v/>
      </c>
      <c r="E118" s="341" t="str">
        <f>IF(OR('ordem de passagem'!$G114="pct",'ordem de passagem'!$G114="mini",'ordem de passagem'!$G114="pctt",'ordem de passagem'!$G114="pctn",'ordem de passagem'!$G114="pctm"),'ordem de passagem'!G114,"")</f>
        <v/>
      </c>
      <c r="F118" s="341" t="str">
        <f>IF(OR('ordem de passagem'!$G114="pct",'ordem de passagem'!$G114="mini",'ordem de passagem'!$G114="pctt",'ordem de passagem'!$G114="pctn",'ordem de passagem'!$G114="pctm"),'ordem de passagem'!F114,"")</f>
        <v/>
      </c>
      <c r="G118" s="341" t="str">
        <f>IF(OR('ordem de passagem'!$G114="pct",'ordem de passagem'!$G114="mini",'ordem de passagem'!$G114="pctt",'ordem de passagem'!$G114="pctn",'ordem de passagem'!$G114="pctm"),'ordem de passagem'!H114,"")</f>
        <v/>
      </c>
      <c r="H118" s="614"/>
      <c r="I118" s="615"/>
      <c r="J118" s="616"/>
      <c r="K118" s="617"/>
      <c r="L118" s="614"/>
      <c r="M118" s="615"/>
      <c r="N118" s="616"/>
      <c r="O118" s="617"/>
      <c r="P118" s="614"/>
      <c r="Q118" s="618"/>
      <c r="R118" s="466"/>
      <c r="S118" s="374"/>
      <c r="T118" s="465"/>
      <c r="U118" s="342"/>
      <c r="V118" s="343">
        <f t="shared" si="17"/>
        <v>0</v>
      </c>
      <c r="W118" s="343" t="str">
        <f t="shared" si="11"/>
        <v/>
      </c>
      <c r="X118" s="343">
        <f t="shared" si="12"/>
        <v>0</v>
      </c>
      <c r="Y118" s="343" t="str">
        <f t="shared" si="13"/>
        <v/>
      </c>
      <c r="Z118" s="344" t="str">
        <f t="shared" si="14"/>
        <v/>
      </c>
      <c r="AA118" s="344" t="str">
        <f t="shared" si="15"/>
        <v/>
      </c>
      <c r="AB118" s="343">
        <f t="shared" si="18"/>
        <v>0</v>
      </c>
      <c r="AC118" s="343">
        <f t="shared" si="19"/>
        <v>0</v>
      </c>
      <c r="AD118" s="344" t="str">
        <f t="shared" si="16"/>
        <v/>
      </c>
      <c r="AE118" s="540"/>
      <c r="AF118" s="346">
        <f t="shared" si="20"/>
        <v>0</v>
      </c>
    </row>
    <row r="119" spans="1:32" s="346" customFormat="1" ht="21" customHeight="1" x14ac:dyDescent="0.4">
      <c r="A119" s="341" t="str">
        <f>IF(OR('ordem de passagem'!$G115="pct",'ordem de passagem'!$G115="mini",'ordem de passagem'!$G115="pctt",'ordem de passagem'!$G115="pctn",'ordem de passagem'!$G115="pctm"),'ordem de passagem'!B115,"")</f>
        <v/>
      </c>
      <c r="B119" s="402" t="str">
        <f>IF(OR('ordem de passagem'!$G115="pct",'ordem de passagem'!$G115="mini",'ordem de passagem'!$G115="pctt",'ordem de passagem'!$G115="pctn",'ordem de passagem'!$G115="pctm"),'ordem de passagem'!C115,"Não faz este aparelho")</f>
        <v>Não faz este aparelho</v>
      </c>
      <c r="C119" s="402" t="str">
        <f>IF(OR('ordem de passagem'!$G115="pct",'ordem de passagem'!$G115="mini",'ordem de passagem'!$G115="pctt",'ordem de passagem'!$G115="pctn",'ordem de passagem'!$G115="pctm"),'ordem de passagem'!D115,"")</f>
        <v/>
      </c>
      <c r="D119" s="341" t="str">
        <f>IF(OR('ordem de passagem'!$G115="pct",'ordem de passagem'!$G115="mini",'ordem de passagem'!$G115="pctt",'ordem de passagem'!$G115="pctn",'ordem de passagem'!$G115="pctm"),'ordem de passagem'!E115,"")</f>
        <v/>
      </c>
      <c r="E119" s="341" t="str">
        <f>IF(OR('ordem de passagem'!$G115="pct",'ordem de passagem'!$G115="mini",'ordem de passagem'!$G115="pctt",'ordem de passagem'!$G115="pctn",'ordem de passagem'!$G115="pctm"),'ordem de passagem'!G115,"")</f>
        <v/>
      </c>
      <c r="F119" s="341" t="str">
        <f>IF(OR('ordem de passagem'!$G115="pct",'ordem de passagem'!$G115="mini",'ordem de passagem'!$G115="pctt",'ordem de passagem'!$G115="pctn",'ordem de passagem'!$G115="pctm"),'ordem de passagem'!F115,"")</f>
        <v/>
      </c>
      <c r="G119" s="341" t="str">
        <f>IF(OR('ordem de passagem'!$G115="pct",'ordem de passagem'!$G115="mini",'ordem de passagem'!$G115="pctt",'ordem de passagem'!$G115="pctn",'ordem de passagem'!$G115="pctm"),'ordem de passagem'!H115,"")</f>
        <v/>
      </c>
      <c r="H119" s="614"/>
      <c r="I119" s="615"/>
      <c r="J119" s="616"/>
      <c r="K119" s="617"/>
      <c r="L119" s="614"/>
      <c r="M119" s="615"/>
      <c r="N119" s="616"/>
      <c r="O119" s="617"/>
      <c r="P119" s="614"/>
      <c r="Q119" s="618"/>
      <c r="R119" s="466"/>
      <c r="S119" s="374"/>
      <c r="T119" s="465"/>
      <c r="U119" s="342"/>
      <c r="V119" s="343">
        <f t="shared" si="17"/>
        <v>0</v>
      </c>
      <c r="W119" s="343" t="str">
        <f t="shared" si="11"/>
        <v/>
      </c>
      <c r="X119" s="343">
        <f t="shared" si="12"/>
        <v>0</v>
      </c>
      <c r="Y119" s="343" t="str">
        <f t="shared" si="13"/>
        <v/>
      </c>
      <c r="Z119" s="344" t="str">
        <f t="shared" si="14"/>
        <v/>
      </c>
      <c r="AA119" s="344" t="str">
        <f t="shared" si="15"/>
        <v/>
      </c>
      <c r="AB119" s="343">
        <f t="shared" si="18"/>
        <v>0</v>
      </c>
      <c r="AC119" s="343">
        <f t="shared" si="19"/>
        <v>0</v>
      </c>
      <c r="AD119" s="344" t="str">
        <f t="shared" si="16"/>
        <v/>
      </c>
      <c r="AE119" s="540"/>
      <c r="AF119" s="346">
        <f t="shared" si="20"/>
        <v>0</v>
      </c>
    </row>
    <row r="120" spans="1:32" s="346" customFormat="1" ht="21" customHeight="1" x14ac:dyDescent="0.4">
      <c r="A120" s="341" t="str">
        <f>IF(OR('ordem de passagem'!$G116="pct",'ordem de passagem'!$G116="mini",'ordem de passagem'!$G116="pctt",'ordem de passagem'!$G116="pctn",'ordem de passagem'!$G116="pctm"),'ordem de passagem'!B116,"")</f>
        <v/>
      </c>
      <c r="B120" s="402" t="str">
        <f>IF(OR('ordem de passagem'!$G116="pct",'ordem de passagem'!$G116="mini",'ordem de passagem'!$G116="pctt",'ordem de passagem'!$G116="pctn",'ordem de passagem'!$G116="pctm"),'ordem de passagem'!C116,"Não faz este aparelho")</f>
        <v>Não faz este aparelho</v>
      </c>
      <c r="C120" s="402" t="str">
        <f>IF(OR('ordem de passagem'!$G116="pct",'ordem de passagem'!$G116="mini",'ordem de passagem'!$G116="pctt",'ordem de passagem'!$G116="pctn",'ordem de passagem'!$G116="pctm"),'ordem de passagem'!D116,"")</f>
        <v/>
      </c>
      <c r="D120" s="341" t="str">
        <f>IF(OR('ordem de passagem'!$G116="pct",'ordem de passagem'!$G116="mini",'ordem de passagem'!$G116="pctt",'ordem de passagem'!$G116="pctn",'ordem de passagem'!$G116="pctm"),'ordem de passagem'!E116,"")</f>
        <v/>
      </c>
      <c r="E120" s="341" t="str">
        <f>IF(OR('ordem de passagem'!$G116="pct",'ordem de passagem'!$G116="mini",'ordem de passagem'!$G116="pctt",'ordem de passagem'!$G116="pctn",'ordem de passagem'!$G116="pctm"),'ordem de passagem'!G116,"")</f>
        <v/>
      </c>
      <c r="F120" s="341" t="str">
        <f>IF(OR('ordem de passagem'!$G116="pct",'ordem de passagem'!$G116="mini",'ordem de passagem'!$G116="pctt",'ordem de passagem'!$G116="pctn",'ordem de passagem'!$G116="pctm"),'ordem de passagem'!F116,"")</f>
        <v/>
      </c>
      <c r="G120" s="341" t="str">
        <f>IF(OR('ordem de passagem'!$G116="pct",'ordem de passagem'!$G116="mini",'ordem de passagem'!$G116="pctt",'ordem de passagem'!$G116="pctn",'ordem de passagem'!$G116="pctm"),'ordem de passagem'!H116,"")</f>
        <v/>
      </c>
      <c r="H120" s="614"/>
      <c r="I120" s="615"/>
      <c r="J120" s="616"/>
      <c r="K120" s="617"/>
      <c r="L120" s="614"/>
      <c r="M120" s="615"/>
      <c r="N120" s="616"/>
      <c r="O120" s="617"/>
      <c r="P120" s="614"/>
      <c r="Q120" s="618"/>
      <c r="R120" s="466"/>
      <c r="S120" s="374"/>
      <c r="T120" s="465"/>
      <c r="U120" s="342"/>
      <c r="V120" s="343">
        <f t="shared" si="17"/>
        <v>0</v>
      </c>
      <c r="W120" s="343" t="str">
        <f t="shared" si="11"/>
        <v/>
      </c>
      <c r="X120" s="343">
        <f t="shared" si="12"/>
        <v>0</v>
      </c>
      <c r="Y120" s="343" t="str">
        <f t="shared" si="13"/>
        <v/>
      </c>
      <c r="Z120" s="344" t="str">
        <f t="shared" si="14"/>
        <v/>
      </c>
      <c r="AA120" s="344" t="str">
        <f t="shared" si="15"/>
        <v/>
      </c>
      <c r="AB120" s="343">
        <f t="shared" si="18"/>
        <v>0</v>
      </c>
      <c r="AC120" s="343">
        <f t="shared" si="19"/>
        <v>0</v>
      </c>
      <c r="AD120" s="344" t="str">
        <f t="shared" si="16"/>
        <v/>
      </c>
      <c r="AE120" s="540"/>
      <c r="AF120" s="346">
        <f t="shared" si="20"/>
        <v>0</v>
      </c>
    </row>
    <row r="121" spans="1:32" s="346" customFormat="1" ht="21" customHeight="1" x14ac:dyDescent="0.4">
      <c r="A121" s="341" t="str">
        <f>IF(OR('ordem de passagem'!$G117="pct",'ordem de passagem'!$G117="mini",'ordem de passagem'!$G117="pctt",'ordem de passagem'!$G117="pctn",'ordem de passagem'!$G117="pctm"),'ordem de passagem'!B117,"")</f>
        <v/>
      </c>
      <c r="B121" s="402" t="str">
        <f>IF(OR('ordem de passagem'!$G117="pct",'ordem de passagem'!$G117="mini",'ordem de passagem'!$G117="pctt",'ordem de passagem'!$G117="pctn",'ordem de passagem'!$G117="pctm"),'ordem de passagem'!C117,"Não faz este aparelho")</f>
        <v>Não faz este aparelho</v>
      </c>
      <c r="C121" s="402" t="str">
        <f>IF(OR('ordem de passagem'!$G117="pct",'ordem de passagem'!$G117="mini",'ordem de passagem'!$G117="pctt",'ordem de passagem'!$G117="pctn",'ordem de passagem'!$G117="pctm"),'ordem de passagem'!D117,"")</f>
        <v/>
      </c>
      <c r="D121" s="341" t="str">
        <f>IF(OR('ordem de passagem'!$G117="pct",'ordem de passagem'!$G117="mini",'ordem de passagem'!$G117="pctt",'ordem de passagem'!$G117="pctn",'ordem de passagem'!$G117="pctm"),'ordem de passagem'!E117,"")</f>
        <v/>
      </c>
      <c r="E121" s="341" t="str">
        <f>IF(OR('ordem de passagem'!$G117="pct",'ordem de passagem'!$G117="mini",'ordem de passagem'!$G117="pctt",'ordem de passagem'!$G117="pctn",'ordem de passagem'!$G117="pctm"),'ordem de passagem'!G117,"")</f>
        <v/>
      </c>
      <c r="F121" s="341" t="str">
        <f>IF(OR('ordem de passagem'!$G117="pct",'ordem de passagem'!$G117="mini",'ordem de passagem'!$G117="pctt",'ordem de passagem'!$G117="pctn",'ordem de passagem'!$G117="pctm"),'ordem de passagem'!F117,"")</f>
        <v/>
      </c>
      <c r="G121" s="341" t="str">
        <f>IF(OR('ordem de passagem'!$G117="pct",'ordem de passagem'!$G117="mini",'ordem de passagem'!$G117="pctt",'ordem de passagem'!$G117="pctn",'ordem de passagem'!$G117="pctm"),'ordem de passagem'!H117,"")</f>
        <v/>
      </c>
      <c r="H121" s="614"/>
      <c r="I121" s="615"/>
      <c r="J121" s="616"/>
      <c r="K121" s="617"/>
      <c r="L121" s="614"/>
      <c r="M121" s="615"/>
      <c r="N121" s="616"/>
      <c r="O121" s="617"/>
      <c r="P121" s="614"/>
      <c r="Q121" s="618"/>
      <c r="R121" s="466"/>
      <c r="S121" s="374"/>
      <c r="T121" s="465"/>
      <c r="U121" s="342"/>
      <c r="V121" s="343">
        <f t="shared" si="17"/>
        <v>0</v>
      </c>
      <c r="W121" s="343" t="str">
        <f t="shared" si="11"/>
        <v/>
      </c>
      <c r="X121" s="343">
        <f t="shared" si="12"/>
        <v>0</v>
      </c>
      <c r="Y121" s="343" t="str">
        <f t="shared" si="13"/>
        <v/>
      </c>
      <c r="Z121" s="344" t="str">
        <f t="shared" si="14"/>
        <v/>
      </c>
      <c r="AA121" s="344" t="str">
        <f t="shared" si="15"/>
        <v/>
      </c>
      <c r="AB121" s="343">
        <f t="shared" si="18"/>
        <v>0</v>
      </c>
      <c r="AC121" s="343">
        <f t="shared" si="19"/>
        <v>0</v>
      </c>
      <c r="AD121" s="344" t="str">
        <f t="shared" si="16"/>
        <v/>
      </c>
      <c r="AE121" s="540"/>
      <c r="AF121" s="346">
        <f t="shared" si="20"/>
        <v>0</v>
      </c>
    </row>
    <row r="122" spans="1:32" s="346" customFormat="1" ht="21" customHeight="1" x14ac:dyDescent="0.4">
      <c r="A122" s="341" t="str">
        <f>IF(OR('ordem de passagem'!$G118="pct",'ordem de passagem'!$G118="mini",'ordem de passagem'!$G118="pctt",'ordem de passagem'!$G118="pctn",'ordem de passagem'!$G118="pctm"),'ordem de passagem'!B118,"")</f>
        <v/>
      </c>
      <c r="B122" s="402" t="str">
        <f>IF(OR('ordem de passagem'!$G118="pct",'ordem de passagem'!$G118="mini",'ordem de passagem'!$G118="pctt",'ordem de passagem'!$G118="pctn",'ordem de passagem'!$G118="pctm"),'ordem de passagem'!C118,"Não faz este aparelho")</f>
        <v>Não faz este aparelho</v>
      </c>
      <c r="C122" s="402" t="str">
        <f>IF(OR('ordem de passagem'!$G118="pct",'ordem de passagem'!$G118="mini",'ordem de passagem'!$G118="pctt",'ordem de passagem'!$G118="pctn",'ordem de passagem'!$G118="pctm"),'ordem de passagem'!D118,"")</f>
        <v/>
      </c>
      <c r="D122" s="341" t="str">
        <f>IF(OR('ordem de passagem'!$G118="pct",'ordem de passagem'!$G118="mini",'ordem de passagem'!$G118="pctt",'ordem de passagem'!$G118="pctn",'ordem de passagem'!$G118="pctm"),'ordem de passagem'!E118,"")</f>
        <v/>
      </c>
      <c r="E122" s="341" t="str">
        <f>IF(OR('ordem de passagem'!$G118="pct",'ordem de passagem'!$G118="mini",'ordem de passagem'!$G118="pctt",'ordem de passagem'!$G118="pctn",'ordem de passagem'!$G118="pctm"),'ordem de passagem'!G118,"")</f>
        <v/>
      </c>
      <c r="F122" s="341" t="str">
        <f>IF(OR('ordem de passagem'!$G118="pct",'ordem de passagem'!$G118="mini",'ordem de passagem'!$G118="pctt",'ordem de passagem'!$G118="pctn",'ordem de passagem'!$G118="pctm"),'ordem de passagem'!F118,"")</f>
        <v/>
      </c>
      <c r="G122" s="341" t="str">
        <f>IF(OR('ordem de passagem'!$G118="pct",'ordem de passagem'!$G118="mini",'ordem de passagem'!$G118="pctt",'ordem de passagem'!$G118="pctn",'ordem de passagem'!$G118="pctm"),'ordem de passagem'!H118,"")</f>
        <v/>
      </c>
      <c r="H122" s="614"/>
      <c r="I122" s="615"/>
      <c r="J122" s="616"/>
      <c r="K122" s="617"/>
      <c r="L122" s="614"/>
      <c r="M122" s="615"/>
      <c r="N122" s="616"/>
      <c r="O122" s="617"/>
      <c r="P122" s="614"/>
      <c r="Q122" s="618"/>
      <c r="R122" s="466"/>
      <c r="S122" s="374"/>
      <c r="T122" s="465"/>
      <c r="U122" s="342"/>
      <c r="V122" s="343">
        <f t="shared" si="17"/>
        <v>0</v>
      </c>
      <c r="W122" s="343" t="str">
        <f t="shared" si="11"/>
        <v/>
      </c>
      <c r="X122" s="343">
        <f t="shared" si="12"/>
        <v>0</v>
      </c>
      <c r="Y122" s="343" t="str">
        <f t="shared" si="13"/>
        <v/>
      </c>
      <c r="Z122" s="344" t="str">
        <f t="shared" si="14"/>
        <v/>
      </c>
      <c r="AA122" s="344" t="str">
        <f t="shared" si="15"/>
        <v/>
      </c>
      <c r="AB122" s="343">
        <f t="shared" si="18"/>
        <v>0</v>
      </c>
      <c r="AC122" s="343">
        <f t="shared" si="19"/>
        <v>0</v>
      </c>
      <c r="AD122" s="344" t="str">
        <f t="shared" si="16"/>
        <v/>
      </c>
      <c r="AE122" s="540"/>
      <c r="AF122" s="346">
        <f t="shared" si="20"/>
        <v>0</v>
      </c>
    </row>
    <row r="123" spans="1:32" s="346" customFormat="1" ht="21" customHeight="1" x14ac:dyDescent="0.4">
      <c r="A123" s="341" t="str">
        <f>IF(OR('ordem de passagem'!$G119="pct",'ordem de passagem'!$G119="mini",'ordem de passagem'!$G119="pctt",'ordem de passagem'!$G119="pctn",'ordem de passagem'!$G119="pctm"),'ordem de passagem'!B119,"")</f>
        <v/>
      </c>
      <c r="B123" s="402" t="str">
        <f>IF(OR('ordem de passagem'!$G119="pct",'ordem de passagem'!$G119="mini",'ordem de passagem'!$G119="pctt",'ordem de passagem'!$G119="pctn",'ordem de passagem'!$G119="pctm"),'ordem de passagem'!C119,"Não faz este aparelho")</f>
        <v>Não faz este aparelho</v>
      </c>
      <c r="C123" s="402" t="str">
        <f>IF(OR('ordem de passagem'!$G119="pct",'ordem de passagem'!$G119="mini",'ordem de passagem'!$G119="pctt",'ordem de passagem'!$G119="pctn",'ordem de passagem'!$G119="pctm"),'ordem de passagem'!D119,"")</f>
        <v/>
      </c>
      <c r="D123" s="341" t="str">
        <f>IF(OR('ordem de passagem'!$G119="pct",'ordem de passagem'!$G119="mini",'ordem de passagem'!$G119="pctt",'ordem de passagem'!$G119="pctn",'ordem de passagem'!$G119="pctm"),'ordem de passagem'!E119,"")</f>
        <v/>
      </c>
      <c r="E123" s="341" t="str">
        <f>IF(OR('ordem de passagem'!$G119="pct",'ordem de passagem'!$G119="mini",'ordem de passagem'!$G119="pctt",'ordem de passagem'!$G119="pctn",'ordem de passagem'!$G119="pctm"),'ordem de passagem'!G119,"")</f>
        <v/>
      </c>
      <c r="F123" s="341" t="str">
        <f>IF(OR('ordem de passagem'!$G119="pct",'ordem de passagem'!$G119="mini",'ordem de passagem'!$G119="pctt",'ordem de passagem'!$G119="pctn",'ordem de passagem'!$G119="pctm"),'ordem de passagem'!F119,"")</f>
        <v/>
      </c>
      <c r="G123" s="341" t="str">
        <f>IF(OR('ordem de passagem'!$G119="pct",'ordem de passagem'!$G119="mini",'ordem de passagem'!$G119="pctt",'ordem de passagem'!$G119="pctn",'ordem de passagem'!$G119="pctm"),'ordem de passagem'!H119,"")</f>
        <v/>
      </c>
      <c r="H123" s="614"/>
      <c r="I123" s="615"/>
      <c r="J123" s="616"/>
      <c r="K123" s="617"/>
      <c r="L123" s="614"/>
      <c r="M123" s="615"/>
      <c r="N123" s="616"/>
      <c r="O123" s="617"/>
      <c r="P123" s="614"/>
      <c r="Q123" s="618"/>
      <c r="R123" s="466"/>
      <c r="S123" s="374"/>
      <c r="T123" s="465"/>
      <c r="U123" s="342"/>
      <c r="V123" s="343">
        <f t="shared" si="17"/>
        <v>0</v>
      </c>
      <c r="W123" s="343" t="str">
        <f t="shared" si="11"/>
        <v/>
      </c>
      <c r="X123" s="343">
        <f t="shared" si="12"/>
        <v>0</v>
      </c>
      <c r="Y123" s="343" t="str">
        <f t="shared" si="13"/>
        <v/>
      </c>
      <c r="Z123" s="344" t="str">
        <f t="shared" si="14"/>
        <v/>
      </c>
      <c r="AA123" s="344" t="str">
        <f t="shared" si="15"/>
        <v/>
      </c>
      <c r="AB123" s="343">
        <f t="shared" si="18"/>
        <v>0</v>
      </c>
      <c r="AC123" s="343">
        <f t="shared" si="19"/>
        <v>0</v>
      </c>
      <c r="AD123" s="344" t="str">
        <f t="shared" si="16"/>
        <v/>
      </c>
      <c r="AE123" s="540"/>
      <c r="AF123" s="346">
        <f t="shared" si="20"/>
        <v>0</v>
      </c>
    </row>
    <row r="124" spans="1:32" s="346" customFormat="1" ht="21" customHeight="1" x14ac:dyDescent="0.4">
      <c r="A124" s="341" t="str">
        <f>IF(OR('ordem de passagem'!$G120="pct",'ordem de passagem'!$G120="mini",'ordem de passagem'!$G120="pctt",'ordem de passagem'!$G120="pctn",'ordem de passagem'!$G120="pctm"),'ordem de passagem'!B120,"")</f>
        <v/>
      </c>
      <c r="B124" s="402" t="str">
        <f>IF(OR('ordem de passagem'!$G120="pct",'ordem de passagem'!$G120="mini",'ordem de passagem'!$G120="pctt",'ordem de passagem'!$G120="pctn",'ordem de passagem'!$G120="pctm"),'ordem de passagem'!C120,"Não faz este aparelho")</f>
        <v>Não faz este aparelho</v>
      </c>
      <c r="C124" s="402" t="str">
        <f>IF(OR('ordem de passagem'!$G120="pct",'ordem de passagem'!$G120="mini",'ordem de passagem'!$G120="pctt",'ordem de passagem'!$G120="pctn",'ordem de passagem'!$G120="pctm"),'ordem de passagem'!D120,"")</f>
        <v/>
      </c>
      <c r="D124" s="341" t="str">
        <f>IF(OR('ordem de passagem'!$G120="pct",'ordem de passagem'!$G120="mini",'ordem de passagem'!$G120="pctt",'ordem de passagem'!$G120="pctn",'ordem de passagem'!$G120="pctm"),'ordem de passagem'!E120,"")</f>
        <v/>
      </c>
      <c r="E124" s="341" t="str">
        <f>IF(OR('ordem de passagem'!$G120="pct",'ordem de passagem'!$G120="mini",'ordem de passagem'!$G120="pctt",'ordem de passagem'!$G120="pctn",'ordem de passagem'!$G120="pctm"),'ordem de passagem'!G120,"")</f>
        <v/>
      </c>
      <c r="F124" s="341" t="str">
        <f>IF(OR('ordem de passagem'!$G120="pct",'ordem de passagem'!$G120="mini",'ordem de passagem'!$G120="pctt",'ordem de passagem'!$G120="pctn",'ordem de passagem'!$G120="pctm"),'ordem de passagem'!F120,"")</f>
        <v/>
      </c>
      <c r="G124" s="341" t="str">
        <f>IF(OR('ordem de passagem'!$G120="pct",'ordem de passagem'!$G120="mini",'ordem de passagem'!$G120="pctt",'ordem de passagem'!$G120="pctn",'ordem de passagem'!$G120="pctm"),'ordem de passagem'!H120,"")</f>
        <v/>
      </c>
      <c r="H124" s="614"/>
      <c r="I124" s="615"/>
      <c r="J124" s="616"/>
      <c r="K124" s="617"/>
      <c r="L124" s="614"/>
      <c r="M124" s="615"/>
      <c r="N124" s="616"/>
      <c r="O124" s="617"/>
      <c r="P124" s="614"/>
      <c r="Q124" s="618"/>
      <c r="R124" s="466"/>
      <c r="S124" s="374"/>
      <c r="T124" s="465"/>
      <c r="U124" s="342"/>
      <c r="V124" s="343">
        <f t="shared" si="17"/>
        <v>0</v>
      </c>
      <c r="W124" s="343" t="str">
        <f t="shared" si="11"/>
        <v/>
      </c>
      <c r="X124" s="343">
        <f t="shared" si="12"/>
        <v>0</v>
      </c>
      <c r="Y124" s="343" t="str">
        <f t="shared" si="13"/>
        <v/>
      </c>
      <c r="Z124" s="344" t="str">
        <f t="shared" si="14"/>
        <v/>
      </c>
      <c r="AA124" s="344" t="str">
        <f t="shared" si="15"/>
        <v/>
      </c>
      <c r="AB124" s="343">
        <f t="shared" si="18"/>
        <v>0</v>
      </c>
      <c r="AC124" s="343">
        <f t="shared" si="19"/>
        <v>0</v>
      </c>
      <c r="AD124" s="344" t="str">
        <f t="shared" si="16"/>
        <v/>
      </c>
      <c r="AE124" s="540"/>
      <c r="AF124" s="346">
        <f t="shared" si="20"/>
        <v>0</v>
      </c>
    </row>
    <row r="125" spans="1:32" s="346" customFormat="1" ht="21" customHeight="1" x14ac:dyDescent="0.4">
      <c r="A125" s="341" t="str">
        <f>IF(OR('ordem de passagem'!$G121="pct",'ordem de passagem'!$G121="mini",'ordem de passagem'!$G121="pctt",'ordem de passagem'!$G121="pctn",'ordem de passagem'!$G121="pctm"),'ordem de passagem'!B121,"")</f>
        <v/>
      </c>
      <c r="B125" s="402" t="str">
        <f>IF(OR('ordem de passagem'!$G121="pct",'ordem de passagem'!$G121="mini",'ordem de passagem'!$G121="pctt",'ordem de passagem'!$G121="pctn",'ordem de passagem'!$G121="pctm"),'ordem de passagem'!C121,"Não faz este aparelho")</f>
        <v>Não faz este aparelho</v>
      </c>
      <c r="C125" s="402" t="str">
        <f>IF(OR('ordem de passagem'!$G121="pct",'ordem de passagem'!$G121="mini",'ordem de passagem'!$G121="pctt",'ordem de passagem'!$G121="pctn",'ordem de passagem'!$G121="pctm"),'ordem de passagem'!D121,"")</f>
        <v/>
      </c>
      <c r="D125" s="341" t="str">
        <f>IF(OR('ordem de passagem'!$G121="pct",'ordem de passagem'!$G121="mini",'ordem de passagem'!$G121="pctt",'ordem de passagem'!$G121="pctn",'ordem de passagem'!$G121="pctm"),'ordem de passagem'!E121,"")</f>
        <v/>
      </c>
      <c r="E125" s="341" t="str">
        <f>IF(OR('ordem de passagem'!$G121="pct",'ordem de passagem'!$G121="mini",'ordem de passagem'!$G121="pctt",'ordem de passagem'!$G121="pctn",'ordem de passagem'!$G121="pctm"),'ordem de passagem'!G121,"")</f>
        <v/>
      </c>
      <c r="F125" s="341" t="str">
        <f>IF(OR('ordem de passagem'!$G121="pct",'ordem de passagem'!$G121="mini",'ordem de passagem'!$G121="pctt",'ordem de passagem'!$G121="pctn",'ordem de passagem'!$G121="pctm"),'ordem de passagem'!F121,"")</f>
        <v/>
      </c>
      <c r="G125" s="341" t="str">
        <f>IF(OR('ordem de passagem'!$G121="pct",'ordem de passagem'!$G121="mini",'ordem de passagem'!$G121="pctt",'ordem de passagem'!$G121="pctn",'ordem de passagem'!$G121="pctm"),'ordem de passagem'!H121,"")</f>
        <v/>
      </c>
      <c r="H125" s="614"/>
      <c r="I125" s="615"/>
      <c r="J125" s="616"/>
      <c r="K125" s="617"/>
      <c r="L125" s="614"/>
      <c r="M125" s="615"/>
      <c r="N125" s="616"/>
      <c r="O125" s="617"/>
      <c r="P125" s="614"/>
      <c r="Q125" s="618"/>
      <c r="R125" s="466"/>
      <c r="S125" s="374"/>
      <c r="T125" s="465"/>
      <c r="U125" s="342"/>
      <c r="V125" s="343">
        <f t="shared" si="17"/>
        <v>0</v>
      </c>
      <c r="W125" s="343" t="str">
        <f t="shared" si="11"/>
        <v/>
      </c>
      <c r="X125" s="343">
        <f t="shared" si="12"/>
        <v>0</v>
      </c>
      <c r="Y125" s="343" t="str">
        <f t="shared" si="13"/>
        <v/>
      </c>
      <c r="Z125" s="344" t="str">
        <f t="shared" si="14"/>
        <v/>
      </c>
      <c r="AA125" s="344" t="str">
        <f t="shared" si="15"/>
        <v/>
      </c>
      <c r="AB125" s="343">
        <f t="shared" si="18"/>
        <v>0</v>
      </c>
      <c r="AC125" s="343">
        <f t="shared" si="19"/>
        <v>0</v>
      </c>
      <c r="AD125" s="344" t="str">
        <f t="shared" si="16"/>
        <v/>
      </c>
      <c r="AE125" s="540"/>
      <c r="AF125" s="346">
        <f t="shared" si="20"/>
        <v>0</v>
      </c>
    </row>
    <row r="126" spans="1:32" s="346" customFormat="1" ht="21" customHeight="1" x14ac:dyDescent="0.4">
      <c r="A126" s="341" t="str">
        <f>IF(OR('ordem de passagem'!$G122="pct",'ordem de passagem'!$G122="mini",'ordem de passagem'!$G122="pctt",'ordem de passagem'!$G122="pctn",'ordem de passagem'!$G122="pctm"),'ordem de passagem'!B122,"")</f>
        <v/>
      </c>
      <c r="B126" s="402" t="str">
        <f>IF(OR('ordem de passagem'!$G122="pct",'ordem de passagem'!$G122="mini",'ordem de passagem'!$G122="pctt",'ordem de passagem'!$G122="pctn",'ordem de passagem'!$G122="pctm"),'ordem de passagem'!C122,"Não faz este aparelho")</f>
        <v>Não faz este aparelho</v>
      </c>
      <c r="C126" s="402" t="str">
        <f>IF(OR('ordem de passagem'!$G122="pct",'ordem de passagem'!$G122="mini",'ordem de passagem'!$G122="pctt",'ordem de passagem'!$G122="pctn",'ordem de passagem'!$G122="pctm"),'ordem de passagem'!D122,"")</f>
        <v/>
      </c>
      <c r="D126" s="341" t="str">
        <f>IF(OR('ordem de passagem'!$G122="pct",'ordem de passagem'!$G122="mini",'ordem de passagem'!$G122="pctt",'ordem de passagem'!$G122="pctn",'ordem de passagem'!$G122="pctm"),'ordem de passagem'!E122,"")</f>
        <v/>
      </c>
      <c r="E126" s="341" t="str">
        <f>IF(OR('ordem de passagem'!$G122="pct",'ordem de passagem'!$G122="mini",'ordem de passagem'!$G122="pctt",'ordem de passagem'!$G122="pctn",'ordem de passagem'!$G122="pctm"),'ordem de passagem'!G122,"")</f>
        <v/>
      </c>
      <c r="F126" s="341" t="str">
        <f>IF(OR('ordem de passagem'!$G122="pct",'ordem de passagem'!$G122="mini",'ordem de passagem'!$G122="pctt",'ordem de passagem'!$G122="pctn",'ordem de passagem'!$G122="pctm"),'ordem de passagem'!F122,"")</f>
        <v/>
      </c>
      <c r="G126" s="341" t="str">
        <f>IF(OR('ordem de passagem'!$G122="pct",'ordem de passagem'!$G122="mini",'ordem de passagem'!$G122="pctt",'ordem de passagem'!$G122="pctn",'ordem de passagem'!$G122="pctm"),'ordem de passagem'!H122,"")</f>
        <v/>
      </c>
      <c r="H126" s="614"/>
      <c r="I126" s="615"/>
      <c r="J126" s="616"/>
      <c r="K126" s="617"/>
      <c r="L126" s="614"/>
      <c r="M126" s="615"/>
      <c r="N126" s="616"/>
      <c r="O126" s="617"/>
      <c r="P126" s="614"/>
      <c r="Q126" s="618"/>
      <c r="R126" s="466"/>
      <c r="S126" s="374"/>
      <c r="T126" s="465"/>
      <c r="U126" s="342"/>
      <c r="V126" s="343">
        <f t="shared" si="17"/>
        <v>0</v>
      </c>
      <c r="W126" s="343" t="str">
        <f t="shared" si="11"/>
        <v/>
      </c>
      <c r="X126" s="343">
        <f t="shared" si="12"/>
        <v>0</v>
      </c>
      <c r="Y126" s="343" t="str">
        <f t="shared" si="13"/>
        <v/>
      </c>
      <c r="Z126" s="344" t="str">
        <f t="shared" si="14"/>
        <v/>
      </c>
      <c r="AA126" s="344" t="str">
        <f t="shared" si="15"/>
        <v/>
      </c>
      <c r="AB126" s="343">
        <f t="shared" si="18"/>
        <v>0</v>
      </c>
      <c r="AC126" s="343">
        <f t="shared" si="19"/>
        <v>0</v>
      </c>
      <c r="AD126" s="344" t="str">
        <f t="shared" si="16"/>
        <v/>
      </c>
      <c r="AE126" s="540"/>
      <c r="AF126" s="346">
        <f t="shared" si="20"/>
        <v>0</v>
      </c>
    </row>
    <row r="127" spans="1:32" s="346" customFormat="1" ht="21" customHeight="1" x14ac:dyDescent="0.4">
      <c r="A127" s="341" t="str">
        <f>IF(OR('ordem de passagem'!$G123="pct",'ordem de passagem'!$G123="mini",'ordem de passagem'!$G123="pctt",'ordem de passagem'!$G123="pctn",'ordem de passagem'!$G123="pctm"),'ordem de passagem'!B123,"")</f>
        <v/>
      </c>
      <c r="B127" s="402" t="str">
        <f>IF(OR('ordem de passagem'!$G123="pct",'ordem de passagem'!$G123="mini",'ordem de passagem'!$G123="pctt",'ordem de passagem'!$G123="pctn",'ordem de passagem'!$G123="pctm"),'ordem de passagem'!C123,"Não faz este aparelho")</f>
        <v>Não faz este aparelho</v>
      </c>
      <c r="C127" s="402" t="str">
        <f>IF(OR('ordem de passagem'!$G123="pct",'ordem de passagem'!$G123="mini",'ordem de passagem'!$G123="pctt",'ordem de passagem'!$G123="pctn",'ordem de passagem'!$G123="pctm"),'ordem de passagem'!D123,"")</f>
        <v/>
      </c>
      <c r="D127" s="341" t="str">
        <f>IF(OR('ordem de passagem'!$G123="pct",'ordem de passagem'!$G123="mini",'ordem de passagem'!$G123="pctt",'ordem de passagem'!$G123="pctn",'ordem de passagem'!$G123="pctm"),'ordem de passagem'!E123,"")</f>
        <v/>
      </c>
      <c r="E127" s="341" t="str">
        <f>IF(OR('ordem de passagem'!$G123="pct",'ordem de passagem'!$G123="mini",'ordem de passagem'!$G123="pctt",'ordem de passagem'!$G123="pctn",'ordem de passagem'!$G123="pctm"),'ordem de passagem'!G123,"")</f>
        <v/>
      </c>
      <c r="F127" s="341" t="str">
        <f>IF(OR('ordem de passagem'!$G123="pct",'ordem de passagem'!$G123="mini",'ordem de passagem'!$G123="pctt",'ordem de passagem'!$G123="pctn",'ordem de passagem'!$G123="pctm"),'ordem de passagem'!F123,"")</f>
        <v/>
      </c>
      <c r="G127" s="341" t="str">
        <f>IF(OR('ordem de passagem'!$G123="pct",'ordem de passagem'!$G123="mini",'ordem de passagem'!$G123="pctt",'ordem de passagem'!$G123="pctn",'ordem de passagem'!$G123="pctm"),'ordem de passagem'!H123,"")</f>
        <v/>
      </c>
      <c r="H127" s="614"/>
      <c r="I127" s="615"/>
      <c r="J127" s="616"/>
      <c r="K127" s="617"/>
      <c r="L127" s="614"/>
      <c r="M127" s="615"/>
      <c r="N127" s="616"/>
      <c r="O127" s="617"/>
      <c r="P127" s="614"/>
      <c r="Q127" s="618"/>
      <c r="R127" s="466"/>
      <c r="S127" s="374"/>
      <c r="T127" s="465"/>
      <c r="U127" s="342"/>
      <c r="V127" s="343">
        <f t="shared" si="17"/>
        <v>0</v>
      </c>
      <c r="W127" s="343" t="str">
        <f t="shared" si="11"/>
        <v/>
      </c>
      <c r="X127" s="343">
        <f t="shared" si="12"/>
        <v>0</v>
      </c>
      <c r="Y127" s="343" t="str">
        <f t="shared" si="13"/>
        <v/>
      </c>
      <c r="Z127" s="344" t="str">
        <f t="shared" si="14"/>
        <v/>
      </c>
      <c r="AA127" s="344" t="str">
        <f t="shared" si="15"/>
        <v/>
      </c>
      <c r="AB127" s="343">
        <f t="shared" si="18"/>
        <v>0</v>
      </c>
      <c r="AC127" s="343">
        <f t="shared" si="19"/>
        <v>0</v>
      </c>
      <c r="AD127" s="344" t="str">
        <f t="shared" si="16"/>
        <v/>
      </c>
      <c r="AE127" s="540"/>
      <c r="AF127" s="346">
        <f t="shared" si="20"/>
        <v>0</v>
      </c>
    </row>
    <row r="128" spans="1:32" s="346" customFormat="1" ht="21" customHeight="1" x14ac:dyDescent="0.4">
      <c r="A128" s="341" t="str">
        <f>IF(OR('ordem de passagem'!$G124="pct",'ordem de passagem'!$G124="mini",'ordem de passagem'!$G124="pctt",'ordem de passagem'!$G124="pctn",'ordem de passagem'!$G124="pctm"),'ordem de passagem'!B124,"")</f>
        <v/>
      </c>
      <c r="B128" s="402" t="str">
        <f>IF(OR('ordem de passagem'!$G124="pct",'ordem de passagem'!$G124="mini",'ordem de passagem'!$G124="pctt",'ordem de passagem'!$G124="pctn",'ordem de passagem'!$G124="pctm"),'ordem de passagem'!C124,"Não faz este aparelho")</f>
        <v>Não faz este aparelho</v>
      </c>
      <c r="C128" s="402" t="str">
        <f>IF(OR('ordem de passagem'!$G124="pct",'ordem de passagem'!$G124="mini",'ordem de passagem'!$G124="pctt",'ordem de passagem'!$G124="pctn",'ordem de passagem'!$G124="pctm"),'ordem de passagem'!D124,"")</f>
        <v/>
      </c>
      <c r="D128" s="341" t="str">
        <f>IF(OR('ordem de passagem'!$G124="pct",'ordem de passagem'!$G124="mini",'ordem de passagem'!$G124="pctt",'ordem de passagem'!$G124="pctn",'ordem de passagem'!$G124="pctm"),'ordem de passagem'!E124,"")</f>
        <v/>
      </c>
      <c r="E128" s="341" t="str">
        <f>IF(OR('ordem de passagem'!$G124="pct",'ordem de passagem'!$G124="mini",'ordem de passagem'!$G124="pctt",'ordem de passagem'!$G124="pctn",'ordem de passagem'!$G124="pctm"),'ordem de passagem'!G124,"")</f>
        <v/>
      </c>
      <c r="F128" s="341" t="str">
        <f>IF(OR('ordem de passagem'!$G124="pct",'ordem de passagem'!$G124="mini",'ordem de passagem'!$G124="pctt",'ordem de passagem'!$G124="pctn",'ordem de passagem'!$G124="pctm"),'ordem de passagem'!F124,"")</f>
        <v/>
      </c>
      <c r="G128" s="341" t="str">
        <f>IF(OR('ordem de passagem'!$G124="pct",'ordem de passagem'!$G124="mini",'ordem de passagem'!$G124="pctt",'ordem de passagem'!$G124="pctn",'ordem de passagem'!$G124="pctm"),'ordem de passagem'!H124,"")</f>
        <v/>
      </c>
      <c r="H128" s="614"/>
      <c r="I128" s="615"/>
      <c r="J128" s="616"/>
      <c r="K128" s="617"/>
      <c r="L128" s="614"/>
      <c r="M128" s="615"/>
      <c r="N128" s="616"/>
      <c r="O128" s="617"/>
      <c r="P128" s="614"/>
      <c r="Q128" s="618"/>
      <c r="R128" s="466"/>
      <c r="S128" s="374"/>
      <c r="T128" s="465"/>
      <c r="U128" s="342"/>
      <c r="V128" s="343">
        <f t="shared" si="17"/>
        <v>0</v>
      </c>
      <c r="W128" s="343" t="str">
        <f t="shared" si="11"/>
        <v/>
      </c>
      <c r="X128" s="343">
        <f t="shared" si="12"/>
        <v>0</v>
      </c>
      <c r="Y128" s="343" t="str">
        <f t="shared" si="13"/>
        <v/>
      </c>
      <c r="Z128" s="344" t="str">
        <f t="shared" si="14"/>
        <v/>
      </c>
      <c r="AA128" s="344" t="str">
        <f t="shared" si="15"/>
        <v/>
      </c>
      <c r="AB128" s="343">
        <f t="shared" si="18"/>
        <v>0</v>
      </c>
      <c r="AC128" s="343">
        <f t="shared" si="19"/>
        <v>0</v>
      </c>
      <c r="AD128" s="344" t="str">
        <f t="shared" si="16"/>
        <v/>
      </c>
      <c r="AE128" s="540"/>
      <c r="AF128" s="346">
        <f t="shared" si="20"/>
        <v>0</v>
      </c>
    </row>
    <row r="129" spans="1:32" s="346" customFormat="1" ht="21" customHeight="1" x14ac:dyDescent="0.4">
      <c r="A129" s="341" t="str">
        <f>IF(OR('ordem de passagem'!$G125="pct",'ordem de passagem'!$G125="mini",'ordem de passagem'!$G125="pctt",'ordem de passagem'!$G125="pctn",'ordem de passagem'!$G125="pctm"),'ordem de passagem'!B125,"")</f>
        <v/>
      </c>
      <c r="B129" s="402" t="str">
        <f>IF(OR('ordem de passagem'!$G125="pct",'ordem de passagem'!$G125="mini",'ordem de passagem'!$G125="pctt",'ordem de passagem'!$G125="pctn",'ordem de passagem'!$G125="pctm"),'ordem de passagem'!C125,"Não faz este aparelho")</f>
        <v>Não faz este aparelho</v>
      </c>
      <c r="C129" s="402" t="str">
        <f>IF(OR('ordem de passagem'!$G125="pct",'ordem de passagem'!$G125="mini",'ordem de passagem'!$G125="pctt",'ordem de passagem'!$G125="pctn",'ordem de passagem'!$G125="pctm"),'ordem de passagem'!D125,"")</f>
        <v/>
      </c>
      <c r="D129" s="341" t="str">
        <f>IF(OR('ordem de passagem'!$G125="pct",'ordem de passagem'!$G125="mini",'ordem de passagem'!$G125="pctt",'ordem de passagem'!$G125="pctn",'ordem de passagem'!$G125="pctm"),'ordem de passagem'!E125,"")</f>
        <v/>
      </c>
      <c r="E129" s="341" t="str">
        <f>IF(OR('ordem de passagem'!$G125="pct",'ordem de passagem'!$G125="mini",'ordem de passagem'!$G125="pctt",'ordem de passagem'!$G125="pctn",'ordem de passagem'!$G125="pctm"),'ordem de passagem'!G125,"")</f>
        <v/>
      </c>
      <c r="F129" s="341" t="str">
        <f>IF(OR('ordem de passagem'!$G125="pct",'ordem de passagem'!$G125="mini",'ordem de passagem'!$G125="pctt",'ordem de passagem'!$G125="pctn",'ordem de passagem'!$G125="pctm"),'ordem de passagem'!F125,"")</f>
        <v/>
      </c>
      <c r="G129" s="341" t="str">
        <f>IF(OR('ordem de passagem'!$G125="pct",'ordem de passagem'!$G125="mini",'ordem de passagem'!$G125="pctt",'ordem de passagem'!$G125="pctn",'ordem de passagem'!$G125="pctm"),'ordem de passagem'!H125,"")</f>
        <v/>
      </c>
      <c r="H129" s="614"/>
      <c r="I129" s="615"/>
      <c r="J129" s="616"/>
      <c r="K129" s="617"/>
      <c r="L129" s="614"/>
      <c r="M129" s="615"/>
      <c r="N129" s="616"/>
      <c r="O129" s="617"/>
      <c r="P129" s="614"/>
      <c r="Q129" s="618"/>
      <c r="R129" s="466"/>
      <c r="S129" s="374"/>
      <c r="T129" s="465"/>
      <c r="U129" s="342"/>
      <c r="V129" s="343">
        <f t="shared" si="17"/>
        <v>0</v>
      </c>
      <c r="W129" s="343" t="str">
        <f t="shared" si="11"/>
        <v/>
      </c>
      <c r="X129" s="343">
        <f t="shared" si="12"/>
        <v>0</v>
      </c>
      <c r="Y129" s="343" t="str">
        <f t="shared" si="13"/>
        <v/>
      </c>
      <c r="Z129" s="344" t="str">
        <f t="shared" si="14"/>
        <v/>
      </c>
      <c r="AA129" s="344" t="str">
        <f t="shared" si="15"/>
        <v/>
      </c>
      <c r="AB129" s="343">
        <f t="shared" si="18"/>
        <v>0</v>
      </c>
      <c r="AC129" s="343">
        <f t="shared" si="19"/>
        <v>0</v>
      </c>
      <c r="AD129" s="344" t="str">
        <f t="shared" si="16"/>
        <v/>
      </c>
      <c r="AE129" s="540"/>
      <c r="AF129" s="346">
        <f t="shared" si="20"/>
        <v>0</v>
      </c>
    </row>
    <row r="130" spans="1:32" s="346" customFormat="1" ht="21" customHeight="1" x14ac:dyDescent="0.4">
      <c r="A130" s="341" t="str">
        <f>IF(OR('ordem de passagem'!$G126="pct",'ordem de passagem'!$G126="mini",'ordem de passagem'!$G126="pctt",'ordem de passagem'!$G126="pctn",'ordem de passagem'!$G126="pctm"),'ordem de passagem'!B126,"")</f>
        <v/>
      </c>
      <c r="B130" s="402" t="str">
        <f>IF(OR('ordem de passagem'!$G126="pct",'ordem de passagem'!$G126="mini",'ordem de passagem'!$G126="pctt",'ordem de passagem'!$G126="pctn",'ordem de passagem'!$G126="pctm"),'ordem de passagem'!C126,"Não faz este aparelho")</f>
        <v>Não faz este aparelho</v>
      </c>
      <c r="C130" s="402" t="str">
        <f>IF(OR('ordem de passagem'!$G126="pct",'ordem de passagem'!$G126="mini",'ordem de passagem'!$G126="pctt",'ordem de passagem'!$G126="pctn",'ordem de passagem'!$G126="pctm"),'ordem de passagem'!D126,"")</f>
        <v/>
      </c>
      <c r="D130" s="341" t="str">
        <f>IF(OR('ordem de passagem'!$G126="pct",'ordem de passagem'!$G126="mini",'ordem de passagem'!$G126="pctt",'ordem de passagem'!$G126="pctn",'ordem de passagem'!$G126="pctm"),'ordem de passagem'!E126,"")</f>
        <v/>
      </c>
      <c r="E130" s="341" t="str">
        <f>IF(OR('ordem de passagem'!$G126="pct",'ordem de passagem'!$G126="mini",'ordem de passagem'!$G126="pctt",'ordem de passagem'!$G126="pctn",'ordem de passagem'!$G126="pctm"),'ordem de passagem'!G126,"")</f>
        <v/>
      </c>
      <c r="F130" s="341" t="str">
        <f>IF(OR('ordem de passagem'!$G126="pct",'ordem de passagem'!$G126="mini",'ordem de passagem'!$G126="pctt",'ordem de passagem'!$G126="pctn",'ordem de passagem'!$G126="pctm"),'ordem de passagem'!F126,"")</f>
        <v/>
      </c>
      <c r="G130" s="341" t="str">
        <f>IF(OR('ordem de passagem'!$G126="pct",'ordem de passagem'!$G126="mini",'ordem de passagem'!$G126="pctt",'ordem de passagem'!$G126="pctn",'ordem de passagem'!$G126="pctm"),'ordem de passagem'!H126,"")</f>
        <v/>
      </c>
      <c r="H130" s="614"/>
      <c r="I130" s="615"/>
      <c r="J130" s="616"/>
      <c r="K130" s="617"/>
      <c r="L130" s="614"/>
      <c r="M130" s="615"/>
      <c r="N130" s="494"/>
      <c r="O130" s="495"/>
      <c r="P130" s="493"/>
      <c r="Q130" s="496"/>
      <c r="R130" s="466"/>
      <c r="S130" s="374"/>
      <c r="T130" s="465"/>
      <c r="U130" s="342"/>
      <c r="V130" s="343">
        <f t="shared" si="17"/>
        <v>0</v>
      </c>
      <c r="W130" s="343" t="str">
        <f t="shared" si="11"/>
        <v/>
      </c>
      <c r="X130" s="343">
        <f t="shared" si="12"/>
        <v>0</v>
      </c>
      <c r="Y130" s="343" t="str">
        <f t="shared" si="13"/>
        <v/>
      </c>
      <c r="Z130" s="344" t="str">
        <f t="shared" si="14"/>
        <v/>
      </c>
      <c r="AA130" s="344" t="str">
        <f t="shared" si="15"/>
        <v/>
      </c>
      <c r="AB130" s="343">
        <f t="shared" si="18"/>
        <v>0</v>
      </c>
      <c r="AC130" s="343">
        <f t="shared" si="19"/>
        <v>0</v>
      </c>
      <c r="AD130" s="344" t="str">
        <f t="shared" si="16"/>
        <v/>
      </c>
      <c r="AE130" s="540"/>
      <c r="AF130" s="346">
        <f t="shared" si="20"/>
        <v>0</v>
      </c>
    </row>
    <row r="131" spans="1:32" s="346" customFormat="1" ht="21" customHeight="1" x14ac:dyDescent="0.4">
      <c r="A131" s="341" t="str">
        <f>IF(OR('ordem de passagem'!$G127="pct",'ordem de passagem'!$G127="mini",'ordem de passagem'!$G127="pctt",'ordem de passagem'!$G127="pctn",'ordem de passagem'!$G127="pctm"),'ordem de passagem'!B127,"")</f>
        <v/>
      </c>
      <c r="B131" s="402" t="str">
        <f>IF(OR('ordem de passagem'!$G127="pct",'ordem de passagem'!$G127="mini",'ordem de passagem'!$G127="pctt",'ordem de passagem'!$G127="pctn",'ordem de passagem'!$G127="pctm"),'ordem de passagem'!C127,"Não faz este aparelho")</f>
        <v>Não faz este aparelho</v>
      </c>
      <c r="C131" s="402" t="str">
        <f>IF(OR('ordem de passagem'!$G127="pct",'ordem de passagem'!$G127="mini",'ordem de passagem'!$G127="pctt",'ordem de passagem'!$G127="pctn",'ordem de passagem'!$G127="pctm"),'ordem de passagem'!D127,"")</f>
        <v/>
      </c>
      <c r="D131" s="341" t="str">
        <f>IF(OR('ordem de passagem'!$G127="pct",'ordem de passagem'!$G127="mini",'ordem de passagem'!$G127="pctt",'ordem de passagem'!$G127="pctn",'ordem de passagem'!$G127="pctm"),'ordem de passagem'!E127,"")</f>
        <v/>
      </c>
      <c r="E131" s="341" t="str">
        <f>IF(OR('ordem de passagem'!$G127="pct",'ordem de passagem'!$G127="mini",'ordem de passagem'!$G127="pctt",'ordem de passagem'!$G127="pctn",'ordem de passagem'!$G127="pctm"),'ordem de passagem'!G127,"")</f>
        <v/>
      </c>
      <c r="F131" s="341" t="str">
        <f>IF(OR('ordem de passagem'!$G127="pct",'ordem de passagem'!$G127="mini",'ordem de passagem'!$G127="pctt",'ordem de passagem'!$G127="pctn",'ordem de passagem'!$G127="pctm"),'ordem de passagem'!F127,"")</f>
        <v/>
      </c>
      <c r="G131" s="341" t="str">
        <f>IF(OR('ordem de passagem'!$G127="pct",'ordem de passagem'!$G127="mini",'ordem de passagem'!$G127="pctt",'ordem de passagem'!$G127="pctn",'ordem de passagem'!$G127="pctm"),'ordem de passagem'!H127,"")</f>
        <v/>
      </c>
      <c r="H131" s="614"/>
      <c r="I131" s="615"/>
      <c r="J131" s="616"/>
      <c r="K131" s="617"/>
      <c r="L131" s="614"/>
      <c r="M131" s="615"/>
      <c r="N131" s="494"/>
      <c r="O131" s="495"/>
      <c r="P131" s="493"/>
      <c r="Q131" s="496"/>
      <c r="R131" s="466"/>
      <c r="S131" s="374"/>
      <c r="T131" s="465"/>
      <c r="U131" s="342"/>
      <c r="V131" s="343">
        <f t="shared" si="17"/>
        <v>0</v>
      </c>
      <c r="W131" s="343" t="str">
        <f t="shared" si="11"/>
        <v/>
      </c>
      <c r="X131" s="343">
        <f t="shared" si="12"/>
        <v>0</v>
      </c>
      <c r="Y131" s="343" t="str">
        <f t="shared" si="13"/>
        <v/>
      </c>
      <c r="Z131" s="344" t="str">
        <f t="shared" si="14"/>
        <v/>
      </c>
      <c r="AA131" s="344" t="str">
        <f t="shared" si="15"/>
        <v/>
      </c>
      <c r="AB131" s="343">
        <f t="shared" si="18"/>
        <v>0</v>
      </c>
      <c r="AC131" s="343">
        <f t="shared" si="19"/>
        <v>0</v>
      </c>
      <c r="AD131" s="344" t="str">
        <f t="shared" si="16"/>
        <v/>
      </c>
      <c r="AE131" s="540"/>
      <c r="AF131" s="346">
        <f t="shared" si="20"/>
        <v>0</v>
      </c>
    </row>
    <row r="132" spans="1:32" s="346" customFormat="1" ht="21" customHeight="1" x14ac:dyDescent="0.4">
      <c r="A132" s="341" t="str">
        <f>IF(OR('ordem de passagem'!$G128="pct",'ordem de passagem'!$G128="mini",'ordem de passagem'!$G128="pctt",'ordem de passagem'!$G128="pctn",'ordem de passagem'!$G128="pctm"),'ordem de passagem'!B128,"")</f>
        <v/>
      </c>
      <c r="B132" s="402" t="str">
        <f>IF(OR('ordem de passagem'!$G128="pct",'ordem de passagem'!$G128="mini",'ordem de passagem'!$G128="pctt",'ordem de passagem'!$G128="pctn",'ordem de passagem'!$G128="pctm"),'ordem de passagem'!C128,"Não faz este aparelho")</f>
        <v>Não faz este aparelho</v>
      </c>
      <c r="C132" s="402" t="str">
        <f>IF(OR('ordem de passagem'!$G128="pct",'ordem de passagem'!$G128="mini",'ordem de passagem'!$G128="pctt",'ordem de passagem'!$G128="pctn",'ordem de passagem'!$G128="pctm"),'ordem de passagem'!D128,"")</f>
        <v/>
      </c>
      <c r="D132" s="341" t="str">
        <f>IF(OR('ordem de passagem'!$G128="pct",'ordem de passagem'!$G128="mini",'ordem de passagem'!$G128="pctt",'ordem de passagem'!$G128="pctn",'ordem de passagem'!$G128="pctm"),'ordem de passagem'!E128,"")</f>
        <v/>
      </c>
      <c r="E132" s="341" t="str">
        <f>IF(OR('ordem de passagem'!$G128="pct",'ordem de passagem'!$G128="mini",'ordem de passagem'!$G128="pctt",'ordem de passagem'!$G128="pctn",'ordem de passagem'!$G128="pctm"),'ordem de passagem'!G128,"")</f>
        <v/>
      </c>
      <c r="F132" s="341" t="str">
        <f>IF(OR('ordem de passagem'!$G128="pct",'ordem de passagem'!$G128="mini",'ordem de passagem'!$G128="pctt",'ordem de passagem'!$G128="pctn",'ordem de passagem'!$G128="pctm"),'ordem de passagem'!F128,"")</f>
        <v/>
      </c>
      <c r="G132" s="341" t="str">
        <f>IF(OR('ordem de passagem'!$G128="pct",'ordem de passagem'!$G128="mini",'ordem de passagem'!$G128="pctt",'ordem de passagem'!$G128="pctn",'ordem de passagem'!$G128="pctm"),'ordem de passagem'!H128,"")</f>
        <v/>
      </c>
      <c r="H132" s="614"/>
      <c r="I132" s="615"/>
      <c r="J132" s="616"/>
      <c r="K132" s="617"/>
      <c r="L132" s="614"/>
      <c r="M132" s="615"/>
      <c r="N132" s="494"/>
      <c r="O132" s="495"/>
      <c r="P132" s="493"/>
      <c r="Q132" s="496"/>
      <c r="R132" s="466"/>
      <c r="S132" s="374"/>
      <c r="T132" s="465"/>
      <c r="U132" s="342"/>
      <c r="V132" s="343">
        <f t="shared" si="17"/>
        <v>0</v>
      </c>
      <c r="W132" s="343" t="str">
        <f t="shared" si="11"/>
        <v/>
      </c>
      <c r="X132" s="343">
        <f t="shared" si="12"/>
        <v>0</v>
      </c>
      <c r="Y132" s="343" t="str">
        <f t="shared" si="13"/>
        <v/>
      </c>
      <c r="Z132" s="344" t="str">
        <f t="shared" si="14"/>
        <v/>
      </c>
      <c r="AA132" s="344" t="str">
        <f t="shared" si="15"/>
        <v/>
      </c>
      <c r="AB132" s="343">
        <f t="shared" si="18"/>
        <v>0</v>
      </c>
      <c r="AC132" s="343">
        <f t="shared" si="19"/>
        <v>0</v>
      </c>
      <c r="AD132" s="344" t="str">
        <f t="shared" si="16"/>
        <v/>
      </c>
      <c r="AE132" s="540"/>
      <c r="AF132" s="346">
        <f t="shared" si="20"/>
        <v>0</v>
      </c>
    </row>
    <row r="133" spans="1:32" s="346" customFormat="1" ht="21" customHeight="1" x14ac:dyDescent="0.4">
      <c r="A133" s="341" t="str">
        <f>IF(OR('ordem de passagem'!$G129="pct",'ordem de passagem'!$G129="mini",'ordem de passagem'!$G129="pctt",'ordem de passagem'!$G129="pctn",'ordem de passagem'!$G129="pctm"),'ordem de passagem'!B129,"")</f>
        <v/>
      </c>
      <c r="B133" s="402" t="str">
        <f>IF(OR('ordem de passagem'!$G129="pct",'ordem de passagem'!$G129="mini",'ordem de passagem'!$G129="pctt",'ordem de passagem'!$G129="pctn",'ordem de passagem'!$G129="pctm"),'ordem de passagem'!C129,"Não faz este aparelho")</f>
        <v>Não faz este aparelho</v>
      </c>
      <c r="C133" s="402" t="str">
        <f>IF(OR('ordem de passagem'!$G129="pct",'ordem de passagem'!$G129="mini",'ordem de passagem'!$G129="pctt",'ordem de passagem'!$G129="pctn",'ordem de passagem'!$G129="pctm"),'ordem de passagem'!D129,"")</f>
        <v/>
      </c>
      <c r="D133" s="341" t="str">
        <f>IF(OR('ordem de passagem'!$G129="pct",'ordem de passagem'!$G129="mini",'ordem de passagem'!$G129="pctt",'ordem de passagem'!$G129="pctn",'ordem de passagem'!$G129="pctm"),'ordem de passagem'!E129,"")</f>
        <v/>
      </c>
      <c r="E133" s="341" t="str">
        <f>IF(OR('ordem de passagem'!$G129="pct",'ordem de passagem'!$G129="mini",'ordem de passagem'!$G129="pctt",'ordem de passagem'!$G129="pctn",'ordem de passagem'!$G129="pctm"),'ordem de passagem'!G129,"")</f>
        <v/>
      </c>
      <c r="F133" s="341" t="str">
        <f>IF(OR('ordem de passagem'!$G129="pct",'ordem de passagem'!$G129="mini",'ordem de passagem'!$G129="pctt",'ordem de passagem'!$G129="pctn",'ordem de passagem'!$G129="pctm"),'ordem de passagem'!F129,"")</f>
        <v/>
      </c>
      <c r="G133" s="341" t="str">
        <f>IF(OR('ordem de passagem'!$G129="pct",'ordem de passagem'!$G129="mini",'ordem de passagem'!$G129="pctt",'ordem de passagem'!$G129="pctn",'ordem de passagem'!$G129="pctm"),'ordem de passagem'!H129,"")</f>
        <v/>
      </c>
      <c r="H133" s="614"/>
      <c r="I133" s="615"/>
      <c r="J133" s="616"/>
      <c r="K133" s="617"/>
      <c r="L133" s="614"/>
      <c r="M133" s="615"/>
      <c r="N133" s="494"/>
      <c r="O133" s="495"/>
      <c r="P133" s="493"/>
      <c r="Q133" s="496"/>
      <c r="R133" s="466"/>
      <c r="S133" s="374"/>
      <c r="T133" s="465"/>
      <c r="U133" s="342"/>
      <c r="V133" s="343">
        <f t="shared" si="17"/>
        <v>0</v>
      </c>
      <c r="W133" s="343" t="str">
        <f t="shared" si="11"/>
        <v/>
      </c>
      <c r="X133" s="343">
        <f t="shared" si="12"/>
        <v>0</v>
      </c>
      <c r="Y133" s="343" t="str">
        <f t="shared" si="13"/>
        <v/>
      </c>
      <c r="Z133" s="344" t="str">
        <f t="shared" si="14"/>
        <v/>
      </c>
      <c r="AA133" s="344" t="str">
        <f t="shared" si="15"/>
        <v/>
      </c>
      <c r="AB133" s="343">
        <f t="shared" si="18"/>
        <v>0</v>
      </c>
      <c r="AC133" s="343">
        <f t="shared" si="19"/>
        <v>0</v>
      </c>
      <c r="AD133" s="344" t="str">
        <f t="shared" si="16"/>
        <v/>
      </c>
      <c r="AE133" s="540"/>
      <c r="AF133" s="346">
        <f t="shared" si="20"/>
        <v>0</v>
      </c>
    </row>
    <row r="134" spans="1:32" s="346" customFormat="1" ht="21" customHeight="1" x14ac:dyDescent="0.4">
      <c r="A134" s="341" t="str">
        <f>IF(OR('ordem de passagem'!$G130="pct",'ordem de passagem'!$G130="mini",'ordem de passagem'!$G130="pctt",'ordem de passagem'!$G130="pctn",'ordem de passagem'!$G130="pctm"),'ordem de passagem'!B130,"")</f>
        <v/>
      </c>
      <c r="B134" s="402" t="str">
        <f>IF(OR('ordem de passagem'!$G130="pct",'ordem de passagem'!$G130="mini",'ordem de passagem'!$G130="pctt",'ordem de passagem'!$G130="pctn",'ordem de passagem'!$G130="pctm"),'ordem de passagem'!C130,"Não faz este aparelho")</f>
        <v>Não faz este aparelho</v>
      </c>
      <c r="C134" s="402" t="str">
        <f>IF(OR('ordem de passagem'!$G130="pct",'ordem de passagem'!$G130="mini",'ordem de passagem'!$G130="pctt",'ordem de passagem'!$G130="pctn",'ordem de passagem'!$G130="pctm"),'ordem de passagem'!D130,"")</f>
        <v/>
      </c>
      <c r="D134" s="341" t="str">
        <f>IF(OR('ordem de passagem'!$G130="pct",'ordem de passagem'!$G130="mini",'ordem de passagem'!$G130="pctt",'ordem de passagem'!$G130="pctn",'ordem de passagem'!$G130="pctm"),'ordem de passagem'!E130,"")</f>
        <v/>
      </c>
      <c r="E134" s="341" t="str">
        <f>IF(OR('ordem de passagem'!$G130="pct",'ordem de passagem'!$G130="mini",'ordem de passagem'!$G130="pctt",'ordem de passagem'!$G130="pctn",'ordem de passagem'!$G130="pctm"),'ordem de passagem'!G130,"")</f>
        <v/>
      </c>
      <c r="F134" s="341" t="str">
        <f>IF(OR('ordem de passagem'!$G130="pct",'ordem de passagem'!$G130="mini",'ordem de passagem'!$G130="pctt",'ordem de passagem'!$G130="pctn",'ordem de passagem'!$G130="pctm"),'ordem de passagem'!F130,"")</f>
        <v/>
      </c>
      <c r="G134" s="341" t="str">
        <f>IF(OR('ordem de passagem'!$G130="pct",'ordem de passagem'!$G130="mini",'ordem de passagem'!$G130="pctt",'ordem de passagem'!$G130="pctn",'ordem de passagem'!$G130="pctm"),'ordem de passagem'!H130,"")</f>
        <v/>
      </c>
      <c r="H134" s="614"/>
      <c r="I134" s="615"/>
      <c r="J134" s="616"/>
      <c r="K134" s="617"/>
      <c r="L134" s="614"/>
      <c r="M134" s="615"/>
      <c r="N134" s="494"/>
      <c r="O134" s="495"/>
      <c r="P134" s="493"/>
      <c r="Q134" s="496"/>
      <c r="R134" s="466"/>
      <c r="S134" s="374"/>
      <c r="T134" s="465"/>
      <c r="U134" s="342"/>
      <c r="V134" s="343">
        <f t="shared" si="17"/>
        <v>0</v>
      </c>
      <c r="W134" s="343" t="str">
        <f t="shared" si="11"/>
        <v/>
      </c>
      <c r="X134" s="343">
        <f t="shared" si="12"/>
        <v>0</v>
      </c>
      <c r="Y134" s="343" t="str">
        <f t="shared" si="13"/>
        <v/>
      </c>
      <c r="Z134" s="344" t="str">
        <f t="shared" si="14"/>
        <v/>
      </c>
      <c r="AA134" s="344" t="str">
        <f t="shared" si="15"/>
        <v/>
      </c>
      <c r="AB134" s="343">
        <f t="shared" si="18"/>
        <v>0</v>
      </c>
      <c r="AC134" s="343">
        <f t="shared" si="19"/>
        <v>0</v>
      </c>
      <c r="AD134" s="344" t="str">
        <f t="shared" si="16"/>
        <v/>
      </c>
      <c r="AE134" s="540"/>
      <c r="AF134" s="346">
        <f t="shared" si="20"/>
        <v>0</v>
      </c>
    </row>
    <row r="135" spans="1:32" s="346" customFormat="1" ht="21" customHeight="1" x14ac:dyDescent="0.4">
      <c r="A135" s="341" t="str">
        <f>IF(OR('ordem de passagem'!$G131="pct",'ordem de passagem'!$G131="mini",'ordem de passagem'!$G131="pctt",'ordem de passagem'!$G131="pctn",'ordem de passagem'!$G131="pctm"),'ordem de passagem'!B131,"")</f>
        <v/>
      </c>
      <c r="B135" s="402" t="str">
        <f>IF(OR('ordem de passagem'!$G131="pct",'ordem de passagem'!$G131="mini",'ordem de passagem'!$G131="pctt",'ordem de passagem'!$G131="pctn",'ordem de passagem'!$G131="pctm"),'ordem de passagem'!C131,"Não faz este aparelho")</f>
        <v>Não faz este aparelho</v>
      </c>
      <c r="C135" s="402" t="str">
        <f>IF(OR('ordem de passagem'!$G131="pct",'ordem de passagem'!$G131="mini",'ordem de passagem'!$G131="pctt",'ordem de passagem'!$G131="pctn",'ordem de passagem'!$G131="pctm"),'ordem de passagem'!D131,"")</f>
        <v/>
      </c>
      <c r="D135" s="341" t="str">
        <f>IF(OR('ordem de passagem'!$G131="pct",'ordem de passagem'!$G131="mini",'ordem de passagem'!$G131="pctt",'ordem de passagem'!$G131="pctn",'ordem de passagem'!$G131="pctm"),'ordem de passagem'!E131,"")</f>
        <v/>
      </c>
      <c r="E135" s="341" t="str">
        <f>IF(OR('ordem de passagem'!$G131="pct",'ordem de passagem'!$G131="mini",'ordem de passagem'!$G131="pctt",'ordem de passagem'!$G131="pctn",'ordem de passagem'!$G131="pctm"),'ordem de passagem'!G131,"")</f>
        <v/>
      </c>
      <c r="F135" s="341" t="str">
        <f>IF(OR('ordem de passagem'!$G131="pct",'ordem de passagem'!$G131="mini",'ordem de passagem'!$G131="pctt",'ordem de passagem'!$G131="pctn",'ordem de passagem'!$G131="pctm"),'ordem de passagem'!F131,"")</f>
        <v/>
      </c>
      <c r="G135" s="341" t="str">
        <f>IF(OR('ordem de passagem'!$G131="pct",'ordem de passagem'!$G131="mini",'ordem de passagem'!$G131="pctt",'ordem de passagem'!$G131="pctn",'ordem de passagem'!$G131="pctm"),'ordem de passagem'!H131,"")</f>
        <v/>
      </c>
      <c r="H135" s="614"/>
      <c r="I135" s="615"/>
      <c r="J135" s="616"/>
      <c r="K135" s="617"/>
      <c r="L135" s="614"/>
      <c r="M135" s="615"/>
      <c r="N135" s="494"/>
      <c r="O135" s="495"/>
      <c r="P135" s="493"/>
      <c r="Q135" s="496"/>
      <c r="R135" s="466"/>
      <c r="S135" s="374"/>
      <c r="T135" s="465"/>
      <c r="U135" s="342"/>
      <c r="V135" s="343">
        <f t="shared" si="17"/>
        <v>0</v>
      </c>
      <c r="W135" s="343" t="str">
        <f t="shared" si="11"/>
        <v/>
      </c>
      <c r="X135" s="343">
        <f t="shared" si="12"/>
        <v>0</v>
      </c>
      <c r="Y135" s="343" t="str">
        <f t="shared" si="13"/>
        <v/>
      </c>
      <c r="Z135" s="344" t="str">
        <f t="shared" si="14"/>
        <v/>
      </c>
      <c r="AA135" s="344" t="str">
        <f t="shared" si="15"/>
        <v/>
      </c>
      <c r="AB135" s="343">
        <f t="shared" si="18"/>
        <v>0</v>
      </c>
      <c r="AC135" s="343">
        <f t="shared" si="19"/>
        <v>0</v>
      </c>
      <c r="AD135" s="344" t="str">
        <f t="shared" ref="AD135" si="21">IF(H135="","",AC135)</f>
        <v/>
      </c>
      <c r="AE135" s="540"/>
      <c r="AF135" s="346">
        <f t="shared" si="20"/>
        <v>0</v>
      </c>
    </row>
    <row r="136" spans="1:32" s="330" customFormat="1" ht="21" customHeight="1" x14ac:dyDescent="0.4">
      <c r="A136" s="423"/>
      <c r="B136" s="331"/>
      <c r="C136" s="331"/>
      <c r="D136" s="331"/>
      <c r="E136" s="331"/>
      <c r="F136" s="334">
        <f>SUM(F137:F138)</f>
        <v>0</v>
      </c>
      <c r="G136" s="423"/>
      <c r="H136" s="644">
        <f>COUNTA(H14:I135)</f>
        <v>0</v>
      </c>
      <c r="I136" s="644"/>
      <c r="J136" s="644">
        <f>COUNTA(J14:K135)</f>
        <v>0</v>
      </c>
      <c r="K136" s="644"/>
      <c r="L136" s="644">
        <f>COUNTA(L14:M135)</f>
        <v>0</v>
      </c>
      <c r="M136" s="644"/>
      <c r="N136" s="644">
        <f t="shared" ref="N136" si="22">COUNTA(N14:O135)</f>
        <v>0</v>
      </c>
      <c r="O136" s="644"/>
      <c r="P136" s="644">
        <f t="shared" ref="P136" si="23">COUNTA(P14:Q135)</f>
        <v>0</v>
      </c>
      <c r="Q136" s="644"/>
      <c r="R136" s="456">
        <f>COUNTA(R14:R135)</f>
        <v>0</v>
      </c>
      <c r="S136" s="456">
        <f>COUNTA(S14:S135)</f>
        <v>0</v>
      </c>
      <c r="T136" s="643">
        <f>COUNTA(T14:U135)</f>
        <v>0</v>
      </c>
      <c r="U136" s="644"/>
      <c r="V136" s="333"/>
      <c r="W136" s="333"/>
      <c r="X136" s="333"/>
      <c r="Y136" s="333"/>
      <c r="Z136" s="333"/>
      <c r="AA136" s="333"/>
      <c r="AB136" s="333"/>
      <c r="AC136" s="333"/>
      <c r="AD136" s="333"/>
      <c r="AE136" s="535"/>
    </row>
    <row r="137" spans="1:32" s="330" customFormat="1" ht="21" customHeight="1" x14ac:dyDescent="0.4">
      <c r="A137" s="423"/>
      <c r="B137" s="331"/>
      <c r="C137" s="331"/>
      <c r="D137" s="331"/>
      <c r="E137" s="331"/>
      <c r="F137" s="334">
        <f>COUNTIF(F14:F135,"fem")</f>
        <v>0</v>
      </c>
      <c r="G137" s="365" t="s">
        <v>30</v>
      </c>
      <c r="H137" s="645">
        <f>SUM(H14:I135)</f>
        <v>0</v>
      </c>
      <c r="I137" s="644"/>
      <c r="J137" s="645">
        <f>SUM(J14:K135)</f>
        <v>0</v>
      </c>
      <c r="K137" s="644"/>
      <c r="L137" s="645">
        <f>SUM(L14:M135)</f>
        <v>0</v>
      </c>
      <c r="M137" s="644"/>
      <c r="N137" s="645">
        <f>SUM(N14:O136)</f>
        <v>0</v>
      </c>
      <c r="O137" s="644"/>
      <c r="P137" s="645">
        <f>SUM(P14:Q136)</f>
        <v>0</v>
      </c>
      <c r="Q137" s="644"/>
      <c r="R137" s="452">
        <f>SUM(R14:R135)</f>
        <v>0</v>
      </c>
      <c r="S137" s="333"/>
      <c r="T137" s="333"/>
      <c r="U137" s="332"/>
      <c r="V137" s="333"/>
      <c r="W137" s="333"/>
      <c r="X137" s="333"/>
      <c r="Y137" s="333"/>
      <c r="Z137" s="333"/>
      <c r="AA137" s="333"/>
      <c r="AB137" s="333"/>
      <c r="AC137" s="333"/>
      <c r="AD137" s="333"/>
      <c r="AE137" s="535"/>
    </row>
    <row r="138" spans="1:32" s="330" customFormat="1" ht="21" customHeight="1" x14ac:dyDescent="0.4">
      <c r="A138" s="423"/>
      <c r="B138" s="331"/>
      <c r="C138" s="331"/>
      <c r="D138" s="331"/>
      <c r="E138" s="331"/>
      <c r="F138" s="334">
        <f>COUNTIF(F14:F135,"mas")</f>
        <v>0</v>
      </c>
      <c r="G138" s="365" t="s">
        <v>24</v>
      </c>
      <c r="H138" s="646" t="str">
        <f>IFERROR((AVERAGE(H13:I135)),"")</f>
        <v/>
      </c>
      <c r="I138" s="646"/>
      <c r="J138" s="646" t="str">
        <f>IFERROR((AVERAGE(J14:K135)),"")</f>
        <v/>
      </c>
      <c r="K138" s="646"/>
      <c r="L138" s="646" t="str">
        <f>IFERROR((AVERAGE(L14:M135)),"")</f>
        <v/>
      </c>
      <c r="M138" s="646"/>
      <c r="N138" s="645" t="str">
        <f>IFERROR((AVERAGE(N13:O135)),"")</f>
        <v/>
      </c>
      <c r="O138" s="645"/>
      <c r="P138" s="645" t="str">
        <f>IFERROR((AVERAGE(P13:Q135)),"")</f>
        <v/>
      </c>
      <c r="Q138" s="645"/>
      <c r="R138" s="453" t="str">
        <f>IFERROR((AVERAGE(R14:R135)),"")</f>
        <v/>
      </c>
      <c r="S138" s="333"/>
      <c r="T138" s="333"/>
      <c r="U138" s="332"/>
      <c r="V138" s="333"/>
      <c r="W138" s="333"/>
      <c r="X138" s="333"/>
      <c r="Y138" s="333"/>
      <c r="Z138" s="333"/>
      <c r="AA138" s="333"/>
      <c r="AB138" s="333"/>
      <c r="AC138" s="333"/>
      <c r="AD138" s="333"/>
      <c r="AE138" s="535"/>
    </row>
    <row r="139" spans="1:32" s="330" customFormat="1" ht="21" customHeight="1" x14ac:dyDescent="0.4">
      <c r="A139" s="423"/>
      <c r="B139" s="331"/>
      <c r="C139" s="331"/>
      <c r="D139" s="331"/>
      <c r="E139" s="331"/>
      <c r="F139" s="423"/>
      <c r="G139" s="423"/>
      <c r="H139" s="389"/>
      <c r="I139" s="389" t="e">
        <f>H137/H136</f>
        <v>#DIV/0!</v>
      </c>
      <c r="J139" s="389"/>
      <c r="K139" s="389" t="e">
        <f>J137/J136</f>
        <v>#DIV/0!</v>
      </c>
      <c r="L139" s="389"/>
      <c r="M139" s="389" t="e">
        <f>L137/L136</f>
        <v>#DIV/0!</v>
      </c>
      <c r="N139" s="389"/>
      <c r="O139" s="389" t="e">
        <f>N137/N136</f>
        <v>#DIV/0!</v>
      </c>
      <c r="P139" s="389"/>
      <c r="Q139" s="389" t="e">
        <f>P137/P136</f>
        <v>#DIV/0!</v>
      </c>
      <c r="R139" s="454" t="e">
        <f>R137/R136</f>
        <v>#DIV/0!</v>
      </c>
      <c r="S139" s="333"/>
      <c r="T139" s="333"/>
      <c r="U139" s="332"/>
      <c r="V139" s="333"/>
      <c r="W139" s="333"/>
      <c r="X139" s="333"/>
      <c r="Y139" s="333"/>
      <c r="Z139" s="333"/>
      <c r="AA139" s="333"/>
      <c r="AB139" s="333"/>
      <c r="AC139" s="333"/>
      <c r="AD139" s="333"/>
      <c r="AE139" s="535"/>
    </row>
    <row r="140" spans="1:32" s="330" customFormat="1" ht="21" customHeight="1" x14ac:dyDescent="0.4">
      <c r="A140" s="423"/>
      <c r="B140" s="331"/>
      <c r="C140" s="331"/>
      <c r="D140" s="331"/>
      <c r="E140" s="331"/>
      <c r="F140" s="423"/>
      <c r="G140" s="423"/>
      <c r="H140" s="389"/>
      <c r="I140" s="389"/>
      <c r="J140" s="389"/>
      <c r="K140" s="389"/>
      <c r="L140" s="389"/>
      <c r="M140" s="389"/>
      <c r="N140" s="389"/>
      <c r="O140" s="389"/>
      <c r="P140" s="389"/>
      <c r="Q140" s="389"/>
      <c r="R140" s="455"/>
      <c r="S140" s="333"/>
      <c r="T140" s="333"/>
      <c r="U140" s="332"/>
      <c r="V140" s="333"/>
      <c r="W140" s="333"/>
      <c r="X140" s="333"/>
      <c r="Y140" s="333"/>
      <c r="Z140" s="333"/>
      <c r="AA140" s="333"/>
      <c r="AB140" s="333"/>
      <c r="AC140" s="333"/>
      <c r="AD140" s="333"/>
      <c r="AE140" s="535"/>
    </row>
    <row r="141" spans="1:32" s="330" customFormat="1" ht="21" customHeight="1" x14ac:dyDescent="0.4">
      <c r="A141" s="423"/>
      <c r="B141" s="331"/>
      <c r="C141" s="331"/>
      <c r="D141" s="331"/>
      <c r="E141" s="331"/>
      <c r="F141" s="423"/>
      <c r="G141" s="423"/>
      <c r="H141" s="389"/>
      <c r="I141" s="389"/>
      <c r="J141" s="389"/>
      <c r="K141" s="389"/>
      <c r="L141" s="389"/>
      <c r="M141" s="389"/>
      <c r="N141" s="389"/>
      <c r="O141" s="389"/>
      <c r="P141" s="389"/>
      <c r="Q141" s="389"/>
      <c r="R141" s="455"/>
      <c r="S141" s="333"/>
      <c r="T141" s="333"/>
      <c r="U141" s="332"/>
      <c r="V141" s="333"/>
      <c r="W141" s="333"/>
      <c r="X141" s="333"/>
      <c r="Y141" s="333"/>
      <c r="Z141" s="333"/>
      <c r="AA141" s="333"/>
      <c r="AB141" s="333"/>
      <c r="AC141" s="333"/>
      <c r="AD141" s="333"/>
      <c r="AE141" s="535"/>
    </row>
    <row r="142" spans="1:32" s="330" customFormat="1" ht="21" customHeight="1" x14ac:dyDescent="0.4">
      <c r="A142" s="423"/>
      <c r="B142" s="331"/>
      <c r="C142" s="331"/>
      <c r="D142" s="331"/>
      <c r="E142" s="331"/>
      <c r="F142" s="423"/>
      <c r="G142" s="423"/>
      <c r="H142" s="389"/>
      <c r="I142" s="389"/>
      <c r="J142" s="389"/>
      <c r="K142" s="389"/>
      <c r="L142" s="389"/>
      <c r="M142" s="389"/>
      <c r="N142" s="389"/>
      <c r="O142" s="389"/>
      <c r="P142" s="389"/>
      <c r="Q142" s="389"/>
      <c r="R142" s="455"/>
      <c r="S142" s="333"/>
      <c r="T142" s="333"/>
      <c r="U142" s="332"/>
      <c r="V142" s="333"/>
      <c r="W142" s="333"/>
      <c r="X142" s="333"/>
      <c r="Y142" s="333"/>
      <c r="Z142" s="333"/>
      <c r="AA142" s="333"/>
      <c r="AB142" s="333"/>
      <c r="AC142" s="333"/>
      <c r="AD142" s="333"/>
      <c r="AE142" s="535"/>
    </row>
    <row r="143" spans="1:32" s="330" customFormat="1" ht="21" customHeight="1" x14ac:dyDescent="0.4">
      <c r="A143" s="423"/>
      <c r="B143" s="331"/>
      <c r="C143" s="331"/>
      <c r="D143" s="331"/>
      <c r="E143" s="331"/>
      <c r="F143" s="423"/>
      <c r="G143" s="423"/>
      <c r="H143" s="389"/>
      <c r="I143" s="389"/>
      <c r="J143" s="389"/>
      <c r="K143" s="389"/>
      <c r="L143" s="389"/>
      <c r="M143" s="389"/>
      <c r="N143" s="389"/>
      <c r="O143" s="389"/>
      <c r="P143" s="389"/>
      <c r="Q143" s="389"/>
      <c r="R143" s="455"/>
      <c r="S143" s="333"/>
      <c r="T143" s="333"/>
      <c r="U143" s="332"/>
      <c r="V143" s="333"/>
      <c r="W143" s="333"/>
      <c r="X143" s="333"/>
      <c r="Y143" s="333"/>
      <c r="Z143" s="333"/>
      <c r="AA143" s="333"/>
      <c r="AB143" s="333"/>
      <c r="AC143" s="333"/>
      <c r="AD143" s="333"/>
      <c r="AE143" s="535"/>
    </row>
    <row r="144" spans="1:32" s="330" customFormat="1" ht="21" customHeight="1" x14ac:dyDescent="0.4">
      <c r="A144" s="423"/>
      <c r="B144" s="331"/>
      <c r="C144" s="331"/>
      <c r="D144" s="331"/>
      <c r="E144" s="331"/>
      <c r="F144" s="423"/>
      <c r="G144" s="423"/>
      <c r="H144" s="389"/>
      <c r="I144" s="389"/>
      <c r="J144" s="389"/>
      <c r="K144" s="389"/>
      <c r="L144" s="389"/>
      <c r="M144" s="389"/>
      <c r="N144" s="389"/>
      <c r="O144" s="389"/>
      <c r="P144" s="389"/>
      <c r="Q144" s="389"/>
      <c r="R144" s="455"/>
      <c r="S144" s="333"/>
      <c r="T144" s="333"/>
      <c r="U144" s="332"/>
      <c r="V144" s="333"/>
      <c r="W144" s="333"/>
      <c r="X144" s="333"/>
      <c r="Y144" s="333"/>
      <c r="Z144" s="333"/>
      <c r="AA144" s="333"/>
      <c r="AB144" s="333"/>
      <c r="AC144" s="333"/>
      <c r="AD144" s="333"/>
      <c r="AE144" s="535"/>
    </row>
    <row r="145" spans="1:31" s="330" customFormat="1" ht="21" customHeight="1" x14ac:dyDescent="0.4">
      <c r="A145" s="423"/>
      <c r="B145" s="331"/>
      <c r="C145" s="331"/>
      <c r="D145" s="331"/>
      <c r="E145" s="331"/>
      <c r="F145" s="423"/>
      <c r="G145" s="423"/>
      <c r="H145" s="389"/>
      <c r="I145" s="389"/>
      <c r="J145" s="389"/>
      <c r="K145" s="389"/>
      <c r="L145" s="389"/>
      <c r="M145" s="389"/>
      <c r="N145" s="389"/>
      <c r="O145" s="389"/>
      <c r="P145" s="389"/>
      <c r="Q145" s="389"/>
      <c r="R145" s="455"/>
      <c r="S145" s="333"/>
      <c r="T145" s="333"/>
      <c r="U145" s="332"/>
      <c r="V145" s="333"/>
      <c r="W145" s="333"/>
      <c r="X145" s="333"/>
      <c r="Y145" s="333"/>
      <c r="Z145" s="333"/>
      <c r="AA145" s="333"/>
      <c r="AB145" s="333"/>
      <c r="AC145" s="333"/>
      <c r="AD145" s="333"/>
      <c r="AE145" s="535"/>
    </row>
    <row r="146" spans="1:31" s="330" customFormat="1" ht="22.8" x14ac:dyDescent="0.4">
      <c r="A146" s="423"/>
      <c r="B146" s="331"/>
      <c r="C146" s="331"/>
      <c r="D146" s="331"/>
      <c r="E146" s="331"/>
      <c r="F146" s="423"/>
      <c r="G146" s="423"/>
      <c r="H146" s="389"/>
      <c r="I146" s="389"/>
      <c r="J146" s="389"/>
      <c r="K146" s="389"/>
      <c r="L146" s="389"/>
      <c r="M146" s="389"/>
      <c r="N146" s="389"/>
      <c r="O146" s="389"/>
      <c r="P146" s="389"/>
      <c r="Q146" s="389"/>
      <c r="R146" s="455"/>
      <c r="S146" s="333"/>
      <c r="T146" s="333"/>
      <c r="U146" s="332"/>
      <c r="V146" s="333"/>
      <c r="W146" s="333"/>
      <c r="X146" s="333"/>
      <c r="Y146" s="333"/>
      <c r="Z146" s="333"/>
      <c r="AA146" s="333"/>
      <c r="AB146" s="333"/>
      <c r="AC146" s="333"/>
      <c r="AD146" s="333"/>
      <c r="AE146" s="535"/>
    </row>
    <row r="147" spans="1:31" s="330" customFormat="1" ht="22.8" x14ac:dyDescent="0.4">
      <c r="A147" s="423"/>
      <c r="B147" s="331"/>
      <c r="C147" s="331"/>
      <c r="D147" s="331"/>
      <c r="E147" s="331"/>
      <c r="F147" s="423"/>
      <c r="G147" s="423"/>
      <c r="H147" s="389"/>
      <c r="I147" s="389"/>
      <c r="J147" s="389"/>
      <c r="K147" s="389"/>
      <c r="L147" s="389"/>
      <c r="M147" s="389"/>
      <c r="N147" s="389"/>
      <c r="O147" s="389"/>
      <c r="P147" s="389"/>
      <c r="Q147" s="389"/>
      <c r="R147" s="455"/>
      <c r="S147" s="333"/>
      <c r="T147" s="333"/>
      <c r="U147" s="332"/>
      <c r="V147" s="333"/>
      <c r="W147" s="333"/>
      <c r="X147" s="333"/>
      <c r="Y147" s="333"/>
      <c r="Z147" s="333"/>
      <c r="AA147" s="333"/>
      <c r="AB147" s="333"/>
      <c r="AC147" s="333"/>
      <c r="AD147" s="333"/>
      <c r="AE147" s="535"/>
    </row>
    <row r="148" spans="1:31" s="330" customFormat="1" ht="22.8" x14ac:dyDescent="0.4">
      <c r="A148" s="423"/>
      <c r="B148" s="331"/>
      <c r="C148" s="331"/>
      <c r="D148" s="331"/>
      <c r="E148" s="331"/>
      <c r="F148" s="423"/>
      <c r="G148" s="423"/>
      <c r="H148" s="389"/>
      <c r="I148" s="389"/>
      <c r="J148" s="389"/>
      <c r="K148" s="389"/>
      <c r="L148" s="389"/>
      <c r="M148" s="389"/>
      <c r="N148" s="389"/>
      <c r="O148" s="389"/>
      <c r="P148" s="389"/>
      <c r="Q148" s="389"/>
      <c r="R148" s="454"/>
      <c r="S148" s="333"/>
      <c r="T148" s="333"/>
      <c r="U148" s="332"/>
      <c r="V148" s="333"/>
      <c r="W148" s="333"/>
      <c r="X148" s="333"/>
      <c r="Y148" s="333"/>
      <c r="Z148" s="333"/>
      <c r="AA148" s="333"/>
      <c r="AB148" s="333"/>
      <c r="AC148" s="333"/>
      <c r="AD148" s="333"/>
      <c r="AE148" s="535"/>
    </row>
    <row r="149" spans="1:31" s="330" customFormat="1" ht="22.8" x14ac:dyDescent="0.4">
      <c r="A149" s="423"/>
      <c r="B149" s="331"/>
      <c r="C149" s="331"/>
      <c r="D149" s="331"/>
      <c r="E149" s="331"/>
      <c r="F149" s="423"/>
      <c r="G149" s="423"/>
      <c r="H149" s="389"/>
      <c r="I149" s="389"/>
      <c r="J149" s="389"/>
      <c r="K149" s="389"/>
      <c r="L149" s="389"/>
      <c r="M149" s="389"/>
      <c r="N149" s="389"/>
      <c r="O149" s="389"/>
      <c r="P149" s="389"/>
      <c r="Q149" s="389"/>
      <c r="R149" s="454"/>
      <c r="S149" s="333"/>
      <c r="T149" s="333"/>
      <c r="U149" s="332"/>
      <c r="V149" s="333"/>
      <c r="W149" s="333"/>
      <c r="X149" s="333"/>
      <c r="Y149" s="333"/>
      <c r="Z149" s="333"/>
      <c r="AA149" s="333"/>
      <c r="AB149" s="333"/>
      <c r="AC149" s="333"/>
      <c r="AD149" s="333"/>
      <c r="AE149" s="535"/>
    </row>
    <row r="150" spans="1:31" s="330" customFormat="1" ht="22.8" x14ac:dyDescent="0.4">
      <c r="A150" s="423"/>
      <c r="B150" s="331"/>
      <c r="C150" s="331"/>
      <c r="D150" s="331"/>
      <c r="E150" s="331"/>
      <c r="F150" s="423"/>
      <c r="G150" s="423"/>
      <c r="H150" s="389"/>
      <c r="I150" s="389"/>
      <c r="J150" s="389"/>
      <c r="K150" s="389"/>
      <c r="L150" s="389"/>
      <c r="M150" s="389"/>
      <c r="N150" s="389"/>
      <c r="O150" s="389"/>
      <c r="P150" s="389"/>
      <c r="Q150" s="389"/>
      <c r="R150" s="454"/>
      <c r="S150" s="333"/>
      <c r="T150" s="333"/>
      <c r="U150" s="332"/>
      <c r="V150" s="333"/>
      <c r="W150" s="333"/>
      <c r="X150" s="333"/>
      <c r="Y150" s="333"/>
      <c r="Z150" s="333"/>
      <c r="AA150" s="333"/>
      <c r="AB150" s="333"/>
      <c r="AC150" s="333"/>
      <c r="AD150" s="333"/>
      <c r="AE150" s="535"/>
    </row>
    <row r="151" spans="1:31" s="330" customFormat="1" ht="22.8" x14ac:dyDescent="0.4">
      <c r="A151" s="423"/>
      <c r="B151" s="331"/>
      <c r="C151" s="331"/>
      <c r="D151" s="331"/>
      <c r="E151" s="331"/>
      <c r="F151" s="423"/>
      <c r="G151" s="423"/>
      <c r="H151" s="389"/>
      <c r="I151" s="389"/>
      <c r="J151" s="389"/>
      <c r="K151" s="389"/>
      <c r="L151" s="389"/>
      <c r="M151" s="389"/>
      <c r="N151" s="389"/>
      <c r="O151" s="389"/>
      <c r="P151" s="389"/>
      <c r="Q151" s="389"/>
      <c r="R151" s="454"/>
      <c r="S151" s="333"/>
      <c r="T151" s="333"/>
      <c r="U151" s="332"/>
      <c r="V151" s="333"/>
      <c r="W151" s="333"/>
      <c r="X151" s="333"/>
      <c r="Y151" s="333"/>
      <c r="Z151" s="333"/>
      <c r="AA151" s="333"/>
      <c r="AB151" s="333"/>
      <c r="AC151" s="333"/>
      <c r="AD151" s="333"/>
      <c r="AE151" s="535"/>
    </row>
    <row r="152" spans="1:31" s="330" customFormat="1" ht="22.8" x14ac:dyDescent="0.4">
      <c r="A152" s="423"/>
      <c r="B152" s="331"/>
      <c r="C152" s="331"/>
      <c r="D152" s="331"/>
      <c r="E152" s="331"/>
      <c r="F152" s="423"/>
      <c r="G152" s="423"/>
      <c r="H152" s="389"/>
      <c r="I152" s="389"/>
      <c r="J152" s="389"/>
      <c r="K152" s="389"/>
      <c r="L152" s="389"/>
      <c r="M152" s="389"/>
      <c r="N152" s="389"/>
      <c r="O152" s="389"/>
      <c r="P152" s="389"/>
      <c r="Q152" s="389"/>
      <c r="R152" s="454"/>
      <c r="S152" s="333"/>
      <c r="T152" s="333"/>
      <c r="U152" s="332"/>
      <c r="V152" s="333"/>
      <c r="W152" s="333"/>
      <c r="X152" s="333"/>
      <c r="Y152" s="333"/>
      <c r="Z152" s="333"/>
      <c r="AA152" s="333"/>
      <c r="AB152" s="333"/>
      <c r="AC152" s="333"/>
      <c r="AD152" s="333"/>
      <c r="AE152" s="535"/>
    </row>
    <row r="153" spans="1:31" s="330" customFormat="1" ht="22.8" x14ac:dyDescent="0.4">
      <c r="A153" s="423"/>
      <c r="B153" s="331"/>
      <c r="C153" s="331"/>
      <c r="D153" s="331"/>
      <c r="E153" s="331"/>
      <c r="F153" s="423"/>
      <c r="G153" s="423"/>
      <c r="H153" s="389"/>
      <c r="I153" s="389"/>
      <c r="J153" s="389"/>
      <c r="K153" s="389"/>
      <c r="L153" s="389"/>
      <c r="M153" s="389"/>
      <c r="N153" s="389"/>
      <c r="O153" s="389"/>
      <c r="P153" s="389"/>
      <c r="Q153" s="389"/>
      <c r="R153" s="454"/>
      <c r="S153" s="333"/>
      <c r="T153" s="333"/>
      <c r="U153" s="332"/>
      <c r="V153" s="333"/>
      <c r="W153" s="333"/>
      <c r="X153" s="333"/>
      <c r="Y153" s="333"/>
      <c r="Z153" s="333"/>
      <c r="AA153" s="333"/>
      <c r="AB153" s="333"/>
      <c r="AC153" s="333"/>
      <c r="AD153" s="333"/>
      <c r="AE153" s="535"/>
    </row>
    <row r="154" spans="1:31" s="330" customFormat="1" ht="22.8" x14ac:dyDescent="0.4">
      <c r="A154" s="423"/>
      <c r="B154" s="331"/>
      <c r="C154" s="331"/>
      <c r="D154" s="331"/>
      <c r="E154" s="331"/>
      <c r="F154" s="423"/>
      <c r="G154" s="423"/>
      <c r="H154" s="389"/>
      <c r="I154" s="389"/>
      <c r="J154" s="389"/>
      <c r="K154" s="389"/>
      <c r="L154" s="389"/>
      <c r="M154" s="389"/>
      <c r="N154" s="389"/>
      <c r="O154" s="389"/>
      <c r="P154" s="389"/>
      <c r="Q154" s="389"/>
      <c r="R154" s="454"/>
      <c r="S154" s="333"/>
      <c r="T154" s="333"/>
      <c r="U154" s="332"/>
      <c r="V154" s="333"/>
      <c r="W154" s="333"/>
      <c r="X154" s="333"/>
      <c r="Y154" s="333"/>
      <c r="Z154" s="333"/>
      <c r="AA154" s="333"/>
      <c r="AB154" s="333"/>
      <c r="AC154" s="333"/>
      <c r="AD154" s="333"/>
      <c r="AE154" s="535"/>
    </row>
    <row r="155" spans="1:31" s="330" customFormat="1" ht="22.8" x14ac:dyDescent="0.4">
      <c r="A155" s="423"/>
      <c r="B155" s="331"/>
      <c r="C155" s="331"/>
      <c r="D155" s="331"/>
      <c r="E155" s="331"/>
      <c r="F155" s="423"/>
      <c r="G155" s="423"/>
      <c r="H155" s="389"/>
      <c r="I155" s="389"/>
      <c r="J155" s="389"/>
      <c r="K155" s="389"/>
      <c r="L155" s="389"/>
      <c r="M155" s="389"/>
      <c r="N155" s="389"/>
      <c r="O155" s="389"/>
      <c r="P155" s="389"/>
      <c r="Q155" s="389"/>
      <c r="R155" s="454"/>
      <c r="S155" s="333"/>
      <c r="T155" s="333"/>
      <c r="U155" s="332"/>
      <c r="V155" s="333"/>
      <c r="W155" s="333"/>
      <c r="X155" s="333"/>
      <c r="Y155" s="333"/>
      <c r="Z155" s="333"/>
      <c r="AA155" s="333"/>
      <c r="AB155" s="333"/>
      <c r="AC155" s="333"/>
      <c r="AD155" s="333"/>
      <c r="AE155" s="535"/>
    </row>
    <row r="156" spans="1:31" s="330" customFormat="1" ht="22.8" x14ac:dyDescent="0.4">
      <c r="A156" s="423"/>
      <c r="B156" s="331"/>
      <c r="C156" s="331"/>
      <c r="D156" s="331"/>
      <c r="E156" s="331"/>
      <c r="F156" s="423"/>
      <c r="G156" s="423"/>
      <c r="H156" s="389"/>
      <c r="I156" s="389"/>
      <c r="J156" s="389"/>
      <c r="K156" s="389"/>
      <c r="L156" s="389"/>
      <c r="M156" s="389"/>
      <c r="N156" s="389"/>
      <c r="O156" s="389"/>
      <c r="P156" s="389"/>
      <c r="Q156" s="389"/>
      <c r="R156" s="454"/>
      <c r="S156" s="333"/>
      <c r="T156" s="333"/>
      <c r="U156" s="332"/>
      <c r="V156" s="333"/>
      <c r="W156" s="333"/>
      <c r="X156" s="333"/>
      <c r="Y156" s="333"/>
      <c r="Z156" s="333"/>
      <c r="AA156" s="333"/>
      <c r="AB156" s="333"/>
      <c r="AC156" s="333"/>
      <c r="AD156" s="333"/>
      <c r="AE156" s="535"/>
    </row>
    <row r="157" spans="1:31" s="330" customFormat="1" ht="22.8" x14ac:dyDescent="0.4">
      <c r="A157" s="423"/>
      <c r="B157" s="331"/>
      <c r="C157" s="331"/>
      <c r="D157" s="331"/>
      <c r="E157" s="331"/>
      <c r="F157" s="423"/>
      <c r="G157" s="423"/>
      <c r="H157" s="389"/>
      <c r="I157" s="389"/>
      <c r="J157" s="389"/>
      <c r="K157" s="389"/>
      <c r="L157" s="389"/>
      <c r="M157" s="389"/>
      <c r="N157" s="389"/>
      <c r="O157" s="389"/>
      <c r="P157" s="389"/>
      <c r="Q157" s="389"/>
      <c r="R157" s="454"/>
      <c r="S157" s="333"/>
      <c r="T157" s="333"/>
      <c r="U157" s="332"/>
      <c r="V157" s="333"/>
      <c r="W157" s="333"/>
      <c r="X157" s="333"/>
      <c r="Y157" s="333"/>
      <c r="Z157" s="333"/>
      <c r="AA157" s="333"/>
      <c r="AB157" s="333"/>
      <c r="AC157" s="333"/>
      <c r="AD157" s="333"/>
      <c r="AE157" s="535"/>
    </row>
    <row r="158" spans="1:31" s="330" customFormat="1" ht="22.8" x14ac:dyDescent="0.4">
      <c r="A158" s="423"/>
      <c r="B158" s="331"/>
      <c r="C158" s="331"/>
      <c r="D158" s="331"/>
      <c r="E158" s="331"/>
      <c r="F158" s="423"/>
      <c r="G158" s="423"/>
      <c r="H158" s="389"/>
      <c r="I158" s="389"/>
      <c r="J158" s="389"/>
      <c r="K158" s="389"/>
      <c r="L158" s="389"/>
      <c r="M158" s="389"/>
      <c r="N158" s="389"/>
      <c r="O158" s="389"/>
      <c r="P158" s="389"/>
      <c r="Q158" s="389"/>
      <c r="R158" s="454"/>
      <c r="S158" s="333"/>
      <c r="T158" s="333"/>
      <c r="U158" s="332"/>
      <c r="V158" s="333"/>
      <c r="W158" s="333"/>
      <c r="X158" s="333"/>
      <c r="Y158" s="333"/>
      <c r="Z158" s="333"/>
      <c r="AA158" s="333"/>
      <c r="AB158" s="333"/>
      <c r="AC158" s="333"/>
      <c r="AD158" s="333"/>
      <c r="AE158" s="535"/>
    </row>
    <row r="159" spans="1:31" s="330" customFormat="1" ht="22.8" x14ac:dyDescent="0.4">
      <c r="A159" s="423"/>
      <c r="B159" s="331"/>
      <c r="C159" s="331"/>
      <c r="D159" s="331"/>
      <c r="E159" s="331"/>
      <c r="F159" s="423"/>
      <c r="G159" s="423"/>
      <c r="H159" s="389"/>
      <c r="I159" s="389"/>
      <c r="J159" s="389"/>
      <c r="K159" s="389"/>
      <c r="L159" s="389"/>
      <c r="M159" s="389"/>
      <c r="N159" s="389"/>
      <c r="O159" s="389"/>
      <c r="P159" s="389"/>
      <c r="Q159" s="389"/>
      <c r="R159" s="454"/>
      <c r="S159" s="333"/>
      <c r="T159" s="333"/>
      <c r="U159" s="332"/>
      <c r="V159" s="333"/>
      <c r="W159" s="333"/>
      <c r="X159" s="333"/>
      <c r="Y159" s="333"/>
      <c r="Z159" s="333"/>
      <c r="AA159" s="333"/>
      <c r="AB159" s="333"/>
      <c r="AC159" s="333"/>
      <c r="AD159" s="333"/>
      <c r="AE159" s="535"/>
    </row>
    <row r="160" spans="1:31" s="330" customFormat="1" ht="22.8" x14ac:dyDescent="0.4">
      <c r="A160" s="423"/>
      <c r="B160" s="331"/>
      <c r="C160" s="331"/>
      <c r="D160" s="331"/>
      <c r="E160" s="331"/>
      <c r="F160" s="423"/>
      <c r="G160" s="423"/>
      <c r="H160" s="389"/>
      <c r="I160" s="389"/>
      <c r="J160" s="389"/>
      <c r="K160" s="389"/>
      <c r="L160" s="389"/>
      <c r="M160" s="389"/>
      <c r="N160" s="389"/>
      <c r="O160" s="389"/>
      <c r="P160" s="389"/>
      <c r="Q160" s="389"/>
      <c r="R160" s="454"/>
      <c r="S160" s="333"/>
      <c r="T160" s="333"/>
      <c r="U160" s="332"/>
      <c r="V160" s="333"/>
      <c r="W160" s="333"/>
      <c r="X160" s="333"/>
      <c r="Y160" s="333"/>
      <c r="Z160" s="333"/>
      <c r="AA160" s="333"/>
      <c r="AB160" s="333"/>
      <c r="AC160" s="333"/>
      <c r="AD160" s="333"/>
      <c r="AE160" s="535"/>
    </row>
    <row r="161" spans="1:31" s="330" customFormat="1" ht="22.8" x14ac:dyDescent="0.4">
      <c r="A161" s="423"/>
      <c r="B161" s="331"/>
      <c r="C161" s="331"/>
      <c r="D161" s="331"/>
      <c r="E161" s="331"/>
      <c r="F161" s="423"/>
      <c r="G161" s="423"/>
      <c r="H161" s="389"/>
      <c r="I161" s="389"/>
      <c r="J161" s="389"/>
      <c r="K161" s="389"/>
      <c r="L161" s="389"/>
      <c r="M161" s="389"/>
      <c r="N161" s="389"/>
      <c r="O161" s="389"/>
      <c r="P161" s="389"/>
      <c r="Q161" s="389"/>
      <c r="R161" s="454"/>
      <c r="S161" s="333"/>
      <c r="T161" s="333"/>
      <c r="U161" s="332"/>
      <c r="V161" s="333"/>
      <c r="W161" s="333"/>
      <c r="X161" s="333"/>
      <c r="Y161" s="333"/>
      <c r="Z161" s="333"/>
      <c r="AA161" s="333"/>
      <c r="AB161" s="333"/>
      <c r="AC161" s="333"/>
      <c r="AD161" s="333"/>
      <c r="AE161" s="535"/>
    </row>
    <row r="162" spans="1:31" s="330" customFormat="1" ht="22.8" x14ac:dyDescent="0.4">
      <c r="A162" s="423"/>
      <c r="B162" s="331"/>
      <c r="C162" s="331"/>
      <c r="D162" s="331"/>
      <c r="E162" s="331"/>
      <c r="F162" s="423"/>
      <c r="G162" s="423"/>
      <c r="H162" s="389"/>
      <c r="I162" s="389"/>
      <c r="J162" s="389"/>
      <c r="K162" s="389"/>
      <c r="L162" s="389"/>
      <c r="M162" s="389"/>
      <c r="N162" s="389"/>
      <c r="O162" s="389"/>
      <c r="P162" s="389"/>
      <c r="Q162" s="389"/>
      <c r="R162" s="454"/>
      <c r="S162" s="333"/>
      <c r="T162" s="333"/>
      <c r="U162" s="332"/>
      <c r="V162" s="333"/>
      <c r="W162" s="333"/>
      <c r="X162" s="333"/>
      <c r="Y162" s="333"/>
      <c r="Z162" s="333"/>
      <c r="AA162" s="333"/>
      <c r="AB162" s="333"/>
      <c r="AC162" s="333"/>
      <c r="AD162" s="333"/>
      <c r="AE162" s="535"/>
    </row>
    <row r="163" spans="1:31" s="330" customFormat="1" ht="22.8" x14ac:dyDescent="0.4">
      <c r="A163" s="423"/>
      <c r="B163" s="331"/>
      <c r="C163" s="331"/>
      <c r="D163" s="331"/>
      <c r="E163" s="331"/>
      <c r="F163" s="423"/>
      <c r="G163" s="423"/>
      <c r="H163" s="389"/>
      <c r="I163" s="389"/>
      <c r="J163" s="389"/>
      <c r="K163" s="389"/>
      <c r="L163" s="389"/>
      <c r="M163" s="389"/>
      <c r="N163" s="389"/>
      <c r="O163" s="389"/>
      <c r="P163" s="389"/>
      <c r="Q163" s="389"/>
      <c r="R163" s="454"/>
      <c r="S163" s="333"/>
      <c r="T163" s="333"/>
      <c r="U163" s="332"/>
      <c r="V163" s="333"/>
      <c r="W163" s="333"/>
      <c r="X163" s="333"/>
      <c r="Y163" s="333"/>
      <c r="Z163" s="333"/>
      <c r="AA163" s="333"/>
      <c r="AB163" s="333"/>
      <c r="AC163" s="333"/>
      <c r="AD163" s="333"/>
      <c r="AE163" s="535"/>
    </row>
    <row r="164" spans="1:31" s="330" customFormat="1" ht="22.8" x14ac:dyDescent="0.4">
      <c r="A164" s="423"/>
      <c r="B164" s="331"/>
      <c r="C164" s="331"/>
      <c r="D164" s="331"/>
      <c r="E164" s="331"/>
      <c r="F164" s="423"/>
      <c r="G164" s="423"/>
      <c r="H164" s="389"/>
      <c r="I164" s="389"/>
      <c r="J164" s="389"/>
      <c r="K164" s="389"/>
      <c r="L164" s="389"/>
      <c r="M164" s="389"/>
      <c r="N164" s="389"/>
      <c r="O164" s="389"/>
      <c r="P164" s="389"/>
      <c r="Q164" s="389"/>
      <c r="R164" s="454"/>
      <c r="S164" s="333"/>
      <c r="T164" s="333"/>
      <c r="U164" s="332"/>
      <c r="V164" s="333"/>
      <c r="W164" s="333"/>
      <c r="X164" s="333"/>
      <c r="Y164" s="333"/>
      <c r="Z164" s="333"/>
      <c r="AA164" s="333"/>
      <c r="AB164" s="333"/>
      <c r="AC164" s="333"/>
      <c r="AD164" s="333"/>
      <c r="AE164" s="535"/>
    </row>
    <row r="165" spans="1:31" s="330" customFormat="1" ht="22.8" x14ac:dyDescent="0.4">
      <c r="A165" s="423"/>
      <c r="B165" s="331"/>
      <c r="C165" s="331"/>
      <c r="D165" s="331"/>
      <c r="E165" s="331"/>
      <c r="F165" s="423"/>
      <c r="G165" s="423"/>
      <c r="H165" s="389"/>
      <c r="I165" s="389"/>
      <c r="J165" s="389"/>
      <c r="K165" s="389"/>
      <c r="L165" s="389"/>
      <c r="M165" s="389"/>
      <c r="N165" s="389"/>
      <c r="O165" s="389"/>
      <c r="P165" s="389"/>
      <c r="Q165" s="389"/>
      <c r="R165" s="454"/>
      <c r="S165" s="333"/>
      <c r="T165" s="333"/>
      <c r="U165" s="332"/>
      <c r="V165" s="333"/>
      <c r="W165" s="333"/>
      <c r="X165" s="333"/>
      <c r="Y165" s="333"/>
      <c r="Z165" s="333"/>
      <c r="AA165" s="333"/>
      <c r="AB165" s="333"/>
      <c r="AC165" s="333"/>
      <c r="AD165" s="333"/>
      <c r="AE165" s="535"/>
    </row>
    <row r="166" spans="1:31" s="330" customFormat="1" ht="22.8" x14ac:dyDescent="0.4">
      <c r="A166" s="423"/>
      <c r="B166" s="331"/>
      <c r="C166" s="331"/>
      <c r="D166" s="331"/>
      <c r="E166" s="331"/>
      <c r="F166" s="423"/>
      <c r="G166" s="423"/>
      <c r="H166" s="389"/>
      <c r="I166" s="389"/>
      <c r="J166" s="389"/>
      <c r="K166" s="389"/>
      <c r="L166" s="389"/>
      <c r="M166" s="389"/>
      <c r="N166" s="389"/>
      <c r="O166" s="389"/>
      <c r="P166" s="389"/>
      <c r="Q166" s="389"/>
      <c r="R166" s="454"/>
      <c r="S166" s="333"/>
      <c r="T166" s="333"/>
      <c r="U166" s="332"/>
      <c r="V166" s="333"/>
      <c r="W166" s="333"/>
      <c r="X166" s="333"/>
      <c r="Y166" s="333"/>
      <c r="Z166" s="333"/>
      <c r="AA166" s="333"/>
      <c r="AB166" s="333"/>
      <c r="AC166" s="333"/>
      <c r="AD166" s="333"/>
      <c r="AE166" s="535"/>
    </row>
    <row r="167" spans="1:31" s="330" customFormat="1" ht="22.8" x14ac:dyDescent="0.4">
      <c r="A167" s="423"/>
      <c r="B167" s="331"/>
      <c r="C167" s="331"/>
      <c r="D167" s="331"/>
      <c r="E167" s="331"/>
      <c r="F167" s="423"/>
      <c r="G167" s="423"/>
      <c r="H167" s="333"/>
      <c r="I167" s="333"/>
      <c r="J167" s="333"/>
      <c r="K167" s="333"/>
      <c r="L167" s="333"/>
      <c r="M167" s="333"/>
      <c r="N167" s="333"/>
      <c r="O167" s="333"/>
      <c r="P167" s="333"/>
      <c r="Q167" s="333"/>
      <c r="R167" s="454"/>
      <c r="S167" s="333"/>
      <c r="T167" s="333"/>
      <c r="U167" s="332"/>
      <c r="V167" s="333"/>
      <c r="W167" s="333"/>
      <c r="X167" s="333"/>
      <c r="Y167" s="333"/>
      <c r="Z167" s="333"/>
      <c r="AA167" s="333"/>
      <c r="AB167" s="333"/>
      <c r="AC167" s="333"/>
      <c r="AD167" s="333"/>
      <c r="AE167" s="535"/>
    </row>
    <row r="168" spans="1:31" s="330" customFormat="1" ht="22.8" x14ac:dyDescent="0.4">
      <c r="A168" s="423"/>
      <c r="B168" s="331"/>
      <c r="C168" s="331"/>
      <c r="D168" s="331"/>
      <c r="E168" s="331"/>
      <c r="F168" s="423"/>
      <c r="G168" s="423"/>
      <c r="H168" s="333"/>
      <c r="I168" s="333"/>
      <c r="J168" s="333"/>
      <c r="K168" s="333"/>
      <c r="L168" s="333"/>
      <c r="M168" s="333"/>
      <c r="N168" s="333"/>
      <c r="O168" s="333"/>
      <c r="P168" s="333"/>
      <c r="Q168" s="333"/>
      <c r="R168" s="454"/>
      <c r="S168" s="333"/>
      <c r="T168" s="333"/>
      <c r="U168" s="332"/>
      <c r="V168" s="333"/>
      <c r="W168" s="333"/>
      <c r="X168" s="333"/>
      <c r="Y168" s="333"/>
      <c r="Z168" s="333"/>
      <c r="AA168" s="333"/>
      <c r="AB168" s="333"/>
      <c r="AC168" s="333"/>
      <c r="AD168" s="333"/>
      <c r="AE168" s="535"/>
    </row>
    <row r="169" spans="1:31" s="330" customFormat="1" ht="22.8" x14ac:dyDescent="0.4">
      <c r="A169" s="423"/>
      <c r="B169" s="331"/>
      <c r="C169" s="331"/>
      <c r="D169" s="331"/>
      <c r="E169" s="331"/>
      <c r="F169" s="423"/>
      <c r="G169" s="423"/>
      <c r="H169" s="333"/>
      <c r="I169" s="333"/>
      <c r="J169" s="333"/>
      <c r="K169" s="333"/>
      <c r="L169" s="333"/>
      <c r="M169" s="333"/>
      <c r="N169" s="333"/>
      <c r="O169" s="333"/>
      <c r="P169" s="333"/>
      <c r="Q169" s="333"/>
      <c r="R169" s="454"/>
      <c r="S169" s="333"/>
      <c r="T169" s="333"/>
      <c r="U169" s="332"/>
      <c r="V169" s="333"/>
      <c r="W169" s="333"/>
      <c r="X169" s="333"/>
      <c r="Y169" s="333"/>
      <c r="Z169" s="333"/>
      <c r="AA169" s="333"/>
      <c r="AB169" s="333"/>
      <c r="AC169" s="333"/>
      <c r="AD169" s="333"/>
      <c r="AE169" s="535"/>
    </row>
    <row r="170" spans="1:31" s="330" customFormat="1" ht="22.8" x14ac:dyDescent="0.4">
      <c r="A170" s="423"/>
      <c r="B170" s="331"/>
      <c r="C170" s="331"/>
      <c r="D170" s="331"/>
      <c r="E170" s="331"/>
      <c r="F170" s="423"/>
      <c r="G170" s="423"/>
      <c r="H170" s="333"/>
      <c r="I170" s="333"/>
      <c r="J170" s="333"/>
      <c r="K170" s="333"/>
      <c r="L170" s="333"/>
      <c r="M170" s="333"/>
      <c r="N170" s="333"/>
      <c r="O170" s="333"/>
      <c r="P170" s="333"/>
      <c r="Q170" s="333"/>
      <c r="R170" s="454"/>
      <c r="S170" s="333"/>
      <c r="T170" s="333"/>
      <c r="U170" s="332"/>
      <c r="V170" s="333"/>
      <c r="W170" s="333"/>
      <c r="X170" s="333"/>
      <c r="Y170" s="333"/>
      <c r="Z170" s="333"/>
      <c r="AA170" s="333"/>
      <c r="AB170" s="333"/>
      <c r="AC170" s="333"/>
      <c r="AD170" s="333"/>
      <c r="AE170" s="535"/>
    </row>
    <row r="171" spans="1:31" s="330" customFormat="1" ht="22.8" x14ac:dyDescent="0.4">
      <c r="A171" s="423"/>
      <c r="B171" s="331"/>
      <c r="C171" s="331"/>
      <c r="D171" s="331"/>
      <c r="E171" s="331"/>
      <c r="F171" s="423"/>
      <c r="G171" s="423"/>
      <c r="H171" s="333"/>
      <c r="I171" s="333"/>
      <c r="J171" s="333"/>
      <c r="K171" s="333"/>
      <c r="L171" s="333"/>
      <c r="M171" s="333"/>
      <c r="N171" s="333"/>
      <c r="O171" s="333"/>
      <c r="P171" s="333"/>
      <c r="Q171" s="333"/>
      <c r="R171" s="454"/>
      <c r="S171" s="333"/>
      <c r="T171" s="333"/>
      <c r="U171" s="332"/>
      <c r="V171" s="333"/>
      <c r="W171" s="333"/>
      <c r="X171" s="333"/>
      <c r="Y171" s="333"/>
      <c r="Z171" s="333"/>
      <c r="AA171" s="333"/>
      <c r="AB171" s="333"/>
      <c r="AC171" s="333"/>
      <c r="AD171" s="333"/>
      <c r="AE171" s="535"/>
    </row>
    <row r="172" spans="1:31" s="330" customFormat="1" ht="22.8" x14ac:dyDescent="0.4">
      <c r="A172" s="423"/>
      <c r="B172" s="331"/>
      <c r="C172" s="331"/>
      <c r="D172" s="331"/>
      <c r="E172" s="331"/>
      <c r="F172" s="423"/>
      <c r="G172" s="423"/>
      <c r="H172" s="333"/>
      <c r="I172" s="333"/>
      <c r="J172" s="333"/>
      <c r="K172" s="333"/>
      <c r="L172" s="333"/>
      <c r="M172" s="333"/>
      <c r="N172" s="333"/>
      <c r="O172" s="333"/>
      <c r="P172" s="333"/>
      <c r="Q172" s="333"/>
      <c r="R172" s="454"/>
      <c r="S172" s="333"/>
      <c r="T172" s="333"/>
      <c r="U172" s="332"/>
      <c r="V172" s="333"/>
      <c r="W172" s="333"/>
      <c r="X172" s="333"/>
      <c r="Y172" s="333"/>
      <c r="Z172" s="333"/>
      <c r="AA172" s="333"/>
      <c r="AB172" s="333"/>
      <c r="AC172" s="333"/>
      <c r="AD172" s="333"/>
      <c r="AE172" s="535"/>
    </row>
    <row r="173" spans="1:31" s="330" customFormat="1" ht="22.8" x14ac:dyDescent="0.4">
      <c r="A173" s="423"/>
      <c r="B173" s="331"/>
      <c r="C173" s="331"/>
      <c r="D173" s="331"/>
      <c r="E173" s="331"/>
      <c r="F173" s="423"/>
      <c r="G173" s="423"/>
      <c r="H173" s="333"/>
      <c r="I173" s="333"/>
      <c r="J173" s="333"/>
      <c r="K173" s="333"/>
      <c r="L173" s="333"/>
      <c r="M173" s="333"/>
      <c r="N173" s="333"/>
      <c r="O173" s="333"/>
      <c r="P173" s="333"/>
      <c r="Q173" s="333"/>
      <c r="R173" s="454"/>
      <c r="S173" s="333"/>
      <c r="T173" s="333"/>
      <c r="U173" s="332"/>
      <c r="V173" s="333"/>
      <c r="W173" s="333"/>
      <c r="X173" s="333"/>
      <c r="Y173" s="333"/>
      <c r="Z173" s="333"/>
      <c r="AA173" s="333"/>
      <c r="AB173" s="333"/>
      <c r="AC173" s="333"/>
      <c r="AD173" s="333"/>
      <c r="AE173" s="535"/>
    </row>
    <row r="174" spans="1:31" s="330" customFormat="1" ht="22.8" x14ac:dyDescent="0.4">
      <c r="A174" s="423"/>
      <c r="B174" s="331"/>
      <c r="C174" s="331"/>
      <c r="D174" s="331"/>
      <c r="E174" s="331"/>
      <c r="F174" s="423"/>
      <c r="G174" s="423"/>
      <c r="H174" s="333"/>
      <c r="I174" s="333"/>
      <c r="J174" s="333"/>
      <c r="K174" s="333"/>
      <c r="L174" s="333"/>
      <c r="M174" s="333"/>
      <c r="N174" s="333"/>
      <c r="O174" s="333"/>
      <c r="P174" s="333"/>
      <c r="Q174" s="333"/>
      <c r="R174" s="454"/>
      <c r="S174" s="333"/>
      <c r="T174" s="333"/>
      <c r="U174" s="332"/>
      <c r="V174" s="333"/>
      <c r="W174" s="333"/>
      <c r="X174" s="333"/>
      <c r="Y174" s="333"/>
      <c r="Z174" s="333"/>
      <c r="AA174" s="333"/>
      <c r="AB174" s="333"/>
      <c r="AC174" s="333"/>
      <c r="AD174" s="333"/>
      <c r="AE174" s="535"/>
    </row>
    <row r="175" spans="1:31" s="330" customFormat="1" ht="22.8" x14ac:dyDescent="0.4">
      <c r="A175" s="423"/>
      <c r="B175" s="331"/>
      <c r="C175" s="331"/>
      <c r="D175" s="331"/>
      <c r="E175" s="331"/>
      <c r="F175" s="423"/>
      <c r="G175" s="423"/>
      <c r="H175" s="333"/>
      <c r="I175" s="333"/>
      <c r="J175" s="333"/>
      <c r="K175" s="333"/>
      <c r="L175" s="333"/>
      <c r="M175" s="333"/>
      <c r="N175" s="333"/>
      <c r="O175" s="333"/>
      <c r="P175" s="333"/>
      <c r="Q175" s="333"/>
      <c r="R175" s="454"/>
      <c r="S175" s="333"/>
      <c r="T175" s="333"/>
      <c r="U175" s="332"/>
      <c r="V175" s="333"/>
      <c r="W175" s="333"/>
      <c r="X175" s="333"/>
      <c r="Y175" s="333"/>
      <c r="Z175" s="333"/>
      <c r="AA175" s="333"/>
      <c r="AB175" s="333"/>
      <c r="AC175" s="333"/>
      <c r="AD175" s="333"/>
      <c r="AE175" s="535"/>
    </row>
    <row r="176" spans="1:31" s="330" customFormat="1" ht="22.8" x14ac:dyDescent="0.4">
      <c r="A176" s="423"/>
      <c r="B176" s="331"/>
      <c r="C176" s="331"/>
      <c r="D176" s="331"/>
      <c r="E176" s="331"/>
      <c r="F176" s="423"/>
      <c r="G176" s="423"/>
      <c r="H176" s="333"/>
      <c r="I176" s="333"/>
      <c r="J176" s="333"/>
      <c r="K176" s="333"/>
      <c r="L176" s="333"/>
      <c r="M176" s="333"/>
      <c r="N176" s="333"/>
      <c r="O176" s="333"/>
      <c r="P176" s="333"/>
      <c r="Q176" s="333"/>
      <c r="R176" s="454"/>
      <c r="S176" s="333"/>
      <c r="T176" s="333"/>
      <c r="U176" s="332"/>
      <c r="V176" s="333"/>
      <c r="W176" s="333"/>
      <c r="X176" s="333"/>
      <c r="Y176" s="333"/>
      <c r="Z176" s="333"/>
      <c r="AA176" s="333"/>
      <c r="AB176" s="333"/>
      <c r="AC176" s="333"/>
      <c r="AD176" s="333"/>
      <c r="AE176" s="535"/>
    </row>
    <row r="177" spans="1:31" s="330" customFormat="1" ht="22.8" x14ac:dyDescent="0.4">
      <c r="A177" s="423"/>
      <c r="B177" s="331"/>
      <c r="C177" s="331"/>
      <c r="D177" s="331"/>
      <c r="E177" s="331"/>
      <c r="F177" s="423"/>
      <c r="G177" s="423"/>
      <c r="H177" s="333"/>
      <c r="I177" s="333"/>
      <c r="J177" s="333"/>
      <c r="K177" s="333"/>
      <c r="L177" s="333"/>
      <c r="M177" s="333"/>
      <c r="N177" s="333"/>
      <c r="O177" s="333"/>
      <c r="P177" s="333"/>
      <c r="Q177" s="333"/>
      <c r="R177" s="454"/>
      <c r="S177" s="333"/>
      <c r="T177" s="333"/>
      <c r="U177" s="332"/>
      <c r="V177" s="333"/>
      <c r="W177" s="333"/>
      <c r="X177" s="333"/>
      <c r="Y177" s="333"/>
      <c r="Z177" s="333"/>
      <c r="AA177" s="333"/>
      <c r="AB177" s="333"/>
      <c r="AC177" s="333"/>
      <c r="AD177" s="333"/>
      <c r="AE177" s="535"/>
    </row>
    <row r="178" spans="1:31" s="330" customFormat="1" ht="22.8" x14ac:dyDescent="0.4">
      <c r="A178" s="423"/>
      <c r="B178" s="331"/>
      <c r="C178" s="331"/>
      <c r="D178" s="331"/>
      <c r="E178" s="331"/>
      <c r="F178" s="423"/>
      <c r="G178" s="423"/>
      <c r="H178" s="333"/>
      <c r="I178" s="333"/>
      <c r="J178" s="333"/>
      <c r="K178" s="333"/>
      <c r="L178" s="333"/>
      <c r="M178" s="333"/>
      <c r="N178" s="333"/>
      <c r="O178" s="333"/>
      <c r="P178" s="333"/>
      <c r="Q178" s="333"/>
      <c r="R178" s="454"/>
      <c r="S178" s="333"/>
      <c r="T178" s="333"/>
      <c r="U178" s="332"/>
      <c r="V178" s="333"/>
      <c r="W178" s="333"/>
      <c r="X178" s="333"/>
      <c r="Y178" s="333"/>
      <c r="Z178" s="333"/>
      <c r="AA178" s="333"/>
      <c r="AB178" s="333"/>
      <c r="AC178" s="333"/>
      <c r="AD178" s="333"/>
      <c r="AE178" s="535"/>
    </row>
    <row r="179" spans="1:31" s="330" customFormat="1" ht="22.8" x14ac:dyDescent="0.4">
      <c r="A179" s="423"/>
      <c r="B179" s="331"/>
      <c r="C179" s="331"/>
      <c r="D179" s="331"/>
      <c r="E179" s="331"/>
      <c r="F179" s="423"/>
      <c r="G179" s="423"/>
      <c r="H179" s="333"/>
      <c r="I179" s="333"/>
      <c r="J179" s="333"/>
      <c r="K179" s="333"/>
      <c r="L179" s="333"/>
      <c r="M179" s="333"/>
      <c r="N179" s="333"/>
      <c r="O179" s="333"/>
      <c r="P179" s="333"/>
      <c r="Q179" s="333"/>
      <c r="R179" s="454"/>
      <c r="S179" s="333"/>
      <c r="T179" s="333"/>
      <c r="U179" s="332"/>
      <c r="V179" s="333"/>
      <c r="W179" s="333"/>
      <c r="X179" s="333"/>
      <c r="Y179" s="333"/>
      <c r="Z179" s="333"/>
      <c r="AA179" s="333"/>
      <c r="AB179" s="333"/>
      <c r="AC179" s="333"/>
      <c r="AD179" s="333"/>
      <c r="AE179" s="535"/>
    </row>
    <row r="180" spans="1:31" s="330" customFormat="1" ht="22.8" x14ac:dyDescent="0.4">
      <c r="A180" s="423"/>
      <c r="B180" s="331"/>
      <c r="C180" s="331"/>
      <c r="D180" s="331"/>
      <c r="E180" s="331"/>
      <c r="F180" s="423"/>
      <c r="G180" s="423"/>
      <c r="H180" s="333"/>
      <c r="I180" s="333"/>
      <c r="J180" s="333"/>
      <c r="K180" s="333"/>
      <c r="L180" s="333"/>
      <c r="M180" s="333"/>
      <c r="N180" s="333"/>
      <c r="O180" s="333"/>
      <c r="P180" s="333"/>
      <c r="Q180" s="333"/>
      <c r="R180" s="454"/>
      <c r="S180" s="333"/>
      <c r="T180" s="333"/>
      <c r="U180" s="332"/>
      <c r="V180" s="333"/>
      <c r="W180" s="333"/>
      <c r="X180" s="333"/>
      <c r="Y180" s="333"/>
      <c r="Z180" s="333"/>
      <c r="AA180" s="333"/>
      <c r="AB180" s="333"/>
      <c r="AC180" s="333"/>
      <c r="AD180" s="333"/>
      <c r="AE180" s="535"/>
    </row>
    <row r="181" spans="1:31" s="330" customFormat="1" ht="22.8" x14ac:dyDescent="0.4">
      <c r="A181" s="423"/>
      <c r="B181" s="331"/>
      <c r="C181" s="331"/>
      <c r="D181" s="331"/>
      <c r="E181" s="331"/>
      <c r="F181" s="423"/>
      <c r="G181" s="423"/>
      <c r="H181" s="333"/>
      <c r="I181" s="333"/>
      <c r="J181" s="333"/>
      <c r="K181" s="333"/>
      <c r="L181" s="333"/>
      <c r="M181" s="333"/>
      <c r="N181" s="333"/>
      <c r="O181" s="333"/>
      <c r="P181" s="333"/>
      <c r="Q181" s="333"/>
      <c r="R181" s="454"/>
      <c r="S181" s="333"/>
      <c r="T181" s="333"/>
      <c r="U181" s="332"/>
      <c r="V181" s="333"/>
      <c r="W181" s="333"/>
      <c r="X181" s="333"/>
      <c r="Y181" s="333"/>
      <c r="Z181" s="333"/>
      <c r="AA181" s="333"/>
      <c r="AB181" s="333"/>
      <c r="AC181" s="333"/>
      <c r="AD181" s="333"/>
      <c r="AE181" s="535"/>
    </row>
    <row r="182" spans="1:31" s="330" customFormat="1" ht="22.8" x14ac:dyDescent="0.4">
      <c r="A182" s="423"/>
      <c r="B182" s="331"/>
      <c r="C182" s="331"/>
      <c r="D182" s="331"/>
      <c r="E182" s="331"/>
      <c r="F182" s="423"/>
      <c r="G182" s="423"/>
      <c r="H182" s="333"/>
      <c r="I182" s="333"/>
      <c r="J182" s="333"/>
      <c r="K182" s="333"/>
      <c r="L182" s="333"/>
      <c r="M182" s="333"/>
      <c r="N182" s="333"/>
      <c r="O182" s="333"/>
      <c r="P182" s="333"/>
      <c r="Q182" s="333"/>
      <c r="R182" s="454"/>
      <c r="S182" s="333"/>
      <c r="T182" s="333"/>
      <c r="U182" s="332"/>
      <c r="V182" s="333"/>
      <c r="W182" s="333"/>
      <c r="X182" s="333"/>
      <c r="Y182" s="333"/>
      <c r="Z182" s="333"/>
      <c r="AA182" s="333"/>
      <c r="AB182" s="333"/>
      <c r="AC182" s="333"/>
      <c r="AD182" s="333"/>
      <c r="AE182" s="535"/>
    </row>
    <row r="183" spans="1:31" s="330" customFormat="1" ht="22.8" x14ac:dyDescent="0.4">
      <c r="A183" s="423"/>
      <c r="B183" s="331"/>
      <c r="C183" s="331"/>
      <c r="D183" s="331"/>
      <c r="E183" s="331"/>
      <c r="F183" s="423"/>
      <c r="G183" s="423"/>
      <c r="H183" s="333"/>
      <c r="I183" s="333"/>
      <c r="J183" s="333"/>
      <c r="K183" s="333"/>
      <c r="L183" s="333"/>
      <c r="M183" s="333"/>
      <c r="N183" s="333"/>
      <c r="O183" s="333"/>
      <c r="P183" s="333"/>
      <c r="Q183" s="333"/>
      <c r="R183" s="454"/>
      <c r="S183" s="333"/>
      <c r="T183" s="333"/>
      <c r="U183" s="332"/>
      <c r="V183" s="333"/>
      <c r="W183" s="333"/>
      <c r="X183" s="333"/>
      <c r="Y183" s="333"/>
      <c r="Z183" s="333"/>
      <c r="AA183" s="333"/>
      <c r="AB183" s="333"/>
      <c r="AC183" s="333"/>
      <c r="AD183" s="333"/>
      <c r="AE183" s="535"/>
    </row>
    <row r="184" spans="1:31" s="330" customFormat="1" ht="22.8" x14ac:dyDescent="0.4">
      <c r="A184" s="423"/>
      <c r="B184" s="331"/>
      <c r="C184" s="331"/>
      <c r="D184" s="331"/>
      <c r="E184" s="331"/>
      <c r="F184" s="423"/>
      <c r="G184" s="423"/>
      <c r="H184" s="333"/>
      <c r="I184" s="333"/>
      <c r="J184" s="333"/>
      <c r="K184" s="333"/>
      <c r="L184" s="333"/>
      <c r="M184" s="333"/>
      <c r="N184" s="333"/>
      <c r="O184" s="333"/>
      <c r="P184" s="333"/>
      <c r="Q184" s="333"/>
      <c r="R184" s="454"/>
      <c r="S184" s="333"/>
      <c r="T184" s="333"/>
      <c r="U184" s="332"/>
      <c r="V184" s="333"/>
      <c r="W184" s="333"/>
      <c r="X184" s="333"/>
      <c r="Y184" s="333"/>
      <c r="Z184" s="333"/>
      <c r="AA184" s="333"/>
      <c r="AB184" s="333"/>
      <c r="AC184" s="333"/>
      <c r="AD184" s="333"/>
      <c r="AE184" s="535"/>
    </row>
    <row r="185" spans="1:31" s="330" customFormat="1" ht="22.8" x14ac:dyDescent="0.4">
      <c r="A185" s="423"/>
      <c r="B185" s="331"/>
      <c r="C185" s="331"/>
      <c r="D185" s="331"/>
      <c r="E185" s="331"/>
      <c r="F185" s="423"/>
      <c r="G185" s="423"/>
      <c r="H185" s="333"/>
      <c r="I185" s="333"/>
      <c r="J185" s="333"/>
      <c r="K185" s="333"/>
      <c r="L185" s="333"/>
      <c r="M185" s="333"/>
      <c r="N185" s="333"/>
      <c r="O185" s="333"/>
      <c r="P185" s="333"/>
      <c r="Q185" s="333"/>
      <c r="R185" s="454"/>
      <c r="S185" s="333"/>
      <c r="T185" s="333"/>
      <c r="U185" s="332"/>
      <c r="V185" s="333"/>
      <c r="W185" s="333"/>
      <c r="X185" s="333"/>
      <c r="Y185" s="333"/>
      <c r="Z185" s="333"/>
      <c r="AA185" s="333"/>
      <c r="AB185" s="333"/>
      <c r="AC185" s="333"/>
      <c r="AD185" s="333"/>
      <c r="AE185" s="535"/>
    </row>
    <row r="186" spans="1:31" s="330" customFormat="1" ht="22.8" x14ac:dyDescent="0.4">
      <c r="A186" s="423"/>
      <c r="B186" s="331"/>
      <c r="C186" s="331"/>
      <c r="D186" s="331"/>
      <c r="E186" s="331"/>
      <c r="F186" s="423"/>
      <c r="G186" s="423"/>
      <c r="H186" s="333"/>
      <c r="I186" s="333"/>
      <c r="J186" s="333"/>
      <c r="K186" s="333"/>
      <c r="L186" s="333"/>
      <c r="M186" s="333"/>
      <c r="N186" s="333"/>
      <c r="O186" s="333"/>
      <c r="P186" s="333"/>
      <c r="Q186" s="333"/>
      <c r="R186" s="454"/>
      <c r="S186" s="333"/>
      <c r="T186" s="333"/>
      <c r="U186" s="332"/>
      <c r="V186" s="333"/>
      <c r="W186" s="333"/>
      <c r="X186" s="333"/>
      <c r="Y186" s="333"/>
      <c r="Z186" s="333"/>
      <c r="AA186" s="333"/>
      <c r="AB186" s="333"/>
      <c r="AC186" s="333"/>
      <c r="AD186" s="333"/>
      <c r="AE186" s="535"/>
    </row>
    <row r="187" spans="1:31" s="330" customFormat="1" ht="22.8" x14ac:dyDescent="0.4">
      <c r="A187" s="423"/>
      <c r="B187" s="331"/>
      <c r="C187" s="331"/>
      <c r="D187" s="331"/>
      <c r="E187" s="331"/>
      <c r="F187" s="423"/>
      <c r="G187" s="423"/>
      <c r="H187" s="333"/>
      <c r="I187" s="333"/>
      <c r="J187" s="333"/>
      <c r="K187" s="333"/>
      <c r="L187" s="333"/>
      <c r="M187" s="333"/>
      <c r="N187" s="333"/>
      <c r="O187" s="333"/>
      <c r="P187" s="333"/>
      <c r="Q187" s="333"/>
      <c r="R187" s="454"/>
      <c r="S187" s="333"/>
      <c r="T187" s="333"/>
      <c r="U187" s="332"/>
      <c r="V187" s="333"/>
      <c r="W187" s="333"/>
      <c r="X187" s="333"/>
      <c r="Y187" s="333"/>
      <c r="Z187" s="333"/>
      <c r="AA187" s="333"/>
      <c r="AB187" s="333"/>
      <c r="AC187" s="333"/>
      <c r="AD187" s="333"/>
      <c r="AE187" s="535"/>
    </row>
    <row r="188" spans="1:31" s="330" customFormat="1" ht="22.8" x14ac:dyDescent="0.4">
      <c r="A188" s="423"/>
      <c r="B188" s="331"/>
      <c r="C188" s="331"/>
      <c r="D188" s="331"/>
      <c r="E188" s="331"/>
      <c r="F188" s="423"/>
      <c r="G188" s="423"/>
      <c r="H188" s="333"/>
      <c r="I188" s="333"/>
      <c r="J188" s="333"/>
      <c r="K188" s="333"/>
      <c r="L188" s="333"/>
      <c r="M188" s="333"/>
      <c r="N188" s="333"/>
      <c r="O188" s="333"/>
      <c r="P188" s="333"/>
      <c r="Q188" s="333"/>
      <c r="R188" s="454"/>
      <c r="S188" s="333"/>
      <c r="T188" s="333"/>
      <c r="U188" s="332"/>
      <c r="V188" s="333"/>
      <c r="W188" s="333"/>
      <c r="X188" s="333"/>
      <c r="Y188" s="333"/>
      <c r="Z188" s="333"/>
      <c r="AA188" s="333"/>
      <c r="AB188" s="333"/>
      <c r="AC188" s="333"/>
      <c r="AD188" s="333"/>
      <c r="AE188" s="535"/>
    </row>
    <row r="189" spans="1:31" s="330" customFormat="1" ht="22.8" x14ac:dyDescent="0.4">
      <c r="A189" s="423"/>
      <c r="B189" s="331"/>
      <c r="C189" s="331"/>
      <c r="D189" s="331"/>
      <c r="E189" s="331"/>
      <c r="F189" s="423"/>
      <c r="G189" s="423"/>
      <c r="H189" s="333"/>
      <c r="I189" s="333"/>
      <c r="J189" s="333"/>
      <c r="K189" s="333"/>
      <c r="L189" s="333"/>
      <c r="M189" s="333"/>
      <c r="N189" s="333"/>
      <c r="O189" s="333"/>
      <c r="P189" s="333"/>
      <c r="Q189" s="333"/>
      <c r="R189" s="454"/>
      <c r="S189" s="333"/>
      <c r="T189" s="333"/>
      <c r="U189" s="332"/>
      <c r="V189" s="333"/>
      <c r="W189" s="333"/>
      <c r="X189" s="333"/>
      <c r="Y189" s="333"/>
      <c r="Z189" s="333"/>
      <c r="AA189" s="333"/>
      <c r="AB189" s="333"/>
      <c r="AC189" s="333"/>
      <c r="AD189" s="333"/>
      <c r="AE189" s="535"/>
    </row>
    <row r="190" spans="1:31" s="330" customFormat="1" ht="22.8" x14ac:dyDescent="0.4">
      <c r="A190" s="423"/>
      <c r="B190" s="331"/>
      <c r="C190" s="331"/>
      <c r="D190" s="331"/>
      <c r="E190" s="331"/>
      <c r="F190" s="423"/>
      <c r="G190" s="423"/>
      <c r="H190" s="333"/>
      <c r="I190" s="333"/>
      <c r="J190" s="333"/>
      <c r="K190" s="333"/>
      <c r="L190" s="333"/>
      <c r="M190" s="333"/>
      <c r="N190" s="333"/>
      <c r="O190" s="333"/>
      <c r="P190" s="333"/>
      <c r="Q190" s="333"/>
      <c r="R190" s="454"/>
      <c r="S190" s="333"/>
      <c r="T190" s="333"/>
      <c r="U190" s="332"/>
      <c r="V190" s="333"/>
      <c r="W190" s="333"/>
      <c r="X190" s="333"/>
      <c r="Y190" s="333"/>
      <c r="Z190" s="333"/>
      <c r="AA190" s="333"/>
      <c r="AB190" s="333"/>
      <c r="AC190" s="333"/>
      <c r="AD190" s="333"/>
      <c r="AE190" s="535"/>
    </row>
    <row r="191" spans="1:31" s="330" customFormat="1" ht="22.8" x14ac:dyDescent="0.4">
      <c r="A191" s="423"/>
      <c r="B191" s="331"/>
      <c r="C191" s="331"/>
      <c r="D191" s="331"/>
      <c r="E191" s="331"/>
      <c r="F191" s="423"/>
      <c r="G191" s="423"/>
      <c r="H191" s="333"/>
      <c r="I191" s="333"/>
      <c r="J191" s="333"/>
      <c r="K191" s="333"/>
      <c r="L191" s="333"/>
      <c r="M191" s="333"/>
      <c r="N191" s="333"/>
      <c r="O191" s="333"/>
      <c r="P191" s="333"/>
      <c r="Q191" s="333"/>
      <c r="R191" s="454"/>
      <c r="S191" s="333"/>
      <c r="T191" s="333"/>
      <c r="U191" s="332"/>
      <c r="V191" s="333"/>
      <c r="W191" s="333"/>
      <c r="X191" s="333"/>
      <c r="Y191" s="333"/>
      <c r="Z191" s="333"/>
      <c r="AA191" s="333"/>
      <c r="AB191" s="333"/>
      <c r="AC191" s="333"/>
      <c r="AD191" s="333"/>
      <c r="AE191" s="535"/>
    </row>
    <row r="192" spans="1:31" s="330" customFormat="1" ht="22.8" x14ac:dyDescent="0.4">
      <c r="A192" s="423"/>
      <c r="B192" s="331"/>
      <c r="C192" s="331"/>
      <c r="D192" s="331"/>
      <c r="E192" s="331"/>
      <c r="F192" s="423"/>
      <c r="G192" s="423"/>
      <c r="H192" s="333"/>
      <c r="I192" s="333"/>
      <c r="J192" s="333"/>
      <c r="K192" s="333"/>
      <c r="L192" s="333"/>
      <c r="M192" s="333"/>
      <c r="N192" s="333"/>
      <c r="O192" s="333"/>
      <c r="P192" s="333"/>
      <c r="Q192" s="333"/>
      <c r="R192" s="454"/>
      <c r="S192" s="333"/>
      <c r="T192" s="333"/>
      <c r="U192" s="332"/>
      <c r="V192" s="333"/>
      <c r="W192" s="333"/>
      <c r="X192" s="333"/>
      <c r="Y192" s="333"/>
      <c r="Z192" s="333"/>
      <c r="AA192" s="333"/>
      <c r="AB192" s="333"/>
      <c r="AC192" s="333"/>
      <c r="AD192" s="333"/>
      <c r="AE192" s="535"/>
    </row>
    <row r="193" spans="1:31" s="330" customFormat="1" ht="22.8" x14ac:dyDescent="0.4">
      <c r="A193" s="423"/>
      <c r="B193" s="331"/>
      <c r="C193" s="331"/>
      <c r="D193" s="331"/>
      <c r="E193" s="331"/>
      <c r="F193" s="423"/>
      <c r="G193" s="423"/>
      <c r="H193" s="333"/>
      <c r="I193" s="333"/>
      <c r="J193" s="333"/>
      <c r="K193" s="333"/>
      <c r="L193" s="333"/>
      <c r="M193" s="333"/>
      <c r="N193" s="333"/>
      <c r="O193" s="333"/>
      <c r="P193" s="333"/>
      <c r="Q193" s="333"/>
      <c r="R193" s="454"/>
      <c r="S193" s="333"/>
      <c r="T193" s="333"/>
      <c r="U193" s="332"/>
      <c r="V193" s="333"/>
      <c r="W193" s="333"/>
      <c r="X193" s="333"/>
      <c r="Y193" s="333"/>
      <c r="Z193" s="333"/>
      <c r="AA193" s="333"/>
      <c r="AB193" s="333"/>
      <c r="AC193" s="333"/>
      <c r="AD193" s="333"/>
      <c r="AE193" s="535"/>
    </row>
    <row r="194" spans="1:31" s="330" customFormat="1" ht="22.8" x14ac:dyDescent="0.4">
      <c r="A194" s="423"/>
      <c r="B194" s="331"/>
      <c r="C194" s="331"/>
      <c r="D194" s="331"/>
      <c r="E194" s="331"/>
      <c r="F194" s="423"/>
      <c r="G194" s="423"/>
      <c r="H194" s="333"/>
      <c r="I194" s="333"/>
      <c r="J194" s="333"/>
      <c r="K194" s="333"/>
      <c r="L194" s="333"/>
      <c r="M194" s="333"/>
      <c r="N194" s="333"/>
      <c r="O194" s="333"/>
      <c r="P194" s="333"/>
      <c r="Q194" s="333"/>
      <c r="R194" s="389"/>
      <c r="S194" s="333"/>
      <c r="T194" s="333"/>
      <c r="U194" s="332"/>
      <c r="V194" s="333"/>
      <c r="W194" s="333"/>
      <c r="X194" s="333"/>
      <c r="Y194" s="333"/>
      <c r="Z194" s="333"/>
      <c r="AA194" s="333"/>
      <c r="AB194" s="333"/>
      <c r="AC194" s="333"/>
      <c r="AD194" s="333"/>
      <c r="AE194" s="535"/>
    </row>
    <row r="195" spans="1:31" s="330" customFormat="1" ht="22.8" x14ac:dyDescent="0.4">
      <c r="A195" s="423"/>
      <c r="B195" s="331"/>
      <c r="C195" s="331"/>
      <c r="D195" s="331"/>
      <c r="E195" s="331"/>
      <c r="F195" s="423"/>
      <c r="G195" s="423"/>
      <c r="H195" s="333"/>
      <c r="I195" s="333"/>
      <c r="J195" s="333"/>
      <c r="K195" s="333"/>
      <c r="L195" s="333"/>
      <c r="M195" s="333"/>
      <c r="N195" s="333"/>
      <c r="O195" s="333"/>
      <c r="P195" s="333"/>
      <c r="Q195" s="333"/>
      <c r="R195" s="389"/>
      <c r="S195" s="333"/>
      <c r="T195" s="333"/>
      <c r="U195" s="332"/>
      <c r="V195" s="333"/>
      <c r="W195" s="333"/>
      <c r="X195" s="333"/>
      <c r="Y195" s="333"/>
      <c r="Z195" s="333"/>
      <c r="AA195" s="333"/>
      <c r="AB195" s="333"/>
      <c r="AC195" s="333"/>
      <c r="AD195" s="333"/>
      <c r="AE195" s="535"/>
    </row>
    <row r="196" spans="1:31" s="330" customFormat="1" ht="22.8" x14ac:dyDescent="0.4">
      <c r="A196" s="423"/>
      <c r="B196" s="331"/>
      <c r="C196" s="331"/>
      <c r="D196" s="331"/>
      <c r="E196" s="331"/>
      <c r="F196" s="423"/>
      <c r="G196" s="423"/>
      <c r="H196" s="333"/>
      <c r="I196" s="333"/>
      <c r="J196" s="333"/>
      <c r="K196" s="333"/>
      <c r="L196" s="333"/>
      <c r="M196" s="333"/>
      <c r="N196" s="333"/>
      <c r="O196" s="333"/>
      <c r="P196" s="333"/>
      <c r="Q196" s="333"/>
      <c r="R196" s="389"/>
      <c r="S196" s="333"/>
      <c r="T196" s="333"/>
      <c r="U196" s="332"/>
      <c r="V196" s="333"/>
      <c r="W196" s="333"/>
      <c r="X196" s="333"/>
      <c r="Y196" s="333"/>
      <c r="Z196" s="333"/>
      <c r="AA196" s="333"/>
      <c r="AB196" s="333"/>
      <c r="AC196" s="333"/>
      <c r="AD196" s="333"/>
      <c r="AE196" s="535"/>
    </row>
    <row r="197" spans="1:31" s="330" customFormat="1" ht="22.8" x14ac:dyDescent="0.4">
      <c r="A197" s="423"/>
      <c r="B197" s="331"/>
      <c r="C197" s="331"/>
      <c r="D197" s="331"/>
      <c r="E197" s="331"/>
      <c r="F197" s="423"/>
      <c r="G197" s="423"/>
      <c r="H197" s="333"/>
      <c r="I197" s="333"/>
      <c r="J197" s="333"/>
      <c r="K197" s="333"/>
      <c r="L197" s="333"/>
      <c r="M197" s="333"/>
      <c r="N197" s="333"/>
      <c r="O197" s="333"/>
      <c r="P197" s="333"/>
      <c r="Q197" s="333"/>
      <c r="R197" s="389"/>
      <c r="S197" s="333"/>
      <c r="T197" s="333"/>
      <c r="U197" s="332"/>
      <c r="V197" s="333"/>
      <c r="W197" s="333"/>
      <c r="X197" s="333"/>
      <c r="Y197" s="333"/>
      <c r="Z197" s="333"/>
      <c r="AA197" s="333"/>
      <c r="AB197" s="333"/>
      <c r="AC197" s="333"/>
      <c r="AD197" s="333"/>
      <c r="AE197" s="535"/>
    </row>
    <row r="198" spans="1:31" s="330" customFormat="1" ht="22.8" x14ac:dyDescent="0.4">
      <c r="A198" s="423"/>
      <c r="B198" s="331"/>
      <c r="C198" s="331"/>
      <c r="D198" s="331"/>
      <c r="E198" s="331"/>
      <c r="F198" s="423"/>
      <c r="G198" s="423"/>
      <c r="H198" s="333"/>
      <c r="I198" s="333"/>
      <c r="J198" s="333"/>
      <c r="K198" s="333"/>
      <c r="L198" s="333"/>
      <c r="M198" s="333"/>
      <c r="N198" s="333"/>
      <c r="O198" s="333"/>
      <c r="P198" s="333"/>
      <c r="Q198" s="333"/>
      <c r="R198" s="389"/>
      <c r="S198" s="333"/>
      <c r="T198" s="333"/>
      <c r="U198" s="332"/>
      <c r="V198" s="333"/>
      <c r="W198" s="333"/>
      <c r="X198" s="333"/>
      <c r="Y198" s="333"/>
      <c r="Z198" s="333"/>
      <c r="AA198" s="333"/>
      <c r="AB198" s="333"/>
      <c r="AC198" s="333"/>
      <c r="AD198" s="333"/>
      <c r="AE198" s="535"/>
    </row>
    <row r="199" spans="1:31" s="330" customFormat="1" ht="22.8" x14ac:dyDescent="0.4">
      <c r="A199" s="423"/>
      <c r="B199" s="331"/>
      <c r="C199" s="331"/>
      <c r="D199" s="331"/>
      <c r="E199" s="331"/>
      <c r="F199" s="423"/>
      <c r="G199" s="423"/>
      <c r="H199" s="333"/>
      <c r="I199" s="333"/>
      <c r="J199" s="333"/>
      <c r="K199" s="333"/>
      <c r="L199" s="333"/>
      <c r="M199" s="333"/>
      <c r="N199" s="333"/>
      <c r="O199" s="333"/>
      <c r="P199" s="333"/>
      <c r="Q199" s="333"/>
      <c r="R199" s="389"/>
      <c r="S199" s="333"/>
      <c r="T199" s="333"/>
      <c r="U199" s="332"/>
      <c r="V199" s="333"/>
      <c r="W199" s="333"/>
      <c r="X199" s="333"/>
      <c r="Y199" s="333"/>
      <c r="Z199" s="333"/>
      <c r="AA199" s="333"/>
      <c r="AB199" s="333"/>
      <c r="AC199" s="333"/>
      <c r="AD199" s="333"/>
      <c r="AE199" s="535"/>
    </row>
    <row r="200" spans="1:31" s="330" customFormat="1" ht="22.8" x14ac:dyDescent="0.4">
      <c r="A200" s="423"/>
      <c r="B200" s="331"/>
      <c r="C200" s="331"/>
      <c r="D200" s="331"/>
      <c r="E200" s="331"/>
      <c r="F200" s="423"/>
      <c r="G200" s="423"/>
      <c r="H200" s="333"/>
      <c r="I200" s="333"/>
      <c r="J200" s="333"/>
      <c r="K200" s="333"/>
      <c r="L200" s="333"/>
      <c r="M200" s="333"/>
      <c r="N200" s="333"/>
      <c r="O200" s="333"/>
      <c r="P200" s="333"/>
      <c r="Q200" s="333"/>
      <c r="R200" s="389"/>
      <c r="S200" s="333"/>
      <c r="T200" s="333"/>
      <c r="U200" s="332"/>
      <c r="V200" s="333"/>
      <c r="W200" s="333"/>
      <c r="X200" s="333"/>
      <c r="Y200" s="333"/>
      <c r="Z200" s="333"/>
      <c r="AA200" s="333"/>
      <c r="AB200" s="333"/>
      <c r="AC200" s="333"/>
      <c r="AD200" s="333"/>
      <c r="AE200" s="535"/>
    </row>
    <row r="201" spans="1:31" s="330" customFormat="1" ht="22.8" x14ac:dyDescent="0.4">
      <c r="A201" s="423"/>
      <c r="B201" s="331"/>
      <c r="C201" s="331"/>
      <c r="D201" s="331"/>
      <c r="E201" s="331"/>
      <c r="F201" s="423"/>
      <c r="G201" s="423"/>
      <c r="H201" s="333"/>
      <c r="I201" s="333"/>
      <c r="J201" s="333"/>
      <c r="K201" s="333"/>
      <c r="L201" s="333"/>
      <c r="M201" s="333"/>
      <c r="N201" s="333"/>
      <c r="O201" s="333"/>
      <c r="P201" s="333"/>
      <c r="Q201" s="333"/>
      <c r="R201" s="333"/>
      <c r="S201" s="333"/>
      <c r="T201" s="333"/>
      <c r="U201" s="332"/>
      <c r="V201" s="333"/>
      <c r="W201" s="333"/>
      <c r="X201" s="333"/>
      <c r="Y201" s="333"/>
      <c r="Z201" s="333"/>
      <c r="AA201" s="333"/>
      <c r="AB201" s="333"/>
      <c r="AC201" s="333"/>
      <c r="AD201" s="333"/>
      <c r="AE201" s="535"/>
    </row>
    <row r="202" spans="1:31" s="330" customFormat="1" ht="22.8" x14ac:dyDescent="0.4">
      <c r="A202" s="423"/>
      <c r="B202" s="331"/>
      <c r="C202" s="331"/>
      <c r="D202" s="331"/>
      <c r="E202" s="331"/>
      <c r="F202" s="423"/>
      <c r="G202" s="423"/>
      <c r="H202" s="333"/>
      <c r="I202" s="333"/>
      <c r="J202" s="333"/>
      <c r="K202" s="333"/>
      <c r="L202" s="333"/>
      <c r="M202" s="333"/>
      <c r="N202" s="333"/>
      <c r="O202" s="333"/>
      <c r="P202" s="333"/>
      <c r="Q202" s="333"/>
      <c r="R202" s="333"/>
      <c r="S202" s="333"/>
      <c r="T202" s="333"/>
      <c r="U202" s="332"/>
      <c r="V202" s="333"/>
      <c r="W202" s="333"/>
      <c r="X202" s="333"/>
      <c r="Y202" s="333"/>
      <c r="Z202" s="333"/>
      <c r="AA202" s="333"/>
      <c r="AB202" s="333"/>
      <c r="AC202" s="333"/>
      <c r="AD202" s="333"/>
      <c r="AE202" s="535"/>
    </row>
    <row r="203" spans="1:31" s="330" customFormat="1" ht="22.8" x14ac:dyDescent="0.4">
      <c r="A203" s="423"/>
      <c r="B203" s="331"/>
      <c r="C203" s="331"/>
      <c r="D203" s="331"/>
      <c r="E203" s="331"/>
      <c r="F203" s="423"/>
      <c r="G203" s="423"/>
      <c r="H203" s="333"/>
      <c r="I203" s="333"/>
      <c r="J203" s="333"/>
      <c r="K203" s="333"/>
      <c r="L203" s="333"/>
      <c r="M203" s="333"/>
      <c r="N203" s="333"/>
      <c r="O203" s="333"/>
      <c r="P203" s="333"/>
      <c r="Q203" s="333"/>
      <c r="R203" s="333"/>
      <c r="S203" s="333"/>
      <c r="T203" s="333"/>
      <c r="U203" s="332"/>
      <c r="V203" s="333"/>
      <c r="W203" s="333"/>
      <c r="X203" s="333"/>
      <c r="Y203" s="333"/>
      <c r="Z203" s="333"/>
      <c r="AA203" s="333"/>
      <c r="AB203" s="333"/>
      <c r="AC203" s="333"/>
      <c r="AD203" s="333"/>
      <c r="AE203" s="535"/>
    </row>
    <row r="204" spans="1:31" s="330" customFormat="1" ht="22.8" x14ac:dyDescent="0.4">
      <c r="A204" s="423"/>
      <c r="B204" s="331"/>
      <c r="C204" s="331"/>
      <c r="D204" s="331"/>
      <c r="E204" s="331"/>
      <c r="F204" s="423"/>
      <c r="G204" s="423"/>
      <c r="H204" s="333"/>
      <c r="I204" s="333"/>
      <c r="J204" s="333"/>
      <c r="K204" s="333"/>
      <c r="L204" s="333"/>
      <c r="M204" s="333"/>
      <c r="N204" s="333"/>
      <c r="O204" s="333"/>
      <c r="P204" s="333"/>
      <c r="Q204" s="333"/>
      <c r="R204" s="333"/>
      <c r="S204" s="333"/>
      <c r="T204" s="333"/>
      <c r="U204" s="332"/>
      <c r="V204" s="333"/>
      <c r="W204" s="333"/>
      <c r="X204" s="333"/>
      <c r="Y204" s="333"/>
      <c r="Z204" s="333"/>
      <c r="AA204" s="333"/>
      <c r="AB204" s="333"/>
      <c r="AC204" s="333"/>
      <c r="AD204" s="333"/>
      <c r="AE204" s="535"/>
    </row>
    <row r="205" spans="1:31" s="330" customFormat="1" ht="22.8" x14ac:dyDescent="0.4">
      <c r="A205" s="423"/>
      <c r="B205" s="331"/>
      <c r="C205" s="331"/>
      <c r="D205" s="331"/>
      <c r="E205" s="331"/>
      <c r="F205" s="423"/>
      <c r="G205" s="423"/>
      <c r="H205" s="333"/>
      <c r="I205" s="333"/>
      <c r="J205" s="333"/>
      <c r="K205" s="333"/>
      <c r="L205" s="333"/>
      <c r="M205" s="333"/>
      <c r="N205" s="333"/>
      <c r="O205" s="333"/>
      <c r="P205" s="333"/>
      <c r="Q205" s="333"/>
      <c r="R205" s="333"/>
      <c r="S205" s="333"/>
      <c r="T205" s="333"/>
      <c r="U205" s="332"/>
      <c r="V205" s="333"/>
      <c r="W205" s="333"/>
      <c r="X205" s="333"/>
      <c r="Y205" s="333"/>
      <c r="Z205" s="333"/>
      <c r="AA205" s="333"/>
      <c r="AB205" s="333"/>
      <c r="AC205" s="333"/>
      <c r="AD205" s="333"/>
      <c r="AE205" s="535"/>
    </row>
    <row r="206" spans="1:31" s="338" customFormat="1" x14ac:dyDescent="0.25">
      <c r="A206" s="5"/>
      <c r="B206" s="335"/>
      <c r="C206" s="335"/>
      <c r="D206" s="335"/>
      <c r="E206" s="335"/>
      <c r="F206" s="5"/>
      <c r="G206" s="5"/>
      <c r="H206" s="337"/>
      <c r="I206" s="337"/>
      <c r="J206" s="337"/>
      <c r="K206" s="337"/>
      <c r="L206" s="337"/>
      <c r="M206" s="337"/>
      <c r="N206" s="337"/>
      <c r="O206" s="337"/>
      <c r="P206" s="337"/>
      <c r="Q206" s="337"/>
      <c r="R206" s="337"/>
      <c r="S206" s="337"/>
      <c r="T206" s="337"/>
      <c r="U206" s="336"/>
      <c r="V206" s="337"/>
      <c r="W206" s="337"/>
      <c r="X206" s="337"/>
      <c r="Y206" s="337"/>
      <c r="Z206" s="337"/>
      <c r="AA206" s="337"/>
      <c r="AB206" s="337"/>
      <c r="AC206" s="337"/>
      <c r="AD206" s="337"/>
      <c r="AE206" s="536"/>
    </row>
    <row r="207" spans="1:31" s="338" customFormat="1" x14ac:dyDescent="0.25">
      <c r="A207" s="5"/>
      <c r="B207" s="335"/>
      <c r="C207" s="335"/>
      <c r="D207" s="335"/>
      <c r="E207" s="335"/>
      <c r="F207" s="5"/>
      <c r="G207" s="5"/>
      <c r="H207" s="337"/>
      <c r="I207" s="337"/>
      <c r="J207" s="337"/>
      <c r="K207" s="337"/>
      <c r="L207" s="337"/>
      <c r="M207" s="337"/>
      <c r="N207" s="337"/>
      <c r="O207" s="337"/>
      <c r="P207" s="337"/>
      <c r="Q207" s="337"/>
      <c r="R207" s="337"/>
      <c r="S207" s="337"/>
      <c r="T207" s="337"/>
      <c r="U207" s="336"/>
      <c r="V207" s="337"/>
      <c r="W207" s="337"/>
      <c r="X207" s="337"/>
      <c r="Y207" s="337"/>
      <c r="Z207" s="337"/>
      <c r="AA207" s="337"/>
      <c r="AB207" s="337"/>
      <c r="AC207" s="337"/>
      <c r="AD207" s="337"/>
      <c r="AE207" s="536"/>
    </row>
    <row r="208" spans="1:31" s="338" customFormat="1" x14ac:dyDescent="0.25">
      <c r="A208" s="5"/>
      <c r="B208" s="335"/>
      <c r="C208" s="335"/>
      <c r="D208" s="335"/>
      <c r="E208" s="335"/>
      <c r="F208" s="5"/>
      <c r="G208" s="5"/>
      <c r="H208" s="337"/>
      <c r="I208" s="337"/>
      <c r="J208" s="337"/>
      <c r="K208" s="337"/>
      <c r="L208" s="337"/>
      <c r="M208" s="337"/>
      <c r="N208" s="337"/>
      <c r="O208" s="337"/>
      <c r="P208" s="337"/>
      <c r="Q208" s="337"/>
      <c r="R208" s="337"/>
      <c r="S208" s="337"/>
      <c r="T208" s="337"/>
      <c r="U208" s="336"/>
      <c r="V208" s="337"/>
      <c r="W208" s="337"/>
      <c r="X208" s="337"/>
      <c r="Y208" s="337"/>
      <c r="Z208" s="337"/>
      <c r="AA208" s="337"/>
      <c r="AB208" s="337"/>
      <c r="AC208" s="337"/>
      <c r="AD208" s="337"/>
      <c r="AE208" s="536"/>
    </row>
    <row r="209" spans="1:33" s="338" customFormat="1" x14ac:dyDescent="0.25">
      <c r="A209" s="5"/>
      <c r="B209" s="335"/>
      <c r="C209" s="335"/>
      <c r="D209" s="335"/>
      <c r="E209" s="335"/>
      <c r="F209" s="5"/>
      <c r="G209" s="5"/>
      <c r="H209" s="337"/>
      <c r="I209" s="337"/>
      <c r="J209" s="337"/>
      <c r="K209" s="337"/>
      <c r="L209" s="337"/>
      <c r="M209" s="337"/>
      <c r="N209" s="337"/>
      <c r="O209" s="337"/>
      <c r="P209" s="337"/>
      <c r="Q209" s="337"/>
      <c r="R209" s="337"/>
      <c r="S209" s="337"/>
      <c r="T209" s="337"/>
      <c r="U209" s="336"/>
      <c r="V209" s="337"/>
      <c r="W209" s="337"/>
      <c r="X209" s="337"/>
      <c r="Y209" s="337"/>
      <c r="Z209" s="337"/>
      <c r="AA209" s="337"/>
      <c r="AB209" s="337"/>
      <c r="AC209" s="337"/>
      <c r="AD209" s="337"/>
      <c r="AE209" s="536"/>
    </row>
    <row r="210" spans="1:33" s="338" customFormat="1" x14ac:dyDescent="0.25">
      <c r="A210" s="5"/>
      <c r="B210" s="335"/>
      <c r="C210" s="335"/>
      <c r="D210" s="335"/>
      <c r="E210" s="335"/>
      <c r="F210" s="5"/>
      <c r="G210" s="5"/>
      <c r="H210" s="337"/>
      <c r="I210" s="337"/>
      <c r="J210" s="337"/>
      <c r="K210" s="337"/>
      <c r="L210" s="337"/>
      <c r="M210" s="337"/>
      <c r="N210" s="337"/>
      <c r="O210" s="337"/>
      <c r="P210" s="337"/>
      <c r="Q210" s="337"/>
      <c r="R210" s="337"/>
      <c r="S210" s="337"/>
      <c r="T210" s="337"/>
      <c r="U210" s="336"/>
      <c r="V210" s="337"/>
      <c r="W210" s="337"/>
      <c r="X210" s="337"/>
      <c r="Y210" s="337"/>
      <c r="Z210" s="337"/>
      <c r="AA210" s="337"/>
      <c r="AB210" s="337"/>
      <c r="AC210" s="337"/>
      <c r="AD210" s="337"/>
      <c r="AE210" s="536"/>
    </row>
    <row r="211" spans="1:33" s="338" customFormat="1" x14ac:dyDescent="0.25">
      <c r="A211" s="5"/>
      <c r="B211" s="335"/>
      <c r="C211" s="335"/>
      <c r="D211" s="335"/>
      <c r="E211" s="335"/>
      <c r="F211" s="5"/>
      <c r="G211" s="5"/>
      <c r="H211" s="337"/>
      <c r="I211" s="337"/>
      <c r="J211" s="337"/>
      <c r="K211" s="337"/>
      <c r="L211" s="337"/>
      <c r="M211" s="337"/>
      <c r="N211" s="337"/>
      <c r="O211" s="337"/>
      <c r="P211" s="337"/>
      <c r="Q211" s="337"/>
      <c r="R211" s="337"/>
      <c r="S211" s="337"/>
      <c r="T211" s="337"/>
      <c r="U211" s="336"/>
      <c r="V211" s="337"/>
      <c r="W211" s="337"/>
      <c r="X211" s="337"/>
      <c r="Y211" s="337"/>
      <c r="Z211" s="337"/>
      <c r="AA211" s="337"/>
      <c r="AB211" s="337"/>
      <c r="AC211" s="337"/>
      <c r="AD211" s="337"/>
      <c r="AE211" s="536"/>
    </row>
    <row r="212" spans="1:33" s="338" customFormat="1" x14ac:dyDescent="0.25">
      <c r="A212" s="5"/>
      <c r="B212" s="335"/>
      <c r="C212" s="335"/>
      <c r="D212" s="335"/>
      <c r="E212" s="335"/>
      <c r="F212" s="5"/>
      <c r="G212" s="5"/>
      <c r="H212" s="337"/>
      <c r="I212" s="337"/>
      <c r="J212" s="337"/>
      <c r="K212" s="337"/>
      <c r="L212" s="337"/>
      <c r="M212" s="337"/>
      <c r="N212" s="337"/>
      <c r="O212" s="337"/>
      <c r="P212" s="337"/>
      <c r="Q212" s="337"/>
      <c r="R212" s="337"/>
      <c r="S212" s="337"/>
      <c r="T212" s="337"/>
      <c r="U212" s="336"/>
      <c r="V212" s="337"/>
      <c r="W212" s="337"/>
      <c r="X212" s="337"/>
      <c r="Y212" s="337"/>
      <c r="Z212" s="337"/>
      <c r="AA212" s="337"/>
      <c r="AB212" s="337"/>
      <c r="AC212" s="337"/>
      <c r="AD212" s="337"/>
      <c r="AE212" s="536"/>
    </row>
    <row r="213" spans="1:33" s="338" customFormat="1" x14ac:dyDescent="0.25">
      <c r="A213" s="5"/>
      <c r="B213" s="335"/>
      <c r="C213" s="335"/>
      <c r="D213" s="335"/>
      <c r="E213" s="335"/>
      <c r="F213" s="5"/>
      <c r="G213" s="5"/>
      <c r="H213" s="337"/>
      <c r="I213" s="337"/>
      <c r="J213" s="337"/>
      <c r="K213" s="337"/>
      <c r="L213" s="337"/>
      <c r="M213" s="337"/>
      <c r="N213" s="337"/>
      <c r="O213" s="337"/>
      <c r="P213" s="337"/>
      <c r="Q213" s="337"/>
      <c r="R213" s="337"/>
      <c r="S213" s="337"/>
      <c r="T213" s="337"/>
      <c r="U213" s="336"/>
      <c r="V213" s="337"/>
      <c r="W213" s="337"/>
      <c r="X213" s="337"/>
      <c r="Y213" s="337"/>
      <c r="Z213" s="337"/>
      <c r="AA213" s="337"/>
      <c r="AB213" s="337"/>
      <c r="AC213" s="337"/>
      <c r="AD213" s="337"/>
      <c r="AE213" s="536"/>
    </row>
    <row r="214" spans="1:33" s="338" customFormat="1" x14ac:dyDescent="0.25">
      <c r="A214" s="5"/>
      <c r="B214" s="335"/>
      <c r="C214" s="335"/>
      <c r="D214" s="335"/>
      <c r="E214" s="335"/>
      <c r="F214" s="5"/>
      <c r="G214" s="5"/>
      <c r="H214" s="337"/>
      <c r="I214" s="337"/>
      <c r="J214" s="337"/>
      <c r="K214" s="337"/>
      <c r="L214" s="337"/>
      <c r="M214" s="337"/>
      <c r="N214" s="337"/>
      <c r="O214" s="337"/>
      <c r="P214" s="337"/>
      <c r="Q214" s="337"/>
      <c r="R214" s="337"/>
      <c r="S214" s="337"/>
      <c r="T214" s="337"/>
      <c r="U214" s="336"/>
      <c r="V214" s="337"/>
      <c r="W214" s="337"/>
      <c r="X214" s="337"/>
      <c r="Y214" s="337"/>
      <c r="Z214" s="337"/>
      <c r="AA214" s="337"/>
      <c r="AB214" s="337"/>
      <c r="AC214" s="337"/>
      <c r="AD214" s="337"/>
      <c r="AE214" s="536"/>
    </row>
    <row r="215" spans="1:33" s="338" customFormat="1" x14ac:dyDescent="0.25">
      <c r="A215" s="5"/>
      <c r="B215" s="335"/>
      <c r="C215" s="335"/>
      <c r="D215" s="335"/>
      <c r="E215" s="335"/>
      <c r="F215" s="5"/>
      <c r="G215" s="5"/>
      <c r="H215" s="337"/>
      <c r="I215" s="337"/>
      <c r="J215" s="337"/>
      <c r="K215" s="337"/>
      <c r="L215" s="337"/>
      <c r="M215" s="337"/>
      <c r="N215" s="337"/>
      <c r="O215" s="337"/>
      <c r="P215" s="337"/>
      <c r="Q215" s="337"/>
      <c r="R215" s="337"/>
      <c r="S215" s="337"/>
      <c r="T215" s="337"/>
      <c r="U215" s="336"/>
      <c r="V215" s="337"/>
      <c r="W215" s="337"/>
      <c r="X215" s="337"/>
      <c r="Y215" s="337"/>
      <c r="Z215" s="337"/>
      <c r="AA215" s="337"/>
      <c r="AB215" s="337"/>
      <c r="AC215" s="337"/>
      <c r="AD215" s="337"/>
      <c r="AE215" s="536"/>
    </row>
    <row r="216" spans="1:33" s="338" customFormat="1" x14ac:dyDescent="0.25">
      <c r="A216" s="5"/>
      <c r="B216" s="335"/>
      <c r="C216" s="335"/>
      <c r="D216" s="335"/>
      <c r="E216" s="335"/>
      <c r="F216" s="5"/>
      <c r="G216" s="5"/>
      <c r="H216" s="337"/>
      <c r="I216" s="337"/>
      <c r="J216" s="337"/>
      <c r="K216" s="337"/>
      <c r="L216" s="337"/>
      <c r="M216" s="337"/>
      <c r="N216" s="337"/>
      <c r="O216" s="337"/>
      <c r="P216" s="337"/>
      <c r="Q216" s="337"/>
      <c r="R216" s="337"/>
      <c r="S216" s="337"/>
      <c r="T216" s="337"/>
      <c r="U216" s="336"/>
      <c r="V216" s="337"/>
      <c r="W216" s="337"/>
      <c r="X216" s="337"/>
      <c r="Y216" s="337"/>
      <c r="Z216" s="337"/>
      <c r="AA216" s="337"/>
      <c r="AB216" s="337"/>
      <c r="AC216" s="337"/>
      <c r="AD216" s="337"/>
      <c r="AE216" s="536"/>
    </row>
    <row r="217" spans="1:33" s="338" customFormat="1" x14ac:dyDescent="0.25">
      <c r="A217" s="5"/>
      <c r="B217" s="335"/>
      <c r="C217" s="335"/>
      <c r="D217" s="335"/>
      <c r="E217" s="335"/>
      <c r="F217" s="5"/>
      <c r="G217" s="5"/>
      <c r="H217" s="337"/>
      <c r="I217" s="337"/>
      <c r="J217" s="337"/>
      <c r="K217" s="337"/>
      <c r="L217" s="337"/>
      <c r="M217" s="337"/>
      <c r="N217" s="337"/>
      <c r="O217" s="337"/>
      <c r="P217" s="337"/>
      <c r="Q217" s="337"/>
      <c r="R217" s="337"/>
      <c r="S217" s="337"/>
      <c r="T217" s="337"/>
      <c r="U217" s="336"/>
      <c r="V217" s="337"/>
      <c r="W217" s="337"/>
      <c r="X217" s="337"/>
      <c r="Y217" s="337"/>
      <c r="Z217" s="337"/>
      <c r="AA217" s="337"/>
      <c r="AB217" s="337"/>
      <c r="AC217" s="337"/>
      <c r="AD217" s="337"/>
      <c r="AE217" s="536"/>
    </row>
    <row r="218" spans="1:33" s="338" customFormat="1" x14ac:dyDescent="0.25">
      <c r="A218" s="5"/>
      <c r="B218" s="335"/>
      <c r="C218" s="335"/>
      <c r="D218" s="335"/>
      <c r="E218" s="335"/>
      <c r="F218" s="5"/>
      <c r="G218" s="5"/>
      <c r="H218" s="337"/>
      <c r="I218" s="337"/>
      <c r="J218" s="337"/>
      <c r="K218" s="337"/>
      <c r="L218" s="337"/>
      <c r="M218" s="337"/>
      <c r="N218" s="337"/>
      <c r="O218" s="337"/>
      <c r="P218" s="337"/>
      <c r="Q218" s="337"/>
      <c r="R218" s="337"/>
      <c r="S218" s="337"/>
      <c r="T218" s="337"/>
      <c r="U218" s="336"/>
      <c r="V218" s="337"/>
      <c r="W218" s="337"/>
      <c r="X218" s="337"/>
      <c r="Y218" s="337"/>
      <c r="Z218" s="337"/>
      <c r="AA218" s="337"/>
      <c r="AB218" s="337"/>
      <c r="AC218" s="337"/>
      <c r="AD218" s="337"/>
      <c r="AE218" s="536"/>
    </row>
    <row r="219" spans="1:33" s="338" customFormat="1" x14ac:dyDescent="0.25">
      <c r="A219" s="5"/>
      <c r="B219" s="335"/>
      <c r="C219" s="335"/>
      <c r="D219" s="335"/>
      <c r="E219" s="335"/>
      <c r="F219" s="5"/>
      <c r="G219" s="5"/>
      <c r="H219" s="337"/>
      <c r="I219" s="337"/>
      <c r="J219" s="337"/>
      <c r="K219" s="337"/>
      <c r="L219" s="337"/>
      <c r="M219" s="337"/>
      <c r="N219" s="337"/>
      <c r="O219" s="337"/>
      <c r="P219" s="337"/>
      <c r="Q219" s="337"/>
      <c r="R219" s="337"/>
      <c r="S219" s="337"/>
      <c r="T219" s="337"/>
      <c r="U219" s="336"/>
      <c r="V219" s="337"/>
      <c r="W219" s="337"/>
      <c r="X219" s="337"/>
      <c r="Y219" s="337"/>
      <c r="Z219" s="337"/>
      <c r="AA219" s="337"/>
      <c r="AB219" s="337"/>
      <c r="AC219" s="337"/>
      <c r="AD219" s="337"/>
      <c r="AE219" s="536"/>
    </row>
    <row r="220" spans="1:33" s="338" customFormat="1" x14ac:dyDescent="0.25">
      <c r="A220" s="5"/>
      <c r="B220" s="335"/>
      <c r="C220" s="335"/>
      <c r="D220" s="335"/>
      <c r="E220" s="335"/>
      <c r="F220" s="5"/>
      <c r="G220" s="5"/>
      <c r="H220" s="337"/>
      <c r="I220" s="337"/>
      <c r="J220" s="337"/>
      <c r="K220" s="337"/>
      <c r="L220" s="337"/>
      <c r="M220" s="337"/>
      <c r="N220" s="337"/>
      <c r="O220" s="337"/>
      <c r="P220" s="337"/>
      <c r="Q220" s="337"/>
      <c r="R220" s="337"/>
      <c r="S220" s="337"/>
      <c r="T220" s="337"/>
      <c r="U220" s="336"/>
      <c r="V220" s="337"/>
      <c r="W220" s="337"/>
      <c r="X220" s="337"/>
      <c r="Y220" s="337"/>
      <c r="Z220" s="337"/>
      <c r="AA220" s="337"/>
      <c r="AB220" s="337"/>
      <c r="AC220" s="337"/>
      <c r="AD220" s="337"/>
      <c r="AE220" s="536"/>
    </row>
    <row r="221" spans="1:33" s="338" customFormat="1" x14ac:dyDescent="0.25">
      <c r="A221" s="5"/>
      <c r="B221" s="335"/>
      <c r="C221" s="335"/>
      <c r="D221" s="335"/>
      <c r="E221" s="335"/>
      <c r="F221" s="5"/>
      <c r="G221" s="5"/>
      <c r="H221" s="337"/>
      <c r="I221" s="337"/>
      <c r="J221" s="337"/>
      <c r="K221" s="337"/>
      <c r="L221" s="337"/>
      <c r="M221" s="337"/>
      <c r="N221" s="337"/>
      <c r="O221" s="337"/>
      <c r="P221" s="337"/>
      <c r="Q221" s="337"/>
      <c r="R221" s="337"/>
      <c r="S221" s="337"/>
      <c r="T221" s="337"/>
      <c r="U221" s="336"/>
      <c r="V221" s="337"/>
      <c r="W221" s="337"/>
      <c r="X221" s="337"/>
      <c r="Y221" s="337"/>
      <c r="Z221" s="337"/>
      <c r="AA221" s="337"/>
      <c r="AB221" s="337"/>
      <c r="AC221" s="337"/>
      <c r="AD221" s="337"/>
      <c r="AE221" s="536"/>
    </row>
    <row r="222" spans="1:33" s="338" customFormat="1" x14ac:dyDescent="0.25">
      <c r="A222" s="5"/>
      <c r="B222" s="335"/>
      <c r="C222" s="335"/>
      <c r="D222" s="335"/>
      <c r="E222" s="335"/>
      <c r="F222" s="5"/>
      <c r="G222" s="5"/>
      <c r="H222" s="337"/>
      <c r="I222" s="337"/>
      <c r="J222" s="337"/>
      <c r="K222" s="337"/>
      <c r="L222" s="337"/>
      <c r="M222" s="337"/>
      <c r="N222" s="337"/>
      <c r="O222" s="337"/>
      <c r="P222" s="337"/>
      <c r="Q222" s="337"/>
      <c r="R222" s="337"/>
      <c r="S222" s="337"/>
      <c r="T222" s="337"/>
      <c r="U222" s="336"/>
      <c r="V222" s="337"/>
      <c r="W222" s="337"/>
      <c r="X222" s="337"/>
      <c r="Y222" s="337"/>
      <c r="Z222" s="337"/>
      <c r="AA222" s="337"/>
      <c r="AB222" s="337"/>
      <c r="AC222" s="337"/>
      <c r="AD222" s="337"/>
      <c r="AE222" s="536"/>
    </row>
    <row r="223" spans="1:33" s="338" customFormat="1" x14ac:dyDescent="0.25">
      <c r="A223" s="5"/>
      <c r="B223" s="335"/>
      <c r="C223" s="335"/>
      <c r="D223" s="335"/>
      <c r="E223" s="335"/>
      <c r="F223" s="5"/>
      <c r="G223" s="5"/>
      <c r="H223" s="337"/>
      <c r="I223" s="337"/>
      <c r="J223" s="337"/>
      <c r="K223" s="337"/>
      <c r="L223" s="337"/>
      <c r="M223" s="337"/>
      <c r="N223" s="337"/>
      <c r="O223" s="337"/>
      <c r="P223" s="337"/>
      <c r="Q223" s="337"/>
      <c r="R223" s="337"/>
      <c r="S223" s="337"/>
      <c r="T223" s="337"/>
      <c r="U223" s="336"/>
      <c r="V223" s="337"/>
      <c r="W223" s="337"/>
      <c r="X223" s="337"/>
      <c r="Y223" s="337"/>
      <c r="Z223" s="337"/>
      <c r="AA223" s="337"/>
      <c r="AB223" s="337"/>
      <c r="AC223" s="337"/>
      <c r="AD223" s="337"/>
      <c r="AE223" s="536"/>
    </row>
    <row r="224" spans="1:33" x14ac:dyDescent="0.25">
      <c r="F224" s="337"/>
      <c r="G224" s="337"/>
      <c r="H224" s="337"/>
      <c r="I224" s="337"/>
      <c r="J224" s="337"/>
      <c r="K224" s="337"/>
      <c r="L224" s="337"/>
      <c r="M224" s="337"/>
      <c r="N224" s="337"/>
      <c r="O224" s="337"/>
      <c r="P224" s="337"/>
      <c r="Q224" s="337"/>
      <c r="R224" s="337"/>
      <c r="S224" s="337"/>
      <c r="T224" s="337"/>
      <c r="U224" s="336"/>
      <c r="V224" s="337"/>
      <c r="W224" s="337"/>
      <c r="X224" s="337"/>
      <c r="Y224" s="337"/>
      <c r="Z224" s="337"/>
      <c r="AA224" s="337"/>
      <c r="AB224" s="337"/>
      <c r="AC224" s="337"/>
      <c r="AD224" s="337"/>
      <c r="AE224" s="541"/>
      <c r="AF224" s="337"/>
      <c r="AG224" s="337"/>
    </row>
    <row r="225" spans="6:33" x14ac:dyDescent="0.25">
      <c r="F225" s="337"/>
      <c r="G225" s="337"/>
      <c r="H225" s="337"/>
      <c r="I225" s="337"/>
      <c r="J225" s="337"/>
      <c r="K225" s="337"/>
      <c r="L225" s="337"/>
      <c r="M225" s="337"/>
      <c r="N225" s="337"/>
      <c r="O225" s="337"/>
      <c r="P225" s="337"/>
      <c r="Q225" s="337"/>
      <c r="R225" s="337"/>
      <c r="S225" s="337"/>
      <c r="T225" s="337"/>
      <c r="U225" s="336"/>
      <c r="V225" s="337"/>
      <c r="W225" s="337"/>
      <c r="X225" s="337"/>
      <c r="Y225" s="337"/>
      <c r="Z225" s="337"/>
      <c r="AA225" s="337"/>
      <c r="AB225" s="337"/>
      <c r="AC225" s="337"/>
      <c r="AD225" s="337"/>
      <c r="AE225" s="541"/>
      <c r="AF225" s="337"/>
      <c r="AG225" s="337"/>
    </row>
    <row r="226" spans="6:33" x14ac:dyDescent="0.25">
      <c r="F226" s="337"/>
      <c r="G226" s="337"/>
      <c r="H226" s="337"/>
      <c r="I226" s="337"/>
      <c r="J226" s="337"/>
      <c r="K226" s="337"/>
      <c r="L226" s="337"/>
      <c r="M226" s="337"/>
      <c r="N226" s="337"/>
      <c r="O226" s="337"/>
      <c r="P226" s="337"/>
      <c r="Q226" s="337"/>
      <c r="R226" s="337"/>
      <c r="S226" s="337"/>
      <c r="T226" s="337"/>
      <c r="U226" s="336"/>
      <c r="V226" s="337"/>
      <c r="W226" s="337"/>
      <c r="X226" s="337"/>
      <c r="Y226" s="337"/>
      <c r="Z226" s="337"/>
      <c r="AA226" s="337"/>
      <c r="AB226" s="337"/>
      <c r="AC226" s="337"/>
      <c r="AD226" s="337"/>
      <c r="AE226" s="541"/>
      <c r="AF226" s="337"/>
      <c r="AG226" s="337"/>
    </row>
    <row r="227" spans="6:33" x14ac:dyDescent="0.25">
      <c r="F227" s="337"/>
      <c r="G227" s="337"/>
      <c r="H227" s="337"/>
      <c r="I227" s="337"/>
      <c r="J227" s="337"/>
      <c r="K227" s="337"/>
      <c r="L227" s="337"/>
      <c r="M227" s="337"/>
      <c r="N227" s="337"/>
      <c r="O227" s="337"/>
      <c r="P227" s="337"/>
      <c r="Q227" s="337"/>
      <c r="R227" s="337"/>
      <c r="S227" s="337"/>
      <c r="T227" s="337"/>
      <c r="U227" s="336"/>
      <c r="V227" s="337"/>
      <c r="W227" s="337"/>
      <c r="X227" s="337"/>
      <c r="Y227" s="337"/>
      <c r="Z227" s="337"/>
      <c r="AA227" s="337"/>
      <c r="AB227" s="337"/>
      <c r="AC227" s="337"/>
      <c r="AD227" s="337"/>
      <c r="AE227" s="541"/>
      <c r="AF227" s="337"/>
      <c r="AG227" s="337"/>
    </row>
    <row r="228" spans="6:33" x14ac:dyDescent="0.25">
      <c r="F228" s="337"/>
      <c r="G228" s="337"/>
      <c r="H228" s="337"/>
      <c r="I228" s="337"/>
      <c r="J228" s="337"/>
      <c r="K228" s="337"/>
      <c r="L228" s="337"/>
      <c r="M228" s="337"/>
      <c r="N228" s="337"/>
      <c r="O228" s="337"/>
      <c r="P228" s="337"/>
      <c r="Q228" s="337"/>
      <c r="R228" s="337"/>
      <c r="S228" s="337"/>
      <c r="T228" s="337"/>
      <c r="U228" s="336"/>
      <c r="V228" s="337"/>
      <c r="W228" s="337"/>
      <c r="X228" s="337"/>
      <c r="Y228" s="337"/>
      <c r="Z228" s="337"/>
      <c r="AA228" s="337"/>
      <c r="AB228" s="337"/>
      <c r="AC228" s="337"/>
      <c r="AD228" s="337"/>
      <c r="AE228" s="541"/>
      <c r="AF228" s="337"/>
      <c r="AG228" s="337"/>
    </row>
    <row r="229" spans="6:33" x14ac:dyDescent="0.25">
      <c r="F229" s="337"/>
      <c r="G229" s="337"/>
      <c r="H229" s="337"/>
      <c r="I229" s="337"/>
      <c r="J229" s="337"/>
      <c r="K229" s="337"/>
      <c r="L229" s="337"/>
      <c r="M229" s="337"/>
      <c r="N229" s="337"/>
      <c r="O229" s="337"/>
      <c r="P229" s="337"/>
      <c r="Q229" s="337"/>
      <c r="R229" s="337"/>
      <c r="S229" s="337"/>
      <c r="T229" s="337"/>
      <c r="U229" s="336"/>
      <c r="V229" s="337"/>
      <c r="W229" s="337"/>
      <c r="X229" s="337"/>
      <c r="Y229" s="337"/>
      <c r="Z229" s="337"/>
      <c r="AA229" s="337"/>
      <c r="AB229" s="337"/>
      <c r="AC229" s="337"/>
      <c r="AD229" s="337"/>
      <c r="AE229" s="541"/>
      <c r="AF229" s="337"/>
      <c r="AG229" s="337"/>
    </row>
    <row r="230" spans="6:33" x14ac:dyDescent="0.25">
      <c r="F230" s="337"/>
      <c r="G230" s="337"/>
      <c r="H230" s="337"/>
      <c r="I230" s="337"/>
      <c r="J230" s="337"/>
      <c r="K230" s="337"/>
      <c r="L230" s="337"/>
      <c r="M230" s="337"/>
      <c r="N230" s="337"/>
      <c r="O230" s="337"/>
      <c r="P230" s="337"/>
      <c r="Q230" s="337"/>
      <c r="R230" s="337"/>
      <c r="S230" s="337"/>
      <c r="T230" s="337"/>
      <c r="U230" s="336"/>
      <c r="V230" s="337"/>
      <c r="W230" s="337"/>
      <c r="X230" s="337"/>
      <c r="Y230" s="337"/>
      <c r="Z230" s="337"/>
      <c r="AA230" s="337"/>
      <c r="AB230" s="337"/>
      <c r="AC230" s="337"/>
      <c r="AD230" s="337"/>
      <c r="AE230" s="541"/>
      <c r="AF230" s="337"/>
      <c r="AG230" s="337"/>
    </row>
    <row r="231" spans="6:33" x14ac:dyDescent="0.25">
      <c r="F231" s="337"/>
      <c r="G231" s="337"/>
      <c r="H231" s="337"/>
      <c r="I231" s="337"/>
      <c r="J231" s="337"/>
      <c r="K231" s="337"/>
      <c r="L231" s="337"/>
      <c r="M231" s="337"/>
      <c r="N231" s="337"/>
      <c r="O231" s="337"/>
      <c r="P231" s="337"/>
      <c r="Q231" s="337"/>
      <c r="R231" s="337"/>
      <c r="S231" s="337"/>
      <c r="T231" s="337"/>
      <c r="U231" s="336"/>
      <c r="V231" s="337"/>
      <c r="W231" s="337"/>
      <c r="X231" s="337"/>
      <c r="Y231" s="337"/>
      <c r="Z231" s="337"/>
      <c r="AA231" s="337"/>
      <c r="AB231" s="337"/>
      <c r="AC231" s="337"/>
      <c r="AD231" s="337"/>
      <c r="AE231" s="541"/>
      <c r="AF231" s="337"/>
      <c r="AG231" s="337"/>
    </row>
    <row r="232" spans="6:33" x14ac:dyDescent="0.25">
      <c r="F232" s="337"/>
      <c r="G232" s="337"/>
      <c r="H232" s="337"/>
      <c r="I232" s="337"/>
      <c r="J232" s="337"/>
      <c r="K232" s="337"/>
      <c r="L232" s="337"/>
      <c r="M232" s="337"/>
      <c r="N232" s="337"/>
      <c r="O232" s="337"/>
      <c r="P232" s="337"/>
      <c r="Q232" s="337"/>
      <c r="R232" s="337"/>
      <c r="S232" s="337"/>
      <c r="T232" s="337"/>
      <c r="U232" s="336"/>
      <c r="V232" s="337"/>
      <c r="W232" s="337"/>
      <c r="X232" s="337"/>
      <c r="Y232" s="337"/>
      <c r="Z232" s="337"/>
      <c r="AA232" s="337"/>
      <c r="AB232" s="337"/>
      <c r="AC232" s="337"/>
      <c r="AD232" s="337"/>
      <c r="AE232" s="541"/>
      <c r="AF232" s="337"/>
      <c r="AG232" s="337"/>
    </row>
    <row r="233" spans="6:33" x14ac:dyDescent="0.25">
      <c r="F233" s="337"/>
      <c r="G233" s="337"/>
      <c r="H233" s="337"/>
      <c r="I233" s="337"/>
      <c r="J233" s="337"/>
      <c r="K233" s="337"/>
      <c r="L233" s="337"/>
      <c r="M233" s="337"/>
      <c r="N233" s="337"/>
      <c r="O233" s="337"/>
      <c r="P233" s="337"/>
      <c r="Q233" s="337"/>
      <c r="R233" s="337"/>
      <c r="S233" s="337"/>
      <c r="T233" s="337"/>
      <c r="U233" s="336"/>
      <c r="V233" s="337"/>
      <c r="W233" s="337"/>
      <c r="X233" s="337"/>
      <c r="Y233" s="337"/>
      <c r="Z233" s="337"/>
      <c r="AA233" s="337"/>
      <c r="AB233" s="337"/>
      <c r="AC233" s="337"/>
      <c r="AD233" s="337"/>
      <c r="AE233" s="541"/>
      <c r="AF233" s="337"/>
      <c r="AG233" s="337"/>
    </row>
    <row r="234" spans="6:33" x14ac:dyDescent="0.25">
      <c r="F234" s="337"/>
      <c r="G234" s="337"/>
      <c r="H234" s="337"/>
      <c r="I234" s="337"/>
      <c r="J234" s="337"/>
      <c r="K234" s="337"/>
      <c r="L234" s="337"/>
      <c r="M234" s="337"/>
      <c r="N234" s="337"/>
      <c r="O234" s="337"/>
      <c r="P234" s="337"/>
      <c r="Q234" s="337"/>
      <c r="R234" s="337"/>
      <c r="S234" s="337"/>
      <c r="T234" s="337"/>
      <c r="U234" s="336"/>
      <c r="V234" s="337"/>
      <c r="W234" s="337"/>
      <c r="X234" s="337"/>
      <c r="Y234" s="337"/>
      <c r="Z234" s="337"/>
      <c r="AA234" s="337"/>
      <c r="AB234" s="337"/>
      <c r="AC234" s="337"/>
      <c r="AD234" s="337"/>
      <c r="AE234" s="541"/>
      <c r="AF234" s="337"/>
      <c r="AG234" s="337"/>
    </row>
    <row r="235" spans="6:33" x14ac:dyDescent="0.25">
      <c r="F235" s="337"/>
      <c r="G235" s="337"/>
      <c r="H235" s="337"/>
      <c r="I235" s="337"/>
      <c r="J235" s="337"/>
      <c r="K235" s="337"/>
      <c r="L235" s="337"/>
      <c r="M235" s="337"/>
      <c r="N235" s="337"/>
      <c r="O235" s="337"/>
      <c r="P235" s="337"/>
      <c r="Q235" s="337"/>
      <c r="R235" s="337"/>
      <c r="S235" s="337"/>
      <c r="T235" s="337"/>
      <c r="U235" s="336"/>
      <c r="V235" s="337"/>
      <c r="W235" s="337"/>
      <c r="X235" s="337"/>
      <c r="Y235" s="337"/>
      <c r="Z235" s="337"/>
      <c r="AA235" s="337"/>
      <c r="AB235" s="337"/>
      <c r="AC235" s="337"/>
      <c r="AD235" s="337"/>
      <c r="AE235" s="541"/>
      <c r="AF235" s="337"/>
      <c r="AG235" s="337"/>
    </row>
    <row r="236" spans="6:33" x14ac:dyDescent="0.25">
      <c r="F236" s="337"/>
      <c r="G236" s="337"/>
      <c r="H236" s="337"/>
      <c r="I236" s="337"/>
      <c r="J236" s="337"/>
      <c r="K236" s="337"/>
      <c r="L236" s="337"/>
      <c r="M236" s="337"/>
      <c r="N236" s="337"/>
      <c r="O236" s="337"/>
      <c r="P236" s="337"/>
      <c r="Q236" s="337"/>
      <c r="R236" s="337"/>
      <c r="S236" s="337"/>
      <c r="T236" s="337"/>
      <c r="U236" s="336"/>
      <c r="V236" s="337"/>
      <c r="W236" s="337"/>
      <c r="X236" s="337"/>
      <c r="Y236" s="337"/>
      <c r="Z236" s="337"/>
      <c r="AA236" s="337"/>
      <c r="AB236" s="337"/>
      <c r="AC236" s="337"/>
      <c r="AD236" s="337"/>
      <c r="AE236" s="541"/>
      <c r="AF236" s="337"/>
      <c r="AG236" s="337"/>
    </row>
    <row r="237" spans="6:33" x14ac:dyDescent="0.25">
      <c r="F237" s="337"/>
      <c r="G237" s="337"/>
      <c r="H237" s="337"/>
      <c r="I237" s="337"/>
      <c r="J237" s="337"/>
      <c r="K237" s="337"/>
      <c r="L237" s="337"/>
      <c r="M237" s="337"/>
      <c r="N237" s="337"/>
      <c r="O237" s="337"/>
      <c r="P237" s="337"/>
      <c r="Q237" s="337"/>
      <c r="R237" s="337"/>
      <c r="S237" s="337"/>
      <c r="T237" s="337"/>
      <c r="U237" s="336"/>
      <c r="V237" s="337"/>
      <c r="W237" s="337"/>
      <c r="X237" s="337"/>
      <c r="Y237" s="337"/>
      <c r="Z237" s="337"/>
      <c r="AA237" s="337"/>
      <c r="AB237" s="337"/>
      <c r="AC237" s="337"/>
      <c r="AD237" s="337"/>
      <c r="AE237" s="541"/>
      <c r="AF237" s="337"/>
      <c r="AG237" s="337"/>
    </row>
    <row r="238" spans="6:33" x14ac:dyDescent="0.25">
      <c r="F238" s="337"/>
      <c r="G238" s="337"/>
      <c r="H238" s="337"/>
      <c r="I238" s="337"/>
      <c r="J238" s="337"/>
      <c r="K238" s="337"/>
      <c r="L238" s="337"/>
      <c r="M238" s="337"/>
      <c r="N238" s="337"/>
      <c r="O238" s="337"/>
      <c r="P238" s="337"/>
      <c r="Q238" s="337"/>
      <c r="R238" s="337"/>
      <c r="S238" s="337"/>
      <c r="T238" s="337"/>
      <c r="U238" s="336"/>
      <c r="V238" s="337"/>
      <c r="W238" s="337"/>
      <c r="X238" s="337"/>
      <c r="Y238" s="337"/>
      <c r="Z238" s="337"/>
      <c r="AA238" s="337"/>
      <c r="AB238" s="337"/>
      <c r="AC238" s="337"/>
      <c r="AD238" s="337"/>
      <c r="AE238" s="541"/>
      <c r="AF238" s="337"/>
      <c r="AG238" s="337"/>
    </row>
    <row r="239" spans="6:33" x14ac:dyDescent="0.25">
      <c r="F239" s="337"/>
      <c r="G239" s="337"/>
      <c r="H239" s="337"/>
      <c r="I239" s="337"/>
      <c r="J239" s="337"/>
      <c r="K239" s="337"/>
      <c r="L239" s="337"/>
      <c r="M239" s="337"/>
      <c r="N239" s="337"/>
      <c r="O239" s="337"/>
      <c r="P239" s="337"/>
      <c r="Q239" s="337"/>
      <c r="R239" s="337"/>
      <c r="S239" s="337"/>
      <c r="T239" s="337"/>
      <c r="U239" s="336"/>
      <c r="V239" s="337"/>
      <c r="W239" s="337"/>
      <c r="X239" s="337"/>
      <c r="Y239" s="337"/>
      <c r="Z239" s="337"/>
      <c r="AA239" s="337"/>
      <c r="AB239" s="337"/>
      <c r="AC239" s="337"/>
      <c r="AD239" s="337"/>
      <c r="AE239" s="541"/>
      <c r="AF239" s="337"/>
      <c r="AG239" s="337"/>
    </row>
    <row r="240" spans="6:33" x14ac:dyDescent="0.25">
      <c r="F240" s="337"/>
      <c r="G240" s="337"/>
      <c r="H240" s="337"/>
      <c r="I240" s="337"/>
      <c r="J240" s="337"/>
      <c r="K240" s="337"/>
      <c r="L240" s="337"/>
      <c r="M240" s="337"/>
      <c r="N240" s="337"/>
      <c r="O240" s="337"/>
      <c r="P240" s="337"/>
      <c r="Q240" s="337"/>
      <c r="R240" s="337"/>
      <c r="S240" s="337"/>
      <c r="T240" s="337"/>
      <c r="U240" s="336"/>
      <c r="V240" s="337"/>
      <c r="W240" s="337"/>
      <c r="X240" s="337"/>
      <c r="Y240" s="337"/>
      <c r="Z240" s="337"/>
      <c r="AA240" s="337"/>
      <c r="AB240" s="337"/>
      <c r="AC240" s="337"/>
      <c r="AD240" s="337"/>
      <c r="AE240" s="541"/>
      <c r="AF240" s="337"/>
      <c r="AG240" s="337"/>
    </row>
    <row r="241" spans="6:33" x14ac:dyDescent="0.25">
      <c r="F241" s="337"/>
      <c r="G241" s="337"/>
      <c r="H241" s="337"/>
      <c r="I241" s="337"/>
      <c r="J241" s="337"/>
      <c r="K241" s="337"/>
      <c r="L241" s="337"/>
      <c r="M241" s="337"/>
      <c r="N241" s="337"/>
      <c r="O241" s="337"/>
      <c r="P241" s="337"/>
      <c r="Q241" s="337"/>
      <c r="R241" s="337"/>
      <c r="S241" s="337"/>
      <c r="T241" s="337"/>
      <c r="U241" s="336"/>
      <c r="V241" s="337"/>
      <c r="W241" s="337"/>
      <c r="X241" s="337"/>
      <c r="Y241" s="337"/>
      <c r="Z241" s="337"/>
      <c r="AA241" s="337"/>
      <c r="AB241" s="337"/>
      <c r="AC241" s="337"/>
      <c r="AD241" s="337"/>
      <c r="AE241" s="541"/>
      <c r="AF241" s="337"/>
      <c r="AG241" s="337"/>
    </row>
    <row r="242" spans="6:33" x14ac:dyDescent="0.25">
      <c r="F242" s="337"/>
      <c r="G242" s="337"/>
      <c r="H242" s="337"/>
      <c r="I242" s="337"/>
      <c r="J242" s="337"/>
      <c r="K242" s="337"/>
      <c r="L242" s="337"/>
      <c r="M242" s="337"/>
      <c r="N242" s="337"/>
      <c r="O242" s="337"/>
      <c r="P242" s="337"/>
      <c r="Q242" s="337"/>
      <c r="R242" s="337"/>
      <c r="S242" s="337"/>
      <c r="T242" s="337"/>
      <c r="U242" s="336"/>
      <c r="V242" s="337"/>
      <c r="W242" s="337"/>
      <c r="X242" s="337"/>
      <c r="Y242" s="337"/>
      <c r="Z242" s="337"/>
      <c r="AA242" s="337"/>
      <c r="AB242" s="337"/>
      <c r="AC242" s="337"/>
      <c r="AD242" s="337"/>
      <c r="AE242" s="541"/>
      <c r="AF242" s="337"/>
      <c r="AG242" s="337"/>
    </row>
    <row r="243" spans="6:33" x14ac:dyDescent="0.25">
      <c r="F243" s="337"/>
      <c r="G243" s="337"/>
      <c r="H243" s="337"/>
      <c r="I243" s="337"/>
      <c r="J243" s="337"/>
      <c r="K243" s="337"/>
      <c r="L243" s="337"/>
      <c r="M243" s="337"/>
      <c r="N243" s="337"/>
      <c r="O243" s="337"/>
      <c r="P243" s="337"/>
      <c r="Q243" s="337"/>
      <c r="R243" s="337"/>
      <c r="S243" s="337"/>
      <c r="T243" s="337"/>
      <c r="U243" s="336"/>
      <c r="V243" s="337"/>
      <c r="W243" s="337"/>
      <c r="X243" s="337"/>
      <c r="Y243" s="337"/>
      <c r="Z243" s="337"/>
      <c r="AA243" s="337"/>
      <c r="AB243" s="337"/>
      <c r="AC243" s="337"/>
      <c r="AD243" s="337"/>
      <c r="AE243" s="541"/>
      <c r="AF243" s="337"/>
      <c r="AG243" s="337"/>
    </row>
    <row r="244" spans="6:33" x14ac:dyDescent="0.25">
      <c r="F244" s="337"/>
      <c r="G244" s="337"/>
      <c r="H244" s="337"/>
      <c r="I244" s="337"/>
      <c r="J244" s="337"/>
      <c r="K244" s="337"/>
      <c r="L244" s="337"/>
      <c r="M244" s="337"/>
      <c r="N244" s="337"/>
      <c r="O244" s="337"/>
      <c r="P244" s="337"/>
      <c r="Q244" s="337"/>
      <c r="R244" s="337"/>
      <c r="S244" s="337"/>
      <c r="T244" s="337"/>
      <c r="U244" s="336"/>
      <c r="V244" s="337"/>
      <c r="W244" s="337"/>
      <c r="X244" s="337"/>
      <c r="Y244" s="337"/>
      <c r="Z244" s="337"/>
      <c r="AA244" s="337"/>
      <c r="AB244" s="337"/>
      <c r="AC244" s="337"/>
      <c r="AD244" s="337"/>
      <c r="AE244" s="541"/>
      <c r="AF244" s="337"/>
      <c r="AG244" s="337"/>
    </row>
    <row r="245" spans="6:33" x14ac:dyDescent="0.25">
      <c r="F245" s="337"/>
      <c r="G245" s="337"/>
      <c r="H245" s="337"/>
      <c r="I245" s="337"/>
      <c r="J245" s="337"/>
      <c r="K245" s="337"/>
      <c r="L245" s="337"/>
      <c r="M245" s="337"/>
      <c r="N245" s="337"/>
      <c r="O245" s="337"/>
      <c r="P245" s="337"/>
      <c r="Q245" s="337"/>
      <c r="R245" s="337"/>
      <c r="S245" s="337"/>
      <c r="T245" s="337"/>
      <c r="U245" s="336"/>
      <c r="V245" s="337"/>
      <c r="W245" s="337"/>
      <c r="X245" s="337"/>
      <c r="Y245" s="337"/>
      <c r="Z245" s="337"/>
      <c r="AA245" s="337"/>
      <c r="AB245" s="337"/>
      <c r="AC245" s="337"/>
      <c r="AD245" s="337"/>
      <c r="AE245" s="541"/>
      <c r="AF245" s="337"/>
      <c r="AG245" s="337"/>
    </row>
    <row r="246" spans="6:33" x14ac:dyDescent="0.25">
      <c r="F246" s="337"/>
      <c r="G246" s="337"/>
      <c r="H246" s="337"/>
      <c r="I246" s="337"/>
      <c r="J246" s="337"/>
      <c r="K246" s="337"/>
      <c r="L246" s="337"/>
      <c r="M246" s="337"/>
      <c r="N246" s="337"/>
      <c r="O246" s="337"/>
      <c r="P246" s="337"/>
      <c r="Q246" s="337"/>
      <c r="R246" s="337"/>
      <c r="S246" s="337"/>
      <c r="T246" s="337"/>
      <c r="U246" s="336"/>
      <c r="V246" s="337"/>
      <c r="W246" s="337"/>
      <c r="X246" s="337"/>
      <c r="Y246" s="337"/>
      <c r="Z246" s="337"/>
      <c r="AA246" s="337"/>
      <c r="AB246" s="337"/>
      <c r="AC246" s="337"/>
      <c r="AD246" s="337"/>
      <c r="AE246" s="541"/>
      <c r="AF246" s="337"/>
      <c r="AG246" s="337"/>
    </row>
    <row r="247" spans="6:33" x14ac:dyDescent="0.25">
      <c r="F247" s="337"/>
      <c r="G247" s="337"/>
      <c r="H247" s="337"/>
      <c r="I247" s="337"/>
      <c r="J247" s="337"/>
      <c r="K247" s="337"/>
      <c r="L247" s="337"/>
      <c r="M247" s="337"/>
      <c r="N247" s="337"/>
      <c r="O247" s="337"/>
      <c r="P247" s="337"/>
      <c r="Q247" s="337"/>
      <c r="R247" s="337"/>
      <c r="S247" s="337"/>
      <c r="T247" s="337"/>
      <c r="U247" s="336"/>
      <c r="V247" s="337"/>
      <c r="W247" s="337"/>
      <c r="X247" s="337"/>
      <c r="Y247" s="337"/>
      <c r="Z247" s="337"/>
      <c r="AA247" s="337"/>
      <c r="AB247" s="337"/>
      <c r="AC247" s="337"/>
      <c r="AD247" s="337"/>
      <c r="AE247" s="541"/>
      <c r="AF247" s="337"/>
      <c r="AG247" s="337"/>
    </row>
    <row r="248" spans="6:33" x14ac:dyDescent="0.25">
      <c r="F248" s="337"/>
      <c r="G248" s="337"/>
      <c r="H248" s="337"/>
      <c r="I248" s="337"/>
      <c r="J248" s="337"/>
      <c r="K248" s="337"/>
      <c r="L248" s="337"/>
      <c r="M248" s="337"/>
      <c r="N248" s="337"/>
      <c r="O248" s="337"/>
      <c r="P248" s="337"/>
      <c r="Q248" s="337"/>
      <c r="R248" s="337"/>
      <c r="S248" s="337"/>
      <c r="T248" s="337"/>
      <c r="U248" s="336"/>
      <c r="V248" s="337"/>
      <c r="W248" s="337"/>
      <c r="X248" s="337"/>
      <c r="Y248" s="337"/>
      <c r="Z248" s="337"/>
      <c r="AA248" s="337"/>
      <c r="AB248" s="337"/>
      <c r="AC248" s="337"/>
      <c r="AD248" s="337"/>
      <c r="AE248" s="541"/>
      <c r="AF248" s="337"/>
      <c r="AG248" s="337"/>
    </row>
    <row r="249" spans="6:33" x14ac:dyDescent="0.25">
      <c r="F249" s="337"/>
      <c r="G249" s="337"/>
      <c r="H249" s="337"/>
      <c r="I249" s="337"/>
      <c r="J249" s="337"/>
      <c r="K249" s="337"/>
      <c r="L249" s="337"/>
      <c r="M249" s="337"/>
      <c r="N249" s="337"/>
      <c r="O249" s="337"/>
      <c r="P249" s="337"/>
      <c r="Q249" s="337"/>
      <c r="R249" s="337"/>
      <c r="S249" s="337"/>
      <c r="T249" s="337"/>
      <c r="U249" s="336"/>
      <c r="V249" s="337"/>
      <c r="W249" s="337"/>
      <c r="X249" s="337"/>
      <c r="Y249" s="337"/>
      <c r="Z249" s="337"/>
      <c r="AA249" s="337"/>
      <c r="AB249" s="337"/>
      <c r="AC249" s="337"/>
      <c r="AD249" s="337"/>
      <c r="AE249" s="541"/>
      <c r="AF249" s="337"/>
      <c r="AG249" s="337"/>
    </row>
    <row r="250" spans="6:33" x14ac:dyDescent="0.25">
      <c r="F250" s="337"/>
      <c r="G250" s="337"/>
      <c r="H250" s="337"/>
      <c r="I250" s="337"/>
      <c r="J250" s="337"/>
      <c r="K250" s="337"/>
      <c r="L250" s="337"/>
      <c r="M250" s="337"/>
      <c r="N250" s="337"/>
      <c r="O250" s="337"/>
      <c r="P250" s="337"/>
      <c r="Q250" s="337"/>
      <c r="R250" s="337"/>
      <c r="S250" s="337"/>
      <c r="T250" s="337"/>
      <c r="U250" s="336"/>
      <c r="V250" s="337"/>
      <c r="W250" s="337"/>
      <c r="X250" s="337"/>
      <c r="Y250" s="337"/>
      <c r="Z250" s="337"/>
      <c r="AA250" s="337"/>
      <c r="AB250" s="337"/>
      <c r="AC250" s="337"/>
      <c r="AD250" s="337"/>
      <c r="AE250" s="541"/>
      <c r="AF250" s="337"/>
      <c r="AG250" s="337"/>
    </row>
    <row r="251" spans="6:33" x14ac:dyDescent="0.25">
      <c r="F251" s="337"/>
      <c r="G251" s="337"/>
      <c r="H251" s="337"/>
      <c r="I251" s="337"/>
      <c r="J251" s="337"/>
      <c r="K251" s="337"/>
      <c r="L251" s="337"/>
      <c r="M251" s="337"/>
      <c r="N251" s="337"/>
      <c r="O251" s="337"/>
      <c r="P251" s="337"/>
      <c r="Q251" s="337"/>
      <c r="R251" s="337"/>
      <c r="S251" s="337"/>
      <c r="T251" s="337"/>
      <c r="U251" s="336"/>
      <c r="V251" s="337"/>
      <c r="W251" s="337"/>
      <c r="X251" s="337"/>
      <c r="Y251" s="337"/>
      <c r="Z251" s="337"/>
      <c r="AA251" s="337"/>
      <c r="AB251" s="337"/>
      <c r="AC251" s="337"/>
      <c r="AD251" s="337"/>
      <c r="AE251" s="541"/>
      <c r="AF251" s="337"/>
      <c r="AG251" s="337"/>
    </row>
    <row r="252" spans="6:33" x14ac:dyDescent="0.25">
      <c r="F252" s="337"/>
      <c r="G252" s="337"/>
      <c r="H252" s="337"/>
      <c r="I252" s="337"/>
      <c r="J252" s="337"/>
      <c r="K252" s="337"/>
      <c r="L252" s="337"/>
      <c r="M252" s="337"/>
      <c r="N252" s="337"/>
      <c r="O252" s="337"/>
      <c r="P252" s="337"/>
      <c r="Q252" s="337"/>
      <c r="R252" s="337"/>
      <c r="S252" s="337"/>
      <c r="T252" s="337"/>
      <c r="U252" s="336"/>
      <c r="V252" s="337"/>
      <c r="W252" s="337"/>
      <c r="X252" s="337"/>
      <c r="Y252" s="337"/>
      <c r="Z252" s="337"/>
      <c r="AA252" s="337"/>
      <c r="AB252" s="337"/>
      <c r="AC252" s="337"/>
      <c r="AD252" s="337"/>
      <c r="AE252" s="541"/>
      <c r="AF252" s="337"/>
      <c r="AG252" s="337"/>
    </row>
    <row r="253" spans="6:33" x14ac:dyDescent="0.25">
      <c r="F253" s="337"/>
      <c r="G253" s="337"/>
      <c r="H253" s="337"/>
      <c r="I253" s="337"/>
      <c r="J253" s="337"/>
      <c r="K253" s="337"/>
      <c r="L253" s="337"/>
      <c r="M253" s="337"/>
      <c r="N253" s="337"/>
      <c r="O253" s="337"/>
      <c r="P253" s="337"/>
      <c r="Q253" s="337"/>
      <c r="R253" s="337"/>
      <c r="S253" s="337"/>
      <c r="T253" s="337"/>
      <c r="U253" s="336"/>
      <c r="V253" s="337"/>
      <c r="W253" s="337"/>
      <c r="X253" s="337"/>
      <c r="Y253" s="337"/>
      <c r="Z253" s="337"/>
      <c r="AA253" s="337"/>
      <c r="AB253" s="337"/>
      <c r="AC253" s="337"/>
      <c r="AD253" s="337"/>
      <c r="AE253" s="541"/>
      <c r="AF253" s="337"/>
      <c r="AG253" s="337"/>
    </row>
    <row r="254" spans="6:33" x14ac:dyDescent="0.25">
      <c r="F254" s="337"/>
      <c r="G254" s="337"/>
      <c r="H254" s="337"/>
      <c r="I254" s="337"/>
      <c r="J254" s="337"/>
      <c r="K254" s="337"/>
      <c r="L254" s="337"/>
      <c r="M254" s="337"/>
      <c r="N254" s="337"/>
      <c r="O254" s="337"/>
      <c r="P254" s="337"/>
      <c r="Q254" s="337"/>
      <c r="R254" s="337"/>
      <c r="S254" s="337"/>
      <c r="T254" s="337"/>
      <c r="U254" s="336"/>
      <c r="V254" s="337"/>
      <c r="W254" s="337"/>
      <c r="X254" s="337"/>
      <c r="Y254" s="337"/>
      <c r="Z254" s="337"/>
      <c r="AA254" s="337"/>
      <c r="AB254" s="337"/>
      <c r="AC254" s="337"/>
      <c r="AD254" s="337"/>
      <c r="AE254" s="541"/>
      <c r="AF254" s="337"/>
      <c r="AG254" s="337"/>
    </row>
    <row r="255" spans="6:33" x14ac:dyDescent="0.25">
      <c r="F255" s="337"/>
      <c r="G255" s="337"/>
      <c r="H255" s="337"/>
      <c r="I255" s="337"/>
      <c r="J255" s="337"/>
      <c r="K255" s="337"/>
      <c r="L255" s="337"/>
      <c r="M255" s="337"/>
      <c r="N255" s="337"/>
      <c r="O255" s="337"/>
      <c r="P255" s="337"/>
      <c r="Q255" s="337"/>
      <c r="R255" s="337"/>
      <c r="S255" s="337"/>
      <c r="T255" s="337"/>
      <c r="U255" s="336"/>
      <c r="V255" s="337"/>
      <c r="W255" s="337"/>
      <c r="X255" s="337"/>
      <c r="Y255" s="337"/>
      <c r="Z255" s="337"/>
      <c r="AA255" s="337"/>
      <c r="AB255" s="337"/>
      <c r="AC255" s="337"/>
      <c r="AD255" s="337"/>
      <c r="AE255" s="541"/>
      <c r="AF255" s="337"/>
      <c r="AG255" s="337"/>
    </row>
    <row r="256" spans="6:33" x14ac:dyDescent="0.25">
      <c r="F256" s="337"/>
      <c r="G256" s="337"/>
      <c r="H256" s="337"/>
      <c r="I256" s="337"/>
      <c r="J256" s="337"/>
      <c r="K256" s="337"/>
      <c r="L256" s="337"/>
      <c r="M256" s="337"/>
      <c r="N256" s="337"/>
      <c r="O256" s="337"/>
      <c r="P256" s="337"/>
      <c r="Q256" s="337"/>
      <c r="R256" s="337"/>
      <c r="S256" s="337"/>
      <c r="T256" s="337"/>
      <c r="U256" s="336"/>
      <c r="V256" s="337"/>
      <c r="W256" s="337"/>
      <c r="X256" s="337"/>
      <c r="Y256" s="337"/>
      <c r="Z256" s="337"/>
      <c r="AA256" s="337"/>
      <c r="AB256" s="337"/>
      <c r="AC256" s="337"/>
      <c r="AD256" s="337"/>
      <c r="AE256" s="541"/>
      <c r="AF256" s="337"/>
      <c r="AG256" s="337"/>
    </row>
    <row r="257" spans="6:33" x14ac:dyDescent="0.25">
      <c r="F257" s="337"/>
      <c r="G257" s="337"/>
      <c r="H257" s="337"/>
      <c r="I257" s="337"/>
      <c r="J257" s="337"/>
      <c r="K257" s="337"/>
      <c r="L257" s="337"/>
      <c r="M257" s="337"/>
      <c r="N257" s="337"/>
      <c r="O257" s="337"/>
      <c r="P257" s="337"/>
      <c r="Q257" s="337"/>
      <c r="R257" s="337"/>
      <c r="S257" s="337"/>
      <c r="T257" s="337"/>
      <c r="U257" s="336"/>
      <c r="V257" s="337"/>
      <c r="W257" s="337"/>
      <c r="X257" s="337"/>
      <c r="Y257" s="337"/>
      <c r="Z257" s="337"/>
      <c r="AA257" s="337"/>
      <c r="AB257" s="337"/>
      <c r="AC257" s="337"/>
      <c r="AD257" s="337"/>
      <c r="AE257" s="541"/>
      <c r="AF257" s="337"/>
      <c r="AG257" s="337"/>
    </row>
    <row r="258" spans="6:33" x14ac:dyDescent="0.25">
      <c r="F258" s="337"/>
      <c r="G258" s="337"/>
      <c r="H258" s="337"/>
      <c r="I258" s="337"/>
      <c r="J258" s="337"/>
      <c r="K258" s="337"/>
      <c r="L258" s="337"/>
      <c r="M258" s="337"/>
      <c r="N258" s="337"/>
      <c r="O258" s="337"/>
      <c r="P258" s="337"/>
      <c r="Q258" s="337"/>
      <c r="R258" s="337"/>
      <c r="S258" s="337"/>
      <c r="T258" s="337"/>
      <c r="U258" s="336"/>
      <c r="V258" s="337"/>
      <c r="W258" s="337"/>
      <c r="X258" s="337"/>
      <c r="Y258" s="337"/>
      <c r="Z258" s="337"/>
      <c r="AA258" s="337"/>
      <c r="AB258" s="337"/>
      <c r="AC258" s="337"/>
      <c r="AD258" s="337"/>
      <c r="AE258" s="541"/>
      <c r="AF258" s="337"/>
      <c r="AG258" s="337"/>
    </row>
    <row r="259" spans="6:33" x14ac:dyDescent="0.25">
      <c r="F259" s="337"/>
      <c r="G259" s="337"/>
      <c r="H259" s="337"/>
      <c r="I259" s="337"/>
      <c r="J259" s="337"/>
      <c r="K259" s="337"/>
      <c r="L259" s="337"/>
      <c r="M259" s="337"/>
      <c r="N259" s="337"/>
      <c r="O259" s="337"/>
      <c r="P259" s="337"/>
      <c r="Q259" s="337"/>
      <c r="R259" s="337"/>
      <c r="S259" s="337"/>
      <c r="T259" s="337"/>
      <c r="U259" s="336"/>
      <c r="V259" s="337"/>
      <c r="W259" s="337"/>
      <c r="X259" s="337"/>
      <c r="Y259" s="337"/>
      <c r="Z259" s="337"/>
      <c r="AA259" s="337"/>
      <c r="AB259" s="337"/>
      <c r="AC259" s="337"/>
      <c r="AD259" s="337"/>
      <c r="AE259" s="541"/>
      <c r="AF259" s="337"/>
      <c r="AG259" s="337"/>
    </row>
    <row r="260" spans="6:33" x14ac:dyDescent="0.25">
      <c r="F260" s="337"/>
      <c r="G260" s="337"/>
      <c r="H260" s="337"/>
      <c r="I260" s="337"/>
      <c r="J260" s="337"/>
      <c r="K260" s="337"/>
      <c r="L260" s="337"/>
      <c r="M260" s="337"/>
      <c r="N260" s="337"/>
      <c r="O260" s="337"/>
      <c r="P260" s="337"/>
      <c r="Q260" s="337"/>
      <c r="R260" s="337"/>
      <c r="S260" s="337"/>
      <c r="T260" s="337"/>
      <c r="U260" s="336"/>
      <c r="V260" s="337"/>
      <c r="W260" s="337"/>
      <c r="X260" s="337"/>
      <c r="Y260" s="337"/>
      <c r="Z260" s="337"/>
      <c r="AA260" s="337"/>
      <c r="AB260" s="337"/>
      <c r="AC260" s="337"/>
      <c r="AD260" s="337"/>
      <c r="AE260" s="541"/>
      <c r="AF260" s="337"/>
      <c r="AG260" s="337"/>
    </row>
    <row r="261" spans="6:33" x14ac:dyDescent="0.25">
      <c r="F261" s="337"/>
      <c r="G261" s="337"/>
      <c r="H261" s="337"/>
      <c r="I261" s="337"/>
      <c r="J261" s="337"/>
      <c r="K261" s="337"/>
      <c r="L261" s="337"/>
      <c r="M261" s="337"/>
      <c r="N261" s="337"/>
      <c r="O261" s="337"/>
      <c r="P261" s="337"/>
      <c r="Q261" s="337"/>
      <c r="R261" s="337"/>
      <c r="S261" s="337"/>
      <c r="T261" s="337"/>
      <c r="U261" s="336"/>
      <c r="V261" s="337"/>
      <c r="W261" s="337"/>
      <c r="X261" s="337"/>
      <c r="Y261" s="337"/>
      <c r="Z261" s="337"/>
      <c r="AA261" s="337"/>
      <c r="AB261" s="337"/>
      <c r="AC261" s="337"/>
      <c r="AD261" s="337"/>
      <c r="AE261" s="541"/>
      <c r="AF261" s="337"/>
      <c r="AG261" s="337"/>
    </row>
    <row r="262" spans="6:33" x14ac:dyDescent="0.25">
      <c r="F262" s="337"/>
      <c r="G262" s="337"/>
      <c r="H262" s="337"/>
      <c r="I262" s="337"/>
      <c r="J262" s="337"/>
      <c r="K262" s="337"/>
      <c r="L262" s="337"/>
      <c r="M262" s="337"/>
      <c r="N262" s="337"/>
      <c r="O262" s="337"/>
      <c r="P262" s="337"/>
      <c r="Q262" s="337"/>
      <c r="R262" s="337"/>
      <c r="S262" s="337"/>
      <c r="T262" s="337"/>
      <c r="U262" s="336"/>
      <c r="V262" s="337"/>
      <c r="W262" s="337"/>
      <c r="X262" s="337"/>
      <c r="Y262" s="337"/>
      <c r="Z262" s="337"/>
      <c r="AA262" s="337"/>
      <c r="AB262" s="337"/>
      <c r="AC262" s="337"/>
      <c r="AD262" s="337"/>
      <c r="AE262" s="541"/>
      <c r="AF262" s="337"/>
      <c r="AG262" s="337"/>
    </row>
    <row r="263" spans="6:33" x14ac:dyDescent="0.25">
      <c r="F263" s="337"/>
      <c r="G263" s="337"/>
      <c r="H263" s="337"/>
      <c r="I263" s="337"/>
      <c r="J263" s="337"/>
      <c r="K263" s="337"/>
      <c r="L263" s="337"/>
      <c r="M263" s="337"/>
      <c r="N263" s="337"/>
      <c r="O263" s="337"/>
      <c r="P263" s="337"/>
      <c r="Q263" s="337"/>
      <c r="R263" s="337"/>
      <c r="S263" s="337"/>
      <c r="T263" s="337"/>
      <c r="U263" s="336"/>
      <c r="V263" s="337"/>
      <c r="W263" s="337"/>
      <c r="X263" s="337"/>
      <c r="Y263" s="337"/>
      <c r="Z263" s="337"/>
      <c r="AA263" s="337"/>
      <c r="AB263" s="337"/>
      <c r="AC263" s="337"/>
      <c r="AD263" s="337"/>
      <c r="AE263" s="541"/>
      <c r="AF263" s="337"/>
      <c r="AG263" s="337"/>
    </row>
    <row r="264" spans="6:33" x14ac:dyDescent="0.25">
      <c r="F264" s="337"/>
      <c r="G264" s="337"/>
      <c r="H264" s="337"/>
      <c r="I264" s="337"/>
      <c r="J264" s="337"/>
      <c r="K264" s="337"/>
      <c r="L264" s="337"/>
      <c r="M264" s="337"/>
      <c r="N264" s="337"/>
      <c r="O264" s="337"/>
      <c r="P264" s="337"/>
      <c r="Q264" s="337"/>
      <c r="R264" s="337"/>
      <c r="S264" s="337"/>
      <c r="T264" s="337"/>
      <c r="U264" s="336"/>
      <c r="V264" s="337"/>
      <c r="W264" s="337"/>
      <c r="X264" s="337"/>
      <c r="Y264" s="337"/>
      <c r="Z264" s="337"/>
      <c r="AA264" s="337"/>
      <c r="AB264" s="337"/>
      <c r="AC264" s="337"/>
      <c r="AD264" s="337"/>
      <c r="AE264" s="541"/>
      <c r="AF264" s="337"/>
      <c r="AG264" s="337"/>
    </row>
    <row r="265" spans="6:33" x14ac:dyDescent="0.25">
      <c r="F265" s="337"/>
      <c r="G265" s="337"/>
      <c r="H265" s="337"/>
      <c r="I265" s="337"/>
      <c r="J265" s="337"/>
      <c r="K265" s="337"/>
      <c r="L265" s="337"/>
      <c r="M265" s="337"/>
      <c r="N265" s="337"/>
      <c r="O265" s="337"/>
      <c r="P265" s="337"/>
      <c r="Q265" s="337"/>
      <c r="R265" s="337"/>
      <c r="S265" s="337"/>
      <c r="T265" s="337"/>
      <c r="U265" s="336"/>
      <c r="V265" s="337"/>
      <c r="W265" s="337"/>
      <c r="X265" s="337"/>
      <c r="Y265" s="337"/>
      <c r="Z265" s="337"/>
      <c r="AA265" s="337"/>
      <c r="AB265" s="337"/>
      <c r="AC265" s="337"/>
      <c r="AD265" s="337"/>
      <c r="AE265" s="541"/>
      <c r="AF265" s="337"/>
      <c r="AG265" s="337"/>
    </row>
    <row r="266" spans="6:33" x14ac:dyDescent="0.25">
      <c r="F266" s="337"/>
      <c r="G266" s="337"/>
      <c r="H266" s="337"/>
      <c r="I266" s="337"/>
      <c r="J266" s="337"/>
      <c r="K266" s="337"/>
      <c r="L266" s="337"/>
      <c r="M266" s="337"/>
      <c r="N266" s="337"/>
      <c r="O266" s="337"/>
      <c r="P266" s="337"/>
      <c r="Q266" s="337"/>
      <c r="R266" s="337"/>
      <c r="S266" s="337"/>
      <c r="T266" s="337"/>
      <c r="U266" s="336"/>
      <c r="V266" s="337"/>
      <c r="W266" s="337"/>
      <c r="X266" s="337"/>
      <c r="Y266" s="337"/>
      <c r="Z266" s="337"/>
      <c r="AA266" s="337"/>
      <c r="AB266" s="337"/>
      <c r="AC266" s="337"/>
      <c r="AD266" s="337"/>
      <c r="AE266" s="541"/>
      <c r="AF266" s="337"/>
      <c r="AG266" s="337"/>
    </row>
    <row r="267" spans="6:33" x14ac:dyDescent="0.25">
      <c r="F267" s="337"/>
      <c r="G267" s="337"/>
      <c r="H267" s="337"/>
      <c r="I267" s="337"/>
      <c r="J267" s="337"/>
      <c r="K267" s="337"/>
      <c r="L267" s="337"/>
      <c r="M267" s="337"/>
      <c r="N267" s="337"/>
      <c r="O267" s="337"/>
      <c r="P267" s="337"/>
      <c r="Q267" s="337"/>
      <c r="R267" s="337"/>
      <c r="S267" s="337"/>
      <c r="T267" s="337"/>
      <c r="U267" s="336"/>
      <c r="V267" s="337"/>
      <c r="W267" s="337"/>
      <c r="X267" s="337"/>
      <c r="Y267" s="337"/>
      <c r="Z267" s="337"/>
      <c r="AA267" s="337"/>
      <c r="AB267" s="337"/>
      <c r="AC267" s="337"/>
      <c r="AD267" s="337"/>
      <c r="AE267" s="541"/>
      <c r="AF267" s="337"/>
      <c r="AG267" s="337"/>
    </row>
    <row r="268" spans="6:33" x14ac:dyDescent="0.25">
      <c r="F268" s="337"/>
      <c r="G268" s="337"/>
      <c r="H268" s="337"/>
      <c r="I268" s="337"/>
      <c r="J268" s="337"/>
      <c r="K268" s="337"/>
      <c r="L268" s="337"/>
      <c r="M268" s="337"/>
      <c r="N268" s="337"/>
      <c r="O268" s="337"/>
      <c r="P268" s="337"/>
      <c r="Q268" s="337"/>
      <c r="R268" s="337"/>
      <c r="S268" s="337"/>
      <c r="T268" s="337"/>
      <c r="U268" s="336"/>
      <c r="V268" s="337"/>
      <c r="W268" s="337"/>
      <c r="X268" s="337"/>
      <c r="Y268" s="337"/>
      <c r="Z268" s="337"/>
      <c r="AA268" s="337"/>
      <c r="AB268" s="337"/>
      <c r="AC268" s="337"/>
      <c r="AD268" s="337"/>
      <c r="AE268" s="541"/>
      <c r="AF268" s="337"/>
      <c r="AG268" s="337"/>
    </row>
    <row r="269" spans="6:33" x14ac:dyDescent="0.25">
      <c r="F269" s="337"/>
      <c r="G269" s="337"/>
      <c r="H269" s="337"/>
      <c r="I269" s="337"/>
      <c r="J269" s="337"/>
      <c r="K269" s="337"/>
      <c r="L269" s="337"/>
      <c r="M269" s="337"/>
      <c r="N269" s="337"/>
      <c r="O269" s="337"/>
      <c r="P269" s="337"/>
      <c r="Q269" s="337"/>
      <c r="R269" s="337"/>
      <c r="S269" s="337"/>
      <c r="T269" s="337"/>
      <c r="U269" s="336"/>
      <c r="V269" s="337"/>
      <c r="W269" s="337"/>
      <c r="X269" s="337"/>
      <c r="Y269" s="337"/>
      <c r="Z269" s="337"/>
      <c r="AA269" s="337"/>
      <c r="AB269" s="337"/>
      <c r="AC269" s="337"/>
      <c r="AD269" s="337"/>
      <c r="AE269" s="541"/>
      <c r="AF269" s="337"/>
      <c r="AG269" s="337"/>
    </row>
    <row r="270" spans="6:33" x14ac:dyDescent="0.25">
      <c r="F270" s="337"/>
      <c r="G270" s="337"/>
      <c r="H270" s="337"/>
      <c r="I270" s="337"/>
      <c r="J270" s="337"/>
      <c r="K270" s="337"/>
      <c r="L270" s="337"/>
      <c r="M270" s="337"/>
      <c r="N270" s="337"/>
      <c r="O270" s="337"/>
      <c r="P270" s="337"/>
      <c r="Q270" s="337"/>
      <c r="R270" s="337"/>
      <c r="S270" s="337"/>
      <c r="T270" s="337"/>
      <c r="U270" s="336"/>
      <c r="V270" s="337"/>
      <c r="W270" s="337"/>
      <c r="X270" s="337"/>
      <c r="Y270" s="337"/>
      <c r="Z270" s="337"/>
      <c r="AA270" s="337"/>
      <c r="AB270" s="337"/>
      <c r="AC270" s="337"/>
      <c r="AD270" s="337"/>
      <c r="AE270" s="541"/>
      <c r="AF270" s="337"/>
      <c r="AG270" s="337"/>
    </row>
    <row r="271" spans="6:33" x14ac:dyDescent="0.25">
      <c r="F271" s="337"/>
      <c r="G271" s="337"/>
      <c r="H271" s="337"/>
      <c r="I271" s="337"/>
      <c r="J271" s="337"/>
      <c r="K271" s="337"/>
      <c r="L271" s="337"/>
      <c r="M271" s="337"/>
      <c r="N271" s="337"/>
      <c r="O271" s="337"/>
      <c r="P271" s="337"/>
      <c r="Q271" s="337"/>
      <c r="R271" s="337"/>
      <c r="S271" s="337"/>
      <c r="T271" s="337"/>
      <c r="U271" s="336"/>
      <c r="V271" s="337"/>
      <c r="W271" s="337"/>
      <c r="X271" s="337"/>
      <c r="Y271" s="337"/>
      <c r="Z271" s="337"/>
      <c r="AA271" s="337"/>
      <c r="AB271" s="337"/>
      <c r="AC271" s="337"/>
      <c r="AD271" s="337"/>
      <c r="AE271" s="541"/>
      <c r="AF271" s="337"/>
      <c r="AG271" s="337"/>
    </row>
    <row r="272" spans="6:33" x14ac:dyDescent="0.25">
      <c r="F272" s="337"/>
      <c r="G272" s="337"/>
      <c r="H272" s="337"/>
      <c r="I272" s="337"/>
      <c r="J272" s="337"/>
      <c r="K272" s="337"/>
      <c r="L272" s="337"/>
      <c r="M272" s="337"/>
      <c r="N272" s="337"/>
      <c r="O272" s="337"/>
      <c r="P272" s="337"/>
      <c r="Q272" s="337"/>
      <c r="R272" s="337"/>
      <c r="S272" s="337"/>
      <c r="T272" s="337"/>
      <c r="U272" s="336"/>
      <c r="V272" s="337"/>
      <c r="W272" s="337"/>
      <c r="X272" s="337"/>
      <c r="Y272" s="337"/>
      <c r="Z272" s="337"/>
      <c r="AA272" s="337"/>
      <c r="AB272" s="337"/>
      <c r="AC272" s="337"/>
      <c r="AD272" s="337"/>
      <c r="AE272" s="541"/>
      <c r="AF272" s="337"/>
      <c r="AG272" s="337"/>
    </row>
    <row r="273" spans="6:33" x14ac:dyDescent="0.25">
      <c r="F273" s="337"/>
      <c r="G273" s="337"/>
      <c r="H273" s="337"/>
      <c r="I273" s="337"/>
      <c r="J273" s="337"/>
      <c r="K273" s="337"/>
      <c r="L273" s="337"/>
      <c r="M273" s="337"/>
      <c r="N273" s="337"/>
      <c r="O273" s="337"/>
      <c r="P273" s="337"/>
      <c r="Q273" s="337"/>
      <c r="R273" s="337"/>
      <c r="S273" s="337"/>
      <c r="T273" s="337"/>
      <c r="U273" s="336"/>
      <c r="V273" s="337"/>
      <c r="W273" s="337"/>
      <c r="X273" s="337"/>
      <c r="Y273" s="337"/>
      <c r="Z273" s="337"/>
      <c r="AA273" s="337"/>
      <c r="AB273" s="337"/>
      <c r="AC273" s="337"/>
      <c r="AD273" s="337"/>
      <c r="AE273" s="541"/>
      <c r="AF273" s="337"/>
      <c r="AG273" s="337"/>
    </row>
    <row r="274" spans="6:33" x14ac:dyDescent="0.25">
      <c r="F274" s="337"/>
      <c r="G274" s="337"/>
      <c r="H274" s="337"/>
      <c r="I274" s="337"/>
      <c r="J274" s="337"/>
      <c r="K274" s="337"/>
      <c r="L274" s="337"/>
      <c r="M274" s="337"/>
      <c r="N274" s="337"/>
      <c r="O274" s="337"/>
      <c r="P274" s="337"/>
      <c r="Q274" s="337"/>
      <c r="R274" s="337"/>
      <c r="S274" s="337"/>
      <c r="T274" s="337"/>
      <c r="U274" s="336"/>
      <c r="V274" s="337"/>
      <c r="W274" s="337"/>
      <c r="X274" s="337"/>
      <c r="Y274" s="337"/>
      <c r="Z274" s="337"/>
      <c r="AA274" s="337"/>
      <c r="AB274" s="337"/>
      <c r="AC274" s="337"/>
      <c r="AD274" s="337"/>
      <c r="AE274" s="541"/>
      <c r="AF274" s="337"/>
      <c r="AG274" s="337"/>
    </row>
    <row r="275" spans="6:33" x14ac:dyDescent="0.25">
      <c r="F275" s="337"/>
      <c r="G275" s="337"/>
      <c r="H275" s="337"/>
      <c r="I275" s="337"/>
      <c r="J275" s="337"/>
      <c r="K275" s="337"/>
      <c r="L275" s="337"/>
      <c r="M275" s="337"/>
      <c r="N275" s="337"/>
      <c r="O275" s="337"/>
      <c r="P275" s="337"/>
      <c r="Q275" s="337"/>
      <c r="R275" s="337"/>
      <c r="S275" s="337"/>
      <c r="T275" s="337"/>
      <c r="U275" s="336"/>
      <c r="V275" s="337"/>
      <c r="W275" s="337"/>
      <c r="X275" s="337"/>
      <c r="Y275" s="337"/>
      <c r="Z275" s="337"/>
      <c r="AA275" s="337"/>
      <c r="AB275" s="337"/>
      <c r="AC275" s="337"/>
      <c r="AD275" s="337"/>
      <c r="AE275" s="541"/>
      <c r="AF275" s="337"/>
      <c r="AG275" s="337"/>
    </row>
    <row r="276" spans="6:33" x14ac:dyDescent="0.25">
      <c r="F276" s="337"/>
      <c r="G276" s="337"/>
      <c r="H276" s="337"/>
      <c r="I276" s="337"/>
      <c r="J276" s="337"/>
      <c r="K276" s="337"/>
      <c r="L276" s="337"/>
      <c r="M276" s="337"/>
      <c r="N276" s="337"/>
      <c r="O276" s="337"/>
      <c r="P276" s="337"/>
      <c r="Q276" s="337"/>
      <c r="R276" s="337"/>
      <c r="S276" s="337"/>
      <c r="T276" s="337"/>
      <c r="U276" s="336"/>
      <c r="V276" s="337"/>
      <c r="W276" s="337"/>
      <c r="X276" s="337"/>
      <c r="Y276" s="337"/>
      <c r="Z276" s="337"/>
      <c r="AA276" s="337"/>
      <c r="AB276" s="337"/>
      <c r="AC276" s="337"/>
      <c r="AD276" s="337"/>
      <c r="AE276" s="541"/>
      <c r="AF276" s="337"/>
      <c r="AG276" s="337"/>
    </row>
    <row r="277" spans="6:33" x14ac:dyDescent="0.25">
      <c r="F277" s="337"/>
      <c r="G277" s="337"/>
      <c r="H277" s="337"/>
      <c r="I277" s="337"/>
      <c r="J277" s="337"/>
      <c r="K277" s="337"/>
      <c r="L277" s="337"/>
      <c r="M277" s="337"/>
      <c r="N277" s="337"/>
      <c r="O277" s="337"/>
      <c r="P277" s="337"/>
      <c r="Q277" s="337"/>
      <c r="R277" s="337"/>
      <c r="S277" s="337"/>
      <c r="T277" s="337"/>
      <c r="U277" s="336"/>
      <c r="V277" s="337"/>
      <c r="W277" s="337"/>
      <c r="X277" s="337"/>
      <c r="Y277" s="337"/>
      <c r="Z277" s="337"/>
      <c r="AA277" s="337"/>
      <c r="AB277" s="337"/>
      <c r="AC277" s="337"/>
      <c r="AD277" s="337"/>
      <c r="AE277" s="541"/>
      <c r="AF277" s="337"/>
      <c r="AG277" s="337"/>
    </row>
    <row r="278" spans="6:33" x14ac:dyDescent="0.25">
      <c r="F278" s="337"/>
      <c r="G278" s="337"/>
      <c r="H278" s="337"/>
      <c r="I278" s="337"/>
      <c r="J278" s="337"/>
      <c r="K278" s="337"/>
      <c r="L278" s="337"/>
      <c r="M278" s="337"/>
      <c r="N278" s="337"/>
      <c r="O278" s="337"/>
      <c r="P278" s="337"/>
      <c r="Q278" s="337"/>
      <c r="R278" s="337"/>
      <c r="S278" s="337"/>
      <c r="T278" s="337"/>
      <c r="U278" s="336"/>
      <c r="V278" s="337"/>
      <c r="W278" s="337"/>
      <c r="X278" s="337"/>
      <c r="Y278" s="337"/>
      <c r="Z278" s="337"/>
      <c r="AA278" s="337"/>
      <c r="AB278" s="337"/>
      <c r="AC278" s="337"/>
      <c r="AD278" s="337"/>
      <c r="AE278" s="541"/>
      <c r="AF278" s="337"/>
      <c r="AG278" s="337"/>
    </row>
    <row r="279" spans="6:33" x14ac:dyDescent="0.25">
      <c r="F279" s="337"/>
      <c r="G279" s="337"/>
      <c r="H279" s="337"/>
      <c r="I279" s="337"/>
      <c r="J279" s="337"/>
      <c r="K279" s="337"/>
      <c r="L279" s="337"/>
      <c r="M279" s="337"/>
      <c r="N279" s="337"/>
      <c r="O279" s="337"/>
      <c r="P279" s="337"/>
      <c r="Q279" s="337"/>
      <c r="R279" s="337"/>
      <c r="S279" s="337"/>
      <c r="T279" s="337"/>
      <c r="U279" s="336"/>
      <c r="V279" s="337"/>
      <c r="W279" s="337"/>
      <c r="X279" s="337"/>
      <c r="Y279" s="337"/>
      <c r="Z279" s="337"/>
      <c r="AA279" s="337"/>
      <c r="AB279" s="337"/>
      <c r="AC279" s="337"/>
      <c r="AD279" s="337"/>
      <c r="AE279" s="541"/>
      <c r="AF279" s="337"/>
      <c r="AG279" s="337"/>
    </row>
    <row r="280" spans="6:33" x14ac:dyDescent="0.25">
      <c r="F280" s="337"/>
      <c r="G280" s="337"/>
      <c r="H280" s="337"/>
      <c r="I280" s="337"/>
      <c r="J280" s="337"/>
      <c r="K280" s="337"/>
      <c r="L280" s="337"/>
      <c r="M280" s="337"/>
      <c r="N280" s="337"/>
      <c r="O280" s="337"/>
      <c r="P280" s="337"/>
      <c r="Q280" s="337"/>
      <c r="R280" s="337"/>
      <c r="S280" s="337"/>
      <c r="T280" s="337"/>
      <c r="U280" s="336"/>
      <c r="V280" s="337"/>
      <c r="W280" s="337"/>
      <c r="X280" s="337"/>
      <c r="Y280" s="337"/>
      <c r="Z280" s="337"/>
      <c r="AA280" s="337"/>
      <c r="AB280" s="337"/>
      <c r="AC280" s="337"/>
      <c r="AD280" s="337"/>
      <c r="AE280" s="541"/>
      <c r="AF280" s="337"/>
      <c r="AG280" s="337"/>
    </row>
    <row r="281" spans="6:33" x14ac:dyDescent="0.25">
      <c r="F281" s="337"/>
      <c r="G281" s="337"/>
      <c r="H281" s="337"/>
      <c r="I281" s="337"/>
      <c r="J281" s="337"/>
      <c r="K281" s="337"/>
      <c r="L281" s="337"/>
      <c r="M281" s="337"/>
      <c r="N281" s="337"/>
      <c r="O281" s="337"/>
      <c r="P281" s="337"/>
      <c r="Q281" s="337"/>
      <c r="R281" s="337"/>
      <c r="S281" s="337"/>
      <c r="T281" s="337"/>
      <c r="U281" s="336"/>
      <c r="V281" s="337"/>
      <c r="W281" s="337"/>
      <c r="X281" s="337"/>
      <c r="Y281" s="337"/>
      <c r="Z281" s="337"/>
      <c r="AA281" s="337"/>
      <c r="AB281" s="337"/>
      <c r="AC281" s="337"/>
      <c r="AD281" s="337"/>
      <c r="AE281" s="541"/>
      <c r="AF281" s="337"/>
      <c r="AG281" s="337"/>
    </row>
    <row r="282" spans="6:33" x14ac:dyDescent="0.25">
      <c r="F282" s="337"/>
      <c r="G282" s="337"/>
      <c r="H282" s="337"/>
      <c r="I282" s="337"/>
      <c r="J282" s="337"/>
      <c r="K282" s="337"/>
      <c r="L282" s="337"/>
      <c r="M282" s="337"/>
      <c r="N282" s="337"/>
      <c r="O282" s="337"/>
      <c r="P282" s="337"/>
      <c r="Q282" s="337"/>
      <c r="R282" s="337"/>
      <c r="S282" s="337"/>
      <c r="T282" s="337"/>
      <c r="U282" s="336"/>
      <c r="V282" s="337"/>
      <c r="W282" s="337"/>
      <c r="X282" s="337"/>
      <c r="Y282" s="337"/>
      <c r="Z282" s="337"/>
      <c r="AA282" s="337"/>
      <c r="AB282" s="337"/>
      <c r="AC282" s="337"/>
      <c r="AD282" s="337"/>
      <c r="AE282" s="541"/>
      <c r="AF282" s="337"/>
      <c r="AG282" s="337"/>
    </row>
    <row r="283" spans="6:33" x14ac:dyDescent="0.25">
      <c r="F283" s="337"/>
      <c r="G283" s="337"/>
      <c r="H283" s="337"/>
      <c r="I283" s="337"/>
      <c r="J283" s="337"/>
      <c r="K283" s="337"/>
      <c r="L283" s="337"/>
      <c r="M283" s="337"/>
      <c r="N283" s="337"/>
      <c r="O283" s="337"/>
      <c r="P283" s="337"/>
      <c r="Q283" s="337"/>
      <c r="R283" s="337"/>
      <c r="S283" s="337"/>
      <c r="T283" s="337"/>
      <c r="U283" s="336"/>
      <c r="V283" s="337"/>
      <c r="W283" s="337"/>
      <c r="X283" s="337"/>
      <c r="Y283" s="337"/>
      <c r="Z283" s="337"/>
      <c r="AA283" s="337"/>
      <c r="AB283" s="337"/>
      <c r="AC283" s="337"/>
      <c r="AD283" s="337"/>
      <c r="AE283" s="541"/>
      <c r="AF283" s="337"/>
      <c r="AG283" s="337"/>
    </row>
    <row r="284" spans="6:33" x14ac:dyDescent="0.25">
      <c r="F284" s="337"/>
      <c r="G284" s="337"/>
      <c r="H284" s="337"/>
      <c r="I284" s="337"/>
      <c r="J284" s="337"/>
      <c r="K284" s="337"/>
      <c r="L284" s="337"/>
      <c r="M284" s="337"/>
      <c r="N284" s="337"/>
      <c r="O284" s="337"/>
      <c r="P284" s="337"/>
      <c r="Q284" s="337"/>
      <c r="R284" s="337"/>
      <c r="S284" s="337"/>
      <c r="T284" s="337"/>
      <c r="U284" s="336"/>
      <c r="V284" s="337"/>
      <c r="W284" s="337"/>
      <c r="X284" s="337"/>
      <c r="Y284" s="337"/>
      <c r="Z284" s="337"/>
      <c r="AA284" s="337"/>
      <c r="AB284" s="337"/>
      <c r="AC284" s="337"/>
      <c r="AD284" s="337"/>
      <c r="AE284" s="541"/>
      <c r="AF284" s="337"/>
      <c r="AG284" s="337"/>
    </row>
    <row r="285" spans="6:33" x14ac:dyDescent="0.25">
      <c r="F285" s="337"/>
      <c r="G285" s="337"/>
      <c r="H285" s="337"/>
      <c r="I285" s="337"/>
      <c r="J285" s="337"/>
      <c r="K285" s="337"/>
      <c r="L285" s="337"/>
      <c r="M285" s="337"/>
      <c r="N285" s="337"/>
      <c r="O285" s="337"/>
      <c r="P285" s="337"/>
      <c r="Q285" s="337"/>
      <c r="R285" s="337"/>
      <c r="S285" s="337"/>
      <c r="T285" s="337"/>
      <c r="U285" s="336"/>
      <c r="V285" s="337"/>
      <c r="W285" s="337"/>
      <c r="X285" s="337"/>
      <c r="Y285" s="337"/>
      <c r="Z285" s="337"/>
      <c r="AA285" s="337"/>
      <c r="AB285" s="337"/>
      <c r="AC285" s="337"/>
      <c r="AD285" s="337"/>
      <c r="AE285" s="541"/>
      <c r="AF285" s="337"/>
      <c r="AG285" s="337"/>
    </row>
    <row r="286" spans="6:33" x14ac:dyDescent="0.25">
      <c r="F286" s="337"/>
      <c r="G286" s="337"/>
      <c r="H286" s="337"/>
      <c r="I286" s="337"/>
      <c r="J286" s="337"/>
      <c r="K286" s="337"/>
      <c r="L286" s="337"/>
      <c r="M286" s="337"/>
      <c r="N286" s="337"/>
      <c r="O286" s="337"/>
      <c r="P286" s="337"/>
      <c r="Q286" s="337"/>
      <c r="R286" s="337"/>
      <c r="S286" s="337"/>
      <c r="T286" s="337"/>
      <c r="U286" s="336"/>
      <c r="V286" s="337"/>
      <c r="W286" s="337"/>
      <c r="X286" s="337"/>
      <c r="Y286" s="337"/>
      <c r="Z286" s="337"/>
      <c r="AA286" s="337"/>
      <c r="AB286" s="337"/>
      <c r="AC286" s="337"/>
      <c r="AD286" s="337"/>
      <c r="AE286" s="541"/>
      <c r="AF286" s="337"/>
      <c r="AG286" s="337"/>
    </row>
    <row r="287" spans="6:33" x14ac:dyDescent="0.25">
      <c r="F287" s="337"/>
      <c r="G287" s="337"/>
      <c r="H287" s="337"/>
      <c r="I287" s="337"/>
      <c r="J287" s="337"/>
      <c r="K287" s="337"/>
      <c r="L287" s="337"/>
      <c r="M287" s="337"/>
      <c r="N287" s="337"/>
      <c r="O287" s="337"/>
      <c r="P287" s="337"/>
      <c r="Q287" s="337"/>
      <c r="R287" s="337"/>
      <c r="S287" s="337"/>
      <c r="T287" s="337"/>
      <c r="U287" s="336"/>
      <c r="V287" s="337"/>
      <c r="W287" s="337"/>
      <c r="X287" s="337"/>
      <c r="Y287" s="337"/>
      <c r="Z287" s="337"/>
      <c r="AA287" s="337"/>
      <c r="AB287" s="337"/>
      <c r="AC287" s="337"/>
      <c r="AD287" s="337"/>
      <c r="AE287" s="541"/>
      <c r="AF287" s="337"/>
      <c r="AG287" s="337"/>
    </row>
    <row r="288" spans="6:33" x14ac:dyDescent="0.25">
      <c r="F288" s="337"/>
      <c r="G288" s="337"/>
      <c r="H288" s="337"/>
      <c r="I288" s="337"/>
      <c r="J288" s="337"/>
      <c r="K288" s="337"/>
      <c r="L288" s="337"/>
      <c r="M288" s="337"/>
      <c r="N288" s="337"/>
      <c r="O288" s="337"/>
      <c r="P288" s="337"/>
      <c r="Q288" s="337"/>
      <c r="R288" s="337"/>
      <c r="S288" s="337"/>
      <c r="T288" s="337"/>
      <c r="U288" s="336"/>
      <c r="V288" s="337"/>
      <c r="W288" s="337"/>
      <c r="X288" s="337"/>
      <c r="Y288" s="337"/>
      <c r="Z288" s="337"/>
      <c r="AA288" s="337"/>
      <c r="AB288" s="337"/>
      <c r="AC288" s="337"/>
      <c r="AD288" s="337"/>
      <c r="AE288" s="541"/>
      <c r="AF288" s="337"/>
      <c r="AG288" s="337"/>
    </row>
    <row r="289" spans="6:33" x14ac:dyDescent="0.25">
      <c r="F289" s="337"/>
      <c r="G289" s="337"/>
      <c r="H289" s="337"/>
      <c r="I289" s="337"/>
      <c r="J289" s="337"/>
      <c r="K289" s="337"/>
      <c r="L289" s="337"/>
      <c r="M289" s="337"/>
      <c r="N289" s="337"/>
      <c r="O289" s="337"/>
      <c r="P289" s="337"/>
      <c r="Q289" s="337"/>
      <c r="R289" s="337"/>
      <c r="S289" s="337"/>
      <c r="T289" s="337"/>
      <c r="U289" s="336"/>
      <c r="V289" s="337"/>
      <c r="W289" s="337"/>
      <c r="X289" s="337"/>
      <c r="Y289" s="337"/>
      <c r="Z289" s="337"/>
      <c r="AA289" s="337"/>
      <c r="AB289" s="337"/>
      <c r="AC289" s="337"/>
      <c r="AD289" s="337"/>
      <c r="AE289" s="541"/>
      <c r="AF289" s="337"/>
      <c r="AG289" s="337"/>
    </row>
    <row r="290" spans="6:33" x14ac:dyDescent="0.25">
      <c r="F290" s="337"/>
      <c r="G290" s="337"/>
      <c r="H290" s="337"/>
      <c r="I290" s="337"/>
      <c r="J290" s="337"/>
      <c r="K290" s="337"/>
      <c r="L290" s="337"/>
      <c r="M290" s="337"/>
      <c r="N290" s="337"/>
      <c r="O290" s="337"/>
      <c r="P290" s="337"/>
      <c r="Q290" s="337"/>
      <c r="R290" s="337"/>
      <c r="S290" s="337"/>
      <c r="T290" s="337"/>
      <c r="U290" s="336"/>
      <c r="V290" s="337"/>
      <c r="W290" s="337"/>
      <c r="X290" s="337"/>
      <c r="Y290" s="337"/>
      <c r="Z290" s="337"/>
      <c r="AA290" s="337"/>
      <c r="AB290" s="337"/>
      <c r="AC290" s="337"/>
      <c r="AD290" s="337"/>
      <c r="AE290" s="541"/>
      <c r="AF290" s="337"/>
      <c r="AG290" s="337"/>
    </row>
    <row r="291" spans="6:33" x14ac:dyDescent="0.25">
      <c r="F291" s="337"/>
      <c r="G291" s="337"/>
      <c r="H291" s="337"/>
      <c r="I291" s="337"/>
      <c r="J291" s="337"/>
      <c r="K291" s="337"/>
      <c r="L291" s="337"/>
      <c r="M291" s="337"/>
      <c r="N291" s="337"/>
      <c r="O291" s="337"/>
      <c r="P291" s="337"/>
      <c r="Q291" s="337"/>
      <c r="R291" s="337"/>
      <c r="S291" s="337"/>
      <c r="T291" s="337"/>
      <c r="U291" s="336"/>
      <c r="V291" s="337"/>
      <c r="W291" s="337"/>
      <c r="X291" s="337"/>
      <c r="Y291" s="337"/>
      <c r="Z291" s="337"/>
      <c r="AA291" s="337"/>
      <c r="AB291" s="337"/>
      <c r="AC291" s="337"/>
      <c r="AD291" s="337"/>
      <c r="AE291" s="541"/>
      <c r="AF291" s="337"/>
      <c r="AG291" s="337"/>
    </row>
    <row r="292" spans="6:33" x14ac:dyDescent="0.25">
      <c r="F292" s="337"/>
      <c r="G292" s="337"/>
      <c r="H292" s="337"/>
      <c r="I292" s="337"/>
      <c r="J292" s="337"/>
      <c r="K292" s="337"/>
      <c r="L292" s="337"/>
      <c r="M292" s="337"/>
      <c r="N292" s="337"/>
      <c r="O292" s="337"/>
      <c r="P292" s="337"/>
      <c r="Q292" s="337"/>
      <c r="R292" s="337"/>
      <c r="S292" s="337"/>
      <c r="T292" s="337"/>
      <c r="U292" s="336"/>
      <c r="V292" s="337"/>
      <c r="W292" s="337"/>
      <c r="X292" s="337"/>
      <c r="Y292" s="337"/>
      <c r="Z292" s="337"/>
      <c r="AA292" s="337"/>
      <c r="AB292" s="337"/>
      <c r="AC292" s="337"/>
      <c r="AD292" s="337"/>
      <c r="AE292" s="541"/>
      <c r="AF292" s="337"/>
      <c r="AG292" s="337"/>
    </row>
    <row r="293" spans="6:33" x14ac:dyDescent="0.25">
      <c r="F293" s="337"/>
      <c r="G293" s="337"/>
      <c r="H293" s="337"/>
      <c r="I293" s="337"/>
      <c r="J293" s="337"/>
      <c r="K293" s="337"/>
      <c r="L293" s="337"/>
      <c r="M293" s="337"/>
      <c r="N293" s="337"/>
      <c r="O293" s="337"/>
      <c r="P293" s="337"/>
      <c r="Q293" s="337"/>
      <c r="R293" s="337"/>
      <c r="S293" s="337"/>
      <c r="T293" s="337"/>
      <c r="U293" s="336"/>
      <c r="V293" s="337"/>
      <c r="W293" s="337"/>
      <c r="X293" s="337"/>
      <c r="Y293" s="337"/>
      <c r="Z293" s="337"/>
      <c r="AA293" s="337"/>
      <c r="AB293" s="337"/>
      <c r="AC293" s="337"/>
      <c r="AD293" s="337"/>
      <c r="AE293" s="541"/>
      <c r="AF293" s="337"/>
      <c r="AG293" s="337"/>
    </row>
    <row r="294" spans="6:33" x14ac:dyDescent="0.25">
      <c r="F294" s="337"/>
      <c r="G294" s="337"/>
      <c r="H294" s="337"/>
      <c r="I294" s="337"/>
      <c r="J294" s="337"/>
      <c r="K294" s="337"/>
      <c r="L294" s="337"/>
      <c r="M294" s="337"/>
      <c r="N294" s="337"/>
      <c r="O294" s="337"/>
      <c r="P294" s="337"/>
      <c r="Q294" s="337"/>
      <c r="R294" s="337"/>
      <c r="S294" s="337"/>
      <c r="T294" s="337"/>
      <c r="U294" s="336"/>
      <c r="V294" s="337"/>
      <c r="W294" s="337"/>
      <c r="X294" s="337"/>
      <c r="Y294" s="337"/>
      <c r="Z294" s="337"/>
      <c r="AA294" s="337"/>
      <c r="AB294" s="337"/>
      <c r="AC294" s="337"/>
      <c r="AD294" s="337"/>
      <c r="AE294" s="541"/>
      <c r="AF294" s="337"/>
      <c r="AG294" s="337"/>
    </row>
    <row r="295" spans="6:33" x14ac:dyDescent="0.25">
      <c r="F295" s="337"/>
      <c r="G295" s="337"/>
      <c r="H295" s="337"/>
      <c r="I295" s="337"/>
      <c r="J295" s="337"/>
      <c r="K295" s="337"/>
      <c r="L295" s="337"/>
      <c r="M295" s="337"/>
      <c r="N295" s="337"/>
      <c r="O295" s="337"/>
      <c r="P295" s="337"/>
      <c r="Q295" s="337"/>
      <c r="R295" s="337"/>
      <c r="S295" s="337"/>
      <c r="T295" s="337"/>
      <c r="U295" s="336"/>
      <c r="V295" s="337"/>
      <c r="W295" s="337"/>
      <c r="X295" s="337"/>
      <c r="Y295" s="337"/>
      <c r="Z295" s="337"/>
      <c r="AA295" s="337"/>
      <c r="AB295" s="337"/>
      <c r="AC295" s="337"/>
      <c r="AD295" s="337"/>
      <c r="AE295" s="541"/>
      <c r="AF295" s="337"/>
      <c r="AG295" s="337"/>
    </row>
    <row r="296" spans="6:33" x14ac:dyDescent="0.25">
      <c r="F296" s="337"/>
      <c r="G296" s="337"/>
      <c r="H296" s="337"/>
      <c r="I296" s="337"/>
      <c r="J296" s="337"/>
      <c r="K296" s="337"/>
      <c r="L296" s="337"/>
      <c r="M296" s="337"/>
      <c r="N296" s="337"/>
      <c r="O296" s="337"/>
      <c r="P296" s="337"/>
      <c r="Q296" s="337"/>
      <c r="R296" s="337"/>
      <c r="S296" s="337"/>
      <c r="T296" s="337"/>
      <c r="U296" s="336"/>
      <c r="V296" s="337"/>
      <c r="W296" s="337"/>
      <c r="X296" s="337"/>
      <c r="Y296" s="337"/>
      <c r="Z296" s="337"/>
      <c r="AA296" s="337"/>
      <c r="AB296" s="337"/>
      <c r="AC296" s="337"/>
      <c r="AD296" s="337"/>
      <c r="AE296" s="541"/>
      <c r="AF296" s="337"/>
      <c r="AG296" s="337"/>
    </row>
    <row r="297" spans="6:33" x14ac:dyDescent="0.25">
      <c r="F297" s="337"/>
      <c r="G297" s="337"/>
      <c r="H297" s="337"/>
      <c r="I297" s="337"/>
      <c r="J297" s="337"/>
      <c r="K297" s="337"/>
      <c r="L297" s="337"/>
      <c r="M297" s="337"/>
      <c r="N297" s="337"/>
      <c r="O297" s="337"/>
      <c r="P297" s="337"/>
      <c r="Q297" s="337"/>
      <c r="R297" s="337"/>
      <c r="S297" s="337"/>
      <c r="T297" s="337"/>
      <c r="U297" s="336"/>
      <c r="V297" s="337"/>
      <c r="W297" s="337"/>
      <c r="X297" s="337"/>
      <c r="Y297" s="337"/>
      <c r="Z297" s="337"/>
      <c r="AA297" s="337"/>
      <c r="AB297" s="337"/>
      <c r="AC297" s="337"/>
      <c r="AD297" s="337"/>
      <c r="AE297" s="541"/>
      <c r="AF297" s="337"/>
      <c r="AG297" s="337"/>
    </row>
    <row r="298" spans="6:33" x14ac:dyDescent="0.25">
      <c r="F298" s="337"/>
      <c r="G298" s="337"/>
      <c r="H298" s="337"/>
      <c r="I298" s="337"/>
      <c r="J298" s="337"/>
      <c r="K298" s="337"/>
      <c r="L298" s="337"/>
      <c r="M298" s="337"/>
      <c r="N298" s="337"/>
      <c r="O298" s="337"/>
      <c r="P298" s="337"/>
      <c r="Q298" s="337"/>
      <c r="R298" s="337"/>
      <c r="S298" s="337"/>
      <c r="T298" s="337"/>
      <c r="U298" s="336"/>
      <c r="V298" s="337"/>
      <c r="W298" s="337"/>
      <c r="X298" s="337"/>
      <c r="Y298" s="337"/>
      <c r="Z298" s="337"/>
      <c r="AA298" s="337"/>
      <c r="AB298" s="337"/>
      <c r="AC298" s="337"/>
      <c r="AD298" s="337"/>
      <c r="AE298" s="541"/>
      <c r="AF298" s="337"/>
      <c r="AG298" s="337"/>
    </row>
    <row r="299" spans="6:33" x14ac:dyDescent="0.25">
      <c r="F299" s="337"/>
      <c r="G299" s="337"/>
      <c r="H299" s="337"/>
      <c r="I299" s="337"/>
      <c r="J299" s="337"/>
      <c r="K299" s="337"/>
      <c r="L299" s="337"/>
      <c r="M299" s="337"/>
      <c r="N299" s="337"/>
      <c r="O299" s="337"/>
      <c r="P299" s="337"/>
      <c r="Q299" s="337"/>
      <c r="R299" s="337"/>
      <c r="S299" s="337"/>
      <c r="T299" s="337"/>
      <c r="U299" s="336"/>
      <c r="V299" s="337"/>
      <c r="W299" s="337"/>
      <c r="X299" s="337"/>
      <c r="Y299" s="337"/>
      <c r="Z299" s="337"/>
      <c r="AA299" s="337"/>
      <c r="AB299" s="337"/>
      <c r="AC299" s="337"/>
      <c r="AD299" s="337"/>
      <c r="AE299" s="541"/>
      <c r="AF299" s="337"/>
      <c r="AG299" s="337"/>
    </row>
    <row r="300" spans="6:33" x14ac:dyDescent="0.25">
      <c r="F300" s="337"/>
      <c r="G300" s="337"/>
      <c r="H300" s="337"/>
      <c r="I300" s="337"/>
      <c r="J300" s="337"/>
      <c r="K300" s="337"/>
      <c r="L300" s="337"/>
      <c r="M300" s="337"/>
      <c r="N300" s="337"/>
      <c r="O300" s="337"/>
      <c r="P300" s="337"/>
      <c r="Q300" s="337"/>
      <c r="R300" s="337"/>
      <c r="S300" s="337"/>
      <c r="T300" s="337"/>
      <c r="U300" s="336"/>
      <c r="V300" s="337"/>
      <c r="W300" s="337"/>
      <c r="X300" s="337"/>
      <c r="Y300" s="337"/>
      <c r="Z300" s="337"/>
      <c r="AA300" s="337"/>
      <c r="AB300" s="337"/>
      <c r="AC300" s="337"/>
      <c r="AD300" s="337"/>
      <c r="AE300" s="541"/>
      <c r="AF300" s="337"/>
      <c r="AG300" s="337"/>
    </row>
    <row r="301" spans="6:33" x14ac:dyDescent="0.25">
      <c r="F301" s="337"/>
      <c r="G301" s="337"/>
      <c r="H301" s="337"/>
      <c r="I301" s="337"/>
      <c r="J301" s="337"/>
      <c r="K301" s="337"/>
      <c r="L301" s="337"/>
      <c r="M301" s="337"/>
      <c r="N301" s="337"/>
      <c r="O301" s="337"/>
      <c r="P301" s="337"/>
      <c r="Q301" s="337"/>
      <c r="R301" s="337"/>
      <c r="S301" s="337"/>
      <c r="T301" s="337"/>
      <c r="U301" s="336"/>
      <c r="V301" s="337"/>
      <c r="W301" s="337"/>
      <c r="X301" s="337"/>
      <c r="Y301" s="337"/>
      <c r="Z301" s="337"/>
      <c r="AA301" s="337"/>
      <c r="AB301" s="337"/>
      <c r="AC301" s="337"/>
      <c r="AD301" s="337"/>
      <c r="AE301" s="541"/>
      <c r="AF301" s="337"/>
      <c r="AG301" s="337"/>
    </row>
    <row r="302" spans="6:33" x14ac:dyDescent="0.25">
      <c r="F302" s="337"/>
      <c r="G302" s="337"/>
      <c r="H302" s="337"/>
      <c r="I302" s="337"/>
      <c r="J302" s="337"/>
      <c r="K302" s="337"/>
      <c r="L302" s="337"/>
      <c r="M302" s="337"/>
      <c r="N302" s="337"/>
      <c r="O302" s="337"/>
      <c r="P302" s="337"/>
      <c r="Q302" s="337"/>
      <c r="R302" s="337"/>
      <c r="S302" s="337"/>
      <c r="T302" s="337"/>
      <c r="U302" s="336"/>
      <c r="V302" s="337"/>
      <c r="W302" s="337"/>
      <c r="X302" s="337"/>
      <c r="Y302" s="337"/>
      <c r="Z302" s="337"/>
      <c r="AA302" s="337"/>
      <c r="AB302" s="337"/>
      <c r="AC302" s="337"/>
      <c r="AD302" s="337"/>
      <c r="AE302" s="541"/>
      <c r="AF302" s="337"/>
      <c r="AG302" s="337"/>
    </row>
    <row r="303" spans="6:33" x14ac:dyDescent="0.25">
      <c r="F303" s="337"/>
      <c r="G303" s="337"/>
      <c r="H303" s="337"/>
      <c r="I303" s="337"/>
      <c r="J303" s="337"/>
      <c r="K303" s="337"/>
      <c r="L303" s="337"/>
      <c r="M303" s="337"/>
      <c r="N303" s="337"/>
      <c r="O303" s="337"/>
      <c r="P303" s="337"/>
      <c r="Q303" s="337"/>
      <c r="R303" s="337"/>
      <c r="S303" s="337"/>
      <c r="T303" s="337"/>
      <c r="U303" s="336"/>
      <c r="V303" s="337"/>
      <c r="W303" s="337"/>
      <c r="X303" s="337"/>
      <c r="Y303" s="337"/>
      <c r="Z303" s="337"/>
      <c r="AA303" s="337"/>
      <c r="AB303" s="337"/>
      <c r="AC303" s="337"/>
      <c r="AD303" s="337"/>
      <c r="AE303" s="541"/>
      <c r="AF303" s="337"/>
      <c r="AG303" s="337"/>
    </row>
    <row r="304" spans="6:33" x14ac:dyDescent="0.25">
      <c r="F304" s="337"/>
      <c r="G304" s="337"/>
      <c r="H304" s="337"/>
      <c r="I304" s="337"/>
      <c r="J304" s="337"/>
      <c r="K304" s="337"/>
      <c r="L304" s="337"/>
      <c r="M304" s="337"/>
      <c r="N304" s="337"/>
      <c r="O304" s="337"/>
      <c r="P304" s="337"/>
      <c r="Q304" s="337"/>
      <c r="R304" s="337"/>
      <c r="S304" s="337"/>
      <c r="T304" s="337"/>
      <c r="U304" s="336"/>
      <c r="V304" s="337"/>
      <c r="W304" s="337"/>
      <c r="X304" s="337"/>
      <c r="Y304" s="337"/>
      <c r="Z304" s="337"/>
      <c r="AA304" s="337"/>
      <c r="AB304" s="337"/>
      <c r="AC304" s="337"/>
      <c r="AD304" s="337"/>
      <c r="AE304" s="541"/>
      <c r="AF304" s="337"/>
      <c r="AG304" s="337"/>
    </row>
    <row r="305" spans="6:33" x14ac:dyDescent="0.25">
      <c r="F305" s="337"/>
      <c r="G305" s="337"/>
      <c r="H305" s="337"/>
      <c r="I305" s="337"/>
      <c r="J305" s="337"/>
      <c r="K305" s="337"/>
      <c r="L305" s="337"/>
      <c r="M305" s="337"/>
      <c r="N305" s="337"/>
      <c r="O305" s="337"/>
      <c r="P305" s="337"/>
      <c r="Q305" s="337"/>
      <c r="R305" s="337"/>
      <c r="S305" s="337"/>
      <c r="T305" s="337"/>
      <c r="U305" s="336"/>
      <c r="V305" s="337"/>
      <c r="W305" s="337"/>
      <c r="X305" s="337"/>
      <c r="Y305" s="337"/>
      <c r="Z305" s="337"/>
      <c r="AA305" s="337"/>
      <c r="AB305" s="337"/>
      <c r="AC305" s="337"/>
      <c r="AD305" s="337"/>
      <c r="AE305" s="541"/>
      <c r="AF305" s="337"/>
      <c r="AG305" s="337"/>
    </row>
    <row r="306" spans="6:33" x14ac:dyDescent="0.25">
      <c r="F306" s="337"/>
      <c r="G306" s="337"/>
      <c r="H306" s="337"/>
      <c r="I306" s="337"/>
      <c r="J306" s="337"/>
      <c r="K306" s="337"/>
      <c r="L306" s="337"/>
      <c r="M306" s="337"/>
      <c r="N306" s="337"/>
      <c r="O306" s="337"/>
      <c r="P306" s="337"/>
      <c r="Q306" s="337"/>
      <c r="R306" s="337"/>
      <c r="S306" s="337"/>
      <c r="T306" s="337"/>
      <c r="U306" s="336"/>
      <c r="V306" s="337"/>
      <c r="W306" s="337"/>
      <c r="X306" s="337"/>
      <c r="Y306" s="337"/>
      <c r="Z306" s="337"/>
      <c r="AA306" s="337"/>
      <c r="AB306" s="337"/>
      <c r="AC306" s="337"/>
      <c r="AD306" s="337"/>
      <c r="AE306" s="541"/>
      <c r="AF306" s="337"/>
      <c r="AG306" s="337"/>
    </row>
    <row r="307" spans="6:33" x14ac:dyDescent="0.25">
      <c r="F307" s="337"/>
      <c r="G307" s="337"/>
      <c r="H307" s="337"/>
      <c r="I307" s="337"/>
      <c r="J307" s="337"/>
      <c r="K307" s="337"/>
      <c r="L307" s="337"/>
      <c r="M307" s="337"/>
      <c r="N307" s="337"/>
      <c r="O307" s="337"/>
      <c r="P307" s="337"/>
      <c r="Q307" s="337"/>
      <c r="R307" s="337"/>
      <c r="S307" s="337"/>
      <c r="T307" s="337"/>
      <c r="U307" s="336"/>
      <c r="V307" s="337"/>
      <c r="W307" s="337"/>
      <c r="X307" s="337"/>
      <c r="Y307" s="337"/>
      <c r="Z307" s="337"/>
      <c r="AA307" s="337"/>
      <c r="AB307" s="337"/>
      <c r="AC307" s="337"/>
      <c r="AD307" s="337"/>
      <c r="AE307" s="541"/>
      <c r="AF307" s="337"/>
      <c r="AG307" s="337"/>
    </row>
    <row r="308" spans="6:33" x14ac:dyDescent="0.25">
      <c r="F308" s="337"/>
      <c r="G308" s="337"/>
      <c r="H308" s="337"/>
      <c r="I308" s="337"/>
      <c r="J308" s="337"/>
      <c r="K308" s="337"/>
      <c r="L308" s="337"/>
      <c r="M308" s="337"/>
      <c r="N308" s="337"/>
      <c r="O308" s="337"/>
      <c r="P308" s="337"/>
      <c r="Q308" s="337"/>
      <c r="R308" s="337"/>
      <c r="S308" s="337"/>
      <c r="T308" s="337"/>
      <c r="U308" s="336"/>
      <c r="V308" s="337"/>
      <c r="W308" s="337"/>
      <c r="X308" s="337"/>
      <c r="Y308" s="337"/>
      <c r="Z308" s="337"/>
      <c r="AA308" s="337"/>
      <c r="AB308" s="337"/>
      <c r="AC308" s="337"/>
      <c r="AD308" s="337"/>
      <c r="AE308" s="541"/>
      <c r="AF308" s="337"/>
      <c r="AG308" s="337"/>
    </row>
    <row r="309" spans="6:33" x14ac:dyDescent="0.25">
      <c r="F309" s="337"/>
      <c r="G309" s="337"/>
      <c r="H309" s="337"/>
      <c r="I309" s="337"/>
      <c r="J309" s="337"/>
      <c r="K309" s="337"/>
      <c r="L309" s="337"/>
      <c r="M309" s="337"/>
      <c r="N309" s="337"/>
      <c r="O309" s="337"/>
      <c r="P309" s="337"/>
      <c r="Q309" s="337"/>
      <c r="R309" s="337"/>
      <c r="S309" s="337"/>
      <c r="T309" s="337"/>
      <c r="U309" s="336"/>
      <c r="V309" s="337"/>
      <c r="W309" s="337"/>
      <c r="X309" s="337"/>
      <c r="Y309" s="337"/>
      <c r="Z309" s="337"/>
      <c r="AA309" s="337"/>
      <c r="AB309" s="337"/>
      <c r="AC309" s="337"/>
      <c r="AD309" s="337"/>
      <c r="AE309" s="337"/>
      <c r="AF309" s="337"/>
      <c r="AG309" s="337"/>
    </row>
    <row r="310" spans="6:33" x14ac:dyDescent="0.25">
      <c r="F310" s="337"/>
      <c r="G310" s="337"/>
      <c r="H310" s="337"/>
      <c r="I310" s="337"/>
      <c r="J310" s="337"/>
      <c r="K310" s="337"/>
      <c r="L310" s="337"/>
      <c r="M310" s="337"/>
      <c r="N310" s="337"/>
      <c r="O310" s="337"/>
      <c r="P310" s="337"/>
      <c r="Q310" s="337"/>
      <c r="R310" s="337"/>
      <c r="S310" s="337"/>
      <c r="T310" s="337"/>
      <c r="U310" s="336"/>
      <c r="V310" s="337"/>
      <c r="W310" s="337"/>
      <c r="X310" s="337"/>
      <c r="Y310" s="337"/>
      <c r="Z310" s="337"/>
      <c r="AA310" s="337"/>
      <c r="AB310" s="337"/>
      <c r="AC310" s="337"/>
      <c r="AD310" s="337"/>
      <c r="AE310" s="337"/>
      <c r="AF310" s="337"/>
      <c r="AG310" s="337"/>
    </row>
    <row r="311" spans="6:33" x14ac:dyDescent="0.25">
      <c r="F311" s="337"/>
      <c r="G311" s="337"/>
      <c r="AE311" s="337"/>
      <c r="AF311" s="337"/>
      <c r="AG311" s="337"/>
    </row>
    <row r="312" spans="6:33" x14ac:dyDescent="0.25">
      <c r="F312" s="337"/>
      <c r="G312" s="337"/>
      <c r="AE312" s="337"/>
      <c r="AF312" s="337"/>
      <c r="AG312" s="337"/>
    </row>
  </sheetData>
  <sheetProtection algorithmName="SHA-512" hashValue="WCzmCBjmlXhz/crnjlXuaJiGXCvObBrrFOMAdGVK2kMqX7HHt+1dHoY5DrhrQ48cKYF3j7PbK0aa5gHR7eOO2Q==" saltValue="/aScr1aDt8OnLUfzemtDPw==" spinCount="100000" sheet="1" objects="1" scenarios="1" selectLockedCells="1" autoFilter="0"/>
  <mergeCells count="639">
    <mergeCell ref="H137:I137"/>
    <mergeCell ref="J137:K137"/>
    <mergeCell ref="L137:M137"/>
    <mergeCell ref="N137:O137"/>
    <mergeCell ref="P137:Q137"/>
    <mergeCell ref="H138:I138"/>
    <mergeCell ref="J138:K138"/>
    <mergeCell ref="L138:M138"/>
    <mergeCell ref="N138:O138"/>
    <mergeCell ref="P138:Q138"/>
    <mergeCell ref="J135:K135"/>
    <mergeCell ref="L135:M135"/>
    <mergeCell ref="H136:I136"/>
    <mergeCell ref="J136:K136"/>
    <mergeCell ref="L136:M136"/>
    <mergeCell ref="N136:O136"/>
    <mergeCell ref="P136:Q136"/>
    <mergeCell ref="T136:U136"/>
    <mergeCell ref="H135:I135"/>
    <mergeCell ref="H133:I133"/>
    <mergeCell ref="J133:K133"/>
    <mergeCell ref="L133:M133"/>
    <mergeCell ref="H15:I15"/>
    <mergeCell ref="J15:K15"/>
    <mergeCell ref="L15:M15"/>
    <mergeCell ref="N15:O15"/>
    <mergeCell ref="P15:Q15"/>
    <mergeCell ref="H16:I16"/>
    <mergeCell ref="J16:K16"/>
    <mergeCell ref="L16:M16"/>
    <mergeCell ref="N16:O16"/>
    <mergeCell ref="P16:Q16"/>
    <mergeCell ref="H17:I17"/>
    <mergeCell ref="J17:K17"/>
    <mergeCell ref="L17:M17"/>
    <mergeCell ref="N17:O17"/>
    <mergeCell ref="P17:Q17"/>
    <mergeCell ref="H18:I18"/>
    <mergeCell ref="J18:K18"/>
    <mergeCell ref="L18:M18"/>
    <mergeCell ref="N18:O18"/>
    <mergeCell ref="P18:Q18"/>
    <mergeCell ref="H19:I19"/>
    <mergeCell ref="H14:I14"/>
    <mergeCell ref="J14:K14"/>
    <mergeCell ref="L14:M14"/>
    <mergeCell ref="N14:O14"/>
    <mergeCell ref="P14:Q14"/>
    <mergeCell ref="H12:I12"/>
    <mergeCell ref="J12:K12"/>
    <mergeCell ref="L12:M12"/>
    <mergeCell ref="N12:O12"/>
    <mergeCell ref="P12:Q12"/>
    <mergeCell ref="J19:K19"/>
    <mergeCell ref="L19:M19"/>
    <mergeCell ref="N19:O19"/>
    <mergeCell ref="P19:Q19"/>
    <mergeCell ref="H20:I20"/>
    <mergeCell ref="J20:K20"/>
    <mergeCell ref="L20:M20"/>
    <mergeCell ref="N20:O20"/>
    <mergeCell ref="P20:Q20"/>
    <mergeCell ref="H21:I21"/>
    <mergeCell ref="J21:K21"/>
    <mergeCell ref="L21:M21"/>
    <mergeCell ref="N21:O21"/>
    <mergeCell ref="P21:Q21"/>
    <mergeCell ref="H22:I22"/>
    <mergeCell ref="J22:K22"/>
    <mergeCell ref="L22:M22"/>
    <mergeCell ref="N22:O22"/>
    <mergeCell ref="P22:Q22"/>
    <mergeCell ref="H23:I23"/>
    <mergeCell ref="J23:K23"/>
    <mergeCell ref="L23:M23"/>
    <mergeCell ref="N23:O23"/>
    <mergeCell ref="P23:Q23"/>
    <mergeCell ref="H24:I24"/>
    <mergeCell ref="J24:K24"/>
    <mergeCell ref="L24:M24"/>
    <mergeCell ref="N24:O24"/>
    <mergeCell ref="P24:Q24"/>
    <mergeCell ref="H25:I25"/>
    <mergeCell ref="J25:K25"/>
    <mergeCell ref="L25:M25"/>
    <mergeCell ref="N25:O25"/>
    <mergeCell ref="P25:Q25"/>
    <mergeCell ref="H26:I26"/>
    <mergeCell ref="J26:K26"/>
    <mergeCell ref="L26:M26"/>
    <mergeCell ref="N26:O26"/>
    <mergeCell ref="P26:Q26"/>
    <mergeCell ref="H27:I27"/>
    <mergeCell ref="J27:K27"/>
    <mergeCell ref="L27:M27"/>
    <mergeCell ref="N27:O27"/>
    <mergeCell ref="P27:Q27"/>
    <mergeCell ref="H28:I28"/>
    <mergeCell ref="J28:K28"/>
    <mergeCell ref="L28:M28"/>
    <mergeCell ref="N28:O28"/>
    <mergeCell ref="P28:Q28"/>
    <mergeCell ref="H29:I29"/>
    <mergeCell ref="J29:K29"/>
    <mergeCell ref="L29:M29"/>
    <mergeCell ref="N29:O29"/>
    <mergeCell ref="P29:Q29"/>
    <mergeCell ref="H30:I30"/>
    <mergeCell ref="J30:K30"/>
    <mergeCell ref="L30:M30"/>
    <mergeCell ref="N30:O30"/>
    <mergeCell ref="P30:Q30"/>
    <mergeCell ref="H31:I31"/>
    <mergeCell ref="J31:K31"/>
    <mergeCell ref="L31:M31"/>
    <mergeCell ref="N31:O31"/>
    <mergeCell ref="P31:Q31"/>
    <mergeCell ref="H32:I32"/>
    <mergeCell ref="J32:K32"/>
    <mergeCell ref="L32:M32"/>
    <mergeCell ref="N32:O32"/>
    <mergeCell ref="P32:Q32"/>
    <mergeCell ref="H33:I33"/>
    <mergeCell ref="J33:K33"/>
    <mergeCell ref="L33:M33"/>
    <mergeCell ref="N33:O33"/>
    <mergeCell ref="P33:Q33"/>
    <mergeCell ref="H34:I34"/>
    <mergeCell ref="J34:K34"/>
    <mergeCell ref="L34:M34"/>
    <mergeCell ref="N34:O34"/>
    <mergeCell ref="P34:Q34"/>
    <mergeCell ref="H35:I35"/>
    <mergeCell ref="J35:K35"/>
    <mergeCell ref="L35:M35"/>
    <mergeCell ref="N35:O35"/>
    <mergeCell ref="P35:Q35"/>
    <mergeCell ref="H36:I36"/>
    <mergeCell ref="J36:K36"/>
    <mergeCell ref="L36:M36"/>
    <mergeCell ref="N36:O36"/>
    <mergeCell ref="P36:Q36"/>
    <mergeCell ref="H37:I37"/>
    <mergeCell ref="J37:K37"/>
    <mergeCell ref="L37:M37"/>
    <mergeCell ref="N37:O37"/>
    <mergeCell ref="P37:Q37"/>
    <mergeCell ref="H38:I38"/>
    <mergeCell ref="J38:K38"/>
    <mergeCell ref="L38:M38"/>
    <mergeCell ref="N38:O38"/>
    <mergeCell ref="P38:Q38"/>
    <mergeCell ref="H39:I39"/>
    <mergeCell ref="J39:K39"/>
    <mergeCell ref="L39:M39"/>
    <mergeCell ref="N39:O39"/>
    <mergeCell ref="P39:Q39"/>
    <mergeCell ref="H40:I40"/>
    <mergeCell ref="J40:K40"/>
    <mergeCell ref="L40:M40"/>
    <mergeCell ref="N40:O40"/>
    <mergeCell ref="P40:Q40"/>
    <mergeCell ref="H41:I41"/>
    <mergeCell ref="J41:K41"/>
    <mergeCell ref="L41:M41"/>
    <mergeCell ref="N41:O41"/>
    <mergeCell ref="P41:Q41"/>
    <mergeCell ref="H42:I42"/>
    <mergeCell ref="J42:K42"/>
    <mergeCell ref="L42:M42"/>
    <mergeCell ref="N42:O42"/>
    <mergeCell ref="P42:Q42"/>
    <mergeCell ref="H43:I43"/>
    <mergeCell ref="J43:K43"/>
    <mergeCell ref="L43:M43"/>
    <mergeCell ref="N43:O43"/>
    <mergeCell ref="P43:Q43"/>
    <mergeCell ref="H44:I44"/>
    <mergeCell ref="J44:K44"/>
    <mergeCell ref="L44:M44"/>
    <mergeCell ref="N44:O44"/>
    <mergeCell ref="P44:Q44"/>
    <mergeCell ref="H45:I45"/>
    <mergeCell ref="J45:K45"/>
    <mergeCell ref="L45:M45"/>
    <mergeCell ref="N45:O45"/>
    <mergeCell ref="P45:Q45"/>
    <mergeCell ref="H46:I46"/>
    <mergeCell ref="J46:K46"/>
    <mergeCell ref="L46:M46"/>
    <mergeCell ref="N46:O46"/>
    <mergeCell ref="P46:Q46"/>
    <mergeCell ref="H47:I47"/>
    <mergeCell ref="J47:K47"/>
    <mergeCell ref="L47:M47"/>
    <mergeCell ref="N47:O47"/>
    <mergeCell ref="P47:Q47"/>
    <mergeCell ref="H48:I48"/>
    <mergeCell ref="J48:K48"/>
    <mergeCell ref="L48:M48"/>
    <mergeCell ref="N48:O48"/>
    <mergeCell ref="P48:Q48"/>
    <mergeCell ref="H49:I49"/>
    <mergeCell ref="J49:K49"/>
    <mergeCell ref="L49:M49"/>
    <mergeCell ref="N49:O49"/>
    <mergeCell ref="P49:Q49"/>
    <mergeCell ref="H50:I50"/>
    <mergeCell ref="J50:K50"/>
    <mergeCell ref="L50:M50"/>
    <mergeCell ref="N50:O50"/>
    <mergeCell ref="P50:Q50"/>
    <mergeCell ref="H51:I51"/>
    <mergeCell ref="J51:K51"/>
    <mergeCell ref="L51:M51"/>
    <mergeCell ref="N51:O51"/>
    <mergeCell ref="P51:Q51"/>
    <mergeCell ref="H52:I52"/>
    <mergeCell ref="J52:K52"/>
    <mergeCell ref="L52:M52"/>
    <mergeCell ref="N52:O52"/>
    <mergeCell ref="P52:Q52"/>
    <mergeCell ref="H53:I53"/>
    <mergeCell ref="J53:K53"/>
    <mergeCell ref="L53:M53"/>
    <mergeCell ref="N53:O53"/>
    <mergeCell ref="P53:Q53"/>
    <mergeCell ref="H54:I54"/>
    <mergeCell ref="J54:K54"/>
    <mergeCell ref="L54:M54"/>
    <mergeCell ref="N54:O54"/>
    <mergeCell ref="P54:Q54"/>
    <mergeCell ref="H55:I55"/>
    <mergeCell ref="J55:K55"/>
    <mergeCell ref="L55:M55"/>
    <mergeCell ref="N55:O55"/>
    <mergeCell ref="P55:Q55"/>
    <mergeCell ref="H56:I56"/>
    <mergeCell ref="J56:K56"/>
    <mergeCell ref="L56:M56"/>
    <mergeCell ref="N56:O56"/>
    <mergeCell ref="P56:Q56"/>
    <mergeCell ref="H57:I57"/>
    <mergeCell ref="J57:K57"/>
    <mergeCell ref="L57:M57"/>
    <mergeCell ref="N57:O57"/>
    <mergeCell ref="P57:Q57"/>
    <mergeCell ref="H58:I58"/>
    <mergeCell ref="J58:K58"/>
    <mergeCell ref="L58:M58"/>
    <mergeCell ref="N58:O58"/>
    <mergeCell ref="P58:Q58"/>
    <mergeCell ref="H59:I59"/>
    <mergeCell ref="J59:K59"/>
    <mergeCell ref="L59:M59"/>
    <mergeCell ref="N59:O59"/>
    <mergeCell ref="P59:Q59"/>
    <mergeCell ref="H60:I60"/>
    <mergeCell ref="J60:K60"/>
    <mergeCell ref="L60:M60"/>
    <mergeCell ref="N60:O60"/>
    <mergeCell ref="P60:Q60"/>
    <mergeCell ref="H61:I61"/>
    <mergeCell ref="J61:K61"/>
    <mergeCell ref="L61:M61"/>
    <mergeCell ref="N61:O61"/>
    <mergeCell ref="P61:Q61"/>
    <mergeCell ref="H62:I62"/>
    <mergeCell ref="J62:K62"/>
    <mergeCell ref="L62:M62"/>
    <mergeCell ref="N62:O62"/>
    <mergeCell ref="P62:Q62"/>
    <mergeCell ref="H63:I63"/>
    <mergeCell ref="J63:K63"/>
    <mergeCell ref="L63:M63"/>
    <mergeCell ref="N63:O63"/>
    <mergeCell ref="P63:Q63"/>
    <mergeCell ref="H64:I64"/>
    <mergeCell ref="J64:K64"/>
    <mergeCell ref="L64:M64"/>
    <mergeCell ref="N64:O64"/>
    <mergeCell ref="P64:Q64"/>
    <mergeCell ref="H65:I65"/>
    <mergeCell ref="J65:K65"/>
    <mergeCell ref="L65:M65"/>
    <mergeCell ref="N65:O65"/>
    <mergeCell ref="P65:Q65"/>
    <mergeCell ref="H66:I66"/>
    <mergeCell ref="J66:K66"/>
    <mergeCell ref="L66:M66"/>
    <mergeCell ref="N66:O66"/>
    <mergeCell ref="P66:Q66"/>
    <mergeCell ref="H67:I67"/>
    <mergeCell ref="J67:K67"/>
    <mergeCell ref="L67:M67"/>
    <mergeCell ref="N67:O67"/>
    <mergeCell ref="P67:Q67"/>
    <mergeCell ref="H68:I68"/>
    <mergeCell ref="J68:K68"/>
    <mergeCell ref="L68:M68"/>
    <mergeCell ref="N68:O68"/>
    <mergeCell ref="P68:Q68"/>
    <mergeCell ref="H69:I69"/>
    <mergeCell ref="J69:K69"/>
    <mergeCell ref="L69:M69"/>
    <mergeCell ref="N69:O69"/>
    <mergeCell ref="P69:Q69"/>
    <mergeCell ref="H70:I70"/>
    <mergeCell ref="J70:K70"/>
    <mergeCell ref="L70:M70"/>
    <mergeCell ref="N70:O70"/>
    <mergeCell ref="P70:Q70"/>
    <mergeCell ref="H71:I71"/>
    <mergeCell ref="J71:K71"/>
    <mergeCell ref="L71:M71"/>
    <mergeCell ref="N71:O71"/>
    <mergeCell ref="P71:Q71"/>
    <mergeCell ref="H72:I72"/>
    <mergeCell ref="J72:K72"/>
    <mergeCell ref="L72:M72"/>
    <mergeCell ref="N72:O72"/>
    <mergeCell ref="P72:Q72"/>
    <mergeCell ref="H73:I73"/>
    <mergeCell ref="J73:K73"/>
    <mergeCell ref="L73:M73"/>
    <mergeCell ref="N73:O73"/>
    <mergeCell ref="P73:Q73"/>
    <mergeCell ref="H74:I74"/>
    <mergeCell ref="J74:K74"/>
    <mergeCell ref="L74:M74"/>
    <mergeCell ref="N74:O74"/>
    <mergeCell ref="P74:Q74"/>
    <mergeCell ref="H75:I75"/>
    <mergeCell ref="J75:K75"/>
    <mergeCell ref="L75:M75"/>
    <mergeCell ref="N75:O75"/>
    <mergeCell ref="P75:Q75"/>
    <mergeCell ref="H76:I76"/>
    <mergeCell ref="J76:K76"/>
    <mergeCell ref="L76:M76"/>
    <mergeCell ref="N76:O76"/>
    <mergeCell ref="P76:Q76"/>
    <mergeCell ref="H77:I77"/>
    <mergeCell ref="J77:K77"/>
    <mergeCell ref="L77:M77"/>
    <mergeCell ref="N77:O77"/>
    <mergeCell ref="P77:Q77"/>
    <mergeCell ref="H78:I78"/>
    <mergeCell ref="J78:K78"/>
    <mergeCell ref="L78:M78"/>
    <mergeCell ref="N78:O78"/>
    <mergeCell ref="P78:Q78"/>
    <mergeCell ref="H79:I79"/>
    <mergeCell ref="J79:K79"/>
    <mergeCell ref="L79:M79"/>
    <mergeCell ref="N79:O79"/>
    <mergeCell ref="P79:Q79"/>
    <mergeCell ref="H80:I80"/>
    <mergeCell ref="J80:K80"/>
    <mergeCell ref="L80:M80"/>
    <mergeCell ref="N80:O80"/>
    <mergeCell ref="P80:Q80"/>
    <mergeCell ref="H81:I81"/>
    <mergeCell ref="J81:K81"/>
    <mergeCell ref="L81:M81"/>
    <mergeCell ref="N81:O81"/>
    <mergeCell ref="P81:Q81"/>
    <mergeCell ref="H82:I82"/>
    <mergeCell ref="J82:K82"/>
    <mergeCell ref="L82:M82"/>
    <mergeCell ref="N82:O82"/>
    <mergeCell ref="P82:Q82"/>
    <mergeCell ref="H83:I83"/>
    <mergeCell ref="J83:K83"/>
    <mergeCell ref="L83:M83"/>
    <mergeCell ref="N83:O83"/>
    <mergeCell ref="P83:Q83"/>
    <mergeCell ref="H84:I84"/>
    <mergeCell ref="J84:K84"/>
    <mergeCell ref="L84:M84"/>
    <mergeCell ref="N84:O84"/>
    <mergeCell ref="P84:Q84"/>
    <mergeCell ref="H85:I85"/>
    <mergeCell ref="J85:K85"/>
    <mergeCell ref="L85:M85"/>
    <mergeCell ref="N85:O85"/>
    <mergeCell ref="P85:Q85"/>
    <mergeCell ref="H86:I86"/>
    <mergeCell ref="J86:K86"/>
    <mergeCell ref="L86:M86"/>
    <mergeCell ref="N86:O86"/>
    <mergeCell ref="P86:Q86"/>
    <mergeCell ref="H87:I87"/>
    <mergeCell ref="J87:K87"/>
    <mergeCell ref="L87:M87"/>
    <mergeCell ref="N87:O87"/>
    <mergeCell ref="P87:Q87"/>
    <mergeCell ref="H88:I88"/>
    <mergeCell ref="J88:K88"/>
    <mergeCell ref="L88:M88"/>
    <mergeCell ref="N88:O88"/>
    <mergeCell ref="P88:Q88"/>
    <mergeCell ref="H89:I89"/>
    <mergeCell ref="J89:K89"/>
    <mergeCell ref="L89:M89"/>
    <mergeCell ref="N89:O89"/>
    <mergeCell ref="P89:Q89"/>
    <mergeCell ref="H90:I90"/>
    <mergeCell ref="J90:K90"/>
    <mergeCell ref="L90:M90"/>
    <mergeCell ref="N90:O90"/>
    <mergeCell ref="P90:Q90"/>
    <mergeCell ref="H91:I91"/>
    <mergeCell ref="J91:K91"/>
    <mergeCell ref="L91:M91"/>
    <mergeCell ref="N91:O91"/>
    <mergeCell ref="P91:Q91"/>
    <mergeCell ref="H92:I92"/>
    <mergeCell ref="J92:K92"/>
    <mergeCell ref="L92:M92"/>
    <mergeCell ref="N92:O92"/>
    <mergeCell ref="P92:Q92"/>
    <mergeCell ref="H93:I93"/>
    <mergeCell ref="J93:K93"/>
    <mergeCell ref="L93:M93"/>
    <mergeCell ref="N93:O93"/>
    <mergeCell ref="P93:Q93"/>
    <mergeCell ref="H94:I94"/>
    <mergeCell ref="J94:K94"/>
    <mergeCell ref="L94:M94"/>
    <mergeCell ref="N94:O94"/>
    <mergeCell ref="P94:Q94"/>
    <mergeCell ref="H95:I95"/>
    <mergeCell ref="J95:K95"/>
    <mergeCell ref="L95:M95"/>
    <mergeCell ref="N95:O95"/>
    <mergeCell ref="P95:Q95"/>
    <mergeCell ref="H96:I96"/>
    <mergeCell ref="J96:K96"/>
    <mergeCell ref="L96:M96"/>
    <mergeCell ref="N96:O96"/>
    <mergeCell ref="P96:Q96"/>
    <mergeCell ref="H97:I97"/>
    <mergeCell ref="J97:K97"/>
    <mergeCell ref="L97:M97"/>
    <mergeCell ref="N97:O97"/>
    <mergeCell ref="P97:Q97"/>
    <mergeCell ref="H98:I98"/>
    <mergeCell ref="J98:K98"/>
    <mergeCell ref="L98:M98"/>
    <mergeCell ref="N98:O98"/>
    <mergeCell ref="P98:Q98"/>
    <mergeCell ref="H99:I99"/>
    <mergeCell ref="J99:K99"/>
    <mergeCell ref="L99:M99"/>
    <mergeCell ref="N99:O99"/>
    <mergeCell ref="P99:Q99"/>
    <mergeCell ref="H100:I100"/>
    <mergeCell ref="J100:K100"/>
    <mergeCell ref="L100:M100"/>
    <mergeCell ref="N100:O100"/>
    <mergeCell ref="P100:Q100"/>
    <mergeCell ref="H101:I101"/>
    <mergeCell ref="J101:K101"/>
    <mergeCell ref="L101:M101"/>
    <mergeCell ref="N101:O101"/>
    <mergeCell ref="P101:Q101"/>
    <mergeCell ref="H102:I102"/>
    <mergeCell ref="J102:K102"/>
    <mergeCell ref="L102:M102"/>
    <mergeCell ref="N102:O102"/>
    <mergeCell ref="P102:Q102"/>
    <mergeCell ref="H103:I103"/>
    <mergeCell ref="J103:K103"/>
    <mergeCell ref="L103:M103"/>
    <mergeCell ref="N103:O103"/>
    <mergeCell ref="P103:Q103"/>
    <mergeCell ref="H104:I104"/>
    <mergeCell ref="J104:K104"/>
    <mergeCell ref="L104:M104"/>
    <mergeCell ref="N104:O104"/>
    <mergeCell ref="P104:Q104"/>
    <mergeCell ref="H105:I105"/>
    <mergeCell ref="J105:K105"/>
    <mergeCell ref="L105:M105"/>
    <mergeCell ref="N105:O105"/>
    <mergeCell ref="P105:Q105"/>
    <mergeCell ref="H106:I106"/>
    <mergeCell ref="J106:K106"/>
    <mergeCell ref="L106:M106"/>
    <mergeCell ref="N106:O106"/>
    <mergeCell ref="P106:Q106"/>
    <mergeCell ref="H107:I107"/>
    <mergeCell ref="J107:K107"/>
    <mergeCell ref="L107:M107"/>
    <mergeCell ref="N107:O107"/>
    <mergeCell ref="P107:Q107"/>
    <mergeCell ref="H108:I108"/>
    <mergeCell ref="J108:K108"/>
    <mergeCell ref="L108:M108"/>
    <mergeCell ref="N108:O108"/>
    <mergeCell ref="P108:Q108"/>
    <mergeCell ref="H109:I109"/>
    <mergeCell ref="J109:K109"/>
    <mergeCell ref="L109:M109"/>
    <mergeCell ref="N109:O109"/>
    <mergeCell ref="P109:Q109"/>
    <mergeCell ref="H110:I110"/>
    <mergeCell ref="J110:K110"/>
    <mergeCell ref="L110:M110"/>
    <mergeCell ref="N110:O110"/>
    <mergeCell ref="P110:Q110"/>
    <mergeCell ref="H111:I111"/>
    <mergeCell ref="J111:K111"/>
    <mergeCell ref="L111:M111"/>
    <mergeCell ref="N111:O111"/>
    <mergeCell ref="P111:Q111"/>
    <mergeCell ref="H112:I112"/>
    <mergeCell ref="J112:K112"/>
    <mergeCell ref="L112:M112"/>
    <mergeCell ref="N112:O112"/>
    <mergeCell ref="P112:Q112"/>
    <mergeCell ref="H113:I113"/>
    <mergeCell ref="J113:K113"/>
    <mergeCell ref="L113:M113"/>
    <mergeCell ref="N113:O113"/>
    <mergeCell ref="P113:Q113"/>
    <mergeCell ref="H114:I114"/>
    <mergeCell ref="J114:K114"/>
    <mergeCell ref="L114:M114"/>
    <mergeCell ref="N114:O114"/>
    <mergeCell ref="P114:Q114"/>
    <mergeCell ref="H115:I115"/>
    <mergeCell ref="J115:K115"/>
    <mergeCell ref="L115:M115"/>
    <mergeCell ref="N115:O115"/>
    <mergeCell ref="P115:Q115"/>
    <mergeCell ref="H116:I116"/>
    <mergeCell ref="J116:K116"/>
    <mergeCell ref="L116:M116"/>
    <mergeCell ref="N116:O116"/>
    <mergeCell ref="P116:Q116"/>
    <mergeCell ref="H117:I117"/>
    <mergeCell ref="J117:K117"/>
    <mergeCell ref="L117:M117"/>
    <mergeCell ref="N117:O117"/>
    <mergeCell ref="P117:Q117"/>
    <mergeCell ref="H118:I118"/>
    <mergeCell ref="J118:K118"/>
    <mergeCell ref="L118:M118"/>
    <mergeCell ref="N118:O118"/>
    <mergeCell ref="P118:Q118"/>
    <mergeCell ref="H119:I119"/>
    <mergeCell ref="J119:K119"/>
    <mergeCell ref="L119:M119"/>
    <mergeCell ref="N119:O119"/>
    <mergeCell ref="P119:Q119"/>
    <mergeCell ref="H120:I120"/>
    <mergeCell ref="J120:K120"/>
    <mergeCell ref="L120:M120"/>
    <mergeCell ref="N120:O120"/>
    <mergeCell ref="P120:Q120"/>
    <mergeCell ref="H124:I124"/>
    <mergeCell ref="J124:K124"/>
    <mergeCell ref="L124:M124"/>
    <mergeCell ref="N124:O124"/>
    <mergeCell ref="P124:Q124"/>
    <mergeCell ref="H121:I121"/>
    <mergeCell ref="J121:K121"/>
    <mergeCell ref="L121:M121"/>
    <mergeCell ref="N121:O121"/>
    <mergeCell ref="P121:Q121"/>
    <mergeCell ref="H122:I122"/>
    <mergeCell ref="J122:K122"/>
    <mergeCell ref="L122:M122"/>
    <mergeCell ref="N122:O122"/>
    <mergeCell ref="P122:Q122"/>
    <mergeCell ref="H123:I123"/>
    <mergeCell ref="J123:K123"/>
    <mergeCell ref="L123:M123"/>
    <mergeCell ref="N123:O123"/>
    <mergeCell ref="P123:Q123"/>
    <mergeCell ref="H134:I134"/>
    <mergeCell ref="J134:K134"/>
    <mergeCell ref="L134:M134"/>
    <mergeCell ref="H127:I127"/>
    <mergeCell ref="J127:K127"/>
    <mergeCell ref="L127:M127"/>
    <mergeCell ref="N127:O127"/>
    <mergeCell ref="P127:Q127"/>
    <mergeCell ref="H128:I128"/>
    <mergeCell ref="J128:K128"/>
    <mergeCell ref="L128:M128"/>
    <mergeCell ref="N128:O128"/>
    <mergeCell ref="P128:Q128"/>
    <mergeCell ref="H131:I131"/>
    <mergeCell ref="J131:K131"/>
    <mergeCell ref="L131:M131"/>
    <mergeCell ref="H132:I132"/>
    <mergeCell ref="J132:K132"/>
    <mergeCell ref="L132:M132"/>
    <mergeCell ref="H129:I129"/>
    <mergeCell ref="J129:K129"/>
    <mergeCell ref="L129:M129"/>
    <mergeCell ref="N129:O129"/>
    <mergeCell ref="P129:Q129"/>
    <mergeCell ref="H130:I130"/>
    <mergeCell ref="J130:K130"/>
    <mergeCell ref="L130:M130"/>
    <mergeCell ref="H125:I125"/>
    <mergeCell ref="J125:K125"/>
    <mergeCell ref="L125:M125"/>
    <mergeCell ref="N125:O125"/>
    <mergeCell ref="P125:Q125"/>
    <mergeCell ref="H126:I126"/>
    <mergeCell ref="J126:K126"/>
    <mergeCell ref="L126:M126"/>
    <mergeCell ref="N126:O126"/>
    <mergeCell ref="P126:Q126"/>
    <mergeCell ref="C2:AE4"/>
    <mergeCell ref="C5:AE6"/>
    <mergeCell ref="H7:I7"/>
    <mergeCell ref="L7:M7"/>
    <mergeCell ref="P7:Q7"/>
    <mergeCell ref="H8:AD9"/>
    <mergeCell ref="A9:C9"/>
    <mergeCell ref="E9:G9"/>
    <mergeCell ref="V10:AA11"/>
    <mergeCell ref="A11:A12"/>
    <mergeCell ref="B11:B12"/>
    <mergeCell ref="C11:C12"/>
    <mergeCell ref="D11:D12"/>
    <mergeCell ref="E11:E12"/>
    <mergeCell ref="F11:F12"/>
    <mergeCell ref="G11:G12"/>
    <mergeCell ref="S11:T11"/>
    <mergeCell ref="AB11:AC12"/>
    <mergeCell ref="AD11:AD12"/>
    <mergeCell ref="Z12:AA12"/>
  </mergeCells>
  <conditionalFormatting sqref="A14:A135 C14:G135">
    <cfRule type="cellIs" dxfId="108" priority="23" operator="equal">
      <formula>0</formula>
    </cfRule>
  </conditionalFormatting>
  <conditionalFormatting sqref="A19:A135 C19:G135">
    <cfRule type="cellIs" dxfId="107" priority="21" operator="equal">
      <formula>0</formula>
    </cfRule>
  </conditionalFormatting>
  <conditionalFormatting sqref="B15:B18">
    <cfRule type="cellIs" dxfId="106" priority="17" operator="equal">
      <formula>0</formula>
    </cfRule>
  </conditionalFormatting>
  <conditionalFormatting sqref="U19:U135 S19:S135">
    <cfRule type="cellIs" dxfId="105" priority="35" operator="equal">
      <formula>0</formula>
    </cfRule>
  </conditionalFormatting>
  <conditionalFormatting sqref="S14">
    <cfRule type="cellIs" dxfId="104" priority="29" operator="equal">
      <formula>0</formula>
    </cfRule>
  </conditionalFormatting>
  <conditionalFormatting sqref="S14">
    <cfRule type="cellIs" dxfId="103" priority="28" operator="equal">
      <formula>0</formula>
    </cfRule>
  </conditionalFormatting>
  <conditionalFormatting sqref="S19:S135">
    <cfRule type="cellIs" dxfId="102" priority="36" operator="equal">
      <formula>0</formula>
    </cfRule>
  </conditionalFormatting>
  <conditionalFormatting sqref="B19:B135">
    <cfRule type="cellIs" dxfId="101" priority="16" operator="equal">
      <formula>0</formula>
    </cfRule>
  </conditionalFormatting>
  <conditionalFormatting sqref="B14:B135">
    <cfRule type="cellIs" dxfId="100" priority="18" operator="equal">
      <formula>0</formula>
    </cfRule>
  </conditionalFormatting>
  <conditionalFormatting sqref="H15:H18 J14:J135 N14:N135 P14:P135">
    <cfRule type="cellIs" dxfId="99" priority="41" operator="equal">
      <formula>0</formula>
    </cfRule>
  </conditionalFormatting>
  <conditionalFormatting sqref="H19:H135">
    <cfRule type="cellIs" dxfId="98" priority="34" operator="equal">
      <formula>0</formula>
    </cfRule>
  </conditionalFormatting>
  <conditionalFormatting sqref="L19:L135">
    <cfRule type="cellIs" dxfId="97" priority="33" operator="equal">
      <formula>0</formula>
    </cfRule>
  </conditionalFormatting>
  <conditionalFormatting sqref="L15:L18">
    <cfRule type="cellIs" dxfId="96" priority="40" operator="equal">
      <formula>0</formula>
    </cfRule>
  </conditionalFormatting>
  <conditionalFormatting sqref="H130:H135 J130:J135 L130:L135 U14 J14:M129 N14:Q135">
    <cfRule type="cellIs" dxfId="95" priority="44" operator="notBetween">
      <formula>$R14-1.5</formula>
      <formula>$R14+1.5</formula>
    </cfRule>
  </conditionalFormatting>
  <conditionalFormatting sqref="S15:S18">
    <cfRule type="cellIs" dxfId="94" priority="43" operator="equal">
      <formula>0</formula>
    </cfRule>
  </conditionalFormatting>
  <conditionalFormatting sqref="U15:U18 S15:S18">
    <cfRule type="cellIs" dxfId="93" priority="42" operator="equal">
      <formula>0</formula>
    </cfRule>
  </conditionalFormatting>
  <conditionalFormatting sqref="H15:I18">
    <cfRule type="cellIs" dxfId="92" priority="37" operator="notBetween">
      <formula>$R15-1.5</formula>
      <formula>$R15+1.5</formula>
    </cfRule>
  </conditionalFormatting>
  <conditionalFormatting sqref="H19:I129">
    <cfRule type="cellIs" dxfId="91" priority="30" operator="notBetween">
      <formula>$R19-1.5</formula>
      <formula>$R19+1.5</formula>
    </cfRule>
  </conditionalFormatting>
  <conditionalFormatting sqref="H14 U14">
    <cfRule type="cellIs" dxfId="90" priority="27" operator="equal">
      <formula>0</formula>
    </cfRule>
  </conditionalFormatting>
  <conditionalFormatting sqref="L14">
    <cfRule type="cellIs" dxfId="89" priority="26" operator="equal">
      <formula>0</formula>
    </cfRule>
  </conditionalFormatting>
  <conditionalFormatting sqref="H14:I14">
    <cfRule type="cellIs" dxfId="88" priority="25" operator="notBetween">
      <formula>$R14-1.5</formula>
      <formula>$R14+1.5</formula>
    </cfRule>
  </conditionalFormatting>
  <conditionalFormatting sqref="H14:U135 AD135">
    <cfRule type="expression" dxfId="87" priority="24">
      <formula>$A14="falta"</formula>
    </cfRule>
  </conditionalFormatting>
  <conditionalFormatting sqref="A15:A18 C15:G18">
    <cfRule type="cellIs" dxfId="86" priority="22" operator="equal">
      <formula>0</formula>
    </cfRule>
  </conditionalFormatting>
  <conditionalFormatting sqref="A14:A135 C14:G135">
    <cfRule type="expression" dxfId="85" priority="20">
      <formula>$A14="falta"</formula>
    </cfRule>
  </conditionalFormatting>
  <conditionalFormatting sqref="A14:A135 C14:U135 AD135">
    <cfRule type="expression" dxfId="84" priority="19">
      <formula>$A14=""</formula>
    </cfRule>
  </conditionalFormatting>
  <conditionalFormatting sqref="B14:B135">
    <cfRule type="expression" dxfId="83" priority="15">
      <formula>$A14="falta"</formula>
    </cfRule>
  </conditionalFormatting>
  <conditionalFormatting sqref="B14:B135">
    <cfRule type="expression" dxfId="82" priority="14">
      <formula>$A14=""</formula>
    </cfRule>
  </conditionalFormatting>
  <conditionalFormatting sqref="AD14:AD134">
    <cfRule type="expression" dxfId="81" priority="13">
      <formula>$A14="falta"</formula>
    </cfRule>
  </conditionalFormatting>
  <conditionalFormatting sqref="AD14:AD134">
    <cfRule type="expression" dxfId="80" priority="12">
      <formula>$A14=""</formula>
    </cfRule>
  </conditionalFormatting>
  <conditionalFormatting sqref="AB14:AC14 AB16:AC16 AB18:AC18 AB20:AC20 AB22:AC22 AB24:AC24 AB26:AC26 AB28:AC28 AB30:AC30 AB32:AC32 AB34:AC34 AB36:AC36 AB38:AC38 AB40:AC40 AB42:AC42 AB44:AC44 AB46:AC46 AB48:AC48 AB50:AC50 AB52:AC52 AB54:AC54 AB56:AC56 AB58:AC58 AB60:AC60 AB62:AC62 AB64:AC64 AB66:AC66 AB68:AC68 AB70:AC70 AB72:AC72 AB74:AC74 AB76:AC76 AB78:AC78 AB80:AC80 AB82:AC82 AB84:AC84 AB86:AC86 AB88:AC88 AB90:AC90 AB92:AC92 AB94:AC94 AB96:AC96 AB98:AC98 AB100:AC100 AB102:AC102 AB104:AC104 AB106:AC106 AB108:AC108 AB110:AC110 AB112:AC112 AB114:AC114 AB116:AC116 AB118:AC118 AB120:AC120 AB122:AC122 AB124:AC124 AB126:AC126 AB128:AC128 AB130:AC130 AB132:AC132 AB134:AC134">
    <cfRule type="cellIs" dxfId="79" priority="11" operator="equal">
      <formula>0</formula>
    </cfRule>
  </conditionalFormatting>
  <conditionalFormatting sqref="AB14:AC14 AB16:AC16 AB18:AC18 AB20:AC20 AB22:AC22 AB24:AC24 AB26:AC26 AB28:AC28 AB30:AC30 AB32:AC32 AB34:AC34 AB36:AC36 AB38:AC38 AB40:AC40 AB42:AC42 AB44:AC44 AB46:AC46 AB48:AC48 AB50:AC50 AB52:AC52 AB54:AC54 AB56:AC56 AB58:AC58 AB60:AC60 AB62:AC62 AB64:AC64 AB66:AC66 AB68:AC68 AB70:AC70 AB72:AC72 AB74:AC74 AB76:AC76 AB78:AC78 AB80:AC80 AB82:AC82 AB84:AC84 AB86:AC86 AB88:AC88 AB90:AC90 AB92:AC92 AB94:AC94 AB96:AC96 AB98:AC98 AB100:AC100 AB102:AC102 AB104:AC104 AB106:AC106 AB108:AC108 AB110:AC110 AB112:AC112 AB114:AC114 AB116:AC116 AB118:AC118 AB120:AC120 AB122:AC122 AB124:AC124 AB126:AC126 AB128:AC128 AB130:AC130 AB132:AC132 AB134:AC134">
    <cfRule type="cellIs" dxfId="78" priority="10" operator="equal">
      <formula>0</formula>
    </cfRule>
  </conditionalFormatting>
  <conditionalFormatting sqref="V14:Y14 V15 V16:Y16 V18:Y18 V20:Y20 V22:Y22 V24:Y24 V26:Y26 V28:Y28 V30:Y30 V32:Y32 V34:Y34 V36:Y36 V38:Y38 V40:Y40 V42:Y42 V44:Y44 V46:Y46 V48:Y48 V50:Y50 V52:Y52 V54:Y54 V56:Y56 V58:Y58 V60:Y60 V62:Y62 V64:Y64 V66:Y66 V68:Y68 V70:Y70 V72:Y72 V74:Y74 V76:Y76 V78:Y78 V80:Y80 V82:Y82 V84:Y84 V86:Y86 V88:Y88 V90:Y90 V92:Y92 V94:Y94 V96:Y96 V98:Y98 V100:Y100 V102:Y102 V104:Y104 V106:Y106 V108:Y108 V110:Y110 V112:Y112 V114:Y114 V116:Y116 V118:Y118 V120:Y120 V122:Y122 V124:Y124 V126:Y126 V128:Y128 V130:Y130 V132:Y132 V134:Y134 V17 V19 V21 V23 V25 V27 V29 V31 V33 V35 V37 V39 V41 V43 V45 V47 V49 V51 V53 V55 V57 V59 V61 V63 V65 V67 V69 V71 V73 V75 V77 V79 V81 V83 V85 V87 V89 V91 V93 V95 V97 V99 V101 V103 V105 V107 V109 V111 V113 V115 V117 V119 V121 V123 V125 V127 V129 V131 V133 V135">
    <cfRule type="cellIs" dxfId="77" priority="9" operator="equal">
      <formula>0</formula>
    </cfRule>
  </conditionalFormatting>
  <conditionalFormatting sqref="V14:Y14 V15 V16:Y16 V18:Y18 V20:Y20 V22:Y22 V24:Y24 V26:Y26 V28:Y28 V30:Y30 V32:Y32 V34:Y34 V36:Y36 V38:Y38 V40:Y40 V42:Y42 V44:Y44 V46:Y46 V48:Y48 V50:Y50 V52:Y52 V54:Y54 V56:Y56 V58:Y58 V60:Y60 V62:Y62 V64:Y64 V66:Y66 V68:Y68 V70:Y70 V72:Y72 V74:Y74 V76:Y76 V78:Y78 V80:Y80 V82:Y82 V84:Y84 V86:Y86 V88:Y88 V90:Y90 V92:Y92 V94:Y94 V96:Y96 V98:Y98 V100:Y100 V102:Y102 V104:Y104 V106:Y106 V108:Y108 V110:Y110 V112:Y112 V114:Y114 V116:Y116 V118:Y118 V120:Y120 V122:Y122 V124:Y124 V126:Y126 V128:Y128 V130:Y130 V132:Y132 V134:Y134 V17 V19 V21 V23 V25 V27 V29 V31 V33 V35 V37 V39 V41 V43 V45 V47 V49 V51 V53 V55 V57 V59 V61 V63 V65 V67 V69 V71 V73 V75 V77 V79 V81 V83 V85 V87 V89 V91 V93 V95 V97 V99 V101 V103 V105 V107 V109 V111 V113 V115 V117 V119 V121 V123 V125 V127 V129 V131 V133 V135">
    <cfRule type="cellIs" dxfId="76" priority="8" operator="equal">
      <formula>0</formula>
    </cfRule>
  </conditionalFormatting>
  <conditionalFormatting sqref="AB14:AC135">
    <cfRule type="cellIs" dxfId="75" priority="7" operator="equal">
      <formula>0</formula>
    </cfRule>
  </conditionalFormatting>
  <conditionalFormatting sqref="AB14:AC135">
    <cfRule type="cellIs" dxfId="74" priority="6" operator="equal">
      <formula>0</formula>
    </cfRule>
  </conditionalFormatting>
  <conditionalFormatting sqref="W14:Y135">
    <cfRule type="cellIs" dxfId="73" priority="5" operator="equal">
      <formula>0</formula>
    </cfRule>
  </conditionalFormatting>
  <conditionalFormatting sqref="W14:Y135">
    <cfRule type="cellIs" dxfId="72" priority="4" operator="equal">
      <formula>0</formula>
    </cfRule>
  </conditionalFormatting>
  <conditionalFormatting sqref="V14:AC135">
    <cfRule type="expression" dxfId="71" priority="3">
      <formula>$A14="falta"</formula>
    </cfRule>
  </conditionalFormatting>
  <conditionalFormatting sqref="V14:AC135">
    <cfRule type="expression" dxfId="70" priority="2">
      <formula>$A14=""</formula>
    </cfRule>
  </conditionalFormatting>
  <conditionalFormatting sqref="AF14:AF135">
    <cfRule type="cellIs" dxfId="69" priority="1" operator="equal">
      <formula>0</formula>
    </cfRule>
  </conditionalFormatting>
  <dataValidations count="1">
    <dataValidation type="decimal" allowBlank="1" showErrorMessage="1" error="só é permitido a colocação da virgula e não do ponto" sqref="H14:H135 I14:I129 K14:K129 M14:M129 U14 J14:J135 L14:L135 N14:T135" xr:uid="{9B6E5232-0CC6-4112-A3A9-2061098DCF54}">
      <formula1>0</formula1>
      <formula2>10</formula2>
    </dataValidation>
  </dataValidations>
  <hyperlinks>
    <hyperlink ref="A2" location="Índice!A1" display="Índice!A1" xr:uid="{4E1ACC35-C2AC-4D5C-BFE9-2E4E3E0CFD74}"/>
  </hyperlinks>
  <printOptions horizontalCentered="1" verticalCentered="1"/>
  <pageMargins left="0" right="0" top="0" bottom="0" header="0.31496062992125984" footer="0.31496062992125984"/>
  <pageSetup paperSize="9" scale="5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310"/>
  <sheetViews>
    <sheetView showGridLines="0" view="pageBreakPreview" zoomScale="70" zoomScaleSheetLayoutView="70" workbookViewId="0">
      <pane xSplit="3" ySplit="13" topLeftCell="D14" activePane="bottomRight" state="frozenSplit"/>
      <selection pane="topRight"/>
      <selection pane="bottomLeft"/>
      <selection pane="bottomRight" activeCell="H35" sqref="H35:M135"/>
    </sheetView>
  </sheetViews>
  <sheetFormatPr defaultColWidth="9.109375" defaultRowHeight="13.8" x14ac:dyDescent="0.25"/>
  <cols>
    <col min="1" max="1" width="10.109375" style="1" bestFit="1" customWidth="1"/>
    <col min="2" max="2" width="32.21875" style="2" customWidth="1"/>
    <col min="3" max="3" width="26.88671875" style="2" bestFit="1" customWidth="1"/>
    <col min="4" max="4" width="8.109375" style="192" bestFit="1" customWidth="1"/>
    <col min="5" max="5" width="9.109375" style="192" customWidth="1"/>
    <col min="6" max="6" width="6.109375" style="2" bestFit="1" customWidth="1"/>
    <col min="7" max="7" width="8.44140625" style="2" customWidth="1"/>
    <col min="8" max="8" width="4.21875" style="2" customWidth="1"/>
    <col min="9" max="9" width="16.33203125" style="2" customWidth="1"/>
    <col min="10" max="10" width="4.21875" style="2" customWidth="1"/>
    <col min="11" max="11" width="16.33203125" style="2" customWidth="1"/>
    <col min="12" max="12" width="4.21875" style="2" customWidth="1"/>
    <col min="13" max="13" width="16.33203125" style="2" customWidth="1"/>
    <col min="14" max="14" width="4.21875" style="2" customWidth="1"/>
    <col min="15" max="15" width="16.33203125" style="2" customWidth="1"/>
    <col min="16" max="16" width="4.21875" style="2" customWidth="1"/>
    <col min="17" max="18" width="16.33203125" style="2" customWidth="1"/>
    <col min="19" max="20" width="8.44140625" style="2" customWidth="1"/>
    <col min="21" max="21" width="8.44140625" style="340" hidden="1" customWidth="1"/>
    <col min="22" max="23" width="8.44140625" style="2" hidden="1" customWidth="1"/>
    <col min="24" max="24" width="10.109375" style="2" customWidth="1"/>
    <col min="25" max="16384" width="9.109375" style="2"/>
  </cols>
  <sheetData>
    <row r="1" spans="1:24" s="316" customFormat="1" ht="51.6" customHeight="1" x14ac:dyDescent="0.3">
      <c r="D1" s="339"/>
      <c r="E1" s="339"/>
      <c r="F1" s="339"/>
      <c r="G1" s="337"/>
      <c r="H1" s="337"/>
      <c r="I1" s="339"/>
    </row>
    <row r="2" spans="1:24" s="316" customFormat="1" ht="18.75" customHeight="1" x14ac:dyDescent="0.3">
      <c r="A2" s="317" t="s">
        <v>0</v>
      </c>
      <c r="B2" s="634" t="s">
        <v>12</v>
      </c>
      <c r="C2" s="634"/>
      <c r="D2" s="634"/>
      <c r="E2" s="634"/>
      <c r="F2" s="634"/>
      <c r="G2" s="634"/>
      <c r="H2" s="634"/>
      <c r="I2" s="634"/>
      <c r="J2" s="634"/>
      <c r="K2" s="634"/>
      <c r="L2" s="634"/>
      <c r="M2" s="634"/>
      <c r="N2" s="634"/>
      <c r="O2" s="634"/>
      <c r="P2" s="634"/>
      <c r="Q2" s="634"/>
      <c r="R2" s="634"/>
      <c r="S2" s="634"/>
      <c r="T2" s="634"/>
      <c r="U2" s="478"/>
      <c r="V2" s="478"/>
      <c r="W2" s="478"/>
      <c r="X2" s="478"/>
    </row>
    <row r="3" spans="1:24" s="316" customFormat="1" ht="21.75" customHeight="1" x14ac:dyDescent="0.3">
      <c r="A3" s="2"/>
      <c r="B3" s="634"/>
      <c r="C3" s="634"/>
      <c r="D3" s="634"/>
      <c r="E3" s="634"/>
      <c r="F3" s="634"/>
      <c r="G3" s="634"/>
      <c r="H3" s="634"/>
      <c r="I3" s="634"/>
      <c r="J3" s="634"/>
      <c r="K3" s="634"/>
      <c r="L3" s="634"/>
      <c r="M3" s="634"/>
      <c r="N3" s="634"/>
      <c r="O3" s="634"/>
      <c r="P3" s="634"/>
      <c r="Q3" s="634"/>
      <c r="R3" s="634"/>
      <c r="S3" s="634"/>
      <c r="T3" s="634"/>
      <c r="U3" s="478"/>
      <c r="V3" s="478"/>
      <c r="W3" s="478"/>
      <c r="X3" s="478"/>
    </row>
    <row r="4" spans="1:24" s="316" customFormat="1" ht="18" customHeight="1" x14ac:dyDescent="0.3">
      <c r="A4" s="3"/>
      <c r="B4" s="634"/>
      <c r="C4" s="634"/>
      <c r="D4" s="634"/>
      <c r="E4" s="634"/>
      <c r="F4" s="634"/>
      <c r="G4" s="634"/>
      <c r="H4" s="634"/>
      <c r="I4" s="634"/>
      <c r="J4" s="634"/>
      <c r="K4" s="634"/>
      <c r="L4" s="634"/>
      <c r="M4" s="634"/>
      <c r="N4" s="634"/>
      <c r="O4" s="634"/>
      <c r="P4" s="634"/>
      <c r="Q4" s="634"/>
      <c r="R4" s="634"/>
      <c r="S4" s="634"/>
      <c r="T4" s="634"/>
      <c r="U4" s="478"/>
      <c r="V4" s="478"/>
      <c r="W4" s="478"/>
      <c r="X4" s="478"/>
    </row>
    <row r="5" spans="1:24" s="316" customFormat="1" ht="16.5" customHeight="1" x14ac:dyDescent="0.3">
      <c r="A5" s="3"/>
      <c r="B5" s="635" t="str">
        <f>IF(menú!$J$3="","",menú!$J$3)</f>
        <v/>
      </c>
      <c r="C5" s="635"/>
      <c r="D5" s="635"/>
      <c r="E5" s="635"/>
      <c r="F5" s="635"/>
      <c r="G5" s="635"/>
      <c r="H5" s="635"/>
      <c r="I5" s="635"/>
      <c r="J5" s="635"/>
      <c r="K5" s="635"/>
      <c r="L5" s="635"/>
      <c r="M5" s="635"/>
      <c r="N5" s="635"/>
      <c r="O5" s="635"/>
      <c r="P5" s="635"/>
      <c r="Q5" s="635"/>
      <c r="R5" s="635"/>
      <c r="S5" s="635"/>
      <c r="T5" s="635"/>
      <c r="U5" s="476"/>
      <c r="V5" s="476"/>
      <c r="W5" s="476"/>
      <c r="X5" s="476"/>
    </row>
    <row r="6" spans="1:24" s="316" customFormat="1" ht="16.5" customHeight="1" x14ac:dyDescent="0.3">
      <c r="A6" s="4"/>
      <c r="B6" s="635"/>
      <c r="C6" s="635"/>
      <c r="D6" s="635"/>
      <c r="E6" s="635"/>
      <c r="F6" s="635"/>
      <c r="G6" s="635"/>
      <c r="H6" s="635"/>
      <c r="I6" s="635"/>
      <c r="J6" s="635"/>
      <c r="K6" s="635"/>
      <c r="L6" s="635"/>
      <c r="M6" s="635"/>
      <c r="N6" s="635"/>
      <c r="O6" s="635"/>
      <c r="P6" s="635"/>
      <c r="Q6" s="635"/>
      <c r="R6" s="635"/>
      <c r="S6" s="635"/>
      <c r="T6" s="635"/>
      <c r="U6" s="476"/>
      <c r="V6" s="476"/>
      <c r="W6" s="476"/>
      <c r="X6" s="476"/>
    </row>
    <row r="7" spans="1:24" s="316" customFormat="1" ht="15" customHeight="1" x14ac:dyDescent="0.35">
      <c r="A7" s="4"/>
      <c r="B7" s="4"/>
      <c r="C7" s="489"/>
      <c r="D7" s="99"/>
      <c r="E7" s="99"/>
      <c r="F7" s="99"/>
      <c r="G7" s="99"/>
      <c r="H7" s="475"/>
      <c r="I7" s="475"/>
      <c r="J7" s="420"/>
      <c r="K7" s="420"/>
      <c r="L7" s="477"/>
      <c r="M7" s="477"/>
      <c r="N7" s="420"/>
      <c r="O7" s="420"/>
      <c r="P7" s="477"/>
      <c r="Q7" s="477"/>
      <c r="S7" s="451"/>
      <c r="T7" s="451"/>
      <c r="U7" s="451"/>
      <c r="V7" s="451"/>
      <c r="W7" s="451"/>
      <c r="X7" s="451"/>
    </row>
    <row r="8" spans="1:24" s="316" customFormat="1" ht="21" customHeight="1" x14ac:dyDescent="0.3">
      <c r="B8" s="490"/>
      <c r="C8" s="491"/>
      <c r="D8" s="319"/>
      <c r="E8" s="319"/>
      <c r="F8" s="319"/>
      <c r="G8" s="319"/>
      <c r="H8" s="622" t="s">
        <v>13</v>
      </c>
      <c r="I8" s="623"/>
      <c r="J8" s="623"/>
      <c r="K8" s="623"/>
      <c r="L8" s="623"/>
      <c r="M8" s="623"/>
      <c r="N8" s="623"/>
      <c r="O8" s="623"/>
      <c r="P8" s="623"/>
      <c r="Q8" s="623"/>
      <c r="R8" s="623"/>
      <c r="S8" s="623"/>
      <c r="T8" s="623"/>
      <c r="U8" s="623"/>
      <c r="V8" s="623"/>
      <c r="W8" s="623"/>
      <c r="X8" s="623"/>
    </row>
    <row r="9" spans="1:24" s="316" customFormat="1" ht="21" customHeight="1" x14ac:dyDescent="0.35">
      <c r="A9" s="619" t="str">
        <f>IF(menú!$M$9="","",menú!$M$9)</f>
        <v>José Emanuel Rocha - 2011-2019 - versão-21jan</v>
      </c>
      <c r="B9" s="619"/>
      <c r="C9" s="619"/>
      <c r="D9" s="633" t="str">
        <f>IF(menú!$C$3="","",menú!$C$3)</f>
        <v/>
      </c>
      <c r="E9" s="633"/>
      <c r="F9" s="633"/>
      <c r="G9" s="633"/>
      <c r="H9" s="624"/>
      <c r="I9" s="624"/>
      <c r="J9" s="624"/>
      <c r="K9" s="624"/>
      <c r="L9" s="624"/>
      <c r="M9" s="624"/>
      <c r="N9" s="624"/>
      <c r="O9" s="624"/>
      <c r="P9" s="624"/>
      <c r="Q9" s="624"/>
      <c r="R9" s="624"/>
      <c r="S9" s="624"/>
      <c r="T9" s="624"/>
      <c r="U9" s="624"/>
      <c r="V9" s="624"/>
      <c r="W9" s="624"/>
      <c r="X9" s="624"/>
    </row>
    <row r="10" spans="1:24" s="318" customFormat="1" ht="3.75" customHeight="1" thickBot="1" x14ac:dyDescent="0.35">
      <c r="A10" s="98"/>
      <c r="B10" s="6"/>
      <c r="C10" s="6"/>
      <c r="D10" s="98"/>
      <c r="E10" s="98"/>
      <c r="F10" s="98"/>
      <c r="G10" s="98"/>
      <c r="H10" s="321"/>
      <c r="I10" s="321"/>
      <c r="J10" s="321"/>
      <c r="K10" s="321"/>
      <c r="L10" s="321"/>
      <c r="M10" s="321"/>
      <c r="N10" s="321"/>
      <c r="O10" s="321"/>
      <c r="P10" s="321"/>
      <c r="Q10" s="321"/>
      <c r="R10" s="98"/>
      <c r="S10" s="98"/>
      <c r="T10" s="98"/>
      <c r="U10" s="98"/>
      <c r="V10" s="98"/>
      <c r="W10" s="98"/>
      <c r="X10" s="98"/>
    </row>
    <row r="11" spans="1:24" s="399" customFormat="1" ht="27.6" customHeight="1" x14ac:dyDescent="0.3">
      <c r="A11" s="649" t="s">
        <v>4</v>
      </c>
      <c r="B11" s="651" t="s">
        <v>2</v>
      </c>
      <c r="C11" s="651" t="s">
        <v>5</v>
      </c>
      <c r="D11" s="649" t="s">
        <v>6</v>
      </c>
      <c r="E11" s="649" t="s">
        <v>41</v>
      </c>
      <c r="F11" s="649" t="s">
        <v>7</v>
      </c>
      <c r="G11" s="649" t="s">
        <v>8</v>
      </c>
      <c r="H11" s="487" t="str">
        <f>IF(I11="","","J1")</f>
        <v/>
      </c>
      <c r="I11" s="551"/>
      <c r="J11" s="488" t="str">
        <f>IF(K11="","","J2")</f>
        <v/>
      </c>
      <c r="K11" s="552"/>
      <c r="L11" s="487" t="str">
        <f>IF(M11="","","J3")</f>
        <v/>
      </c>
      <c r="M11" s="424"/>
      <c r="N11" s="488" t="str">
        <f>IF(O11="","","J4")</f>
        <v/>
      </c>
      <c r="O11" s="552"/>
      <c r="P11" s="487" t="str">
        <f>IF(Q11="","","J5")</f>
        <v/>
      </c>
      <c r="Q11" s="551"/>
      <c r="R11" s="461" t="s">
        <v>205</v>
      </c>
      <c r="S11" s="627" t="s">
        <v>247</v>
      </c>
      <c r="T11" s="627"/>
      <c r="U11" s="485">
        <f>COUNTIF(H11,"J1")+COUNTIF(J11,"J2")+COUNTIF(L11,"J3")+COUNTIF(N11,"J4")+COUNTIF(P11,"J5")</f>
        <v>0</v>
      </c>
      <c r="V11" s="657" t="s">
        <v>13</v>
      </c>
      <c r="W11" s="658"/>
      <c r="X11" s="661" t="s">
        <v>73</v>
      </c>
    </row>
    <row r="12" spans="1:24" s="400" customFormat="1" ht="27.6" customHeight="1" thickBot="1" x14ac:dyDescent="0.35">
      <c r="A12" s="650"/>
      <c r="B12" s="652"/>
      <c r="C12" s="652"/>
      <c r="D12" s="650"/>
      <c r="E12" s="650"/>
      <c r="F12" s="650"/>
      <c r="G12" s="650"/>
      <c r="H12" s="653"/>
      <c r="I12" s="654"/>
      <c r="J12" s="655"/>
      <c r="K12" s="656"/>
      <c r="L12" s="653"/>
      <c r="M12" s="654"/>
      <c r="N12" s="655"/>
      <c r="O12" s="656"/>
      <c r="P12" s="653"/>
      <c r="Q12" s="654"/>
      <c r="R12" s="462" t="s">
        <v>206</v>
      </c>
      <c r="S12" s="463" t="s">
        <v>124</v>
      </c>
      <c r="T12" s="373" t="s">
        <v>27</v>
      </c>
      <c r="U12" s="486"/>
      <c r="V12" s="659"/>
      <c r="W12" s="660"/>
      <c r="X12" s="662"/>
    </row>
    <row r="13" spans="1:24" s="318" customFormat="1" ht="3.75" customHeight="1" x14ac:dyDescent="0.3">
      <c r="A13" s="98"/>
      <c r="B13" s="6"/>
      <c r="C13" s="6"/>
      <c r="D13" s="320"/>
      <c r="E13" s="320"/>
      <c r="F13" s="98"/>
      <c r="G13" s="98"/>
      <c r="H13" s="322"/>
      <c r="I13" s="322"/>
      <c r="J13" s="322"/>
      <c r="K13" s="322"/>
      <c r="L13" s="322"/>
    </row>
    <row r="14" spans="1:24" s="305" customFormat="1" ht="21" x14ac:dyDescent="0.4">
      <c r="A14" s="341" t="str">
        <f>IF(OR('ordem de passagem'!$G10="pct",'ordem de passagem'!$G10="tapete",'ordem de passagem'!$G10="pctn",'ordem de passagem'!$G10="pctm",'ordem de passagem'!$G10="pctt"),'ordem de passagem'!B10,"")</f>
        <v/>
      </c>
      <c r="B14" s="402" t="str">
        <f>IF(OR('ordem de passagem'!$G10="pct",'ordem de passagem'!$G10="tapete",'ordem de passagem'!$G10="pctn",'ordem de passagem'!$G10="pctm",'ordem de passagem'!$G10="pctt"),'ordem de passagem'!C10,"Não faz este aparelho")</f>
        <v>Não faz este aparelho</v>
      </c>
      <c r="C14" s="402" t="str">
        <f>IF(OR('ordem de passagem'!$G10="pct",'ordem de passagem'!$G10="tapete",'ordem de passagem'!$G10="pctn",'ordem de passagem'!$G10="pctm",'ordem de passagem'!$G10="pctt"),'ordem de passagem'!D10,"")</f>
        <v/>
      </c>
      <c r="D14" s="341" t="str">
        <f>IF(OR('ordem de passagem'!$G10="pct",'ordem de passagem'!$G10="tapete",'ordem de passagem'!$G10="pctn",'ordem de passagem'!$G10="pctm",'ordem de passagem'!$G10="pctt"),'ordem de passagem'!E10,"")</f>
        <v/>
      </c>
      <c r="E14" s="341" t="str">
        <f>IF(OR('ordem de passagem'!$G10="pct",'ordem de passagem'!$G10="tapete",'ordem de passagem'!$G10="pctn",'ordem de passagem'!$G10="pctm",'ordem de passagem'!$G10="pctt"),'ordem de passagem'!G10,"")</f>
        <v/>
      </c>
      <c r="F14" s="341" t="str">
        <f>IF(OR('ordem de passagem'!$G10="pct",'ordem de passagem'!$G10="tapete",'ordem de passagem'!$G10="pctn",'ordem de passagem'!$G10="pctm",'ordem de passagem'!$G10="pctt"),'ordem de passagem'!F10,"")</f>
        <v/>
      </c>
      <c r="G14" s="341" t="str">
        <f>IF(OR('ordem de passagem'!$G10="pct",'ordem de passagem'!$G10="tapete",'ordem de passagem'!$G10="pctn",'ordem de passagem'!$G10="pctm",'ordem de passagem'!$G10="pctt"),'ordem de passagem'!H10,"")</f>
        <v/>
      </c>
      <c r="H14" s="614"/>
      <c r="I14" s="615"/>
      <c r="J14" s="616"/>
      <c r="K14" s="617"/>
      <c r="L14" s="614"/>
      <c r="M14" s="615"/>
      <c r="N14" s="616"/>
      <c r="O14" s="617"/>
      <c r="P14" s="614"/>
      <c r="Q14" s="618"/>
      <c r="R14" s="466"/>
      <c r="S14" s="374"/>
      <c r="T14" s="465"/>
      <c r="U14" s="496"/>
      <c r="V14" s="343">
        <f t="shared" ref="V14:V45" si="0">IFERROR((IF($U$11=3,(H14+J14+L14)+T14,IF($U$11=5,(H14+J14+L14+N14+P14)-MAX(H14,J14,L14,N14,P14)-MIN(H14,J14,L14,N14,P14))+T14))-S14,"")</f>
        <v>0</v>
      </c>
      <c r="W14" s="343">
        <f t="shared" ref="W14:W45" si="1">IF($U$11=4,"",V14)</f>
        <v>0</v>
      </c>
      <c r="X14" s="343" t="str">
        <f>IF(OR(A14="",A14="falta"),"",W14)</f>
        <v/>
      </c>
    </row>
    <row r="15" spans="1:24" s="346" customFormat="1" ht="21" x14ac:dyDescent="0.4">
      <c r="A15" s="341" t="str">
        <f>IF(OR('ordem de passagem'!$G11="pct",'ordem de passagem'!$G11="tapete",'ordem de passagem'!$G11="pctn",'ordem de passagem'!$G11="pctm",'ordem de passagem'!$G11="pctt"),'ordem de passagem'!B11,"")</f>
        <v/>
      </c>
      <c r="B15" s="402" t="str">
        <f>IF(OR('ordem de passagem'!$G11="pct",'ordem de passagem'!$G11="tapete",'ordem de passagem'!$G11="pctn",'ordem de passagem'!$G11="pctm",'ordem de passagem'!$G11="pctt"),'ordem de passagem'!C11,"Não faz este aparelho")</f>
        <v>Não faz este aparelho</v>
      </c>
      <c r="C15" s="402" t="str">
        <f>IF(OR('ordem de passagem'!$G11="pct",'ordem de passagem'!$G11="tapete",'ordem de passagem'!$G11="pctn",'ordem de passagem'!$G11="pctm",'ordem de passagem'!$G11="pctt"),'ordem de passagem'!D11,"")</f>
        <v/>
      </c>
      <c r="D15" s="341" t="str">
        <f>IF(OR('ordem de passagem'!$G11="pct",'ordem de passagem'!$G11="tapete",'ordem de passagem'!$G11="pctn",'ordem de passagem'!$G11="pctm",'ordem de passagem'!$G11="pctt"),'ordem de passagem'!E11,"")</f>
        <v/>
      </c>
      <c r="E15" s="341" t="str">
        <f>IF(OR('ordem de passagem'!$G11="pct",'ordem de passagem'!$G11="tapete",'ordem de passagem'!$G11="pctn",'ordem de passagem'!$G11="pctm",'ordem de passagem'!$G11="pctt"),'ordem de passagem'!G11,"")</f>
        <v/>
      </c>
      <c r="F15" s="341" t="str">
        <f>IF(OR('ordem de passagem'!$G11="pct",'ordem de passagem'!$G11="tapete",'ordem de passagem'!$G11="pctn",'ordem de passagem'!$G11="pctm",'ordem de passagem'!$G11="pctt"),'ordem de passagem'!F11,"")</f>
        <v/>
      </c>
      <c r="G15" s="341" t="str">
        <f>IF(OR('ordem de passagem'!$G11="pct",'ordem de passagem'!$G11="tapete",'ordem de passagem'!$G11="pctn",'ordem de passagem'!$G11="pctm",'ordem de passagem'!$G11="pctt"),'ordem de passagem'!H11,"")</f>
        <v/>
      </c>
      <c r="H15" s="614"/>
      <c r="I15" s="615"/>
      <c r="J15" s="616"/>
      <c r="K15" s="617"/>
      <c r="L15" s="614"/>
      <c r="M15" s="615"/>
      <c r="N15" s="616"/>
      <c r="O15" s="617"/>
      <c r="P15" s="614"/>
      <c r="Q15" s="618"/>
      <c r="R15" s="466"/>
      <c r="S15" s="374"/>
      <c r="T15" s="465"/>
      <c r="U15" s="342"/>
      <c r="V15" s="343">
        <f t="shared" si="0"/>
        <v>0</v>
      </c>
      <c r="W15" s="343">
        <f t="shared" si="1"/>
        <v>0</v>
      </c>
      <c r="X15" s="343" t="str">
        <f t="shared" ref="X15:X78" si="2">IF(OR(A15="",A15="falta"),"",W15)</f>
        <v/>
      </c>
    </row>
    <row r="16" spans="1:24" s="346" customFormat="1" ht="21" x14ac:dyDescent="0.4">
      <c r="A16" s="341" t="str">
        <f>IF(OR('ordem de passagem'!$G12="pct",'ordem de passagem'!$G12="tapete",'ordem de passagem'!$G12="pctn",'ordem de passagem'!$G12="pctm",'ordem de passagem'!$G12="pctt"),'ordem de passagem'!B12,"")</f>
        <v/>
      </c>
      <c r="B16" s="402" t="str">
        <f>IF(OR('ordem de passagem'!$G12="pct",'ordem de passagem'!$G12="tapete",'ordem de passagem'!$G12="pctn",'ordem de passagem'!$G12="pctm",'ordem de passagem'!$G12="pctt"),'ordem de passagem'!C12,"Não faz este aparelho")</f>
        <v>Não faz este aparelho</v>
      </c>
      <c r="C16" s="402" t="str">
        <f>IF(OR('ordem de passagem'!$G12="pct",'ordem de passagem'!$G12="tapete",'ordem de passagem'!$G12="pctn",'ordem de passagem'!$G12="pctm",'ordem de passagem'!$G12="pctt"),'ordem de passagem'!D12,"")</f>
        <v/>
      </c>
      <c r="D16" s="341" t="str">
        <f>IF(OR('ordem de passagem'!$G12="pct",'ordem de passagem'!$G12="tapete",'ordem de passagem'!$G12="pctn",'ordem de passagem'!$G12="pctm",'ordem de passagem'!$G12="pctt"),'ordem de passagem'!E12,"")</f>
        <v/>
      </c>
      <c r="E16" s="341" t="str">
        <f>IF(OR('ordem de passagem'!$G12="pct",'ordem de passagem'!$G12="tapete",'ordem de passagem'!$G12="pctn",'ordem de passagem'!$G12="pctm",'ordem de passagem'!$G12="pctt"),'ordem de passagem'!G12,"")</f>
        <v/>
      </c>
      <c r="F16" s="341" t="str">
        <f>IF(OR('ordem de passagem'!$G12="pct",'ordem de passagem'!$G12="tapete",'ordem de passagem'!$G12="pctn",'ordem de passagem'!$G12="pctm",'ordem de passagem'!$G12="pctt"),'ordem de passagem'!F12,"")</f>
        <v/>
      </c>
      <c r="G16" s="341" t="str">
        <f>IF(OR('ordem de passagem'!$G12="pct",'ordem de passagem'!$G12="tapete",'ordem de passagem'!$G12="pctn",'ordem de passagem'!$G12="pctm",'ordem de passagem'!$G12="pctt"),'ordem de passagem'!H12,"")</f>
        <v/>
      </c>
      <c r="H16" s="614"/>
      <c r="I16" s="615"/>
      <c r="J16" s="616"/>
      <c r="K16" s="617"/>
      <c r="L16" s="614"/>
      <c r="M16" s="615"/>
      <c r="N16" s="616"/>
      <c r="O16" s="617"/>
      <c r="P16" s="614"/>
      <c r="Q16" s="618"/>
      <c r="R16" s="466"/>
      <c r="S16" s="374"/>
      <c r="T16" s="465"/>
      <c r="U16" s="342"/>
      <c r="V16" s="343">
        <f t="shared" si="0"/>
        <v>0</v>
      </c>
      <c r="W16" s="343">
        <f t="shared" si="1"/>
        <v>0</v>
      </c>
      <c r="X16" s="343" t="str">
        <f t="shared" si="2"/>
        <v/>
      </c>
    </row>
    <row r="17" spans="1:24" s="346" customFormat="1" ht="21" x14ac:dyDescent="0.4">
      <c r="A17" s="341" t="str">
        <f>IF(OR('ordem de passagem'!$G13="pct",'ordem de passagem'!$G13="tapete",'ordem de passagem'!$G13="pctn",'ordem de passagem'!$G13="pctm",'ordem de passagem'!$G13="pctt"),'ordem de passagem'!B13,"")</f>
        <v/>
      </c>
      <c r="B17" s="402" t="str">
        <f>IF(OR('ordem de passagem'!$G13="pct",'ordem de passagem'!$G13="tapete",'ordem de passagem'!$G13="pctn",'ordem de passagem'!$G13="pctm",'ordem de passagem'!$G13="pctt"),'ordem de passagem'!C13,"Não faz este aparelho")</f>
        <v>Não faz este aparelho</v>
      </c>
      <c r="C17" s="402" t="str">
        <f>IF(OR('ordem de passagem'!$G13="pct",'ordem de passagem'!$G13="tapete",'ordem de passagem'!$G13="pctn",'ordem de passagem'!$G13="pctm",'ordem de passagem'!$G13="pctt"),'ordem de passagem'!D13,"")</f>
        <v/>
      </c>
      <c r="D17" s="341" t="str">
        <f>IF(OR('ordem de passagem'!$G13="pct",'ordem de passagem'!$G13="tapete",'ordem de passagem'!$G13="pctn",'ordem de passagem'!$G13="pctm",'ordem de passagem'!$G13="pctt"),'ordem de passagem'!E13,"")</f>
        <v/>
      </c>
      <c r="E17" s="341" t="str">
        <f>IF(OR('ordem de passagem'!$G13="pct",'ordem de passagem'!$G13="tapete",'ordem de passagem'!$G13="pctn",'ordem de passagem'!$G13="pctm",'ordem de passagem'!$G13="pctt"),'ordem de passagem'!G13,"")</f>
        <v/>
      </c>
      <c r="F17" s="341" t="str">
        <f>IF(OR('ordem de passagem'!$G13="pct",'ordem de passagem'!$G13="tapete",'ordem de passagem'!$G13="pctn",'ordem de passagem'!$G13="pctm",'ordem de passagem'!$G13="pctt"),'ordem de passagem'!F13,"")</f>
        <v/>
      </c>
      <c r="G17" s="341" t="str">
        <f>IF(OR('ordem de passagem'!$G13="pct",'ordem de passagem'!$G13="tapete",'ordem de passagem'!$G13="pctn",'ordem de passagem'!$G13="pctm",'ordem de passagem'!$G13="pctt"),'ordem de passagem'!H13,"")</f>
        <v/>
      </c>
      <c r="H17" s="614"/>
      <c r="I17" s="615"/>
      <c r="J17" s="616"/>
      <c r="K17" s="617"/>
      <c r="L17" s="614"/>
      <c r="M17" s="615"/>
      <c r="N17" s="616"/>
      <c r="O17" s="617"/>
      <c r="P17" s="614"/>
      <c r="Q17" s="618"/>
      <c r="R17" s="466"/>
      <c r="S17" s="374"/>
      <c r="T17" s="465"/>
      <c r="U17" s="342"/>
      <c r="V17" s="343">
        <f t="shared" si="0"/>
        <v>0</v>
      </c>
      <c r="W17" s="343">
        <f t="shared" si="1"/>
        <v>0</v>
      </c>
      <c r="X17" s="343" t="str">
        <f t="shared" si="2"/>
        <v/>
      </c>
    </row>
    <row r="18" spans="1:24" s="346" customFormat="1" ht="21" x14ac:dyDescent="0.4">
      <c r="A18" s="341" t="str">
        <f>IF(OR('ordem de passagem'!$G14="pct",'ordem de passagem'!$G14="tapete",'ordem de passagem'!$G14="pctn",'ordem de passagem'!$G14="pctm",'ordem de passagem'!$G14="pctt"),'ordem de passagem'!B14,"")</f>
        <v/>
      </c>
      <c r="B18" s="402" t="str">
        <f>IF(OR('ordem de passagem'!$G14="pct",'ordem de passagem'!$G14="tapete",'ordem de passagem'!$G14="pctn",'ordem de passagem'!$G14="pctm",'ordem de passagem'!$G14="pctt"),'ordem de passagem'!C14,"Não faz este aparelho")</f>
        <v>Não faz este aparelho</v>
      </c>
      <c r="C18" s="402" t="str">
        <f>IF(OR('ordem de passagem'!$G14="pct",'ordem de passagem'!$G14="tapete",'ordem de passagem'!$G14="pctn",'ordem de passagem'!$G14="pctm",'ordem de passagem'!$G14="pctt"),'ordem de passagem'!D14,"")</f>
        <v/>
      </c>
      <c r="D18" s="341" t="str">
        <f>IF(OR('ordem de passagem'!$G14="pct",'ordem de passagem'!$G14="tapete",'ordem de passagem'!$G14="pctn",'ordem de passagem'!$G14="pctm",'ordem de passagem'!$G14="pctt"),'ordem de passagem'!E14,"")</f>
        <v/>
      </c>
      <c r="E18" s="341" t="str">
        <f>IF(OR('ordem de passagem'!$G14="pct",'ordem de passagem'!$G14="tapete",'ordem de passagem'!$G14="pctn",'ordem de passagem'!$G14="pctm",'ordem de passagem'!$G14="pctt"),'ordem de passagem'!G14,"")</f>
        <v/>
      </c>
      <c r="F18" s="341" t="str">
        <f>IF(OR('ordem de passagem'!$G14="pct",'ordem de passagem'!$G14="tapete",'ordem de passagem'!$G14="pctn",'ordem de passagem'!$G14="pctm",'ordem de passagem'!$G14="pctt"),'ordem de passagem'!F14,"")</f>
        <v/>
      </c>
      <c r="G18" s="341" t="str">
        <f>IF(OR('ordem de passagem'!$G14="pct",'ordem de passagem'!$G14="tapete",'ordem de passagem'!$G14="pctn",'ordem de passagem'!$G14="pctm",'ordem de passagem'!$G14="pctt"),'ordem de passagem'!H14,"")</f>
        <v/>
      </c>
      <c r="H18" s="614"/>
      <c r="I18" s="615"/>
      <c r="J18" s="616"/>
      <c r="K18" s="617"/>
      <c r="L18" s="614"/>
      <c r="M18" s="615"/>
      <c r="N18" s="616"/>
      <c r="O18" s="617"/>
      <c r="P18" s="614"/>
      <c r="Q18" s="618"/>
      <c r="R18" s="466"/>
      <c r="S18" s="374"/>
      <c r="T18" s="465"/>
      <c r="U18" s="342"/>
      <c r="V18" s="343">
        <f t="shared" si="0"/>
        <v>0</v>
      </c>
      <c r="W18" s="343">
        <f t="shared" si="1"/>
        <v>0</v>
      </c>
      <c r="X18" s="343" t="str">
        <f t="shared" si="2"/>
        <v/>
      </c>
    </row>
    <row r="19" spans="1:24" s="346" customFormat="1" ht="21" x14ac:dyDescent="0.4">
      <c r="A19" s="341" t="str">
        <f>IF(OR('ordem de passagem'!$G15="pct",'ordem de passagem'!$G15="tapete",'ordem de passagem'!$G15="pctn",'ordem de passagem'!$G15="pctm",'ordem de passagem'!$G15="pctt"),'ordem de passagem'!B15,"")</f>
        <v/>
      </c>
      <c r="B19" s="402" t="str">
        <f>IF(OR('ordem de passagem'!$G15="pct",'ordem de passagem'!$G15="tapete",'ordem de passagem'!$G15="pctn",'ordem de passagem'!$G15="pctm",'ordem de passagem'!$G15="pctt"),'ordem de passagem'!C15,"Não faz este aparelho")</f>
        <v>Não faz este aparelho</v>
      </c>
      <c r="C19" s="402" t="str">
        <f>IF(OR('ordem de passagem'!$G15="pct",'ordem de passagem'!$G15="tapete",'ordem de passagem'!$G15="pctn",'ordem de passagem'!$G15="pctm",'ordem de passagem'!$G15="pctt"),'ordem de passagem'!D15,"")</f>
        <v/>
      </c>
      <c r="D19" s="341" t="str">
        <f>IF(OR('ordem de passagem'!$G15="pct",'ordem de passagem'!$G15="tapete",'ordem de passagem'!$G15="pctn",'ordem de passagem'!$G15="pctm",'ordem de passagem'!$G15="pctt"),'ordem de passagem'!E15,"")</f>
        <v/>
      </c>
      <c r="E19" s="341" t="str">
        <f>IF(OR('ordem de passagem'!$G15="pct",'ordem de passagem'!$G15="tapete",'ordem de passagem'!$G15="pctn",'ordem de passagem'!$G15="pctm",'ordem de passagem'!$G15="pctt"),'ordem de passagem'!G15,"")</f>
        <v/>
      </c>
      <c r="F19" s="341" t="str">
        <f>IF(OR('ordem de passagem'!$G15="pct",'ordem de passagem'!$G15="tapete",'ordem de passagem'!$G15="pctn",'ordem de passagem'!$G15="pctm",'ordem de passagem'!$G15="pctt"),'ordem de passagem'!F15,"")</f>
        <v/>
      </c>
      <c r="G19" s="341" t="str">
        <f>IF(OR('ordem de passagem'!$G15="pct",'ordem de passagem'!$G15="tapete",'ordem de passagem'!$G15="pctn",'ordem de passagem'!$G15="pctm",'ordem de passagem'!$G15="pctt"),'ordem de passagem'!H15,"")</f>
        <v/>
      </c>
      <c r="H19" s="614"/>
      <c r="I19" s="615"/>
      <c r="J19" s="616"/>
      <c r="K19" s="617"/>
      <c r="L19" s="614"/>
      <c r="M19" s="615"/>
      <c r="N19" s="616"/>
      <c r="O19" s="617"/>
      <c r="P19" s="614"/>
      <c r="Q19" s="618"/>
      <c r="R19" s="466"/>
      <c r="S19" s="374"/>
      <c r="T19" s="465"/>
      <c r="U19" s="342"/>
      <c r="V19" s="343">
        <f t="shared" si="0"/>
        <v>0</v>
      </c>
      <c r="W19" s="343">
        <f t="shared" si="1"/>
        <v>0</v>
      </c>
      <c r="X19" s="343" t="str">
        <f t="shared" si="2"/>
        <v/>
      </c>
    </row>
    <row r="20" spans="1:24" s="346" customFormat="1" ht="21" x14ac:dyDescent="0.4">
      <c r="A20" s="341" t="str">
        <f>IF(OR('ordem de passagem'!$G16="pct",'ordem de passagem'!$G16="tapete",'ordem de passagem'!$G16="pctn",'ordem de passagem'!$G16="pctm",'ordem de passagem'!$G16="pctt"),'ordem de passagem'!B16,"")</f>
        <v/>
      </c>
      <c r="B20" s="402" t="str">
        <f>IF(OR('ordem de passagem'!$G16="pct",'ordem de passagem'!$G16="tapete",'ordem de passagem'!$G16="pctn",'ordem de passagem'!$G16="pctm",'ordem de passagem'!$G16="pctt"),'ordem de passagem'!C16,"Não faz este aparelho")</f>
        <v>Não faz este aparelho</v>
      </c>
      <c r="C20" s="402" t="str">
        <f>IF(OR('ordem de passagem'!$G16="pct",'ordem de passagem'!$G16="tapete",'ordem de passagem'!$G16="pctn",'ordem de passagem'!$G16="pctm",'ordem de passagem'!$G16="pctt"),'ordem de passagem'!D16,"")</f>
        <v/>
      </c>
      <c r="D20" s="341" t="str">
        <f>IF(OR('ordem de passagem'!$G16="pct",'ordem de passagem'!$G16="tapete",'ordem de passagem'!$G16="pctn",'ordem de passagem'!$G16="pctm",'ordem de passagem'!$G16="pctt"),'ordem de passagem'!E16,"")</f>
        <v/>
      </c>
      <c r="E20" s="341" t="str">
        <f>IF(OR('ordem de passagem'!$G16="pct",'ordem de passagem'!$G16="tapete",'ordem de passagem'!$G16="pctn",'ordem de passagem'!$G16="pctm",'ordem de passagem'!$G16="pctt"),'ordem de passagem'!G16,"")</f>
        <v/>
      </c>
      <c r="F20" s="341" t="str">
        <f>IF(OR('ordem de passagem'!$G16="pct",'ordem de passagem'!$G16="tapete",'ordem de passagem'!$G16="pctn",'ordem de passagem'!$G16="pctm",'ordem de passagem'!$G16="pctt"),'ordem de passagem'!F16,"")</f>
        <v/>
      </c>
      <c r="G20" s="341" t="str">
        <f>IF(OR('ordem de passagem'!$G16="pct",'ordem de passagem'!$G16="tapete",'ordem de passagem'!$G16="pctn",'ordem de passagem'!$G16="pctm",'ordem de passagem'!$G16="pctt"),'ordem de passagem'!H16,"")</f>
        <v/>
      </c>
      <c r="H20" s="614"/>
      <c r="I20" s="615"/>
      <c r="J20" s="616"/>
      <c r="K20" s="617"/>
      <c r="L20" s="614"/>
      <c r="M20" s="615"/>
      <c r="N20" s="616"/>
      <c r="O20" s="617"/>
      <c r="P20" s="614"/>
      <c r="Q20" s="618"/>
      <c r="R20" s="466"/>
      <c r="S20" s="374"/>
      <c r="T20" s="465"/>
      <c r="U20" s="342"/>
      <c r="V20" s="343">
        <f t="shared" si="0"/>
        <v>0</v>
      </c>
      <c r="W20" s="343">
        <f t="shared" si="1"/>
        <v>0</v>
      </c>
      <c r="X20" s="343" t="str">
        <f t="shared" si="2"/>
        <v/>
      </c>
    </row>
    <row r="21" spans="1:24" s="346" customFormat="1" ht="21" x14ac:dyDescent="0.4">
      <c r="A21" s="341" t="str">
        <f>IF(OR('ordem de passagem'!$G17="pct",'ordem de passagem'!$G17="tapete",'ordem de passagem'!$G17="pctn",'ordem de passagem'!$G17="pctm",'ordem de passagem'!$G17="pctt"),'ordem de passagem'!B17,"")</f>
        <v/>
      </c>
      <c r="B21" s="402" t="str">
        <f>IF(OR('ordem de passagem'!$G17="pct",'ordem de passagem'!$G17="tapete",'ordem de passagem'!$G17="pctn",'ordem de passagem'!$G17="pctm",'ordem de passagem'!$G17="pctt"),'ordem de passagem'!C17,"Não faz este aparelho")</f>
        <v>Não faz este aparelho</v>
      </c>
      <c r="C21" s="402" t="str">
        <f>IF(OR('ordem de passagem'!$G17="pct",'ordem de passagem'!$G17="tapete",'ordem de passagem'!$G17="pctn",'ordem de passagem'!$G17="pctm",'ordem de passagem'!$G17="pctt"),'ordem de passagem'!D17,"")</f>
        <v/>
      </c>
      <c r="D21" s="341" t="str">
        <f>IF(OR('ordem de passagem'!$G17="pct",'ordem de passagem'!$G17="tapete",'ordem de passagem'!$G17="pctn",'ordem de passagem'!$G17="pctm",'ordem de passagem'!$G17="pctt"),'ordem de passagem'!E17,"")</f>
        <v/>
      </c>
      <c r="E21" s="341" t="str">
        <f>IF(OR('ordem de passagem'!$G17="pct",'ordem de passagem'!$G17="tapete",'ordem de passagem'!$G17="pctn",'ordem de passagem'!$G17="pctm",'ordem de passagem'!$G17="pctt"),'ordem de passagem'!G17,"")</f>
        <v/>
      </c>
      <c r="F21" s="341" t="str">
        <f>IF(OR('ordem de passagem'!$G17="pct",'ordem de passagem'!$G17="tapete",'ordem de passagem'!$G17="pctn",'ordem de passagem'!$G17="pctm",'ordem de passagem'!$G17="pctt"),'ordem de passagem'!F17,"")</f>
        <v/>
      </c>
      <c r="G21" s="341" t="str">
        <f>IF(OR('ordem de passagem'!$G17="pct",'ordem de passagem'!$G17="tapete",'ordem de passagem'!$G17="pctn",'ordem de passagem'!$G17="pctm",'ordem de passagem'!$G17="pctt"),'ordem de passagem'!H17,"")</f>
        <v/>
      </c>
      <c r="H21" s="614"/>
      <c r="I21" s="615"/>
      <c r="J21" s="616"/>
      <c r="K21" s="617"/>
      <c r="L21" s="614"/>
      <c r="M21" s="615"/>
      <c r="N21" s="616"/>
      <c r="O21" s="617"/>
      <c r="P21" s="614"/>
      <c r="Q21" s="618"/>
      <c r="R21" s="466"/>
      <c r="S21" s="374"/>
      <c r="T21" s="465"/>
      <c r="U21" s="342"/>
      <c r="V21" s="343">
        <f t="shared" si="0"/>
        <v>0</v>
      </c>
      <c r="W21" s="343">
        <f t="shared" si="1"/>
        <v>0</v>
      </c>
      <c r="X21" s="343" t="str">
        <f t="shared" si="2"/>
        <v/>
      </c>
    </row>
    <row r="22" spans="1:24" s="346" customFormat="1" ht="21" x14ac:dyDescent="0.4">
      <c r="A22" s="341" t="str">
        <f>IF(OR('ordem de passagem'!$G18="pct",'ordem de passagem'!$G18="tapete",'ordem de passagem'!$G18="pctn",'ordem de passagem'!$G18="pctm",'ordem de passagem'!$G18="pctt"),'ordem de passagem'!B18,"")</f>
        <v/>
      </c>
      <c r="B22" s="402" t="str">
        <f>IF(OR('ordem de passagem'!$G18="pct",'ordem de passagem'!$G18="tapete",'ordem de passagem'!$G18="pctn",'ordem de passagem'!$G18="pctm",'ordem de passagem'!$G18="pctt"),'ordem de passagem'!C18,"Não faz este aparelho")</f>
        <v>Não faz este aparelho</v>
      </c>
      <c r="C22" s="402" t="str">
        <f>IF(OR('ordem de passagem'!$G18="pct",'ordem de passagem'!$G18="tapete",'ordem de passagem'!$G18="pctn",'ordem de passagem'!$G18="pctm",'ordem de passagem'!$G18="pctt"),'ordem de passagem'!D18,"")</f>
        <v/>
      </c>
      <c r="D22" s="341" t="str">
        <f>IF(OR('ordem de passagem'!$G18="pct",'ordem de passagem'!$G18="tapete",'ordem de passagem'!$G18="pctn",'ordem de passagem'!$G18="pctm",'ordem de passagem'!$G18="pctt"),'ordem de passagem'!E18,"")</f>
        <v/>
      </c>
      <c r="E22" s="341" t="str">
        <f>IF(OR('ordem de passagem'!$G18="pct",'ordem de passagem'!$G18="tapete",'ordem de passagem'!$G18="pctn",'ordem de passagem'!$G18="pctm",'ordem de passagem'!$G18="pctt"),'ordem de passagem'!G18,"")</f>
        <v/>
      </c>
      <c r="F22" s="341" t="str">
        <f>IF(OR('ordem de passagem'!$G18="pct",'ordem de passagem'!$G18="tapete",'ordem de passagem'!$G18="pctn",'ordem de passagem'!$G18="pctm",'ordem de passagem'!$G18="pctt"),'ordem de passagem'!F18,"")</f>
        <v/>
      </c>
      <c r="G22" s="341" t="str">
        <f>IF(OR('ordem de passagem'!$G18="pct",'ordem de passagem'!$G18="tapete",'ordem de passagem'!$G18="pctn",'ordem de passagem'!$G18="pctm",'ordem de passagem'!$G18="pctt"),'ordem de passagem'!H18,"")</f>
        <v/>
      </c>
      <c r="H22" s="614"/>
      <c r="I22" s="615"/>
      <c r="J22" s="616"/>
      <c r="K22" s="617"/>
      <c r="L22" s="614"/>
      <c r="M22" s="615"/>
      <c r="N22" s="616"/>
      <c r="O22" s="617"/>
      <c r="P22" s="614"/>
      <c r="Q22" s="618"/>
      <c r="R22" s="466"/>
      <c r="S22" s="374"/>
      <c r="T22" s="465"/>
      <c r="U22" s="342"/>
      <c r="V22" s="343">
        <f t="shared" si="0"/>
        <v>0</v>
      </c>
      <c r="W22" s="343">
        <f t="shared" si="1"/>
        <v>0</v>
      </c>
      <c r="X22" s="343" t="str">
        <f t="shared" si="2"/>
        <v/>
      </c>
    </row>
    <row r="23" spans="1:24" s="346" customFormat="1" ht="21" x14ac:dyDescent="0.4">
      <c r="A23" s="341" t="str">
        <f>IF(OR('ordem de passagem'!$G19="pct",'ordem de passagem'!$G19="tapete",'ordem de passagem'!$G19="pctn",'ordem de passagem'!$G19="pctm",'ordem de passagem'!$G19="pctt"),'ordem de passagem'!B19,"")</f>
        <v/>
      </c>
      <c r="B23" s="402" t="str">
        <f>IF(OR('ordem de passagem'!$G19="pct",'ordem de passagem'!$G19="tapete",'ordem de passagem'!$G19="pctn",'ordem de passagem'!$G19="pctm",'ordem de passagem'!$G19="pctt"),'ordem de passagem'!C19,"Não faz este aparelho")</f>
        <v>Não faz este aparelho</v>
      </c>
      <c r="C23" s="402" t="str">
        <f>IF(OR('ordem de passagem'!$G19="pct",'ordem de passagem'!$G19="tapete",'ordem de passagem'!$G19="pctn",'ordem de passagem'!$G19="pctm",'ordem de passagem'!$G19="pctt"),'ordem de passagem'!D19,"")</f>
        <v/>
      </c>
      <c r="D23" s="341" t="str">
        <f>IF(OR('ordem de passagem'!$G19="pct",'ordem de passagem'!$G19="tapete",'ordem de passagem'!$G19="pctn",'ordem de passagem'!$G19="pctm",'ordem de passagem'!$G19="pctt"),'ordem de passagem'!E19,"")</f>
        <v/>
      </c>
      <c r="E23" s="341" t="str">
        <f>IF(OR('ordem de passagem'!$G19="pct",'ordem de passagem'!$G19="tapete",'ordem de passagem'!$G19="pctn",'ordem de passagem'!$G19="pctm",'ordem de passagem'!$G19="pctt"),'ordem de passagem'!G19,"")</f>
        <v/>
      </c>
      <c r="F23" s="341" t="str">
        <f>IF(OR('ordem de passagem'!$G19="pct",'ordem de passagem'!$G19="tapete",'ordem de passagem'!$G19="pctn",'ordem de passagem'!$G19="pctm",'ordem de passagem'!$G19="pctt"),'ordem de passagem'!F19,"")</f>
        <v/>
      </c>
      <c r="G23" s="341" t="str">
        <f>IF(OR('ordem de passagem'!$G19="pct",'ordem de passagem'!$G19="tapete",'ordem de passagem'!$G19="pctn",'ordem de passagem'!$G19="pctm",'ordem de passagem'!$G19="pctt"),'ordem de passagem'!H19,"")</f>
        <v/>
      </c>
      <c r="H23" s="614"/>
      <c r="I23" s="615"/>
      <c r="J23" s="616"/>
      <c r="K23" s="617"/>
      <c r="L23" s="614"/>
      <c r="M23" s="615"/>
      <c r="N23" s="616"/>
      <c r="O23" s="617"/>
      <c r="P23" s="614"/>
      <c r="Q23" s="618"/>
      <c r="R23" s="466"/>
      <c r="S23" s="374"/>
      <c r="T23" s="465"/>
      <c r="U23" s="342"/>
      <c r="V23" s="343">
        <f t="shared" si="0"/>
        <v>0</v>
      </c>
      <c r="W23" s="343">
        <f t="shared" si="1"/>
        <v>0</v>
      </c>
      <c r="X23" s="343" t="str">
        <f t="shared" si="2"/>
        <v/>
      </c>
    </row>
    <row r="24" spans="1:24" s="346" customFormat="1" ht="21" x14ac:dyDescent="0.4">
      <c r="A24" s="341" t="str">
        <f>IF(OR('ordem de passagem'!$G20="pct",'ordem de passagem'!$G20="tapete",'ordem de passagem'!$G20="pctn",'ordem de passagem'!$G20="pctm",'ordem de passagem'!$G20="pctt"),'ordem de passagem'!B20,"")</f>
        <v/>
      </c>
      <c r="B24" s="402" t="str">
        <f>IF(OR('ordem de passagem'!$G20="pct",'ordem de passagem'!$G20="tapete",'ordem de passagem'!$G20="pctn",'ordem de passagem'!$G20="pctm",'ordem de passagem'!$G20="pctt"),'ordem de passagem'!C20,"Não faz este aparelho")</f>
        <v>Não faz este aparelho</v>
      </c>
      <c r="C24" s="402" t="str">
        <f>IF(OR('ordem de passagem'!$G20="pct",'ordem de passagem'!$G20="tapete",'ordem de passagem'!$G20="pctn",'ordem de passagem'!$G20="pctm",'ordem de passagem'!$G20="pctt"),'ordem de passagem'!D20,"")</f>
        <v/>
      </c>
      <c r="D24" s="341" t="str">
        <f>IF(OR('ordem de passagem'!$G20="pct",'ordem de passagem'!$G20="tapete",'ordem de passagem'!$G20="pctn",'ordem de passagem'!$G20="pctm",'ordem de passagem'!$G20="pctt"),'ordem de passagem'!E20,"")</f>
        <v/>
      </c>
      <c r="E24" s="341" t="str">
        <f>IF(OR('ordem de passagem'!$G20="pct",'ordem de passagem'!$G20="tapete",'ordem de passagem'!$G20="pctn",'ordem de passagem'!$G20="pctm",'ordem de passagem'!$G20="pctt"),'ordem de passagem'!G20,"")</f>
        <v/>
      </c>
      <c r="F24" s="341" t="str">
        <f>IF(OR('ordem de passagem'!$G20="pct",'ordem de passagem'!$G20="tapete",'ordem de passagem'!$G20="pctn",'ordem de passagem'!$G20="pctm",'ordem de passagem'!$G20="pctt"),'ordem de passagem'!F20,"")</f>
        <v/>
      </c>
      <c r="G24" s="341" t="str">
        <f>IF(OR('ordem de passagem'!$G20="pct",'ordem de passagem'!$G20="tapete",'ordem de passagem'!$G20="pctn",'ordem de passagem'!$G20="pctm",'ordem de passagem'!$G20="pctt"),'ordem de passagem'!H20,"")</f>
        <v/>
      </c>
      <c r="H24" s="614"/>
      <c r="I24" s="615"/>
      <c r="J24" s="616"/>
      <c r="K24" s="617"/>
      <c r="L24" s="614"/>
      <c r="M24" s="615"/>
      <c r="N24" s="616"/>
      <c r="O24" s="617"/>
      <c r="P24" s="614"/>
      <c r="Q24" s="618"/>
      <c r="R24" s="466"/>
      <c r="S24" s="374"/>
      <c r="T24" s="465"/>
      <c r="U24" s="342"/>
      <c r="V24" s="343">
        <f t="shared" si="0"/>
        <v>0</v>
      </c>
      <c r="W24" s="343">
        <f t="shared" si="1"/>
        <v>0</v>
      </c>
      <c r="X24" s="343" t="str">
        <f t="shared" si="2"/>
        <v/>
      </c>
    </row>
    <row r="25" spans="1:24" s="346" customFormat="1" ht="21" x14ac:dyDescent="0.4">
      <c r="A25" s="341" t="str">
        <f>IF(OR('ordem de passagem'!$G21="pct",'ordem de passagem'!$G21="tapete",'ordem de passagem'!$G21="pctn",'ordem de passagem'!$G21="pctm",'ordem de passagem'!$G21="pctt"),'ordem de passagem'!B21,"")</f>
        <v/>
      </c>
      <c r="B25" s="402" t="str">
        <f>IF(OR('ordem de passagem'!$G21="pct",'ordem de passagem'!$G21="tapete",'ordem de passagem'!$G21="pctn",'ordem de passagem'!$G21="pctm",'ordem de passagem'!$G21="pctt"),'ordem de passagem'!C21,"Não faz este aparelho")</f>
        <v>Não faz este aparelho</v>
      </c>
      <c r="C25" s="402" t="str">
        <f>IF(OR('ordem de passagem'!$G21="pct",'ordem de passagem'!$G21="tapete",'ordem de passagem'!$G21="pctn",'ordem de passagem'!$G21="pctm",'ordem de passagem'!$G21="pctt"),'ordem de passagem'!D21,"")</f>
        <v/>
      </c>
      <c r="D25" s="341" t="str">
        <f>IF(OR('ordem de passagem'!$G21="pct",'ordem de passagem'!$G21="tapete",'ordem de passagem'!$G21="pctn",'ordem de passagem'!$G21="pctm",'ordem de passagem'!$G21="pctt"),'ordem de passagem'!E21,"")</f>
        <v/>
      </c>
      <c r="E25" s="341" t="str">
        <f>IF(OR('ordem de passagem'!$G21="pct",'ordem de passagem'!$G21="tapete",'ordem de passagem'!$G21="pctn",'ordem de passagem'!$G21="pctm",'ordem de passagem'!$G21="pctt"),'ordem de passagem'!G21,"")</f>
        <v/>
      </c>
      <c r="F25" s="341" t="str">
        <f>IF(OR('ordem de passagem'!$G21="pct",'ordem de passagem'!$G21="tapete",'ordem de passagem'!$G21="pctn",'ordem de passagem'!$G21="pctm",'ordem de passagem'!$G21="pctt"),'ordem de passagem'!F21,"")</f>
        <v/>
      </c>
      <c r="G25" s="341" t="str">
        <f>IF(OR('ordem de passagem'!$G21="pct",'ordem de passagem'!$G21="tapete",'ordem de passagem'!$G21="pctn",'ordem de passagem'!$G21="pctm",'ordem de passagem'!$G21="pctt"),'ordem de passagem'!H21,"")</f>
        <v/>
      </c>
      <c r="H25" s="614"/>
      <c r="I25" s="615"/>
      <c r="J25" s="616"/>
      <c r="K25" s="617"/>
      <c r="L25" s="614"/>
      <c r="M25" s="615"/>
      <c r="N25" s="616"/>
      <c r="O25" s="617"/>
      <c r="P25" s="614"/>
      <c r="Q25" s="618"/>
      <c r="R25" s="466"/>
      <c r="S25" s="374"/>
      <c r="T25" s="465"/>
      <c r="U25" s="342"/>
      <c r="V25" s="343">
        <f t="shared" si="0"/>
        <v>0</v>
      </c>
      <c r="W25" s="343">
        <f t="shared" si="1"/>
        <v>0</v>
      </c>
      <c r="X25" s="343" t="str">
        <f t="shared" si="2"/>
        <v/>
      </c>
    </row>
    <row r="26" spans="1:24" s="346" customFormat="1" ht="21" x14ac:dyDescent="0.4">
      <c r="A26" s="341" t="str">
        <f>IF(OR('ordem de passagem'!$G22="pct",'ordem de passagem'!$G22="tapete",'ordem de passagem'!$G22="pctn",'ordem de passagem'!$G22="pctm",'ordem de passagem'!$G22="pctt"),'ordem de passagem'!B22,"")</f>
        <v/>
      </c>
      <c r="B26" s="402" t="str">
        <f>IF(OR('ordem de passagem'!$G22="pct",'ordem de passagem'!$G22="tapete",'ordem de passagem'!$G22="pctn",'ordem de passagem'!$G22="pctm",'ordem de passagem'!$G22="pctt"),'ordem de passagem'!C22,"Não faz este aparelho")</f>
        <v>Não faz este aparelho</v>
      </c>
      <c r="C26" s="402" t="str">
        <f>IF(OR('ordem de passagem'!$G22="pct",'ordem de passagem'!$G22="tapete",'ordem de passagem'!$G22="pctn",'ordem de passagem'!$G22="pctm",'ordem de passagem'!$G22="pctt"),'ordem de passagem'!D22,"")</f>
        <v/>
      </c>
      <c r="D26" s="341" t="str">
        <f>IF(OR('ordem de passagem'!$G22="pct",'ordem de passagem'!$G22="tapete",'ordem de passagem'!$G22="pctn",'ordem de passagem'!$G22="pctm",'ordem de passagem'!$G22="pctt"),'ordem de passagem'!E22,"")</f>
        <v/>
      </c>
      <c r="E26" s="341" t="str">
        <f>IF(OR('ordem de passagem'!$G22="pct",'ordem de passagem'!$G22="tapete",'ordem de passagem'!$G22="pctn",'ordem de passagem'!$G22="pctm",'ordem de passagem'!$G22="pctt"),'ordem de passagem'!G22,"")</f>
        <v/>
      </c>
      <c r="F26" s="341" t="str">
        <f>IF(OR('ordem de passagem'!$G22="pct",'ordem de passagem'!$G22="tapete",'ordem de passagem'!$G22="pctn",'ordem de passagem'!$G22="pctm",'ordem de passagem'!$G22="pctt"),'ordem de passagem'!F22,"")</f>
        <v/>
      </c>
      <c r="G26" s="341" t="str">
        <f>IF(OR('ordem de passagem'!$G22="pct",'ordem de passagem'!$G22="tapete",'ordem de passagem'!$G22="pctn",'ordem de passagem'!$G22="pctm",'ordem de passagem'!$G22="pctt"),'ordem de passagem'!H22,"")</f>
        <v/>
      </c>
      <c r="H26" s="614"/>
      <c r="I26" s="615"/>
      <c r="J26" s="616"/>
      <c r="K26" s="617"/>
      <c r="L26" s="614"/>
      <c r="M26" s="615"/>
      <c r="N26" s="616"/>
      <c r="O26" s="617"/>
      <c r="P26" s="614"/>
      <c r="Q26" s="618"/>
      <c r="R26" s="466"/>
      <c r="S26" s="374"/>
      <c r="T26" s="465"/>
      <c r="U26" s="342"/>
      <c r="V26" s="343">
        <f t="shared" si="0"/>
        <v>0</v>
      </c>
      <c r="W26" s="343">
        <f t="shared" si="1"/>
        <v>0</v>
      </c>
      <c r="X26" s="343" t="str">
        <f t="shared" si="2"/>
        <v/>
      </c>
    </row>
    <row r="27" spans="1:24" s="346" customFormat="1" ht="21" x14ac:dyDescent="0.4">
      <c r="A27" s="341" t="str">
        <f>IF(OR('ordem de passagem'!$G23="pct",'ordem de passagem'!$G23="tapete",'ordem de passagem'!$G23="pctn",'ordem de passagem'!$G23="pctm",'ordem de passagem'!$G23="pctt"),'ordem de passagem'!B23,"")</f>
        <v/>
      </c>
      <c r="B27" s="402" t="str">
        <f>IF(OR('ordem de passagem'!$G23="pct",'ordem de passagem'!$G23="tapete",'ordem de passagem'!$G23="pctn",'ordem de passagem'!$G23="pctm",'ordem de passagem'!$G23="pctt"),'ordem de passagem'!C23,"Não faz este aparelho")</f>
        <v>Não faz este aparelho</v>
      </c>
      <c r="C27" s="402" t="str">
        <f>IF(OR('ordem de passagem'!$G23="pct",'ordem de passagem'!$G23="tapete",'ordem de passagem'!$G23="pctn",'ordem de passagem'!$G23="pctm",'ordem de passagem'!$G23="pctt"),'ordem de passagem'!D23,"")</f>
        <v/>
      </c>
      <c r="D27" s="341" t="str">
        <f>IF(OR('ordem de passagem'!$G23="pct",'ordem de passagem'!$G23="tapete",'ordem de passagem'!$G23="pctn",'ordem de passagem'!$G23="pctm",'ordem de passagem'!$G23="pctt"),'ordem de passagem'!E23,"")</f>
        <v/>
      </c>
      <c r="E27" s="341" t="str">
        <f>IF(OR('ordem de passagem'!$G23="pct",'ordem de passagem'!$G23="tapete",'ordem de passagem'!$G23="pctn",'ordem de passagem'!$G23="pctm",'ordem de passagem'!$G23="pctt"),'ordem de passagem'!G23,"")</f>
        <v/>
      </c>
      <c r="F27" s="341" t="str">
        <f>IF(OR('ordem de passagem'!$G23="pct",'ordem de passagem'!$G23="tapete",'ordem de passagem'!$G23="pctn",'ordem de passagem'!$G23="pctm",'ordem de passagem'!$G23="pctt"),'ordem de passagem'!F23,"")</f>
        <v/>
      </c>
      <c r="G27" s="341" t="str">
        <f>IF(OR('ordem de passagem'!$G23="pct",'ordem de passagem'!$G23="tapete",'ordem de passagem'!$G23="pctn",'ordem de passagem'!$G23="pctm",'ordem de passagem'!$G23="pctt"),'ordem de passagem'!H23,"")</f>
        <v/>
      </c>
      <c r="H27" s="614"/>
      <c r="I27" s="615"/>
      <c r="J27" s="616"/>
      <c r="K27" s="617"/>
      <c r="L27" s="614"/>
      <c r="M27" s="615"/>
      <c r="N27" s="616"/>
      <c r="O27" s="617"/>
      <c r="P27" s="614"/>
      <c r="Q27" s="618"/>
      <c r="R27" s="466"/>
      <c r="S27" s="374"/>
      <c r="T27" s="465"/>
      <c r="U27" s="342"/>
      <c r="V27" s="343">
        <f t="shared" si="0"/>
        <v>0</v>
      </c>
      <c r="W27" s="343">
        <f t="shared" si="1"/>
        <v>0</v>
      </c>
      <c r="X27" s="343" t="str">
        <f t="shared" si="2"/>
        <v/>
      </c>
    </row>
    <row r="28" spans="1:24" s="346" customFormat="1" ht="21" x14ac:dyDescent="0.4">
      <c r="A28" s="341" t="str">
        <f>IF(OR('ordem de passagem'!$G24="pct",'ordem de passagem'!$G24="tapete",'ordem de passagem'!$G24="pctn",'ordem de passagem'!$G24="pctm",'ordem de passagem'!$G24="pctt"),'ordem de passagem'!B24,"")</f>
        <v/>
      </c>
      <c r="B28" s="402" t="str">
        <f>IF(OR('ordem de passagem'!$G24="pct",'ordem de passagem'!$G24="tapete",'ordem de passagem'!$G24="pctn",'ordem de passagem'!$G24="pctm",'ordem de passagem'!$G24="pctt"),'ordem de passagem'!C24,"Não faz este aparelho")</f>
        <v>Não faz este aparelho</v>
      </c>
      <c r="C28" s="402" t="str">
        <f>IF(OR('ordem de passagem'!$G24="pct",'ordem de passagem'!$G24="tapete",'ordem de passagem'!$G24="pctn",'ordem de passagem'!$G24="pctm",'ordem de passagem'!$G24="pctt"),'ordem de passagem'!D24,"")</f>
        <v/>
      </c>
      <c r="D28" s="341" t="str">
        <f>IF(OR('ordem de passagem'!$G24="pct",'ordem de passagem'!$G24="tapete",'ordem de passagem'!$G24="pctn",'ordem de passagem'!$G24="pctm",'ordem de passagem'!$G24="pctt"),'ordem de passagem'!E24,"")</f>
        <v/>
      </c>
      <c r="E28" s="341" t="str">
        <f>IF(OR('ordem de passagem'!$G24="pct",'ordem de passagem'!$G24="tapete",'ordem de passagem'!$G24="pctn",'ordem de passagem'!$G24="pctm",'ordem de passagem'!$G24="pctt"),'ordem de passagem'!G24,"")</f>
        <v/>
      </c>
      <c r="F28" s="341" t="str">
        <f>IF(OR('ordem de passagem'!$G24="pct",'ordem de passagem'!$G24="tapete",'ordem de passagem'!$G24="pctn",'ordem de passagem'!$G24="pctm",'ordem de passagem'!$G24="pctt"),'ordem de passagem'!F24,"")</f>
        <v/>
      </c>
      <c r="G28" s="341" t="str">
        <f>IF(OR('ordem de passagem'!$G24="pct",'ordem de passagem'!$G24="tapete",'ordem de passagem'!$G24="pctn",'ordem de passagem'!$G24="pctm",'ordem de passagem'!$G24="pctt"),'ordem de passagem'!H24,"")</f>
        <v/>
      </c>
      <c r="H28" s="614"/>
      <c r="I28" s="615"/>
      <c r="J28" s="616"/>
      <c r="K28" s="617"/>
      <c r="L28" s="614"/>
      <c r="M28" s="615"/>
      <c r="N28" s="616"/>
      <c r="O28" s="617"/>
      <c r="P28" s="614"/>
      <c r="Q28" s="618"/>
      <c r="R28" s="466"/>
      <c r="S28" s="374"/>
      <c r="T28" s="465"/>
      <c r="U28" s="342"/>
      <c r="V28" s="343">
        <f t="shared" si="0"/>
        <v>0</v>
      </c>
      <c r="W28" s="343">
        <f t="shared" si="1"/>
        <v>0</v>
      </c>
      <c r="X28" s="343" t="str">
        <f t="shared" si="2"/>
        <v/>
      </c>
    </row>
    <row r="29" spans="1:24" s="346" customFormat="1" ht="21" x14ac:dyDescent="0.4">
      <c r="A29" s="341" t="str">
        <f>IF(OR('ordem de passagem'!$G25="pct",'ordem de passagem'!$G25="tapete",'ordem de passagem'!$G25="pctn",'ordem de passagem'!$G25="pctm",'ordem de passagem'!$G25="pctt"),'ordem de passagem'!B25,"")</f>
        <v/>
      </c>
      <c r="B29" s="402" t="str">
        <f>IF(OR('ordem de passagem'!$G25="pct",'ordem de passagem'!$G25="tapete",'ordem de passagem'!$G25="pctn",'ordem de passagem'!$G25="pctm",'ordem de passagem'!$G25="pctt"),'ordem de passagem'!C25,"Não faz este aparelho")</f>
        <v>Não faz este aparelho</v>
      </c>
      <c r="C29" s="402" t="str">
        <f>IF(OR('ordem de passagem'!$G25="pct",'ordem de passagem'!$G25="tapete",'ordem de passagem'!$G25="pctn",'ordem de passagem'!$G25="pctm",'ordem de passagem'!$G25="pctt"),'ordem de passagem'!D25,"")</f>
        <v/>
      </c>
      <c r="D29" s="341" t="str">
        <f>IF(OR('ordem de passagem'!$G25="pct",'ordem de passagem'!$G25="tapete",'ordem de passagem'!$G25="pctn",'ordem de passagem'!$G25="pctm",'ordem de passagem'!$G25="pctt"),'ordem de passagem'!E25,"")</f>
        <v/>
      </c>
      <c r="E29" s="341" t="str">
        <f>IF(OR('ordem de passagem'!$G25="pct",'ordem de passagem'!$G25="tapete",'ordem de passagem'!$G25="pctn",'ordem de passagem'!$G25="pctm",'ordem de passagem'!$G25="pctt"),'ordem de passagem'!G25,"")</f>
        <v/>
      </c>
      <c r="F29" s="341" t="str">
        <f>IF(OR('ordem de passagem'!$G25="pct",'ordem de passagem'!$G25="tapete",'ordem de passagem'!$G25="pctn",'ordem de passagem'!$G25="pctm",'ordem de passagem'!$G25="pctt"),'ordem de passagem'!F25,"")</f>
        <v/>
      </c>
      <c r="G29" s="341" t="str">
        <f>IF(OR('ordem de passagem'!$G25="pct",'ordem de passagem'!$G25="tapete",'ordem de passagem'!$G25="pctn",'ordem de passagem'!$G25="pctm",'ordem de passagem'!$G25="pctt"),'ordem de passagem'!H25,"")</f>
        <v/>
      </c>
      <c r="H29" s="614"/>
      <c r="I29" s="615"/>
      <c r="J29" s="616"/>
      <c r="K29" s="617"/>
      <c r="L29" s="614"/>
      <c r="M29" s="615"/>
      <c r="N29" s="616"/>
      <c r="O29" s="617"/>
      <c r="P29" s="614"/>
      <c r="Q29" s="618"/>
      <c r="R29" s="466"/>
      <c r="S29" s="374"/>
      <c r="T29" s="465"/>
      <c r="U29" s="342"/>
      <c r="V29" s="343">
        <f t="shared" si="0"/>
        <v>0</v>
      </c>
      <c r="W29" s="343">
        <f t="shared" si="1"/>
        <v>0</v>
      </c>
      <c r="X29" s="343" t="str">
        <f t="shared" si="2"/>
        <v/>
      </c>
    </row>
    <row r="30" spans="1:24" s="346" customFormat="1" ht="21" x14ac:dyDescent="0.4">
      <c r="A30" s="341" t="str">
        <f>IF(OR('ordem de passagem'!$G26="pct",'ordem de passagem'!$G26="tapete",'ordem de passagem'!$G26="pctn",'ordem de passagem'!$G26="pctm",'ordem de passagem'!$G26="pctt"),'ordem de passagem'!B26,"")</f>
        <v/>
      </c>
      <c r="B30" s="402" t="str">
        <f>IF(OR('ordem de passagem'!$G26="pct",'ordem de passagem'!$G26="tapete",'ordem de passagem'!$G26="pctn",'ordem de passagem'!$G26="pctm",'ordem de passagem'!$G26="pctt"),'ordem de passagem'!C26,"Não faz este aparelho")</f>
        <v>Não faz este aparelho</v>
      </c>
      <c r="C30" s="402" t="str">
        <f>IF(OR('ordem de passagem'!$G26="pct",'ordem de passagem'!$G26="tapete",'ordem de passagem'!$G26="pctn",'ordem de passagem'!$G26="pctm",'ordem de passagem'!$G26="pctt"),'ordem de passagem'!D26,"")</f>
        <v/>
      </c>
      <c r="D30" s="341" t="str">
        <f>IF(OR('ordem de passagem'!$G26="pct",'ordem de passagem'!$G26="tapete",'ordem de passagem'!$G26="pctn",'ordem de passagem'!$G26="pctm",'ordem de passagem'!$G26="pctt"),'ordem de passagem'!E26,"")</f>
        <v/>
      </c>
      <c r="E30" s="341" t="str">
        <f>IF(OR('ordem de passagem'!$G26="pct",'ordem de passagem'!$G26="tapete",'ordem de passagem'!$G26="pctn",'ordem de passagem'!$G26="pctm",'ordem de passagem'!$G26="pctt"),'ordem de passagem'!G26,"")</f>
        <v/>
      </c>
      <c r="F30" s="341" t="str">
        <f>IF(OR('ordem de passagem'!$G26="pct",'ordem de passagem'!$G26="tapete",'ordem de passagem'!$G26="pctn",'ordem de passagem'!$G26="pctm",'ordem de passagem'!$G26="pctt"),'ordem de passagem'!F26,"")</f>
        <v/>
      </c>
      <c r="G30" s="341" t="str">
        <f>IF(OR('ordem de passagem'!$G26="pct",'ordem de passagem'!$G26="tapete",'ordem de passagem'!$G26="pctn",'ordem de passagem'!$G26="pctm",'ordem de passagem'!$G26="pctt"),'ordem de passagem'!H26,"")</f>
        <v/>
      </c>
      <c r="H30" s="614"/>
      <c r="I30" s="615"/>
      <c r="J30" s="616"/>
      <c r="K30" s="617"/>
      <c r="L30" s="614"/>
      <c r="M30" s="615"/>
      <c r="N30" s="616"/>
      <c r="O30" s="617"/>
      <c r="P30" s="614"/>
      <c r="Q30" s="618"/>
      <c r="R30" s="466"/>
      <c r="S30" s="374"/>
      <c r="T30" s="465"/>
      <c r="U30" s="342"/>
      <c r="V30" s="343">
        <f t="shared" si="0"/>
        <v>0</v>
      </c>
      <c r="W30" s="343">
        <f t="shared" si="1"/>
        <v>0</v>
      </c>
      <c r="X30" s="343" t="str">
        <f t="shared" si="2"/>
        <v/>
      </c>
    </row>
    <row r="31" spans="1:24" s="346" customFormat="1" ht="21" x14ac:dyDescent="0.4">
      <c r="A31" s="341" t="str">
        <f>IF(OR('ordem de passagem'!$G27="pct",'ordem de passagem'!$G27="tapete",'ordem de passagem'!$G27="pctn",'ordem de passagem'!$G27="pctm",'ordem de passagem'!$G27="pctt"),'ordem de passagem'!B27,"")</f>
        <v/>
      </c>
      <c r="B31" s="402" t="str">
        <f>IF(OR('ordem de passagem'!$G27="pct",'ordem de passagem'!$G27="tapete",'ordem de passagem'!$G27="pctn",'ordem de passagem'!$G27="pctm",'ordem de passagem'!$G27="pctt"),'ordem de passagem'!C27,"Não faz este aparelho")</f>
        <v>Não faz este aparelho</v>
      </c>
      <c r="C31" s="402" t="str">
        <f>IF(OR('ordem de passagem'!$G27="pct",'ordem de passagem'!$G27="tapete",'ordem de passagem'!$G27="pctn",'ordem de passagem'!$G27="pctm",'ordem de passagem'!$G27="pctt"),'ordem de passagem'!D27,"")</f>
        <v/>
      </c>
      <c r="D31" s="341" t="str">
        <f>IF(OR('ordem de passagem'!$G27="pct",'ordem de passagem'!$G27="tapete",'ordem de passagem'!$G27="pctn",'ordem de passagem'!$G27="pctm",'ordem de passagem'!$G27="pctt"),'ordem de passagem'!E27,"")</f>
        <v/>
      </c>
      <c r="E31" s="341" t="str">
        <f>IF(OR('ordem de passagem'!$G27="pct",'ordem de passagem'!$G27="tapete",'ordem de passagem'!$G27="pctn",'ordem de passagem'!$G27="pctm",'ordem de passagem'!$G27="pctt"),'ordem de passagem'!G27,"")</f>
        <v/>
      </c>
      <c r="F31" s="341" t="str">
        <f>IF(OR('ordem de passagem'!$G27="pct",'ordem de passagem'!$G27="tapete",'ordem de passagem'!$G27="pctn",'ordem de passagem'!$G27="pctm",'ordem de passagem'!$G27="pctt"),'ordem de passagem'!F27,"")</f>
        <v/>
      </c>
      <c r="G31" s="341" t="str">
        <f>IF(OR('ordem de passagem'!$G27="pct",'ordem de passagem'!$G27="tapete",'ordem de passagem'!$G27="pctn",'ordem de passagem'!$G27="pctm",'ordem de passagem'!$G27="pctt"),'ordem de passagem'!H27,"")</f>
        <v/>
      </c>
      <c r="H31" s="614"/>
      <c r="I31" s="615"/>
      <c r="J31" s="616"/>
      <c r="K31" s="617"/>
      <c r="L31" s="614"/>
      <c r="M31" s="615"/>
      <c r="N31" s="616"/>
      <c r="O31" s="617"/>
      <c r="P31" s="614"/>
      <c r="Q31" s="618"/>
      <c r="R31" s="466"/>
      <c r="S31" s="374"/>
      <c r="T31" s="465"/>
      <c r="U31" s="342"/>
      <c r="V31" s="343">
        <f t="shared" si="0"/>
        <v>0</v>
      </c>
      <c r="W31" s="343">
        <f t="shared" si="1"/>
        <v>0</v>
      </c>
      <c r="X31" s="343" t="str">
        <f t="shared" si="2"/>
        <v/>
      </c>
    </row>
    <row r="32" spans="1:24" s="346" customFormat="1" ht="21" x14ac:dyDescent="0.4">
      <c r="A32" s="341" t="str">
        <f>IF(OR('ordem de passagem'!$G28="pct",'ordem de passagem'!$G28="tapete",'ordem de passagem'!$G28="pctn",'ordem de passagem'!$G28="pctm",'ordem de passagem'!$G28="pctt"),'ordem de passagem'!B28,"")</f>
        <v/>
      </c>
      <c r="B32" s="402" t="str">
        <f>IF(OR('ordem de passagem'!$G28="pct",'ordem de passagem'!$G28="tapete",'ordem de passagem'!$G28="pctn",'ordem de passagem'!$G28="pctm",'ordem de passagem'!$G28="pctt"),'ordem de passagem'!C28,"Não faz este aparelho")</f>
        <v>Não faz este aparelho</v>
      </c>
      <c r="C32" s="402" t="str">
        <f>IF(OR('ordem de passagem'!$G28="pct",'ordem de passagem'!$G28="tapete",'ordem de passagem'!$G28="pctn",'ordem de passagem'!$G28="pctm",'ordem de passagem'!$G28="pctt"),'ordem de passagem'!D28,"")</f>
        <v/>
      </c>
      <c r="D32" s="341" t="str">
        <f>IF(OR('ordem de passagem'!$G28="pct",'ordem de passagem'!$G28="tapete",'ordem de passagem'!$G28="pctn",'ordem de passagem'!$G28="pctm",'ordem de passagem'!$G28="pctt"),'ordem de passagem'!E28,"")</f>
        <v/>
      </c>
      <c r="E32" s="341" t="str">
        <f>IF(OR('ordem de passagem'!$G28="pct",'ordem de passagem'!$G28="tapete",'ordem de passagem'!$G28="pctn",'ordem de passagem'!$G28="pctm",'ordem de passagem'!$G28="pctt"),'ordem de passagem'!G28,"")</f>
        <v/>
      </c>
      <c r="F32" s="341" t="str">
        <f>IF(OR('ordem de passagem'!$G28="pct",'ordem de passagem'!$G28="tapete",'ordem de passagem'!$G28="pctn",'ordem de passagem'!$G28="pctm",'ordem de passagem'!$G28="pctt"),'ordem de passagem'!F28,"")</f>
        <v/>
      </c>
      <c r="G32" s="341" t="str">
        <f>IF(OR('ordem de passagem'!$G28="pct",'ordem de passagem'!$G28="tapete",'ordem de passagem'!$G28="pctn",'ordem de passagem'!$G28="pctm",'ordem de passagem'!$G28="pctt"),'ordem de passagem'!H28,"")</f>
        <v/>
      </c>
      <c r="H32" s="614"/>
      <c r="I32" s="615"/>
      <c r="J32" s="616"/>
      <c r="K32" s="617"/>
      <c r="L32" s="614"/>
      <c r="M32" s="615"/>
      <c r="N32" s="616"/>
      <c r="O32" s="617"/>
      <c r="P32" s="614"/>
      <c r="Q32" s="618"/>
      <c r="R32" s="466"/>
      <c r="S32" s="374"/>
      <c r="T32" s="465"/>
      <c r="U32" s="342"/>
      <c r="V32" s="343">
        <f t="shared" si="0"/>
        <v>0</v>
      </c>
      <c r="W32" s="343">
        <f t="shared" si="1"/>
        <v>0</v>
      </c>
      <c r="X32" s="343" t="str">
        <f t="shared" si="2"/>
        <v/>
      </c>
    </row>
    <row r="33" spans="1:24" s="346" customFormat="1" ht="21" x14ac:dyDescent="0.4">
      <c r="A33" s="341" t="str">
        <f>IF(OR('ordem de passagem'!$G29="pct",'ordem de passagem'!$G29="tapete",'ordem de passagem'!$G29="pctn",'ordem de passagem'!$G29="pctm",'ordem de passagem'!$G29="pctt"),'ordem de passagem'!B29,"")</f>
        <v/>
      </c>
      <c r="B33" s="402" t="str">
        <f>IF(OR('ordem de passagem'!$G29="pct",'ordem de passagem'!$G29="tapete",'ordem de passagem'!$G29="pctn",'ordem de passagem'!$G29="pctm",'ordem de passagem'!$G29="pctt"),'ordem de passagem'!C29,"Não faz este aparelho")</f>
        <v>Não faz este aparelho</v>
      </c>
      <c r="C33" s="402" t="str">
        <f>IF(OR('ordem de passagem'!$G29="pct",'ordem de passagem'!$G29="tapete",'ordem de passagem'!$G29="pctn",'ordem de passagem'!$G29="pctm",'ordem de passagem'!$G29="pctt"),'ordem de passagem'!D29,"")</f>
        <v/>
      </c>
      <c r="D33" s="341" t="str">
        <f>IF(OR('ordem de passagem'!$G29="pct",'ordem de passagem'!$G29="tapete",'ordem de passagem'!$G29="pctn",'ordem de passagem'!$G29="pctm",'ordem de passagem'!$G29="pctt"),'ordem de passagem'!E29,"")</f>
        <v/>
      </c>
      <c r="E33" s="341" t="str">
        <f>IF(OR('ordem de passagem'!$G29="pct",'ordem de passagem'!$G29="tapete",'ordem de passagem'!$G29="pctn",'ordem de passagem'!$G29="pctm",'ordem de passagem'!$G29="pctt"),'ordem de passagem'!G29,"")</f>
        <v/>
      </c>
      <c r="F33" s="341" t="str">
        <f>IF(OR('ordem de passagem'!$G29="pct",'ordem de passagem'!$G29="tapete",'ordem de passagem'!$G29="pctn",'ordem de passagem'!$G29="pctm",'ordem de passagem'!$G29="pctt"),'ordem de passagem'!F29,"")</f>
        <v/>
      </c>
      <c r="G33" s="341" t="str">
        <f>IF(OR('ordem de passagem'!$G29="pct",'ordem de passagem'!$G29="tapete",'ordem de passagem'!$G29="pctn",'ordem de passagem'!$G29="pctm",'ordem de passagem'!$G29="pctt"),'ordem de passagem'!H29,"")</f>
        <v/>
      </c>
      <c r="H33" s="614"/>
      <c r="I33" s="615"/>
      <c r="J33" s="616"/>
      <c r="K33" s="617"/>
      <c r="L33" s="614"/>
      <c r="M33" s="615"/>
      <c r="N33" s="616"/>
      <c r="O33" s="617"/>
      <c r="P33" s="614"/>
      <c r="Q33" s="618"/>
      <c r="R33" s="466"/>
      <c r="S33" s="374"/>
      <c r="T33" s="465"/>
      <c r="U33" s="342"/>
      <c r="V33" s="343">
        <f t="shared" si="0"/>
        <v>0</v>
      </c>
      <c r="W33" s="343">
        <f t="shared" si="1"/>
        <v>0</v>
      </c>
      <c r="X33" s="343" t="str">
        <f t="shared" si="2"/>
        <v/>
      </c>
    </row>
    <row r="34" spans="1:24" s="346" customFormat="1" ht="21" x14ac:dyDescent="0.4">
      <c r="A34" s="341" t="str">
        <f>IF(OR('ordem de passagem'!$G30="pct",'ordem de passagem'!$G30="tapete",'ordem de passagem'!$G30="pctn",'ordem de passagem'!$G30="pctm",'ordem de passagem'!$G30="pctt"),'ordem de passagem'!B30,"")</f>
        <v/>
      </c>
      <c r="B34" s="402" t="str">
        <f>IF(OR('ordem de passagem'!$G30="pct",'ordem de passagem'!$G30="tapete",'ordem de passagem'!$G30="pctn",'ordem de passagem'!$G30="pctm",'ordem de passagem'!$G30="pctt"),'ordem de passagem'!C30,"Não faz este aparelho")</f>
        <v>Não faz este aparelho</v>
      </c>
      <c r="C34" s="402" t="str">
        <f>IF(OR('ordem de passagem'!$G30="pct",'ordem de passagem'!$G30="tapete",'ordem de passagem'!$G30="pctn",'ordem de passagem'!$G30="pctm",'ordem de passagem'!$G30="pctt"),'ordem de passagem'!D30,"")</f>
        <v/>
      </c>
      <c r="D34" s="341" t="str">
        <f>IF(OR('ordem de passagem'!$G30="pct",'ordem de passagem'!$G30="tapete",'ordem de passagem'!$G30="pctn",'ordem de passagem'!$G30="pctm",'ordem de passagem'!$G30="pctt"),'ordem de passagem'!E30,"")</f>
        <v/>
      </c>
      <c r="E34" s="341" t="str">
        <f>IF(OR('ordem de passagem'!$G30="pct",'ordem de passagem'!$G30="tapete",'ordem de passagem'!$G30="pctn",'ordem de passagem'!$G30="pctm",'ordem de passagem'!$G30="pctt"),'ordem de passagem'!G30,"")</f>
        <v/>
      </c>
      <c r="F34" s="341" t="str">
        <f>IF(OR('ordem de passagem'!$G30="pct",'ordem de passagem'!$G30="tapete",'ordem de passagem'!$G30="pctn",'ordem de passagem'!$G30="pctm",'ordem de passagem'!$G30="pctt"),'ordem de passagem'!F30,"")</f>
        <v/>
      </c>
      <c r="G34" s="341" t="str">
        <f>IF(OR('ordem de passagem'!$G30="pct",'ordem de passagem'!$G30="tapete",'ordem de passagem'!$G30="pctn",'ordem de passagem'!$G30="pctm",'ordem de passagem'!$G30="pctt"),'ordem de passagem'!H30,"")</f>
        <v/>
      </c>
      <c r="H34" s="614"/>
      <c r="I34" s="615"/>
      <c r="J34" s="616"/>
      <c r="K34" s="617"/>
      <c r="L34" s="614"/>
      <c r="M34" s="615"/>
      <c r="N34" s="616"/>
      <c r="O34" s="617"/>
      <c r="P34" s="614"/>
      <c r="Q34" s="618"/>
      <c r="R34" s="466"/>
      <c r="S34" s="374"/>
      <c r="T34" s="465"/>
      <c r="U34" s="342"/>
      <c r="V34" s="343">
        <f t="shared" si="0"/>
        <v>0</v>
      </c>
      <c r="W34" s="343">
        <f t="shared" si="1"/>
        <v>0</v>
      </c>
      <c r="X34" s="343" t="str">
        <f t="shared" si="2"/>
        <v/>
      </c>
    </row>
    <row r="35" spans="1:24" s="346" customFormat="1" ht="21" x14ac:dyDescent="0.4">
      <c r="A35" s="341" t="str">
        <f>IF(OR('ordem de passagem'!$G31="pct",'ordem de passagem'!$G31="tapete",'ordem de passagem'!$G31="pctn",'ordem de passagem'!$G31="pctm",'ordem de passagem'!$G31="pctt"),'ordem de passagem'!B31,"")</f>
        <v/>
      </c>
      <c r="B35" s="402" t="str">
        <f>IF(OR('ordem de passagem'!$G31="pct",'ordem de passagem'!$G31="tapete",'ordem de passagem'!$G31="pctn",'ordem de passagem'!$G31="pctm",'ordem de passagem'!$G31="pctt"),'ordem de passagem'!C31,"Não faz este aparelho")</f>
        <v>Não faz este aparelho</v>
      </c>
      <c r="C35" s="402" t="str">
        <f>IF(OR('ordem de passagem'!$G31="pct",'ordem de passagem'!$G31="tapete",'ordem de passagem'!$G31="pctn",'ordem de passagem'!$G31="pctm",'ordem de passagem'!$G31="pctt"),'ordem de passagem'!D31,"")</f>
        <v/>
      </c>
      <c r="D35" s="341" t="str">
        <f>IF(OR('ordem de passagem'!$G31="pct",'ordem de passagem'!$G31="tapete",'ordem de passagem'!$G31="pctn",'ordem de passagem'!$G31="pctm",'ordem de passagem'!$G31="pctt"),'ordem de passagem'!E31,"")</f>
        <v/>
      </c>
      <c r="E35" s="341" t="str">
        <f>IF(OR('ordem de passagem'!$G31="pct",'ordem de passagem'!$G31="tapete",'ordem de passagem'!$G31="pctn",'ordem de passagem'!$G31="pctm",'ordem de passagem'!$G31="pctt"),'ordem de passagem'!G31,"")</f>
        <v/>
      </c>
      <c r="F35" s="341" t="str">
        <f>IF(OR('ordem de passagem'!$G31="pct",'ordem de passagem'!$G31="tapete",'ordem de passagem'!$G31="pctn",'ordem de passagem'!$G31="pctm",'ordem de passagem'!$G31="pctt"),'ordem de passagem'!F31,"")</f>
        <v/>
      </c>
      <c r="G35" s="341" t="str">
        <f>IF(OR('ordem de passagem'!$G31="pct",'ordem de passagem'!$G31="tapete",'ordem de passagem'!$G31="pctn",'ordem de passagem'!$G31="pctm",'ordem de passagem'!$G31="pctt"),'ordem de passagem'!H31,"")</f>
        <v/>
      </c>
      <c r="H35" s="614"/>
      <c r="I35" s="615"/>
      <c r="J35" s="616"/>
      <c r="K35" s="617"/>
      <c r="L35" s="614"/>
      <c r="M35" s="615"/>
      <c r="N35" s="616"/>
      <c r="O35" s="617"/>
      <c r="P35" s="614"/>
      <c r="Q35" s="618"/>
      <c r="R35" s="466"/>
      <c r="S35" s="374"/>
      <c r="T35" s="465"/>
      <c r="U35" s="342"/>
      <c r="V35" s="343">
        <f t="shared" si="0"/>
        <v>0</v>
      </c>
      <c r="W35" s="343">
        <f t="shared" si="1"/>
        <v>0</v>
      </c>
      <c r="X35" s="343" t="str">
        <f t="shared" si="2"/>
        <v/>
      </c>
    </row>
    <row r="36" spans="1:24" s="346" customFormat="1" ht="21" x14ac:dyDescent="0.4">
      <c r="A36" s="341" t="str">
        <f>IF(OR('ordem de passagem'!$G32="pct",'ordem de passagem'!$G32="tapete",'ordem de passagem'!$G32="pctn",'ordem de passagem'!$G32="pctm",'ordem de passagem'!$G32="pctt"),'ordem de passagem'!B32,"")</f>
        <v/>
      </c>
      <c r="B36" s="402" t="str">
        <f>IF(OR('ordem de passagem'!$G32="pct",'ordem de passagem'!$G32="tapete",'ordem de passagem'!$G32="pctn",'ordem de passagem'!$G32="pctm",'ordem de passagem'!$G32="pctt"),'ordem de passagem'!C32,"Não faz este aparelho")</f>
        <v>Não faz este aparelho</v>
      </c>
      <c r="C36" s="402" t="str">
        <f>IF(OR('ordem de passagem'!$G32="pct",'ordem de passagem'!$G32="tapete",'ordem de passagem'!$G32="pctn",'ordem de passagem'!$G32="pctm",'ordem de passagem'!$G32="pctt"),'ordem de passagem'!D32,"")</f>
        <v/>
      </c>
      <c r="D36" s="341" t="str">
        <f>IF(OR('ordem de passagem'!$G32="pct",'ordem de passagem'!$G32="tapete",'ordem de passagem'!$G32="pctn",'ordem de passagem'!$G32="pctm",'ordem de passagem'!$G32="pctt"),'ordem de passagem'!E32,"")</f>
        <v/>
      </c>
      <c r="E36" s="341" t="str">
        <f>IF(OR('ordem de passagem'!$G32="pct",'ordem de passagem'!$G32="tapete",'ordem de passagem'!$G32="pctn",'ordem de passagem'!$G32="pctm",'ordem de passagem'!$G32="pctt"),'ordem de passagem'!G32,"")</f>
        <v/>
      </c>
      <c r="F36" s="341" t="str">
        <f>IF(OR('ordem de passagem'!$G32="pct",'ordem de passagem'!$G32="tapete",'ordem de passagem'!$G32="pctn",'ordem de passagem'!$G32="pctm",'ordem de passagem'!$G32="pctt"),'ordem de passagem'!F32,"")</f>
        <v/>
      </c>
      <c r="G36" s="341" t="str">
        <f>IF(OR('ordem de passagem'!$G32="pct",'ordem de passagem'!$G32="tapete",'ordem de passagem'!$G32="pctn",'ordem de passagem'!$G32="pctm",'ordem de passagem'!$G32="pctt"),'ordem de passagem'!H32,"")</f>
        <v/>
      </c>
      <c r="H36" s="614"/>
      <c r="I36" s="615"/>
      <c r="J36" s="616"/>
      <c r="K36" s="617"/>
      <c r="L36" s="614"/>
      <c r="M36" s="615"/>
      <c r="N36" s="616"/>
      <c r="O36" s="617"/>
      <c r="P36" s="614"/>
      <c r="Q36" s="618"/>
      <c r="R36" s="466"/>
      <c r="S36" s="374"/>
      <c r="T36" s="465"/>
      <c r="U36" s="342"/>
      <c r="V36" s="343">
        <f t="shared" si="0"/>
        <v>0</v>
      </c>
      <c r="W36" s="343">
        <f t="shared" si="1"/>
        <v>0</v>
      </c>
      <c r="X36" s="343" t="str">
        <f t="shared" si="2"/>
        <v/>
      </c>
    </row>
    <row r="37" spans="1:24" s="346" customFormat="1" ht="21" x14ac:dyDescent="0.4">
      <c r="A37" s="341" t="str">
        <f>IF(OR('ordem de passagem'!$G33="pct",'ordem de passagem'!$G33="tapete",'ordem de passagem'!$G33="pctn",'ordem de passagem'!$G33="pctm",'ordem de passagem'!$G33="pctt"),'ordem de passagem'!B33,"")</f>
        <v/>
      </c>
      <c r="B37" s="402" t="str">
        <f>IF(OR('ordem de passagem'!$G33="pct",'ordem de passagem'!$G33="tapete",'ordem de passagem'!$G33="pctn",'ordem de passagem'!$G33="pctm",'ordem de passagem'!$G33="pctt"),'ordem de passagem'!C33,"Não faz este aparelho")</f>
        <v>Não faz este aparelho</v>
      </c>
      <c r="C37" s="402" t="str">
        <f>IF(OR('ordem de passagem'!$G33="pct",'ordem de passagem'!$G33="tapete",'ordem de passagem'!$G33="pctn",'ordem de passagem'!$G33="pctm",'ordem de passagem'!$G33="pctt"),'ordem de passagem'!D33,"")</f>
        <v/>
      </c>
      <c r="D37" s="341" t="str">
        <f>IF(OR('ordem de passagem'!$G33="pct",'ordem de passagem'!$G33="tapete",'ordem de passagem'!$G33="pctn",'ordem de passagem'!$G33="pctm",'ordem de passagem'!$G33="pctt"),'ordem de passagem'!E33,"")</f>
        <v/>
      </c>
      <c r="E37" s="341" t="str">
        <f>IF(OR('ordem de passagem'!$G33="pct",'ordem de passagem'!$G33="tapete",'ordem de passagem'!$G33="pctn",'ordem de passagem'!$G33="pctm",'ordem de passagem'!$G33="pctt"),'ordem de passagem'!G33,"")</f>
        <v/>
      </c>
      <c r="F37" s="341" t="str">
        <f>IF(OR('ordem de passagem'!$G33="pct",'ordem de passagem'!$G33="tapete",'ordem de passagem'!$G33="pctn",'ordem de passagem'!$G33="pctm",'ordem de passagem'!$G33="pctt"),'ordem de passagem'!F33,"")</f>
        <v/>
      </c>
      <c r="G37" s="341" t="str">
        <f>IF(OR('ordem de passagem'!$G33="pct",'ordem de passagem'!$G33="tapete",'ordem de passagem'!$G33="pctn",'ordem de passagem'!$G33="pctm",'ordem de passagem'!$G33="pctt"),'ordem de passagem'!H33,"")</f>
        <v/>
      </c>
      <c r="H37" s="614"/>
      <c r="I37" s="615"/>
      <c r="J37" s="616"/>
      <c r="K37" s="617"/>
      <c r="L37" s="614"/>
      <c r="M37" s="615"/>
      <c r="N37" s="616"/>
      <c r="O37" s="617"/>
      <c r="P37" s="614"/>
      <c r="Q37" s="618"/>
      <c r="R37" s="466"/>
      <c r="S37" s="374"/>
      <c r="T37" s="465"/>
      <c r="U37" s="342"/>
      <c r="V37" s="343">
        <f t="shared" si="0"/>
        <v>0</v>
      </c>
      <c r="W37" s="343">
        <f t="shared" si="1"/>
        <v>0</v>
      </c>
      <c r="X37" s="343" t="str">
        <f t="shared" si="2"/>
        <v/>
      </c>
    </row>
    <row r="38" spans="1:24" s="346" customFormat="1" ht="21" x14ac:dyDescent="0.4">
      <c r="A38" s="341" t="str">
        <f>IF(OR('ordem de passagem'!$G34="pct",'ordem de passagem'!$G34="tapete",'ordem de passagem'!$G34="pctn",'ordem de passagem'!$G34="pctm",'ordem de passagem'!$G34="pctt"),'ordem de passagem'!B34,"")</f>
        <v/>
      </c>
      <c r="B38" s="402" t="str">
        <f>IF(OR('ordem de passagem'!$G34="pct",'ordem de passagem'!$G34="tapete",'ordem de passagem'!$G34="pctn",'ordem de passagem'!$G34="pctm",'ordem de passagem'!$G34="pctt"),'ordem de passagem'!C34,"Não faz este aparelho")</f>
        <v>Não faz este aparelho</v>
      </c>
      <c r="C38" s="402" t="str">
        <f>IF(OR('ordem de passagem'!$G34="pct",'ordem de passagem'!$G34="tapete",'ordem de passagem'!$G34="pctn",'ordem de passagem'!$G34="pctm",'ordem de passagem'!$G34="pctt"),'ordem de passagem'!D34,"")</f>
        <v/>
      </c>
      <c r="D38" s="341" t="str">
        <f>IF(OR('ordem de passagem'!$G34="pct",'ordem de passagem'!$G34="tapete",'ordem de passagem'!$G34="pctn",'ordem de passagem'!$G34="pctm",'ordem de passagem'!$G34="pctt"),'ordem de passagem'!E34,"")</f>
        <v/>
      </c>
      <c r="E38" s="341" t="str">
        <f>IF(OR('ordem de passagem'!$G34="pct",'ordem de passagem'!$G34="tapete",'ordem de passagem'!$G34="pctn",'ordem de passagem'!$G34="pctm",'ordem de passagem'!$G34="pctt"),'ordem de passagem'!G34,"")</f>
        <v/>
      </c>
      <c r="F38" s="341" t="str">
        <f>IF(OR('ordem de passagem'!$G34="pct",'ordem de passagem'!$G34="tapete",'ordem de passagem'!$G34="pctn",'ordem de passagem'!$G34="pctm",'ordem de passagem'!$G34="pctt"),'ordem de passagem'!F34,"")</f>
        <v/>
      </c>
      <c r="G38" s="341" t="str">
        <f>IF(OR('ordem de passagem'!$G34="pct",'ordem de passagem'!$G34="tapete",'ordem de passagem'!$G34="pctn",'ordem de passagem'!$G34="pctm",'ordem de passagem'!$G34="pctt"),'ordem de passagem'!H34,"")</f>
        <v/>
      </c>
      <c r="H38" s="614"/>
      <c r="I38" s="615"/>
      <c r="J38" s="616"/>
      <c r="K38" s="617"/>
      <c r="L38" s="614"/>
      <c r="M38" s="615"/>
      <c r="N38" s="616"/>
      <c r="O38" s="617"/>
      <c r="P38" s="614"/>
      <c r="Q38" s="618"/>
      <c r="R38" s="466"/>
      <c r="S38" s="374"/>
      <c r="T38" s="465"/>
      <c r="U38" s="342"/>
      <c r="V38" s="343">
        <f t="shared" si="0"/>
        <v>0</v>
      </c>
      <c r="W38" s="343">
        <f t="shared" si="1"/>
        <v>0</v>
      </c>
      <c r="X38" s="343" t="str">
        <f t="shared" si="2"/>
        <v/>
      </c>
    </row>
    <row r="39" spans="1:24" s="346" customFormat="1" ht="21" x14ac:dyDescent="0.4">
      <c r="A39" s="341" t="str">
        <f>IF(OR('ordem de passagem'!$G35="pct",'ordem de passagem'!$G35="tapete",'ordem de passagem'!$G35="pctn",'ordem de passagem'!$G35="pctm",'ordem de passagem'!$G35="pctt"),'ordem de passagem'!B35,"")</f>
        <v/>
      </c>
      <c r="B39" s="402" t="str">
        <f>IF(OR('ordem de passagem'!$G35="pct",'ordem de passagem'!$G35="tapete",'ordem de passagem'!$G35="pctn",'ordem de passagem'!$G35="pctm",'ordem de passagem'!$G35="pctt"),'ordem de passagem'!C35,"Não faz este aparelho")</f>
        <v>Não faz este aparelho</v>
      </c>
      <c r="C39" s="402" t="str">
        <f>IF(OR('ordem de passagem'!$G35="pct",'ordem de passagem'!$G35="tapete",'ordem de passagem'!$G35="pctn",'ordem de passagem'!$G35="pctm",'ordem de passagem'!$G35="pctt"),'ordem de passagem'!D35,"")</f>
        <v/>
      </c>
      <c r="D39" s="341" t="str">
        <f>IF(OR('ordem de passagem'!$G35="pct",'ordem de passagem'!$G35="tapete",'ordem de passagem'!$G35="pctn",'ordem de passagem'!$G35="pctm",'ordem de passagem'!$G35="pctt"),'ordem de passagem'!E35,"")</f>
        <v/>
      </c>
      <c r="E39" s="341" t="str">
        <f>IF(OR('ordem de passagem'!$G35="pct",'ordem de passagem'!$G35="tapete",'ordem de passagem'!$G35="pctn",'ordem de passagem'!$G35="pctm",'ordem de passagem'!$G35="pctt"),'ordem de passagem'!G35,"")</f>
        <v/>
      </c>
      <c r="F39" s="341" t="str">
        <f>IF(OR('ordem de passagem'!$G35="pct",'ordem de passagem'!$G35="tapete",'ordem de passagem'!$G35="pctn",'ordem de passagem'!$G35="pctm",'ordem de passagem'!$G35="pctt"),'ordem de passagem'!F35,"")</f>
        <v/>
      </c>
      <c r="G39" s="341" t="str">
        <f>IF(OR('ordem de passagem'!$G35="pct",'ordem de passagem'!$G35="tapete",'ordem de passagem'!$G35="pctn",'ordem de passagem'!$G35="pctm",'ordem de passagem'!$G35="pctt"),'ordem de passagem'!H35,"")</f>
        <v/>
      </c>
      <c r="H39" s="614"/>
      <c r="I39" s="615"/>
      <c r="J39" s="616"/>
      <c r="K39" s="617"/>
      <c r="L39" s="614"/>
      <c r="M39" s="615"/>
      <c r="N39" s="616"/>
      <c r="O39" s="617"/>
      <c r="P39" s="614"/>
      <c r="Q39" s="618"/>
      <c r="R39" s="466"/>
      <c r="S39" s="374"/>
      <c r="T39" s="465"/>
      <c r="U39" s="342"/>
      <c r="V39" s="343">
        <f t="shared" si="0"/>
        <v>0</v>
      </c>
      <c r="W39" s="343">
        <f t="shared" si="1"/>
        <v>0</v>
      </c>
      <c r="X39" s="343" t="str">
        <f t="shared" si="2"/>
        <v/>
      </c>
    </row>
    <row r="40" spans="1:24" s="346" customFormat="1" ht="21" x14ac:dyDescent="0.4">
      <c r="A40" s="341" t="str">
        <f>IF(OR('ordem de passagem'!$G36="pct",'ordem de passagem'!$G36="tapete",'ordem de passagem'!$G36="pctn",'ordem de passagem'!$G36="pctm",'ordem de passagem'!$G36="pctt"),'ordem de passagem'!B36,"")</f>
        <v/>
      </c>
      <c r="B40" s="402" t="str">
        <f>IF(OR('ordem de passagem'!$G36="pct",'ordem de passagem'!$G36="tapete",'ordem de passagem'!$G36="pctn",'ordem de passagem'!$G36="pctm",'ordem de passagem'!$G36="pctt"),'ordem de passagem'!C36,"Não faz este aparelho")</f>
        <v>Não faz este aparelho</v>
      </c>
      <c r="C40" s="402" t="str">
        <f>IF(OR('ordem de passagem'!$G36="pct",'ordem de passagem'!$G36="tapete",'ordem de passagem'!$G36="pctn",'ordem de passagem'!$G36="pctm",'ordem de passagem'!$G36="pctt"),'ordem de passagem'!D36,"")</f>
        <v/>
      </c>
      <c r="D40" s="341" t="str">
        <f>IF(OR('ordem de passagem'!$G36="pct",'ordem de passagem'!$G36="tapete",'ordem de passagem'!$G36="pctn",'ordem de passagem'!$G36="pctm",'ordem de passagem'!$G36="pctt"),'ordem de passagem'!E36,"")</f>
        <v/>
      </c>
      <c r="E40" s="341" t="str">
        <f>IF(OR('ordem de passagem'!$G36="pct",'ordem de passagem'!$G36="tapete",'ordem de passagem'!$G36="pctn",'ordem de passagem'!$G36="pctm",'ordem de passagem'!$G36="pctt"),'ordem de passagem'!G36,"")</f>
        <v/>
      </c>
      <c r="F40" s="341" t="str">
        <f>IF(OR('ordem de passagem'!$G36="pct",'ordem de passagem'!$G36="tapete",'ordem de passagem'!$G36="pctn",'ordem de passagem'!$G36="pctm",'ordem de passagem'!$G36="pctt"),'ordem de passagem'!F36,"")</f>
        <v/>
      </c>
      <c r="G40" s="341" t="str">
        <f>IF(OR('ordem de passagem'!$G36="pct",'ordem de passagem'!$G36="tapete",'ordem de passagem'!$G36="pctn",'ordem de passagem'!$G36="pctm",'ordem de passagem'!$G36="pctt"),'ordem de passagem'!H36,"")</f>
        <v/>
      </c>
      <c r="H40" s="614"/>
      <c r="I40" s="615"/>
      <c r="J40" s="616"/>
      <c r="K40" s="617"/>
      <c r="L40" s="614"/>
      <c r="M40" s="615"/>
      <c r="N40" s="616"/>
      <c r="O40" s="617"/>
      <c r="P40" s="614"/>
      <c r="Q40" s="618"/>
      <c r="R40" s="466"/>
      <c r="S40" s="374"/>
      <c r="T40" s="465"/>
      <c r="U40" s="342"/>
      <c r="V40" s="343">
        <f t="shared" si="0"/>
        <v>0</v>
      </c>
      <c r="W40" s="343">
        <f t="shared" si="1"/>
        <v>0</v>
      </c>
      <c r="X40" s="343" t="str">
        <f t="shared" si="2"/>
        <v/>
      </c>
    </row>
    <row r="41" spans="1:24" s="346" customFormat="1" ht="21" x14ac:dyDescent="0.4">
      <c r="A41" s="341" t="str">
        <f>IF(OR('ordem de passagem'!$G37="pct",'ordem de passagem'!$G37="tapete",'ordem de passagem'!$G37="pctn",'ordem de passagem'!$G37="pctm",'ordem de passagem'!$G37="pctt"),'ordem de passagem'!B37,"")</f>
        <v/>
      </c>
      <c r="B41" s="402" t="str">
        <f>IF(OR('ordem de passagem'!$G37="pct",'ordem de passagem'!$G37="tapete",'ordem de passagem'!$G37="pctn",'ordem de passagem'!$G37="pctm",'ordem de passagem'!$G37="pctt"),'ordem de passagem'!C37,"Não faz este aparelho")</f>
        <v>Não faz este aparelho</v>
      </c>
      <c r="C41" s="402" t="str">
        <f>IF(OR('ordem de passagem'!$G37="pct",'ordem de passagem'!$G37="tapete",'ordem de passagem'!$G37="pctn",'ordem de passagem'!$G37="pctm",'ordem de passagem'!$G37="pctt"),'ordem de passagem'!D37,"")</f>
        <v/>
      </c>
      <c r="D41" s="341" t="str">
        <f>IF(OR('ordem de passagem'!$G37="pct",'ordem de passagem'!$G37="tapete",'ordem de passagem'!$G37="pctn",'ordem de passagem'!$G37="pctm",'ordem de passagem'!$G37="pctt"),'ordem de passagem'!E37,"")</f>
        <v/>
      </c>
      <c r="E41" s="341" t="str">
        <f>IF(OR('ordem de passagem'!$G37="pct",'ordem de passagem'!$G37="tapete",'ordem de passagem'!$G37="pctn",'ordem de passagem'!$G37="pctm",'ordem de passagem'!$G37="pctt"),'ordem de passagem'!G37,"")</f>
        <v/>
      </c>
      <c r="F41" s="341" t="str">
        <f>IF(OR('ordem de passagem'!$G37="pct",'ordem de passagem'!$G37="tapete",'ordem de passagem'!$G37="pctn",'ordem de passagem'!$G37="pctm",'ordem de passagem'!$G37="pctt"),'ordem de passagem'!F37,"")</f>
        <v/>
      </c>
      <c r="G41" s="341" t="str">
        <f>IF(OR('ordem de passagem'!$G37="pct",'ordem de passagem'!$G37="tapete",'ordem de passagem'!$G37="pctn",'ordem de passagem'!$G37="pctm",'ordem de passagem'!$G37="pctt"),'ordem de passagem'!H37,"")</f>
        <v/>
      </c>
      <c r="H41" s="614"/>
      <c r="I41" s="615"/>
      <c r="J41" s="616"/>
      <c r="K41" s="617"/>
      <c r="L41" s="614"/>
      <c r="M41" s="615"/>
      <c r="N41" s="616"/>
      <c r="O41" s="617"/>
      <c r="P41" s="614"/>
      <c r="Q41" s="618"/>
      <c r="R41" s="466"/>
      <c r="S41" s="374"/>
      <c r="T41" s="465"/>
      <c r="U41" s="342"/>
      <c r="V41" s="343">
        <f t="shared" si="0"/>
        <v>0</v>
      </c>
      <c r="W41" s="343">
        <f t="shared" si="1"/>
        <v>0</v>
      </c>
      <c r="X41" s="343" t="str">
        <f t="shared" si="2"/>
        <v/>
      </c>
    </row>
    <row r="42" spans="1:24" s="346" customFormat="1" ht="21" x14ac:dyDescent="0.4">
      <c r="A42" s="341" t="str">
        <f>IF(OR('ordem de passagem'!$G38="pct",'ordem de passagem'!$G38="tapete",'ordem de passagem'!$G38="pctn",'ordem de passagem'!$G38="pctm",'ordem de passagem'!$G38="pctt"),'ordem de passagem'!B38,"")</f>
        <v/>
      </c>
      <c r="B42" s="402" t="str">
        <f>IF(OR('ordem de passagem'!$G38="pct",'ordem de passagem'!$G38="tapete",'ordem de passagem'!$G38="pctn",'ordem de passagem'!$G38="pctm",'ordem de passagem'!$G38="pctt"),'ordem de passagem'!C38,"Não faz este aparelho")</f>
        <v>Não faz este aparelho</v>
      </c>
      <c r="C42" s="402" t="str">
        <f>IF(OR('ordem de passagem'!$G38="pct",'ordem de passagem'!$G38="tapete",'ordem de passagem'!$G38="pctn",'ordem de passagem'!$G38="pctm",'ordem de passagem'!$G38="pctt"),'ordem de passagem'!D38,"")</f>
        <v/>
      </c>
      <c r="D42" s="341" t="str">
        <f>IF(OR('ordem de passagem'!$G38="pct",'ordem de passagem'!$G38="tapete",'ordem de passagem'!$G38="pctn",'ordem de passagem'!$G38="pctm",'ordem de passagem'!$G38="pctt"),'ordem de passagem'!E38,"")</f>
        <v/>
      </c>
      <c r="E42" s="341" t="str">
        <f>IF(OR('ordem de passagem'!$G38="pct",'ordem de passagem'!$G38="tapete",'ordem de passagem'!$G38="pctn",'ordem de passagem'!$G38="pctm",'ordem de passagem'!$G38="pctt"),'ordem de passagem'!G38,"")</f>
        <v/>
      </c>
      <c r="F42" s="341" t="str">
        <f>IF(OR('ordem de passagem'!$G38="pct",'ordem de passagem'!$G38="tapete",'ordem de passagem'!$G38="pctn",'ordem de passagem'!$G38="pctm",'ordem de passagem'!$G38="pctt"),'ordem de passagem'!F38,"")</f>
        <v/>
      </c>
      <c r="G42" s="341" t="str">
        <f>IF(OR('ordem de passagem'!$G38="pct",'ordem de passagem'!$G38="tapete",'ordem de passagem'!$G38="pctn",'ordem de passagem'!$G38="pctm",'ordem de passagem'!$G38="pctt"),'ordem de passagem'!H38,"")</f>
        <v/>
      </c>
      <c r="H42" s="614"/>
      <c r="I42" s="615"/>
      <c r="J42" s="616"/>
      <c r="K42" s="617"/>
      <c r="L42" s="614"/>
      <c r="M42" s="615"/>
      <c r="N42" s="616"/>
      <c r="O42" s="617"/>
      <c r="P42" s="614"/>
      <c r="Q42" s="618"/>
      <c r="R42" s="466"/>
      <c r="S42" s="374"/>
      <c r="T42" s="465"/>
      <c r="U42" s="342"/>
      <c r="V42" s="343">
        <f t="shared" si="0"/>
        <v>0</v>
      </c>
      <c r="W42" s="343">
        <f t="shared" si="1"/>
        <v>0</v>
      </c>
      <c r="X42" s="343" t="str">
        <f t="shared" si="2"/>
        <v/>
      </c>
    </row>
    <row r="43" spans="1:24" s="346" customFormat="1" ht="21" x14ac:dyDescent="0.4">
      <c r="A43" s="341" t="str">
        <f>IF(OR('ordem de passagem'!$G39="pct",'ordem de passagem'!$G39="tapete",'ordem de passagem'!$G39="pctn",'ordem de passagem'!$G39="pctm",'ordem de passagem'!$G39="pctt"),'ordem de passagem'!B39,"")</f>
        <v/>
      </c>
      <c r="B43" s="402" t="str">
        <f>IF(OR('ordem de passagem'!$G39="pct",'ordem de passagem'!$G39="tapete",'ordem de passagem'!$G39="pctn",'ordem de passagem'!$G39="pctm",'ordem de passagem'!$G39="pctt"),'ordem de passagem'!C39,"Não faz este aparelho")</f>
        <v>Não faz este aparelho</v>
      </c>
      <c r="C43" s="402" t="str">
        <f>IF(OR('ordem de passagem'!$G39="pct",'ordem de passagem'!$G39="tapete",'ordem de passagem'!$G39="pctn",'ordem de passagem'!$G39="pctm",'ordem de passagem'!$G39="pctt"),'ordem de passagem'!D39,"")</f>
        <v/>
      </c>
      <c r="D43" s="341" t="str">
        <f>IF(OR('ordem de passagem'!$G39="pct",'ordem de passagem'!$G39="tapete",'ordem de passagem'!$G39="pctn",'ordem de passagem'!$G39="pctm",'ordem de passagem'!$G39="pctt"),'ordem de passagem'!E39,"")</f>
        <v/>
      </c>
      <c r="E43" s="341" t="str">
        <f>IF(OR('ordem de passagem'!$G39="pct",'ordem de passagem'!$G39="tapete",'ordem de passagem'!$G39="pctn",'ordem de passagem'!$G39="pctm",'ordem de passagem'!$G39="pctt"),'ordem de passagem'!G39,"")</f>
        <v/>
      </c>
      <c r="F43" s="341" t="str">
        <f>IF(OR('ordem de passagem'!$G39="pct",'ordem de passagem'!$G39="tapete",'ordem de passagem'!$G39="pctn",'ordem de passagem'!$G39="pctm",'ordem de passagem'!$G39="pctt"),'ordem de passagem'!F39,"")</f>
        <v/>
      </c>
      <c r="G43" s="341" t="str">
        <f>IF(OR('ordem de passagem'!$G39="pct",'ordem de passagem'!$G39="tapete",'ordem de passagem'!$G39="pctn",'ordem de passagem'!$G39="pctm",'ordem de passagem'!$G39="pctt"),'ordem de passagem'!H39,"")</f>
        <v/>
      </c>
      <c r="H43" s="614"/>
      <c r="I43" s="615"/>
      <c r="J43" s="616"/>
      <c r="K43" s="617"/>
      <c r="L43" s="614"/>
      <c r="M43" s="615"/>
      <c r="N43" s="616"/>
      <c r="O43" s="617"/>
      <c r="P43" s="614"/>
      <c r="Q43" s="618"/>
      <c r="R43" s="466"/>
      <c r="S43" s="374"/>
      <c r="T43" s="465"/>
      <c r="U43" s="342"/>
      <c r="V43" s="343">
        <f t="shared" si="0"/>
        <v>0</v>
      </c>
      <c r="W43" s="343">
        <f t="shared" si="1"/>
        <v>0</v>
      </c>
      <c r="X43" s="343" t="str">
        <f t="shared" si="2"/>
        <v/>
      </c>
    </row>
    <row r="44" spans="1:24" s="346" customFormat="1" ht="21" x14ac:dyDescent="0.4">
      <c r="A44" s="341" t="str">
        <f>IF(OR('ordem de passagem'!$G40="pct",'ordem de passagem'!$G40="tapete",'ordem de passagem'!$G40="pctn",'ordem de passagem'!$G40="pctm",'ordem de passagem'!$G40="pctt"),'ordem de passagem'!B40,"")</f>
        <v/>
      </c>
      <c r="B44" s="402" t="str">
        <f>IF(OR('ordem de passagem'!$G40="pct",'ordem de passagem'!$G40="tapete",'ordem de passagem'!$G40="pctn",'ordem de passagem'!$G40="pctm",'ordem de passagem'!$G40="pctt"),'ordem de passagem'!C40,"Não faz este aparelho")</f>
        <v>Não faz este aparelho</v>
      </c>
      <c r="C44" s="402" t="str">
        <f>IF(OR('ordem de passagem'!$G40="pct",'ordem de passagem'!$G40="tapete",'ordem de passagem'!$G40="pctn",'ordem de passagem'!$G40="pctm",'ordem de passagem'!$G40="pctt"),'ordem de passagem'!D40,"")</f>
        <v/>
      </c>
      <c r="D44" s="341" t="str">
        <f>IF(OR('ordem de passagem'!$G40="pct",'ordem de passagem'!$G40="tapete",'ordem de passagem'!$G40="pctn",'ordem de passagem'!$G40="pctm",'ordem de passagem'!$G40="pctt"),'ordem de passagem'!E40,"")</f>
        <v/>
      </c>
      <c r="E44" s="341" t="str">
        <f>IF(OR('ordem de passagem'!$G40="pct",'ordem de passagem'!$G40="tapete",'ordem de passagem'!$G40="pctn",'ordem de passagem'!$G40="pctm",'ordem de passagem'!$G40="pctt"),'ordem de passagem'!G40,"")</f>
        <v/>
      </c>
      <c r="F44" s="341" t="str">
        <f>IF(OR('ordem de passagem'!$G40="pct",'ordem de passagem'!$G40="tapete",'ordem de passagem'!$G40="pctn",'ordem de passagem'!$G40="pctm",'ordem de passagem'!$G40="pctt"),'ordem de passagem'!F40,"")</f>
        <v/>
      </c>
      <c r="G44" s="341" t="str">
        <f>IF(OR('ordem de passagem'!$G40="pct",'ordem de passagem'!$G40="tapete",'ordem de passagem'!$G40="pctn",'ordem de passagem'!$G40="pctm",'ordem de passagem'!$G40="pctt"),'ordem de passagem'!H40,"")</f>
        <v/>
      </c>
      <c r="H44" s="614"/>
      <c r="I44" s="615"/>
      <c r="J44" s="616"/>
      <c r="K44" s="617"/>
      <c r="L44" s="614"/>
      <c r="M44" s="615"/>
      <c r="N44" s="616"/>
      <c r="O44" s="617"/>
      <c r="P44" s="614"/>
      <c r="Q44" s="618"/>
      <c r="R44" s="466"/>
      <c r="S44" s="374"/>
      <c r="T44" s="465"/>
      <c r="U44" s="342"/>
      <c r="V44" s="343">
        <f t="shared" si="0"/>
        <v>0</v>
      </c>
      <c r="W44" s="343">
        <f t="shared" si="1"/>
        <v>0</v>
      </c>
      <c r="X44" s="343" t="str">
        <f t="shared" si="2"/>
        <v/>
      </c>
    </row>
    <row r="45" spans="1:24" s="346" customFormat="1" ht="21" x14ac:dyDescent="0.4">
      <c r="A45" s="341" t="str">
        <f>IF(OR('ordem de passagem'!$G41="pct",'ordem de passagem'!$G41="tapete",'ordem de passagem'!$G41="pctn",'ordem de passagem'!$G41="pctm",'ordem de passagem'!$G41="pctt"),'ordem de passagem'!B41,"")</f>
        <v/>
      </c>
      <c r="B45" s="402" t="str">
        <f>IF(OR('ordem de passagem'!$G41="pct",'ordem de passagem'!$G41="tapete",'ordem de passagem'!$G41="pctn",'ordem de passagem'!$G41="pctm",'ordem de passagem'!$G41="pctt"),'ordem de passagem'!C41,"Não faz este aparelho")</f>
        <v>Não faz este aparelho</v>
      </c>
      <c r="C45" s="402" t="str">
        <f>IF(OR('ordem de passagem'!$G41="pct",'ordem de passagem'!$G41="tapete",'ordem de passagem'!$G41="pctn",'ordem de passagem'!$G41="pctm",'ordem de passagem'!$G41="pctt"),'ordem de passagem'!D41,"")</f>
        <v/>
      </c>
      <c r="D45" s="341" t="str">
        <f>IF(OR('ordem de passagem'!$G41="pct",'ordem de passagem'!$G41="tapete",'ordem de passagem'!$G41="pctn",'ordem de passagem'!$G41="pctm",'ordem de passagem'!$G41="pctt"),'ordem de passagem'!E41,"")</f>
        <v/>
      </c>
      <c r="E45" s="341" t="str">
        <f>IF(OR('ordem de passagem'!$G41="pct",'ordem de passagem'!$G41="tapete",'ordem de passagem'!$G41="pctn",'ordem de passagem'!$G41="pctm",'ordem de passagem'!$G41="pctt"),'ordem de passagem'!G41,"")</f>
        <v/>
      </c>
      <c r="F45" s="341" t="str">
        <f>IF(OR('ordem de passagem'!$G41="pct",'ordem de passagem'!$G41="tapete",'ordem de passagem'!$G41="pctn",'ordem de passagem'!$G41="pctm",'ordem de passagem'!$G41="pctt"),'ordem de passagem'!F41,"")</f>
        <v/>
      </c>
      <c r="G45" s="341" t="str">
        <f>IF(OR('ordem de passagem'!$G41="pct",'ordem de passagem'!$G41="tapete",'ordem de passagem'!$G41="pctn",'ordem de passagem'!$G41="pctm",'ordem de passagem'!$G41="pctt"),'ordem de passagem'!H41,"")</f>
        <v/>
      </c>
      <c r="H45" s="614"/>
      <c r="I45" s="615"/>
      <c r="J45" s="616"/>
      <c r="K45" s="617"/>
      <c r="L45" s="614"/>
      <c r="M45" s="615"/>
      <c r="N45" s="616"/>
      <c r="O45" s="617"/>
      <c r="P45" s="614"/>
      <c r="Q45" s="618"/>
      <c r="R45" s="466"/>
      <c r="S45" s="374"/>
      <c r="T45" s="465"/>
      <c r="U45" s="342"/>
      <c r="V45" s="343">
        <f t="shared" si="0"/>
        <v>0</v>
      </c>
      <c r="W45" s="343">
        <f t="shared" si="1"/>
        <v>0</v>
      </c>
      <c r="X45" s="343" t="str">
        <f t="shared" si="2"/>
        <v/>
      </c>
    </row>
    <row r="46" spans="1:24" s="346" customFormat="1" ht="21" x14ac:dyDescent="0.4">
      <c r="A46" s="341" t="str">
        <f>IF(OR('ordem de passagem'!$G42="pct",'ordem de passagem'!$G42="tapete",'ordem de passagem'!$G42="pctn",'ordem de passagem'!$G42="pctm",'ordem de passagem'!$G42="pctt"),'ordem de passagem'!B42,"")</f>
        <v/>
      </c>
      <c r="B46" s="402" t="str">
        <f>IF(OR('ordem de passagem'!$G42="pct",'ordem de passagem'!$G42="tapete",'ordem de passagem'!$G42="pctn",'ordem de passagem'!$G42="pctm",'ordem de passagem'!$G42="pctt"),'ordem de passagem'!C42,"Não faz este aparelho")</f>
        <v>Não faz este aparelho</v>
      </c>
      <c r="C46" s="402" t="str">
        <f>IF(OR('ordem de passagem'!$G42="pct",'ordem de passagem'!$G42="tapete",'ordem de passagem'!$G42="pctn",'ordem de passagem'!$G42="pctm",'ordem de passagem'!$G42="pctt"),'ordem de passagem'!D42,"")</f>
        <v/>
      </c>
      <c r="D46" s="341" t="str">
        <f>IF(OR('ordem de passagem'!$G42="pct",'ordem de passagem'!$G42="tapete",'ordem de passagem'!$G42="pctn",'ordem de passagem'!$G42="pctm",'ordem de passagem'!$G42="pctt"),'ordem de passagem'!E42,"")</f>
        <v/>
      </c>
      <c r="E46" s="341" t="str">
        <f>IF(OR('ordem de passagem'!$G42="pct",'ordem de passagem'!$G42="tapete",'ordem de passagem'!$G42="pctn",'ordem de passagem'!$G42="pctm",'ordem de passagem'!$G42="pctt"),'ordem de passagem'!G42,"")</f>
        <v/>
      </c>
      <c r="F46" s="341" t="str">
        <f>IF(OR('ordem de passagem'!$G42="pct",'ordem de passagem'!$G42="tapete",'ordem de passagem'!$G42="pctn",'ordem de passagem'!$G42="pctm",'ordem de passagem'!$G42="pctt"),'ordem de passagem'!F42,"")</f>
        <v/>
      </c>
      <c r="G46" s="341" t="str">
        <f>IF(OR('ordem de passagem'!$G42="pct",'ordem de passagem'!$G42="tapete",'ordem de passagem'!$G42="pctn",'ordem de passagem'!$G42="pctm",'ordem de passagem'!$G42="pctt"),'ordem de passagem'!H42,"")</f>
        <v/>
      </c>
      <c r="H46" s="614"/>
      <c r="I46" s="615"/>
      <c r="J46" s="616"/>
      <c r="K46" s="617"/>
      <c r="L46" s="614"/>
      <c r="M46" s="615"/>
      <c r="N46" s="616"/>
      <c r="O46" s="617"/>
      <c r="P46" s="614"/>
      <c r="Q46" s="618"/>
      <c r="R46" s="466"/>
      <c r="S46" s="374"/>
      <c r="T46" s="465"/>
      <c r="U46" s="342"/>
      <c r="V46" s="343">
        <f t="shared" ref="V46:V77" si="3">IFERROR((IF($U$11=3,(H46+J46+L46)+T46,IF($U$11=5,(H46+J46+L46+N46+P46)-MAX(H46,J46,L46,N46,P46)-MIN(H46,J46,L46,N46,P46))+T46))-S46,"")</f>
        <v>0</v>
      </c>
      <c r="W46" s="343">
        <f t="shared" ref="W46:W77" si="4">IF($U$11=4,"",V46)</f>
        <v>0</v>
      </c>
      <c r="X46" s="343" t="str">
        <f t="shared" si="2"/>
        <v/>
      </c>
    </row>
    <row r="47" spans="1:24" s="346" customFormat="1" ht="21" x14ac:dyDescent="0.4">
      <c r="A47" s="341" t="str">
        <f>IF(OR('ordem de passagem'!$G43="pct",'ordem de passagem'!$G43="tapete",'ordem de passagem'!$G43="pctn",'ordem de passagem'!$G43="pctm",'ordem de passagem'!$G43="pctt"),'ordem de passagem'!B43,"")</f>
        <v/>
      </c>
      <c r="B47" s="402" t="str">
        <f>IF(OR('ordem de passagem'!$G43="pct",'ordem de passagem'!$G43="tapete",'ordem de passagem'!$G43="pctn",'ordem de passagem'!$G43="pctm",'ordem de passagem'!$G43="pctt"),'ordem de passagem'!C43,"Não faz este aparelho")</f>
        <v>Não faz este aparelho</v>
      </c>
      <c r="C47" s="402" t="str">
        <f>IF(OR('ordem de passagem'!$G43="pct",'ordem de passagem'!$G43="tapete",'ordem de passagem'!$G43="pctn",'ordem de passagem'!$G43="pctm",'ordem de passagem'!$G43="pctt"),'ordem de passagem'!D43,"")</f>
        <v/>
      </c>
      <c r="D47" s="341" t="str">
        <f>IF(OR('ordem de passagem'!$G43="pct",'ordem de passagem'!$G43="tapete",'ordem de passagem'!$G43="pctn",'ordem de passagem'!$G43="pctm",'ordem de passagem'!$G43="pctt"),'ordem de passagem'!E43,"")</f>
        <v/>
      </c>
      <c r="E47" s="341" t="str">
        <f>IF(OR('ordem de passagem'!$G43="pct",'ordem de passagem'!$G43="tapete",'ordem de passagem'!$G43="pctn",'ordem de passagem'!$G43="pctm",'ordem de passagem'!$G43="pctt"),'ordem de passagem'!G43,"")</f>
        <v/>
      </c>
      <c r="F47" s="341" t="str">
        <f>IF(OR('ordem de passagem'!$G43="pct",'ordem de passagem'!$G43="tapete",'ordem de passagem'!$G43="pctn",'ordem de passagem'!$G43="pctm",'ordem de passagem'!$G43="pctt"),'ordem de passagem'!F43,"")</f>
        <v/>
      </c>
      <c r="G47" s="341" t="str">
        <f>IF(OR('ordem de passagem'!$G43="pct",'ordem de passagem'!$G43="tapete",'ordem de passagem'!$G43="pctn",'ordem de passagem'!$G43="pctm",'ordem de passagem'!$G43="pctt"),'ordem de passagem'!H43,"")</f>
        <v/>
      </c>
      <c r="H47" s="614"/>
      <c r="I47" s="615"/>
      <c r="J47" s="616"/>
      <c r="K47" s="617"/>
      <c r="L47" s="614"/>
      <c r="M47" s="615"/>
      <c r="N47" s="616"/>
      <c r="O47" s="617"/>
      <c r="P47" s="614"/>
      <c r="Q47" s="618"/>
      <c r="R47" s="466"/>
      <c r="S47" s="374"/>
      <c r="T47" s="465"/>
      <c r="U47" s="342"/>
      <c r="V47" s="343">
        <f t="shared" si="3"/>
        <v>0</v>
      </c>
      <c r="W47" s="343">
        <f t="shared" si="4"/>
        <v>0</v>
      </c>
      <c r="X47" s="343" t="str">
        <f t="shared" si="2"/>
        <v/>
      </c>
    </row>
    <row r="48" spans="1:24" s="346" customFormat="1" ht="21" x14ac:dyDescent="0.4">
      <c r="A48" s="341" t="str">
        <f>IF(OR('ordem de passagem'!$G44="pct",'ordem de passagem'!$G44="tapete",'ordem de passagem'!$G44="pctn",'ordem de passagem'!$G44="pctm",'ordem de passagem'!$G44="pctt"),'ordem de passagem'!B44,"")</f>
        <v/>
      </c>
      <c r="B48" s="402" t="str">
        <f>IF(OR('ordem de passagem'!$G44="pct",'ordem de passagem'!$G44="tapete",'ordem de passagem'!$G44="pctn",'ordem de passagem'!$G44="pctm",'ordem de passagem'!$G44="pctt"),'ordem de passagem'!C44,"Não faz este aparelho")</f>
        <v>Não faz este aparelho</v>
      </c>
      <c r="C48" s="402" t="str">
        <f>IF(OR('ordem de passagem'!$G44="pct",'ordem de passagem'!$G44="tapete",'ordem de passagem'!$G44="pctn",'ordem de passagem'!$G44="pctm",'ordem de passagem'!$G44="pctt"),'ordem de passagem'!D44,"")</f>
        <v/>
      </c>
      <c r="D48" s="341" t="str">
        <f>IF(OR('ordem de passagem'!$G44="pct",'ordem de passagem'!$G44="tapete",'ordem de passagem'!$G44="pctn",'ordem de passagem'!$G44="pctm",'ordem de passagem'!$G44="pctt"),'ordem de passagem'!E44,"")</f>
        <v/>
      </c>
      <c r="E48" s="341" t="str">
        <f>IF(OR('ordem de passagem'!$G44="pct",'ordem de passagem'!$G44="tapete",'ordem de passagem'!$G44="pctn",'ordem de passagem'!$G44="pctm",'ordem de passagem'!$G44="pctt"),'ordem de passagem'!G44,"")</f>
        <v/>
      </c>
      <c r="F48" s="341" t="str">
        <f>IF(OR('ordem de passagem'!$G44="pct",'ordem de passagem'!$G44="tapete",'ordem de passagem'!$G44="pctn",'ordem de passagem'!$G44="pctm",'ordem de passagem'!$G44="pctt"),'ordem de passagem'!F44,"")</f>
        <v/>
      </c>
      <c r="G48" s="341" t="str">
        <f>IF(OR('ordem de passagem'!$G44="pct",'ordem de passagem'!$G44="tapete",'ordem de passagem'!$G44="pctn",'ordem de passagem'!$G44="pctm",'ordem de passagem'!$G44="pctt"),'ordem de passagem'!H44,"")</f>
        <v/>
      </c>
      <c r="H48" s="614"/>
      <c r="I48" s="615"/>
      <c r="J48" s="616"/>
      <c r="K48" s="617"/>
      <c r="L48" s="614"/>
      <c r="M48" s="615"/>
      <c r="N48" s="616"/>
      <c r="O48" s="617"/>
      <c r="P48" s="614"/>
      <c r="Q48" s="618"/>
      <c r="R48" s="466"/>
      <c r="S48" s="374"/>
      <c r="T48" s="465"/>
      <c r="U48" s="342"/>
      <c r="V48" s="343">
        <f t="shared" si="3"/>
        <v>0</v>
      </c>
      <c r="W48" s="343">
        <f t="shared" si="4"/>
        <v>0</v>
      </c>
      <c r="X48" s="343" t="str">
        <f t="shared" si="2"/>
        <v/>
      </c>
    </row>
    <row r="49" spans="1:24" s="346" customFormat="1" ht="21" x14ac:dyDescent="0.4">
      <c r="A49" s="341" t="str">
        <f>IF(OR('ordem de passagem'!$G45="pct",'ordem de passagem'!$G45="tapete",'ordem de passagem'!$G45="pctn",'ordem de passagem'!$G45="pctm",'ordem de passagem'!$G45="pctt"),'ordem de passagem'!B45,"")</f>
        <v/>
      </c>
      <c r="B49" s="402" t="str">
        <f>IF(OR('ordem de passagem'!$G45="pct",'ordem de passagem'!$G45="tapete",'ordem de passagem'!$G45="pctn",'ordem de passagem'!$G45="pctm",'ordem de passagem'!$G45="pctt"),'ordem de passagem'!C45,"Não faz este aparelho")</f>
        <v>Não faz este aparelho</v>
      </c>
      <c r="C49" s="402" t="str">
        <f>IF(OR('ordem de passagem'!$G45="pct",'ordem de passagem'!$G45="tapete",'ordem de passagem'!$G45="pctn",'ordem de passagem'!$G45="pctm",'ordem de passagem'!$G45="pctt"),'ordem de passagem'!D45,"")</f>
        <v/>
      </c>
      <c r="D49" s="341" t="str">
        <f>IF(OR('ordem de passagem'!$G45="pct",'ordem de passagem'!$G45="tapete",'ordem de passagem'!$G45="pctn",'ordem de passagem'!$G45="pctm",'ordem de passagem'!$G45="pctt"),'ordem de passagem'!E45,"")</f>
        <v/>
      </c>
      <c r="E49" s="341" t="str">
        <f>IF(OR('ordem de passagem'!$G45="pct",'ordem de passagem'!$G45="tapete",'ordem de passagem'!$G45="pctn",'ordem de passagem'!$G45="pctm",'ordem de passagem'!$G45="pctt"),'ordem de passagem'!G45,"")</f>
        <v/>
      </c>
      <c r="F49" s="341" t="str">
        <f>IF(OR('ordem de passagem'!$G45="pct",'ordem de passagem'!$G45="tapete",'ordem de passagem'!$G45="pctn",'ordem de passagem'!$G45="pctm",'ordem de passagem'!$G45="pctt"),'ordem de passagem'!F45,"")</f>
        <v/>
      </c>
      <c r="G49" s="341" t="str">
        <f>IF(OR('ordem de passagem'!$G45="pct",'ordem de passagem'!$G45="tapete",'ordem de passagem'!$G45="pctn",'ordem de passagem'!$G45="pctm",'ordem de passagem'!$G45="pctt"),'ordem de passagem'!H45,"")</f>
        <v/>
      </c>
      <c r="H49" s="614"/>
      <c r="I49" s="615"/>
      <c r="J49" s="616"/>
      <c r="K49" s="617"/>
      <c r="L49" s="614"/>
      <c r="M49" s="615"/>
      <c r="N49" s="616"/>
      <c r="O49" s="617"/>
      <c r="P49" s="614"/>
      <c r="Q49" s="618"/>
      <c r="R49" s="466"/>
      <c r="S49" s="374"/>
      <c r="T49" s="465"/>
      <c r="U49" s="342"/>
      <c r="V49" s="343">
        <f t="shared" si="3"/>
        <v>0</v>
      </c>
      <c r="W49" s="343">
        <f t="shared" si="4"/>
        <v>0</v>
      </c>
      <c r="X49" s="343" t="str">
        <f t="shared" si="2"/>
        <v/>
      </c>
    </row>
    <row r="50" spans="1:24" s="346" customFormat="1" ht="21" x14ac:dyDescent="0.4">
      <c r="A50" s="341" t="str">
        <f>IF(OR('ordem de passagem'!$G46="pct",'ordem de passagem'!$G46="tapete",'ordem de passagem'!$G46="pctn",'ordem de passagem'!$G46="pctm",'ordem de passagem'!$G46="pctt"),'ordem de passagem'!B46,"")</f>
        <v/>
      </c>
      <c r="B50" s="402" t="str">
        <f>IF(OR('ordem de passagem'!$G46="pct",'ordem de passagem'!$G46="tapete",'ordem de passagem'!$G46="pctn",'ordem de passagem'!$G46="pctm",'ordem de passagem'!$G46="pctt"),'ordem de passagem'!C46,"Não faz este aparelho")</f>
        <v>Não faz este aparelho</v>
      </c>
      <c r="C50" s="402" t="str">
        <f>IF(OR('ordem de passagem'!$G46="pct",'ordem de passagem'!$G46="tapete",'ordem de passagem'!$G46="pctn",'ordem de passagem'!$G46="pctm",'ordem de passagem'!$G46="pctt"),'ordem de passagem'!D46,"")</f>
        <v/>
      </c>
      <c r="D50" s="341" t="str">
        <f>IF(OR('ordem de passagem'!$G46="pct",'ordem de passagem'!$G46="tapete",'ordem de passagem'!$G46="pctn",'ordem de passagem'!$G46="pctm",'ordem de passagem'!$G46="pctt"),'ordem de passagem'!E46,"")</f>
        <v/>
      </c>
      <c r="E50" s="341" t="str">
        <f>IF(OR('ordem de passagem'!$G46="pct",'ordem de passagem'!$G46="tapete",'ordem de passagem'!$G46="pctn",'ordem de passagem'!$G46="pctm",'ordem de passagem'!$G46="pctt"),'ordem de passagem'!G46,"")</f>
        <v/>
      </c>
      <c r="F50" s="341" t="str">
        <f>IF(OR('ordem de passagem'!$G46="pct",'ordem de passagem'!$G46="tapete",'ordem de passagem'!$G46="pctn",'ordem de passagem'!$G46="pctm",'ordem de passagem'!$G46="pctt"),'ordem de passagem'!F46,"")</f>
        <v/>
      </c>
      <c r="G50" s="341" t="str">
        <f>IF(OR('ordem de passagem'!$G46="pct",'ordem de passagem'!$G46="tapete",'ordem de passagem'!$G46="pctn",'ordem de passagem'!$G46="pctm",'ordem de passagem'!$G46="pctt"),'ordem de passagem'!H46,"")</f>
        <v/>
      </c>
      <c r="H50" s="614"/>
      <c r="I50" s="615"/>
      <c r="J50" s="616"/>
      <c r="K50" s="617"/>
      <c r="L50" s="614"/>
      <c r="M50" s="615"/>
      <c r="N50" s="616"/>
      <c r="O50" s="617"/>
      <c r="P50" s="614"/>
      <c r="Q50" s="618"/>
      <c r="R50" s="466"/>
      <c r="S50" s="374"/>
      <c r="T50" s="465"/>
      <c r="U50" s="342"/>
      <c r="V50" s="343">
        <f t="shared" si="3"/>
        <v>0</v>
      </c>
      <c r="W50" s="343">
        <f t="shared" si="4"/>
        <v>0</v>
      </c>
      <c r="X50" s="343" t="str">
        <f t="shared" si="2"/>
        <v/>
      </c>
    </row>
    <row r="51" spans="1:24" s="346" customFormat="1" ht="21" x14ac:dyDescent="0.4">
      <c r="A51" s="341" t="str">
        <f>IF(OR('ordem de passagem'!$G47="pct",'ordem de passagem'!$G47="tapete",'ordem de passagem'!$G47="pctn",'ordem de passagem'!$G47="pctm",'ordem de passagem'!$G47="pctt"),'ordem de passagem'!B47,"")</f>
        <v/>
      </c>
      <c r="B51" s="402" t="str">
        <f>IF(OR('ordem de passagem'!$G47="pct",'ordem de passagem'!$G47="tapete",'ordem de passagem'!$G47="pctn",'ordem de passagem'!$G47="pctm",'ordem de passagem'!$G47="pctt"),'ordem de passagem'!C47,"Não faz este aparelho")</f>
        <v>Não faz este aparelho</v>
      </c>
      <c r="C51" s="402" t="str">
        <f>IF(OR('ordem de passagem'!$G47="pct",'ordem de passagem'!$G47="tapete",'ordem de passagem'!$G47="pctn",'ordem de passagem'!$G47="pctm",'ordem de passagem'!$G47="pctt"),'ordem de passagem'!D47,"")</f>
        <v/>
      </c>
      <c r="D51" s="341" t="str">
        <f>IF(OR('ordem de passagem'!$G47="pct",'ordem de passagem'!$G47="tapete",'ordem de passagem'!$G47="pctn",'ordem de passagem'!$G47="pctm",'ordem de passagem'!$G47="pctt"),'ordem de passagem'!E47,"")</f>
        <v/>
      </c>
      <c r="E51" s="341" t="str">
        <f>IF(OR('ordem de passagem'!$G47="pct",'ordem de passagem'!$G47="tapete",'ordem de passagem'!$G47="pctn",'ordem de passagem'!$G47="pctm",'ordem de passagem'!$G47="pctt"),'ordem de passagem'!G47,"")</f>
        <v/>
      </c>
      <c r="F51" s="341" t="str">
        <f>IF(OR('ordem de passagem'!$G47="pct",'ordem de passagem'!$G47="tapete",'ordem de passagem'!$G47="pctn",'ordem de passagem'!$G47="pctm",'ordem de passagem'!$G47="pctt"),'ordem de passagem'!F47,"")</f>
        <v/>
      </c>
      <c r="G51" s="341" t="str">
        <f>IF(OR('ordem de passagem'!$G47="pct",'ordem de passagem'!$G47="tapete",'ordem de passagem'!$G47="pctn",'ordem de passagem'!$G47="pctm",'ordem de passagem'!$G47="pctt"),'ordem de passagem'!H47,"")</f>
        <v/>
      </c>
      <c r="H51" s="614"/>
      <c r="I51" s="615"/>
      <c r="J51" s="616"/>
      <c r="K51" s="617"/>
      <c r="L51" s="614"/>
      <c r="M51" s="615"/>
      <c r="N51" s="616"/>
      <c r="O51" s="617"/>
      <c r="P51" s="614"/>
      <c r="Q51" s="618"/>
      <c r="R51" s="466"/>
      <c r="S51" s="374"/>
      <c r="T51" s="465"/>
      <c r="U51" s="342"/>
      <c r="V51" s="343">
        <f t="shared" si="3"/>
        <v>0</v>
      </c>
      <c r="W51" s="343">
        <f t="shared" si="4"/>
        <v>0</v>
      </c>
      <c r="X51" s="343" t="str">
        <f t="shared" si="2"/>
        <v/>
      </c>
    </row>
    <row r="52" spans="1:24" s="346" customFormat="1" ht="21" x14ac:dyDescent="0.4">
      <c r="A52" s="341" t="str">
        <f>IF(OR('ordem de passagem'!$G48="pct",'ordem de passagem'!$G48="tapete",'ordem de passagem'!$G48="pctn",'ordem de passagem'!$G48="pctm",'ordem de passagem'!$G48="pctt"),'ordem de passagem'!B48,"")</f>
        <v/>
      </c>
      <c r="B52" s="402" t="str">
        <f>IF(OR('ordem de passagem'!$G48="pct",'ordem de passagem'!$G48="tapete",'ordem de passagem'!$G48="pctn",'ordem de passagem'!$G48="pctm",'ordem de passagem'!$G48="pctt"),'ordem de passagem'!C48,"Não faz este aparelho")</f>
        <v>Não faz este aparelho</v>
      </c>
      <c r="C52" s="402" t="str">
        <f>IF(OR('ordem de passagem'!$G48="pct",'ordem de passagem'!$G48="tapete",'ordem de passagem'!$G48="pctn",'ordem de passagem'!$G48="pctm",'ordem de passagem'!$G48="pctt"),'ordem de passagem'!D48,"")</f>
        <v/>
      </c>
      <c r="D52" s="341" t="str">
        <f>IF(OR('ordem de passagem'!$G48="pct",'ordem de passagem'!$G48="tapete",'ordem de passagem'!$G48="pctn",'ordem de passagem'!$G48="pctm",'ordem de passagem'!$G48="pctt"),'ordem de passagem'!E48,"")</f>
        <v/>
      </c>
      <c r="E52" s="341" t="str">
        <f>IF(OR('ordem de passagem'!$G48="pct",'ordem de passagem'!$G48="tapete",'ordem de passagem'!$G48="pctn",'ordem de passagem'!$G48="pctm",'ordem de passagem'!$G48="pctt"),'ordem de passagem'!G48,"")</f>
        <v/>
      </c>
      <c r="F52" s="341" t="str">
        <f>IF(OR('ordem de passagem'!$G48="pct",'ordem de passagem'!$G48="tapete",'ordem de passagem'!$G48="pctn",'ordem de passagem'!$G48="pctm",'ordem de passagem'!$G48="pctt"),'ordem de passagem'!F48,"")</f>
        <v/>
      </c>
      <c r="G52" s="341" t="str">
        <f>IF(OR('ordem de passagem'!$G48="pct",'ordem de passagem'!$G48="tapete",'ordem de passagem'!$G48="pctn",'ordem de passagem'!$G48="pctm",'ordem de passagem'!$G48="pctt"),'ordem de passagem'!H48,"")</f>
        <v/>
      </c>
      <c r="H52" s="614"/>
      <c r="I52" s="615"/>
      <c r="J52" s="616"/>
      <c r="K52" s="617"/>
      <c r="L52" s="614"/>
      <c r="M52" s="615"/>
      <c r="N52" s="616"/>
      <c r="O52" s="617"/>
      <c r="P52" s="614"/>
      <c r="Q52" s="618"/>
      <c r="R52" s="466"/>
      <c r="S52" s="374"/>
      <c r="T52" s="465"/>
      <c r="U52" s="342"/>
      <c r="V52" s="343">
        <f t="shared" si="3"/>
        <v>0</v>
      </c>
      <c r="W52" s="343">
        <f t="shared" si="4"/>
        <v>0</v>
      </c>
      <c r="X52" s="343" t="str">
        <f t="shared" si="2"/>
        <v/>
      </c>
    </row>
    <row r="53" spans="1:24" s="346" customFormat="1" ht="21" x14ac:dyDescent="0.4">
      <c r="A53" s="341" t="str">
        <f>IF(OR('ordem de passagem'!$G49="pct",'ordem de passagem'!$G49="tapete",'ordem de passagem'!$G49="pctn",'ordem de passagem'!$G49="pctm",'ordem de passagem'!$G49="pctt"),'ordem de passagem'!B49,"")</f>
        <v/>
      </c>
      <c r="B53" s="402" t="str">
        <f>IF(OR('ordem de passagem'!$G49="pct",'ordem de passagem'!$G49="tapete",'ordem de passagem'!$G49="pctn",'ordem de passagem'!$G49="pctm",'ordem de passagem'!$G49="pctt"),'ordem de passagem'!C49,"Não faz este aparelho")</f>
        <v>Não faz este aparelho</v>
      </c>
      <c r="C53" s="402" t="str">
        <f>IF(OR('ordem de passagem'!$G49="pct",'ordem de passagem'!$G49="tapete",'ordem de passagem'!$G49="pctn",'ordem de passagem'!$G49="pctm",'ordem de passagem'!$G49="pctt"),'ordem de passagem'!D49,"")</f>
        <v/>
      </c>
      <c r="D53" s="341" t="str">
        <f>IF(OR('ordem de passagem'!$G49="pct",'ordem de passagem'!$G49="tapete",'ordem de passagem'!$G49="pctn",'ordem de passagem'!$G49="pctm",'ordem de passagem'!$G49="pctt"),'ordem de passagem'!E49,"")</f>
        <v/>
      </c>
      <c r="E53" s="341" t="str">
        <f>IF(OR('ordem de passagem'!$G49="pct",'ordem de passagem'!$G49="tapete",'ordem de passagem'!$G49="pctn",'ordem de passagem'!$G49="pctm",'ordem de passagem'!$G49="pctt"),'ordem de passagem'!G49,"")</f>
        <v/>
      </c>
      <c r="F53" s="341" t="str">
        <f>IF(OR('ordem de passagem'!$G49="pct",'ordem de passagem'!$G49="tapete",'ordem de passagem'!$G49="pctn",'ordem de passagem'!$G49="pctm",'ordem de passagem'!$G49="pctt"),'ordem de passagem'!F49,"")</f>
        <v/>
      </c>
      <c r="G53" s="341" t="str">
        <f>IF(OR('ordem de passagem'!$G49="pct",'ordem de passagem'!$G49="tapete",'ordem de passagem'!$G49="pctn",'ordem de passagem'!$G49="pctm",'ordem de passagem'!$G49="pctt"),'ordem de passagem'!H49,"")</f>
        <v/>
      </c>
      <c r="H53" s="614"/>
      <c r="I53" s="615"/>
      <c r="J53" s="616"/>
      <c r="K53" s="617"/>
      <c r="L53" s="614"/>
      <c r="M53" s="615"/>
      <c r="N53" s="616"/>
      <c r="O53" s="617"/>
      <c r="P53" s="614"/>
      <c r="Q53" s="618"/>
      <c r="R53" s="466"/>
      <c r="S53" s="374"/>
      <c r="T53" s="465"/>
      <c r="U53" s="342"/>
      <c r="V53" s="343">
        <f t="shared" si="3"/>
        <v>0</v>
      </c>
      <c r="W53" s="343">
        <f t="shared" si="4"/>
        <v>0</v>
      </c>
      <c r="X53" s="343" t="str">
        <f t="shared" si="2"/>
        <v/>
      </c>
    </row>
    <row r="54" spans="1:24" s="346" customFormat="1" ht="21" x14ac:dyDescent="0.4">
      <c r="A54" s="341" t="str">
        <f>IF(OR('ordem de passagem'!$G50="pct",'ordem de passagem'!$G50="tapete",'ordem de passagem'!$G50="pctn",'ordem de passagem'!$G50="pctm",'ordem de passagem'!$G50="pctt"),'ordem de passagem'!B50,"")</f>
        <v/>
      </c>
      <c r="B54" s="402" t="str">
        <f>IF(OR('ordem de passagem'!$G50="pct",'ordem de passagem'!$G50="tapete",'ordem de passagem'!$G50="pctn",'ordem de passagem'!$G50="pctm",'ordem de passagem'!$G50="pctt"),'ordem de passagem'!C50,"Não faz este aparelho")</f>
        <v>Não faz este aparelho</v>
      </c>
      <c r="C54" s="402" t="str">
        <f>IF(OR('ordem de passagem'!$G50="pct",'ordem de passagem'!$G50="tapete",'ordem de passagem'!$G50="pctn",'ordem de passagem'!$G50="pctm",'ordem de passagem'!$G50="pctt"),'ordem de passagem'!D50,"")</f>
        <v/>
      </c>
      <c r="D54" s="341" t="str">
        <f>IF(OR('ordem de passagem'!$G50="pct",'ordem de passagem'!$G50="tapete",'ordem de passagem'!$G50="pctn",'ordem de passagem'!$G50="pctm",'ordem de passagem'!$G50="pctt"),'ordem de passagem'!E50,"")</f>
        <v/>
      </c>
      <c r="E54" s="341" t="str">
        <f>IF(OR('ordem de passagem'!$G50="pct",'ordem de passagem'!$G50="tapete",'ordem de passagem'!$G50="pctn",'ordem de passagem'!$G50="pctm",'ordem de passagem'!$G50="pctt"),'ordem de passagem'!G50,"")</f>
        <v/>
      </c>
      <c r="F54" s="341" t="str">
        <f>IF(OR('ordem de passagem'!$G50="pct",'ordem de passagem'!$G50="tapete",'ordem de passagem'!$G50="pctn",'ordem de passagem'!$G50="pctm",'ordem de passagem'!$G50="pctt"),'ordem de passagem'!F50,"")</f>
        <v/>
      </c>
      <c r="G54" s="341" t="str">
        <f>IF(OR('ordem de passagem'!$G50="pct",'ordem de passagem'!$G50="tapete",'ordem de passagem'!$G50="pctn",'ordem de passagem'!$G50="pctm",'ordem de passagem'!$G50="pctt"),'ordem de passagem'!H50,"")</f>
        <v/>
      </c>
      <c r="H54" s="614"/>
      <c r="I54" s="615"/>
      <c r="J54" s="616"/>
      <c r="K54" s="617"/>
      <c r="L54" s="614"/>
      <c r="M54" s="615"/>
      <c r="N54" s="616"/>
      <c r="O54" s="617"/>
      <c r="P54" s="614"/>
      <c r="Q54" s="618"/>
      <c r="R54" s="466"/>
      <c r="S54" s="374"/>
      <c r="T54" s="465"/>
      <c r="U54" s="342"/>
      <c r="V54" s="343">
        <f t="shared" si="3"/>
        <v>0</v>
      </c>
      <c r="W54" s="343">
        <f t="shared" si="4"/>
        <v>0</v>
      </c>
      <c r="X54" s="343" t="str">
        <f t="shared" si="2"/>
        <v/>
      </c>
    </row>
    <row r="55" spans="1:24" s="346" customFormat="1" ht="21" x14ac:dyDescent="0.4">
      <c r="A55" s="341" t="str">
        <f>IF(OR('ordem de passagem'!$G51="pct",'ordem de passagem'!$G51="tapete",'ordem de passagem'!$G51="pctn",'ordem de passagem'!$G51="pctm",'ordem de passagem'!$G51="pctt"),'ordem de passagem'!B51,"")</f>
        <v/>
      </c>
      <c r="B55" s="402" t="str">
        <f>IF(OR('ordem de passagem'!$G51="pct",'ordem de passagem'!$G51="tapete",'ordem de passagem'!$G51="pctn",'ordem de passagem'!$G51="pctm",'ordem de passagem'!$G51="pctt"),'ordem de passagem'!C51,"Não faz este aparelho")</f>
        <v>Não faz este aparelho</v>
      </c>
      <c r="C55" s="402" t="str">
        <f>IF(OR('ordem de passagem'!$G51="pct",'ordem de passagem'!$G51="tapete",'ordem de passagem'!$G51="pctn",'ordem de passagem'!$G51="pctm",'ordem de passagem'!$G51="pctt"),'ordem de passagem'!D51,"")</f>
        <v/>
      </c>
      <c r="D55" s="341" t="str">
        <f>IF(OR('ordem de passagem'!$G51="pct",'ordem de passagem'!$G51="tapete",'ordem de passagem'!$G51="pctn",'ordem de passagem'!$G51="pctm",'ordem de passagem'!$G51="pctt"),'ordem de passagem'!E51,"")</f>
        <v/>
      </c>
      <c r="E55" s="341" t="str">
        <f>IF(OR('ordem de passagem'!$G51="pct",'ordem de passagem'!$G51="tapete",'ordem de passagem'!$G51="pctn",'ordem de passagem'!$G51="pctm",'ordem de passagem'!$G51="pctt"),'ordem de passagem'!G51,"")</f>
        <v/>
      </c>
      <c r="F55" s="341" t="str">
        <f>IF(OR('ordem de passagem'!$G51="pct",'ordem de passagem'!$G51="tapete",'ordem de passagem'!$G51="pctn",'ordem de passagem'!$G51="pctm",'ordem de passagem'!$G51="pctt"),'ordem de passagem'!F51,"")</f>
        <v/>
      </c>
      <c r="G55" s="341" t="str">
        <f>IF(OR('ordem de passagem'!$G51="pct",'ordem de passagem'!$G51="tapete",'ordem de passagem'!$G51="pctn",'ordem de passagem'!$G51="pctm",'ordem de passagem'!$G51="pctt"),'ordem de passagem'!H51,"")</f>
        <v/>
      </c>
      <c r="H55" s="614"/>
      <c r="I55" s="615"/>
      <c r="J55" s="616"/>
      <c r="K55" s="617"/>
      <c r="L55" s="614"/>
      <c r="M55" s="615"/>
      <c r="N55" s="616"/>
      <c r="O55" s="617"/>
      <c r="P55" s="614"/>
      <c r="Q55" s="618"/>
      <c r="R55" s="466"/>
      <c r="S55" s="374"/>
      <c r="T55" s="465"/>
      <c r="U55" s="342"/>
      <c r="V55" s="343">
        <f t="shared" si="3"/>
        <v>0</v>
      </c>
      <c r="W55" s="343">
        <f t="shared" si="4"/>
        <v>0</v>
      </c>
      <c r="X55" s="343" t="str">
        <f t="shared" si="2"/>
        <v/>
      </c>
    </row>
    <row r="56" spans="1:24" s="346" customFormat="1" ht="21" x14ac:dyDescent="0.4">
      <c r="A56" s="341" t="str">
        <f>IF(OR('ordem de passagem'!$G52="pct",'ordem de passagem'!$G52="tapete",'ordem de passagem'!$G52="pctn",'ordem de passagem'!$G52="pctm",'ordem de passagem'!$G52="pctt"),'ordem de passagem'!B52,"")</f>
        <v/>
      </c>
      <c r="B56" s="402" t="str">
        <f>IF(OR('ordem de passagem'!$G52="pct",'ordem de passagem'!$G52="tapete",'ordem de passagem'!$G52="pctn",'ordem de passagem'!$G52="pctm",'ordem de passagem'!$G52="pctt"),'ordem de passagem'!C52,"Não faz este aparelho")</f>
        <v>Não faz este aparelho</v>
      </c>
      <c r="C56" s="402" t="str">
        <f>IF(OR('ordem de passagem'!$G52="pct",'ordem de passagem'!$G52="tapete",'ordem de passagem'!$G52="pctn",'ordem de passagem'!$G52="pctm",'ordem de passagem'!$G52="pctt"),'ordem de passagem'!D52,"")</f>
        <v/>
      </c>
      <c r="D56" s="341" t="str">
        <f>IF(OR('ordem de passagem'!$G52="pct",'ordem de passagem'!$G52="tapete",'ordem de passagem'!$G52="pctn",'ordem de passagem'!$G52="pctm",'ordem de passagem'!$G52="pctt"),'ordem de passagem'!E52,"")</f>
        <v/>
      </c>
      <c r="E56" s="341" t="str">
        <f>IF(OR('ordem de passagem'!$G52="pct",'ordem de passagem'!$G52="tapete",'ordem de passagem'!$G52="pctn",'ordem de passagem'!$G52="pctm",'ordem de passagem'!$G52="pctt"),'ordem de passagem'!G52,"")</f>
        <v/>
      </c>
      <c r="F56" s="341" t="str">
        <f>IF(OR('ordem de passagem'!$G52="pct",'ordem de passagem'!$G52="tapete",'ordem de passagem'!$G52="pctn",'ordem de passagem'!$G52="pctm",'ordem de passagem'!$G52="pctt"),'ordem de passagem'!F52,"")</f>
        <v/>
      </c>
      <c r="G56" s="341" t="str">
        <f>IF(OR('ordem de passagem'!$G52="pct",'ordem de passagem'!$G52="tapete",'ordem de passagem'!$G52="pctn",'ordem de passagem'!$G52="pctm",'ordem de passagem'!$G52="pctt"),'ordem de passagem'!H52,"")</f>
        <v/>
      </c>
      <c r="H56" s="614"/>
      <c r="I56" s="615"/>
      <c r="J56" s="616"/>
      <c r="K56" s="617"/>
      <c r="L56" s="614"/>
      <c r="M56" s="615"/>
      <c r="N56" s="616"/>
      <c r="O56" s="617"/>
      <c r="P56" s="614"/>
      <c r="Q56" s="618"/>
      <c r="R56" s="466"/>
      <c r="S56" s="374"/>
      <c r="T56" s="465"/>
      <c r="U56" s="342"/>
      <c r="V56" s="343">
        <f t="shared" si="3"/>
        <v>0</v>
      </c>
      <c r="W56" s="343">
        <f t="shared" si="4"/>
        <v>0</v>
      </c>
      <c r="X56" s="343" t="str">
        <f t="shared" si="2"/>
        <v/>
      </c>
    </row>
    <row r="57" spans="1:24" s="346" customFormat="1" ht="21" x14ac:dyDescent="0.4">
      <c r="A57" s="341" t="str">
        <f>IF(OR('ordem de passagem'!$G53="pct",'ordem de passagem'!$G53="tapete",'ordem de passagem'!$G53="pctn",'ordem de passagem'!$G53="pctm",'ordem de passagem'!$G53="pctt"),'ordem de passagem'!B53,"")</f>
        <v/>
      </c>
      <c r="B57" s="402" t="str">
        <f>IF(OR('ordem de passagem'!$G53="pct",'ordem de passagem'!$G53="tapete",'ordem de passagem'!$G53="pctn",'ordem de passagem'!$G53="pctm",'ordem de passagem'!$G53="pctt"),'ordem de passagem'!C53,"Não faz este aparelho")</f>
        <v>Não faz este aparelho</v>
      </c>
      <c r="C57" s="402" t="str">
        <f>IF(OR('ordem de passagem'!$G53="pct",'ordem de passagem'!$G53="tapete",'ordem de passagem'!$G53="pctn",'ordem de passagem'!$G53="pctm",'ordem de passagem'!$G53="pctt"),'ordem de passagem'!D53,"")</f>
        <v/>
      </c>
      <c r="D57" s="341" t="str">
        <f>IF(OR('ordem de passagem'!$G53="pct",'ordem de passagem'!$G53="tapete",'ordem de passagem'!$G53="pctn",'ordem de passagem'!$G53="pctm",'ordem de passagem'!$G53="pctt"),'ordem de passagem'!E53,"")</f>
        <v/>
      </c>
      <c r="E57" s="341" t="str">
        <f>IF(OR('ordem de passagem'!$G53="pct",'ordem de passagem'!$G53="tapete",'ordem de passagem'!$G53="pctn",'ordem de passagem'!$G53="pctm",'ordem de passagem'!$G53="pctt"),'ordem de passagem'!G53,"")</f>
        <v/>
      </c>
      <c r="F57" s="341" t="str">
        <f>IF(OR('ordem de passagem'!$G53="pct",'ordem de passagem'!$G53="tapete",'ordem de passagem'!$G53="pctn",'ordem de passagem'!$G53="pctm",'ordem de passagem'!$G53="pctt"),'ordem de passagem'!F53,"")</f>
        <v/>
      </c>
      <c r="G57" s="341" t="str">
        <f>IF(OR('ordem de passagem'!$G53="pct",'ordem de passagem'!$G53="tapete",'ordem de passagem'!$G53="pctn",'ordem de passagem'!$G53="pctm",'ordem de passagem'!$G53="pctt"),'ordem de passagem'!H53,"")</f>
        <v/>
      </c>
      <c r="H57" s="614"/>
      <c r="I57" s="615"/>
      <c r="J57" s="616"/>
      <c r="K57" s="617"/>
      <c r="L57" s="614"/>
      <c r="M57" s="615"/>
      <c r="N57" s="616"/>
      <c r="O57" s="617"/>
      <c r="P57" s="614"/>
      <c r="Q57" s="618"/>
      <c r="R57" s="466"/>
      <c r="S57" s="374"/>
      <c r="T57" s="465"/>
      <c r="U57" s="342"/>
      <c r="V57" s="343">
        <f t="shared" si="3"/>
        <v>0</v>
      </c>
      <c r="W57" s="343">
        <f t="shared" si="4"/>
        <v>0</v>
      </c>
      <c r="X57" s="343" t="str">
        <f t="shared" si="2"/>
        <v/>
      </c>
    </row>
    <row r="58" spans="1:24" s="346" customFormat="1" ht="21" x14ac:dyDescent="0.4">
      <c r="A58" s="341" t="str">
        <f>IF(OR('ordem de passagem'!$G54="pct",'ordem de passagem'!$G54="tapete",'ordem de passagem'!$G54="pctn",'ordem de passagem'!$G54="pctm",'ordem de passagem'!$G54="pctt"),'ordem de passagem'!B54,"")</f>
        <v/>
      </c>
      <c r="B58" s="402" t="str">
        <f>IF(OR('ordem de passagem'!$G54="pct",'ordem de passagem'!$G54="tapete",'ordem de passagem'!$G54="pctn",'ordem de passagem'!$G54="pctm",'ordem de passagem'!$G54="pctt"),'ordem de passagem'!C54,"Não faz este aparelho")</f>
        <v>Não faz este aparelho</v>
      </c>
      <c r="C58" s="402" t="str">
        <f>IF(OR('ordem de passagem'!$G54="pct",'ordem de passagem'!$G54="tapete",'ordem de passagem'!$G54="pctn",'ordem de passagem'!$G54="pctm",'ordem de passagem'!$G54="pctt"),'ordem de passagem'!D54,"")</f>
        <v/>
      </c>
      <c r="D58" s="341" t="str">
        <f>IF(OR('ordem de passagem'!$G54="pct",'ordem de passagem'!$G54="tapete",'ordem de passagem'!$G54="pctn",'ordem de passagem'!$G54="pctm",'ordem de passagem'!$G54="pctt"),'ordem de passagem'!E54,"")</f>
        <v/>
      </c>
      <c r="E58" s="341" t="str">
        <f>IF(OR('ordem de passagem'!$G54="pct",'ordem de passagem'!$G54="tapete",'ordem de passagem'!$G54="pctn",'ordem de passagem'!$G54="pctm",'ordem de passagem'!$G54="pctt"),'ordem de passagem'!G54,"")</f>
        <v/>
      </c>
      <c r="F58" s="341" t="str">
        <f>IF(OR('ordem de passagem'!$G54="pct",'ordem de passagem'!$G54="tapete",'ordem de passagem'!$G54="pctn",'ordem de passagem'!$G54="pctm",'ordem de passagem'!$G54="pctt"),'ordem de passagem'!F54,"")</f>
        <v/>
      </c>
      <c r="G58" s="341" t="str">
        <f>IF(OR('ordem de passagem'!$G54="pct",'ordem de passagem'!$G54="tapete",'ordem de passagem'!$G54="pctn",'ordem de passagem'!$G54="pctm",'ordem de passagem'!$G54="pctt"),'ordem de passagem'!H54,"")</f>
        <v/>
      </c>
      <c r="H58" s="614"/>
      <c r="I58" s="615"/>
      <c r="J58" s="616"/>
      <c r="K58" s="617"/>
      <c r="L58" s="614"/>
      <c r="M58" s="615"/>
      <c r="N58" s="616"/>
      <c r="O58" s="617"/>
      <c r="P58" s="614"/>
      <c r="Q58" s="618"/>
      <c r="R58" s="466"/>
      <c r="S58" s="374"/>
      <c r="T58" s="465"/>
      <c r="U58" s="342"/>
      <c r="V58" s="343">
        <f t="shared" si="3"/>
        <v>0</v>
      </c>
      <c r="W58" s="343">
        <f t="shared" si="4"/>
        <v>0</v>
      </c>
      <c r="X58" s="343" t="str">
        <f t="shared" si="2"/>
        <v/>
      </c>
    </row>
    <row r="59" spans="1:24" s="346" customFormat="1" ht="21" x14ac:dyDescent="0.4">
      <c r="A59" s="341" t="str">
        <f>IF(OR('ordem de passagem'!$G55="pct",'ordem de passagem'!$G55="tapete",'ordem de passagem'!$G55="pctn",'ordem de passagem'!$G55="pctm",'ordem de passagem'!$G55="pctt"),'ordem de passagem'!B55,"")</f>
        <v/>
      </c>
      <c r="B59" s="402" t="str">
        <f>IF(OR('ordem de passagem'!$G55="pct",'ordem de passagem'!$G55="tapete",'ordem de passagem'!$G55="pctn",'ordem de passagem'!$G55="pctm",'ordem de passagem'!$G55="pctt"),'ordem de passagem'!C55,"Não faz este aparelho")</f>
        <v>Não faz este aparelho</v>
      </c>
      <c r="C59" s="402" t="str">
        <f>IF(OR('ordem de passagem'!$G55="pct",'ordem de passagem'!$G55="tapete",'ordem de passagem'!$G55="pctn",'ordem de passagem'!$G55="pctm",'ordem de passagem'!$G55="pctt"),'ordem de passagem'!D55,"")</f>
        <v/>
      </c>
      <c r="D59" s="341" t="str">
        <f>IF(OR('ordem de passagem'!$G55="pct",'ordem de passagem'!$G55="tapete",'ordem de passagem'!$G55="pctn",'ordem de passagem'!$G55="pctm",'ordem de passagem'!$G55="pctt"),'ordem de passagem'!E55,"")</f>
        <v/>
      </c>
      <c r="E59" s="341" t="str">
        <f>IF(OR('ordem de passagem'!$G55="pct",'ordem de passagem'!$G55="tapete",'ordem de passagem'!$G55="pctn",'ordem de passagem'!$G55="pctm",'ordem de passagem'!$G55="pctt"),'ordem de passagem'!G55,"")</f>
        <v/>
      </c>
      <c r="F59" s="341" t="str">
        <f>IF(OR('ordem de passagem'!$G55="pct",'ordem de passagem'!$G55="tapete",'ordem de passagem'!$G55="pctn",'ordem de passagem'!$G55="pctm",'ordem de passagem'!$G55="pctt"),'ordem de passagem'!F55,"")</f>
        <v/>
      </c>
      <c r="G59" s="341" t="str">
        <f>IF(OR('ordem de passagem'!$G55="pct",'ordem de passagem'!$G55="tapete",'ordem de passagem'!$G55="pctn",'ordem de passagem'!$G55="pctm",'ordem de passagem'!$G55="pctt"),'ordem de passagem'!H55,"")</f>
        <v/>
      </c>
      <c r="H59" s="614"/>
      <c r="I59" s="615"/>
      <c r="J59" s="616"/>
      <c r="K59" s="617"/>
      <c r="L59" s="614"/>
      <c r="M59" s="615"/>
      <c r="N59" s="616"/>
      <c r="O59" s="617"/>
      <c r="P59" s="614"/>
      <c r="Q59" s="618"/>
      <c r="R59" s="466"/>
      <c r="S59" s="374"/>
      <c r="T59" s="465"/>
      <c r="U59" s="342"/>
      <c r="V59" s="343">
        <f t="shared" si="3"/>
        <v>0</v>
      </c>
      <c r="W59" s="343">
        <f t="shared" si="4"/>
        <v>0</v>
      </c>
      <c r="X59" s="343" t="str">
        <f t="shared" si="2"/>
        <v/>
      </c>
    </row>
    <row r="60" spans="1:24" s="346" customFormat="1" ht="21" x14ac:dyDescent="0.4">
      <c r="A60" s="341" t="str">
        <f>IF(OR('ordem de passagem'!$G56="pct",'ordem de passagem'!$G56="tapete",'ordem de passagem'!$G56="pctn",'ordem de passagem'!$G56="pctm",'ordem de passagem'!$G56="pctt"),'ordem de passagem'!B56,"")</f>
        <v/>
      </c>
      <c r="B60" s="402" t="str">
        <f>IF(OR('ordem de passagem'!$G56="pct",'ordem de passagem'!$G56="tapete",'ordem de passagem'!$G56="pctn",'ordem de passagem'!$G56="pctm",'ordem de passagem'!$G56="pctt"),'ordem de passagem'!C56,"Não faz este aparelho")</f>
        <v>Não faz este aparelho</v>
      </c>
      <c r="C60" s="402" t="str">
        <f>IF(OR('ordem de passagem'!$G56="pct",'ordem de passagem'!$G56="tapete",'ordem de passagem'!$G56="pctn",'ordem de passagem'!$G56="pctm",'ordem de passagem'!$G56="pctt"),'ordem de passagem'!D56,"")</f>
        <v/>
      </c>
      <c r="D60" s="341" t="str">
        <f>IF(OR('ordem de passagem'!$G56="pct",'ordem de passagem'!$G56="tapete",'ordem de passagem'!$G56="pctn",'ordem de passagem'!$G56="pctm",'ordem de passagem'!$G56="pctt"),'ordem de passagem'!E56,"")</f>
        <v/>
      </c>
      <c r="E60" s="341" t="str">
        <f>IF(OR('ordem de passagem'!$G56="pct",'ordem de passagem'!$G56="tapete",'ordem de passagem'!$G56="pctn",'ordem de passagem'!$G56="pctm",'ordem de passagem'!$G56="pctt"),'ordem de passagem'!G56,"")</f>
        <v/>
      </c>
      <c r="F60" s="341" t="str">
        <f>IF(OR('ordem de passagem'!$G56="pct",'ordem de passagem'!$G56="tapete",'ordem de passagem'!$G56="pctn",'ordem de passagem'!$G56="pctm",'ordem de passagem'!$G56="pctt"),'ordem de passagem'!F56,"")</f>
        <v/>
      </c>
      <c r="G60" s="341" t="str">
        <f>IF(OR('ordem de passagem'!$G56="pct",'ordem de passagem'!$G56="tapete",'ordem de passagem'!$G56="pctn",'ordem de passagem'!$G56="pctm",'ordem de passagem'!$G56="pctt"),'ordem de passagem'!H56,"")</f>
        <v/>
      </c>
      <c r="H60" s="614"/>
      <c r="I60" s="615"/>
      <c r="J60" s="616"/>
      <c r="K60" s="617"/>
      <c r="L60" s="614"/>
      <c r="M60" s="615"/>
      <c r="N60" s="616"/>
      <c r="O60" s="617"/>
      <c r="P60" s="614"/>
      <c r="Q60" s="618"/>
      <c r="R60" s="466"/>
      <c r="S60" s="374"/>
      <c r="T60" s="465"/>
      <c r="U60" s="342"/>
      <c r="V60" s="343">
        <f t="shared" si="3"/>
        <v>0</v>
      </c>
      <c r="W60" s="343">
        <f t="shared" si="4"/>
        <v>0</v>
      </c>
      <c r="X60" s="343" t="str">
        <f t="shared" si="2"/>
        <v/>
      </c>
    </row>
    <row r="61" spans="1:24" s="346" customFormat="1" ht="21" x14ac:dyDescent="0.4">
      <c r="A61" s="341" t="str">
        <f>IF(OR('ordem de passagem'!$G57="pct",'ordem de passagem'!$G57="tapete",'ordem de passagem'!$G57="pctn",'ordem de passagem'!$G57="pctm",'ordem de passagem'!$G57="pctt"),'ordem de passagem'!B57,"")</f>
        <v/>
      </c>
      <c r="B61" s="402" t="str">
        <f>IF(OR('ordem de passagem'!$G57="pct",'ordem de passagem'!$G57="tapete",'ordem de passagem'!$G57="pctn",'ordem de passagem'!$G57="pctm",'ordem de passagem'!$G57="pctt"),'ordem de passagem'!C57,"Não faz este aparelho")</f>
        <v>Não faz este aparelho</v>
      </c>
      <c r="C61" s="402" t="str">
        <f>IF(OR('ordem de passagem'!$G57="pct",'ordem de passagem'!$G57="tapete",'ordem de passagem'!$G57="pctn",'ordem de passagem'!$G57="pctm",'ordem de passagem'!$G57="pctt"),'ordem de passagem'!D57,"")</f>
        <v/>
      </c>
      <c r="D61" s="341" t="str">
        <f>IF(OR('ordem de passagem'!$G57="pct",'ordem de passagem'!$G57="tapete",'ordem de passagem'!$G57="pctn",'ordem de passagem'!$G57="pctm",'ordem de passagem'!$G57="pctt"),'ordem de passagem'!E57,"")</f>
        <v/>
      </c>
      <c r="E61" s="341" t="str">
        <f>IF(OR('ordem de passagem'!$G57="pct",'ordem de passagem'!$G57="tapete",'ordem de passagem'!$G57="pctn",'ordem de passagem'!$G57="pctm",'ordem de passagem'!$G57="pctt"),'ordem de passagem'!G57,"")</f>
        <v/>
      </c>
      <c r="F61" s="341" t="str">
        <f>IF(OR('ordem de passagem'!$G57="pct",'ordem de passagem'!$G57="tapete",'ordem de passagem'!$G57="pctn",'ordem de passagem'!$G57="pctm",'ordem de passagem'!$G57="pctt"),'ordem de passagem'!F57,"")</f>
        <v/>
      </c>
      <c r="G61" s="341" t="str">
        <f>IF(OR('ordem de passagem'!$G57="pct",'ordem de passagem'!$G57="tapete",'ordem de passagem'!$G57="pctn",'ordem de passagem'!$G57="pctm",'ordem de passagem'!$G57="pctt"),'ordem de passagem'!H57,"")</f>
        <v/>
      </c>
      <c r="H61" s="614"/>
      <c r="I61" s="615"/>
      <c r="J61" s="616"/>
      <c r="K61" s="617"/>
      <c r="L61" s="614"/>
      <c r="M61" s="615"/>
      <c r="N61" s="616"/>
      <c r="O61" s="617"/>
      <c r="P61" s="614"/>
      <c r="Q61" s="618"/>
      <c r="R61" s="466"/>
      <c r="S61" s="374"/>
      <c r="T61" s="465"/>
      <c r="U61" s="342"/>
      <c r="V61" s="343">
        <f t="shared" si="3"/>
        <v>0</v>
      </c>
      <c r="W61" s="343">
        <f t="shared" si="4"/>
        <v>0</v>
      </c>
      <c r="X61" s="343" t="str">
        <f t="shared" si="2"/>
        <v/>
      </c>
    </row>
    <row r="62" spans="1:24" s="346" customFormat="1" ht="21" x14ac:dyDescent="0.4">
      <c r="A62" s="341" t="str">
        <f>IF(OR('ordem de passagem'!$G58="pct",'ordem de passagem'!$G58="tapete",'ordem de passagem'!$G58="pctn",'ordem de passagem'!$G58="pctm",'ordem de passagem'!$G58="pctt"),'ordem de passagem'!B58,"")</f>
        <v/>
      </c>
      <c r="B62" s="402" t="str">
        <f>IF(OR('ordem de passagem'!$G58="pct",'ordem de passagem'!$G58="tapete",'ordem de passagem'!$G58="pctn",'ordem de passagem'!$G58="pctm",'ordem de passagem'!$G58="pctt"),'ordem de passagem'!C58,"Não faz este aparelho")</f>
        <v>Não faz este aparelho</v>
      </c>
      <c r="C62" s="402" t="str">
        <f>IF(OR('ordem de passagem'!$G58="pct",'ordem de passagem'!$G58="tapete",'ordem de passagem'!$G58="pctn",'ordem de passagem'!$G58="pctm",'ordem de passagem'!$G58="pctt"),'ordem de passagem'!D58,"")</f>
        <v/>
      </c>
      <c r="D62" s="341" t="str">
        <f>IF(OR('ordem de passagem'!$G58="pct",'ordem de passagem'!$G58="tapete",'ordem de passagem'!$G58="pctn",'ordem de passagem'!$G58="pctm",'ordem de passagem'!$G58="pctt"),'ordem de passagem'!E58,"")</f>
        <v/>
      </c>
      <c r="E62" s="341" t="str">
        <f>IF(OR('ordem de passagem'!$G58="pct",'ordem de passagem'!$G58="tapete",'ordem de passagem'!$G58="pctn",'ordem de passagem'!$G58="pctm",'ordem de passagem'!$G58="pctt"),'ordem de passagem'!G58,"")</f>
        <v/>
      </c>
      <c r="F62" s="341" t="str">
        <f>IF(OR('ordem de passagem'!$G58="pct",'ordem de passagem'!$G58="tapete",'ordem de passagem'!$G58="pctn",'ordem de passagem'!$G58="pctm",'ordem de passagem'!$G58="pctt"),'ordem de passagem'!F58,"")</f>
        <v/>
      </c>
      <c r="G62" s="341" t="str">
        <f>IF(OR('ordem de passagem'!$G58="pct",'ordem de passagem'!$G58="tapete",'ordem de passagem'!$G58="pctn",'ordem de passagem'!$G58="pctm",'ordem de passagem'!$G58="pctt"),'ordem de passagem'!H58,"")</f>
        <v/>
      </c>
      <c r="H62" s="614"/>
      <c r="I62" s="615"/>
      <c r="J62" s="616"/>
      <c r="K62" s="617"/>
      <c r="L62" s="614"/>
      <c r="M62" s="615"/>
      <c r="N62" s="616"/>
      <c r="O62" s="617"/>
      <c r="P62" s="614"/>
      <c r="Q62" s="618"/>
      <c r="R62" s="466"/>
      <c r="S62" s="374"/>
      <c r="T62" s="465"/>
      <c r="U62" s="342"/>
      <c r="V62" s="343">
        <f t="shared" si="3"/>
        <v>0</v>
      </c>
      <c r="W62" s="343">
        <f t="shared" si="4"/>
        <v>0</v>
      </c>
      <c r="X62" s="343" t="str">
        <f t="shared" si="2"/>
        <v/>
      </c>
    </row>
    <row r="63" spans="1:24" s="346" customFormat="1" ht="21" x14ac:dyDescent="0.4">
      <c r="A63" s="341" t="str">
        <f>IF(OR('ordem de passagem'!$G59="pct",'ordem de passagem'!$G59="tapete",'ordem de passagem'!$G59="pctn",'ordem de passagem'!$G59="pctm",'ordem de passagem'!$G59="pctt"),'ordem de passagem'!B59,"")</f>
        <v/>
      </c>
      <c r="B63" s="402" t="str">
        <f>IF(OR('ordem de passagem'!$G59="pct",'ordem de passagem'!$G59="tapete",'ordem de passagem'!$G59="pctn",'ordem de passagem'!$G59="pctm",'ordem de passagem'!$G59="pctt"),'ordem de passagem'!C59,"Não faz este aparelho")</f>
        <v>Não faz este aparelho</v>
      </c>
      <c r="C63" s="402" t="str">
        <f>IF(OR('ordem de passagem'!$G59="pct",'ordem de passagem'!$G59="tapete",'ordem de passagem'!$G59="pctn",'ordem de passagem'!$G59="pctm",'ordem de passagem'!$G59="pctt"),'ordem de passagem'!D59,"")</f>
        <v/>
      </c>
      <c r="D63" s="341" t="str">
        <f>IF(OR('ordem de passagem'!$G59="pct",'ordem de passagem'!$G59="tapete",'ordem de passagem'!$G59="pctn",'ordem de passagem'!$G59="pctm",'ordem de passagem'!$G59="pctt"),'ordem de passagem'!E59,"")</f>
        <v/>
      </c>
      <c r="E63" s="341" t="str">
        <f>IF(OR('ordem de passagem'!$G59="pct",'ordem de passagem'!$G59="tapete",'ordem de passagem'!$G59="pctn",'ordem de passagem'!$G59="pctm",'ordem de passagem'!$G59="pctt"),'ordem de passagem'!G59,"")</f>
        <v/>
      </c>
      <c r="F63" s="341" t="str">
        <f>IF(OR('ordem de passagem'!$G59="pct",'ordem de passagem'!$G59="tapete",'ordem de passagem'!$G59="pctn",'ordem de passagem'!$G59="pctm",'ordem de passagem'!$G59="pctt"),'ordem de passagem'!F59,"")</f>
        <v/>
      </c>
      <c r="G63" s="341" t="str">
        <f>IF(OR('ordem de passagem'!$G59="pct",'ordem de passagem'!$G59="tapete",'ordem de passagem'!$G59="pctn",'ordem de passagem'!$G59="pctm",'ordem de passagem'!$G59="pctt"),'ordem de passagem'!H59,"")</f>
        <v/>
      </c>
      <c r="H63" s="614"/>
      <c r="I63" s="615"/>
      <c r="J63" s="616"/>
      <c r="K63" s="617"/>
      <c r="L63" s="614"/>
      <c r="M63" s="615"/>
      <c r="N63" s="616"/>
      <c r="O63" s="617"/>
      <c r="P63" s="614"/>
      <c r="Q63" s="618"/>
      <c r="R63" s="466"/>
      <c r="S63" s="374"/>
      <c r="T63" s="465"/>
      <c r="U63" s="342"/>
      <c r="V63" s="343">
        <f t="shared" si="3"/>
        <v>0</v>
      </c>
      <c r="W63" s="343">
        <f t="shared" si="4"/>
        <v>0</v>
      </c>
      <c r="X63" s="343" t="str">
        <f t="shared" si="2"/>
        <v/>
      </c>
    </row>
    <row r="64" spans="1:24" s="346" customFormat="1" ht="21" x14ac:dyDescent="0.4">
      <c r="A64" s="341" t="str">
        <f>IF(OR('ordem de passagem'!$G60="pct",'ordem de passagem'!$G60="tapete"),'ordem de passagem'!B60,"")</f>
        <v/>
      </c>
      <c r="B64" s="402" t="str">
        <f>IF(OR('ordem de passagem'!$G60="pct",'ordem de passagem'!$G60="tapete",'ordem de passagem'!$G60="pctn",'ordem de passagem'!$G60="pctm",'ordem de passagem'!$G60="pctt"),'ordem de passagem'!C60,"Não faz este aparelho")</f>
        <v>Não faz este aparelho</v>
      </c>
      <c r="C64" s="402"/>
      <c r="D64" s="341" t="str">
        <f>IF(OR('ordem de passagem'!$G60="pct",'ordem de passagem'!$G60="tapete"),'ordem de passagem'!E60,"")</f>
        <v/>
      </c>
      <c r="E64" s="341" t="str">
        <f>IF(OR('ordem de passagem'!$G60="pct",'ordem de passagem'!$G60="tapete"),'ordem de passagem'!G60,"")</f>
        <v/>
      </c>
      <c r="F64" s="341" t="str">
        <f>IF(OR('ordem de passagem'!$G60="pct",'ordem de passagem'!$G60="tapete"),'ordem de passagem'!F60,"")</f>
        <v/>
      </c>
      <c r="G64" s="341" t="str">
        <f>IF(OR('ordem de passagem'!$G60="pct",'ordem de passagem'!$G60="tapete"),'ordem de passagem'!H60,"")</f>
        <v/>
      </c>
      <c r="H64" s="614"/>
      <c r="I64" s="615"/>
      <c r="J64" s="616"/>
      <c r="K64" s="617"/>
      <c r="L64" s="614"/>
      <c r="M64" s="615"/>
      <c r="N64" s="616"/>
      <c r="O64" s="617"/>
      <c r="P64" s="614"/>
      <c r="Q64" s="618"/>
      <c r="R64" s="466"/>
      <c r="S64" s="374"/>
      <c r="T64" s="465"/>
      <c r="U64" s="342"/>
      <c r="V64" s="343">
        <f t="shared" si="3"/>
        <v>0</v>
      </c>
      <c r="W64" s="343">
        <f t="shared" si="4"/>
        <v>0</v>
      </c>
      <c r="X64" s="343" t="str">
        <f t="shared" si="2"/>
        <v/>
      </c>
    </row>
    <row r="65" spans="1:24" s="346" customFormat="1" ht="21" x14ac:dyDescent="0.4">
      <c r="A65" s="341" t="str">
        <f>IF(OR('ordem de passagem'!$G61="pct",'ordem de passagem'!$G61="tapete"),'ordem de passagem'!B61,"")</f>
        <v/>
      </c>
      <c r="B65" s="402" t="str">
        <f>IF(OR('ordem de passagem'!$G61="pct",'ordem de passagem'!$G61="tapete",'ordem de passagem'!$G61="pctn",'ordem de passagem'!$G61="pctm",'ordem de passagem'!$G61="pctt"),'ordem de passagem'!C61,"Não faz este aparelho")</f>
        <v>Não faz este aparelho</v>
      </c>
      <c r="C65" s="402" t="str">
        <f>IF(OR('ordem de passagem'!$G61="pct",'ordem de passagem'!$G61="tapete"),'ordem de passagem'!D61,"")</f>
        <v/>
      </c>
      <c r="D65" s="341" t="str">
        <f>IF(OR('ordem de passagem'!$G61="pct",'ordem de passagem'!$G61="tapete"),'ordem de passagem'!E61,"")</f>
        <v/>
      </c>
      <c r="E65" s="341" t="str">
        <f>IF(OR('ordem de passagem'!$G61="pct",'ordem de passagem'!$G61="tapete"),'ordem de passagem'!G61,"")</f>
        <v/>
      </c>
      <c r="F65" s="341" t="str">
        <f>IF(OR('ordem de passagem'!$G61="pct",'ordem de passagem'!$G61="tapete"),'ordem de passagem'!F61,"")</f>
        <v/>
      </c>
      <c r="G65" s="341" t="str">
        <f>IF(OR('ordem de passagem'!$G61="pct",'ordem de passagem'!$G61="tapete"),'ordem de passagem'!H61,"")</f>
        <v/>
      </c>
      <c r="H65" s="614"/>
      <c r="I65" s="615"/>
      <c r="J65" s="616"/>
      <c r="K65" s="617"/>
      <c r="L65" s="614"/>
      <c r="M65" s="615"/>
      <c r="N65" s="616"/>
      <c r="O65" s="617"/>
      <c r="P65" s="614"/>
      <c r="Q65" s="618"/>
      <c r="R65" s="466"/>
      <c r="S65" s="374"/>
      <c r="T65" s="465"/>
      <c r="U65" s="342"/>
      <c r="V65" s="343">
        <f t="shared" si="3"/>
        <v>0</v>
      </c>
      <c r="W65" s="343">
        <f t="shared" si="4"/>
        <v>0</v>
      </c>
      <c r="X65" s="343" t="str">
        <f t="shared" si="2"/>
        <v/>
      </c>
    </row>
    <row r="66" spans="1:24" s="346" customFormat="1" ht="21" x14ac:dyDescent="0.4">
      <c r="A66" s="341" t="str">
        <f>IF(OR('ordem de passagem'!$G62="pct",'ordem de passagem'!$G62="tapete"),'ordem de passagem'!B62,"")</f>
        <v/>
      </c>
      <c r="B66" s="402" t="str">
        <f>IF(OR('ordem de passagem'!$G62="pct",'ordem de passagem'!$G62="tapete",'ordem de passagem'!$G62="pctn",'ordem de passagem'!$G62="pctm",'ordem de passagem'!$G62="pctt"),'ordem de passagem'!C62,"Não faz este aparelho")</f>
        <v>Não faz este aparelho</v>
      </c>
      <c r="C66" s="402" t="str">
        <f>IF(OR('ordem de passagem'!$G62="pct",'ordem de passagem'!$G62="tapete"),'ordem de passagem'!D62,"")</f>
        <v/>
      </c>
      <c r="D66" s="341" t="str">
        <f>IF(OR('ordem de passagem'!$G62="pct",'ordem de passagem'!$G62="tapete"),'ordem de passagem'!E62,"")</f>
        <v/>
      </c>
      <c r="E66" s="341" t="str">
        <f>IF(OR('ordem de passagem'!$G62="pct",'ordem de passagem'!$G62="tapete"),'ordem de passagem'!G62,"")</f>
        <v/>
      </c>
      <c r="F66" s="341" t="str">
        <f>IF(OR('ordem de passagem'!$G62="pct",'ordem de passagem'!$G62="tapete"),'ordem de passagem'!F62,"")</f>
        <v/>
      </c>
      <c r="G66" s="341" t="str">
        <f>IF(OR('ordem de passagem'!$G62="pct",'ordem de passagem'!$G62="tapete"),'ordem de passagem'!H62,"")</f>
        <v/>
      </c>
      <c r="H66" s="614"/>
      <c r="I66" s="615"/>
      <c r="J66" s="616"/>
      <c r="K66" s="617"/>
      <c r="L66" s="614"/>
      <c r="M66" s="615"/>
      <c r="N66" s="616"/>
      <c r="O66" s="617"/>
      <c r="P66" s="614"/>
      <c r="Q66" s="618"/>
      <c r="R66" s="466"/>
      <c r="S66" s="374"/>
      <c r="T66" s="465"/>
      <c r="U66" s="342"/>
      <c r="V66" s="343">
        <f t="shared" si="3"/>
        <v>0</v>
      </c>
      <c r="W66" s="343">
        <f t="shared" si="4"/>
        <v>0</v>
      </c>
      <c r="X66" s="343" t="str">
        <f t="shared" si="2"/>
        <v/>
      </c>
    </row>
    <row r="67" spans="1:24" s="346" customFormat="1" ht="21" x14ac:dyDescent="0.4">
      <c r="A67" s="341" t="str">
        <f>IF(OR('ordem de passagem'!$G63="pct",'ordem de passagem'!$G63="tapete"),'ordem de passagem'!B63,"")</f>
        <v/>
      </c>
      <c r="B67" s="402" t="str">
        <f>IF(OR('ordem de passagem'!$G63="pct",'ordem de passagem'!$G63="tapete",'ordem de passagem'!$G63="pctn",'ordem de passagem'!$G63="pctm",'ordem de passagem'!$G63="pctt"),'ordem de passagem'!C63,"Não faz este aparelho")</f>
        <v>Não faz este aparelho</v>
      </c>
      <c r="C67" s="402" t="str">
        <f>IF(OR('ordem de passagem'!$G63="pct",'ordem de passagem'!$G63="tapete"),'ordem de passagem'!D63,"")</f>
        <v/>
      </c>
      <c r="D67" s="341" t="str">
        <f>IF(OR('ordem de passagem'!$G63="pct",'ordem de passagem'!$G63="tapete"),'ordem de passagem'!E63,"")</f>
        <v/>
      </c>
      <c r="E67" s="341" t="str">
        <f>IF(OR('ordem de passagem'!$G63="pct",'ordem de passagem'!$G63="tapete"),'ordem de passagem'!G63,"")</f>
        <v/>
      </c>
      <c r="F67" s="341" t="str">
        <f>IF(OR('ordem de passagem'!$G63="pct",'ordem de passagem'!$G63="tapete"),'ordem de passagem'!F63,"")</f>
        <v/>
      </c>
      <c r="G67" s="341" t="str">
        <f>IF(OR('ordem de passagem'!$G63="pct",'ordem de passagem'!$G63="tapete"),'ordem de passagem'!H63,"")</f>
        <v/>
      </c>
      <c r="H67" s="614"/>
      <c r="I67" s="615"/>
      <c r="J67" s="616"/>
      <c r="K67" s="617"/>
      <c r="L67" s="614"/>
      <c r="M67" s="615"/>
      <c r="N67" s="616"/>
      <c r="O67" s="617"/>
      <c r="P67" s="614"/>
      <c r="Q67" s="618"/>
      <c r="R67" s="466"/>
      <c r="S67" s="374"/>
      <c r="T67" s="465"/>
      <c r="U67" s="342"/>
      <c r="V67" s="343">
        <f t="shared" si="3"/>
        <v>0</v>
      </c>
      <c r="W67" s="343">
        <f t="shared" si="4"/>
        <v>0</v>
      </c>
      <c r="X67" s="343" t="str">
        <f t="shared" si="2"/>
        <v/>
      </c>
    </row>
    <row r="68" spans="1:24" s="346" customFormat="1" ht="21" x14ac:dyDescent="0.4">
      <c r="A68" s="341" t="str">
        <f>IF(OR('ordem de passagem'!$G64="pct",'ordem de passagem'!$G64="tapete"),'ordem de passagem'!B64,"")</f>
        <v/>
      </c>
      <c r="B68" s="402" t="str">
        <f>IF(OR('ordem de passagem'!$G64="pct",'ordem de passagem'!$G64="tapete",'ordem de passagem'!$G64="pctn",'ordem de passagem'!$G64="pctm",'ordem de passagem'!$G64="pctt"),'ordem de passagem'!C64,"Não faz este aparelho")</f>
        <v>Não faz este aparelho</v>
      </c>
      <c r="C68" s="402" t="str">
        <f>IF(OR('ordem de passagem'!$G64="pct",'ordem de passagem'!$G64="tapete"),'ordem de passagem'!D64,"")</f>
        <v/>
      </c>
      <c r="D68" s="341" t="str">
        <f>IF(OR('ordem de passagem'!$G64="pct",'ordem de passagem'!$G64="tapete"),'ordem de passagem'!E64,"")</f>
        <v/>
      </c>
      <c r="E68" s="341" t="str">
        <f>IF(OR('ordem de passagem'!$G64="pct",'ordem de passagem'!$G64="tapete"),'ordem de passagem'!G64,"")</f>
        <v/>
      </c>
      <c r="F68" s="341" t="str">
        <f>IF(OR('ordem de passagem'!$G64="pct",'ordem de passagem'!$G64="tapete"),'ordem de passagem'!F64,"")</f>
        <v/>
      </c>
      <c r="G68" s="341" t="str">
        <f>IF(OR('ordem de passagem'!$G64="pct",'ordem de passagem'!$G64="tapete"),'ordem de passagem'!H64,"")</f>
        <v/>
      </c>
      <c r="H68" s="614"/>
      <c r="I68" s="615"/>
      <c r="J68" s="616"/>
      <c r="K68" s="617"/>
      <c r="L68" s="614"/>
      <c r="M68" s="615"/>
      <c r="N68" s="616"/>
      <c r="O68" s="617"/>
      <c r="P68" s="614"/>
      <c r="Q68" s="618"/>
      <c r="R68" s="466"/>
      <c r="S68" s="374"/>
      <c r="T68" s="465"/>
      <c r="U68" s="342"/>
      <c r="V68" s="343">
        <f t="shared" si="3"/>
        <v>0</v>
      </c>
      <c r="W68" s="343">
        <f t="shared" si="4"/>
        <v>0</v>
      </c>
      <c r="X68" s="343" t="str">
        <f t="shared" si="2"/>
        <v/>
      </c>
    </row>
    <row r="69" spans="1:24" s="346" customFormat="1" ht="21" x14ac:dyDescent="0.4">
      <c r="A69" s="341" t="str">
        <f>IF(OR('ordem de passagem'!$G65="pct",'ordem de passagem'!$G65="tapete"),'ordem de passagem'!B65,"")</f>
        <v/>
      </c>
      <c r="B69" s="402" t="str">
        <f>IF(OR('ordem de passagem'!$G65="pct",'ordem de passagem'!$G65="tapete",'ordem de passagem'!$G65="pctn",'ordem de passagem'!$G65="pctm",'ordem de passagem'!$G65="pctt"),'ordem de passagem'!C65,"Não faz este aparelho")</f>
        <v>Não faz este aparelho</v>
      </c>
      <c r="C69" s="402" t="str">
        <f>IF(OR('ordem de passagem'!$G65="pct",'ordem de passagem'!$G65="tapete"),'ordem de passagem'!D65,"")</f>
        <v/>
      </c>
      <c r="D69" s="341" t="str">
        <f>IF(OR('ordem de passagem'!$G65="pct",'ordem de passagem'!$G65="tapete"),'ordem de passagem'!E65,"")</f>
        <v/>
      </c>
      <c r="E69" s="341" t="str">
        <f>IF(OR('ordem de passagem'!$G65="pct",'ordem de passagem'!$G65="tapete"),'ordem de passagem'!G65,"")</f>
        <v/>
      </c>
      <c r="F69" s="341" t="str">
        <f>IF(OR('ordem de passagem'!$G65="pct",'ordem de passagem'!$G65="tapete"),'ordem de passagem'!F65,"")</f>
        <v/>
      </c>
      <c r="G69" s="341" t="str">
        <f>IF(OR('ordem de passagem'!$G65="pct",'ordem de passagem'!$G65="tapete"),'ordem de passagem'!H65,"")</f>
        <v/>
      </c>
      <c r="H69" s="614"/>
      <c r="I69" s="615"/>
      <c r="J69" s="616"/>
      <c r="K69" s="617"/>
      <c r="L69" s="614"/>
      <c r="M69" s="615"/>
      <c r="N69" s="616"/>
      <c r="O69" s="617"/>
      <c r="P69" s="614"/>
      <c r="Q69" s="618"/>
      <c r="R69" s="466"/>
      <c r="S69" s="374"/>
      <c r="T69" s="465"/>
      <c r="U69" s="342"/>
      <c r="V69" s="343">
        <f t="shared" si="3"/>
        <v>0</v>
      </c>
      <c r="W69" s="343">
        <f t="shared" si="4"/>
        <v>0</v>
      </c>
      <c r="X69" s="343" t="str">
        <f t="shared" si="2"/>
        <v/>
      </c>
    </row>
    <row r="70" spans="1:24" s="346" customFormat="1" ht="21" x14ac:dyDescent="0.4">
      <c r="A70" s="341" t="str">
        <f>IF(OR('ordem de passagem'!$G66="pct",'ordem de passagem'!$G66="tapete"),'ordem de passagem'!B66,"")</f>
        <v/>
      </c>
      <c r="B70" s="402" t="str">
        <f>IF(OR('ordem de passagem'!$G66="pct",'ordem de passagem'!$G66="tapete",'ordem de passagem'!$G66="pctn",'ordem de passagem'!$G66="pctm",'ordem de passagem'!$G66="pctt"),'ordem de passagem'!C66,"Não faz este aparelho")</f>
        <v>Não faz este aparelho</v>
      </c>
      <c r="C70" s="402" t="str">
        <f>IF(OR('ordem de passagem'!$G66="pct",'ordem de passagem'!$G66="tapete"),'ordem de passagem'!D66,"")</f>
        <v/>
      </c>
      <c r="D70" s="341" t="str">
        <f>IF(OR('ordem de passagem'!$G66="pct",'ordem de passagem'!$G66="tapete"),'ordem de passagem'!E66,"")</f>
        <v/>
      </c>
      <c r="E70" s="341" t="str">
        <f>IF(OR('ordem de passagem'!$G66="pct",'ordem de passagem'!$G66="tapete"),'ordem de passagem'!G66,"")</f>
        <v/>
      </c>
      <c r="F70" s="341" t="str">
        <f>IF(OR('ordem de passagem'!$G66="pct",'ordem de passagem'!$G66="tapete"),'ordem de passagem'!F66,"")</f>
        <v/>
      </c>
      <c r="G70" s="341" t="str">
        <f>IF(OR('ordem de passagem'!$G66="pct",'ordem de passagem'!$G66="tapete"),'ordem de passagem'!H66,"")</f>
        <v/>
      </c>
      <c r="H70" s="614"/>
      <c r="I70" s="615"/>
      <c r="J70" s="616"/>
      <c r="K70" s="617"/>
      <c r="L70" s="614"/>
      <c r="M70" s="615"/>
      <c r="N70" s="616"/>
      <c r="O70" s="617"/>
      <c r="P70" s="614"/>
      <c r="Q70" s="618"/>
      <c r="R70" s="466"/>
      <c r="S70" s="374"/>
      <c r="T70" s="465"/>
      <c r="U70" s="342"/>
      <c r="V70" s="343">
        <f t="shared" si="3"/>
        <v>0</v>
      </c>
      <c r="W70" s="343">
        <f t="shared" si="4"/>
        <v>0</v>
      </c>
      <c r="X70" s="343" t="str">
        <f t="shared" si="2"/>
        <v/>
      </c>
    </row>
    <row r="71" spans="1:24" s="346" customFormat="1" ht="21" x14ac:dyDescent="0.4">
      <c r="A71" s="341" t="str">
        <f>IF(OR('ordem de passagem'!$G67="pct",'ordem de passagem'!$G67="tapete"),'ordem de passagem'!B67,"")</f>
        <v/>
      </c>
      <c r="B71" s="402" t="str">
        <f>IF(OR('ordem de passagem'!$G67="pct",'ordem de passagem'!$G67="tapete",'ordem de passagem'!$G67="pctn",'ordem de passagem'!$G67="pctm",'ordem de passagem'!$G67="pctt"),'ordem de passagem'!C67,"Não faz este aparelho")</f>
        <v>Não faz este aparelho</v>
      </c>
      <c r="C71" s="402" t="str">
        <f>IF(OR('ordem de passagem'!$G67="pct",'ordem de passagem'!$G67="tapete"),'ordem de passagem'!D67,"")</f>
        <v/>
      </c>
      <c r="D71" s="341" t="str">
        <f>IF(OR('ordem de passagem'!$G67="pct",'ordem de passagem'!$G67="tapete"),'ordem de passagem'!E67,"")</f>
        <v/>
      </c>
      <c r="E71" s="341" t="str">
        <f>IF(OR('ordem de passagem'!$G67="pct",'ordem de passagem'!$G67="tapete"),'ordem de passagem'!G67,"")</f>
        <v/>
      </c>
      <c r="F71" s="341" t="str">
        <f>IF(OR('ordem de passagem'!$G67="pct",'ordem de passagem'!$G67="tapete"),'ordem de passagem'!F67,"")</f>
        <v/>
      </c>
      <c r="G71" s="341" t="str">
        <f>IF(OR('ordem de passagem'!$G67="pct",'ordem de passagem'!$G67="tapete"),'ordem de passagem'!H67,"")</f>
        <v/>
      </c>
      <c r="H71" s="614"/>
      <c r="I71" s="615"/>
      <c r="J71" s="616"/>
      <c r="K71" s="617"/>
      <c r="L71" s="614"/>
      <c r="M71" s="615"/>
      <c r="N71" s="616"/>
      <c r="O71" s="617"/>
      <c r="P71" s="614"/>
      <c r="Q71" s="618"/>
      <c r="R71" s="466"/>
      <c r="S71" s="374"/>
      <c r="T71" s="465"/>
      <c r="U71" s="342"/>
      <c r="V71" s="343">
        <f t="shared" si="3"/>
        <v>0</v>
      </c>
      <c r="W71" s="343">
        <f t="shared" si="4"/>
        <v>0</v>
      </c>
      <c r="X71" s="343" t="str">
        <f t="shared" si="2"/>
        <v/>
      </c>
    </row>
    <row r="72" spans="1:24" s="346" customFormat="1" ht="21" x14ac:dyDescent="0.4">
      <c r="A72" s="341" t="str">
        <f>IF(OR('ordem de passagem'!$G68="pct",'ordem de passagem'!$G68="tapete"),'ordem de passagem'!B68,"")</f>
        <v/>
      </c>
      <c r="B72" s="402" t="str">
        <f>IF(OR('ordem de passagem'!$G68="pct",'ordem de passagem'!$G68="tapete",'ordem de passagem'!$G68="pctn",'ordem de passagem'!$G68="pctm",'ordem de passagem'!$G68="pctt"),'ordem de passagem'!C68,"Não faz este aparelho")</f>
        <v>Não faz este aparelho</v>
      </c>
      <c r="C72" s="402" t="str">
        <f>IF(OR('ordem de passagem'!$G68="pct",'ordem de passagem'!$G68="tapete"),'ordem de passagem'!D68,"")</f>
        <v/>
      </c>
      <c r="D72" s="341" t="str">
        <f>IF(OR('ordem de passagem'!$G68="pct",'ordem de passagem'!$G68="tapete"),'ordem de passagem'!E68,"")</f>
        <v/>
      </c>
      <c r="E72" s="341" t="str">
        <f>IF(OR('ordem de passagem'!$G68="pct",'ordem de passagem'!$G68="tapete"),'ordem de passagem'!G68,"")</f>
        <v/>
      </c>
      <c r="F72" s="341" t="str">
        <f>IF(OR('ordem de passagem'!$G68="pct",'ordem de passagem'!$G68="tapete"),'ordem de passagem'!F68,"")</f>
        <v/>
      </c>
      <c r="G72" s="341" t="str">
        <f>IF(OR('ordem de passagem'!$G68="pct",'ordem de passagem'!$G68="tapete"),'ordem de passagem'!H68,"")</f>
        <v/>
      </c>
      <c r="H72" s="614"/>
      <c r="I72" s="615"/>
      <c r="J72" s="616"/>
      <c r="K72" s="617"/>
      <c r="L72" s="614"/>
      <c r="M72" s="615"/>
      <c r="N72" s="616"/>
      <c r="O72" s="617"/>
      <c r="P72" s="614"/>
      <c r="Q72" s="618"/>
      <c r="R72" s="466"/>
      <c r="S72" s="374"/>
      <c r="T72" s="465"/>
      <c r="U72" s="342"/>
      <c r="V72" s="343">
        <f t="shared" si="3"/>
        <v>0</v>
      </c>
      <c r="W72" s="343">
        <f t="shared" si="4"/>
        <v>0</v>
      </c>
      <c r="X72" s="343" t="str">
        <f t="shared" si="2"/>
        <v/>
      </c>
    </row>
    <row r="73" spans="1:24" s="346" customFormat="1" ht="21" x14ac:dyDescent="0.4">
      <c r="A73" s="341" t="str">
        <f>IF(OR('ordem de passagem'!$G69="pct",'ordem de passagem'!$G69="tapete"),'ordem de passagem'!B69,"")</f>
        <v/>
      </c>
      <c r="B73" s="402" t="str">
        <f>IF(OR('ordem de passagem'!$G69="pct",'ordem de passagem'!$G69="tapete",'ordem de passagem'!$G69="pctn",'ordem de passagem'!$G69="pctm",'ordem de passagem'!$G69="pctt"),'ordem de passagem'!C69,"Não faz este aparelho")</f>
        <v>Não faz este aparelho</v>
      </c>
      <c r="C73" s="402" t="str">
        <f>IF(OR('ordem de passagem'!$G69="pct",'ordem de passagem'!$G69="tapete"),'ordem de passagem'!D69,"")</f>
        <v/>
      </c>
      <c r="D73" s="341" t="str">
        <f>IF(OR('ordem de passagem'!$G69="pct",'ordem de passagem'!$G69="tapete"),'ordem de passagem'!E69,"")</f>
        <v/>
      </c>
      <c r="E73" s="341" t="str">
        <f>IF(OR('ordem de passagem'!$G69="pct",'ordem de passagem'!$G69="tapete"),'ordem de passagem'!G69,"")</f>
        <v/>
      </c>
      <c r="F73" s="341" t="str">
        <f>IF(OR('ordem de passagem'!$G69="pct",'ordem de passagem'!$G69="tapete"),'ordem de passagem'!F69,"")</f>
        <v/>
      </c>
      <c r="G73" s="341" t="str">
        <f>IF(OR('ordem de passagem'!$G69="pct",'ordem de passagem'!$G69="tapete"),'ordem de passagem'!H69,"")</f>
        <v/>
      </c>
      <c r="H73" s="614"/>
      <c r="I73" s="615"/>
      <c r="J73" s="616"/>
      <c r="K73" s="617"/>
      <c r="L73" s="614"/>
      <c r="M73" s="615"/>
      <c r="N73" s="616"/>
      <c r="O73" s="617"/>
      <c r="P73" s="614"/>
      <c r="Q73" s="618"/>
      <c r="R73" s="466"/>
      <c r="S73" s="374"/>
      <c r="T73" s="465"/>
      <c r="U73" s="342"/>
      <c r="V73" s="343">
        <f t="shared" si="3"/>
        <v>0</v>
      </c>
      <c r="W73" s="343">
        <f t="shared" si="4"/>
        <v>0</v>
      </c>
      <c r="X73" s="343" t="str">
        <f t="shared" si="2"/>
        <v/>
      </c>
    </row>
    <row r="74" spans="1:24" s="346" customFormat="1" ht="21" x14ac:dyDescent="0.4">
      <c r="A74" s="341" t="str">
        <f>IF(OR('ordem de passagem'!$G70="pct",'ordem de passagem'!$G70="tapete"),'ordem de passagem'!B70,"")</f>
        <v/>
      </c>
      <c r="B74" s="402" t="str">
        <f>IF(OR('ordem de passagem'!$G70="pct",'ordem de passagem'!$G70="tapete",'ordem de passagem'!$G70="pctn",'ordem de passagem'!$G70="pctm",'ordem de passagem'!$G70="pctt"),'ordem de passagem'!C70,"Não faz este aparelho")</f>
        <v>Não faz este aparelho</v>
      </c>
      <c r="C74" s="402" t="str">
        <f>IF(OR('ordem de passagem'!$G70="pct",'ordem de passagem'!$G70="tapete"),'ordem de passagem'!D70,"")</f>
        <v/>
      </c>
      <c r="D74" s="341" t="str">
        <f>IF(OR('ordem de passagem'!$G70="pct",'ordem de passagem'!$G70="tapete"),'ordem de passagem'!E70,"")</f>
        <v/>
      </c>
      <c r="E74" s="341" t="str">
        <f>IF(OR('ordem de passagem'!$G70="pct",'ordem de passagem'!$G70="tapete"),'ordem de passagem'!G70,"")</f>
        <v/>
      </c>
      <c r="F74" s="341" t="str">
        <f>IF(OR('ordem de passagem'!$G70="pct",'ordem de passagem'!$G70="tapete"),'ordem de passagem'!F70,"")</f>
        <v/>
      </c>
      <c r="G74" s="341" t="str">
        <f>IF(OR('ordem de passagem'!$G70="pct",'ordem de passagem'!$G70="tapete"),'ordem de passagem'!H70,"")</f>
        <v/>
      </c>
      <c r="H74" s="614"/>
      <c r="I74" s="615"/>
      <c r="J74" s="616"/>
      <c r="K74" s="617"/>
      <c r="L74" s="614"/>
      <c r="M74" s="615"/>
      <c r="N74" s="616"/>
      <c r="O74" s="617"/>
      <c r="P74" s="614"/>
      <c r="Q74" s="618"/>
      <c r="R74" s="466"/>
      <c r="S74" s="374"/>
      <c r="T74" s="465"/>
      <c r="U74" s="342"/>
      <c r="V74" s="343">
        <f t="shared" si="3"/>
        <v>0</v>
      </c>
      <c r="W74" s="343">
        <f t="shared" si="4"/>
        <v>0</v>
      </c>
      <c r="X74" s="343" t="str">
        <f t="shared" si="2"/>
        <v/>
      </c>
    </row>
    <row r="75" spans="1:24" s="346" customFormat="1" ht="21" x14ac:dyDescent="0.4">
      <c r="A75" s="341" t="str">
        <f>IF(OR('ordem de passagem'!$G71="pct",'ordem de passagem'!$G71="tapete"),'ordem de passagem'!B71,"")</f>
        <v/>
      </c>
      <c r="B75" s="402" t="str">
        <f>IF(OR('ordem de passagem'!$G71="pct",'ordem de passagem'!$G71="tapete",'ordem de passagem'!$G71="pctn",'ordem de passagem'!$G71="pctm",'ordem de passagem'!$G71="pctt"),'ordem de passagem'!C71,"Não faz este aparelho")</f>
        <v>Não faz este aparelho</v>
      </c>
      <c r="C75" s="402" t="str">
        <f>IF(OR('ordem de passagem'!$G71="pct",'ordem de passagem'!$G71="tapete"),'ordem de passagem'!D71,"")</f>
        <v/>
      </c>
      <c r="D75" s="341" t="str">
        <f>IF(OR('ordem de passagem'!$G71="pct",'ordem de passagem'!$G71="tapete"),'ordem de passagem'!E71,"")</f>
        <v/>
      </c>
      <c r="E75" s="341" t="str">
        <f>IF(OR('ordem de passagem'!$G71="pct",'ordem de passagem'!$G71="tapete"),'ordem de passagem'!G71,"")</f>
        <v/>
      </c>
      <c r="F75" s="341" t="str">
        <f>IF(OR('ordem de passagem'!$G71="pct",'ordem de passagem'!$G71="tapete"),'ordem de passagem'!F71,"")</f>
        <v/>
      </c>
      <c r="G75" s="341" t="str">
        <f>IF(OR('ordem de passagem'!$G71="pct",'ordem de passagem'!$G71="tapete"),'ordem de passagem'!H71,"")</f>
        <v/>
      </c>
      <c r="H75" s="614"/>
      <c r="I75" s="615"/>
      <c r="J75" s="616"/>
      <c r="K75" s="617"/>
      <c r="L75" s="614"/>
      <c r="M75" s="615"/>
      <c r="N75" s="616"/>
      <c r="O75" s="617"/>
      <c r="P75" s="614"/>
      <c r="Q75" s="618"/>
      <c r="R75" s="466"/>
      <c r="S75" s="374"/>
      <c r="T75" s="465"/>
      <c r="U75" s="342"/>
      <c r="V75" s="343">
        <f t="shared" si="3"/>
        <v>0</v>
      </c>
      <c r="W75" s="343">
        <f t="shared" si="4"/>
        <v>0</v>
      </c>
      <c r="X75" s="343" t="str">
        <f t="shared" si="2"/>
        <v/>
      </c>
    </row>
    <row r="76" spans="1:24" s="346" customFormat="1" ht="21" x14ac:dyDescent="0.4">
      <c r="A76" s="341" t="str">
        <f>IF(OR('ordem de passagem'!$G72="pct",'ordem de passagem'!$G72="tapete"),'ordem de passagem'!B72,"")</f>
        <v/>
      </c>
      <c r="B76" s="402" t="str">
        <f>IF(OR('ordem de passagem'!$G72="pct",'ordem de passagem'!$G72="tapete",'ordem de passagem'!$G72="pctn",'ordem de passagem'!$G72="pctm",'ordem de passagem'!$G72="pctt"),'ordem de passagem'!C72,"Não faz este aparelho")</f>
        <v>Não faz este aparelho</v>
      </c>
      <c r="C76" s="402" t="str">
        <f>IF(OR('ordem de passagem'!$G72="pct",'ordem de passagem'!$G72="tapete"),'ordem de passagem'!D72,"")</f>
        <v/>
      </c>
      <c r="D76" s="341" t="str">
        <f>IF(OR('ordem de passagem'!$G72="pct",'ordem de passagem'!$G72="tapete"),'ordem de passagem'!E72,"")</f>
        <v/>
      </c>
      <c r="E76" s="341" t="str">
        <f>IF(OR('ordem de passagem'!$G72="pct",'ordem de passagem'!$G72="tapete"),'ordem de passagem'!G72,"")</f>
        <v/>
      </c>
      <c r="F76" s="341" t="str">
        <f>IF(OR('ordem de passagem'!$G72="pct",'ordem de passagem'!$G72="tapete"),'ordem de passagem'!F72,"")</f>
        <v/>
      </c>
      <c r="G76" s="341" t="str">
        <f>IF(OR('ordem de passagem'!$G72="pct",'ordem de passagem'!$G72="tapete"),'ordem de passagem'!H72,"")</f>
        <v/>
      </c>
      <c r="H76" s="614"/>
      <c r="I76" s="615"/>
      <c r="J76" s="616"/>
      <c r="K76" s="617"/>
      <c r="L76" s="614"/>
      <c r="M76" s="615"/>
      <c r="N76" s="616"/>
      <c r="O76" s="617"/>
      <c r="P76" s="614"/>
      <c r="Q76" s="618"/>
      <c r="R76" s="466"/>
      <c r="S76" s="374"/>
      <c r="T76" s="465"/>
      <c r="U76" s="342"/>
      <c r="V76" s="343">
        <f t="shared" si="3"/>
        <v>0</v>
      </c>
      <c r="W76" s="343">
        <f t="shared" si="4"/>
        <v>0</v>
      </c>
      <c r="X76" s="343" t="str">
        <f t="shared" si="2"/>
        <v/>
      </c>
    </row>
    <row r="77" spans="1:24" s="346" customFormat="1" ht="21" x14ac:dyDescent="0.4">
      <c r="A77" s="341" t="str">
        <f>IF(OR('ordem de passagem'!$G73="pct",'ordem de passagem'!$G73="tapete"),'ordem de passagem'!B73,"")</f>
        <v/>
      </c>
      <c r="B77" s="402" t="str">
        <f>IF(OR('ordem de passagem'!$G73="pct",'ordem de passagem'!$G73="tapete",'ordem de passagem'!$G73="pctn",'ordem de passagem'!$G73="pctm",'ordem de passagem'!$G73="pctt"),'ordem de passagem'!C73,"Não faz este aparelho")</f>
        <v>Não faz este aparelho</v>
      </c>
      <c r="C77" s="402" t="str">
        <f>IF(OR('ordem de passagem'!$G73="pct",'ordem de passagem'!$G73="tapete"),'ordem de passagem'!D73,"")</f>
        <v/>
      </c>
      <c r="D77" s="341" t="str">
        <f>IF(OR('ordem de passagem'!$G73="pct",'ordem de passagem'!$G73="tapete"),'ordem de passagem'!E73,"")</f>
        <v/>
      </c>
      <c r="E77" s="341" t="str">
        <f>IF(OR('ordem de passagem'!$G73="pct",'ordem de passagem'!$G73="tapete"),'ordem de passagem'!G73,"")</f>
        <v/>
      </c>
      <c r="F77" s="341" t="str">
        <f>IF(OR('ordem de passagem'!$G73="pct",'ordem de passagem'!$G73="tapete"),'ordem de passagem'!F73,"")</f>
        <v/>
      </c>
      <c r="G77" s="341" t="str">
        <f>IF(OR('ordem de passagem'!$G73="pct",'ordem de passagem'!$G73="tapete"),'ordem de passagem'!H73,"")</f>
        <v/>
      </c>
      <c r="H77" s="614"/>
      <c r="I77" s="615"/>
      <c r="J77" s="616"/>
      <c r="K77" s="617"/>
      <c r="L77" s="614"/>
      <c r="M77" s="615"/>
      <c r="N77" s="616"/>
      <c r="O77" s="617"/>
      <c r="P77" s="614"/>
      <c r="Q77" s="618"/>
      <c r="R77" s="466"/>
      <c r="S77" s="374"/>
      <c r="T77" s="465"/>
      <c r="U77" s="342"/>
      <c r="V77" s="343">
        <f t="shared" si="3"/>
        <v>0</v>
      </c>
      <c r="W77" s="343">
        <f t="shared" si="4"/>
        <v>0</v>
      </c>
      <c r="X77" s="343" t="str">
        <f t="shared" si="2"/>
        <v/>
      </c>
    </row>
    <row r="78" spans="1:24" s="346" customFormat="1" ht="21" x14ac:dyDescent="0.4">
      <c r="A78" s="341" t="str">
        <f>IF(OR('ordem de passagem'!$G74="pct",'ordem de passagem'!$G74="tapete"),'ordem de passagem'!B74,"")</f>
        <v/>
      </c>
      <c r="B78" s="402" t="str">
        <f>IF(OR('ordem de passagem'!$G74="pct",'ordem de passagem'!$G74="tapete",'ordem de passagem'!$G74="pctn",'ordem de passagem'!$G74="pctm",'ordem de passagem'!$G74="pctt"),'ordem de passagem'!C74,"Não faz este aparelho")</f>
        <v>Não faz este aparelho</v>
      </c>
      <c r="C78" s="402" t="str">
        <f>IF(OR('ordem de passagem'!$G74="pct",'ordem de passagem'!$G74="tapete"),'ordem de passagem'!D74,"")</f>
        <v/>
      </c>
      <c r="D78" s="341" t="str">
        <f>IF(OR('ordem de passagem'!$G74="pct",'ordem de passagem'!$G74="tapete"),'ordem de passagem'!E74,"")</f>
        <v/>
      </c>
      <c r="E78" s="341" t="str">
        <f>IF(OR('ordem de passagem'!$G74="pct",'ordem de passagem'!$G74="tapete"),'ordem de passagem'!G74,"")</f>
        <v/>
      </c>
      <c r="F78" s="341" t="str">
        <f>IF(OR('ordem de passagem'!$G74="pct",'ordem de passagem'!$G74="tapete"),'ordem de passagem'!F74,"")</f>
        <v/>
      </c>
      <c r="G78" s="341" t="str">
        <f>IF(OR('ordem de passagem'!$G74="pct",'ordem de passagem'!$G74="tapete"),'ordem de passagem'!H74,"")</f>
        <v/>
      </c>
      <c r="H78" s="614"/>
      <c r="I78" s="615"/>
      <c r="J78" s="616"/>
      <c r="K78" s="617"/>
      <c r="L78" s="614"/>
      <c r="M78" s="615"/>
      <c r="N78" s="616"/>
      <c r="O78" s="617"/>
      <c r="P78" s="614"/>
      <c r="Q78" s="618"/>
      <c r="R78" s="466"/>
      <c r="S78" s="374"/>
      <c r="T78" s="465"/>
      <c r="U78" s="342"/>
      <c r="V78" s="343">
        <f t="shared" ref="V78:V109" si="5">IFERROR((IF($U$11=3,(H78+J78+L78)+T78,IF($U$11=5,(H78+J78+L78+N78+P78)-MAX(H78,J78,L78,N78,P78)-MIN(H78,J78,L78,N78,P78))+T78))-S78,"")</f>
        <v>0</v>
      </c>
      <c r="W78" s="343">
        <f t="shared" ref="W78" si="6">IF($U$11=4,"",V78)</f>
        <v>0</v>
      </c>
      <c r="X78" s="343" t="str">
        <f t="shared" si="2"/>
        <v/>
      </c>
    </row>
    <row r="79" spans="1:24" s="346" customFormat="1" ht="21" x14ac:dyDescent="0.4">
      <c r="A79" s="341" t="str">
        <f>IF(OR('ordem de passagem'!$G75="pct",'ordem de passagem'!$G75="tapete"),'ordem de passagem'!B75,"")</f>
        <v/>
      </c>
      <c r="B79" s="402" t="str">
        <f>IF(OR('ordem de passagem'!$G75="pct",'ordem de passagem'!$G75="tapete",'ordem de passagem'!$G75="pctn",'ordem de passagem'!$G75="pctm",'ordem de passagem'!$G75="pctt"),'ordem de passagem'!C75,"Não faz este aparelho")</f>
        <v>Não faz este aparelho</v>
      </c>
      <c r="C79" s="402" t="str">
        <f>IF(OR('ordem de passagem'!$G75="pct",'ordem de passagem'!$G75="tapete"),'ordem de passagem'!D75,"")</f>
        <v/>
      </c>
      <c r="D79" s="341" t="str">
        <f>IF(OR('ordem de passagem'!$G75="pct",'ordem de passagem'!$G75="tapete"),'ordem de passagem'!E75,"")</f>
        <v/>
      </c>
      <c r="E79" s="341" t="str">
        <f>IF(OR('ordem de passagem'!$G75="pct",'ordem de passagem'!$G75="tapete"),'ordem de passagem'!G75,"")</f>
        <v/>
      </c>
      <c r="F79" s="341" t="str">
        <f>IF(OR('ordem de passagem'!$G75="pct",'ordem de passagem'!$G75="tapete"),'ordem de passagem'!F75,"")</f>
        <v/>
      </c>
      <c r="G79" s="341" t="str">
        <f>IF(OR('ordem de passagem'!$G75="pct",'ordem de passagem'!$G75="tapete"),'ordem de passagem'!H75,"")</f>
        <v/>
      </c>
      <c r="H79" s="614"/>
      <c r="I79" s="615"/>
      <c r="J79" s="616"/>
      <c r="K79" s="617"/>
      <c r="L79" s="614"/>
      <c r="M79" s="615"/>
      <c r="N79" s="616"/>
      <c r="O79" s="617"/>
      <c r="P79" s="614"/>
      <c r="Q79" s="618"/>
      <c r="R79" s="466"/>
      <c r="S79" s="374"/>
      <c r="T79" s="465"/>
      <c r="U79" s="342"/>
      <c r="V79" s="343">
        <f t="shared" si="5"/>
        <v>0</v>
      </c>
      <c r="W79" s="343">
        <f t="shared" ref="W79:W135" si="7">IF($U$11=4,"",V79)</f>
        <v>0</v>
      </c>
      <c r="X79" s="343" t="str">
        <f t="shared" ref="X79:X135" si="8">IF(OR(A79="",A79="falta"),"",W79)</f>
        <v/>
      </c>
    </row>
    <row r="80" spans="1:24" s="346" customFormat="1" ht="21" x14ac:dyDescent="0.4">
      <c r="A80" s="341" t="str">
        <f>IF(OR('ordem de passagem'!$G76="pct",'ordem de passagem'!$G76="tapete"),'ordem de passagem'!B76,"")</f>
        <v/>
      </c>
      <c r="B80" s="402" t="str">
        <f>IF(OR('ordem de passagem'!$G76="pct",'ordem de passagem'!$G76="tapete",'ordem de passagem'!$G76="pctn",'ordem de passagem'!$G76="pctm",'ordem de passagem'!$G76="pctt"),'ordem de passagem'!C76,"Não faz este aparelho")</f>
        <v>Não faz este aparelho</v>
      </c>
      <c r="C80" s="402" t="str">
        <f>IF(OR('ordem de passagem'!$G76="pct",'ordem de passagem'!$G76="tapete"),'ordem de passagem'!D76,"")</f>
        <v/>
      </c>
      <c r="D80" s="341" t="str">
        <f>IF(OR('ordem de passagem'!$G76="pct",'ordem de passagem'!$G76="tapete"),'ordem de passagem'!E76,"")</f>
        <v/>
      </c>
      <c r="E80" s="341" t="str">
        <f>IF(OR('ordem de passagem'!$G76="pct",'ordem de passagem'!$G76="tapete"),'ordem de passagem'!G76,"")</f>
        <v/>
      </c>
      <c r="F80" s="341" t="str">
        <f>IF(OR('ordem de passagem'!$G76="pct",'ordem de passagem'!$G76="tapete"),'ordem de passagem'!F76,"")</f>
        <v/>
      </c>
      <c r="G80" s="341" t="str">
        <f>IF(OR('ordem de passagem'!$G76="pct",'ordem de passagem'!$G76="tapete"),'ordem de passagem'!H76,"")</f>
        <v/>
      </c>
      <c r="H80" s="614"/>
      <c r="I80" s="615"/>
      <c r="J80" s="616"/>
      <c r="K80" s="617"/>
      <c r="L80" s="614"/>
      <c r="M80" s="615"/>
      <c r="N80" s="616"/>
      <c r="O80" s="617"/>
      <c r="P80" s="614"/>
      <c r="Q80" s="618"/>
      <c r="R80" s="466"/>
      <c r="S80" s="374"/>
      <c r="T80" s="465"/>
      <c r="U80" s="342"/>
      <c r="V80" s="343">
        <f t="shared" si="5"/>
        <v>0</v>
      </c>
      <c r="W80" s="343">
        <f t="shared" si="7"/>
        <v>0</v>
      </c>
      <c r="X80" s="343" t="str">
        <f t="shared" si="8"/>
        <v/>
      </c>
    </row>
    <row r="81" spans="1:24" s="346" customFormat="1" ht="21" x14ac:dyDescent="0.4">
      <c r="A81" s="341" t="str">
        <f>IF(OR('ordem de passagem'!$G77="pct",'ordem de passagem'!$G77="tapete"),'ordem de passagem'!B77,"")</f>
        <v/>
      </c>
      <c r="B81" s="402" t="str">
        <f>IF(OR('ordem de passagem'!$G77="pct",'ordem de passagem'!$G77="tapete",'ordem de passagem'!$G77="pctn",'ordem de passagem'!$G77="pctm",'ordem de passagem'!$G77="pctt"),'ordem de passagem'!C77,"Não faz este aparelho")</f>
        <v>Não faz este aparelho</v>
      </c>
      <c r="C81" s="402" t="str">
        <f>IF(OR('ordem de passagem'!$G77="pct",'ordem de passagem'!$G77="tapete"),'ordem de passagem'!D77,"")</f>
        <v/>
      </c>
      <c r="D81" s="341" t="str">
        <f>IF(OR('ordem de passagem'!$G77="pct",'ordem de passagem'!$G77="tapete"),'ordem de passagem'!E77,"")</f>
        <v/>
      </c>
      <c r="E81" s="341" t="str">
        <f>IF(OR('ordem de passagem'!$G77="pct",'ordem de passagem'!$G77="tapete"),'ordem de passagem'!G77,"")</f>
        <v/>
      </c>
      <c r="F81" s="341" t="str">
        <f>IF(OR('ordem de passagem'!$G77="pct",'ordem de passagem'!$G77="tapete"),'ordem de passagem'!F77,"")</f>
        <v/>
      </c>
      <c r="G81" s="341" t="str">
        <f>IF(OR('ordem de passagem'!$G77="pct",'ordem de passagem'!$G77="tapete"),'ordem de passagem'!H77,"")</f>
        <v/>
      </c>
      <c r="H81" s="614"/>
      <c r="I81" s="615"/>
      <c r="J81" s="616"/>
      <c r="K81" s="617"/>
      <c r="L81" s="614"/>
      <c r="M81" s="615"/>
      <c r="N81" s="616"/>
      <c r="O81" s="617"/>
      <c r="P81" s="614"/>
      <c r="Q81" s="618"/>
      <c r="R81" s="466"/>
      <c r="S81" s="374"/>
      <c r="T81" s="465"/>
      <c r="U81" s="342"/>
      <c r="V81" s="343">
        <f t="shared" si="5"/>
        <v>0</v>
      </c>
      <c r="W81" s="343">
        <f t="shared" si="7"/>
        <v>0</v>
      </c>
      <c r="X81" s="343" t="str">
        <f t="shared" si="8"/>
        <v/>
      </c>
    </row>
    <row r="82" spans="1:24" s="346" customFormat="1" ht="21" x14ac:dyDescent="0.4">
      <c r="A82" s="341" t="str">
        <f>IF(OR('ordem de passagem'!$G78="pct",'ordem de passagem'!$G78="tapete"),'ordem de passagem'!B78,"")</f>
        <v/>
      </c>
      <c r="B82" s="402" t="str">
        <f>IF(OR('ordem de passagem'!$G78="pct",'ordem de passagem'!$G78="tapete",'ordem de passagem'!$G78="pctn",'ordem de passagem'!$G78="pctm",'ordem de passagem'!$G78="pctt"),'ordem de passagem'!C78,"Não faz este aparelho")</f>
        <v>Não faz este aparelho</v>
      </c>
      <c r="C82" s="402" t="str">
        <f>IF(OR('ordem de passagem'!$G78="pct",'ordem de passagem'!$G78="tapete"),'ordem de passagem'!D78,"")</f>
        <v/>
      </c>
      <c r="D82" s="341" t="str">
        <f>IF(OR('ordem de passagem'!$G78="pct",'ordem de passagem'!$G78="tapete"),'ordem de passagem'!E78,"")</f>
        <v/>
      </c>
      <c r="E82" s="341" t="str">
        <f>IF(OR('ordem de passagem'!$G78="pct",'ordem de passagem'!$G78="tapete"),'ordem de passagem'!G78,"")</f>
        <v/>
      </c>
      <c r="F82" s="341" t="str">
        <f>IF(OR('ordem de passagem'!$G78="pct",'ordem de passagem'!$G78="tapete"),'ordem de passagem'!F78,"")</f>
        <v/>
      </c>
      <c r="G82" s="341" t="str">
        <f>IF(OR('ordem de passagem'!$G78="pct",'ordem de passagem'!$G78="tapete"),'ordem de passagem'!H78,"")</f>
        <v/>
      </c>
      <c r="H82" s="614"/>
      <c r="I82" s="615"/>
      <c r="J82" s="616"/>
      <c r="K82" s="617"/>
      <c r="L82" s="614"/>
      <c r="M82" s="615"/>
      <c r="N82" s="616"/>
      <c r="O82" s="617"/>
      <c r="P82" s="614"/>
      <c r="Q82" s="618"/>
      <c r="R82" s="466"/>
      <c r="S82" s="374"/>
      <c r="T82" s="465"/>
      <c r="U82" s="342"/>
      <c r="V82" s="343">
        <f t="shared" si="5"/>
        <v>0</v>
      </c>
      <c r="W82" s="343">
        <f t="shared" si="7"/>
        <v>0</v>
      </c>
      <c r="X82" s="343" t="str">
        <f t="shared" si="8"/>
        <v/>
      </c>
    </row>
    <row r="83" spans="1:24" s="346" customFormat="1" ht="21" x14ac:dyDescent="0.4">
      <c r="A83" s="341" t="str">
        <f>IF(OR('ordem de passagem'!$G79="pct",'ordem de passagem'!$G79="tapete"),'ordem de passagem'!B79,"")</f>
        <v/>
      </c>
      <c r="B83" s="402" t="str">
        <f>IF(OR('ordem de passagem'!$G79="pct",'ordem de passagem'!$G79="tapete",'ordem de passagem'!$G79="pctn",'ordem de passagem'!$G79="pctm",'ordem de passagem'!$G79="pctt"),'ordem de passagem'!C79,"Não faz este aparelho")</f>
        <v>Não faz este aparelho</v>
      </c>
      <c r="C83" s="402" t="str">
        <f>IF(OR('ordem de passagem'!$G79="pct",'ordem de passagem'!$G79="tapete"),'ordem de passagem'!D79,"")</f>
        <v/>
      </c>
      <c r="D83" s="341" t="str">
        <f>IF(OR('ordem de passagem'!$G79="pct",'ordem de passagem'!$G79="tapete"),'ordem de passagem'!E79,"")</f>
        <v/>
      </c>
      <c r="E83" s="341" t="str">
        <f>IF(OR('ordem de passagem'!$G79="pct",'ordem de passagem'!$G79="tapete"),'ordem de passagem'!G79,"")</f>
        <v/>
      </c>
      <c r="F83" s="341" t="str">
        <f>IF(OR('ordem de passagem'!$G79="pct",'ordem de passagem'!$G79="tapete"),'ordem de passagem'!F79,"")</f>
        <v/>
      </c>
      <c r="G83" s="341" t="str">
        <f>IF(OR('ordem de passagem'!$G79="pct",'ordem de passagem'!$G79="tapete"),'ordem de passagem'!H79,"")</f>
        <v/>
      </c>
      <c r="H83" s="614"/>
      <c r="I83" s="615"/>
      <c r="J83" s="616"/>
      <c r="K83" s="617"/>
      <c r="L83" s="614"/>
      <c r="M83" s="615"/>
      <c r="N83" s="616"/>
      <c r="O83" s="617"/>
      <c r="P83" s="614"/>
      <c r="Q83" s="618"/>
      <c r="R83" s="466"/>
      <c r="S83" s="374"/>
      <c r="T83" s="465"/>
      <c r="U83" s="342"/>
      <c r="V83" s="343">
        <f t="shared" si="5"/>
        <v>0</v>
      </c>
      <c r="W83" s="343">
        <f t="shared" si="7"/>
        <v>0</v>
      </c>
      <c r="X83" s="343" t="str">
        <f t="shared" si="8"/>
        <v/>
      </c>
    </row>
    <row r="84" spans="1:24" s="346" customFormat="1" ht="21" x14ac:dyDescent="0.4">
      <c r="A84" s="341" t="str">
        <f>IF(OR('ordem de passagem'!$G80="pct",'ordem de passagem'!$G80="tapete"),'ordem de passagem'!B80,"")</f>
        <v/>
      </c>
      <c r="B84" s="402" t="str">
        <f>IF(OR('ordem de passagem'!$G80="pct",'ordem de passagem'!$G80="tapete",'ordem de passagem'!$G80="pctn",'ordem de passagem'!$G80="pctm",'ordem de passagem'!$G80="pctt"),'ordem de passagem'!C80,"Não faz este aparelho")</f>
        <v>Não faz este aparelho</v>
      </c>
      <c r="C84" s="402" t="str">
        <f>IF(OR('ordem de passagem'!$G80="pct",'ordem de passagem'!$G80="tapete"),'ordem de passagem'!D80,"")</f>
        <v/>
      </c>
      <c r="D84" s="341" t="str">
        <f>IF(OR('ordem de passagem'!$G80="pct",'ordem de passagem'!$G80="tapete"),'ordem de passagem'!E80,"")</f>
        <v/>
      </c>
      <c r="E84" s="341" t="str">
        <f>IF(OR('ordem de passagem'!$G80="pct",'ordem de passagem'!$G80="tapete"),'ordem de passagem'!G80,"")</f>
        <v/>
      </c>
      <c r="F84" s="341" t="str">
        <f>IF(OR('ordem de passagem'!$G80="pct",'ordem de passagem'!$G80="tapete"),'ordem de passagem'!F80,"")</f>
        <v/>
      </c>
      <c r="G84" s="341" t="str">
        <f>IF(OR('ordem de passagem'!$G80="pct",'ordem de passagem'!$G80="tapete"),'ordem de passagem'!H80,"")</f>
        <v/>
      </c>
      <c r="H84" s="614"/>
      <c r="I84" s="615"/>
      <c r="J84" s="616"/>
      <c r="K84" s="617"/>
      <c r="L84" s="614"/>
      <c r="M84" s="615"/>
      <c r="N84" s="616"/>
      <c r="O84" s="617"/>
      <c r="P84" s="614"/>
      <c r="Q84" s="618"/>
      <c r="R84" s="466"/>
      <c r="S84" s="374"/>
      <c r="T84" s="465"/>
      <c r="U84" s="342"/>
      <c r="V84" s="343">
        <f t="shared" si="5"/>
        <v>0</v>
      </c>
      <c r="W84" s="343">
        <f t="shared" si="7"/>
        <v>0</v>
      </c>
      <c r="X84" s="343" t="str">
        <f t="shared" si="8"/>
        <v/>
      </c>
    </row>
    <row r="85" spans="1:24" s="346" customFormat="1" ht="21" x14ac:dyDescent="0.4">
      <c r="A85" s="341" t="str">
        <f>IF(OR('ordem de passagem'!$G81="pct",'ordem de passagem'!$G81="tapete"),'ordem de passagem'!B81,"")</f>
        <v/>
      </c>
      <c r="B85" s="402" t="str">
        <f>IF(OR('ordem de passagem'!$G81="pct",'ordem de passagem'!$G81="tapete",'ordem de passagem'!$G81="pctn",'ordem de passagem'!$G81="pctm",'ordem de passagem'!$G81="pctt"),'ordem de passagem'!C81,"Não faz este aparelho")</f>
        <v>Não faz este aparelho</v>
      </c>
      <c r="C85" s="402" t="str">
        <f>IF(OR('ordem de passagem'!$G81="pct",'ordem de passagem'!$G81="tapete"),'ordem de passagem'!D81,"")</f>
        <v/>
      </c>
      <c r="D85" s="341" t="str">
        <f>IF(OR('ordem de passagem'!$G81="pct",'ordem de passagem'!$G81="tapete"),'ordem de passagem'!E81,"")</f>
        <v/>
      </c>
      <c r="E85" s="341" t="str">
        <f>IF(OR('ordem de passagem'!$G81="pct",'ordem de passagem'!$G81="tapete"),'ordem de passagem'!G81,"")</f>
        <v/>
      </c>
      <c r="F85" s="341" t="str">
        <f>IF(OR('ordem de passagem'!$G81="pct",'ordem de passagem'!$G81="tapete"),'ordem de passagem'!F81,"")</f>
        <v/>
      </c>
      <c r="G85" s="341" t="str">
        <f>IF(OR('ordem de passagem'!$G81="pct",'ordem de passagem'!$G81="tapete"),'ordem de passagem'!H81,"")</f>
        <v/>
      </c>
      <c r="H85" s="614"/>
      <c r="I85" s="615"/>
      <c r="J85" s="616"/>
      <c r="K85" s="617"/>
      <c r="L85" s="614"/>
      <c r="M85" s="615"/>
      <c r="N85" s="616"/>
      <c r="O85" s="617"/>
      <c r="P85" s="614"/>
      <c r="Q85" s="618"/>
      <c r="R85" s="466"/>
      <c r="S85" s="374"/>
      <c r="T85" s="465"/>
      <c r="U85" s="342"/>
      <c r="V85" s="343">
        <f t="shared" si="5"/>
        <v>0</v>
      </c>
      <c r="W85" s="343">
        <f t="shared" si="7"/>
        <v>0</v>
      </c>
      <c r="X85" s="343" t="str">
        <f t="shared" si="8"/>
        <v/>
      </c>
    </row>
    <row r="86" spans="1:24" s="346" customFormat="1" ht="21" x14ac:dyDescent="0.4">
      <c r="A86" s="341" t="str">
        <f>IF(OR('ordem de passagem'!$G82="pct",'ordem de passagem'!$G82="tapete"),'ordem de passagem'!B82,"")</f>
        <v/>
      </c>
      <c r="B86" s="402" t="str">
        <f>IF(OR('ordem de passagem'!$G82="pct",'ordem de passagem'!$G82="tapete",'ordem de passagem'!$G82="pctn",'ordem de passagem'!$G82="pctm",'ordem de passagem'!$G82="pctt"),'ordem de passagem'!C82,"Não faz este aparelho")</f>
        <v>Não faz este aparelho</v>
      </c>
      <c r="C86" s="402" t="str">
        <f>IF(OR('ordem de passagem'!$G82="pct",'ordem de passagem'!$G82="tapete"),'ordem de passagem'!D82,"")</f>
        <v/>
      </c>
      <c r="D86" s="341" t="str">
        <f>IF(OR('ordem de passagem'!$G82="pct",'ordem de passagem'!$G82="tapete"),'ordem de passagem'!E82,"")</f>
        <v/>
      </c>
      <c r="E86" s="341" t="str">
        <f>IF(OR('ordem de passagem'!$G82="pct",'ordem de passagem'!$G82="tapete"),'ordem de passagem'!G82,"")</f>
        <v/>
      </c>
      <c r="F86" s="341" t="str">
        <f>IF(OR('ordem de passagem'!$G82="pct",'ordem de passagem'!$G82="tapete"),'ordem de passagem'!F82,"")</f>
        <v/>
      </c>
      <c r="G86" s="341" t="str">
        <f>IF(OR('ordem de passagem'!$G82="pct",'ordem de passagem'!$G82="tapete"),'ordem de passagem'!H82,"")</f>
        <v/>
      </c>
      <c r="H86" s="614"/>
      <c r="I86" s="615"/>
      <c r="J86" s="616"/>
      <c r="K86" s="617"/>
      <c r="L86" s="614"/>
      <c r="M86" s="615"/>
      <c r="N86" s="616"/>
      <c r="O86" s="617"/>
      <c r="P86" s="614"/>
      <c r="Q86" s="618"/>
      <c r="R86" s="466"/>
      <c r="S86" s="374"/>
      <c r="T86" s="465"/>
      <c r="U86" s="342"/>
      <c r="V86" s="343">
        <f t="shared" si="5"/>
        <v>0</v>
      </c>
      <c r="W86" s="343">
        <f t="shared" si="7"/>
        <v>0</v>
      </c>
      <c r="X86" s="343" t="str">
        <f t="shared" si="8"/>
        <v/>
      </c>
    </row>
    <row r="87" spans="1:24" s="346" customFormat="1" ht="21" x14ac:dyDescent="0.4">
      <c r="A87" s="341" t="str">
        <f>IF(OR('ordem de passagem'!$G83="pct",'ordem de passagem'!$G83="tapete"),'ordem de passagem'!B83,"")</f>
        <v/>
      </c>
      <c r="B87" s="402" t="str">
        <f>IF(OR('ordem de passagem'!$G83="pct",'ordem de passagem'!$G83="tapete",'ordem de passagem'!$G83="pctn",'ordem de passagem'!$G83="pctm",'ordem de passagem'!$G83="pctt"),'ordem de passagem'!C83,"Não faz este aparelho")</f>
        <v>Não faz este aparelho</v>
      </c>
      <c r="C87" s="402" t="str">
        <f>IF(OR('ordem de passagem'!$G83="pct",'ordem de passagem'!$G83="tapete"),'ordem de passagem'!D83,"")</f>
        <v/>
      </c>
      <c r="D87" s="341" t="str">
        <f>IF(OR('ordem de passagem'!$G83="pct",'ordem de passagem'!$G83="tapete"),'ordem de passagem'!E83,"")</f>
        <v/>
      </c>
      <c r="E87" s="341" t="str">
        <f>IF(OR('ordem de passagem'!$G83="pct",'ordem de passagem'!$G83="tapete"),'ordem de passagem'!G83,"")</f>
        <v/>
      </c>
      <c r="F87" s="341" t="str">
        <f>IF(OR('ordem de passagem'!$G83="pct",'ordem de passagem'!$G83="tapete"),'ordem de passagem'!F83,"")</f>
        <v/>
      </c>
      <c r="G87" s="341" t="str">
        <f>IF(OR('ordem de passagem'!$G83="pct",'ordem de passagem'!$G83="tapete"),'ordem de passagem'!H83,"")</f>
        <v/>
      </c>
      <c r="H87" s="614"/>
      <c r="I87" s="615"/>
      <c r="J87" s="616"/>
      <c r="K87" s="617"/>
      <c r="L87" s="614"/>
      <c r="M87" s="615"/>
      <c r="N87" s="616"/>
      <c r="O87" s="617"/>
      <c r="P87" s="614"/>
      <c r="Q87" s="618"/>
      <c r="R87" s="466"/>
      <c r="S87" s="374"/>
      <c r="T87" s="465"/>
      <c r="U87" s="342"/>
      <c r="V87" s="343">
        <f t="shared" si="5"/>
        <v>0</v>
      </c>
      <c r="W87" s="343">
        <f t="shared" si="7"/>
        <v>0</v>
      </c>
      <c r="X87" s="343" t="str">
        <f t="shared" si="8"/>
        <v/>
      </c>
    </row>
    <row r="88" spans="1:24" s="346" customFormat="1" ht="21" x14ac:dyDescent="0.4">
      <c r="A88" s="341" t="str">
        <f>IF(OR('ordem de passagem'!$G84="pct",'ordem de passagem'!$G84="tapete"),'ordem de passagem'!B84,"")</f>
        <v/>
      </c>
      <c r="B88" s="402" t="str">
        <f>IF(OR('ordem de passagem'!$G84="pct",'ordem de passagem'!$G84="tapete",'ordem de passagem'!$G84="pctn",'ordem de passagem'!$G84="pctm",'ordem de passagem'!$G84="pctt"),'ordem de passagem'!C84,"Não faz este aparelho")</f>
        <v>Não faz este aparelho</v>
      </c>
      <c r="C88" s="402" t="str">
        <f>IF(OR('ordem de passagem'!$G84="pct",'ordem de passagem'!$G84="tapete"),'ordem de passagem'!D84,"")</f>
        <v/>
      </c>
      <c r="D88" s="341" t="str">
        <f>IF(OR('ordem de passagem'!$G84="pct",'ordem de passagem'!$G84="tapete"),'ordem de passagem'!E84,"")</f>
        <v/>
      </c>
      <c r="E88" s="341" t="str">
        <f>IF(OR('ordem de passagem'!$G84="pct",'ordem de passagem'!$G84="tapete"),'ordem de passagem'!G84,"")</f>
        <v/>
      </c>
      <c r="F88" s="341" t="str">
        <f>IF(OR('ordem de passagem'!$G84="pct",'ordem de passagem'!$G84="tapete"),'ordem de passagem'!F84,"")</f>
        <v/>
      </c>
      <c r="G88" s="341" t="str">
        <f>IF(OR('ordem de passagem'!$G84="pct",'ordem de passagem'!$G84="tapete"),'ordem de passagem'!H84,"")</f>
        <v/>
      </c>
      <c r="H88" s="614"/>
      <c r="I88" s="615"/>
      <c r="J88" s="616"/>
      <c r="K88" s="617"/>
      <c r="L88" s="614"/>
      <c r="M88" s="615"/>
      <c r="N88" s="616"/>
      <c r="O88" s="617"/>
      <c r="P88" s="614"/>
      <c r="Q88" s="618"/>
      <c r="R88" s="466"/>
      <c r="S88" s="374"/>
      <c r="T88" s="465"/>
      <c r="U88" s="342"/>
      <c r="V88" s="343">
        <f t="shared" si="5"/>
        <v>0</v>
      </c>
      <c r="W88" s="343">
        <f t="shared" si="7"/>
        <v>0</v>
      </c>
      <c r="X88" s="343" t="str">
        <f t="shared" si="8"/>
        <v/>
      </c>
    </row>
    <row r="89" spans="1:24" s="346" customFormat="1" ht="21" x14ac:dyDescent="0.4">
      <c r="A89" s="341" t="str">
        <f>IF(OR('ordem de passagem'!$G85="pct",'ordem de passagem'!$G85="tapete"),'ordem de passagem'!B85,"")</f>
        <v/>
      </c>
      <c r="B89" s="402" t="str">
        <f>IF(OR('ordem de passagem'!$G85="pct",'ordem de passagem'!$G85="tapete",'ordem de passagem'!$G85="pctn",'ordem de passagem'!$G85="pctm",'ordem de passagem'!$G85="pctt"),'ordem de passagem'!C85,"Não faz este aparelho")</f>
        <v>Não faz este aparelho</v>
      </c>
      <c r="C89" s="402" t="str">
        <f>IF(OR('ordem de passagem'!$G85="pct",'ordem de passagem'!$G85="tapete"),'ordem de passagem'!D85,"")</f>
        <v/>
      </c>
      <c r="D89" s="341" t="str">
        <f>IF(OR('ordem de passagem'!$G85="pct",'ordem de passagem'!$G85="tapete"),'ordem de passagem'!E85,"")</f>
        <v/>
      </c>
      <c r="E89" s="341" t="str">
        <f>IF(OR('ordem de passagem'!$G85="pct",'ordem de passagem'!$G85="tapete"),'ordem de passagem'!G85,"")</f>
        <v/>
      </c>
      <c r="F89" s="341" t="str">
        <f>IF(OR('ordem de passagem'!$G85="pct",'ordem de passagem'!$G85="tapete"),'ordem de passagem'!F85,"")</f>
        <v/>
      </c>
      <c r="G89" s="341" t="str">
        <f>IF(OR('ordem de passagem'!$G85="pct",'ordem de passagem'!$G85="tapete"),'ordem de passagem'!H85,"")</f>
        <v/>
      </c>
      <c r="H89" s="614"/>
      <c r="I89" s="615"/>
      <c r="J89" s="616"/>
      <c r="K89" s="617"/>
      <c r="L89" s="614"/>
      <c r="M89" s="615"/>
      <c r="N89" s="616"/>
      <c r="O89" s="617"/>
      <c r="P89" s="614"/>
      <c r="Q89" s="618"/>
      <c r="R89" s="466"/>
      <c r="S89" s="374"/>
      <c r="T89" s="465"/>
      <c r="U89" s="342"/>
      <c r="V89" s="343">
        <f t="shared" si="5"/>
        <v>0</v>
      </c>
      <c r="W89" s="343">
        <f t="shared" si="7"/>
        <v>0</v>
      </c>
      <c r="X89" s="343" t="str">
        <f t="shared" si="8"/>
        <v/>
      </c>
    </row>
    <row r="90" spans="1:24" s="346" customFormat="1" ht="21" x14ac:dyDescent="0.4">
      <c r="A90" s="341" t="str">
        <f>IF(OR('ordem de passagem'!$G86="pct",'ordem de passagem'!$G86="tapete"),'ordem de passagem'!B86,"")</f>
        <v/>
      </c>
      <c r="B90" s="402" t="str">
        <f>IF(OR('ordem de passagem'!$G86="pct",'ordem de passagem'!$G86="tapete",'ordem de passagem'!$G86="pctn",'ordem de passagem'!$G86="pctm",'ordem de passagem'!$G86="pctt"),'ordem de passagem'!C86,"Não faz este aparelho")</f>
        <v>Não faz este aparelho</v>
      </c>
      <c r="C90" s="402" t="str">
        <f>IF(OR('ordem de passagem'!$G86="pct",'ordem de passagem'!$G86="tapete"),'ordem de passagem'!D86,"")</f>
        <v/>
      </c>
      <c r="D90" s="341" t="str">
        <f>IF(OR('ordem de passagem'!$G86="pct",'ordem de passagem'!$G86="tapete"),'ordem de passagem'!E86,"")</f>
        <v/>
      </c>
      <c r="E90" s="341" t="str">
        <f>IF(OR('ordem de passagem'!$G86="pct",'ordem de passagem'!$G86="tapete"),'ordem de passagem'!G86,"")</f>
        <v/>
      </c>
      <c r="F90" s="341" t="str">
        <f>IF(OR('ordem de passagem'!$G86="pct",'ordem de passagem'!$G86="tapete"),'ordem de passagem'!F86,"")</f>
        <v/>
      </c>
      <c r="G90" s="341" t="str">
        <f>IF(OR('ordem de passagem'!$G86="pct",'ordem de passagem'!$G86="tapete"),'ordem de passagem'!H86,"")</f>
        <v/>
      </c>
      <c r="H90" s="614"/>
      <c r="I90" s="615"/>
      <c r="J90" s="616"/>
      <c r="K90" s="617"/>
      <c r="L90" s="614"/>
      <c r="M90" s="615"/>
      <c r="N90" s="616"/>
      <c r="O90" s="617"/>
      <c r="P90" s="614"/>
      <c r="Q90" s="618"/>
      <c r="R90" s="466"/>
      <c r="S90" s="374"/>
      <c r="T90" s="465"/>
      <c r="U90" s="342"/>
      <c r="V90" s="343">
        <f t="shared" si="5"/>
        <v>0</v>
      </c>
      <c r="W90" s="343">
        <f t="shared" si="7"/>
        <v>0</v>
      </c>
      <c r="X90" s="343" t="str">
        <f t="shared" si="8"/>
        <v/>
      </c>
    </row>
    <row r="91" spans="1:24" s="346" customFormat="1" ht="21" x14ac:dyDescent="0.4">
      <c r="A91" s="341" t="str">
        <f>IF(OR('ordem de passagem'!$G87="pct",'ordem de passagem'!$G87="tapete"),'ordem de passagem'!B87,"")</f>
        <v/>
      </c>
      <c r="B91" s="402" t="str">
        <f>IF(OR('ordem de passagem'!$G87="pct",'ordem de passagem'!$G87="tapete",'ordem de passagem'!$G87="pctn",'ordem de passagem'!$G87="pctm",'ordem de passagem'!$G87="pctt"),'ordem de passagem'!C87,"Não faz este aparelho")</f>
        <v>Não faz este aparelho</v>
      </c>
      <c r="C91" s="402" t="str">
        <f>IF(OR('ordem de passagem'!$G87="pct",'ordem de passagem'!$G87="tapete"),'ordem de passagem'!D87,"")</f>
        <v/>
      </c>
      <c r="D91" s="341" t="str">
        <f>IF(OR('ordem de passagem'!$G87="pct",'ordem de passagem'!$G87="tapete"),'ordem de passagem'!E87,"")</f>
        <v/>
      </c>
      <c r="E91" s="341" t="str">
        <f>IF(OR('ordem de passagem'!$G87="pct",'ordem de passagem'!$G87="tapete"),'ordem de passagem'!G87,"")</f>
        <v/>
      </c>
      <c r="F91" s="341" t="str">
        <f>IF(OR('ordem de passagem'!$G87="pct",'ordem de passagem'!$G87="tapete"),'ordem de passagem'!F87,"")</f>
        <v/>
      </c>
      <c r="G91" s="341" t="str">
        <f>IF(OR('ordem de passagem'!$G87="pct",'ordem de passagem'!$G87="tapete"),'ordem de passagem'!H87,"")</f>
        <v/>
      </c>
      <c r="H91" s="614"/>
      <c r="I91" s="615"/>
      <c r="J91" s="616"/>
      <c r="K91" s="617"/>
      <c r="L91" s="614"/>
      <c r="M91" s="615"/>
      <c r="N91" s="616"/>
      <c r="O91" s="617"/>
      <c r="P91" s="614"/>
      <c r="Q91" s="618"/>
      <c r="R91" s="466"/>
      <c r="S91" s="374"/>
      <c r="T91" s="465"/>
      <c r="U91" s="342"/>
      <c r="V91" s="343">
        <f t="shared" si="5"/>
        <v>0</v>
      </c>
      <c r="W91" s="343">
        <f t="shared" si="7"/>
        <v>0</v>
      </c>
      <c r="X91" s="343" t="str">
        <f t="shared" si="8"/>
        <v/>
      </c>
    </row>
    <row r="92" spans="1:24" s="346" customFormat="1" ht="21" x14ac:dyDescent="0.4">
      <c r="A92" s="341" t="str">
        <f>IF(OR('ordem de passagem'!$G88="pct",'ordem de passagem'!$G88="tapete"),'ordem de passagem'!B88,"")</f>
        <v/>
      </c>
      <c r="B92" s="402" t="str">
        <f>IF(OR('ordem de passagem'!$G88="pct",'ordem de passagem'!$G88="tapete",'ordem de passagem'!$G88="pctn",'ordem de passagem'!$G88="pctm",'ordem de passagem'!$G88="pctt"),'ordem de passagem'!C88,"Não faz este aparelho")</f>
        <v>Não faz este aparelho</v>
      </c>
      <c r="C92" s="402" t="str">
        <f>IF(OR('ordem de passagem'!$G88="pct",'ordem de passagem'!$G88="tapete"),'ordem de passagem'!D88,"")</f>
        <v/>
      </c>
      <c r="D92" s="341" t="str">
        <f>IF(OR('ordem de passagem'!$G88="pct",'ordem de passagem'!$G88="tapete"),'ordem de passagem'!E88,"")</f>
        <v/>
      </c>
      <c r="E92" s="341" t="str">
        <f>IF(OR('ordem de passagem'!$G88="pct",'ordem de passagem'!$G88="tapete"),'ordem de passagem'!G88,"")</f>
        <v/>
      </c>
      <c r="F92" s="341" t="str">
        <f>IF(OR('ordem de passagem'!$G88="pct",'ordem de passagem'!$G88="tapete"),'ordem de passagem'!F88,"")</f>
        <v/>
      </c>
      <c r="G92" s="341" t="str">
        <f>IF(OR('ordem de passagem'!$G88="pct",'ordem de passagem'!$G88="tapete"),'ordem de passagem'!H88,"")</f>
        <v/>
      </c>
      <c r="H92" s="614"/>
      <c r="I92" s="615"/>
      <c r="J92" s="616"/>
      <c r="K92" s="617"/>
      <c r="L92" s="614"/>
      <c r="M92" s="615"/>
      <c r="N92" s="616"/>
      <c r="O92" s="617"/>
      <c r="P92" s="614"/>
      <c r="Q92" s="618"/>
      <c r="R92" s="466"/>
      <c r="S92" s="374"/>
      <c r="T92" s="465"/>
      <c r="U92" s="342"/>
      <c r="V92" s="343">
        <f t="shared" si="5"/>
        <v>0</v>
      </c>
      <c r="W92" s="343">
        <f t="shared" si="7"/>
        <v>0</v>
      </c>
      <c r="X92" s="343" t="str">
        <f t="shared" si="8"/>
        <v/>
      </c>
    </row>
    <row r="93" spans="1:24" s="346" customFormat="1" ht="21" x14ac:dyDescent="0.4">
      <c r="A93" s="341" t="str">
        <f>IF(OR('ordem de passagem'!$G89="pct",'ordem de passagem'!$G89="tapete"),'ordem de passagem'!B89,"")</f>
        <v/>
      </c>
      <c r="B93" s="402" t="str">
        <f>IF(OR('ordem de passagem'!$G89="pct",'ordem de passagem'!$G89="tapete",'ordem de passagem'!$G89="pctn",'ordem de passagem'!$G89="pctm",'ordem de passagem'!$G89="pctt"),'ordem de passagem'!C89,"Não faz este aparelho")</f>
        <v>Não faz este aparelho</v>
      </c>
      <c r="C93" s="402" t="str">
        <f>IF(OR('ordem de passagem'!$G89="pct",'ordem de passagem'!$G89="tapete"),'ordem de passagem'!D89,"")</f>
        <v/>
      </c>
      <c r="D93" s="341" t="str">
        <f>IF(OR('ordem de passagem'!$G89="pct",'ordem de passagem'!$G89="tapete"),'ordem de passagem'!E89,"")</f>
        <v/>
      </c>
      <c r="E93" s="341" t="str">
        <f>IF(OR('ordem de passagem'!$G89="pct",'ordem de passagem'!$G89="tapete"),'ordem de passagem'!G89,"")</f>
        <v/>
      </c>
      <c r="F93" s="341" t="str">
        <f>IF(OR('ordem de passagem'!$G89="pct",'ordem de passagem'!$G89="tapete"),'ordem de passagem'!F89,"")</f>
        <v/>
      </c>
      <c r="G93" s="341" t="str">
        <f>IF(OR('ordem de passagem'!$G89="pct",'ordem de passagem'!$G89="tapete"),'ordem de passagem'!H89,"")</f>
        <v/>
      </c>
      <c r="H93" s="614"/>
      <c r="I93" s="615"/>
      <c r="J93" s="616"/>
      <c r="K93" s="617"/>
      <c r="L93" s="614"/>
      <c r="M93" s="615"/>
      <c r="N93" s="616"/>
      <c r="O93" s="617"/>
      <c r="P93" s="614"/>
      <c r="Q93" s="618"/>
      <c r="R93" s="466"/>
      <c r="S93" s="374"/>
      <c r="T93" s="465"/>
      <c r="U93" s="342"/>
      <c r="V93" s="343">
        <f t="shared" si="5"/>
        <v>0</v>
      </c>
      <c r="W93" s="343">
        <f t="shared" si="7"/>
        <v>0</v>
      </c>
      <c r="X93" s="343" t="str">
        <f t="shared" si="8"/>
        <v/>
      </c>
    </row>
    <row r="94" spans="1:24" s="346" customFormat="1" ht="21" x14ac:dyDescent="0.4">
      <c r="A94" s="341" t="str">
        <f>IF(OR('ordem de passagem'!$G90="pct",'ordem de passagem'!$G90="tapete"),'ordem de passagem'!B90,"")</f>
        <v/>
      </c>
      <c r="B94" s="402" t="str">
        <f>IF(OR('ordem de passagem'!$G90="pct",'ordem de passagem'!$G90="tapete",'ordem de passagem'!$G90="pctn",'ordem de passagem'!$G90="pctm",'ordem de passagem'!$G90="pctt"),'ordem de passagem'!C90,"Não faz este aparelho")</f>
        <v>Não faz este aparelho</v>
      </c>
      <c r="C94" s="402" t="str">
        <f>IF(OR('ordem de passagem'!$G90="pct",'ordem de passagem'!$G90="tapete"),'ordem de passagem'!D90,"")</f>
        <v/>
      </c>
      <c r="D94" s="341" t="str">
        <f>IF(OR('ordem de passagem'!$G90="pct",'ordem de passagem'!$G90="tapete"),'ordem de passagem'!E90,"")</f>
        <v/>
      </c>
      <c r="E94" s="341" t="str">
        <f>IF(OR('ordem de passagem'!$G90="pct",'ordem de passagem'!$G90="tapete"),'ordem de passagem'!G90,"")</f>
        <v/>
      </c>
      <c r="F94" s="341" t="str">
        <f>IF(OR('ordem de passagem'!$G90="pct",'ordem de passagem'!$G90="tapete"),'ordem de passagem'!F90,"")</f>
        <v/>
      </c>
      <c r="G94" s="341" t="str">
        <f>IF(OR('ordem de passagem'!$G90="pct",'ordem de passagem'!$G90="tapete"),'ordem de passagem'!H90,"")</f>
        <v/>
      </c>
      <c r="H94" s="614"/>
      <c r="I94" s="615"/>
      <c r="J94" s="616"/>
      <c r="K94" s="617"/>
      <c r="L94" s="614"/>
      <c r="M94" s="615"/>
      <c r="N94" s="616"/>
      <c r="O94" s="617"/>
      <c r="P94" s="614"/>
      <c r="Q94" s="618"/>
      <c r="R94" s="466"/>
      <c r="S94" s="374"/>
      <c r="T94" s="465"/>
      <c r="U94" s="342"/>
      <c r="V94" s="343">
        <f t="shared" si="5"/>
        <v>0</v>
      </c>
      <c r="W94" s="343">
        <f t="shared" si="7"/>
        <v>0</v>
      </c>
      <c r="X94" s="343" t="str">
        <f t="shared" si="8"/>
        <v/>
      </c>
    </row>
    <row r="95" spans="1:24" s="346" customFormat="1" ht="21" x14ac:dyDescent="0.4">
      <c r="A95" s="341" t="str">
        <f>IF(OR('ordem de passagem'!$G91="pct",'ordem de passagem'!$G91="tapete"),'ordem de passagem'!B91,"")</f>
        <v/>
      </c>
      <c r="B95" s="402" t="str">
        <f>IF(OR('ordem de passagem'!$G91="pct",'ordem de passagem'!$G91="tapete",'ordem de passagem'!$G91="pctn",'ordem de passagem'!$G91="pctm",'ordem de passagem'!$G91="pctt"),'ordem de passagem'!C91,"Não faz este aparelho")</f>
        <v>Não faz este aparelho</v>
      </c>
      <c r="C95" s="402" t="str">
        <f>IF(OR('ordem de passagem'!$G91="pct",'ordem de passagem'!$G91="tapete"),'ordem de passagem'!D91,"")</f>
        <v/>
      </c>
      <c r="D95" s="341" t="str">
        <f>IF(OR('ordem de passagem'!$G91="pct",'ordem de passagem'!$G91="tapete"),'ordem de passagem'!E91,"")</f>
        <v/>
      </c>
      <c r="E95" s="341" t="str">
        <f>IF(OR('ordem de passagem'!$G91="pct",'ordem de passagem'!$G91="tapete"),'ordem de passagem'!G91,"")</f>
        <v/>
      </c>
      <c r="F95" s="341" t="str">
        <f>IF(OR('ordem de passagem'!$G91="pct",'ordem de passagem'!$G91="tapete"),'ordem de passagem'!F91,"")</f>
        <v/>
      </c>
      <c r="G95" s="341" t="str">
        <f>IF(OR('ordem de passagem'!$G91="pct",'ordem de passagem'!$G91="tapete"),'ordem de passagem'!H91,"")</f>
        <v/>
      </c>
      <c r="H95" s="614"/>
      <c r="I95" s="615"/>
      <c r="J95" s="616"/>
      <c r="K95" s="617"/>
      <c r="L95" s="614"/>
      <c r="M95" s="615"/>
      <c r="N95" s="616"/>
      <c r="O95" s="617"/>
      <c r="P95" s="614"/>
      <c r="Q95" s="618"/>
      <c r="R95" s="466"/>
      <c r="S95" s="374"/>
      <c r="T95" s="465"/>
      <c r="U95" s="342"/>
      <c r="V95" s="343">
        <f t="shared" si="5"/>
        <v>0</v>
      </c>
      <c r="W95" s="343">
        <f t="shared" si="7"/>
        <v>0</v>
      </c>
      <c r="X95" s="343" t="str">
        <f t="shared" si="8"/>
        <v/>
      </c>
    </row>
    <row r="96" spans="1:24" s="346" customFormat="1" ht="21" x14ac:dyDescent="0.4">
      <c r="A96" s="341" t="str">
        <f>IF(OR('ordem de passagem'!$G92="pct",'ordem de passagem'!$G92="tapete"),'ordem de passagem'!B92,"")</f>
        <v/>
      </c>
      <c r="B96" s="402" t="str">
        <f>IF(OR('ordem de passagem'!$G92="pct",'ordem de passagem'!$G92="tapete",'ordem de passagem'!$G92="pctn",'ordem de passagem'!$G92="pctm",'ordem de passagem'!$G92="pctt"),'ordem de passagem'!C92,"Não faz este aparelho")</f>
        <v>Não faz este aparelho</v>
      </c>
      <c r="C96" s="402" t="str">
        <f>IF(OR('ordem de passagem'!$G92="pct",'ordem de passagem'!$G92="tapete"),'ordem de passagem'!D92,"")</f>
        <v/>
      </c>
      <c r="D96" s="341" t="str">
        <f>IF(OR('ordem de passagem'!$G92="pct",'ordem de passagem'!$G92="tapete"),'ordem de passagem'!E92,"")</f>
        <v/>
      </c>
      <c r="E96" s="341" t="str">
        <f>IF(OR('ordem de passagem'!$G92="pct",'ordem de passagem'!$G92="tapete"),'ordem de passagem'!G92,"")</f>
        <v/>
      </c>
      <c r="F96" s="341" t="str">
        <f>IF(OR('ordem de passagem'!$G92="pct",'ordem de passagem'!$G92="tapete"),'ordem de passagem'!F92,"")</f>
        <v/>
      </c>
      <c r="G96" s="341" t="str">
        <f>IF(OR('ordem de passagem'!$G92="pct",'ordem de passagem'!$G92="tapete"),'ordem de passagem'!H92,"")</f>
        <v/>
      </c>
      <c r="H96" s="614"/>
      <c r="I96" s="615"/>
      <c r="J96" s="616"/>
      <c r="K96" s="617"/>
      <c r="L96" s="614"/>
      <c r="M96" s="615"/>
      <c r="N96" s="616"/>
      <c r="O96" s="617"/>
      <c r="P96" s="614"/>
      <c r="Q96" s="618"/>
      <c r="R96" s="466"/>
      <c r="S96" s="374"/>
      <c r="T96" s="465"/>
      <c r="U96" s="342"/>
      <c r="V96" s="343">
        <f t="shared" si="5"/>
        <v>0</v>
      </c>
      <c r="W96" s="343">
        <f t="shared" si="7"/>
        <v>0</v>
      </c>
      <c r="X96" s="343" t="str">
        <f t="shared" si="8"/>
        <v/>
      </c>
    </row>
    <row r="97" spans="1:24" s="346" customFormat="1" ht="21" x14ac:dyDescent="0.4">
      <c r="A97" s="341" t="str">
        <f>IF(OR('ordem de passagem'!$G93="pct",'ordem de passagem'!$G93="tapete"),'ordem de passagem'!B93,"")</f>
        <v/>
      </c>
      <c r="B97" s="402" t="str">
        <f>IF(OR('ordem de passagem'!$G93="pct",'ordem de passagem'!$G93="tapete",'ordem de passagem'!$G93="pctn",'ordem de passagem'!$G93="pctm",'ordem de passagem'!$G93="pctt"),'ordem de passagem'!C93,"Não faz este aparelho")</f>
        <v>Não faz este aparelho</v>
      </c>
      <c r="C97" s="402" t="str">
        <f>IF(OR('ordem de passagem'!$G93="pct",'ordem de passagem'!$G93="tapete"),'ordem de passagem'!D93,"")</f>
        <v/>
      </c>
      <c r="D97" s="341" t="str">
        <f>IF(OR('ordem de passagem'!$G93="pct",'ordem de passagem'!$G93="tapete"),'ordem de passagem'!E93,"")</f>
        <v/>
      </c>
      <c r="E97" s="341" t="str">
        <f>IF(OR('ordem de passagem'!$G93="pct",'ordem de passagem'!$G93="tapete"),'ordem de passagem'!G93,"")</f>
        <v/>
      </c>
      <c r="F97" s="341" t="str">
        <f>IF(OR('ordem de passagem'!$G93="pct",'ordem de passagem'!$G93="tapete"),'ordem de passagem'!F93,"")</f>
        <v/>
      </c>
      <c r="G97" s="341" t="str">
        <f>IF(OR('ordem de passagem'!$G93="pct",'ordem de passagem'!$G93="tapete"),'ordem de passagem'!H93,"")</f>
        <v/>
      </c>
      <c r="H97" s="614"/>
      <c r="I97" s="615"/>
      <c r="J97" s="616"/>
      <c r="K97" s="617"/>
      <c r="L97" s="614"/>
      <c r="M97" s="615"/>
      <c r="N97" s="616"/>
      <c r="O97" s="617"/>
      <c r="P97" s="614"/>
      <c r="Q97" s="618"/>
      <c r="R97" s="466"/>
      <c r="S97" s="374"/>
      <c r="T97" s="465"/>
      <c r="U97" s="342"/>
      <c r="V97" s="343">
        <f t="shared" si="5"/>
        <v>0</v>
      </c>
      <c r="W97" s="343">
        <f t="shared" si="7"/>
        <v>0</v>
      </c>
      <c r="X97" s="343" t="str">
        <f t="shared" si="8"/>
        <v/>
      </c>
    </row>
    <row r="98" spans="1:24" s="346" customFormat="1" ht="21" x14ac:dyDescent="0.4">
      <c r="A98" s="341" t="str">
        <f>IF(OR('ordem de passagem'!$G94="pct",'ordem de passagem'!$G94="tapete"),'ordem de passagem'!B94,"")</f>
        <v/>
      </c>
      <c r="B98" s="402" t="str">
        <f>IF(OR('ordem de passagem'!$G94="pct",'ordem de passagem'!$G94="tapete",'ordem de passagem'!$G94="pctn",'ordem de passagem'!$G94="pctm",'ordem de passagem'!$G94="pctt"),'ordem de passagem'!C94,"Não faz este aparelho")</f>
        <v>Não faz este aparelho</v>
      </c>
      <c r="C98" s="402" t="str">
        <f>IF(OR('ordem de passagem'!$G94="pct",'ordem de passagem'!$G94="tapete"),'ordem de passagem'!D94,"")</f>
        <v/>
      </c>
      <c r="D98" s="341" t="str">
        <f>IF(OR('ordem de passagem'!$G94="pct",'ordem de passagem'!$G94="tapete"),'ordem de passagem'!E94,"")</f>
        <v/>
      </c>
      <c r="E98" s="341" t="str">
        <f>IF(OR('ordem de passagem'!$G94="pct",'ordem de passagem'!$G94="tapete"),'ordem de passagem'!G94,"")</f>
        <v/>
      </c>
      <c r="F98" s="341" t="str">
        <f>IF(OR('ordem de passagem'!$G94="pct",'ordem de passagem'!$G94="tapete"),'ordem de passagem'!F94,"")</f>
        <v/>
      </c>
      <c r="G98" s="341" t="str">
        <f>IF(OR('ordem de passagem'!$G94="pct",'ordem de passagem'!$G94="tapete"),'ordem de passagem'!H94,"")</f>
        <v/>
      </c>
      <c r="H98" s="614"/>
      <c r="I98" s="615"/>
      <c r="J98" s="616"/>
      <c r="K98" s="617"/>
      <c r="L98" s="614"/>
      <c r="M98" s="615"/>
      <c r="N98" s="616"/>
      <c r="O98" s="617"/>
      <c r="P98" s="614"/>
      <c r="Q98" s="618"/>
      <c r="R98" s="466"/>
      <c r="S98" s="374"/>
      <c r="T98" s="465"/>
      <c r="U98" s="342"/>
      <c r="V98" s="343">
        <f t="shared" si="5"/>
        <v>0</v>
      </c>
      <c r="W98" s="343">
        <f t="shared" si="7"/>
        <v>0</v>
      </c>
      <c r="X98" s="343" t="str">
        <f t="shared" si="8"/>
        <v/>
      </c>
    </row>
    <row r="99" spans="1:24" s="346" customFormat="1" ht="21" x14ac:dyDescent="0.4">
      <c r="A99" s="341" t="str">
        <f>IF(OR('ordem de passagem'!$G95="pct",'ordem de passagem'!$G95="tapete"),'ordem de passagem'!B95,"")</f>
        <v/>
      </c>
      <c r="B99" s="402" t="str">
        <f>IF(OR('ordem de passagem'!$G95="pct",'ordem de passagem'!$G95="tapete",'ordem de passagem'!$G95="pctn",'ordem de passagem'!$G95="pctm",'ordem de passagem'!$G95="pctt"),'ordem de passagem'!C95,"Não faz este aparelho")</f>
        <v>Não faz este aparelho</v>
      </c>
      <c r="C99" s="402" t="str">
        <f>IF(OR('ordem de passagem'!$G95="pct",'ordem de passagem'!$G95="tapete"),'ordem de passagem'!D95,"")</f>
        <v/>
      </c>
      <c r="D99" s="341" t="str">
        <f>IF(OR('ordem de passagem'!$G95="pct",'ordem de passagem'!$G95="tapete"),'ordem de passagem'!E95,"")</f>
        <v/>
      </c>
      <c r="E99" s="341" t="str">
        <f>IF(OR('ordem de passagem'!$G95="pct",'ordem de passagem'!$G95="tapete"),'ordem de passagem'!G95,"")</f>
        <v/>
      </c>
      <c r="F99" s="341" t="str">
        <f>IF(OR('ordem de passagem'!$G95="pct",'ordem de passagem'!$G95="tapete"),'ordem de passagem'!F95,"")</f>
        <v/>
      </c>
      <c r="G99" s="341" t="str">
        <f>IF(OR('ordem de passagem'!$G95="pct",'ordem de passagem'!$G95="tapete"),'ordem de passagem'!H95,"")</f>
        <v/>
      </c>
      <c r="H99" s="614"/>
      <c r="I99" s="615"/>
      <c r="J99" s="616"/>
      <c r="K99" s="617"/>
      <c r="L99" s="614"/>
      <c r="M99" s="615"/>
      <c r="N99" s="616"/>
      <c r="O99" s="617"/>
      <c r="P99" s="614"/>
      <c r="Q99" s="618"/>
      <c r="R99" s="466"/>
      <c r="S99" s="374"/>
      <c r="T99" s="465"/>
      <c r="U99" s="342"/>
      <c r="V99" s="343">
        <f t="shared" si="5"/>
        <v>0</v>
      </c>
      <c r="W99" s="343">
        <f t="shared" si="7"/>
        <v>0</v>
      </c>
      <c r="X99" s="343" t="str">
        <f t="shared" si="8"/>
        <v/>
      </c>
    </row>
    <row r="100" spans="1:24" s="346" customFormat="1" ht="21" x14ac:dyDescent="0.4">
      <c r="A100" s="341" t="str">
        <f>IF(OR('ordem de passagem'!$G96="pct",'ordem de passagem'!$G96="tapete"),'ordem de passagem'!B96,"")</f>
        <v/>
      </c>
      <c r="B100" s="402" t="str">
        <f>IF(OR('ordem de passagem'!$G96="pct",'ordem de passagem'!$G96="tapete",'ordem de passagem'!$G96="pctn",'ordem de passagem'!$G96="pctm",'ordem de passagem'!$G96="pctt"),'ordem de passagem'!C96,"Não faz este aparelho")</f>
        <v>Não faz este aparelho</v>
      </c>
      <c r="C100" s="402" t="str">
        <f>IF(OR('ordem de passagem'!$G96="pct",'ordem de passagem'!$G96="tapete"),'ordem de passagem'!D96,"")</f>
        <v/>
      </c>
      <c r="D100" s="341" t="str">
        <f>IF(OR('ordem de passagem'!$G96="pct",'ordem de passagem'!$G96="tapete"),'ordem de passagem'!E96,"")</f>
        <v/>
      </c>
      <c r="E100" s="341" t="str">
        <f>IF(OR('ordem de passagem'!$G96="pct",'ordem de passagem'!$G96="tapete"),'ordem de passagem'!G96,"")</f>
        <v/>
      </c>
      <c r="F100" s="341" t="str">
        <f>IF(OR('ordem de passagem'!$G96="pct",'ordem de passagem'!$G96="tapete"),'ordem de passagem'!F96,"")</f>
        <v/>
      </c>
      <c r="G100" s="341" t="str">
        <f>IF(OR('ordem de passagem'!$G96="pct",'ordem de passagem'!$G96="tapete"),'ordem de passagem'!H96,"")</f>
        <v/>
      </c>
      <c r="H100" s="614"/>
      <c r="I100" s="615"/>
      <c r="J100" s="616"/>
      <c r="K100" s="617"/>
      <c r="L100" s="614"/>
      <c r="M100" s="615"/>
      <c r="N100" s="616"/>
      <c r="O100" s="617"/>
      <c r="P100" s="614"/>
      <c r="Q100" s="618"/>
      <c r="R100" s="466"/>
      <c r="S100" s="374"/>
      <c r="T100" s="465"/>
      <c r="U100" s="342"/>
      <c r="V100" s="343">
        <f t="shared" si="5"/>
        <v>0</v>
      </c>
      <c r="W100" s="343">
        <f t="shared" si="7"/>
        <v>0</v>
      </c>
      <c r="X100" s="343" t="str">
        <f t="shared" si="8"/>
        <v/>
      </c>
    </row>
    <row r="101" spans="1:24" s="346" customFormat="1" ht="21" x14ac:dyDescent="0.4">
      <c r="A101" s="341" t="str">
        <f>IF(OR('ordem de passagem'!$G97="pct",'ordem de passagem'!$G97="tapete"),'ordem de passagem'!B97,"")</f>
        <v/>
      </c>
      <c r="B101" s="402" t="str">
        <f>IF(OR('ordem de passagem'!$G97="pct",'ordem de passagem'!$G97="tapete",'ordem de passagem'!$G97="pctn",'ordem de passagem'!$G97="pctm",'ordem de passagem'!$G97="pctt"),'ordem de passagem'!C97,"Não faz este aparelho")</f>
        <v>Não faz este aparelho</v>
      </c>
      <c r="C101" s="402" t="str">
        <f>IF(OR('ordem de passagem'!$G97="pct",'ordem de passagem'!$G97="tapete"),'ordem de passagem'!D97,"")</f>
        <v/>
      </c>
      <c r="D101" s="341" t="str">
        <f>IF(OR('ordem de passagem'!$G97="pct",'ordem de passagem'!$G97="tapete"),'ordem de passagem'!E97,"")</f>
        <v/>
      </c>
      <c r="E101" s="341" t="str">
        <f>IF(OR('ordem de passagem'!$G97="pct",'ordem de passagem'!$G97="tapete"),'ordem de passagem'!G97,"")</f>
        <v/>
      </c>
      <c r="F101" s="341" t="str">
        <f>IF(OR('ordem de passagem'!$G97="pct",'ordem de passagem'!$G97="tapete"),'ordem de passagem'!F97,"")</f>
        <v/>
      </c>
      <c r="G101" s="341" t="str">
        <f>IF(OR('ordem de passagem'!$G97="pct",'ordem de passagem'!$G97="tapete"),'ordem de passagem'!H97,"")</f>
        <v/>
      </c>
      <c r="H101" s="614"/>
      <c r="I101" s="615"/>
      <c r="J101" s="616"/>
      <c r="K101" s="617"/>
      <c r="L101" s="614"/>
      <c r="M101" s="615"/>
      <c r="N101" s="616"/>
      <c r="O101" s="617"/>
      <c r="P101" s="614"/>
      <c r="Q101" s="618"/>
      <c r="R101" s="466"/>
      <c r="S101" s="374"/>
      <c r="T101" s="465"/>
      <c r="U101" s="342"/>
      <c r="V101" s="343">
        <f t="shared" si="5"/>
        <v>0</v>
      </c>
      <c r="W101" s="343">
        <f t="shared" si="7"/>
        <v>0</v>
      </c>
      <c r="X101" s="343" t="str">
        <f t="shared" si="8"/>
        <v/>
      </c>
    </row>
    <row r="102" spans="1:24" s="346" customFormat="1" ht="21" x14ac:dyDescent="0.4">
      <c r="A102" s="341" t="str">
        <f>IF(OR('ordem de passagem'!$G98="pct",'ordem de passagem'!$G98="tapete"),'ordem de passagem'!B98,"")</f>
        <v/>
      </c>
      <c r="B102" s="402" t="str">
        <f>IF(OR('ordem de passagem'!$G98="pct",'ordem de passagem'!$G98="tapete",'ordem de passagem'!$G98="pctn",'ordem de passagem'!$G98="pctm",'ordem de passagem'!$G98="pctt"),'ordem de passagem'!C98,"Não faz este aparelho")</f>
        <v>Não faz este aparelho</v>
      </c>
      <c r="C102" s="402" t="str">
        <f>IF(OR('ordem de passagem'!$G98="pct",'ordem de passagem'!$G98="tapete"),'ordem de passagem'!D98,"")</f>
        <v/>
      </c>
      <c r="D102" s="341" t="str">
        <f>IF(OR('ordem de passagem'!$G98="pct",'ordem de passagem'!$G98="tapete"),'ordem de passagem'!E98,"")</f>
        <v/>
      </c>
      <c r="E102" s="341" t="str">
        <f>IF(OR('ordem de passagem'!$G98="pct",'ordem de passagem'!$G98="tapete"),'ordem de passagem'!G98,"")</f>
        <v/>
      </c>
      <c r="F102" s="341" t="str">
        <f>IF(OR('ordem de passagem'!$G98="pct",'ordem de passagem'!$G98="tapete"),'ordem de passagem'!F98,"")</f>
        <v/>
      </c>
      <c r="G102" s="341" t="str">
        <f>IF(OR('ordem de passagem'!$G98="pct",'ordem de passagem'!$G98="tapete"),'ordem de passagem'!H98,"")</f>
        <v/>
      </c>
      <c r="H102" s="614"/>
      <c r="I102" s="615"/>
      <c r="J102" s="616"/>
      <c r="K102" s="617"/>
      <c r="L102" s="614"/>
      <c r="M102" s="615"/>
      <c r="N102" s="616"/>
      <c r="O102" s="617"/>
      <c r="P102" s="614"/>
      <c r="Q102" s="618"/>
      <c r="R102" s="466"/>
      <c r="S102" s="374"/>
      <c r="T102" s="465"/>
      <c r="U102" s="342"/>
      <c r="V102" s="343">
        <f t="shared" si="5"/>
        <v>0</v>
      </c>
      <c r="W102" s="343">
        <f t="shared" si="7"/>
        <v>0</v>
      </c>
      <c r="X102" s="343" t="str">
        <f t="shared" si="8"/>
        <v/>
      </c>
    </row>
    <row r="103" spans="1:24" s="346" customFormat="1" ht="21" x14ac:dyDescent="0.4">
      <c r="A103" s="341" t="str">
        <f>IF(OR('ordem de passagem'!$G99="pct",'ordem de passagem'!$G99="tapete"),'ordem de passagem'!B99,"")</f>
        <v/>
      </c>
      <c r="B103" s="402" t="str">
        <f>IF(OR('ordem de passagem'!$G99="pct",'ordem de passagem'!$G99="tapete",'ordem de passagem'!$G99="pctn",'ordem de passagem'!$G99="pctm",'ordem de passagem'!$G99="pctt"),'ordem de passagem'!C99,"Não faz este aparelho")</f>
        <v>Não faz este aparelho</v>
      </c>
      <c r="C103" s="402" t="str">
        <f>IF(OR('ordem de passagem'!$G99="pct",'ordem de passagem'!$G99="tapete"),'ordem de passagem'!D99,"")</f>
        <v/>
      </c>
      <c r="D103" s="341" t="str">
        <f>IF(OR('ordem de passagem'!$G99="pct",'ordem de passagem'!$G99="tapete"),'ordem de passagem'!E99,"")</f>
        <v/>
      </c>
      <c r="E103" s="341" t="str">
        <f>IF(OR('ordem de passagem'!$G99="pct",'ordem de passagem'!$G99="tapete"),'ordem de passagem'!G99,"")</f>
        <v/>
      </c>
      <c r="F103" s="341" t="str">
        <f>IF(OR('ordem de passagem'!$G99="pct",'ordem de passagem'!$G99="tapete"),'ordem de passagem'!F99,"")</f>
        <v/>
      </c>
      <c r="G103" s="341" t="str">
        <f>IF(OR('ordem de passagem'!$G99="pct",'ordem de passagem'!$G99="tapete"),'ordem de passagem'!H99,"")</f>
        <v/>
      </c>
      <c r="H103" s="614"/>
      <c r="I103" s="615"/>
      <c r="J103" s="616"/>
      <c r="K103" s="617"/>
      <c r="L103" s="614"/>
      <c r="M103" s="615"/>
      <c r="N103" s="616"/>
      <c r="O103" s="617"/>
      <c r="P103" s="614"/>
      <c r="Q103" s="618"/>
      <c r="R103" s="466"/>
      <c r="S103" s="374"/>
      <c r="T103" s="465"/>
      <c r="U103" s="342"/>
      <c r="V103" s="343">
        <f t="shared" si="5"/>
        <v>0</v>
      </c>
      <c r="W103" s="343">
        <f t="shared" si="7"/>
        <v>0</v>
      </c>
      <c r="X103" s="343" t="str">
        <f t="shared" si="8"/>
        <v/>
      </c>
    </row>
    <row r="104" spans="1:24" s="346" customFormat="1" ht="21" x14ac:dyDescent="0.4">
      <c r="A104" s="341" t="str">
        <f>IF(OR('ordem de passagem'!$G100="pct",'ordem de passagem'!$G100="tapete"),'ordem de passagem'!B100,"")</f>
        <v/>
      </c>
      <c r="B104" s="402" t="str">
        <f>IF(OR('ordem de passagem'!$G100="pct",'ordem de passagem'!$G100="tapete",'ordem de passagem'!$G100="pctn",'ordem de passagem'!$G100="pctm",'ordem de passagem'!$G100="pctt"),'ordem de passagem'!C100,"Não faz este aparelho")</f>
        <v>Não faz este aparelho</v>
      </c>
      <c r="C104" s="402" t="str">
        <f>IF(OR('ordem de passagem'!$G100="pct",'ordem de passagem'!$G100="tapete"),'ordem de passagem'!D100,"")</f>
        <v/>
      </c>
      <c r="D104" s="341" t="str">
        <f>IF(OR('ordem de passagem'!$G100="pct",'ordem de passagem'!$G100="tapete"),'ordem de passagem'!E100,"")</f>
        <v/>
      </c>
      <c r="E104" s="341" t="str">
        <f>IF(OR('ordem de passagem'!$G100="pct",'ordem de passagem'!$G100="tapete"),'ordem de passagem'!G100,"")</f>
        <v/>
      </c>
      <c r="F104" s="341" t="str">
        <f>IF(OR('ordem de passagem'!$G100="pct",'ordem de passagem'!$G100="tapete"),'ordem de passagem'!F100,"")</f>
        <v/>
      </c>
      <c r="G104" s="341" t="str">
        <f>IF(OR('ordem de passagem'!$G100="pct",'ordem de passagem'!$G100="tapete"),'ordem de passagem'!H100,"")</f>
        <v/>
      </c>
      <c r="H104" s="614"/>
      <c r="I104" s="615"/>
      <c r="J104" s="616"/>
      <c r="K104" s="617"/>
      <c r="L104" s="614"/>
      <c r="M104" s="615"/>
      <c r="N104" s="616"/>
      <c r="O104" s="617"/>
      <c r="P104" s="614"/>
      <c r="Q104" s="618"/>
      <c r="R104" s="466"/>
      <c r="S104" s="374"/>
      <c r="T104" s="465"/>
      <c r="U104" s="342"/>
      <c r="V104" s="343">
        <f t="shared" si="5"/>
        <v>0</v>
      </c>
      <c r="W104" s="343">
        <f t="shared" si="7"/>
        <v>0</v>
      </c>
      <c r="X104" s="343" t="str">
        <f t="shared" si="8"/>
        <v/>
      </c>
    </row>
    <row r="105" spans="1:24" s="346" customFormat="1" ht="21" x14ac:dyDescent="0.4">
      <c r="A105" s="341" t="str">
        <f>IF(OR('ordem de passagem'!$G101="pct",'ordem de passagem'!$G101="tapete"),'ordem de passagem'!B101,"")</f>
        <v/>
      </c>
      <c r="B105" s="402" t="str">
        <f>IF(OR('ordem de passagem'!$G101="pct",'ordem de passagem'!$G101="tapete",'ordem de passagem'!$G101="pctn",'ordem de passagem'!$G101="pctm",'ordem de passagem'!$G101="pctt"),'ordem de passagem'!C101,"Não faz este aparelho")</f>
        <v>Não faz este aparelho</v>
      </c>
      <c r="C105" s="402" t="str">
        <f>IF(OR('ordem de passagem'!$G101="pct",'ordem de passagem'!$G101="tapete"),'ordem de passagem'!D101,"")</f>
        <v/>
      </c>
      <c r="D105" s="341" t="str">
        <f>IF(OR('ordem de passagem'!$G101="pct",'ordem de passagem'!$G101="tapete"),'ordem de passagem'!E101,"")</f>
        <v/>
      </c>
      <c r="E105" s="341" t="str">
        <f>IF(OR('ordem de passagem'!$G101="pct",'ordem de passagem'!$G101="tapete"),'ordem de passagem'!G101,"")</f>
        <v/>
      </c>
      <c r="F105" s="341" t="str">
        <f>IF(OR('ordem de passagem'!$G101="pct",'ordem de passagem'!$G101="tapete"),'ordem de passagem'!F101,"")</f>
        <v/>
      </c>
      <c r="G105" s="341" t="str">
        <f>IF(OR('ordem de passagem'!$G101="pct",'ordem de passagem'!$G101="tapete"),'ordem de passagem'!H101,"")</f>
        <v/>
      </c>
      <c r="H105" s="614"/>
      <c r="I105" s="615"/>
      <c r="J105" s="616"/>
      <c r="K105" s="617"/>
      <c r="L105" s="614"/>
      <c r="M105" s="615"/>
      <c r="N105" s="616"/>
      <c r="O105" s="617"/>
      <c r="P105" s="614"/>
      <c r="Q105" s="618"/>
      <c r="R105" s="466"/>
      <c r="S105" s="374"/>
      <c r="T105" s="465"/>
      <c r="U105" s="342"/>
      <c r="V105" s="343">
        <f t="shared" si="5"/>
        <v>0</v>
      </c>
      <c r="W105" s="343">
        <f t="shared" si="7"/>
        <v>0</v>
      </c>
      <c r="X105" s="343" t="str">
        <f t="shared" si="8"/>
        <v/>
      </c>
    </row>
    <row r="106" spans="1:24" s="346" customFormat="1" ht="21" x14ac:dyDescent="0.4">
      <c r="A106" s="341" t="str">
        <f>IF(OR('ordem de passagem'!$G102="pct",'ordem de passagem'!$G102="tapete"),'ordem de passagem'!B102,"")</f>
        <v/>
      </c>
      <c r="B106" s="402" t="str">
        <f>IF(OR('ordem de passagem'!$G102="pct",'ordem de passagem'!$G102="tapete",'ordem de passagem'!$G102="pctn",'ordem de passagem'!$G102="pctm",'ordem de passagem'!$G102="pctt"),'ordem de passagem'!C102,"Não faz este aparelho")</f>
        <v>Não faz este aparelho</v>
      </c>
      <c r="C106" s="402" t="str">
        <f>IF(OR('ordem de passagem'!$G102="pct",'ordem de passagem'!$G102="tapete"),'ordem de passagem'!D102,"")</f>
        <v/>
      </c>
      <c r="D106" s="341" t="str">
        <f>IF(OR('ordem de passagem'!$G102="pct",'ordem de passagem'!$G102="tapete"),'ordem de passagem'!E102,"")</f>
        <v/>
      </c>
      <c r="E106" s="341" t="str">
        <f>IF(OR('ordem de passagem'!$G102="pct",'ordem de passagem'!$G102="tapete"),'ordem de passagem'!G102,"")</f>
        <v/>
      </c>
      <c r="F106" s="341" t="str">
        <f>IF(OR('ordem de passagem'!$G102="pct",'ordem de passagem'!$G102="tapete"),'ordem de passagem'!F102,"")</f>
        <v/>
      </c>
      <c r="G106" s="341" t="str">
        <f>IF(OR('ordem de passagem'!$G102="pct",'ordem de passagem'!$G102="tapete"),'ordem de passagem'!H102,"")</f>
        <v/>
      </c>
      <c r="H106" s="614"/>
      <c r="I106" s="615"/>
      <c r="J106" s="616"/>
      <c r="K106" s="617"/>
      <c r="L106" s="614"/>
      <c r="M106" s="615"/>
      <c r="N106" s="616"/>
      <c r="O106" s="617"/>
      <c r="P106" s="614"/>
      <c r="Q106" s="618"/>
      <c r="R106" s="466"/>
      <c r="S106" s="374"/>
      <c r="T106" s="465"/>
      <c r="U106" s="342"/>
      <c r="V106" s="343">
        <f t="shared" si="5"/>
        <v>0</v>
      </c>
      <c r="W106" s="343">
        <f t="shared" si="7"/>
        <v>0</v>
      </c>
      <c r="X106" s="343" t="str">
        <f t="shared" si="8"/>
        <v/>
      </c>
    </row>
    <row r="107" spans="1:24" s="346" customFormat="1" ht="21" x14ac:dyDescent="0.4">
      <c r="A107" s="341" t="str">
        <f>IF(OR('ordem de passagem'!$G103="pct",'ordem de passagem'!$G103="tapete"),'ordem de passagem'!B103,"")</f>
        <v/>
      </c>
      <c r="B107" s="402" t="str">
        <f>IF(OR('ordem de passagem'!$G103="pct",'ordem de passagem'!$G103="tapete",'ordem de passagem'!$G103="pctn",'ordem de passagem'!$G103="pctm",'ordem de passagem'!$G103="pctt"),'ordem de passagem'!C103,"Não faz este aparelho")</f>
        <v>Não faz este aparelho</v>
      </c>
      <c r="C107" s="402" t="str">
        <f>IF(OR('ordem de passagem'!$G103="pct",'ordem de passagem'!$G103="tapete"),'ordem de passagem'!D103,"")</f>
        <v/>
      </c>
      <c r="D107" s="341" t="str">
        <f>IF(OR('ordem de passagem'!$G103="pct",'ordem de passagem'!$G103="tapete"),'ordem de passagem'!E103,"")</f>
        <v/>
      </c>
      <c r="E107" s="341" t="str">
        <f>IF(OR('ordem de passagem'!$G103="pct",'ordem de passagem'!$G103="tapete"),'ordem de passagem'!G103,"")</f>
        <v/>
      </c>
      <c r="F107" s="341" t="str">
        <f>IF(OR('ordem de passagem'!$G103="pct",'ordem de passagem'!$G103="tapete"),'ordem de passagem'!F103,"")</f>
        <v/>
      </c>
      <c r="G107" s="341" t="str">
        <f>IF(OR('ordem de passagem'!$G103="pct",'ordem de passagem'!$G103="tapete"),'ordem de passagem'!H103,"")</f>
        <v/>
      </c>
      <c r="H107" s="614"/>
      <c r="I107" s="615"/>
      <c r="J107" s="616"/>
      <c r="K107" s="617"/>
      <c r="L107" s="614"/>
      <c r="M107" s="615"/>
      <c r="N107" s="616"/>
      <c r="O107" s="617"/>
      <c r="P107" s="614"/>
      <c r="Q107" s="618"/>
      <c r="R107" s="466"/>
      <c r="S107" s="374"/>
      <c r="T107" s="465"/>
      <c r="U107" s="342"/>
      <c r="V107" s="343">
        <f t="shared" si="5"/>
        <v>0</v>
      </c>
      <c r="W107" s="343">
        <f t="shared" si="7"/>
        <v>0</v>
      </c>
      <c r="X107" s="343" t="str">
        <f t="shared" si="8"/>
        <v/>
      </c>
    </row>
    <row r="108" spans="1:24" s="346" customFormat="1" ht="21" x14ac:dyDescent="0.4">
      <c r="A108" s="341" t="str">
        <f>IF(OR('ordem de passagem'!$G104="pct",'ordem de passagem'!$G104="tapete"),'ordem de passagem'!B104,"")</f>
        <v/>
      </c>
      <c r="B108" s="402" t="str">
        <f>IF(OR('ordem de passagem'!$G104="pct",'ordem de passagem'!$G104="tapete",'ordem de passagem'!$G104="pctn",'ordem de passagem'!$G104="pctm",'ordem de passagem'!$G104="pctt"),'ordem de passagem'!C104,"Não faz este aparelho")</f>
        <v>Não faz este aparelho</v>
      </c>
      <c r="C108" s="402" t="str">
        <f>IF(OR('ordem de passagem'!$G104="pct",'ordem de passagem'!$G104="tapete"),'ordem de passagem'!D104,"")</f>
        <v/>
      </c>
      <c r="D108" s="341" t="str">
        <f>IF(OR('ordem de passagem'!$G104="pct",'ordem de passagem'!$G104="tapete"),'ordem de passagem'!E104,"")</f>
        <v/>
      </c>
      <c r="E108" s="341" t="str">
        <f>IF(OR('ordem de passagem'!$G104="pct",'ordem de passagem'!$G104="tapete"),'ordem de passagem'!G104,"")</f>
        <v/>
      </c>
      <c r="F108" s="341" t="str">
        <f>IF(OR('ordem de passagem'!$G104="pct",'ordem de passagem'!$G104="tapete"),'ordem de passagem'!F104,"")</f>
        <v/>
      </c>
      <c r="G108" s="341" t="str">
        <f>IF(OR('ordem de passagem'!$G104="pct",'ordem de passagem'!$G104="tapete"),'ordem de passagem'!H104,"")</f>
        <v/>
      </c>
      <c r="H108" s="614"/>
      <c r="I108" s="615"/>
      <c r="J108" s="616"/>
      <c r="K108" s="617"/>
      <c r="L108" s="614"/>
      <c r="M108" s="615"/>
      <c r="N108" s="616"/>
      <c r="O108" s="617"/>
      <c r="P108" s="614"/>
      <c r="Q108" s="618"/>
      <c r="R108" s="466"/>
      <c r="S108" s="374"/>
      <c r="T108" s="465"/>
      <c r="U108" s="342"/>
      <c r="V108" s="343">
        <f t="shared" si="5"/>
        <v>0</v>
      </c>
      <c r="W108" s="343">
        <f t="shared" si="7"/>
        <v>0</v>
      </c>
      <c r="X108" s="343" t="str">
        <f t="shared" si="8"/>
        <v/>
      </c>
    </row>
    <row r="109" spans="1:24" s="346" customFormat="1" ht="21" x14ac:dyDescent="0.4">
      <c r="A109" s="341" t="str">
        <f>IF(OR('ordem de passagem'!$G105="pct",'ordem de passagem'!$G105="tapete"),'ordem de passagem'!B105,"")</f>
        <v/>
      </c>
      <c r="B109" s="402" t="str">
        <f>IF(OR('ordem de passagem'!$G105="pct",'ordem de passagem'!$G105="tapete",'ordem de passagem'!$G105="pctn",'ordem de passagem'!$G105="pctm",'ordem de passagem'!$G105="pctt"),'ordem de passagem'!C105,"Não faz este aparelho")</f>
        <v>Não faz este aparelho</v>
      </c>
      <c r="C109" s="402" t="str">
        <f>IF(OR('ordem de passagem'!$G105="pct",'ordem de passagem'!$G105="tapete"),'ordem de passagem'!D105,"")</f>
        <v/>
      </c>
      <c r="D109" s="341" t="str">
        <f>IF(OR('ordem de passagem'!$G105="pct",'ordem de passagem'!$G105="tapete"),'ordem de passagem'!E105,"")</f>
        <v/>
      </c>
      <c r="E109" s="341" t="str">
        <f>IF(OR('ordem de passagem'!$G105="pct",'ordem de passagem'!$G105="tapete"),'ordem de passagem'!G105,"")</f>
        <v/>
      </c>
      <c r="F109" s="341" t="str">
        <f>IF(OR('ordem de passagem'!$G105="pct",'ordem de passagem'!$G105="tapete"),'ordem de passagem'!F105,"")</f>
        <v/>
      </c>
      <c r="G109" s="341" t="str">
        <f>IF(OR('ordem de passagem'!$G105="pct",'ordem de passagem'!$G105="tapete"),'ordem de passagem'!H105,"")</f>
        <v/>
      </c>
      <c r="H109" s="614"/>
      <c r="I109" s="615"/>
      <c r="J109" s="616"/>
      <c r="K109" s="617"/>
      <c r="L109" s="614"/>
      <c r="M109" s="615"/>
      <c r="N109" s="616"/>
      <c r="O109" s="617"/>
      <c r="P109" s="614"/>
      <c r="Q109" s="618"/>
      <c r="R109" s="466"/>
      <c r="S109" s="374"/>
      <c r="T109" s="465"/>
      <c r="U109" s="342"/>
      <c r="V109" s="343">
        <f t="shared" si="5"/>
        <v>0</v>
      </c>
      <c r="W109" s="343">
        <f t="shared" si="7"/>
        <v>0</v>
      </c>
      <c r="X109" s="343" t="str">
        <f t="shared" si="8"/>
        <v/>
      </c>
    </row>
    <row r="110" spans="1:24" s="346" customFormat="1" ht="21" x14ac:dyDescent="0.4">
      <c r="A110" s="341" t="str">
        <f>IF(OR('ordem de passagem'!$G106="pct",'ordem de passagem'!$G106="tapete"),'ordem de passagem'!B106,"")</f>
        <v/>
      </c>
      <c r="B110" s="402" t="str">
        <f>IF(OR('ordem de passagem'!$G106="pct",'ordem de passagem'!$G106="tapete",'ordem de passagem'!$G106="pctn",'ordem de passagem'!$G106="pctm",'ordem de passagem'!$G106="pctt"),'ordem de passagem'!C106,"Não faz este aparelho")</f>
        <v>Não faz este aparelho</v>
      </c>
      <c r="C110" s="402" t="str">
        <f>IF(OR('ordem de passagem'!$G106="pct",'ordem de passagem'!$G106="tapete"),'ordem de passagem'!D106,"")</f>
        <v/>
      </c>
      <c r="D110" s="341" t="str">
        <f>IF(OR('ordem de passagem'!$G106="pct",'ordem de passagem'!$G106="tapete"),'ordem de passagem'!E106,"")</f>
        <v/>
      </c>
      <c r="E110" s="341" t="str">
        <f>IF(OR('ordem de passagem'!$G106="pct",'ordem de passagem'!$G106="tapete"),'ordem de passagem'!G106,"")</f>
        <v/>
      </c>
      <c r="F110" s="341" t="str">
        <f>IF(OR('ordem de passagem'!$G106="pct",'ordem de passagem'!$G106="tapete"),'ordem de passagem'!F106,"")</f>
        <v/>
      </c>
      <c r="G110" s="341" t="str">
        <f>IF(OR('ordem de passagem'!$G106="pct",'ordem de passagem'!$G106="tapete"),'ordem de passagem'!H106,"")</f>
        <v/>
      </c>
      <c r="H110" s="614"/>
      <c r="I110" s="615"/>
      <c r="J110" s="616"/>
      <c r="K110" s="617"/>
      <c r="L110" s="614"/>
      <c r="M110" s="615"/>
      <c r="N110" s="616"/>
      <c r="O110" s="617"/>
      <c r="P110" s="614"/>
      <c r="Q110" s="618"/>
      <c r="R110" s="466"/>
      <c r="S110" s="374"/>
      <c r="T110" s="465"/>
      <c r="U110" s="342"/>
      <c r="V110" s="343">
        <f t="shared" ref="V110:V135" si="9">IFERROR((IF($U$11=3,(H110+J110+L110)+T110,IF($U$11=5,(H110+J110+L110+N110+P110)-MAX(H110,J110,L110,N110,P110)-MIN(H110,J110,L110,N110,P110))+T110))-S110,"")</f>
        <v>0</v>
      </c>
      <c r="W110" s="343">
        <f t="shared" si="7"/>
        <v>0</v>
      </c>
      <c r="X110" s="343" t="str">
        <f t="shared" si="8"/>
        <v/>
      </c>
    </row>
    <row r="111" spans="1:24" s="346" customFormat="1" ht="21" x14ac:dyDescent="0.4">
      <c r="A111" s="341" t="str">
        <f>IF(OR('ordem de passagem'!$G107="pct",'ordem de passagem'!$G107="tapete"),'ordem de passagem'!B107,"")</f>
        <v/>
      </c>
      <c r="B111" s="402" t="str">
        <f>IF(OR('ordem de passagem'!$G107="pct",'ordem de passagem'!$G107="tapete",'ordem de passagem'!$G107="pctn",'ordem de passagem'!$G107="pctm",'ordem de passagem'!$G107="pctt"),'ordem de passagem'!C107,"Não faz este aparelho")</f>
        <v>Não faz este aparelho</v>
      </c>
      <c r="C111" s="402" t="str">
        <f>IF(OR('ordem de passagem'!$G107="pct",'ordem de passagem'!$G107="tapete"),'ordem de passagem'!D107,"")</f>
        <v/>
      </c>
      <c r="D111" s="341" t="str">
        <f>IF(OR('ordem de passagem'!$G107="pct",'ordem de passagem'!$G107="tapete"),'ordem de passagem'!E107,"")</f>
        <v/>
      </c>
      <c r="E111" s="341" t="str">
        <f>IF(OR('ordem de passagem'!$G107="pct",'ordem de passagem'!$G107="tapete"),'ordem de passagem'!G107,"")</f>
        <v/>
      </c>
      <c r="F111" s="341" t="str">
        <f>IF(OR('ordem de passagem'!$G107="pct",'ordem de passagem'!$G107="tapete"),'ordem de passagem'!F107,"")</f>
        <v/>
      </c>
      <c r="G111" s="341" t="str">
        <f>IF(OR('ordem de passagem'!$G107="pct",'ordem de passagem'!$G107="tapete"),'ordem de passagem'!H107,"")</f>
        <v/>
      </c>
      <c r="H111" s="614"/>
      <c r="I111" s="615"/>
      <c r="J111" s="616"/>
      <c r="K111" s="617"/>
      <c r="L111" s="614"/>
      <c r="M111" s="615"/>
      <c r="N111" s="616"/>
      <c r="O111" s="617"/>
      <c r="P111" s="614"/>
      <c r="Q111" s="618"/>
      <c r="R111" s="466"/>
      <c r="S111" s="374"/>
      <c r="T111" s="465"/>
      <c r="U111" s="342"/>
      <c r="V111" s="343">
        <f t="shared" si="9"/>
        <v>0</v>
      </c>
      <c r="W111" s="343">
        <f t="shared" si="7"/>
        <v>0</v>
      </c>
      <c r="X111" s="343" t="str">
        <f t="shared" si="8"/>
        <v/>
      </c>
    </row>
    <row r="112" spans="1:24" s="346" customFormat="1" ht="21" x14ac:dyDescent="0.4">
      <c r="A112" s="341" t="str">
        <f>IF(OR('ordem de passagem'!$G108="pct",'ordem de passagem'!$G108="tapete"),'ordem de passagem'!B108,"")</f>
        <v/>
      </c>
      <c r="B112" s="402" t="str">
        <f>IF(OR('ordem de passagem'!$G108="pct",'ordem de passagem'!$G108="tapete",'ordem de passagem'!$G108="pctn",'ordem de passagem'!$G108="pctm",'ordem de passagem'!$G108="pctt"),'ordem de passagem'!C108,"Não faz este aparelho")</f>
        <v>Não faz este aparelho</v>
      </c>
      <c r="C112" s="402" t="str">
        <f>IF(OR('ordem de passagem'!$G108="pct",'ordem de passagem'!$G108="tapete"),'ordem de passagem'!D108,"")</f>
        <v/>
      </c>
      <c r="D112" s="341" t="str">
        <f>IF(OR('ordem de passagem'!$G108="pct",'ordem de passagem'!$G108="tapete"),'ordem de passagem'!E108,"")</f>
        <v/>
      </c>
      <c r="E112" s="341" t="str">
        <f>IF(OR('ordem de passagem'!$G108="pct",'ordem de passagem'!$G108="tapete"),'ordem de passagem'!G108,"")</f>
        <v/>
      </c>
      <c r="F112" s="341" t="str">
        <f>IF(OR('ordem de passagem'!$G108="pct",'ordem de passagem'!$G108="tapete"),'ordem de passagem'!F108,"")</f>
        <v/>
      </c>
      <c r="G112" s="341" t="str">
        <f>IF(OR('ordem de passagem'!$G108="pct",'ordem de passagem'!$G108="tapete"),'ordem de passagem'!H108,"")</f>
        <v/>
      </c>
      <c r="H112" s="614"/>
      <c r="I112" s="615"/>
      <c r="J112" s="616"/>
      <c r="K112" s="617"/>
      <c r="L112" s="614"/>
      <c r="M112" s="615"/>
      <c r="N112" s="616"/>
      <c r="O112" s="617"/>
      <c r="P112" s="614"/>
      <c r="Q112" s="618"/>
      <c r="R112" s="466"/>
      <c r="S112" s="374"/>
      <c r="T112" s="465"/>
      <c r="U112" s="342"/>
      <c r="V112" s="343">
        <f t="shared" si="9"/>
        <v>0</v>
      </c>
      <c r="W112" s="343">
        <f t="shared" si="7"/>
        <v>0</v>
      </c>
      <c r="X112" s="343" t="str">
        <f t="shared" si="8"/>
        <v/>
      </c>
    </row>
    <row r="113" spans="1:24" s="346" customFormat="1" ht="21" x14ac:dyDescent="0.4">
      <c r="A113" s="341" t="str">
        <f>IF(OR('ordem de passagem'!$G109="pct",'ordem de passagem'!$G109="tapete"),'ordem de passagem'!B109,"")</f>
        <v/>
      </c>
      <c r="B113" s="402" t="str">
        <f>IF(OR('ordem de passagem'!$G109="pct",'ordem de passagem'!$G109="tapete",'ordem de passagem'!$G109="pctn",'ordem de passagem'!$G109="pctm",'ordem de passagem'!$G109="pctt"),'ordem de passagem'!C109,"Não faz este aparelho")</f>
        <v>Não faz este aparelho</v>
      </c>
      <c r="C113" s="402" t="str">
        <f>IF(OR('ordem de passagem'!$G109="pct",'ordem de passagem'!$G109="tapete"),'ordem de passagem'!D109,"")</f>
        <v/>
      </c>
      <c r="D113" s="341" t="str">
        <f>IF(OR('ordem de passagem'!$G109="pct",'ordem de passagem'!$G109="tapete"),'ordem de passagem'!E109,"")</f>
        <v/>
      </c>
      <c r="E113" s="341" t="str">
        <f>IF(OR('ordem de passagem'!$G109="pct",'ordem de passagem'!$G109="tapete"),'ordem de passagem'!G109,"")</f>
        <v/>
      </c>
      <c r="F113" s="341" t="str">
        <f>IF(OR('ordem de passagem'!$G109="pct",'ordem de passagem'!$G109="tapete"),'ordem de passagem'!F109,"")</f>
        <v/>
      </c>
      <c r="G113" s="341" t="str">
        <f>IF(OR('ordem de passagem'!$G109="pct",'ordem de passagem'!$G109="tapete"),'ordem de passagem'!H109,"")</f>
        <v/>
      </c>
      <c r="H113" s="614"/>
      <c r="I113" s="615"/>
      <c r="J113" s="616"/>
      <c r="K113" s="617"/>
      <c r="L113" s="614"/>
      <c r="M113" s="615"/>
      <c r="N113" s="616"/>
      <c r="O113" s="617"/>
      <c r="P113" s="614"/>
      <c r="Q113" s="618"/>
      <c r="R113" s="466"/>
      <c r="S113" s="374"/>
      <c r="T113" s="465"/>
      <c r="U113" s="342"/>
      <c r="V113" s="343">
        <f t="shared" si="9"/>
        <v>0</v>
      </c>
      <c r="W113" s="343">
        <f t="shared" si="7"/>
        <v>0</v>
      </c>
      <c r="X113" s="343" t="str">
        <f t="shared" si="8"/>
        <v/>
      </c>
    </row>
    <row r="114" spans="1:24" s="346" customFormat="1" ht="21" x14ac:dyDescent="0.4">
      <c r="A114" s="341" t="str">
        <f>IF(OR('ordem de passagem'!$G110="pct",'ordem de passagem'!$G110="tapete"),'ordem de passagem'!B110,"")</f>
        <v/>
      </c>
      <c r="B114" s="402" t="str">
        <f>IF(OR('ordem de passagem'!$G110="pct",'ordem de passagem'!$G110="tapete",'ordem de passagem'!$G110="pctn",'ordem de passagem'!$G110="pctm",'ordem de passagem'!$G110="pctt"),'ordem de passagem'!C110,"Não faz este aparelho")</f>
        <v>Não faz este aparelho</v>
      </c>
      <c r="C114" s="402" t="str">
        <f>IF(OR('ordem de passagem'!$G110="pct",'ordem de passagem'!$G110="tapete"),'ordem de passagem'!D110,"")</f>
        <v/>
      </c>
      <c r="D114" s="341" t="str">
        <f>IF(OR('ordem de passagem'!$G110="pct",'ordem de passagem'!$G110="tapete"),'ordem de passagem'!E110,"")</f>
        <v/>
      </c>
      <c r="E114" s="341" t="str">
        <f>IF(OR('ordem de passagem'!$G110="pct",'ordem de passagem'!$G110="tapete"),'ordem de passagem'!G110,"")</f>
        <v/>
      </c>
      <c r="F114" s="341" t="str">
        <f>IF(OR('ordem de passagem'!$G110="pct",'ordem de passagem'!$G110="tapete"),'ordem de passagem'!F110,"")</f>
        <v/>
      </c>
      <c r="G114" s="341" t="str">
        <f>IF(OR('ordem de passagem'!$G110="pct",'ordem de passagem'!$G110="tapete"),'ordem de passagem'!H110,"")</f>
        <v/>
      </c>
      <c r="H114" s="614"/>
      <c r="I114" s="615"/>
      <c r="J114" s="616"/>
      <c r="K114" s="617"/>
      <c r="L114" s="614"/>
      <c r="M114" s="615"/>
      <c r="N114" s="616"/>
      <c r="O114" s="617"/>
      <c r="P114" s="614"/>
      <c r="Q114" s="618"/>
      <c r="R114" s="466"/>
      <c r="S114" s="374"/>
      <c r="T114" s="465"/>
      <c r="U114" s="342"/>
      <c r="V114" s="343">
        <f t="shared" si="9"/>
        <v>0</v>
      </c>
      <c r="W114" s="343">
        <f t="shared" si="7"/>
        <v>0</v>
      </c>
      <c r="X114" s="343" t="str">
        <f t="shared" si="8"/>
        <v/>
      </c>
    </row>
    <row r="115" spans="1:24" s="346" customFormat="1" ht="21" x14ac:dyDescent="0.4">
      <c r="A115" s="341" t="str">
        <f>IF(OR('ordem de passagem'!$G111="pct",'ordem de passagem'!$G111="tapete"),'ordem de passagem'!B111,"")</f>
        <v/>
      </c>
      <c r="B115" s="402" t="str">
        <f>IF(OR('ordem de passagem'!$G111="pct",'ordem de passagem'!$G111="tapete",'ordem de passagem'!$G111="pctn",'ordem de passagem'!$G111="pctm",'ordem de passagem'!$G111="pctt"),'ordem de passagem'!C111,"Não faz este aparelho")</f>
        <v>Não faz este aparelho</v>
      </c>
      <c r="C115" s="402" t="str">
        <f>IF(OR('ordem de passagem'!$G111="pct",'ordem de passagem'!$G111="tapete"),'ordem de passagem'!D111,"")</f>
        <v/>
      </c>
      <c r="D115" s="341" t="str">
        <f>IF(OR('ordem de passagem'!$G111="pct",'ordem de passagem'!$G111="tapete"),'ordem de passagem'!E111,"")</f>
        <v/>
      </c>
      <c r="E115" s="341" t="str">
        <f>IF(OR('ordem de passagem'!$G111="pct",'ordem de passagem'!$G111="tapete"),'ordem de passagem'!G111,"")</f>
        <v/>
      </c>
      <c r="F115" s="341" t="str">
        <f>IF(OR('ordem de passagem'!$G111="pct",'ordem de passagem'!$G111="tapete"),'ordem de passagem'!F111,"")</f>
        <v/>
      </c>
      <c r="G115" s="341" t="str">
        <f>IF(OR('ordem de passagem'!$G111="pct",'ordem de passagem'!$G111="tapete"),'ordem de passagem'!H111,"")</f>
        <v/>
      </c>
      <c r="H115" s="614"/>
      <c r="I115" s="615"/>
      <c r="J115" s="616"/>
      <c r="K115" s="617"/>
      <c r="L115" s="614"/>
      <c r="M115" s="615"/>
      <c r="N115" s="616"/>
      <c r="O115" s="617"/>
      <c r="P115" s="614"/>
      <c r="Q115" s="618"/>
      <c r="R115" s="466"/>
      <c r="S115" s="374"/>
      <c r="T115" s="465"/>
      <c r="U115" s="342"/>
      <c r="V115" s="343">
        <f t="shared" si="9"/>
        <v>0</v>
      </c>
      <c r="W115" s="343">
        <f t="shared" si="7"/>
        <v>0</v>
      </c>
      <c r="X115" s="343" t="str">
        <f t="shared" si="8"/>
        <v/>
      </c>
    </row>
    <row r="116" spans="1:24" s="346" customFormat="1" ht="21" x14ac:dyDescent="0.4">
      <c r="A116" s="341" t="str">
        <f>IF(OR('ordem de passagem'!$G112="pct",'ordem de passagem'!$G112="tapete"),'ordem de passagem'!B112,"")</f>
        <v/>
      </c>
      <c r="B116" s="402" t="str">
        <f>IF(OR('ordem de passagem'!$G112="pct",'ordem de passagem'!$G112="tapete",'ordem de passagem'!$G112="pctn",'ordem de passagem'!$G112="pctm",'ordem de passagem'!$G112="pctt"),'ordem de passagem'!C112,"Não faz este aparelho")</f>
        <v>Não faz este aparelho</v>
      </c>
      <c r="C116" s="402" t="str">
        <f>IF(OR('ordem de passagem'!$G112="pct",'ordem de passagem'!$G112="tapete"),'ordem de passagem'!D112,"")</f>
        <v/>
      </c>
      <c r="D116" s="341" t="str">
        <f>IF(OR('ordem de passagem'!$G112="pct",'ordem de passagem'!$G112="tapete"),'ordem de passagem'!E112,"")</f>
        <v/>
      </c>
      <c r="E116" s="341" t="str">
        <f>IF(OR('ordem de passagem'!$G112="pct",'ordem de passagem'!$G112="tapete"),'ordem de passagem'!G112,"")</f>
        <v/>
      </c>
      <c r="F116" s="341" t="str">
        <f>IF(OR('ordem de passagem'!$G112="pct",'ordem de passagem'!$G112="tapete"),'ordem de passagem'!F112,"")</f>
        <v/>
      </c>
      <c r="G116" s="341" t="str">
        <f>IF(OR('ordem de passagem'!$G112="pct",'ordem de passagem'!$G112="tapete"),'ordem de passagem'!H112,"")</f>
        <v/>
      </c>
      <c r="H116" s="614"/>
      <c r="I116" s="615"/>
      <c r="J116" s="616"/>
      <c r="K116" s="617"/>
      <c r="L116" s="614"/>
      <c r="M116" s="615"/>
      <c r="N116" s="616"/>
      <c r="O116" s="617"/>
      <c r="P116" s="614"/>
      <c r="Q116" s="618"/>
      <c r="R116" s="466"/>
      <c r="S116" s="374"/>
      <c r="T116" s="465"/>
      <c r="U116" s="342"/>
      <c r="V116" s="343">
        <f t="shared" si="9"/>
        <v>0</v>
      </c>
      <c r="W116" s="343">
        <f t="shared" si="7"/>
        <v>0</v>
      </c>
      <c r="X116" s="343" t="str">
        <f t="shared" si="8"/>
        <v/>
      </c>
    </row>
    <row r="117" spans="1:24" s="346" customFormat="1" ht="21" x14ac:dyDescent="0.4">
      <c r="A117" s="341" t="str">
        <f>IF(OR('ordem de passagem'!$G113="pct",'ordem de passagem'!$G113="tapete"),'ordem de passagem'!B113,"")</f>
        <v/>
      </c>
      <c r="B117" s="402" t="str">
        <f>IF(OR('ordem de passagem'!$G113="pct",'ordem de passagem'!$G113="tapete",'ordem de passagem'!$G113="pctn",'ordem de passagem'!$G113="pctm",'ordem de passagem'!$G113="pctt"),'ordem de passagem'!C113,"Não faz este aparelho")</f>
        <v>Não faz este aparelho</v>
      </c>
      <c r="C117" s="402" t="str">
        <f>IF(OR('ordem de passagem'!$G113="pct",'ordem de passagem'!$G113="tapete"),'ordem de passagem'!D113,"")</f>
        <v/>
      </c>
      <c r="D117" s="341" t="str">
        <f>IF(OR('ordem de passagem'!$G113="pct",'ordem de passagem'!$G113="tapete"),'ordem de passagem'!E113,"")</f>
        <v/>
      </c>
      <c r="E117" s="341" t="str">
        <f>IF(OR('ordem de passagem'!$G113="pct",'ordem de passagem'!$G113="tapete"),'ordem de passagem'!G113,"")</f>
        <v/>
      </c>
      <c r="F117" s="341" t="str">
        <f>IF(OR('ordem de passagem'!$G113="pct",'ordem de passagem'!$G113="tapete"),'ordem de passagem'!F113,"")</f>
        <v/>
      </c>
      <c r="G117" s="341" t="str">
        <f>IF(OR('ordem de passagem'!$G113="pct",'ordem de passagem'!$G113="tapete"),'ordem de passagem'!H113,"")</f>
        <v/>
      </c>
      <c r="H117" s="614"/>
      <c r="I117" s="615"/>
      <c r="J117" s="616"/>
      <c r="K117" s="617"/>
      <c r="L117" s="614"/>
      <c r="M117" s="615"/>
      <c r="N117" s="616"/>
      <c r="O117" s="617"/>
      <c r="P117" s="614"/>
      <c r="Q117" s="618"/>
      <c r="R117" s="466"/>
      <c r="S117" s="374"/>
      <c r="T117" s="465"/>
      <c r="U117" s="342"/>
      <c r="V117" s="343">
        <f t="shared" si="9"/>
        <v>0</v>
      </c>
      <c r="W117" s="343">
        <f t="shared" si="7"/>
        <v>0</v>
      </c>
      <c r="X117" s="343" t="str">
        <f t="shared" si="8"/>
        <v/>
      </c>
    </row>
    <row r="118" spans="1:24" s="346" customFormat="1" ht="21" x14ac:dyDescent="0.4">
      <c r="A118" s="341" t="str">
        <f>IF(OR('ordem de passagem'!$G114="pct",'ordem de passagem'!$G114="tapete"),'ordem de passagem'!B114,"")</f>
        <v/>
      </c>
      <c r="B118" s="402" t="str">
        <f>IF(OR('ordem de passagem'!$G114="pct",'ordem de passagem'!$G114="tapete",'ordem de passagem'!$G114="pctn",'ordem de passagem'!$G114="pctm",'ordem de passagem'!$G114="pctt"),'ordem de passagem'!C114,"Não faz este aparelho")</f>
        <v>Não faz este aparelho</v>
      </c>
      <c r="C118" s="402" t="str">
        <f>IF(OR('ordem de passagem'!$G114="pct",'ordem de passagem'!$G114="tapete"),'ordem de passagem'!D114,"")</f>
        <v/>
      </c>
      <c r="D118" s="341" t="str">
        <f>IF(OR('ordem de passagem'!$G114="pct",'ordem de passagem'!$G114="tapete"),'ordem de passagem'!E114,"")</f>
        <v/>
      </c>
      <c r="E118" s="341" t="str">
        <f>IF(OR('ordem de passagem'!$G114="pct",'ordem de passagem'!$G114="tapete"),'ordem de passagem'!G114,"")</f>
        <v/>
      </c>
      <c r="F118" s="341" t="str">
        <f>IF(OR('ordem de passagem'!$G114="pct",'ordem de passagem'!$G114="tapete"),'ordem de passagem'!F114,"")</f>
        <v/>
      </c>
      <c r="G118" s="341" t="str">
        <f>IF(OR('ordem de passagem'!$G114="pct",'ordem de passagem'!$G114="tapete"),'ordem de passagem'!H114,"")</f>
        <v/>
      </c>
      <c r="H118" s="614"/>
      <c r="I118" s="615"/>
      <c r="J118" s="616"/>
      <c r="K118" s="617"/>
      <c r="L118" s="614"/>
      <c r="M118" s="615"/>
      <c r="N118" s="616"/>
      <c r="O118" s="617"/>
      <c r="P118" s="614"/>
      <c r="Q118" s="618"/>
      <c r="R118" s="466"/>
      <c r="S118" s="374"/>
      <c r="T118" s="465"/>
      <c r="U118" s="342"/>
      <c r="V118" s="343">
        <f t="shared" si="9"/>
        <v>0</v>
      </c>
      <c r="W118" s="343">
        <f t="shared" si="7"/>
        <v>0</v>
      </c>
      <c r="X118" s="343" t="str">
        <f t="shared" si="8"/>
        <v/>
      </c>
    </row>
    <row r="119" spans="1:24" s="346" customFormat="1" ht="21" x14ac:dyDescent="0.4">
      <c r="A119" s="341" t="str">
        <f>IF(OR('ordem de passagem'!$G115="pct",'ordem de passagem'!$G115="tapete"),'ordem de passagem'!B115,"")</f>
        <v/>
      </c>
      <c r="B119" s="402" t="str">
        <f>IF(OR('ordem de passagem'!$G115="pct",'ordem de passagem'!$G115="tapete",'ordem de passagem'!$G115="pctn",'ordem de passagem'!$G115="pctm",'ordem de passagem'!$G115="pctt"),'ordem de passagem'!C115,"Não faz este aparelho")</f>
        <v>Não faz este aparelho</v>
      </c>
      <c r="C119" s="402" t="str">
        <f>IF(OR('ordem de passagem'!$G115="pct",'ordem de passagem'!$G115="tapete"),'ordem de passagem'!D115,"")</f>
        <v/>
      </c>
      <c r="D119" s="341" t="str">
        <f>IF(OR('ordem de passagem'!$G115="pct",'ordem de passagem'!$G115="tapete"),'ordem de passagem'!E115,"")</f>
        <v/>
      </c>
      <c r="E119" s="341" t="str">
        <f>IF(OR('ordem de passagem'!$G115="pct",'ordem de passagem'!$G115="tapete"),'ordem de passagem'!G115,"")</f>
        <v/>
      </c>
      <c r="F119" s="341" t="str">
        <f>IF(OR('ordem de passagem'!$G115="pct",'ordem de passagem'!$G115="tapete"),'ordem de passagem'!F115,"")</f>
        <v/>
      </c>
      <c r="G119" s="341" t="str">
        <f>IF(OR('ordem de passagem'!$G115="pct",'ordem de passagem'!$G115="tapete"),'ordem de passagem'!H115,"")</f>
        <v/>
      </c>
      <c r="H119" s="614"/>
      <c r="I119" s="615"/>
      <c r="J119" s="616"/>
      <c r="K119" s="617"/>
      <c r="L119" s="614"/>
      <c r="M119" s="615"/>
      <c r="N119" s="616"/>
      <c r="O119" s="617"/>
      <c r="P119" s="614"/>
      <c r="Q119" s="618"/>
      <c r="R119" s="466"/>
      <c r="S119" s="374"/>
      <c r="T119" s="465"/>
      <c r="U119" s="342"/>
      <c r="V119" s="343">
        <f t="shared" si="9"/>
        <v>0</v>
      </c>
      <c r="W119" s="343">
        <f t="shared" si="7"/>
        <v>0</v>
      </c>
      <c r="X119" s="343" t="str">
        <f t="shared" si="8"/>
        <v/>
      </c>
    </row>
    <row r="120" spans="1:24" s="346" customFormat="1" ht="21" x14ac:dyDescent="0.4">
      <c r="A120" s="341" t="str">
        <f>IF(OR('ordem de passagem'!$G116="pct",'ordem de passagem'!$G116="tapete"),'ordem de passagem'!B116,"")</f>
        <v/>
      </c>
      <c r="B120" s="402" t="str">
        <f>IF(OR('ordem de passagem'!$G116="pct",'ordem de passagem'!$G116="tapete",'ordem de passagem'!$G116="pctn",'ordem de passagem'!$G116="pctm",'ordem de passagem'!$G116="pctt"),'ordem de passagem'!C116,"Não faz este aparelho")</f>
        <v>Não faz este aparelho</v>
      </c>
      <c r="C120" s="402" t="str">
        <f>IF(OR('ordem de passagem'!$G116="pct",'ordem de passagem'!$G116="tapete"),'ordem de passagem'!D116,"")</f>
        <v/>
      </c>
      <c r="D120" s="341" t="str">
        <f>IF(OR('ordem de passagem'!$G116="pct",'ordem de passagem'!$G116="tapete"),'ordem de passagem'!E116,"")</f>
        <v/>
      </c>
      <c r="E120" s="341" t="str">
        <f>IF(OR('ordem de passagem'!$G116="pct",'ordem de passagem'!$G116="tapete"),'ordem de passagem'!G116,"")</f>
        <v/>
      </c>
      <c r="F120" s="341" t="str">
        <f>IF(OR('ordem de passagem'!$G116="pct",'ordem de passagem'!$G116="tapete"),'ordem de passagem'!F116,"")</f>
        <v/>
      </c>
      <c r="G120" s="341" t="str">
        <f>IF(OR('ordem de passagem'!$G116="pct",'ordem de passagem'!$G116="tapete"),'ordem de passagem'!H116,"")</f>
        <v/>
      </c>
      <c r="H120" s="614"/>
      <c r="I120" s="615"/>
      <c r="J120" s="616"/>
      <c r="K120" s="617"/>
      <c r="L120" s="614"/>
      <c r="M120" s="615"/>
      <c r="N120" s="616"/>
      <c r="O120" s="617"/>
      <c r="P120" s="614"/>
      <c r="Q120" s="618"/>
      <c r="R120" s="466"/>
      <c r="S120" s="374"/>
      <c r="T120" s="465"/>
      <c r="U120" s="342"/>
      <c r="V120" s="343">
        <f t="shared" si="9"/>
        <v>0</v>
      </c>
      <c r="W120" s="343">
        <f t="shared" si="7"/>
        <v>0</v>
      </c>
      <c r="X120" s="343" t="str">
        <f t="shared" si="8"/>
        <v/>
      </c>
    </row>
    <row r="121" spans="1:24" s="346" customFormat="1" ht="21" x14ac:dyDescent="0.4">
      <c r="A121" s="341" t="str">
        <f>IF(OR('ordem de passagem'!$G117="pct",'ordem de passagem'!$G117="tapete"),'ordem de passagem'!B117,"")</f>
        <v/>
      </c>
      <c r="B121" s="402" t="str">
        <f>IF(OR('ordem de passagem'!$G117="pct",'ordem de passagem'!$G117="tapete",'ordem de passagem'!$G117="pctn",'ordem de passagem'!$G117="pctm",'ordem de passagem'!$G117="pctt"),'ordem de passagem'!C117,"Não faz este aparelho")</f>
        <v>Não faz este aparelho</v>
      </c>
      <c r="C121" s="402" t="str">
        <f>IF(OR('ordem de passagem'!$G117="pct",'ordem de passagem'!$G117="tapete"),'ordem de passagem'!D117,"")</f>
        <v/>
      </c>
      <c r="D121" s="341" t="str">
        <f>IF(OR('ordem de passagem'!$G117="pct",'ordem de passagem'!$G117="tapete"),'ordem de passagem'!E117,"")</f>
        <v/>
      </c>
      <c r="E121" s="341" t="str">
        <f>IF(OR('ordem de passagem'!$G117="pct",'ordem de passagem'!$G117="tapete"),'ordem de passagem'!G117,"")</f>
        <v/>
      </c>
      <c r="F121" s="341" t="str">
        <f>IF(OR('ordem de passagem'!$G117="pct",'ordem de passagem'!$G117="tapete"),'ordem de passagem'!F117,"")</f>
        <v/>
      </c>
      <c r="G121" s="341" t="str">
        <f>IF(OR('ordem de passagem'!$G117="pct",'ordem de passagem'!$G117="tapete"),'ordem de passagem'!H117,"")</f>
        <v/>
      </c>
      <c r="H121" s="614"/>
      <c r="I121" s="615"/>
      <c r="J121" s="616"/>
      <c r="K121" s="617"/>
      <c r="L121" s="614"/>
      <c r="M121" s="615"/>
      <c r="N121" s="616"/>
      <c r="O121" s="617"/>
      <c r="P121" s="614"/>
      <c r="Q121" s="618"/>
      <c r="R121" s="466"/>
      <c r="S121" s="374"/>
      <c r="T121" s="465"/>
      <c r="U121" s="342"/>
      <c r="V121" s="343">
        <f t="shared" si="9"/>
        <v>0</v>
      </c>
      <c r="W121" s="343">
        <f t="shared" si="7"/>
        <v>0</v>
      </c>
      <c r="X121" s="343" t="str">
        <f t="shared" si="8"/>
        <v/>
      </c>
    </row>
    <row r="122" spans="1:24" s="346" customFormat="1" ht="21" x14ac:dyDescent="0.4">
      <c r="A122" s="341" t="str">
        <f>IF(OR('ordem de passagem'!$G118="pct",'ordem de passagem'!$G118="tapete"),'ordem de passagem'!B118,"")</f>
        <v/>
      </c>
      <c r="B122" s="402" t="str">
        <f>IF(OR('ordem de passagem'!$G118="pct",'ordem de passagem'!$G118="tapete",'ordem de passagem'!$G118="pctn",'ordem de passagem'!$G118="pctm",'ordem de passagem'!$G118="pctt"),'ordem de passagem'!C118,"Não faz este aparelho")</f>
        <v>Não faz este aparelho</v>
      </c>
      <c r="C122" s="402" t="str">
        <f>IF(OR('ordem de passagem'!$G118="pct",'ordem de passagem'!$G118="tapete"),'ordem de passagem'!D118,"")</f>
        <v/>
      </c>
      <c r="D122" s="341" t="str">
        <f>IF(OR('ordem de passagem'!$G118="pct",'ordem de passagem'!$G118="tapete"),'ordem de passagem'!E118,"")</f>
        <v/>
      </c>
      <c r="E122" s="341" t="str">
        <f>IF(OR('ordem de passagem'!$G118="pct",'ordem de passagem'!$G118="tapete"),'ordem de passagem'!G118,"")</f>
        <v/>
      </c>
      <c r="F122" s="341" t="str">
        <f>IF(OR('ordem de passagem'!$G118="pct",'ordem de passagem'!$G118="tapete"),'ordem de passagem'!F118,"")</f>
        <v/>
      </c>
      <c r="G122" s="341" t="str">
        <f>IF(OR('ordem de passagem'!$G118="pct",'ordem de passagem'!$G118="tapete"),'ordem de passagem'!H118,"")</f>
        <v/>
      </c>
      <c r="H122" s="614"/>
      <c r="I122" s="615"/>
      <c r="J122" s="616"/>
      <c r="K122" s="617"/>
      <c r="L122" s="614"/>
      <c r="M122" s="615"/>
      <c r="N122" s="616"/>
      <c r="O122" s="617"/>
      <c r="P122" s="614"/>
      <c r="Q122" s="618"/>
      <c r="R122" s="466"/>
      <c r="S122" s="374"/>
      <c r="T122" s="465"/>
      <c r="U122" s="342"/>
      <c r="V122" s="343">
        <f t="shared" si="9"/>
        <v>0</v>
      </c>
      <c r="W122" s="343">
        <f t="shared" si="7"/>
        <v>0</v>
      </c>
      <c r="X122" s="343" t="str">
        <f t="shared" si="8"/>
        <v/>
      </c>
    </row>
    <row r="123" spans="1:24" s="346" customFormat="1" ht="21" x14ac:dyDescent="0.4">
      <c r="A123" s="341" t="str">
        <f>IF(OR('ordem de passagem'!$G119="pct",'ordem de passagem'!$G119="tapete"),'ordem de passagem'!B119,"")</f>
        <v/>
      </c>
      <c r="B123" s="402" t="str">
        <f>IF(OR('ordem de passagem'!$G119="pct",'ordem de passagem'!$G119="tapete",'ordem de passagem'!$G119="pctn",'ordem de passagem'!$G119="pctm",'ordem de passagem'!$G119="pctt"),'ordem de passagem'!C119,"Não faz este aparelho")</f>
        <v>Não faz este aparelho</v>
      </c>
      <c r="C123" s="402" t="str">
        <f>IF(OR('ordem de passagem'!$G119="pct",'ordem de passagem'!$G119="tapete"),'ordem de passagem'!D119,"")</f>
        <v/>
      </c>
      <c r="D123" s="341" t="str">
        <f>IF(OR('ordem de passagem'!$G119="pct",'ordem de passagem'!$G119="tapete"),'ordem de passagem'!E119,"")</f>
        <v/>
      </c>
      <c r="E123" s="341" t="str">
        <f>IF(OR('ordem de passagem'!$G119="pct",'ordem de passagem'!$G119="tapete"),'ordem de passagem'!G119,"")</f>
        <v/>
      </c>
      <c r="F123" s="341" t="str">
        <f>IF(OR('ordem de passagem'!$G119="pct",'ordem de passagem'!$G119="tapete"),'ordem de passagem'!F119,"")</f>
        <v/>
      </c>
      <c r="G123" s="341" t="str">
        <f>IF(OR('ordem de passagem'!$G119="pct",'ordem de passagem'!$G119="tapete"),'ordem de passagem'!H119,"")</f>
        <v/>
      </c>
      <c r="H123" s="614"/>
      <c r="I123" s="615"/>
      <c r="J123" s="616"/>
      <c r="K123" s="617"/>
      <c r="L123" s="614"/>
      <c r="M123" s="615"/>
      <c r="N123" s="616"/>
      <c r="O123" s="617"/>
      <c r="P123" s="614"/>
      <c r="Q123" s="618"/>
      <c r="R123" s="466"/>
      <c r="S123" s="374"/>
      <c r="T123" s="465"/>
      <c r="U123" s="342"/>
      <c r="V123" s="343">
        <f t="shared" si="9"/>
        <v>0</v>
      </c>
      <c r="W123" s="343">
        <f t="shared" si="7"/>
        <v>0</v>
      </c>
      <c r="X123" s="343" t="str">
        <f t="shared" si="8"/>
        <v/>
      </c>
    </row>
    <row r="124" spans="1:24" s="346" customFormat="1" ht="21" x14ac:dyDescent="0.4">
      <c r="A124" s="341" t="str">
        <f>IF(OR('ordem de passagem'!$G120="pct",'ordem de passagem'!$G120="tapete"),'ordem de passagem'!B120,"")</f>
        <v/>
      </c>
      <c r="B124" s="402" t="str">
        <f>IF(OR('ordem de passagem'!$G120="pct",'ordem de passagem'!$G120="tapete",'ordem de passagem'!$G120="pctn",'ordem de passagem'!$G120="pctm",'ordem de passagem'!$G120="pctt"),'ordem de passagem'!C120,"Não faz este aparelho")</f>
        <v>Não faz este aparelho</v>
      </c>
      <c r="C124" s="402" t="str">
        <f>IF(OR('ordem de passagem'!$G120="pct",'ordem de passagem'!$G120="tapete"),'ordem de passagem'!D120,"")</f>
        <v/>
      </c>
      <c r="D124" s="341" t="str">
        <f>IF(OR('ordem de passagem'!$G120="pct",'ordem de passagem'!$G120="tapete"),'ordem de passagem'!E120,"")</f>
        <v/>
      </c>
      <c r="E124" s="341" t="str">
        <f>IF(OR('ordem de passagem'!$G120="pct",'ordem de passagem'!$G120="tapete"),'ordem de passagem'!G120,"")</f>
        <v/>
      </c>
      <c r="F124" s="341" t="str">
        <f>IF(OR('ordem de passagem'!$G120="pct",'ordem de passagem'!$G120="tapete"),'ordem de passagem'!F120,"")</f>
        <v/>
      </c>
      <c r="G124" s="341" t="str">
        <f>IF(OR('ordem de passagem'!$G120="pct",'ordem de passagem'!$G120="tapete"),'ordem de passagem'!H120,"")</f>
        <v/>
      </c>
      <c r="H124" s="614"/>
      <c r="I124" s="615"/>
      <c r="J124" s="616"/>
      <c r="K124" s="617"/>
      <c r="L124" s="614"/>
      <c r="M124" s="615"/>
      <c r="N124" s="616"/>
      <c r="O124" s="617"/>
      <c r="P124" s="614"/>
      <c r="Q124" s="618"/>
      <c r="R124" s="466"/>
      <c r="S124" s="374"/>
      <c r="T124" s="465"/>
      <c r="U124" s="342"/>
      <c r="V124" s="343">
        <f t="shared" si="9"/>
        <v>0</v>
      </c>
      <c r="W124" s="343">
        <f t="shared" si="7"/>
        <v>0</v>
      </c>
      <c r="X124" s="343" t="str">
        <f t="shared" si="8"/>
        <v/>
      </c>
    </row>
    <row r="125" spans="1:24" s="346" customFormat="1" ht="21" x14ac:dyDescent="0.4">
      <c r="A125" s="341" t="str">
        <f>IF(OR('ordem de passagem'!$G121="pct",'ordem de passagem'!$G121="tapete"),'ordem de passagem'!B121,"")</f>
        <v/>
      </c>
      <c r="B125" s="402" t="str">
        <f>IF(OR('ordem de passagem'!$G121="pct",'ordem de passagem'!$G121="tapete",'ordem de passagem'!$G121="pctn",'ordem de passagem'!$G121="pctm",'ordem de passagem'!$G121="pctt"),'ordem de passagem'!C121,"Não faz este aparelho")</f>
        <v>Não faz este aparelho</v>
      </c>
      <c r="C125" s="402" t="str">
        <f>IF(OR('ordem de passagem'!$G121="pct",'ordem de passagem'!$G121="tapete"),'ordem de passagem'!D121,"")</f>
        <v/>
      </c>
      <c r="D125" s="341" t="str">
        <f>IF(OR('ordem de passagem'!$G121="pct",'ordem de passagem'!$G121="tapete"),'ordem de passagem'!E121,"")</f>
        <v/>
      </c>
      <c r="E125" s="341" t="str">
        <f>IF(OR('ordem de passagem'!$G121="pct",'ordem de passagem'!$G121="tapete"),'ordem de passagem'!G121,"")</f>
        <v/>
      </c>
      <c r="F125" s="341" t="str">
        <f>IF(OR('ordem de passagem'!$G121="pct",'ordem de passagem'!$G121="tapete"),'ordem de passagem'!F121,"")</f>
        <v/>
      </c>
      <c r="G125" s="341" t="str">
        <f>IF(OR('ordem de passagem'!$G121="pct",'ordem de passagem'!$G121="tapete"),'ordem de passagem'!H121,"")</f>
        <v/>
      </c>
      <c r="H125" s="614"/>
      <c r="I125" s="615"/>
      <c r="J125" s="616"/>
      <c r="K125" s="617"/>
      <c r="L125" s="614"/>
      <c r="M125" s="615"/>
      <c r="N125" s="616"/>
      <c r="O125" s="617"/>
      <c r="P125" s="614"/>
      <c r="Q125" s="618"/>
      <c r="R125" s="466"/>
      <c r="S125" s="374"/>
      <c r="T125" s="465"/>
      <c r="U125" s="342"/>
      <c r="V125" s="343">
        <f t="shared" si="9"/>
        <v>0</v>
      </c>
      <c r="W125" s="343">
        <f t="shared" si="7"/>
        <v>0</v>
      </c>
      <c r="X125" s="343" t="str">
        <f t="shared" si="8"/>
        <v/>
      </c>
    </row>
    <row r="126" spans="1:24" s="346" customFormat="1" ht="21" x14ac:dyDescent="0.4">
      <c r="A126" s="341" t="str">
        <f>IF(OR('ordem de passagem'!$G122="pct",'ordem de passagem'!$G122="tapete"),'ordem de passagem'!B122,"")</f>
        <v/>
      </c>
      <c r="B126" s="402" t="str">
        <f>IF(OR('ordem de passagem'!$G122="pct",'ordem de passagem'!$G122="tapete",'ordem de passagem'!$G122="pctn",'ordem de passagem'!$G122="pctm",'ordem de passagem'!$G122="pctt"),'ordem de passagem'!C122,"Não faz este aparelho")</f>
        <v>Não faz este aparelho</v>
      </c>
      <c r="C126" s="402" t="str">
        <f>IF(OR('ordem de passagem'!$G122="pct",'ordem de passagem'!$G122="tapete"),'ordem de passagem'!D122,"")</f>
        <v/>
      </c>
      <c r="D126" s="341" t="str">
        <f>IF(OR('ordem de passagem'!$G122="pct",'ordem de passagem'!$G122="tapete"),'ordem de passagem'!E122,"")</f>
        <v/>
      </c>
      <c r="E126" s="341" t="str">
        <f>IF(OR('ordem de passagem'!$G122="pct",'ordem de passagem'!$G122="tapete"),'ordem de passagem'!G122,"")</f>
        <v/>
      </c>
      <c r="F126" s="341" t="str">
        <f>IF(OR('ordem de passagem'!$G122="pct",'ordem de passagem'!$G122="tapete"),'ordem de passagem'!F122,"")</f>
        <v/>
      </c>
      <c r="G126" s="341" t="str">
        <f>IF(OR('ordem de passagem'!$G122="pct",'ordem de passagem'!$G122="tapete"),'ordem de passagem'!H122,"")</f>
        <v/>
      </c>
      <c r="H126" s="614"/>
      <c r="I126" s="615"/>
      <c r="J126" s="616"/>
      <c r="K126" s="617"/>
      <c r="L126" s="614"/>
      <c r="M126" s="615"/>
      <c r="N126" s="616"/>
      <c r="O126" s="617"/>
      <c r="P126" s="614"/>
      <c r="Q126" s="618"/>
      <c r="R126" s="466"/>
      <c r="S126" s="374"/>
      <c r="T126" s="465"/>
      <c r="U126" s="342"/>
      <c r="V126" s="343">
        <f t="shared" si="9"/>
        <v>0</v>
      </c>
      <c r="W126" s="343">
        <f t="shared" si="7"/>
        <v>0</v>
      </c>
      <c r="X126" s="343" t="str">
        <f t="shared" si="8"/>
        <v/>
      </c>
    </row>
    <row r="127" spans="1:24" s="346" customFormat="1" ht="21" x14ac:dyDescent="0.4">
      <c r="A127" s="341" t="str">
        <f>IF(OR('ordem de passagem'!$G123="pct",'ordem de passagem'!$G123="tapete"),'ordem de passagem'!B123,"")</f>
        <v/>
      </c>
      <c r="B127" s="402" t="str">
        <f>IF(OR('ordem de passagem'!$G123="pct",'ordem de passagem'!$G123="tapete",'ordem de passagem'!$G123="pctn",'ordem de passagem'!$G123="pctm",'ordem de passagem'!$G123="pctt"),'ordem de passagem'!C123,"Não faz este aparelho")</f>
        <v>Não faz este aparelho</v>
      </c>
      <c r="C127" s="402" t="str">
        <f>IF(OR('ordem de passagem'!$G123="pct",'ordem de passagem'!$G123="tapete"),'ordem de passagem'!D123,"")</f>
        <v/>
      </c>
      <c r="D127" s="341" t="str">
        <f>IF(OR('ordem de passagem'!$G123="pct",'ordem de passagem'!$G123="tapete"),'ordem de passagem'!E123,"")</f>
        <v/>
      </c>
      <c r="E127" s="341" t="str">
        <f>IF(OR('ordem de passagem'!$G123="pct",'ordem de passagem'!$G123="tapete"),'ordem de passagem'!G123,"")</f>
        <v/>
      </c>
      <c r="F127" s="341" t="str">
        <f>IF(OR('ordem de passagem'!$G123="pct",'ordem de passagem'!$G123="tapete"),'ordem de passagem'!F123,"")</f>
        <v/>
      </c>
      <c r="G127" s="341" t="str">
        <f>IF(OR('ordem de passagem'!$G123="pct",'ordem de passagem'!$G123="tapete"),'ordem de passagem'!H123,"")</f>
        <v/>
      </c>
      <c r="H127" s="614"/>
      <c r="I127" s="615"/>
      <c r="J127" s="616"/>
      <c r="K127" s="617"/>
      <c r="L127" s="614"/>
      <c r="M127" s="615"/>
      <c r="N127" s="616"/>
      <c r="O127" s="617"/>
      <c r="P127" s="614"/>
      <c r="Q127" s="618"/>
      <c r="R127" s="466"/>
      <c r="S127" s="374"/>
      <c r="T127" s="465"/>
      <c r="U127" s="342"/>
      <c r="V127" s="343">
        <f t="shared" si="9"/>
        <v>0</v>
      </c>
      <c r="W127" s="343">
        <f t="shared" si="7"/>
        <v>0</v>
      </c>
      <c r="X127" s="343" t="str">
        <f t="shared" si="8"/>
        <v/>
      </c>
    </row>
    <row r="128" spans="1:24" s="346" customFormat="1" ht="21" x14ac:dyDescent="0.4">
      <c r="A128" s="341" t="str">
        <f>IF(OR('ordem de passagem'!$G124="pct",'ordem de passagem'!$G124="tapete"),'ordem de passagem'!B124,"")</f>
        <v/>
      </c>
      <c r="B128" s="402" t="str">
        <f>IF(OR('ordem de passagem'!$G124="pct",'ordem de passagem'!$G124="tapete",'ordem de passagem'!$G124="pctn",'ordem de passagem'!$G124="pctm",'ordem de passagem'!$G124="pctt"),'ordem de passagem'!C124,"Não faz este aparelho")</f>
        <v>Não faz este aparelho</v>
      </c>
      <c r="C128" s="402" t="str">
        <f>IF(OR('ordem de passagem'!$G124="pct",'ordem de passagem'!$G124="tapete"),'ordem de passagem'!D124,"")</f>
        <v/>
      </c>
      <c r="D128" s="341" t="str">
        <f>IF(OR('ordem de passagem'!$G124="pct",'ordem de passagem'!$G124="tapete"),'ordem de passagem'!E124,"")</f>
        <v/>
      </c>
      <c r="E128" s="341" t="str">
        <f>IF(OR('ordem de passagem'!$G124="pct",'ordem de passagem'!$G124="tapete"),'ordem de passagem'!G124,"")</f>
        <v/>
      </c>
      <c r="F128" s="341" t="str">
        <f>IF(OR('ordem de passagem'!$G124="pct",'ordem de passagem'!$G124="tapete"),'ordem de passagem'!F124,"")</f>
        <v/>
      </c>
      <c r="G128" s="341" t="str">
        <f>IF(OR('ordem de passagem'!$G124="pct",'ordem de passagem'!$G124="tapete"),'ordem de passagem'!H124,"")</f>
        <v/>
      </c>
      <c r="H128" s="614"/>
      <c r="I128" s="615"/>
      <c r="J128" s="616"/>
      <c r="K128" s="617"/>
      <c r="L128" s="614"/>
      <c r="M128" s="615"/>
      <c r="N128" s="616"/>
      <c r="O128" s="617"/>
      <c r="P128" s="614"/>
      <c r="Q128" s="618"/>
      <c r="R128" s="466"/>
      <c r="S128" s="374"/>
      <c r="T128" s="465"/>
      <c r="U128" s="342"/>
      <c r="V128" s="343">
        <f t="shared" si="9"/>
        <v>0</v>
      </c>
      <c r="W128" s="343">
        <f t="shared" si="7"/>
        <v>0</v>
      </c>
      <c r="X128" s="343" t="str">
        <f t="shared" si="8"/>
        <v/>
      </c>
    </row>
    <row r="129" spans="1:24" s="346" customFormat="1" ht="21" x14ac:dyDescent="0.4">
      <c r="A129" s="341" t="str">
        <f>IF(OR('ordem de passagem'!$G125="pct",'ordem de passagem'!$G125="tapete"),'ordem de passagem'!B125,"")</f>
        <v/>
      </c>
      <c r="B129" s="402" t="str">
        <f>IF(OR('ordem de passagem'!$G125="pct",'ordem de passagem'!$G125="tapete",'ordem de passagem'!$G125="pctn",'ordem de passagem'!$G125="pctm",'ordem de passagem'!$G125="pctt"),'ordem de passagem'!C125,"Não faz este aparelho")</f>
        <v>Não faz este aparelho</v>
      </c>
      <c r="C129" s="402" t="str">
        <f>IF(OR('ordem de passagem'!$G125="pct",'ordem de passagem'!$G125="tapete"),'ordem de passagem'!D125,"")</f>
        <v/>
      </c>
      <c r="D129" s="341" t="str">
        <f>IF(OR('ordem de passagem'!$G125="pct",'ordem de passagem'!$G125="tapete"),'ordem de passagem'!E125,"")</f>
        <v/>
      </c>
      <c r="E129" s="341" t="str">
        <f>IF(OR('ordem de passagem'!$G125="pct",'ordem de passagem'!$G125="tapete"),'ordem de passagem'!G125,"")</f>
        <v/>
      </c>
      <c r="F129" s="341" t="str">
        <f>IF(OR('ordem de passagem'!$G125="pct",'ordem de passagem'!$G125="tapete"),'ordem de passagem'!F125,"")</f>
        <v/>
      </c>
      <c r="G129" s="341" t="str">
        <f>IF(OR('ordem de passagem'!$G125="pct",'ordem de passagem'!$G125="tapete"),'ordem de passagem'!H125,"")</f>
        <v/>
      </c>
      <c r="H129" s="614"/>
      <c r="I129" s="615"/>
      <c r="J129" s="616"/>
      <c r="K129" s="617"/>
      <c r="L129" s="614"/>
      <c r="M129" s="615"/>
      <c r="N129" s="616"/>
      <c r="O129" s="617"/>
      <c r="P129" s="614"/>
      <c r="Q129" s="618"/>
      <c r="R129" s="466"/>
      <c r="S129" s="374"/>
      <c r="T129" s="465"/>
      <c r="U129" s="342"/>
      <c r="V129" s="343">
        <f t="shared" si="9"/>
        <v>0</v>
      </c>
      <c r="W129" s="343">
        <f t="shared" si="7"/>
        <v>0</v>
      </c>
      <c r="X129" s="343" t="str">
        <f t="shared" si="8"/>
        <v/>
      </c>
    </row>
    <row r="130" spans="1:24" s="346" customFormat="1" ht="21" x14ac:dyDescent="0.4">
      <c r="A130" s="341" t="str">
        <f>IF(OR('ordem de passagem'!$G126="pct",'ordem de passagem'!$G126="tapete"),'ordem de passagem'!B126,"")</f>
        <v/>
      </c>
      <c r="B130" s="402" t="str">
        <f>IF(OR('ordem de passagem'!$G126="pct",'ordem de passagem'!$G126="tapete",'ordem de passagem'!$G126="pctn",'ordem de passagem'!$G126="pctm",'ordem de passagem'!$G126="pctt"),'ordem de passagem'!C126,"Não faz este aparelho")</f>
        <v>Não faz este aparelho</v>
      </c>
      <c r="C130" s="402" t="str">
        <f>IF(OR('ordem de passagem'!$G126="pct",'ordem de passagem'!$G126="tapete"),'ordem de passagem'!D126,"")</f>
        <v/>
      </c>
      <c r="D130" s="341" t="str">
        <f>IF(OR('ordem de passagem'!$G126="pct",'ordem de passagem'!$G126="tapete"),'ordem de passagem'!E126,"")</f>
        <v/>
      </c>
      <c r="E130" s="341" t="str">
        <f>IF(OR('ordem de passagem'!$G126="pct",'ordem de passagem'!$G126="tapete"),'ordem de passagem'!G126,"")</f>
        <v/>
      </c>
      <c r="F130" s="341" t="str">
        <f>IF(OR('ordem de passagem'!$G126="pct",'ordem de passagem'!$G126="tapete"),'ordem de passagem'!F126,"")</f>
        <v/>
      </c>
      <c r="G130" s="341" t="str">
        <f>IF(OR('ordem de passagem'!$G126="pct",'ordem de passagem'!$G126="tapete"),'ordem de passagem'!H126,"")</f>
        <v/>
      </c>
      <c r="H130" s="614"/>
      <c r="I130" s="615"/>
      <c r="J130" s="616"/>
      <c r="K130" s="617"/>
      <c r="L130" s="614"/>
      <c r="M130" s="615"/>
      <c r="N130" s="494"/>
      <c r="O130" s="495"/>
      <c r="P130" s="493"/>
      <c r="Q130" s="496"/>
      <c r="R130" s="466"/>
      <c r="S130" s="374"/>
      <c r="T130" s="465"/>
      <c r="U130" s="342"/>
      <c r="V130" s="343">
        <f t="shared" si="9"/>
        <v>0</v>
      </c>
      <c r="W130" s="343">
        <f t="shared" si="7"/>
        <v>0</v>
      </c>
      <c r="X130" s="343" t="str">
        <f t="shared" si="8"/>
        <v/>
      </c>
    </row>
    <row r="131" spans="1:24" s="346" customFormat="1" ht="21" x14ac:dyDescent="0.4">
      <c r="A131" s="341" t="str">
        <f>IF(OR('ordem de passagem'!$G127="pct",'ordem de passagem'!$G127="tapete"),'ordem de passagem'!B127,"")</f>
        <v/>
      </c>
      <c r="B131" s="402" t="str">
        <f>IF(OR('ordem de passagem'!$G127="pct",'ordem de passagem'!$G127="tapete",'ordem de passagem'!$G127="pctn",'ordem de passagem'!$G127="pctm",'ordem de passagem'!$G127="pctt"),'ordem de passagem'!C127,"Não faz este aparelho")</f>
        <v>Não faz este aparelho</v>
      </c>
      <c r="C131" s="402" t="str">
        <f>IF(OR('ordem de passagem'!$G127="pct",'ordem de passagem'!$G127="tapete"),'ordem de passagem'!D127,"")</f>
        <v/>
      </c>
      <c r="D131" s="341" t="str">
        <f>IF(OR('ordem de passagem'!$G127="pct",'ordem de passagem'!$G127="tapete"),'ordem de passagem'!E127,"")</f>
        <v/>
      </c>
      <c r="E131" s="341" t="str">
        <f>IF(OR('ordem de passagem'!$G127="pct",'ordem de passagem'!$G127="tapete"),'ordem de passagem'!G127,"")</f>
        <v/>
      </c>
      <c r="F131" s="341" t="str">
        <f>IF(OR('ordem de passagem'!$G127="pct",'ordem de passagem'!$G127="tapete"),'ordem de passagem'!F127,"")</f>
        <v/>
      </c>
      <c r="G131" s="341" t="str">
        <f>IF(OR('ordem de passagem'!$G127="pct",'ordem de passagem'!$G127="tapete"),'ordem de passagem'!H127,"")</f>
        <v/>
      </c>
      <c r="H131" s="614"/>
      <c r="I131" s="615"/>
      <c r="J131" s="616"/>
      <c r="K131" s="617"/>
      <c r="L131" s="614"/>
      <c r="M131" s="615"/>
      <c r="N131" s="494"/>
      <c r="O131" s="495"/>
      <c r="P131" s="493"/>
      <c r="Q131" s="496"/>
      <c r="R131" s="466"/>
      <c r="S131" s="374"/>
      <c r="T131" s="465"/>
      <c r="U131" s="342"/>
      <c r="V131" s="343">
        <f t="shared" si="9"/>
        <v>0</v>
      </c>
      <c r="W131" s="343">
        <f t="shared" si="7"/>
        <v>0</v>
      </c>
      <c r="X131" s="343" t="str">
        <f t="shared" si="8"/>
        <v/>
      </c>
    </row>
    <row r="132" spans="1:24" s="346" customFormat="1" ht="21" x14ac:dyDescent="0.4">
      <c r="A132" s="341" t="str">
        <f>IF(OR('ordem de passagem'!$G128="pct",'ordem de passagem'!$G128="tapete"),'ordem de passagem'!B128,"")</f>
        <v/>
      </c>
      <c r="B132" s="402" t="str">
        <f>IF(OR('ordem de passagem'!$G128="pct",'ordem de passagem'!$G128="tapete",'ordem de passagem'!$G128="pctn",'ordem de passagem'!$G128="pctm",'ordem de passagem'!$G128="pctt"),'ordem de passagem'!C128,"Não faz este aparelho")</f>
        <v>Não faz este aparelho</v>
      </c>
      <c r="C132" s="402" t="str">
        <f>IF(OR('ordem de passagem'!$G128="pct",'ordem de passagem'!$G128="tapete"),'ordem de passagem'!D128,"")</f>
        <v/>
      </c>
      <c r="D132" s="341" t="str">
        <f>IF(OR('ordem de passagem'!$G128="pct",'ordem de passagem'!$G128="tapete"),'ordem de passagem'!E128,"")</f>
        <v/>
      </c>
      <c r="E132" s="341" t="str">
        <f>IF(OR('ordem de passagem'!$G128="pct",'ordem de passagem'!$G128="tapete"),'ordem de passagem'!G128,"")</f>
        <v/>
      </c>
      <c r="F132" s="341" t="str">
        <f>IF(OR('ordem de passagem'!$G128="pct",'ordem de passagem'!$G128="tapete"),'ordem de passagem'!F128,"")</f>
        <v/>
      </c>
      <c r="G132" s="341" t="str">
        <f>IF(OR('ordem de passagem'!$G128="pct",'ordem de passagem'!$G128="tapete"),'ordem de passagem'!H128,"")</f>
        <v/>
      </c>
      <c r="H132" s="614"/>
      <c r="I132" s="615"/>
      <c r="J132" s="616"/>
      <c r="K132" s="617"/>
      <c r="L132" s="614"/>
      <c r="M132" s="615"/>
      <c r="N132" s="494"/>
      <c r="O132" s="495"/>
      <c r="P132" s="493"/>
      <c r="Q132" s="496"/>
      <c r="R132" s="466"/>
      <c r="S132" s="374"/>
      <c r="T132" s="465"/>
      <c r="U132" s="342"/>
      <c r="V132" s="343">
        <f t="shared" si="9"/>
        <v>0</v>
      </c>
      <c r="W132" s="343">
        <f t="shared" si="7"/>
        <v>0</v>
      </c>
      <c r="X132" s="343" t="str">
        <f t="shared" si="8"/>
        <v/>
      </c>
    </row>
    <row r="133" spans="1:24" s="346" customFormat="1" ht="21" x14ac:dyDescent="0.4">
      <c r="A133" s="341" t="str">
        <f>IF(OR('ordem de passagem'!$G129="pct",'ordem de passagem'!$G129="tapete"),'ordem de passagem'!B129,"")</f>
        <v/>
      </c>
      <c r="B133" s="402" t="str">
        <f>IF(OR('ordem de passagem'!$G129="pct",'ordem de passagem'!$G129="tapete",'ordem de passagem'!$G129="pctn",'ordem de passagem'!$G129="pctm",'ordem de passagem'!$G129="pctt"),'ordem de passagem'!C129,"Não faz este aparelho")</f>
        <v>Não faz este aparelho</v>
      </c>
      <c r="C133" s="402" t="str">
        <f>IF(OR('ordem de passagem'!$G129="pct",'ordem de passagem'!$G129="tapete"),'ordem de passagem'!D129,"")</f>
        <v/>
      </c>
      <c r="D133" s="341" t="str">
        <f>IF(OR('ordem de passagem'!$G129="pct",'ordem de passagem'!$G129="tapete"),'ordem de passagem'!E129,"")</f>
        <v/>
      </c>
      <c r="E133" s="341" t="str">
        <f>IF(OR('ordem de passagem'!$G129="pct",'ordem de passagem'!$G129="tapete"),'ordem de passagem'!G129,"")</f>
        <v/>
      </c>
      <c r="F133" s="341" t="str">
        <f>IF(OR('ordem de passagem'!$G129="pct",'ordem de passagem'!$G129="tapete"),'ordem de passagem'!F129,"")</f>
        <v/>
      </c>
      <c r="G133" s="341" t="str">
        <f>IF(OR('ordem de passagem'!$G129="pct",'ordem de passagem'!$G129="tapete"),'ordem de passagem'!H129,"")</f>
        <v/>
      </c>
      <c r="H133" s="614"/>
      <c r="I133" s="615"/>
      <c r="J133" s="616"/>
      <c r="K133" s="617"/>
      <c r="L133" s="614"/>
      <c r="M133" s="615"/>
      <c r="N133" s="494"/>
      <c r="O133" s="495"/>
      <c r="P133" s="493"/>
      <c r="Q133" s="496"/>
      <c r="R133" s="466"/>
      <c r="S133" s="374"/>
      <c r="T133" s="465"/>
      <c r="U133" s="342"/>
      <c r="V133" s="343">
        <f t="shared" si="9"/>
        <v>0</v>
      </c>
      <c r="W133" s="343">
        <f t="shared" si="7"/>
        <v>0</v>
      </c>
      <c r="X133" s="343" t="str">
        <f t="shared" si="8"/>
        <v/>
      </c>
    </row>
    <row r="134" spans="1:24" s="346" customFormat="1" ht="21" x14ac:dyDescent="0.4">
      <c r="A134" s="341" t="str">
        <f>IF(OR('ordem de passagem'!$G130="pct",'ordem de passagem'!$G130="tapete"),'ordem de passagem'!B130,"")</f>
        <v/>
      </c>
      <c r="B134" s="402" t="str">
        <f>IF(OR('ordem de passagem'!$G130="pct",'ordem de passagem'!$G130="tapete",'ordem de passagem'!$G130="pctn",'ordem de passagem'!$G130="pctm",'ordem de passagem'!$G130="pctt"),'ordem de passagem'!C130,"Não faz este aparelho")</f>
        <v>Não faz este aparelho</v>
      </c>
      <c r="C134" s="402" t="str">
        <f>IF(OR('ordem de passagem'!$G130="pct",'ordem de passagem'!$G130="tapete"),'ordem de passagem'!D130,"")</f>
        <v/>
      </c>
      <c r="D134" s="341" t="str">
        <f>IF(OR('ordem de passagem'!$G130="pct",'ordem de passagem'!$G130="tapete"),'ordem de passagem'!E130,"")</f>
        <v/>
      </c>
      <c r="E134" s="341" t="str">
        <f>IF(OR('ordem de passagem'!$G130="pct",'ordem de passagem'!$G130="tapete"),'ordem de passagem'!G130,"")</f>
        <v/>
      </c>
      <c r="F134" s="341" t="str">
        <f>IF(OR('ordem de passagem'!$G130="pct",'ordem de passagem'!$G130="tapete"),'ordem de passagem'!F130,"")</f>
        <v/>
      </c>
      <c r="G134" s="341" t="str">
        <f>IF(OR('ordem de passagem'!$G130="pct",'ordem de passagem'!$G130="tapete"),'ordem de passagem'!H130,"")</f>
        <v/>
      </c>
      <c r="H134" s="614"/>
      <c r="I134" s="615"/>
      <c r="J134" s="616"/>
      <c r="K134" s="617"/>
      <c r="L134" s="614"/>
      <c r="M134" s="615"/>
      <c r="N134" s="494"/>
      <c r="O134" s="495"/>
      <c r="P134" s="493"/>
      <c r="Q134" s="496"/>
      <c r="R134" s="466"/>
      <c r="S134" s="374"/>
      <c r="T134" s="465"/>
      <c r="U134" s="342"/>
      <c r="V134" s="343">
        <f t="shared" si="9"/>
        <v>0</v>
      </c>
      <c r="W134" s="343">
        <f t="shared" si="7"/>
        <v>0</v>
      </c>
      <c r="X134" s="343" t="str">
        <f t="shared" si="8"/>
        <v/>
      </c>
    </row>
    <row r="135" spans="1:24" s="346" customFormat="1" ht="21" x14ac:dyDescent="0.4">
      <c r="A135" s="341" t="str">
        <f>IF(OR('ordem de passagem'!$G131="pct",'ordem de passagem'!$G131="tapete"),'ordem de passagem'!B131,"")</f>
        <v/>
      </c>
      <c r="B135" s="402" t="str">
        <f>IF(OR('ordem de passagem'!$G131="pct",'ordem de passagem'!$G131="tapete",'ordem de passagem'!$G131="pctn",'ordem de passagem'!$G131="pctm",'ordem de passagem'!$G131="pctt"),'ordem de passagem'!C131,"Não faz este aparelho")</f>
        <v>Não faz este aparelho</v>
      </c>
      <c r="C135" s="402" t="str">
        <f>IF(OR('ordem de passagem'!$G131="pct",'ordem de passagem'!$G131="tapete"),'ordem de passagem'!D131,"")</f>
        <v/>
      </c>
      <c r="D135" s="341" t="str">
        <f>IF(OR('ordem de passagem'!$G131="pct",'ordem de passagem'!$G131="tapete"),'ordem de passagem'!E131,"")</f>
        <v/>
      </c>
      <c r="E135" s="341" t="str">
        <f>IF(OR('ordem de passagem'!$G131="pct",'ordem de passagem'!$G131="tapete"),'ordem de passagem'!G131,"")</f>
        <v/>
      </c>
      <c r="F135" s="341" t="str">
        <f>IF(OR('ordem de passagem'!$G131="pct",'ordem de passagem'!$G131="tapete"),'ordem de passagem'!F131,"")</f>
        <v/>
      </c>
      <c r="G135" s="341" t="str">
        <f>IF(OR('ordem de passagem'!$G131="pct",'ordem de passagem'!$G131="tapete"),'ordem de passagem'!H131,"")</f>
        <v/>
      </c>
      <c r="H135" s="614"/>
      <c r="I135" s="615"/>
      <c r="J135" s="616"/>
      <c r="K135" s="617"/>
      <c r="L135" s="614"/>
      <c r="M135" s="615"/>
      <c r="N135" s="494"/>
      <c r="O135" s="495"/>
      <c r="P135" s="493"/>
      <c r="Q135" s="496"/>
      <c r="R135" s="466"/>
      <c r="S135" s="374"/>
      <c r="T135" s="465"/>
      <c r="U135" s="342"/>
      <c r="V135" s="343">
        <f t="shared" si="9"/>
        <v>0</v>
      </c>
      <c r="W135" s="343">
        <f t="shared" si="7"/>
        <v>0</v>
      </c>
      <c r="X135" s="343" t="str">
        <f t="shared" si="8"/>
        <v/>
      </c>
    </row>
    <row r="136" spans="1:24" s="330" customFormat="1" ht="22.8" x14ac:dyDescent="0.4">
      <c r="A136" s="423"/>
      <c r="B136" s="492"/>
      <c r="C136" s="492"/>
      <c r="D136" s="331"/>
      <c r="E136" s="331"/>
      <c r="F136" s="334">
        <f>SUM(F137:F138)</f>
        <v>0</v>
      </c>
      <c r="G136" s="423"/>
      <c r="H136" s="667">
        <f>COUNTA(H14:I135)</f>
        <v>0</v>
      </c>
      <c r="I136" s="668"/>
      <c r="J136" s="667">
        <f>COUNTA(J14:K135)</f>
        <v>0</v>
      </c>
      <c r="K136" s="668"/>
      <c r="L136" s="667">
        <f>COUNTA(L14:M135)</f>
        <v>0</v>
      </c>
      <c r="M136" s="668"/>
      <c r="N136" s="667">
        <f>COUNTA(N14:O135)</f>
        <v>0</v>
      </c>
      <c r="O136" s="669"/>
      <c r="P136" s="669">
        <f>COUNTA(P14:Q135)</f>
        <v>0</v>
      </c>
      <c r="Q136" s="668"/>
      <c r="R136" s="479">
        <f>COUNTA(R14:R135)</f>
        <v>0</v>
      </c>
      <c r="S136" s="401"/>
      <c r="T136" s="667">
        <f>COUNTA(T14:U135)</f>
        <v>0</v>
      </c>
      <c r="U136" s="668"/>
      <c r="V136" s="401"/>
      <c r="W136" s="401"/>
      <c r="X136" s="401"/>
    </row>
    <row r="137" spans="1:24" s="330" customFormat="1" ht="22.8" x14ac:dyDescent="0.4">
      <c r="A137" s="423"/>
      <c r="B137" s="492"/>
      <c r="C137" s="492"/>
      <c r="D137" s="331"/>
      <c r="E137" s="331"/>
      <c r="F137" s="334">
        <f>COUNTIF(F14:F135,"fem")</f>
        <v>0</v>
      </c>
      <c r="G137" s="365" t="s">
        <v>30</v>
      </c>
      <c r="H137" s="665">
        <f>SUM(H14:I135)</f>
        <v>0</v>
      </c>
      <c r="I137" s="666"/>
      <c r="J137" s="665">
        <f>SUM(J14:K135)</f>
        <v>0</v>
      </c>
      <c r="K137" s="666"/>
      <c r="L137" s="665">
        <f>SUM(L14:M135)</f>
        <v>0</v>
      </c>
      <c r="M137" s="666"/>
      <c r="N137" s="665">
        <f>SUM(N14:O136)</f>
        <v>0</v>
      </c>
      <c r="O137" s="666"/>
      <c r="P137" s="665">
        <f>SUM(P14:Q136)</f>
        <v>0</v>
      </c>
      <c r="Q137" s="666"/>
      <c r="R137" s="480">
        <f>SUM(R14:R135)</f>
        <v>0</v>
      </c>
      <c r="S137" s="401"/>
      <c r="T137" s="401"/>
      <c r="U137" s="332"/>
      <c r="V137" s="401"/>
      <c r="W137" s="401"/>
      <c r="X137" s="401"/>
    </row>
    <row r="138" spans="1:24" s="330" customFormat="1" ht="22.8" x14ac:dyDescent="0.4">
      <c r="A138" s="423"/>
      <c r="B138" s="492"/>
      <c r="C138" s="492"/>
      <c r="D138" s="331"/>
      <c r="E138" s="331"/>
      <c r="F138" s="334">
        <f>COUNTIF(F14:F135,"mas")</f>
        <v>0</v>
      </c>
      <c r="G138" s="365" t="s">
        <v>24</v>
      </c>
      <c r="H138" s="663" t="str">
        <f>IFERROR((AVERAGE(H13:I135)),"")</f>
        <v/>
      </c>
      <c r="I138" s="664"/>
      <c r="J138" s="663" t="str">
        <f>IFERROR((AVERAGE(J14:K135)),"")</f>
        <v/>
      </c>
      <c r="K138" s="664"/>
      <c r="L138" s="663" t="str">
        <f>IFERROR((AVERAGE(L14:M135)),"")</f>
        <v/>
      </c>
      <c r="M138" s="664"/>
      <c r="N138" s="665" t="str">
        <f>IFERROR((AVERAGE(N13:O135)),"")</f>
        <v/>
      </c>
      <c r="O138" s="666"/>
      <c r="P138" s="665" t="str">
        <f>IFERROR((AVERAGE(P13:Q135)),"")</f>
        <v/>
      </c>
      <c r="Q138" s="666"/>
      <c r="R138" s="481" t="str">
        <f>IFERROR((AVERAGE(R14:R135)),"")</f>
        <v/>
      </c>
      <c r="S138" s="401"/>
      <c r="T138" s="401"/>
      <c r="U138" s="332"/>
      <c r="V138" s="401"/>
      <c r="W138" s="401"/>
      <c r="X138" s="401"/>
    </row>
    <row r="139" spans="1:24" s="330" customFormat="1" ht="21" customHeight="1" x14ac:dyDescent="0.4">
      <c r="A139" s="423"/>
      <c r="B139" s="492"/>
      <c r="C139" s="492"/>
      <c r="D139" s="331"/>
      <c r="E139" s="331"/>
      <c r="F139" s="423"/>
      <c r="G139" s="423"/>
      <c r="H139" s="401"/>
      <c r="I139" s="401" t="e">
        <f>H137/H136</f>
        <v>#DIV/0!</v>
      </c>
      <c r="J139" s="401"/>
      <c r="K139" s="401" t="e">
        <f>J137/J136</f>
        <v>#DIV/0!</v>
      </c>
      <c r="L139" s="401"/>
      <c r="M139" s="401" t="e">
        <f>L137/L136</f>
        <v>#DIV/0!</v>
      </c>
      <c r="N139" s="401"/>
      <c r="O139" s="401" t="e">
        <f>N137/N136</f>
        <v>#DIV/0!</v>
      </c>
      <c r="P139" s="401"/>
      <c r="Q139" s="401" t="e">
        <f>P137/P136</f>
        <v>#DIV/0!</v>
      </c>
      <c r="R139" s="482" t="e">
        <f>R137/R136</f>
        <v>#DIV/0!</v>
      </c>
      <c r="S139" s="401"/>
      <c r="T139" s="401"/>
      <c r="U139" s="332"/>
      <c r="V139" s="401"/>
      <c r="W139" s="401"/>
      <c r="X139" s="401"/>
    </row>
    <row r="140" spans="1:24" s="330" customFormat="1" ht="21" customHeight="1" x14ac:dyDescent="0.4">
      <c r="A140" s="423"/>
      <c r="B140" s="492"/>
      <c r="C140" s="492"/>
      <c r="D140" s="331"/>
      <c r="E140" s="331"/>
      <c r="F140" s="423"/>
      <c r="G140" s="423"/>
      <c r="H140" s="401"/>
      <c r="I140" s="401"/>
      <c r="J140" s="401"/>
      <c r="K140" s="401"/>
      <c r="L140" s="401"/>
      <c r="M140" s="401"/>
      <c r="N140" s="401"/>
      <c r="O140" s="401"/>
      <c r="P140" s="401"/>
      <c r="Q140" s="401"/>
      <c r="R140" s="483"/>
      <c r="S140" s="401"/>
      <c r="T140" s="401"/>
      <c r="U140" s="332"/>
      <c r="V140" s="401"/>
      <c r="W140" s="401"/>
      <c r="X140" s="401"/>
    </row>
    <row r="141" spans="1:24" s="330" customFormat="1" ht="21" customHeight="1" x14ac:dyDescent="0.4">
      <c r="A141" s="423"/>
      <c r="B141" s="492"/>
      <c r="C141" s="492"/>
      <c r="D141" s="331"/>
      <c r="E141" s="331"/>
      <c r="F141" s="423"/>
      <c r="G141" s="423"/>
      <c r="H141" s="401"/>
      <c r="I141" s="401"/>
      <c r="J141" s="401"/>
      <c r="K141" s="401"/>
      <c r="L141" s="401"/>
      <c r="M141" s="401"/>
      <c r="N141" s="401"/>
      <c r="O141" s="401"/>
      <c r="P141" s="401"/>
      <c r="Q141" s="401"/>
      <c r="R141" s="483"/>
      <c r="S141" s="401"/>
      <c r="T141" s="401"/>
      <c r="U141" s="332"/>
      <c r="V141" s="401"/>
      <c r="W141" s="401"/>
      <c r="X141" s="401"/>
    </row>
    <row r="142" spans="1:24" s="330" customFormat="1" ht="21" customHeight="1" x14ac:dyDescent="0.4">
      <c r="A142" s="423"/>
      <c r="B142" s="492"/>
      <c r="C142" s="492"/>
      <c r="D142" s="331"/>
      <c r="E142" s="331"/>
      <c r="F142" s="423"/>
      <c r="G142" s="423"/>
      <c r="H142" s="401"/>
      <c r="I142" s="401"/>
      <c r="J142" s="401"/>
      <c r="K142" s="401"/>
      <c r="L142" s="401"/>
      <c r="M142" s="401"/>
      <c r="N142" s="401"/>
      <c r="O142" s="401"/>
      <c r="P142" s="401"/>
      <c r="Q142" s="401"/>
      <c r="R142" s="483"/>
      <c r="S142" s="401"/>
      <c r="T142" s="401"/>
      <c r="U142" s="332"/>
      <c r="V142" s="401"/>
      <c r="W142" s="401"/>
      <c r="X142" s="401"/>
    </row>
    <row r="143" spans="1:24" s="330" customFormat="1" ht="21" customHeight="1" x14ac:dyDescent="0.4">
      <c r="A143" s="423"/>
      <c r="B143" s="492"/>
      <c r="C143" s="492"/>
      <c r="D143" s="331"/>
      <c r="E143" s="331"/>
      <c r="F143" s="423"/>
      <c r="G143" s="423"/>
      <c r="H143" s="401"/>
      <c r="I143" s="401"/>
      <c r="J143" s="401"/>
      <c r="K143" s="401"/>
      <c r="L143" s="401"/>
      <c r="M143" s="401"/>
      <c r="N143" s="401"/>
      <c r="O143" s="401"/>
      <c r="P143" s="401"/>
      <c r="Q143" s="401"/>
      <c r="R143" s="483"/>
      <c r="S143" s="401"/>
      <c r="T143" s="401"/>
      <c r="U143" s="332"/>
      <c r="V143" s="401"/>
      <c r="W143" s="401"/>
      <c r="X143" s="401"/>
    </row>
    <row r="144" spans="1:24" s="330" customFormat="1" ht="21" customHeight="1" x14ac:dyDescent="0.4">
      <c r="A144" s="423"/>
      <c r="B144" s="492"/>
      <c r="C144" s="492"/>
      <c r="D144" s="331"/>
      <c r="E144" s="331"/>
      <c r="F144" s="423"/>
      <c r="G144" s="423"/>
      <c r="H144" s="401"/>
      <c r="I144" s="401"/>
      <c r="J144" s="401"/>
      <c r="K144" s="401"/>
      <c r="L144" s="401"/>
      <c r="M144" s="401"/>
      <c r="N144" s="401"/>
      <c r="O144" s="401"/>
      <c r="P144" s="401"/>
      <c r="Q144" s="401"/>
      <c r="R144" s="483"/>
      <c r="S144" s="401"/>
      <c r="T144" s="401"/>
      <c r="U144" s="332"/>
      <c r="V144" s="401"/>
      <c r="W144" s="401"/>
      <c r="X144" s="401"/>
    </row>
    <row r="145" spans="1:24" s="330" customFormat="1" ht="21" customHeight="1" x14ac:dyDescent="0.4">
      <c r="A145" s="423"/>
      <c r="B145" s="492"/>
      <c r="C145" s="492"/>
      <c r="D145" s="331"/>
      <c r="E145" s="331"/>
      <c r="F145" s="423"/>
      <c r="G145" s="423"/>
      <c r="H145" s="401"/>
      <c r="I145" s="401"/>
      <c r="J145" s="401"/>
      <c r="K145" s="401"/>
      <c r="L145" s="401"/>
      <c r="M145" s="401"/>
      <c r="N145" s="401"/>
      <c r="O145" s="401"/>
      <c r="P145" s="401"/>
      <c r="Q145" s="401"/>
      <c r="R145" s="483"/>
      <c r="S145" s="401"/>
      <c r="T145" s="401"/>
      <c r="U145" s="332"/>
      <c r="V145" s="401"/>
      <c r="W145" s="401"/>
      <c r="X145" s="401"/>
    </row>
    <row r="146" spans="1:24" s="330" customFormat="1" ht="22.8" x14ac:dyDescent="0.4">
      <c r="A146" s="423"/>
      <c r="B146" s="492"/>
      <c r="C146" s="492"/>
      <c r="D146" s="331"/>
      <c r="E146" s="331"/>
      <c r="F146" s="423"/>
      <c r="G146" s="423"/>
      <c r="H146" s="401"/>
      <c r="I146" s="401"/>
      <c r="J146" s="401"/>
      <c r="K146" s="401"/>
      <c r="L146" s="401"/>
      <c r="M146" s="401"/>
      <c r="N146" s="401"/>
      <c r="O146" s="401"/>
      <c r="P146" s="401"/>
      <c r="Q146" s="401"/>
      <c r="R146" s="483"/>
      <c r="S146" s="401"/>
      <c r="T146" s="401"/>
      <c r="U146" s="332"/>
      <c r="V146" s="401"/>
      <c r="W146" s="401"/>
      <c r="X146" s="401"/>
    </row>
    <row r="147" spans="1:24" s="330" customFormat="1" ht="22.8" x14ac:dyDescent="0.4">
      <c r="A147" s="423"/>
      <c r="B147" s="492"/>
      <c r="C147" s="492"/>
      <c r="D147" s="331"/>
      <c r="E147" s="331"/>
      <c r="F147" s="423"/>
      <c r="G147" s="423"/>
      <c r="H147" s="401"/>
      <c r="I147" s="401"/>
      <c r="J147" s="401"/>
      <c r="K147" s="401"/>
      <c r="L147" s="401"/>
      <c r="M147" s="401"/>
      <c r="N147" s="401"/>
      <c r="O147" s="401"/>
      <c r="P147" s="401"/>
      <c r="Q147" s="401"/>
      <c r="R147" s="483"/>
      <c r="S147" s="401"/>
      <c r="T147" s="401"/>
      <c r="U147" s="332"/>
      <c r="V147" s="401"/>
      <c r="W147" s="401"/>
      <c r="X147" s="401"/>
    </row>
    <row r="148" spans="1:24" s="330" customFormat="1" ht="22.8" x14ac:dyDescent="0.4">
      <c r="A148" s="423"/>
      <c r="B148" s="492"/>
      <c r="C148" s="492"/>
      <c r="D148" s="331"/>
      <c r="E148" s="331"/>
      <c r="F148" s="423"/>
      <c r="G148" s="423"/>
      <c r="H148" s="401"/>
      <c r="I148" s="401"/>
      <c r="J148" s="401"/>
      <c r="K148" s="401"/>
      <c r="L148" s="401"/>
      <c r="M148" s="401"/>
      <c r="N148" s="401"/>
      <c r="O148" s="401"/>
      <c r="P148" s="401"/>
      <c r="Q148" s="401"/>
      <c r="R148" s="482"/>
      <c r="S148" s="401"/>
      <c r="T148" s="401"/>
      <c r="U148" s="332"/>
      <c r="V148" s="401"/>
      <c r="W148" s="401"/>
      <c r="X148" s="401"/>
    </row>
    <row r="149" spans="1:24" s="330" customFormat="1" ht="22.8" x14ac:dyDescent="0.4">
      <c r="A149" s="423"/>
      <c r="B149" s="492"/>
      <c r="C149" s="492"/>
      <c r="D149" s="331"/>
      <c r="E149" s="331"/>
      <c r="F149" s="423"/>
      <c r="G149" s="423"/>
      <c r="H149" s="401"/>
      <c r="I149" s="401"/>
      <c r="J149" s="401"/>
      <c r="K149" s="401"/>
      <c r="L149" s="401"/>
      <c r="M149" s="401"/>
      <c r="N149" s="401"/>
      <c r="O149" s="401"/>
      <c r="P149" s="401"/>
      <c r="Q149" s="401"/>
      <c r="R149" s="482"/>
      <c r="S149" s="401"/>
      <c r="T149" s="401"/>
      <c r="U149" s="332"/>
      <c r="V149" s="401"/>
      <c r="W149" s="401"/>
      <c r="X149" s="401"/>
    </row>
    <row r="150" spans="1:24" s="330" customFormat="1" ht="22.8" x14ac:dyDescent="0.4">
      <c r="A150" s="423"/>
      <c r="B150" s="492"/>
      <c r="C150" s="492"/>
      <c r="D150" s="331"/>
      <c r="E150" s="331"/>
      <c r="F150" s="423"/>
      <c r="G150" s="423"/>
      <c r="H150" s="401"/>
      <c r="I150" s="401"/>
      <c r="J150" s="401"/>
      <c r="K150" s="401"/>
      <c r="L150" s="401"/>
      <c r="M150" s="401"/>
      <c r="N150" s="401"/>
      <c r="O150" s="401"/>
      <c r="P150" s="401"/>
      <c r="Q150" s="401"/>
      <c r="R150" s="482"/>
      <c r="S150" s="401"/>
      <c r="T150" s="401"/>
      <c r="U150" s="332"/>
      <c r="V150" s="401"/>
      <c r="W150" s="401"/>
      <c r="X150" s="401"/>
    </row>
    <row r="151" spans="1:24" s="330" customFormat="1" ht="22.8" x14ac:dyDescent="0.4">
      <c r="A151" s="423"/>
      <c r="B151" s="492"/>
      <c r="C151" s="492"/>
      <c r="D151" s="331"/>
      <c r="E151" s="331"/>
      <c r="F151" s="423"/>
      <c r="G151" s="423"/>
      <c r="H151" s="401"/>
      <c r="I151" s="401"/>
      <c r="J151" s="401"/>
      <c r="K151" s="401"/>
      <c r="L151" s="401"/>
      <c r="M151" s="401"/>
      <c r="N151" s="401"/>
      <c r="O151" s="401"/>
      <c r="P151" s="401"/>
      <c r="Q151" s="401"/>
      <c r="R151" s="482"/>
      <c r="S151" s="401"/>
      <c r="T151" s="401"/>
      <c r="U151" s="332"/>
      <c r="V151" s="401"/>
      <c r="W151" s="401"/>
      <c r="X151" s="401"/>
    </row>
    <row r="152" spans="1:24" s="330" customFormat="1" ht="22.8" x14ac:dyDescent="0.4">
      <c r="A152" s="423"/>
      <c r="B152" s="492"/>
      <c r="C152" s="492"/>
      <c r="D152" s="331"/>
      <c r="E152" s="331"/>
      <c r="F152" s="423"/>
      <c r="G152" s="423"/>
      <c r="H152" s="401"/>
      <c r="I152" s="401"/>
      <c r="J152" s="401"/>
      <c r="K152" s="401"/>
      <c r="L152" s="401"/>
      <c r="M152" s="401"/>
      <c r="N152" s="401"/>
      <c r="O152" s="401"/>
      <c r="P152" s="401"/>
      <c r="Q152" s="401"/>
      <c r="R152" s="482"/>
      <c r="S152" s="401"/>
      <c r="T152" s="401"/>
      <c r="U152" s="332"/>
      <c r="V152" s="401"/>
      <c r="W152" s="401"/>
      <c r="X152" s="401"/>
    </row>
    <row r="153" spans="1:24" s="330" customFormat="1" ht="22.8" x14ac:dyDescent="0.4">
      <c r="A153" s="423"/>
      <c r="B153" s="492"/>
      <c r="C153" s="492"/>
      <c r="D153" s="331"/>
      <c r="E153" s="331"/>
      <c r="F153" s="423"/>
      <c r="G153" s="423"/>
      <c r="H153" s="401"/>
      <c r="I153" s="401"/>
      <c r="J153" s="401"/>
      <c r="K153" s="401"/>
      <c r="L153" s="401"/>
      <c r="M153" s="401"/>
      <c r="N153" s="401"/>
      <c r="O153" s="401"/>
      <c r="P153" s="401"/>
      <c r="Q153" s="401"/>
      <c r="R153" s="482"/>
      <c r="S153" s="401"/>
      <c r="T153" s="401"/>
      <c r="U153" s="332"/>
      <c r="V153" s="401"/>
      <c r="W153" s="401"/>
      <c r="X153" s="401"/>
    </row>
    <row r="154" spans="1:24" s="330" customFormat="1" ht="22.8" x14ac:dyDescent="0.4">
      <c r="A154" s="423"/>
      <c r="B154" s="492"/>
      <c r="C154" s="492"/>
      <c r="D154" s="331"/>
      <c r="E154" s="331"/>
      <c r="F154" s="423"/>
      <c r="G154" s="423"/>
      <c r="H154" s="401"/>
      <c r="I154" s="401"/>
      <c r="J154" s="401"/>
      <c r="K154" s="401"/>
      <c r="L154" s="401"/>
      <c r="M154" s="401"/>
      <c r="N154" s="401"/>
      <c r="O154" s="401"/>
      <c r="P154" s="401"/>
      <c r="Q154" s="401"/>
      <c r="R154" s="482"/>
      <c r="S154" s="401"/>
      <c r="T154" s="401"/>
      <c r="U154" s="332"/>
      <c r="V154" s="401"/>
      <c r="W154" s="401"/>
      <c r="X154" s="401"/>
    </row>
    <row r="155" spans="1:24" s="330" customFormat="1" ht="22.8" x14ac:dyDescent="0.4">
      <c r="A155" s="423"/>
      <c r="B155" s="492"/>
      <c r="C155" s="492"/>
      <c r="D155" s="331"/>
      <c r="E155" s="331"/>
      <c r="F155" s="423"/>
      <c r="G155" s="423"/>
      <c r="H155" s="401"/>
      <c r="I155" s="401"/>
      <c r="J155" s="401"/>
      <c r="K155" s="401"/>
      <c r="L155" s="401"/>
      <c r="M155" s="401"/>
      <c r="N155" s="401"/>
      <c r="O155" s="401"/>
      <c r="P155" s="401"/>
      <c r="Q155" s="401"/>
      <c r="R155" s="482"/>
      <c r="S155" s="401"/>
      <c r="T155" s="401"/>
      <c r="U155" s="332"/>
      <c r="V155" s="401"/>
      <c r="W155" s="401"/>
      <c r="X155" s="401"/>
    </row>
    <row r="156" spans="1:24" s="330" customFormat="1" ht="22.8" x14ac:dyDescent="0.4">
      <c r="A156" s="423"/>
      <c r="B156" s="492"/>
      <c r="C156" s="492"/>
      <c r="D156" s="331"/>
      <c r="E156" s="331"/>
      <c r="F156" s="423"/>
      <c r="G156" s="423"/>
      <c r="H156" s="401"/>
      <c r="I156" s="401"/>
      <c r="J156" s="401"/>
      <c r="K156" s="401"/>
      <c r="L156" s="401"/>
      <c r="M156" s="401"/>
      <c r="N156" s="401"/>
      <c r="O156" s="401"/>
      <c r="P156" s="401"/>
      <c r="Q156" s="401"/>
      <c r="R156" s="482"/>
      <c r="S156" s="401"/>
      <c r="T156" s="401"/>
      <c r="U156" s="332"/>
      <c r="V156" s="401"/>
      <c r="W156" s="401"/>
      <c r="X156" s="401"/>
    </row>
    <row r="157" spans="1:24" s="330" customFormat="1" ht="22.8" x14ac:dyDescent="0.4">
      <c r="A157" s="423"/>
      <c r="B157" s="492"/>
      <c r="C157" s="492"/>
      <c r="D157" s="331"/>
      <c r="E157" s="331"/>
      <c r="F157" s="423"/>
      <c r="G157" s="423"/>
      <c r="H157" s="401"/>
      <c r="I157" s="401"/>
      <c r="J157" s="401"/>
      <c r="K157" s="401"/>
      <c r="L157" s="401"/>
      <c r="M157" s="401"/>
      <c r="N157" s="401"/>
      <c r="O157" s="401"/>
      <c r="P157" s="401"/>
      <c r="Q157" s="401"/>
      <c r="R157" s="482"/>
      <c r="S157" s="401"/>
      <c r="T157" s="401"/>
      <c r="U157" s="332"/>
      <c r="V157" s="401"/>
      <c r="W157" s="401"/>
      <c r="X157" s="401"/>
    </row>
    <row r="158" spans="1:24" s="330" customFormat="1" ht="22.8" x14ac:dyDescent="0.4">
      <c r="A158" s="423"/>
      <c r="B158" s="492"/>
      <c r="C158" s="492"/>
      <c r="D158" s="331"/>
      <c r="E158" s="331"/>
      <c r="F158" s="423"/>
      <c r="G158" s="423"/>
      <c r="H158" s="401"/>
      <c r="I158" s="401"/>
      <c r="J158" s="401"/>
      <c r="K158" s="401"/>
      <c r="L158" s="401"/>
      <c r="M158" s="401"/>
      <c r="N158" s="401"/>
      <c r="O158" s="401"/>
      <c r="P158" s="401"/>
      <c r="Q158" s="401"/>
      <c r="R158" s="482"/>
      <c r="S158" s="401"/>
      <c r="T158" s="401"/>
      <c r="U158" s="332"/>
      <c r="V158" s="401"/>
      <c r="W158" s="401"/>
      <c r="X158" s="401"/>
    </row>
    <row r="159" spans="1:24" s="330" customFormat="1" ht="22.8" x14ac:dyDescent="0.4">
      <c r="A159" s="423"/>
      <c r="B159" s="492"/>
      <c r="C159" s="492"/>
      <c r="D159" s="331"/>
      <c r="E159" s="331"/>
      <c r="F159" s="423"/>
      <c r="G159" s="423"/>
      <c r="H159" s="401"/>
      <c r="I159" s="401"/>
      <c r="J159" s="401"/>
      <c r="K159" s="401"/>
      <c r="L159" s="401"/>
      <c r="M159" s="401"/>
      <c r="N159" s="401"/>
      <c r="O159" s="401"/>
      <c r="P159" s="401"/>
      <c r="Q159" s="401"/>
      <c r="R159" s="482"/>
      <c r="S159" s="401"/>
      <c r="T159" s="401"/>
      <c r="U159" s="332"/>
      <c r="V159" s="401"/>
      <c r="W159" s="401"/>
      <c r="X159" s="401"/>
    </row>
    <row r="160" spans="1:24" s="330" customFormat="1" ht="22.8" x14ac:dyDescent="0.4">
      <c r="A160" s="423"/>
      <c r="B160" s="492"/>
      <c r="C160" s="492"/>
      <c r="D160" s="331"/>
      <c r="E160" s="331"/>
      <c r="F160" s="423"/>
      <c r="G160" s="423"/>
      <c r="H160" s="401"/>
      <c r="I160" s="401"/>
      <c r="J160" s="401"/>
      <c r="K160" s="401"/>
      <c r="L160" s="401"/>
      <c r="M160" s="401"/>
      <c r="N160" s="401"/>
      <c r="O160" s="401"/>
      <c r="P160" s="401"/>
      <c r="Q160" s="401"/>
      <c r="R160" s="482"/>
      <c r="S160" s="401"/>
      <c r="T160" s="401"/>
      <c r="U160" s="332"/>
      <c r="V160" s="401"/>
      <c r="W160" s="401"/>
      <c r="X160" s="401"/>
    </row>
    <row r="161" spans="1:24" s="330" customFormat="1" ht="22.8" x14ac:dyDescent="0.4">
      <c r="A161" s="423"/>
      <c r="B161" s="492"/>
      <c r="C161" s="492"/>
      <c r="D161" s="331"/>
      <c r="E161" s="331"/>
      <c r="F161" s="423"/>
      <c r="G161" s="423"/>
      <c r="H161" s="401"/>
      <c r="I161" s="401"/>
      <c r="J161" s="401"/>
      <c r="K161" s="401"/>
      <c r="L161" s="401"/>
      <c r="M161" s="401"/>
      <c r="N161" s="401"/>
      <c r="O161" s="401"/>
      <c r="P161" s="401"/>
      <c r="Q161" s="401"/>
      <c r="R161" s="482"/>
      <c r="S161" s="401"/>
      <c r="T161" s="401"/>
      <c r="U161" s="332"/>
      <c r="V161" s="401"/>
      <c r="W161" s="401"/>
      <c r="X161" s="401"/>
    </row>
    <row r="162" spans="1:24" s="330" customFormat="1" ht="22.8" x14ac:dyDescent="0.4">
      <c r="A162" s="423"/>
      <c r="B162" s="492"/>
      <c r="C162" s="492"/>
      <c r="D162" s="331"/>
      <c r="E162" s="331"/>
      <c r="F162" s="423"/>
      <c r="G162" s="423"/>
      <c r="H162" s="401"/>
      <c r="I162" s="401"/>
      <c r="J162" s="401"/>
      <c r="K162" s="401"/>
      <c r="L162" s="401"/>
      <c r="M162" s="401"/>
      <c r="N162" s="401"/>
      <c r="O162" s="401"/>
      <c r="P162" s="401"/>
      <c r="Q162" s="401"/>
      <c r="R162" s="482"/>
      <c r="S162" s="401"/>
      <c r="T162" s="401"/>
      <c r="U162" s="332"/>
      <c r="V162" s="401"/>
      <c r="W162" s="401"/>
      <c r="X162" s="401"/>
    </row>
    <row r="163" spans="1:24" s="330" customFormat="1" ht="22.8" x14ac:dyDescent="0.4">
      <c r="A163" s="423"/>
      <c r="B163" s="492"/>
      <c r="C163" s="492"/>
      <c r="D163" s="331"/>
      <c r="E163" s="331"/>
      <c r="F163" s="423"/>
      <c r="G163" s="423"/>
      <c r="H163" s="401"/>
      <c r="I163" s="401"/>
      <c r="J163" s="401"/>
      <c r="K163" s="401"/>
      <c r="L163" s="401"/>
      <c r="M163" s="401"/>
      <c r="N163" s="401"/>
      <c r="O163" s="401"/>
      <c r="P163" s="401"/>
      <c r="Q163" s="401"/>
      <c r="R163" s="482"/>
      <c r="S163" s="401"/>
      <c r="T163" s="401"/>
      <c r="U163" s="332"/>
      <c r="V163" s="401"/>
      <c r="W163" s="401"/>
      <c r="X163" s="401"/>
    </row>
    <row r="164" spans="1:24" s="330" customFormat="1" ht="22.8" x14ac:dyDescent="0.4">
      <c r="A164" s="423"/>
      <c r="B164" s="492"/>
      <c r="C164" s="492"/>
      <c r="D164" s="331"/>
      <c r="E164" s="331"/>
      <c r="F164" s="423"/>
      <c r="G164" s="423"/>
      <c r="H164" s="401"/>
      <c r="I164" s="401"/>
      <c r="J164" s="401"/>
      <c r="K164" s="401"/>
      <c r="L164" s="401"/>
      <c r="M164" s="401"/>
      <c r="N164" s="401"/>
      <c r="O164" s="401"/>
      <c r="P164" s="401"/>
      <c r="Q164" s="401"/>
      <c r="R164" s="482"/>
      <c r="S164" s="401"/>
      <c r="T164" s="401"/>
      <c r="U164" s="332"/>
      <c r="V164" s="401"/>
      <c r="W164" s="401"/>
      <c r="X164" s="401"/>
    </row>
    <row r="165" spans="1:24" s="330" customFormat="1" ht="22.8" x14ac:dyDescent="0.4">
      <c r="A165" s="423"/>
      <c r="B165" s="492"/>
      <c r="C165" s="492"/>
      <c r="D165" s="331"/>
      <c r="E165" s="331"/>
      <c r="F165" s="423"/>
      <c r="G165" s="423"/>
      <c r="H165" s="401"/>
      <c r="I165" s="401"/>
      <c r="J165" s="401"/>
      <c r="K165" s="401"/>
      <c r="L165" s="401"/>
      <c r="M165" s="401"/>
      <c r="N165" s="401"/>
      <c r="O165" s="401"/>
      <c r="P165" s="401"/>
      <c r="Q165" s="401"/>
      <c r="R165" s="482"/>
      <c r="S165" s="401"/>
      <c r="T165" s="401"/>
      <c r="U165" s="332"/>
      <c r="V165" s="401"/>
      <c r="W165" s="401"/>
      <c r="X165" s="401"/>
    </row>
    <row r="166" spans="1:24" s="330" customFormat="1" ht="22.8" x14ac:dyDescent="0.4">
      <c r="A166" s="423"/>
      <c r="B166" s="492"/>
      <c r="C166" s="492"/>
      <c r="D166" s="331"/>
      <c r="E166" s="331"/>
      <c r="F166" s="423"/>
      <c r="G166" s="423"/>
      <c r="H166" s="401"/>
      <c r="I166" s="401"/>
      <c r="J166" s="401"/>
      <c r="K166" s="401"/>
      <c r="L166" s="401"/>
      <c r="M166" s="401"/>
      <c r="N166" s="401"/>
      <c r="O166" s="401"/>
      <c r="P166" s="401"/>
      <c r="Q166" s="401"/>
      <c r="R166" s="482"/>
      <c r="S166" s="401"/>
      <c r="T166" s="401"/>
      <c r="U166" s="332"/>
      <c r="V166" s="401"/>
      <c r="W166" s="401"/>
      <c r="X166" s="401"/>
    </row>
    <row r="167" spans="1:24" s="330" customFormat="1" ht="22.8" x14ac:dyDescent="0.4">
      <c r="A167" s="423"/>
      <c r="B167" s="492"/>
      <c r="C167" s="492"/>
      <c r="D167" s="331"/>
      <c r="E167" s="331"/>
      <c r="F167" s="423"/>
      <c r="G167" s="423"/>
      <c r="H167" s="401"/>
      <c r="I167" s="401"/>
      <c r="J167" s="401"/>
      <c r="K167" s="401"/>
      <c r="L167" s="401"/>
      <c r="M167" s="401"/>
      <c r="N167" s="401"/>
      <c r="O167" s="401"/>
      <c r="P167" s="401"/>
      <c r="Q167" s="401"/>
      <c r="R167" s="482"/>
      <c r="S167" s="401"/>
      <c r="T167" s="401"/>
      <c r="U167" s="332"/>
      <c r="V167" s="401"/>
      <c r="W167" s="401"/>
      <c r="X167" s="401"/>
    </row>
    <row r="168" spans="1:24" s="330" customFormat="1" ht="22.8" x14ac:dyDescent="0.4">
      <c r="A168" s="423"/>
      <c r="B168" s="492"/>
      <c r="C168" s="492"/>
      <c r="D168" s="331"/>
      <c r="E168" s="331"/>
      <c r="F168" s="423"/>
      <c r="G168" s="423"/>
      <c r="H168" s="401"/>
      <c r="I168" s="401"/>
      <c r="J168" s="401"/>
      <c r="K168" s="401"/>
      <c r="L168" s="401"/>
      <c r="M168" s="401"/>
      <c r="N168" s="401"/>
      <c r="O168" s="401"/>
      <c r="P168" s="401"/>
      <c r="Q168" s="401"/>
      <c r="R168" s="482"/>
      <c r="S168" s="401"/>
      <c r="T168" s="401"/>
      <c r="U168" s="332"/>
      <c r="V168" s="401"/>
      <c r="W168" s="401"/>
      <c r="X168" s="401"/>
    </row>
    <row r="169" spans="1:24" s="330" customFormat="1" ht="22.8" x14ac:dyDescent="0.4">
      <c r="A169" s="423"/>
      <c r="B169" s="492"/>
      <c r="C169" s="492"/>
      <c r="D169" s="331"/>
      <c r="E169" s="331"/>
      <c r="F169" s="423"/>
      <c r="G169" s="423"/>
      <c r="H169" s="401"/>
      <c r="I169" s="401"/>
      <c r="J169" s="401"/>
      <c r="K169" s="401"/>
      <c r="L169" s="401"/>
      <c r="M169" s="401"/>
      <c r="N169" s="401"/>
      <c r="O169" s="401"/>
      <c r="P169" s="401"/>
      <c r="Q169" s="401"/>
      <c r="R169" s="482"/>
      <c r="S169" s="401"/>
      <c r="T169" s="401"/>
      <c r="U169" s="332"/>
      <c r="V169" s="401"/>
      <c r="W169" s="401"/>
      <c r="X169" s="401"/>
    </row>
    <row r="170" spans="1:24" s="330" customFormat="1" ht="22.8" x14ac:dyDescent="0.4">
      <c r="A170" s="423"/>
      <c r="B170" s="492"/>
      <c r="C170" s="492"/>
      <c r="D170" s="331"/>
      <c r="E170" s="331"/>
      <c r="F170" s="423"/>
      <c r="G170" s="423"/>
      <c r="H170" s="401"/>
      <c r="I170" s="401"/>
      <c r="J170" s="401"/>
      <c r="K170" s="401"/>
      <c r="L170" s="401"/>
      <c r="M170" s="401"/>
      <c r="N170" s="401"/>
      <c r="O170" s="401"/>
      <c r="P170" s="401"/>
      <c r="Q170" s="401"/>
      <c r="R170" s="482"/>
      <c r="S170" s="401"/>
      <c r="T170" s="401"/>
      <c r="U170" s="332"/>
      <c r="V170" s="401"/>
      <c r="W170" s="401"/>
      <c r="X170" s="401"/>
    </row>
    <row r="171" spans="1:24" s="330" customFormat="1" ht="22.8" x14ac:dyDescent="0.4">
      <c r="A171" s="423"/>
      <c r="B171" s="492"/>
      <c r="C171" s="492"/>
      <c r="D171" s="331"/>
      <c r="E171" s="331"/>
      <c r="F171" s="423"/>
      <c r="G171" s="423"/>
      <c r="H171" s="401"/>
      <c r="I171" s="401"/>
      <c r="J171" s="401"/>
      <c r="K171" s="401"/>
      <c r="L171" s="401"/>
      <c r="M171" s="401"/>
      <c r="N171" s="401"/>
      <c r="O171" s="401"/>
      <c r="P171" s="401"/>
      <c r="Q171" s="401"/>
      <c r="R171" s="482"/>
      <c r="S171" s="401"/>
      <c r="T171" s="401"/>
      <c r="U171" s="332"/>
      <c r="V171" s="401"/>
      <c r="W171" s="401"/>
      <c r="X171" s="401"/>
    </row>
    <row r="172" spans="1:24" s="330" customFormat="1" ht="22.8" x14ac:dyDescent="0.4">
      <c r="A172" s="423"/>
      <c r="B172" s="492"/>
      <c r="C172" s="492"/>
      <c r="D172" s="331"/>
      <c r="E172" s="331"/>
      <c r="F172" s="423"/>
      <c r="G172" s="423"/>
      <c r="H172" s="401"/>
      <c r="I172" s="401"/>
      <c r="J172" s="401"/>
      <c r="K172" s="401"/>
      <c r="L172" s="401"/>
      <c r="M172" s="401"/>
      <c r="N172" s="401"/>
      <c r="O172" s="401"/>
      <c r="P172" s="401"/>
      <c r="Q172" s="401"/>
      <c r="R172" s="482"/>
      <c r="S172" s="401"/>
      <c r="T172" s="401"/>
      <c r="U172" s="332"/>
      <c r="V172" s="401"/>
      <c r="W172" s="401"/>
      <c r="X172" s="401"/>
    </row>
    <row r="173" spans="1:24" s="330" customFormat="1" ht="22.8" x14ac:dyDescent="0.4">
      <c r="A173" s="423"/>
      <c r="B173" s="492"/>
      <c r="C173" s="492"/>
      <c r="D173" s="331"/>
      <c r="E173" s="331"/>
      <c r="F173" s="423"/>
      <c r="G173" s="423"/>
      <c r="H173" s="401"/>
      <c r="I173" s="401"/>
      <c r="J173" s="401"/>
      <c r="K173" s="401"/>
      <c r="L173" s="401"/>
      <c r="M173" s="401"/>
      <c r="N173" s="401"/>
      <c r="O173" s="401"/>
      <c r="P173" s="401"/>
      <c r="Q173" s="401"/>
      <c r="R173" s="482"/>
      <c r="S173" s="401"/>
      <c r="T173" s="401"/>
      <c r="U173" s="332"/>
      <c r="V173" s="401"/>
      <c r="W173" s="401"/>
      <c r="X173" s="401"/>
    </row>
    <row r="174" spans="1:24" s="330" customFormat="1" ht="22.8" x14ac:dyDescent="0.4">
      <c r="A174" s="423"/>
      <c r="B174" s="492"/>
      <c r="C174" s="492"/>
      <c r="D174" s="331"/>
      <c r="E174" s="331"/>
      <c r="F174" s="423"/>
      <c r="G174" s="423"/>
      <c r="H174" s="401"/>
      <c r="I174" s="401"/>
      <c r="J174" s="401"/>
      <c r="K174" s="401"/>
      <c r="L174" s="401"/>
      <c r="M174" s="401"/>
      <c r="N174" s="401"/>
      <c r="O174" s="401"/>
      <c r="P174" s="401"/>
      <c r="Q174" s="401"/>
      <c r="R174" s="482"/>
      <c r="S174" s="401"/>
      <c r="T174" s="401"/>
      <c r="U174" s="332"/>
      <c r="V174" s="401"/>
      <c r="W174" s="401"/>
      <c r="X174" s="401"/>
    </row>
    <row r="175" spans="1:24" s="330" customFormat="1" ht="22.8" x14ac:dyDescent="0.4">
      <c r="A175" s="423"/>
      <c r="B175" s="492"/>
      <c r="C175" s="492"/>
      <c r="D175" s="331"/>
      <c r="E175" s="331"/>
      <c r="F175" s="423"/>
      <c r="G175" s="423"/>
      <c r="H175" s="401"/>
      <c r="I175" s="401"/>
      <c r="J175" s="401"/>
      <c r="K175" s="401"/>
      <c r="L175" s="401"/>
      <c r="M175" s="401"/>
      <c r="N175" s="401"/>
      <c r="O175" s="401"/>
      <c r="P175" s="401"/>
      <c r="Q175" s="401"/>
      <c r="R175" s="482"/>
      <c r="S175" s="401"/>
      <c r="T175" s="401"/>
      <c r="U175" s="332"/>
      <c r="V175" s="401"/>
      <c r="W175" s="401"/>
      <c r="X175" s="401"/>
    </row>
    <row r="176" spans="1:24" s="330" customFormat="1" ht="22.8" x14ac:dyDescent="0.4">
      <c r="A176" s="423"/>
      <c r="B176" s="492"/>
      <c r="C176" s="492"/>
      <c r="D176" s="331"/>
      <c r="E176" s="331"/>
      <c r="F176" s="423"/>
      <c r="G176" s="423"/>
      <c r="H176" s="401"/>
      <c r="I176" s="401"/>
      <c r="J176" s="401"/>
      <c r="K176" s="401"/>
      <c r="L176" s="401"/>
      <c r="M176" s="401"/>
      <c r="N176" s="401"/>
      <c r="O176" s="401"/>
      <c r="P176" s="401"/>
      <c r="Q176" s="401"/>
      <c r="R176" s="482"/>
      <c r="S176" s="401"/>
      <c r="T176" s="401"/>
      <c r="U176" s="332"/>
      <c r="V176" s="401"/>
      <c r="W176" s="401"/>
      <c r="X176" s="401"/>
    </row>
    <row r="177" spans="1:24" s="330" customFormat="1" ht="22.8" x14ac:dyDescent="0.4">
      <c r="A177" s="423"/>
      <c r="B177" s="492"/>
      <c r="C177" s="492"/>
      <c r="D177" s="331"/>
      <c r="E177" s="331"/>
      <c r="F177" s="423"/>
      <c r="G177" s="423"/>
      <c r="H177" s="401"/>
      <c r="I177" s="401"/>
      <c r="J177" s="401"/>
      <c r="K177" s="401"/>
      <c r="L177" s="401"/>
      <c r="M177" s="401"/>
      <c r="N177" s="401"/>
      <c r="O177" s="401"/>
      <c r="P177" s="401"/>
      <c r="Q177" s="401"/>
      <c r="R177" s="482"/>
      <c r="S177" s="401"/>
      <c r="T177" s="401"/>
      <c r="U177" s="332"/>
      <c r="V177" s="401"/>
      <c r="W177" s="401"/>
      <c r="X177" s="401"/>
    </row>
    <row r="178" spans="1:24" s="330" customFormat="1" ht="22.8" x14ac:dyDescent="0.4">
      <c r="A178" s="423"/>
      <c r="B178" s="492"/>
      <c r="C178" s="492"/>
      <c r="D178" s="331"/>
      <c r="E178" s="331"/>
      <c r="F178" s="423"/>
      <c r="G178" s="423"/>
      <c r="H178" s="401"/>
      <c r="I178" s="401"/>
      <c r="J178" s="401"/>
      <c r="K178" s="401"/>
      <c r="L178" s="401"/>
      <c r="M178" s="401"/>
      <c r="N178" s="401"/>
      <c r="O178" s="401"/>
      <c r="P178" s="401"/>
      <c r="Q178" s="401"/>
      <c r="R178" s="482"/>
      <c r="S178" s="401"/>
      <c r="T178" s="401"/>
      <c r="U178" s="332"/>
      <c r="V178" s="401"/>
      <c r="W178" s="401"/>
      <c r="X178" s="401"/>
    </row>
    <row r="179" spans="1:24" s="330" customFormat="1" ht="22.8" x14ac:dyDescent="0.4">
      <c r="A179" s="423"/>
      <c r="B179" s="492"/>
      <c r="C179" s="492"/>
      <c r="D179" s="331"/>
      <c r="E179" s="331"/>
      <c r="F179" s="423"/>
      <c r="G179" s="423"/>
      <c r="H179" s="401"/>
      <c r="I179" s="401"/>
      <c r="J179" s="401"/>
      <c r="K179" s="401"/>
      <c r="L179" s="401"/>
      <c r="M179" s="401"/>
      <c r="N179" s="401"/>
      <c r="O179" s="401"/>
      <c r="P179" s="401"/>
      <c r="Q179" s="401"/>
      <c r="R179" s="482"/>
      <c r="S179" s="401"/>
      <c r="T179" s="401"/>
      <c r="U179" s="332"/>
      <c r="V179" s="401"/>
      <c r="W179" s="401"/>
      <c r="X179" s="401"/>
    </row>
    <row r="180" spans="1:24" s="330" customFormat="1" ht="22.8" x14ac:dyDescent="0.4">
      <c r="A180" s="423"/>
      <c r="B180" s="492"/>
      <c r="C180" s="492"/>
      <c r="D180" s="331"/>
      <c r="E180" s="331"/>
      <c r="F180" s="423"/>
      <c r="G180" s="423"/>
      <c r="H180" s="401"/>
      <c r="I180" s="401"/>
      <c r="J180" s="401"/>
      <c r="K180" s="401"/>
      <c r="L180" s="401"/>
      <c r="M180" s="401"/>
      <c r="N180" s="401"/>
      <c r="O180" s="401"/>
      <c r="P180" s="401"/>
      <c r="Q180" s="401"/>
      <c r="R180" s="482"/>
      <c r="S180" s="401"/>
      <c r="T180" s="401"/>
      <c r="U180" s="332"/>
      <c r="V180" s="401"/>
      <c r="W180" s="401"/>
      <c r="X180" s="401"/>
    </row>
    <row r="181" spans="1:24" s="330" customFormat="1" ht="22.8" x14ac:dyDescent="0.4">
      <c r="A181" s="423"/>
      <c r="B181" s="492"/>
      <c r="C181" s="492"/>
      <c r="D181" s="331"/>
      <c r="E181" s="331"/>
      <c r="F181" s="423"/>
      <c r="G181" s="423"/>
      <c r="H181" s="401"/>
      <c r="I181" s="401"/>
      <c r="J181" s="401"/>
      <c r="K181" s="401"/>
      <c r="L181" s="401"/>
      <c r="M181" s="401"/>
      <c r="N181" s="401"/>
      <c r="O181" s="401"/>
      <c r="P181" s="401"/>
      <c r="Q181" s="401"/>
      <c r="R181" s="482"/>
      <c r="S181" s="401"/>
      <c r="T181" s="401"/>
      <c r="U181" s="332"/>
      <c r="V181" s="401"/>
      <c r="W181" s="401"/>
      <c r="X181" s="401"/>
    </row>
    <row r="182" spans="1:24" s="330" customFormat="1" ht="22.8" x14ac:dyDescent="0.4">
      <c r="A182" s="423"/>
      <c r="B182" s="492"/>
      <c r="C182" s="492"/>
      <c r="D182" s="331"/>
      <c r="E182" s="331"/>
      <c r="F182" s="423"/>
      <c r="G182" s="423"/>
      <c r="H182" s="401"/>
      <c r="I182" s="401"/>
      <c r="J182" s="401"/>
      <c r="K182" s="401"/>
      <c r="L182" s="401"/>
      <c r="M182" s="401"/>
      <c r="N182" s="401"/>
      <c r="O182" s="401"/>
      <c r="P182" s="401"/>
      <c r="Q182" s="401"/>
      <c r="R182" s="482"/>
      <c r="S182" s="401"/>
      <c r="T182" s="401"/>
      <c r="U182" s="332"/>
      <c r="V182" s="401"/>
      <c r="W182" s="401"/>
      <c r="X182" s="401"/>
    </row>
    <row r="183" spans="1:24" s="330" customFormat="1" ht="22.8" x14ac:dyDescent="0.4">
      <c r="A183" s="423"/>
      <c r="B183" s="492"/>
      <c r="C183" s="492"/>
      <c r="D183" s="331"/>
      <c r="E183" s="331"/>
      <c r="F183" s="423"/>
      <c r="G183" s="423"/>
      <c r="H183" s="401"/>
      <c r="I183" s="401"/>
      <c r="J183" s="401"/>
      <c r="K183" s="401"/>
      <c r="L183" s="401"/>
      <c r="M183" s="401"/>
      <c r="N183" s="401"/>
      <c r="O183" s="401"/>
      <c r="P183" s="401"/>
      <c r="Q183" s="401"/>
      <c r="R183" s="482"/>
      <c r="S183" s="401"/>
      <c r="T183" s="401"/>
      <c r="U183" s="332"/>
      <c r="V183" s="401"/>
      <c r="W183" s="401"/>
      <c r="X183" s="401"/>
    </row>
    <row r="184" spans="1:24" s="330" customFormat="1" ht="22.8" x14ac:dyDescent="0.4">
      <c r="A184" s="423"/>
      <c r="B184" s="492"/>
      <c r="C184" s="492"/>
      <c r="D184" s="331"/>
      <c r="E184" s="331"/>
      <c r="F184" s="423"/>
      <c r="G184" s="423"/>
      <c r="H184" s="401"/>
      <c r="I184" s="401"/>
      <c r="J184" s="401"/>
      <c r="K184" s="401"/>
      <c r="L184" s="401"/>
      <c r="M184" s="401"/>
      <c r="N184" s="401"/>
      <c r="O184" s="401"/>
      <c r="P184" s="401"/>
      <c r="Q184" s="401"/>
      <c r="R184" s="482"/>
      <c r="S184" s="401"/>
      <c r="T184" s="401"/>
      <c r="U184" s="332"/>
      <c r="V184" s="401"/>
      <c r="W184" s="401"/>
      <c r="X184" s="401"/>
    </row>
    <row r="185" spans="1:24" s="330" customFormat="1" ht="22.8" x14ac:dyDescent="0.4">
      <c r="A185" s="423"/>
      <c r="B185" s="492"/>
      <c r="C185" s="492"/>
      <c r="D185" s="331"/>
      <c r="E185" s="331"/>
      <c r="F185" s="423"/>
      <c r="G185" s="423"/>
      <c r="H185" s="401"/>
      <c r="I185" s="401"/>
      <c r="J185" s="401"/>
      <c r="K185" s="401"/>
      <c r="L185" s="401"/>
      <c r="M185" s="401"/>
      <c r="N185" s="401"/>
      <c r="O185" s="401"/>
      <c r="P185" s="401"/>
      <c r="Q185" s="401"/>
      <c r="R185" s="482"/>
      <c r="S185" s="401"/>
      <c r="T185" s="401"/>
      <c r="U185" s="332"/>
      <c r="V185" s="401"/>
      <c r="W185" s="401"/>
      <c r="X185" s="401"/>
    </row>
    <row r="186" spans="1:24" s="330" customFormat="1" ht="22.8" x14ac:dyDescent="0.4">
      <c r="A186" s="423"/>
      <c r="B186" s="492"/>
      <c r="C186" s="492"/>
      <c r="D186" s="331"/>
      <c r="E186" s="331"/>
      <c r="F186" s="423"/>
      <c r="G186" s="423"/>
      <c r="H186" s="401"/>
      <c r="I186" s="401"/>
      <c r="J186" s="401"/>
      <c r="K186" s="401"/>
      <c r="L186" s="401"/>
      <c r="M186" s="401"/>
      <c r="N186" s="401"/>
      <c r="O186" s="401"/>
      <c r="P186" s="401"/>
      <c r="Q186" s="401"/>
      <c r="R186" s="482"/>
      <c r="S186" s="401"/>
      <c r="T186" s="401"/>
      <c r="U186" s="332"/>
      <c r="V186" s="401"/>
      <c r="W186" s="401"/>
      <c r="X186" s="401"/>
    </row>
    <row r="187" spans="1:24" s="330" customFormat="1" ht="22.8" x14ac:dyDescent="0.4">
      <c r="A187" s="423"/>
      <c r="B187" s="492"/>
      <c r="C187" s="492"/>
      <c r="D187" s="331"/>
      <c r="E187" s="331"/>
      <c r="F187" s="423"/>
      <c r="G187" s="423"/>
      <c r="H187" s="401"/>
      <c r="I187" s="401"/>
      <c r="J187" s="401"/>
      <c r="K187" s="401"/>
      <c r="L187" s="401"/>
      <c r="M187" s="401"/>
      <c r="N187" s="401"/>
      <c r="O187" s="401"/>
      <c r="P187" s="401"/>
      <c r="Q187" s="401"/>
      <c r="R187" s="482"/>
      <c r="S187" s="401"/>
      <c r="T187" s="401"/>
      <c r="U187" s="332"/>
      <c r="V187" s="401"/>
      <c r="W187" s="401"/>
      <c r="X187" s="401"/>
    </row>
    <row r="188" spans="1:24" s="330" customFormat="1" ht="22.8" x14ac:dyDescent="0.4">
      <c r="A188" s="423"/>
      <c r="B188" s="492"/>
      <c r="C188" s="492"/>
      <c r="D188" s="331"/>
      <c r="E188" s="331"/>
      <c r="F188" s="423"/>
      <c r="G188" s="423"/>
      <c r="H188" s="401"/>
      <c r="I188" s="401"/>
      <c r="J188" s="401"/>
      <c r="K188" s="401"/>
      <c r="L188" s="401"/>
      <c r="M188" s="401"/>
      <c r="N188" s="401"/>
      <c r="O188" s="401"/>
      <c r="P188" s="401"/>
      <c r="Q188" s="401"/>
      <c r="R188" s="482"/>
      <c r="S188" s="401"/>
      <c r="T188" s="401"/>
      <c r="U188" s="332"/>
      <c r="V188" s="401"/>
      <c r="W188" s="401"/>
      <c r="X188" s="401"/>
    </row>
    <row r="189" spans="1:24" s="330" customFormat="1" ht="22.8" x14ac:dyDescent="0.4">
      <c r="A189" s="423"/>
      <c r="B189" s="492"/>
      <c r="C189" s="492"/>
      <c r="D189" s="331"/>
      <c r="E189" s="331"/>
      <c r="F189" s="423"/>
      <c r="G189" s="423"/>
      <c r="H189" s="401"/>
      <c r="I189" s="401"/>
      <c r="J189" s="401"/>
      <c r="K189" s="401"/>
      <c r="L189" s="401"/>
      <c r="M189" s="401"/>
      <c r="N189" s="401"/>
      <c r="O189" s="401"/>
      <c r="P189" s="401"/>
      <c r="Q189" s="401"/>
      <c r="R189" s="482"/>
      <c r="S189" s="401"/>
      <c r="T189" s="401"/>
      <c r="U189" s="332"/>
      <c r="V189" s="401"/>
      <c r="W189" s="401"/>
      <c r="X189" s="401"/>
    </row>
    <row r="190" spans="1:24" s="338" customFormat="1" x14ac:dyDescent="0.25">
      <c r="A190" s="1"/>
      <c r="B190" s="2"/>
      <c r="C190" s="2"/>
      <c r="D190" s="192"/>
      <c r="E190" s="192"/>
      <c r="F190" s="1"/>
      <c r="G190" s="1"/>
      <c r="H190" s="403"/>
      <c r="I190" s="403"/>
      <c r="J190" s="403"/>
      <c r="K190" s="403"/>
      <c r="L190" s="403"/>
      <c r="M190" s="403"/>
      <c r="N190" s="403"/>
      <c r="O190" s="403"/>
      <c r="P190" s="403"/>
      <c r="Q190" s="403"/>
      <c r="R190" s="484"/>
      <c r="S190" s="1"/>
      <c r="T190" s="1"/>
      <c r="U190" s="336"/>
      <c r="V190" s="1"/>
      <c r="W190" s="1"/>
      <c r="X190" s="1"/>
    </row>
    <row r="191" spans="1:24" s="338" customFormat="1" x14ac:dyDescent="0.25">
      <c r="A191" s="1"/>
      <c r="B191" s="2"/>
      <c r="C191" s="2"/>
      <c r="D191" s="192"/>
      <c r="E191" s="192"/>
      <c r="F191" s="1"/>
      <c r="G191" s="1"/>
      <c r="H191" s="403"/>
      <c r="I191" s="403"/>
      <c r="J191" s="403"/>
      <c r="K191" s="403"/>
      <c r="L191" s="403"/>
      <c r="M191" s="403"/>
      <c r="N191" s="403"/>
      <c r="O191" s="403"/>
      <c r="P191" s="403"/>
      <c r="Q191" s="403"/>
      <c r="R191" s="484"/>
      <c r="S191" s="1"/>
      <c r="T191" s="1"/>
      <c r="U191" s="336"/>
      <c r="V191" s="1"/>
      <c r="W191" s="1"/>
      <c r="X191" s="1"/>
    </row>
    <row r="192" spans="1:24" s="338" customFormat="1" x14ac:dyDescent="0.25">
      <c r="A192" s="1"/>
      <c r="B192" s="2"/>
      <c r="C192" s="2"/>
      <c r="D192" s="192"/>
      <c r="E192" s="192"/>
      <c r="F192" s="1"/>
      <c r="G192" s="1"/>
      <c r="H192" s="403"/>
      <c r="I192" s="403"/>
      <c r="J192" s="403"/>
      <c r="K192" s="403"/>
      <c r="L192" s="403"/>
      <c r="M192" s="403"/>
      <c r="N192" s="403"/>
      <c r="O192" s="403"/>
      <c r="P192" s="403"/>
      <c r="Q192" s="403"/>
      <c r="R192" s="484"/>
      <c r="S192" s="1"/>
      <c r="T192" s="1"/>
      <c r="U192" s="336"/>
      <c r="V192" s="1"/>
      <c r="W192" s="1"/>
      <c r="X192" s="1"/>
    </row>
    <row r="193" spans="1:24" s="338" customFormat="1" x14ac:dyDescent="0.25">
      <c r="A193" s="1"/>
      <c r="B193" s="2"/>
      <c r="C193" s="2"/>
      <c r="D193" s="192"/>
      <c r="E193" s="192"/>
      <c r="F193" s="1"/>
      <c r="G193" s="1"/>
      <c r="H193" s="403"/>
      <c r="I193" s="403"/>
      <c r="J193" s="403"/>
      <c r="K193" s="403"/>
      <c r="L193" s="403"/>
      <c r="M193" s="403"/>
      <c r="N193" s="403"/>
      <c r="O193" s="403"/>
      <c r="P193" s="403"/>
      <c r="Q193" s="403"/>
      <c r="R193" s="484"/>
      <c r="S193" s="1"/>
      <c r="T193" s="1"/>
      <c r="U193" s="336"/>
      <c r="V193" s="1"/>
      <c r="W193" s="1"/>
      <c r="X193" s="1"/>
    </row>
    <row r="194" spans="1:24" s="338" customFormat="1" x14ac:dyDescent="0.25">
      <c r="A194" s="1"/>
      <c r="B194" s="2"/>
      <c r="C194" s="2"/>
      <c r="D194" s="192"/>
      <c r="E194" s="192"/>
      <c r="F194" s="1"/>
      <c r="G194" s="1"/>
      <c r="H194" s="403"/>
      <c r="I194" s="403"/>
      <c r="J194" s="403"/>
      <c r="K194" s="403"/>
      <c r="L194" s="403"/>
      <c r="M194" s="403"/>
      <c r="N194" s="403"/>
      <c r="O194" s="403"/>
      <c r="P194" s="403"/>
      <c r="Q194" s="403"/>
      <c r="R194" s="484"/>
      <c r="S194" s="1"/>
      <c r="T194" s="1"/>
      <c r="U194" s="336"/>
      <c r="V194" s="1"/>
      <c r="W194" s="1"/>
      <c r="X194" s="1"/>
    </row>
    <row r="195" spans="1:24" s="338" customFormat="1" x14ac:dyDescent="0.25">
      <c r="A195" s="1"/>
      <c r="B195" s="2"/>
      <c r="C195" s="2"/>
      <c r="D195" s="192"/>
      <c r="E195" s="192"/>
      <c r="F195" s="1"/>
      <c r="G195" s="1"/>
      <c r="H195" s="403"/>
      <c r="I195" s="403"/>
      <c r="J195" s="403"/>
      <c r="K195" s="403"/>
      <c r="L195" s="403"/>
      <c r="M195" s="403"/>
      <c r="N195" s="403"/>
      <c r="O195" s="403"/>
      <c r="P195" s="403"/>
      <c r="Q195" s="403"/>
      <c r="R195" s="484"/>
      <c r="S195" s="1"/>
      <c r="T195" s="1"/>
      <c r="U195" s="336"/>
      <c r="V195" s="1"/>
      <c r="W195" s="1"/>
      <c r="X195" s="1"/>
    </row>
    <row r="196" spans="1:24" s="338" customFormat="1" x14ac:dyDescent="0.25">
      <c r="A196" s="1"/>
      <c r="B196" s="2"/>
      <c r="C196" s="2"/>
      <c r="D196" s="192"/>
      <c r="E196" s="192"/>
      <c r="F196" s="1"/>
      <c r="G196" s="1"/>
      <c r="H196" s="403"/>
      <c r="I196" s="403"/>
      <c r="J196" s="403"/>
      <c r="K196" s="403"/>
      <c r="L196" s="403"/>
      <c r="M196" s="403"/>
      <c r="N196" s="403"/>
      <c r="O196" s="403"/>
      <c r="P196" s="403"/>
      <c r="Q196" s="403"/>
      <c r="R196" s="484"/>
      <c r="S196" s="1"/>
      <c r="T196" s="1"/>
      <c r="U196" s="336"/>
      <c r="V196" s="1"/>
      <c r="W196" s="1"/>
      <c r="X196" s="1"/>
    </row>
    <row r="197" spans="1:24" s="338" customFormat="1" x14ac:dyDescent="0.25">
      <c r="A197" s="1"/>
      <c r="B197" s="2"/>
      <c r="C197" s="2"/>
      <c r="D197" s="192"/>
      <c r="E197" s="192"/>
      <c r="F197" s="1"/>
      <c r="G197" s="1"/>
      <c r="H197" s="403"/>
      <c r="I197" s="403"/>
      <c r="J197" s="403"/>
      <c r="K197" s="403"/>
      <c r="L197" s="403"/>
      <c r="M197" s="403"/>
      <c r="N197" s="403"/>
      <c r="O197" s="403"/>
      <c r="P197" s="403"/>
      <c r="Q197" s="403"/>
      <c r="R197" s="484"/>
      <c r="S197" s="1"/>
      <c r="T197" s="1"/>
      <c r="U197" s="336"/>
      <c r="V197" s="1"/>
      <c r="W197" s="1"/>
      <c r="X197" s="1"/>
    </row>
    <row r="198" spans="1:24" s="338" customFormat="1" x14ac:dyDescent="0.25">
      <c r="A198" s="1"/>
      <c r="B198" s="2"/>
      <c r="C198" s="2"/>
      <c r="D198" s="192"/>
      <c r="E198" s="192"/>
      <c r="F198" s="1"/>
      <c r="G198" s="1"/>
      <c r="H198" s="403"/>
      <c r="I198" s="403"/>
      <c r="J198" s="403"/>
      <c r="K198" s="403"/>
      <c r="L198" s="403"/>
      <c r="M198" s="403"/>
      <c r="N198" s="403"/>
      <c r="O198" s="403"/>
      <c r="P198" s="403"/>
      <c r="Q198" s="403"/>
      <c r="R198" s="484"/>
      <c r="S198" s="1"/>
      <c r="T198" s="1"/>
      <c r="U198" s="336"/>
      <c r="V198" s="1"/>
      <c r="W198" s="1"/>
      <c r="X198" s="1"/>
    </row>
    <row r="199" spans="1:24" s="338" customFormat="1" x14ac:dyDescent="0.25">
      <c r="A199" s="1"/>
      <c r="B199" s="2"/>
      <c r="C199" s="2"/>
      <c r="D199" s="192"/>
      <c r="E199" s="192"/>
      <c r="F199" s="1"/>
      <c r="G199" s="1"/>
      <c r="H199" s="403"/>
      <c r="I199" s="403"/>
      <c r="J199" s="403"/>
      <c r="K199" s="403"/>
      <c r="L199" s="403"/>
      <c r="M199" s="403"/>
      <c r="N199" s="403"/>
      <c r="O199" s="403"/>
      <c r="P199" s="403"/>
      <c r="Q199" s="403"/>
      <c r="R199" s="484"/>
      <c r="S199" s="1"/>
      <c r="T199" s="1"/>
      <c r="U199" s="336"/>
      <c r="V199" s="1"/>
      <c r="W199" s="1"/>
      <c r="X199" s="1"/>
    </row>
    <row r="200" spans="1:24" s="338" customFormat="1" x14ac:dyDescent="0.25">
      <c r="A200" s="1"/>
      <c r="B200" s="2"/>
      <c r="C200" s="2"/>
      <c r="D200" s="192"/>
      <c r="E200" s="192"/>
      <c r="F200" s="1"/>
      <c r="G200" s="1"/>
      <c r="H200" s="403"/>
      <c r="I200" s="403"/>
      <c r="J200" s="403"/>
      <c r="K200" s="403"/>
      <c r="L200" s="403"/>
      <c r="M200" s="403"/>
      <c r="N200" s="403"/>
      <c r="O200" s="403"/>
      <c r="P200" s="403"/>
      <c r="Q200" s="403"/>
      <c r="R200" s="484"/>
      <c r="S200" s="1"/>
      <c r="T200" s="1"/>
      <c r="U200" s="336"/>
      <c r="V200" s="1"/>
      <c r="W200" s="1"/>
      <c r="X200" s="1"/>
    </row>
    <row r="201" spans="1:24" s="338" customFormat="1" x14ac:dyDescent="0.25">
      <c r="A201" s="1"/>
      <c r="B201" s="2"/>
      <c r="C201" s="2"/>
      <c r="D201" s="192"/>
      <c r="E201" s="192"/>
      <c r="F201" s="1"/>
      <c r="G201" s="1"/>
      <c r="H201" s="403"/>
      <c r="I201" s="403"/>
      <c r="J201" s="403"/>
      <c r="K201" s="403"/>
      <c r="L201" s="403"/>
      <c r="M201" s="403"/>
      <c r="N201" s="403"/>
      <c r="O201" s="403"/>
      <c r="P201" s="403"/>
      <c r="Q201" s="403"/>
      <c r="R201" s="484"/>
      <c r="S201" s="1"/>
      <c r="T201" s="1"/>
      <c r="U201" s="336"/>
      <c r="V201" s="1"/>
      <c r="W201" s="1"/>
      <c r="X201" s="1"/>
    </row>
    <row r="202" spans="1:24" s="338" customFormat="1" x14ac:dyDescent="0.25">
      <c r="A202" s="1"/>
      <c r="B202" s="2"/>
      <c r="C202" s="2"/>
      <c r="D202" s="192"/>
      <c r="E202" s="192"/>
      <c r="F202" s="1"/>
      <c r="G202" s="1"/>
      <c r="H202" s="403"/>
      <c r="I202" s="403"/>
      <c r="J202" s="403"/>
      <c r="K202" s="403"/>
      <c r="L202" s="403"/>
      <c r="M202" s="403"/>
      <c r="N202" s="403"/>
      <c r="O202" s="403"/>
      <c r="P202" s="403"/>
      <c r="Q202" s="403"/>
      <c r="R202" s="484"/>
      <c r="S202" s="1"/>
      <c r="T202" s="1"/>
      <c r="U202" s="336"/>
      <c r="V202" s="1"/>
      <c r="W202" s="1"/>
      <c r="X202" s="1"/>
    </row>
    <row r="203" spans="1:24" s="338" customFormat="1" x14ac:dyDescent="0.25">
      <c r="A203" s="1"/>
      <c r="B203" s="2"/>
      <c r="C203" s="2"/>
      <c r="D203" s="192"/>
      <c r="E203" s="192"/>
      <c r="F203" s="1"/>
      <c r="G203" s="1"/>
      <c r="H203" s="403"/>
      <c r="I203" s="403"/>
      <c r="J203" s="403"/>
      <c r="K203" s="403"/>
      <c r="L203" s="403"/>
      <c r="M203" s="403"/>
      <c r="N203" s="403"/>
      <c r="O203" s="403"/>
      <c r="P203" s="403"/>
      <c r="Q203" s="403"/>
      <c r="R203" s="484"/>
      <c r="S203" s="1"/>
      <c r="T203" s="1"/>
      <c r="U203" s="336"/>
      <c r="V203" s="1"/>
      <c r="W203" s="1"/>
      <c r="X203" s="1"/>
    </row>
    <row r="204" spans="1:24" s="338" customFormat="1" x14ac:dyDescent="0.25">
      <c r="A204" s="1"/>
      <c r="B204" s="2"/>
      <c r="C204" s="2"/>
      <c r="D204" s="192"/>
      <c r="E204" s="192"/>
      <c r="F204" s="1"/>
      <c r="G204" s="1"/>
      <c r="H204" s="403"/>
      <c r="I204" s="403"/>
      <c r="J204" s="403"/>
      <c r="K204" s="403"/>
      <c r="L204" s="403"/>
      <c r="M204" s="403"/>
      <c r="N204" s="403"/>
      <c r="O204" s="403"/>
      <c r="P204" s="403"/>
      <c r="Q204" s="403"/>
      <c r="R204" s="484"/>
      <c r="S204" s="1"/>
      <c r="T204" s="1"/>
      <c r="U204" s="336"/>
      <c r="V204" s="1"/>
      <c r="W204" s="1"/>
      <c r="X204" s="1"/>
    </row>
    <row r="205" spans="1:24" s="338" customFormat="1" x14ac:dyDescent="0.25">
      <c r="A205" s="1"/>
      <c r="B205" s="2"/>
      <c r="C205" s="2"/>
      <c r="D205" s="192"/>
      <c r="E205" s="192"/>
      <c r="F205" s="1"/>
      <c r="G205" s="1"/>
      <c r="H205" s="403"/>
      <c r="I205" s="403"/>
      <c r="J205" s="403"/>
      <c r="K205" s="403"/>
      <c r="L205" s="403"/>
      <c r="M205" s="403"/>
      <c r="N205" s="403"/>
      <c r="O205" s="403"/>
      <c r="P205" s="403"/>
      <c r="Q205" s="403"/>
      <c r="R205" s="484"/>
      <c r="S205" s="1"/>
      <c r="T205" s="1"/>
      <c r="U205" s="336"/>
      <c r="V205" s="1"/>
      <c r="W205" s="1"/>
      <c r="X205" s="1"/>
    </row>
    <row r="206" spans="1:24" s="338" customFormat="1" x14ac:dyDescent="0.25">
      <c r="A206" s="1"/>
      <c r="B206" s="2"/>
      <c r="C206" s="2"/>
      <c r="D206" s="192"/>
      <c r="E206" s="192"/>
      <c r="F206" s="1"/>
      <c r="G206" s="1"/>
      <c r="H206" s="403"/>
      <c r="I206" s="403"/>
      <c r="J206" s="403"/>
      <c r="K206" s="403"/>
      <c r="L206" s="403"/>
      <c r="M206" s="403"/>
      <c r="N206" s="403"/>
      <c r="O206" s="403"/>
      <c r="P206" s="403"/>
      <c r="Q206" s="403"/>
      <c r="R206" s="484"/>
      <c r="S206" s="1"/>
      <c r="T206" s="1"/>
      <c r="U206" s="336"/>
      <c r="V206" s="1"/>
      <c r="W206" s="1"/>
      <c r="X206" s="1"/>
    </row>
    <row r="207" spans="1:24" s="338" customFormat="1" x14ac:dyDescent="0.25">
      <c r="A207" s="1"/>
      <c r="B207" s="2"/>
      <c r="C207" s="2"/>
      <c r="D207" s="192"/>
      <c r="E207" s="192"/>
      <c r="F207" s="1"/>
      <c r="G207" s="1"/>
      <c r="H207" s="403"/>
      <c r="I207" s="403"/>
      <c r="J207" s="403"/>
      <c r="K207" s="403"/>
      <c r="L207" s="403"/>
      <c r="M207" s="403"/>
      <c r="N207" s="403"/>
      <c r="O207" s="403"/>
      <c r="P207" s="403"/>
      <c r="Q207" s="403"/>
      <c r="R207" s="484"/>
      <c r="S207" s="1"/>
      <c r="T207" s="1"/>
      <c r="U207" s="336"/>
      <c r="V207" s="1"/>
      <c r="W207" s="1"/>
      <c r="X207" s="1"/>
    </row>
    <row r="208" spans="1:24" s="338" customFormat="1" x14ac:dyDescent="0.25">
      <c r="A208" s="1"/>
      <c r="B208" s="2"/>
      <c r="C208" s="2"/>
      <c r="D208" s="192"/>
      <c r="E208" s="192"/>
      <c r="F208" s="1"/>
      <c r="G208" s="1"/>
      <c r="H208" s="403"/>
      <c r="I208" s="403"/>
      <c r="J208" s="403"/>
      <c r="K208" s="403"/>
      <c r="L208" s="403"/>
      <c r="M208" s="403"/>
      <c r="N208" s="403"/>
      <c r="O208" s="403"/>
      <c r="P208" s="403"/>
      <c r="Q208" s="403"/>
      <c r="R208" s="484"/>
      <c r="S208" s="1"/>
      <c r="T208" s="1"/>
      <c r="U208" s="336"/>
      <c r="V208" s="1"/>
      <c r="W208" s="1"/>
      <c r="X208" s="1"/>
    </row>
    <row r="209" spans="1:24" s="338" customFormat="1" x14ac:dyDescent="0.25">
      <c r="A209" s="1"/>
      <c r="B209" s="2"/>
      <c r="C209" s="2"/>
      <c r="D209" s="192"/>
      <c r="E209" s="192"/>
      <c r="F209" s="1"/>
      <c r="G209" s="1"/>
      <c r="H209" s="403"/>
      <c r="I209" s="403"/>
      <c r="J209" s="403"/>
      <c r="K209" s="403"/>
      <c r="L209" s="403"/>
      <c r="M209" s="403"/>
      <c r="N209" s="403"/>
      <c r="O209" s="403"/>
      <c r="P209" s="403"/>
      <c r="Q209" s="403"/>
      <c r="R209" s="484"/>
      <c r="S209" s="1"/>
      <c r="T209" s="1"/>
      <c r="U209" s="336"/>
      <c r="V209" s="1"/>
      <c r="W209" s="1"/>
      <c r="X209" s="1"/>
    </row>
    <row r="210" spans="1:24" s="338" customFormat="1" x14ac:dyDescent="0.25">
      <c r="A210" s="1"/>
      <c r="B210" s="2"/>
      <c r="C210" s="2"/>
      <c r="D210" s="192"/>
      <c r="E210" s="192"/>
      <c r="F210" s="1"/>
      <c r="G210" s="1"/>
      <c r="H210" s="403"/>
      <c r="I210" s="403"/>
      <c r="J210" s="403"/>
      <c r="K210" s="403"/>
      <c r="L210" s="403"/>
      <c r="M210" s="403"/>
      <c r="N210" s="403"/>
      <c r="O210" s="403"/>
      <c r="P210" s="403"/>
      <c r="Q210" s="403"/>
      <c r="R210" s="484"/>
      <c r="S210" s="1"/>
      <c r="T210" s="1"/>
      <c r="U210" s="336"/>
      <c r="V210" s="1"/>
      <c r="W210" s="1"/>
      <c r="X210" s="1"/>
    </row>
    <row r="211" spans="1:24" s="338" customFormat="1" x14ac:dyDescent="0.25">
      <c r="A211" s="1"/>
      <c r="B211" s="2"/>
      <c r="C211" s="2"/>
      <c r="D211" s="192"/>
      <c r="E211" s="192"/>
      <c r="F211" s="1"/>
      <c r="G211" s="1"/>
      <c r="H211" s="403"/>
      <c r="I211" s="403"/>
      <c r="J211" s="403"/>
      <c r="K211" s="403"/>
      <c r="L211" s="403"/>
      <c r="M211" s="403"/>
      <c r="N211" s="403"/>
      <c r="O211" s="403"/>
      <c r="P211" s="403"/>
      <c r="Q211" s="403"/>
      <c r="R211" s="484"/>
      <c r="S211" s="1"/>
      <c r="T211" s="1"/>
      <c r="U211" s="336"/>
      <c r="V211" s="1"/>
      <c r="W211" s="1"/>
      <c r="X211" s="1"/>
    </row>
    <row r="212" spans="1:24" s="338" customFormat="1" x14ac:dyDescent="0.25">
      <c r="A212" s="1"/>
      <c r="B212" s="2"/>
      <c r="C212" s="2"/>
      <c r="D212" s="192"/>
      <c r="E212" s="192"/>
      <c r="F212" s="1"/>
      <c r="G212" s="1"/>
      <c r="H212" s="403"/>
      <c r="I212" s="403"/>
      <c r="J212" s="403"/>
      <c r="K212" s="403"/>
      <c r="L212" s="403"/>
      <c r="M212" s="403"/>
      <c r="N212" s="403"/>
      <c r="O212" s="403"/>
      <c r="P212" s="403"/>
      <c r="Q212" s="403"/>
      <c r="R212" s="484"/>
      <c r="S212" s="1"/>
      <c r="T212" s="1"/>
      <c r="U212" s="336"/>
      <c r="V212" s="1"/>
      <c r="W212" s="1"/>
      <c r="X212" s="1"/>
    </row>
    <row r="213" spans="1:24" s="338" customFormat="1" x14ac:dyDescent="0.25">
      <c r="A213" s="1"/>
      <c r="B213" s="2"/>
      <c r="C213" s="2"/>
      <c r="D213" s="192"/>
      <c r="E213" s="192"/>
      <c r="F213" s="1"/>
      <c r="G213" s="1"/>
      <c r="H213" s="403"/>
      <c r="I213" s="403"/>
      <c r="J213" s="403"/>
      <c r="K213" s="403"/>
      <c r="L213" s="403"/>
      <c r="M213" s="403"/>
      <c r="N213" s="403"/>
      <c r="O213" s="403"/>
      <c r="P213" s="403"/>
      <c r="Q213" s="403"/>
      <c r="R213" s="484"/>
      <c r="S213" s="1"/>
      <c r="T213" s="1"/>
      <c r="U213" s="336"/>
      <c r="V213" s="1"/>
      <c r="W213" s="1"/>
      <c r="X213" s="1"/>
    </row>
    <row r="214" spans="1:24" s="338" customFormat="1" x14ac:dyDescent="0.25">
      <c r="A214" s="1"/>
      <c r="B214" s="2"/>
      <c r="C214" s="2"/>
      <c r="D214" s="192"/>
      <c r="E214" s="192"/>
      <c r="F214" s="1"/>
      <c r="G214" s="1"/>
      <c r="H214" s="403"/>
      <c r="I214" s="403"/>
      <c r="J214" s="403"/>
      <c r="K214" s="403"/>
      <c r="L214" s="403"/>
      <c r="M214" s="403"/>
      <c r="N214" s="403"/>
      <c r="O214" s="403"/>
      <c r="P214" s="403"/>
      <c r="Q214" s="403"/>
      <c r="R214" s="484"/>
      <c r="S214" s="1"/>
      <c r="T214" s="1"/>
      <c r="U214" s="336"/>
      <c r="V214" s="1"/>
      <c r="W214" s="1"/>
      <c r="X214" s="1"/>
    </row>
    <row r="215" spans="1:24" x14ac:dyDescent="0.25">
      <c r="F215" s="1"/>
      <c r="G215" s="1"/>
      <c r="H215" s="403"/>
      <c r="I215" s="403"/>
      <c r="J215" s="403"/>
      <c r="K215" s="403"/>
      <c r="L215" s="403"/>
      <c r="M215" s="403"/>
      <c r="N215" s="403"/>
      <c r="O215" s="403"/>
      <c r="P215" s="403"/>
      <c r="Q215" s="403"/>
      <c r="R215" s="484"/>
      <c r="S215" s="1"/>
      <c r="T215" s="1"/>
      <c r="U215" s="336"/>
      <c r="V215" s="1"/>
      <c r="W215" s="1"/>
      <c r="X215" s="1"/>
    </row>
    <row r="216" spans="1:24" x14ac:dyDescent="0.25">
      <c r="F216" s="1"/>
      <c r="G216" s="1"/>
      <c r="H216" s="403"/>
      <c r="I216" s="403"/>
      <c r="J216" s="403"/>
      <c r="K216" s="403"/>
      <c r="L216" s="403"/>
      <c r="M216" s="403"/>
      <c r="N216" s="403"/>
      <c r="O216" s="403"/>
      <c r="P216" s="403"/>
      <c r="Q216" s="403"/>
      <c r="R216" s="484"/>
      <c r="S216" s="1"/>
      <c r="T216" s="1"/>
      <c r="U216" s="336"/>
      <c r="V216" s="1"/>
      <c r="W216" s="1"/>
      <c r="X216" s="1"/>
    </row>
    <row r="217" spans="1:24" x14ac:dyDescent="0.25">
      <c r="F217" s="1"/>
      <c r="G217" s="1"/>
      <c r="H217" s="403"/>
      <c r="I217" s="403"/>
      <c r="J217" s="403"/>
      <c r="K217" s="403"/>
      <c r="L217" s="403"/>
      <c r="M217" s="403"/>
      <c r="N217" s="403"/>
      <c r="O217" s="403"/>
      <c r="P217" s="403"/>
      <c r="Q217" s="403"/>
      <c r="R217" s="484"/>
      <c r="S217" s="1"/>
      <c r="T217" s="1"/>
      <c r="U217" s="336"/>
      <c r="V217" s="1"/>
      <c r="W217" s="1"/>
      <c r="X217" s="1"/>
    </row>
    <row r="218" spans="1:24" x14ac:dyDescent="0.25">
      <c r="F218" s="1"/>
      <c r="G218" s="1"/>
      <c r="H218" s="403"/>
      <c r="I218" s="403"/>
      <c r="J218" s="403"/>
      <c r="K218" s="403"/>
      <c r="L218" s="403"/>
      <c r="M218" s="403"/>
      <c r="N218" s="403"/>
      <c r="O218" s="403"/>
      <c r="P218" s="403"/>
      <c r="Q218" s="403"/>
      <c r="R218" s="484"/>
      <c r="S218" s="1"/>
      <c r="T218" s="1"/>
      <c r="U218" s="336"/>
      <c r="V218" s="1"/>
      <c r="W218" s="1"/>
      <c r="X218" s="1"/>
    </row>
    <row r="219" spans="1:24" x14ac:dyDescent="0.25">
      <c r="A219" s="2"/>
      <c r="D219" s="2"/>
      <c r="E219" s="2"/>
      <c r="F219" s="1"/>
      <c r="G219" s="1"/>
      <c r="H219" s="403"/>
      <c r="I219" s="403"/>
      <c r="J219" s="403"/>
      <c r="K219" s="403"/>
      <c r="L219" s="403"/>
      <c r="M219" s="403"/>
      <c r="N219" s="403"/>
      <c r="O219" s="403"/>
      <c r="P219" s="403"/>
      <c r="Q219" s="403"/>
      <c r="R219" s="484"/>
      <c r="S219" s="1"/>
      <c r="T219" s="1"/>
      <c r="U219" s="336"/>
      <c r="V219" s="1"/>
      <c r="W219" s="1"/>
      <c r="X219" s="1"/>
    </row>
    <row r="220" spans="1:24" x14ac:dyDescent="0.25">
      <c r="A220" s="2"/>
      <c r="D220" s="2"/>
      <c r="E220" s="2"/>
      <c r="F220" s="1"/>
      <c r="G220" s="1"/>
      <c r="H220" s="403"/>
      <c r="I220" s="403"/>
      <c r="J220" s="403"/>
      <c r="K220" s="403"/>
      <c r="L220" s="403"/>
      <c r="M220" s="403"/>
      <c r="N220" s="403"/>
      <c r="O220" s="403"/>
      <c r="P220" s="403"/>
      <c r="Q220" s="403"/>
      <c r="R220" s="484"/>
      <c r="S220" s="1"/>
      <c r="T220" s="1"/>
      <c r="U220" s="336"/>
      <c r="V220" s="1"/>
      <c r="W220" s="1"/>
      <c r="X220" s="1"/>
    </row>
    <row r="221" spans="1:24" x14ac:dyDescent="0.25">
      <c r="A221" s="2"/>
      <c r="D221" s="2"/>
      <c r="E221" s="2"/>
      <c r="F221" s="1"/>
      <c r="G221" s="1"/>
      <c r="H221" s="403"/>
      <c r="I221" s="403"/>
      <c r="J221" s="403"/>
      <c r="K221" s="403"/>
      <c r="L221" s="403"/>
      <c r="M221" s="403"/>
      <c r="N221" s="403"/>
      <c r="O221" s="403"/>
      <c r="P221" s="403"/>
      <c r="Q221" s="403"/>
      <c r="R221" s="484"/>
      <c r="S221" s="1"/>
      <c r="T221" s="1"/>
      <c r="U221" s="336"/>
      <c r="V221" s="1"/>
      <c r="W221" s="1"/>
      <c r="X221" s="1"/>
    </row>
    <row r="222" spans="1:24" x14ac:dyDescent="0.25">
      <c r="A222" s="2"/>
      <c r="D222" s="2"/>
      <c r="E222" s="2"/>
      <c r="F222" s="1"/>
      <c r="G222" s="1"/>
      <c r="H222" s="403"/>
      <c r="I222" s="403"/>
      <c r="J222" s="403"/>
      <c r="K222" s="403"/>
      <c r="L222" s="403"/>
      <c r="M222" s="403"/>
      <c r="N222" s="403"/>
      <c r="O222" s="403"/>
      <c r="P222" s="403"/>
      <c r="Q222" s="403"/>
      <c r="R222" s="484"/>
      <c r="S222" s="1"/>
      <c r="T222" s="1"/>
      <c r="U222" s="336"/>
      <c r="V222" s="1"/>
      <c r="W222" s="1"/>
      <c r="X222" s="1"/>
    </row>
    <row r="223" spans="1:24" x14ac:dyDescent="0.25">
      <c r="A223" s="2"/>
      <c r="D223" s="2"/>
      <c r="E223" s="2"/>
      <c r="F223" s="1"/>
      <c r="G223" s="1"/>
      <c r="H223" s="403"/>
      <c r="I223" s="403"/>
      <c r="J223" s="403"/>
      <c r="K223" s="403"/>
      <c r="L223" s="403"/>
      <c r="M223" s="403"/>
      <c r="N223" s="403"/>
      <c r="O223" s="403"/>
      <c r="P223" s="403"/>
      <c r="Q223" s="403"/>
      <c r="R223" s="484"/>
      <c r="S223" s="1"/>
      <c r="T223" s="1"/>
      <c r="U223" s="336"/>
      <c r="V223" s="1"/>
      <c r="W223" s="1"/>
      <c r="X223" s="1"/>
    </row>
    <row r="224" spans="1:24" x14ac:dyDescent="0.25">
      <c r="A224" s="2"/>
      <c r="D224" s="2"/>
      <c r="E224" s="2"/>
      <c r="F224" s="1"/>
      <c r="G224" s="1"/>
      <c r="H224" s="403"/>
      <c r="I224" s="403"/>
      <c r="J224" s="403"/>
      <c r="K224" s="403"/>
      <c r="L224" s="403"/>
      <c r="M224" s="403"/>
      <c r="N224" s="403"/>
      <c r="O224" s="403"/>
      <c r="P224" s="403"/>
      <c r="Q224" s="403"/>
      <c r="R224" s="484"/>
      <c r="S224" s="1"/>
      <c r="T224" s="1"/>
      <c r="U224" s="336"/>
      <c r="V224" s="1"/>
      <c r="W224" s="1"/>
      <c r="X224" s="1"/>
    </row>
    <row r="225" spans="1:24" x14ac:dyDescent="0.25">
      <c r="A225" s="2"/>
      <c r="D225" s="2"/>
      <c r="E225" s="2"/>
      <c r="F225" s="1"/>
      <c r="G225" s="1"/>
      <c r="H225" s="1"/>
      <c r="I225" s="1"/>
      <c r="J225" s="1"/>
      <c r="K225" s="1"/>
      <c r="L225" s="1"/>
      <c r="M225" s="1"/>
      <c r="N225" s="1"/>
      <c r="O225" s="1"/>
      <c r="P225" s="1"/>
      <c r="Q225" s="1"/>
      <c r="R225" s="484"/>
      <c r="S225" s="1"/>
      <c r="T225" s="1"/>
      <c r="U225" s="336"/>
      <c r="V225" s="1"/>
      <c r="W225" s="1"/>
      <c r="X225" s="1"/>
    </row>
    <row r="226" spans="1:24" x14ac:dyDescent="0.25">
      <c r="A226" s="2"/>
      <c r="D226" s="2"/>
      <c r="E226" s="2"/>
      <c r="F226" s="1"/>
      <c r="G226" s="1"/>
      <c r="H226" s="1"/>
      <c r="I226" s="1"/>
      <c r="J226" s="1"/>
      <c r="K226" s="1"/>
      <c r="L226" s="1"/>
      <c r="M226" s="1"/>
      <c r="N226" s="1"/>
      <c r="O226" s="1"/>
      <c r="P226" s="1"/>
      <c r="Q226" s="1"/>
      <c r="R226" s="484"/>
      <c r="S226" s="1"/>
      <c r="T226" s="1"/>
      <c r="U226" s="336"/>
      <c r="V226" s="1"/>
      <c r="W226" s="1"/>
      <c r="X226" s="1"/>
    </row>
    <row r="227" spans="1:24" x14ac:dyDescent="0.25">
      <c r="A227" s="2"/>
      <c r="D227" s="2"/>
      <c r="E227" s="2"/>
      <c r="F227" s="1"/>
      <c r="G227" s="1"/>
      <c r="H227" s="1"/>
      <c r="I227" s="1"/>
      <c r="J227" s="1"/>
      <c r="K227" s="1"/>
      <c r="L227" s="1"/>
      <c r="M227" s="1"/>
      <c r="N227" s="1"/>
      <c r="O227" s="1"/>
      <c r="P227" s="1"/>
      <c r="Q227" s="1"/>
      <c r="R227" s="484"/>
      <c r="S227" s="1"/>
      <c r="T227" s="1"/>
      <c r="U227" s="336"/>
      <c r="V227" s="1"/>
      <c r="W227" s="1"/>
      <c r="X227" s="1"/>
    </row>
    <row r="228" spans="1:24" x14ac:dyDescent="0.25">
      <c r="A228" s="2"/>
      <c r="D228" s="2"/>
      <c r="E228" s="2"/>
      <c r="F228" s="1"/>
      <c r="G228" s="1"/>
      <c r="H228" s="1"/>
      <c r="I228" s="1"/>
      <c r="J228" s="1"/>
      <c r="K228" s="1"/>
      <c r="L228" s="1"/>
      <c r="M228" s="1"/>
      <c r="N228" s="1"/>
      <c r="O228" s="1"/>
      <c r="P228" s="1"/>
      <c r="Q228" s="1"/>
      <c r="R228" s="484"/>
      <c r="S228" s="1"/>
      <c r="T228" s="1"/>
      <c r="U228" s="336"/>
      <c r="V228" s="1"/>
      <c r="W228" s="1"/>
      <c r="X228" s="1"/>
    </row>
    <row r="229" spans="1:24" x14ac:dyDescent="0.25">
      <c r="A229" s="2"/>
      <c r="D229" s="2"/>
      <c r="E229" s="2"/>
      <c r="F229" s="1"/>
      <c r="G229" s="1"/>
      <c r="H229" s="1"/>
      <c r="I229" s="1"/>
      <c r="J229" s="1"/>
      <c r="K229" s="1"/>
      <c r="L229" s="1"/>
      <c r="M229" s="1"/>
      <c r="N229" s="1"/>
      <c r="O229" s="1"/>
      <c r="P229" s="1"/>
      <c r="Q229" s="1"/>
      <c r="R229" s="484"/>
      <c r="S229" s="1"/>
      <c r="T229" s="1"/>
      <c r="U229" s="336"/>
      <c r="V229" s="1"/>
      <c r="W229" s="1"/>
      <c r="X229" s="1"/>
    </row>
    <row r="230" spans="1:24" x14ac:dyDescent="0.25">
      <c r="A230" s="2"/>
      <c r="D230" s="2"/>
      <c r="E230" s="2"/>
      <c r="F230" s="1"/>
      <c r="G230" s="1"/>
      <c r="H230" s="1"/>
      <c r="I230" s="1"/>
      <c r="J230" s="1"/>
      <c r="K230" s="1"/>
      <c r="L230" s="1"/>
      <c r="M230" s="1"/>
      <c r="N230" s="1"/>
      <c r="O230" s="1"/>
      <c r="P230" s="1"/>
      <c r="Q230" s="1"/>
      <c r="R230" s="484"/>
      <c r="S230" s="1"/>
      <c r="T230" s="1"/>
      <c r="U230" s="336"/>
      <c r="V230" s="1"/>
      <c r="W230" s="1"/>
      <c r="X230" s="1"/>
    </row>
    <row r="231" spans="1:24" x14ac:dyDescent="0.25">
      <c r="A231" s="2"/>
      <c r="D231" s="2"/>
      <c r="E231" s="2"/>
      <c r="F231" s="1"/>
      <c r="G231" s="1"/>
      <c r="H231" s="1"/>
      <c r="I231" s="1"/>
      <c r="J231" s="1"/>
      <c r="K231" s="1"/>
      <c r="L231" s="1"/>
      <c r="M231" s="1"/>
      <c r="N231" s="1"/>
      <c r="O231" s="1"/>
      <c r="P231" s="1"/>
      <c r="Q231" s="1"/>
      <c r="R231" s="484"/>
      <c r="S231" s="1"/>
      <c r="T231" s="1"/>
      <c r="U231" s="336"/>
      <c r="V231" s="1"/>
      <c r="W231" s="1"/>
      <c r="X231" s="1"/>
    </row>
    <row r="232" spans="1:24" x14ac:dyDescent="0.25">
      <c r="A232" s="2"/>
      <c r="D232" s="2"/>
      <c r="E232" s="2"/>
      <c r="F232" s="1"/>
      <c r="G232" s="1"/>
      <c r="H232" s="1"/>
      <c r="I232" s="1"/>
      <c r="J232" s="1"/>
      <c r="K232" s="1"/>
      <c r="L232" s="1"/>
      <c r="M232" s="1"/>
      <c r="N232" s="1"/>
      <c r="O232" s="1"/>
      <c r="P232" s="1"/>
      <c r="Q232" s="1"/>
      <c r="R232" s="484"/>
      <c r="S232" s="1"/>
      <c r="T232" s="1"/>
      <c r="U232" s="336"/>
      <c r="V232" s="1"/>
      <c r="W232" s="1"/>
      <c r="X232" s="1"/>
    </row>
    <row r="233" spans="1:24" x14ac:dyDescent="0.25">
      <c r="A233" s="2"/>
      <c r="D233" s="2"/>
      <c r="E233" s="2"/>
      <c r="F233" s="1"/>
      <c r="G233" s="1"/>
      <c r="H233" s="1"/>
      <c r="I233" s="1"/>
      <c r="J233" s="1"/>
      <c r="K233" s="1"/>
      <c r="L233" s="1"/>
      <c r="M233" s="1"/>
      <c r="N233" s="1"/>
      <c r="O233" s="1"/>
      <c r="P233" s="1"/>
      <c r="Q233" s="1"/>
      <c r="R233" s="484"/>
      <c r="S233" s="1"/>
      <c r="T233" s="1"/>
      <c r="U233" s="336"/>
      <c r="V233" s="1"/>
      <c r="W233" s="1"/>
      <c r="X233" s="1"/>
    </row>
    <row r="234" spans="1:24" x14ac:dyDescent="0.25">
      <c r="A234" s="2"/>
      <c r="D234" s="2"/>
      <c r="E234" s="2"/>
      <c r="F234" s="1"/>
      <c r="G234" s="1"/>
      <c r="H234" s="1"/>
      <c r="I234" s="1"/>
      <c r="J234" s="1"/>
      <c r="K234" s="1"/>
      <c r="L234" s="1"/>
      <c r="M234" s="1"/>
      <c r="N234" s="1"/>
      <c r="O234" s="1"/>
      <c r="P234" s="1"/>
      <c r="Q234" s="1"/>
      <c r="R234" s="484"/>
      <c r="S234" s="1"/>
      <c r="T234" s="1"/>
      <c r="U234" s="336"/>
      <c r="V234" s="1"/>
      <c r="W234" s="1"/>
      <c r="X234" s="1"/>
    </row>
    <row r="235" spans="1:24" x14ac:dyDescent="0.25">
      <c r="A235" s="2"/>
      <c r="D235" s="2"/>
      <c r="E235" s="2"/>
      <c r="F235" s="1"/>
      <c r="G235" s="1"/>
      <c r="H235" s="1"/>
      <c r="I235" s="1"/>
      <c r="J235" s="1"/>
      <c r="K235" s="1"/>
      <c r="L235" s="1"/>
      <c r="M235" s="1"/>
      <c r="N235" s="1"/>
      <c r="O235" s="1"/>
      <c r="P235" s="1"/>
      <c r="Q235" s="1"/>
      <c r="R235" s="484"/>
      <c r="S235" s="1"/>
      <c r="T235" s="1"/>
      <c r="U235" s="336"/>
      <c r="V235" s="1"/>
      <c r="W235" s="1"/>
      <c r="X235" s="1"/>
    </row>
    <row r="236" spans="1:24" x14ac:dyDescent="0.25">
      <c r="A236" s="2"/>
      <c r="D236" s="2"/>
      <c r="E236" s="2"/>
      <c r="F236" s="1"/>
      <c r="G236" s="1"/>
      <c r="H236" s="1"/>
      <c r="I236" s="1"/>
      <c r="J236" s="1"/>
      <c r="K236" s="1"/>
      <c r="L236" s="1"/>
      <c r="M236" s="1"/>
      <c r="N236" s="1"/>
      <c r="O236" s="1"/>
      <c r="P236" s="1"/>
      <c r="Q236" s="1"/>
      <c r="R236" s="484"/>
      <c r="S236" s="1"/>
      <c r="T236" s="1"/>
      <c r="U236" s="336"/>
      <c r="V236" s="1"/>
      <c r="W236" s="1"/>
      <c r="X236" s="1"/>
    </row>
    <row r="237" spans="1:24" x14ac:dyDescent="0.25">
      <c r="A237" s="2"/>
      <c r="D237" s="2"/>
      <c r="E237" s="2"/>
      <c r="F237" s="1"/>
      <c r="G237" s="1"/>
      <c r="H237" s="1"/>
      <c r="I237" s="1"/>
      <c r="J237" s="1"/>
      <c r="K237" s="1"/>
      <c r="L237" s="1"/>
      <c r="M237" s="1"/>
      <c r="N237" s="1"/>
      <c r="O237" s="1"/>
      <c r="P237" s="1"/>
      <c r="Q237" s="1"/>
      <c r="R237" s="484"/>
      <c r="S237" s="1"/>
      <c r="T237" s="1"/>
      <c r="U237" s="336"/>
      <c r="V237" s="1"/>
      <c r="W237" s="1"/>
      <c r="X237" s="1"/>
    </row>
    <row r="238" spans="1:24" x14ac:dyDescent="0.25">
      <c r="A238" s="2"/>
      <c r="D238" s="2"/>
      <c r="E238" s="2"/>
      <c r="F238" s="1"/>
      <c r="G238" s="1"/>
      <c r="H238" s="1"/>
      <c r="I238" s="1"/>
      <c r="J238" s="1"/>
      <c r="K238" s="1"/>
      <c r="L238" s="1"/>
      <c r="M238" s="1"/>
      <c r="N238" s="1"/>
      <c r="O238" s="1"/>
      <c r="P238" s="1"/>
      <c r="Q238" s="1"/>
      <c r="R238" s="484"/>
      <c r="S238" s="1"/>
      <c r="T238" s="1"/>
      <c r="U238" s="336"/>
      <c r="V238" s="1"/>
      <c r="W238" s="1"/>
      <c r="X238" s="1"/>
    </row>
    <row r="239" spans="1:24" x14ac:dyDescent="0.25">
      <c r="A239" s="2"/>
      <c r="D239" s="2"/>
      <c r="E239" s="2"/>
      <c r="F239" s="1"/>
      <c r="G239" s="1"/>
      <c r="H239" s="1"/>
      <c r="I239" s="1"/>
      <c r="J239" s="1"/>
      <c r="K239" s="1"/>
      <c r="L239" s="1"/>
      <c r="M239" s="1"/>
      <c r="N239" s="1"/>
      <c r="O239" s="1"/>
      <c r="P239" s="1"/>
      <c r="Q239" s="1"/>
      <c r="R239" s="484"/>
      <c r="S239" s="1"/>
      <c r="T239" s="1"/>
      <c r="U239" s="336"/>
      <c r="V239" s="1"/>
      <c r="W239" s="1"/>
      <c r="X239" s="1"/>
    </row>
    <row r="240" spans="1:24" x14ac:dyDescent="0.25">
      <c r="A240" s="2"/>
      <c r="D240" s="2"/>
      <c r="E240" s="2"/>
      <c r="F240" s="1"/>
      <c r="G240" s="1"/>
      <c r="H240" s="1"/>
      <c r="I240" s="1"/>
      <c r="J240" s="1"/>
      <c r="K240" s="1"/>
      <c r="L240" s="1"/>
      <c r="M240" s="1"/>
      <c r="N240" s="1"/>
      <c r="O240" s="1"/>
      <c r="P240" s="1"/>
      <c r="Q240" s="1"/>
      <c r="R240" s="484"/>
      <c r="S240" s="1"/>
      <c r="T240" s="1"/>
      <c r="U240" s="336"/>
      <c r="V240" s="1"/>
      <c r="W240" s="1"/>
      <c r="X240" s="1"/>
    </row>
    <row r="241" spans="1:24" x14ac:dyDescent="0.25">
      <c r="A241" s="2"/>
      <c r="D241" s="2"/>
      <c r="E241" s="2"/>
      <c r="F241" s="1"/>
      <c r="G241" s="1"/>
      <c r="H241" s="1"/>
      <c r="I241" s="1"/>
      <c r="J241" s="1"/>
      <c r="K241" s="1"/>
      <c r="L241" s="1"/>
      <c r="M241" s="1"/>
      <c r="N241" s="1"/>
      <c r="O241" s="1"/>
      <c r="P241" s="1"/>
      <c r="Q241" s="1"/>
      <c r="R241" s="484"/>
      <c r="S241" s="1"/>
      <c r="T241" s="1"/>
      <c r="U241" s="336"/>
      <c r="V241" s="1"/>
      <c r="W241" s="1"/>
      <c r="X241" s="1"/>
    </row>
    <row r="242" spans="1:24" x14ac:dyDescent="0.25">
      <c r="A242" s="2"/>
      <c r="D242" s="2"/>
      <c r="E242" s="2"/>
      <c r="F242" s="1"/>
      <c r="G242" s="1"/>
      <c r="H242" s="1"/>
      <c r="I242" s="1"/>
      <c r="J242" s="1"/>
      <c r="K242" s="1"/>
      <c r="L242" s="1"/>
      <c r="M242" s="1"/>
      <c r="N242" s="1"/>
      <c r="O242" s="1"/>
      <c r="P242" s="1"/>
      <c r="Q242" s="1"/>
      <c r="R242" s="484"/>
      <c r="S242" s="1"/>
      <c r="T242" s="1"/>
      <c r="U242" s="336"/>
      <c r="V242" s="1"/>
      <c r="W242" s="1"/>
      <c r="X242" s="1"/>
    </row>
    <row r="243" spans="1:24" x14ac:dyDescent="0.25">
      <c r="A243" s="2"/>
      <c r="D243" s="2"/>
      <c r="E243" s="2"/>
      <c r="F243" s="1"/>
      <c r="G243" s="1"/>
      <c r="H243" s="1"/>
      <c r="I243" s="1"/>
      <c r="J243" s="1"/>
      <c r="K243" s="1"/>
      <c r="L243" s="1"/>
      <c r="M243" s="1"/>
      <c r="N243" s="1"/>
      <c r="O243" s="1"/>
      <c r="P243" s="1"/>
      <c r="Q243" s="1"/>
      <c r="R243" s="484"/>
      <c r="S243" s="1"/>
      <c r="T243" s="1"/>
      <c r="U243" s="336"/>
      <c r="V243" s="1"/>
      <c r="W243" s="1"/>
      <c r="X243" s="1"/>
    </row>
    <row r="244" spans="1:24" x14ac:dyDescent="0.25">
      <c r="A244" s="2"/>
      <c r="D244" s="2"/>
      <c r="E244" s="2"/>
      <c r="F244" s="1"/>
      <c r="G244" s="1"/>
      <c r="H244" s="1"/>
      <c r="I244" s="1"/>
      <c r="J244" s="1"/>
      <c r="K244" s="1"/>
      <c r="L244" s="1"/>
      <c r="M244" s="1"/>
      <c r="N244" s="1"/>
      <c r="O244" s="1"/>
      <c r="P244" s="1"/>
      <c r="Q244" s="1"/>
      <c r="R244" s="484"/>
      <c r="S244" s="1"/>
      <c r="T244" s="1"/>
      <c r="U244" s="336"/>
      <c r="V244" s="1"/>
      <c r="W244" s="1"/>
      <c r="X244" s="1"/>
    </row>
    <row r="245" spans="1:24" x14ac:dyDescent="0.25">
      <c r="A245" s="2"/>
      <c r="D245" s="2"/>
      <c r="E245" s="2"/>
      <c r="F245" s="1"/>
      <c r="G245" s="1"/>
      <c r="H245" s="1"/>
      <c r="I245" s="1"/>
      <c r="J245" s="1"/>
      <c r="K245" s="1"/>
      <c r="L245" s="1"/>
      <c r="M245" s="1"/>
      <c r="N245" s="1"/>
      <c r="O245" s="1"/>
      <c r="P245" s="1"/>
      <c r="Q245" s="1"/>
      <c r="R245" s="484"/>
      <c r="S245" s="1"/>
      <c r="T245" s="1"/>
      <c r="U245" s="336"/>
      <c r="V245" s="1"/>
      <c r="W245" s="1"/>
      <c r="X245" s="1"/>
    </row>
    <row r="246" spans="1:24" x14ac:dyDescent="0.25">
      <c r="A246" s="2"/>
      <c r="D246" s="2"/>
      <c r="E246" s="2"/>
      <c r="F246" s="1"/>
      <c r="G246" s="1"/>
      <c r="H246" s="1"/>
      <c r="I246" s="1"/>
      <c r="J246" s="1"/>
      <c r="K246" s="1"/>
      <c r="L246" s="1"/>
      <c r="M246" s="1"/>
      <c r="N246" s="1"/>
      <c r="O246" s="1"/>
      <c r="P246" s="1"/>
      <c r="Q246" s="1"/>
      <c r="R246" s="484"/>
      <c r="S246" s="1"/>
      <c r="T246" s="1"/>
      <c r="U246" s="336"/>
      <c r="V246" s="1"/>
      <c r="W246" s="1"/>
      <c r="X246" s="1"/>
    </row>
    <row r="247" spans="1:24" x14ac:dyDescent="0.25">
      <c r="A247" s="2"/>
      <c r="D247" s="2"/>
      <c r="E247" s="2"/>
      <c r="F247" s="1"/>
      <c r="G247" s="1"/>
      <c r="H247" s="1"/>
      <c r="I247" s="1"/>
      <c r="J247" s="1"/>
      <c r="K247" s="1"/>
      <c r="L247" s="1"/>
      <c r="M247" s="1"/>
      <c r="N247" s="1"/>
      <c r="O247" s="1"/>
      <c r="P247" s="1"/>
      <c r="Q247" s="1"/>
      <c r="R247" s="484"/>
      <c r="S247" s="1"/>
      <c r="T247" s="1"/>
      <c r="U247" s="336"/>
      <c r="V247" s="1"/>
      <c r="W247" s="1"/>
      <c r="X247" s="1"/>
    </row>
    <row r="248" spans="1:24" x14ac:dyDescent="0.25">
      <c r="A248" s="2"/>
      <c r="D248" s="2"/>
      <c r="E248" s="2"/>
      <c r="F248" s="1"/>
      <c r="G248" s="1"/>
      <c r="H248" s="1"/>
      <c r="I248" s="1"/>
      <c r="J248" s="1"/>
      <c r="K248" s="1"/>
      <c r="L248" s="1"/>
      <c r="M248" s="1"/>
      <c r="N248" s="1"/>
      <c r="O248" s="1"/>
      <c r="P248" s="1"/>
      <c r="Q248" s="1"/>
      <c r="R248" s="484"/>
      <c r="S248" s="1"/>
      <c r="T248" s="1"/>
      <c r="U248" s="336"/>
      <c r="V248" s="1"/>
      <c r="W248" s="1"/>
      <c r="X248" s="1"/>
    </row>
    <row r="249" spans="1:24" x14ac:dyDescent="0.25">
      <c r="A249" s="2"/>
      <c r="D249" s="2"/>
      <c r="E249" s="2"/>
      <c r="F249" s="1"/>
      <c r="G249" s="1"/>
      <c r="H249" s="1"/>
      <c r="I249" s="1"/>
      <c r="J249" s="1"/>
      <c r="K249" s="1"/>
      <c r="L249" s="1"/>
      <c r="M249" s="1"/>
      <c r="N249" s="1"/>
      <c r="O249" s="1"/>
      <c r="P249" s="1"/>
      <c r="Q249" s="1"/>
      <c r="R249" s="484"/>
      <c r="S249" s="1"/>
      <c r="T249" s="1"/>
      <c r="U249" s="336"/>
      <c r="V249" s="1"/>
      <c r="W249" s="1"/>
      <c r="X249" s="1"/>
    </row>
    <row r="250" spans="1:24" x14ac:dyDescent="0.25">
      <c r="A250" s="2"/>
      <c r="D250" s="2"/>
      <c r="E250" s="2"/>
      <c r="F250" s="1"/>
      <c r="G250" s="1"/>
      <c r="H250" s="1"/>
      <c r="I250" s="1"/>
      <c r="J250" s="1"/>
      <c r="K250" s="1"/>
      <c r="L250" s="1"/>
      <c r="M250" s="1"/>
      <c r="N250" s="1"/>
      <c r="O250" s="1"/>
      <c r="P250" s="1"/>
      <c r="Q250" s="1"/>
      <c r="R250" s="484"/>
      <c r="S250" s="1"/>
      <c r="T250" s="1"/>
      <c r="U250" s="336"/>
      <c r="V250" s="1"/>
      <c r="W250" s="1"/>
      <c r="X250" s="1"/>
    </row>
    <row r="251" spans="1:24" x14ac:dyDescent="0.25">
      <c r="A251" s="2"/>
      <c r="D251" s="2"/>
      <c r="E251" s="2"/>
      <c r="F251" s="1"/>
      <c r="G251" s="1"/>
      <c r="H251" s="1"/>
      <c r="I251" s="1"/>
      <c r="J251" s="1"/>
      <c r="K251" s="1"/>
      <c r="L251" s="1"/>
      <c r="M251" s="1"/>
      <c r="N251" s="1"/>
      <c r="O251" s="1"/>
      <c r="P251" s="1"/>
      <c r="Q251" s="1"/>
      <c r="R251" s="484"/>
      <c r="S251" s="1"/>
      <c r="T251" s="1"/>
      <c r="U251" s="336"/>
      <c r="V251" s="1"/>
      <c r="W251" s="1"/>
      <c r="X251" s="1"/>
    </row>
    <row r="252" spans="1:24" x14ac:dyDescent="0.25">
      <c r="A252" s="2"/>
      <c r="D252" s="2"/>
      <c r="E252" s="2"/>
      <c r="F252" s="1"/>
      <c r="G252" s="1"/>
      <c r="H252" s="1"/>
      <c r="I252" s="1"/>
      <c r="J252" s="1"/>
      <c r="K252" s="1"/>
      <c r="L252" s="1"/>
      <c r="M252" s="1"/>
      <c r="N252" s="1"/>
      <c r="O252" s="1"/>
      <c r="P252" s="1"/>
      <c r="Q252" s="1"/>
      <c r="R252" s="484"/>
      <c r="S252" s="1"/>
      <c r="T252" s="1"/>
      <c r="U252" s="336"/>
      <c r="V252" s="1"/>
      <c r="W252" s="1"/>
      <c r="X252" s="1"/>
    </row>
    <row r="253" spans="1:24" x14ac:dyDescent="0.25">
      <c r="A253" s="2"/>
      <c r="D253" s="2"/>
      <c r="E253" s="2"/>
      <c r="F253" s="1"/>
      <c r="G253" s="1"/>
      <c r="H253" s="1"/>
      <c r="I253" s="1"/>
      <c r="J253" s="1"/>
      <c r="K253" s="1"/>
      <c r="L253" s="1"/>
      <c r="M253" s="1"/>
      <c r="N253" s="1"/>
      <c r="O253" s="1"/>
      <c r="P253" s="1"/>
      <c r="Q253" s="1"/>
      <c r="R253" s="484"/>
      <c r="S253" s="1"/>
      <c r="T253" s="1"/>
      <c r="U253" s="336"/>
      <c r="V253" s="1"/>
      <c r="W253" s="1"/>
      <c r="X253" s="1"/>
    </row>
    <row r="254" spans="1:24" x14ac:dyDescent="0.25">
      <c r="A254" s="2"/>
      <c r="D254" s="2"/>
      <c r="E254" s="2"/>
      <c r="F254" s="1"/>
      <c r="G254" s="1"/>
      <c r="H254" s="1"/>
      <c r="I254" s="1"/>
      <c r="J254" s="1"/>
      <c r="K254" s="1"/>
      <c r="L254" s="1"/>
      <c r="M254" s="1"/>
      <c r="N254" s="1"/>
      <c r="O254" s="1"/>
      <c r="P254" s="1"/>
      <c r="Q254" s="1"/>
      <c r="R254" s="484"/>
      <c r="S254" s="1"/>
      <c r="T254" s="1"/>
      <c r="U254" s="336"/>
      <c r="V254" s="1"/>
      <c r="W254" s="1"/>
      <c r="X254" s="1"/>
    </row>
    <row r="255" spans="1:24" x14ac:dyDescent="0.25">
      <c r="A255" s="2"/>
      <c r="D255" s="2"/>
      <c r="E255" s="2"/>
      <c r="F255" s="1"/>
      <c r="G255" s="1"/>
      <c r="H255" s="1"/>
      <c r="I255" s="1"/>
      <c r="J255" s="1"/>
      <c r="K255" s="1"/>
      <c r="L255" s="1"/>
      <c r="M255" s="1"/>
      <c r="N255" s="1"/>
      <c r="O255" s="1"/>
      <c r="P255" s="1"/>
      <c r="Q255" s="1"/>
      <c r="R255" s="484"/>
      <c r="S255" s="1"/>
      <c r="T255" s="1"/>
      <c r="U255" s="336"/>
      <c r="V255" s="1"/>
      <c r="W255" s="1"/>
      <c r="X255" s="1"/>
    </row>
    <row r="256" spans="1:24" x14ac:dyDescent="0.25">
      <c r="A256" s="2"/>
      <c r="D256" s="2"/>
      <c r="E256" s="2"/>
      <c r="F256" s="1"/>
      <c r="G256" s="1"/>
      <c r="H256" s="1"/>
      <c r="I256" s="1"/>
      <c r="J256" s="1"/>
      <c r="K256" s="1"/>
      <c r="L256" s="1"/>
      <c r="M256" s="1"/>
      <c r="N256" s="1"/>
      <c r="O256" s="1"/>
      <c r="P256" s="1"/>
      <c r="Q256" s="1"/>
      <c r="R256" s="484"/>
      <c r="S256" s="1"/>
      <c r="T256" s="1"/>
      <c r="U256" s="336"/>
      <c r="V256" s="1"/>
      <c r="W256" s="1"/>
      <c r="X256" s="1"/>
    </row>
    <row r="257" spans="1:24" x14ac:dyDescent="0.25">
      <c r="A257" s="2"/>
      <c r="D257" s="2"/>
      <c r="E257" s="2"/>
      <c r="F257" s="1"/>
      <c r="G257" s="1"/>
      <c r="H257" s="1"/>
      <c r="I257" s="1"/>
      <c r="J257" s="1"/>
      <c r="K257" s="1"/>
      <c r="L257" s="1"/>
      <c r="M257" s="1"/>
      <c r="N257" s="1"/>
      <c r="O257" s="1"/>
      <c r="P257" s="1"/>
      <c r="Q257" s="1"/>
      <c r="R257" s="484"/>
      <c r="S257" s="1"/>
      <c r="T257" s="1"/>
      <c r="U257" s="336"/>
      <c r="V257" s="1"/>
      <c r="W257" s="1"/>
      <c r="X257" s="1"/>
    </row>
    <row r="258" spans="1:24" x14ac:dyDescent="0.25">
      <c r="A258" s="2"/>
      <c r="D258" s="2"/>
      <c r="E258" s="2"/>
      <c r="F258" s="1"/>
      <c r="G258" s="1"/>
      <c r="H258" s="1"/>
      <c r="I258" s="1"/>
      <c r="J258" s="1"/>
      <c r="K258" s="1"/>
      <c r="L258" s="1"/>
      <c r="M258" s="1"/>
      <c r="N258" s="1"/>
      <c r="O258" s="1"/>
      <c r="P258" s="1"/>
      <c r="Q258" s="1"/>
      <c r="R258" s="484"/>
      <c r="S258" s="1"/>
      <c r="T258" s="1"/>
      <c r="U258" s="336"/>
      <c r="V258" s="1"/>
      <c r="W258" s="1"/>
      <c r="X258" s="1"/>
    </row>
    <row r="259" spans="1:24" x14ac:dyDescent="0.25">
      <c r="A259" s="2"/>
      <c r="D259" s="2"/>
      <c r="E259" s="2"/>
      <c r="F259" s="1"/>
      <c r="G259" s="1"/>
      <c r="H259" s="1"/>
      <c r="I259" s="1"/>
      <c r="J259" s="1"/>
      <c r="K259" s="1"/>
      <c r="L259" s="1"/>
      <c r="M259" s="1"/>
      <c r="N259" s="1"/>
      <c r="O259" s="1"/>
      <c r="P259" s="1"/>
      <c r="Q259" s="1"/>
      <c r="R259" s="484"/>
      <c r="S259" s="1"/>
      <c r="T259" s="1"/>
      <c r="U259" s="336"/>
      <c r="V259" s="1"/>
      <c r="W259" s="1"/>
      <c r="X259" s="1"/>
    </row>
    <row r="260" spans="1:24" x14ac:dyDescent="0.25">
      <c r="A260" s="2"/>
      <c r="D260" s="2"/>
      <c r="E260" s="2"/>
      <c r="F260" s="1"/>
      <c r="G260" s="1"/>
      <c r="H260" s="1"/>
      <c r="I260" s="1"/>
      <c r="J260" s="1"/>
      <c r="K260" s="1"/>
      <c r="L260" s="1"/>
      <c r="M260" s="1"/>
      <c r="N260" s="1"/>
      <c r="O260" s="1"/>
      <c r="P260" s="1"/>
      <c r="Q260" s="1"/>
      <c r="R260" s="484"/>
      <c r="S260" s="1"/>
      <c r="T260" s="1"/>
      <c r="U260" s="336"/>
      <c r="V260" s="1"/>
      <c r="W260" s="1"/>
      <c r="X260" s="1"/>
    </row>
    <row r="261" spans="1:24" x14ac:dyDescent="0.25">
      <c r="A261" s="2"/>
      <c r="D261" s="2"/>
      <c r="E261" s="2"/>
      <c r="F261" s="1"/>
      <c r="G261" s="1"/>
      <c r="H261" s="1"/>
      <c r="I261" s="1"/>
      <c r="J261" s="1"/>
      <c r="K261" s="1"/>
      <c r="L261" s="1"/>
      <c r="M261" s="1"/>
      <c r="N261" s="1"/>
      <c r="O261" s="1"/>
      <c r="P261" s="1"/>
      <c r="Q261" s="1"/>
      <c r="R261" s="484"/>
      <c r="S261" s="1"/>
      <c r="T261" s="1"/>
      <c r="U261" s="336"/>
      <c r="V261" s="1"/>
      <c r="W261" s="1"/>
      <c r="X261" s="1"/>
    </row>
    <row r="262" spans="1:24" x14ac:dyDescent="0.25">
      <c r="A262" s="2"/>
      <c r="D262" s="2"/>
      <c r="E262" s="2"/>
      <c r="F262" s="1"/>
      <c r="G262" s="1"/>
      <c r="H262" s="1"/>
      <c r="I262" s="1"/>
      <c r="J262" s="1"/>
      <c r="K262" s="1"/>
      <c r="L262" s="1"/>
      <c r="M262" s="1"/>
      <c r="N262" s="1"/>
      <c r="O262" s="1"/>
      <c r="P262" s="1"/>
      <c r="Q262" s="1"/>
      <c r="R262" s="484"/>
      <c r="S262" s="1"/>
      <c r="T262" s="1"/>
      <c r="U262" s="336"/>
      <c r="V262" s="1"/>
      <c r="W262" s="1"/>
      <c r="X262" s="1"/>
    </row>
    <row r="263" spans="1:24" x14ac:dyDescent="0.25">
      <c r="A263" s="2"/>
      <c r="D263" s="2"/>
      <c r="E263" s="2"/>
      <c r="F263" s="1"/>
      <c r="G263" s="1"/>
      <c r="H263" s="1"/>
      <c r="I263" s="1"/>
      <c r="J263" s="1"/>
      <c r="K263" s="1"/>
      <c r="L263" s="1"/>
      <c r="M263" s="1"/>
      <c r="N263" s="1"/>
      <c r="O263" s="1"/>
      <c r="P263" s="1"/>
      <c r="Q263" s="1"/>
      <c r="R263" s="484"/>
      <c r="S263" s="1"/>
      <c r="T263" s="1"/>
      <c r="U263" s="336"/>
      <c r="V263" s="1"/>
      <c r="W263" s="1"/>
      <c r="X263" s="1"/>
    </row>
    <row r="264" spans="1:24" x14ac:dyDescent="0.25">
      <c r="A264" s="2"/>
      <c r="D264" s="2"/>
      <c r="E264" s="2"/>
      <c r="F264" s="1"/>
      <c r="G264" s="1"/>
      <c r="H264" s="1"/>
      <c r="I264" s="1"/>
      <c r="J264" s="1"/>
      <c r="K264" s="1"/>
      <c r="L264" s="1"/>
      <c r="M264" s="1"/>
      <c r="N264" s="1"/>
      <c r="O264" s="1"/>
      <c r="P264" s="1"/>
      <c r="Q264" s="1"/>
      <c r="R264" s="484"/>
      <c r="S264" s="1"/>
      <c r="T264" s="1"/>
      <c r="U264" s="336"/>
      <c r="V264" s="1"/>
      <c r="W264" s="1"/>
      <c r="X264" s="1"/>
    </row>
    <row r="265" spans="1:24" x14ac:dyDescent="0.25">
      <c r="A265" s="2"/>
      <c r="D265" s="2"/>
      <c r="E265" s="2"/>
      <c r="F265" s="1"/>
      <c r="G265" s="1"/>
      <c r="H265" s="1"/>
      <c r="I265" s="1"/>
      <c r="J265" s="1"/>
      <c r="K265" s="1"/>
      <c r="L265" s="1"/>
      <c r="M265" s="1"/>
      <c r="N265" s="1"/>
      <c r="O265" s="1"/>
      <c r="P265" s="1"/>
      <c r="Q265" s="1"/>
      <c r="R265" s="484"/>
      <c r="S265" s="1"/>
      <c r="T265" s="1"/>
      <c r="U265" s="336"/>
      <c r="V265" s="1"/>
      <c r="W265" s="1"/>
      <c r="X265" s="1"/>
    </row>
    <row r="266" spans="1:24" x14ac:dyDescent="0.25">
      <c r="A266" s="2"/>
      <c r="D266" s="2"/>
      <c r="E266" s="2"/>
      <c r="F266" s="1"/>
      <c r="G266" s="1"/>
      <c r="H266" s="1"/>
      <c r="I266" s="1"/>
      <c r="J266" s="1"/>
      <c r="K266" s="1"/>
      <c r="L266" s="1"/>
      <c r="M266" s="1"/>
      <c r="N266" s="1"/>
      <c r="O266" s="1"/>
      <c r="P266" s="1"/>
      <c r="Q266" s="1"/>
      <c r="R266" s="484"/>
      <c r="S266" s="1"/>
      <c r="T266" s="1"/>
      <c r="U266" s="336"/>
      <c r="V266" s="1"/>
      <c r="W266" s="1"/>
      <c r="X266" s="1"/>
    </row>
    <row r="267" spans="1:24" x14ac:dyDescent="0.25">
      <c r="A267" s="2"/>
      <c r="D267" s="2"/>
      <c r="E267" s="2"/>
      <c r="F267" s="1"/>
      <c r="G267" s="1"/>
      <c r="H267" s="1"/>
      <c r="I267" s="1"/>
      <c r="J267" s="1"/>
      <c r="K267" s="1"/>
      <c r="L267" s="1"/>
      <c r="M267" s="1"/>
      <c r="N267" s="1"/>
      <c r="O267" s="1"/>
      <c r="P267" s="1"/>
      <c r="Q267" s="1"/>
      <c r="R267" s="484"/>
      <c r="S267" s="1"/>
      <c r="T267" s="1"/>
      <c r="U267" s="336"/>
      <c r="V267" s="1"/>
      <c r="W267" s="1"/>
      <c r="X267" s="1"/>
    </row>
    <row r="268" spans="1:24" x14ac:dyDescent="0.25">
      <c r="A268" s="2"/>
      <c r="D268" s="2"/>
      <c r="E268" s="2"/>
      <c r="F268" s="1"/>
      <c r="G268" s="1"/>
      <c r="H268" s="1"/>
      <c r="I268" s="1"/>
      <c r="J268" s="1"/>
      <c r="K268" s="1"/>
      <c r="L268" s="1"/>
      <c r="M268" s="1"/>
      <c r="N268" s="1"/>
      <c r="O268" s="1"/>
      <c r="P268" s="1"/>
      <c r="Q268" s="1"/>
      <c r="R268" s="484"/>
      <c r="S268" s="1"/>
      <c r="T268" s="1"/>
      <c r="U268" s="336"/>
      <c r="V268" s="1"/>
      <c r="W268" s="1"/>
      <c r="X268" s="1"/>
    </row>
    <row r="269" spans="1:24" x14ac:dyDescent="0.25">
      <c r="A269" s="2"/>
      <c r="D269" s="2"/>
      <c r="E269" s="2"/>
      <c r="F269" s="1"/>
      <c r="G269" s="1"/>
      <c r="H269" s="1"/>
      <c r="I269" s="1"/>
      <c r="J269" s="1"/>
      <c r="K269" s="1"/>
      <c r="L269" s="1"/>
      <c r="M269" s="1"/>
      <c r="N269" s="1"/>
      <c r="O269" s="1"/>
      <c r="P269" s="1"/>
      <c r="Q269" s="1"/>
      <c r="R269" s="484"/>
      <c r="S269" s="1"/>
      <c r="T269" s="1"/>
      <c r="U269" s="336"/>
      <c r="V269" s="1"/>
      <c r="W269" s="1"/>
      <c r="X269" s="1"/>
    </row>
    <row r="270" spans="1:24" x14ac:dyDescent="0.25">
      <c r="A270" s="2"/>
      <c r="D270" s="2"/>
      <c r="E270" s="2"/>
      <c r="F270" s="1"/>
      <c r="G270" s="1"/>
      <c r="H270" s="1"/>
      <c r="I270" s="1"/>
      <c r="J270" s="1"/>
      <c r="K270" s="1"/>
      <c r="L270" s="1"/>
      <c r="M270" s="1"/>
      <c r="N270" s="1"/>
      <c r="O270" s="1"/>
      <c r="P270" s="1"/>
      <c r="Q270" s="1"/>
      <c r="R270" s="484"/>
      <c r="S270" s="1"/>
      <c r="T270" s="1"/>
      <c r="U270" s="336"/>
      <c r="V270" s="1"/>
      <c r="W270" s="1"/>
      <c r="X270" s="1"/>
    </row>
    <row r="271" spans="1:24" x14ac:dyDescent="0.25">
      <c r="A271" s="2"/>
      <c r="D271" s="2"/>
      <c r="E271" s="2"/>
      <c r="F271" s="1"/>
      <c r="G271" s="1"/>
      <c r="H271" s="1"/>
      <c r="I271" s="1"/>
      <c r="J271" s="1"/>
      <c r="K271" s="1"/>
      <c r="L271" s="1"/>
      <c r="M271" s="1"/>
      <c r="N271" s="1"/>
      <c r="O271" s="1"/>
      <c r="P271" s="1"/>
      <c r="Q271" s="1"/>
      <c r="R271" s="484"/>
      <c r="S271" s="1"/>
      <c r="T271" s="1"/>
      <c r="U271" s="336"/>
      <c r="V271" s="1"/>
      <c r="W271" s="1"/>
      <c r="X271" s="1"/>
    </row>
    <row r="272" spans="1:24" x14ac:dyDescent="0.25">
      <c r="A272" s="2"/>
      <c r="D272" s="2"/>
      <c r="E272" s="2"/>
      <c r="F272" s="1"/>
      <c r="G272" s="1"/>
      <c r="H272" s="1"/>
      <c r="I272" s="1"/>
      <c r="J272" s="1"/>
      <c r="K272" s="1"/>
      <c r="L272" s="1"/>
      <c r="M272" s="1"/>
      <c r="N272" s="1"/>
      <c r="O272" s="1"/>
      <c r="P272" s="1"/>
      <c r="Q272" s="1"/>
      <c r="R272" s="484"/>
      <c r="S272" s="1"/>
      <c r="T272" s="1"/>
      <c r="U272" s="336"/>
      <c r="V272" s="1"/>
      <c r="W272" s="1"/>
      <c r="X272" s="1"/>
    </row>
    <row r="273" spans="1:24" x14ac:dyDescent="0.25">
      <c r="A273" s="2"/>
      <c r="D273" s="2"/>
      <c r="E273" s="2"/>
      <c r="F273" s="1"/>
      <c r="G273" s="1"/>
      <c r="H273" s="1"/>
      <c r="I273" s="1"/>
      <c r="J273" s="1"/>
      <c r="K273" s="1"/>
      <c r="L273" s="1"/>
      <c r="M273" s="1"/>
      <c r="N273" s="1"/>
      <c r="O273" s="1"/>
      <c r="P273" s="1"/>
      <c r="Q273" s="1"/>
      <c r="R273" s="484"/>
      <c r="S273" s="1"/>
      <c r="T273" s="1"/>
      <c r="U273" s="336"/>
      <c r="V273" s="1"/>
      <c r="W273" s="1"/>
      <c r="X273" s="1"/>
    </row>
    <row r="274" spans="1:24" x14ac:dyDescent="0.25">
      <c r="A274" s="2"/>
      <c r="D274" s="2"/>
      <c r="E274" s="2"/>
      <c r="F274" s="1"/>
      <c r="G274" s="1"/>
      <c r="H274" s="1"/>
      <c r="I274" s="1"/>
      <c r="J274" s="1"/>
      <c r="K274" s="1"/>
      <c r="L274" s="1"/>
      <c r="M274" s="1"/>
      <c r="N274" s="1"/>
      <c r="O274" s="1"/>
      <c r="P274" s="1"/>
      <c r="Q274" s="1"/>
      <c r="R274" s="484"/>
      <c r="S274" s="1"/>
      <c r="T274" s="1"/>
      <c r="U274" s="336"/>
      <c r="V274" s="1"/>
      <c r="W274" s="1"/>
      <c r="X274" s="1"/>
    </row>
    <row r="275" spans="1:24" x14ac:dyDescent="0.25">
      <c r="A275" s="2"/>
      <c r="D275" s="2"/>
      <c r="E275" s="2"/>
      <c r="F275" s="1"/>
      <c r="G275" s="1"/>
      <c r="H275" s="1"/>
      <c r="I275" s="1"/>
      <c r="J275" s="1"/>
      <c r="K275" s="1"/>
      <c r="L275" s="1"/>
      <c r="M275" s="1"/>
      <c r="N275" s="1"/>
      <c r="O275" s="1"/>
      <c r="P275" s="1"/>
      <c r="Q275" s="1"/>
      <c r="R275" s="484"/>
      <c r="S275" s="1"/>
      <c r="T275" s="1"/>
      <c r="U275" s="336"/>
      <c r="V275" s="1"/>
      <c r="W275" s="1"/>
      <c r="X275" s="1"/>
    </row>
    <row r="276" spans="1:24" x14ac:dyDescent="0.25">
      <c r="A276" s="2"/>
      <c r="D276" s="2"/>
      <c r="E276" s="2"/>
      <c r="F276" s="1"/>
      <c r="G276" s="1"/>
      <c r="H276" s="1"/>
      <c r="I276" s="1"/>
      <c r="J276" s="1"/>
      <c r="K276" s="1"/>
      <c r="L276" s="1"/>
      <c r="M276" s="1"/>
      <c r="N276" s="1"/>
      <c r="O276" s="1"/>
      <c r="P276" s="1"/>
      <c r="Q276" s="1"/>
      <c r="R276" s="484"/>
      <c r="S276" s="1"/>
      <c r="T276" s="1"/>
      <c r="U276" s="336"/>
      <c r="V276" s="1"/>
      <c r="W276" s="1"/>
      <c r="X276" s="1"/>
    </row>
    <row r="277" spans="1:24" x14ac:dyDescent="0.25">
      <c r="A277" s="2"/>
      <c r="D277" s="2"/>
      <c r="E277" s="2"/>
      <c r="F277" s="1"/>
      <c r="G277" s="1"/>
      <c r="H277" s="1"/>
      <c r="I277" s="1"/>
      <c r="J277" s="1"/>
      <c r="K277" s="1"/>
      <c r="L277" s="1"/>
      <c r="M277" s="1"/>
      <c r="N277" s="1"/>
      <c r="O277" s="1"/>
      <c r="P277" s="1"/>
      <c r="Q277" s="1"/>
      <c r="R277" s="484"/>
      <c r="S277" s="1"/>
      <c r="T277" s="1"/>
      <c r="U277" s="336"/>
      <c r="V277" s="1"/>
      <c r="W277" s="1"/>
      <c r="X277" s="1"/>
    </row>
    <row r="278" spans="1:24" x14ac:dyDescent="0.25">
      <c r="A278" s="2"/>
      <c r="D278" s="2"/>
      <c r="E278" s="2"/>
      <c r="F278" s="1"/>
      <c r="G278" s="1"/>
      <c r="H278" s="1"/>
      <c r="I278" s="1"/>
      <c r="J278" s="1"/>
      <c r="K278" s="1"/>
      <c r="L278" s="1"/>
      <c r="M278" s="1"/>
      <c r="N278" s="1"/>
      <c r="O278" s="1"/>
      <c r="P278" s="1"/>
      <c r="Q278" s="1"/>
      <c r="R278" s="484"/>
      <c r="S278" s="1"/>
      <c r="T278" s="1"/>
      <c r="U278" s="336"/>
      <c r="V278" s="1"/>
      <c r="W278" s="1"/>
      <c r="X278" s="1"/>
    </row>
    <row r="279" spans="1:24" x14ac:dyDescent="0.25">
      <c r="A279" s="2"/>
      <c r="D279" s="2"/>
      <c r="E279" s="2"/>
      <c r="F279" s="1"/>
      <c r="G279" s="1"/>
      <c r="H279" s="1"/>
      <c r="I279" s="1"/>
      <c r="J279" s="1"/>
      <c r="K279" s="1"/>
      <c r="L279" s="1"/>
      <c r="M279" s="1"/>
      <c r="N279" s="1"/>
      <c r="O279" s="1"/>
      <c r="P279" s="1"/>
      <c r="Q279" s="1"/>
      <c r="R279" s="484"/>
      <c r="S279" s="1"/>
      <c r="T279" s="1"/>
      <c r="U279" s="336"/>
      <c r="V279" s="1"/>
      <c r="W279" s="1"/>
      <c r="X279" s="1"/>
    </row>
    <row r="280" spans="1:24" x14ac:dyDescent="0.25">
      <c r="A280" s="2"/>
      <c r="D280" s="2"/>
      <c r="E280" s="2"/>
      <c r="F280" s="1"/>
      <c r="G280" s="1"/>
      <c r="H280" s="1"/>
      <c r="I280" s="1"/>
      <c r="J280" s="1"/>
      <c r="K280" s="1"/>
      <c r="L280" s="1"/>
      <c r="M280" s="1"/>
      <c r="N280" s="1"/>
      <c r="O280" s="1"/>
      <c r="P280" s="1"/>
      <c r="Q280" s="1"/>
      <c r="R280" s="484"/>
      <c r="S280" s="1"/>
      <c r="T280" s="1"/>
      <c r="U280" s="336"/>
      <c r="V280" s="1"/>
      <c r="W280" s="1"/>
      <c r="X280" s="1"/>
    </row>
    <row r="281" spans="1:24" x14ac:dyDescent="0.25">
      <c r="A281" s="2"/>
      <c r="D281" s="2"/>
      <c r="E281" s="2"/>
      <c r="F281" s="1"/>
      <c r="G281" s="1"/>
      <c r="H281" s="1"/>
      <c r="I281" s="1"/>
      <c r="J281" s="1"/>
      <c r="K281" s="1"/>
      <c r="L281" s="1"/>
      <c r="M281" s="1"/>
      <c r="N281" s="1"/>
      <c r="O281" s="1"/>
      <c r="P281" s="1"/>
      <c r="Q281" s="1"/>
      <c r="R281" s="484"/>
      <c r="S281" s="1"/>
      <c r="T281" s="1"/>
      <c r="U281" s="336"/>
      <c r="V281" s="1"/>
      <c r="W281" s="1"/>
      <c r="X281" s="1"/>
    </row>
    <row r="282" spans="1:24" x14ac:dyDescent="0.25">
      <c r="A282" s="2"/>
      <c r="D282" s="2"/>
      <c r="E282" s="2"/>
      <c r="F282" s="1"/>
      <c r="G282" s="1"/>
      <c r="H282" s="1"/>
      <c r="I282" s="1"/>
      <c r="J282" s="1"/>
      <c r="K282" s="1"/>
      <c r="L282" s="1"/>
      <c r="M282" s="1"/>
      <c r="N282" s="1"/>
      <c r="O282" s="1"/>
      <c r="P282" s="1"/>
      <c r="Q282" s="1"/>
      <c r="R282" s="484"/>
      <c r="S282" s="1"/>
      <c r="T282" s="1"/>
      <c r="U282" s="336"/>
      <c r="V282" s="1"/>
      <c r="W282" s="1"/>
      <c r="X282" s="1"/>
    </row>
    <row r="283" spans="1:24" x14ac:dyDescent="0.25">
      <c r="A283" s="2"/>
      <c r="D283" s="2"/>
      <c r="E283" s="2"/>
      <c r="F283" s="1"/>
      <c r="G283" s="1"/>
      <c r="H283" s="1"/>
      <c r="I283" s="1"/>
      <c r="J283" s="1"/>
      <c r="K283" s="1"/>
      <c r="L283" s="1"/>
      <c r="M283" s="1"/>
      <c r="N283" s="1"/>
      <c r="O283" s="1"/>
      <c r="P283" s="1"/>
      <c r="Q283" s="1"/>
      <c r="R283" s="484"/>
      <c r="S283" s="1"/>
      <c r="T283" s="1"/>
      <c r="U283" s="336"/>
      <c r="V283" s="1"/>
      <c r="W283" s="1"/>
      <c r="X283" s="1"/>
    </row>
    <row r="284" spans="1:24" x14ac:dyDescent="0.25">
      <c r="A284" s="2"/>
      <c r="D284" s="2"/>
      <c r="E284" s="2"/>
      <c r="F284" s="1"/>
      <c r="G284" s="1"/>
      <c r="H284" s="1"/>
      <c r="I284" s="1"/>
      <c r="J284" s="1"/>
      <c r="K284" s="1"/>
      <c r="L284" s="1"/>
      <c r="M284" s="1"/>
      <c r="N284" s="1"/>
      <c r="O284" s="1"/>
      <c r="P284" s="1"/>
      <c r="Q284" s="1"/>
      <c r="R284" s="484"/>
      <c r="S284" s="1"/>
      <c r="T284" s="1"/>
      <c r="U284" s="336"/>
      <c r="V284" s="1"/>
      <c r="W284" s="1"/>
      <c r="X284" s="1"/>
    </row>
    <row r="285" spans="1:24" x14ac:dyDescent="0.25">
      <c r="A285" s="2"/>
      <c r="D285" s="2"/>
      <c r="E285" s="2"/>
      <c r="F285" s="1"/>
      <c r="G285" s="1"/>
      <c r="H285" s="1"/>
      <c r="I285" s="1"/>
      <c r="J285" s="1"/>
      <c r="K285" s="1"/>
      <c r="L285" s="1"/>
      <c r="M285" s="1"/>
      <c r="N285" s="1"/>
      <c r="O285" s="1"/>
      <c r="P285" s="1"/>
      <c r="Q285" s="1"/>
      <c r="R285" s="484"/>
      <c r="S285" s="1"/>
      <c r="T285" s="1"/>
      <c r="U285" s="336"/>
      <c r="V285" s="1"/>
      <c r="W285" s="1"/>
      <c r="X285" s="1"/>
    </row>
    <row r="286" spans="1:24" x14ac:dyDescent="0.25">
      <c r="A286" s="2"/>
      <c r="D286" s="2"/>
      <c r="E286" s="2"/>
      <c r="F286" s="1"/>
      <c r="G286" s="1"/>
      <c r="H286" s="1"/>
      <c r="I286" s="1"/>
      <c r="J286" s="1"/>
      <c r="K286" s="1"/>
      <c r="L286" s="1"/>
      <c r="M286" s="1"/>
      <c r="N286" s="1"/>
      <c r="O286" s="1"/>
      <c r="P286" s="1"/>
      <c r="Q286" s="1"/>
      <c r="R286" s="484"/>
      <c r="S286" s="1"/>
      <c r="T286" s="1"/>
      <c r="U286" s="336"/>
      <c r="V286" s="1"/>
      <c r="W286" s="1"/>
      <c r="X286" s="1"/>
    </row>
    <row r="287" spans="1:24" x14ac:dyDescent="0.25">
      <c r="A287" s="2"/>
      <c r="D287" s="2"/>
      <c r="E287" s="2"/>
      <c r="F287" s="1"/>
      <c r="G287" s="1"/>
      <c r="H287" s="1"/>
      <c r="I287" s="1"/>
      <c r="J287" s="1"/>
      <c r="K287" s="1"/>
      <c r="L287" s="1"/>
      <c r="M287" s="1"/>
      <c r="N287" s="1"/>
      <c r="O287" s="1"/>
      <c r="P287" s="1"/>
      <c r="Q287" s="1"/>
      <c r="R287" s="484"/>
      <c r="S287" s="1"/>
      <c r="T287" s="1"/>
      <c r="U287" s="336"/>
      <c r="V287" s="1"/>
      <c r="W287" s="1"/>
      <c r="X287" s="1"/>
    </row>
    <row r="288" spans="1:24" x14ac:dyDescent="0.25">
      <c r="A288" s="2"/>
      <c r="D288" s="2"/>
      <c r="E288" s="2"/>
      <c r="F288" s="1"/>
      <c r="G288" s="1"/>
      <c r="H288" s="1"/>
      <c r="I288" s="1"/>
      <c r="J288" s="1"/>
      <c r="K288" s="1"/>
      <c r="L288" s="1"/>
      <c r="M288" s="1"/>
      <c r="N288" s="1"/>
      <c r="O288" s="1"/>
      <c r="P288" s="1"/>
      <c r="Q288" s="1"/>
      <c r="R288" s="484"/>
      <c r="S288" s="1"/>
      <c r="T288" s="1"/>
      <c r="U288" s="336"/>
      <c r="V288" s="1"/>
      <c r="W288" s="1"/>
      <c r="X288" s="1"/>
    </row>
    <row r="289" spans="1:24" x14ac:dyDescent="0.25">
      <c r="A289" s="2"/>
      <c r="D289" s="2"/>
      <c r="E289" s="2"/>
      <c r="F289" s="1"/>
      <c r="G289" s="1"/>
      <c r="H289" s="1"/>
      <c r="I289" s="1"/>
      <c r="J289" s="1"/>
      <c r="K289" s="1"/>
      <c r="L289" s="1"/>
      <c r="M289" s="1"/>
      <c r="N289" s="1"/>
      <c r="O289" s="1"/>
      <c r="P289" s="1"/>
      <c r="Q289" s="1"/>
      <c r="R289" s="484"/>
      <c r="S289" s="1"/>
      <c r="T289" s="1"/>
      <c r="U289" s="336"/>
      <c r="V289" s="1"/>
      <c r="W289" s="1"/>
      <c r="X289" s="1"/>
    </row>
    <row r="290" spans="1:24" x14ac:dyDescent="0.25">
      <c r="A290" s="2"/>
      <c r="D290" s="2"/>
      <c r="E290" s="2"/>
      <c r="F290" s="1"/>
      <c r="G290" s="1"/>
      <c r="H290" s="1"/>
      <c r="I290" s="1"/>
      <c r="J290" s="1"/>
      <c r="K290" s="1"/>
      <c r="L290" s="1"/>
      <c r="M290" s="1"/>
      <c r="N290" s="1"/>
      <c r="O290" s="1"/>
      <c r="P290" s="1"/>
      <c r="Q290" s="1"/>
      <c r="R290" s="484"/>
      <c r="S290" s="1"/>
      <c r="T290" s="1"/>
      <c r="U290" s="336"/>
      <c r="V290" s="1"/>
      <c r="W290" s="1"/>
      <c r="X290" s="1"/>
    </row>
    <row r="291" spans="1:24" x14ac:dyDescent="0.25">
      <c r="A291" s="2"/>
      <c r="D291" s="2"/>
      <c r="E291" s="2"/>
      <c r="F291" s="1"/>
      <c r="G291" s="1"/>
      <c r="H291" s="1"/>
      <c r="I291" s="1"/>
      <c r="J291" s="1"/>
      <c r="K291" s="1"/>
      <c r="L291" s="1"/>
      <c r="M291" s="1"/>
      <c r="N291" s="1"/>
      <c r="O291" s="1"/>
      <c r="P291" s="1"/>
      <c r="Q291" s="1"/>
      <c r="R291" s="484"/>
      <c r="S291" s="1"/>
      <c r="T291" s="1"/>
      <c r="U291" s="336"/>
      <c r="V291" s="1"/>
      <c r="W291" s="1"/>
      <c r="X291" s="1"/>
    </row>
    <row r="292" spans="1:24" x14ac:dyDescent="0.25">
      <c r="A292" s="2"/>
      <c r="D292" s="2"/>
      <c r="E292" s="2"/>
      <c r="F292" s="1"/>
      <c r="G292" s="1"/>
      <c r="H292" s="1"/>
      <c r="I292" s="1"/>
      <c r="J292" s="1"/>
      <c r="K292" s="1"/>
      <c r="L292" s="1"/>
      <c r="M292" s="1"/>
      <c r="N292" s="1"/>
      <c r="O292" s="1"/>
      <c r="P292" s="1"/>
      <c r="Q292" s="1"/>
      <c r="R292" s="484"/>
      <c r="S292" s="1"/>
      <c r="T292" s="1"/>
      <c r="U292" s="336"/>
      <c r="V292" s="1"/>
      <c r="W292" s="1"/>
      <c r="X292" s="1"/>
    </row>
    <row r="293" spans="1:24" x14ac:dyDescent="0.25">
      <c r="A293" s="2"/>
      <c r="D293" s="2"/>
      <c r="E293" s="2"/>
      <c r="F293" s="1"/>
      <c r="G293" s="1"/>
      <c r="H293" s="1"/>
      <c r="I293" s="1"/>
      <c r="J293" s="1"/>
      <c r="K293" s="1"/>
      <c r="L293" s="1"/>
      <c r="M293" s="1"/>
      <c r="N293" s="1"/>
      <c r="O293" s="1"/>
      <c r="P293" s="1"/>
      <c r="Q293" s="1"/>
      <c r="R293" s="484"/>
      <c r="S293" s="1"/>
      <c r="T293" s="1"/>
      <c r="U293" s="336"/>
      <c r="V293" s="1"/>
      <c r="W293" s="1"/>
      <c r="X293" s="1"/>
    </row>
    <row r="294" spans="1:24" x14ac:dyDescent="0.25">
      <c r="A294" s="2"/>
      <c r="D294" s="2"/>
      <c r="E294" s="2"/>
      <c r="F294" s="1"/>
      <c r="G294" s="1"/>
      <c r="H294" s="1"/>
      <c r="I294" s="1"/>
      <c r="J294" s="1"/>
      <c r="K294" s="1"/>
      <c r="L294" s="1"/>
      <c r="M294" s="1"/>
      <c r="N294" s="1"/>
      <c r="O294" s="1"/>
      <c r="P294" s="1"/>
      <c r="Q294" s="1"/>
      <c r="R294" s="484"/>
      <c r="S294" s="1"/>
      <c r="T294" s="1"/>
      <c r="U294" s="336"/>
      <c r="V294" s="1"/>
      <c r="W294" s="1"/>
      <c r="X294" s="1"/>
    </row>
    <row r="295" spans="1:24" x14ac:dyDescent="0.25">
      <c r="A295" s="2"/>
      <c r="D295" s="2"/>
      <c r="E295" s="2"/>
      <c r="F295" s="1"/>
      <c r="G295" s="1"/>
      <c r="H295" s="1"/>
      <c r="I295" s="1"/>
      <c r="J295" s="1"/>
      <c r="K295" s="1"/>
      <c r="L295" s="1"/>
      <c r="M295" s="1"/>
      <c r="N295" s="1"/>
      <c r="O295" s="1"/>
      <c r="P295" s="1"/>
      <c r="Q295" s="1"/>
      <c r="R295" s="484"/>
      <c r="S295" s="1"/>
      <c r="T295" s="1"/>
      <c r="U295" s="336"/>
      <c r="V295" s="1"/>
      <c r="W295" s="1"/>
      <c r="X295" s="1"/>
    </row>
    <row r="296" spans="1:24" x14ac:dyDescent="0.25">
      <c r="A296" s="2"/>
      <c r="D296" s="2"/>
      <c r="E296" s="2"/>
      <c r="F296" s="1"/>
      <c r="G296" s="1"/>
      <c r="H296" s="1"/>
      <c r="I296" s="1"/>
      <c r="J296" s="1"/>
      <c r="K296" s="1"/>
      <c r="L296" s="1"/>
      <c r="M296" s="1"/>
      <c r="N296" s="1"/>
      <c r="O296" s="1"/>
      <c r="P296" s="1"/>
      <c r="Q296" s="1"/>
      <c r="R296" s="484"/>
      <c r="S296" s="1"/>
      <c r="T296" s="1"/>
      <c r="U296" s="336"/>
      <c r="V296" s="1"/>
      <c r="W296" s="1"/>
      <c r="X296" s="1"/>
    </row>
    <row r="297" spans="1:24" x14ac:dyDescent="0.25">
      <c r="A297" s="2"/>
      <c r="D297" s="2"/>
      <c r="E297" s="2"/>
      <c r="F297" s="1"/>
      <c r="G297" s="1"/>
      <c r="H297" s="1"/>
      <c r="I297" s="1"/>
      <c r="J297" s="1"/>
      <c r="K297" s="1"/>
      <c r="L297" s="1"/>
      <c r="M297" s="1"/>
      <c r="N297" s="1"/>
      <c r="O297" s="1"/>
      <c r="P297" s="1"/>
      <c r="Q297" s="1"/>
      <c r="R297" s="484"/>
      <c r="S297" s="1"/>
      <c r="T297" s="1"/>
      <c r="U297" s="336"/>
      <c r="V297" s="1"/>
      <c r="W297" s="1"/>
      <c r="X297" s="1"/>
    </row>
    <row r="298" spans="1:24" x14ac:dyDescent="0.25">
      <c r="A298" s="2"/>
      <c r="D298" s="2"/>
      <c r="E298" s="2"/>
      <c r="F298" s="1"/>
      <c r="G298" s="1"/>
      <c r="H298" s="1"/>
      <c r="I298" s="1"/>
      <c r="J298" s="1"/>
      <c r="K298" s="1"/>
      <c r="L298" s="1"/>
      <c r="M298" s="1"/>
      <c r="N298" s="1"/>
      <c r="O298" s="1"/>
      <c r="P298" s="1"/>
      <c r="Q298" s="1"/>
      <c r="R298" s="484"/>
      <c r="S298" s="1"/>
      <c r="T298" s="1"/>
      <c r="U298" s="336"/>
      <c r="V298" s="1"/>
      <c r="W298" s="1"/>
      <c r="X298" s="1"/>
    </row>
    <row r="299" spans="1:24" x14ac:dyDescent="0.25">
      <c r="A299" s="2"/>
      <c r="D299" s="2"/>
      <c r="E299" s="2"/>
      <c r="F299" s="1"/>
      <c r="G299" s="1"/>
      <c r="H299" s="1"/>
      <c r="I299" s="1"/>
      <c r="J299" s="1"/>
      <c r="K299" s="1"/>
      <c r="L299" s="1"/>
      <c r="M299" s="1"/>
      <c r="N299" s="1"/>
      <c r="O299" s="1"/>
      <c r="P299" s="1"/>
      <c r="Q299" s="1"/>
      <c r="R299" s="484"/>
      <c r="S299" s="1"/>
      <c r="T299" s="1"/>
      <c r="U299" s="336"/>
      <c r="V299" s="1"/>
      <c r="W299" s="1"/>
      <c r="X299" s="1"/>
    </row>
    <row r="300" spans="1:24" x14ac:dyDescent="0.25">
      <c r="A300" s="2"/>
      <c r="D300" s="2"/>
      <c r="E300" s="2"/>
      <c r="F300" s="1"/>
      <c r="G300" s="1"/>
      <c r="H300" s="1"/>
      <c r="I300" s="1"/>
      <c r="J300" s="1"/>
      <c r="K300" s="1"/>
      <c r="L300" s="1"/>
      <c r="M300" s="1"/>
      <c r="N300" s="1"/>
      <c r="O300" s="1"/>
      <c r="P300" s="1"/>
      <c r="Q300" s="1"/>
      <c r="R300" s="484"/>
      <c r="S300" s="1"/>
      <c r="T300" s="1"/>
      <c r="U300" s="336"/>
      <c r="V300" s="1"/>
      <c r="W300" s="1"/>
      <c r="X300" s="1"/>
    </row>
    <row r="301" spans="1:24" x14ac:dyDescent="0.25">
      <c r="A301" s="2"/>
      <c r="D301" s="2"/>
      <c r="E301" s="2"/>
      <c r="F301" s="1"/>
      <c r="G301" s="1"/>
      <c r="H301" s="1"/>
      <c r="I301" s="1"/>
      <c r="J301" s="1"/>
      <c r="K301" s="1"/>
      <c r="L301" s="1"/>
      <c r="M301" s="1"/>
      <c r="N301" s="1"/>
      <c r="O301" s="1"/>
      <c r="P301" s="1"/>
      <c r="Q301" s="1"/>
      <c r="R301" s="484"/>
      <c r="S301" s="1"/>
      <c r="T301" s="1"/>
      <c r="U301" s="336"/>
      <c r="V301" s="1"/>
      <c r="W301" s="1"/>
      <c r="X301" s="1"/>
    </row>
    <row r="302" spans="1:24" x14ac:dyDescent="0.25">
      <c r="A302" s="2"/>
      <c r="D302" s="2"/>
      <c r="E302" s="2"/>
      <c r="F302" s="1"/>
      <c r="G302" s="1"/>
      <c r="H302" s="1"/>
      <c r="I302" s="1"/>
      <c r="J302" s="1"/>
      <c r="K302" s="1"/>
      <c r="L302" s="1"/>
      <c r="M302" s="1"/>
      <c r="N302" s="1"/>
      <c r="O302" s="1"/>
      <c r="P302" s="1"/>
      <c r="Q302" s="1"/>
      <c r="R302" s="484"/>
      <c r="S302" s="1"/>
      <c r="T302" s="1"/>
      <c r="U302" s="336"/>
      <c r="V302" s="1"/>
      <c r="W302" s="1"/>
      <c r="X302" s="1"/>
    </row>
    <row r="303" spans="1:24" x14ac:dyDescent="0.25">
      <c r="A303" s="2"/>
      <c r="D303" s="2"/>
      <c r="E303" s="2"/>
      <c r="F303" s="1"/>
      <c r="G303" s="1"/>
      <c r="H303" s="1"/>
      <c r="I303" s="1"/>
      <c r="J303" s="1"/>
      <c r="K303" s="1"/>
      <c r="L303" s="1"/>
      <c r="M303" s="1"/>
      <c r="N303" s="1"/>
      <c r="O303" s="1"/>
      <c r="P303" s="1"/>
      <c r="Q303" s="1"/>
      <c r="R303" s="1"/>
      <c r="S303" s="1"/>
      <c r="T303" s="1"/>
      <c r="U303" s="336"/>
      <c r="V303" s="1"/>
      <c r="W303" s="1"/>
      <c r="X303" s="1"/>
    </row>
    <row r="304" spans="1:24" x14ac:dyDescent="0.25">
      <c r="A304" s="2"/>
      <c r="D304" s="2"/>
      <c r="E304" s="2"/>
      <c r="H304" s="1"/>
      <c r="I304" s="1"/>
      <c r="J304" s="1"/>
      <c r="K304" s="1"/>
      <c r="L304" s="1"/>
      <c r="M304" s="1"/>
      <c r="N304" s="1"/>
      <c r="O304" s="1"/>
      <c r="P304" s="1"/>
      <c r="Q304" s="1"/>
      <c r="R304" s="1"/>
      <c r="S304" s="1"/>
      <c r="T304" s="1"/>
      <c r="U304" s="336"/>
      <c r="V304" s="1"/>
      <c r="W304" s="1"/>
      <c r="X304" s="1"/>
    </row>
    <row r="305" spans="1:24" x14ac:dyDescent="0.25">
      <c r="A305" s="2"/>
      <c r="D305" s="2"/>
      <c r="E305" s="2"/>
      <c r="H305" s="1"/>
      <c r="I305" s="1"/>
      <c r="J305" s="1"/>
      <c r="K305" s="1"/>
      <c r="L305" s="1"/>
      <c r="M305" s="1"/>
      <c r="N305" s="1"/>
      <c r="O305" s="1"/>
      <c r="P305" s="1"/>
      <c r="Q305" s="1"/>
      <c r="R305" s="1"/>
      <c r="S305" s="1"/>
      <c r="T305" s="1"/>
      <c r="U305" s="336"/>
      <c r="V305" s="1"/>
      <c r="W305" s="1"/>
      <c r="X305" s="1"/>
    </row>
    <row r="306" spans="1:24" x14ac:dyDescent="0.25">
      <c r="A306" s="2"/>
      <c r="D306" s="2"/>
      <c r="E306" s="2"/>
      <c r="H306" s="1"/>
      <c r="I306" s="1"/>
      <c r="J306" s="1"/>
      <c r="K306" s="1"/>
      <c r="L306" s="1"/>
      <c r="M306" s="1"/>
      <c r="N306" s="1"/>
      <c r="O306" s="1"/>
      <c r="P306" s="1"/>
      <c r="Q306" s="1"/>
      <c r="R306" s="1"/>
      <c r="S306" s="1"/>
      <c r="T306" s="1"/>
      <c r="U306" s="336"/>
      <c r="V306" s="1"/>
      <c r="W306" s="1"/>
      <c r="X306" s="1"/>
    </row>
    <row r="307" spans="1:24" x14ac:dyDescent="0.25">
      <c r="A307" s="2"/>
      <c r="D307" s="2"/>
      <c r="E307" s="2"/>
      <c r="H307" s="1"/>
      <c r="I307" s="1"/>
      <c r="J307" s="1"/>
      <c r="K307" s="1"/>
      <c r="L307" s="1"/>
      <c r="M307" s="1"/>
      <c r="N307" s="1"/>
      <c r="O307" s="1"/>
      <c r="P307" s="1"/>
      <c r="Q307" s="1"/>
      <c r="R307" s="1"/>
      <c r="S307" s="1"/>
      <c r="T307" s="1"/>
      <c r="U307" s="336"/>
      <c r="V307" s="1"/>
      <c r="W307" s="1"/>
      <c r="X307" s="1"/>
    </row>
    <row r="308" spans="1:24" x14ac:dyDescent="0.25">
      <c r="A308" s="2"/>
      <c r="D308" s="2"/>
      <c r="E308" s="2"/>
      <c r="H308" s="1"/>
      <c r="I308" s="1"/>
      <c r="J308" s="1"/>
      <c r="K308" s="1"/>
      <c r="L308" s="1"/>
      <c r="M308" s="1"/>
      <c r="N308" s="1"/>
      <c r="O308" s="1"/>
      <c r="P308" s="1"/>
      <c r="Q308" s="1"/>
      <c r="R308" s="1"/>
      <c r="S308" s="1"/>
      <c r="T308" s="1"/>
      <c r="U308" s="336"/>
      <c r="V308" s="1"/>
      <c r="W308" s="1"/>
      <c r="X308" s="1"/>
    </row>
    <row r="309" spans="1:24" x14ac:dyDescent="0.25">
      <c r="A309" s="2"/>
      <c r="D309" s="2"/>
      <c r="E309" s="2"/>
      <c r="H309" s="1"/>
      <c r="I309" s="1"/>
      <c r="J309" s="1"/>
      <c r="K309" s="1"/>
      <c r="L309" s="1"/>
      <c r="M309" s="1"/>
      <c r="N309" s="1"/>
      <c r="O309" s="1"/>
      <c r="P309" s="1"/>
      <c r="Q309" s="1"/>
      <c r="R309" s="1"/>
      <c r="S309" s="1"/>
      <c r="T309" s="1"/>
      <c r="U309" s="336"/>
      <c r="V309" s="1"/>
      <c r="W309" s="1"/>
      <c r="X309" s="1"/>
    </row>
    <row r="310" spans="1:24" x14ac:dyDescent="0.25">
      <c r="A310" s="2"/>
      <c r="D310" s="2"/>
      <c r="E310" s="2"/>
      <c r="H310" s="1"/>
      <c r="I310" s="1"/>
      <c r="J310" s="1"/>
      <c r="K310" s="1"/>
      <c r="L310" s="1"/>
      <c r="M310" s="1"/>
      <c r="N310" s="1"/>
      <c r="O310" s="1"/>
      <c r="P310" s="1"/>
      <c r="Q310" s="1"/>
      <c r="R310" s="1"/>
      <c r="S310" s="1"/>
      <c r="T310" s="1"/>
      <c r="U310" s="336"/>
      <c r="V310" s="1"/>
      <c r="W310" s="1"/>
      <c r="X310" s="1"/>
    </row>
  </sheetData>
  <sheetProtection selectLockedCells="1" autoFilter="0"/>
  <mergeCells count="634">
    <mergeCell ref="H138:I138"/>
    <mergeCell ref="J138:K138"/>
    <mergeCell ref="L138:M138"/>
    <mergeCell ref="N138:O138"/>
    <mergeCell ref="P138:Q138"/>
    <mergeCell ref="T136:U136"/>
    <mergeCell ref="H137:I137"/>
    <mergeCell ref="J137:K137"/>
    <mergeCell ref="L137:M137"/>
    <mergeCell ref="N137:O137"/>
    <mergeCell ref="P137:Q137"/>
    <mergeCell ref="H136:I136"/>
    <mergeCell ref="J136:K136"/>
    <mergeCell ref="L136:M136"/>
    <mergeCell ref="N136:O136"/>
    <mergeCell ref="P136:Q136"/>
    <mergeCell ref="H134:I134"/>
    <mergeCell ref="J134:K134"/>
    <mergeCell ref="L134:M134"/>
    <mergeCell ref="H135:I135"/>
    <mergeCell ref="J135:K135"/>
    <mergeCell ref="L135:M135"/>
    <mergeCell ref="H132:I132"/>
    <mergeCell ref="J132:K132"/>
    <mergeCell ref="L132:M132"/>
    <mergeCell ref="H133:I133"/>
    <mergeCell ref="J133:K133"/>
    <mergeCell ref="L133:M133"/>
    <mergeCell ref="H130:I130"/>
    <mergeCell ref="J130:K130"/>
    <mergeCell ref="L130:M130"/>
    <mergeCell ref="H131:I131"/>
    <mergeCell ref="J131:K131"/>
    <mergeCell ref="L131:M131"/>
    <mergeCell ref="H128:I128"/>
    <mergeCell ref="J128:K128"/>
    <mergeCell ref="L128:M128"/>
    <mergeCell ref="N128:O128"/>
    <mergeCell ref="P128:Q128"/>
    <mergeCell ref="H129:I129"/>
    <mergeCell ref="J129:K129"/>
    <mergeCell ref="L129:M129"/>
    <mergeCell ref="N129:O129"/>
    <mergeCell ref="P129:Q129"/>
    <mergeCell ref="H126:I126"/>
    <mergeCell ref="J126:K126"/>
    <mergeCell ref="L126:M126"/>
    <mergeCell ref="N126:O126"/>
    <mergeCell ref="P126:Q126"/>
    <mergeCell ref="H127:I127"/>
    <mergeCell ref="J127:K127"/>
    <mergeCell ref="L127:M127"/>
    <mergeCell ref="N127:O127"/>
    <mergeCell ref="P127:Q127"/>
    <mergeCell ref="H124:I124"/>
    <mergeCell ref="J124:K124"/>
    <mergeCell ref="L124:M124"/>
    <mergeCell ref="N124:O124"/>
    <mergeCell ref="P124:Q124"/>
    <mergeCell ref="H125:I125"/>
    <mergeCell ref="J125:K125"/>
    <mergeCell ref="L125:M125"/>
    <mergeCell ref="N125:O125"/>
    <mergeCell ref="P125:Q125"/>
    <mergeCell ref="H122:I122"/>
    <mergeCell ref="J122:K122"/>
    <mergeCell ref="L122:M122"/>
    <mergeCell ref="N122:O122"/>
    <mergeCell ref="P122:Q122"/>
    <mergeCell ref="H123:I123"/>
    <mergeCell ref="J123:K123"/>
    <mergeCell ref="L123:M123"/>
    <mergeCell ref="N123:O123"/>
    <mergeCell ref="P123:Q123"/>
    <mergeCell ref="H120:I120"/>
    <mergeCell ref="J120:K120"/>
    <mergeCell ref="L120:M120"/>
    <mergeCell ref="N120:O120"/>
    <mergeCell ref="P120:Q120"/>
    <mergeCell ref="H121:I121"/>
    <mergeCell ref="J121:K121"/>
    <mergeCell ref="L121:M121"/>
    <mergeCell ref="N121:O121"/>
    <mergeCell ref="P121:Q121"/>
    <mergeCell ref="H118:I118"/>
    <mergeCell ref="J118:K118"/>
    <mergeCell ref="L118:M118"/>
    <mergeCell ref="N118:O118"/>
    <mergeCell ref="P118:Q118"/>
    <mergeCell ref="H119:I119"/>
    <mergeCell ref="J119:K119"/>
    <mergeCell ref="L119:M119"/>
    <mergeCell ref="N119:O119"/>
    <mergeCell ref="P119:Q119"/>
    <mergeCell ref="H116:I116"/>
    <mergeCell ref="J116:K116"/>
    <mergeCell ref="L116:M116"/>
    <mergeCell ref="N116:O116"/>
    <mergeCell ref="P116:Q116"/>
    <mergeCell ref="H117:I117"/>
    <mergeCell ref="J117:K117"/>
    <mergeCell ref="L117:M117"/>
    <mergeCell ref="N117:O117"/>
    <mergeCell ref="P117:Q117"/>
    <mergeCell ref="H114:I114"/>
    <mergeCell ref="J114:K114"/>
    <mergeCell ref="L114:M114"/>
    <mergeCell ref="N114:O114"/>
    <mergeCell ref="P114:Q114"/>
    <mergeCell ref="H115:I115"/>
    <mergeCell ref="J115:K115"/>
    <mergeCell ref="L115:M115"/>
    <mergeCell ref="N115:O115"/>
    <mergeCell ref="P115:Q115"/>
    <mergeCell ref="H112:I112"/>
    <mergeCell ref="J112:K112"/>
    <mergeCell ref="L112:M112"/>
    <mergeCell ref="N112:O112"/>
    <mergeCell ref="P112:Q112"/>
    <mergeCell ref="H113:I113"/>
    <mergeCell ref="J113:K113"/>
    <mergeCell ref="L113:M113"/>
    <mergeCell ref="N113:O113"/>
    <mergeCell ref="P113:Q113"/>
    <mergeCell ref="H110:I110"/>
    <mergeCell ref="J110:K110"/>
    <mergeCell ref="L110:M110"/>
    <mergeCell ref="N110:O110"/>
    <mergeCell ref="P110:Q110"/>
    <mergeCell ref="H111:I111"/>
    <mergeCell ref="J111:K111"/>
    <mergeCell ref="L111:M111"/>
    <mergeCell ref="N111:O111"/>
    <mergeCell ref="P111:Q111"/>
    <mergeCell ref="H108:I108"/>
    <mergeCell ref="J108:K108"/>
    <mergeCell ref="L108:M108"/>
    <mergeCell ref="N108:O108"/>
    <mergeCell ref="P108:Q108"/>
    <mergeCell ref="H109:I109"/>
    <mergeCell ref="J109:K109"/>
    <mergeCell ref="L109:M109"/>
    <mergeCell ref="N109:O109"/>
    <mergeCell ref="P109:Q109"/>
    <mergeCell ref="H106:I106"/>
    <mergeCell ref="J106:K106"/>
    <mergeCell ref="L106:M106"/>
    <mergeCell ref="N106:O106"/>
    <mergeCell ref="P106:Q106"/>
    <mergeCell ref="H107:I107"/>
    <mergeCell ref="J107:K107"/>
    <mergeCell ref="L107:M107"/>
    <mergeCell ref="N107:O107"/>
    <mergeCell ref="P107:Q107"/>
    <mergeCell ref="H104:I104"/>
    <mergeCell ref="J104:K104"/>
    <mergeCell ref="L104:M104"/>
    <mergeCell ref="N104:O104"/>
    <mergeCell ref="P104:Q104"/>
    <mergeCell ref="H105:I105"/>
    <mergeCell ref="J105:K105"/>
    <mergeCell ref="L105:M105"/>
    <mergeCell ref="N105:O105"/>
    <mergeCell ref="P105:Q105"/>
    <mergeCell ref="H102:I102"/>
    <mergeCell ref="J102:K102"/>
    <mergeCell ref="L102:M102"/>
    <mergeCell ref="N102:O102"/>
    <mergeCell ref="P102:Q102"/>
    <mergeCell ref="H103:I103"/>
    <mergeCell ref="J103:K103"/>
    <mergeCell ref="L103:M103"/>
    <mergeCell ref="N103:O103"/>
    <mergeCell ref="P103:Q103"/>
    <mergeCell ref="H100:I100"/>
    <mergeCell ref="J100:K100"/>
    <mergeCell ref="L100:M100"/>
    <mergeCell ref="N100:O100"/>
    <mergeCell ref="P100:Q100"/>
    <mergeCell ref="H101:I101"/>
    <mergeCell ref="J101:K101"/>
    <mergeCell ref="L101:M101"/>
    <mergeCell ref="N101:O101"/>
    <mergeCell ref="P101:Q101"/>
    <mergeCell ref="H98:I98"/>
    <mergeCell ref="J98:K98"/>
    <mergeCell ref="L98:M98"/>
    <mergeCell ref="N98:O98"/>
    <mergeCell ref="P98:Q98"/>
    <mergeCell ref="H99:I99"/>
    <mergeCell ref="J99:K99"/>
    <mergeCell ref="L99:M99"/>
    <mergeCell ref="N99:O99"/>
    <mergeCell ref="P99:Q99"/>
    <mergeCell ref="H96:I96"/>
    <mergeCell ref="J96:K96"/>
    <mergeCell ref="L96:M96"/>
    <mergeCell ref="N96:O96"/>
    <mergeCell ref="P96:Q96"/>
    <mergeCell ref="H97:I97"/>
    <mergeCell ref="J97:K97"/>
    <mergeCell ref="L97:M97"/>
    <mergeCell ref="N97:O97"/>
    <mergeCell ref="P97:Q97"/>
    <mergeCell ref="H94:I94"/>
    <mergeCell ref="J94:K94"/>
    <mergeCell ref="L94:M94"/>
    <mergeCell ref="N94:O94"/>
    <mergeCell ref="P94:Q94"/>
    <mergeCell ref="H95:I95"/>
    <mergeCell ref="J95:K95"/>
    <mergeCell ref="L95:M95"/>
    <mergeCell ref="N95:O95"/>
    <mergeCell ref="P95:Q95"/>
    <mergeCell ref="H92:I92"/>
    <mergeCell ref="J92:K92"/>
    <mergeCell ref="L92:M92"/>
    <mergeCell ref="N92:O92"/>
    <mergeCell ref="P92:Q92"/>
    <mergeCell ref="H93:I93"/>
    <mergeCell ref="J93:K93"/>
    <mergeCell ref="L93:M93"/>
    <mergeCell ref="N93:O93"/>
    <mergeCell ref="P93:Q93"/>
    <mergeCell ref="H90:I90"/>
    <mergeCell ref="J90:K90"/>
    <mergeCell ref="L90:M90"/>
    <mergeCell ref="N90:O90"/>
    <mergeCell ref="P90:Q90"/>
    <mergeCell ref="H91:I91"/>
    <mergeCell ref="J91:K91"/>
    <mergeCell ref="L91:M91"/>
    <mergeCell ref="N91:O91"/>
    <mergeCell ref="P91:Q91"/>
    <mergeCell ref="H88:I88"/>
    <mergeCell ref="J88:K88"/>
    <mergeCell ref="L88:M88"/>
    <mergeCell ref="N88:O88"/>
    <mergeCell ref="P88:Q88"/>
    <mergeCell ref="H89:I89"/>
    <mergeCell ref="J89:K89"/>
    <mergeCell ref="L89:M89"/>
    <mergeCell ref="N89:O89"/>
    <mergeCell ref="P89:Q89"/>
    <mergeCell ref="H86:I86"/>
    <mergeCell ref="J86:K86"/>
    <mergeCell ref="L86:M86"/>
    <mergeCell ref="N86:O86"/>
    <mergeCell ref="P86:Q86"/>
    <mergeCell ref="H87:I87"/>
    <mergeCell ref="J87:K87"/>
    <mergeCell ref="L87:M87"/>
    <mergeCell ref="N87:O87"/>
    <mergeCell ref="P87:Q87"/>
    <mergeCell ref="H84:I84"/>
    <mergeCell ref="J84:K84"/>
    <mergeCell ref="L84:M84"/>
    <mergeCell ref="N84:O84"/>
    <mergeCell ref="P84:Q84"/>
    <mergeCell ref="H85:I85"/>
    <mergeCell ref="J85:K85"/>
    <mergeCell ref="L85:M85"/>
    <mergeCell ref="N85:O85"/>
    <mergeCell ref="P85:Q85"/>
    <mergeCell ref="H82:I82"/>
    <mergeCell ref="J82:K82"/>
    <mergeCell ref="L82:M82"/>
    <mergeCell ref="N82:O82"/>
    <mergeCell ref="P82:Q82"/>
    <mergeCell ref="H83:I83"/>
    <mergeCell ref="J83:K83"/>
    <mergeCell ref="L83:M83"/>
    <mergeCell ref="N83:O83"/>
    <mergeCell ref="P83:Q83"/>
    <mergeCell ref="H80:I80"/>
    <mergeCell ref="J80:K80"/>
    <mergeCell ref="L80:M80"/>
    <mergeCell ref="N80:O80"/>
    <mergeCell ref="P80:Q80"/>
    <mergeCell ref="H81:I81"/>
    <mergeCell ref="J81:K81"/>
    <mergeCell ref="L81:M81"/>
    <mergeCell ref="N81:O81"/>
    <mergeCell ref="P81:Q81"/>
    <mergeCell ref="H78:I78"/>
    <mergeCell ref="J78:K78"/>
    <mergeCell ref="L78:M78"/>
    <mergeCell ref="N78:O78"/>
    <mergeCell ref="P78:Q78"/>
    <mergeCell ref="H79:I79"/>
    <mergeCell ref="J79:K79"/>
    <mergeCell ref="L79:M79"/>
    <mergeCell ref="N79:O79"/>
    <mergeCell ref="P79:Q79"/>
    <mergeCell ref="H76:I76"/>
    <mergeCell ref="J76:K76"/>
    <mergeCell ref="L76:M76"/>
    <mergeCell ref="N76:O76"/>
    <mergeCell ref="P76:Q76"/>
    <mergeCell ref="H77:I77"/>
    <mergeCell ref="J77:K77"/>
    <mergeCell ref="L77:M77"/>
    <mergeCell ref="N77:O77"/>
    <mergeCell ref="P77:Q77"/>
    <mergeCell ref="H74:I74"/>
    <mergeCell ref="J74:K74"/>
    <mergeCell ref="L74:M74"/>
    <mergeCell ref="N74:O74"/>
    <mergeCell ref="P74:Q74"/>
    <mergeCell ref="H75:I75"/>
    <mergeCell ref="J75:K75"/>
    <mergeCell ref="L75:M75"/>
    <mergeCell ref="N75:O75"/>
    <mergeCell ref="P75:Q75"/>
    <mergeCell ref="H72:I72"/>
    <mergeCell ref="J72:K72"/>
    <mergeCell ref="L72:M72"/>
    <mergeCell ref="N72:O72"/>
    <mergeCell ref="P72:Q72"/>
    <mergeCell ref="H73:I73"/>
    <mergeCell ref="J73:K73"/>
    <mergeCell ref="L73:M73"/>
    <mergeCell ref="N73:O73"/>
    <mergeCell ref="P73:Q73"/>
    <mergeCell ref="H70:I70"/>
    <mergeCell ref="J70:K70"/>
    <mergeCell ref="L70:M70"/>
    <mergeCell ref="N70:O70"/>
    <mergeCell ref="P70:Q70"/>
    <mergeCell ref="H71:I71"/>
    <mergeCell ref="J71:K71"/>
    <mergeCell ref="L71:M71"/>
    <mergeCell ref="N71:O71"/>
    <mergeCell ref="P71:Q71"/>
    <mergeCell ref="H68:I68"/>
    <mergeCell ref="J68:K68"/>
    <mergeCell ref="L68:M68"/>
    <mergeCell ref="N68:O68"/>
    <mergeCell ref="P68:Q68"/>
    <mergeCell ref="H69:I69"/>
    <mergeCell ref="J69:K69"/>
    <mergeCell ref="L69:M69"/>
    <mergeCell ref="N69:O69"/>
    <mergeCell ref="P69:Q69"/>
    <mergeCell ref="H66:I66"/>
    <mergeCell ref="J66:K66"/>
    <mergeCell ref="L66:M66"/>
    <mergeCell ref="N66:O66"/>
    <mergeCell ref="P66:Q66"/>
    <mergeCell ref="H67:I67"/>
    <mergeCell ref="J67:K67"/>
    <mergeCell ref="L67:M67"/>
    <mergeCell ref="N67:O67"/>
    <mergeCell ref="P67:Q67"/>
    <mergeCell ref="H64:I64"/>
    <mergeCell ref="J64:K64"/>
    <mergeCell ref="L64:M64"/>
    <mergeCell ref="N64:O64"/>
    <mergeCell ref="P64:Q64"/>
    <mergeCell ref="H65:I65"/>
    <mergeCell ref="J65:K65"/>
    <mergeCell ref="L65:M65"/>
    <mergeCell ref="N65:O65"/>
    <mergeCell ref="P65:Q65"/>
    <mergeCell ref="H62:I62"/>
    <mergeCell ref="J62:K62"/>
    <mergeCell ref="L62:M62"/>
    <mergeCell ref="N62:O62"/>
    <mergeCell ref="P62:Q62"/>
    <mergeCell ref="H63:I63"/>
    <mergeCell ref="J63:K63"/>
    <mergeCell ref="L63:M63"/>
    <mergeCell ref="N63:O63"/>
    <mergeCell ref="P63:Q63"/>
    <mergeCell ref="H60:I60"/>
    <mergeCell ref="J60:K60"/>
    <mergeCell ref="L60:M60"/>
    <mergeCell ref="N60:O60"/>
    <mergeCell ref="P60:Q60"/>
    <mergeCell ref="H61:I61"/>
    <mergeCell ref="J61:K61"/>
    <mergeCell ref="L61:M61"/>
    <mergeCell ref="N61:O61"/>
    <mergeCell ref="P61:Q61"/>
    <mergeCell ref="H58:I58"/>
    <mergeCell ref="J58:K58"/>
    <mergeCell ref="L58:M58"/>
    <mergeCell ref="N58:O58"/>
    <mergeCell ref="P58:Q58"/>
    <mergeCell ref="H59:I59"/>
    <mergeCell ref="J59:K59"/>
    <mergeCell ref="L59:M59"/>
    <mergeCell ref="N59:O59"/>
    <mergeCell ref="P59:Q59"/>
    <mergeCell ref="H56:I56"/>
    <mergeCell ref="J56:K56"/>
    <mergeCell ref="L56:M56"/>
    <mergeCell ref="N56:O56"/>
    <mergeCell ref="P56:Q56"/>
    <mergeCell ref="H57:I57"/>
    <mergeCell ref="J57:K57"/>
    <mergeCell ref="L57:M57"/>
    <mergeCell ref="N57:O57"/>
    <mergeCell ref="P57:Q57"/>
    <mergeCell ref="H54:I54"/>
    <mergeCell ref="J54:K54"/>
    <mergeCell ref="L54:M54"/>
    <mergeCell ref="N54:O54"/>
    <mergeCell ref="P54:Q54"/>
    <mergeCell ref="H55:I55"/>
    <mergeCell ref="J55:K55"/>
    <mergeCell ref="L55:M55"/>
    <mergeCell ref="N55:O55"/>
    <mergeCell ref="P55:Q55"/>
    <mergeCell ref="H52:I52"/>
    <mergeCell ref="J52:K52"/>
    <mergeCell ref="L52:M52"/>
    <mergeCell ref="N52:O52"/>
    <mergeCell ref="P52:Q52"/>
    <mergeCell ref="H53:I53"/>
    <mergeCell ref="J53:K53"/>
    <mergeCell ref="L53:M53"/>
    <mergeCell ref="N53:O53"/>
    <mergeCell ref="P53:Q53"/>
    <mergeCell ref="H50:I50"/>
    <mergeCell ref="J50:K50"/>
    <mergeCell ref="L50:M50"/>
    <mergeCell ref="N50:O50"/>
    <mergeCell ref="P50:Q50"/>
    <mergeCell ref="H51:I51"/>
    <mergeCell ref="J51:K51"/>
    <mergeCell ref="L51:M51"/>
    <mergeCell ref="N51:O51"/>
    <mergeCell ref="P51:Q51"/>
    <mergeCell ref="H48:I48"/>
    <mergeCell ref="J48:K48"/>
    <mergeCell ref="L48:M48"/>
    <mergeCell ref="N48:O48"/>
    <mergeCell ref="P48:Q48"/>
    <mergeCell ref="H49:I49"/>
    <mergeCell ref="J49:K49"/>
    <mergeCell ref="L49:M49"/>
    <mergeCell ref="N49:O49"/>
    <mergeCell ref="P49:Q49"/>
    <mergeCell ref="H46:I46"/>
    <mergeCell ref="J46:K46"/>
    <mergeCell ref="L46:M46"/>
    <mergeCell ref="N46:O46"/>
    <mergeCell ref="P46:Q46"/>
    <mergeCell ref="H47:I47"/>
    <mergeCell ref="J47:K47"/>
    <mergeCell ref="L47:M47"/>
    <mergeCell ref="N47:O47"/>
    <mergeCell ref="P47:Q47"/>
    <mergeCell ref="H44:I44"/>
    <mergeCell ref="J44:K44"/>
    <mergeCell ref="L44:M44"/>
    <mergeCell ref="N44:O44"/>
    <mergeCell ref="P44:Q44"/>
    <mergeCell ref="H45:I45"/>
    <mergeCell ref="J45:K45"/>
    <mergeCell ref="L45:M45"/>
    <mergeCell ref="N45:O45"/>
    <mergeCell ref="P45:Q45"/>
    <mergeCell ref="H42:I42"/>
    <mergeCell ref="J42:K42"/>
    <mergeCell ref="L42:M42"/>
    <mergeCell ref="N42:O42"/>
    <mergeCell ref="P42:Q42"/>
    <mergeCell ref="H43:I43"/>
    <mergeCell ref="J43:K43"/>
    <mergeCell ref="L43:M43"/>
    <mergeCell ref="N43:O43"/>
    <mergeCell ref="P43:Q43"/>
    <mergeCell ref="H40:I40"/>
    <mergeCell ref="J40:K40"/>
    <mergeCell ref="L40:M40"/>
    <mergeCell ref="N40:O40"/>
    <mergeCell ref="P40:Q40"/>
    <mergeCell ref="H41:I41"/>
    <mergeCell ref="J41:K41"/>
    <mergeCell ref="L41:M41"/>
    <mergeCell ref="N41:O41"/>
    <mergeCell ref="P41:Q41"/>
    <mergeCell ref="H38:I38"/>
    <mergeCell ref="J38:K38"/>
    <mergeCell ref="L38:M38"/>
    <mergeCell ref="N38:O38"/>
    <mergeCell ref="P38:Q38"/>
    <mergeCell ref="H39:I39"/>
    <mergeCell ref="J39:K39"/>
    <mergeCell ref="L39:M39"/>
    <mergeCell ref="N39:O39"/>
    <mergeCell ref="P39:Q39"/>
    <mergeCell ref="H36:I36"/>
    <mergeCell ref="J36:K36"/>
    <mergeCell ref="L36:M36"/>
    <mergeCell ref="N36:O36"/>
    <mergeCell ref="P36:Q36"/>
    <mergeCell ref="H37:I37"/>
    <mergeCell ref="J37:K37"/>
    <mergeCell ref="L37:M37"/>
    <mergeCell ref="N37:O37"/>
    <mergeCell ref="P37:Q37"/>
    <mergeCell ref="H34:I34"/>
    <mergeCell ref="J34:K34"/>
    <mergeCell ref="L34:M34"/>
    <mergeCell ref="N34:O34"/>
    <mergeCell ref="P34:Q34"/>
    <mergeCell ref="H35:I35"/>
    <mergeCell ref="J35:K35"/>
    <mergeCell ref="L35:M35"/>
    <mergeCell ref="N35:O35"/>
    <mergeCell ref="P35:Q35"/>
    <mergeCell ref="H32:I32"/>
    <mergeCell ref="J32:K32"/>
    <mergeCell ref="L32:M32"/>
    <mergeCell ref="N32:O32"/>
    <mergeCell ref="P32:Q32"/>
    <mergeCell ref="H33:I33"/>
    <mergeCell ref="J33:K33"/>
    <mergeCell ref="L33:M33"/>
    <mergeCell ref="N33:O33"/>
    <mergeCell ref="P33:Q33"/>
    <mergeCell ref="H30:I30"/>
    <mergeCell ref="J30:K30"/>
    <mergeCell ref="L30:M30"/>
    <mergeCell ref="N30:O30"/>
    <mergeCell ref="P30:Q30"/>
    <mergeCell ref="H31:I31"/>
    <mergeCell ref="J31:K31"/>
    <mergeCell ref="L31:M31"/>
    <mergeCell ref="N31:O31"/>
    <mergeCell ref="P31:Q31"/>
    <mergeCell ref="H28:I28"/>
    <mergeCell ref="J28:K28"/>
    <mergeCell ref="L28:M28"/>
    <mergeCell ref="N28:O28"/>
    <mergeCell ref="P28:Q28"/>
    <mergeCell ref="H29:I29"/>
    <mergeCell ref="J29:K29"/>
    <mergeCell ref="L29:M29"/>
    <mergeCell ref="N29:O29"/>
    <mergeCell ref="P29:Q29"/>
    <mergeCell ref="H26:I26"/>
    <mergeCell ref="J26:K26"/>
    <mergeCell ref="L26:M26"/>
    <mergeCell ref="N26:O26"/>
    <mergeCell ref="P26:Q26"/>
    <mergeCell ref="H27:I27"/>
    <mergeCell ref="J27:K27"/>
    <mergeCell ref="L27:M27"/>
    <mergeCell ref="N27:O27"/>
    <mergeCell ref="P27:Q27"/>
    <mergeCell ref="H24:I24"/>
    <mergeCell ref="J24:K24"/>
    <mergeCell ref="L24:M24"/>
    <mergeCell ref="N24:O24"/>
    <mergeCell ref="P24:Q24"/>
    <mergeCell ref="H25:I25"/>
    <mergeCell ref="J25:K25"/>
    <mergeCell ref="L25:M25"/>
    <mergeCell ref="N25:O25"/>
    <mergeCell ref="P25:Q25"/>
    <mergeCell ref="H22:I22"/>
    <mergeCell ref="J22:K22"/>
    <mergeCell ref="L22:M22"/>
    <mergeCell ref="N22:O22"/>
    <mergeCell ref="P22:Q22"/>
    <mergeCell ref="H23:I23"/>
    <mergeCell ref="J23:K23"/>
    <mergeCell ref="L23:M23"/>
    <mergeCell ref="N23:O23"/>
    <mergeCell ref="P23:Q23"/>
    <mergeCell ref="H20:I20"/>
    <mergeCell ref="J20:K20"/>
    <mergeCell ref="L20:M20"/>
    <mergeCell ref="N20:O20"/>
    <mergeCell ref="P20:Q20"/>
    <mergeCell ref="H21:I21"/>
    <mergeCell ref="J21:K21"/>
    <mergeCell ref="L21:M21"/>
    <mergeCell ref="N21:O21"/>
    <mergeCell ref="P21:Q21"/>
    <mergeCell ref="H18:I18"/>
    <mergeCell ref="J18:K18"/>
    <mergeCell ref="L18:M18"/>
    <mergeCell ref="N18:O18"/>
    <mergeCell ref="P18:Q18"/>
    <mergeCell ref="H19:I19"/>
    <mergeCell ref="J19:K19"/>
    <mergeCell ref="L19:M19"/>
    <mergeCell ref="N19:O19"/>
    <mergeCell ref="P19:Q19"/>
    <mergeCell ref="H16:I16"/>
    <mergeCell ref="J16:K16"/>
    <mergeCell ref="L16:M16"/>
    <mergeCell ref="N16:O16"/>
    <mergeCell ref="P16:Q16"/>
    <mergeCell ref="H17:I17"/>
    <mergeCell ref="J17:K17"/>
    <mergeCell ref="L17:M17"/>
    <mergeCell ref="N17:O17"/>
    <mergeCell ref="P17:Q17"/>
    <mergeCell ref="H14:I14"/>
    <mergeCell ref="J14:K14"/>
    <mergeCell ref="L14:M14"/>
    <mergeCell ref="N14:O14"/>
    <mergeCell ref="P14:Q14"/>
    <mergeCell ref="H15:I15"/>
    <mergeCell ref="J15:K15"/>
    <mergeCell ref="L15:M15"/>
    <mergeCell ref="N15:O15"/>
    <mergeCell ref="P15:Q15"/>
    <mergeCell ref="B2:T4"/>
    <mergeCell ref="B5:T6"/>
    <mergeCell ref="A9:C9"/>
    <mergeCell ref="A11:A12"/>
    <mergeCell ref="B11:B12"/>
    <mergeCell ref="C11:C12"/>
    <mergeCell ref="D11:D12"/>
    <mergeCell ref="F11:F12"/>
    <mergeCell ref="G11:G12"/>
    <mergeCell ref="S11:T11"/>
    <mergeCell ref="H8:X9"/>
    <mergeCell ref="D9:G9"/>
    <mergeCell ref="H12:I12"/>
    <mergeCell ref="J12:K12"/>
    <mergeCell ref="L12:M12"/>
    <mergeCell ref="N12:O12"/>
    <mergeCell ref="P12:Q12"/>
    <mergeCell ref="V11:W12"/>
    <mergeCell ref="X11:X12"/>
    <mergeCell ref="E11:E12"/>
  </mergeCells>
  <conditionalFormatting sqref="A15:G18">
    <cfRule type="cellIs" dxfId="68" priority="4" operator="equal">
      <formula>0</formula>
    </cfRule>
  </conditionalFormatting>
  <conditionalFormatting sqref="L14">
    <cfRule type="cellIs" dxfId="67" priority="8" operator="equal">
      <formula>0</formula>
    </cfRule>
  </conditionalFormatting>
  <conditionalFormatting sqref="A19:G135">
    <cfRule type="cellIs" dxfId="66" priority="3" operator="equal">
      <formula>0</formula>
    </cfRule>
  </conditionalFormatting>
  <conditionalFormatting sqref="L19:L135">
    <cfRule type="cellIs" dxfId="65" priority="15" operator="equal">
      <formula>0</formula>
    </cfRule>
  </conditionalFormatting>
  <conditionalFormatting sqref="W15:X18">
    <cfRule type="cellIs" dxfId="64" priority="20" operator="equal">
      <formula>0</formula>
    </cfRule>
  </conditionalFormatting>
  <conditionalFormatting sqref="W19:X135">
    <cfRule type="cellIs" dxfId="63" priority="13" operator="equal">
      <formula>0</formula>
    </cfRule>
  </conditionalFormatting>
  <conditionalFormatting sqref="H19:I129">
    <cfRule type="cellIs" dxfId="62" priority="12" operator="notBetween">
      <formula>$R19-1.5</formula>
      <formula>$R19+1.5</formula>
    </cfRule>
  </conditionalFormatting>
  <conditionalFormatting sqref="H15:H18 J14:J135 N14:N135 P14:P135">
    <cfRule type="cellIs" dxfId="61" priority="23" operator="equal">
      <formula>0</formula>
    </cfRule>
  </conditionalFormatting>
  <conditionalFormatting sqref="U19:U135 S19:S135">
    <cfRule type="cellIs" dxfId="60" priority="17" operator="equal">
      <formula>0</formula>
    </cfRule>
  </conditionalFormatting>
  <conditionalFormatting sqref="H19:H135">
    <cfRule type="cellIs" dxfId="59" priority="16" operator="equal">
      <formula>0</formula>
    </cfRule>
  </conditionalFormatting>
  <conditionalFormatting sqref="L15:L18">
    <cfRule type="cellIs" dxfId="58" priority="22" operator="equal">
      <formula>0</formula>
    </cfRule>
  </conditionalFormatting>
  <conditionalFormatting sqref="V14:X14 V15:V135 X15:X135">
    <cfRule type="cellIs" dxfId="57" priority="28" operator="equal">
      <formula>0</formula>
    </cfRule>
  </conditionalFormatting>
  <conditionalFormatting sqref="V14:X14 V15:V135 X15:X135">
    <cfRule type="cellIs" dxfId="56" priority="27" operator="equal">
      <formula>0</formula>
    </cfRule>
  </conditionalFormatting>
  <conditionalFormatting sqref="H130:H135 J130:J135 L130:L135 U14 J14:M129 N14:Q135">
    <cfRule type="cellIs" dxfId="55" priority="26" operator="notBetween">
      <formula>$R14-1.5</formula>
      <formula>$R14+1.5</formula>
    </cfRule>
  </conditionalFormatting>
  <conditionalFormatting sqref="S15:S18">
    <cfRule type="cellIs" dxfId="54" priority="25" operator="equal">
      <formula>0</formula>
    </cfRule>
  </conditionalFormatting>
  <conditionalFormatting sqref="U15:U18 S15:S18">
    <cfRule type="cellIs" dxfId="53" priority="24" operator="equal">
      <formula>0</formula>
    </cfRule>
  </conditionalFormatting>
  <conditionalFormatting sqref="W15:X18">
    <cfRule type="cellIs" dxfId="52" priority="21" operator="equal">
      <formula>0</formula>
    </cfRule>
  </conditionalFormatting>
  <conditionalFormatting sqref="H15:I18">
    <cfRule type="cellIs" dxfId="51" priority="19" operator="notBetween">
      <formula>$R15-1.5</formula>
      <formula>$R15+1.5</formula>
    </cfRule>
  </conditionalFormatting>
  <conditionalFormatting sqref="S19:S135">
    <cfRule type="cellIs" dxfId="50" priority="18" operator="equal">
      <formula>0</formula>
    </cfRule>
  </conditionalFormatting>
  <conditionalFormatting sqref="W19:X135">
    <cfRule type="cellIs" dxfId="49" priority="14" operator="equal">
      <formula>0</formula>
    </cfRule>
  </conditionalFormatting>
  <conditionalFormatting sqref="H14 U14">
    <cfRule type="cellIs" dxfId="48" priority="9" operator="equal">
      <formula>0</formula>
    </cfRule>
  </conditionalFormatting>
  <conditionalFormatting sqref="S14">
    <cfRule type="cellIs" dxfId="47" priority="11" operator="equal">
      <formula>0</formula>
    </cfRule>
  </conditionalFormatting>
  <conditionalFormatting sqref="S14">
    <cfRule type="cellIs" dxfId="46" priority="10" operator="equal">
      <formula>0</formula>
    </cfRule>
  </conditionalFormatting>
  <conditionalFormatting sqref="H14:I14">
    <cfRule type="cellIs" dxfId="45" priority="7" operator="notBetween">
      <formula>$R14-1.5</formula>
      <formula>$R14+1.5</formula>
    </cfRule>
  </conditionalFormatting>
  <conditionalFormatting sqref="H14:X135">
    <cfRule type="expression" dxfId="44" priority="6">
      <formula>$A14="falta"</formula>
    </cfRule>
  </conditionalFormatting>
  <conditionalFormatting sqref="A14:G135">
    <cfRule type="cellIs" dxfId="43" priority="5" operator="equal">
      <formula>0</formula>
    </cfRule>
  </conditionalFormatting>
  <conditionalFormatting sqref="A14:G135">
    <cfRule type="expression" dxfId="42" priority="2">
      <formula>$A14="falta"</formula>
    </cfRule>
  </conditionalFormatting>
  <conditionalFormatting sqref="A14:X135">
    <cfRule type="expression" dxfId="41" priority="1">
      <formula>$A14=""</formula>
    </cfRule>
  </conditionalFormatting>
  <dataValidations count="1">
    <dataValidation type="decimal" allowBlank="1" showErrorMessage="1" error="só é permitido a colocação da virgula e não do ponto" sqref="M128:M129 H128:H135 I128:I129 K128:K129 J128:J135 H14:M127 L128:L135 N14:T135" xr:uid="{7B68EF53-FDC9-4A57-8A68-B6AB9C67882C}">
      <formula1>0</formula1>
      <formula2>10</formula2>
    </dataValidation>
  </dataValidations>
  <hyperlinks>
    <hyperlink ref="A2" location="Índice!A1" display="Índice!A1" xr:uid="{D76BF726-7B26-4530-8740-78BC2B2359E7}"/>
  </hyperlinks>
  <printOptions horizontalCentered="1" verticalCentered="1"/>
  <pageMargins left="0" right="0" top="0" bottom="0" header="0.31496062992125984" footer="0.31496062992125984"/>
  <pageSetup paperSize="9" scale="5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Z391"/>
  <sheetViews>
    <sheetView showGridLines="0" view="pageBreakPreview" zoomScale="55" zoomScaleSheetLayoutView="55" workbookViewId="0"/>
  </sheetViews>
  <sheetFormatPr defaultColWidth="9.109375" defaultRowHeight="15.6" x14ac:dyDescent="0.3"/>
  <cols>
    <col min="1" max="1" width="3.109375" style="9" customWidth="1"/>
    <col min="2" max="2" width="5.44140625" style="12" hidden="1" customWidth="1"/>
    <col min="3" max="3" width="39.88671875" style="8" customWidth="1"/>
    <col min="4" max="4" width="45.44140625" style="8" customWidth="1"/>
    <col min="5" max="5" width="32" style="8" customWidth="1"/>
    <col min="6" max="7" width="9.88671875" style="9" customWidth="1"/>
    <col min="8" max="8" width="11.33203125" style="9" customWidth="1"/>
    <col min="9" max="9" width="13.109375" style="9" customWidth="1"/>
    <col min="10" max="10" width="11.33203125" style="9" customWidth="1"/>
    <col min="11" max="11" width="13.44140625" style="9" customWidth="1"/>
    <col min="12" max="12" width="12.88671875" style="9" hidden="1" customWidth="1"/>
    <col min="13" max="13" width="9.88671875" style="9" customWidth="1"/>
    <col min="14" max="15" width="3.88671875" style="10" customWidth="1"/>
    <col min="16" max="16" width="4.88671875" style="288" hidden="1" customWidth="1"/>
    <col min="17" max="17" width="39.44140625" style="8" customWidth="1"/>
    <col min="18" max="18" width="44.5546875" style="8" customWidth="1"/>
    <col min="19" max="19" width="32.109375" style="8" customWidth="1"/>
    <col min="20" max="21" width="9.88671875" style="9" customWidth="1"/>
    <col min="22" max="24" width="11.33203125" style="9" customWidth="1"/>
    <col min="25" max="25" width="13.109375" style="9" customWidth="1"/>
    <col min="26" max="26" width="13.109375" style="9" hidden="1" customWidth="1"/>
    <col min="27" max="27" width="10.5546875" style="9" customWidth="1"/>
    <col min="28" max="28" width="3.5546875" style="10" customWidth="1"/>
    <col min="29" max="29" width="3.109375" style="9" customWidth="1"/>
    <col min="30" max="30" width="4.88671875" style="10" hidden="1" customWidth="1"/>
    <col min="31" max="31" width="39.44140625" style="8" customWidth="1"/>
    <col min="32" max="32" width="44.6640625" style="8" customWidth="1"/>
    <col min="33" max="33" width="32.109375" style="12" customWidth="1"/>
    <col min="34" max="35" width="9.88671875" style="9" customWidth="1"/>
    <col min="36" max="38" width="11.33203125" style="9" customWidth="1"/>
    <col min="39" max="39" width="13.109375" style="9" customWidth="1"/>
    <col min="40" max="40" width="11.33203125" style="9" hidden="1" customWidth="1"/>
    <col min="41" max="41" width="9.88671875" style="9" customWidth="1"/>
    <col min="42" max="43" width="3.88671875" style="10" customWidth="1"/>
    <col min="44" max="44" width="4.88671875" style="10" hidden="1" customWidth="1"/>
    <col min="45" max="45" width="39.44140625" style="8" customWidth="1"/>
    <col min="46" max="46" width="44.5546875" style="8" customWidth="1"/>
    <col min="47" max="47" width="32.109375" style="12" customWidth="1"/>
    <col min="48" max="52" width="11.44140625" style="9" customWidth="1"/>
    <col min="53" max="53" width="13.109375" style="9" customWidth="1"/>
    <col min="54" max="54" width="12.109375" style="9" hidden="1" customWidth="1"/>
    <col min="55" max="55" width="10.5546875" style="9" customWidth="1"/>
    <col min="56" max="56" width="2.5546875" style="10" customWidth="1"/>
    <col min="57" max="57" width="3.5546875" style="10" customWidth="1"/>
    <col min="58" max="58" width="4.88671875" style="288" hidden="1" customWidth="1"/>
    <col min="59" max="59" width="39.44140625" style="8" customWidth="1"/>
    <col min="60" max="60" width="44.6640625" style="8" customWidth="1"/>
    <col min="61" max="61" width="32.109375" style="8" customWidth="1"/>
    <col min="62" max="62" width="9.88671875" style="9" customWidth="1"/>
    <col min="63" max="63" width="11.109375" style="9" customWidth="1"/>
    <col min="64" max="66" width="11.33203125" style="9" customWidth="1"/>
    <col min="67" max="67" width="13.109375" style="9" customWidth="1"/>
    <col min="68" max="68" width="13.109375" style="9" hidden="1" customWidth="1"/>
    <col min="69" max="69" width="10.5546875" style="9" customWidth="1"/>
    <col min="70" max="71" width="3.88671875" style="10" customWidth="1"/>
    <col min="72" max="72" width="4.88671875" style="288" hidden="1" customWidth="1"/>
    <col min="73" max="73" width="39.44140625" style="8" customWidth="1"/>
    <col min="74" max="74" width="44.6640625" style="8" customWidth="1"/>
    <col min="75" max="75" width="32.33203125" style="8" customWidth="1"/>
    <col min="76" max="76" width="9.88671875" style="9" customWidth="1"/>
    <col min="77" max="77" width="11.6640625" style="9" customWidth="1"/>
    <col min="78" max="80" width="11.33203125" style="9" customWidth="1"/>
    <col min="81" max="81" width="13.109375" style="9" customWidth="1"/>
    <col min="82" max="82" width="13" style="9" hidden="1" customWidth="1"/>
    <col min="83" max="83" width="10.44140625" style="9" customWidth="1"/>
    <col min="84" max="95" width="3.5546875" style="10" customWidth="1"/>
    <col min="96" max="96" width="3.5546875" style="10" hidden="1" customWidth="1"/>
    <col min="97" max="97" width="5.6640625" style="10" hidden="1" customWidth="1"/>
    <col min="98" max="98" width="10.5546875" style="189" hidden="1" customWidth="1"/>
    <col min="99" max="106" width="10.5546875" style="190" hidden="1" customWidth="1"/>
    <col min="107" max="107" width="10.5546875" style="191" hidden="1" customWidth="1"/>
    <col min="108" max="108" width="10.5546875" style="190" hidden="1" customWidth="1"/>
    <col min="109" max="109" width="10.5546875" style="9" hidden="1" customWidth="1"/>
    <col min="110" max="110" width="15.44140625" style="10" hidden="1" customWidth="1"/>
    <col min="111" max="111" width="10.5546875" style="189" hidden="1" customWidth="1"/>
    <col min="112" max="119" width="10.5546875" style="190" hidden="1" customWidth="1"/>
    <col min="120" max="120" width="10.5546875" style="191" hidden="1" customWidth="1"/>
    <col min="121" max="121" width="10.5546875" style="190" hidden="1" customWidth="1"/>
    <col min="122" max="122" width="10.5546875" style="9" hidden="1" customWidth="1"/>
    <col min="123" max="123" width="11.5546875" style="10" hidden="1" customWidth="1"/>
    <col min="124" max="129" width="10.5546875" style="9" hidden="1" customWidth="1"/>
    <col min="130" max="130" width="8.44140625" style="9" hidden="1" customWidth="1"/>
    <col min="131" max="135" width="10.5546875" style="9" hidden="1" customWidth="1"/>
    <col min="136" max="136" width="9.33203125" style="10" hidden="1" customWidth="1"/>
    <col min="137" max="147" width="10.5546875" style="9" hidden="1" customWidth="1"/>
    <col min="148" max="148" width="67.109375" style="9" hidden="1" customWidth="1"/>
    <col min="149" max="149" width="7.88671875" style="10" hidden="1" customWidth="1"/>
    <col min="150" max="161" width="10.5546875" style="9" hidden="1" customWidth="1"/>
    <col min="162" max="162" width="3.5546875" style="10" hidden="1" customWidth="1"/>
    <col min="163" max="180" width="10.5546875" style="9" hidden="1" customWidth="1"/>
    <col min="181" max="185" width="10.5546875" style="9" customWidth="1"/>
    <col min="186" max="16384" width="9.109375" style="9"/>
  </cols>
  <sheetData>
    <row r="1" spans="1:173" s="316" customFormat="1" ht="51.6" customHeight="1" x14ac:dyDescent="0.3">
      <c r="B1" s="337"/>
      <c r="D1" s="339"/>
      <c r="E1" s="339"/>
      <c r="F1" s="339"/>
      <c r="G1" s="337"/>
      <c r="H1" s="337"/>
      <c r="I1" s="339"/>
    </row>
    <row r="2" spans="1:173" ht="13.5" customHeight="1" x14ac:dyDescent="0.3">
      <c r="O2" s="9"/>
      <c r="P2" s="12"/>
      <c r="AD2" s="12"/>
      <c r="AG2" s="8"/>
      <c r="AQ2" s="9"/>
      <c r="AR2" s="12"/>
      <c r="AU2" s="8"/>
      <c r="BE2" s="9"/>
      <c r="BF2" s="12"/>
      <c r="BS2" s="9"/>
      <c r="BT2" s="12"/>
    </row>
    <row r="3" spans="1:173" s="268" customFormat="1" ht="60" customHeight="1" x14ac:dyDescent="0.8">
      <c r="B3" s="265"/>
      <c r="C3" s="673" t="s">
        <v>13</v>
      </c>
      <c r="D3" s="673"/>
      <c r="E3" s="673"/>
      <c r="F3" s="673"/>
      <c r="G3" s="673"/>
      <c r="H3" s="673"/>
      <c r="I3" s="673"/>
      <c r="J3" s="673"/>
      <c r="K3" s="673"/>
      <c r="L3" s="673"/>
      <c r="M3" s="673"/>
      <c r="N3" s="265"/>
      <c r="P3" s="265"/>
      <c r="Q3" s="673" t="s">
        <v>13</v>
      </c>
      <c r="R3" s="673"/>
      <c r="S3" s="673"/>
      <c r="T3" s="673"/>
      <c r="U3" s="673"/>
      <c r="V3" s="673"/>
      <c r="W3" s="673"/>
      <c r="X3" s="673"/>
      <c r="Y3" s="673"/>
      <c r="Z3" s="673"/>
      <c r="AA3" s="673"/>
      <c r="AB3" s="265"/>
      <c r="AD3" s="265"/>
      <c r="AE3" s="673" t="s">
        <v>13</v>
      </c>
      <c r="AF3" s="673"/>
      <c r="AG3" s="673"/>
      <c r="AH3" s="673"/>
      <c r="AI3" s="673"/>
      <c r="AJ3" s="673"/>
      <c r="AK3" s="673"/>
      <c r="AL3" s="673"/>
      <c r="AM3" s="673"/>
      <c r="AN3" s="673"/>
      <c r="AO3" s="673"/>
      <c r="AP3" s="265"/>
      <c r="AR3" s="265"/>
      <c r="AS3" s="673" t="s">
        <v>13</v>
      </c>
      <c r="AT3" s="673"/>
      <c r="AU3" s="673"/>
      <c r="AV3" s="673"/>
      <c r="AW3" s="673"/>
      <c r="AX3" s="673"/>
      <c r="AY3" s="673"/>
      <c r="AZ3" s="673"/>
      <c r="BA3" s="673"/>
      <c r="BB3" s="673"/>
      <c r="BC3" s="673"/>
      <c r="BD3" s="265"/>
      <c r="BF3" s="265"/>
      <c r="BG3" s="673" t="s">
        <v>13</v>
      </c>
      <c r="BH3" s="673"/>
      <c r="BI3" s="673"/>
      <c r="BJ3" s="673"/>
      <c r="BK3" s="673"/>
      <c r="BL3" s="673"/>
      <c r="BM3" s="673"/>
      <c r="BN3" s="673"/>
      <c r="BO3" s="673"/>
      <c r="BP3" s="673"/>
      <c r="BQ3" s="673"/>
      <c r="BR3" s="265"/>
      <c r="BT3" s="265"/>
      <c r="BU3" s="673" t="s">
        <v>13</v>
      </c>
      <c r="BV3" s="673"/>
      <c r="BW3" s="673"/>
      <c r="BX3" s="673"/>
      <c r="BY3" s="673"/>
      <c r="BZ3" s="673"/>
      <c r="CA3" s="673"/>
      <c r="CB3" s="673"/>
      <c r="CC3" s="673"/>
      <c r="CD3" s="673"/>
      <c r="CE3" s="673"/>
      <c r="CF3" s="265"/>
      <c r="CG3" s="397"/>
      <c r="CH3" s="397"/>
      <c r="CI3" s="397"/>
      <c r="CJ3" s="397"/>
      <c r="CK3" s="397"/>
      <c r="CL3" s="397"/>
      <c r="CM3" s="397"/>
      <c r="CN3" s="397"/>
      <c r="CO3" s="397"/>
      <c r="CP3" s="397"/>
      <c r="CQ3" s="397"/>
      <c r="CR3" s="397"/>
      <c r="CS3" s="397"/>
      <c r="CT3" s="196"/>
      <c r="CU3" s="266"/>
      <c r="CV3" s="266"/>
      <c r="CW3" s="266"/>
      <c r="CX3" s="266"/>
      <c r="CY3" s="266"/>
      <c r="CZ3" s="266"/>
      <c r="DA3" s="266"/>
      <c r="DB3" s="266"/>
      <c r="DC3" s="267"/>
      <c r="DD3" s="266"/>
      <c r="DF3" s="397"/>
      <c r="DG3" s="196"/>
      <c r="DH3" s="266"/>
      <c r="DI3" s="266"/>
      <c r="DJ3" s="266"/>
      <c r="DK3" s="266"/>
      <c r="DL3" s="266"/>
      <c r="DM3" s="266"/>
      <c r="DN3" s="266"/>
      <c r="DO3" s="266"/>
      <c r="DP3" s="267"/>
      <c r="DQ3" s="266"/>
      <c r="DS3" s="397"/>
      <c r="EF3" s="397"/>
      <c r="ES3" s="397"/>
      <c r="FF3" s="397"/>
    </row>
    <row r="4" spans="1:173" s="282" customFormat="1" ht="15.75" customHeight="1" x14ac:dyDescent="0.6">
      <c r="A4" s="38"/>
      <c r="B4" s="417"/>
      <c r="C4" s="467"/>
      <c r="D4" s="467"/>
      <c r="E4" s="468"/>
      <c r="F4" s="467"/>
      <c r="G4" s="467"/>
      <c r="H4" s="467"/>
      <c r="I4" s="467"/>
      <c r="J4" s="467"/>
      <c r="K4" s="467"/>
      <c r="L4" s="467"/>
      <c r="M4" s="467"/>
      <c r="N4" s="38"/>
      <c r="O4" s="38"/>
      <c r="P4" s="419"/>
      <c r="Q4" s="467"/>
      <c r="R4" s="467"/>
      <c r="S4" s="468"/>
      <c r="T4" s="467"/>
      <c r="U4" s="467"/>
      <c r="V4" s="467"/>
      <c r="W4" s="467"/>
      <c r="X4" s="467"/>
      <c r="Y4" s="467"/>
      <c r="Z4" s="467"/>
      <c r="AA4" s="467"/>
      <c r="AB4" s="38"/>
      <c r="AC4" s="38"/>
      <c r="AD4" s="419"/>
      <c r="AE4" s="467"/>
      <c r="AF4" s="467"/>
      <c r="AG4" s="468"/>
      <c r="AH4" s="467"/>
      <c r="AI4" s="467"/>
      <c r="AJ4" s="467"/>
      <c r="AK4" s="467"/>
      <c r="AL4" s="467"/>
      <c r="AM4" s="467"/>
      <c r="AN4" s="467"/>
      <c r="AO4" s="467"/>
      <c r="AP4" s="38"/>
      <c r="AQ4" s="38"/>
      <c r="AR4" s="419"/>
      <c r="AS4" s="467"/>
      <c r="AT4" s="467"/>
      <c r="AU4" s="468"/>
      <c r="AV4" s="467"/>
      <c r="AW4" s="467"/>
      <c r="AX4" s="467"/>
      <c r="AY4" s="467"/>
      <c r="AZ4" s="467"/>
      <c r="BA4" s="467"/>
      <c r="BB4" s="467"/>
      <c r="BC4" s="467"/>
      <c r="BD4" s="38"/>
      <c r="BE4" s="38"/>
      <c r="BF4" s="419"/>
      <c r="BG4" s="467"/>
      <c r="BH4" s="467"/>
      <c r="BI4" s="468"/>
      <c r="BJ4" s="467"/>
      <c r="BK4" s="467"/>
      <c r="BL4" s="467"/>
      <c r="BM4" s="467"/>
      <c r="BN4" s="467"/>
      <c r="BO4" s="467"/>
      <c r="BP4" s="467"/>
      <c r="BQ4" s="467"/>
      <c r="BR4" s="38"/>
      <c r="BS4" s="38"/>
      <c r="BT4" s="419"/>
      <c r="BU4" s="467"/>
      <c r="BV4" s="467"/>
      <c r="BW4" s="468"/>
      <c r="BX4" s="467"/>
      <c r="BY4" s="467"/>
      <c r="BZ4" s="467"/>
      <c r="CA4" s="467"/>
      <c r="CB4" s="467"/>
      <c r="CC4" s="467"/>
      <c r="CD4" s="467"/>
      <c r="CE4" s="467"/>
      <c r="CF4" s="38"/>
      <c r="CG4" s="390"/>
      <c r="CH4" s="390"/>
      <c r="CI4" s="390"/>
      <c r="CJ4" s="390"/>
      <c r="CK4" s="390"/>
      <c r="CL4" s="390"/>
      <c r="CM4" s="390"/>
      <c r="CN4" s="390"/>
      <c r="CO4" s="390"/>
      <c r="CP4" s="390"/>
      <c r="CQ4" s="390"/>
      <c r="CR4" s="390"/>
      <c r="CS4" s="396"/>
      <c r="CT4" s="279"/>
      <c r="CU4" s="280"/>
      <c r="CV4" s="280"/>
      <c r="CW4" s="280"/>
      <c r="CX4" s="280"/>
      <c r="CY4" s="280"/>
      <c r="CZ4" s="280"/>
      <c r="DA4" s="280"/>
      <c r="DB4" s="280"/>
      <c r="DC4" s="281"/>
      <c r="DD4" s="280"/>
      <c r="DF4" s="396"/>
      <c r="DG4" s="279"/>
      <c r="DH4" s="280"/>
      <c r="DI4" s="280"/>
      <c r="DJ4" s="280"/>
      <c r="DK4" s="280"/>
      <c r="DL4" s="280"/>
      <c r="DM4" s="280"/>
      <c r="DN4" s="280"/>
      <c r="DO4" s="280"/>
      <c r="DP4" s="281"/>
      <c r="DQ4" s="280"/>
      <c r="DS4" s="396"/>
      <c r="EF4" s="396"/>
      <c r="ES4" s="396"/>
      <c r="FF4" s="396"/>
    </row>
    <row r="5" spans="1:173" s="283" customFormat="1" ht="15" customHeight="1" x14ac:dyDescent="0.3">
      <c r="A5" s="264" t="s">
        <v>0</v>
      </c>
      <c r="B5" s="404"/>
      <c r="C5" s="675" t="str">
        <f>"Classificações do "&amp;menú!$J$3</f>
        <v xml:space="preserve">Classificações do </v>
      </c>
      <c r="D5" s="675"/>
      <c r="E5" s="675"/>
      <c r="F5" s="675"/>
      <c r="G5" s="675"/>
      <c r="H5" s="675"/>
      <c r="I5" s="675"/>
      <c r="J5" s="675"/>
      <c r="K5" s="675"/>
      <c r="L5" s="675"/>
      <c r="M5" s="675"/>
      <c r="N5" s="38"/>
      <c r="O5" s="264" t="s">
        <v>0</v>
      </c>
      <c r="P5" s="418"/>
      <c r="Q5" s="675" t="str">
        <f>"Classificações do "&amp;menú!$J$3</f>
        <v xml:space="preserve">Classificações do </v>
      </c>
      <c r="R5" s="675"/>
      <c r="S5" s="675"/>
      <c r="T5" s="675"/>
      <c r="U5" s="675"/>
      <c r="V5" s="675"/>
      <c r="W5" s="675"/>
      <c r="X5" s="675"/>
      <c r="Y5" s="675"/>
      <c r="Z5" s="675"/>
      <c r="AA5" s="675"/>
      <c r="AB5" s="40"/>
      <c r="AC5" s="264" t="s">
        <v>0</v>
      </c>
      <c r="AD5" s="418"/>
      <c r="AE5" s="675" t="str">
        <f>"Classificações do "&amp;menú!$J$3</f>
        <v xml:space="preserve">Classificações do </v>
      </c>
      <c r="AF5" s="675"/>
      <c r="AG5" s="675"/>
      <c r="AH5" s="675"/>
      <c r="AI5" s="675"/>
      <c r="AJ5" s="675"/>
      <c r="AK5" s="675"/>
      <c r="AL5" s="675"/>
      <c r="AM5" s="675"/>
      <c r="AN5" s="675"/>
      <c r="AO5" s="675"/>
      <c r="AP5" s="38"/>
      <c r="AQ5" s="264" t="s">
        <v>0</v>
      </c>
      <c r="AR5" s="418"/>
      <c r="AS5" s="675" t="str">
        <f>"Classificações do "&amp;menú!$J$3</f>
        <v xml:space="preserve">Classificações do </v>
      </c>
      <c r="AT5" s="675"/>
      <c r="AU5" s="675"/>
      <c r="AV5" s="675"/>
      <c r="AW5" s="675"/>
      <c r="AX5" s="675"/>
      <c r="AY5" s="675"/>
      <c r="AZ5" s="675"/>
      <c r="BA5" s="675"/>
      <c r="BB5" s="675"/>
      <c r="BC5" s="675"/>
      <c r="BD5" s="40"/>
      <c r="BE5" s="264" t="s">
        <v>0</v>
      </c>
      <c r="BF5" s="418"/>
      <c r="BG5" s="675" t="str">
        <f>"Classificações do "&amp;menú!$J$3</f>
        <v xml:space="preserve">Classificações do </v>
      </c>
      <c r="BH5" s="675"/>
      <c r="BI5" s="675"/>
      <c r="BJ5" s="675"/>
      <c r="BK5" s="675"/>
      <c r="BL5" s="675"/>
      <c r="BM5" s="675"/>
      <c r="BN5" s="675"/>
      <c r="BO5" s="675"/>
      <c r="BP5" s="675"/>
      <c r="BQ5" s="675"/>
      <c r="BR5" s="40"/>
      <c r="BS5" s="264" t="s">
        <v>0</v>
      </c>
      <c r="BT5" s="418"/>
      <c r="BU5" s="675" t="str">
        <f>"Classificações do "&amp;menú!$J$3</f>
        <v xml:space="preserve">Classificações do </v>
      </c>
      <c r="BV5" s="675"/>
      <c r="BW5" s="675"/>
      <c r="BX5" s="675"/>
      <c r="BY5" s="675"/>
      <c r="BZ5" s="675"/>
      <c r="CA5" s="675"/>
      <c r="CB5" s="675"/>
      <c r="CC5" s="675"/>
      <c r="CD5" s="675"/>
      <c r="CE5" s="675"/>
      <c r="CF5" s="40"/>
      <c r="CG5" s="40"/>
      <c r="CH5" s="40"/>
      <c r="CI5" s="40"/>
      <c r="CJ5" s="40"/>
      <c r="CK5" s="40"/>
      <c r="CL5" s="40"/>
      <c r="CM5" s="40"/>
      <c r="CN5" s="40"/>
      <c r="CO5" s="40"/>
      <c r="CP5" s="40"/>
      <c r="CQ5" s="40"/>
      <c r="CR5" s="40"/>
      <c r="CS5" s="269"/>
      <c r="DF5" s="269"/>
      <c r="DS5" s="269"/>
      <c r="EF5" s="269"/>
      <c r="ES5" s="269"/>
      <c r="FF5" s="269"/>
    </row>
    <row r="6" spans="1:173" s="283" customFormat="1" ht="15" customHeight="1" x14ac:dyDescent="0.3">
      <c r="B6" s="287"/>
      <c r="C6" s="675"/>
      <c r="D6" s="675"/>
      <c r="E6" s="675"/>
      <c r="F6" s="675"/>
      <c r="G6" s="675"/>
      <c r="H6" s="675"/>
      <c r="I6" s="675"/>
      <c r="J6" s="675"/>
      <c r="K6" s="675"/>
      <c r="L6" s="675"/>
      <c r="M6" s="675"/>
      <c r="N6" s="284"/>
      <c r="P6" s="287"/>
      <c r="Q6" s="675"/>
      <c r="R6" s="675"/>
      <c r="S6" s="675"/>
      <c r="T6" s="675"/>
      <c r="U6" s="675"/>
      <c r="V6" s="675"/>
      <c r="W6" s="675"/>
      <c r="X6" s="675"/>
      <c r="Y6" s="675"/>
      <c r="Z6" s="675"/>
      <c r="AA6" s="675"/>
      <c r="AB6" s="285"/>
      <c r="AD6" s="287"/>
      <c r="AE6" s="675"/>
      <c r="AF6" s="675"/>
      <c r="AG6" s="675"/>
      <c r="AH6" s="675"/>
      <c r="AI6" s="675"/>
      <c r="AJ6" s="675"/>
      <c r="AK6" s="675"/>
      <c r="AL6" s="675"/>
      <c r="AM6" s="675"/>
      <c r="AN6" s="675"/>
      <c r="AO6" s="675"/>
      <c r="AP6" s="284"/>
      <c r="AR6" s="287"/>
      <c r="AS6" s="675"/>
      <c r="AT6" s="675"/>
      <c r="AU6" s="675"/>
      <c r="AV6" s="675"/>
      <c r="AW6" s="675"/>
      <c r="AX6" s="675"/>
      <c r="AY6" s="675"/>
      <c r="AZ6" s="675"/>
      <c r="BA6" s="675"/>
      <c r="BB6" s="675"/>
      <c r="BC6" s="675"/>
      <c r="BD6" s="285"/>
      <c r="BF6" s="287"/>
      <c r="BG6" s="675"/>
      <c r="BH6" s="675"/>
      <c r="BI6" s="675"/>
      <c r="BJ6" s="675"/>
      <c r="BK6" s="675"/>
      <c r="BL6" s="675"/>
      <c r="BM6" s="675"/>
      <c r="BN6" s="675"/>
      <c r="BO6" s="675"/>
      <c r="BP6" s="675"/>
      <c r="BQ6" s="675"/>
      <c r="BR6" s="285"/>
      <c r="BT6" s="287"/>
      <c r="BU6" s="675"/>
      <c r="BV6" s="675"/>
      <c r="BW6" s="675"/>
      <c r="BX6" s="675"/>
      <c r="BY6" s="675"/>
      <c r="BZ6" s="675"/>
      <c r="CA6" s="675"/>
      <c r="CB6" s="675"/>
      <c r="CC6" s="675"/>
      <c r="CD6" s="675"/>
      <c r="CE6" s="675"/>
      <c r="CF6" s="285"/>
      <c r="CG6" s="285"/>
      <c r="CH6" s="285"/>
      <c r="CI6" s="285"/>
      <c r="CJ6" s="285"/>
      <c r="CK6" s="285"/>
      <c r="CL6" s="285"/>
      <c r="CM6" s="285"/>
      <c r="CN6" s="285"/>
      <c r="CO6" s="285"/>
      <c r="CP6" s="285"/>
      <c r="CQ6" s="285"/>
      <c r="CR6" s="285"/>
      <c r="CS6" s="270"/>
      <c r="DF6" s="270"/>
      <c r="DS6" s="270"/>
      <c r="EF6" s="270"/>
      <c r="ES6" s="270"/>
      <c r="FF6" s="270"/>
    </row>
    <row r="7" spans="1:173" s="283" customFormat="1" ht="15" customHeight="1" x14ac:dyDescent="0.3">
      <c r="B7" s="1"/>
      <c r="C7" s="469"/>
      <c r="D7" s="470"/>
      <c r="E7" s="471"/>
      <c r="F7" s="470"/>
      <c r="G7" s="470"/>
      <c r="H7" s="470"/>
      <c r="I7" s="470"/>
      <c r="J7" s="470"/>
      <c r="K7" s="472"/>
      <c r="L7" s="472"/>
      <c r="M7" s="472"/>
      <c r="N7" s="284"/>
      <c r="P7" s="1"/>
      <c r="Q7" s="469"/>
      <c r="R7" s="470"/>
      <c r="S7" s="471"/>
      <c r="T7" s="470"/>
      <c r="U7" s="470"/>
      <c r="V7" s="470"/>
      <c r="W7" s="470"/>
      <c r="X7" s="470"/>
      <c r="Y7" s="472"/>
      <c r="Z7" s="472"/>
      <c r="AA7" s="472"/>
      <c r="AB7" s="285"/>
      <c r="AD7" s="1"/>
      <c r="AE7" s="469"/>
      <c r="AF7" s="470"/>
      <c r="AG7" s="471"/>
      <c r="AH7" s="470"/>
      <c r="AI7" s="470"/>
      <c r="AJ7" s="470"/>
      <c r="AK7" s="470"/>
      <c r="AL7" s="470"/>
      <c r="AM7" s="472"/>
      <c r="AN7" s="472"/>
      <c r="AO7" s="472"/>
      <c r="AP7" s="284"/>
      <c r="AR7" s="1"/>
      <c r="AS7" s="469"/>
      <c r="AT7" s="470"/>
      <c r="AU7" s="471"/>
      <c r="AV7" s="470"/>
      <c r="AW7" s="470"/>
      <c r="AX7" s="470"/>
      <c r="AY7" s="470"/>
      <c r="AZ7" s="470"/>
      <c r="BA7" s="472"/>
      <c r="BB7" s="472"/>
      <c r="BC7" s="472"/>
      <c r="BD7" s="285"/>
      <c r="BF7" s="1"/>
      <c r="BG7" s="469"/>
      <c r="BH7" s="470"/>
      <c r="BI7" s="471"/>
      <c r="BJ7" s="470"/>
      <c r="BK7" s="470"/>
      <c r="BL7" s="470"/>
      <c r="BM7" s="470"/>
      <c r="BN7" s="470"/>
      <c r="BO7" s="472"/>
      <c r="BP7" s="472"/>
      <c r="BQ7" s="472"/>
      <c r="BR7" s="285"/>
      <c r="BT7" s="1"/>
      <c r="BU7" s="469"/>
      <c r="BV7" s="470"/>
      <c r="BW7" s="471"/>
      <c r="BX7" s="470"/>
      <c r="BY7" s="470"/>
      <c r="BZ7" s="470"/>
      <c r="CA7" s="470"/>
      <c r="CB7" s="470"/>
      <c r="CC7" s="472"/>
      <c r="CD7" s="472"/>
      <c r="CE7" s="472"/>
      <c r="CF7" s="285"/>
      <c r="CG7" s="285"/>
      <c r="CH7" s="285"/>
      <c r="CI7" s="285"/>
      <c r="CJ7" s="285"/>
      <c r="CK7" s="285"/>
      <c r="CL7" s="285"/>
      <c r="CM7" s="285"/>
      <c r="CN7" s="285"/>
      <c r="CO7" s="285"/>
      <c r="CP7" s="285"/>
      <c r="CQ7" s="285"/>
      <c r="CR7" s="285"/>
      <c r="CS7" s="41"/>
      <c r="DF7" s="41"/>
      <c r="DS7" s="41"/>
      <c r="EF7" s="41"/>
      <c r="ES7" s="41"/>
      <c r="FF7" s="41"/>
    </row>
    <row r="8" spans="1:173" s="357" customFormat="1" ht="24" customHeight="1" x14ac:dyDescent="0.3">
      <c r="B8" s="358"/>
      <c r="C8" s="474" t="str">
        <f>menú!$M$9</f>
        <v>José Emanuel Rocha - 2011-2019 - versão-21jan</v>
      </c>
      <c r="D8" s="473"/>
      <c r="E8" s="474"/>
      <c r="F8" s="674">
        <f>menú!$C$3</f>
        <v>0</v>
      </c>
      <c r="G8" s="674"/>
      <c r="H8" s="674"/>
      <c r="I8" s="674"/>
      <c r="J8" s="674"/>
      <c r="K8" s="674"/>
      <c r="L8" s="674"/>
      <c r="M8" s="674"/>
      <c r="N8" s="360"/>
      <c r="P8" s="358"/>
      <c r="Q8" s="474" t="str">
        <f>menú!$M$9</f>
        <v>José Emanuel Rocha - 2011-2019 - versão-21jan</v>
      </c>
      <c r="R8" s="473"/>
      <c r="S8" s="474"/>
      <c r="T8" s="674">
        <f>menú!$C$3</f>
        <v>0</v>
      </c>
      <c r="U8" s="674"/>
      <c r="V8" s="674"/>
      <c r="W8" s="674"/>
      <c r="X8" s="674"/>
      <c r="Y8" s="674"/>
      <c r="Z8" s="674"/>
      <c r="AA8" s="674"/>
      <c r="AB8" s="361"/>
      <c r="AD8" s="358"/>
      <c r="AE8" s="474" t="str">
        <f>menú!$M$9</f>
        <v>José Emanuel Rocha - 2011-2019 - versão-21jan</v>
      </c>
      <c r="AF8" s="473"/>
      <c r="AG8" s="474"/>
      <c r="AH8" s="674">
        <f>menú!$C$3</f>
        <v>0</v>
      </c>
      <c r="AI8" s="674"/>
      <c r="AJ8" s="674"/>
      <c r="AK8" s="674"/>
      <c r="AL8" s="674"/>
      <c r="AM8" s="674"/>
      <c r="AN8" s="674"/>
      <c r="AO8" s="674"/>
      <c r="AP8" s="360"/>
      <c r="AR8" s="358"/>
      <c r="AS8" s="474" t="str">
        <f>menú!$M$9</f>
        <v>José Emanuel Rocha - 2011-2019 - versão-21jan</v>
      </c>
      <c r="AT8" s="473"/>
      <c r="AU8" s="474"/>
      <c r="AV8" s="674">
        <f>menú!$C$3</f>
        <v>0</v>
      </c>
      <c r="AW8" s="674"/>
      <c r="AX8" s="674"/>
      <c r="AY8" s="674"/>
      <c r="AZ8" s="674"/>
      <c r="BA8" s="674"/>
      <c r="BB8" s="674"/>
      <c r="BC8" s="674"/>
      <c r="BD8" s="361"/>
      <c r="BF8" s="358"/>
      <c r="BG8" s="474" t="str">
        <f>menú!$M$9</f>
        <v>José Emanuel Rocha - 2011-2019 - versão-21jan</v>
      </c>
      <c r="BH8" s="473"/>
      <c r="BI8" s="474"/>
      <c r="BJ8" s="674">
        <f>menú!$C$3</f>
        <v>0</v>
      </c>
      <c r="BK8" s="674"/>
      <c r="BL8" s="674"/>
      <c r="BM8" s="674"/>
      <c r="BN8" s="674"/>
      <c r="BO8" s="674"/>
      <c r="BP8" s="674"/>
      <c r="BQ8" s="674"/>
      <c r="BR8" s="361"/>
      <c r="BT8" s="358"/>
      <c r="BU8" s="474" t="str">
        <f>menú!$M$9</f>
        <v>José Emanuel Rocha - 2011-2019 - versão-21jan</v>
      </c>
      <c r="BV8" s="473"/>
      <c r="BW8" s="474"/>
      <c r="BX8" s="674">
        <f>menú!$C$3</f>
        <v>0</v>
      </c>
      <c r="BY8" s="674"/>
      <c r="BZ8" s="674"/>
      <c r="CA8" s="674"/>
      <c r="CB8" s="674"/>
      <c r="CC8" s="674"/>
      <c r="CD8" s="674"/>
      <c r="CE8" s="674"/>
      <c r="CF8" s="361"/>
      <c r="CG8" s="361"/>
      <c r="CH8" s="361"/>
      <c r="CI8" s="361"/>
      <c r="CJ8" s="361"/>
      <c r="CK8" s="361"/>
      <c r="CL8" s="361"/>
      <c r="CM8" s="361"/>
      <c r="CN8" s="361"/>
      <c r="CO8" s="361"/>
      <c r="CP8" s="361"/>
      <c r="CQ8" s="361"/>
      <c r="CR8" s="361"/>
      <c r="CS8" s="361"/>
      <c r="DF8" s="361"/>
      <c r="DS8" s="361"/>
      <c r="EF8" s="361"/>
      <c r="ES8" s="361"/>
      <c r="FF8" s="361"/>
    </row>
    <row r="9" spans="1:173" s="193" customFormat="1" ht="18" customHeight="1" x14ac:dyDescent="0.3">
      <c r="B9" s="289"/>
      <c r="C9" s="684" t="s">
        <v>97</v>
      </c>
      <c r="D9" s="685"/>
      <c r="E9" s="685"/>
      <c r="F9" s="685"/>
      <c r="G9" s="685"/>
      <c r="H9" s="685"/>
      <c r="I9" s="685"/>
      <c r="J9" s="685"/>
      <c r="K9" s="685"/>
      <c r="L9" s="685"/>
      <c r="M9" s="686"/>
      <c r="N9" s="194"/>
      <c r="O9" s="194"/>
      <c r="P9" s="195"/>
      <c r="Q9" s="687" t="s">
        <v>98</v>
      </c>
      <c r="R9" s="687"/>
      <c r="S9" s="687"/>
      <c r="T9" s="687"/>
      <c r="U9" s="687"/>
      <c r="V9" s="687"/>
      <c r="W9" s="687"/>
      <c r="X9" s="687"/>
      <c r="Y9" s="687"/>
      <c r="Z9" s="687"/>
      <c r="AA9" s="687"/>
      <c r="AB9" s="195"/>
      <c r="AC9" s="196"/>
      <c r="AD9" s="194"/>
      <c r="AE9" s="684" t="s">
        <v>99</v>
      </c>
      <c r="AF9" s="685"/>
      <c r="AG9" s="685"/>
      <c r="AH9" s="685"/>
      <c r="AI9" s="685"/>
      <c r="AJ9" s="685"/>
      <c r="AK9" s="685"/>
      <c r="AL9" s="685"/>
      <c r="AM9" s="685"/>
      <c r="AN9" s="685"/>
      <c r="AO9" s="686"/>
      <c r="AP9" s="194"/>
      <c r="AQ9" s="194"/>
      <c r="AR9" s="194"/>
      <c r="AS9" s="687" t="s">
        <v>100</v>
      </c>
      <c r="AT9" s="687"/>
      <c r="AU9" s="687"/>
      <c r="AV9" s="687"/>
      <c r="AW9" s="687"/>
      <c r="AX9" s="687"/>
      <c r="AY9" s="687"/>
      <c r="AZ9" s="687"/>
      <c r="BA9" s="687"/>
      <c r="BB9" s="687"/>
      <c r="BC9" s="687"/>
      <c r="BD9" s="197"/>
      <c r="BE9" s="197"/>
      <c r="BF9" s="290"/>
      <c r="BG9" s="684" t="s">
        <v>101</v>
      </c>
      <c r="BH9" s="685"/>
      <c r="BI9" s="685"/>
      <c r="BJ9" s="685"/>
      <c r="BK9" s="685"/>
      <c r="BL9" s="685"/>
      <c r="BM9" s="685"/>
      <c r="BN9" s="685"/>
      <c r="BO9" s="685"/>
      <c r="BP9" s="685"/>
      <c r="BQ9" s="686"/>
      <c r="BR9" s="197"/>
      <c r="BS9" s="197"/>
      <c r="BT9" s="290"/>
      <c r="BU9" s="687" t="s">
        <v>102</v>
      </c>
      <c r="BV9" s="687"/>
      <c r="BW9" s="687"/>
      <c r="BX9" s="687"/>
      <c r="BY9" s="687"/>
      <c r="BZ9" s="687"/>
      <c r="CA9" s="687"/>
      <c r="CB9" s="687"/>
      <c r="CC9" s="687"/>
      <c r="CD9" s="687"/>
      <c r="CE9" s="687"/>
      <c r="CF9" s="197"/>
      <c r="CG9" s="197"/>
      <c r="CH9" s="197"/>
      <c r="CI9" s="197"/>
      <c r="CJ9" s="197"/>
      <c r="CK9" s="197"/>
      <c r="CL9" s="197"/>
      <c r="CM9" s="197"/>
      <c r="CN9" s="197"/>
      <c r="CO9" s="197"/>
      <c r="CP9" s="197"/>
      <c r="CQ9" s="197"/>
      <c r="CR9" s="197"/>
      <c r="CS9" s="197"/>
      <c r="DF9" s="197"/>
      <c r="DS9" s="197"/>
      <c r="EF9" s="197"/>
      <c r="ES9" s="197"/>
      <c r="FF9" s="197"/>
    </row>
    <row r="10" spans="1:173" s="193" customFormat="1" ht="18" customHeight="1" x14ac:dyDescent="0.3">
      <c r="B10" s="289"/>
      <c r="C10" s="684"/>
      <c r="D10" s="685"/>
      <c r="E10" s="685"/>
      <c r="F10" s="685"/>
      <c r="G10" s="685"/>
      <c r="H10" s="685"/>
      <c r="I10" s="685"/>
      <c r="J10" s="685"/>
      <c r="K10" s="685"/>
      <c r="L10" s="685"/>
      <c r="M10" s="686"/>
      <c r="N10" s="194"/>
      <c r="O10" s="194"/>
      <c r="P10" s="195"/>
      <c r="Q10" s="688"/>
      <c r="R10" s="688"/>
      <c r="S10" s="688"/>
      <c r="T10" s="688"/>
      <c r="U10" s="688"/>
      <c r="V10" s="688"/>
      <c r="W10" s="688"/>
      <c r="X10" s="688"/>
      <c r="Y10" s="688"/>
      <c r="Z10" s="688"/>
      <c r="AA10" s="688"/>
      <c r="AB10" s="195"/>
      <c r="AC10" s="196"/>
      <c r="AD10" s="194"/>
      <c r="AE10" s="684"/>
      <c r="AF10" s="685"/>
      <c r="AG10" s="685"/>
      <c r="AH10" s="685"/>
      <c r="AI10" s="685"/>
      <c r="AJ10" s="685"/>
      <c r="AK10" s="685"/>
      <c r="AL10" s="685"/>
      <c r="AM10" s="685"/>
      <c r="AN10" s="685"/>
      <c r="AO10" s="686"/>
      <c r="AP10" s="194"/>
      <c r="AQ10" s="194"/>
      <c r="AR10" s="194"/>
      <c r="AS10" s="688"/>
      <c r="AT10" s="688"/>
      <c r="AU10" s="688"/>
      <c r="AV10" s="688"/>
      <c r="AW10" s="688"/>
      <c r="AX10" s="688"/>
      <c r="AY10" s="688"/>
      <c r="AZ10" s="688"/>
      <c r="BA10" s="688"/>
      <c r="BB10" s="688"/>
      <c r="BC10" s="688"/>
      <c r="BD10" s="197"/>
      <c r="BE10" s="197"/>
      <c r="BF10" s="290"/>
      <c r="BG10" s="684"/>
      <c r="BH10" s="685"/>
      <c r="BI10" s="685"/>
      <c r="BJ10" s="685"/>
      <c r="BK10" s="685"/>
      <c r="BL10" s="685"/>
      <c r="BM10" s="685"/>
      <c r="BN10" s="685"/>
      <c r="BO10" s="685"/>
      <c r="BP10" s="685"/>
      <c r="BQ10" s="686"/>
      <c r="BR10" s="194"/>
      <c r="BS10" s="194"/>
      <c r="BT10" s="195"/>
      <c r="BU10" s="688"/>
      <c r="BV10" s="688"/>
      <c r="BW10" s="688"/>
      <c r="BX10" s="688"/>
      <c r="BY10" s="688"/>
      <c r="BZ10" s="688"/>
      <c r="CA10" s="688"/>
      <c r="CB10" s="688"/>
      <c r="CC10" s="688"/>
      <c r="CD10" s="688"/>
      <c r="CE10" s="688"/>
      <c r="CF10" s="197"/>
      <c r="CG10" s="197"/>
      <c r="CH10" s="197"/>
      <c r="CI10" s="197"/>
      <c r="CJ10" s="197"/>
      <c r="CK10" s="197"/>
      <c r="CL10" s="197"/>
      <c r="CM10" s="197"/>
      <c r="CN10" s="197"/>
      <c r="CO10" s="197"/>
      <c r="CP10" s="197"/>
      <c r="CQ10" s="197"/>
      <c r="CR10" s="197"/>
      <c r="CS10" s="197"/>
      <c r="CT10" s="683" t="s">
        <v>121</v>
      </c>
      <c r="CU10" s="683"/>
      <c r="CV10" s="683"/>
      <c r="CW10" s="683"/>
      <c r="CX10" s="683"/>
      <c r="CY10" s="683"/>
      <c r="CZ10" s="683"/>
      <c r="DA10" s="683"/>
      <c r="DB10" s="683"/>
      <c r="DC10" s="683"/>
      <c r="DD10" s="683"/>
      <c r="DF10" s="197"/>
      <c r="DG10" s="683" t="s">
        <v>104</v>
      </c>
      <c r="DH10" s="683"/>
      <c r="DI10" s="683"/>
      <c r="DJ10" s="683"/>
      <c r="DK10" s="683"/>
      <c r="DL10" s="683"/>
      <c r="DM10" s="683"/>
      <c r="DN10" s="683"/>
      <c r="DO10" s="683"/>
      <c r="DP10" s="683"/>
      <c r="DQ10" s="683"/>
      <c r="DS10" s="197"/>
      <c r="DT10" s="683" t="s">
        <v>122</v>
      </c>
      <c r="DU10" s="683"/>
      <c r="DV10" s="683"/>
      <c r="DW10" s="683"/>
      <c r="DX10" s="683"/>
      <c r="DY10" s="683"/>
      <c r="DZ10" s="683"/>
      <c r="EA10" s="683"/>
      <c r="EB10" s="683"/>
      <c r="EC10" s="683"/>
      <c r="ED10" s="683"/>
      <c r="EF10" s="197"/>
      <c r="EG10" s="683" t="s">
        <v>106</v>
      </c>
      <c r="EH10" s="683"/>
      <c r="EI10" s="683"/>
      <c r="EJ10" s="683"/>
      <c r="EK10" s="683"/>
      <c r="EL10" s="683"/>
      <c r="EM10" s="683"/>
      <c r="EN10" s="683"/>
      <c r="EO10" s="683"/>
      <c r="EP10" s="683"/>
      <c r="EQ10" s="683"/>
      <c r="ES10" s="197"/>
      <c r="ET10" s="683" t="s">
        <v>123</v>
      </c>
      <c r="EU10" s="683"/>
      <c r="EV10" s="683"/>
      <c r="EW10" s="683"/>
      <c r="EX10" s="683"/>
      <c r="EY10" s="683"/>
      <c r="EZ10" s="683"/>
      <c r="FA10" s="683"/>
      <c r="FB10" s="683"/>
      <c r="FC10" s="683"/>
      <c r="FD10" s="683"/>
      <c r="FF10" s="197"/>
      <c r="FG10" s="683" t="s">
        <v>108</v>
      </c>
      <c r="FH10" s="683"/>
      <c r="FI10" s="683"/>
      <c r="FJ10" s="683"/>
      <c r="FK10" s="683"/>
      <c r="FL10" s="683"/>
      <c r="FM10" s="683"/>
      <c r="FN10" s="683"/>
      <c r="FO10" s="683"/>
      <c r="FP10" s="683"/>
      <c r="FQ10" s="683"/>
    </row>
    <row r="11" spans="1:173" s="271" customFormat="1" ht="23.25" customHeight="1" x14ac:dyDescent="0.3">
      <c r="C11" s="672" t="s">
        <v>2</v>
      </c>
      <c r="D11" s="680" t="s">
        <v>5</v>
      </c>
      <c r="E11" s="681" t="s">
        <v>6</v>
      </c>
      <c r="F11" s="680" t="s">
        <v>7</v>
      </c>
      <c r="G11" s="680" t="s">
        <v>8</v>
      </c>
      <c r="H11" s="670" t="s">
        <v>13</v>
      </c>
      <c r="I11" s="671"/>
      <c r="J11" s="671"/>
      <c r="K11" s="672"/>
      <c r="L11" s="678" t="s">
        <v>110</v>
      </c>
      <c r="M11" s="679" t="s">
        <v>23</v>
      </c>
      <c r="N11" s="272"/>
      <c r="O11" s="272"/>
      <c r="P11" s="272"/>
      <c r="Q11" s="676" t="s">
        <v>2</v>
      </c>
      <c r="R11" s="676" t="s">
        <v>5</v>
      </c>
      <c r="S11" s="676" t="s">
        <v>6</v>
      </c>
      <c r="T11" s="676" t="s">
        <v>7</v>
      </c>
      <c r="U11" s="676" t="s">
        <v>8</v>
      </c>
      <c r="V11" s="693" t="s">
        <v>13</v>
      </c>
      <c r="W11" s="694"/>
      <c r="X11" s="694"/>
      <c r="Y11" s="695"/>
      <c r="Z11" s="691" t="s">
        <v>110</v>
      </c>
      <c r="AA11" s="689" t="s">
        <v>23</v>
      </c>
      <c r="AB11" s="273"/>
      <c r="AD11" s="272"/>
      <c r="AE11" s="672" t="s">
        <v>2</v>
      </c>
      <c r="AF11" s="680" t="s">
        <v>5</v>
      </c>
      <c r="AG11" s="681" t="s">
        <v>6</v>
      </c>
      <c r="AH11" s="680" t="s">
        <v>7</v>
      </c>
      <c r="AI11" s="680" t="s">
        <v>8</v>
      </c>
      <c r="AJ11" s="670" t="s">
        <v>13</v>
      </c>
      <c r="AK11" s="671"/>
      <c r="AL11" s="671"/>
      <c r="AM11" s="672"/>
      <c r="AN11" s="678" t="s">
        <v>110</v>
      </c>
      <c r="AO11" s="679" t="s">
        <v>23</v>
      </c>
      <c r="AP11" s="272"/>
      <c r="AQ11" s="272"/>
      <c r="AR11" s="272"/>
      <c r="AS11" s="676" t="s">
        <v>2</v>
      </c>
      <c r="AT11" s="676" t="s">
        <v>5</v>
      </c>
      <c r="AU11" s="676" t="s">
        <v>6</v>
      </c>
      <c r="AV11" s="676" t="s">
        <v>7</v>
      </c>
      <c r="AW11" s="676" t="s">
        <v>8</v>
      </c>
      <c r="AX11" s="693" t="s">
        <v>13</v>
      </c>
      <c r="AY11" s="694"/>
      <c r="AZ11" s="694"/>
      <c r="BA11" s="695"/>
      <c r="BB11" s="691" t="s">
        <v>110</v>
      </c>
      <c r="BC11" s="689" t="s">
        <v>23</v>
      </c>
      <c r="BD11" s="272"/>
      <c r="BE11" s="272"/>
      <c r="BF11" s="272"/>
      <c r="BG11" s="672" t="s">
        <v>2</v>
      </c>
      <c r="BH11" s="680" t="s">
        <v>5</v>
      </c>
      <c r="BI11" s="681" t="s">
        <v>6</v>
      </c>
      <c r="BJ11" s="680" t="s">
        <v>7</v>
      </c>
      <c r="BK11" s="680" t="s">
        <v>8</v>
      </c>
      <c r="BL11" s="670" t="s">
        <v>13</v>
      </c>
      <c r="BM11" s="671"/>
      <c r="BN11" s="671"/>
      <c r="BO11" s="672"/>
      <c r="BP11" s="678" t="s">
        <v>110</v>
      </c>
      <c r="BQ11" s="679" t="s">
        <v>23</v>
      </c>
      <c r="BR11" s="274"/>
      <c r="BS11" s="274"/>
      <c r="BT11" s="272"/>
      <c r="BU11" s="676" t="s">
        <v>2</v>
      </c>
      <c r="BV11" s="676" t="s">
        <v>5</v>
      </c>
      <c r="BW11" s="676" t="s">
        <v>6</v>
      </c>
      <c r="BX11" s="676" t="s">
        <v>7</v>
      </c>
      <c r="BY11" s="676" t="s">
        <v>8</v>
      </c>
      <c r="BZ11" s="693" t="s">
        <v>13</v>
      </c>
      <c r="CA11" s="694"/>
      <c r="CB11" s="694"/>
      <c r="CC11" s="695"/>
      <c r="CD11" s="691" t="s">
        <v>110</v>
      </c>
      <c r="CE11" s="689" t="s">
        <v>23</v>
      </c>
      <c r="CF11" s="272"/>
      <c r="CG11" s="272"/>
      <c r="CH11" s="272"/>
      <c r="CI11" s="272"/>
      <c r="CJ11" s="272"/>
      <c r="CK11" s="272"/>
      <c r="CL11" s="272"/>
      <c r="CM11" s="272"/>
      <c r="CN11" s="272"/>
      <c r="CO11" s="272"/>
      <c r="CP11" s="272"/>
      <c r="CQ11" s="272"/>
      <c r="CR11" s="272"/>
      <c r="CS11" s="272"/>
      <c r="CT11" s="683"/>
      <c r="CU11" s="683"/>
      <c r="CV11" s="683"/>
      <c r="CW11" s="683"/>
      <c r="CX11" s="683"/>
      <c r="CY11" s="683"/>
      <c r="CZ11" s="683"/>
      <c r="DA11" s="683"/>
      <c r="DB11" s="683"/>
      <c r="DC11" s="683"/>
      <c r="DD11" s="683"/>
      <c r="DF11" s="272"/>
      <c r="DG11" s="683"/>
      <c r="DH11" s="683"/>
      <c r="DI11" s="683"/>
      <c r="DJ11" s="683"/>
      <c r="DK11" s="683"/>
      <c r="DL11" s="683"/>
      <c r="DM11" s="683"/>
      <c r="DN11" s="683"/>
      <c r="DO11" s="683"/>
      <c r="DP11" s="683"/>
      <c r="DQ11" s="683"/>
      <c r="DS11" s="272"/>
      <c r="DT11" s="683"/>
      <c r="DU11" s="683"/>
      <c r="DV11" s="683"/>
      <c r="DW11" s="683"/>
      <c r="DX11" s="683"/>
      <c r="DY11" s="683"/>
      <c r="DZ11" s="683"/>
      <c r="EA11" s="683"/>
      <c r="EB11" s="683"/>
      <c r="EC11" s="683"/>
      <c r="ED11" s="683"/>
      <c r="EF11" s="272"/>
      <c r="EG11" s="683"/>
      <c r="EH11" s="683"/>
      <c r="EI11" s="683"/>
      <c r="EJ11" s="683"/>
      <c r="EK11" s="683"/>
      <c r="EL11" s="683"/>
      <c r="EM11" s="683"/>
      <c r="EN11" s="683"/>
      <c r="EO11" s="683"/>
      <c r="EP11" s="683"/>
      <c r="EQ11" s="683"/>
      <c r="ES11" s="272"/>
      <c r="ET11" s="683"/>
      <c r="EU11" s="683"/>
      <c r="EV11" s="683"/>
      <c r="EW11" s="683"/>
      <c r="EX11" s="683"/>
      <c r="EY11" s="683"/>
      <c r="EZ11" s="683"/>
      <c r="FA11" s="683"/>
      <c r="FB11" s="683"/>
      <c r="FC11" s="683"/>
      <c r="FD11" s="683"/>
      <c r="FF11" s="272"/>
      <c r="FG11" s="683"/>
      <c r="FH11" s="683"/>
      <c r="FI11" s="683"/>
      <c r="FJ11" s="683"/>
      <c r="FK11" s="683"/>
      <c r="FL11" s="683"/>
      <c r="FM11" s="683"/>
      <c r="FN11" s="683"/>
      <c r="FO11" s="683"/>
      <c r="FP11" s="683"/>
      <c r="FQ11" s="683"/>
    </row>
    <row r="12" spans="1:173" s="271" customFormat="1" ht="23.25" customHeight="1" x14ac:dyDescent="0.3">
      <c r="B12" s="359" t="s">
        <v>4</v>
      </c>
      <c r="C12" s="672"/>
      <c r="D12" s="680"/>
      <c r="E12" s="682"/>
      <c r="F12" s="680"/>
      <c r="G12" s="680"/>
      <c r="H12" s="574" t="s">
        <v>249</v>
      </c>
      <c r="I12" s="574" t="s">
        <v>250</v>
      </c>
      <c r="J12" s="574" t="s">
        <v>251</v>
      </c>
      <c r="K12" s="574" t="s">
        <v>110</v>
      </c>
      <c r="L12" s="678"/>
      <c r="M12" s="679"/>
      <c r="N12" s="273"/>
      <c r="O12" s="273"/>
      <c r="P12" s="392" t="s">
        <v>4</v>
      </c>
      <c r="Q12" s="677"/>
      <c r="R12" s="677"/>
      <c r="S12" s="677"/>
      <c r="T12" s="677"/>
      <c r="U12" s="677"/>
      <c r="V12" s="560" t="s">
        <v>249</v>
      </c>
      <c r="W12" s="560" t="s">
        <v>250</v>
      </c>
      <c r="X12" s="560" t="s">
        <v>251</v>
      </c>
      <c r="Y12" s="575" t="s">
        <v>110</v>
      </c>
      <c r="Z12" s="692"/>
      <c r="AA12" s="690"/>
      <c r="AB12" s="273"/>
      <c r="AD12" s="291" t="s">
        <v>4</v>
      </c>
      <c r="AE12" s="672"/>
      <c r="AF12" s="680"/>
      <c r="AG12" s="682"/>
      <c r="AH12" s="680"/>
      <c r="AI12" s="680"/>
      <c r="AJ12" s="574" t="s">
        <v>249</v>
      </c>
      <c r="AK12" s="574" t="s">
        <v>250</v>
      </c>
      <c r="AL12" s="574" t="s">
        <v>251</v>
      </c>
      <c r="AM12" s="574" t="s">
        <v>110</v>
      </c>
      <c r="AN12" s="678"/>
      <c r="AO12" s="679"/>
      <c r="AP12" s="273"/>
      <c r="AQ12" s="273"/>
      <c r="AR12" s="392" t="s">
        <v>4</v>
      </c>
      <c r="AS12" s="677"/>
      <c r="AT12" s="677"/>
      <c r="AU12" s="677"/>
      <c r="AV12" s="677"/>
      <c r="AW12" s="677"/>
      <c r="AX12" s="560" t="s">
        <v>249</v>
      </c>
      <c r="AY12" s="560" t="s">
        <v>250</v>
      </c>
      <c r="AZ12" s="560" t="s">
        <v>251</v>
      </c>
      <c r="BA12" s="575" t="s">
        <v>110</v>
      </c>
      <c r="BB12" s="692"/>
      <c r="BC12" s="690"/>
      <c r="BD12" s="272"/>
      <c r="BE12" s="272"/>
      <c r="BF12" s="291" t="s">
        <v>4</v>
      </c>
      <c r="BG12" s="672"/>
      <c r="BH12" s="680"/>
      <c r="BI12" s="682"/>
      <c r="BJ12" s="680"/>
      <c r="BK12" s="680"/>
      <c r="BL12" s="574" t="s">
        <v>249</v>
      </c>
      <c r="BM12" s="574" t="s">
        <v>250</v>
      </c>
      <c r="BN12" s="574" t="s">
        <v>251</v>
      </c>
      <c r="BO12" s="574" t="s">
        <v>110</v>
      </c>
      <c r="BP12" s="678"/>
      <c r="BQ12" s="679"/>
      <c r="BR12" s="275"/>
      <c r="BS12" s="275"/>
      <c r="BT12" s="392" t="s">
        <v>4</v>
      </c>
      <c r="BU12" s="677"/>
      <c r="BV12" s="677"/>
      <c r="BW12" s="677"/>
      <c r="BX12" s="677"/>
      <c r="BY12" s="677"/>
      <c r="BZ12" s="560" t="s">
        <v>249</v>
      </c>
      <c r="CA12" s="560" t="s">
        <v>250</v>
      </c>
      <c r="CB12" s="560" t="s">
        <v>251</v>
      </c>
      <c r="CC12" s="575" t="s">
        <v>110</v>
      </c>
      <c r="CD12" s="692"/>
      <c r="CE12" s="690"/>
      <c r="CF12" s="272"/>
      <c r="CG12" s="272"/>
      <c r="CH12" s="272"/>
      <c r="CI12" s="272"/>
      <c r="CJ12" s="272"/>
      <c r="CK12" s="272"/>
      <c r="CL12" s="272"/>
      <c r="CM12" s="272"/>
      <c r="CN12" s="272"/>
      <c r="CO12" s="272"/>
      <c r="CP12" s="272"/>
      <c r="CQ12" s="272"/>
      <c r="CR12" s="272"/>
      <c r="CS12" s="272"/>
      <c r="CT12" s="276" t="s">
        <v>111</v>
      </c>
      <c r="CU12" s="276" t="s">
        <v>112</v>
      </c>
      <c r="CV12" s="276" t="s">
        <v>6</v>
      </c>
      <c r="CW12" s="276" t="s">
        <v>113</v>
      </c>
      <c r="CX12" s="276" t="s">
        <v>114</v>
      </c>
      <c r="CY12" s="276" t="s">
        <v>125</v>
      </c>
      <c r="CZ12" s="276" t="s">
        <v>126</v>
      </c>
      <c r="DA12" s="276" t="s">
        <v>75</v>
      </c>
      <c r="DB12" s="276" t="s">
        <v>118</v>
      </c>
      <c r="DC12" s="277" t="s">
        <v>119</v>
      </c>
      <c r="DD12" s="276" t="s">
        <v>120</v>
      </c>
      <c r="DF12" s="272"/>
      <c r="DG12" s="276" t="s">
        <v>111</v>
      </c>
      <c r="DH12" s="276" t="s">
        <v>112</v>
      </c>
      <c r="DI12" s="276" t="s">
        <v>6</v>
      </c>
      <c r="DJ12" s="276" t="s">
        <v>113</v>
      </c>
      <c r="DK12" s="276" t="s">
        <v>114</v>
      </c>
      <c r="DL12" s="276" t="s">
        <v>125</v>
      </c>
      <c r="DM12" s="276" t="s">
        <v>126</v>
      </c>
      <c r="DN12" s="276" t="s">
        <v>75</v>
      </c>
      <c r="DO12" s="276" t="s">
        <v>118</v>
      </c>
      <c r="DP12" s="277" t="s">
        <v>119</v>
      </c>
      <c r="DQ12" s="276" t="s">
        <v>120</v>
      </c>
      <c r="DS12" s="272"/>
      <c r="DT12" s="276" t="s">
        <v>111</v>
      </c>
      <c r="DU12" s="276" t="s">
        <v>112</v>
      </c>
      <c r="DV12" s="276" t="s">
        <v>6</v>
      </c>
      <c r="DW12" s="276" t="s">
        <v>113</v>
      </c>
      <c r="DX12" s="276" t="s">
        <v>114</v>
      </c>
      <c r="DY12" s="276" t="s">
        <v>125</v>
      </c>
      <c r="DZ12" s="276" t="s">
        <v>126</v>
      </c>
      <c r="EA12" s="276" t="s">
        <v>75</v>
      </c>
      <c r="EB12" s="276" t="s">
        <v>118</v>
      </c>
      <c r="EC12" s="277" t="s">
        <v>119</v>
      </c>
      <c r="ED12" s="276" t="s">
        <v>120</v>
      </c>
      <c r="EF12" s="272"/>
      <c r="EG12" s="276" t="s">
        <v>111</v>
      </c>
      <c r="EH12" s="276" t="s">
        <v>112</v>
      </c>
      <c r="EI12" s="276" t="s">
        <v>6</v>
      </c>
      <c r="EJ12" s="276" t="s">
        <v>113</v>
      </c>
      <c r="EK12" s="276" t="s">
        <v>114</v>
      </c>
      <c r="EL12" s="276" t="s">
        <v>125</v>
      </c>
      <c r="EM12" s="276" t="s">
        <v>126</v>
      </c>
      <c r="EN12" s="276" t="s">
        <v>75</v>
      </c>
      <c r="EO12" s="276" t="s">
        <v>118</v>
      </c>
      <c r="EP12" s="277" t="s">
        <v>119</v>
      </c>
      <c r="EQ12" s="276" t="s">
        <v>120</v>
      </c>
      <c r="ES12" s="272"/>
      <c r="ET12" s="276" t="s">
        <v>111</v>
      </c>
      <c r="EU12" s="276" t="s">
        <v>112</v>
      </c>
      <c r="EV12" s="276" t="s">
        <v>6</v>
      </c>
      <c r="EW12" s="276" t="s">
        <v>113</v>
      </c>
      <c r="EX12" s="276" t="s">
        <v>114</v>
      </c>
      <c r="EY12" s="276" t="s">
        <v>125</v>
      </c>
      <c r="EZ12" s="276" t="s">
        <v>126</v>
      </c>
      <c r="FA12" s="276" t="s">
        <v>75</v>
      </c>
      <c r="FB12" s="276" t="s">
        <v>118</v>
      </c>
      <c r="FC12" s="277" t="s">
        <v>119</v>
      </c>
      <c r="FD12" s="276" t="s">
        <v>120</v>
      </c>
      <c r="FF12" s="272"/>
      <c r="FG12" s="276" t="s">
        <v>111</v>
      </c>
      <c r="FH12" s="276" t="s">
        <v>112</v>
      </c>
      <c r="FI12" s="276" t="s">
        <v>6</v>
      </c>
      <c r="FJ12" s="276" t="s">
        <v>113</v>
      </c>
      <c r="FK12" s="276" t="s">
        <v>114</v>
      </c>
      <c r="FL12" s="276" t="s">
        <v>125</v>
      </c>
      <c r="FM12" s="276" t="s">
        <v>126</v>
      </c>
      <c r="FN12" s="276" t="s">
        <v>75</v>
      </c>
      <c r="FO12" s="276" t="s">
        <v>118</v>
      </c>
      <c r="FP12" s="277" t="s">
        <v>119</v>
      </c>
      <c r="FQ12" s="276" t="s">
        <v>120</v>
      </c>
    </row>
    <row r="13" spans="1:173" s="21" customFormat="1" ht="6.75" customHeight="1" x14ac:dyDescent="0.3">
      <c r="B13" s="236"/>
      <c r="C13" s="30"/>
      <c r="D13" s="198"/>
      <c r="E13" s="198"/>
      <c r="F13" s="199"/>
      <c r="G13" s="199"/>
      <c r="H13" s="199"/>
      <c r="I13" s="199"/>
      <c r="J13" s="199"/>
      <c r="K13" s="199"/>
      <c r="L13" s="200"/>
      <c r="M13" s="11"/>
      <c r="N13" s="11"/>
      <c r="O13" s="11"/>
      <c r="P13" s="11"/>
      <c r="Q13" s="30"/>
      <c r="R13" s="198"/>
      <c r="S13" s="198"/>
      <c r="T13" s="199"/>
      <c r="U13" s="199"/>
      <c r="V13" s="199"/>
      <c r="W13" s="199"/>
      <c r="X13" s="199"/>
      <c r="Y13" s="199"/>
      <c r="Z13" s="200"/>
      <c r="AA13" s="11"/>
      <c r="AB13" s="11"/>
      <c r="AD13" s="11"/>
      <c r="AG13" s="11"/>
      <c r="AU13" s="11"/>
      <c r="BF13" s="236"/>
      <c r="BR13" s="11"/>
      <c r="BS13" s="11"/>
      <c r="BT13" s="11"/>
      <c r="CF13" s="10"/>
      <c r="CG13" s="10"/>
      <c r="CH13" s="10"/>
      <c r="CI13" s="10"/>
      <c r="CJ13" s="10"/>
      <c r="CK13" s="10"/>
      <c r="CL13" s="10"/>
      <c r="CM13" s="10"/>
      <c r="CN13" s="10"/>
      <c r="CO13" s="10"/>
      <c r="CP13" s="10"/>
      <c r="CQ13" s="10"/>
      <c r="CR13" s="10"/>
      <c r="CS13" s="10"/>
      <c r="CT13" s="20"/>
      <c r="CU13" s="201"/>
      <c r="CV13" s="201"/>
      <c r="CW13" s="20"/>
      <c r="CX13" s="20"/>
      <c r="CY13" s="20"/>
      <c r="CZ13" s="20"/>
      <c r="DA13" s="20"/>
      <c r="DB13" s="20"/>
      <c r="DC13" s="202"/>
      <c r="DD13" s="201"/>
      <c r="DF13" s="10"/>
      <c r="DG13" s="20"/>
      <c r="DH13" s="201"/>
      <c r="DI13" s="201"/>
      <c r="DJ13" s="20"/>
      <c r="DK13" s="20"/>
      <c r="DL13" s="20"/>
      <c r="DM13" s="20"/>
      <c r="DN13" s="20"/>
      <c r="DO13" s="20"/>
      <c r="DP13" s="202"/>
      <c r="DQ13" s="201"/>
      <c r="DS13" s="10"/>
      <c r="DT13" s="20"/>
      <c r="DU13" s="201"/>
      <c r="DV13" s="201"/>
      <c r="DW13" s="20"/>
      <c r="DX13" s="20"/>
      <c r="DY13" s="20"/>
      <c r="DZ13" s="20"/>
      <c r="EA13" s="20"/>
      <c r="EB13" s="20"/>
      <c r="EC13" s="202"/>
      <c r="ED13" s="201"/>
      <c r="EF13" s="10"/>
      <c r="EG13" s="20"/>
      <c r="EH13" s="201"/>
      <c r="EI13" s="201"/>
      <c r="EJ13" s="20"/>
      <c r="EK13" s="20"/>
      <c r="EL13" s="20"/>
      <c r="EM13" s="20"/>
      <c r="EN13" s="20"/>
      <c r="EO13" s="20"/>
      <c r="EP13" s="202"/>
      <c r="EQ13" s="201"/>
      <c r="ES13" s="10"/>
      <c r="ET13" s="20"/>
      <c r="EU13" s="201"/>
      <c r="EV13" s="201"/>
      <c r="EW13" s="20"/>
      <c r="EX13" s="20"/>
      <c r="EY13" s="20"/>
      <c r="EZ13" s="20"/>
      <c r="FA13" s="20"/>
      <c r="FB13" s="20"/>
      <c r="FC13" s="202"/>
      <c r="FD13" s="201"/>
      <c r="FF13" s="10"/>
      <c r="FG13" s="20"/>
      <c r="FH13" s="201"/>
      <c r="FI13" s="201"/>
      <c r="FJ13" s="20"/>
      <c r="FK13" s="20"/>
      <c r="FL13" s="20"/>
      <c r="FM13" s="20"/>
      <c r="FN13" s="20"/>
      <c r="FO13" s="20"/>
      <c r="FP13" s="202"/>
      <c r="FQ13" s="201"/>
    </row>
    <row r="14" spans="1:173" s="244" customFormat="1" ht="37.5" customHeight="1" x14ac:dyDescent="0.35">
      <c r="B14" s="246" t="str">
        <f t="shared" ref="B14:B69" si="0">IFERROR(INDEX($CS$14:$CS$130,MATCH($M14,$DD$14:$DD$130,0)),"")</f>
        <v/>
      </c>
      <c r="C14" s="245" t="str">
        <f>IFERROR(INDEX($CT$14:$CT$160,MATCH($M14,$DD$14:$DD$160,0)),"")</f>
        <v/>
      </c>
      <c r="D14" s="245" t="str">
        <f>IFERROR(INDEX($CU$14:$CU$160,MATCH($M14,$DD$14:$DD$160,0)),"")</f>
        <v/>
      </c>
      <c r="E14" s="245" t="str">
        <f>IFERROR(INDEX($CV$14:$CV$160,MATCH($M14,$DD$14:$DD$160,0)),"")</f>
        <v/>
      </c>
      <c r="F14" s="246" t="str">
        <f>IFERROR(INDEX($CW$14:$CW$160,MATCH($M14,$DD$14:$DD$160,0)),"")</f>
        <v/>
      </c>
      <c r="G14" s="246" t="str">
        <f>IFERROR(INDEX($CX$14:$CX$160,MATCH($M14,$DD$14:$DD$160,0)),"")</f>
        <v/>
      </c>
      <c r="H14" s="247" t="str">
        <f>IFERROR(INDEX($CY$14:$CY$160,MATCH($M14,$DD$14:$DD$160,0)),"")</f>
        <v/>
      </c>
      <c r="I14" s="247" t="str">
        <f>IFERROR(INDEX($CZ$14:$CZ$160,MATCH($M14,$DD$14:$DD$160,0)),"")</f>
        <v/>
      </c>
      <c r="J14" s="247" t="str">
        <f>IFERROR(INDEX($DA$14:$DA$160,MATCH($M14,$DD$14:$DD$160,0)),"")</f>
        <v/>
      </c>
      <c r="K14" s="247" t="str">
        <f>IFERROR(INDEX($DB$14:$DB$160,MATCH($M14,$DD$14:$DD$160,0)),"")</f>
        <v/>
      </c>
      <c r="L14" s="247" t="str">
        <f>IFERROR(INDEX($DC$14:$DC$160,MATCH($M14,$DD$14:$DD$160,0)),"")</f>
        <v/>
      </c>
      <c r="M14" s="248">
        <v>1</v>
      </c>
      <c r="N14" s="249"/>
      <c r="O14" s="249"/>
      <c r="P14" s="246" t="str">
        <f>IFERROR(INDEX($DF$14:$DF$160,MATCH($AA14,$DQ$14:$DQ$160,0)),"")</f>
        <v/>
      </c>
      <c r="Q14" s="245" t="str">
        <f>IFERROR(INDEX($DG$14:$DG$160,MATCH($AA14,$DQ$14:$DQ$160,0)),"")</f>
        <v/>
      </c>
      <c r="R14" s="245" t="str">
        <f>IFERROR(INDEX($DH$14:$DH$160,MATCH($AA14,$DQ$14:$DQ$160,0)),"")</f>
        <v/>
      </c>
      <c r="S14" s="245" t="str">
        <f>IFERROR(INDEX($DI$14:$DI$160,MATCH($M14,$DQ$14:$DQ$160,0)),"")</f>
        <v/>
      </c>
      <c r="T14" s="246" t="str">
        <f>IFERROR(INDEX($DJ$14:$DJ$160,MATCH($AA14,$DQ$14:$DQ$160,0)),"")</f>
        <v/>
      </c>
      <c r="U14" s="246" t="str">
        <f>IFERROR(INDEX($DK$14:$DK$160,MATCH($AA14,$DQ$14:$DQ$160,0)),"")</f>
        <v/>
      </c>
      <c r="V14" s="247" t="str">
        <f>IFERROR(INDEX($DL$14:$DL$160,MATCH($AA14,$DQ$14:$DQ$160,0)),"")</f>
        <v/>
      </c>
      <c r="W14" s="247" t="str">
        <f>IFERROR(INDEX($DM$14:$DM$160,MATCH($AA14,$DQ$14:$DQ$160,0)),"")</f>
        <v/>
      </c>
      <c r="X14" s="247" t="str">
        <f>IFERROR(INDEX($DN$14:$DN$160,MATCH($AA14,$DQ$14:$DQ$160,0)),"")</f>
        <v/>
      </c>
      <c r="Y14" s="247" t="str">
        <f>IFERROR(INDEX($DO$14:$DO$160,MATCH($AA14,$DQ$14:$DQ$160,0)),"")</f>
        <v/>
      </c>
      <c r="Z14" s="247" t="str">
        <f>IFERROR(INDEX($DP$14:$DP$160,MATCH($AA14,$DQ$14:$DQ$160,0)),"")</f>
        <v/>
      </c>
      <c r="AA14" s="248">
        <v>1</v>
      </c>
      <c r="AB14" s="249"/>
      <c r="AD14" s="245" t="str">
        <f>IFERROR(INDEX($DS$14:$DS$160,MATCH($AO14,$ED$14:$ED$160,0)),"")</f>
        <v/>
      </c>
      <c r="AE14" s="250" t="str">
        <f>IFERROR(INDEX($DT$14:$DT$160,MATCH($AO14,$ED$14:$ED$160,0)),"")</f>
        <v/>
      </c>
      <c r="AF14" s="250" t="str">
        <f>IFERROR(INDEX($DU$14:$DU$160,MATCH($AO14,$ED$14:$ED$160,0)),"")</f>
        <v/>
      </c>
      <c r="AG14" s="251" t="str">
        <f>IFERROR(INDEX($DV$14:$DV$160,MATCH($M14,$ED$14:$ED$160,0)),"")</f>
        <v/>
      </c>
      <c r="AH14" s="251" t="str">
        <f>IFERROR(INDEX($DW$14:$DW$160,MATCH($AO14,$ED$14:$ED$160,0)),"")</f>
        <v/>
      </c>
      <c r="AI14" s="251" t="str">
        <f>IFERROR(INDEX($DX$14:$DX$160,MATCH($AO14,$ED$14:$ED$160,0)),"")</f>
        <v/>
      </c>
      <c r="AJ14" s="252" t="str">
        <f>IFERROR(INDEX($DY$14:$DY$160,MATCH($AO14,$ED$14:$ED$160,0)),"")</f>
        <v/>
      </c>
      <c r="AK14" s="252" t="str">
        <f>IFERROR(INDEX($DZ$14:$DZ$160,MATCH($AO14,$ED$14:$ED$160,0)),"")</f>
        <v/>
      </c>
      <c r="AL14" s="252" t="str">
        <f>IFERROR(INDEX($EA$14:$EA$160,MATCH($AO14,$ED$14:$ED$160,0)),"")</f>
        <v/>
      </c>
      <c r="AM14" s="252" t="str">
        <f>IFERROR(INDEX($EB$14:$EB$160,MATCH($AO14,$ED$14:$ED$160,0)),"")</f>
        <v/>
      </c>
      <c r="AN14" s="252" t="str">
        <f>IFERROR(INDEX($EC$14:$EC$160,MATCH($AO14,$ED$14:$ED$160,0)),"")</f>
        <v/>
      </c>
      <c r="AO14" s="356">
        <v>1</v>
      </c>
      <c r="AP14" s="249"/>
      <c r="AQ14" s="249"/>
      <c r="AR14" s="245" t="str">
        <f>IFERROR(INDEX($EF$14:$EF$160,MATCH($BC14,$EQ$14:$EQ$160,0)),"")</f>
        <v/>
      </c>
      <c r="AS14" s="245" t="str">
        <f>IFERROR(INDEX($EG$14:$EG$160,MATCH($BC14,$EQ$14:$EQ$160,0)),"")</f>
        <v/>
      </c>
      <c r="AT14" s="245" t="str">
        <f>IFERROR(INDEX($EH$14:$EH$160,MATCH($BC14,$EQ$14:$EQ$160,0)),"")</f>
        <v/>
      </c>
      <c r="AU14" s="246" t="str">
        <f>IFERROR(INDEX($EI$14:$EI$160,MATCH($M14,$EQ$14:$EQ$160,0)),"")</f>
        <v/>
      </c>
      <c r="AV14" s="246" t="str">
        <f>IFERROR(INDEX($EJ$14:$EJ$160,MATCH($BC14,$EQ$14:$EQ$160,0)),"")</f>
        <v/>
      </c>
      <c r="AW14" s="246" t="str">
        <f>IFERROR(INDEX($EK$14:$EK$160,MATCH($BC14,$EQ$14:$EQ$160,0)),"")</f>
        <v/>
      </c>
      <c r="AX14" s="247" t="str">
        <f>IFERROR(INDEX($EL$14:$EL$160,MATCH($BC14,$EQ$14:$EQ$160,0)),"")</f>
        <v/>
      </c>
      <c r="AY14" s="247" t="str">
        <f>IFERROR(INDEX($EM$14:$EM$160,MATCH($BC14,$EQ$14:$EQ$160,0)),"")</f>
        <v/>
      </c>
      <c r="AZ14" s="247" t="str">
        <f>IFERROR(INDEX($EN$14:$EN$160,MATCH($BC14,$EQ$14:$EQ$160,0)),"")</f>
        <v/>
      </c>
      <c r="BA14" s="247" t="str">
        <f>IFERROR(INDEX($EO$14:$EO$160,MATCH($BC14,$EQ$14:$EQ$160,0)),"")</f>
        <v/>
      </c>
      <c r="BB14" s="247" t="str">
        <f>IFERROR(INDEX($EP$14:$EP$160,MATCH($BC14,$EQ$14:$EQ$160,0)),"")</f>
        <v/>
      </c>
      <c r="BC14" s="356">
        <v>1</v>
      </c>
      <c r="BD14" s="253"/>
      <c r="BE14" s="253"/>
      <c r="BF14" s="246" t="str">
        <f>IFERROR(INDEX($ES$14:$ES$160,MATCH($BQ14,$FD$14:$FD$160,0)),"")</f>
        <v/>
      </c>
      <c r="BG14" s="260" t="str">
        <f>IFERROR(INDEX($ET$14:$ET$160,MATCH($BQ14,$FD$14:$FD$160,0)),"")</f>
        <v/>
      </c>
      <c r="BH14" s="260" t="str">
        <f>IFERROR(INDEX($EU$14:$EU$160,MATCH($BQ14,$FD$14:$FD$160,0)),"")</f>
        <v/>
      </c>
      <c r="BI14" s="260" t="str">
        <f>IFERROR(INDEX($EV$14:$EV$160,MATCH($BQ14,$FD$14:$FD$160,0)),"")</f>
        <v/>
      </c>
      <c r="BJ14" s="261" t="str">
        <f>IFERROR(INDEX($EW$14:$EW$160,MATCH($BQ14,$FD$14:$FD$160,0)),"")</f>
        <v/>
      </c>
      <c r="BK14" s="261" t="str">
        <f>IFERROR(INDEX($EX$14:$EX$160,MATCH($BQ14,$FD$14:$FD$160,0)),"")</f>
        <v/>
      </c>
      <c r="BL14" s="262" t="str">
        <f>IFERROR(INDEX($EY$14:$EY$160,MATCH($BQ14,$FD$14:$FD$160,0)),"")</f>
        <v/>
      </c>
      <c r="BM14" s="262" t="str">
        <f>IFERROR(INDEX($EZ$14:$EZ$160,MATCH($BQ14,$FD$14:$FD$160,0)),"")</f>
        <v/>
      </c>
      <c r="BN14" s="262" t="str">
        <f>IFERROR(INDEX($FA$14:$FA$160,MATCH($BQ14,$FD$14:$FD$160,0)),"")</f>
        <v/>
      </c>
      <c r="BO14" s="262" t="str">
        <f>IFERROR(INDEX($FB$14:$FB$160,MATCH($BQ14,$FD$14:$FD$160,0)),"")</f>
        <v/>
      </c>
      <c r="BP14" s="262" t="str">
        <f>IFERROR(INDEX($FC$14:$FC$160,MATCH($BQ14,$FD$14:$FD$160,0)),"")</f>
        <v/>
      </c>
      <c r="BQ14" s="356">
        <v>1</v>
      </c>
      <c r="BR14" s="249"/>
      <c r="BS14" s="249"/>
      <c r="BT14" s="246" t="str">
        <f>IFERROR(INDEX($FF$14:$FF$160,MATCH($CE14,$FQ$14:$FQ$160,0)),"")</f>
        <v/>
      </c>
      <c r="BU14" s="260" t="str">
        <f>IFERROR(INDEX($FG$14:$FG$160,MATCH($CE14,$FQ$14:$FQ$160,0)),"")</f>
        <v/>
      </c>
      <c r="BV14" s="260" t="str">
        <f>IFERROR(INDEX($FH$14:$FH$160,MATCH($CE14,$FQ$14:$FQ$160,0)),"")</f>
        <v/>
      </c>
      <c r="BW14" s="260" t="str">
        <f>IFERROR(INDEX($FI$14:$FI$160,MATCH($CE14,$FQ$14:$FQ$160,0)),"")</f>
        <v/>
      </c>
      <c r="BX14" s="261" t="str">
        <f>IFERROR(INDEX($FJ$14:$FJ$160,MATCH($CE14,$FQ$14:$FQ$160,0)),"")</f>
        <v/>
      </c>
      <c r="BY14" s="261" t="str">
        <f>IFERROR(INDEX($FK$14:$FK$160,MATCH($CE14,$FQ$14:$FQ$160,0)),"")</f>
        <v/>
      </c>
      <c r="BZ14" s="262" t="str">
        <f>IFERROR(INDEX($FL$14:$FL$160,MATCH($CE14,$FQ$14:$FQ$160,0)),"")</f>
        <v/>
      </c>
      <c r="CA14" s="262" t="str">
        <f>IFERROR(INDEX($FM$14:$FM$160,MATCH($CE14,$FQ$14:$FQ$160,0)),"")</f>
        <v/>
      </c>
      <c r="CB14" s="262" t="str">
        <f>IFERROR(INDEX($FN$14:$FN$160,MATCH($CE14,$FQ$14:$FQ$160,0)),"")</f>
        <v/>
      </c>
      <c r="CC14" s="262" t="str">
        <f>IFERROR(INDEX($FO$14:$FO$160,MATCH($CE14,$FQ$14:$FQ$160,0)),"")</f>
        <v/>
      </c>
      <c r="CD14" s="262" t="str">
        <f>IFERROR(INDEX($FP$14:$FP$160,MATCH($CE14,$FQ$14:$FQ$160,0)),"")</f>
        <v/>
      </c>
      <c r="CE14" s="313">
        <v>1</v>
      </c>
      <c r="CF14" s="253"/>
      <c r="CG14" s="253"/>
      <c r="CH14" s="253"/>
      <c r="CI14" s="253"/>
      <c r="CJ14" s="253"/>
      <c r="CK14" s="253"/>
      <c r="CL14" s="253"/>
      <c r="CM14" s="253"/>
      <c r="CN14" s="253"/>
      <c r="CO14" s="253"/>
      <c r="CP14" s="253"/>
      <c r="CQ14" s="253"/>
      <c r="CR14" s="253"/>
      <c r="CS14" s="254" t="str">
        <f>IFERROR(IF(AND('Classificação geral'!$H7="FEM",'Classificação geral'!$I7=1,'Classificação geral'!G7="Tapete"),'Classificação geral'!A7,""),"")</f>
        <v/>
      </c>
      <c r="CT14" s="254" t="str">
        <f>IFERROR(IF(AND('Classificação geral'!$H7="FEM",'Classificação geral'!$I7=1,'Classificação geral'!G7="Tapete"),'Classificação geral'!$B7,""),"")</f>
        <v/>
      </c>
      <c r="CU14" s="255" t="str">
        <f>IF($CT14='Classificação geral'!$B7,'Classificação geral'!$C7,"")</f>
        <v/>
      </c>
      <c r="CV14" s="255" t="str">
        <f>IF($CT14='Classificação geral'!$B7,'Classificação geral'!$D7,"")</f>
        <v/>
      </c>
      <c r="CW14" s="255" t="str">
        <f>IF($CT14='Classificação geral'!$B7,'Classificação geral'!$H7,"")</f>
        <v/>
      </c>
      <c r="CX14" s="255" t="str">
        <f>IF($CW14='Classificação geral'!$H7,'Classificação geral'!$I7,"")</f>
        <v/>
      </c>
      <c r="CY14" s="255" t="str">
        <f>IF($CX14='Classificação geral'!$I7,'Classificação geral'!$AA7,"")</f>
        <v/>
      </c>
      <c r="CZ14" s="255" t="str">
        <f>IF($CX14='Classificação geral'!$I7,'Classificação geral'!$AC7,"")</f>
        <v/>
      </c>
      <c r="DA14" s="255" t="str">
        <f>IF($CX14='Classificação geral'!$I7,'Classificação geral'!$AD7,"")</f>
        <v/>
      </c>
      <c r="DB14" s="255" t="str">
        <f>IF($CX14='Classificação geral'!$I7,'Classificação geral'!$M7,"")</f>
        <v/>
      </c>
      <c r="DC14" s="255" t="str">
        <f>IF($CX14='Classificação geral'!$I7,'Classificação geral'!$AH7,"")</f>
        <v/>
      </c>
      <c r="DD14" s="256" t="str">
        <f>IFERROR(RANK(DC14,DC:DC,0)+ COUNTIF($DC$12:DC13,DC14),"")</f>
        <v/>
      </c>
      <c r="DF14" s="254" t="str">
        <f>IFERROR(IF(AND('Classificação geral'!$H7="mas",'Classificação geral'!$I7=1,'Classificação geral'!$G7="Tapete"),'Classificação geral'!$A7,""),"")</f>
        <v/>
      </c>
      <c r="DG14" s="254" t="str">
        <f>IFERROR(IF(AND('Classificação geral'!$H7="mas",'Classificação geral'!$I7=1,'Classificação geral'!$G7="Tapete"),'Classificação geral'!$B7,""),"")</f>
        <v/>
      </c>
      <c r="DH14" s="255" t="str">
        <f>IF($DG14='Classificação geral'!$B7,'Classificação geral'!$C7,"")</f>
        <v/>
      </c>
      <c r="DI14" s="255" t="str">
        <f>IF($DG14='Classificação geral'!$B7,'Classificação geral'!$D7,"")</f>
        <v/>
      </c>
      <c r="DJ14" s="255" t="str">
        <f>IF($DG14='Classificação geral'!$B7,'Classificação geral'!$H7,"")</f>
        <v/>
      </c>
      <c r="DK14" s="254" t="str">
        <f>IFERROR(IF(AND($DJ14="mas",'Classificação geral'!$I7=1),'Classificação geral'!I7,""),"")</f>
        <v/>
      </c>
      <c r="DL14" s="254" t="str">
        <f>IFERROR(IF(AND($DJ14="mas",'Classificação geral'!$I7=1),'Classificação geral'!AA7,""),"")</f>
        <v/>
      </c>
      <c r="DM14" s="254" t="str">
        <f>IFERROR(IF(AND($DJ14="mas",'Classificação geral'!$I7=1),'Classificação geral'!AC7,""),"")</f>
        <v/>
      </c>
      <c r="DN14" s="254" t="str">
        <f>IFERROR(IF(AND($DJ14="mas",'Classificação geral'!$I7=1),'Classificação geral'!AD7,""),"")</f>
        <v/>
      </c>
      <c r="DO14" s="254" t="str">
        <f>IFERROR(IF(AND($DJ14="mas",'Classificação geral'!$I7=1),'Classificação geral'!M7,""),"")</f>
        <v/>
      </c>
      <c r="DP14" s="254" t="str">
        <f>IFERROR(IF(AND($DJ14="mas",'Classificação geral'!$I7=1),'Classificação geral'!AH7,""),"")</f>
        <v/>
      </c>
      <c r="DQ14" s="256" t="str">
        <f>IFERROR(RANK(DP14,DP:DP,0)+ COUNTIF($DP$12:DP13,DP14),"")</f>
        <v/>
      </c>
      <c r="DS14" s="254" t="str">
        <f>IFERROR(IF(AND('Classificação geral'!$H7="fem",'Classificação geral'!$I7=2,'Classificação geral'!$G7="Tapete"),'Classificação geral'!$A7,""),"")</f>
        <v/>
      </c>
      <c r="DT14" s="254" t="str">
        <f>IFERROR(IF(AND('Classificação geral'!$H7="fem",'Classificação geral'!$I7=2,'Classificação geral'!$G7="Tapete"),'Classificação geral'!$B7,""),"")</f>
        <v/>
      </c>
      <c r="DU14" s="255" t="str">
        <f>IF($DT14='Classificação geral'!$B7,'Classificação geral'!$C7,"")</f>
        <v/>
      </c>
      <c r="DV14" s="255" t="str">
        <f>IF($DT14='Classificação geral'!$B7,'Classificação geral'!$D7,"")</f>
        <v/>
      </c>
      <c r="DW14" s="255" t="str">
        <f>IF($DT14='Classificação geral'!$B7,'Classificação geral'!$H7,"")</f>
        <v/>
      </c>
      <c r="DX14" s="254" t="str">
        <f>IFERROR(IF(AND($DW14="fem",'Classificação geral'!$I7=2),'Classificação geral'!I7,""),"")</f>
        <v/>
      </c>
      <c r="DY14" s="254" t="str">
        <f>IFERROR(IF(AND($DW14="fem",'Classificação geral'!$I7=2),'Classificação geral'!AA7,""),"")</f>
        <v/>
      </c>
      <c r="DZ14" s="254" t="str">
        <f>IFERROR(IF(AND($DW14="fem",'Classificação geral'!$I7=2),'Classificação geral'!AC7,""),"")</f>
        <v/>
      </c>
      <c r="EA14" s="254" t="str">
        <f>IFERROR(IF(AND($DW14="fem",'Classificação geral'!$I7=2),'Classificação geral'!AD7,""),"")</f>
        <v/>
      </c>
      <c r="EB14" s="254" t="str">
        <f>IFERROR(IF(AND($DW14="fem",'Classificação geral'!$I7=2),'Classificação geral'!M7,""),"")</f>
        <v/>
      </c>
      <c r="EC14" s="254" t="str">
        <f>IFERROR(IF(AND($DW14="fem",'Classificação geral'!$I7=2),'Classificação geral'!AH7,""),"")</f>
        <v/>
      </c>
      <c r="ED14" s="256" t="str">
        <f>IFERROR(RANK(EC14,EC:EC,0)+ COUNTIF(EC$12:$EC12,EC14),"")</f>
        <v/>
      </c>
      <c r="EF14" s="254" t="str">
        <f>IFERROR(IF(AND('Classificação geral'!$H7="mas",'Classificação geral'!$I7=2,'Classificação geral'!$G7="Tapete"),'Classificação geral'!$A7,""),"")</f>
        <v/>
      </c>
      <c r="EG14" s="254" t="str">
        <f>IFERROR(IF(AND('Classificação geral'!$H7="mas",'Classificação geral'!$I7=2,'Classificação geral'!$G7="Tapete"),'Classificação geral'!$B7,""),"")</f>
        <v/>
      </c>
      <c r="EH14" s="255" t="str">
        <f>IF($EG14='Classificação geral'!$B7,'Classificação geral'!$C7,"")</f>
        <v/>
      </c>
      <c r="EI14" s="255" t="str">
        <f>IF($EG14='Classificação geral'!$B7,'Classificação geral'!$D7,"")</f>
        <v/>
      </c>
      <c r="EJ14" s="255" t="str">
        <f>IF($EG14='Classificação geral'!$B7,'Classificação geral'!$H7,"")</f>
        <v/>
      </c>
      <c r="EK14" s="254" t="str">
        <f>IFERROR(IF(AND($EJ14="mas",'Classificação geral'!$I7=2),'Classificação geral'!I7,""),"")</f>
        <v/>
      </c>
      <c r="EL14" s="254" t="str">
        <f>IFERROR(IF(AND($EJ14="mas",'Classificação geral'!$I7=2),'Classificação geral'!AA7,""),"")</f>
        <v/>
      </c>
      <c r="EM14" s="254" t="str">
        <f>IFERROR(IF(AND($EJ14="mas",'Classificação geral'!$I7=2),'Classificação geral'!AC7,""),"")</f>
        <v/>
      </c>
      <c r="EN14" s="254" t="str">
        <f>IFERROR(IF(AND($EJ14="mas",'Classificação geral'!$I7=2),'Classificação geral'!AD7,""),"")</f>
        <v/>
      </c>
      <c r="EO14" s="254" t="str">
        <f>IFERROR(IF(AND($EJ14="mas",'Classificação geral'!$I7=2),'Classificação geral'!M7,""),"")</f>
        <v/>
      </c>
      <c r="EP14" s="254" t="str">
        <f>IFERROR(IF(AND($EJ14="mas",'Classificação geral'!$I7=2),'Classificação geral'!AH7,""),"")</f>
        <v/>
      </c>
      <c r="EQ14" s="256" t="str">
        <f>IFERROR(RANK(EP14,EP:EP,0)+ COUNTIF($EP$12:EP$12,EP14),"")</f>
        <v/>
      </c>
      <c r="ES14" s="254" t="str">
        <f>IFERROR(IF(AND('Classificação geral'!$H7="fem",'Classificação geral'!$I7=3,'Classificação geral'!$G7="Tapete"),'Classificação geral'!$A7,""),"")</f>
        <v/>
      </c>
      <c r="ET14" s="254" t="str">
        <f>IFERROR(IF(AND('Classificação geral'!$H7="fem",'Classificação geral'!$I7=3,'Classificação geral'!$G7="Tapete"),'Classificação geral'!$B7,""),"")</f>
        <v/>
      </c>
      <c r="EU14" s="255" t="str">
        <f>IF($ET14='Classificação geral'!$B7,'Classificação geral'!$C7,"")</f>
        <v/>
      </c>
      <c r="EV14" s="255" t="str">
        <f>IF($ET14='Classificação geral'!$B7,'Classificação geral'!$D7,"")</f>
        <v/>
      </c>
      <c r="EW14" s="255" t="str">
        <f>IF($ET14='Classificação geral'!$B7,'Classificação geral'!$H7,"")</f>
        <v/>
      </c>
      <c r="EX14" s="255" t="str">
        <f>IF($EW14='Classificação geral'!$H7,'Classificação geral'!$I7,"")</f>
        <v/>
      </c>
      <c r="EY14" s="255" t="str">
        <f>IF($EX14='Classificação geral'!$I7,'Classificação geral'!$AA7,"")</f>
        <v/>
      </c>
      <c r="EZ14" s="255" t="str">
        <f>IF($EX14='Classificação geral'!$I7,'Classificação geral'!$AC7,"")</f>
        <v/>
      </c>
      <c r="FA14" s="255" t="str">
        <f>IF($EX14='Classificação geral'!$I7,'Classificação geral'!$AD7,"")</f>
        <v/>
      </c>
      <c r="FB14" s="255" t="str">
        <f>IF($EX14='Classificação geral'!$I7,'Classificação geral'!$M7,"")</f>
        <v/>
      </c>
      <c r="FC14" s="255" t="str">
        <f>IF($EX14='Classificação geral'!$I7,'Classificação geral'!$AH7,"")</f>
        <v/>
      </c>
      <c r="FD14" s="256" t="str">
        <f>IFERROR(RANK(FC14,FC:FC,0)+ COUNTIF($FC$12:FC12,FC14),"")</f>
        <v/>
      </c>
      <c r="FF14" s="254" t="str">
        <f>IFERROR(IF(AND('Classificação geral'!$H7="mas",'Classificação geral'!$I7=3,'Classificação geral'!$G7="Tapete"),'Classificação geral'!$A7,""),"")</f>
        <v/>
      </c>
      <c r="FG14" s="254" t="str">
        <f>IFERROR(IF(AND('Classificação geral'!$H7="mas",'Classificação geral'!$I7=3,'Classificação geral'!$G7="Tapete"),'Classificação geral'!$B7,""),"")</f>
        <v/>
      </c>
      <c r="FH14" s="255" t="str">
        <f>IF($FG14='Classificação geral'!$B7,'Classificação geral'!$C7,"")</f>
        <v/>
      </c>
      <c r="FI14" s="255" t="str">
        <f>IF($FG14='Classificação geral'!$B7,'Classificação geral'!$D7,"")</f>
        <v/>
      </c>
      <c r="FJ14" s="255" t="str">
        <f>IF($FG14='Classificação geral'!$B7,'Classificação geral'!$H7,"")</f>
        <v/>
      </c>
      <c r="FK14" s="254" t="str">
        <f>IFERROR(IF(AND($FJ14="mas",'Classificação geral'!$I7=3),'Classificação geral'!I7,""),"")</f>
        <v/>
      </c>
      <c r="FL14" s="254" t="str">
        <f>IFERROR(IF(AND($FJ14="mas",'Classificação geral'!$I7=3),'Classificação geral'!AA7,""),"")</f>
        <v/>
      </c>
      <c r="FM14" s="254" t="str">
        <f>IFERROR(IF(AND($FJ14="mas",'Classificação geral'!$I7=3),'Classificação geral'!AC7,""),"")</f>
        <v/>
      </c>
      <c r="FN14" s="254" t="str">
        <f>IFERROR(IF(AND($FJ14="mas",'Classificação geral'!$I7=3),'Classificação geral'!AD7,""),"")</f>
        <v/>
      </c>
      <c r="FO14" s="254" t="str">
        <f>IFERROR(IF(AND($FJ14="mas",'Classificação geral'!$I7=3),'Classificação geral'!M7,""),"")</f>
        <v/>
      </c>
      <c r="FP14" s="254" t="str">
        <f>IFERROR(IF(AND($FJ14="mas",'Classificação geral'!$I7=3),'Classificação geral'!AH7,""),"")</f>
        <v/>
      </c>
      <c r="FQ14" s="256" t="str">
        <f>IFERROR(RANK(FP14,FP:FP,0)+ COUNTIF(FP$12:$FP12,FP14),"")</f>
        <v/>
      </c>
    </row>
    <row r="15" spans="1:173" s="244" customFormat="1" ht="37.5" customHeight="1" x14ac:dyDescent="0.35">
      <c r="B15" s="246" t="str">
        <f t="shared" si="0"/>
        <v/>
      </c>
      <c r="C15" s="245" t="str">
        <f>IFERROR(INDEX($CT$14:$CT$160,MATCH($M15,$DD$14:$DD$160,0)),"")</f>
        <v/>
      </c>
      <c r="D15" s="245" t="str">
        <f>IFERROR(INDEX($CU$14:$CU$160,MATCH($M15,$DD$14:$DD$160,0)),"")</f>
        <v/>
      </c>
      <c r="E15" s="245" t="str">
        <f>IFERROR(INDEX($CV$14:$CV$160,MATCH($M15,$DD$14:$DD$160,0)),"")</f>
        <v/>
      </c>
      <c r="F15" s="246" t="str">
        <f>IFERROR(INDEX($CW$14:$CW$160,MATCH($M15,$DD$14:$DD$160,0)),"")</f>
        <v/>
      </c>
      <c r="G15" s="246" t="str">
        <f>IFERROR(INDEX($CX$14:$CX$160,MATCH($M15,$DD$14:$DD$160,0)),"")</f>
        <v/>
      </c>
      <c r="H15" s="247" t="str">
        <f>IFERROR(INDEX($CY$14:$CY$160,MATCH($M15,$DD$14:$DD$160,0)),"")</f>
        <v/>
      </c>
      <c r="I15" s="247" t="str">
        <f>IFERROR(INDEX($CZ$14:$CZ$160,MATCH($M15,$DD$14:$DD$160,0)),"")</f>
        <v/>
      </c>
      <c r="J15" s="247" t="str">
        <f>IFERROR(INDEX($DA$14:$DA$160,MATCH($M15,$DD$14:$DD$160,0)),"")</f>
        <v/>
      </c>
      <c r="K15" s="247" t="str">
        <f>IFERROR(INDEX($DB$14:$DB$160,MATCH($M15,$DD$14:$DD$160,0)),"")</f>
        <v/>
      </c>
      <c r="L15" s="247" t="str">
        <f>IFERROR(INDEX($DC$14:$DC$160,MATCH($M15,$DD$14:$DD$160,0)),"")</f>
        <v/>
      </c>
      <c r="M15" s="248">
        <v>2</v>
      </c>
      <c r="N15" s="249"/>
      <c r="O15" s="249"/>
      <c r="P15" s="246" t="str">
        <f>IFERROR(INDEX($DF$14:$DF$160,MATCH($AA15,$DQ$14:$DQ$160,0)),"")</f>
        <v/>
      </c>
      <c r="Q15" s="245" t="str">
        <f>IFERROR(INDEX($DG$14:$DG$160,MATCH($AA15,$DQ$14:$DQ$160,0)),"")</f>
        <v/>
      </c>
      <c r="R15" s="245" t="str">
        <f>IFERROR(INDEX($DH$14:$DH$160,MATCH($AA15,$DQ$14:$DQ$160,0)),"")</f>
        <v/>
      </c>
      <c r="S15" s="245" t="str">
        <f>IFERROR(INDEX($DI$14:$DI$160,MATCH($M15,$DQ$14:$DQ$160,0)),"")</f>
        <v/>
      </c>
      <c r="T15" s="246" t="str">
        <f>IFERROR(INDEX($DJ$14:$DJ$160,MATCH($AA15,$DQ$14:$DQ$160,0)),"")</f>
        <v/>
      </c>
      <c r="U15" s="246" t="str">
        <f>IFERROR(INDEX($DK$14:$DK$160,MATCH($AA15,$DQ$14:$DQ$160,0)),"")</f>
        <v/>
      </c>
      <c r="V15" s="247" t="str">
        <f>IFERROR(INDEX($DL$14:$DL$160,MATCH($AA15,$DQ$14:$DQ$160,0)),"")</f>
        <v/>
      </c>
      <c r="W15" s="247" t="str">
        <f>IFERROR(INDEX($DM$14:$DM$160,MATCH($AA15,$DQ$14:$DQ$160,0)),"")</f>
        <v/>
      </c>
      <c r="X15" s="247" t="str">
        <f>IFERROR(INDEX($DN$14:$DN$160,MATCH($AA15,$DQ$14:$DQ$160,0)),"")</f>
        <v/>
      </c>
      <c r="Y15" s="247" t="str">
        <f>IFERROR(INDEX($DO$14:$DO$160,MATCH($AA15,$DQ$14:$DQ$160,0)),"")</f>
        <v/>
      </c>
      <c r="Z15" s="247" t="str">
        <f>IFERROR(INDEX($DP$14:$DP$160,MATCH($AA15,$DQ$14:$DQ$160,0)),"")</f>
        <v/>
      </c>
      <c r="AA15" s="248">
        <v>2</v>
      </c>
      <c r="AB15" s="249"/>
      <c r="AD15" s="245" t="str">
        <f>IFERROR(INDEX($DS$14:$DS$160,MATCH($AO15,$ED$14:$ED$160,0)),"")</f>
        <v/>
      </c>
      <c r="AE15" s="250" t="str">
        <f>IFERROR(INDEX($DT$14:$DT$160,MATCH($AO15,$ED$14:$ED$160,0)),"")</f>
        <v/>
      </c>
      <c r="AF15" s="250" t="str">
        <f>IFERROR(INDEX($DU$14:$DU$160,MATCH($AO15,$ED$14:$ED$160,0)),"")</f>
        <v/>
      </c>
      <c r="AG15" s="251" t="str">
        <f>IFERROR(INDEX($DV$14:$DV$160,MATCH($M15,$ED$14:$ED$160,0)),"")</f>
        <v/>
      </c>
      <c r="AH15" s="251" t="str">
        <f>IFERROR(INDEX($DW$14:$DW$160,MATCH($AO15,$ED$14:$ED$160,0)),"")</f>
        <v/>
      </c>
      <c r="AI15" s="251" t="str">
        <f>IFERROR(INDEX($DX$14:$DX$160,MATCH($AO15,$ED$14:$ED$160,0)),"")</f>
        <v/>
      </c>
      <c r="AJ15" s="252" t="str">
        <f>IFERROR(INDEX($DY$14:$DY$160,MATCH($AO15,$ED$14:$ED$160,0)),"")</f>
        <v/>
      </c>
      <c r="AK15" s="252" t="str">
        <f>IFERROR(INDEX($DZ$14:$DZ$160,MATCH($AO15,$ED$14:$ED$160,0)),"")</f>
        <v/>
      </c>
      <c r="AL15" s="252" t="str">
        <f>IFERROR(INDEX($EA$14:$EA$160,MATCH($AO15,$ED$14:$ED$160,0)),"")</f>
        <v/>
      </c>
      <c r="AM15" s="252" t="str">
        <f>IFERROR(INDEX($EB$14:$EB$160,MATCH($AO15,$ED$14:$ED$160,0)),"")</f>
        <v/>
      </c>
      <c r="AN15" s="252" t="str">
        <f>IFERROR(INDEX($EC$14:$EC$160,MATCH($AO15,$ED$14:$ED$160,0)),"")</f>
        <v/>
      </c>
      <c r="AO15" s="356">
        <v>2</v>
      </c>
      <c r="AP15" s="249"/>
      <c r="AQ15" s="249"/>
      <c r="AR15" s="245" t="str">
        <f>IFERROR(INDEX($EF$14:$EF$160,MATCH($BC15,$EQ$14:$EQ$160,0)),"")</f>
        <v/>
      </c>
      <c r="AS15" s="245" t="str">
        <f>IFERROR(INDEX($EG$14:$EG$160,MATCH($BC15,$EQ$14:$EQ$160,0)),"")</f>
        <v/>
      </c>
      <c r="AT15" s="245" t="str">
        <f>IFERROR(INDEX($EH$14:$EH$160,MATCH($BC15,$EQ$14:$EQ$160,0)),"")</f>
        <v/>
      </c>
      <c r="AU15" s="246" t="str">
        <f>IFERROR(INDEX($EI$14:$EI$160,MATCH($M15,$EQ$14:$EQ$160,0)),"")</f>
        <v/>
      </c>
      <c r="AV15" s="246" t="str">
        <f>IFERROR(INDEX($EJ$14:$EJ$160,MATCH($BC15,$EQ$14:$EQ$160,0)),"")</f>
        <v/>
      </c>
      <c r="AW15" s="246" t="str">
        <f>IFERROR(INDEX($EK$14:$EK$160,MATCH($BC15,$EQ$14:$EQ$160,0)),"")</f>
        <v/>
      </c>
      <c r="AX15" s="247" t="str">
        <f>IFERROR(INDEX($EL$14:$EL$160,MATCH($BC15,$EQ$14:$EQ$160,0)),"")</f>
        <v/>
      </c>
      <c r="AY15" s="247" t="str">
        <f>IFERROR(INDEX($EM$14:$EM$160,MATCH($BC15,$EQ$14:$EQ$160,0)),"")</f>
        <v/>
      </c>
      <c r="AZ15" s="247" t="str">
        <f>IFERROR(INDEX($EN$14:$EN$160,MATCH($BC15,$EQ$14:$EQ$160,0)),"")</f>
        <v/>
      </c>
      <c r="BA15" s="247" t="str">
        <f>IFERROR(INDEX($EO$14:$EO$160,MATCH($BC15,$EQ$14:$EQ$160,0)),"")</f>
        <v/>
      </c>
      <c r="BB15" s="247" t="str">
        <f>IFERROR(INDEX($EP$14:$EP$160,MATCH($BC15,$EQ$14:$EQ$160,0)),"")</f>
        <v/>
      </c>
      <c r="BC15" s="356">
        <v>2</v>
      </c>
      <c r="BD15" s="253"/>
      <c r="BE15" s="253"/>
      <c r="BF15" s="246" t="str">
        <f>IFERROR(INDEX($ES$14:$ES$160,MATCH($BQ15,$FD$14:$FD$160,0)),"")</f>
        <v/>
      </c>
      <c r="BG15" s="260" t="str">
        <f>IFERROR(INDEX($ET$14:$ET$160,MATCH($BQ15,$FD$14:$FD$160,0)),"")</f>
        <v/>
      </c>
      <c r="BH15" s="260" t="str">
        <f>IFERROR(INDEX($EU$14:$EU$160,MATCH($BQ15,$FD$14:$FD$160,0)),"")</f>
        <v/>
      </c>
      <c r="BI15" s="260" t="str">
        <f>IFERROR(INDEX($EV$14:$EV$160,MATCH($BQ15,$FD$14:$FD$160,0)),"")</f>
        <v/>
      </c>
      <c r="BJ15" s="261" t="str">
        <f>IFERROR(INDEX($EW$14:$EW$160,MATCH($BQ15,$FD$14:$FD$160,0)),"")</f>
        <v/>
      </c>
      <c r="BK15" s="261" t="str">
        <f>IFERROR(INDEX($EX$14:$EX$160,MATCH($BQ15,$FD$14:$FD$160,0)),"")</f>
        <v/>
      </c>
      <c r="BL15" s="262" t="str">
        <f>IFERROR(INDEX($EY$14:$EY$160,MATCH($BQ15,$FD$14:$FD$160,0)),"")</f>
        <v/>
      </c>
      <c r="BM15" s="262" t="str">
        <f>IFERROR(INDEX($EZ$14:$EZ$160,MATCH($BQ15,$FD$14:$FD$160,0)),"")</f>
        <v/>
      </c>
      <c r="BN15" s="262" t="str">
        <f>IFERROR(INDEX($FA$14:$FA$160,MATCH($BQ15,$FD$14:$FD$160,0)),"")</f>
        <v/>
      </c>
      <c r="BO15" s="262" t="str">
        <f>IFERROR(INDEX($FB$14:$FB$160,MATCH($BQ15,$FD$14:$FD$160,0)),"")</f>
        <v/>
      </c>
      <c r="BP15" s="262" t="str">
        <f>IFERROR(INDEX($FC$14:$FC$160,MATCH($BQ15,$FD$14:$FD$160,0)),"")</f>
        <v/>
      </c>
      <c r="BQ15" s="356">
        <v>2</v>
      </c>
      <c r="BR15" s="249"/>
      <c r="BS15" s="249"/>
      <c r="BT15" s="246" t="str">
        <f>IFERROR(INDEX($FF$14:$FF$160,MATCH($CE15,$FQ$14:$FQ$160,0)),"")</f>
        <v/>
      </c>
      <c r="BU15" s="260" t="str">
        <f>IFERROR(INDEX($FG$14:$FG$160,MATCH($CE15,$FQ$14:$FQ$160,0)),"")</f>
        <v/>
      </c>
      <c r="BV15" s="260" t="str">
        <f>IFERROR(INDEX($FH$14:$FH$160,MATCH($CE15,$FQ$14:$FQ$160,0)),"")</f>
        <v/>
      </c>
      <c r="BW15" s="260" t="str">
        <f>IFERROR(INDEX($FI$14:$FI$160,MATCH($CE15,$FQ$14:$FQ$160,0)),"")</f>
        <v/>
      </c>
      <c r="BX15" s="261" t="str">
        <f>IFERROR(INDEX($FJ$14:$FJ$160,MATCH($CE15,$FQ$14:$FQ$160,0)),"")</f>
        <v/>
      </c>
      <c r="BY15" s="261" t="str">
        <f>IFERROR(INDEX($FK$14:$FK$160,MATCH($CE15,$FQ$14:$FQ$160,0)),"")</f>
        <v/>
      </c>
      <c r="BZ15" s="262" t="str">
        <f>IFERROR(INDEX($FL$14:$FL$160,MATCH($CE15,$FQ$14:$FQ$160,0)),"")</f>
        <v/>
      </c>
      <c r="CA15" s="262" t="str">
        <f>IFERROR(INDEX($FM$14:$FM$160,MATCH($CE15,$FQ$14:$FQ$160,0)),"")</f>
        <v/>
      </c>
      <c r="CB15" s="262" t="str">
        <f>IFERROR(INDEX($FN$14:$FN$160,MATCH($CE15,$FQ$14:$FQ$160,0)),"")</f>
        <v/>
      </c>
      <c r="CC15" s="262" t="str">
        <f>IFERROR(INDEX($FO$14:$FO$160,MATCH($CE15,$FQ$14:$FQ$160,0)),"")</f>
        <v/>
      </c>
      <c r="CD15" s="262" t="str">
        <f>IFERROR(INDEX($FP$14:$FP$160,MATCH($CE15,$FQ$14:$FQ$160,0)),"")</f>
        <v/>
      </c>
      <c r="CE15" s="313">
        <v>2</v>
      </c>
      <c r="CF15" s="253"/>
      <c r="CG15" s="253"/>
      <c r="CH15" s="253"/>
      <c r="CI15" s="253"/>
      <c r="CJ15" s="253"/>
      <c r="CK15" s="253"/>
      <c r="CL15" s="253"/>
      <c r="CM15" s="253"/>
      <c r="CN15" s="253"/>
      <c r="CO15" s="253"/>
      <c r="CP15" s="253"/>
      <c r="CQ15" s="253"/>
      <c r="CR15" s="253"/>
      <c r="CS15" s="254" t="str">
        <f>IFERROR(IF(AND('Classificação geral'!$H8="FEM",'Classificação geral'!$I8=1,'Classificação geral'!G8="Tapete"),'Classificação geral'!A8,""),"")</f>
        <v/>
      </c>
      <c r="CT15" s="254" t="str">
        <f>IFERROR(IF(AND('Classificação geral'!$H8="FEM",'Classificação geral'!$I8=1,'Classificação geral'!G8="Tapete"),'Classificação geral'!$B8,""),"")</f>
        <v/>
      </c>
      <c r="CU15" s="255" t="str">
        <f>IF($CT15='Classificação geral'!$B8,'Classificação geral'!$C8,"")</f>
        <v/>
      </c>
      <c r="CV15" s="255" t="str">
        <f>IF($CT15='Classificação geral'!$B8,'Classificação geral'!$D8,"")</f>
        <v/>
      </c>
      <c r="CW15" s="255" t="str">
        <f>IF($CT15='Classificação geral'!$B8,'Classificação geral'!$H8,"")</f>
        <v/>
      </c>
      <c r="CX15" s="255" t="str">
        <f>IF($CW15='Classificação geral'!$H8,'Classificação geral'!$I8,"")</f>
        <v/>
      </c>
      <c r="CY15" s="255" t="str">
        <f>IF($CX15='Classificação geral'!$I8,'Classificação geral'!$AA8,"")</f>
        <v/>
      </c>
      <c r="CZ15" s="255" t="str">
        <f>IF($CX15='Classificação geral'!$I8,'Classificação geral'!$AC8,"")</f>
        <v/>
      </c>
      <c r="DA15" s="255" t="str">
        <f>IF($CX15='Classificação geral'!$I8,'Classificação geral'!$AD8,"")</f>
        <v/>
      </c>
      <c r="DB15" s="255" t="str">
        <f>IF($CX15='Classificação geral'!$I8,'Classificação geral'!$M8,"")</f>
        <v/>
      </c>
      <c r="DC15" s="255" t="str">
        <f>IF($CX15='Classificação geral'!$I8,'Classificação geral'!$AH8,"")</f>
        <v/>
      </c>
      <c r="DD15" s="256" t="str">
        <f>IFERROR(RANK(DC15,DC:DC,0)+ COUNTIF($DC$12:DC14,DC15),"")</f>
        <v/>
      </c>
      <c r="DF15" s="254" t="str">
        <f>IFERROR(IF(AND('Classificação geral'!$H8="mas",'Classificação geral'!$I8=1,'Classificação geral'!$G8="Tapete"),'Classificação geral'!$A8,""),"")</f>
        <v/>
      </c>
      <c r="DG15" s="254" t="str">
        <f>IFERROR(IF(AND('Classificação geral'!$H8="mas",'Classificação geral'!$I8=1,'Classificação geral'!$G8="Tapete"),'Classificação geral'!$B8,""),"")</f>
        <v/>
      </c>
      <c r="DH15" s="255" t="str">
        <f>IF($DG15='Classificação geral'!$B8,'Classificação geral'!$C8,"")</f>
        <v/>
      </c>
      <c r="DI15" s="255" t="str">
        <f>IF($DG15='Classificação geral'!$B8,'Classificação geral'!$D8,"")</f>
        <v/>
      </c>
      <c r="DJ15" s="255" t="str">
        <f>IF($DG15='Classificação geral'!$B8,'Classificação geral'!$H8,"")</f>
        <v/>
      </c>
      <c r="DK15" s="254" t="str">
        <f>IFERROR(IF(AND($DJ15="mas",'Classificação geral'!$I8=1),'Classificação geral'!I8,""),"")</f>
        <v/>
      </c>
      <c r="DL15" s="254" t="str">
        <f>IFERROR(IF(AND($DJ15="mas",'Classificação geral'!$I8=1),'Classificação geral'!AA8,""),"")</f>
        <v/>
      </c>
      <c r="DM15" s="254" t="str">
        <f>IFERROR(IF(AND($DJ15="mas",'Classificação geral'!$I8=1),'Classificação geral'!AC8,""),"")</f>
        <v/>
      </c>
      <c r="DN15" s="254" t="str">
        <f>IFERROR(IF(AND($DJ15="mas",'Classificação geral'!$I8=1),'Classificação geral'!AD8,""),"")</f>
        <v/>
      </c>
      <c r="DO15" s="254" t="str">
        <f>IFERROR(IF(AND($DJ15="mas",'Classificação geral'!$I8=1),'Classificação geral'!M8,""),"")</f>
        <v/>
      </c>
      <c r="DP15" s="254" t="str">
        <f>IFERROR(IF(AND($DJ15="mas",'Classificação geral'!$I8=1),'Classificação geral'!AH8,""),"")</f>
        <v/>
      </c>
      <c r="DQ15" s="256" t="str">
        <f>IFERROR(RANK(DP15,DP:DP,0)+ COUNTIF($DP$12:DP14,DP15),"")</f>
        <v/>
      </c>
      <c r="DS15" s="254" t="str">
        <f>IFERROR(IF(AND('Classificação geral'!$H8="fem",'Classificação geral'!$I8=2,'Classificação geral'!$G8="Tapete"),'Classificação geral'!$A8,""),"")</f>
        <v/>
      </c>
      <c r="DT15" s="254" t="str">
        <f>IFERROR(IF(AND('Classificação geral'!$H8="fem",'Classificação geral'!$I8=2,'Classificação geral'!$G8="Tapete"),'Classificação geral'!$B8,""),"")</f>
        <v/>
      </c>
      <c r="DU15" s="255" t="str">
        <f>IF($DT15='Classificação geral'!$B8,'Classificação geral'!$C8,"")</f>
        <v/>
      </c>
      <c r="DV15" s="255" t="str">
        <f>IF($DT15='Classificação geral'!$B8,'Classificação geral'!$D8,"")</f>
        <v/>
      </c>
      <c r="DW15" s="255" t="str">
        <f>IF($DT15='Classificação geral'!$B8,'Classificação geral'!$H8,"")</f>
        <v/>
      </c>
      <c r="DX15" s="254" t="str">
        <f>IFERROR(IF(AND($DW15="fem",'Classificação geral'!$I8=2),'Classificação geral'!I8,""),"")</f>
        <v/>
      </c>
      <c r="DY15" s="254" t="str">
        <f>IFERROR(IF(AND($DW15="fem",'Classificação geral'!$I8=2),'Classificação geral'!AA8,""),"")</f>
        <v/>
      </c>
      <c r="DZ15" s="254" t="str">
        <f>IFERROR(IF(AND($DW15="fem",'Classificação geral'!$I8=2),'Classificação geral'!AC8,""),"")</f>
        <v/>
      </c>
      <c r="EA15" s="254" t="str">
        <f>IFERROR(IF(AND($DW15="fem",'Classificação geral'!$I8=2),'Classificação geral'!AD8,""),"")</f>
        <v/>
      </c>
      <c r="EB15" s="254" t="str">
        <f>IFERROR(IF(AND($DW15="fem",'Classificação geral'!$I8=2),'Classificação geral'!M8,""),"")</f>
        <v/>
      </c>
      <c r="EC15" s="254" t="str">
        <f>IFERROR(IF(AND($DW15="fem",'Classificação geral'!$I8=2),'Classificação geral'!AH8,""),"")</f>
        <v/>
      </c>
      <c r="ED15" s="256" t="str">
        <f>IFERROR(RANK(EC15,EC:EC,0)+ COUNTIF(EC$12:$EC13,EC15),"")</f>
        <v/>
      </c>
      <c r="EF15" s="254" t="str">
        <f>IFERROR(IF(AND('Classificação geral'!$H8="mas",'Classificação geral'!$I8=2,'Classificação geral'!$G8="Tapete"),'Classificação geral'!$A8,""),"")</f>
        <v/>
      </c>
      <c r="EG15" s="254" t="str">
        <f>IFERROR(IF(AND('Classificação geral'!$H8="mas",'Classificação geral'!$I8=2,'Classificação geral'!$G8="Tapete"),'Classificação geral'!$B8,""),"")</f>
        <v/>
      </c>
      <c r="EH15" s="255" t="str">
        <f>IF($EG15='Classificação geral'!$B8,'Classificação geral'!$C8,"")</f>
        <v/>
      </c>
      <c r="EI15" s="255" t="str">
        <f>IF($EG15='Classificação geral'!$B8,'Classificação geral'!$D8,"")</f>
        <v/>
      </c>
      <c r="EJ15" s="255" t="str">
        <f>IF($EG15='Classificação geral'!$B8,'Classificação geral'!$H8,"")</f>
        <v/>
      </c>
      <c r="EK15" s="254" t="str">
        <f>IFERROR(IF(AND($EJ15="mas",'Classificação geral'!$I8=2),'Classificação geral'!I8,""),"")</f>
        <v/>
      </c>
      <c r="EL15" s="254" t="str">
        <f>IFERROR(IF(AND($EJ15="mas",'Classificação geral'!$I8=2),'Classificação geral'!AA8,""),"")</f>
        <v/>
      </c>
      <c r="EM15" s="254" t="str">
        <f>IFERROR(IF(AND($EJ15="mas",'Classificação geral'!$I8=2),'Classificação geral'!AC8,""),"")</f>
        <v/>
      </c>
      <c r="EN15" s="254" t="str">
        <f>IFERROR(IF(AND($EJ15="mas",'Classificação geral'!$I8=2),'Classificação geral'!AD8,""),"")</f>
        <v/>
      </c>
      <c r="EO15" s="254" t="str">
        <f>IFERROR(IF(AND($EJ15="mas",'Classificação geral'!$I8=2),'Classificação geral'!M8,""),"")</f>
        <v/>
      </c>
      <c r="EP15" s="254" t="str">
        <f>IFERROR(IF(AND($EJ15="mas",'Classificação geral'!$I8=2),'Classificação geral'!AH8,""),"")</f>
        <v/>
      </c>
      <c r="EQ15" s="256" t="str">
        <f>IFERROR(RANK(EP15,EP:EP,0)+ COUNTIF($EP$12:EP$12,EP15),"")</f>
        <v/>
      </c>
      <c r="ES15" s="254" t="str">
        <f>IFERROR(IF(AND('Classificação geral'!$H8="fem",'Classificação geral'!$I8=3,'Classificação geral'!$G8="Tapete"),'Classificação geral'!$A8,""),"")</f>
        <v/>
      </c>
      <c r="ET15" s="254" t="str">
        <f>IFERROR(IF(AND('Classificação geral'!$H8="fem",'Classificação geral'!$I8=3,'Classificação geral'!$G8="Tapete"),'Classificação geral'!$B8,""),"")</f>
        <v/>
      </c>
      <c r="EU15" s="255" t="str">
        <f>IF($ET15='Classificação geral'!$B8,'Classificação geral'!$C8,"")</f>
        <v/>
      </c>
      <c r="EV15" s="255" t="str">
        <f>IF($ET15='Classificação geral'!$B8,'Classificação geral'!$D8,"")</f>
        <v/>
      </c>
      <c r="EW15" s="255" t="str">
        <f>IF($ET15='Classificação geral'!$B8,'Classificação geral'!$H8,"")</f>
        <v/>
      </c>
      <c r="EX15" s="255" t="str">
        <f>IF($EW15='Classificação geral'!$H8,'Classificação geral'!$I8,"")</f>
        <v/>
      </c>
      <c r="EY15" s="255" t="str">
        <f>IF($EX15='Classificação geral'!$I8,'Classificação geral'!$AA8,"")</f>
        <v/>
      </c>
      <c r="EZ15" s="255" t="str">
        <f>IF($EX15='Classificação geral'!$I8,'Classificação geral'!$AC8,"")</f>
        <v/>
      </c>
      <c r="FA15" s="255" t="str">
        <f>IF($EX15='Classificação geral'!$I8,'Classificação geral'!$AD8,"")</f>
        <v/>
      </c>
      <c r="FB15" s="255" t="str">
        <f>IF($EX15='Classificação geral'!$I8,'Classificação geral'!$M8,"")</f>
        <v/>
      </c>
      <c r="FC15" s="255" t="str">
        <f>IF($EX15='Classificação geral'!$I8,'Classificação geral'!$AH8,"")</f>
        <v/>
      </c>
      <c r="FD15" s="256" t="str">
        <f>IFERROR(RANK(FC15,FC:FC,0)+ COUNTIF($FC$12:FC13,FC15),"")</f>
        <v/>
      </c>
      <c r="FF15" s="254" t="str">
        <f>IFERROR(IF(AND('Classificação geral'!$H8="mas",'Classificação geral'!$I8=3,'Classificação geral'!$G8="Tapete"),'Classificação geral'!$A8,""),"")</f>
        <v/>
      </c>
      <c r="FG15" s="254" t="str">
        <f>IFERROR(IF(AND('Classificação geral'!$H8="mas",'Classificação geral'!$I8=3,'Classificação geral'!$G8="Tapete"),'Classificação geral'!$B8,""),"")</f>
        <v/>
      </c>
      <c r="FH15" s="255" t="str">
        <f>IF($FG15='Classificação geral'!$B8,'Classificação geral'!$C8,"")</f>
        <v/>
      </c>
      <c r="FI15" s="255" t="str">
        <f>IF($FG15='Classificação geral'!$B8,'Classificação geral'!$D8,"")</f>
        <v/>
      </c>
      <c r="FJ15" s="255" t="str">
        <f>IF($FG15='Classificação geral'!$B8,'Classificação geral'!$H8,"")</f>
        <v/>
      </c>
      <c r="FK15" s="254" t="str">
        <f>IFERROR(IF(AND($FJ15="mas",'Classificação geral'!$I8=3),'Classificação geral'!I8,""),"")</f>
        <v/>
      </c>
      <c r="FL15" s="254" t="str">
        <f>IFERROR(IF(AND($FJ15="mas",'Classificação geral'!$I8=3),'Classificação geral'!AA8,""),"")</f>
        <v/>
      </c>
      <c r="FM15" s="254" t="str">
        <f>IFERROR(IF(AND($FJ15="mas",'Classificação geral'!$I8=3),'Classificação geral'!AC8,""),"")</f>
        <v/>
      </c>
      <c r="FN15" s="254" t="str">
        <f>IFERROR(IF(AND($FJ15="mas",'Classificação geral'!$I8=3),'Classificação geral'!AD8,""),"")</f>
        <v/>
      </c>
      <c r="FO15" s="254" t="str">
        <f>IFERROR(IF(AND($FJ15="mas",'Classificação geral'!$I8=3),'Classificação geral'!M8,""),"")</f>
        <v/>
      </c>
      <c r="FP15" s="254" t="str">
        <f>IFERROR(IF(AND($FJ15="mas",'Classificação geral'!$I8=3),'Classificação geral'!AH8,""),"")</f>
        <v/>
      </c>
      <c r="FQ15" s="256" t="str">
        <f>IFERROR(RANK(FP15,FP:FP,0)+ COUNTIF(FP$12:$FP13,FP15),"")</f>
        <v/>
      </c>
    </row>
    <row r="16" spans="1:173" s="244" customFormat="1" ht="37.5" customHeight="1" x14ac:dyDescent="0.35">
      <c r="B16" s="246" t="str">
        <f t="shared" si="0"/>
        <v/>
      </c>
      <c r="C16" s="245" t="str">
        <f>IFERROR(INDEX($CT$14:$CT$160,MATCH($M16,$DD$14:$DD$160,0)),"")</f>
        <v/>
      </c>
      <c r="D16" s="245" t="str">
        <f>IFERROR(INDEX($CU$14:$CU$160,MATCH($M16,$DD$14:$DD$160,0)),"")</f>
        <v/>
      </c>
      <c r="E16" s="245" t="str">
        <f>IFERROR(INDEX($CV$14:$CV$160,MATCH($M16,$DD$14:$DD$160,0)),"")</f>
        <v/>
      </c>
      <c r="F16" s="246" t="str">
        <f>IFERROR(INDEX($CW$14:$CW$160,MATCH($M16,$DD$14:$DD$160,0)),"")</f>
        <v/>
      </c>
      <c r="G16" s="246" t="str">
        <f>IFERROR(INDEX($CX$14:$CX$160,MATCH($M16,$DD$14:$DD$160,0)),"")</f>
        <v/>
      </c>
      <c r="H16" s="247" t="str">
        <f>IFERROR(INDEX($CY$14:$CY$160,MATCH($M16,$DD$14:$DD$160,0)),"")</f>
        <v/>
      </c>
      <c r="I16" s="247" t="str">
        <f>IFERROR(INDEX($CZ$14:$CZ$160,MATCH($M16,$DD$14:$DD$160,0)),"")</f>
        <v/>
      </c>
      <c r="J16" s="247" t="str">
        <f>IFERROR(INDEX($DA$14:$DA$160,MATCH($M16,$DD$14:$DD$160,0)),"")</f>
        <v/>
      </c>
      <c r="K16" s="247" t="str">
        <f>IFERROR(INDEX($DB$14:$DB$160,MATCH($M16,$DD$14:$DD$160,0)),"")</f>
        <v/>
      </c>
      <c r="L16" s="247" t="str">
        <f>IFERROR(INDEX($DC$14:$DC$160,MATCH($M16,$DD$14:$DD$160,0)),"")</f>
        <v/>
      </c>
      <c r="M16" s="248">
        <v>3</v>
      </c>
      <c r="N16" s="249"/>
      <c r="O16" s="249"/>
      <c r="P16" s="246" t="str">
        <f>IFERROR(INDEX($DF$14:$DF$160,MATCH($AA16,$DQ$14:$DQ$160,0)),"")</f>
        <v/>
      </c>
      <c r="Q16" s="245" t="str">
        <f>IFERROR(INDEX($DG$14:$DG$160,MATCH($AA16,$DQ$14:$DQ$160,0)),"")</f>
        <v/>
      </c>
      <c r="R16" s="245" t="str">
        <f>IFERROR(INDEX($DH$14:$DH$160,MATCH($AA16,$DQ$14:$DQ$160,0)),"")</f>
        <v/>
      </c>
      <c r="S16" s="245" t="str">
        <f>IFERROR(INDEX($DI$14:$DI$160,MATCH($M16,$DQ$14:$DQ$160,0)),"")</f>
        <v/>
      </c>
      <c r="T16" s="246" t="str">
        <f>IFERROR(INDEX($DJ$14:$DJ$160,MATCH($AA16,$DQ$14:$DQ$160,0)),"")</f>
        <v/>
      </c>
      <c r="U16" s="246" t="str">
        <f>IFERROR(INDEX($DK$14:$DK$160,MATCH($AA16,$DQ$14:$DQ$160,0)),"")</f>
        <v/>
      </c>
      <c r="V16" s="247" t="str">
        <f>IFERROR(INDEX($DL$14:$DL$160,MATCH($AA16,$DQ$14:$DQ$160,0)),"")</f>
        <v/>
      </c>
      <c r="W16" s="247" t="str">
        <f>IFERROR(INDEX($DM$14:$DM$160,MATCH($AA16,$DQ$14:$DQ$160,0)),"")</f>
        <v/>
      </c>
      <c r="X16" s="247" t="str">
        <f>IFERROR(INDEX($DN$14:$DN$160,MATCH($AA16,$DQ$14:$DQ$160,0)),"")</f>
        <v/>
      </c>
      <c r="Y16" s="247" t="str">
        <f>IFERROR(INDEX($DO$14:$DO$160,MATCH($AA16,$DQ$14:$DQ$160,0)),"")</f>
        <v/>
      </c>
      <c r="Z16" s="247" t="str">
        <f>IFERROR(INDEX($DP$14:$DP$160,MATCH($AA16,$DQ$14:$DQ$160,0)),"")</f>
        <v/>
      </c>
      <c r="AA16" s="248">
        <v>3</v>
      </c>
      <c r="AB16" s="249"/>
      <c r="AD16" s="245" t="str">
        <f>IFERROR(INDEX($DS$14:$DS$160,MATCH($AO16,$ED$14:$ED$160,0)),"")</f>
        <v/>
      </c>
      <c r="AE16" s="250" t="str">
        <f>IFERROR(INDEX($DT$14:$DT$160,MATCH($AO16,$ED$14:$ED$160,0)),"")</f>
        <v/>
      </c>
      <c r="AF16" s="250" t="str">
        <f>IFERROR(INDEX($DU$14:$DU$160,MATCH($AO16,$ED$14:$ED$160,0)),"")</f>
        <v/>
      </c>
      <c r="AG16" s="251" t="str">
        <f>IFERROR(INDEX($DV$14:$DV$160,MATCH($M16,$ED$14:$ED$160,0)),"")</f>
        <v/>
      </c>
      <c r="AH16" s="251" t="str">
        <f>IFERROR(INDEX($DW$14:$DW$160,MATCH($AO16,$ED$14:$ED$160,0)),"")</f>
        <v/>
      </c>
      <c r="AI16" s="251" t="str">
        <f>IFERROR(INDEX($DX$14:$DX$160,MATCH($AO16,$ED$14:$ED$160,0)),"")</f>
        <v/>
      </c>
      <c r="AJ16" s="252" t="str">
        <f>IFERROR(INDEX($DY$14:$DY$160,MATCH($AO16,$ED$14:$ED$160,0)),"")</f>
        <v/>
      </c>
      <c r="AK16" s="252" t="str">
        <f>IFERROR(INDEX($DZ$14:$DZ$160,MATCH($AO16,$ED$14:$ED$160,0)),"")</f>
        <v/>
      </c>
      <c r="AL16" s="252" t="str">
        <f>IFERROR(INDEX($EA$14:$EA$160,MATCH($AO16,$ED$14:$ED$160,0)),"")</f>
        <v/>
      </c>
      <c r="AM16" s="252" t="str">
        <f>IFERROR(INDEX($EB$14:$EB$160,MATCH($AO16,$ED$14:$ED$160,0)),"")</f>
        <v/>
      </c>
      <c r="AN16" s="252" t="str">
        <f>IFERROR(INDEX($EC$14:$EC$160,MATCH($AO16,$ED$14:$ED$160,0)),"")</f>
        <v/>
      </c>
      <c r="AO16" s="356">
        <v>3</v>
      </c>
      <c r="AP16" s="249"/>
      <c r="AQ16" s="249"/>
      <c r="AR16" s="245" t="str">
        <f>IFERROR(INDEX($EF$14:$EF$160,MATCH($BC16,$EQ$14:$EQ$160,0)),"")</f>
        <v/>
      </c>
      <c r="AS16" s="245" t="str">
        <f>IFERROR(INDEX($EG$14:$EG$160,MATCH($BC16,$EQ$14:$EQ$160,0)),"")</f>
        <v/>
      </c>
      <c r="AT16" s="245" t="str">
        <f>IFERROR(INDEX($EH$14:$EH$160,MATCH($BC16,$EQ$14:$EQ$160,0)),"")</f>
        <v/>
      </c>
      <c r="AU16" s="246" t="str">
        <f>IFERROR(INDEX($EI$14:$EI$160,MATCH($M16,$EQ$14:$EQ$160,0)),"")</f>
        <v/>
      </c>
      <c r="AV16" s="246" t="str">
        <f>IFERROR(INDEX($EJ$14:$EJ$160,MATCH($BC16,$EQ$14:$EQ$160,0)),"")</f>
        <v/>
      </c>
      <c r="AW16" s="246" t="str">
        <f>IFERROR(INDEX($EK$14:$EK$160,MATCH($BC16,$EQ$14:$EQ$160,0)),"")</f>
        <v/>
      </c>
      <c r="AX16" s="247" t="str">
        <f>IFERROR(INDEX($EL$14:$EL$160,MATCH($BC16,$EQ$14:$EQ$160,0)),"")</f>
        <v/>
      </c>
      <c r="AY16" s="247" t="str">
        <f>IFERROR(INDEX($EM$14:$EM$160,MATCH($BC16,$EQ$14:$EQ$160,0)),"")</f>
        <v/>
      </c>
      <c r="AZ16" s="247" t="str">
        <f>IFERROR(INDEX($EN$14:$EN$160,MATCH($BC16,$EQ$14:$EQ$160,0)),"")</f>
        <v/>
      </c>
      <c r="BA16" s="247" t="str">
        <f>IFERROR(INDEX($EO$14:$EO$160,MATCH($BC16,$EQ$14:$EQ$160,0)),"")</f>
        <v/>
      </c>
      <c r="BB16" s="247" t="str">
        <f>IFERROR(INDEX($EP$14:$EP$160,MATCH($BC16,$EQ$14:$EQ$160,0)),"")</f>
        <v/>
      </c>
      <c r="BC16" s="356">
        <v>3</v>
      </c>
      <c r="BD16" s="253"/>
      <c r="BE16" s="253"/>
      <c r="BF16" s="246" t="str">
        <f>IFERROR(INDEX($ES$14:$ES$160,MATCH($BQ16,$FD$14:$FD$160,0)),"")</f>
        <v/>
      </c>
      <c r="BG16" s="260" t="str">
        <f>IFERROR(INDEX($ET$14:$ET$160,MATCH($BQ16,$FD$14:$FD$160,0)),"")</f>
        <v/>
      </c>
      <c r="BH16" s="260" t="str">
        <f>IFERROR(INDEX($EU$14:$EU$160,MATCH($BQ16,$FD$14:$FD$160,0)),"")</f>
        <v/>
      </c>
      <c r="BI16" s="260" t="str">
        <f>IFERROR(INDEX($EV$14:$EV$160,MATCH($BQ16,$FD$14:$FD$160,0)),"")</f>
        <v/>
      </c>
      <c r="BJ16" s="261" t="str">
        <f>IFERROR(INDEX($EW$14:$EW$160,MATCH($BQ16,$FD$14:$FD$160,0)),"")</f>
        <v/>
      </c>
      <c r="BK16" s="261" t="str">
        <f>IFERROR(INDEX($EX$14:$EX$160,MATCH($BQ16,$FD$14:$FD$160,0)),"")</f>
        <v/>
      </c>
      <c r="BL16" s="262" t="str">
        <f>IFERROR(INDEX($EY$14:$EY$160,MATCH($BQ16,$FD$14:$FD$160,0)),"")</f>
        <v/>
      </c>
      <c r="BM16" s="262" t="str">
        <f>IFERROR(INDEX($EZ$14:$EZ$160,MATCH($BQ16,$FD$14:$FD$160,0)),"")</f>
        <v/>
      </c>
      <c r="BN16" s="262" t="str">
        <f>IFERROR(INDEX($FA$14:$FA$160,MATCH($BQ16,$FD$14:$FD$160,0)),"")</f>
        <v/>
      </c>
      <c r="BO16" s="262" t="str">
        <f>IFERROR(INDEX($FB$14:$FB$160,MATCH($BQ16,$FD$14:$FD$160,0)),"")</f>
        <v/>
      </c>
      <c r="BP16" s="262" t="str">
        <f>IFERROR(INDEX($FC$14:$FC$160,MATCH($BQ16,$FD$14:$FD$160,0)),"")</f>
        <v/>
      </c>
      <c r="BQ16" s="356">
        <v>3</v>
      </c>
      <c r="BR16" s="249"/>
      <c r="BS16" s="249"/>
      <c r="BT16" s="246" t="str">
        <f>IFERROR(INDEX($FF$14:$FF$160,MATCH($CE16,$FQ$14:$FQ$160,0)),"")</f>
        <v/>
      </c>
      <c r="BU16" s="260" t="str">
        <f>IFERROR(INDEX($FG$14:$FG$160,MATCH($CE16,$FQ$14:$FQ$160,0)),"")</f>
        <v/>
      </c>
      <c r="BV16" s="260" t="str">
        <f>IFERROR(INDEX($FH$14:$FH$160,MATCH($CE16,$FQ$14:$FQ$160,0)),"")</f>
        <v/>
      </c>
      <c r="BW16" s="260" t="str">
        <f>IFERROR(INDEX($FI$14:$FI$160,MATCH($CE16,$FQ$14:$FQ$160,0)),"")</f>
        <v/>
      </c>
      <c r="BX16" s="261" t="str">
        <f>IFERROR(INDEX($FJ$14:$FJ$160,MATCH($CE16,$FQ$14:$FQ$160,0)),"")</f>
        <v/>
      </c>
      <c r="BY16" s="261" t="str">
        <f>IFERROR(INDEX($FK$14:$FK$160,MATCH($CE16,$FQ$14:$FQ$160,0)),"")</f>
        <v/>
      </c>
      <c r="BZ16" s="262" t="str">
        <f>IFERROR(INDEX($FL$14:$FL$160,MATCH($CE16,$FQ$14:$FQ$160,0)),"")</f>
        <v/>
      </c>
      <c r="CA16" s="262" t="str">
        <f>IFERROR(INDEX($FM$14:$FM$160,MATCH($CE16,$FQ$14:$FQ$160,0)),"")</f>
        <v/>
      </c>
      <c r="CB16" s="262" t="str">
        <f>IFERROR(INDEX($FN$14:$FN$160,MATCH($CE16,$FQ$14:$FQ$160,0)),"")</f>
        <v/>
      </c>
      <c r="CC16" s="262" t="str">
        <f>IFERROR(INDEX($FO$14:$FO$160,MATCH($CE16,$FQ$14:$FQ$160,0)),"")</f>
        <v/>
      </c>
      <c r="CD16" s="262" t="str">
        <f>IFERROR(INDEX($FP$14:$FP$160,MATCH($CE16,$FQ$14:$FQ$160,0)),"")</f>
        <v/>
      </c>
      <c r="CE16" s="313">
        <v>3</v>
      </c>
      <c r="CF16" s="253"/>
      <c r="CG16" s="253"/>
      <c r="CH16" s="253"/>
      <c r="CI16" s="253"/>
      <c r="CJ16" s="253"/>
      <c r="CK16" s="253"/>
      <c r="CL16" s="253"/>
      <c r="CM16" s="253"/>
      <c r="CN16" s="253"/>
      <c r="CO16" s="253"/>
      <c r="CP16" s="253"/>
      <c r="CQ16" s="253"/>
      <c r="CR16" s="253"/>
      <c r="CS16" s="254" t="str">
        <f>IFERROR(IF(AND('Classificação geral'!$H9="FEM",'Classificação geral'!$I9=1,'Classificação geral'!G9="Tapete"),'Classificação geral'!A9,""),"")</f>
        <v/>
      </c>
      <c r="CT16" s="254" t="str">
        <f>IFERROR(IF(AND('Classificação geral'!$H9="FEM",'Classificação geral'!$I9=1,'Classificação geral'!G9="Tapete"),'Classificação geral'!$B9,""),"")</f>
        <v/>
      </c>
      <c r="CU16" s="255" t="str">
        <f>IF($CT16='Classificação geral'!$B9,'Classificação geral'!$C9,"")</f>
        <v/>
      </c>
      <c r="CV16" s="255" t="str">
        <f>IF($CT16='Classificação geral'!$B9,'Classificação geral'!$D9,"")</f>
        <v/>
      </c>
      <c r="CW16" s="255" t="str">
        <f>IF($CT16='Classificação geral'!$B9,'Classificação geral'!$H9,"")</f>
        <v/>
      </c>
      <c r="CX16" s="255" t="str">
        <f>IF($CW16='Classificação geral'!$H9,'Classificação geral'!$I9,"")</f>
        <v/>
      </c>
      <c r="CY16" s="255" t="str">
        <f>IF($CX16='Classificação geral'!$I9,'Classificação geral'!$AA9,"")</f>
        <v/>
      </c>
      <c r="CZ16" s="255" t="str">
        <f>IF($CX16='Classificação geral'!$I9,'Classificação geral'!$AC9,"")</f>
        <v/>
      </c>
      <c r="DA16" s="255" t="str">
        <f>IF($CX16='Classificação geral'!$I9,'Classificação geral'!$AD9,"")</f>
        <v/>
      </c>
      <c r="DB16" s="255" t="str">
        <f>IF($CX16='Classificação geral'!$I9,'Classificação geral'!$M9,"")</f>
        <v/>
      </c>
      <c r="DC16" s="255" t="str">
        <f>IF($CX16='Classificação geral'!$I9,'Classificação geral'!$AH9,"")</f>
        <v/>
      </c>
      <c r="DD16" s="256" t="str">
        <f>IFERROR(RANK(DC16,DC:DC,0)+ COUNTIF($DC$12:DC15,DC16),"")</f>
        <v/>
      </c>
      <c r="DF16" s="254" t="str">
        <f>IFERROR(IF(AND('Classificação geral'!$H9="mas",'Classificação geral'!$I9=1,'Classificação geral'!$G9="Tapete"),'Classificação geral'!$A9,""),"")</f>
        <v/>
      </c>
      <c r="DG16" s="254" t="str">
        <f>IFERROR(IF(AND('Classificação geral'!$H9="mas",'Classificação geral'!$I9=1,'Classificação geral'!$G9="Tapete"),'Classificação geral'!$B9,""),"")</f>
        <v/>
      </c>
      <c r="DH16" s="255" t="str">
        <f>IF($DG16='Classificação geral'!$B9,'Classificação geral'!$C9,"")</f>
        <v/>
      </c>
      <c r="DI16" s="255" t="str">
        <f>IF($DG16='Classificação geral'!$B9,'Classificação geral'!$D9,"")</f>
        <v/>
      </c>
      <c r="DJ16" s="255" t="str">
        <f>IF($DG16='Classificação geral'!$B9,'Classificação geral'!$H9,"")</f>
        <v/>
      </c>
      <c r="DK16" s="254" t="str">
        <f>IFERROR(IF(AND($DJ16="mas",'Classificação geral'!$I9=1),'Classificação geral'!I9,""),"")</f>
        <v/>
      </c>
      <c r="DL16" s="254" t="str">
        <f>IFERROR(IF(AND($DJ16="mas",'Classificação geral'!$I9=1),'Classificação geral'!AA9,""),"")</f>
        <v/>
      </c>
      <c r="DM16" s="254" t="str">
        <f>IFERROR(IF(AND($DJ16="mas",'Classificação geral'!$I9=1),'Classificação geral'!AC9,""),"")</f>
        <v/>
      </c>
      <c r="DN16" s="254" t="str">
        <f>IFERROR(IF(AND($DJ16="mas",'Classificação geral'!$I9=1),'Classificação geral'!AD9,""),"")</f>
        <v/>
      </c>
      <c r="DO16" s="254" t="str">
        <f>IFERROR(IF(AND($DJ16="mas",'Classificação geral'!$I9=1),'Classificação geral'!M9,""),"")</f>
        <v/>
      </c>
      <c r="DP16" s="254" t="str">
        <f>IFERROR(IF(AND($DJ16="mas",'Classificação geral'!$I9=1),'Classificação geral'!AH9,""),"")</f>
        <v/>
      </c>
      <c r="DQ16" s="256" t="str">
        <f>IFERROR(RANK(DP16,DP:DP,0)+ COUNTIF($DP$12:DP15,DP16),"")</f>
        <v/>
      </c>
      <c r="DS16" s="254" t="str">
        <f>IFERROR(IF(AND('Classificação geral'!$H9="fem",'Classificação geral'!$I9=2,'Classificação geral'!$G9="Tapete"),'Classificação geral'!$A9,""),"")</f>
        <v/>
      </c>
      <c r="DT16" s="254" t="str">
        <f>IFERROR(IF(AND('Classificação geral'!$H9="fem",'Classificação geral'!$I9=2,'Classificação geral'!$G9="Tapete"),'Classificação geral'!$B9,""),"")</f>
        <v/>
      </c>
      <c r="DU16" s="255" t="str">
        <f>IF($DT16='Classificação geral'!$B9,'Classificação geral'!$C9,"")</f>
        <v/>
      </c>
      <c r="DV16" s="255" t="str">
        <f>IF($DT16='Classificação geral'!$B9,'Classificação geral'!$D9,"")</f>
        <v/>
      </c>
      <c r="DW16" s="255" t="str">
        <f>IF($DT16='Classificação geral'!$B9,'Classificação geral'!$H9,"")</f>
        <v/>
      </c>
      <c r="DX16" s="254" t="str">
        <f>IFERROR(IF(AND($DW16="fem",'Classificação geral'!$I9=2),'Classificação geral'!I9,""),"")</f>
        <v/>
      </c>
      <c r="DY16" s="254" t="str">
        <f>IFERROR(IF(AND($DW16="fem",'Classificação geral'!$I9=2),'Classificação geral'!AA9,""),"")</f>
        <v/>
      </c>
      <c r="DZ16" s="254" t="str">
        <f>IFERROR(IF(AND($DW16="fem",'Classificação geral'!$I9=2),'Classificação geral'!AC9,""),"")</f>
        <v/>
      </c>
      <c r="EA16" s="254" t="str">
        <f>IFERROR(IF(AND($DW16="fem",'Classificação geral'!$I9=2),'Classificação geral'!AD9,""),"")</f>
        <v/>
      </c>
      <c r="EB16" s="254" t="str">
        <f>IFERROR(IF(AND($DW16="fem",'Classificação geral'!$I9=2),'Classificação geral'!M9,""),"")</f>
        <v/>
      </c>
      <c r="EC16" s="254" t="str">
        <f>IFERROR(IF(AND($DW16="fem",'Classificação geral'!$I9=2),'Classificação geral'!AH9,""),"")</f>
        <v/>
      </c>
      <c r="ED16" s="256" t="str">
        <f>IFERROR(RANK(EC16,EC:EC,0)+ COUNTIF(EC$12:$EC14,EC16),"")</f>
        <v/>
      </c>
      <c r="EF16" s="254" t="str">
        <f>IFERROR(IF(AND('Classificação geral'!$H9="mas",'Classificação geral'!$I9=2,'Classificação geral'!$G9="Tapete"),'Classificação geral'!$A9,""),"")</f>
        <v/>
      </c>
      <c r="EG16" s="254" t="str">
        <f>IFERROR(IF(AND('Classificação geral'!$H9="mas",'Classificação geral'!$I9=2,'Classificação geral'!$G9="Tapete"),'Classificação geral'!$B9,""),"")</f>
        <v/>
      </c>
      <c r="EH16" s="255" t="str">
        <f>IF($EG16='Classificação geral'!$B9,'Classificação geral'!$C9,"")</f>
        <v/>
      </c>
      <c r="EI16" s="255" t="str">
        <f>IF($EG16='Classificação geral'!$B9,'Classificação geral'!$D9,"")</f>
        <v/>
      </c>
      <c r="EJ16" s="255" t="str">
        <f>IF($EG16='Classificação geral'!$B9,'Classificação geral'!$H9,"")</f>
        <v/>
      </c>
      <c r="EK16" s="254" t="str">
        <f>IFERROR(IF(AND($EJ16="mas",'Classificação geral'!$I9=2),'Classificação geral'!I9,""),"")</f>
        <v/>
      </c>
      <c r="EL16" s="254" t="str">
        <f>IFERROR(IF(AND($EJ16="mas",'Classificação geral'!$I9=2),'Classificação geral'!AA9,""),"")</f>
        <v/>
      </c>
      <c r="EM16" s="254" t="str">
        <f>IFERROR(IF(AND($EJ16="mas",'Classificação geral'!$I9=2),'Classificação geral'!AC9,""),"")</f>
        <v/>
      </c>
      <c r="EN16" s="254" t="str">
        <f>IFERROR(IF(AND($EJ16="mas",'Classificação geral'!$I9=2),'Classificação geral'!AD9,""),"")</f>
        <v/>
      </c>
      <c r="EO16" s="254" t="str">
        <f>IFERROR(IF(AND($EJ16="mas",'Classificação geral'!$I9=2),'Classificação geral'!M9,""),"")</f>
        <v/>
      </c>
      <c r="EP16" s="254" t="str">
        <f>IFERROR(IF(AND($EJ16="mas",'Classificação geral'!$I9=2),'Classificação geral'!AH9,""),"")</f>
        <v/>
      </c>
      <c r="EQ16" s="256" t="str">
        <f>IFERROR(RANK(EP16,EP:EP,0)+ COUNTIF($EP$12:EP$12,EP16),"")</f>
        <v/>
      </c>
      <c r="ES16" s="254" t="str">
        <f>IFERROR(IF(AND('Classificação geral'!$H9="fem",'Classificação geral'!$I9=3,'Classificação geral'!$G9="Tapete"),'Classificação geral'!$A9,""),"")</f>
        <v/>
      </c>
      <c r="ET16" s="254" t="str">
        <f>IFERROR(IF(AND('Classificação geral'!$H9="fem",'Classificação geral'!$I9=3,'Classificação geral'!$G9="Tapete"),'Classificação geral'!$B9,""),"")</f>
        <v/>
      </c>
      <c r="EU16" s="255" t="str">
        <f>IF($ET16='Classificação geral'!$B9,'Classificação geral'!$C9,"")</f>
        <v/>
      </c>
      <c r="EV16" s="255" t="str">
        <f>IF($ET16='Classificação geral'!$B9,'Classificação geral'!$D9,"")</f>
        <v/>
      </c>
      <c r="EW16" s="255" t="str">
        <f>IF($ET16='Classificação geral'!$B9,'Classificação geral'!$H9,"")</f>
        <v/>
      </c>
      <c r="EX16" s="255" t="str">
        <f>IF($EW16='Classificação geral'!$H9,'Classificação geral'!$I9,"")</f>
        <v/>
      </c>
      <c r="EY16" s="255" t="str">
        <f>IF($EX16='Classificação geral'!$I9,'Classificação geral'!$AA9,"")</f>
        <v/>
      </c>
      <c r="EZ16" s="255" t="str">
        <f>IF($EX16='Classificação geral'!$I9,'Classificação geral'!$AC9,"")</f>
        <v/>
      </c>
      <c r="FA16" s="255" t="str">
        <f>IF($EX16='Classificação geral'!$I9,'Classificação geral'!$AD9,"")</f>
        <v/>
      </c>
      <c r="FB16" s="255" t="str">
        <f>IF($EX16='Classificação geral'!$I9,'Classificação geral'!$M9,"")</f>
        <v/>
      </c>
      <c r="FC16" s="255" t="str">
        <f>IF($EX16='Classificação geral'!$I9,'Classificação geral'!$AH9,"")</f>
        <v/>
      </c>
      <c r="FD16" s="256" t="str">
        <f>IFERROR(RANK(FC16,FC:FC,0)+ COUNTIF($FC$12:FC14,FC16),"")</f>
        <v/>
      </c>
      <c r="FF16" s="254" t="str">
        <f>IFERROR(IF(AND('Classificação geral'!$H9="mas",'Classificação geral'!$I9=3,'Classificação geral'!$G9="Tapete"),'Classificação geral'!$A9,""),"")</f>
        <v/>
      </c>
      <c r="FG16" s="254" t="str">
        <f>IFERROR(IF(AND('Classificação geral'!$H9="mas",'Classificação geral'!$I9=3,'Classificação geral'!$G9="Tapete"),'Classificação geral'!$B9,""),"")</f>
        <v/>
      </c>
      <c r="FH16" s="255" t="str">
        <f>IF($FG16='Classificação geral'!$B9,'Classificação geral'!$C9,"")</f>
        <v/>
      </c>
      <c r="FI16" s="255" t="str">
        <f>IF($FG16='Classificação geral'!$B9,'Classificação geral'!$D9,"")</f>
        <v/>
      </c>
      <c r="FJ16" s="255" t="str">
        <f>IF($FG16='Classificação geral'!$B9,'Classificação geral'!$H9,"")</f>
        <v/>
      </c>
      <c r="FK16" s="254" t="str">
        <f>IFERROR(IF(AND($FJ16="mas",'Classificação geral'!$I9=3),'Classificação geral'!I9,""),"")</f>
        <v/>
      </c>
      <c r="FL16" s="254" t="str">
        <f>IFERROR(IF(AND($FJ16="mas",'Classificação geral'!$I9=3),'Classificação geral'!AA9,""),"")</f>
        <v/>
      </c>
      <c r="FM16" s="254" t="str">
        <f>IFERROR(IF(AND($FJ16="mas",'Classificação geral'!$I9=3),'Classificação geral'!AC9,""),"")</f>
        <v/>
      </c>
      <c r="FN16" s="254" t="str">
        <f>IFERROR(IF(AND($FJ16="mas",'Classificação geral'!$I9=3),'Classificação geral'!AD9,""),"")</f>
        <v/>
      </c>
      <c r="FO16" s="254" t="str">
        <f>IFERROR(IF(AND($FJ16="mas",'Classificação geral'!$I9=3),'Classificação geral'!M9,""),"")</f>
        <v/>
      </c>
      <c r="FP16" s="254" t="str">
        <f>IFERROR(IF(AND($FJ16="mas",'Classificação geral'!$I9=3),'Classificação geral'!AH9,""),"")</f>
        <v/>
      </c>
      <c r="FQ16" s="256" t="str">
        <f>IFERROR(RANK(FP16,FP:FP,0)+ COUNTIF(FP$12:$FP14,FP16),"")</f>
        <v/>
      </c>
    </row>
    <row r="17" spans="2:173" s="297" customFormat="1" ht="27.75" customHeight="1" x14ac:dyDescent="0.4">
      <c r="B17" s="309" t="str">
        <f t="shared" si="0"/>
        <v/>
      </c>
      <c r="C17" s="292" t="str">
        <f>IFERROR(INDEX($CT$14:$CT$160,MATCH($M17,$DD$14:$DD$160,0)),"")</f>
        <v/>
      </c>
      <c r="D17" s="292" t="str">
        <f>IFERROR(INDEX($CU$14:$CU$160,MATCH($M17,$DD$14:$DD$160,0)),"")</f>
        <v/>
      </c>
      <c r="E17" s="292" t="str">
        <f>IFERROR(INDEX($CV$14:$CV$160,MATCH($M17,$DD$14:$DD$160,0)),"")</f>
        <v/>
      </c>
      <c r="F17" s="293" t="str">
        <f>IFERROR(INDEX($CW$14:$CW$160,MATCH($M17,$DD$14:$DD$160,0)),"")</f>
        <v/>
      </c>
      <c r="G17" s="293" t="str">
        <f>IFERROR(INDEX($CX$14:$CX$160,MATCH($M17,$DD$14:$DD$160,0)),"")</f>
        <v/>
      </c>
      <c r="H17" s="294" t="str">
        <f>IFERROR(INDEX($CY$14:$CY$160,MATCH($M17,$DD$14:$DD$160,0)),"")</f>
        <v/>
      </c>
      <c r="I17" s="294" t="str">
        <f>IFERROR(INDEX($CZ$14:$CZ$160,MATCH($M17,$DD$14:$DD$160,0)),"")</f>
        <v/>
      </c>
      <c r="J17" s="294" t="str">
        <f>IFERROR(INDEX($DA$14:$DA$160,MATCH($M17,$DD$14:$DD$160,0)),"")</f>
        <v/>
      </c>
      <c r="K17" s="294" t="str">
        <f>IFERROR(INDEX($DB$14:$DB$160,MATCH($M17,$DD$14:$DD$160,0)),"")</f>
        <v/>
      </c>
      <c r="L17" s="294" t="str">
        <f>IFERROR(INDEX($DC$14:$DC$160,MATCH($M17,$DD$14:$DD$160,0)),"")</f>
        <v/>
      </c>
      <c r="M17" s="295">
        <v>4</v>
      </c>
      <c r="N17" s="296"/>
      <c r="O17" s="296"/>
      <c r="P17" s="309" t="str">
        <f>IFERROR(INDEX($DF$14:$DF$160,MATCH($AA17,$DQ$14:$DQ$160,0)),"")</f>
        <v/>
      </c>
      <c r="Q17" s="292" t="str">
        <f>IFERROR(INDEX($DG$14:$DG$160,MATCH($AA17,$DQ$14:$DQ$160,0)),"")</f>
        <v/>
      </c>
      <c r="R17" s="292" t="str">
        <f>IFERROR(INDEX($DH$14:$DH$160,MATCH($AA17,$DQ$14:$DQ$160,0)),"")</f>
        <v/>
      </c>
      <c r="S17" s="292" t="str">
        <f>IFERROR(INDEX($DI$14:$DI$160,MATCH($M17,$DQ$14:$DQ$160,0)),"")</f>
        <v/>
      </c>
      <c r="T17" s="293" t="str">
        <f>IFERROR(INDEX($DJ$14:$DJ$160,MATCH($AA17,$DQ$14:$DQ$160,0)),"")</f>
        <v/>
      </c>
      <c r="U17" s="293" t="str">
        <f>IFERROR(INDEX($DK$14:$DK$160,MATCH($AA17,$DQ$14:$DQ$160,0)),"")</f>
        <v/>
      </c>
      <c r="V17" s="294" t="str">
        <f>IFERROR(INDEX($DL$14:$DL$160,MATCH($AA17,$DQ$14:$DQ$160,0)),"")</f>
        <v/>
      </c>
      <c r="W17" s="294" t="str">
        <f>IFERROR(INDEX($DM$14:$DM$160,MATCH($AA17,$DQ$14:$DQ$160,0)),"")</f>
        <v/>
      </c>
      <c r="X17" s="294" t="str">
        <f>IFERROR(INDEX($DN$14:$DN$160,MATCH($AA17,$DQ$14:$DQ$160,0)),"")</f>
        <v/>
      </c>
      <c r="Y17" s="294" t="str">
        <f>IFERROR(INDEX($DO$14:$DO$160,MATCH($AA17,$DQ$14:$DQ$160,0)),"")</f>
        <v/>
      </c>
      <c r="Z17" s="294" t="str">
        <f>IFERROR(INDEX($DP$14:$DP$160,MATCH($AA17,$DQ$14:$DQ$160,0)),"")</f>
        <v/>
      </c>
      <c r="AA17" s="295">
        <v>4</v>
      </c>
      <c r="AB17" s="296"/>
      <c r="AD17" s="310" t="str">
        <f>IFERROR(INDEX($DS$14:$DS$160,MATCH($AO17,$ED$14:$ED$160,0)),"")</f>
        <v/>
      </c>
      <c r="AE17" s="292" t="str">
        <f>IFERROR(INDEX($DT$14:$DT$160,MATCH($AO17,$ED$14:$ED$160,0)),"")</f>
        <v/>
      </c>
      <c r="AF17" s="292" t="str">
        <f>IFERROR(INDEX($DU$14:$DU$160,MATCH($AO17,$ED$14:$ED$160,0)),"")</f>
        <v/>
      </c>
      <c r="AG17" s="293" t="str">
        <f>IFERROR(INDEX($DV$14:$DV$160,MATCH($M17,$ED$14:$ED$160,0)),"")</f>
        <v/>
      </c>
      <c r="AH17" s="293" t="str">
        <f>IFERROR(INDEX($DW$14:$DW$160,MATCH($AO17,$ED$14:$ED$160,0)),"")</f>
        <v/>
      </c>
      <c r="AI17" s="293" t="str">
        <f>IFERROR(INDEX($DX$14:$DX$160,MATCH($AO17,$ED$14:$ED$160,0)),"")</f>
        <v/>
      </c>
      <c r="AJ17" s="294" t="str">
        <f>IFERROR(INDEX($DY$14:$DY$160,MATCH($AO17,$ED$14:$ED$160,0)),"")</f>
        <v/>
      </c>
      <c r="AK17" s="294" t="str">
        <f>IFERROR(INDEX($DZ$14:$DZ$160,MATCH($AO17,$ED$14:$ED$160,0)),"")</f>
        <v/>
      </c>
      <c r="AL17" s="294" t="str">
        <f>IFERROR(INDEX($EA$14:$EA$160,MATCH($AO17,$ED$14:$ED$160,0)),"")</f>
        <v/>
      </c>
      <c r="AM17" s="294" t="str">
        <f>IFERROR(INDEX($EB$14:$EB$160,MATCH($AO17,$ED$14:$ED$160,0)),"")</f>
        <v/>
      </c>
      <c r="AN17" s="294" t="str">
        <f>IFERROR(INDEX($EC$14:$EC$160,MATCH($AO17,$ED$14:$ED$160,0)),"")</f>
        <v/>
      </c>
      <c r="AO17" s="295">
        <v>4</v>
      </c>
      <c r="AP17" s="296"/>
      <c r="AQ17" s="296"/>
      <c r="AR17" s="310" t="str">
        <f>IFERROR(INDEX($EF$14:$EF$160,MATCH($BC17,$EQ$14:$EQ$160,0)),"")</f>
        <v/>
      </c>
      <c r="AS17" s="292" t="str">
        <f>IFERROR(INDEX($EG$14:$EG$160,MATCH($BC17,$EQ$14:$EQ$160,0)),"")</f>
        <v/>
      </c>
      <c r="AT17" s="292" t="str">
        <f>IFERROR(INDEX($EH$14:$EH$160,MATCH($BC17,$EQ$14:$EQ$160,0)),"")</f>
        <v/>
      </c>
      <c r="AU17" s="293" t="str">
        <f>IFERROR(INDEX($EI$14:$EI$160,MATCH($M17,$EQ$14:$EQ$160,0)),"")</f>
        <v/>
      </c>
      <c r="AV17" s="293" t="str">
        <f>IFERROR(INDEX($EJ$14:$EJ$160,MATCH($BC17,$EQ$14:$EQ$160,0)),"")</f>
        <v/>
      </c>
      <c r="AW17" s="293" t="str">
        <f>IFERROR(INDEX($EK$14:$EK$160,MATCH($BC17,$EQ$14:$EQ$160,0)),"")</f>
        <v/>
      </c>
      <c r="AX17" s="294" t="str">
        <f>IFERROR(INDEX($EL$14:$EL$160,MATCH($BC17,$EQ$14:$EQ$160,0)),"")</f>
        <v/>
      </c>
      <c r="AY17" s="294" t="str">
        <f>IFERROR(INDEX($EM$14:$EM$160,MATCH($BC17,$EQ$14:$EQ$160,0)),"")</f>
        <v/>
      </c>
      <c r="AZ17" s="294" t="str">
        <f>IFERROR(INDEX($EN$14:$EN$160,MATCH($BC17,$EQ$14:$EQ$160,0)),"")</f>
        <v/>
      </c>
      <c r="BA17" s="294" t="str">
        <f>IFERROR(INDEX($EO$14:$EO$160,MATCH($BC17,$EQ$14:$EQ$160,0)),"")</f>
        <v/>
      </c>
      <c r="BB17" s="294" t="str">
        <f>IFERROR(INDEX($EP$14:$EP$160,MATCH($BC17,$EQ$14:$EQ$160,0)),"")</f>
        <v/>
      </c>
      <c r="BC17" s="295">
        <v>4</v>
      </c>
      <c r="BF17" s="309" t="str">
        <f>IFERROR(INDEX($ES$14:$ES$160,MATCH($BQ17,$FD$14:$FD$160,0)),"")</f>
        <v/>
      </c>
      <c r="BG17" s="292" t="str">
        <f>IFERROR(INDEX($ET$14:$ET$160,MATCH($BQ17,$FD$14:$FD$160,0)),"")</f>
        <v/>
      </c>
      <c r="BH17" s="292" t="str">
        <f>IFERROR(INDEX($EU$14:$EU$160,MATCH($BQ17,$FD$14:$FD$160,0)),"")</f>
        <v/>
      </c>
      <c r="BI17" s="292" t="str">
        <f>IFERROR(INDEX($EV$14:$EV$160,MATCH($BQ17,$FD$14:$FD$160,0)),"")</f>
        <v/>
      </c>
      <c r="BJ17" s="293" t="str">
        <f>IFERROR(INDEX($EW$14:$EW$160,MATCH($BQ17,$FD$14:$FD$160,0)),"")</f>
        <v/>
      </c>
      <c r="BK17" s="293" t="str">
        <f>IFERROR(INDEX($EX$14:$EX$160,MATCH($BQ17,$FD$14:$FD$160,0)),"")</f>
        <v/>
      </c>
      <c r="BL17" s="293" t="str">
        <f>IFERROR(INDEX($EY$14:$EY$160,MATCH($BQ17,$FD$14:$FD$160,0)),"")</f>
        <v/>
      </c>
      <c r="BM17" s="293" t="str">
        <f>IFERROR(INDEX($EZ$14:$EZ$160,MATCH($BQ17,$FD$14:$FD$160,0)),"")</f>
        <v/>
      </c>
      <c r="BN17" s="293" t="str">
        <f>IFERROR(INDEX($FA$14:$FA$160,MATCH($BQ17,$FD$14:$FD$160,0)),"")</f>
        <v/>
      </c>
      <c r="BO17" s="293" t="str">
        <f>IFERROR(INDEX($FB$14:$FB$160,MATCH($BQ17,$FD$14:$FD$160,0)),"")</f>
        <v/>
      </c>
      <c r="BP17" s="294" t="str">
        <f>IFERROR(INDEX($FC$14:$FC$160,MATCH($BQ17,$FD$14:$FD$160,0)),"")</f>
        <v/>
      </c>
      <c r="BQ17" s="295">
        <v>4</v>
      </c>
      <c r="BR17" s="296"/>
      <c r="BS17" s="296"/>
      <c r="BT17" s="309" t="str">
        <f>IFERROR(INDEX($FF$14:$FF$160,MATCH($CE17,$FQ$14:$FQ$160,0)),"")</f>
        <v/>
      </c>
      <c r="BU17" s="292" t="str">
        <f>IFERROR(INDEX($FG$14:$FG$160,MATCH($CE17,$FQ$14:$FQ$160,0)),"")</f>
        <v/>
      </c>
      <c r="BV17" s="292" t="str">
        <f>IFERROR(INDEX($FH$14:$FH$160,MATCH($CE17,$FQ$14:$FQ$160,0)),"")</f>
        <v/>
      </c>
      <c r="BW17" s="292" t="str">
        <f>IFERROR(INDEX($FI$14:$FI$160,MATCH($CE17,$FQ$14:$FQ$160,0)),"")</f>
        <v/>
      </c>
      <c r="BX17" s="293" t="str">
        <f>IFERROR(INDEX($FJ$14:$FJ$160,MATCH($CE17,$FQ$14:$FQ$160,0)),"")</f>
        <v/>
      </c>
      <c r="BY17" s="293" t="str">
        <f>IFERROR(INDEX($FK$14:$FK$160,MATCH($CE17,$FQ$14:$FQ$160,0)),"")</f>
        <v/>
      </c>
      <c r="BZ17" s="294" t="str">
        <f>IFERROR(INDEX($FL$14:$FL$160,MATCH($CE17,$FQ$14:$FQ$160,0)),"")</f>
        <v/>
      </c>
      <c r="CA17" s="294" t="str">
        <f>IFERROR(INDEX($FM$14:$FM$160,MATCH($CE17,$FQ$14:$FQ$160,0)),"")</f>
        <v/>
      </c>
      <c r="CB17" s="294" t="str">
        <f>IFERROR(INDEX($FN$14:$FN$160,MATCH($CE17,$FQ$14:$FQ$160,0)),"")</f>
        <v/>
      </c>
      <c r="CC17" s="294" t="str">
        <f>IFERROR(INDEX($FO$14:$FO$160,MATCH($CE17,$FQ$14:$FQ$160,0)),"")</f>
        <v/>
      </c>
      <c r="CD17" s="294" t="str">
        <f>IFERROR(INDEX($FP$14:$FP$160,MATCH($CE17,$FQ$14:$FQ$160,0)),"")</f>
        <v/>
      </c>
      <c r="CE17" s="295">
        <v>4</v>
      </c>
      <c r="CS17" s="254" t="str">
        <f>IFERROR(IF(AND('Classificação geral'!$H10="FEM",'Classificação geral'!$I10=1,'Classificação geral'!G10="Tapete"),'Classificação geral'!A10,""),"")</f>
        <v/>
      </c>
      <c r="CT17" s="254" t="str">
        <f>IFERROR(IF(AND('Classificação geral'!$H10="FEM",'Classificação geral'!$I10=1,'Classificação geral'!G10="Tapete"),'Classificação geral'!$B10,""),"")</f>
        <v/>
      </c>
      <c r="CU17" s="255" t="str">
        <f>IF($CT17='Classificação geral'!$B10,'Classificação geral'!$C10,"")</f>
        <v/>
      </c>
      <c r="CV17" s="255" t="str">
        <f>IF($CT17='Classificação geral'!$B10,'Classificação geral'!$D10,"")</f>
        <v/>
      </c>
      <c r="CW17" s="255" t="str">
        <f>IF($CT17='Classificação geral'!$B10,'Classificação geral'!$H10,"")</f>
        <v/>
      </c>
      <c r="CX17" s="255" t="str">
        <f>IF($CW17='Classificação geral'!$H10,'Classificação geral'!$I10,"")</f>
        <v/>
      </c>
      <c r="CY17" s="255" t="str">
        <f>IF($CX17='Classificação geral'!$I10,'Classificação geral'!$AA10,"")</f>
        <v/>
      </c>
      <c r="CZ17" s="255" t="str">
        <f>IF($CX17='Classificação geral'!$I10,'Classificação geral'!$AC10,"")</f>
        <v/>
      </c>
      <c r="DA17" s="255" t="str">
        <f>IF($CX17='Classificação geral'!$I10,'Classificação geral'!$AD10,"")</f>
        <v/>
      </c>
      <c r="DB17" s="255" t="str">
        <f>IF($CX17='Classificação geral'!$I10,'Classificação geral'!$M10,"")</f>
        <v/>
      </c>
      <c r="DC17" s="255" t="str">
        <f>IF($CX17='Classificação geral'!$I10,'Classificação geral'!$AH10,"")</f>
        <v/>
      </c>
      <c r="DD17" s="256" t="str">
        <f>IFERROR(RANK(DC17,DC:DC,0)+ COUNTIF($DC$12:DC16,DC17),"")</f>
        <v/>
      </c>
      <c r="DF17" s="254" t="str">
        <f>IFERROR(IF(AND('Classificação geral'!$H10="mas",'Classificação geral'!$I10=1,'Classificação geral'!$G10="Tapete"),'Classificação geral'!$A10,""),"")</f>
        <v/>
      </c>
      <c r="DG17" s="254" t="str">
        <f>IFERROR(IF(AND('Classificação geral'!$H10="mas",'Classificação geral'!$I10=1,'Classificação geral'!$G10="Tapete"),'Classificação geral'!$B10,""),"")</f>
        <v/>
      </c>
      <c r="DH17" s="255" t="str">
        <f>IF($DG17='Classificação geral'!$B10,'Classificação geral'!$C10,"")</f>
        <v/>
      </c>
      <c r="DI17" s="255" t="str">
        <f>IF($DG17='Classificação geral'!$B10,'Classificação geral'!$D10,"")</f>
        <v/>
      </c>
      <c r="DJ17" s="255" t="str">
        <f>IF($DG17='Classificação geral'!$B10,'Classificação geral'!$H10,"")</f>
        <v/>
      </c>
      <c r="DK17" s="254" t="str">
        <f>IFERROR(IF(AND($DJ17="mas",'Classificação geral'!$I10=1),'Classificação geral'!I10,""),"")</f>
        <v/>
      </c>
      <c r="DL17" s="254" t="str">
        <f>IFERROR(IF(AND($DJ17="mas",'Classificação geral'!$I10=1),'Classificação geral'!AA10,""),"")</f>
        <v/>
      </c>
      <c r="DM17" s="254" t="str">
        <f>IFERROR(IF(AND($DJ17="mas",'Classificação geral'!$I10=1),'Classificação geral'!AC10,""),"")</f>
        <v/>
      </c>
      <c r="DN17" s="254" t="str">
        <f>IFERROR(IF(AND($DJ17="mas",'Classificação geral'!$I10=1),'Classificação geral'!AD10,""),"")</f>
        <v/>
      </c>
      <c r="DO17" s="254" t="str">
        <f>IFERROR(IF(AND($DJ17="mas",'Classificação geral'!$I10=1),'Classificação geral'!M10,""),"")</f>
        <v/>
      </c>
      <c r="DP17" s="254" t="str">
        <f>IFERROR(IF(AND($DJ17="mas",'Classificação geral'!$I10=1),'Classificação geral'!AH10,""),"")</f>
        <v/>
      </c>
      <c r="DQ17" s="256" t="str">
        <f>IFERROR(RANK(DP17,DP:DP,0)+ COUNTIF($DP$12:DP16,DP17),"")</f>
        <v/>
      </c>
      <c r="DS17" s="254" t="str">
        <f>IFERROR(IF(AND('Classificação geral'!$H10="fem",'Classificação geral'!$I10=2,'Classificação geral'!$G10="Tapete"),'Classificação geral'!$A10,""),"")</f>
        <v/>
      </c>
      <c r="DT17" s="254" t="str">
        <f>IFERROR(IF(AND('Classificação geral'!$H10="fem",'Classificação geral'!$I10=2,'Classificação geral'!$G10="Tapete"),'Classificação geral'!$B10,""),"")</f>
        <v/>
      </c>
      <c r="DU17" s="255" t="str">
        <f>IF($DT17='Classificação geral'!$B10,'Classificação geral'!$C10,"")</f>
        <v/>
      </c>
      <c r="DV17" s="255" t="str">
        <f>IF($DT17='Classificação geral'!$B10,'Classificação geral'!$D10,"")</f>
        <v/>
      </c>
      <c r="DW17" s="255" t="str">
        <f>IF($DT17='Classificação geral'!$B10,'Classificação geral'!$H10,"")</f>
        <v/>
      </c>
      <c r="DX17" s="254" t="str">
        <f>IFERROR(IF(AND($DW17="fem",'Classificação geral'!$I10=2),'Classificação geral'!I10,""),"")</f>
        <v/>
      </c>
      <c r="DY17" s="254" t="str">
        <f>IFERROR(IF(AND($DW17="fem",'Classificação geral'!$I10=2),'Classificação geral'!AA10,""),"")</f>
        <v/>
      </c>
      <c r="DZ17" s="254" t="str">
        <f>IFERROR(IF(AND($DW17="fem",'Classificação geral'!$I10=2),'Classificação geral'!AC10,""),"")</f>
        <v/>
      </c>
      <c r="EA17" s="254" t="str">
        <f>IFERROR(IF(AND($DW17="fem",'Classificação geral'!$I10=2),'Classificação geral'!AD10,""),"")</f>
        <v/>
      </c>
      <c r="EB17" s="254" t="str">
        <f>IFERROR(IF(AND($DW17="fem",'Classificação geral'!$I10=2),'Classificação geral'!M10,""),"")</f>
        <v/>
      </c>
      <c r="EC17" s="254" t="str">
        <f>IFERROR(IF(AND($DW17="fem",'Classificação geral'!$I10=2),'Classificação geral'!AH10,""),"")</f>
        <v/>
      </c>
      <c r="ED17" s="256" t="str">
        <f>IFERROR(RANK(EC17,EC:EC,0)+ COUNTIF(EC$12:$EC15,EC17),"")</f>
        <v/>
      </c>
      <c r="EE17" s="244"/>
      <c r="EF17" s="254" t="str">
        <f>IFERROR(IF(AND('Classificação geral'!$H10="mas",'Classificação geral'!$I10=2,'Classificação geral'!$G10="Tapete"),'Classificação geral'!$A10,""),"")</f>
        <v/>
      </c>
      <c r="EG17" s="254" t="str">
        <f>IFERROR(IF(AND('Classificação geral'!$H10="mas",'Classificação geral'!$I10=2,'Classificação geral'!$G10="Tapete"),'Classificação geral'!$B10,""),"")</f>
        <v/>
      </c>
      <c r="EH17" s="255" t="str">
        <f>IF($EG17='Classificação geral'!$B10,'Classificação geral'!$C10,"")</f>
        <v/>
      </c>
      <c r="EI17" s="255" t="str">
        <f>IF($EG17='Classificação geral'!$B10,'Classificação geral'!$D10,"")</f>
        <v/>
      </c>
      <c r="EJ17" s="255" t="str">
        <f>IF($EG17='Classificação geral'!$B10,'Classificação geral'!$H10,"")</f>
        <v/>
      </c>
      <c r="EK17" s="254" t="str">
        <f>IFERROR(IF(AND($EJ17="mas",'Classificação geral'!$I10=2),'Classificação geral'!I10,""),"")</f>
        <v/>
      </c>
      <c r="EL17" s="254" t="str">
        <f>IFERROR(IF(AND($EJ17="mas",'Classificação geral'!$I10=2),'Classificação geral'!AA10,""),"")</f>
        <v/>
      </c>
      <c r="EM17" s="254" t="str">
        <f>IFERROR(IF(AND($EJ17="mas",'Classificação geral'!$I10=2),'Classificação geral'!AC10,""),"")</f>
        <v/>
      </c>
      <c r="EN17" s="254" t="str">
        <f>IFERROR(IF(AND($EJ17="mas",'Classificação geral'!$I10=2),'Classificação geral'!AD10,""),"")</f>
        <v/>
      </c>
      <c r="EO17" s="254" t="str">
        <f>IFERROR(IF(AND($EJ17="mas",'Classificação geral'!$I10=2),'Classificação geral'!M10,""),"")</f>
        <v/>
      </c>
      <c r="EP17" s="254" t="str">
        <f>IFERROR(IF(AND($EJ17="mas",'Classificação geral'!$I10=2),'Classificação geral'!AH10,""),"")</f>
        <v/>
      </c>
      <c r="EQ17" s="256" t="str">
        <f>IFERROR(RANK(EP17,EP:EP,0)+ COUNTIF($EP$12:EP$12,EP17),"")</f>
        <v/>
      </c>
      <c r="ER17" s="244"/>
      <c r="ES17" s="254" t="str">
        <f>IFERROR(IF(AND('Classificação geral'!$H10="fem",'Classificação geral'!$I10=3,'Classificação geral'!$G10="Tapete"),'Classificação geral'!$A10,""),"")</f>
        <v/>
      </c>
      <c r="ET17" s="254" t="str">
        <f>IFERROR(IF(AND('Classificação geral'!$H10="fem",'Classificação geral'!$I10=3,'Classificação geral'!$G10="Tapete"),'Classificação geral'!$B10,""),"")</f>
        <v/>
      </c>
      <c r="EU17" s="255" t="str">
        <f>IF($ET17='Classificação geral'!$B10,'Classificação geral'!$C10,"")</f>
        <v/>
      </c>
      <c r="EV17" s="255" t="str">
        <f>IF($ET17='Classificação geral'!$B10,'Classificação geral'!$D10,"")</f>
        <v/>
      </c>
      <c r="EW17" s="255" t="str">
        <f>IF($ET17='Classificação geral'!$B10,'Classificação geral'!$H10,"")</f>
        <v/>
      </c>
      <c r="EX17" s="255" t="str">
        <f>IF($EW17='Classificação geral'!$H10,'Classificação geral'!$I10,"")</f>
        <v/>
      </c>
      <c r="EY17" s="255" t="str">
        <f>IF($EX17='Classificação geral'!$I10,'Classificação geral'!$AA10,"")</f>
        <v/>
      </c>
      <c r="EZ17" s="255" t="str">
        <f>IF($EX17='Classificação geral'!$I10,'Classificação geral'!$AC10,"")</f>
        <v/>
      </c>
      <c r="FA17" s="255" t="str">
        <f>IF($EX17='Classificação geral'!$I10,'Classificação geral'!$AD10,"")</f>
        <v/>
      </c>
      <c r="FB17" s="255" t="str">
        <f>IF($EX17='Classificação geral'!$I10,'Classificação geral'!$M10,"")</f>
        <v/>
      </c>
      <c r="FC17" s="255" t="str">
        <f>IF($EX17='Classificação geral'!$I10,'Classificação geral'!$AH10,"")</f>
        <v/>
      </c>
      <c r="FD17" s="256" t="str">
        <f>IFERROR(RANK(FC17,FC:FC,0)+ COUNTIF($FC$12:FC15,FC17),"")</f>
        <v/>
      </c>
      <c r="FE17" s="244"/>
      <c r="FF17" s="254" t="str">
        <f>IFERROR(IF(AND('Classificação geral'!$H10="mas",'Classificação geral'!$I10=3,'Classificação geral'!$G10="Tapete"),'Classificação geral'!$A10,""),"")</f>
        <v/>
      </c>
      <c r="FG17" s="254" t="str">
        <f>IFERROR(IF(AND('Classificação geral'!$H10="mas",'Classificação geral'!$I10=3,'Classificação geral'!$G10="Tapete"),'Classificação geral'!$B10,""),"")</f>
        <v/>
      </c>
      <c r="FH17" s="255" t="str">
        <f>IF($FG17='Classificação geral'!$B10,'Classificação geral'!$C10,"")</f>
        <v/>
      </c>
      <c r="FI17" s="255" t="str">
        <f>IF($FG17='Classificação geral'!$B10,'Classificação geral'!$D10,"")</f>
        <v/>
      </c>
      <c r="FJ17" s="255" t="str">
        <f>IF($FG17='Classificação geral'!$B10,'Classificação geral'!$H10,"")</f>
        <v/>
      </c>
      <c r="FK17" s="254" t="str">
        <f>IFERROR(IF(AND($FJ17="mas",'Classificação geral'!$I10=3),'Classificação geral'!I10,""),"")</f>
        <v/>
      </c>
      <c r="FL17" s="254" t="str">
        <f>IFERROR(IF(AND($FJ17="mas",'Classificação geral'!$I10=3),'Classificação geral'!AA10,""),"")</f>
        <v/>
      </c>
      <c r="FM17" s="254" t="str">
        <f>IFERROR(IF(AND($FJ17="mas",'Classificação geral'!$I10=3),'Classificação geral'!AC10,""),"")</f>
        <v/>
      </c>
      <c r="FN17" s="254" t="str">
        <f>IFERROR(IF(AND($FJ17="mas",'Classificação geral'!$I10=3),'Classificação geral'!AD10,""),"")</f>
        <v/>
      </c>
      <c r="FO17" s="254" t="str">
        <f>IFERROR(IF(AND($FJ17="mas",'Classificação geral'!$I10=3),'Classificação geral'!M10,""),"")</f>
        <v/>
      </c>
      <c r="FP17" s="254" t="str">
        <f>IFERROR(IF(AND($FJ17="mas",'Classificação geral'!$I10=3),'Classificação geral'!AH10,""),"")</f>
        <v/>
      </c>
      <c r="FQ17" s="256" t="str">
        <f>IFERROR(RANK(FP17,FP:FP,0)+ COUNTIF(FP$12:$FP15,FP17),"")</f>
        <v/>
      </c>
    </row>
    <row r="18" spans="2:173" s="297" customFormat="1" ht="27.75" customHeight="1" x14ac:dyDescent="0.4">
      <c r="B18" s="309" t="str">
        <f t="shared" si="0"/>
        <v/>
      </c>
      <c r="C18" s="292" t="str">
        <f t="shared" ref="C18:C81" si="1">IFERROR(INDEX($CT$14:$CT$160,MATCH($M18,$DD$14:$DD$160,0)),"")</f>
        <v/>
      </c>
      <c r="D18" s="292" t="str">
        <f t="shared" ref="D18:D81" si="2">IFERROR(INDEX($CU$14:$CU$160,MATCH($M18,$DD$14:$DD$160,0)),"")</f>
        <v/>
      </c>
      <c r="E18" s="292" t="str">
        <f t="shared" ref="E18:E81" si="3">IFERROR(INDEX($CV$14:$CV$160,MATCH($M18,$DD$14:$DD$160,0)),"")</f>
        <v/>
      </c>
      <c r="F18" s="293" t="str">
        <f t="shared" ref="F18:F81" si="4">IFERROR(INDEX($CW$14:$CW$160,MATCH($M18,$DD$14:$DD$160,0)),"")</f>
        <v/>
      </c>
      <c r="G18" s="293" t="str">
        <f t="shared" ref="G18:G81" si="5">IFERROR(INDEX($CX$14:$CX$160,MATCH($M18,$DD$14:$DD$160,0)),"")</f>
        <v/>
      </c>
      <c r="H18" s="294" t="str">
        <f t="shared" ref="H18:H81" si="6">IFERROR(INDEX($CY$14:$CY$160,MATCH($M18,$DD$14:$DD$160,0)),"")</f>
        <v/>
      </c>
      <c r="I18" s="294" t="str">
        <f t="shared" ref="I18:I81" si="7">IFERROR(INDEX($CZ$14:$CZ$160,MATCH($M18,$DD$14:$DD$160,0)),"")</f>
        <v/>
      </c>
      <c r="J18" s="294" t="str">
        <f t="shared" ref="J18:J81" si="8">IFERROR(INDEX($DA$14:$DA$160,MATCH($M18,$DD$14:$DD$160,0)),"")</f>
        <v/>
      </c>
      <c r="K18" s="294" t="str">
        <f t="shared" ref="K18:K81" si="9">IFERROR(INDEX($DB$14:$DB$160,MATCH($M18,$DD$14:$DD$160,0)),"")</f>
        <v/>
      </c>
      <c r="L18" s="294" t="str">
        <f t="shared" ref="L18:L81" si="10">IFERROR(INDEX($DC$14:$DC$160,MATCH($M18,$DD$14:$DD$160,0)),"")</f>
        <v/>
      </c>
      <c r="M18" s="295">
        <v>5</v>
      </c>
      <c r="N18" s="296"/>
      <c r="O18" s="296"/>
      <c r="P18" s="309" t="str">
        <f t="shared" ref="P18:P81" si="11">IFERROR(INDEX($DF$14:$DF$160,MATCH($AA18,$DQ$14:$DQ$160,0)),"")</f>
        <v/>
      </c>
      <c r="Q18" s="292" t="str">
        <f t="shared" ref="Q18:Q81" si="12">IFERROR(INDEX($DG$14:$DG$160,MATCH($AA18,$DQ$14:$DQ$160,0)),"")</f>
        <v/>
      </c>
      <c r="R18" s="292" t="str">
        <f t="shared" ref="R18:R81" si="13">IFERROR(INDEX($DH$14:$DH$160,MATCH($AA18,$DQ$14:$DQ$160,0)),"")</f>
        <v/>
      </c>
      <c r="S18" s="292" t="str">
        <f t="shared" ref="S18:S81" si="14">IFERROR(INDEX($DI$14:$DI$160,MATCH($M18,$DQ$14:$DQ$160,0)),"")</f>
        <v/>
      </c>
      <c r="T18" s="293" t="str">
        <f t="shared" ref="T18:T81" si="15">IFERROR(INDEX($DJ$14:$DJ$160,MATCH($AA18,$DQ$14:$DQ$160,0)),"")</f>
        <v/>
      </c>
      <c r="U18" s="293" t="str">
        <f t="shared" ref="U18:U81" si="16">IFERROR(INDEX($DK$14:$DK$160,MATCH($AA18,$DQ$14:$DQ$160,0)),"")</f>
        <v/>
      </c>
      <c r="V18" s="294" t="str">
        <f t="shared" ref="V18:V81" si="17">IFERROR(INDEX($DL$14:$DL$160,MATCH($AA18,$DQ$14:$DQ$160,0)),"")</f>
        <v/>
      </c>
      <c r="W18" s="294" t="str">
        <f t="shared" ref="W18:W81" si="18">IFERROR(INDEX($DM$14:$DM$160,MATCH($AA18,$DQ$14:$DQ$160,0)),"")</f>
        <v/>
      </c>
      <c r="X18" s="294" t="str">
        <f t="shared" ref="X18:X81" si="19">IFERROR(INDEX($DN$14:$DN$160,MATCH($AA18,$DQ$14:$DQ$160,0)),"")</f>
        <v/>
      </c>
      <c r="Y18" s="294" t="str">
        <f t="shared" ref="Y18:Y81" si="20">IFERROR(INDEX($DO$14:$DO$160,MATCH($AA18,$DQ$14:$DQ$160,0)),"")</f>
        <v/>
      </c>
      <c r="Z18" s="294" t="str">
        <f t="shared" ref="Z18:Z81" si="21">IFERROR(INDEX($DP$14:$DP$160,MATCH($AA18,$DQ$14:$DQ$160,0)),"")</f>
        <v/>
      </c>
      <c r="AA18" s="295">
        <v>5</v>
      </c>
      <c r="AB18" s="296"/>
      <c r="AD18" s="310" t="str">
        <f t="shared" ref="AD18:AD81" si="22">IFERROR(INDEX($DS$14:$DS$160,MATCH($AO18,$ED$14:$ED$160,0)),"")</f>
        <v/>
      </c>
      <c r="AE18" s="292" t="str">
        <f t="shared" ref="AE18:AE81" si="23">IFERROR(INDEX($DT$14:$DT$160,MATCH($AO18,$ED$14:$ED$160,0)),"")</f>
        <v/>
      </c>
      <c r="AF18" s="292" t="str">
        <f t="shared" ref="AF18:AF81" si="24">IFERROR(INDEX($DU$14:$DU$160,MATCH($AO18,$ED$14:$ED$160,0)),"")</f>
        <v/>
      </c>
      <c r="AG18" s="293" t="str">
        <f t="shared" ref="AG18:AG81" si="25">IFERROR(INDEX($DV$14:$DV$160,MATCH($M18,$ED$14:$ED$160,0)),"")</f>
        <v/>
      </c>
      <c r="AH18" s="293" t="str">
        <f t="shared" ref="AH18:AH81" si="26">IFERROR(INDEX($DW$14:$DW$160,MATCH($AO18,$ED$14:$ED$160,0)),"")</f>
        <v/>
      </c>
      <c r="AI18" s="293" t="str">
        <f t="shared" ref="AI18:AI81" si="27">IFERROR(INDEX($DX$14:$DX$160,MATCH($AO18,$ED$14:$ED$160,0)),"")</f>
        <v/>
      </c>
      <c r="AJ18" s="294" t="str">
        <f t="shared" ref="AJ18:AJ81" si="28">IFERROR(INDEX($DY$14:$DY$160,MATCH($AO18,$ED$14:$ED$160,0)),"")</f>
        <v/>
      </c>
      <c r="AK18" s="294" t="str">
        <f t="shared" ref="AK18:AK81" si="29">IFERROR(INDEX($DZ$14:$DZ$160,MATCH($AO18,$ED$14:$ED$160,0)),"")</f>
        <v/>
      </c>
      <c r="AL18" s="294" t="str">
        <f t="shared" ref="AL18:AL81" si="30">IFERROR(INDEX($EA$14:$EA$160,MATCH($AO18,$ED$14:$ED$160,0)),"")</f>
        <v/>
      </c>
      <c r="AM18" s="294" t="str">
        <f t="shared" ref="AM18:AM81" si="31">IFERROR(INDEX($EB$14:$EB$160,MATCH($AO18,$ED$14:$ED$160,0)),"")</f>
        <v/>
      </c>
      <c r="AN18" s="294" t="str">
        <f t="shared" ref="AN18:AN81" si="32">IFERROR(INDEX($EC$14:$EC$160,MATCH($AO18,$ED$14:$ED$160,0)),"")</f>
        <v/>
      </c>
      <c r="AO18" s="295">
        <v>5</v>
      </c>
      <c r="AP18" s="296"/>
      <c r="AQ18" s="296"/>
      <c r="AR18" s="310" t="str">
        <f t="shared" ref="AR18:AR81" si="33">IFERROR(INDEX($EF$14:$EF$160,MATCH($BC18,$EQ$14:$EQ$160,0)),"")</f>
        <v/>
      </c>
      <c r="AS18" s="292" t="str">
        <f t="shared" ref="AS18:AS81" si="34">IFERROR(INDEX($EG$14:$EG$160,MATCH($BC18,$EQ$14:$EQ$160,0)),"")</f>
        <v/>
      </c>
      <c r="AT18" s="292" t="str">
        <f t="shared" ref="AT18:AT81" si="35">IFERROR(INDEX($EH$14:$EH$160,MATCH($BC18,$EQ$14:$EQ$160,0)),"")</f>
        <v/>
      </c>
      <c r="AU18" s="293" t="str">
        <f t="shared" ref="AU18:AU81" si="36">IFERROR(INDEX($EI$14:$EI$160,MATCH($M18,$EQ$14:$EQ$160,0)),"")</f>
        <v/>
      </c>
      <c r="AV18" s="293" t="str">
        <f t="shared" ref="AV18:AV81" si="37">IFERROR(INDEX($EJ$14:$EJ$160,MATCH($BC18,$EQ$14:$EQ$160,0)),"")</f>
        <v/>
      </c>
      <c r="AW18" s="293" t="str">
        <f t="shared" ref="AW18:AW81" si="38">IFERROR(INDEX($EK$14:$EK$160,MATCH($BC18,$EQ$14:$EQ$160,0)),"")</f>
        <v/>
      </c>
      <c r="AX18" s="294" t="str">
        <f t="shared" ref="AX18:AX81" si="39">IFERROR(INDEX($EL$14:$EL$160,MATCH($BC18,$EQ$14:$EQ$160,0)),"")</f>
        <v/>
      </c>
      <c r="AY18" s="294" t="str">
        <f t="shared" ref="AY18:AY81" si="40">IFERROR(INDEX($EM$14:$EM$160,MATCH($BC18,$EQ$14:$EQ$160,0)),"")</f>
        <v/>
      </c>
      <c r="AZ18" s="294" t="str">
        <f t="shared" ref="AZ18:AZ81" si="41">IFERROR(INDEX($EN$14:$EN$160,MATCH($BC18,$EQ$14:$EQ$160,0)),"")</f>
        <v/>
      </c>
      <c r="BA18" s="294" t="str">
        <f t="shared" ref="BA18:BA81" si="42">IFERROR(INDEX($EO$14:$EO$160,MATCH($BC18,$EQ$14:$EQ$160,0)),"")</f>
        <v/>
      </c>
      <c r="BB18" s="294" t="str">
        <f t="shared" ref="BB18:BB81" si="43">IFERROR(INDEX($EP$14:$EP$160,MATCH($BC18,$EQ$14:$EQ$160,0)),"")</f>
        <v/>
      </c>
      <c r="BC18" s="295">
        <v>5</v>
      </c>
      <c r="BF18" s="309" t="str">
        <f t="shared" ref="BF18:BF81" si="44">IFERROR(INDEX($ES$14:$ES$160,MATCH($BQ18,$FD$14:$FD$160,0)),"")</f>
        <v/>
      </c>
      <c r="BG18" s="292" t="str">
        <f t="shared" ref="BG18:BG81" si="45">IFERROR(INDEX($ET$14:$ET$160,MATCH($BQ18,$FD$14:$FD$160,0)),"")</f>
        <v/>
      </c>
      <c r="BH18" s="292" t="str">
        <f t="shared" ref="BH18:BH81" si="46">IFERROR(INDEX($EU$14:$EU$160,MATCH($BQ18,$FD$14:$FD$160,0)),"")</f>
        <v/>
      </c>
      <c r="BI18" s="292" t="str">
        <f t="shared" ref="BI18:BI81" si="47">IFERROR(INDEX($EV$14:$EV$160,MATCH($BQ18,$FD$14:$FD$160,0)),"")</f>
        <v/>
      </c>
      <c r="BJ18" s="293" t="str">
        <f t="shared" ref="BJ18:BJ81" si="48">IFERROR(INDEX($EW$14:$EW$160,MATCH($BQ18,$FD$14:$FD$160,0)),"")</f>
        <v/>
      </c>
      <c r="BK18" s="293" t="str">
        <f t="shared" ref="BK18:BK81" si="49">IFERROR(INDEX($EX$14:$EX$160,MATCH($BQ18,$FD$14:$FD$160,0)),"")</f>
        <v/>
      </c>
      <c r="BL18" s="293" t="str">
        <f t="shared" ref="BL18:BL81" si="50">IFERROR(INDEX($EY$14:$EY$160,MATCH($BQ18,$FD$14:$FD$160,0)),"")</f>
        <v/>
      </c>
      <c r="BM18" s="293" t="str">
        <f t="shared" ref="BM18:BM81" si="51">IFERROR(INDEX($EZ$14:$EZ$160,MATCH($BQ18,$FD$14:$FD$160,0)),"")</f>
        <v/>
      </c>
      <c r="BN18" s="293" t="str">
        <f t="shared" ref="BN18:BN81" si="52">IFERROR(INDEX($FA$14:$FA$160,MATCH($BQ18,$FD$14:$FD$160,0)),"")</f>
        <v/>
      </c>
      <c r="BO18" s="293" t="str">
        <f t="shared" ref="BO18:BO81" si="53">IFERROR(INDEX($FB$14:$FB$160,MATCH($BQ18,$FD$14:$FD$160,0)),"")</f>
        <v/>
      </c>
      <c r="BP18" s="294" t="str">
        <f t="shared" ref="BP18:BP81" si="54">IFERROR(INDEX($FC$14:$FC$160,MATCH($BQ18,$FD$14:$FD$160,0)),"")</f>
        <v/>
      </c>
      <c r="BQ18" s="295">
        <v>5</v>
      </c>
      <c r="BR18" s="296"/>
      <c r="BS18" s="296"/>
      <c r="BT18" s="309" t="str">
        <f t="shared" ref="BT18:BT81" si="55">IFERROR(INDEX($FF$14:$FF$160,MATCH($CE18,$FQ$14:$FQ$160,0)),"")</f>
        <v/>
      </c>
      <c r="BU18" s="292" t="str">
        <f t="shared" ref="BU18:BU81" si="56">IFERROR(INDEX($FG$14:$FG$160,MATCH($CE18,$FQ$14:$FQ$160,0)),"")</f>
        <v/>
      </c>
      <c r="BV18" s="292" t="str">
        <f t="shared" ref="BV18:BV81" si="57">IFERROR(INDEX($FH$14:$FH$160,MATCH($CE18,$FQ$14:$FQ$160,0)),"")</f>
        <v/>
      </c>
      <c r="BW18" s="292" t="str">
        <f t="shared" ref="BW18:BW81" si="58">IFERROR(INDEX($FI$14:$FI$160,MATCH($CE18,$FQ$14:$FQ$160,0)),"")</f>
        <v/>
      </c>
      <c r="BX18" s="293" t="str">
        <f t="shared" ref="BX18:BX81" si="59">IFERROR(INDEX($FJ$14:$FJ$160,MATCH($CE18,$FQ$14:$FQ$160,0)),"")</f>
        <v/>
      </c>
      <c r="BY18" s="293" t="str">
        <f t="shared" ref="BY18:BY81" si="60">IFERROR(INDEX($FK$14:$FK$160,MATCH($CE18,$FQ$14:$FQ$160,0)),"")</f>
        <v/>
      </c>
      <c r="BZ18" s="294" t="str">
        <f t="shared" ref="BZ18:BZ81" si="61">IFERROR(INDEX($FL$14:$FL$160,MATCH($CE18,$FQ$14:$FQ$160,0)),"")</f>
        <v/>
      </c>
      <c r="CA18" s="294" t="str">
        <f t="shared" ref="CA18:CA81" si="62">IFERROR(INDEX($FM$14:$FM$160,MATCH($CE18,$FQ$14:$FQ$160,0)),"")</f>
        <v/>
      </c>
      <c r="CB18" s="294" t="str">
        <f t="shared" ref="CB18:CB81" si="63">IFERROR(INDEX($FN$14:$FN$160,MATCH($CE18,$FQ$14:$FQ$160,0)),"")</f>
        <v/>
      </c>
      <c r="CC18" s="294" t="str">
        <f t="shared" ref="CC18:CC81" si="64">IFERROR(INDEX($FO$14:$FO$160,MATCH($CE18,$FQ$14:$FQ$160,0)),"")</f>
        <v/>
      </c>
      <c r="CD18" s="294" t="str">
        <f t="shared" ref="CD18:CD81" si="65">IFERROR(INDEX($FP$14:$FP$160,MATCH($CE18,$FQ$14:$FQ$160,0)),"")</f>
        <v/>
      </c>
      <c r="CE18" s="295">
        <v>5</v>
      </c>
      <c r="CS18" s="254" t="str">
        <f>IFERROR(IF(AND('Classificação geral'!$H11="FEM",'Classificação geral'!$I11=1,'Classificação geral'!G11="Tapete"),'Classificação geral'!A11,""),"")</f>
        <v/>
      </c>
      <c r="CT18" s="254" t="str">
        <f>IFERROR(IF(AND('Classificação geral'!$H11="FEM",'Classificação geral'!$I11=1,'Classificação geral'!G11="Tapete"),'Classificação geral'!$B11,""),"")</f>
        <v/>
      </c>
      <c r="CU18" s="255" t="str">
        <f>IF($CT18='Classificação geral'!$B11,'Classificação geral'!$C11,"")</f>
        <v/>
      </c>
      <c r="CV18" s="255" t="str">
        <f>IF($CT18='Classificação geral'!$B11,'Classificação geral'!$D11,"")</f>
        <v/>
      </c>
      <c r="CW18" s="255" t="str">
        <f>IF($CT18='Classificação geral'!$B11,'Classificação geral'!$H11,"")</f>
        <v/>
      </c>
      <c r="CX18" s="255" t="str">
        <f>IF($CW18='Classificação geral'!$H11,'Classificação geral'!$I11,"")</f>
        <v/>
      </c>
      <c r="CY18" s="255" t="str">
        <f>IF($CX18='Classificação geral'!$I11,'Classificação geral'!$AA11,"")</f>
        <v/>
      </c>
      <c r="CZ18" s="255" t="str">
        <f>IF($CX18='Classificação geral'!$I11,'Classificação geral'!$AC11,"")</f>
        <v/>
      </c>
      <c r="DA18" s="255" t="str">
        <f>IF($CX18='Classificação geral'!$I11,'Classificação geral'!$AD11,"")</f>
        <v/>
      </c>
      <c r="DB18" s="255" t="str">
        <f>IF($CX18='Classificação geral'!$I11,'Classificação geral'!$M11,"")</f>
        <v/>
      </c>
      <c r="DC18" s="255" t="str">
        <f>IF($CX18='Classificação geral'!$I11,'Classificação geral'!$AH11,"")</f>
        <v/>
      </c>
      <c r="DD18" s="256" t="str">
        <f>IFERROR(RANK(DC18,DC:DC,0)+ COUNTIF($DC$12:DC17,DC18),"")</f>
        <v/>
      </c>
      <c r="DF18" s="254" t="str">
        <f>IFERROR(IF(AND('Classificação geral'!$H11="mas",'Classificação geral'!$I11=1,'Classificação geral'!$G11="Tapete"),'Classificação geral'!$A11,""),"")</f>
        <v/>
      </c>
      <c r="DG18" s="254" t="str">
        <f>IFERROR(IF(AND('Classificação geral'!$H11="mas",'Classificação geral'!$I11=1,'Classificação geral'!$G11="Tapete"),'Classificação geral'!$B11,""),"")</f>
        <v/>
      </c>
      <c r="DH18" s="255" t="str">
        <f>IF($DG18='Classificação geral'!$B11,'Classificação geral'!$C11,"")</f>
        <v/>
      </c>
      <c r="DI18" s="255" t="str">
        <f>IF($DG18='Classificação geral'!$B11,'Classificação geral'!$D11,"")</f>
        <v/>
      </c>
      <c r="DJ18" s="255" t="str">
        <f>IF($DG18='Classificação geral'!$B11,'Classificação geral'!$H11,"")</f>
        <v/>
      </c>
      <c r="DK18" s="254" t="str">
        <f>IFERROR(IF(AND($DJ18="mas",'Classificação geral'!$I11=1),'Classificação geral'!I11,""),"")</f>
        <v/>
      </c>
      <c r="DL18" s="254" t="str">
        <f>IFERROR(IF(AND($DJ18="mas",'Classificação geral'!$I11=1),'Classificação geral'!AA11,""),"")</f>
        <v/>
      </c>
      <c r="DM18" s="254" t="str">
        <f>IFERROR(IF(AND($DJ18="mas",'Classificação geral'!$I11=1),'Classificação geral'!AC11,""),"")</f>
        <v/>
      </c>
      <c r="DN18" s="254" t="str">
        <f>IFERROR(IF(AND($DJ18="mas",'Classificação geral'!$I11=1),'Classificação geral'!AD11,""),"")</f>
        <v/>
      </c>
      <c r="DO18" s="254" t="str">
        <f>IFERROR(IF(AND($DJ18="mas",'Classificação geral'!$I11=1),'Classificação geral'!M11,""),"")</f>
        <v/>
      </c>
      <c r="DP18" s="254" t="str">
        <f>IFERROR(IF(AND($DJ18="mas",'Classificação geral'!$I11=1),'Classificação geral'!AH11,""),"")</f>
        <v/>
      </c>
      <c r="DQ18" s="256" t="str">
        <f>IFERROR(RANK(DP18,DP:DP,0)+ COUNTIF($DP$12:DP17,DP18),"")</f>
        <v/>
      </c>
      <c r="DS18" s="254" t="str">
        <f>IFERROR(IF(AND('Classificação geral'!$H11="fem",'Classificação geral'!$I11=2,'Classificação geral'!$G11="Tapete"),'Classificação geral'!$A11,""),"")</f>
        <v/>
      </c>
      <c r="DT18" s="254" t="str">
        <f>IFERROR(IF(AND('Classificação geral'!$H11="fem",'Classificação geral'!$I11=2,'Classificação geral'!$G11="Tapete"),'Classificação geral'!$B11,""),"")</f>
        <v/>
      </c>
      <c r="DU18" s="255" t="str">
        <f>IF($DT18='Classificação geral'!$B11,'Classificação geral'!$C11,"")</f>
        <v/>
      </c>
      <c r="DV18" s="255" t="str">
        <f>IF($DT18='Classificação geral'!$B11,'Classificação geral'!$D11,"")</f>
        <v/>
      </c>
      <c r="DW18" s="255" t="str">
        <f>IF($DT18='Classificação geral'!$B11,'Classificação geral'!$H11,"")</f>
        <v/>
      </c>
      <c r="DX18" s="254" t="str">
        <f>IFERROR(IF(AND($DW18="fem",'Classificação geral'!$I11=2),'Classificação geral'!I11,""),"")</f>
        <v/>
      </c>
      <c r="DY18" s="254" t="str">
        <f>IFERROR(IF(AND($DW18="fem",'Classificação geral'!$I11=2),'Classificação geral'!AA11,""),"")</f>
        <v/>
      </c>
      <c r="DZ18" s="254" t="str">
        <f>IFERROR(IF(AND($DW18="fem",'Classificação geral'!$I11=2),'Classificação geral'!AC11,""),"")</f>
        <v/>
      </c>
      <c r="EA18" s="254" t="str">
        <f>IFERROR(IF(AND($DW18="fem",'Classificação geral'!$I11=2),'Classificação geral'!AD11,""),"")</f>
        <v/>
      </c>
      <c r="EB18" s="254" t="str">
        <f>IFERROR(IF(AND($DW18="fem",'Classificação geral'!$I11=2),'Classificação geral'!M11,""),"")</f>
        <v/>
      </c>
      <c r="EC18" s="254" t="str">
        <f>IFERROR(IF(AND($DW18="fem",'Classificação geral'!$I11=2),'Classificação geral'!AH11,""),"")</f>
        <v/>
      </c>
      <c r="ED18" s="256" t="str">
        <f>IFERROR(RANK(EC18,EC:EC,0)+ COUNTIF(EC$12:$EC16,EC18),"")</f>
        <v/>
      </c>
      <c r="EE18" s="244"/>
      <c r="EF18" s="254" t="str">
        <f>IFERROR(IF(AND('Classificação geral'!$H11="mas",'Classificação geral'!$I11=2,'Classificação geral'!$G11="Tapete"),'Classificação geral'!$A11,""),"")</f>
        <v/>
      </c>
      <c r="EG18" s="254" t="str">
        <f>IFERROR(IF(AND('Classificação geral'!$H11="mas",'Classificação geral'!$I11=2,'Classificação geral'!$G11="Tapete"),'Classificação geral'!$B11,""),"")</f>
        <v/>
      </c>
      <c r="EH18" s="255" t="str">
        <f>IF($EG18='Classificação geral'!$B11,'Classificação geral'!$C11,"")</f>
        <v/>
      </c>
      <c r="EI18" s="255" t="str">
        <f>IF($EG18='Classificação geral'!$B11,'Classificação geral'!$D11,"")</f>
        <v/>
      </c>
      <c r="EJ18" s="255" t="str">
        <f>IF($EG18='Classificação geral'!$B11,'Classificação geral'!$H11,"")</f>
        <v/>
      </c>
      <c r="EK18" s="254" t="str">
        <f>IFERROR(IF(AND($EJ18="mas",'Classificação geral'!$I11=2),'Classificação geral'!I11,""),"")</f>
        <v/>
      </c>
      <c r="EL18" s="254" t="str">
        <f>IFERROR(IF(AND($EJ18="mas",'Classificação geral'!$I11=2),'Classificação geral'!AA11,""),"")</f>
        <v/>
      </c>
      <c r="EM18" s="254" t="str">
        <f>IFERROR(IF(AND($EJ18="mas",'Classificação geral'!$I11=2),'Classificação geral'!AC11,""),"")</f>
        <v/>
      </c>
      <c r="EN18" s="254" t="str">
        <f>IFERROR(IF(AND($EJ18="mas",'Classificação geral'!$I11=2),'Classificação geral'!AD11,""),"")</f>
        <v/>
      </c>
      <c r="EO18" s="254" t="str">
        <f>IFERROR(IF(AND($EJ18="mas",'Classificação geral'!$I11=2),'Classificação geral'!M11,""),"")</f>
        <v/>
      </c>
      <c r="EP18" s="254" t="str">
        <f>IFERROR(IF(AND($EJ18="mas",'Classificação geral'!$I11=2),'Classificação geral'!AH11,""),"")</f>
        <v/>
      </c>
      <c r="EQ18" s="256" t="str">
        <f>IFERROR(RANK(EP18,EP:EP,0)+ COUNTIF($EP$12:EP$12,EP18),"")</f>
        <v/>
      </c>
      <c r="ER18" s="244"/>
      <c r="ES18" s="254" t="str">
        <f>IFERROR(IF(AND('Classificação geral'!$H11="fem",'Classificação geral'!$I11=3,'Classificação geral'!$G11="Tapete"),'Classificação geral'!$A11,""),"")</f>
        <v/>
      </c>
      <c r="ET18" s="254" t="str">
        <f>IFERROR(IF(AND('Classificação geral'!$H11="fem",'Classificação geral'!$I11=3,'Classificação geral'!$G11="Tapete"),'Classificação geral'!$B11,""),"")</f>
        <v/>
      </c>
      <c r="EU18" s="255" t="str">
        <f>IF($ET18='Classificação geral'!$B11,'Classificação geral'!$C11,"")</f>
        <v/>
      </c>
      <c r="EV18" s="255" t="str">
        <f>IF($ET18='Classificação geral'!$B11,'Classificação geral'!$D11,"")</f>
        <v/>
      </c>
      <c r="EW18" s="255" t="str">
        <f>IF($ET18='Classificação geral'!$B11,'Classificação geral'!$H11,"")</f>
        <v/>
      </c>
      <c r="EX18" s="255" t="str">
        <f>IF($EW18='Classificação geral'!$H11,'Classificação geral'!$I11,"")</f>
        <v/>
      </c>
      <c r="EY18" s="255" t="str">
        <f>IF($EX18='Classificação geral'!$I11,'Classificação geral'!$AA11,"")</f>
        <v/>
      </c>
      <c r="EZ18" s="255" t="str">
        <f>IF($EX18='Classificação geral'!$I11,'Classificação geral'!$AC11,"")</f>
        <v/>
      </c>
      <c r="FA18" s="255" t="str">
        <f>IF($EX18='Classificação geral'!$I11,'Classificação geral'!$AD11,"")</f>
        <v/>
      </c>
      <c r="FB18" s="255" t="str">
        <f>IF($EX18='Classificação geral'!$I11,'Classificação geral'!$M11,"")</f>
        <v/>
      </c>
      <c r="FC18" s="255" t="str">
        <f>IF($EX18='Classificação geral'!$I11,'Classificação geral'!$AH11,"")</f>
        <v/>
      </c>
      <c r="FD18" s="256" t="str">
        <f>IFERROR(RANK(FC18,FC:FC,0)+ COUNTIF($FC$12:FC16,FC18),"")</f>
        <v/>
      </c>
      <c r="FE18" s="244"/>
      <c r="FF18" s="254" t="str">
        <f>IFERROR(IF(AND('Classificação geral'!$H11="mas",'Classificação geral'!$I11=3,'Classificação geral'!$G11="Tapete"),'Classificação geral'!$A11,""),"")</f>
        <v/>
      </c>
      <c r="FG18" s="254" t="str">
        <f>IFERROR(IF(AND('Classificação geral'!$H11="mas",'Classificação geral'!$I11=3,'Classificação geral'!$G11="Tapete"),'Classificação geral'!$B11,""),"")</f>
        <v/>
      </c>
      <c r="FH18" s="255" t="str">
        <f>IF($FG18='Classificação geral'!$B11,'Classificação geral'!$C11,"")</f>
        <v/>
      </c>
      <c r="FI18" s="255" t="str">
        <f>IF($FG18='Classificação geral'!$B11,'Classificação geral'!$D11,"")</f>
        <v/>
      </c>
      <c r="FJ18" s="255" t="str">
        <f>IF($FG18='Classificação geral'!$B11,'Classificação geral'!$H11,"")</f>
        <v/>
      </c>
      <c r="FK18" s="254" t="str">
        <f>IFERROR(IF(AND($FJ18="mas",'Classificação geral'!$I11=3),'Classificação geral'!I11,""),"")</f>
        <v/>
      </c>
      <c r="FL18" s="254" t="str">
        <f>IFERROR(IF(AND($FJ18="mas",'Classificação geral'!$I11=3),'Classificação geral'!AA11,""),"")</f>
        <v/>
      </c>
      <c r="FM18" s="254" t="str">
        <f>IFERROR(IF(AND($FJ18="mas",'Classificação geral'!$I11=3),'Classificação geral'!AC11,""),"")</f>
        <v/>
      </c>
      <c r="FN18" s="254" t="str">
        <f>IFERROR(IF(AND($FJ18="mas",'Classificação geral'!$I11=3),'Classificação geral'!AD11,""),"")</f>
        <v/>
      </c>
      <c r="FO18" s="254" t="str">
        <f>IFERROR(IF(AND($FJ18="mas",'Classificação geral'!$I11=3),'Classificação geral'!M11,""),"")</f>
        <v/>
      </c>
      <c r="FP18" s="254" t="str">
        <f>IFERROR(IF(AND($FJ18="mas",'Classificação geral'!$I11=3),'Classificação geral'!AH11,""),"")</f>
        <v/>
      </c>
      <c r="FQ18" s="256" t="str">
        <f>IFERROR(RANK(FP18,FP:FP,0)+ COUNTIF(FP$12:$FP16,FP18),"")</f>
        <v/>
      </c>
    </row>
    <row r="19" spans="2:173" s="297" customFormat="1" ht="27.75" customHeight="1" x14ac:dyDescent="0.4">
      <c r="B19" s="309" t="str">
        <f t="shared" si="0"/>
        <v/>
      </c>
      <c r="C19" s="292" t="str">
        <f t="shared" si="1"/>
        <v/>
      </c>
      <c r="D19" s="292" t="str">
        <f t="shared" si="2"/>
        <v/>
      </c>
      <c r="E19" s="292" t="str">
        <f t="shared" si="3"/>
        <v/>
      </c>
      <c r="F19" s="293" t="str">
        <f t="shared" si="4"/>
        <v/>
      </c>
      <c r="G19" s="293" t="str">
        <f t="shared" si="5"/>
        <v/>
      </c>
      <c r="H19" s="294" t="str">
        <f t="shared" si="6"/>
        <v/>
      </c>
      <c r="I19" s="294" t="str">
        <f t="shared" si="7"/>
        <v/>
      </c>
      <c r="J19" s="294" t="str">
        <f t="shared" si="8"/>
        <v/>
      </c>
      <c r="K19" s="294" t="str">
        <f t="shared" si="9"/>
        <v/>
      </c>
      <c r="L19" s="294" t="str">
        <f t="shared" si="10"/>
        <v/>
      </c>
      <c r="M19" s="295">
        <v>6</v>
      </c>
      <c r="N19" s="296"/>
      <c r="O19" s="296"/>
      <c r="P19" s="309" t="str">
        <f t="shared" si="11"/>
        <v/>
      </c>
      <c r="Q19" s="292" t="str">
        <f t="shared" si="12"/>
        <v/>
      </c>
      <c r="R19" s="292" t="str">
        <f t="shared" si="13"/>
        <v/>
      </c>
      <c r="S19" s="292" t="str">
        <f t="shared" si="14"/>
        <v/>
      </c>
      <c r="T19" s="293" t="str">
        <f t="shared" si="15"/>
        <v/>
      </c>
      <c r="U19" s="293" t="str">
        <f t="shared" si="16"/>
        <v/>
      </c>
      <c r="V19" s="294" t="str">
        <f t="shared" si="17"/>
        <v/>
      </c>
      <c r="W19" s="294" t="str">
        <f t="shared" si="18"/>
        <v/>
      </c>
      <c r="X19" s="294" t="str">
        <f t="shared" si="19"/>
        <v/>
      </c>
      <c r="Y19" s="294" t="str">
        <f t="shared" si="20"/>
        <v/>
      </c>
      <c r="Z19" s="294" t="str">
        <f t="shared" si="21"/>
        <v/>
      </c>
      <c r="AA19" s="295">
        <v>6</v>
      </c>
      <c r="AB19" s="296"/>
      <c r="AD19" s="310" t="str">
        <f t="shared" si="22"/>
        <v/>
      </c>
      <c r="AE19" s="292" t="str">
        <f t="shared" si="23"/>
        <v/>
      </c>
      <c r="AF19" s="292" t="str">
        <f t="shared" si="24"/>
        <v/>
      </c>
      <c r="AG19" s="293" t="str">
        <f t="shared" si="25"/>
        <v/>
      </c>
      <c r="AH19" s="293" t="str">
        <f t="shared" si="26"/>
        <v/>
      </c>
      <c r="AI19" s="293" t="str">
        <f t="shared" si="27"/>
        <v/>
      </c>
      <c r="AJ19" s="294" t="str">
        <f t="shared" si="28"/>
        <v/>
      </c>
      <c r="AK19" s="294" t="str">
        <f t="shared" si="29"/>
        <v/>
      </c>
      <c r="AL19" s="294" t="str">
        <f t="shared" si="30"/>
        <v/>
      </c>
      <c r="AM19" s="294" t="str">
        <f t="shared" si="31"/>
        <v/>
      </c>
      <c r="AN19" s="294" t="str">
        <f t="shared" si="32"/>
        <v/>
      </c>
      <c r="AO19" s="295">
        <v>6</v>
      </c>
      <c r="AP19" s="296"/>
      <c r="AQ19" s="296"/>
      <c r="AR19" s="310" t="str">
        <f t="shared" si="33"/>
        <v/>
      </c>
      <c r="AS19" s="292" t="str">
        <f t="shared" si="34"/>
        <v/>
      </c>
      <c r="AT19" s="292" t="str">
        <f t="shared" si="35"/>
        <v/>
      </c>
      <c r="AU19" s="293" t="str">
        <f t="shared" si="36"/>
        <v/>
      </c>
      <c r="AV19" s="293" t="str">
        <f t="shared" si="37"/>
        <v/>
      </c>
      <c r="AW19" s="293" t="str">
        <f t="shared" si="38"/>
        <v/>
      </c>
      <c r="AX19" s="294" t="str">
        <f t="shared" si="39"/>
        <v/>
      </c>
      <c r="AY19" s="294" t="str">
        <f t="shared" si="40"/>
        <v/>
      </c>
      <c r="AZ19" s="294" t="str">
        <f t="shared" si="41"/>
        <v/>
      </c>
      <c r="BA19" s="294" t="str">
        <f t="shared" si="42"/>
        <v/>
      </c>
      <c r="BB19" s="294" t="str">
        <f t="shared" si="43"/>
        <v/>
      </c>
      <c r="BC19" s="295">
        <v>6</v>
      </c>
      <c r="BF19" s="309" t="str">
        <f t="shared" si="44"/>
        <v/>
      </c>
      <c r="BG19" s="292" t="str">
        <f t="shared" si="45"/>
        <v/>
      </c>
      <c r="BH19" s="292" t="str">
        <f t="shared" si="46"/>
        <v/>
      </c>
      <c r="BI19" s="292" t="str">
        <f t="shared" si="47"/>
        <v/>
      </c>
      <c r="BJ19" s="293" t="str">
        <f t="shared" si="48"/>
        <v/>
      </c>
      <c r="BK19" s="293" t="str">
        <f t="shared" si="49"/>
        <v/>
      </c>
      <c r="BL19" s="293" t="str">
        <f t="shared" si="50"/>
        <v/>
      </c>
      <c r="BM19" s="293" t="str">
        <f t="shared" si="51"/>
        <v/>
      </c>
      <c r="BN19" s="293" t="str">
        <f t="shared" si="52"/>
        <v/>
      </c>
      <c r="BO19" s="293" t="str">
        <f t="shared" si="53"/>
        <v/>
      </c>
      <c r="BP19" s="294" t="str">
        <f t="shared" si="54"/>
        <v/>
      </c>
      <c r="BQ19" s="295">
        <v>6</v>
      </c>
      <c r="BR19" s="296"/>
      <c r="BS19" s="296"/>
      <c r="BT19" s="309" t="str">
        <f t="shared" si="55"/>
        <v/>
      </c>
      <c r="BU19" s="292" t="str">
        <f t="shared" si="56"/>
        <v/>
      </c>
      <c r="BV19" s="292" t="str">
        <f t="shared" si="57"/>
        <v/>
      </c>
      <c r="BW19" s="292" t="str">
        <f t="shared" si="58"/>
        <v/>
      </c>
      <c r="BX19" s="293" t="str">
        <f t="shared" si="59"/>
        <v/>
      </c>
      <c r="BY19" s="293" t="str">
        <f t="shared" si="60"/>
        <v/>
      </c>
      <c r="BZ19" s="294" t="str">
        <f t="shared" si="61"/>
        <v/>
      </c>
      <c r="CA19" s="294" t="str">
        <f t="shared" si="62"/>
        <v/>
      </c>
      <c r="CB19" s="294" t="str">
        <f t="shared" si="63"/>
        <v/>
      </c>
      <c r="CC19" s="294" t="str">
        <f t="shared" si="64"/>
        <v/>
      </c>
      <c r="CD19" s="294" t="str">
        <f t="shared" si="65"/>
        <v/>
      </c>
      <c r="CE19" s="295">
        <v>6</v>
      </c>
      <c r="CS19" s="254" t="str">
        <f>IFERROR(IF(AND('Classificação geral'!$H12="FEM",'Classificação geral'!$I12=1,'Classificação geral'!G12="Tapete"),'Classificação geral'!A12,""),"")</f>
        <v/>
      </c>
      <c r="CT19" s="254" t="str">
        <f>IFERROR(IF(AND('Classificação geral'!$H12="FEM",'Classificação geral'!$I12=1,'Classificação geral'!G12="Tapete"),'Classificação geral'!$B12,""),"")</f>
        <v/>
      </c>
      <c r="CU19" s="255" t="str">
        <f>IF($CT19='Classificação geral'!$B12,'Classificação geral'!$C12,"")</f>
        <v/>
      </c>
      <c r="CV19" s="255" t="str">
        <f>IF($CT19='Classificação geral'!$B12,'Classificação geral'!$D12,"")</f>
        <v/>
      </c>
      <c r="CW19" s="255" t="str">
        <f>IF($CT19='Classificação geral'!$B12,'Classificação geral'!$H12,"")</f>
        <v/>
      </c>
      <c r="CX19" s="255" t="str">
        <f>IF($CW19='Classificação geral'!$H12,'Classificação geral'!$I12,"")</f>
        <v/>
      </c>
      <c r="CY19" s="255" t="str">
        <f>IF($CX19='Classificação geral'!$I12,'Classificação geral'!$AA12,"")</f>
        <v/>
      </c>
      <c r="CZ19" s="255" t="str">
        <f>IF($CX19='Classificação geral'!$I12,'Classificação geral'!$AC12,"")</f>
        <v/>
      </c>
      <c r="DA19" s="255" t="str">
        <f>IF($CX19='Classificação geral'!$I12,'Classificação geral'!$AD12,"")</f>
        <v/>
      </c>
      <c r="DB19" s="255" t="str">
        <f>IF($CX19='Classificação geral'!$I12,'Classificação geral'!$M12,"")</f>
        <v/>
      </c>
      <c r="DC19" s="255" t="str">
        <f>IF($CX19='Classificação geral'!$I12,'Classificação geral'!$AH12,"")</f>
        <v/>
      </c>
      <c r="DD19" s="256" t="str">
        <f>IFERROR(RANK(DC19,DC:DC,0)+ COUNTIF($DC$12:DC18,DC19),"")</f>
        <v/>
      </c>
      <c r="DF19" s="254" t="str">
        <f>IFERROR(IF(AND('Classificação geral'!$H12="mas",'Classificação geral'!$I12=1,'Classificação geral'!$G12="Tapete"),'Classificação geral'!$A12,""),"")</f>
        <v/>
      </c>
      <c r="DG19" s="254" t="str">
        <f>IFERROR(IF(AND('Classificação geral'!$H12="mas",'Classificação geral'!$I12=1,'Classificação geral'!$G12="Tapete"),'Classificação geral'!$B12,""),"")</f>
        <v/>
      </c>
      <c r="DH19" s="255" t="str">
        <f>IF($DG19='Classificação geral'!$B12,'Classificação geral'!$C12,"")</f>
        <v/>
      </c>
      <c r="DI19" s="255" t="str">
        <f>IF($DG19='Classificação geral'!$B12,'Classificação geral'!$D12,"")</f>
        <v/>
      </c>
      <c r="DJ19" s="255" t="str">
        <f>IF($DG19='Classificação geral'!$B12,'Classificação geral'!$H12,"")</f>
        <v/>
      </c>
      <c r="DK19" s="254" t="str">
        <f>IFERROR(IF(AND($DJ19="mas",'Classificação geral'!$I12=1),'Classificação geral'!I12,""),"")</f>
        <v/>
      </c>
      <c r="DL19" s="254" t="str">
        <f>IFERROR(IF(AND($DJ19="mas",'Classificação geral'!$I12=1),'Classificação geral'!AA12,""),"")</f>
        <v/>
      </c>
      <c r="DM19" s="254" t="str">
        <f>IFERROR(IF(AND($DJ19="mas",'Classificação geral'!$I12=1),'Classificação geral'!AC12,""),"")</f>
        <v/>
      </c>
      <c r="DN19" s="254" t="str">
        <f>IFERROR(IF(AND($DJ19="mas",'Classificação geral'!$I12=1),'Classificação geral'!AD12,""),"")</f>
        <v/>
      </c>
      <c r="DO19" s="254" t="str">
        <f>IFERROR(IF(AND($DJ19="mas",'Classificação geral'!$I12=1),'Classificação geral'!M12,""),"")</f>
        <v/>
      </c>
      <c r="DP19" s="254" t="str">
        <f>IFERROR(IF(AND($DJ19="mas",'Classificação geral'!$I12=1),'Classificação geral'!AH12,""),"")</f>
        <v/>
      </c>
      <c r="DQ19" s="256" t="str">
        <f>IFERROR(RANK(DP19,DP:DP,0)+ COUNTIF($DP$12:DP18,DP19),"")</f>
        <v/>
      </c>
      <c r="DS19" s="254" t="str">
        <f>IFERROR(IF(AND('Classificação geral'!$H12="fem",'Classificação geral'!$I12=2,'Classificação geral'!$G12="Tapete"),'Classificação geral'!$A12,""),"")</f>
        <v/>
      </c>
      <c r="DT19" s="254" t="str">
        <f>IFERROR(IF(AND('Classificação geral'!$H12="fem",'Classificação geral'!$I12=2,'Classificação geral'!$G12="Tapete"),'Classificação geral'!$B12,""),"")</f>
        <v/>
      </c>
      <c r="DU19" s="255" t="str">
        <f>IF($DT19='Classificação geral'!$B12,'Classificação geral'!$C12,"")</f>
        <v/>
      </c>
      <c r="DV19" s="255" t="str">
        <f>IF($DT19='Classificação geral'!$B12,'Classificação geral'!$D12,"")</f>
        <v/>
      </c>
      <c r="DW19" s="255" t="str">
        <f>IF($DT19='Classificação geral'!$B12,'Classificação geral'!$H12,"")</f>
        <v/>
      </c>
      <c r="DX19" s="254" t="str">
        <f>IFERROR(IF(AND($DW19="fem",'Classificação geral'!$I12=2),'Classificação geral'!I12,""),"")</f>
        <v/>
      </c>
      <c r="DY19" s="254" t="str">
        <f>IFERROR(IF(AND($DW19="fem",'Classificação geral'!$I12=2),'Classificação geral'!AA12,""),"")</f>
        <v/>
      </c>
      <c r="DZ19" s="254" t="str">
        <f>IFERROR(IF(AND($DW19="fem",'Classificação geral'!$I12=2),'Classificação geral'!AC12,""),"")</f>
        <v/>
      </c>
      <c r="EA19" s="254" t="str">
        <f>IFERROR(IF(AND($DW19="fem",'Classificação geral'!$I12=2),'Classificação geral'!AD12,""),"")</f>
        <v/>
      </c>
      <c r="EB19" s="254" t="str">
        <f>IFERROR(IF(AND($DW19="fem",'Classificação geral'!$I12=2),'Classificação geral'!M12,""),"")</f>
        <v/>
      </c>
      <c r="EC19" s="254" t="str">
        <f>IFERROR(IF(AND($DW19="fem",'Classificação geral'!$I12=2),'Classificação geral'!AH12,""),"")</f>
        <v/>
      </c>
      <c r="ED19" s="256" t="str">
        <f>IFERROR(RANK(EC19,EC:EC,0)+ COUNTIF(EC$12:$EC17,EC19),"")</f>
        <v/>
      </c>
      <c r="EE19" s="244"/>
      <c r="EF19" s="254" t="str">
        <f>IFERROR(IF(AND('Classificação geral'!$H12="mas",'Classificação geral'!$I12=2,'Classificação geral'!$G12="Tapete"),'Classificação geral'!$A12,""),"")</f>
        <v/>
      </c>
      <c r="EG19" s="254" t="str">
        <f>IFERROR(IF(AND('Classificação geral'!$H12="mas",'Classificação geral'!$I12=2,'Classificação geral'!$G12="Tapete"),'Classificação geral'!$B12,""),"")</f>
        <v/>
      </c>
      <c r="EH19" s="255" t="str">
        <f>IF($EG19='Classificação geral'!$B12,'Classificação geral'!$C12,"")</f>
        <v/>
      </c>
      <c r="EI19" s="255" t="str">
        <f>IF($EG19='Classificação geral'!$B12,'Classificação geral'!$D12,"")</f>
        <v/>
      </c>
      <c r="EJ19" s="255" t="str">
        <f>IF($EG19='Classificação geral'!$B12,'Classificação geral'!$H12,"")</f>
        <v/>
      </c>
      <c r="EK19" s="254" t="str">
        <f>IFERROR(IF(AND($EJ19="mas",'Classificação geral'!$I12=2),'Classificação geral'!I12,""),"")</f>
        <v/>
      </c>
      <c r="EL19" s="254" t="str">
        <f>IFERROR(IF(AND($EJ19="mas",'Classificação geral'!$I12=2),'Classificação geral'!AA12,""),"")</f>
        <v/>
      </c>
      <c r="EM19" s="254" t="str">
        <f>IFERROR(IF(AND($EJ19="mas",'Classificação geral'!$I12=2),'Classificação geral'!AC12,""),"")</f>
        <v/>
      </c>
      <c r="EN19" s="254" t="str">
        <f>IFERROR(IF(AND($EJ19="mas",'Classificação geral'!$I12=2),'Classificação geral'!AD12,""),"")</f>
        <v/>
      </c>
      <c r="EO19" s="254" t="str">
        <f>IFERROR(IF(AND($EJ19="mas",'Classificação geral'!$I12=2),'Classificação geral'!M12,""),"")</f>
        <v/>
      </c>
      <c r="EP19" s="254" t="str">
        <f>IFERROR(IF(AND($EJ19="mas",'Classificação geral'!$I12=2),'Classificação geral'!AH12,""),"")</f>
        <v/>
      </c>
      <c r="EQ19" s="256" t="str">
        <f>IFERROR(RANK(EP19,EP:EP,0)+ COUNTIF($EP$12:EP$12,EP19),"")</f>
        <v/>
      </c>
      <c r="ER19" s="244"/>
      <c r="ES19" s="254" t="str">
        <f>IFERROR(IF(AND('Classificação geral'!$H12="fem",'Classificação geral'!$I12=3,'Classificação geral'!$G12="Tapete"),'Classificação geral'!$A12,""),"")</f>
        <v/>
      </c>
      <c r="ET19" s="254" t="str">
        <f>IFERROR(IF(AND('Classificação geral'!$H12="fem",'Classificação geral'!$I12=3,'Classificação geral'!$G12="Tapete"),'Classificação geral'!$B12,""),"")</f>
        <v/>
      </c>
      <c r="EU19" s="255" t="str">
        <f>IF($ET19='Classificação geral'!$B12,'Classificação geral'!$C12,"")</f>
        <v/>
      </c>
      <c r="EV19" s="255" t="str">
        <f>IF($ET19='Classificação geral'!$B12,'Classificação geral'!$D12,"")</f>
        <v/>
      </c>
      <c r="EW19" s="255" t="str">
        <f>IF($ET19='Classificação geral'!$B12,'Classificação geral'!$H12,"")</f>
        <v/>
      </c>
      <c r="EX19" s="255" t="str">
        <f>IF($EW19='Classificação geral'!$H12,'Classificação geral'!$I12,"")</f>
        <v/>
      </c>
      <c r="EY19" s="255" t="str">
        <f>IF($EX19='Classificação geral'!$I12,'Classificação geral'!$AA12,"")</f>
        <v/>
      </c>
      <c r="EZ19" s="255" t="str">
        <f>IF($EX19='Classificação geral'!$I12,'Classificação geral'!$AC12,"")</f>
        <v/>
      </c>
      <c r="FA19" s="255" t="str">
        <f>IF($EX19='Classificação geral'!$I12,'Classificação geral'!$AD12,"")</f>
        <v/>
      </c>
      <c r="FB19" s="255" t="str">
        <f>IF($EX19='Classificação geral'!$I12,'Classificação geral'!$M12,"")</f>
        <v/>
      </c>
      <c r="FC19" s="255" t="str">
        <f>IF($EX19='Classificação geral'!$I12,'Classificação geral'!$AH12,"")</f>
        <v/>
      </c>
      <c r="FD19" s="256" t="str">
        <f>IFERROR(RANK(FC19,FC:FC,0)+ COUNTIF($FC$12:FC17,FC19),"")</f>
        <v/>
      </c>
      <c r="FE19" s="244"/>
      <c r="FF19" s="254" t="str">
        <f>IFERROR(IF(AND('Classificação geral'!$H12="mas",'Classificação geral'!$I12=3,'Classificação geral'!$G12="Tapete"),'Classificação geral'!$A12,""),"")</f>
        <v/>
      </c>
      <c r="FG19" s="254" t="str">
        <f>IFERROR(IF(AND('Classificação geral'!$H12="mas",'Classificação geral'!$I12=3,'Classificação geral'!$G12="Tapete"),'Classificação geral'!$B12,""),"")</f>
        <v/>
      </c>
      <c r="FH19" s="255" t="str">
        <f>IF($FG19='Classificação geral'!$B12,'Classificação geral'!$C12,"")</f>
        <v/>
      </c>
      <c r="FI19" s="255" t="str">
        <f>IF($FG19='Classificação geral'!$B12,'Classificação geral'!$D12,"")</f>
        <v/>
      </c>
      <c r="FJ19" s="255" t="str">
        <f>IF($FG19='Classificação geral'!$B12,'Classificação geral'!$H12,"")</f>
        <v/>
      </c>
      <c r="FK19" s="254" t="str">
        <f>IFERROR(IF(AND($FJ19="mas",'Classificação geral'!$I12=3),'Classificação geral'!I12,""),"")</f>
        <v/>
      </c>
      <c r="FL19" s="254" t="str">
        <f>IFERROR(IF(AND($FJ19="mas",'Classificação geral'!$I12=3),'Classificação geral'!AA12,""),"")</f>
        <v/>
      </c>
      <c r="FM19" s="254" t="str">
        <f>IFERROR(IF(AND($FJ19="mas",'Classificação geral'!$I12=3),'Classificação geral'!AC12,""),"")</f>
        <v/>
      </c>
      <c r="FN19" s="254" t="str">
        <f>IFERROR(IF(AND($FJ19="mas",'Classificação geral'!$I12=3),'Classificação geral'!AD12,""),"")</f>
        <v/>
      </c>
      <c r="FO19" s="254" t="str">
        <f>IFERROR(IF(AND($FJ19="mas",'Classificação geral'!$I12=3),'Classificação geral'!M12,""),"")</f>
        <v/>
      </c>
      <c r="FP19" s="254" t="str">
        <f>IFERROR(IF(AND($FJ19="mas",'Classificação geral'!$I12=3),'Classificação geral'!AH12,""),"")</f>
        <v/>
      </c>
      <c r="FQ19" s="256" t="str">
        <f>IFERROR(RANK(FP19,FP:FP,0)+ COUNTIF(FP$12:$FP17,FP19),"")</f>
        <v/>
      </c>
    </row>
    <row r="20" spans="2:173" s="297" customFormat="1" ht="27.75" customHeight="1" x14ac:dyDescent="0.4">
      <c r="B20" s="309" t="str">
        <f t="shared" si="0"/>
        <v/>
      </c>
      <c r="C20" s="292" t="str">
        <f t="shared" si="1"/>
        <v/>
      </c>
      <c r="D20" s="292" t="str">
        <f t="shared" si="2"/>
        <v/>
      </c>
      <c r="E20" s="292" t="str">
        <f t="shared" si="3"/>
        <v/>
      </c>
      <c r="F20" s="293" t="str">
        <f t="shared" si="4"/>
        <v/>
      </c>
      <c r="G20" s="293" t="str">
        <f t="shared" si="5"/>
        <v/>
      </c>
      <c r="H20" s="294" t="str">
        <f t="shared" si="6"/>
        <v/>
      </c>
      <c r="I20" s="294" t="str">
        <f t="shared" si="7"/>
        <v/>
      </c>
      <c r="J20" s="294" t="str">
        <f t="shared" si="8"/>
        <v/>
      </c>
      <c r="K20" s="294" t="str">
        <f t="shared" si="9"/>
        <v/>
      </c>
      <c r="L20" s="294" t="str">
        <f t="shared" si="10"/>
        <v/>
      </c>
      <c r="M20" s="295">
        <v>7</v>
      </c>
      <c r="N20" s="296"/>
      <c r="O20" s="296"/>
      <c r="P20" s="309" t="str">
        <f t="shared" si="11"/>
        <v/>
      </c>
      <c r="Q20" s="292" t="str">
        <f t="shared" si="12"/>
        <v/>
      </c>
      <c r="R20" s="292" t="str">
        <f t="shared" si="13"/>
        <v/>
      </c>
      <c r="S20" s="292" t="str">
        <f t="shared" si="14"/>
        <v/>
      </c>
      <c r="T20" s="293" t="str">
        <f t="shared" si="15"/>
        <v/>
      </c>
      <c r="U20" s="293" t="str">
        <f t="shared" si="16"/>
        <v/>
      </c>
      <c r="V20" s="294" t="str">
        <f t="shared" si="17"/>
        <v/>
      </c>
      <c r="W20" s="294" t="str">
        <f t="shared" si="18"/>
        <v/>
      </c>
      <c r="X20" s="294" t="str">
        <f t="shared" si="19"/>
        <v/>
      </c>
      <c r="Y20" s="294" t="str">
        <f t="shared" si="20"/>
        <v/>
      </c>
      <c r="Z20" s="294" t="str">
        <f t="shared" si="21"/>
        <v/>
      </c>
      <c r="AA20" s="295">
        <v>7</v>
      </c>
      <c r="AB20" s="296"/>
      <c r="AD20" s="310" t="str">
        <f t="shared" si="22"/>
        <v/>
      </c>
      <c r="AE20" s="292" t="str">
        <f t="shared" si="23"/>
        <v/>
      </c>
      <c r="AF20" s="292" t="str">
        <f t="shared" si="24"/>
        <v/>
      </c>
      <c r="AG20" s="293" t="str">
        <f t="shared" si="25"/>
        <v/>
      </c>
      <c r="AH20" s="293" t="str">
        <f t="shared" si="26"/>
        <v/>
      </c>
      <c r="AI20" s="293" t="str">
        <f t="shared" si="27"/>
        <v/>
      </c>
      <c r="AJ20" s="294" t="str">
        <f t="shared" si="28"/>
        <v/>
      </c>
      <c r="AK20" s="294" t="str">
        <f t="shared" si="29"/>
        <v/>
      </c>
      <c r="AL20" s="294" t="str">
        <f t="shared" si="30"/>
        <v/>
      </c>
      <c r="AM20" s="294" t="str">
        <f t="shared" si="31"/>
        <v/>
      </c>
      <c r="AN20" s="294" t="str">
        <f t="shared" si="32"/>
        <v/>
      </c>
      <c r="AO20" s="295">
        <v>7</v>
      </c>
      <c r="AP20" s="296"/>
      <c r="AQ20" s="296"/>
      <c r="AR20" s="310" t="str">
        <f t="shared" si="33"/>
        <v/>
      </c>
      <c r="AS20" s="292" t="str">
        <f t="shared" si="34"/>
        <v/>
      </c>
      <c r="AT20" s="292" t="str">
        <f t="shared" si="35"/>
        <v/>
      </c>
      <c r="AU20" s="293" t="str">
        <f t="shared" si="36"/>
        <v/>
      </c>
      <c r="AV20" s="293" t="str">
        <f t="shared" si="37"/>
        <v/>
      </c>
      <c r="AW20" s="293" t="str">
        <f t="shared" si="38"/>
        <v/>
      </c>
      <c r="AX20" s="294" t="str">
        <f t="shared" si="39"/>
        <v/>
      </c>
      <c r="AY20" s="294" t="str">
        <f t="shared" si="40"/>
        <v/>
      </c>
      <c r="AZ20" s="294" t="str">
        <f t="shared" si="41"/>
        <v/>
      </c>
      <c r="BA20" s="294" t="str">
        <f t="shared" si="42"/>
        <v/>
      </c>
      <c r="BB20" s="294" t="str">
        <f t="shared" si="43"/>
        <v/>
      </c>
      <c r="BC20" s="295">
        <v>7</v>
      </c>
      <c r="BF20" s="309" t="str">
        <f t="shared" si="44"/>
        <v/>
      </c>
      <c r="BG20" s="292" t="str">
        <f t="shared" si="45"/>
        <v/>
      </c>
      <c r="BH20" s="292" t="str">
        <f t="shared" si="46"/>
        <v/>
      </c>
      <c r="BI20" s="292" t="str">
        <f t="shared" si="47"/>
        <v/>
      </c>
      <c r="BJ20" s="293" t="str">
        <f t="shared" si="48"/>
        <v/>
      </c>
      <c r="BK20" s="293" t="str">
        <f t="shared" si="49"/>
        <v/>
      </c>
      <c r="BL20" s="293" t="str">
        <f t="shared" si="50"/>
        <v/>
      </c>
      <c r="BM20" s="293" t="str">
        <f t="shared" si="51"/>
        <v/>
      </c>
      <c r="BN20" s="293" t="str">
        <f t="shared" si="52"/>
        <v/>
      </c>
      <c r="BO20" s="293" t="str">
        <f t="shared" si="53"/>
        <v/>
      </c>
      <c r="BP20" s="294" t="str">
        <f t="shared" si="54"/>
        <v/>
      </c>
      <c r="BQ20" s="295">
        <v>7</v>
      </c>
      <c r="BR20" s="296"/>
      <c r="BS20" s="296"/>
      <c r="BT20" s="309" t="str">
        <f t="shared" si="55"/>
        <v/>
      </c>
      <c r="BU20" s="292" t="str">
        <f t="shared" si="56"/>
        <v/>
      </c>
      <c r="BV20" s="292" t="str">
        <f t="shared" si="57"/>
        <v/>
      </c>
      <c r="BW20" s="292" t="str">
        <f t="shared" si="58"/>
        <v/>
      </c>
      <c r="BX20" s="293" t="str">
        <f t="shared" si="59"/>
        <v/>
      </c>
      <c r="BY20" s="293" t="str">
        <f t="shared" si="60"/>
        <v/>
      </c>
      <c r="BZ20" s="294" t="str">
        <f t="shared" si="61"/>
        <v/>
      </c>
      <c r="CA20" s="294" t="str">
        <f t="shared" si="62"/>
        <v/>
      </c>
      <c r="CB20" s="294" t="str">
        <f t="shared" si="63"/>
        <v/>
      </c>
      <c r="CC20" s="294" t="str">
        <f t="shared" si="64"/>
        <v/>
      </c>
      <c r="CD20" s="294" t="str">
        <f t="shared" si="65"/>
        <v/>
      </c>
      <c r="CE20" s="295">
        <v>7</v>
      </c>
      <c r="CS20" s="254" t="str">
        <f>IFERROR(IF(AND('Classificação geral'!$H13="FEM",'Classificação geral'!$I13=1,'Classificação geral'!G13="Tapete"),'Classificação geral'!A13,""),"")</f>
        <v/>
      </c>
      <c r="CT20" s="254" t="str">
        <f>IFERROR(IF(AND('Classificação geral'!$H13="FEM",'Classificação geral'!$I13=1,'Classificação geral'!G13="Tapete"),'Classificação geral'!$B13,""),"")</f>
        <v/>
      </c>
      <c r="CU20" s="255" t="str">
        <f>IF($CT20='Classificação geral'!$B13,'Classificação geral'!$C13,"")</f>
        <v/>
      </c>
      <c r="CV20" s="255" t="str">
        <f>IF($CT20='Classificação geral'!$B13,'Classificação geral'!$D13,"")</f>
        <v/>
      </c>
      <c r="CW20" s="255" t="str">
        <f>IF($CT20='Classificação geral'!$B13,'Classificação geral'!$H13,"")</f>
        <v/>
      </c>
      <c r="CX20" s="255" t="str">
        <f>IF($CW20='Classificação geral'!$H13,'Classificação geral'!$I13,"")</f>
        <v/>
      </c>
      <c r="CY20" s="255" t="str">
        <f>IF($CX20='Classificação geral'!$I13,'Classificação geral'!$AA13,"")</f>
        <v/>
      </c>
      <c r="CZ20" s="255" t="str">
        <f>IF($CX20='Classificação geral'!$I13,'Classificação geral'!$AC13,"")</f>
        <v/>
      </c>
      <c r="DA20" s="255" t="str">
        <f>IF($CX20='Classificação geral'!$I13,'Classificação geral'!$AD13,"")</f>
        <v/>
      </c>
      <c r="DB20" s="255" t="str">
        <f>IF($CX20='Classificação geral'!$I13,'Classificação geral'!$M13,"")</f>
        <v/>
      </c>
      <c r="DC20" s="255" t="str">
        <f>IF($CX20='Classificação geral'!$I13,'Classificação geral'!$AH13,"")</f>
        <v/>
      </c>
      <c r="DD20" s="256" t="str">
        <f>IFERROR(RANK(DC20,DC:DC,0)+ COUNTIF($DC$12:DC19,DC20),"")</f>
        <v/>
      </c>
      <c r="DF20" s="254" t="str">
        <f>IFERROR(IF(AND('Classificação geral'!$H13="mas",'Classificação geral'!$I13=1,'Classificação geral'!$G13="Tapete"),'Classificação geral'!$A13,""),"")</f>
        <v/>
      </c>
      <c r="DG20" s="254" t="str">
        <f>IFERROR(IF(AND('Classificação geral'!$H13="mas",'Classificação geral'!$I13=1,'Classificação geral'!$G13="Tapete"),'Classificação geral'!$B13,""),"")</f>
        <v/>
      </c>
      <c r="DH20" s="255" t="str">
        <f>IF($DG20='Classificação geral'!$B13,'Classificação geral'!$C13,"")</f>
        <v/>
      </c>
      <c r="DI20" s="255" t="str">
        <f>IF($DG20='Classificação geral'!$B13,'Classificação geral'!$D13,"")</f>
        <v/>
      </c>
      <c r="DJ20" s="255" t="str">
        <f>IF($DG20='Classificação geral'!$B13,'Classificação geral'!$H13,"")</f>
        <v/>
      </c>
      <c r="DK20" s="254" t="str">
        <f>IFERROR(IF(AND($DJ20="mas",'Classificação geral'!$I13=1),'Classificação geral'!I13,""),"")</f>
        <v/>
      </c>
      <c r="DL20" s="254" t="str">
        <f>IFERROR(IF(AND($DJ20="mas",'Classificação geral'!$I13=1),'Classificação geral'!AA13,""),"")</f>
        <v/>
      </c>
      <c r="DM20" s="254" t="str">
        <f>IFERROR(IF(AND($DJ20="mas",'Classificação geral'!$I13=1),'Classificação geral'!AC13,""),"")</f>
        <v/>
      </c>
      <c r="DN20" s="254" t="str">
        <f>IFERROR(IF(AND($DJ20="mas",'Classificação geral'!$I13=1),'Classificação geral'!AD13,""),"")</f>
        <v/>
      </c>
      <c r="DO20" s="254" t="str">
        <f>IFERROR(IF(AND($DJ20="mas",'Classificação geral'!$I13=1),'Classificação geral'!M13,""),"")</f>
        <v/>
      </c>
      <c r="DP20" s="254" t="str">
        <f>IFERROR(IF(AND($DJ20="mas",'Classificação geral'!$I13=1),'Classificação geral'!AH13,""),"")</f>
        <v/>
      </c>
      <c r="DQ20" s="256" t="str">
        <f>IFERROR(RANK(DP20,DP:DP,0)+ COUNTIF($DP$12:DP19,DP20),"")</f>
        <v/>
      </c>
      <c r="DS20" s="254" t="str">
        <f>IFERROR(IF(AND('Classificação geral'!$H13="fem",'Classificação geral'!$I13=2,'Classificação geral'!$G13="Tapete"),'Classificação geral'!$A13,""),"")</f>
        <v/>
      </c>
      <c r="DT20" s="254" t="str">
        <f>IFERROR(IF(AND('Classificação geral'!$H13="fem",'Classificação geral'!$I13=2,'Classificação geral'!$G13="Tapete"),'Classificação geral'!$B13,""),"")</f>
        <v/>
      </c>
      <c r="DU20" s="255" t="str">
        <f>IF($DT20='Classificação geral'!$B13,'Classificação geral'!$C13,"")</f>
        <v/>
      </c>
      <c r="DV20" s="255" t="str">
        <f>IF($DT20='Classificação geral'!$B13,'Classificação geral'!$D13,"")</f>
        <v/>
      </c>
      <c r="DW20" s="255" t="str">
        <f>IF($DT20='Classificação geral'!$B13,'Classificação geral'!$H13,"")</f>
        <v/>
      </c>
      <c r="DX20" s="254" t="str">
        <f>IFERROR(IF(AND($DW20="fem",'Classificação geral'!$I13=2),'Classificação geral'!I13,""),"")</f>
        <v/>
      </c>
      <c r="DY20" s="254" t="str">
        <f>IFERROR(IF(AND($DW20="fem",'Classificação geral'!$I13=2),'Classificação geral'!AA13,""),"")</f>
        <v/>
      </c>
      <c r="DZ20" s="254" t="str">
        <f>IFERROR(IF(AND($DW20="fem",'Classificação geral'!$I13=2),'Classificação geral'!AC13,""),"")</f>
        <v/>
      </c>
      <c r="EA20" s="254" t="str">
        <f>IFERROR(IF(AND($DW20="fem",'Classificação geral'!$I13=2),'Classificação geral'!AD13,""),"")</f>
        <v/>
      </c>
      <c r="EB20" s="254" t="str">
        <f>IFERROR(IF(AND($DW20="fem",'Classificação geral'!$I13=2),'Classificação geral'!M13,""),"")</f>
        <v/>
      </c>
      <c r="EC20" s="254" t="str">
        <f>IFERROR(IF(AND($DW20="fem",'Classificação geral'!$I13=2),'Classificação geral'!AH13,""),"")</f>
        <v/>
      </c>
      <c r="ED20" s="256" t="str">
        <f>IFERROR(RANK(EC20,EC:EC,0)+ COUNTIF(EC$12:$EC18,EC20),"")</f>
        <v/>
      </c>
      <c r="EE20" s="244"/>
      <c r="EF20" s="254" t="str">
        <f>IFERROR(IF(AND('Classificação geral'!$H13="mas",'Classificação geral'!$I13=2,'Classificação geral'!$G13="Tapete"),'Classificação geral'!$A13,""),"")</f>
        <v/>
      </c>
      <c r="EG20" s="254" t="str">
        <f>IFERROR(IF(AND('Classificação geral'!$H13="mas",'Classificação geral'!$I13=2,'Classificação geral'!$G13="Tapete"),'Classificação geral'!$B13,""),"")</f>
        <v/>
      </c>
      <c r="EH20" s="255" t="str">
        <f>IF($EG20='Classificação geral'!$B13,'Classificação geral'!$C13,"")</f>
        <v/>
      </c>
      <c r="EI20" s="255" t="str">
        <f>IF($EG20='Classificação geral'!$B13,'Classificação geral'!$D13,"")</f>
        <v/>
      </c>
      <c r="EJ20" s="255" t="str">
        <f>IF($EG20='Classificação geral'!$B13,'Classificação geral'!$H13,"")</f>
        <v/>
      </c>
      <c r="EK20" s="254" t="str">
        <f>IFERROR(IF(AND($EJ20="mas",'Classificação geral'!$I13=2),'Classificação geral'!I13,""),"")</f>
        <v/>
      </c>
      <c r="EL20" s="254" t="str">
        <f>IFERROR(IF(AND($EJ20="mas",'Classificação geral'!$I13=2),'Classificação geral'!AA13,""),"")</f>
        <v/>
      </c>
      <c r="EM20" s="254" t="str">
        <f>IFERROR(IF(AND($EJ20="mas",'Classificação geral'!$I13=2),'Classificação geral'!AC13,""),"")</f>
        <v/>
      </c>
      <c r="EN20" s="254" t="str">
        <f>IFERROR(IF(AND($EJ20="mas",'Classificação geral'!$I13=2),'Classificação geral'!AD13,""),"")</f>
        <v/>
      </c>
      <c r="EO20" s="254" t="str">
        <f>IFERROR(IF(AND($EJ20="mas",'Classificação geral'!$I13=2),'Classificação geral'!M13,""),"")</f>
        <v/>
      </c>
      <c r="EP20" s="254" t="str">
        <f>IFERROR(IF(AND($EJ20="mas",'Classificação geral'!$I13=2),'Classificação geral'!AH13,""),"")</f>
        <v/>
      </c>
      <c r="EQ20" s="256" t="str">
        <f>IFERROR(RANK(EP20,EP:EP,0)+ COUNTIF($EP$12:EP$12,EP20),"")</f>
        <v/>
      </c>
      <c r="ER20" s="244"/>
      <c r="ES20" s="254" t="str">
        <f>IFERROR(IF(AND('Classificação geral'!$H13="fem",'Classificação geral'!$I13=3,'Classificação geral'!$G13="Tapete"),'Classificação geral'!$A13,""),"")</f>
        <v/>
      </c>
      <c r="ET20" s="254" t="str">
        <f>IFERROR(IF(AND('Classificação geral'!$H13="fem",'Classificação geral'!$I13=3,'Classificação geral'!$G13="Tapete"),'Classificação geral'!$B13,""),"")</f>
        <v/>
      </c>
      <c r="EU20" s="255" t="str">
        <f>IF($ET20='Classificação geral'!$B13,'Classificação geral'!$C13,"")</f>
        <v/>
      </c>
      <c r="EV20" s="255" t="str">
        <f>IF($ET20='Classificação geral'!$B13,'Classificação geral'!$D13,"")</f>
        <v/>
      </c>
      <c r="EW20" s="255" t="str">
        <f>IF($ET20='Classificação geral'!$B13,'Classificação geral'!$H13,"")</f>
        <v/>
      </c>
      <c r="EX20" s="255" t="str">
        <f>IF($EW20='Classificação geral'!$H13,'Classificação geral'!$I13,"")</f>
        <v/>
      </c>
      <c r="EY20" s="255" t="str">
        <f>IF($EX20='Classificação geral'!$I13,'Classificação geral'!$AA13,"")</f>
        <v/>
      </c>
      <c r="EZ20" s="255" t="str">
        <f>IF($EX20='Classificação geral'!$I13,'Classificação geral'!$AC13,"")</f>
        <v/>
      </c>
      <c r="FA20" s="255" t="str">
        <f>IF($EX20='Classificação geral'!$I13,'Classificação geral'!$AD13,"")</f>
        <v/>
      </c>
      <c r="FB20" s="255" t="str">
        <f>IF($EX20='Classificação geral'!$I13,'Classificação geral'!$M13,"")</f>
        <v/>
      </c>
      <c r="FC20" s="255" t="str">
        <f>IF($EX20='Classificação geral'!$I13,'Classificação geral'!$AH13,"")</f>
        <v/>
      </c>
      <c r="FD20" s="256" t="str">
        <f>IFERROR(RANK(FC20,FC:FC,0)+ COUNTIF($FC$12:FC18,FC20),"")</f>
        <v/>
      </c>
      <c r="FE20" s="244"/>
      <c r="FF20" s="254" t="str">
        <f>IFERROR(IF(AND('Classificação geral'!$H13="mas",'Classificação geral'!$I13=3,'Classificação geral'!$G13="Tapete"),'Classificação geral'!$A13,""),"")</f>
        <v/>
      </c>
      <c r="FG20" s="254" t="str">
        <f>IFERROR(IF(AND('Classificação geral'!$H13="mas",'Classificação geral'!$I13=3,'Classificação geral'!$G13="Tapete"),'Classificação geral'!$B13,""),"")</f>
        <v/>
      </c>
      <c r="FH20" s="255" t="str">
        <f>IF($FG20='Classificação geral'!$B13,'Classificação geral'!$C13,"")</f>
        <v/>
      </c>
      <c r="FI20" s="255" t="str">
        <f>IF($FG20='Classificação geral'!$B13,'Classificação geral'!$D13,"")</f>
        <v/>
      </c>
      <c r="FJ20" s="255" t="str">
        <f>IF($FG20='Classificação geral'!$B13,'Classificação geral'!$H13,"")</f>
        <v/>
      </c>
      <c r="FK20" s="254" t="str">
        <f>IFERROR(IF(AND($FJ20="mas",'Classificação geral'!$I13=3),'Classificação geral'!I13,""),"")</f>
        <v/>
      </c>
      <c r="FL20" s="254" t="str">
        <f>IFERROR(IF(AND($FJ20="mas",'Classificação geral'!$I13=3),'Classificação geral'!AA13,""),"")</f>
        <v/>
      </c>
      <c r="FM20" s="254" t="str">
        <f>IFERROR(IF(AND($FJ20="mas",'Classificação geral'!$I13=3),'Classificação geral'!AC13,""),"")</f>
        <v/>
      </c>
      <c r="FN20" s="254" t="str">
        <f>IFERROR(IF(AND($FJ20="mas",'Classificação geral'!$I13=3),'Classificação geral'!AD13,""),"")</f>
        <v/>
      </c>
      <c r="FO20" s="254" t="str">
        <f>IFERROR(IF(AND($FJ20="mas",'Classificação geral'!$I13=3),'Classificação geral'!M13,""),"")</f>
        <v/>
      </c>
      <c r="FP20" s="254" t="str">
        <f>IFERROR(IF(AND($FJ20="mas",'Classificação geral'!$I13=3),'Classificação geral'!AH13,""),"")</f>
        <v/>
      </c>
      <c r="FQ20" s="256" t="str">
        <f>IFERROR(RANK(FP20,FP:FP,0)+ COUNTIF(FP$12:$FP18,FP20),"")</f>
        <v/>
      </c>
    </row>
    <row r="21" spans="2:173" s="297" customFormat="1" ht="27.75" customHeight="1" x14ac:dyDescent="0.4">
      <c r="B21" s="309" t="str">
        <f t="shared" si="0"/>
        <v/>
      </c>
      <c r="C21" s="292" t="str">
        <f t="shared" si="1"/>
        <v/>
      </c>
      <c r="D21" s="292" t="str">
        <f t="shared" si="2"/>
        <v/>
      </c>
      <c r="E21" s="292" t="str">
        <f t="shared" si="3"/>
        <v/>
      </c>
      <c r="F21" s="293" t="str">
        <f t="shared" si="4"/>
        <v/>
      </c>
      <c r="G21" s="293" t="str">
        <f t="shared" si="5"/>
        <v/>
      </c>
      <c r="H21" s="294" t="str">
        <f t="shared" si="6"/>
        <v/>
      </c>
      <c r="I21" s="294" t="str">
        <f t="shared" si="7"/>
        <v/>
      </c>
      <c r="J21" s="294" t="str">
        <f t="shared" si="8"/>
        <v/>
      </c>
      <c r="K21" s="294" t="str">
        <f t="shared" si="9"/>
        <v/>
      </c>
      <c r="L21" s="294" t="str">
        <f t="shared" si="10"/>
        <v/>
      </c>
      <c r="M21" s="295">
        <v>8</v>
      </c>
      <c r="N21" s="296"/>
      <c r="O21" s="296"/>
      <c r="P21" s="309" t="str">
        <f t="shared" si="11"/>
        <v/>
      </c>
      <c r="Q21" s="292" t="str">
        <f t="shared" si="12"/>
        <v/>
      </c>
      <c r="R21" s="292" t="str">
        <f t="shared" si="13"/>
        <v/>
      </c>
      <c r="S21" s="292" t="str">
        <f t="shared" si="14"/>
        <v/>
      </c>
      <c r="T21" s="293" t="str">
        <f t="shared" si="15"/>
        <v/>
      </c>
      <c r="U21" s="293" t="str">
        <f t="shared" si="16"/>
        <v/>
      </c>
      <c r="V21" s="294" t="str">
        <f t="shared" si="17"/>
        <v/>
      </c>
      <c r="W21" s="294" t="str">
        <f t="shared" si="18"/>
        <v/>
      </c>
      <c r="X21" s="294" t="str">
        <f t="shared" si="19"/>
        <v/>
      </c>
      <c r="Y21" s="294" t="str">
        <f t="shared" si="20"/>
        <v/>
      </c>
      <c r="Z21" s="294" t="str">
        <f t="shared" si="21"/>
        <v/>
      </c>
      <c r="AA21" s="295">
        <v>8</v>
      </c>
      <c r="AB21" s="296"/>
      <c r="AD21" s="310" t="str">
        <f t="shared" si="22"/>
        <v/>
      </c>
      <c r="AE21" s="292" t="str">
        <f t="shared" si="23"/>
        <v/>
      </c>
      <c r="AF21" s="292" t="str">
        <f t="shared" si="24"/>
        <v/>
      </c>
      <c r="AG21" s="293" t="str">
        <f t="shared" si="25"/>
        <v/>
      </c>
      <c r="AH21" s="293" t="str">
        <f t="shared" si="26"/>
        <v/>
      </c>
      <c r="AI21" s="293" t="str">
        <f t="shared" si="27"/>
        <v/>
      </c>
      <c r="AJ21" s="294" t="str">
        <f t="shared" si="28"/>
        <v/>
      </c>
      <c r="AK21" s="294" t="str">
        <f t="shared" si="29"/>
        <v/>
      </c>
      <c r="AL21" s="294" t="str">
        <f t="shared" si="30"/>
        <v/>
      </c>
      <c r="AM21" s="294" t="str">
        <f t="shared" si="31"/>
        <v/>
      </c>
      <c r="AN21" s="294" t="str">
        <f t="shared" si="32"/>
        <v/>
      </c>
      <c r="AO21" s="295">
        <v>8</v>
      </c>
      <c r="AP21" s="296"/>
      <c r="AQ21" s="296"/>
      <c r="AR21" s="310" t="str">
        <f t="shared" si="33"/>
        <v/>
      </c>
      <c r="AS21" s="292" t="str">
        <f t="shared" si="34"/>
        <v/>
      </c>
      <c r="AT21" s="292" t="str">
        <f t="shared" si="35"/>
        <v/>
      </c>
      <c r="AU21" s="293" t="str">
        <f t="shared" si="36"/>
        <v/>
      </c>
      <c r="AV21" s="293" t="str">
        <f t="shared" si="37"/>
        <v/>
      </c>
      <c r="AW21" s="293" t="str">
        <f t="shared" si="38"/>
        <v/>
      </c>
      <c r="AX21" s="294" t="str">
        <f t="shared" si="39"/>
        <v/>
      </c>
      <c r="AY21" s="294" t="str">
        <f t="shared" si="40"/>
        <v/>
      </c>
      <c r="AZ21" s="294" t="str">
        <f t="shared" si="41"/>
        <v/>
      </c>
      <c r="BA21" s="294" t="str">
        <f t="shared" si="42"/>
        <v/>
      </c>
      <c r="BB21" s="294" t="str">
        <f t="shared" si="43"/>
        <v/>
      </c>
      <c r="BC21" s="295">
        <v>8</v>
      </c>
      <c r="BF21" s="309" t="str">
        <f t="shared" si="44"/>
        <v/>
      </c>
      <c r="BG21" s="292" t="str">
        <f t="shared" si="45"/>
        <v/>
      </c>
      <c r="BH21" s="292" t="str">
        <f t="shared" si="46"/>
        <v/>
      </c>
      <c r="BI21" s="292" t="str">
        <f t="shared" si="47"/>
        <v/>
      </c>
      <c r="BJ21" s="293" t="str">
        <f t="shared" si="48"/>
        <v/>
      </c>
      <c r="BK21" s="293" t="str">
        <f t="shared" si="49"/>
        <v/>
      </c>
      <c r="BL21" s="293" t="str">
        <f t="shared" si="50"/>
        <v/>
      </c>
      <c r="BM21" s="293" t="str">
        <f t="shared" si="51"/>
        <v/>
      </c>
      <c r="BN21" s="293" t="str">
        <f t="shared" si="52"/>
        <v/>
      </c>
      <c r="BO21" s="293" t="str">
        <f t="shared" si="53"/>
        <v/>
      </c>
      <c r="BP21" s="294" t="str">
        <f t="shared" si="54"/>
        <v/>
      </c>
      <c r="BQ21" s="295">
        <v>8</v>
      </c>
      <c r="BR21" s="296"/>
      <c r="BS21" s="296"/>
      <c r="BT21" s="309" t="str">
        <f t="shared" si="55"/>
        <v/>
      </c>
      <c r="BU21" s="292" t="str">
        <f t="shared" si="56"/>
        <v/>
      </c>
      <c r="BV21" s="292" t="str">
        <f t="shared" si="57"/>
        <v/>
      </c>
      <c r="BW21" s="292" t="str">
        <f t="shared" si="58"/>
        <v/>
      </c>
      <c r="BX21" s="293" t="str">
        <f t="shared" si="59"/>
        <v/>
      </c>
      <c r="BY21" s="293" t="str">
        <f t="shared" si="60"/>
        <v/>
      </c>
      <c r="BZ21" s="294" t="str">
        <f t="shared" si="61"/>
        <v/>
      </c>
      <c r="CA21" s="294" t="str">
        <f t="shared" si="62"/>
        <v/>
      </c>
      <c r="CB21" s="294" t="str">
        <f t="shared" si="63"/>
        <v/>
      </c>
      <c r="CC21" s="294" t="str">
        <f t="shared" si="64"/>
        <v/>
      </c>
      <c r="CD21" s="294" t="str">
        <f t="shared" si="65"/>
        <v/>
      </c>
      <c r="CE21" s="295">
        <v>8</v>
      </c>
      <c r="CS21" s="254" t="str">
        <f>IFERROR(IF(AND('Classificação geral'!$H14="FEM",'Classificação geral'!$I14=1,'Classificação geral'!G14="Tapete"),'Classificação geral'!A14,""),"")</f>
        <v/>
      </c>
      <c r="CT21" s="254" t="str">
        <f>IFERROR(IF(AND('Classificação geral'!$H14="FEM",'Classificação geral'!$I14=1,'Classificação geral'!G14="Tapete"),'Classificação geral'!$B14,""),"")</f>
        <v/>
      </c>
      <c r="CU21" s="255" t="str">
        <f>IF($CT21='Classificação geral'!$B14,'Classificação geral'!$C14,"")</f>
        <v/>
      </c>
      <c r="CV21" s="255" t="str">
        <f>IF($CT21='Classificação geral'!$B14,'Classificação geral'!$D14,"")</f>
        <v/>
      </c>
      <c r="CW21" s="255" t="str">
        <f>IF($CT21='Classificação geral'!$B14,'Classificação geral'!$H14,"")</f>
        <v/>
      </c>
      <c r="CX21" s="255" t="str">
        <f>IF($CW21='Classificação geral'!$H14,'Classificação geral'!$I14,"")</f>
        <v/>
      </c>
      <c r="CY21" s="255" t="str">
        <f>IF($CX21='Classificação geral'!$I14,'Classificação geral'!$AA14,"")</f>
        <v/>
      </c>
      <c r="CZ21" s="255" t="str">
        <f>IF($CX21='Classificação geral'!$I14,'Classificação geral'!$AC14,"")</f>
        <v/>
      </c>
      <c r="DA21" s="255" t="str">
        <f>IF($CX21='Classificação geral'!$I14,'Classificação geral'!$AD14,"")</f>
        <v/>
      </c>
      <c r="DB21" s="255" t="str">
        <f>IF($CX21='Classificação geral'!$I14,'Classificação geral'!$M14,"")</f>
        <v/>
      </c>
      <c r="DC21" s="255" t="str">
        <f>IF($CX21='Classificação geral'!$I14,'Classificação geral'!$AH14,"")</f>
        <v/>
      </c>
      <c r="DD21" s="256" t="str">
        <f>IFERROR(RANK(DC21,DC:DC,0)+ COUNTIF($DC$12:DC20,DC21),"")</f>
        <v/>
      </c>
      <c r="DE21" s="297">
        <v>1</v>
      </c>
      <c r="DF21" s="254" t="str">
        <f>IFERROR(IF(AND('Classificação geral'!$H14="mas",'Classificação geral'!$I14=1,'Classificação geral'!$G14="Tapete"),'Classificação geral'!$A14,""),"")</f>
        <v/>
      </c>
      <c r="DG21" s="254" t="str">
        <f>IFERROR(IF(AND('Classificação geral'!$H14="mas",'Classificação geral'!$I14=1,'Classificação geral'!$G14="Tapete"),'Classificação geral'!$B14,""),"")</f>
        <v/>
      </c>
      <c r="DH21" s="255" t="str">
        <f>IF($DG21='Classificação geral'!$B14,'Classificação geral'!$C14,"")</f>
        <v/>
      </c>
      <c r="DI21" s="255" t="str">
        <f>IF($DG21='Classificação geral'!$B14,'Classificação geral'!$D14,"")</f>
        <v/>
      </c>
      <c r="DJ21" s="255" t="str">
        <f>IF($DG21='Classificação geral'!$B14,'Classificação geral'!$H14,"")</f>
        <v/>
      </c>
      <c r="DK21" s="254" t="str">
        <f>IFERROR(IF(AND($DJ21="mas",'Classificação geral'!$I14=1),'Classificação geral'!I14,""),"")</f>
        <v/>
      </c>
      <c r="DL21" s="254" t="str">
        <f>IFERROR(IF(AND($DJ21="mas",'Classificação geral'!$I14=1),'Classificação geral'!AA14,""),"")</f>
        <v/>
      </c>
      <c r="DM21" s="254" t="str">
        <f>IFERROR(IF(AND($DJ21="mas",'Classificação geral'!$I14=1),'Classificação geral'!AC14,""),"")</f>
        <v/>
      </c>
      <c r="DN21" s="254" t="str">
        <f>IFERROR(IF(AND($DJ21="mas",'Classificação geral'!$I14=1),'Classificação geral'!AD14,""),"")</f>
        <v/>
      </c>
      <c r="DO21" s="254" t="str">
        <f>IFERROR(IF(AND($DJ21="mas",'Classificação geral'!$I14=1),'Classificação geral'!M14,""),"")</f>
        <v/>
      </c>
      <c r="DP21" s="254" t="str">
        <f>IFERROR(IF(AND($DJ21="mas",'Classificação geral'!$I14=1),'Classificação geral'!AH14,""),"")</f>
        <v/>
      </c>
      <c r="DQ21" s="256" t="str">
        <f>IFERROR(RANK(DP21,DP:DP,0)+ COUNTIF($DP$12:DP20,DP21),"")</f>
        <v/>
      </c>
      <c r="DS21" s="254" t="str">
        <f>IFERROR(IF(AND('Classificação geral'!$H14="fem",'Classificação geral'!$I14=2,'Classificação geral'!$G14="Tapete"),'Classificação geral'!$A14,""),"")</f>
        <v/>
      </c>
      <c r="DT21" s="254" t="str">
        <f>IFERROR(IF(AND('Classificação geral'!$H14="fem",'Classificação geral'!$I14=2,'Classificação geral'!$G14="Tapete"),'Classificação geral'!$B14,""),"")</f>
        <v/>
      </c>
      <c r="DU21" s="255" t="str">
        <f>IF($DT21='Classificação geral'!$B14,'Classificação geral'!$C14,"")</f>
        <v/>
      </c>
      <c r="DV21" s="255" t="str">
        <f>IF($DT21='Classificação geral'!$B14,'Classificação geral'!$D14,"")</f>
        <v/>
      </c>
      <c r="DW21" s="255" t="str">
        <f>IF($DT21='Classificação geral'!$B14,'Classificação geral'!$H14,"")</f>
        <v/>
      </c>
      <c r="DX21" s="254" t="str">
        <f>IFERROR(IF(AND($DW21="fem",'Classificação geral'!$I14=2),'Classificação geral'!I14,""),"")</f>
        <v/>
      </c>
      <c r="DY21" s="254" t="str">
        <f>IFERROR(IF(AND($DW21="fem",'Classificação geral'!$I14=2),'Classificação geral'!AA14,""),"")</f>
        <v/>
      </c>
      <c r="DZ21" s="254" t="str">
        <f>IFERROR(IF(AND($DW21="fem",'Classificação geral'!$I14=2),'Classificação geral'!AC14,""),"")</f>
        <v/>
      </c>
      <c r="EA21" s="254" t="str">
        <f>IFERROR(IF(AND($DW21="fem",'Classificação geral'!$I14=2),'Classificação geral'!AD14,""),"")</f>
        <v/>
      </c>
      <c r="EB21" s="254" t="str">
        <f>IFERROR(IF(AND($DW21="fem",'Classificação geral'!$I14=2),'Classificação geral'!M14,""),"")</f>
        <v/>
      </c>
      <c r="EC21" s="254" t="str">
        <f>IFERROR(IF(AND($DW21="fem",'Classificação geral'!$I14=2),'Classificação geral'!AH14,""),"")</f>
        <v/>
      </c>
      <c r="ED21" s="256" t="str">
        <f>IFERROR(RANK(EC21,EC:EC,0)+ COUNTIF(EC$12:$EC19,EC21),"")</f>
        <v/>
      </c>
      <c r="EE21" s="244"/>
      <c r="EF21" s="254" t="str">
        <f>IFERROR(IF(AND('Classificação geral'!$H14="mas",'Classificação geral'!$I14=2,'Classificação geral'!$G14="Tapete"),'Classificação geral'!$A14,""),"")</f>
        <v/>
      </c>
      <c r="EG21" s="254" t="str">
        <f>IFERROR(IF(AND('Classificação geral'!$H14="mas",'Classificação geral'!$I14=2,'Classificação geral'!$G14="Tapete"),'Classificação geral'!$B14,""),"")</f>
        <v/>
      </c>
      <c r="EH21" s="255" t="str">
        <f>IF($EG21='Classificação geral'!$B14,'Classificação geral'!$C14,"")</f>
        <v/>
      </c>
      <c r="EI21" s="255" t="str">
        <f>IF($EG21='Classificação geral'!$B14,'Classificação geral'!$D14,"")</f>
        <v/>
      </c>
      <c r="EJ21" s="255" t="str">
        <f>IF($EG21='Classificação geral'!$B14,'Classificação geral'!$H14,"")</f>
        <v/>
      </c>
      <c r="EK21" s="254" t="str">
        <f>IFERROR(IF(AND($EJ21="mas",'Classificação geral'!$I14=2),'Classificação geral'!I14,""),"")</f>
        <v/>
      </c>
      <c r="EL21" s="254" t="str">
        <f>IFERROR(IF(AND($EJ21="mas",'Classificação geral'!$I14=2),'Classificação geral'!AA14,""),"")</f>
        <v/>
      </c>
      <c r="EM21" s="254" t="str">
        <f>IFERROR(IF(AND($EJ21="mas",'Classificação geral'!$I14=2),'Classificação geral'!AC14,""),"")</f>
        <v/>
      </c>
      <c r="EN21" s="254" t="str">
        <f>IFERROR(IF(AND($EJ21="mas",'Classificação geral'!$I14=2),'Classificação geral'!AD14,""),"")</f>
        <v/>
      </c>
      <c r="EO21" s="254" t="str">
        <f>IFERROR(IF(AND($EJ21="mas",'Classificação geral'!$I14=2),'Classificação geral'!M14,""),"")</f>
        <v/>
      </c>
      <c r="EP21" s="254" t="str">
        <f>IFERROR(IF(AND($EJ21="mas",'Classificação geral'!$I14=2),'Classificação geral'!AH14,""),"")</f>
        <v/>
      </c>
      <c r="EQ21" s="256" t="str">
        <f>IFERROR(RANK(EP21,EP:EP,0)+ COUNTIF($EP$12:EP$12,EP21),"")</f>
        <v/>
      </c>
      <c r="ER21" s="244"/>
      <c r="ES21" s="254" t="str">
        <f>IFERROR(IF(AND('Classificação geral'!$H14="fem",'Classificação geral'!$I14=3,'Classificação geral'!$G14="Tapete"),'Classificação geral'!$A14,""),"")</f>
        <v/>
      </c>
      <c r="ET21" s="254" t="str">
        <f>IFERROR(IF(AND('Classificação geral'!$H14="fem",'Classificação geral'!$I14=3,'Classificação geral'!$G14="Tapete"),'Classificação geral'!$B14,""),"")</f>
        <v/>
      </c>
      <c r="EU21" s="255" t="str">
        <f>IF($ET21='Classificação geral'!$B14,'Classificação geral'!$C14,"")</f>
        <v/>
      </c>
      <c r="EV21" s="255" t="str">
        <f>IF($ET21='Classificação geral'!$B14,'Classificação geral'!$D14,"")</f>
        <v/>
      </c>
      <c r="EW21" s="255" t="str">
        <f>IF($ET21='Classificação geral'!$B14,'Classificação geral'!$H14,"")</f>
        <v/>
      </c>
      <c r="EX21" s="255" t="str">
        <f>IF($EW21='Classificação geral'!$H14,'Classificação geral'!$I14,"")</f>
        <v/>
      </c>
      <c r="EY21" s="255" t="str">
        <f>IF($EX21='Classificação geral'!$I14,'Classificação geral'!$AA14,"")</f>
        <v/>
      </c>
      <c r="EZ21" s="255" t="str">
        <f>IF($EX21='Classificação geral'!$I14,'Classificação geral'!$AC14,"")</f>
        <v/>
      </c>
      <c r="FA21" s="255" t="str">
        <f>IF($EX21='Classificação geral'!$I14,'Classificação geral'!$AD14,"")</f>
        <v/>
      </c>
      <c r="FB21" s="255" t="str">
        <f>IF($EX21='Classificação geral'!$I14,'Classificação geral'!$M14,"")</f>
        <v/>
      </c>
      <c r="FC21" s="255" t="str">
        <f>IF($EX21='Classificação geral'!$I14,'Classificação geral'!$AH14,"")</f>
        <v/>
      </c>
      <c r="FD21" s="256" t="str">
        <f>IFERROR(RANK(FC21,FC:FC,0)+ COUNTIF($FC$12:FC19,FC21),"")</f>
        <v/>
      </c>
      <c r="FE21" s="244"/>
      <c r="FF21" s="254" t="str">
        <f>IFERROR(IF(AND('Classificação geral'!$H14="mas",'Classificação geral'!$I14=3,'Classificação geral'!$G14="Tapete"),'Classificação geral'!$A14,""),"")</f>
        <v/>
      </c>
      <c r="FG21" s="254" t="str">
        <f>IFERROR(IF(AND('Classificação geral'!$H14="mas",'Classificação geral'!$I14=3,'Classificação geral'!$G14="Tapete"),'Classificação geral'!$B14,""),"")</f>
        <v/>
      </c>
      <c r="FH21" s="255" t="str">
        <f>IF($FG21='Classificação geral'!$B14,'Classificação geral'!$C14,"")</f>
        <v/>
      </c>
      <c r="FI21" s="255" t="str">
        <f>IF($FG21='Classificação geral'!$B14,'Classificação geral'!$D14,"")</f>
        <v/>
      </c>
      <c r="FJ21" s="255" t="str">
        <f>IF($FG21='Classificação geral'!$B14,'Classificação geral'!$H14,"")</f>
        <v/>
      </c>
      <c r="FK21" s="254" t="str">
        <f>IFERROR(IF(AND($FJ21="mas",'Classificação geral'!$I14=3),'Classificação geral'!I14,""),"")</f>
        <v/>
      </c>
      <c r="FL21" s="254" t="str">
        <f>IFERROR(IF(AND($FJ21="mas",'Classificação geral'!$I14=3),'Classificação geral'!AA14,""),"")</f>
        <v/>
      </c>
      <c r="FM21" s="254" t="str">
        <f>IFERROR(IF(AND($FJ21="mas",'Classificação geral'!$I14=3),'Classificação geral'!AC14,""),"")</f>
        <v/>
      </c>
      <c r="FN21" s="254" t="str">
        <f>IFERROR(IF(AND($FJ21="mas",'Classificação geral'!$I14=3),'Classificação geral'!AD14,""),"")</f>
        <v/>
      </c>
      <c r="FO21" s="254" t="str">
        <f>IFERROR(IF(AND($FJ21="mas",'Classificação geral'!$I14=3),'Classificação geral'!M14,""),"")</f>
        <v/>
      </c>
      <c r="FP21" s="254" t="str">
        <f>IFERROR(IF(AND($FJ21="mas",'Classificação geral'!$I14=3),'Classificação geral'!AH14,""),"")</f>
        <v/>
      </c>
      <c r="FQ21" s="256" t="str">
        <f>IFERROR(RANK(FP21,FP:FP,0)+ COUNTIF(FP$12:$FP19,FP21),"")</f>
        <v/>
      </c>
    </row>
    <row r="22" spans="2:173" s="297" customFormat="1" ht="27.75" customHeight="1" x14ac:dyDescent="0.4">
      <c r="B22" s="309" t="str">
        <f t="shared" si="0"/>
        <v/>
      </c>
      <c r="C22" s="292" t="str">
        <f t="shared" si="1"/>
        <v/>
      </c>
      <c r="D22" s="292" t="str">
        <f t="shared" si="2"/>
        <v/>
      </c>
      <c r="E22" s="292" t="str">
        <f t="shared" si="3"/>
        <v/>
      </c>
      <c r="F22" s="293" t="str">
        <f t="shared" si="4"/>
        <v/>
      </c>
      <c r="G22" s="293" t="str">
        <f t="shared" si="5"/>
        <v/>
      </c>
      <c r="H22" s="294" t="str">
        <f t="shared" si="6"/>
        <v/>
      </c>
      <c r="I22" s="294" t="str">
        <f t="shared" si="7"/>
        <v/>
      </c>
      <c r="J22" s="294" t="str">
        <f t="shared" si="8"/>
        <v/>
      </c>
      <c r="K22" s="294" t="str">
        <f t="shared" si="9"/>
        <v/>
      </c>
      <c r="L22" s="294" t="str">
        <f t="shared" si="10"/>
        <v/>
      </c>
      <c r="M22" s="295">
        <v>9</v>
      </c>
      <c r="N22" s="296"/>
      <c r="O22" s="296"/>
      <c r="P22" s="309" t="str">
        <f t="shared" si="11"/>
        <v/>
      </c>
      <c r="Q22" s="292" t="str">
        <f t="shared" si="12"/>
        <v/>
      </c>
      <c r="R22" s="292" t="str">
        <f t="shared" si="13"/>
        <v/>
      </c>
      <c r="S22" s="292" t="str">
        <f t="shared" si="14"/>
        <v/>
      </c>
      <c r="T22" s="293" t="str">
        <f t="shared" si="15"/>
        <v/>
      </c>
      <c r="U22" s="293" t="str">
        <f t="shared" si="16"/>
        <v/>
      </c>
      <c r="V22" s="294" t="str">
        <f t="shared" si="17"/>
        <v/>
      </c>
      <c r="W22" s="294" t="str">
        <f t="shared" si="18"/>
        <v/>
      </c>
      <c r="X22" s="294" t="str">
        <f t="shared" si="19"/>
        <v/>
      </c>
      <c r="Y22" s="294" t="str">
        <f t="shared" si="20"/>
        <v/>
      </c>
      <c r="Z22" s="294" t="str">
        <f t="shared" si="21"/>
        <v/>
      </c>
      <c r="AA22" s="295">
        <v>9</v>
      </c>
      <c r="AB22" s="296"/>
      <c r="AD22" s="310" t="str">
        <f t="shared" si="22"/>
        <v/>
      </c>
      <c r="AE22" s="292" t="str">
        <f t="shared" si="23"/>
        <v/>
      </c>
      <c r="AF22" s="292" t="str">
        <f t="shared" si="24"/>
        <v/>
      </c>
      <c r="AG22" s="293" t="str">
        <f t="shared" si="25"/>
        <v/>
      </c>
      <c r="AH22" s="293" t="str">
        <f t="shared" si="26"/>
        <v/>
      </c>
      <c r="AI22" s="293" t="str">
        <f t="shared" si="27"/>
        <v/>
      </c>
      <c r="AJ22" s="294" t="str">
        <f t="shared" si="28"/>
        <v/>
      </c>
      <c r="AK22" s="294" t="str">
        <f t="shared" si="29"/>
        <v/>
      </c>
      <c r="AL22" s="294" t="str">
        <f t="shared" si="30"/>
        <v/>
      </c>
      <c r="AM22" s="294" t="str">
        <f t="shared" si="31"/>
        <v/>
      </c>
      <c r="AN22" s="294" t="str">
        <f t="shared" si="32"/>
        <v/>
      </c>
      <c r="AO22" s="295">
        <v>9</v>
      </c>
      <c r="AP22" s="296"/>
      <c r="AQ22" s="296"/>
      <c r="AR22" s="310" t="str">
        <f t="shared" si="33"/>
        <v/>
      </c>
      <c r="AS22" s="292" t="str">
        <f t="shared" si="34"/>
        <v/>
      </c>
      <c r="AT22" s="292" t="str">
        <f t="shared" si="35"/>
        <v/>
      </c>
      <c r="AU22" s="293" t="str">
        <f t="shared" si="36"/>
        <v/>
      </c>
      <c r="AV22" s="293" t="str">
        <f t="shared" si="37"/>
        <v/>
      </c>
      <c r="AW22" s="293" t="str">
        <f t="shared" si="38"/>
        <v/>
      </c>
      <c r="AX22" s="294" t="str">
        <f t="shared" si="39"/>
        <v/>
      </c>
      <c r="AY22" s="294" t="str">
        <f t="shared" si="40"/>
        <v/>
      </c>
      <c r="AZ22" s="294" t="str">
        <f t="shared" si="41"/>
        <v/>
      </c>
      <c r="BA22" s="294" t="str">
        <f t="shared" si="42"/>
        <v/>
      </c>
      <c r="BB22" s="294" t="str">
        <f t="shared" si="43"/>
        <v/>
      </c>
      <c r="BC22" s="295">
        <v>9</v>
      </c>
      <c r="BF22" s="309" t="str">
        <f t="shared" si="44"/>
        <v/>
      </c>
      <c r="BG22" s="292" t="str">
        <f t="shared" si="45"/>
        <v/>
      </c>
      <c r="BH22" s="292" t="str">
        <f t="shared" si="46"/>
        <v/>
      </c>
      <c r="BI22" s="292" t="str">
        <f t="shared" si="47"/>
        <v/>
      </c>
      <c r="BJ22" s="293" t="str">
        <f t="shared" si="48"/>
        <v/>
      </c>
      <c r="BK22" s="293" t="str">
        <f t="shared" si="49"/>
        <v/>
      </c>
      <c r="BL22" s="293" t="str">
        <f t="shared" si="50"/>
        <v/>
      </c>
      <c r="BM22" s="293" t="str">
        <f t="shared" si="51"/>
        <v/>
      </c>
      <c r="BN22" s="293" t="str">
        <f t="shared" si="52"/>
        <v/>
      </c>
      <c r="BO22" s="293" t="str">
        <f t="shared" si="53"/>
        <v/>
      </c>
      <c r="BP22" s="294" t="str">
        <f t="shared" si="54"/>
        <v/>
      </c>
      <c r="BQ22" s="295">
        <v>9</v>
      </c>
      <c r="BR22" s="296"/>
      <c r="BS22" s="296"/>
      <c r="BT22" s="309" t="str">
        <f t="shared" si="55"/>
        <v/>
      </c>
      <c r="BU22" s="292" t="str">
        <f t="shared" si="56"/>
        <v/>
      </c>
      <c r="BV22" s="292" t="str">
        <f t="shared" si="57"/>
        <v/>
      </c>
      <c r="BW22" s="292" t="str">
        <f t="shared" si="58"/>
        <v/>
      </c>
      <c r="BX22" s="293" t="str">
        <f t="shared" si="59"/>
        <v/>
      </c>
      <c r="BY22" s="293" t="str">
        <f t="shared" si="60"/>
        <v/>
      </c>
      <c r="BZ22" s="294" t="str">
        <f t="shared" si="61"/>
        <v/>
      </c>
      <c r="CA22" s="294" t="str">
        <f t="shared" si="62"/>
        <v/>
      </c>
      <c r="CB22" s="294" t="str">
        <f t="shared" si="63"/>
        <v/>
      </c>
      <c r="CC22" s="294" t="str">
        <f t="shared" si="64"/>
        <v/>
      </c>
      <c r="CD22" s="294" t="str">
        <f t="shared" si="65"/>
        <v/>
      </c>
      <c r="CE22" s="295">
        <v>9</v>
      </c>
      <c r="CS22" s="254" t="str">
        <f>IFERROR(IF(AND('Classificação geral'!$H15="FEM",'Classificação geral'!$I15=1,'Classificação geral'!G15="Tapete"),'Classificação geral'!A15,""),"")</f>
        <v/>
      </c>
      <c r="CT22" s="254" t="str">
        <f>IFERROR(IF(AND('Classificação geral'!$H15="FEM",'Classificação geral'!$I15=1,'Classificação geral'!G15="Tapete"),'Classificação geral'!$B15,""),"")</f>
        <v/>
      </c>
      <c r="CU22" s="255" t="str">
        <f>IF($CT22='Classificação geral'!$B15,'Classificação geral'!$C15,"")</f>
        <v/>
      </c>
      <c r="CV22" s="255" t="str">
        <f>IF($CT22='Classificação geral'!$B15,'Classificação geral'!$D15,"")</f>
        <v/>
      </c>
      <c r="CW22" s="255" t="str">
        <f>IF($CT22='Classificação geral'!$B15,'Classificação geral'!$H15,"")</f>
        <v/>
      </c>
      <c r="CX22" s="255" t="str">
        <f>IF($CW22='Classificação geral'!$H15,'Classificação geral'!$I15,"")</f>
        <v/>
      </c>
      <c r="CY22" s="255" t="str">
        <f>IF($CX22='Classificação geral'!$I15,'Classificação geral'!$AA15,"")</f>
        <v/>
      </c>
      <c r="CZ22" s="255" t="str">
        <f>IF($CX22='Classificação geral'!$I15,'Classificação geral'!$AC15,"")</f>
        <v/>
      </c>
      <c r="DA22" s="255" t="str">
        <f>IF($CX22='Classificação geral'!$I15,'Classificação geral'!$AD15,"")</f>
        <v/>
      </c>
      <c r="DB22" s="255" t="str">
        <f>IF($CX22='Classificação geral'!$I15,'Classificação geral'!$M15,"")</f>
        <v/>
      </c>
      <c r="DC22" s="255" t="str">
        <f>IF($CX22='Classificação geral'!$I15,'Classificação geral'!$AH15,"")</f>
        <v/>
      </c>
      <c r="DD22" s="256" t="str">
        <f>IFERROR(RANK(DC22,DC:DC,0)+ COUNTIF($DC$12:DC21,DC22),"")</f>
        <v/>
      </c>
      <c r="DF22" s="254" t="str">
        <f>IFERROR(IF(AND('Classificação geral'!$H15="mas",'Classificação geral'!$I15=1,'Classificação geral'!$G15="Tapete"),'Classificação geral'!$A15,""),"")</f>
        <v/>
      </c>
      <c r="DG22" s="254" t="str">
        <f>IFERROR(IF(AND('Classificação geral'!$H15="mas",'Classificação geral'!$I15=1,'Classificação geral'!$G15="Tapete"),'Classificação geral'!$B15,""),"")</f>
        <v/>
      </c>
      <c r="DH22" s="255" t="str">
        <f>IF($DG22='Classificação geral'!$B15,'Classificação geral'!$C15,"")</f>
        <v/>
      </c>
      <c r="DI22" s="255" t="str">
        <f>IF($DG22='Classificação geral'!$B15,'Classificação geral'!$D15,"")</f>
        <v/>
      </c>
      <c r="DJ22" s="255" t="str">
        <f>IF($DG22='Classificação geral'!$B15,'Classificação geral'!$H15,"")</f>
        <v/>
      </c>
      <c r="DK22" s="254" t="str">
        <f>IFERROR(IF(AND($DJ22="mas",'Classificação geral'!$I15=1),'Classificação geral'!I15,""),"")</f>
        <v/>
      </c>
      <c r="DL22" s="254" t="str">
        <f>IFERROR(IF(AND($DJ22="mas",'Classificação geral'!$I15=1),'Classificação geral'!AA15,""),"")</f>
        <v/>
      </c>
      <c r="DM22" s="254" t="str">
        <f>IFERROR(IF(AND($DJ22="mas",'Classificação geral'!$I15=1),'Classificação geral'!AC15,""),"")</f>
        <v/>
      </c>
      <c r="DN22" s="254" t="str">
        <f>IFERROR(IF(AND($DJ22="mas",'Classificação geral'!$I15=1),'Classificação geral'!AD15,""),"")</f>
        <v/>
      </c>
      <c r="DO22" s="254" t="str">
        <f>IFERROR(IF(AND($DJ22="mas",'Classificação geral'!$I15=1),'Classificação geral'!M15,""),"")</f>
        <v/>
      </c>
      <c r="DP22" s="254" t="str">
        <f>IFERROR(IF(AND($DJ22="mas",'Classificação geral'!$I15=1),'Classificação geral'!AH15,""),"")</f>
        <v/>
      </c>
      <c r="DQ22" s="256" t="str">
        <f>IFERROR(RANK(DP22,DP:DP,0)+ COUNTIF($DP$12:DP21,DP22),"")</f>
        <v/>
      </c>
      <c r="DS22" s="254" t="str">
        <f>IFERROR(IF(AND('Classificação geral'!$H15="fem",'Classificação geral'!$I15=2,'Classificação geral'!$G15="Tapete"),'Classificação geral'!$A15,""),"")</f>
        <v/>
      </c>
      <c r="DT22" s="254" t="str">
        <f>IFERROR(IF(AND('Classificação geral'!$H15="fem",'Classificação geral'!$I15=2,'Classificação geral'!$G15="Tapete"),'Classificação geral'!$B15,""),"")</f>
        <v/>
      </c>
      <c r="DU22" s="255" t="str">
        <f>IF($DT22='Classificação geral'!$B15,'Classificação geral'!$C15,"")</f>
        <v/>
      </c>
      <c r="DV22" s="255" t="str">
        <f>IF($DT22='Classificação geral'!$B15,'Classificação geral'!$D15,"")</f>
        <v/>
      </c>
      <c r="DW22" s="255" t="str">
        <f>IF($DT22='Classificação geral'!$B15,'Classificação geral'!$H15,"")</f>
        <v/>
      </c>
      <c r="DX22" s="254" t="str">
        <f>IFERROR(IF(AND($DW22="fem",'Classificação geral'!$I15=2),'Classificação geral'!I15,""),"")</f>
        <v/>
      </c>
      <c r="DY22" s="254" t="str">
        <f>IFERROR(IF(AND($DW22="fem",'Classificação geral'!$I15=2),'Classificação geral'!AA15,""),"")</f>
        <v/>
      </c>
      <c r="DZ22" s="254" t="str">
        <f>IFERROR(IF(AND($DW22="fem",'Classificação geral'!$I15=2),'Classificação geral'!AC15,""),"")</f>
        <v/>
      </c>
      <c r="EA22" s="254" t="str">
        <f>IFERROR(IF(AND($DW22="fem",'Classificação geral'!$I15=2),'Classificação geral'!AD15,""),"")</f>
        <v/>
      </c>
      <c r="EB22" s="254" t="str">
        <f>IFERROR(IF(AND($DW22="fem",'Classificação geral'!$I15=2),'Classificação geral'!M15,""),"")</f>
        <v/>
      </c>
      <c r="EC22" s="254" t="str">
        <f>IFERROR(IF(AND($DW22="fem",'Classificação geral'!$I15=2),'Classificação geral'!AH15,""),"")</f>
        <v/>
      </c>
      <c r="ED22" s="256" t="str">
        <f>IFERROR(RANK(EC22,EC:EC,0)+ COUNTIF(EC$12:$EC20,EC22),"")</f>
        <v/>
      </c>
      <c r="EE22" s="244"/>
      <c r="EF22" s="254" t="str">
        <f>IFERROR(IF(AND('Classificação geral'!$H15="mas",'Classificação geral'!$I15=2,'Classificação geral'!$G15="Tapete"),'Classificação geral'!$A15,""),"")</f>
        <v/>
      </c>
      <c r="EG22" s="254" t="str">
        <f>IFERROR(IF(AND('Classificação geral'!$H15="mas",'Classificação geral'!$I15=2,'Classificação geral'!$G15="Tapete"),'Classificação geral'!$B15,""),"")</f>
        <v/>
      </c>
      <c r="EH22" s="255" t="str">
        <f>IF($EG22='Classificação geral'!$B15,'Classificação geral'!$C15,"")</f>
        <v/>
      </c>
      <c r="EI22" s="255" t="str">
        <f>IF($EG22='Classificação geral'!$B15,'Classificação geral'!$D15,"")</f>
        <v/>
      </c>
      <c r="EJ22" s="255" t="str">
        <f>IF($EG22='Classificação geral'!$B15,'Classificação geral'!$H15,"")</f>
        <v/>
      </c>
      <c r="EK22" s="254" t="str">
        <f>IFERROR(IF(AND($EJ22="mas",'Classificação geral'!$I15=2),'Classificação geral'!I15,""),"")</f>
        <v/>
      </c>
      <c r="EL22" s="254" t="str">
        <f>IFERROR(IF(AND($EJ22="mas",'Classificação geral'!$I15=2),'Classificação geral'!AA15,""),"")</f>
        <v/>
      </c>
      <c r="EM22" s="254" t="str">
        <f>IFERROR(IF(AND($EJ22="mas",'Classificação geral'!$I15=2),'Classificação geral'!AC15,""),"")</f>
        <v/>
      </c>
      <c r="EN22" s="254" t="str">
        <f>IFERROR(IF(AND($EJ22="mas",'Classificação geral'!$I15=2),'Classificação geral'!AD15,""),"")</f>
        <v/>
      </c>
      <c r="EO22" s="254" t="str">
        <f>IFERROR(IF(AND($EJ22="mas",'Classificação geral'!$I15=2),'Classificação geral'!M15,""),"")</f>
        <v/>
      </c>
      <c r="EP22" s="254" t="str">
        <f>IFERROR(IF(AND($EJ22="mas",'Classificação geral'!$I15=2),'Classificação geral'!AH15,""),"")</f>
        <v/>
      </c>
      <c r="EQ22" s="256" t="str">
        <f>IFERROR(RANK(EP22,EP:EP,0)+ COUNTIF($EP$12:EP$12,EP22),"")</f>
        <v/>
      </c>
      <c r="ER22" s="244"/>
      <c r="ES22" s="254" t="str">
        <f>IFERROR(IF(AND('Classificação geral'!$H15="fem",'Classificação geral'!$I15=3,'Classificação geral'!$G15="Tapete"),'Classificação geral'!$A15,""),"")</f>
        <v/>
      </c>
      <c r="ET22" s="254" t="str">
        <f>IFERROR(IF(AND('Classificação geral'!$H15="fem",'Classificação geral'!$I15=3,'Classificação geral'!$G15="Tapete"),'Classificação geral'!$B15,""),"")</f>
        <v/>
      </c>
      <c r="EU22" s="255" t="str">
        <f>IF($ET22='Classificação geral'!$B15,'Classificação geral'!$C15,"")</f>
        <v/>
      </c>
      <c r="EV22" s="255" t="str">
        <f>IF($ET22='Classificação geral'!$B15,'Classificação geral'!$D15,"")</f>
        <v/>
      </c>
      <c r="EW22" s="255" t="str">
        <f>IF($ET22='Classificação geral'!$B15,'Classificação geral'!$H15,"")</f>
        <v/>
      </c>
      <c r="EX22" s="255" t="str">
        <f>IF($EW22='Classificação geral'!$H15,'Classificação geral'!$I15,"")</f>
        <v/>
      </c>
      <c r="EY22" s="255" t="str">
        <f>IF($EX22='Classificação geral'!$I15,'Classificação geral'!$AA15,"")</f>
        <v/>
      </c>
      <c r="EZ22" s="255" t="str">
        <f>IF($EX22='Classificação geral'!$I15,'Classificação geral'!$AC15,"")</f>
        <v/>
      </c>
      <c r="FA22" s="255" t="str">
        <f>IF($EX22='Classificação geral'!$I15,'Classificação geral'!$AD15,"")</f>
        <v/>
      </c>
      <c r="FB22" s="255" t="str">
        <f>IF($EX22='Classificação geral'!$I15,'Classificação geral'!$M15,"")</f>
        <v/>
      </c>
      <c r="FC22" s="255" t="str">
        <f>IF($EX22='Classificação geral'!$I15,'Classificação geral'!$AH15,"")</f>
        <v/>
      </c>
      <c r="FD22" s="256" t="str">
        <f>IFERROR(RANK(FC22,FC:FC,0)+ COUNTIF($FC$12:FC20,FC22),"")</f>
        <v/>
      </c>
      <c r="FE22" s="244"/>
      <c r="FF22" s="254" t="str">
        <f>IFERROR(IF(AND('Classificação geral'!$H15="mas",'Classificação geral'!$I15=3,'Classificação geral'!$G15="Tapete"),'Classificação geral'!$A15,""),"")</f>
        <v/>
      </c>
      <c r="FG22" s="254" t="str">
        <f>IFERROR(IF(AND('Classificação geral'!$H15="mas",'Classificação geral'!$I15=3,'Classificação geral'!$G15="Tapete"),'Classificação geral'!$B15,""),"")</f>
        <v/>
      </c>
      <c r="FH22" s="255" t="str">
        <f>IF($FG22='Classificação geral'!$B15,'Classificação geral'!$C15,"")</f>
        <v/>
      </c>
      <c r="FI22" s="255" t="str">
        <f>IF($FG22='Classificação geral'!$B15,'Classificação geral'!$D15,"")</f>
        <v/>
      </c>
      <c r="FJ22" s="255" t="str">
        <f>IF($FG22='Classificação geral'!$B15,'Classificação geral'!$H15,"")</f>
        <v/>
      </c>
      <c r="FK22" s="254" t="str">
        <f>IFERROR(IF(AND($FJ22="mas",'Classificação geral'!$I15=3),'Classificação geral'!I15,""),"")</f>
        <v/>
      </c>
      <c r="FL22" s="254" t="str">
        <f>IFERROR(IF(AND($FJ22="mas",'Classificação geral'!$I15=3),'Classificação geral'!AA15,""),"")</f>
        <v/>
      </c>
      <c r="FM22" s="254" t="str">
        <f>IFERROR(IF(AND($FJ22="mas",'Classificação geral'!$I15=3),'Classificação geral'!AC15,""),"")</f>
        <v/>
      </c>
      <c r="FN22" s="254" t="str">
        <f>IFERROR(IF(AND($FJ22="mas",'Classificação geral'!$I15=3),'Classificação geral'!AD15,""),"")</f>
        <v/>
      </c>
      <c r="FO22" s="254" t="str">
        <f>IFERROR(IF(AND($FJ22="mas",'Classificação geral'!$I15=3),'Classificação geral'!M15,""),"")</f>
        <v/>
      </c>
      <c r="FP22" s="254" t="str">
        <f>IFERROR(IF(AND($FJ22="mas",'Classificação geral'!$I15=3),'Classificação geral'!AH15,""),"")</f>
        <v/>
      </c>
      <c r="FQ22" s="256" t="str">
        <f>IFERROR(RANK(FP22,FP:FP,0)+ COUNTIF(FP$12:$FP20,FP22),"")</f>
        <v/>
      </c>
    </row>
    <row r="23" spans="2:173" s="297" customFormat="1" ht="27.75" customHeight="1" x14ac:dyDescent="0.4">
      <c r="B23" s="309" t="str">
        <f t="shared" si="0"/>
        <v/>
      </c>
      <c r="C23" s="292" t="str">
        <f t="shared" si="1"/>
        <v/>
      </c>
      <c r="D23" s="292" t="str">
        <f t="shared" si="2"/>
        <v/>
      </c>
      <c r="E23" s="292" t="str">
        <f t="shared" si="3"/>
        <v/>
      </c>
      <c r="F23" s="293" t="str">
        <f t="shared" si="4"/>
        <v/>
      </c>
      <c r="G23" s="293" t="str">
        <f t="shared" si="5"/>
        <v/>
      </c>
      <c r="H23" s="294" t="str">
        <f t="shared" si="6"/>
        <v/>
      </c>
      <c r="I23" s="294" t="str">
        <f t="shared" si="7"/>
        <v/>
      </c>
      <c r="J23" s="294" t="str">
        <f t="shared" si="8"/>
        <v/>
      </c>
      <c r="K23" s="294" t="str">
        <f t="shared" si="9"/>
        <v/>
      </c>
      <c r="L23" s="294" t="str">
        <f t="shared" si="10"/>
        <v/>
      </c>
      <c r="M23" s="295">
        <v>10</v>
      </c>
      <c r="N23" s="296"/>
      <c r="O23" s="296"/>
      <c r="P23" s="309" t="str">
        <f t="shared" si="11"/>
        <v/>
      </c>
      <c r="Q23" s="292" t="str">
        <f t="shared" si="12"/>
        <v/>
      </c>
      <c r="R23" s="292" t="str">
        <f t="shared" si="13"/>
        <v/>
      </c>
      <c r="S23" s="292" t="str">
        <f t="shared" si="14"/>
        <v/>
      </c>
      <c r="T23" s="293" t="str">
        <f t="shared" si="15"/>
        <v/>
      </c>
      <c r="U23" s="293" t="str">
        <f t="shared" si="16"/>
        <v/>
      </c>
      <c r="V23" s="294" t="str">
        <f t="shared" si="17"/>
        <v/>
      </c>
      <c r="W23" s="294" t="str">
        <f t="shared" si="18"/>
        <v/>
      </c>
      <c r="X23" s="294" t="str">
        <f t="shared" si="19"/>
        <v/>
      </c>
      <c r="Y23" s="294" t="str">
        <f t="shared" si="20"/>
        <v/>
      </c>
      <c r="Z23" s="294" t="str">
        <f t="shared" si="21"/>
        <v/>
      </c>
      <c r="AA23" s="295">
        <v>10</v>
      </c>
      <c r="AB23" s="296"/>
      <c r="AD23" s="310" t="str">
        <f t="shared" si="22"/>
        <v/>
      </c>
      <c r="AE23" s="292" t="str">
        <f t="shared" si="23"/>
        <v/>
      </c>
      <c r="AF23" s="292" t="str">
        <f t="shared" si="24"/>
        <v/>
      </c>
      <c r="AG23" s="293" t="str">
        <f t="shared" si="25"/>
        <v/>
      </c>
      <c r="AH23" s="293" t="str">
        <f t="shared" si="26"/>
        <v/>
      </c>
      <c r="AI23" s="293" t="str">
        <f t="shared" si="27"/>
        <v/>
      </c>
      <c r="AJ23" s="294" t="str">
        <f t="shared" si="28"/>
        <v/>
      </c>
      <c r="AK23" s="294" t="str">
        <f t="shared" si="29"/>
        <v/>
      </c>
      <c r="AL23" s="294" t="str">
        <f t="shared" si="30"/>
        <v/>
      </c>
      <c r="AM23" s="294" t="str">
        <f t="shared" si="31"/>
        <v/>
      </c>
      <c r="AN23" s="294" t="str">
        <f t="shared" si="32"/>
        <v/>
      </c>
      <c r="AO23" s="295">
        <v>10</v>
      </c>
      <c r="AP23" s="296"/>
      <c r="AQ23" s="296"/>
      <c r="AR23" s="310" t="str">
        <f t="shared" si="33"/>
        <v/>
      </c>
      <c r="AS23" s="292" t="str">
        <f t="shared" si="34"/>
        <v/>
      </c>
      <c r="AT23" s="292" t="str">
        <f t="shared" si="35"/>
        <v/>
      </c>
      <c r="AU23" s="293" t="str">
        <f t="shared" si="36"/>
        <v/>
      </c>
      <c r="AV23" s="293" t="str">
        <f t="shared" si="37"/>
        <v/>
      </c>
      <c r="AW23" s="293" t="str">
        <f t="shared" si="38"/>
        <v/>
      </c>
      <c r="AX23" s="294" t="str">
        <f t="shared" si="39"/>
        <v/>
      </c>
      <c r="AY23" s="294" t="str">
        <f t="shared" si="40"/>
        <v/>
      </c>
      <c r="AZ23" s="294" t="str">
        <f t="shared" si="41"/>
        <v/>
      </c>
      <c r="BA23" s="294" t="str">
        <f t="shared" si="42"/>
        <v/>
      </c>
      <c r="BB23" s="294" t="str">
        <f t="shared" si="43"/>
        <v/>
      </c>
      <c r="BC23" s="295">
        <v>10</v>
      </c>
      <c r="BF23" s="309" t="str">
        <f t="shared" si="44"/>
        <v/>
      </c>
      <c r="BG23" s="292" t="str">
        <f t="shared" si="45"/>
        <v/>
      </c>
      <c r="BH23" s="292" t="str">
        <f t="shared" si="46"/>
        <v/>
      </c>
      <c r="BI23" s="292" t="str">
        <f t="shared" si="47"/>
        <v/>
      </c>
      <c r="BJ23" s="293" t="str">
        <f t="shared" si="48"/>
        <v/>
      </c>
      <c r="BK23" s="293" t="str">
        <f t="shared" si="49"/>
        <v/>
      </c>
      <c r="BL23" s="293" t="str">
        <f t="shared" si="50"/>
        <v/>
      </c>
      <c r="BM23" s="293" t="str">
        <f t="shared" si="51"/>
        <v/>
      </c>
      <c r="BN23" s="293" t="str">
        <f t="shared" si="52"/>
        <v/>
      </c>
      <c r="BO23" s="293" t="str">
        <f t="shared" si="53"/>
        <v/>
      </c>
      <c r="BP23" s="294" t="str">
        <f t="shared" si="54"/>
        <v/>
      </c>
      <c r="BQ23" s="295">
        <v>10</v>
      </c>
      <c r="BR23" s="296"/>
      <c r="BS23" s="296"/>
      <c r="BT23" s="309" t="str">
        <f t="shared" si="55"/>
        <v/>
      </c>
      <c r="BU23" s="292" t="str">
        <f t="shared" si="56"/>
        <v/>
      </c>
      <c r="BV23" s="292" t="str">
        <f t="shared" si="57"/>
        <v/>
      </c>
      <c r="BW23" s="292" t="str">
        <f t="shared" si="58"/>
        <v/>
      </c>
      <c r="BX23" s="293" t="str">
        <f t="shared" si="59"/>
        <v/>
      </c>
      <c r="BY23" s="293" t="str">
        <f t="shared" si="60"/>
        <v/>
      </c>
      <c r="BZ23" s="294" t="str">
        <f t="shared" si="61"/>
        <v/>
      </c>
      <c r="CA23" s="294" t="str">
        <f t="shared" si="62"/>
        <v/>
      </c>
      <c r="CB23" s="294" t="str">
        <f t="shared" si="63"/>
        <v/>
      </c>
      <c r="CC23" s="294" t="str">
        <f t="shared" si="64"/>
        <v/>
      </c>
      <c r="CD23" s="294" t="str">
        <f t="shared" si="65"/>
        <v/>
      </c>
      <c r="CE23" s="295">
        <v>10</v>
      </c>
      <c r="CS23" s="254" t="str">
        <f>IFERROR(IF(AND('Classificação geral'!$H16="FEM",'Classificação geral'!$I16=1,'Classificação geral'!G16="Tapete"),'Classificação geral'!A16,""),"")</f>
        <v/>
      </c>
      <c r="CT23" s="254" t="str">
        <f>IFERROR(IF(AND('Classificação geral'!$H16="FEM",'Classificação geral'!$I16=1,'Classificação geral'!G16="Tapete"),'Classificação geral'!$B16,""),"")</f>
        <v/>
      </c>
      <c r="CU23" s="255" t="str">
        <f>IF($CT23='Classificação geral'!$B16,'Classificação geral'!$C16,"")</f>
        <v/>
      </c>
      <c r="CV23" s="255" t="str">
        <f>IF($CT23='Classificação geral'!$B16,'Classificação geral'!$D16,"")</f>
        <v/>
      </c>
      <c r="CW23" s="255" t="str">
        <f>IF($CT23='Classificação geral'!$B16,'Classificação geral'!$H16,"")</f>
        <v/>
      </c>
      <c r="CX23" s="255" t="str">
        <f>IF($CW23='Classificação geral'!$H16,'Classificação geral'!$I16,"")</f>
        <v/>
      </c>
      <c r="CY23" s="255" t="str">
        <f>IF($CX23='Classificação geral'!$I16,'Classificação geral'!$AA16,"")</f>
        <v/>
      </c>
      <c r="CZ23" s="255" t="str">
        <f>IF($CX23='Classificação geral'!$I16,'Classificação geral'!$AC16,"")</f>
        <v/>
      </c>
      <c r="DA23" s="255" t="str">
        <f>IF($CX23='Classificação geral'!$I16,'Classificação geral'!$AD16,"")</f>
        <v/>
      </c>
      <c r="DB23" s="255" t="str">
        <f>IF($CX23='Classificação geral'!$I16,'Classificação geral'!$M16,"")</f>
        <v/>
      </c>
      <c r="DC23" s="255" t="str">
        <f>IF($CX23='Classificação geral'!$I16,'Classificação geral'!$AH16,"")</f>
        <v/>
      </c>
      <c r="DD23" s="256" t="str">
        <f>IFERROR(RANK(DC23,DC:DC,0)+ COUNTIF($DC$12:DC22,DC23),"")</f>
        <v/>
      </c>
      <c r="DF23" s="254" t="str">
        <f>IFERROR(IF(AND('Classificação geral'!$H16="mas",'Classificação geral'!$I16=1,'Classificação geral'!$G16="Tapete"),'Classificação geral'!$A16,""),"")</f>
        <v/>
      </c>
      <c r="DG23" s="254" t="str">
        <f>IFERROR(IF(AND('Classificação geral'!$H16="mas",'Classificação geral'!$I16=1,'Classificação geral'!$G16="Tapete"),'Classificação geral'!$B16,""),"")</f>
        <v/>
      </c>
      <c r="DH23" s="255" t="str">
        <f>IF($DG23='Classificação geral'!$B16,'Classificação geral'!$C16,"")</f>
        <v/>
      </c>
      <c r="DI23" s="255" t="str">
        <f>IF($DG23='Classificação geral'!$B16,'Classificação geral'!$D16,"")</f>
        <v/>
      </c>
      <c r="DJ23" s="255" t="str">
        <f>IF($DG23='Classificação geral'!$B16,'Classificação geral'!$H16,"")</f>
        <v/>
      </c>
      <c r="DK23" s="254" t="str">
        <f>IFERROR(IF(AND($DJ23="mas",'Classificação geral'!$I16=1),'Classificação geral'!I16,""),"")</f>
        <v/>
      </c>
      <c r="DL23" s="254" t="str">
        <f>IFERROR(IF(AND($DJ23="mas",'Classificação geral'!$I16=1),'Classificação geral'!AA16,""),"")</f>
        <v/>
      </c>
      <c r="DM23" s="254" t="str">
        <f>IFERROR(IF(AND($DJ23="mas",'Classificação geral'!$I16=1),'Classificação geral'!AC16,""),"")</f>
        <v/>
      </c>
      <c r="DN23" s="254" t="str">
        <f>IFERROR(IF(AND($DJ23="mas",'Classificação geral'!$I16=1),'Classificação geral'!AD16,""),"")</f>
        <v/>
      </c>
      <c r="DO23" s="254" t="str">
        <f>IFERROR(IF(AND($DJ23="mas",'Classificação geral'!$I16=1),'Classificação geral'!M16,""),"")</f>
        <v/>
      </c>
      <c r="DP23" s="254" t="str">
        <f>IFERROR(IF(AND($DJ23="mas",'Classificação geral'!$I16=1),'Classificação geral'!AH16,""),"")</f>
        <v/>
      </c>
      <c r="DQ23" s="256" t="str">
        <f>IFERROR(RANK(DP23,DP:DP,0)+ COUNTIF($DP$12:DP22,DP23),"")</f>
        <v/>
      </c>
      <c r="DS23" s="254" t="str">
        <f>IFERROR(IF(AND('Classificação geral'!$H16="fem",'Classificação geral'!$I16=2,'Classificação geral'!$G16="Tapete"),'Classificação geral'!$A16,""),"")</f>
        <v/>
      </c>
      <c r="DT23" s="254" t="str">
        <f>IFERROR(IF(AND('Classificação geral'!$H16="fem",'Classificação geral'!$I16=2,'Classificação geral'!$G16="Tapete"),'Classificação geral'!$B16,""),"")</f>
        <v/>
      </c>
      <c r="DU23" s="255" t="str">
        <f>IF($DT23='Classificação geral'!$B16,'Classificação geral'!$C16,"")</f>
        <v/>
      </c>
      <c r="DV23" s="255" t="str">
        <f>IF($DT23='Classificação geral'!$B16,'Classificação geral'!$D16,"")</f>
        <v/>
      </c>
      <c r="DW23" s="255" t="str">
        <f>IF($DT23='Classificação geral'!$B16,'Classificação geral'!$H16,"")</f>
        <v/>
      </c>
      <c r="DX23" s="254" t="str">
        <f>IFERROR(IF(AND($DW23="fem",'Classificação geral'!$I16=2),'Classificação geral'!I16,""),"")</f>
        <v/>
      </c>
      <c r="DY23" s="254" t="str">
        <f>IFERROR(IF(AND($DW23="fem",'Classificação geral'!$I16=2),'Classificação geral'!AA16,""),"")</f>
        <v/>
      </c>
      <c r="DZ23" s="254" t="str">
        <f>IFERROR(IF(AND($DW23="fem",'Classificação geral'!$I16=2),'Classificação geral'!AC16,""),"")</f>
        <v/>
      </c>
      <c r="EA23" s="254" t="str">
        <f>IFERROR(IF(AND($DW23="fem",'Classificação geral'!$I16=2),'Classificação geral'!AD16,""),"")</f>
        <v/>
      </c>
      <c r="EB23" s="254" t="str">
        <f>IFERROR(IF(AND($DW23="fem",'Classificação geral'!$I16=2),'Classificação geral'!M16,""),"")</f>
        <v/>
      </c>
      <c r="EC23" s="254" t="str">
        <f>IFERROR(IF(AND($DW23="fem",'Classificação geral'!$I16=2),'Classificação geral'!AH16,""),"")</f>
        <v/>
      </c>
      <c r="ED23" s="256" t="str">
        <f>IFERROR(RANK(EC23,EC:EC,0)+ COUNTIF(EC$12:$EC21,EC23),"")</f>
        <v/>
      </c>
      <c r="EE23" s="244"/>
      <c r="EF23" s="254" t="str">
        <f>IFERROR(IF(AND('Classificação geral'!$H16="mas",'Classificação geral'!$I16=2,'Classificação geral'!$G16="Tapete"),'Classificação geral'!$A16,""),"")</f>
        <v/>
      </c>
      <c r="EG23" s="254" t="str">
        <f>IFERROR(IF(AND('Classificação geral'!$H16="mas",'Classificação geral'!$I16=2,'Classificação geral'!$G16="Tapete"),'Classificação geral'!$B16,""),"")</f>
        <v/>
      </c>
      <c r="EH23" s="255" t="str">
        <f>IF($EG23='Classificação geral'!$B16,'Classificação geral'!$C16,"")</f>
        <v/>
      </c>
      <c r="EI23" s="255" t="str">
        <f>IF($EG23='Classificação geral'!$B16,'Classificação geral'!$D16,"")</f>
        <v/>
      </c>
      <c r="EJ23" s="255" t="str">
        <f>IF($EG23='Classificação geral'!$B16,'Classificação geral'!$H16,"")</f>
        <v/>
      </c>
      <c r="EK23" s="254" t="str">
        <f>IFERROR(IF(AND($EJ23="mas",'Classificação geral'!$I16=2),'Classificação geral'!I16,""),"")</f>
        <v/>
      </c>
      <c r="EL23" s="254" t="str">
        <f>IFERROR(IF(AND($EJ23="mas",'Classificação geral'!$I16=2),'Classificação geral'!AA16,""),"")</f>
        <v/>
      </c>
      <c r="EM23" s="254" t="str">
        <f>IFERROR(IF(AND($EJ23="mas",'Classificação geral'!$I16=2),'Classificação geral'!AC16,""),"")</f>
        <v/>
      </c>
      <c r="EN23" s="254" t="str">
        <f>IFERROR(IF(AND($EJ23="mas",'Classificação geral'!$I16=2),'Classificação geral'!AD16,""),"")</f>
        <v/>
      </c>
      <c r="EO23" s="254" t="str">
        <f>IFERROR(IF(AND($EJ23="mas",'Classificação geral'!$I16=2),'Classificação geral'!M16,""),"")</f>
        <v/>
      </c>
      <c r="EP23" s="254" t="str">
        <f>IFERROR(IF(AND($EJ23="mas",'Classificação geral'!$I16=2),'Classificação geral'!AH16,""),"")</f>
        <v/>
      </c>
      <c r="EQ23" s="256" t="str">
        <f>IFERROR(RANK(EP23,EP:EP,0)+ COUNTIF($EP$12:EP$12,EP23),"")</f>
        <v/>
      </c>
      <c r="ER23" s="244"/>
      <c r="ES23" s="254" t="str">
        <f>IFERROR(IF(AND('Classificação geral'!$H16="fem",'Classificação geral'!$I16=3,'Classificação geral'!$G16="Tapete"),'Classificação geral'!$A16,""),"")</f>
        <v/>
      </c>
      <c r="ET23" s="254" t="str">
        <f>IFERROR(IF(AND('Classificação geral'!$H16="fem",'Classificação geral'!$I16=3,'Classificação geral'!$G16="Tapete"),'Classificação geral'!$B16,""),"")</f>
        <v/>
      </c>
      <c r="EU23" s="255" t="str">
        <f>IF($ET23='Classificação geral'!$B16,'Classificação geral'!$C16,"")</f>
        <v/>
      </c>
      <c r="EV23" s="255" t="str">
        <f>IF($ET23='Classificação geral'!$B16,'Classificação geral'!$D16,"")</f>
        <v/>
      </c>
      <c r="EW23" s="255" t="str">
        <f>IF($ET23='Classificação geral'!$B16,'Classificação geral'!$H16,"")</f>
        <v/>
      </c>
      <c r="EX23" s="255" t="str">
        <f>IF($EW23='Classificação geral'!$H16,'Classificação geral'!$I16,"")</f>
        <v/>
      </c>
      <c r="EY23" s="255" t="str">
        <f>IF($EX23='Classificação geral'!$I16,'Classificação geral'!$AA16,"")</f>
        <v/>
      </c>
      <c r="EZ23" s="255" t="str">
        <f>IF($EX23='Classificação geral'!$I16,'Classificação geral'!$AC16,"")</f>
        <v/>
      </c>
      <c r="FA23" s="255" t="str">
        <f>IF($EX23='Classificação geral'!$I16,'Classificação geral'!$AD16,"")</f>
        <v/>
      </c>
      <c r="FB23" s="255" t="str">
        <f>IF($EX23='Classificação geral'!$I16,'Classificação geral'!$M16,"")</f>
        <v/>
      </c>
      <c r="FC23" s="255" t="str">
        <f>IF($EX23='Classificação geral'!$I16,'Classificação geral'!$AH16,"")</f>
        <v/>
      </c>
      <c r="FD23" s="256" t="str">
        <f>IFERROR(RANK(FC23,FC:FC,0)+ COUNTIF($FC$12:FC21,FC23),"")</f>
        <v/>
      </c>
      <c r="FE23" s="244"/>
      <c r="FF23" s="254" t="str">
        <f>IFERROR(IF(AND('Classificação geral'!$H16="mas",'Classificação geral'!$I16=3,'Classificação geral'!$G16="Tapete"),'Classificação geral'!$A16,""),"")</f>
        <v/>
      </c>
      <c r="FG23" s="254" t="str">
        <f>IFERROR(IF(AND('Classificação geral'!$H16="mas",'Classificação geral'!$I16=3,'Classificação geral'!$G16="Tapete"),'Classificação geral'!$B16,""),"")</f>
        <v/>
      </c>
      <c r="FH23" s="255" t="str">
        <f>IF($FG23='Classificação geral'!$B16,'Classificação geral'!$C16,"")</f>
        <v/>
      </c>
      <c r="FI23" s="255" t="str">
        <f>IF($FG23='Classificação geral'!$B16,'Classificação geral'!$D16,"")</f>
        <v/>
      </c>
      <c r="FJ23" s="255" t="str">
        <f>IF($FG23='Classificação geral'!$B16,'Classificação geral'!$H16,"")</f>
        <v/>
      </c>
      <c r="FK23" s="254" t="str">
        <f>IFERROR(IF(AND($FJ23="mas",'Classificação geral'!$I16=3),'Classificação geral'!I16,""),"")</f>
        <v/>
      </c>
      <c r="FL23" s="254" t="str">
        <f>IFERROR(IF(AND($FJ23="mas",'Classificação geral'!$I16=3),'Classificação geral'!AA16,""),"")</f>
        <v/>
      </c>
      <c r="FM23" s="254" t="str">
        <f>IFERROR(IF(AND($FJ23="mas",'Classificação geral'!$I16=3),'Classificação geral'!AC16,""),"")</f>
        <v/>
      </c>
      <c r="FN23" s="254" t="str">
        <f>IFERROR(IF(AND($FJ23="mas",'Classificação geral'!$I16=3),'Classificação geral'!AD16,""),"")</f>
        <v/>
      </c>
      <c r="FO23" s="254" t="str">
        <f>IFERROR(IF(AND($FJ23="mas",'Classificação geral'!$I16=3),'Classificação geral'!M16,""),"")</f>
        <v/>
      </c>
      <c r="FP23" s="254" t="str">
        <f>IFERROR(IF(AND($FJ23="mas",'Classificação geral'!$I16=3),'Classificação geral'!AH16,""),"")</f>
        <v/>
      </c>
      <c r="FQ23" s="256" t="str">
        <f>IFERROR(RANK(FP23,FP:FP,0)+ COUNTIF(FP$12:$FP21,FP23),"")</f>
        <v/>
      </c>
    </row>
    <row r="24" spans="2:173" s="297" customFormat="1" ht="27.75" customHeight="1" x14ac:dyDescent="0.4">
      <c r="B24" s="309" t="str">
        <f t="shared" si="0"/>
        <v/>
      </c>
      <c r="C24" s="292" t="str">
        <f t="shared" si="1"/>
        <v/>
      </c>
      <c r="D24" s="292" t="str">
        <f t="shared" si="2"/>
        <v/>
      </c>
      <c r="E24" s="292" t="str">
        <f t="shared" si="3"/>
        <v/>
      </c>
      <c r="F24" s="293" t="str">
        <f t="shared" si="4"/>
        <v/>
      </c>
      <c r="G24" s="293" t="str">
        <f t="shared" si="5"/>
        <v/>
      </c>
      <c r="H24" s="294" t="str">
        <f t="shared" si="6"/>
        <v/>
      </c>
      <c r="I24" s="294" t="str">
        <f t="shared" si="7"/>
        <v/>
      </c>
      <c r="J24" s="294" t="str">
        <f t="shared" si="8"/>
        <v/>
      </c>
      <c r="K24" s="294" t="str">
        <f t="shared" si="9"/>
        <v/>
      </c>
      <c r="L24" s="294" t="str">
        <f t="shared" si="10"/>
        <v/>
      </c>
      <c r="M24" s="295">
        <v>11</v>
      </c>
      <c r="N24" s="296"/>
      <c r="O24" s="296"/>
      <c r="P24" s="309" t="str">
        <f t="shared" si="11"/>
        <v/>
      </c>
      <c r="Q24" s="292" t="str">
        <f t="shared" si="12"/>
        <v/>
      </c>
      <c r="R24" s="292" t="str">
        <f t="shared" si="13"/>
        <v/>
      </c>
      <c r="S24" s="292" t="str">
        <f t="shared" si="14"/>
        <v/>
      </c>
      <c r="T24" s="293" t="str">
        <f t="shared" si="15"/>
        <v/>
      </c>
      <c r="U24" s="293" t="str">
        <f t="shared" si="16"/>
        <v/>
      </c>
      <c r="V24" s="294" t="str">
        <f t="shared" si="17"/>
        <v/>
      </c>
      <c r="W24" s="294" t="str">
        <f t="shared" si="18"/>
        <v/>
      </c>
      <c r="X24" s="294" t="str">
        <f t="shared" si="19"/>
        <v/>
      </c>
      <c r="Y24" s="294" t="str">
        <f t="shared" si="20"/>
        <v/>
      </c>
      <c r="Z24" s="294" t="str">
        <f t="shared" si="21"/>
        <v/>
      </c>
      <c r="AA24" s="295">
        <v>11</v>
      </c>
      <c r="AB24" s="296"/>
      <c r="AD24" s="310" t="str">
        <f t="shared" si="22"/>
        <v/>
      </c>
      <c r="AE24" s="292" t="str">
        <f t="shared" si="23"/>
        <v/>
      </c>
      <c r="AF24" s="292" t="str">
        <f t="shared" si="24"/>
        <v/>
      </c>
      <c r="AG24" s="293" t="str">
        <f t="shared" si="25"/>
        <v/>
      </c>
      <c r="AH24" s="293" t="str">
        <f t="shared" si="26"/>
        <v/>
      </c>
      <c r="AI24" s="293" t="str">
        <f t="shared" si="27"/>
        <v/>
      </c>
      <c r="AJ24" s="294" t="str">
        <f t="shared" si="28"/>
        <v/>
      </c>
      <c r="AK24" s="294" t="str">
        <f t="shared" si="29"/>
        <v/>
      </c>
      <c r="AL24" s="294" t="str">
        <f t="shared" si="30"/>
        <v/>
      </c>
      <c r="AM24" s="294" t="str">
        <f t="shared" si="31"/>
        <v/>
      </c>
      <c r="AN24" s="294" t="str">
        <f t="shared" si="32"/>
        <v/>
      </c>
      <c r="AO24" s="295">
        <v>11</v>
      </c>
      <c r="AP24" s="296"/>
      <c r="AQ24" s="296"/>
      <c r="AR24" s="310" t="str">
        <f t="shared" si="33"/>
        <v/>
      </c>
      <c r="AS24" s="292" t="str">
        <f t="shared" si="34"/>
        <v/>
      </c>
      <c r="AT24" s="292" t="str">
        <f t="shared" si="35"/>
        <v/>
      </c>
      <c r="AU24" s="293" t="str">
        <f t="shared" si="36"/>
        <v/>
      </c>
      <c r="AV24" s="293" t="str">
        <f t="shared" si="37"/>
        <v/>
      </c>
      <c r="AW24" s="293" t="str">
        <f t="shared" si="38"/>
        <v/>
      </c>
      <c r="AX24" s="294" t="str">
        <f t="shared" si="39"/>
        <v/>
      </c>
      <c r="AY24" s="294" t="str">
        <f t="shared" si="40"/>
        <v/>
      </c>
      <c r="AZ24" s="294" t="str">
        <f t="shared" si="41"/>
        <v/>
      </c>
      <c r="BA24" s="294" t="str">
        <f t="shared" si="42"/>
        <v/>
      </c>
      <c r="BB24" s="294" t="str">
        <f t="shared" si="43"/>
        <v/>
      </c>
      <c r="BC24" s="295">
        <v>11</v>
      </c>
      <c r="BF24" s="309" t="str">
        <f t="shared" si="44"/>
        <v/>
      </c>
      <c r="BG24" s="292" t="str">
        <f t="shared" si="45"/>
        <v/>
      </c>
      <c r="BH24" s="292" t="str">
        <f t="shared" si="46"/>
        <v/>
      </c>
      <c r="BI24" s="292" t="str">
        <f t="shared" si="47"/>
        <v/>
      </c>
      <c r="BJ24" s="293" t="str">
        <f t="shared" si="48"/>
        <v/>
      </c>
      <c r="BK24" s="293" t="str">
        <f t="shared" si="49"/>
        <v/>
      </c>
      <c r="BL24" s="293" t="str">
        <f t="shared" si="50"/>
        <v/>
      </c>
      <c r="BM24" s="293" t="str">
        <f t="shared" si="51"/>
        <v/>
      </c>
      <c r="BN24" s="293" t="str">
        <f t="shared" si="52"/>
        <v/>
      </c>
      <c r="BO24" s="293" t="str">
        <f t="shared" si="53"/>
        <v/>
      </c>
      <c r="BP24" s="294" t="str">
        <f t="shared" si="54"/>
        <v/>
      </c>
      <c r="BQ24" s="295">
        <v>11</v>
      </c>
      <c r="BR24" s="296"/>
      <c r="BS24" s="296"/>
      <c r="BT24" s="309" t="str">
        <f t="shared" si="55"/>
        <v/>
      </c>
      <c r="BU24" s="292" t="str">
        <f t="shared" si="56"/>
        <v/>
      </c>
      <c r="BV24" s="292" t="str">
        <f t="shared" si="57"/>
        <v/>
      </c>
      <c r="BW24" s="292" t="str">
        <f t="shared" si="58"/>
        <v/>
      </c>
      <c r="BX24" s="293" t="str">
        <f t="shared" si="59"/>
        <v/>
      </c>
      <c r="BY24" s="293" t="str">
        <f t="shared" si="60"/>
        <v/>
      </c>
      <c r="BZ24" s="294" t="str">
        <f t="shared" si="61"/>
        <v/>
      </c>
      <c r="CA24" s="294" t="str">
        <f t="shared" si="62"/>
        <v/>
      </c>
      <c r="CB24" s="294" t="str">
        <f t="shared" si="63"/>
        <v/>
      </c>
      <c r="CC24" s="294" t="str">
        <f t="shared" si="64"/>
        <v/>
      </c>
      <c r="CD24" s="294" t="str">
        <f t="shared" si="65"/>
        <v/>
      </c>
      <c r="CE24" s="295">
        <v>11</v>
      </c>
      <c r="CS24" s="254" t="str">
        <f>IFERROR(IF(AND('Classificação geral'!$H17="FEM",'Classificação geral'!$I17=1,'Classificação geral'!G17="Tapete"),'Classificação geral'!A17,""),"")</f>
        <v/>
      </c>
      <c r="CT24" s="254" t="str">
        <f>IFERROR(IF(AND('Classificação geral'!$H17="FEM",'Classificação geral'!$I17=1,'Classificação geral'!G17="Tapete"),'Classificação geral'!$B17,""),"")</f>
        <v/>
      </c>
      <c r="CU24" s="255" t="str">
        <f>IF($CT24='Classificação geral'!$B17,'Classificação geral'!$C17,"")</f>
        <v/>
      </c>
      <c r="CV24" s="255" t="str">
        <f>IF($CT24='Classificação geral'!$B17,'Classificação geral'!$D17,"")</f>
        <v/>
      </c>
      <c r="CW24" s="255" t="str">
        <f>IF($CT24='Classificação geral'!$B17,'Classificação geral'!$H17,"")</f>
        <v/>
      </c>
      <c r="CX24" s="255" t="str">
        <f>IF($CW24='Classificação geral'!$H17,'Classificação geral'!$I17,"")</f>
        <v/>
      </c>
      <c r="CY24" s="255" t="str">
        <f>IF($CX24='Classificação geral'!$I17,'Classificação geral'!$AA17,"")</f>
        <v/>
      </c>
      <c r="CZ24" s="255" t="str">
        <f>IF($CX24='Classificação geral'!$I17,'Classificação geral'!$AC17,"")</f>
        <v/>
      </c>
      <c r="DA24" s="255" t="str">
        <f>IF($CX24='Classificação geral'!$I17,'Classificação geral'!$AD17,"")</f>
        <v/>
      </c>
      <c r="DB24" s="255" t="str">
        <f>IF($CX24='Classificação geral'!$I17,'Classificação geral'!$M17,"")</f>
        <v/>
      </c>
      <c r="DC24" s="255" t="str">
        <f>IF($CX24='Classificação geral'!$I17,'Classificação geral'!$AH17,"")</f>
        <v/>
      </c>
      <c r="DD24" s="256" t="str">
        <f>IFERROR(RANK(DC24,DC:DC,0)+ COUNTIF($DC$12:DC23,DC24),"")</f>
        <v/>
      </c>
      <c r="DF24" s="254" t="str">
        <f>IFERROR(IF(AND('Classificação geral'!$H17="mas",'Classificação geral'!$I17=1,'Classificação geral'!$G17="Tapete"),'Classificação geral'!$A17,""),"")</f>
        <v/>
      </c>
      <c r="DG24" s="254" t="str">
        <f>IFERROR(IF(AND('Classificação geral'!$H17="mas",'Classificação geral'!$I17=1,'Classificação geral'!$G17="Tapete"),'Classificação geral'!$B17,""),"")</f>
        <v/>
      </c>
      <c r="DH24" s="255" t="str">
        <f>IF($DG24='Classificação geral'!$B17,'Classificação geral'!$C17,"")</f>
        <v/>
      </c>
      <c r="DI24" s="255" t="str">
        <f>IF($DG24='Classificação geral'!$B17,'Classificação geral'!$D17,"")</f>
        <v/>
      </c>
      <c r="DJ24" s="255" t="str">
        <f>IF($DG24='Classificação geral'!$B17,'Classificação geral'!$H17,"")</f>
        <v/>
      </c>
      <c r="DK24" s="254" t="str">
        <f>IFERROR(IF(AND($DJ24="mas",'Classificação geral'!$I17=1),'Classificação geral'!I17,""),"")</f>
        <v/>
      </c>
      <c r="DL24" s="254" t="str">
        <f>IFERROR(IF(AND($DJ24="mas",'Classificação geral'!$I17=1),'Classificação geral'!AA17,""),"")</f>
        <v/>
      </c>
      <c r="DM24" s="254" t="str">
        <f>IFERROR(IF(AND($DJ24="mas",'Classificação geral'!$I17=1),'Classificação geral'!AC17,""),"")</f>
        <v/>
      </c>
      <c r="DN24" s="254" t="str">
        <f>IFERROR(IF(AND($DJ24="mas",'Classificação geral'!$I17=1),'Classificação geral'!AD17,""),"")</f>
        <v/>
      </c>
      <c r="DO24" s="254" t="str">
        <f>IFERROR(IF(AND($DJ24="mas",'Classificação geral'!$I17=1),'Classificação geral'!M17,""),"")</f>
        <v/>
      </c>
      <c r="DP24" s="254" t="str">
        <f>IFERROR(IF(AND($DJ24="mas",'Classificação geral'!$I17=1),'Classificação geral'!AH17,""),"")</f>
        <v/>
      </c>
      <c r="DQ24" s="256" t="str">
        <f>IFERROR(RANK(DP24,DP:DP,0)+ COUNTIF($DP$12:DP23,DP24),"")</f>
        <v/>
      </c>
      <c r="DS24" s="254" t="str">
        <f>IFERROR(IF(AND('Classificação geral'!$H17="fem",'Classificação geral'!$I17=2,'Classificação geral'!$G17="Tapete"),'Classificação geral'!$A17,""),"")</f>
        <v/>
      </c>
      <c r="DT24" s="254" t="str">
        <f>IFERROR(IF(AND('Classificação geral'!$H17="fem",'Classificação geral'!$I17=2,'Classificação geral'!$G17="Tapete"),'Classificação geral'!$B17,""),"")</f>
        <v/>
      </c>
      <c r="DU24" s="255" t="str">
        <f>IF($DT24='Classificação geral'!$B17,'Classificação geral'!$C17,"")</f>
        <v/>
      </c>
      <c r="DV24" s="255" t="str">
        <f>IF($DT24='Classificação geral'!$B17,'Classificação geral'!$D17,"")</f>
        <v/>
      </c>
      <c r="DW24" s="255" t="str">
        <f>IF($DT24='Classificação geral'!$B17,'Classificação geral'!$H17,"")</f>
        <v/>
      </c>
      <c r="DX24" s="254" t="str">
        <f>IFERROR(IF(AND($DW24="fem",'Classificação geral'!$I17=2),'Classificação geral'!I17,""),"")</f>
        <v/>
      </c>
      <c r="DY24" s="254" t="str">
        <f>IFERROR(IF(AND($DW24="fem",'Classificação geral'!$I17=2),'Classificação geral'!AA17,""),"")</f>
        <v/>
      </c>
      <c r="DZ24" s="254" t="str">
        <f>IFERROR(IF(AND($DW24="fem",'Classificação geral'!$I17=2),'Classificação geral'!AC17,""),"")</f>
        <v/>
      </c>
      <c r="EA24" s="254" t="str">
        <f>IFERROR(IF(AND($DW24="fem",'Classificação geral'!$I17=2),'Classificação geral'!AD17,""),"")</f>
        <v/>
      </c>
      <c r="EB24" s="254" t="str">
        <f>IFERROR(IF(AND($DW24="fem",'Classificação geral'!$I17=2),'Classificação geral'!M17,""),"")</f>
        <v/>
      </c>
      <c r="EC24" s="254" t="str">
        <f>IFERROR(IF(AND($DW24="fem",'Classificação geral'!$I17=2),'Classificação geral'!AH17,""),"")</f>
        <v/>
      </c>
      <c r="ED24" s="256" t="str">
        <f>IFERROR(RANK(EC24,EC:EC,0)+ COUNTIF(EC$12:$EC22,EC24),"")</f>
        <v/>
      </c>
      <c r="EE24" s="244"/>
      <c r="EF24" s="254" t="str">
        <f>IFERROR(IF(AND('Classificação geral'!$H17="mas",'Classificação geral'!$I17=2,'Classificação geral'!$G17="Tapete"),'Classificação geral'!$A17,""),"")</f>
        <v/>
      </c>
      <c r="EG24" s="254" t="str">
        <f>IFERROR(IF(AND('Classificação geral'!$H17="mas",'Classificação geral'!$I17=2,'Classificação geral'!$G17="Tapete"),'Classificação geral'!$B17,""),"")</f>
        <v/>
      </c>
      <c r="EH24" s="255" t="str">
        <f>IF($EG24='Classificação geral'!$B17,'Classificação geral'!$C17,"")</f>
        <v/>
      </c>
      <c r="EI24" s="255" t="str">
        <f>IF($EG24='Classificação geral'!$B17,'Classificação geral'!$D17,"")</f>
        <v/>
      </c>
      <c r="EJ24" s="255" t="str">
        <f>IF($EG24='Classificação geral'!$B17,'Classificação geral'!$H17,"")</f>
        <v/>
      </c>
      <c r="EK24" s="254" t="str">
        <f>IFERROR(IF(AND($EJ24="mas",'Classificação geral'!$I17=2),'Classificação geral'!I17,""),"")</f>
        <v/>
      </c>
      <c r="EL24" s="254" t="str">
        <f>IFERROR(IF(AND($EJ24="mas",'Classificação geral'!$I17=2),'Classificação geral'!AA17,""),"")</f>
        <v/>
      </c>
      <c r="EM24" s="254" t="str">
        <f>IFERROR(IF(AND($EJ24="mas",'Classificação geral'!$I17=2),'Classificação geral'!AC17,""),"")</f>
        <v/>
      </c>
      <c r="EN24" s="254" t="str">
        <f>IFERROR(IF(AND($EJ24="mas",'Classificação geral'!$I17=2),'Classificação geral'!AD17,""),"")</f>
        <v/>
      </c>
      <c r="EO24" s="254" t="str">
        <f>IFERROR(IF(AND($EJ24="mas",'Classificação geral'!$I17=2),'Classificação geral'!M17,""),"")</f>
        <v/>
      </c>
      <c r="EP24" s="254" t="str">
        <f>IFERROR(IF(AND($EJ24="mas",'Classificação geral'!$I17=2),'Classificação geral'!AH17,""),"")</f>
        <v/>
      </c>
      <c r="EQ24" s="256" t="str">
        <f>IFERROR(RANK(EP24,EP:EP,0)+ COUNTIF($EP$12:EP$12,EP24),"")</f>
        <v/>
      </c>
      <c r="ER24" s="244"/>
      <c r="ES24" s="254" t="str">
        <f>IFERROR(IF(AND('Classificação geral'!$H17="fem",'Classificação geral'!$I17=3,'Classificação geral'!$G17="Tapete"),'Classificação geral'!$A17,""),"")</f>
        <v/>
      </c>
      <c r="ET24" s="254" t="str">
        <f>IFERROR(IF(AND('Classificação geral'!$H17="fem",'Classificação geral'!$I17=3,'Classificação geral'!$G17="Tapete"),'Classificação geral'!$B17,""),"")</f>
        <v/>
      </c>
      <c r="EU24" s="255" t="str">
        <f>IF($ET24='Classificação geral'!$B17,'Classificação geral'!$C17,"")</f>
        <v/>
      </c>
      <c r="EV24" s="255" t="str">
        <f>IF($ET24='Classificação geral'!$B17,'Classificação geral'!$D17,"")</f>
        <v/>
      </c>
      <c r="EW24" s="255" t="str">
        <f>IF($ET24='Classificação geral'!$B17,'Classificação geral'!$H17,"")</f>
        <v/>
      </c>
      <c r="EX24" s="255" t="str">
        <f>IF($EW24='Classificação geral'!$H17,'Classificação geral'!$I17,"")</f>
        <v/>
      </c>
      <c r="EY24" s="255" t="str">
        <f>IF($EX24='Classificação geral'!$I17,'Classificação geral'!$AA17,"")</f>
        <v/>
      </c>
      <c r="EZ24" s="255" t="str">
        <f>IF($EX24='Classificação geral'!$I17,'Classificação geral'!$AC17,"")</f>
        <v/>
      </c>
      <c r="FA24" s="255" t="str">
        <f>IF($EX24='Classificação geral'!$I17,'Classificação geral'!$AD17,"")</f>
        <v/>
      </c>
      <c r="FB24" s="255" t="str">
        <f>IF($EX24='Classificação geral'!$I17,'Classificação geral'!$M17,"")</f>
        <v/>
      </c>
      <c r="FC24" s="255" t="str">
        <f>IF($EX24='Classificação geral'!$I17,'Classificação geral'!$AH17,"")</f>
        <v/>
      </c>
      <c r="FD24" s="256" t="str">
        <f>IFERROR(RANK(FC24,FC:FC,0)+ COUNTIF($FC$12:FC22,FC24),"")</f>
        <v/>
      </c>
      <c r="FE24" s="244"/>
      <c r="FF24" s="254" t="str">
        <f>IFERROR(IF(AND('Classificação geral'!$H17="mas",'Classificação geral'!$I17=3,'Classificação geral'!$G17="Tapete"),'Classificação geral'!$A17,""),"")</f>
        <v/>
      </c>
      <c r="FG24" s="254" t="str">
        <f>IFERROR(IF(AND('Classificação geral'!$H17="mas",'Classificação geral'!$I17=3,'Classificação geral'!$G17="Tapete"),'Classificação geral'!$B17,""),"")</f>
        <v/>
      </c>
      <c r="FH24" s="255" t="str">
        <f>IF($FG24='Classificação geral'!$B17,'Classificação geral'!$C17,"")</f>
        <v/>
      </c>
      <c r="FI24" s="255" t="str">
        <f>IF($FG24='Classificação geral'!$B17,'Classificação geral'!$D17,"")</f>
        <v/>
      </c>
      <c r="FJ24" s="255" t="str">
        <f>IF($FG24='Classificação geral'!$B17,'Classificação geral'!$H17,"")</f>
        <v/>
      </c>
      <c r="FK24" s="254" t="str">
        <f>IFERROR(IF(AND($FJ24="mas",'Classificação geral'!$I17=3),'Classificação geral'!I17,""),"")</f>
        <v/>
      </c>
      <c r="FL24" s="254" t="str">
        <f>IFERROR(IF(AND($FJ24="mas",'Classificação geral'!$I17=3),'Classificação geral'!AA17,""),"")</f>
        <v/>
      </c>
      <c r="FM24" s="254" t="str">
        <f>IFERROR(IF(AND($FJ24="mas",'Classificação geral'!$I17=3),'Classificação geral'!AC17,""),"")</f>
        <v/>
      </c>
      <c r="FN24" s="254" t="str">
        <f>IFERROR(IF(AND($FJ24="mas",'Classificação geral'!$I17=3),'Classificação geral'!AD17,""),"")</f>
        <v/>
      </c>
      <c r="FO24" s="254" t="str">
        <f>IFERROR(IF(AND($FJ24="mas",'Classificação geral'!$I17=3),'Classificação geral'!M17,""),"")</f>
        <v/>
      </c>
      <c r="FP24" s="254" t="str">
        <f>IFERROR(IF(AND($FJ24="mas",'Classificação geral'!$I17=3),'Classificação geral'!AH17,""),"")</f>
        <v/>
      </c>
      <c r="FQ24" s="256" t="str">
        <f>IFERROR(RANK(FP24,FP:FP,0)+ COUNTIF(FP$12:$FP22,FP24),"")</f>
        <v/>
      </c>
    </row>
    <row r="25" spans="2:173" s="297" customFormat="1" ht="27.75" customHeight="1" x14ac:dyDescent="0.4">
      <c r="B25" s="309" t="str">
        <f t="shared" si="0"/>
        <v/>
      </c>
      <c r="C25" s="292" t="str">
        <f t="shared" si="1"/>
        <v/>
      </c>
      <c r="D25" s="292" t="str">
        <f t="shared" si="2"/>
        <v/>
      </c>
      <c r="E25" s="292" t="str">
        <f t="shared" si="3"/>
        <v/>
      </c>
      <c r="F25" s="293" t="str">
        <f t="shared" si="4"/>
        <v/>
      </c>
      <c r="G25" s="293" t="str">
        <f t="shared" si="5"/>
        <v/>
      </c>
      <c r="H25" s="294" t="str">
        <f t="shared" si="6"/>
        <v/>
      </c>
      <c r="I25" s="294" t="str">
        <f t="shared" si="7"/>
        <v/>
      </c>
      <c r="J25" s="294" t="str">
        <f t="shared" si="8"/>
        <v/>
      </c>
      <c r="K25" s="294" t="str">
        <f t="shared" si="9"/>
        <v/>
      </c>
      <c r="L25" s="294" t="str">
        <f t="shared" si="10"/>
        <v/>
      </c>
      <c r="M25" s="295">
        <v>12</v>
      </c>
      <c r="N25" s="296"/>
      <c r="O25" s="296"/>
      <c r="P25" s="309" t="str">
        <f t="shared" si="11"/>
        <v/>
      </c>
      <c r="Q25" s="292" t="str">
        <f t="shared" si="12"/>
        <v/>
      </c>
      <c r="R25" s="292" t="str">
        <f t="shared" si="13"/>
        <v/>
      </c>
      <c r="S25" s="292" t="str">
        <f t="shared" si="14"/>
        <v/>
      </c>
      <c r="T25" s="293" t="str">
        <f t="shared" si="15"/>
        <v/>
      </c>
      <c r="U25" s="293" t="str">
        <f t="shared" si="16"/>
        <v/>
      </c>
      <c r="V25" s="294" t="str">
        <f t="shared" si="17"/>
        <v/>
      </c>
      <c r="W25" s="294" t="str">
        <f t="shared" si="18"/>
        <v/>
      </c>
      <c r="X25" s="294" t="str">
        <f t="shared" si="19"/>
        <v/>
      </c>
      <c r="Y25" s="294" t="str">
        <f t="shared" si="20"/>
        <v/>
      </c>
      <c r="Z25" s="294" t="str">
        <f t="shared" si="21"/>
        <v/>
      </c>
      <c r="AA25" s="295">
        <v>12</v>
      </c>
      <c r="AB25" s="296"/>
      <c r="AD25" s="310" t="str">
        <f t="shared" si="22"/>
        <v/>
      </c>
      <c r="AE25" s="292" t="str">
        <f t="shared" si="23"/>
        <v/>
      </c>
      <c r="AF25" s="292" t="str">
        <f t="shared" si="24"/>
        <v/>
      </c>
      <c r="AG25" s="293" t="str">
        <f t="shared" si="25"/>
        <v/>
      </c>
      <c r="AH25" s="293" t="str">
        <f t="shared" si="26"/>
        <v/>
      </c>
      <c r="AI25" s="293" t="str">
        <f t="shared" si="27"/>
        <v/>
      </c>
      <c r="AJ25" s="294" t="str">
        <f t="shared" si="28"/>
        <v/>
      </c>
      <c r="AK25" s="294" t="str">
        <f t="shared" si="29"/>
        <v/>
      </c>
      <c r="AL25" s="294" t="str">
        <f t="shared" si="30"/>
        <v/>
      </c>
      <c r="AM25" s="294" t="str">
        <f t="shared" si="31"/>
        <v/>
      </c>
      <c r="AN25" s="294" t="str">
        <f t="shared" si="32"/>
        <v/>
      </c>
      <c r="AO25" s="295">
        <v>12</v>
      </c>
      <c r="AP25" s="296"/>
      <c r="AQ25" s="296"/>
      <c r="AR25" s="310" t="str">
        <f t="shared" si="33"/>
        <v/>
      </c>
      <c r="AS25" s="292" t="str">
        <f t="shared" si="34"/>
        <v/>
      </c>
      <c r="AT25" s="292" t="str">
        <f t="shared" si="35"/>
        <v/>
      </c>
      <c r="AU25" s="293" t="str">
        <f t="shared" si="36"/>
        <v/>
      </c>
      <c r="AV25" s="293" t="str">
        <f t="shared" si="37"/>
        <v/>
      </c>
      <c r="AW25" s="293" t="str">
        <f t="shared" si="38"/>
        <v/>
      </c>
      <c r="AX25" s="294" t="str">
        <f t="shared" si="39"/>
        <v/>
      </c>
      <c r="AY25" s="294" t="str">
        <f t="shared" si="40"/>
        <v/>
      </c>
      <c r="AZ25" s="294" t="str">
        <f t="shared" si="41"/>
        <v/>
      </c>
      <c r="BA25" s="294" t="str">
        <f t="shared" si="42"/>
        <v/>
      </c>
      <c r="BB25" s="294" t="str">
        <f t="shared" si="43"/>
        <v/>
      </c>
      <c r="BC25" s="295">
        <v>12</v>
      </c>
      <c r="BF25" s="309" t="str">
        <f t="shared" si="44"/>
        <v/>
      </c>
      <c r="BG25" s="292" t="str">
        <f t="shared" si="45"/>
        <v/>
      </c>
      <c r="BH25" s="292" t="str">
        <f t="shared" si="46"/>
        <v/>
      </c>
      <c r="BI25" s="292" t="str">
        <f t="shared" si="47"/>
        <v/>
      </c>
      <c r="BJ25" s="293" t="str">
        <f t="shared" si="48"/>
        <v/>
      </c>
      <c r="BK25" s="293" t="str">
        <f t="shared" si="49"/>
        <v/>
      </c>
      <c r="BL25" s="293" t="str">
        <f t="shared" si="50"/>
        <v/>
      </c>
      <c r="BM25" s="293" t="str">
        <f t="shared" si="51"/>
        <v/>
      </c>
      <c r="BN25" s="293" t="str">
        <f t="shared" si="52"/>
        <v/>
      </c>
      <c r="BO25" s="293" t="str">
        <f t="shared" si="53"/>
        <v/>
      </c>
      <c r="BP25" s="294" t="str">
        <f t="shared" si="54"/>
        <v/>
      </c>
      <c r="BQ25" s="295">
        <v>12</v>
      </c>
      <c r="BR25" s="296"/>
      <c r="BS25" s="296"/>
      <c r="BT25" s="309" t="str">
        <f t="shared" si="55"/>
        <v/>
      </c>
      <c r="BU25" s="292" t="str">
        <f t="shared" si="56"/>
        <v/>
      </c>
      <c r="BV25" s="292" t="str">
        <f t="shared" si="57"/>
        <v/>
      </c>
      <c r="BW25" s="292" t="str">
        <f t="shared" si="58"/>
        <v/>
      </c>
      <c r="BX25" s="293" t="str">
        <f t="shared" si="59"/>
        <v/>
      </c>
      <c r="BY25" s="293" t="str">
        <f t="shared" si="60"/>
        <v/>
      </c>
      <c r="BZ25" s="294" t="str">
        <f t="shared" si="61"/>
        <v/>
      </c>
      <c r="CA25" s="294" t="str">
        <f t="shared" si="62"/>
        <v/>
      </c>
      <c r="CB25" s="294" t="str">
        <f t="shared" si="63"/>
        <v/>
      </c>
      <c r="CC25" s="294" t="str">
        <f t="shared" si="64"/>
        <v/>
      </c>
      <c r="CD25" s="294" t="str">
        <f t="shared" si="65"/>
        <v/>
      </c>
      <c r="CE25" s="295">
        <v>12</v>
      </c>
      <c r="CS25" s="254" t="str">
        <f>IFERROR(IF(AND('Classificação geral'!$H18="FEM",'Classificação geral'!$I18=1,'Classificação geral'!G18="Tapete"),'Classificação geral'!A18,""),"")</f>
        <v/>
      </c>
      <c r="CT25" s="254" t="str">
        <f>IFERROR(IF(AND('Classificação geral'!$H18="FEM",'Classificação geral'!$I18=1,'Classificação geral'!G18="Tapete"),'Classificação geral'!$B18,""),"")</f>
        <v/>
      </c>
      <c r="CU25" s="255" t="str">
        <f>IF($CT25='Classificação geral'!$B18,'Classificação geral'!$C18,"")</f>
        <v/>
      </c>
      <c r="CV25" s="255" t="str">
        <f>IF($CT25='Classificação geral'!$B18,'Classificação geral'!$D18,"")</f>
        <v/>
      </c>
      <c r="CW25" s="255" t="str">
        <f>IF($CT25='Classificação geral'!$B18,'Classificação geral'!$H18,"")</f>
        <v/>
      </c>
      <c r="CX25" s="255" t="str">
        <f>IF($CW25='Classificação geral'!$H18,'Classificação geral'!$I18,"")</f>
        <v/>
      </c>
      <c r="CY25" s="255" t="str">
        <f>IF($CX25='Classificação geral'!$I18,'Classificação geral'!$AA18,"")</f>
        <v/>
      </c>
      <c r="CZ25" s="255" t="str">
        <f>IF($CX25='Classificação geral'!$I18,'Classificação geral'!$AC18,"")</f>
        <v/>
      </c>
      <c r="DA25" s="255" t="str">
        <f>IF($CX25='Classificação geral'!$I18,'Classificação geral'!$AD18,"")</f>
        <v/>
      </c>
      <c r="DB25" s="255" t="str">
        <f>IF($CX25='Classificação geral'!$I18,'Classificação geral'!$M18,"")</f>
        <v/>
      </c>
      <c r="DC25" s="255" t="str">
        <f>IF($CX25='Classificação geral'!$I18,'Classificação geral'!$AH18,"")</f>
        <v/>
      </c>
      <c r="DD25" s="256" t="str">
        <f>IFERROR(RANK(DC25,DC:DC,0)+ COUNTIF($DC$12:DC24,DC25),"")</f>
        <v/>
      </c>
      <c r="DF25" s="254" t="str">
        <f>IFERROR(IF(AND('Classificação geral'!$H18="mas",'Classificação geral'!$I18=1,'Classificação geral'!$G18="Tapete"),'Classificação geral'!$A18,""),"")</f>
        <v/>
      </c>
      <c r="DG25" s="254" t="str">
        <f>IFERROR(IF(AND('Classificação geral'!$H18="mas",'Classificação geral'!$I18=1,'Classificação geral'!$G18="Tapete"),'Classificação geral'!$B18,""),"")</f>
        <v/>
      </c>
      <c r="DH25" s="255" t="str">
        <f>IF($DG25='Classificação geral'!$B18,'Classificação geral'!$C18,"")</f>
        <v/>
      </c>
      <c r="DI25" s="255" t="str">
        <f>IF($DG25='Classificação geral'!$B18,'Classificação geral'!$D18,"")</f>
        <v/>
      </c>
      <c r="DJ25" s="255" t="str">
        <f>IF($DG25='Classificação geral'!$B18,'Classificação geral'!$H18,"")</f>
        <v/>
      </c>
      <c r="DK25" s="254" t="str">
        <f>IFERROR(IF(AND($DJ25="mas",'Classificação geral'!$I18=1),'Classificação geral'!I18,""),"")</f>
        <v/>
      </c>
      <c r="DL25" s="254" t="str">
        <f>IFERROR(IF(AND($DJ25="mas",'Classificação geral'!$I18=1),'Classificação geral'!AA18,""),"")</f>
        <v/>
      </c>
      <c r="DM25" s="254" t="str">
        <f>IFERROR(IF(AND($DJ25="mas",'Classificação geral'!$I18=1),'Classificação geral'!AC18,""),"")</f>
        <v/>
      </c>
      <c r="DN25" s="254" t="str">
        <f>IFERROR(IF(AND($DJ25="mas",'Classificação geral'!$I18=1),'Classificação geral'!AD18,""),"")</f>
        <v/>
      </c>
      <c r="DO25" s="254" t="str">
        <f>IFERROR(IF(AND($DJ25="mas",'Classificação geral'!$I18=1),'Classificação geral'!M18,""),"")</f>
        <v/>
      </c>
      <c r="DP25" s="254" t="str">
        <f>IFERROR(IF(AND($DJ25="mas",'Classificação geral'!$I18=1),'Classificação geral'!AH18,""),"")</f>
        <v/>
      </c>
      <c r="DQ25" s="256" t="str">
        <f>IFERROR(RANK(DP25,DP:DP,0)+ COUNTIF($DP$12:DP24,DP25),"")</f>
        <v/>
      </c>
      <c r="DS25" s="254" t="str">
        <f>IFERROR(IF(AND('Classificação geral'!$H18="fem",'Classificação geral'!$I18=2,'Classificação geral'!$G18="Tapete"),'Classificação geral'!$A18,""),"")</f>
        <v/>
      </c>
      <c r="DT25" s="254" t="str">
        <f>IFERROR(IF(AND('Classificação geral'!$H18="fem",'Classificação geral'!$I18=2,'Classificação geral'!$G18="Tapete"),'Classificação geral'!$B18,""),"")</f>
        <v/>
      </c>
      <c r="DU25" s="255" t="str">
        <f>IF($DT25='Classificação geral'!$B18,'Classificação geral'!$C18,"")</f>
        <v/>
      </c>
      <c r="DV25" s="255" t="str">
        <f>IF($DT25='Classificação geral'!$B18,'Classificação geral'!$D18,"")</f>
        <v/>
      </c>
      <c r="DW25" s="255" t="str">
        <f>IF($DT25='Classificação geral'!$B18,'Classificação geral'!$H18,"")</f>
        <v/>
      </c>
      <c r="DX25" s="254" t="str">
        <f>IFERROR(IF(AND($DW25="fem",'Classificação geral'!$I18=2),'Classificação geral'!I18,""),"")</f>
        <v/>
      </c>
      <c r="DY25" s="254" t="str">
        <f>IFERROR(IF(AND($DW25="fem",'Classificação geral'!$I18=2),'Classificação geral'!AA18,""),"")</f>
        <v/>
      </c>
      <c r="DZ25" s="254" t="str">
        <f>IFERROR(IF(AND($DW25="fem",'Classificação geral'!$I18=2),'Classificação geral'!AC18,""),"")</f>
        <v/>
      </c>
      <c r="EA25" s="254" t="str">
        <f>IFERROR(IF(AND($DW25="fem",'Classificação geral'!$I18=2),'Classificação geral'!AD18,""),"")</f>
        <v/>
      </c>
      <c r="EB25" s="254" t="str">
        <f>IFERROR(IF(AND($DW25="fem",'Classificação geral'!$I18=2),'Classificação geral'!M18,""),"")</f>
        <v/>
      </c>
      <c r="EC25" s="254" t="str">
        <f>IFERROR(IF(AND($DW25="fem",'Classificação geral'!$I18=2),'Classificação geral'!AH18,""),"")</f>
        <v/>
      </c>
      <c r="ED25" s="256" t="str">
        <f>IFERROR(RANK(EC25,EC:EC,0)+ COUNTIF(EC$12:$EC23,EC25),"")</f>
        <v/>
      </c>
      <c r="EE25" s="244"/>
      <c r="EF25" s="254" t="str">
        <f>IFERROR(IF(AND('Classificação geral'!$H18="mas",'Classificação geral'!$I18=2,'Classificação geral'!$G18="Tapete"),'Classificação geral'!$A18,""),"")</f>
        <v/>
      </c>
      <c r="EG25" s="254" t="str">
        <f>IFERROR(IF(AND('Classificação geral'!$H18="mas",'Classificação geral'!$I18=2,'Classificação geral'!$G18="Tapete"),'Classificação geral'!$B18,""),"")</f>
        <v/>
      </c>
      <c r="EH25" s="255" t="str">
        <f>IF($EG25='Classificação geral'!$B18,'Classificação geral'!$C18,"")</f>
        <v/>
      </c>
      <c r="EI25" s="255" t="str">
        <f>IF($EG25='Classificação geral'!$B18,'Classificação geral'!$D18,"")</f>
        <v/>
      </c>
      <c r="EJ25" s="255" t="str">
        <f>IF($EG25='Classificação geral'!$B18,'Classificação geral'!$H18,"")</f>
        <v/>
      </c>
      <c r="EK25" s="254" t="str">
        <f>IFERROR(IF(AND($EJ25="mas",'Classificação geral'!$I18=2),'Classificação geral'!I18,""),"")</f>
        <v/>
      </c>
      <c r="EL25" s="254" t="str">
        <f>IFERROR(IF(AND($EJ25="mas",'Classificação geral'!$I18=2),'Classificação geral'!AA18,""),"")</f>
        <v/>
      </c>
      <c r="EM25" s="254" t="str">
        <f>IFERROR(IF(AND($EJ25="mas",'Classificação geral'!$I18=2),'Classificação geral'!AC18,""),"")</f>
        <v/>
      </c>
      <c r="EN25" s="254" t="str">
        <f>IFERROR(IF(AND($EJ25="mas",'Classificação geral'!$I18=2),'Classificação geral'!AD18,""),"")</f>
        <v/>
      </c>
      <c r="EO25" s="254" t="str">
        <f>IFERROR(IF(AND($EJ25="mas",'Classificação geral'!$I18=2),'Classificação geral'!M18,""),"")</f>
        <v/>
      </c>
      <c r="EP25" s="254" t="str">
        <f>IFERROR(IF(AND($EJ25="mas",'Classificação geral'!$I18=2),'Classificação geral'!AH18,""),"")</f>
        <v/>
      </c>
      <c r="EQ25" s="256" t="str">
        <f>IFERROR(RANK(EP25,EP:EP,0)+ COUNTIF($EP$12:EP$12,EP25),"")</f>
        <v/>
      </c>
      <c r="ER25" s="244"/>
      <c r="ES25" s="254" t="str">
        <f>IFERROR(IF(AND('Classificação geral'!$H18="fem",'Classificação geral'!$I18=3,'Classificação geral'!$G18="Tapete"),'Classificação geral'!$A18,""),"")</f>
        <v/>
      </c>
      <c r="ET25" s="254" t="str">
        <f>IFERROR(IF(AND('Classificação geral'!$H18="fem",'Classificação geral'!$I18=3,'Classificação geral'!$G18="Tapete"),'Classificação geral'!$B18,""),"")</f>
        <v/>
      </c>
      <c r="EU25" s="255" t="str">
        <f>IF($ET25='Classificação geral'!$B18,'Classificação geral'!$C18,"")</f>
        <v/>
      </c>
      <c r="EV25" s="255" t="str">
        <f>IF($ET25='Classificação geral'!$B18,'Classificação geral'!$D18,"")</f>
        <v/>
      </c>
      <c r="EW25" s="255" t="str">
        <f>IF($ET25='Classificação geral'!$B18,'Classificação geral'!$H18,"")</f>
        <v/>
      </c>
      <c r="EX25" s="255" t="str">
        <f>IF($EW25='Classificação geral'!$H18,'Classificação geral'!$I18,"")</f>
        <v/>
      </c>
      <c r="EY25" s="255" t="str">
        <f>IF($EX25='Classificação geral'!$I18,'Classificação geral'!$AA18,"")</f>
        <v/>
      </c>
      <c r="EZ25" s="255" t="str">
        <f>IF($EX25='Classificação geral'!$I18,'Classificação geral'!$AC18,"")</f>
        <v/>
      </c>
      <c r="FA25" s="255" t="str">
        <f>IF($EX25='Classificação geral'!$I18,'Classificação geral'!$AD18,"")</f>
        <v/>
      </c>
      <c r="FB25" s="255" t="str">
        <f>IF($EX25='Classificação geral'!$I18,'Classificação geral'!$M18,"")</f>
        <v/>
      </c>
      <c r="FC25" s="255" t="str">
        <f>IF($EX25='Classificação geral'!$I18,'Classificação geral'!$AH18,"")</f>
        <v/>
      </c>
      <c r="FD25" s="256" t="str">
        <f>IFERROR(RANK(FC25,FC:FC,0)+ COUNTIF($FC$12:FC23,FC25),"")</f>
        <v/>
      </c>
      <c r="FE25" s="244"/>
      <c r="FF25" s="254" t="str">
        <f>IFERROR(IF(AND('Classificação geral'!$H18="mas",'Classificação geral'!$I18=3,'Classificação geral'!$G18="Tapete"),'Classificação geral'!$A18,""),"")</f>
        <v/>
      </c>
      <c r="FG25" s="254" t="str">
        <f>IFERROR(IF(AND('Classificação geral'!$H18="mas",'Classificação geral'!$I18=3,'Classificação geral'!$G18="Tapete"),'Classificação geral'!$B18,""),"")</f>
        <v/>
      </c>
      <c r="FH25" s="255" t="str">
        <f>IF($FG25='Classificação geral'!$B18,'Classificação geral'!$C18,"")</f>
        <v/>
      </c>
      <c r="FI25" s="255" t="str">
        <f>IF($FG25='Classificação geral'!$B18,'Classificação geral'!$D18,"")</f>
        <v/>
      </c>
      <c r="FJ25" s="255" t="str">
        <f>IF($FG25='Classificação geral'!$B18,'Classificação geral'!$H18,"")</f>
        <v/>
      </c>
      <c r="FK25" s="254" t="str">
        <f>IFERROR(IF(AND($FJ25="mas",'Classificação geral'!$I18=3),'Classificação geral'!I18,""),"")</f>
        <v/>
      </c>
      <c r="FL25" s="254" t="str">
        <f>IFERROR(IF(AND($FJ25="mas",'Classificação geral'!$I18=3),'Classificação geral'!AA18,""),"")</f>
        <v/>
      </c>
      <c r="FM25" s="254" t="str">
        <f>IFERROR(IF(AND($FJ25="mas",'Classificação geral'!$I18=3),'Classificação geral'!AC18,""),"")</f>
        <v/>
      </c>
      <c r="FN25" s="254" t="str">
        <f>IFERROR(IF(AND($FJ25="mas",'Classificação geral'!$I18=3),'Classificação geral'!AD18,""),"")</f>
        <v/>
      </c>
      <c r="FO25" s="254" t="str">
        <f>IFERROR(IF(AND($FJ25="mas",'Classificação geral'!$I18=3),'Classificação geral'!M18,""),"")</f>
        <v/>
      </c>
      <c r="FP25" s="254" t="str">
        <f>IFERROR(IF(AND($FJ25="mas",'Classificação geral'!$I18=3),'Classificação geral'!AH18,""),"")</f>
        <v/>
      </c>
      <c r="FQ25" s="256" t="str">
        <f>IFERROR(RANK(FP25,FP:FP,0)+ COUNTIF(FP$12:$FP23,FP25),"")</f>
        <v/>
      </c>
    </row>
    <row r="26" spans="2:173" s="297" customFormat="1" ht="27.75" customHeight="1" x14ac:dyDescent="0.4">
      <c r="B26" s="309" t="str">
        <f t="shared" si="0"/>
        <v/>
      </c>
      <c r="C26" s="292" t="str">
        <f t="shared" si="1"/>
        <v/>
      </c>
      <c r="D26" s="292" t="str">
        <f t="shared" si="2"/>
        <v/>
      </c>
      <c r="E26" s="292" t="str">
        <f t="shared" si="3"/>
        <v/>
      </c>
      <c r="F26" s="293" t="str">
        <f t="shared" si="4"/>
        <v/>
      </c>
      <c r="G26" s="293" t="str">
        <f t="shared" si="5"/>
        <v/>
      </c>
      <c r="H26" s="294" t="str">
        <f t="shared" si="6"/>
        <v/>
      </c>
      <c r="I26" s="294" t="str">
        <f t="shared" si="7"/>
        <v/>
      </c>
      <c r="J26" s="294" t="str">
        <f t="shared" si="8"/>
        <v/>
      </c>
      <c r="K26" s="294" t="str">
        <f t="shared" si="9"/>
        <v/>
      </c>
      <c r="L26" s="294" t="str">
        <f t="shared" si="10"/>
        <v/>
      </c>
      <c r="M26" s="295">
        <v>13</v>
      </c>
      <c r="N26" s="296"/>
      <c r="O26" s="296"/>
      <c r="P26" s="309" t="str">
        <f t="shared" si="11"/>
        <v/>
      </c>
      <c r="Q26" s="292" t="str">
        <f t="shared" si="12"/>
        <v/>
      </c>
      <c r="R26" s="292" t="str">
        <f t="shared" si="13"/>
        <v/>
      </c>
      <c r="S26" s="292" t="str">
        <f t="shared" si="14"/>
        <v/>
      </c>
      <c r="T26" s="293" t="str">
        <f t="shared" si="15"/>
        <v/>
      </c>
      <c r="U26" s="293" t="str">
        <f t="shared" si="16"/>
        <v/>
      </c>
      <c r="V26" s="294" t="str">
        <f t="shared" si="17"/>
        <v/>
      </c>
      <c r="W26" s="294" t="str">
        <f t="shared" si="18"/>
        <v/>
      </c>
      <c r="X26" s="294" t="str">
        <f t="shared" si="19"/>
        <v/>
      </c>
      <c r="Y26" s="294" t="str">
        <f t="shared" si="20"/>
        <v/>
      </c>
      <c r="Z26" s="294" t="str">
        <f t="shared" si="21"/>
        <v/>
      </c>
      <c r="AA26" s="295">
        <v>13</v>
      </c>
      <c r="AB26" s="296"/>
      <c r="AD26" s="310" t="str">
        <f t="shared" si="22"/>
        <v/>
      </c>
      <c r="AE26" s="292" t="str">
        <f t="shared" si="23"/>
        <v/>
      </c>
      <c r="AF26" s="292" t="str">
        <f t="shared" si="24"/>
        <v/>
      </c>
      <c r="AG26" s="293" t="str">
        <f t="shared" si="25"/>
        <v/>
      </c>
      <c r="AH26" s="293" t="str">
        <f t="shared" si="26"/>
        <v/>
      </c>
      <c r="AI26" s="293" t="str">
        <f t="shared" si="27"/>
        <v/>
      </c>
      <c r="AJ26" s="294" t="str">
        <f t="shared" si="28"/>
        <v/>
      </c>
      <c r="AK26" s="294" t="str">
        <f t="shared" si="29"/>
        <v/>
      </c>
      <c r="AL26" s="294" t="str">
        <f t="shared" si="30"/>
        <v/>
      </c>
      <c r="AM26" s="294" t="str">
        <f t="shared" si="31"/>
        <v/>
      </c>
      <c r="AN26" s="294" t="str">
        <f t="shared" si="32"/>
        <v/>
      </c>
      <c r="AO26" s="295">
        <v>13</v>
      </c>
      <c r="AP26" s="296"/>
      <c r="AQ26" s="296"/>
      <c r="AR26" s="310" t="str">
        <f t="shared" si="33"/>
        <v/>
      </c>
      <c r="AS26" s="292" t="str">
        <f t="shared" si="34"/>
        <v/>
      </c>
      <c r="AT26" s="292" t="str">
        <f t="shared" si="35"/>
        <v/>
      </c>
      <c r="AU26" s="293" t="str">
        <f t="shared" si="36"/>
        <v/>
      </c>
      <c r="AV26" s="293" t="str">
        <f t="shared" si="37"/>
        <v/>
      </c>
      <c r="AW26" s="293" t="str">
        <f t="shared" si="38"/>
        <v/>
      </c>
      <c r="AX26" s="294" t="str">
        <f t="shared" si="39"/>
        <v/>
      </c>
      <c r="AY26" s="294" t="str">
        <f t="shared" si="40"/>
        <v/>
      </c>
      <c r="AZ26" s="294" t="str">
        <f t="shared" si="41"/>
        <v/>
      </c>
      <c r="BA26" s="294" t="str">
        <f t="shared" si="42"/>
        <v/>
      </c>
      <c r="BB26" s="294" t="str">
        <f t="shared" si="43"/>
        <v/>
      </c>
      <c r="BC26" s="295">
        <v>13</v>
      </c>
      <c r="BF26" s="309" t="str">
        <f t="shared" si="44"/>
        <v/>
      </c>
      <c r="BG26" s="292" t="str">
        <f t="shared" si="45"/>
        <v/>
      </c>
      <c r="BH26" s="292" t="str">
        <f t="shared" si="46"/>
        <v/>
      </c>
      <c r="BI26" s="292" t="str">
        <f t="shared" si="47"/>
        <v/>
      </c>
      <c r="BJ26" s="293" t="str">
        <f t="shared" si="48"/>
        <v/>
      </c>
      <c r="BK26" s="293" t="str">
        <f t="shared" si="49"/>
        <v/>
      </c>
      <c r="BL26" s="293" t="str">
        <f t="shared" si="50"/>
        <v/>
      </c>
      <c r="BM26" s="293" t="str">
        <f t="shared" si="51"/>
        <v/>
      </c>
      <c r="BN26" s="293" t="str">
        <f t="shared" si="52"/>
        <v/>
      </c>
      <c r="BO26" s="293" t="str">
        <f t="shared" si="53"/>
        <v/>
      </c>
      <c r="BP26" s="294" t="str">
        <f t="shared" si="54"/>
        <v/>
      </c>
      <c r="BQ26" s="295">
        <v>13</v>
      </c>
      <c r="BR26" s="296"/>
      <c r="BS26" s="296"/>
      <c r="BT26" s="309" t="str">
        <f t="shared" si="55"/>
        <v/>
      </c>
      <c r="BU26" s="292" t="str">
        <f t="shared" si="56"/>
        <v/>
      </c>
      <c r="BV26" s="292" t="str">
        <f t="shared" si="57"/>
        <v/>
      </c>
      <c r="BW26" s="292" t="str">
        <f t="shared" si="58"/>
        <v/>
      </c>
      <c r="BX26" s="293" t="str">
        <f t="shared" si="59"/>
        <v/>
      </c>
      <c r="BY26" s="293" t="str">
        <f t="shared" si="60"/>
        <v/>
      </c>
      <c r="BZ26" s="294" t="str">
        <f t="shared" si="61"/>
        <v/>
      </c>
      <c r="CA26" s="294" t="str">
        <f t="shared" si="62"/>
        <v/>
      </c>
      <c r="CB26" s="294" t="str">
        <f t="shared" si="63"/>
        <v/>
      </c>
      <c r="CC26" s="294" t="str">
        <f t="shared" si="64"/>
        <v/>
      </c>
      <c r="CD26" s="294" t="str">
        <f t="shared" si="65"/>
        <v/>
      </c>
      <c r="CE26" s="295">
        <v>13</v>
      </c>
      <c r="CS26" s="254" t="str">
        <f>IFERROR(IF(AND('Classificação geral'!$H19="FEM",'Classificação geral'!$I19=1,'Classificação geral'!G19="Tapete"),'Classificação geral'!A19,""),"")</f>
        <v/>
      </c>
      <c r="CT26" s="254" t="str">
        <f>IFERROR(IF(AND('Classificação geral'!$H19="FEM",'Classificação geral'!$I19=1,'Classificação geral'!G19="Tapete"),'Classificação geral'!$B19,""),"")</f>
        <v/>
      </c>
      <c r="CU26" s="255" t="str">
        <f>IF($CT26='Classificação geral'!$B19,'Classificação geral'!$C19,"")</f>
        <v/>
      </c>
      <c r="CV26" s="255" t="str">
        <f>IF($CT26='Classificação geral'!$B19,'Classificação geral'!$D19,"")</f>
        <v/>
      </c>
      <c r="CW26" s="255" t="str">
        <f>IF($CT26='Classificação geral'!$B19,'Classificação geral'!$H19,"")</f>
        <v/>
      </c>
      <c r="CX26" s="255" t="str">
        <f>IF($CW26='Classificação geral'!$H19,'Classificação geral'!$I19,"")</f>
        <v/>
      </c>
      <c r="CY26" s="255" t="str">
        <f>IF($CX26='Classificação geral'!$I19,'Classificação geral'!$AA19,"")</f>
        <v/>
      </c>
      <c r="CZ26" s="255" t="str">
        <f>IF($CX26='Classificação geral'!$I19,'Classificação geral'!$AC19,"")</f>
        <v/>
      </c>
      <c r="DA26" s="255" t="str">
        <f>IF($CX26='Classificação geral'!$I19,'Classificação geral'!$AD19,"")</f>
        <v/>
      </c>
      <c r="DB26" s="255" t="str">
        <f>IF($CX26='Classificação geral'!$I19,'Classificação geral'!$M19,"")</f>
        <v/>
      </c>
      <c r="DC26" s="255" t="str">
        <f>IF($CX26='Classificação geral'!$I19,'Classificação geral'!$AH19,"")</f>
        <v/>
      </c>
      <c r="DD26" s="256" t="str">
        <f>IFERROR(RANK(DC26,DC:DC,0)+ COUNTIF($DC$12:DC25,DC26),"")</f>
        <v/>
      </c>
      <c r="DF26" s="254" t="str">
        <f>IFERROR(IF(AND('Classificação geral'!$H19="mas",'Classificação geral'!$I19=1,'Classificação geral'!$G19="Tapete"),'Classificação geral'!$A19,""),"")</f>
        <v/>
      </c>
      <c r="DG26" s="254" t="str">
        <f>IFERROR(IF(AND('Classificação geral'!$H19="mas",'Classificação geral'!$I19=1,'Classificação geral'!$G19="Tapete"),'Classificação geral'!$B19,""),"")</f>
        <v/>
      </c>
      <c r="DH26" s="255" t="str">
        <f>IF($DG26='Classificação geral'!$B19,'Classificação geral'!$C19,"")</f>
        <v/>
      </c>
      <c r="DI26" s="255" t="str">
        <f>IF($DG26='Classificação geral'!$B19,'Classificação geral'!$D19,"")</f>
        <v/>
      </c>
      <c r="DJ26" s="255" t="str">
        <f>IF($DG26='Classificação geral'!$B19,'Classificação geral'!$H19,"")</f>
        <v/>
      </c>
      <c r="DK26" s="254" t="str">
        <f>IFERROR(IF(AND($DJ26="mas",'Classificação geral'!$I19=1),'Classificação geral'!I19,""),"")</f>
        <v/>
      </c>
      <c r="DL26" s="254" t="str">
        <f>IFERROR(IF(AND($DJ26="mas",'Classificação geral'!$I19=1),'Classificação geral'!AA19,""),"")</f>
        <v/>
      </c>
      <c r="DM26" s="254" t="str">
        <f>IFERROR(IF(AND($DJ26="mas",'Classificação geral'!$I19=1),'Classificação geral'!AC19,""),"")</f>
        <v/>
      </c>
      <c r="DN26" s="254" t="str">
        <f>IFERROR(IF(AND($DJ26="mas",'Classificação geral'!$I19=1),'Classificação geral'!AD19,""),"")</f>
        <v/>
      </c>
      <c r="DO26" s="254" t="str">
        <f>IFERROR(IF(AND($DJ26="mas",'Classificação geral'!$I19=1),'Classificação geral'!M19,""),"")</f>
        <v/>
      </c>
      <c r="DP26" s="254" t="str">
        <f>IFERROR(IF(AND($DJ26="mas",'Classificação geral'!$I19=1),'Classificação geral'!AH19,""),"")</f>
        <v/>
      </c>
      <c r="DQ26" s="256" t="str">
        <f>IFERROR(RANK(DP26,DP:DP,0)+ COUNTIF($DP$12:DP25,DP26),"")</f>
        <v/>
      </c>
      <c r="DS26" s="254" t="str">
        <f>IFERROR(IF(AND('Classificação geral'!$H19="fem",'Classificação geral'!$I19=2,'Classificação geral'!$G19="Tapete"),'Classificação geral'!$A19,""),"")</f>
        <v/>
      </c>
      <c r="DT26" s="254" t="str">
        <f>IFERROR(IF(AND('Classificação geral'!$H19="fem",'Classificação geral'!$I19=2,'Classificação geral'!$G19="Tapete"),'Classificação geral'!$B19,""),"")</f>
        <v/>
      </c>
      <c r="DU26" s="255" t="str">
        <f>IF($DT26='Classificação geral'!$B19,'Classificação geral'!$C19,"")</f>
        <v/>
      </c>
      <c r="DV26" s="255" t="str">
        <f>IF($DT26='Classificação geral'!$B19,'Classificação geral'!$D19,"")</f>
        <v/>
      </c>
      <c r="DW26" s="255" t="str">
        <f>IF($DT26='Classificação geral'!$B19,'Classificação geral'!$H19,"")</f>
        <v/>
      </c>
      <c r="DX26" s="254" t="str">
        <f>IFERROR(IF(AND($DW26="fem",'Classificação geral'!$I19=2),'Classificação geral'!I19,""),"")</f>
        <v/>
      </c>
      <c r="DY26" s="254" t="str">
        <f>IFERROR(IF(AND($DW26="fem",'Classificação geral'!$I19=2),'Classificação geral'!AA19,""),"")</f>
        <v/>
      </c>
      <c r="DZ26" s="254" t="str">
        <f>IFERROR(IF(AND($DW26="fem",'Classificação geral'!$I19=2),'Classificação geral'!AC19,""),"")</f>
        <v/>
      </c>
      <c r="EA26" s="254" t="str">
        <f>IFERROR(IF(AND($DW26="fem",'Classificação geral'!$I19=2),'Classificação geral'!AD19,""),"")</f>
        <v/>
      </c>
      <c r="EB26" s="254" t="str">
        <f>IFERROR(IF(AND($DW26="fem",'Classificação geral'!$I19=2),'Classificação geral'!M19,""),"")</f>
        <v/>
      </c>
      <c r="EC26" s="254" t="str">
        <f>IFERROR(IF(AND($DW26="fem",'Classificação geral'!$I19=2),'Classificação geral'!AH19,""),"")</f>
        <v/>
      </c>
      <c r="ED26" s="256" t="str">
        <f>IFERROR(RANK(EC26,EC:EC,0)+ COUNTIF(EC$12:$EC24,EC26),"")</f>
        <v/>
      </c>
      <c r="EE26" s="244"/>
      <c r="EF26" s="254" t="str">
        <f>IFERROR(IF(AND('Classificação geral'!$H19="mas",'Classificação geral'!$I19=2,'Classificação geral'!$G19="Tapete"),'Classificação geral'!$A19,""),"")</f>
        <v/>
      </c>
      <c r="EG26" s="254" t="str">
        <f>IFERROR(IF(AND('Classificação geral'!$H19="mas",'Classificação geral'!$I19=2,'Classificação geral'!$G19="Tapete"),'Classificação geral'!$B19,""),"")</f>
        <v/>
      </c>
      <c r="EH26" s="255" t="str">
        <f>IF($EG26='Classificação geral'!$B19,'Classificação geral'!$C19,"")</f>
        <v/>
      </c>
      <c r="EI26" s="255" t="str">
        <f>IF($EG26='Classificação geral'!$B19,'Classificação geral'!$D19,"")</f>
        <v/>
      </c>
      <c r="EJ26" s="255" t="str">
        <f>IF($EG26='Classificação geral'!$B19,'Classificação geral'!$H19,"")</f>
        <v/>
      </c>
      <c r="EK26" s="254" t="str">
        <f>IFERROR(IF(AND($EJ26="mas",'Classificação geral'!$I19=2),'Classificação geral'!I19,""),"")</f>
        <v/>
      </c>
      <c r="EL26" s="254" t="str">
        <f>IFERROR(IF(AND($EJ26="mas",'Classificação geral'!$I19=2),'Classificação geral'!AA19,""),"")</f>
        <v/>
      </c>
      <c r="EM26" s="254" t="str">
        <f>IFERROR(IF(AND($EJ26="mas",'Classificação geral'!$I19=2),'Classificação geral'!AC19,""),"")</f>
        <v/>
      </c>
      <c r="EN26" s="254" t="str">
        <f>IFERROR(IF(AND($EJ26="mas",'Classificação geral'!$I19=2),'Classificação geral'!AD19,""),"")</f>
        <v/>
      </c>
      <c r="EO26" s="254" t="str">
        <f>IFERROR(IF(AND($EJ26="mas",'Classificação geral'!$I19=2),'Classificação geral'!M19,""),"")</f>
        <v/>
      </c>
      <c r="EP26" s="254" t="str">
        <f>IFERROR(IF(AND($EJ26="mas",'Classificação geral'!$I19=2),'Classificação geral'!AH19,""),"")</f>
        <v/>
      </c>
      <c r="EQ26" s="256" t="str">
        <f>IFERROR(RANK(EP26,EP:EP,0)+ COUNTIF($EP$12:EP$12,EP26),"")</f>
        <v/>
      </c>
      <c r="ER26" s="244"/>
      <c r="ES26" s="254" t="str">
        <f>IFERROR(IF(AND('Classificação geral'!$H19="fem",'Classificação geral'!$I19=3,'Classificação geral'!$G19="Tapete"),'Classificação geral'!$A19,""),"")</f>
        <v/>
      </c>
      <c r="ET26" s="254" t="str">
        <f>IFERROR(IF(AND('Classificação geral'!$H19="fem",'Classificação geral'!$I19=3,'Classificação geral'!$G19="Tapete"),'Classificação geral'!$B19,""),"")</f>
        <v/>
      </c>
      <c r="EU26" s="255" t="str">
        <f>IF($ET26='Classificação geral'!$B19,'Classificação geral'!$C19,"")</f>
        <v/>
      </c>
      <c r="EV26" s="255" t="str">
        <f>IF($ET26='Classificação geral'!$B19,'Classificação geral'!$D19,"")</f>
        <v/>
      </c>
      <c r="EW26" s="255" t="str">
        <f>IF($ET26='Classificação geral'!$B19,'Classificação geral'!$H19,"")</f>
        <v/>
      </c>
      <c r="EX26" s="255" t="str">
        <f>IF($EW26='Classificação geral'!$H19,'Classificação geral'!$I19,"")</f>
        <v/>
      </c>
      <c r="EY26" s="255" t="str">
        <f>IF($EX26='Classificação geral'!$I19,'Classificação geral'!$AA19,"")</f>
        <v/>
      </c>
      <c r="EZ26" s="255" t="str">
        <f>IF($EX26='Classificação geral'!$I19,'Classificação geral'!$AC19,"")</f>
        <v/>
      </c>
      <c r="FA26" s="255" t="str">
        <f>IF($EX26='Classificação geral'!$I19,'Classificação geral'!$AD19,"")</f>
        <v/>
      </c>
      <c r="FB26" s="255" t="str">
        <f>IF($EX26='Classificação geral'!$I19,'Classificação geral'!$M19,"")</f>
        <v/>
      </c>
      <c r="FC26" s="255" t="str">
        <f>IF($EX26='Classificação geral'!$I19,'Classificação geral'!$AH19,"")</f>
        <v/>
      </c>
      <c r="FD26" s="256" t="str">
        <f>IFERROR(RANK(FC26,FC:FC,0)+ COUNTIF($FC$12:FC24,FC26),"")</f>
        <v/>
      </c>
      <c r="FE26" s="244"/>
      <c r="FF26" s="254" t="str">
        <f>IFERROR(IF(AND('Classificação geral'!$H19="mas",'Classificação geral'!$I19=3,'Classificação geral'!$G19="Tapete"),'Classificação geral'!$A19,""),"")</f>
        <v/>
      </c>
      <c r="FG26" s="254" t="str">
        <f>IFERROR(IF(AND('Classificação geral'!$H19="mas",'Classificação geral'!$I19=3,'Classificação geral'!$G19="Tapete"),'Classificação geral'!$B19,""),"")</f>
        <v/>
      </c>
      <c r="FH26" s="255" t="str">
        <f>IF($FG26='Classificação geral'!$B19,'Classificação geral'!$C19,"")</f>
        <v/>
      </c>
      <c r="FI26" s="255" t="str">
        <f>IF($FG26='Classificação geral'!$B19,'Classificação geral'!$D19,"")</f>
        <v/>
      </c>
      <c r="FJ26" s="255" t="str">
        <f>IF($FG26='Classificação geral'!$B19,'Classificação geral'!$H19,"")</f>
        <v/>
      </c>
      <c r="FK26" s="254" t="str">
        <f>IFERROR(IF(AND($FJ26="mas",'Classificação geral'!$I19=3),'Classificação geral'!I19,""),"")</f>
        <v/>
      </c>
      <c r="FL26" s="254" t="str">
        <f>IFERROR(IF(AND($FJ26="mas",'Classificação geral'!$I19=3),'Classificação geral'!AA19,""),"")</f>
        <v/>
      </c>
      <c r="FM26" s="254" t="str">
        <f>IFERROR(IF(AND($FJ26="mas",'Classificação geral'!$I19=3),'Classificação geral'!AC19,""),"")</f>
        <v/>
      </c>
      <c r="FN26" s="254" t="str">
        <f>IFERROR(IF(AND($FJ26="mas",'Classificação geral'!$I19=3),'Classificação geral'!AD19,""),"")</f>
        <v/>
      </c>
      <c r="FO26" s="254" t="str">
        <f>IFERROR(IF(AND($FJ26="mas",'Classificação geral'!$I19=3),'Classificação geral'!M19,""),"")</f>
        <v/>
      </c>
      <c r="FP26" s="254" t="str">
        <f>IFERROR(IF(AND($FJ26="mas",'Classificação geral'!$I19=3),'Classificação geral'!AH19,""),"")</f>
        <v/>
      </c>
      <c r="FQ26" s="256" t="str">
        <f>IFERROR(RANK(FP26,FP:FP,0)+ COUNTIF(FP$12:$FP24,FP26),"")</f>
        <v/>
      </c>
    </row>
    <row r="27" spans="2:173" s="297" customFormat="1" ht="27.75" customHeight="1" x14ac:dyDescent="0.4">
      <c r="B27" s="309" t="str">
        <f t="shared" si="0"/>
        <v/>
      </c>
      <c r="C27" s="292" t="str">
        <f t="shared" si="1"/>
        <v/>
      </c>
      <c r="D27" s="292" t="str">
        <f t="shared" si="2"/>
        <v/>
      </c>
      <c r="E27" s="292" t="str">
        <f t="shared" si="3"/>
        <v/>
      </c>
      <c r="F27" s="293" t="str">
        <f t="shared" si="4"/>
        <v/>
      </c>
      <c r="G27" s="293" t="str">
        <f t="shared" si="5"/>
        <v/>
      </c>
      <c r="H27" s="294" t="str">
        <f t="shared" si="6"/>
        <v/>
      </c>
      <c r="I27" s="294" t="str">
        <f t="shared" si="7"/>
        <v/>
      </c>
      <c r="J27" s="294" t="str">
        <f t="shared" si="8"/>
        <v/>
      </c>
      <c r="K27" s="294" t="str">
        <f t="shared" si="9"/>
        <v/>
      </c>
      <c r="L27" s="294" t="str">
        <f t="shared" si="10"/>
        <v/>
      </c>
      <c r="M27" s="295">
        <v>14</v>
      </c>
      <c r="N27" s="296"/>
      <c r="O27" s="296"/>
      <c r="P27" s="309" t="str">
        <f t="shared" si="11"/>
        <v/>
      </c>
      <c r="Q27" s="292" t="str">
        <f t="shared" si="12"/>
        <v/>
      </c>
      <c r="R27" s="292" t="str">
        <f t="shared" si="13"/>
        <v/>
      </c>
      <c r="S27" s="292" t="str">
        <f t="shared" si="14"/>
        <v/>
      </c>
      <c r="T27" s="293" t="str">
        <f t="shared" si="15"/>
        <v/>
      </c>
      <c r="U27" s="293" t="str">
        <f t="shared" si="16"/>
        <v/>
      </c>
      <c r="V27" s="294" t="str">
        <f t="shared" si="17"/>
        <v/>
      </c>
      <c r="W27" s="294" t="str">
        <f t="shared" si="18"/>
        <v/>
      </c>
      <c r="X27" s="294" t="str">
        <f t="shared" si="19"/>
        <v/>
      </c>
      <c r="Y27" s="294" t="str">
        <f t="shared" si="20"/>
        <v/>
      </c>
      <c r="Z27" s="294" t="str">
        <f t="shared" si="21"/>
        <v/>
      </c>
      <c r="AA27" s="295">
        <v>14</v>
      </c>
      <c r="AB27" s="296"/>
      <c r="AD27" s="310" t="str">
        <f t="shared" si="22"/>
        <v/>
      </c>
      <c r="AE27" s="292" t="str">
        <f t="shared" si="23"/>
        <v/>
      </c>
      <c r="AF27" s="292" t="str">
        <f t="shared" si="24"/>
        <v/>
      </c>
      <c r="AG27" s="293" t="str">
        <f t="shared" si="25"/>
        <v/>
      </c>
      <c r="AH27" s="293" t="str">
        <f t="shared" si="26"/>
        <v/>
      </c>
      <c r="AI27" s="293" t="str">
        <f t="shared" si="27"/>
        <v/>
      </c>
      <c r="AJ27" s="294" t="str">
        <f t="shared" si="28"/>
        <v/>
      </c>
      <c r="AK27" s="294" t="str">
        <f t="shared" si="29"/>
        <v/>
      </c>
      <c r="AL27" s="294" t="str">
        <f t="shared" si="30"/>
        <v/>
      </c>
      <c r="AM27" s="294" t="str">
        <f t="shared" si="31"/>
        <v/>
      </c>
      <c r="AN27" s="294" t="str">
        <f t="shared" si="32"/>
        <v/>
      </c>
      <c r="AO27" s="295">
        <v>14</v>
      </c>
      <c r="AP27" s="296"/>
      <c r="AQ27" s="296"/>
      <c r="AR27" s="310" t="str">
        <f t="shared" si="33"/>
        <v/>
      </c>
      <c r="AS27" s="292" t="str">
        <f t="shared" si="34"/>
        <v/>
      </c>
      <c r="AT27" s="292" t="str">
        <f t="shared" si="35"/>
        <v/>
      </c>
      <c r="AU27" s="293" t="str">
        <f t="shared" si="36"/>
        <v/>
      </c>
      <c r="AV27" s="293" t="str">
        <f t="shared" si="37"/>
        <v/>
      </c>
      <c r="AW27" s="293" t="str">
        <f t="shared" si="38"/>
        <v/>
      </c>
      <c r="AX27" s="294" t="str">
        <f t="shared" si="39"/>
        <v/>
      </c>
      <c r="AY27" s="294" t="str">
        <f t="shared" si="40"/>
        <v/>
      </c>
      <c r="AZ27" s="294" t="str">
        <f t="shared" si="41"/>
        <v/>
      </c>
      <c r="BA27" s="294" t="str">
        <f t="shared" si="42"/>
        <v/>
      </c>
      <c r="BB27" s="294" t="str">
        <f t="shared" si="43"/>
        <v/>
      </c>
      <c r="BC27" s="295">
        <v>14</v>
      </c>
      <c r="BF27" s="309" t="str">
        <f t="shared" si="44"/>
        <v/>
      </c>
      <c r="BG27" s="292" t="str">
        <f t="shared" si="45"/>
        <v/>
      </c>
      <c r="BH27" s="292" t="str">
        <f t="shared" si="46"/>
        <v/>
      </c>
      <c r="BI27" s="292" t="str">
        <f t="shared" si="47"/>
        <v/>
      </c>
      <c r="BJ27" s="293" t="str">
        <f t="shared" si="48"/>
        <v/>
      </c>
      <c r="BK27" s="293" t="str">
        <f t="shared" si="49"/>
        <v/>
      </c>
      <c r="BL27" s="293" t="str">
        <f t="shared" si="50"/>
        <v/>
      </c>
      <c r="BM27" s="293" t="str">
        <f t="shared" si="51"/>
        <v/>
      </c>
      <c r="BN27" s="293" t="str">
        <f t="shared" si="52"/>
        <v/>
      </c>
      <c r="BO27" s="293" t="str">
        <f t="shared" si="53"/>
        <v/>
      </c>
      <c r="BP27" s="294" t="str">
        <f t="shared" si="54"/>
        <v/>
      </c>
      <c r="BQ27" s="295">
        <v>14</v>
      </c>
      <c r="BR27" s="296"/>
      <c r="BS27" s="296"/>
      <c r="BT27" s="309" t="str">
        <f t="shared" si="55"/>
        <v/>
      </c>
      <c r="BU27" s="292" t="str">
        <f t="shared" si="56"/>
        <v/>
      </c>
      <c r="BV27" s="292" t="str">
        <f t="shared" si="57"/>
        <v/>
      </c>
      <c r="BW27" s="292" t="str">
        <f t="shared" si="58"/>
        <v/>
      </c>
      <c r="BX27" s="293" t="str">
        <f t="shared" si="59"/>
        <v/>
      </c>
      <c r="BY27" s="293" t="str">
        <f t="shared" si="60"/>
        <v/>
      </c>
      <c r="BZ27" s="294" t="str">
        <f t="shared" si="61"/>
        <v/>
      </c>
      <c r="CA27" s="294" t="str">
        <f t="shared" si="62"/>
        <v/>
      </c>
      <c r="CB27" s="294" t="str">
        <f t="shared" si="63"/>
        <v/>
      </c>
      <c r="CC27" s="294" t="str">
        <f t="shared" si="64"/>
        <v/>
      </c>
      <c r="CD27" s="294" t="str">
        <f t="shared" si="65"/>
        <v/>
      </c>
      <c r="CE27" s="295">
        <v>14</v>
      </c>
      <c r="CS27" s="254" t="str">
        <f>IFERROR(IF(AND('Classificação geral'!$H20="FEM",'Classificação geral'!$I20=1,'Classificação geral'!G20="Tapete"),'Classificação geral'!A20,""),"")</f>
        <v/>
      </c>
      <c r="CT27" s="254" t="str">
        <f>IFERROR(IF(AND('Classificação geral'!$H20="FEM",'Classificação geral'!$I20=1,'Classificação geral'!G20="Tapete"),'Classificação geral'!$B20,""),"")</f>
        <v/>
      </c>
      <c r="CU27" s="255" t="str">
        <f>IF($CT27='Classificação geral'!$B20,'Classificação geral'!$C20,"")</f>
        <v/>
      </c>
      <c r="CV27" s="255" t="str">
        <f>IF($CT27='Classificação geral'!$B20,'Classificação geral'!$D20,"")</f>
        <v/>
      </c>
      <c r="CW27" s="255" t="str">
        <f>IF($CT27='Classificação geral'!$B20,'Classificação geral'!$H20,"")</f>
        <v/>
      </c>
      <c r="CX27" s="255" t="str">
        <f>IF($CW27='Classificação geral'!$H20,'Classificação geral'!$I20,"")</f>
        <v/>
      </c>
      <c r="CY27" s="255" t="str">
        <f>IF($CX27='Classificação geral'!$I20,'Classificação geral'!$AA20,"")</f>
        <v/>
      </c>
      <c r="CZ27" s="255" t="str">
        <f>IF($CX27='Classificação geral'!$I20,'Classificação geral'!$AC20,"")</f>
        <v/>
      </c>
      <c r="DA27" s="255" t="str">
        <f>IF($CX27='Classificação geral'!$I20,'Classificação geral'!$AD20,"")</f>
        <v/>
      </c>
      <c r="DB27" s="255" t="str">
        <f>IF($CX27='Classificação geral'!$I20,'Classificação geral'!$M20,"")</f>
        <v/>
      </c>
      <c r="DC27" s="255" t="str">
        <f>IF($CX27='Classificação geral'!$I20,'Classificação geral'!$AH20,"")</f>
        <v/>
      </c>
      <c r="DD27" s="256" t="str">
        <f>IFERROR(RANK(DC27,DC:DC,0)+ COUNTIF($DC$12:DC26,DC27),"")</f>
        <v/>
      </c>
      <c r="DF27" s="254" t="str">
        <f>IFERROR(IF(AND('Classificação geral'!$H20="mas",'Classificação geral'!$I20=1,'Classificação geral'!$G20="Tapete"),'Classificação geral'!$A20,""),"")</f>
        <v/>
      </c>
      <c r="DG27" s="254" t="str">
        <f>IFERROR(IF(AND('Classificação geral'!$H20="mas",'Classificação geral'!$I20=1,'Classificação geral'!$G20="Tapete"),'Classificação geral'!$B20,""),"")</f>
        <v/>
      </c>
      <c r="DH27" s="255" t="str">
        <f>IF($DG27='Classificação geral'!$B20,'Classificação geral'!$C20,"")</f>
        <v/>
      </c>
      <c r="DI27" s="255" t="str">
        <f>IF($DG27='Classificação geral'!$B20,'Classificação geral'!$D20,"")</f>
        <v/>
      </c>
      <c r="DJ27" s="255" t="str">
        <f>IF($DG27='Classificação geral'!$B20,'Classificação geral'!$H20,"")</f>
        <v/>
      </c>
      <c r="DK27" s="254" t="str">
        <f>IFERROR(IF(AND($DJ27="mas",'Classificação geral'!$I20=1),'Classificação geral'!I20,""),"")</f>
        <v/>
      </c>
      <c r="DL27" s="254" t="str">
        <f>IFERROR(IF(AND($DJ27="mas",'Classificação geral'!$I20=1),'Classificação geral'!AA20,""),"")</f>
        <v/>
      </c>
      <c r="DM27" s="254" t="str">
        <f>IFERROR(IF(AND($DJ27="mas",'Classificação geral'!$I20=1),'Classificação geral'!AC20,""),"")</f>
        <v/>
      </c>
      <c r="DN27" s="254" t="str">
        <f>IFERROR(IF(AND($DJ27="mas",'Classificação geral'!$I20=1),'Classificação geral'!AD20,""),"")</f>
        <v/>
      </c>
      <c r="DO27" s="254" t="str">
        <f>IFERROR(IF(AND($DJ27="mas",'Classificação geral'!$I20=1),'Classificação geral'!M20,""),"")</f>
        <v/>
      </c>
      <c r="DP27" s="254" t="str">
        <f>IFERROR(IF(AND($DJ27="mas",'Classificação geral'!$I20=1),'Classificação geral'!AH20,""),"")</f>
        <v/>
      </c>
      <c r="DQ27" s="256" t="str">
        <f>IFERROR(RANK(DP27,DP:DP,0)+ COUNTIF($DP$12:DP26,DP27),"")</f>
        <v/>
      </c>
      <c r="DS27" s="254" t="str">
        <f>IFERROR(IF(AND('Classificação geral'!$H20="fem",'Classificação geral'!$I20=2,'Classificação geral'!$G20="Tapete"),'Classificação geral'!$A20,""),"")</f>
        <v/>
      </c>
      <c r="DT27" s="254" t="str">
        <f>IFERROR(IF(AND('Classificação geral'!$H20="fem",'Classificação geral'!$I20=2,'Classificação geral'!$G20="Tapete"),'Classificação geral'!$B20,""),"")</f>
        <v/>
      </c>
      <c r="DU27" s="255" t="str">
        <f>IF($DT27='Classificação geral'!$B20,'Classificação geral'!$C20,"")</f>
        <v/>
      </c>
      <c r="DV27" s="255" t="str">
        <f>IF($DT27='Classificação geral'!$B20,'Classificação geral'!$D20,"")</f>
        <v/>
      </c>
      <c r="DW27" s="255" t="str">
        <f>IF($DT27='Classificação geral'!$B20,'Classificação geral'!$H20,"")</f>
        <v/>
      </c>
      <c r="DX27" s="254" t="str">
        <f>IFERROR(IF(AND($DW27="fem",'Classificação geral'!$I20=2),'Classificação geral'!I20,""),"")</f>
        <v/>
      </c>
      <c r="DY27" s="254" t="str">
        <f>IFERROR(IF(AND($DW27="fem",'Classificação geral'!$I20=2),'Classificação geral'!AA20,""),"")</f>
        <v/>
      </c>
      <c r="DZ27" s="254" t="str">
        <f>IFERROR(IF(AND($DW27="fem",'Classificação geral'!$I20=2),'Classificação geral'!AC20,""),"")</f>
        <v/>
      </c>
      <c r="EA27" s="254" t="str">
        <f>IFERROR(IF(AND($DW27="fem",'Classificação geral'!$I20=2),'Classificação geral'!AD20,""),"")</f>
        <v/>
      </c>
      <c r="EB27" s="254" t="str">
        <f>IFERROR(IF(AND($DW27="fem",'Classificação geral'!$I20=2),'Classificação geral'!M20,""),"")</f>
        <v/>
      </c>
      <c r="EC27" s="254" t="str">
        <f>IFERROR(IF(AND($DW27="fem",'Classificação geral'!$I20=2),'Classificação geral'!AH20,""),"")</f>
        <v/>
      </c>
      <c r="ED27" s="256" t="str">
        <f>IFERROR(RANK(EC27,EC:EC,0)+ COUNTIF(EC$12:$EC25,EC27),"")</f>
        <v/>
      </c>
      <c r="EE27" s="244"/>
      <c r="EF27" s="254" t="str">
        <f>IFERROR(IF(AND('Classificação geral'!$H20="mas",'Classificação geral'!$I20=2,'Classificação geral'!$G20="Tapete"),'Classificação geral'!$A20,""),"")</f>
        <v/>
      </c>
      <c r="EG27" s="254" t="str">
        <f>IFERROR(IF(AND('Classificação geral'!$H20="mas",'Classificação geral'!$I20=2,'Classificação geral'!$G20="Tapete"),'Classificação geral'!$B20,""),"")</f>
        <v/>
      </c>
      <c r="EH27" s="255" t="str">
        <f>IF($EG27='Classificação geral'!$B20,'Classificação geral'!$C20,"")</f>
        <v/>
      </c>
      <c r="EI27" s="255" t="str">
        <f>IF($EG27='Classificação geral'!$B20,'Classificação geral'!$D20,"")</f>
        <v/>
      </c>
      <c r="EJ27" s="255" t="str">
        <f>IF($EG27='Classificação geral'!$B20,'Classificação geral'!$H20,"")</f>
        <v/>
      </c>
      <c r="EK27" s="254" t="str">
        <f>IFERROR(IF(AND($EJ27="mas",'Classificação geral'!$I20=2),'Classificação geral'!I20,""),"")</f>
        <v/>
      </c>
      <c r="EL27" s="254" t="str">
        <f>IFERROR(IF(AND($EJ27="mas",'Classificação geral'!$I20=2),'Classificação geral'!AA20,""),"")</f>
        <v/>
      </c>
      <c r="EM27" s="254" t="str">
        <f>IFERROR(IF(AND($EJ27="mas",'Classificação geral'!$I20=2),'Classificação geral'!AC20,""),"")</f>
        <v/>
      </c>
      <c r="EN27" s="254" t="str">
        <f>IFERROR(IF(AND($EJ27="mas",'Classificação geral'!$I20=2),'Classificação geral'!AD20,""),"")</f>
        <v/>
      </c>
      <c r="EO27" s="254" t="str">
        <f>IFERROR(IF(AND($EJ27="mas",'Classificação geral'!$I20=2),'Classificação geral'!M20,""),"")</f>
        <v/>
      </c>
      <c r="EP27" s="254" t="str">
        <f>IFERROR(IF(AND($EJ27="mas",'Classificação geral'!$I20=2),'Classificação geral'!AH20,""),"")</f>
        <v/>
      </c>
      <c r="EQ27" s="256" t="str">
        <f>IFERROR(RANK(EP27,EP:EP,0)+ COUNTIF($EP$12:EP$12,EP27),"")</f>
        <v/>
      </c>
      <c r="ER27" s="244"/>
      <c r="ES27" s="254" t="str">
        <f>IFERROR(IF(AND('Classificação geral'!$H20="fem",'Classificação geral'!$I20=3,'Classificação geral'!$G20="Tapete"),'Classificação geral'!$A20,""),"")</f>
        <v/>
      </c>
      <c r="ET27" s="254" t="str">
        <f>IFERROR(IF(AND('Classificação geral'!$H20="fem",'Classificação geral'!$I20=3,'Classificação geral'!$G20="Tapete"),'Classificação geral'!$B20,""),"")</f>
        <v/>
      </c>
      <c r="EU27" s="255" t="str">
        <f>IF($ET27='Classificação geral'!$B20,'Classificação geral'!$C20,"")</f>
        <v/>
      </c>
      <c r="EV27" s="255" t="str">
        <f>IF($ET27='Classificação geral'!$B20,'Classificação geral'!$D20,"")</f>
        <v/>
      </c>
      <c r="EW27" s="255" t="str">
        <f>IF($ET27='Classificação geral'!$B20,'Classificação geral'!$H20,"")</f>
        <v/>
      </c>
      <c r="EX27" s="255" t="str">
        <f>IF($EW27='Classificação geral'!$H20,'Classificação geral'!$I20,"")</f>
        <v/>
      </c>
      <c r="EY27" s="255" t="str">
        <f>IF($EX27='Classificação geral'!$I20,'Classificação geral'!$AA20,"")</f>
        <v/>
      </c>
      <c r="EZ27" s="255" t="str">
        <f>IF($EX27='Classificação geral'!$I20,'Classificação geral'!$AC20,"")</f>
        <v/>
      </c>
      <c r="FA27" s="255" t="str">
        <f>IF($EX27='Classificação geral'!$I20,'Classificação geral'!$AD20,"")</f>
        <v/>
      </c>
      <c r="FB27" s="255" t="str">
        <f>IF($EX27='Classificação geral'!$I20,'Classificação geral'!$M20,"")</f>
        <v/>
      </c>
      <c r="FC27" s="255" t="str">
        <f>IF($EX27='Classificação geral'!$I20,'Classificação geral'!$AH20,"")</f>
        <v/>
      </c>
      <c r="FD27" s="256" t="str">
        <f>IFERROR(RANK(FC27,FC:FC,0)+ COUNTIF($FC$12:FC25,FC27),"")</f>
        <v/>
      </c>
      <c r="FE27" s="244"/>
      <c r="FF27" s="254" t="str">
        <f>IFERROR(IF(AND('Classificação geral'!$H20="mas",'Classificação geral'!$I20=3,'Classificação geral'!$G20="Tapete"),'Classificação geral'!$A20,""),"")</f>
        <v/>
      </c>
      <c r="FG27" s="254" t="str">
        <f>IFERROR(IF(AND('Classificação geral'!$H20="mas",'Classificação geral'!$I20=3,'Classificação geral'!$G20="Tapete"),'Classificação geral'!$B20,""),"")</f>
        <v/>
      </c>
      <c r="FH27" s="255" t="str">
        <f>IF($FG27='Classificação geral'!$B20,'Classificação geral'!$C20,"")</f>
        <v/>
      </c>
      <c r="FI27" s="255" t="str">
        <f>IF($FG27='Classificação geral'!$B20,'Classificação geral'!$D20,"")</f>
        <v/>
      </c>
      <c r="FJ27" s="255" t="str">
        <f>IF($FG27='Classificação geral'!$B20,'Classificação geral'!$H20,"")</f>
        <v/>
      </c>
      <c r="FK27" s="254" t="str">
        <f>IFERROR(IF(AND($FJ27="mas",'Classificação geral'!$I20=3),'Classificação geral'!I20,""),"")</f>
        <v/>
      </c>
      <c r="FL27" s="254" t="str">
        <f>IFERROR(IF(AND($FJ27="mas",'Classificação geral'!$I20=3),'Classificação geral'!AA20,""),"")</f>
        <v/>
      </c>
      <c r="FM27" s="254" t="str">
        <f>IFERROR(IF(AND($FJ27="mas",'Classificação geral'!$I20=3),'Classificação geral'!AC20,""),"")</f>
        <v/>
      </c>
      <c r="FN27" s="254" t="str">
        <f>IFERROR(IF(AND($FJ27="mas",'Classificação geral'!$I20=3),'Classificação geral'!AD20,""),"")</f>
        <v/>
      </c>
      <c r="FO27" s="254" t="str">
        <f>IFERROR(IF(AND($FJ27="mas",'Classificação geral'!$I20=3),'Classificação geral'!M20,""),"")</f>
        <v/>
      </c>
      <c r="FP27" s="254" t="str">
        <f>IFERROR(IF(AND($FJ27="mas",'Classificação geral'!$I20=3),'Classificação geral'!AH20,""),"")</f>
        <v/>
      </c>
      <c r="FQ27" s="256" t="str">
        <f>IFERROR(RANK(FP27,FP:FP,0)+ COUNTIF(FP$12:$FP25,FP27),"")</f>
        <v/>
      </c>
    </row>
    <row r="28" spans="2:173" s="297" customFormat="1" ht="27.75" customHeight="1" x14ac:dyDescent="0.4">
      <c r="B28" s="309" t="str">
        <f t="shared" si="0"/>
        <v/>
      </c>
      <c r="C28" s="292" t="str">
        <f t="shared" si="1"/>
        <v/>
      </c>
      <c r="D28" s="292" t="str">
        <f t="shared" si="2"/>
        <v/>
      </c>
      <c r="E28" s="292" t="str">
        <f t="shared" si="3"/>
        <v/>
      </c>
      <c r="F28" s="293" t="str">
        <f t="shared" si="4"/>
        <v/>
      </c>
      <c r="G28" s="293" t="str">
        <f t="shared" si="5"/>
        <v/>
      </c>
      <c r="H28" s="294" t="str">
        <f t="shared" si="6"/>
        <v/>
      </c>
      <c r="I28" s="294" t="str">
        <f t="shared" si="7"/>
        <v/>
      </c>
      <c r="J28" s="294" t="str">
        <f t="shared" si="8"/>
        <v/>
      </c>
      <c r="K28" s="294" t="str">
        <f t="shared" si="9"/>
        <v/>
      </c>
      <c r="L28" s="294" t="str">
        <f t="shared" si="10"/>
        <v/>
      </c>
      <c r="M28" s="295">
        <v>15</v>
      </c>
      <c r="N28" s="296"/>
      <c r="O28" s="296"/>
      <c r="P28" s="309" t="str">
        <f t="shared" si="11"/>
        <v/>
      </c>
      <c r="Q28" s="292" t="str">
        <f t="shared" si="12"/>
        <v/>
      </c>
      <c r="R28" s="292" t="str">
        <f t="shared" si="13"/>
        <v/>
      </c>
      <c r="S28" s="292" t="str">
        <f t="shared" si="14"/>
        <v/>
      </c>
      <c r="T28" s="293" t="str">
        <f t="shared" si="15"/>
        <v/>
      </c>
      <c r="U28" s="293" t="str">
        <f t="shared" si="16"/>
        <v/>
      </c>
      <c r="V28" s="294" t="str">
        <f t="shared" si="17"/>
        <v/>
      </c>
      <c r="W28" s="294" t="str">
        <f t="shared" si="18"/>
        <v/>
      </c>
      <c r="X28" s="294" t="str">
        <f t="shared" si="19"/>
        <v/>
      </c>
      <c r="Y28" s="294" t="str">
        <f t="shared" si="20"/>
        <v/>
      </c>
      <c r="Z28" s="294" t="str">
        <f t="shared" si="21"/>
        <v/>
      </c>
      <c r="AA28" s="295">
        <v>15</v>
      </c>
      <c r="AB28" s="296"/>
      <c r="AD28" s="310" t="str">
        <f t="shared" si="22"/>
        <v/>
      </c>
      <c r="AE28" s="292" t="str">
        <f t="shared" si="23"/>
        <v/>
      </c>
      <c r="AF28" s="292" t="str">
        <f t="shared" si="24"/>
        <v/>
      </c>
      <c r="AG28" s="293" t="str">
        <f t="shared" si="25"/>
        <v/>
      </c>
      <c r="AH28" s="293" t="str">
        <f t="shared" si="26"/>
        <v/>
      </c>
      <c r="AI28" s="293" t="str">
        <f t="shared" si="27"/>
        <v/>
      </c>
      <c r="AJ28" s="294" t="str">
        <f t="shared" si="28"/>
        <v/>
      </c>
      <c r="AK28" s="294" t="str">
        <f t="shared" si="29"/>
        <v/>
      </c>
      <c r="AL28" s="294" t="str">
        <f t="shared" si="30"/>
        <v/>
      </c>
      <c r="AM28" s="294" t="str">
        <f t="shared" si="31"/>
        <v/>
      </c>
      <c r="AN28" s="294" t="str">
        <f t="shared" si="32"/>
        <v/>
      </c>
      <c r="AO28" s="295">
        <v>15</v>
      </c>
      <c r="AP28" s="296"/>
      <c r="AQ28" s="296"/>
      <c r="AR28" s="310" t="str">
        <f t="shared" si="33"/>
        <v/>
      </c>
      <c r="AS28" s="292" t="str">
        <f t="shared" si="34"/>
        <v/>
      </c>
      <c r="AT28" s="292" t="str">
        <f t="shared" si="35"/>
        <v/>
      </c>
      <c r="AU28" s="293" t="str">
        <f t="shared" si="36"/>
        <v/>
      </c>
      <c r="AV28" s="293" t="str">
        <f t="shared" si="37"/>
        <v/>
      </c>
      <c r="AW28" s="293" t="str">
        <f t="shared" si="38"/>
        <v/>
      </c>
      <c r="AX28" s="294" t="str">
        <f t="shared" si="39"/>
        <v/>
      </c>
      <c r="AY28" s="294" t="str">
        <f t="shared" si="40"/>
        <v/>
      </c>
      <c r="AZ28" s="294" t="str">
        <f t="shared" si="41"/>
        <v/>
      </c>
      <c r="BA28" s="294" t="str">
        <f t="shared" si="42"/>
        <v/>
      </c>
      <c r="BB28" s="294" t="str">
        <f t="shared" si="43"/>
        <v/>
      </c>
      <c r="BC28" s="295">
        <v>15</v>
      </c>
      <c r="BF28" s="309" t="str">
        <f t="shared" si="44"/>
        <v/>
      </c>
      <c r="BG28" s="292" t="str">
        <f t="shared" si="45"/>
        <v/>
      </c>
      <c r="BH28" s="292" t="str">
        <f t="shared" si="46"/>
        <v/>
      </c>
      <c r="BI28" s="292" t="str">
        <f t="shared" si="47"/>
        <v/>
      </c>
      <c r="BJ28" s="293" t="str">
        <f t="shared" si="48"/>
        <v/>
      </c>
      <c r="BK28" s="293" t="str">
        <f t="shared" si="49"/>
        <v/>
      </c>
      <c r="BL28" s="293" t="str">
        <f t="shared" si="50"/>
        <v/>
      </c>
      <c r="BM28" s="293" t="str">
        <f t="shared" si="51"/>
        <v/>
      </c>
      <c r="BN28" s="293" t="str">
        <f t="shared" si="52"/>
        <v/>
      </c>
      <c r="BO28" s="293" t="str">
        <f t="shared" si="53"/>
        <v/>
      </c>
      <c r="BP28" s="294" t="str">
        <f t="shared" si="54"/>
        <v/>
      </c>
      <c r="BQ28" s="295">
        <v>15</v>
      </c>
      <c r="BR28" s="296"/>
      <c r="BS28" s="296"/>
      <c r="BT28" s="309" t="str">
        <f t="shared" si="55"/>
        <v/>
      </c>
      <c r="BU28" s="292" t="str">
        <f t="shared" si="56"/>
        <v/>
      </c>
      <c r="BV28" s="292" t="str">
        <f t="shared" si="57"/>
        <v/>
      </c>
      <c r="BW28" s="292" t="str">
        <f t="shared" si="58"/>
        <v/>
      </c>
      <c r="BX28" s="293" t="str">
        <f t="shared" si="59"/>
        <v/>
      </c>
      <c r="BY28" s="293" t="str">
        <f t="shared" si="60"/>
        <v/>
      </c>
      <c r="BZ28" s="294" t="str">
        <f t="shared" si="61"/>
        <v/>
      </c>
      <c r="CA28" s="294" t="str">
        <f t="shared" si="62"/>
        <v/>
      </c>
      <c r="CB28" s="294" t="str">
        <f t="shared" si="63"/>
        <v/>
      </c>
      <c r="CC28" s="294" t="str">
        <f t="shared" si="64"/>
        <v/>
      </c>
      <c r="CD28" s="294" t="str">
        <f t="shared" si="65"/>
        <v/>
      </c>
      <c r="CE28" s="295">
        <v>15</v>
      </c>
      <c r="CS28" s="254" t="str">
        <f>IFERROR(IF(AND('Classificação geral'!$H21="FEM",'Classificação geral'!$I21=1,'Classificação geral'!G21="Tapete"),'Classificação geral'!A21,""),"")</f>
        <v/>
      </c>
      <c r="CT28" s="254" t="str">
        <f>IFERROR(IF(AND('Classificação geral'!$H21="FEM",'Classificação geral'!$I21=1,'Classificação geral'!G21="Tapete"),'Classificação geral'!$B21,""),"")</f>
        <v/>
      </c>
      <c r="CU28" s="255" t="str">
        <f>IF($CT28='Classificação geral'!$B21,'Classificação geral'!$C21,"")</f>
        <v/>
      </c>
      <c r="CV28" s="255" t="str">
        <f>IF($CT28='Classificação geral'!$B21,'Classificação geral'!$D21,"")</f>
        <v/>
      </c>
      <c r="CW28" s="255" t="str">
        <f>IF($CT28='Classificação geral'!$B21,'Classificação geral'!$H21,"")</f>
        <v/>
      </c>
      <c r="CX28" s="255" t="str">
        <f>IF($CW28='Classificação geral'!$H21,'Classificação geral'!$I21,"")</f>
        <v/>
      </c>
      <c r="CY28" s="255" t="str">
        <f>IF($CX28='Classificação geral'!$I21,'Classificação geral'!$AA21,"")</f>
        <v/>
      </c>
      <c r="CZ28" s="255" t="str">
        <f>IF($CX28='Classificação geral'!$I21,'Classificação geral'!$AC21,"")</f>
        <v/>
      </c>
      <c r="DA28" s="255" t="str">
        <f>IF($CX28='Classificação geral'!$I21,'Classificação geral'!$AD21,"")</f>
        <v/>
      </c>
      <c r="DB28" s="255" t="str">
        <f>IF($CX28='Classificação geral'!$I21,'Classificação geral'!$M21,"")</f>
        <v/>
      </c>
      <c r="DC28" s="255" t="str">
        <f>IF($CX28='Classificação geral'!$I21,'Classificação geral'!$AH21,"")</f>
        <v/>
      </c>
      <c r="DD28" s="256" t="str">
        <f>IFERROR(RANK(DC28,DC:DC,0)+ COUNTIF($DC$12:DC27,DC28),"")</f>
        <v/>
      </c>
      <c r="DF28" s="254" t="str">
        <f>IFERROR(IF(AND('Classificação geral'!$H21="mas",'Classificação geral'!$I21=1,'Classificação geral'!$G21="Tapete"),'Classificação geral'!$A21,""),"")</f>
        <v/>
      </c>
      <c r="DG28" s="254" t="str">
        <f>IFERROR(IF(AND('Classificação geral'!$H21="mas",'Classificação geral'!$I21=1,'Classificação geral'!$G21="Tapete"),'Classificação geral'!$B21,""),"")</f>
        <v/>
      </c>
      <c r="DH28" s="255" t="str">
        <f>IF($DG28='Classificação geral'!$B21,'Classificação geral'!$C21,"")</f>
        <v/>
      </c>
      <c r="DI28" s="255" t="str">
        <f>IF($DG28='Classificação geral'!$B21,'Classificação geral'!$D21,"")</f>
        <v/>
      </c>
      <c r="DJ28" s="255" t="str">
        <f>IF($DG28='Classificação geral'!$B21,'Classificação geral'!$H21,"")</f>
        <v/>
      </c>
      <c r="DK28" s="254" t="str">
        <f>IFERROR(IF(AND($DJ28="mas",'Classificação geral'!$I21=1),'Classificação geral'!I21,""),"")</f>
        <v/>
      </c>
      <c r="DL28" s="254" t="str">
        <f>IFERROR(IF(AND($DJ28="mas",'Classificação geral'!$I21=1),'Classificação geral'!AA21,""),"")</f>
        <v/>
      </c>
      <c r="DM28" s="254" t="str">
        <f>IFERROR(IF(AND($DJ28="mas",'Classificação geral'!$I21=1),'Classificação geral'!AC21,""),"")</f>
        <v/>
      </c>
      <c r="DN28" s="254" t="str">
        <f>IFERROR(IF(AND($DJ28="mas",'Classificação geral'!$I21=1),'Classificação geral'!AD21,""),"")</f>
        <v/>
      </c>
      <c r="DO28" s="254" t="str">
        <f>IFERROR(IF(AND($DJ28="mas",'Classificação geral'!$I21=1),'Classificação geral'!M21,""),"")</f>
        <v/>
      </c>
      <c r="DP28" s="254" t="str">
        <f>IFERROR(IF(AND($DJ28="mas",'Classificação geral'!$I21=1),'Classificação geral'!AH21,""),"")</f>
        <v/>
      </c>
      <c r="DQ28" s="256" t="str">
        <f>IFERROR(RANK(DP28,DP:DP,0)+ COUNTIF($DP$12:DP27,DP28),"")</f>
        <v/>
      </c>
      <c r="DS28" s="254" t="str">
        <f>IFERROR(IF(AND('Classificação geral'!$H21="fem",'Classificação geral'!$I21=2,'Classificação geral'!$G21="Tapete"),'Classificação geral'!$A21,""),"")</f>
        <v/>
      </c>
      <c r="DT28" s="254" t="str">
        <f>IFERROR(IF(AND('Classificação geral'!$H21="fem",'Classificação geral'!$I21=2,'Classificação geral'!$G21="Tapete"),'Classificação geral'!$B21,""),"")</f>
        <v/>
      </c>
      <c r="DU28" s="255" t="str">
        <f>IF($DT28='Classificação geral'!$B21,'Classificação geral'!$C21,"")</f>
        <v/>
      </c>
      <c r="DV28" s="255" t="str">
        <f>IF($DT28='Classificação geral'!$B21,'Classificação geral'!$D21,"")</f>
        <v/>
      </c>
      <c r="DW28" s="255" t="str">
        <f>IF($DT28='Classificação geral'!$B21,'Classificação geral'!$H21,"")</f>
        <v/>
      </c>
      <c r="DX28" s="254" t="str">
        <f>IFERROR(IF(AND($DW28="fem",'Classificação geral'!$I21=2),'Classificação geral'!I21,""),"")</f>
        <v/>
      </c>
      <c r="DY28" s="254" t="str">
        <f>IFERROR(IF(AND($DW28="fem",'Classificação geral'!$I21=2),'Classificação geral'!AA21,""),"")</f>
        <v/>
      </c>
      <c r="DZ28" s="254" t="str">
        <f>IFERROR(IF(AND($DW28="fem",'Classificação geral'!$I21=2),'Classificação geral'!AC21,""),"")</f>
        <v/>
      </c>
      <c r="EA28" s="254" t="str">
        <f>IFERROR(IF(AND($DW28="fem",'Classificação geral'!$I21=2),'Classificação geral'!AD21,""),"")</f>
        <v/>
      </c>
      <c r="EB28" s="254" t="str">
        <f>IFERROR(IF(AND($DW28="fem",'Classificação geral'!$I21=2),'Classificação geral'!M21,""),"")</f>
        <v/>
      </c>
      <c r="EC28" s="254" t="str">
        <f>IFERROR(IF(AND($DW28="fem",'Classificação geral'!$I21=2),'Classificação geral'!AH21,""),"")</f>
        <v/>
      </c>
      <c r="ED28" s="256" t="str">
        <f>IFERROR(RANK(EC28,EC:EC,0)+ COUNTIF(EC$12:$EC26,EC28),"")</f>
        <v/>
      </c>
      <c r="EE28" s="244"/>
      <c r="EF28" s="254" t="str">
        <f>IFERROR(IF(AND('Classificação geral'!$H21="mas",'Classificação geral'!$I21=2,'Classificação geral'!$G21="Tapete"),'Classificação geral'!$A21,""),"")</f>
        <v/>
      </c>
      <c r="EG28" s="254" t="str">
        <f>IFERROR(IF(AND('Classificação geral'!$H21="mas",'Classificação geral'!$I21=2,'Classificação geral'!$G21="Tapete"),'Classificação geral'!$B21,""),"")</f>
        <v/>
      </c>
      <c r="EH28" s="255" t="str">
        <f>IF($EG28='Classificação geral'!$B21,'Classificação geral'!$C21,"")</f>
        <v/>
      </c>
      <c r="EI28" s="255" t="str">
        <f>IF($EG28='Classificação geral'!$B21,'Classificação geral'!$D21,"")</f>
        <v/>
      </c>
      <c r="EJ28" s="255" t="str">
        <f>IF($EG28='Classificação geral'!$B21,'Classificação geral'!$H21,"")</f>
        <v/>
      </c>
      <c r="EK28" s="254" t="str">
        <f>IFERROR(IF(AND($EJ28="mas",'Classificação geral'!$I21=2),'Classificação geral'!I21,""),"")</f>
        <v/>
      </c>
      <c r="EL28" s="254" t="str">
        <f>IFERROR(IF(AND($EJ28="mas",'Classificação geral'!$I21=2),'Classificação geral'!AA21,""),"")</f>
        <v/>
      </c>
      <c r="EM28" s="254" t="str">
        <f>IFERROR(IF(AND($EJ28="mas",'Classificação geral'!$I21=2),'Classificação geral'!AC21,""),"")</f>
        <v/>
      </c>
      <c r="EN28" s="254" t="str">
        <f>IFERROR(IF(AND($EJ28="mas",'Classificação geral'!$I21=2),'Classificação geral'!AD21,""),"")</f>
        <v/>
      </c>
      <c r="EO28" s="254" t="str">
        <f>IFERROR(IF(AND($EJ28="mas",'Classificação geral'!$I21=2),'Classificação geral'!M21,""),"")</f>
        <v/>
      </c>
      <c r="EP28" s="254" t="str">
        <f>IFERROR(IF(AND($EJ28="mas",'Classificação geral'!$I21=2),'Classificação geral'!AH21,""),"")</f>
        <v/>
      </c>
      <c r="EQ28" s="256" t="str">
        <f>IFERROR(RANK(EP28,EP:EP,0)+ COUNTIF($EP$12:EP$12,EP28),"")</f>
        <v/>
      </c>
      <c r="ER28" s="244"/>
      <c r="ES28" s="254" t="str">
        <f>IFERROR(IF(AND('Classificação geral'!$H21="fem",'Classificação geral'!$I21=3,'Classificação geral'!$G21="Tapete"),'Classificação geral'!$A21,""),"")</f>
        <v/>
      </c>
      <c r="ET28" s="254" t="str">
        <f>IFERROR(IF(AND('Classificação geral'!$H21="fem",'Classificação geral'!$I21=3,'Classificação geral'!$G21="Tapete"),'Classificação geral'!$B21,""),"")</f>
        <v/>
      </c>
      <c r="EU28" s="255" t="str">
        <f>IF($ET28='Classificação geral'!$B21,'Classificação geral'!$C21,"")</f>
        <v/>
      </c>
      <c r="EV28" s="255" t="str">
        <f>IF($ET28='Classificação geral'!$B21,'Classificação geral'!$D21,"")</f>
        <v/>
      </c>
      <c r="EW28" s="255" t="str">
        <f>IF($ET28='Classificação geral'!$B21,'Classificação geral'!$H21,"")</f>
        <v/>
      </c>
      <c r="EX28" s="255" t="str">
        <f>IF($EW28='Classificação geral'!$H21,'Classificação geral'!$I21,"")</f>
        <v/>
      </c>
      <c r="EY28" s="255" t="str">
        <f>IF($EX28='Classificação geral'!$I21,'Classificação geral'!$AA21,"")</f>
        <v/>
      </c>
      <c r="EZ28" s="255" t="str">
        <f>IF($EX28='Classificação geral'!$I21,'Classificação geral'!$AC21,"")</f>
        <v/>
      </c>
      <c r="FA28" s="255" t="str">
        <f>IF($EX28='Classificação geral'!$I21,'Classificação geral'!$AD21,"")</f>
        <v/>
      </c>
      <c r="FB28" s="255" t="str">
        <f>IF($EX28='Classificação geral'!$I21,'Classificação geral'!$M21,"")</f>
        <v/>
      </c>
      <c r="FC28" s="255" t="str">
        <f>IF($EX28='Classificação geral'!$I21,'Classificação geral'!$AH21,"")</f>
        <v/>
      </c>
      <c r="FD28" s="256" t="str">
        <f>IFERROR(RANK(FC28,FC:FC,0)+ COUNTIF($FC$12:FC26,FC28),"")</f>
        <v/>
      </c>
      <c r="FE28" s="244"/>
      <c r="FF28" s="254" t="str">
        <f>IFERROR(IF(AND('Classificação geral'!$H21="mas",'Classificação geral'!$I21=3,'Classificação geral'!$G21="Tapete"),'Classificação geral'!$A21,""),"")</f>
        <v/>
      </c>
      <c r="FG28" s="254" t="str">
        <f>IFERROR(IF(AND('Classificação geral'!$H21="mas",'Classificação geral'!$I21=3,'Classificação geral'!$G21="Tapete"),'Classificação geral'!$B21,""),"")</f>
        <v/>
      </c>
      <c r="FH28" s="255" t="str">
        <f>IF($FG28='Classificação geral'!$B21,'Classificação geral'!$C21,"")</f>
        <v/>
      </c>
      <c r="FI28" s="255" t="str">
        <f>IF($FG28='Classificação geral'!$B21,'Classificação geral'!$D21,"")</f>
        <v/>
      </c>
      <c r="FJ28" s="255" t="str">
        <f>IF($FG28='Classificação geral'!$B21,'Classificação geral'!$H21,"")</f>
        <v/>
      </c>
      <c r="FK28" s="254" t="str">
        <f>IFERROR(IF(AND($FJ28="mas",'Classificação geral'!$I21=3),'Classificação geral'!I21,""),"")</f>
        <v/>
      </c>
      <c r="FL28" s="254" t="str">
        <f>IFERROR(IF(AND($FJ28="mas",'Classificação geral'!$I21=3),'Classificação geral'!AA21,""),"")</f>
        <v/>
      </c>
      <c r="FM28" s="254" t="str">
        <f>IFERROR(IF(AND($FJ28="mas",'Classificação geral'!$I21=3),'Classificação geral'!AC21,""),"")</f>
        <v/>
      </c>
      <c r="FN28" s="254" t="str">
        <f>IFERROR(IF(AND($FJ28="mas",'Classificação geral'!$I21=3),'Classificação geral'!AD21,""),"")</f>
        <v/>
      </c>
      <c r="FO28" s="254" t="str">
        <f>IFERROR(IF(AND($FJ28="mas",'Classificação geral'!$I21=3),'Classificação geral'!M21,""),"")</f>
        <v/>
      </c>
      <c r="FP28" s="254" t="str">
        <f>IFERROR(IF(AND($FJ28="mas",'Classificação geral'!$I21=3),'Classificação geral'!AH21,""),"")</f>
        <v/>
      </c>
      <c r="FQ28" s="256" t="str">
        <f>IFERROR(RANK(FP28,FP:FP,0)+ COUNTIF(FP$12:$FP26,FP28),"")</f>
        <v/>
      </c>
    </row>
    <row r="29" spans="2:173" s="304" customFormat="1" ht="27.75" customHeight="1" x14ac:dyDescent="0.4">
      <c r="B29" s="309" t="str">
        <f t="shared" si="0"/>
        <v/>
      </c>
      <c r="C29" s="292" t="str">
        <f t="shared" si="1"/>
        <v/>
      </c>
      <c r="D29" s="292" t="str">
        <f t="shared" si="2"/>
        <v/>
      </c>
      <c r="E29" s="292" t="str">
        <f t="shared" si="3"/>
        <v/>
      </c>
      <c r="F29" s="293" t="str">
        <f t="shared" si="4"/>
        <v/>
      </c>
      <c r="G29" s="293" t="str">
        <f t="shared" si="5"/>
        <v/>
      </c>
      <c r="H29" s="294" t="str">
        <f t="shared" si="6"/>
        <v/>
      </c>
      <c r="I29" s="294" t="str">
        <f t="shared" si="7"/>
        <v/>
      </c>
      <c r="J29" s="294" t="str">
        <f t="shared" si="8"/>
        <v/>
      </c>
      <c r="K29" s="294" t="str">
        <f t="shared" si="9"/>
        <v/>
      </c>
      <c r="L29" s="294" t="str">
        <f t="shared" si="10"/>
        <v/>
      </c>
      <c r="M29" s="295">
        <v>16</v>
      </c>
      <c r="N29" s="296"/>
      <c r="O29" s="296"/>
      <c r="P29" s="309" t="str">
        <f t="shared" si="11"/>
        <v/>
      </c>
      <c r="Q29" s="292" t="str">
        <f t="shared" si="12"/>
        <v/>
      </c>
      <c r="R29" s="292" t="str">
        <f t="shared" si="13"/>
        <v/>
      </c>
      <c r="S29" s="292" t="str">
        <f t="shared" si="14"/>
        <v/>
      </c>
      <c r="T29" s="293" t="str">
        <f t="shared" si="15"/>
        <v/>
      </c>
      <c r="U29" s="293" t="str">
        <f t="shared" si="16"/>
        <v/>
      </c>
      <c r="V29" s="294" t="str">
        <f t="shared" si="17"/>
        <v/>
      </c>
      <c r="W29" s="294" t="str">
        <f t="shared" si="18"/>
        <v/>
      </c>
      <c r="X29" s="294" t="str">
        <f t="shared" si="19"/>
        <v/>
      </c>
      <c r="Y29" s="294" t="str">
        <f t="shared" si="20"/>
        <v/>
      </c>
      <c r="Z29" s="294" t="str">
        <f t="shared" si="21"/>
        <v/>
      </c>
      <c r="AA29" s="295">
        <v>16</v>
      </c>
      <c r="AB29" s="296"/>
      <c r="AC29" s="297"/>
      <c r="AD29" s="310" t="str">
        <f t="shared" si="22"/>
        <v/>
      </c>
      <c r="AE29" s="292" t="str">
        <f t="shared" si="23"/>
        <v/>
      </c>
      <c r="AF29" s="292" t="str">
        <f t="shared" si="24"/>
        <v/>
      </c>
      <c r="AG29" s="293" t="str">
        <f t="shared" si="25"/>
        <v/>
      </c>
      <c r="AH29" s="293" t="str">
        <f t="shared" si="26"/>
        <v/>
      </c>
      <c r="AI29" s="293" t="str">
        <f t="shared" si="27"/>
        <v/>
      </c>
      <c r="AJ29" s="294" t="str">
        <f t="shared" si="28"/>
        <v/>
      </c>
      <c r="AK29" s="294" t="str">
        <f t="shared" si="29"/>
        <v/>
      </c>
      <c r="AL29" s="294" t="str">
        <f t="shared" si="30"/>
        <v/>
      </c>
      <c r="AM29" s="294" t="str">
        <f t="shared" si="31"/>
        <v/>
      </c>
      <c r="AN29" s="294" t="str">
        <f t="shared" si="32"/>
        <v/>
      </c>
      <c r="AO29" s="295">
        <v>16</v>
      </c>
      <c r="AP29" s="296"/>
      <c r="AQ29" s="296"/>
      <c r="AR29" s="310" t="str">
        <f t="shared" si="33"/>
        <v/>
      </c>
      <c r="AS29" s="292" t="str">
        <f t="shared" si="34"/>
        <v/>
      </c>
      <c r="AT29" s="292" t="str">
        <f t="shared" si="35"/>
        <v/>
      </c>
      <c r="AU29" s="293" t="str">
        <f t="shared" si="36"/>
        <v/>
      </c>
      <c r="AV29" s="293" t="str">
        <f t="shared" si="37"/>
        <v/>
      </c>
      <c r="AW29" s="293" t="str">
        <f t="shared" si="38"/>
        <v/>
      </c>
      <c r="AX29" s="294" t="str">
        <f t="shared" si="39"/>
        <v/>
      </c>
      <c r="AY29" s="294" t="str">
        <f t="shared" si="40"/>
        <v/>
      </c>
      <c r="AZ29" s="294" t="str">
        <f t="shared" si="41"/>
        <v/>
      </c>
      <c r="BA29" s="294" t="str">
        <f t="shared" si="42"/>
        <v/>
      </c>
      <c r="BB29" s="294" t="str">
        <f t="shared" si="43"/>
        <v/>
      </c>
      <c r="BC29" s="295">
        <v>16</v>
      </c>
      <c r="BD29" s="297"/>
      <c r="BE29" s="297"/>
      <c r="BF29" s="309" t="str">
        <f t="shared" si="44"/>
        <v/>
      </c>
      <c r="BG29" s="292" t="str">
        <f t="shared" si="45"/>
        <v/>
      </c>
      <c r="BH29" s="292" t="str">
        <f t="shared" si="46"/>
        <v/>
      </c>
      <c r="BI29" s="292" t="str">
        <f t="shared" si="47"/>
        <v/>
      </c>
      <c r="BJ29" s="293" t="str">
        <f t="shared" si="48"/>
        <v/>
      </c>
      <c r="BK29" s="293" t="str">
        <f t="shared" si="49"/>
        <v/>
      </c>
      <c r="BL29" s="293" t="str">
        <f t="shared" si="50"/>
        <v/>
      </c>
      <c r="BM29" s="293" t="str">
        <f t="shared" si="51"/>
        <v/>
      </c>
      <c r="BN29" s="293" t="str">
        <f t="shared" si="52"/>
        <v/>
      </c>
      <c r="BO29" s="293" t="str">
        <f t="shared" si="53"/>
        <v/>
      </c>
      <c r="BP29" s="294" t="str">
        <f t="shared" si="54"/>
        <v/>
      </c>
      <c r="BQ29" s="295">
        <v>16</v>
      </c>
      <c r="BR29" s="296"/>
      <c r="BS29" s="296"/>
      <c r="BT29" s="309" t="str">
        <f t="shared" si="55"/>
        <v/>
      </c>
      <c r="BU29" s="292" t="str">
        <f t="shared" si="56"/>
        <v/>
      </c>
      <c r="BV29" s="292" t="str">
        <f t="shared" si="57"/>
        <v/>
      </c>
      <c r="BW29" s="292" t="str">
        <f t="shared" si="58"/>
        <v/>
      </c>
      <c r="BX29" s="293" t="str">
        <f t="shared" si="59"/>
        <v/>
      </c>
      <c r="BY29" s="293" t="str">
        <f t="shared" si="60"/>
        <v/>
      </c>
      <c r="BZ29" s="294" t="str">
        <f t="shared" si="61"/>
        <v/>
      </c>
      <c r="CA29" s="294" t="str">
        <f t="shared" si="62"/>
        <v/>
      </c>
      <c r="CB29" s="294" t="str">
        <f t="shared" si="63"/>
        <v/>
      </c>
      <c r="CC29" s="294" t="str">
        <f t="shared" si="64"/>
        <v/>
      </c>
      <c r="CD29" s="294" t="str">
        <f t="shared" si="65"/>
        <v/>
      </c>
      <c r="CE29" s="295">
        <v>16</v>
      </c>
      <c r="CS29" s="254" t="str">
        <f>IFERROR(IF(AND('Classificação geral'!$H22="FEM",'Classificação geral'!$I22=1,'Classificação geral'!G22="Tapete"),'Classificação geral'!A22,""),"")</f>
        <v/>
      </c>
      <c r="CT29" s="254" t="str">
        <f>IFERROR(IF(AND('Classificação geral'!$H22="FEM",'Classificação geral'!$I22=1,'Classificação geral'!G22="Tapete"),'Classificação geral'!$B22,""),"")</f>
        <v/>
      </c>
      <c r="CU29" s="255" t="str">
        <f>IF($CT29='Classificação geral'!$B22,'Classificação geral'!$C22,"")</f>
        <v/>
      </c>
      <c r="CV29" s="255" t="str">
        <f>IF($CT29='Classificação geral'!$B22,'Classificação geral'!$D22,"")</f>
        <v/>
      </c>
      <c r="CW29" s="255" t="str">
        <f>IF($CT29='Classificação geral'!$B22,'Classificação geral'!$H22,"")</f>
        <v/>
      </c>
      <c r="CX29" s="255" t="str">
        <f>IF($CW29='Classificação geral'!$H22,'Classificação geral'!$I22,"")</f>
        <v/>
      </c>
      <c r="CY29" s="255" t="str">
        <f>IF($CX29='Classificação geral'!$I22,'Classificação geral'!$AA22,"")</f>
        <v/>
      </c>
      <c r="CZ29" s="255" t="str">
        <f>IF($CX29='Classificação geral'!$I22,'Classificação geral'!$AC22,"")</f>
        <v/>
      </c>
      <c r="DA29" s="255" t="str">
        <f>IF($CX29='Classificação geral'!$I22,'Classificação geral'!$AD22,"")</f>
        <v/>
      </c>
      <c r="DB29" s="255" t="str">
        <f>IF($CX29='Classificação geral'!$I22,'Classificação geral'!$M22,"")</f>
        <v/>
      </c>
      <c r="DC29" s="255" t="str">
        <f>IF($CX29='Classificação geral'!$I22,'Classificação geral'!$AH22,"")</f>
        <v/>
      </c>
      <c r="DD29" s="256" t="str">
        <f>IFERROR(RANK(DC29,DC:DC,0)+ COUNTIF($DC$12:DC28,DC29),"")</f>
        <v/>
      </c>
      <c r="DF29" s="254" t="str">
        <f>IFERROR(IF(AND('Classificação geral'!$H22="mas",'Classificação geral'!$I22=1,'Classificação geral'!$G22="Tapete"),'Classificação geral'!$A22,""),"")</f>
        <v/>
      </c>
      <c r="DG29" s="254" t="str">
        <f>IFERROR(IF(AND('Classificação geral'!$H22="mas",'Classificação geral'!$I22=1,'Classificação geral'!$G22="Tapete"),'Classificação geral'!$B22,""),"")</f>
        <v/>
      </c>
      <c r="DH29" s="255" t="str">
        <f>IF($DG29='Classificação geral'!$B22,'Classificação geral'!$C22,"")</f>
        <v/>
      </c>
      <c r="DI29" s="255" t="str">
        <f>IF($DG29='Classificação geral'!$B22,'Classificação geral'!$D22,"")</f>
        <v/>
      </c>
      <c r="DJ29" s="255" t="str">
        <f>IF($DG29='Classificação geral'!$B22,'Classificação geral'!$H22,"")</f>
        <v/>
      </c>
      <c r="DK29" s="254" t="str">
        <f>IFERROR(IF(AND($DJ29="mas",'Classificação geral'!$I22=1),'Classificação geral'!I22,""),"")</f>
        <v/>
      </c>
      <c r="DL29" s="254" t="str">
        <f>IFERROR(IF(AND($DJ29="mas",'Classificação geral'!$I22=1),'Classificação geral'!AA22,""),"")</f>
        <v/>
      </c>
      <c r="DM29" s="254" t="str">
        <f>IFERROR(IF(AND($DJ29="mas",'Classificação geral'!$I22=1),'Classificação geral'!AC22,""),"")</f>
        <v/>
      </c>
      <c r="DN29" s="254" t="str">
        <f>IFERROR(IF(AND($DJ29="mas",'Classificação geral'!$I22=1),'Classificação geral'!AD22,""),"")</f>
        <v/>
      </c>
      <c r="DO29" s="254" t="str">
        <f>IFERROR(IF(AND($DJ29="mas",'Classificação geral'!$I22=1),'Classificação geral'!M22,""),"")</f>
        <v/>
      </c>
      <c r="DP29" s="254" t="str">
        <f>IFERROR(IF(AND($DJ29="mas",'Classificação geral'!$I22=1),'Classificação geral'!AH22,""),"")</f>
        <v/>
      </c>
      <c r="DQ29" s="256" t="str">
        <f>IFERROR(RANK(DP29,DP:DP,0)+ COUNTIF($DP$12:DP28,DP29),"")</f>
        <v/>
      </c>
      <c r="DS29" s="254" t="str">
        <f>IFERROR(IF(AND('Classificação geral'!$H22="fem",'Classificação geral'!$I22=2,'Classificação geral'!$G22="Tapete"),'Classificação geral'!$A22,""),"")</f>
        <v/>
      </c>
      <c r="DT29" s="254" t="str">
        <f>IFERROR(IF(AND('Classificação geral'!$H22="fem",'Classificação geral'!$I22=2,'Classificação geral'!$G22="Tapete"),'Classificação geral'!$B22,""),"")</f>
        <v/>
      </c>
      <c r="DU29" s="255" t="str">
        <f>IF($DT29='Classificação geral'!$B22,'Classificação geral'!$C22,"")</f>
        <v/>
      </c>
      <c r="DV29" s="255" t="str">
        <f>IF($DT29='Classificação geral'!$B22,'Classificação geral'!$D22,"")</f>
        <v/>
      </c>
      <c r="DW29" s="255" t="str">
        <f>IF($DT29='Classificação geral'!$B22,'Classificação geral'!$H22,"")</f>
        <v/>
      </c>
      <c r="DX29" s="254" t="str">
        <f>IFERROR(IF(AND($DW29="fem",'Classificação geral'!$I22=2),'Classificação geral'!I22,""),"")</f>
        <v/>
      </c>
      <c r="DY29" s="254" t="str">
        <f>IFERROR(IF(AND($DW29="fem",'Classificação geral'!$I22=2),'Classificação geral'!AA22,""),"")</f>
        <v/>
      </c>
      <c r="DZ29" s="254" t="str">
        <f>IFERROR(IF(AND($DW29="fem",'Classificação geral'!$I22=2),'Classificação geral'!AC22,""),"")</f>
        <v/>
      </c>
      <c r="EA29" s="254" t="str">
        <f>IFERROR(IF(AND($DW29="fem",'Classificação geral'!$I22=2),'Classificação geral'!AD22,""),"")</f>
        <v/>
      </c>
      <c r="EB29" s="254" t="str">
        <f>IFERROR(IF(AND($DW29="fem",'Classificação geral'!$I22=2),'Classificação geral'!M22,""),"")</f>
        <v/>
      </c>
      <c r="EC29" s="254" t="str">
        <f>IFERROR(IF(AND($DW29="fem",'Classificação geral'!$I22=2),'Classificação geral'!AH22,""),"")</f>
        <v/>
      </c>
      <c r="ED29" s="256" t="str">
        <f>IFERROR(RANK(EC29,EC:EC,0)+ COUNTIF(EC$12:$EC27,EC29),"")</f>
        <v/>
      </c>
      <c r="EE29" s="244"/>
      <c r="EF29" s="254" t="str">
        <f>IFERROR(IF(AND('Classificação geral'!$H22="mas",'Classificação geral'!$I22=2,'Classificação geral'!$G22="Tapete"),'Classificação geral'!$A22,""),"")</f>
        <v/>
      </c>
      <c r="EG29" s="254" t="str">
        <f>IFERROR(IF(AND('Classificação geral'!$H22="mas",'Classificação geral'!$I22=2,'Classificação geral'!$G22="Tapete"),'Classificação geral'!$B22,""),"")</f>
        <v/>
      </c>
      <c r="EH29" s="255" t="str">
        <f>IF($EG29='Classificação geral'!$B22,'Classificação geral'!$C22,"")</f>
        <v/>
      </c>
      <c r="EI29" s="255" t="str">
        <f>IF($EG29='Classificação geral'!$B22,'Classificação geral'!$D22,"")</f>
        <v/>
      </c>
      <c r="EJ29" s="255" t="str">
        <f>IF($EG29='Classificação geral'!$B22,'Classificação geral'!$H22,"")</f>
        <v/>
      </c>
      <c r="EK29" s="254" t="str">
        <f>IFERROR(IF(AND($EJ29="mas",'Classificação geral'!$I22=2),'Classificação geral'!I22,""),"")</f>
        <v/>
      </c>
      <c r="EL29" s="254" t="str">
        <f>IFERROR(IF(AND($EJ29="mas",'Classificação geral'!$I22=2),'Classificação geral'!AA22,""),"")</f>
        <v/>
      </c>
      <c r="EM29" s="254" t="str">
        <f>IFERROR(IF(AND($EJ29="mas",'Classificação geral'!$I22=2),'Classificação geral'!AC22,""),"")</f>
        <v/>
      </c>
      <c r="EN29" s="254" t="str">
        <f>IFERROR(IF(AND($EJ29="mas",'Classificação geral'!$I22=2),'Classificação geral'!AD22,""),"")</f>
        <v/>
      </c>
      <c r="EO29" s="254" t="str">
        <f>IFERROR(IF(AND($EJ29="mas",'Classificação geral'!$I22=2),'Classificação geral'!M22,""),"")</f>
        <v/>
      </c>
      <c r="EP29" s="254" t="str">
        <f>IFERROR(IF(AND($EJ29="mas",'Classificação geral'!$I22=2),'Classificação geral'!AH22,""),"")</f>
        <v/>
      </c>
      <c r="EQ29" s="256" t="str">
        <f>IFERROR(RANK(EP29,EP:EP,0)+ COUNTIF($EP$12:EP$12,EP29),"")</f>
        <v/>
      </c>
      <c r="ER29" s="244"/>
      <c r="ES29" s="254" t="str">
        <f>IFERROR(IF(AND('Classificação geral'!$H22="fem",'Classificação geral'!$I22=3,'Classificação geral'!$G22="Tapete"),'Classificação geral'!$A22,""),"")</f>
        <v/>
      </c>
      <c r="ET29" s="254" t="str">
        <f>IFERROR(IF(AND('Classificação geral'!$H22="fem",'Classificação geral'!$I22=3,'Classificação geral'!$G22="Tapete"),'Classificação geral'!$B22,""),"")</f>
        <v/>
      </c>
      <c r="EU29" s="255" t="str">
        <f>IF($ET29='Classificação geral'!$B22,'Classificação geral'!$C22,"")</f>
        <v/>
      </c>
      <c r="EV29" s="255" t="str">
        <f>IF($ET29='Classificação geral'!$B22,'Classificação geral'!$D22,"")</f>
        <v/>
      </c>
      <c r="EW29" s="255" t="str">
        <f>IF($ET29='Classificação geral'!$B22,'Classificação geral'!$H22,"")</f>
        <v/>
      </c>
      <c r="EX29" s="255" t="str">
        <f>IF($EW29='Classificação geral'!$H22,'Classificação geral'!$I22,"")</f>
        <v/>
      </c>
      <c r="EY29" s="255" t="str">
        <f>IF($EX29='Classificação geral'!$I22,'Classificação geral'!$AA22,"")</f>
        <v/>
      </c>
      <c r="EZ29" s="255" t="str">
        <f>IF($EX29='Classificação geral'!$I22,'Classificação geral'!$AC22,"")</f>
        <v/>
      </c>
      <c r="FA29" s="255" t="str">
        <f>IF($EX29='Classificação geral'!$I22,'Classificação geral'!$AD22,"")</f>
        <v/>
      </c>
      <c r="FB29" s="255" t="str">
        <f>IF($EX29='Classificação geral'!$I22,'Classificação geral'!$M22,"")</f>
        <v/>
      </c>
      <c r="FC29" s="255" t="str">
        <f>IF($EX29='Classificação geral'!$I22,'Classificação geral'!$AH22,"")</f>
        <v/>
      </c>
      <c r="FD29" s="256" t="str">
        <f>IFERROR(RANK(FC29,FC:FC,0)+ COUNTIF($FC$12:FC27,FC29),"")</f>
        <v/>
      </c>
      <c r="FE29" s="244"/>
      <c r="FF29" s="254" t="str">
        <f>IFERROR(IF(AND('Classificação geral'!$H22="mas",'Classificação geral'!$I22=3,'Classificação geral'!$G22="Tapete"),'Classificação geral'!$A22,""),"")</f>
        <v/>
      </c>
      <c r="FG29" s="254" t="str">
        <f>IFERROR(IF(AND('Classificação geral'!$H22="mas",'Classificação geral'!$I22=3,'Classificação geral'!$G22="Tapete"),'Classificação geral'!$B22,""),"")</f>
        <v/>
      </c>
      <c r="FH29" s="255" t="str">
        <f>IF($FG29='Classificação geral'!$B22,'Classificação geral'!$C22,"")</f>
        <v/>
      </c>
      <c r="FI29" s="255" t="str">
        <f>IF($FG29='Classificação geral'!$B22,'Classificação geral'!$D22,"")</f>
        <v/>
      </c>
      <c r="FJ29" s="255" t="str">
        <f>IF($FG29='Classificação geral'!$B22,'Classificação geral'!$H22,"")</f>
        <v/>
      </c>
      <c r="FK29" s="254" t="str">
        <f>IFERROR(IF(AND($FJ29="mas",'Classificação geral'!$I22=3),'Classificação geral'!I22,""),"")</f>
        <v/>
      </c>
      <c r="FL29" s="254" t="str">
        <f>IFERROR(IF(AND($FJ29="mas",'Classificação geral'!$I22=3),'Classificação geral'!AA22,""),"")</f>
        <v/>
      </c>
      <c r="FM29" s="254" t="str">
        <f>IFERROR(IF(AND($FJ29="mas",'Classificação geral'!$I22=3),'Classificação geral'!AC22,""),"")</f>
        <v/>
      </c>
      <c r="FN29" s="254" t="str">
        <f>IFERROR(IF(AND($FJ29="mas",'Classificação geral'!$I22=3),'Classificação geral'!AD22,""),"")</f>
        <v/>
      </c>
      <c r="FO29" s="254" t="str">
        <f>IFERROR(IF(AND($FJ29="mas",'Classificação geral'!$I22=3),'Classificação geral'!M22,""),"")</f>
        <v/>
      </c>
      <c r="FP29" s="254" t="str">
        <f>IFERROR(IF(AND($FJ29="mas",'Classificação geral'!$I22=3),'Classificação geral'!AH22,""),"")</f>
        <v/>
      </c>
      <c r="FQ29" s="256" t="str">
        <f>IFERROR(RANK(FP29,FP:FP,0)+ COUNTIF(FP$12:$FP27,FP29),"")</f>
        <v/>
      </c>
    </row>
    <row r="30" spans="2:173" s="304" customFormat="1" ht="27.75" customHeight="1" x14ac:dyDescent="0.4">
      <c r="B30" s="309" t="str">
        <f t="shared" si="0"/>
        <v/>
      </c>
      <c r="C30" s="292" t="str">
        <f t="shared" si="1"/>
        <v/>
      </c>
      <c r="D30" s="292" t="str">
        <f t="shared" si="2"/>
        <v/>
      </c>
      <c r="E30" s="292" t="str">
        <f t="shared" si="3"/>
        <v/>
      </c>
      <c r="F30" s="293" t="str">
        <f t="shared" si="4"/>
        <v/>
      </c>
      <c r="G30" s="293" t="str">
        <f t="shared" si="5"/>
        <v/>
      </c>
      <c r="H30" s="294" t="str">
        <f t="shared" si="6"/>
        <v/>
      </c>
      <c r="I30" s="294" t="str">
        <f t="shared" si="7"/>
        <v/>
      </c>
      <c r="J30" s="294" t="str">
        <f t="shared" si="8"/>
        <v/>
      </c>
      <c r="K30" s="294" t="str">
        <f t="shared" si="9"/>
        <v/>
      </c>
      <c r="L30" s="294" t="str">
        <f t="shared" si="10"/>
        <v/>
      </c>
      <c r="M30" s="295">
        <v>17</v>
      </c>
      <c r="N30" s="296"/>
      <c r="O30" s="296"/>
      <c r="P30" s="309" t="str">
        <f t="shared" si="11"/>
        <v/>
      </c>
      <c r="Q30" s="292" t="str">
        <f t="shared" si="12"/>
        <v/>
      </c>
      <c r="R30" s="292" t="str">
        <f t="shared" si="13"/>
        <v/>
      </c>
      <c r="S30" s="292" t="str">
        <f t="shared" si="14"/>
        <v/>
      </c>
      <c r="T30" s="293" t="str">
        <f t="shared" si="15"/>
        <v/>
      </c>
      <c r="U30" s="293" t="str">
        <f t="shared" si="16"/>
        <v/>
      </c>
      <c r="V30" s="294" t="str">
        <f t="shared" si="17"/>
        <v/>
      </c>
      <c r="W30" s="294" t="str">
        <f t="shared" si="18"/>
        <v/>
      </c>
      <c r="X30" s="294" t="str">
        <f t="shared" si="19"/>
        <v/>
      </c>
      <c r="Y30" s="294" t="str">
        <f t="shared" si="20"/>
        <v/>
      </c>
      <c r="Z30" s="294" t="str">
        <f t="shared" si="21"/>
        <v/>
      </c>
      <c r="AA30" s="295">
        <v>17</v>
      </c>
      <c r="AB30" s="296"/>
      <c r="AC30" s="297"/>
      <c r="AD30" s="310" t="str">
        <f t="shared" si="22"/>
        <v/>
      </c>
      <c r="AE30" s="292" t="str">
        <f t="shared" si="23"/>
        <v/>
      </c>
      <c r="AF30" s="292" t="str">
        <f t="shared" si="24"/>
        <v/>
      </c>
      <c r="AG30" s="293" t="str">
        <f t="shared" si="25"/>
        <v/>
      </c>
      <c r="AH30" s="293" t="str">
        <f t="shared" si="26"/>
        <v/>
      </c>
      <c r="AI30" s="293" t="str">
        <f t="shared" si="27"/>
        <v/>
      </c>
      <c r="AJ30" s="294" t="str">
        <f t="shared" si="28"/>
        <v/>
      </c>
      <c r="AK30" s="294" t="str">
        <f t="shared" si="29"/>
        <v/>
      </c>
      <c r="AL30" s="294" t="str">
        <f t="shared" si="30"/>
        <v/>
      </c>
      <c r="AM30" s="294" t="str">
        <f t="shared" si="31"/>
        <v/>
      </c>
      <c r="AN30" s="294" t="str">
        <f t="shared" si="32"/>
        <v/>
      </c>
      <c r="AO30" s="295">
        <v>17</v>
      </c>
      <c r="AP30" s="296"/>
      <c r="AQ30" s="296"/>
      <c r="AR30" s="310" t="str">
        <f t="shared" si="33"/>
        <v/>
      </c>
      <c r="AS30" s="292" t="str">
        <f t="shared" si="34"/>
        <v/>
      </c>
      <c r="AT30" s="292" t="str">
        <f t="shared" si="35"/>
        <v/>
      </c>
      <c r="AU30" s="293" t="str">
        <f t="shared" si="36"/>
        <v/>
      </c>
      <c r="AV30" s="293" t="str">
        <f t="shared" si="37"/>
        <v/>
      </c>
      <c r="AW30" s="293" t="str">
        <f t="shared" si="38"/>
        <v/>
      </c>
      <c r="AX30" s="294" t="str">
        <f t="shared" si="39"/>
        <v/>
      </c>
      <c r="AY30" s="294" t="str">
        <f t="shared" si="40"/>
        <v/>
      </c>
      <c r="AZ30" s="294" t="str">
        <f t="shared" si="41"/>
        <v/>
      </c>
      <c r="BA30" s="294" t="str">
        <f t="shared" si="42"/>
        <v/>
      </c>
      <c r="BB30" s="294" t="str">
        <f t="shared" si="43"/>
        <v/>
      </c>
      <c r="BC30" s="295">
        <v>17</v>
      </c>
      <c r="BD30" s="297"/>
      <c r="BE30" s="297"/>
      <c r="BF30" s="309" t="str">
        <f t="shared" si="44"/>
        <v/>
      </c>
      <c r="BG30" s="292" t="str">
        <f t="shared" si="45"/>
        <v/>
      </c>
      <c r="BH30" s="292" t="str">
        <f t="shared" si="46"/>
        <v/>
      </c>
      <c r="BI30" s="292" t="str">
        <f t="shared" si="47"/>
        <v/>
      </c>
      <c r="BJ30" s="293" t="str">
        <f t="shared" si="48"/>
        <v/>
      </c>
      <c r="BK30" s="293" t="str">
        <f t="shared" si="49"/>
        <v/>
      </c>
      <c r="BL30" s="293" t="str">
        <f t="shared" si="50"/>
        <v/>
      </c>
      <c r="BM30" s="293" t="str">
        <f t="shared" si="51"/>
        <v/>
      </c>
      <c r="BN30" s="293" t="str">
        <f t="shared" si="52"/>
        <v/>
      </c>
      <c r="BO30" s="293" t="str">
        <f t="shared" si="53"/>
        <v/>
      </c>
      <c r="BP30" s="294" t="str">
        <f t="shared" si="54"/>
        <v/>
      </c>
      <c r="BQ30" s="295">
        <v>17</v>
      </c>
      <c r="BR30" s="296"/>
      <c r="BS30" s="296"/>
      <c r="BT30" s="309" t="str">
        <f t="shared" si="55"/>
        <v/>
      </c>
      <c r="BU30" s="292" t="str">
        <f t="shared" si="56"/>
        <v/>
      </c>
      <c r="BV30" s="292" t="str">
        <f t="shared" si="57"/>
        <v/>
      </c>
      <c r="BW30" s="292" t="str">
        <f t="shared" si="58"/>
        <v/>
      </c>
      <c r="BX30" s="293" t="str">
        <f t="shared" si="59"/>
        <v/>
      </c>
      <c r="BY30" s="293" t="str">
        <f t="shared" si="60"/>
        <v/>
      </c>
      <c r="BZ30" s="294" t="str">
        <f t="shared" si="61"/>
        <v/>
      </c>
      <c r="CA30" s="294" t="str">
        <f t="shared" si="62"/>
        <v/>
      </c>
      <c r="CB30" s="294" t="str">
        <f t="shared" si="63"/>
        <v/>
      </c>
      <c r="CC30" s="294" t="str">
        <f t="shared" si="64"/>
        <v/>
      </c>
      <c r="CD30" s="294" t="str">
        <f t="shared" si="65"/>
        <v/>
      </c>
      <c r="CE30" s="295">
        <v>17</v>
      </c>
      <c r="CS30" s="254" t="str">
        <f>IFERROR(IF(AND('Classificação geral'!$H23="FEM",'Classificação geral'!$I23=1,'Classificação geral'!G23="Tapete"),'Classificação geral'!A23,""),"")</f>
        <v/>
      </c>
      <c r="CT30" s="254" t="str">
        <f>IFERROR(IF(AND('Classificação geral'!$H23="FEM",'Classificação geral'!$I23=1,'Classificação geral'!G23="Tapete"),'Classificação geral'!$B23,""),"")</f>
        <v/>
      </c>
      <c r="CU30" s="255" t="str">
        <f>IF($CT30='Classificação geral'!$B23,'Classificação geral'!$C23,"")</f>
        <v/>
      </c>
      <c r="CV30" s="255" t="str">
        <f>IF($CT30='Classificação geral'!$B23,'Classificação geral'!$D23,"")</f>
        <v/>
      </c>
      <c r="CW30" s="255" t="str">
        <f>IF($CT30='Classificação geral'!$B23,'Classificação geral'!$H23,"")</f>
        <v/>
      </c>
      <c r="CX30" s="255" t="str">
        <f>IF($CW30='Classificação geral'!$H23,'Classificação geral'!$I23,"")</f>
        <v/>
      </c>
      <c r="CY30" s="255" t="str">
        <f>IF($CX30='Classificação geral'!$I23,'Classificação geral'!$AA23,"")</f>
        <v/>
      </c>
      <c r="CZ30" s="255" t="str">
        <f>IF($CX30='Classificação geral'!$I23,'Classificação geral'!$AC23,"")</f>
        <v/>
      </c>
      <c r="DA30" s="255" t="str">
        <f>IF($CX30='Classificação geral'!$I23,'Classificação geral'!$AD23,"")</f>
        <v/>
      </c>
      <c r="DB30" s="255" t="str">
        <f>IF($CX30='Classificação geral'!$I23,'Classificação geral'!$M23,"")</f>
        <v/>
      </c>
      <c r="DC30" s="255" t="str">
        <f>IF($CX30='Classificação geral'!$I23,'Classificação geral'!$AH23,"")</f>
        <v/>
      </c>
      <c r="DD30" s="256" t="str">
        <f>IFERROR(RANK(DC30,DC:DC,0)+ COUNTIF($DC$12:DC29,DC30),"")</f>
        <v/>
      </c>
      <c r="DF30" s="254" t="str">
        <f>IFERROR(IF(AND('Classificação geral'!$H23="mas",'Classificação geral'!$I23=1,'Classificação geral'!$G23="Tapete"),'Classificação geral'!$A23,""),"")</f>
        <v/>
      </c>
      <c r="DG30" s="254" t="str">
        <f>IFERROR(IF(AND('Classificação geral'!$H23="mas",'Classificação geral'!$I23=1,'Classificação geral'!$G23="Tapete"),'Classificação geral'!$B23,""),"")</f>
        <v/>
      </c>
      <c r="DH30" s="255" t="str">
        <f>IF($DG30='Classificação geral'!$B23,'Classificação geral'!$C23,"")</f>
        <v/>
      </c>
      <c r="DI30" s="255" t="str">
        <f>IF($DG30='Classificação geral'!$B23,'Classificação geral'!$D23,"")</f>
        <v/>
      </c>
      <c r="DJ30" s="255" t="str">
        <f>IF($DG30='Classificação geral'!$B23,'Classificação geral'!$H23,"")</f>
        <v/>
      </c>
      <c r="DK30" s="254" t="str">
        <f>IFERROR(IF(AND($DJ30="mas",'Classificação geral'!$I23=1),'Classificação geral'!I23,""),"")</f>
        <v/>
      </c>
      <c r="DL30" s="254" t="str">
        <f>IFERROR(IF(AND($DJ30="mas",'Classificação geral'!$I23=1),'Classificação geral'!AA23,""),"")</f>
        <v/>
      </c>
      <c r="DM30" s="254" t="str">
        <f>IFERROR(IF(AND($DJ30="mas",'Classificação geral'!$I23=1),'Classificação geral'!AC23,""),"")</f>
        <v/>
      </c>
      <c r="DN30" s="254" t="str">
        <f>IFERROR(IF(AND($DJ30="mas",'Classificação geral'!$I23=1),'Classificação geral'!AD23,""),"")</f>
        <v/>
      </c>
      <c r="DO30" s="254" t="str">
        <f>IFERROR(IF(AND($DJ30="mas",'Classificação geral'!$I23=1),'Classificação geral'!M23,""),"")</f>
        <v/>
      </c>
      <c r="DP30" s="254" t="str">
        <f>IFERROR(IF(AND($DJ30="mas",'Classificação geral'!$I23=1),'Classificação geral'!AH23,""),"")</f>
        <v/>
      </c>
      <c r="DQ30" s="256" t="str">
        <f>IFERROR(RANK(DP30,DP:DP,0)+ COUNTIF($DP$12:DP29,DP30),"")</f>
        <v/>
      </c>
      <c r="DS30" s="254" t="str">
        <f>IFERROR(IF(AND('Classificação geral'!$H23="fem",'Classificação geral'!$I23=2,'Classificação geral'!$G23="Tapete"),'Classificação geral'!$A23,""),"")</f>
        <v/>
      </c>
      <c r="DT30" s="254" t="str">
        <f>IFERROR(IF(AND('Classificação geral'!$H23="fem",'Classificação geral'!$I23=2,'Classificação geral'!$G23="Tapete"),'Classificação geral'!$B23,""),"")</f>
        <v/>
      </c>
      <c r="DU30" s="255" t="str">
        <f>IF($DT30='Classificação geral'!$B23,'Classificação geral'!$C23,"")</f>
        <v/>
      </c>
      <c r="DV30" s="255" t="str">
        <f>IF($DT30='Classificação geral'!$B23,'Classificação geral'!$D23,"")</f>
        <v/>
      </c>
      <c r="DW30" s="255" t="str">
        <f>IF($DT30='Classificação geral'!$B23,'Classificação geral'!$H23,"")</f>
        <v/>
      </c>
      <c r="DX30" s="254" t="str">
        <f>IFERROR(IF(AND($DW30="fem",'Classificação geral'!$I23=2),'Classificação geral'!I23,""),"")</f>
        <v/>
      </c>
      <c r="DY30" s="254" t="str">
        <f>IFERROR(IF(AND($DW30="fem",'Classificação geral'!$I23=2),'Classificação geral'!AA23,""),"")</f>
        <v/>
      </c>
      <c r="DZ30" s="254" t="str">
        <f>IFERROR(IF(AND($DW30="fem",'Classificação geral'!$I23=2),'Classificação geral'!AC23,""),"")</f>
        <v/>
      </c>
      <c r="EA30" s="254" t="str">
        <f>IFERROR(IF(AND($DW30="fem",'Classificação geral'!$I23=2),'Classificação geral'!AD23,""),"")</f>
        <v/>
      </c>
      <c r="EB30" s="254" t="str">
        <f>IFERROR(IF(AND($DW30="fem",'Classificação geral'!$I23=2),'Classificação geral'!M23,""),"")</f>
        <v/>
      </c>
      <c r="EC30" s="254" t="str">
        <f>IFERROR(IF(AND($DW30="fem",'Classificação geral'!$I23=2),'Classificação geral'!AH23,""),"")</f>
        <v/>
      </c>
      <c r="ED30" s="256" t="str">
        <f>IFERROR(RANK(EC30,EC:EC,0)+ COUNTIF(EC$12:$EC28,EC30),"")</f>
        <v/>
      </c>
      <c r="EE30" s="244"/>
      <c r="EF30" s="254" t="str">
        <f>IFERROR(IF(AND('Classificação geral'!$H23="mas",'Classificação geral'!$I23=2,'Classificação geral'!$G23="Tapete"),'Classificação geral'!$A23,""),"")</f>
        <v/>
      </c>
      <c r="EG30" s="254" t="str">
        <f>IFERROR(IF(AND('Classificação geral'!$H23="mas",'Classificação geral'!$I23=2,'Classificação geral'!$G23="Tapete"),'Classificação geral'!$B23,""),"")</f>
        <v/>
      </c>
      <c r="EH30" s="255" t="str">
        <f>IF($EG30='Classificação geral'!$B23,'Classificação geral'!$C23,"")</f>
        <v/>
      </c>
      <c r="EI30" s="255" t="str">
        <f>IF($EG30='Classificação geral'!$B23,'Classificação geral'!$D23,"")</f>
        <v/>
      </c>
      <c r="EJ30" s="255" t="str">
        <f>IF($EG30='Classificação geral'!$B23,'Classificação geral'!$H23,"")</f>
        <v/>
      </c>
      <c r="EK30" s="254" t="str">
        <f>IFERROR(IF(AND($EJ30="mas",'Classificação geral'!$I23=2),'Classificação geral'!I23,""),"")</f>
        <v/>
      </c>
      <c r="EL30" s="254" t="str">
        <f>IFERROR(IF(AND($EJ30="mas",'Classificação geral'!$I23=2),'Classificação geral'!AA23,""),"")</f>
        <v/>
      </c>
      <c r="EM30" s="254" t="str">
        <f>IFERROR(IF(AND($EJ30="mas",'Classificação geral'!$I23=2),'Classificação geral'!AC23,""),"")</f>
        <v/>
      </c>
      <c r="EN30" s="254" t="str">
        <f>IFERROR(IF(AND($EJ30="mas",'Classificação geral'!$I23=2),'Classificação geral'!AD23,""),"")</f>
        <v/>
      </c>
      <c r="EO30" s="254" t="str">
        <f>IFERROR(IF(AND($EJ30="mas",'Classificação geral'!$I23=2),'Classificação geral'!M23,""),"")</f>
        <v/>
      </c>
      <c r="EP30" s="254" t="str">
        <f>IFERROR(IF(AND($EJ30="mas",'Classificação geral'!$I23=2),'Classificação geral'!AH23,""),"")</f>
        <v/>
      </c>
      <c r="EQ30" s="256" t="str">
        <f>IFERROR(RANK(EP30,EP:EP,0)+ COUNTIF($EP$12:EP$12,EP30),"")</f>
        <v/>
      </c>
      <c r="ER30" s="244"/>
      <c r="ES30" s="254" t="str">
        <f>IFERROR(IF(AND('Classificação geral'!$H23="fem",'Classificação geral'!$I23=3,'Classificação geral'!$G23="Tapete"),'Classificação geral'!$A23,""),"")</f>
        <v/>
      </c>
      <c r="ET30" s="254" t="str">
        <f>IFERROR(IF(AND('Classificação geral'!$H23="fem",'Classificação geral'!$I23=3,'Classificação geral'!$G23="Tapete"),'Classificação geral'!$B23,""),"")</f>
        <v/>
      </c>
      <c r="EU30" s="255" t="str">
        <f>IF($ET30='Classificação geral'!$B23,'Classificação geral'!$C23,"")</f>
        <v/>
      </c>
      <c r="EV30" s="255" t="str">
        <f>IF($ET30='Classificação geral'!$B23,'Classificação geral'!$D23,"")</f>
        <v/>
      </c>
      <c r="EW30" s="255" t="str">
        <f>IF($ET30='Classificação geral'!$B23,'Classificação geral'!$H23,"")</f>
        <v/>
      </c>
      <c r="EX30" s="255" t="str">
        <f>IF($EW30='Classificação geral'!$H23,'Classificação geral'!$I23,"")</f>
        <v/>
      </c>
      <c r="EY30" s="255" t="str">
        <f>IF($EX30='Classificação geral'!$I23,'Classificação geral'!$AA23,"")</f>
        <v/>
      </c>
      <c r="EZ30" s="255" t="str">
        <f>IF($EX30='Classificação geral'!$I23,'Classificação geral'!$AC23,"")</f>
        <v/>
      </c>
      <c r="FA30" s="255" t="str">
        <f>IF($EX30='Classificação geral'!$I23,'Classificação geral'!$AD23,"")</f>
        <v/>
      </c>
      <c r="FB30" s="255" t="str">
        <f>IF($EX30='Classificação geral'!$I23,'Classificação geral'!$M23,"")</f>
        <v/>
      </c>
      <c r="FC30" s="255" t="str">
        <f>IF($EX30='Classificação geral'!$I23,'Classificação geral'!$AH23,"")</f>
        <v/>
      </c>
      <c r="FD30" s="256" t="str">
        <f>IFERROR(RANK(FC30,FC:FC,0)+ COUNTIF($FC$12:FC28,FC30),"")</f>
        <v/>
      </c>
      <c r="FE30" s="244"/>
      <c r="FF30" s="254" t="str">
        <f>IFERROR(IF(AND('Classificação geral'!$H23="mas",'Classificação geral'!$I23=3,'Classificação geral'!$G23="Tapete"),'Classificação geral'!$A23,""),"")</f>
        <v/>
      </c>
      <c r="FG30" s="254" t="str">
        <f>IFERROR(IF(AND('Classificação geral'!$H23="mas",'Classificação geral'!$I23=3,'Classificação geral'!$G23="Tapete"),'Classificação geral'!$B23,""),"")</f>
        <v/>
      </c>
      <c r="FH30" s="255" t="str">
        <f>IF($FG30='Classificação geral'!$B23,'Classificação geral'!$C23,"")</f>
        <v/>
      </c>
      <c r="FI30" s="255" t="str">
        <f>IF($FG30='Classificação geral'!$B23,'Classificação geral'!$D23,"")</f>
        <v/>
      </c>
      <c r="FJ30" s="255" t="str">
        <f>IF($FG30='Classificação geral'!$B23,'Classificação geral'!$H23,"")</f>
        <v/>
      </c>
      <c r="FK30" s="254" t="str">
        <f>IFERROR(IF(AND($FJ30="mas",'Classificação geral'!$I23=3),'Classificação geral'!I23,""),"")</f>
        <v/>
      </c>
      <c r="FL30" s="254" t="str">
        <f>IFERROR(IF(AND($FJ30="mas",'Classificação geral'!$I23=3),'Classificação geral'!AA23,""),"")</f>
        <v/>
      </c>
      <c r="FM30" s="254" t="str">
        <f>IFERROR(IF(AND($FJ30="mas",'Classificação geral'!$I23=3),'Classificação geral'!AC23,""),"")</f>
        <v/>
      </c>
      <c r="FN30" s="254" t="str">
        <f>IFERROR(IF(AND($FJ30="mas",'Classificação geral'!$I23=3),'Classificação geral'!AD23,""),"")</f>
        <v/>
      </c>
      <c r="FO30" s="254" t="str">
        <f>IFERROR(IF(AND($FJ30="mas",'Classificação geral'!$I23=3),'Classificação geral'!M23,""),"")</f>
        <v/>
      </c>
      <c r="FP30" s="254" t="str">
        <f>IFERROR(IF(AND($FJ30="mas",'Classificação geral'!$I23=3),'Classificação geral'!AH23,""),"")</f>
        <v/>
      </c>
      <c r="FQ30" s="256" t="str">
        <f>IFERROR(RANK(FP30,FP:FP,0)+ COUNTIF(FP$12:$FP28,FP30),"")</f>
        <v/>
      </c>
    </row>
    <row r="31" spans="2:173" s="304" customFormat="1" ht="27.75" customHeight="1" x14ac:dyDescent="0.4">
      <c r="B31" s="309" t="str">
        <f t="shared" si="0"/>
        <v/>
      </c>
      <c r="C31" s="292" t="str">
        <f t="shared" si="1"/>
        <v/>
      </c>
      <c r="D31" s="292" t="str">
        <f t="shared" si="2"/>
        <v/>
      </c>
      <c r="E31" s="292" t="str">
        <f t="shared" si="3"/>
        <v/>
      </c>
      <c r="F31" s="293" t="str">
        <f t="shared" si="4"/>
        <v/>
      </c>
      <c r="G31" s="293" t="str">
        <f t="shared" si="5"/>
        <v/>
      </c>
      <c r="H31" s="294" t="str">
        <f t="shared" si="6"/>
        <v/>
      </c>
      <c r="I31" s="294" t="str">
        <f t="shared" si="7"/>
        <v/>
      </c>
      <c r="J31" s="294" t="str">
        <f t="shared" si="8"/>
        <v/>
      </c>
      <c r="K31" s="294" t="str">
        <f t="shared" si="9"/>
        <v/>
      </c>
      <c r="L31" s="294" t="str">
        <f t="shared" si="10"/>
        <v/>
      </c>
      <c r="M31" s="295">
        <v>18</v>
      </c>
      <c r="N31" s="296"/>
      <c r="O31" s="296"/>
      <c r="P31" s="309" t="str">
        <f t="shared" si="11"/>
        <v/>
      </c>
      <c r="Q31" s="292" t="str">
        <f t="shared" si="12"/>
        <v/>
      </c>
      <c r="R31" s="292" t="str">
        <f t="shared" si="13"/>
        <v/>
      </c>
      <c r="S31" s="292" t="str">
        <f t="shared" si="14"/>
        <v/>
      </c>
      <c r="T31" s="293" t="str">
        <f t="shared" si="15"/>
        <v/>
      </c>
      <c r="U31" s="293" t="str">
        <f t="shared" si="16"/>
        <v/>
      </c>
      <c r="V31" s="294" t="str">
        <f t="shared" si="17"/>
        <v/>
      </c>
      <c r="W31" s="294" t="str">
        <f t="shared" si="18"/>
        <v/>
      </c>
      <c r="X31" s="294" t="str">
        <f t="shared" si="19"/>
        <v/>
      </c>
      <c r="Y31" s="294" t="str">
        <f t="shared" si="20"/>
        <v/>
      </c>
      <c r="Z31" s="294" t="str">
        <f t="shared" si="21"/>
        <v/>
      </c>
      <c r="AA31" s="295">
        <v>18</v>
      </c>
      <c r="AB31" s="296"/>
      <c r="AC31" s="297"/>
      <c r="AD31" s="310" t="str">
        <f t="shared" si="22"/>
        <v/>
      </c>
      <c r="AE31" s="292" t="str">
        <f t="shared" si="23"/>
        <v/>
      </c>
      <c r="AF31" s="292" t="str">
        <f t="shared" si="24"/>
        <v/>
      </c>
      <c r="AG31" s="293" t="str">
        <f t="shared" si="25"/>
        <v/>
      </c>
      <c r="AH31" s="293" t="str">
        <f t="shared" si="26"/>
        <v/>
      </c>
      <c r="AI31" s="293" t="str">
        <f t="shared" si="27"/>
        <v/>
      </c>
      <c r="AJ31" s="294" t="str">
        <f t="shared" si="28"/>
        <v/>
      </c>
      <c r="AK31" s="294" t="str">
        <f t="shared" si="29"/>
        <v/>
      </c>
      <c r="AL31" s="294" t="str">
        <f t="shared" si="30"/>
        <v/>
      </c>
      <c r="AM31" s="294" t="str">
        <f t="shared" si="31"/>
        <v/>
      </c>
      <c r="AN31" s="294" t="str">
        <f t="shared" si="32"/>
        <v/>
      </c>
      <c r="AO31" s="295">
        <v>18</v>
      </c>
      <c r="AP31" s="296"/>
      <c r="AQ31" s="296"/>
      <c r="AR31" s="310" t="str">
        <f t="shared" si="33"/>
        <v/>
      </c>
      <c r="AS31" s="292" t="str">
        <f t="shared" si="34"/>
        <v/>
      </c>
      <c r="AT31" s="292" t="str">
        <f t="shared" si="35"/>
        <v/>
      </c>
      <c r="AU31" s="293" t="str">
        <f t="shared" si="36"/>
        <v/>
      </c>
      <c r="AV31" s="293" t="str">
        <f t="shared" si="37"/>
        <v/>
      </c>
      <c r="AW31" s="293" t="str">
        <f t="shared" si="38"/>
        <v/>
      </c>
      <c r="AX31" s="294" t="str">
        <f t="shared" si="39"/>
        <v/>
      </c>
      <c r="AY31" s="294" t="str">
        <f t="shared" si="40"/>
        <v/>
      </c>
      <c r="AZ31" s="294" t="str">
        <f t="shared" si="41"/>
        <v/>
      </c>
      <c r="BA31" s="294" t="str">
        <f t="shared" si="42"/>
        <v/>
      </c>
      <c r="BB31" s="294" t="str">
        <f t="shared" si="43"/>
        <v/>
      </c>
      <c r="BC31" s="295">
        <v>18</v>
      </c>
      <c r="BD31" s="297"/>
      <c r="BE31" s="297"/>
      <c r="BF31" s="309" t="str">
        <f t="shared" si="44"/>
        <v/>
      </c>
      <c r="BG31" s="292" t="str">
        <f t="shared" si="45"/>
        <v/>
      </c>
      <c r="BH31" s="292" t="str">
        <f t="shared" si="46"/>
        <v/>
      </c>
      <c r="BI31" s="292" t="str">
        <f t="shared" si="47"/>
        <v/>
      </c>
      <c r="BJ31" s="293" t="str">
        <f t="shared" si="48"/>
        <v/>
      </c>
      <c r="BK31" s="293" t="str">
        <f t="shared" si="49"/>
        <v/>
      </c>
      <c r="BL31" s="293" t="str">
        <f t="shared" si="50"/>
        <v/>
      </c>
      <c r="BM31" s="293" t="str">
        <f t="shared" si="51"/>
        <v/>
      </c>
      <c r="BN31" s="293" t="str">
        <f t="shared" si="52"/>
        <v/>
      </c>
      <c r="BO31" s="293" t="str">
        <f t="shared" si="53"/>
        <v/>
      </c>
      <c r="BP31" s="294" t="str">
        <f t="shared" si="54"/>
        <v/>
      </c>
      <c r="BQ31" s="295">
        <v>18</v>
      </c>
      <c r="BR31" s="296"/>
      <c r="BS31" s="296"/>
      <c r="BT31" s="309" t="str">
        <f t="shared" si="55"/>
        <v/>
      </c>
      <c r="BU31" s="292" t="str">
        <f t="shared" si="56"/>
        <v/>
      </c>
      <c r="BV31" s="292" t="str">
        <f t="shared" si="57"/>
        <v/>
      </c>
      <c r="BW31" s="292" t="str">
        <f t="shared" si="58"/>
        <v/>
      </c>
      <c r="BX31" s="293" t="str">
        <f t="shared" si="59"/>
        <v/>
      </c>
      <c r="BY31" s="293" t="str">
        <f t="shared" si="60"/>
        <v/>
      </c>
      <c r="BZ31" s="294" t="str">
        <f t="shared" si="61"/>
        <v/>
      </c>
      <c r="CA31" s="294" t="str">
        <f t="shared" si="62"/>
        <v/>
      </c>
      <c r="CB31" s="294" t="str">
        <f t="shared" si="63"/>
        <v/>
      </c>
      <c r="CC31" s="294" t="str">
        <f t="shared" si="64"/>
        <v/>
      </c>
      <c r="CD31" s="294" t="str">
        <f t="shared" si="65"/>
        <v/>
      </c>
      <c r="CE31" s="295">
        <v>18</v>
      </c>
      <c r="CS31" s="254" t="str">
        <f>IFERROR(IF(AND('Classificação geral'!$H24="FEM",'Classificação geral'!$I24=1,'Classificação geral'!G24="Tapete"),'Classificação geral'!A24,""),"")</f>
        <v/>
      </c>
      <c r="CT31" s="254" t="str">
        <f>IFERROR(IF(AND('Classificação geral'!$H24="FEM",'Classificação geral'!$I24=1,'Classificação geral'!G24="Tapete"),'Classificação geral'!$B24,""),"")</f>
        <v/>
      </c>
      <c r="CU31" s="255" t="str">
        <f>IF($CT31='Classificação geral'!$B24,'Classificação geral'!$C24,"")</f>
        <v/>
      </c>
      <c r="CV31" s="255" t="str">
        <f>IF($CT31='Classificação geral'!$B24,'Classificação geral'!$D24,"")</f>
        <v/>
      </c>
      <c r="CW31" s="255" t="str">
        <f>IF($CT31='Classificação geral'!$B24,'Classificação geral'!$H24,"")</f>
        <v/>
      </c>
      <c r="CX31" s="255" t="str">
        <f>IF($CW31='Classificação geral'!$H24,'Classificação geral'!$I24,"")</f>
        <v/>
      </c>
      <c r="CY31" s="255" t="str">
        <f>IF($CX31='Classificação geral'!$I24,'Classificação geral'!$AA24,"")</f>
        <v/>
      </c>
      <c r="CZ31" s="255" t="str">
        <f>IF($CX31='Classificação geral'!$I24,'Classificação geral'!$AC24,"")</f>
        <v/>
      </c>
      <c r="DA31" s="255" t="str">
        <f>IF($CX31='Classificação geral'!$I24,'Classificação geral'!$AD24,"")</f>
        <v/>
      </c>
      <c r="DB31" s="255" t="str">
        <f>IF($CX31='Classificação geral'!$I24,'Classificação geral'!$M24,"")</f>
        <v/>
      </c>
      <c r="DC31" s="255" t="str">
        <f>IF($CX31='Classificação geral'!$I24,'Classificação geral'!$AH24,"")</f>
        <v/>
      </c>
      <c r="DD31" s="256" t="str">
        <f>IFERROR(RANK(DC31,DC:DC,0)+ COUNTIF($DC$12:DC30,DC31),"")</f>
        <v/>
      </c>
      <c r="DF31" s="254" t="str">
        <f>IFERROR(IF(AND('Classificação geral'!$H24="mas",'Classificação geral'!$I24=1,'Classificação geral'!$G24="Tapete"),'Classificação geral'!$A24,""),"")</f>
        <v/>
      </c>
      <c r="DG31" s="254" t="str">
        <f>IFERROR(IF(AND('Classificação geral'!$H24="mas",'Classificação geral'!$I24=1,'Classificação geral'!$G24="Tapete"),'Classificação geral'!$B24,""),"")</f>
        <v/>
      </c>
      <c r="DH31" s="255" t="str">
        <f>IF($DG31='Classificação geral'!$B24,'Classificação geral'!$C24,"")</f>
        <v/>
      </c>
      <c r="DI31" s="255" t="str">
        <f>IF($DG31='Classificação geral'!$B24,'Classificação geral'!$D24,"")</f>
        <v/>
      </c>
      <c r="DJ31" s="255" t="str">
        <f>IF($DG31='Classificação geral'!$B24,'Classificação geral'!$H24,"")</f>
        <v/>
      </c>
      <c r="DK31" s="254" t="str">
        <f>IFERROR(IF(AND($DJ31="mas",'Classificação geral'!$I24=1),'Classificação geral'!I24,""),"")</f>
        <v/>
      </c>
      <c r="DL31" s="254" t="str">
        <f>IFERROR(IF(AND($DJ31="mas",'Classificação geral'!$I24=1),'Classificação geral'!AA24,""),"")</f>
        <v/>
      </c>
      <c r="DM31" s="254" t="str">
        <f>IFERROR(IF(AND($DJ31="mas",'Classificação geral'!$I24=1),'Classificação geral'!AC24,""),"")</f>
        <v/>
      </c>
      <c r="DN31" s="254" t="str">
        <f>IFERROR(IF(AND($DJ31="mas",'Classificação geral'!$I24=1),'Classificação geral'!AD24,""),"")</f>
        <v/>
      </c>
      <c r="DO31" s="254" t="str">
        <f>IFERROR(IF(AND($DJ31="mas",'Classificação geral'!$I24=1),'Classificação geral'!M24,""),"")</f>
        <v/>
      </c>
      <c r="DP31" s="254" t="str">
        <f>IFERROR(IF(AND($DJ31="mas",'Classificação geral'!$I24=1),'Classificação geral'!AH24,""),"")</f>
        <v/>
      </c>
      <c r="DQ31" s="256" t="str">
        <f>IFERROR(RANK(DP31,DP:DP,0)+ COUNTIF($DP$12:DP30,DP31),"")</f>
        <v/>
      </c>
      <c r="DS31" s="254" t="str">
        <f>IFERROR(IF(AND('Classificação geral'!$H24="fem",'Classificação geral'!$I24=2,'Classificação geral'!$G24="Tapete"),'Classificação geral'!$A24,""),"")</f>
        <v/>
      </c>
      <c r="DT31" s="254" t="str">
        <f>IFERROR(IF(AND('Classificação geral'!$H24="fem",'Classificação geral'!$I24=2,'Classificação geral'!$G24="Tapete"),'Classificação geral'!$B24,""),"")</f>
        <v/>
      </c>
      <c r="DU31" s="255" t="str">
        <f>IF($DT31='Classificação geral'!$B24,'Classificação geral'!$C24,"")</f>
        <v/>
      </c>
      <c r="DV31" s="255" t="str">
        <f>IF($DT31='Classificação geral'!$B24,'Classificação geral'!$D24,"")</f>
        <v/>
      </c>
      <c r="DW31" s="255" t="str">
        <f>IF($DT31='Classificação geral'!$B24,'Classificação geral'!$H24,"")</f>
        <v/>
      </c>
      <c r="DX31" s="254" t="str">
        <f>IFERROR(IF(AND($DW31="fem",'Classificação geral'!$I24=2),'Classificação geral'!I24,""),"")</f>
        <v/>
      </c>
      <c r="DY31" s="254" t="str">
        <f>IFERROR(IF(AND($DW31="fem",'Classificação geral'!$I24=2),'Classificação geral'!AA24,""),"")</f>
        <v/>
      </c>
      <c r="DZ31" s="254" t="str">
        <f>IFERROR(IF(AND($DW31="fem",'Classificação geral'!$I24=2),'Classificação geral'!AC24,""),"")</f>
        <v/>
      </c>
      <c r="EA31" s="254" t="str">
        <f>IFERROR(IF(AND($DW31="fem",'Classificação geral'!$I24=2),'Classificação geral'!AD24,""),"")</f>
        <v/>
      </c>
      <c r="EB31" s="254" t="str">
        <f>IFERROR(IF(AND($DW31="fem",'Classificação geral'!$I24=2),'Classificação geral'!M24,""),"")</f>
        <v/>
      </c>
      <c r="EC31" s="254" t="str">
        <f>IFERROR(IF(AND($DW31="fem",'Classificação geral'!$I24=2),'Classificação geral'!AH24,""),"")</f>
        <v/>
      </c>
      <c r="ED31" s="256" t="str">
        <f>IFERROR(RANK(EC31,EC:EC,0)+ COUNTIF(EC$12:$EC29,EC31),"")</f>
        <v/>
      </c>
      <c r="EE31" s="244"/>
      <c r="EF31" s="254" t="str">
        <f>IFERROR(IF(AND('Classificação geral'!$H24="mas",'Classificação geral'!$I24=2,'Classificação geral'!$G24="Tapete"),'Classificação geral'!$A24,""),"")</f>
        <v/>
      </c>
      <c r="EG31" s="254" t="str">
        <f>IFERROR(IF(AND('Classificação geral'!$H24="mas",'Classificação geral'!$I24=2,'Classificação geral'!$G24="Tapete"),'Classificação geral'!$B24,""),"")</f>
        <v/>
      </c>
      <c r="EH31" s="255" t="str">
        <f>IF($EG31='Classificação geral'!$B24,'Classificação geral'!$C24,"")</f>
        <v/>
      </c>
      <c r="EI31" s="255" t="str">
        <f>IF($EG31='Classificação geral'!$B24,'Classificação geral'!$D24,"")</f>
        <v/>
      </c>
      <c r="EJ31" s="255" t="str">
        <f>IF($EG31='Classificação geral'!$B24,'Classificação geral'!$H24,"")</f>
        <v/>
      </c>
      <c r="EK31" s="254" t="str">
        <f>IFERROR(IF(AND($EJ31="mas",'Classificação geral'!$I24=2),'Classificação geral'!I24,""),"")</f>
        <v/>
      </c>
      <c r="EL31" s="254" t="str">
        <f>IFERROR(IF(AND($EJ31="mas",'Classificação geral'!$I24=2),'Classificação geral'!AA24,""),"")</f>
        <v/>
      </c>
      <c r="EM31" s="254" t="str">
        <f>IFERROR(IF(AND($EJ31="mas",'Classificação geral'!$I24=2),'Classificação geral'!AC24,""),"")</f>
        <v/>
      </c>
      <c r="EN31" s="254" t="str">
        <f>IFERROR(IF(AND($EJ31="mas",'Classificação geral'!$I24=2),'Classificação geral'!AD24,""),"")</f>
        <v/>
      </c>
      <c r="EO31" s="254" t="str">
        <f>IFERROR(IF(AND($EJ31="mas",'Classificação geral'!$I24=2),'Classificação geral'!M24,""),"")</f>
        <v/>
      </c>
      <c r="EP31" s="254" t="str">
        <f>IFERROR(IF(AND($EJ31="mas",'Classificação geral'!$I24=2),'Classificação geral'!AH24,""),"")</f>
        <v/>
      </c>
      <c r="EQ31" s="256" t="str">
        <f>IFERROR(RANK(EP31,EP:EP,0)+ COUNTIF($EP$12:EP$12,EP31),"")</f>
        <v/>
      </c>
      <c r="ER31" s="244"/>
      <c r="ES31" s="254" t="str">
        <f>IFERROR(IF(AND('Classificação geral'!$H24="fem",'Classificação geral'!$I24=3,'Classificação geral'!$G24="Tapete"),'Classificação geral'!$A24,""),"")</f>
        <v/>
      </c>
      <c r="ET31" s="254" t="str">
        <f>IFERROR(IF(AND('Classificação geral'!$H24="fem",'Classificação geral'!$I24=3,'Classificação geral'!$G24="Tapete"),'Classificação geral'!$B24,""),"")</f>
        <v/>
      </c>
      <c r="EU31" s="255" t="str">
        <f>IF($ET31='Classificação geral'!$B24,'Classificação geral'!$C24,"")</f>
        <v/>
      </c>
      <c r="EV31" s="255" t="str">
        <f>IF($ET31='Classificação geral'!$B24,'Classificação geral'!$D24,"")</f>
        <v/>
      </c>
      <c r="EW31" s="255" t="str">
        <f>IF($ET31='Classificação geral'!$B24,'Classificação geral'!$H24,"")</f>
        <v/>
      </c>
      <c r="EX31" s="255" t="str">
        <f>IF($EW31='Classificação geral'!$H24,'Classificação geral'!$I24,"")</f>
        <v/>
      </c>
      <c r="EY31" s="255" t="str">
        <f>IF($EX31='Classificação geral'!$I24,'Classificação geral'!$AA24,"")</f>
        <v/>
      </c>
      <c r="EZ31" s="255" t="str">
        <f>IF($EX31='Classificação geral'!$I24,'Classificação geral'!$AC24,"")</f>
        <v/>
      </c>
      <c r="FA31" s="255" t="str">
        <f>IF($EX31='Classificação geral'!$I24,'Classificação geral'!$AD24,"")</f>
        <v/>
      </c>
      <c r="FB31" s="255" t="str">
        <f>IF($EX31='Classificação geral'!$I24,'Classificação geral'!$M24,"")</f>
        <v/>
      </c>
      <c r="FC31" s="255" t="str">
        <f>IF($EX31='Classificação geral'!$I24,'Classificação geral'!$AH24,"")</f>
        <v/>
      </c>
      <c r="FD31" s="256" t="str">
        <f>IFERROR(RANK(FC31,FC:FC,0)+ COUNTIF($FC$12:FC29,FC31),"")</f>
        <v/>
      </c>
      <c r="FE31" s="244"/>
      <c r="FF31" s="254" t="str">
        <f>IFERROR(IF(AND('Classificação geral'!$H24="mas",'Classificação geral'!$I24=3,'Classificação geral'!$G24="Tapete"),'Classificação geral'!$A24,""),"")</f>
        <v/>
      </c>
      <c r="FG31" s="254" t="str">
        <f>IFERROR(IF(AND('Classificação geral'!$H24="mas",'Classificação geral'!$I24=3,'Classificação geral'!$G24="Tapete"),'Classificação geral'!$B24,""),"")</f>
        <v/>
      </c>
      <c r="FH31" s="255" t="str">
        <f>IF($FG31='Classificação geral'!$B24,'Classificação geral'!$C24,"")</f>
        <v/>
      </c>
      <c r="FI31" s="255" t="str">
        <f>IF($FG31='Classificação geral'!$B24,'Classificação geral'!$D24,"")</f>
        <v/>
      </c>
      <c r="FJ31" s="255" t="str">
        <f>IF($FG31='Classificação geral'!$B24,'Classificação geral'!$H24,"")</f>
        <v/>
      </c>
      <c r="FK31" s="254" t="str">
        <f>IFERROR(IF(AND($FJ31="mas",'Classificação geral'!$I24=3),'Classificação geral'!I24,""),"")</f>
        <v/>
      </c>
      <c r="FL31" s="254" t="str">
        <f>IFERROR(IF(AND($FJ31="mas",'Classificação geral'!$I24=3),'Classificação geral'!AA24,""),"")</f>
        <v/>
      </c>
      <c r="FM31" s="254" t="str">
        <f>IFERROR(IF(AND($FJ31="mas",'Classificação geral'!$I24=3),'Classificação geral'!AC24,""),"")</f>
        <v/>
      </c>
      <c r="FN31" s="254" t="str">
        <f>IFERROR(IF(AND($FJ31="mas",'Classificação geral'!$I24=3),'Classificação geral'!AD24,""),"")</f>
        <v/>
      </c>
      <c r="FO31" s="254" t="str">
        <f>IFERROR(IF(AND($FJ31="mas",'Classificação geral'!$I24=3),'Classificação geral'!M24,""),"")</f>
        <v/>
      </c>
      <c r="FP31" s="254" t="str">
        <f>IFERROR(IF(AND($FJ31="mas",'Classificação geral'!$I24=3),'Classificação geral'!AH24,""),"")</f>
        <v/>
      </c>
      <c r="FQ31" s="256" t="str">
        <f>IFERROR(RANK(FP31,FP:FP,0)+ COUNTIF(FP$12:$FP29,FP31),"")</f>
        <v/>
      </c>
    </row>
    <row r="32" spans="2:173" s="304" customFormat="1" ht="27.75" customHeight="1" x14ac:dyDescent="0.4">
      <c r="B32" s="309" t="str">
        <f t="shared" si="0"/>
        <v/>
      </c>
      <c r="C32" s="292" t="str">
        <f t="shared" si="1"/>
        <v/>
      </c>
      <c r="D32" s="292" t="str">
        <f t="shared" si="2"/>
        <v/>
      </c>
      <c r="E32" s="292" t="str">
        <f t="shared" si="3"/>
        <v/>
      </c>
      <c r="F32" s="293" t="str">
        <f t="shared" si="4"/>
        <v/>
      </c>
      <c r="G32" s="293" t="str">
        <f t="shared" si="5"/>
        <v/>
      </c>
      <c r="H32" s="294" t="str">
        <f t="shared" si="6"/>
        <v/>
      </c>
      <c r="I32" s="294" t="str">
        <f t="shared" si="7"/>
        <v/>
      </c>
      <c r="J32" s="294" t="str">
        <f t="shared" si="8"/>
        <v/>
      </c>
      <c r="K32" s="294" t="str">
        <f t="shared" si="9"/>
        <v/>
      </c>
      <c r="L32" s="294" t="str">
        <f t="shared" si="10"/>
        <v/>
      </c>
      <c r="M32" s="295">
        <v>19</v>
      </c>
      <c r="N32" s="296"/>
      <c r="O32" s="296"/>
      <c r="P32" s="309" t="str">
        <f t="shared" si="11"/>
        <v/>
      </c>
      <c r="Q32" s="292" t="str">
        <f t="shared" si="12"/>
        <v/>
      </c>
      <c r="R32" s="292" t="str">
        <f t="shared" si="13"/>
        <v/>
      </c>
      <c r="S32" s="292" t="str">
        <f t="shared" si="14"/>
        <v/>
      </c>
      <c r="T32" s="293" t="str">
        <f t="shared" si="15"/>
        <v/>
      </c>
      <c r="U32" s="293" t="str">
        <f t="shared" si="16"/>
        <v/>
      </c>
      <c r="V32" s="294" t="str">
        <f t="shared" si="17"/>
        <v/>
      </c>
      <c r="W32" s="294" t="str">
        <f t="shared" si="18"/>
        <v/>
      </c>
      <c r="X32" s="294" t="str">
        <f t="shared" si="19"/>
        <v/>
      </c>
      <c r="Y32" s="294" t="str">
        <f t="shared" si="20"/>
        <v/>
      </c>
      <c r="Z32" s="294" t="str">
        <f t="shared" si="21"/>
        <v/>
      </c>
      <c r="AA32" s="295">
        <v>19</v>
      </c>
      <c r="AB32" s="296"/>
      <c r="AC32" s="297"/>
      <c r="AD32" s="310" t="str">
        <f t="shared" si="22"/>
        <v/>
      </c>
      <c r="AE32" s="292" t="str">
        <f t="shared" si="23"/>
        <v/>
      </c>
      <c r="AF32" s="292" t="str">
        <f t="shared" si="24"/>
        <v/>
      </c>
      <c r="AG32" s="293" t="str">
        <f t="shared" si="25"/>
        <v/>
      </c>
      <c r="AH32" s="293" t="str">
        <f t="shared" si="26"/>
        <v/>
      </c>
      <c r="AI32" s="293" t="str">
        <f t="shared" si="27"/>
        <v/>
      </c>
      <c r="AJ32" s="294" t="str">
        <f t="shared" si="28"/>
        <v/>
      </c>
      <c r="AK32" s="294" t="str">
        <f t="shared" si="29"/>
        <v/>
      </c>
      <c r="AL32" s="294" t="str">
        <f t="shared" si="30"/>
        <v/>
      </c>
      <c r="AM32" s="294" t="str">
        <f t="shared" si="31"/>
        <v/>
      </c>
      <c r="AN32" s="294" t="str">
        <f t="shared" si="32"/>
        <v/>
      </c>
      <c r="AO32" s="295">
        <v>19</v>
      </c>
      <c r="AP32" s="296"/>
      <c r="AQ32" s="296"/>
      <c r="AR32" s="310" t="str">
        <f t="shared" si="33"/>
        <v/>
      </c>
      <c r="AS32" s="292" t="str">
        <f t="shared" si="34"/>
        <v/>
      </c>
      <c r="AT32" s="292" t="str">
        <f t="shared" si="35"/>
        <v/>
      </c>
      <c r="AU32" s="293" t="str">
        <f t="shared" si="36"/>
        <v/>
      </c>
      <c r="AV32" s="293" t="str">
        <f t="shared" si="37"/>
        <v/>
      </c>
      <c r="AW32" s="293" t="str">
        <f t="shared" si="38"/>
        <v/>
      </c>
      <c r="AX32" s="294" t="str">
        <f t="shared" si="39"/>
        <v/>
      </c>
      <c r="AY32" s="294" t="str">
        <f t="shared" si="40"/>
        <v/>
      </c>
      <c r="AZ32" s="294" t="str">
        <f t="shared" si="41"/>
        <v/>
      </c>
      <c r="BA32" s="294" t="str">
        <f t="shared" si="42"/>
        <v/>
      </c>
      <c r="BB32" s="294" t="str">
        <f t="shared" si="43"/>
        <v/>
      </c>
      <c r="BC32" s="295">
        <v>19</v>
      </c>
      <c r="BD32" s="297"/>
      <c r="BE32" s="297"/>
      <c r="BF32" s="309" t="str">
        <f t="shared" si="44"/>
        <v/>
      </c>
      <c r="BG32" s="292" t="str">
        <f t="shared" si="45"/>
        <v/>
      </c>
      <c r="BH32" s="292" t="str">
        <f t="shared" si="46"/>
        <v/>
      </c>
      <c r="BI32" s="292" t="str">
        <f t="shared" si="47"/>
        <v/>
      </c>
      <c r="BJ32" s="293" t="str">
        <f t="shared" si="48"/>
        <v/>
      </c>
      <c r="BK32" s="293" t="str">
        <f t="shared" si="49"/>
        <v/>
      </c>
      <c r="BL32" s="293" t="str">
        <f t="shared" si="50"/>
        <v/>
      </c>
      <c r="BM32" s="293" t="str">
        <f t="shared" si="51"/>
        <v/>
      </c>
      <c r="BN32" s="293" t="str">
        <f t="shared" si="52"/>
        <v/>
      </c>
      <c r="BO32" s="293" t="str">
        <f t="shared" si="53"/>
        <v/>
      </c>
      <c r="BP32" s="294" t="str">
        <f t="shared" si="54"/>
        <v/>
      </c>
      <c r="BQ32" s="295">
        <v>19</v>
      </c>
      <c r="BR32" s="296"/>
      <c r="BS32" s="296"/>
      <c r="BT32" s="309" t="str">
        <f t="shared" si="55"/>
        <v/>
      </c>
      <c r="BU32" s="292" t="str">
        <f t="shared" si="56"/>
        <v/>
      </c>
      <c r="BV32" s="292" t="str">
        <f t="shared" si="57"/>
        <v/>
      </c>
      <c r="BW32" s="292" t="str">
        <f t="shared" si="58"/>
        <v/>
      </c>
      <c r="BX32" s="293" t="str">
        <f t="shared" si="59"/>
        <v/>
      </c>
      <c r="BY32" s="293" t="str">
        <f t="shared" si="60"/>
        <v/>
      </c>
      <c r="BZ32" s="294" t="str">
        <f t="shared" si="61"/>
        <v/>
      </c>
      <c r="CA32" s="294" t="str">
        <f t="shared" si="62"/>
        <v/>
      </c>
      <c r="CB32" s="294" t="str">
        <f t="shared" si="63"/>
        <v/>
      </c>
      <c r="CC32" s="294" t="str">
        <f t="shared" si="64"/>
        <v/>
      </c>
      <c r="CD32" s="294" t="str">
        <f t="shared" si="65"/>
        <v/>
      </c>
      <c r="CE32" s="295">
        <v>19</v>
      </c>
      <c r="CS32" s="254" t="str">
        <f>IFERROR(IF(AND('Classificação geral'!$H25="FEM",'Classificação geral'!$I25=1,'Classificação geral'!G25="Tapete"),'Classificação geral'!A25,""),"")</f>
        <v/>
      </c>
      <c r="CT32" s="254" t="str">
        <f>IFERROR(IF(AND('Classificação geral'!$H25="FEM",'Classificação geral'!$I25=1,'Classificação geral'!G25="Tapete"),'Classificação geral'!$B25,""),"")</f>
        <v/>
      </c>
      <c r="CU32" s="255" t="str">
        <f>IF($CT32='Classificação geral'!$B25,'Classificação geral'!$C25,"")</f>
        <v/>
      </c>
      <c r="CV32" s="255" t="str">
        <f>IF($CT32='Classificação geral'!$B25,'Classificação geral'!$D25,"")</f>
        <v/>
      </c>
      <c r="CW32" s="255" t="str">
        <f>IF($CT32='Classificação geral'!$B25,'Classificação geral'!$H25,"")</f>
        <v/>
      </c>
      <c r="CX32" s="255" t="str">
        <f>IF($CW32='Classificação geral'!$H25,'Classificação geral'!$I25,"")</f>
        <v/>
      </c>
      <c r="CY32" s="255" t="str">
        <f>IF($CX32='Classificação geral'!$I25,'Classificação geral'!$AA25,"")</f>
        <v/>
      </c>
      <c r="CZ32" s="255" t="str">
        <f>IF($CX32='Classificação geral'!$I25,'Classificação geral'!$AC25,"")</f>
        <v/>
      </c>
      <c r="DA32" s="255" t="str">
        <f>IF($CX32='Classificação geral'!$I25,'Classificação geral'!$AD25,"")</f>
        <v/>
      </c>
      <c r="DB32" s="255" t="str">
        <f>IF($CX32='Classificação geral'!$I25,'Classificação geral'!$M25,"")</f>
        <v/>
      </c>
      <c r="DC32" s="255" t="str">
        <f>IF($CX32='Classificação geral'!$I25,'Classificação geral'!$AH25,"")</f>
        <v/>
      </c>
      <c r="DD32" s="256" t="str">
        <f>IFERROR(RANK(DC32,DC:DC,0)+ COUNTIF($DC$12:DC31,DC32),"")</f>
        <v/>
      </c>
      <c r="DE32" s="304">
        <v>1</v>
      </c>
      <c r="DF32" s="254" t="str">
        <f>IFERROR(IF(AND('Classificação geral'!$H25="mas",'Classificação geral'!$I25=1,'Classificação geral'!$G25="Tapete"),'Classificação geral'!$A25,""),"")</f>
        <v/>
      </c>
      <c r="DG32" s="254" t="str">
        <f>IFERROR(IF(AND('Classificação geral'!$H25="mas",'Classificação geral'!$I25=1,'Classificação geral'!$G25="Tapete"),'Classificação geral'!$B25,""),"")</f>
        <v/>
      </c>
      <c r="DH32" s="255" t="str">
        <f>IF($DG32='Classificação geral'!$B25,'Classificação geral'!$C25,"")</f>
        <v/>
      </c>
      <c r="DI32" s="255" t="str">
        <f>IF($DG32='Classificação geral'!$B25,'Classificação geral'!$D25,"")</f>
        <v/>
      </c>
      <c r="DJ32" s="255" t="str">
        <f>IF($DG32='Classificação geral'!$B25,'Classificação geral'!$H25,"")</f>
        <v/>
      </c>
      <c r="DK32" s="254" t="str">
        <f>IFERROR(IF(AND($DJ32="mas",'Classificação geral'!$I25=1),'Classificação geral'!I25,""),"")</f>
        <v/>
      </c>
      <c r="DL32" s="254" t="str">
        <f>IFERROR(IF(AND($DJ32="mas",'Classificação geral'!$I25=1),'Classificação geral'!AA25,""),"")</f>
        <v/>
      </c>
      <c r="DM32" s="254" t="str">
        <f>IFERROR(IF(AND($DJ32="mas",'Classificação geral'!$I25=1),'Classificação geral'!AC25,""),"")</f>
        <v/>
      </c>
      <c r="DN32" s="254" t="str">
        <f>IFERROR(IF(AND($DJ32="mas",'Classificação geral'!$I25=1),'Classificação geral'!AD25,""),"")</f>
        <v/>
      </c>
      <c r="DO32" s="254" t="str">
        <f>IFERROR(IF(AND($DJ32="mas",'Classificação geral'!$I25=1),'Classificação geral'!M25,""),"")</f>
        <v/>
      </c>
      <c r="DP32" s="254" t="str">
        <f>IFERROR(IF(AND($DJ32="mas",'Classificação geral'!$I25=1),'Classificação geral'!AH25,""),"")</f>
        <v/>
      </c>
      <c r="DQ32" s="256" t="str">
        <f>IFERROR(RANK(DP32,DP:DP,0)+ COUNTIF($DP$12:DP31,DP32),"")</f>
        <v/>
      </c>
      <c r="DS32" s="254" t="str">
        <f>IFERROR(IF(AND('Classificação geral'!$H25="fem",'Classificação geral'!$I25=2,'Classificação geral'!$G25="Tapete"),'Classificação geral'!$A25,""),"")</f>
        <v/>
      </c>
      <c r="DT32" s="254" t="str">
        <f>IFERROR(IF(AND('Classificação geral'!$H25="fem",'Classificação geral'!$I25=2,'Classificação geral'!$G25="Tapete"),'Classificação geral'!$B25,""),"")</f>
        <v/>
      </c>
      <c r="DU32" s="255" t="str">
        <f>IF($DT32='Classificação geral'!$B25,'Classificação geral'!$C25,"")</f>
        <v/>
      </c>
      <c r="DV32" s="255" t="str">
        <f>IF($DT32='Classificação geral'!$B25,'Classificação geral'!$D25,"")</f>
        <v/>
      </c>
      <c r="DW32" s="255" t="str">
        <f>IF($DT32='Classificação geral'!$B25,'Classificação geral'!$H25,"")</f>
        <v/>
      </c>
      <c r="DX32" s="254" t="str">
        <f>IFERROR(IF(AND($DW32="fem",'Classificação geral'!$I25=2),'Classificação geral'!I25,""),"")</f>
        <v/>
      </c>
      <c r="DY32" s="254" t="str">
        <f>IFERROR(IF(AND($DW32="fem",'Classificação geral'!$I25=2),'Classificação geral'!AA25,""),"")</f>
        <v/>
      </c>
      <c r="DZ32" s="254" t="str">
        <f>IFERROR(IF(AND($DW32="fem",'Classificação geral'!$I25=2),'Classificação geral'!AC25,""),"")</f>
        <v/>
      </c>
      <c r="EA32" s="254" t="str">
        <f>IFERROR(IF(AND($DW32="fem",'Classificação geral'!$I25=2),'Classificação geral'!AD25,""),"")</f>
        <v/>
      </c>
      <c r="EB32" s="254" t="str">
        <f>IFERROR(IF(AND($DW32="fem",'Classificação geral'!$I25=2),'Classificação geral'!M25,""),"")</f>
        <v/>
      </c>
      <c r="EC32" s="254" t="str">
        <f>IFERROR(IF(AND($DW32="fem",'Classificação geral'!$I25=2),'Classificação geral'!AH25,""),"")</f>
        <v/>
      </c>
      <c r="ED32" s="256" t="str">
        <f>IFERROR(RANK(EC32,EC:EC,0)+ COUNTIF(EC$12:$EC30,EC32),"")</f>
        <v/>
      </c>
      <c r="EE32" s="244"/>
      <c r="EF32" s="254" t="str">
        <f>IFERROR(IF(AND('Classificação geral'!$H25="mas",'Classificação geral'!$I25=2,'Classificação geral'!$G25="Tapete"),'Classificação geral'!$A25,""),"")</f>
        <v/>
      </c>
      <c r="EG32" s="254" t="str">
        <f>IFERROR(IF(AND('Classificação geral'!$H25="mas",'Classificação geral'!$I25=2,'Classificação geral'!$G25="Tapete"),'Classificação geral'!$B25,""),"")</f>
        <v/>
      </c>
      <c r="EH32" s="255" t="str">
        <f>IF($EG32='Classificação geral'!$B25,'Classificação geral'!$C25,"")</f>
        <v/>
      </c>
      <c r="EI32" s="255" t="str">
        <f>IF($EG32='Classificação geral'!$B25,'Classificação geral'!$D25,"")</f>
        <v/>
      </c>
      <c r="EJ32" s="255" t="str">
        <f>IF($EG32='Classificação geral'!$B25,'Classificação geral'!$H25,"")</f>
        <v/>
      </c>
      <c r="EK32" s="254" t="str">
        <f>IFERROR(IF(AND($EJ32="mas",'Classificação geral'!$I25=2),'Classificação geral'!I25,""),"")</f>
        <v/>
      </c>
      <c r="EL32" s="254" t="str">
        <f>IFERROR(IF(AND($EJ32="mas",'Classificação geral'!$I25=2),'Classificação geral'!AA25,""),"")</f>
        <v/>
      </c>
      <c r="EM32" s="254" t="str">
        <f>IFERROR(IF(AND($EJ32="mas",'Classificação geral'!$I25=2),'Classificação geral'!AC25,""),"")</f>
        <v/>
      </c>
      <c r="EN32" s="254" t="str">
        <f>IFERROR(IF(AND($EJ32="mas",'Classificação geral'!$I25=2),'Classificação geral'!AD25,""),"")</f>
        <v/>
      </c>
      <c r="EO32" s="254" t="str">
        <f>IFERROR(IF(AND($EJ32="mas",'Classificação geral'!$I25=2),'Classificação geral'!M25,""),"")</f>
        <v/>
      </c>
      <c r="EP32" s="254" t="str">
        <f>IFERROR(IF(AND($EJ32="mas",'Classificação geral'!$I25=2),'Classificação geral'!AH25,""),"")</f>
        <v/>
      </c>
      <c r="EQ32" s="256" t="str">
        <f>IFERROR(RANK(EP32,EP:EP,0)+ COUNTIF($EP$12:EP$12,EP32),"")</f>
        <v/>
      </c>
      <c r="ER32" s="244"/>
      <c r="ES32" s="254" t="str">
        <f>IFERROR(IF(AND('Classificação geral'!$H25="fem",'Classificação geral'!$I25=3,'Classificação geral'!$G25="Tapete"),'Classificação geral'!$A25,""),"")</f>
        <v/>
      </c>
      <c r="ET32" s="254" t="str">
        <f>IFERROR(IF(AND('Classificação geral'!$H25="fem",'Classificação geral'!$I25=3,'Classificação geral'!$G25="Tapete"),'Classificação geral'!$B25,""),"")</f>
        <v/>
      </c>
      <c r="EU32" s="255" t="str">
        <f>IF($ET32='Classificação geral'!$B25,'Classificação geral'!$C25,"")</f>
        <v/>
      </c>
      <c r="EV32" s="255" t="str">
        <f>IF($ET32='Classificação geral'!$B25,'Classificação geral'!$D25,"")</f>
        <v/>
      </c>
      <c r="EW32" s="255" t="str">
        <f>IF($ET32='Classificação geral'!$B25,'Classificação geral'!$H25,"")</f>
        <v/>
      </c>
      <c r="EX32" s="255" t="str">
        <f>IF($EW32='Classificação geral'!$H25,'Classificação geral'!$I25,"")</f>
        <v/>
      </c>
      <c r="EY32" s="255" t="str">
        <f>IF($EX32='Classificação geral'!$I25,'Classificação geral'!$AA25,"")</f>
        <v/>
      </c>
      <c r="EZ32" s="255" t="str">
        <f>IF($EX32='Classificação geral'!$I25,'Classificação geral'!$AC25,"")</f>
        <v/>
      </c>
      <c r="FA32" s="255" t="str">
        <f>IF($EX32='Classificação geral'!$I25,'Classificação geral'!$AD25,"")</f>
        <v/>
      </c>
      <c r="FB32" s="255" t="str">
        <f>IF($EX32='Classificação geral'!$I25,'Classificação geral'!$M25,"")</f>
        <v/>
      </c>
      <c r="FC32" s="255" t="str">
        <f>IF($EX32='Classificação geral'!$I25,'Classificação geral'!$AH25,"")</f>
        <v/>
      </c>
      <c r="FD32" s="256" t="str">
        <f>IFERROR(RANK(FC32,FC:FC,0)+ COUNTIF($FC$12:FC30,FC32),"")</f>
        <v/>
      </c>
      <c r="FE32" s="244"/>
      <c r="FF32" s="254" t="str">
        <f>IFERROR(IF(AND('Classificação geral'!$H25="mas",'Classificação geral'!$I25=3,'Classificação geral'!$G25="Tapete"),'Classificação geral'!$A25,""),"")</f>
        <v/>
      </c>
      <c r="FG32" s="254" t="str">
        <f>IFERROR(IF(AND('Classificação geral'!$H25="mas",'Classificação geral'!$I25=3,'Classificação geral'!$G25="Tapete"),'Classificação geral'!$B25,""),"")</f>
        <v/>
      </c>
      <c r="FH32" s="255" t="str">
        <f>IF($FG32='Classificação geral'!$B25,'Classificação geral'!$C25,"")</f>
        <v/>
      </c>
      <c r="FI32" s="255" t="str">
        <f>IF($FG32='Classificação geral'!$B25,'Classificação geral'!$D25,"")</f>
        <v/>
      </c>
      <c r="FJ32" s="255" t="str">
        <f>IF($FG32='Classificação geral'!$B25,'Classificação geral'!$H25,"")</f>
        <v/>
      </c>
      <c r="FK32" s="254" t="str">
        <f>IFERROR(IF(AND($FJ32="mas",'Classificação geral'!$I25=3),'Classificação geral'!I25,""),"")</f>
        <v/>
      </c>
      <c r="FL32" s="254" t="str">
        <f>IFERROR(IF(AND($FJ32="mas",'Classificação geral'!$I25=3),'Classificação geral'!AA25,""),"")</f>
        <v/>
      </c>
      <c r="FM32" s="254" t="str">
        <f>IFERROR(IF(AND($FJ32="mas",'Classificação geral'!$I25=3),'Classificação geral'!AC25,""),"")</f>
        <v/>
      </c>
      <c r="FN32" s="254" t="str">
        <f>IFERROR(IF(AND($FJ32="mas",'Classificação geral'!$I25=3),'Classificação geral'!AD25,""),"")</f>
        <v/>
      </c>
      <c r="FO32" s="254" t="str">
        <f>IFERROR(IF(AND($FJ32="mas",'Classificação geral'!$I25=3),'Classificação geral'!M25,""),"")</f>
        <v/>
      </c>
      <c r="FP32" s="254" t="str">
        <f>IFERROR(IF(AND($FJ32="mas",'Classificação geral'!$I25=3),'Classificação geral'!AH25,""),"")</f>
        <v/>
      </c>
      <c r="FQ32" s="256" t="str">
        <f>IFERROR(RANK(FP32,FP:FP,0)+ COUNTIF(FP$12:$FP30,FP32),"")</f>
        <v/>
      </c>
    </row>
    <row r="33" spans="2:173" s="304" customFormat="1" ht="27.75" customHeight="1" x14ac:dyDescent="0.4">
      <c r="B33" s="309" t="str">
        <f t="shared" si="0"/>
        <v/>
      </c>
      <c r="C33" s="292" t="str">
        <f t="shared" si="1"/>
        <v/>
      </c>
      <c r="D33" s="292" t="str">
        <f t="shared" si="2"/>
        <v/>
      </c>
      <c r="E33" s="292" t="str">
        <f t="shared" si="3"/>
        <v/>
      </c>
      <c r="F33" s="293" t="str">
        <f t="shared" si="4"/>
        <v/>
      </c>
      <c r="G33" s="293" t="str">
        <f t="shared" si="5"/>
        <v/>
      </c>
      <c r="H33" s="294" t="str">
        <f t="shared" si="6"/>
        <v/>
      </c>
      <c r="I33" s="294" t="str">
        <f t="shared" si="7"/>
        <v/>
      </c>
      <c r="J33" s="294" t="str">
        <f t="shared" si="8"/>
        <v/>
      </c>
      <c r="K33" s="294" t="str">
        <f t="shared" si="9"/>
        <v/>
      </c>
      <c r="L33" s="294" t="str">
        <f t="shared" si="10"/>
        <v/>
      </c>
      <c r="M33" s="295">
        <v>20</v>
      </c>
      <c r="N33" s="296"/>
      <c r="O33" s="296"/>
      <c r="P33" s="309" t="str">
        <f t="shared" si="11"/>
        <v/>
      </c>
      <c r="Q33" s="292" t="str">
        <f t="shared" si="12"/>
        <v/>
      </c>
      <c r="R33" s="292" t="str">
        <f t="shared" si="13"/>
        <v/>
      </c>
      <c r="S33" s="292" t="str">
        <f t="shared" si="14"/>
        <v/>
      </c>
      <c r="T33" s="293" t="str">
        <f t="shared" si="15"/>
        <v/>
      </c>
      <c r="U33" s="293" t="str">
        <f t="shared" si="16"/>
        <v/>
      </c>
      <c r="V33" s="294" t="str">
        <f t="shared" si="17"/>
        <v/>
      </c>
      <c r="W33" s="294" t="str">
        <f t="shared" si="18"/>
        <v/>
      </c>
      <c r="X33" s="294" t="str">
        <f t="shared" si="19"/>
        <v/>
      </c>
      <c r="Y33" s="294" t="str">
        <f t="shared" si="20"/>
        <v/>
      </c>
      <c r="Z33" s="294" t="str">
        <f t="shared" si="21"/>
        <v/>
      </c>
      <c r="AA33" s="295">
        <v>20</v>
      </c>
      <c r="AB33" s="296"/>
      <c r="AC33" s="297"/>
      <c r="AD33" s="310" t="str">
        <f t="shared" si="22"/>
        <v/>
      </c>
      <c r="AE33" s="292" t="str">
        <f t="shared" si="23"/>
        <v/>
      </c>
      <c r="AF33" s="292" t="str">
        <f t="shared" si="24"/>
        <v/>
      </c>
      <c r="AG33" s="293" t="str">
        <f t="shared" si="25"/>
        <v/>
      </c>
      <c r="AH33" s="293" t="str">
        <f t="shared" si="26"/>
        <v/>
      </c>
      <c r="AI33" s="293" t="str">
        <f t="shared" si="27"/>
        <v/>
      </c>
      <c r="AJ33" s="294" t="str">
        <f t="shared" si="28"/>
        <v/>
      </c>
      <c r="AK33" s="294" t="str">
        <f t="shared" si="29"/>
        <v/>
      </c>
      <c r="AL33" s="294" t="str">
        <f t="shared" si="30"/>
        <v/>
      </c>
      <c r="AM33" s="294" t="str">
        <f t="shared" si="31"/>
        <v/>
      </c>
      <c r="AN33" s="294" t="str">
        <f t="shared" si="32"/>
        <v/>
      </c>
      <c r="AO33" s="295">
        <v>20</v>
      </c>
      <c r="AP33" s="296"/>
      <c r="AQ33" s="296"/>
      <c r="AR33" s="310" t="str">
        <f t="shared" si="33"/>
        <v/>
      </c>
      <c r="AS33" s="292" t="str">
        <f t="shared" si="34"/>
        <v/>
      </c>
      <c r="AT33" s="292" t="str">
        <f t="shared" si="35"/>
        <v/>
      </c>
      <c r="AU33" s="293" t="str">
        <f t="shared" si="36"/>
        <v/>
      </c>
      <c r="AV33" s="293" t="str">
        <f t="shared" si="37"/>
        <v/>
      </c>
      <c r="AW33" s="293" t="str">
        <f t="shared" si="38"/>
        <v/>
      </c>
      <c r="AX33" s="294" t="str">
        <f t="shared" si="39"/>
        <v/>
      </c>
      <c r="AY33" s="294" t="str">
        <f t="shared" si="40"/>
        <v/>
      </c>
      <c r="AZ33" s="294" t="str">
        <f t="shared" si="41"/>
        <v/>
      </c>
      <c r="BA33" s="294" t="str">
        <f t="shared" si="42"/>
        <v/>
      </c>
      <c r="BB33" s="294" t="str">
        <f t="shared" si="43"/>
        <v/>
      </c>
      <c r="BC33" s="295">
        <v>20</v>
      </c>
      <c r="BD33" s="297"/>
      <c r="BE33" s="297"/>
      <c r="BF33" s="309" t="str">
        <f t="shared" si="44"/>
        <v/>
      </c>
      <c r="BG33" s="292" t="str">
        <f t="shared" si="45"/>
        <v/>
      </c>
      <c r="BH33" s="292" t="str">
        <f t="shared" si="46"/>
        <v/>
      </c>
      <c r="BI33" s="292" t="str">
        <f t="shared" si="47"/>
        <v/>
      </c>
      <c r="BJ33" s="293" t="str">
        <f t="shared" si="48"/>
        <v/>
      </c>
      <c r="BK33" s="293" t="str">
        <f t="shared" si="49"/>
        <v/>
      </c>
      <c r="BL33" s="293" t="str">
        <f t="shared" si="50"/>
        <v/>
      </c>
      <c r="BM33" s="293" t="str">
        <f t="shared" si="51"/>
        <v/>
      </c>
      <c r="BN33" s="293" t="str">
        <f t="shared" si="52"/>
        <v/>
      </c>
      <c r="BO33" s="293" t="str">
        <f t="shared" si="53"/>
        <v/>
      </c>
      <c r="BP33" s="294" t="str">
        <f t="shared" si="54"/>
        <v/>
      </c>
      <c r="BQ33" s="295">
        <v>20</v>
      </c>
      <c r="BR33" s="296"/>
      <c r="BS33" s="296"/>
      <c r="BT33" s="309" t="str">
        <f t="shared" si="55"/>
        <v/>
      </c>
      <c r="BU33" s="292" t="str">
        <f t="shared" si="56"/>
        <v/>
      </c>
      <c r="BV33" s="292" t="str">
        <f t="shared" si="57"/>
        <v/>
      </c>
      <c r="BW33" s="292" t="str">
        <f t="shared" si="58"/>
        <v/>
      </c>
      <c r="BX33" s="293" t="str">
        <f t="shared" si="59"/>
        <v/>
      </c>
      <c r="BY33" s="293" t="str">
        <f t="shared" si="60"/>
        <v/>
      </c>
      <c r="BZ33" s="294" t="str">
        <f t="shared" si="61"/>
        <v/>
      </c>
      <c r="CA33" s="294" t="str">
        <f t="shared" si="62"/>
        <v/>
      </c>
      <c r="CB33" s="294" t="str">
        <f t="shared" si="63"/>
        <v/>
      </c>
      <c r="CC33" s="294" t="str">
        <f t="shared" si="64"/>
        <v/>
      </c>
      <c r="CD33" s="294" t="str">
        <f t="shared" si="65"/>
        <v/>
      </c>
      <c r="CE33" s="295">
        <v>20</v>
      </c>
      <c r="CS33" s="254" t="str">
        <f>IFERROR(IF(AND('Classificação geral'!$H26="FEM",'Classificação geral'!$I26=1,'Classificação geral'!G26="Tapete"),'Classificação geral'!A26,""),"")</f>
        <v/>
      </c>
      <c r="CT33" s="254" t="str">
        <f>IFERROR(IF(AND('Classificação geral'!$H26="FEM",'Classificação geral'!$I26=1,'Classificação geral'!G26="Tapete"),'Classificação geral'!$B26,""),"")</f>
        <v/>
      </c>
      <c r="CU33" s="255" t="str">
        <f>IF($CT33='Classificação geral'!$B26,'Classificação geral'!$C26,"")</f>
        <v/>
      </c>
      <c r="CV33" s="255" t="str">
        <f>IF($CT33='Classificação geral'!$B26,'Classificação geral'!$D26,"")</f>
        <v/>
      </c>
      <c r="CW33" s="255" t="str">
        <f>IF($CT33='Classificação geral'!$B26,'Classificação geral'!$H26,"")</f>
        <v/>
      </c>
      <c r="CX33" s="255" t="str">
        <f>IF($CW33='Classificação geral'!$H26,'Classificação geral'!$I26,"")</f>
        <v/>
      </c>
      <c r="CY33" s="255" t="str">
        <f>IF($CX33='Classificação geral'!$I26,'Classificação geral'!$AA26,"")</f>
        <v/>
      </c>
      <c r="CZ33" s="255" t="str">
        <f>IF($CX33='Classificação geral'!$I26,'Classificação geral'!$AC26,"")</f>
        <v/>
      </c>
      <c r="DA33" s="255" t="str">
        <f>IF($CX33='Classificação geral'!$I26,'Classificação geral'!$AD26,"")</f>
        <v/>
      </c>
      <c r="DB33" s="255" t="str">
        <f>IF($CX33='Classificação geral'!$I26,'Classificação geral'!$M26,"")</f>
        <v/>
      </c>
      <c r="DC33" s="255" t="str">
        <f>IF($CX33='Classificação geral'!$I26,'Classificação geral'!$AH26,"")</f>
        <v/>
      </c>
      <c r="DD33" s="256" t="str">
        <f>IFERROR(RANK(DC33,DC:DC,0)+ COUNTIF($DC$12:DC32,DC33),"")</f>
        <v/>
      </c>
      <c r="DF33" s="254" t="str">
        <f>IFERROR(IF(AND('Classificação geral'!$H26="mas",'Classificação geral'!$I26=1,'Classificação geral'!$G26="Tapete"),'Classificação geral'!$A26,""),"")</f>
        <v/>
      </c>
      <c r="DG33" s="254" t="str">
        <f>IFERROR(IF(AND('Classificação geral'!$H26="mas",'Classificação geral'!$I26=1,'Classificação geral'!$G26="Tapete"),'Classificação geral'!$B26,""),"")</f>
        <v/>
      </c>
      <c r="DH33" s="255" t="str">
        <f>IF($DG33='Classificação geral'!$B26,'Classificação geral'!$C26,"")</f>
        <v/>
      </c>
      <c r="DI33" s="255" t="str">
        <f>IF($DG33='Classificação geral'!$B26,'Classificação geral'!$D26,"")</f>
        <v/>
      </c>
      <c r="DJ33" s="255" t="str">
        <f>IF($DG33='Classificação geral'!$B26,'Classificação geral'!$H26,"")</f>
        <v/>
      </c>
      <c r="DK33" s="254" t="str">
        <f>IFERROR(IF(AND($DJ33="mas",'Classificação geral'!$I26=1),'Classificação geral'!I26,""),"")</f>
        <v/>
      </c>
      <c r="DL33" s="254" t="str">
        <f>IFERROR(IF(AND($DJ33="mas",'Classificação geral'!$I26=1),'Classificação geral'!AA26,""),"")</f>
        <v/>
      </c>
      <c r="DM33" s="254" t="str">
        <f>IFERROR(IF(AND($DJ33="mas",'Classificação geral'!$I26=1),'Classificação geral'!AC26,""),"")</f>
        <v/>
      </c>
      <c r="DN33" s="254" t="str">
        <f>IFERROR(IF(AND($DJ33="mas",'Classificação geral'!$I26=1),'Classificação geral'!AD26,""),"")</f>
        <v/>
      </c>
      <c r="DO33" s="254" t="str">
        <f>IFERROR(IF(AND($DJ33="mas",'Classificação geral'!$I26=1),'Classificação geral'!M26,""),"")</f>
        <v/>
      </c>
      <c r="DP33" s="254" t="str">
        <f>IFERROR(IF(AND($DJ33="mas",'Classificação geral'!$I26=1),'Classificação geral'!AH26,""),"")</f>
        <v/>
      </c>
      <c r="DQ33" s="256" t="str">
        <f>IFERROR(RANK(DP33,DP:DP,0)+ COUNTIF($DP$12:DP32,DP33),"")</f>
        <v/>
      </c>
      <c r="DS33" s="254" t="str">
        <f>IFERROR(IF(AND('Classificação geral'!$H26="fem",'Classificação geral'!$I26=2,'Classificação geral'!$G26="Tapete"),'Classificação geral'!$A26,""),"")</f>
        <v/>
      </c>
      <c r="DT33" s="254" t="str">
        <f>IFERROR(IF(AND('Classificação geral'!$H26="fem",'Classificação geral'!$I26=2,'Classificação geral'!$G26="Tapete"),'Classificação geral'!$B26,""),"")</f>
        <v/>
      </c>
      <c r="DU33" s="255" t="str">
        <f>IF($DT33='Classificação geral'!$B26,'Classificação geral'!$C26,"")</f>
        <v/>
      </c>
      <c r="DV33" s="255" t="str">
        <f>IF($DT33='Classificação geral'!$B26,'Classificação geral'!$D26,"")</f>
        <v/>
      </c>
      <c r="DW33" s="255" t="str">
        <f>IF($DT33='Classificação geral'!$B26,'Classificação geral'!$H26,"")</f>
        <v/>
      </c>
      <c r="DX33" s="254" t="str">
        <f>IFERROR(IF(AND($DW33="fem",'Classificação geral'!$I26=2),'Classificação geral'!I26,""),"")</f>
        <v/>
      </c>
      <c r="DY33" s="254" t="str">
        <f>IFERROR(IF(AND($DW33="fem",'Classificação geral'!$I26=2),'Classificação geral'!AA26,""),"")</f>
        <v/>
      </c>
      <c r="DZ33" s="254" t="str">
        <f>IFERROR(IF(AND($DW33="fem",'Classificação geral'!$I26=2),'Classificação geral'!AC26,""),"")</f>
        <v/>
      </c>
      <c r="EA33" s="254" t="str">
        <f>IFERROR(IF(AND($DW33="fem",'Classificação geral'!$I26=2),'Classificação geral'!AD26,""),"")</f>
        <v/>
      </c>
      <c r="EB33" s="254" t="str">
        <f>IFERROR(IF(AND($DW33="fem",'Classificação geral'!$I26=2),'Classificação geral'!M26,""),"")</f>
        <v/>
      </c>
      <c r="EC33" s="254" t="str">
        <f>IFERROR(IF(AND($DW33="fem",'Classificação geral'!$I26=2),'Classificação geral'!AH26,""),"")</f>
        <v/>
      </c>
      <c r="ED33" s="256" t="str">
        <f>IFERROR(RANK(EC33,EC:EC,0)+ COUNTIF(EC$12:$EC31,EC33),"")</f>
        <v/>
      </c>
      <c r="EE33" s="244"/>
      <c r="EF33" s="254" t="str">
        <f>IFERROR(IF(AND('Classificação geral'!$H26="mas",'Classificação geral'!$I26=2,'Classificação geral'!$G26="Tapete"),'Classificação geral'!$A26,""),"")</f>
        <v/>
      </c>
      <c r="EG33" s="254" t="str">
        <f>IFERROR(IF(AND('Classificação geral'!$H26="mas",'Classificação geral'!$I26=2,'Classificação geral'!$G26="Tapete"),'Classificação geral'!$B26,""),"")</f>
        <v/>
      </c>
      <c r="EH33" s="255" t="str">
        <f>IF($EG33='Classificação geral'!$B26,'Classificação geral'!$C26,"")</f>
        <v/>
      </c>
      <c r="EI33" s="255" t="str">
        <f>IF($EG33='Classificação geral'!$B26,'Classificação geral'!$D26,"")</f>
        <v/>
      </c>
      <c r="EJ33" s="255" t="str">
        <f>IF($EG33='Classificação geral'!$B26,'Classificação geral'!$H26,"")</f>
        <v/>
      </c>
      <c r="EK33" s="254" t="str">
        <f>IFERROR(IF(AND($EJ33="mas",'Classificação geral'!$I26=2),'Classificação geral'!I26,""),"")</f>
        <v/>
      </c>
      <c r="EL33" s="254" t="str">
        <f>IFERROR(IF(AND($EJ33="mas",'Classificação geral'!$I26=2),'Classificação geral'!AA26,""),"")</f>
        <v/>
      </c>
      <c r="EM33" s="254" t="str">
        <f>IFERROR(IF(AND($EJ33="mas",'Classificação geral'!$I26=2),'Classificação geral'!AC26,""),"")</f>
        <v/>
      </c>
      <c r="EN33" s="254" t="str">
        <f>IFERROR(IF(AND($EJ33="mas",'Classificação geral'!$I26=2),'Classificação geral'!AD26,""),"")</f>
        <v/>
      </c>
      <c r="EO33" s="254" t="str">
        <f>IFERROR(IF(AND($EJ33="mas",'Classificação geral'!$I26=2),'Classificação geral'!M26,""),"")</f>
        <v/>
      </c>
      <c r="EP33" s="254" t="str">
        <f>IFERROR(IF(AND($EJ33="mas",'Classificação geral'!$I26=2),'Classificação geral'!AH26,""),"")</f>
        <v/>
      </c>
      <c r="EQ33" s="256" t="str">
        <f>IFERROR(RANK(EP33,EP:EP,0)+ COUNTIF($EP$12:EP$12,EP33),"")</f>
        <v/>
      </c>
      <c r="ER33" s="244"/>
      <c r="ES33" s="254" t="str">
        <f>IFERROR(IF(AND('Classificação geral'!$H26="fem",'Classificação geral'!$I26=3,'Classificação geral'!$G26="Tapete"),'Classificação geral'!$A26,""),"")</f>
        <v/>
      </c>
      <c r="ET33" s="254" t="str">
        <f>IFERROR(IF(AND('Classificação geral'!$H26="fem",'Classificação geral'!$I26=3,'Classificação geral'!$G26="Tapete"),'Classificação geral'!$B26,""),"")</f>
        <v/>
      </c>
      <c r="EU33" s="255" t="str">
        <f>IF($ET33='Classificação geral'!$B26,'Classificação geral'!$C26,"")</f>
        <v/>
      </c>
      <c r="EV33" s="255" t="str">
        <f>IF($ET33='Classificação geral'!$B26,'Classificação geral'!$D26,"")</f>
        <v/>
      </c>
      <c r="EW33" s="255" t="str">
        <f>IF($ET33='Classificação geral'!$B26,'Classificação geral'!$H26,"")</f>
        <v/>
      </c>
      <c r="EX33" s="255" t="str">
        <f>IF($EW33='Classificação geral'!$H26,'Classificação geral'!$I26,"")</f>
        <v/>
      </c>
      <c r="EY33" s="255" t="str">
        <f>IF($EX33='Classificação geral'!$I26,'Classificação geral'!$AA26,"")</f>
        <v/>
      </c>
      <c r="EZ33" s="255" t="str">
        <f>IF($EX33='Classificação geral'!$I26,'Classificação geral'!$AC26,"")</f>
        <v/>
      </c>
      <c r="FA33" s="255" t="str">
        <f>IF($EX33='Classificação geral'!$I26,'Classificação geral'!$AD26,"")</f>
        <v/>
      </c>
      <c r="FB33" s="255" t="str">
        <f>IF($EX33='Classificação geral'!$I26,'Classificação geral'!$M26,"")</f>
        <v/>
      </c>
      <c r="FC33" s="255" t="str">
        <f>IF($EX33='Classificação geral'!$I26,'Classificação geral'!$AH26,"")</f>
        <v/>
      </c>
      <c r="FD33" s="256" t="str">
        <f>IFERROR(RANK(FC33,FC:FC,0)+ COUNTIF($FC$12:FC31,FC33),"")</f>
        <v/>
      </c>
      <c r="FE33" s="244"/>
      <c r="FF33" s="254" t="str">
        <f>IFERROR(IF(AND('Classificação geral'!$H26="mas",'Classificação geral'!$I26=3,'Classificação geral'!$G26="Tapete"),'Classificação geral'!$A26,""),"")</f>
        <v/>
      </c>
      <c r="FG33" s="254" t="str">
        <f>IFERROR(IF(AND('Classificação geral'!$H26="mas",'Classificação geral'!$I26=3,'Classificação geral'!$G26="Tapete"),'Classificação geral'!$B26,""),"")</f>
        <v/>
      </c>
      <c r="FH33" s="255" t="str">
        <f>IF($FG33='Classificação geral'!$B26,'Classificação geral'!$C26,"")</f>
        <v/>
      </c>
      <c r="FI33" s="255" t="str">
        <f>IF($FG33='Classificação geral'!$B26,'Classificação geral'!$D26,"")</f>
        <v/>
      </c>
      <c r="FJ33" s="255" t="str">
        <f>IF($FG33='Classificação geral'!$B26,'Classificação geral'!$H26,"")</f>
        <v/>
      </c>
      <c r="FK33" s="254" t="str">
        <f>IFERROR(IF(AND($FJ33="mas",'Classificação geral'!$I26=3),'Classificação geral'!I26,""),"")</f>
        <v/>
      </c>
      <c r="FL33" s="254" t="str">
        <f>IFERROR(IF(AND($FJ33="mas",'Classificação geral'!$I26=3),'Classificação geral'!AA26,""),"")</f>
        <v/>
      </c>
      <c r="FM33" s="254" t="str">
        <f>IFERROR(IF(AND($FJ33="mas",'Classificação geral'!$I26=3),'Classificação geral'!AC26,""),"")</f>
        <v/>
      </c>
      <c r="FN33" s="254" t="str">
        <f>IFERROR(IF(AND($FJ33="mas",'Classificação geral'!$I26=3),'Classificação geral'!AD26,""),"")</f>
        <v/>
      </c>
      <c r="FO33" s="254" t="str">
        <f>IFERROR(IF(AND($FJ33="mas",'Classificação geral'!$I26=3),'Classificação geral'!M26,""),"")</f>
        <v/>
      </c>
      <c r="FP33" s="254" t="str">
        <f>IFERROR(IF(AND($FJ33="mas",'Classificação geral'!$I26=3),'Classificação geral'!AH26,""),"")</f>
        <v/>
      </c>
      <c r="FQ33" s="256" t="str">
        <f>IFERROR(RANK(FP33,FP:FP,0)+ COUNTIF(FP$12:$FP31,FP33),"")</f>
        <v/>
      </c>
    </row>
    <row r="34" spans="2:173" s="304" customFormat="1" ht="27.75" customHeight="1" x14ac:dyDescent="0.4">
      <c r="B34" s="309" t="str">
        <f t="shared" si="0"/>
        <v/>
      </c>
      <c r="C34" s="292" t="str">
        <f t="shared" si="1"/>
        <v/>
      </c>
      <c r="D34" s="292" t="str">
        <f t="shared" si="2"/>
        <v/>
      </c>
      <c r="E34" s="292" t="str">
        <f t="shared" si="3"/>
        <v/>
      </c>
      <c r="F34" s="293" t="str">
        <f t="shared" si="4"/>
        <v/>
      </c>
      <c r="G34" s="293" t="str">
        <f t="shared" si="5"/>
        <v/>
      </c>
      <c r="H34" s="294" t="str">
        <f t="shared" si="6"/>
        <v/>
      </c>
      <c r="I34" s="294" t="str">
        <f t="shared" si="7"/>
        <v/>
      </c>
      <c r="J34" s="294" t="str">
        <f t="shared" si="8"/>
        <v/>
      </c>
      <c r="K34" s="294" t="str">
        <f t="shared" si="9"/>
        <v/>
      </c>
      <c r="L34" s="294" t="str">
        <f t="shared" si="10"/>
        <v/>
      </c>
      <c r="M34" s="295">
        <v>21</v>
      </c>
      <c r="N34" s="296"/>
      <c r="O34" s="296"/>
      <c r="P34" s="309" t="str">
        <f t="shared" si="11"/>
        <v/>
      </c>
      <c r="Q34" s="292" t="str">
        <f t="shared" si="12"/>
        <v/>
      </c>
      <c r="R34" s="292" t="str">
        <f t="shared" si="13"/>
        <v/>
      </c>
      <c r="S34" s="292" t="str">
        <f t="shared" si="14"/>
        <v/>
      </c>
      <c r="T34" s="293" t="str">
        <f t="shared" si="15"/>
        <v/>
      </c>
      <c r="U34" s="293" t="str">
        <f t="shared" si="16"/>
        <v/>
      </c>
      <c r="V34" s="294" t="str">
        <f t="shared" si="17"/>
        <v/>
      </c>
      <c r="W34" s="294" t="str">
        <f t="shared" si="18"/>
        <v/>
      </c>
      <c r="X34" s="294" t="str">
        <f t="shared" si="19"/>
        <v/>
      </c>
      <c r="Y34" s="294" t="str">
        <f t="shared" si="20"/>
        <v/>
      </c>
      <c r="Z34" s="294" t="str">
        <f t="shared" si="21"/>
        <v/>
      </c>
      <c r="AA34" s="295">
        <v>21</v>
      </c>
      <c r="AB34" s="296"/>
      <c r="AC34" s="297"/>
      <c r="AD34" s="310" t="str">
        <f t="shared" si="22"/>
        <v/>
      </c>
      <c r="AE34" s="292" t="str">
        <f t="shared" si="23"/>
        <v/>
      </c>
      <c r="AF34" s="292" t="str">
        <f t="shared" si="24"/>
        <v/>
      </c>
      <c r="AG34" s="293" t="str">
        <f t="shared" si="25"/>
        <v/>
      </c>
      <c r="AH34" s="293" t="str">
        <f t="shared" si="26"/>
        <v/>
      </c>
      <c r="AI34" s="293" t="str">
        <f t="shared" si="27"/>
        <v/>
      </c>
      <c r="AJ34" s="294" t="str">
        <f t="shared" si="28"/>
        <v/>
      </c>
      <c r="AK34" s="294" t="str">
        <f t="shared" si="29"/>
        <v/>
      </c>
      <c r="AL34" s="294" t="str">
        <f t="shared" si="30"/>
        <v/>
      </c>
      <c r="AM34" s="294" t="str">
        <f t="shared" si="31"/>
        <v/>
      </c>
      <c r="AN34" s="294" t="str">
        <f t="shared" si="32"/>
        <v/>
      </c>
      <c r="AO34" s="295">
        <v>21</v>
      </c>
      <c r="AP34" s="296"/>
      <c r="AQ34" s="296"/>
      <c r="AR34" s="310" t="str">
        <f t="shared" si="33"/>
        <v/>
      </c>
      <c r="AS34" s="292" t="str">
        <f t="shared" si="34"/>
        <v/>
      </c>
      <c r="AT34" s="292" t="str">
        <f t="shared" si="35"/>
        <v/>
      </c>
      <c r="AU34" s="293" t="str">
        <f t="shared" si="36"/>
        <v/>
      </c>
      <c r="AV34" s="293" t="str">
        <f t="shared" si="37"/>
        <v/>
      </c>
      <c r="AW34" s="293" t="str">
        <f t="shared" si="38"/>
        <v/>
      </c>
      <c r="AX34" s="294" t="str">
        <f t="shared" si="39"/>
        <v/>
      </c>
      <c r="AY34" s="294" t="str">
        <f t="shared" si="40"/>
        <v/>
      </c>
      <c r="AZ34" s="294" t="str">
        <f t="shared" si="41"/>
        <v/>
      </c>
      <c r="BA34" s="294" t="str">
        <f t="shared" si="42"/>
        <v/>
      </c>
      <c r="BB34" s="294" t="str">
        <f t="shared" si="43"/>
        <v/>
      </c>
      <c r="BC34" s="295">
        <v>21</v>
      </c>
      <c r="BD34" s="297"/>
      <c r="BE34" s="297"/>
      <c r="BF34" s="309" t="str">
        <f t="shared" si="44"/>
        <v/>
      </c>
      <c r="BG34" s="292" t="str">
        <f t="shared" si="45"/>
        <v/>
      </c>
      <c r="BH34" s="292" t="str">
        <f t="shared" si="46"/>
        <v/>
      </c>
      <c r="BI34" s="292" t="str">
        <f t="shared" si="47"/>
        <v/>
      </c>
      <c r="BJ34" s="293" t="str">
        <f t="shared" si="48"/>
        <v/>
      </c>
      <c r="BK34" s="293" t="str">
        <f t="shared" si="49"/>
        <v/>
      </c>
      <c r="BL34" s="293" t="str">
        <f t="shared" si="50"/>
        <v/>
      </c>
      <c r="BM34" s="293" t="str">
        <f t="shared" si="51"/>
        <v/>
      </c>
      <c r="BN34" s="293" t="str">
        <f t="shared" si="52"/>
        <v/>
      </c>
      <c r="BO34" s="293" t="str">
        <f t="shared" si="53"/>
        <v/>
      </c>
      <c r="BP34" s="294" t="str">
        <f t="shared" si="54"/>
        <v/>
      </c>
      <c r="BQ34" s="295">
        <v>21</v>
      </c>
      <c r="BR34" s="296"/>
      <c r="BS34" s="296"/>
      <c r="BT34" s="309" t="str">
        <f t="shared" si="55"/>
        <v/>
      </c>
      <c r="BU34" s="292" t="str">
        <f t="shared" si="56"/>
        <v/>
      </c>
      <c r="BV34" s="292" t="str">
        <f t="shared" si="57"/>
        <v/>
      </c>
      <c r="BW34" s="292" t="str">
        <f t="shared" si="58"/>
        <v/>
      </c>
      <c r="BX34" s="293" t="str">
        <f t="shared" si="59"/>
        <v/>
      </c>
      <c r="BY34" s="293" t="str">
        <f t="shared" si="60"/>
        <v/>
      </c>
      <c r="BZ34" s="294" t="str">
        <f t="shared" si="61"/>
        <v/>
      </c>
      <c r="CA34" s="294" t="str">
        <f t="shared" si="62"/>
        <v/>
      </c>
      <c r="CB34" s="294" t="str">
        <f t="shared" si="63"/>
        <v/>
      </c>
      <c r="CC34" s="294" t="str">
        <f t="shared" si="64"/>
        <v/>
      </c>
      <c r="CD34" s="294" t="str">
        <f t="shared" si="65"/>
        <v/>
      </c>
      <c r="CE34" s="295">
        <v>21</v>
      </c>
      <c r="CS34" s="254" t="str">
        <f>IFERROR(IF(AND('Classificação geral'!$H27="FEM",'Classificação geral'!$I27=1,'Classificação geral'!G27="Tapete"),'Classificação geral'!A27,""),"")</f>
        <v/>
      </c>
      <c r="CT34" s="254" t="str">
        <f>IFERROR(IF(AND('Classificação geral'!$H27="FEM",'Classificação geral'!$I27=1,'Classificação geral'!G27="Tapete"),'Classificação geral'!$B27,""),"")</f>
        <v/>
      </c>
      <c r="CU34" s="255" t="str">
        <f>IF($CT34='Classificação geral'!$B27,'Classificação geral'!$C27,"")</f>
        <v/>
      </c>
      <c r="CV34" s="255" t="str">
        <f>IF($CT34='Classificação geral'!$B27,'Classificação geral'!$D27,"")</f>
        <v/>
      </c>
      <c r="CW34" s="255" t="str">
        <f>IF($CT34='Classificação geral'!$B27,'Classificação geral'!$H27,"")</f>
        <v/>
      </c>
      <c r="CX34" s="255" t="str">
        <f>IF($CW34='Classificação geral'!$H27,'Classificação geral'!$I27,"")</f>
        <v/>
      </c>
      <c r="CY34" s="255" t="str">
        <f>IF($CX34='Classificação geral'!$I27,'Classificação geral'!$AA27,"")</f>
        <v/>
      </c>
      <c r="CZ34" s="255" t="str">
        <f>IF($CX34='Classificação geral'!$I27,'Classificação geral'!$AC27,"")</f>
        <v/>
      </c>
      <c r="DA34" s="255" t="str">
        <f>IF($CX34='Classificação geral'!$I27,'Classificação geral'!$AD27,"")</f>
        <v/>
      </c>
      <c r="DB34" s="255" t="str">
        <f>IF($CX34='Classificação geral'!$I27,'Classificação geral'!$M27,"")</f>
        <v/>
      </c>
      <c r="DC34" s="255" t="str">
        <f>IF($CX34='Classificação geral'!$I27,'Classificação geral'!$AH27,"")</f>
        <v/>
      </c>
      <c r="DD34" s="256" t="str">
        <f>IFERROR(RANK(DC34,DC:DC,0)+ COUNTIF($DC$12:DC33,DC34),"")</f>
        <v/>
      </c>
      <c r="DF34" s="254" t="str">
        <f>IFERROR(IF(AND('Classificação geral'!$H27="mas",'Classificação geral'!$I27=1,'Classificação geral'!$G27="Tapete"),'Classificação geral'!$A27,""),"")</f>
        <v/>
      </c>
      <c r="DG34" s="254" t="str">
        <f>IFERROR(IF(AND('Classificação geral'!$H27="mas",'Classificação geral'!$I27=1,'Classificação geral'!$G27="Tapete"),'Classificação geral'!$B27,""),"")</f>
        <v/>
      </c>
      <c r="DH34" s="255" t="str">
        <f>IF($DG34='Classificação geral'!$B27,'Classificação geral'!$C27,"")</f>
        <v/>
      </c>
      <c r="DI34" s="255" t="str">
        <f>IF($DG34='Classificação geral'!$B27,'Classificação geral'!$D27,"")</f>
        <v/>
      </c>
      <c r="DJ34" s="255" t="str">
        <f>IF($DG34='Classificação geral'!$B27,'Classificação geral'!$H27,"")</f>
        <v/>
      </c>
      <c r="DK34" s="254" t="str">
        <f>IFERROR(IF(AND($DJ34="mas",'Classificação geral'!$I27=1),'Classificação geral'!I27,""),"")</f>
        <v/>
      </c>
      <c r="DL34" s="254" t="str">
        <f>IFERROR(IF(AND($DJ34="mas",'Classificação geral'!$I27=1),'Classificação geral'!AA27,""),"")</f>
        <v/>
      </c>
      <c r="DM34" s="254" t="str">
        <f>IFERROR(IF(AND($DJ34="mas",'Classificação geral'!$I27=1),'Classificação geral'!AC27,""),"")</f>
        <v/>
      </c>
      <c r="DN34" s="254" t="str">
        <f>IFERROR(IF(AND($DJ34="mas",'Classificação geral'!$I27=1),'Classificação geral'!AD27,""),"")</f>
        <v/>
      </c>
      <c r="DO34" s="254" t="str">
        <f>IFERROR(IF(AND($DJ34="mas",'Classificação geral'!$I27=1),'Classificação geral'!M27,""),"")</f>
        <v/>
      </c>
      <c r="DP34" s="254" t="str">
        <f>IFERROR(IF(AND($DJ34="mas",'Classificação geral'!$I27=1),'Classificação geral'!AH27,""),"")</f>
        <v/>
      </c>
      <c r="DQ34" s="256" t="str">
        <f>IFERROR(RANK(DP34,DP:DP,0)+ COUNTIF($DP$12:DP33,DP34),"")</f>
        <v/>
      </c>
      <c r="DS34" s="254" t="str">
        <f>IFERROR(IF(AND('Classificação geral'!$H27="fem",'Classificação geral'!$I27=2,'Classificação geral'!$G27="Tapete"),'Classificação geral'!$A27,""),"")</f>
        <v/>
      </c>
      <c r="DT34" s="254" t="str">
        <f>IFERROR(IF(AND('Classificação geral'!$H27="fem",'Classificação geral'!$I27=2,'Classificação geral'!$G27="Tapete"),'Classificação geral'!$B27,""),"")</f>
        <v/>
      </c>
      <c r="DU34" s="255" t="str">
        <f>IF($DT34='Classificação geral'!$B27,'Classificação geral'!$C27,"")</f>
        <v/>
      </c>
      <c r="DV34" s="255" t="str">
        <f>IF($DT34='Classificação geral'!$B27,'Classificação geral'!$D27,"")</f>
        <v/>
      </c>
      <c r="DW34" s="255" t="str">
        <f>IF($DT34='Classificação geral'!$B27,'Classificação geral'!$H27,"")</f>
        <v/>
      </c>
      <c r="DX34" s="254" t="str">
        <f>IFERROR(IF(AND($DW34="fem",'Classificação geral'!$I27=2),'Classificação geral'!I27,""),"")</f>
        <v/>
      </c>
      <c r="DY34" s="254" t="str">
        <f>IFERROR(IF(AND($DW34="fem",'Classificação geral'!$I27=2),'Classificação geral'!AA27,""),"")</f>
        <v/>
      </c>
      <c r="DZ34" s="254" t="str">
        <f>IFERROR(IF(AND($DW34="fem",'Classificação geral'!$I27=2),'Classificação geral'!AC27,""),"")</f>
        <v/>
      </c>
      <c r="EA34" s="254" t="str">
        <f>IFERROR(IF(AND($DW34="fem",'Classificação geral'!$I27=2),'Classificação geral'!AD27,""),"")</f>
        <v/>
      </c>
      <c r="EB34" s="254" t="str">
        <f>IFERROR(IF(AND($DW34="fem",'Classificação geral'!$I27=2),'Classificação geral'!M27,""),"")</f>
        <v/>
      </c>
      <c r="EC34" s="254" t="str">
        <f>IFERROR(IF(AND($DW34="fem",'Classificação geral'!$I27=2),'Classificação geral'!AH27,""),"")</f>
        <v/>
      </c>
      <c r="ED34" s="256" t="str">
        <f>IFERROR(RANK(EC34,EC:EC,0)+ COUNTIF(EC$12:$EC32,EC34),"")</f>
        <v/>
      </c>
      <c r="EE34" s="244"/>
      <c r="EF34" s="254" t="str">
        <f>IFERROR(IF(AND('Classificação geral'!$H27="mas",'Classificação geral'!$I27=2,'Classificação geral'!$G27="Tapete"),'Classificação geral'!$A27,""),"")</f>
        <v/>
      </c>
      <c r="EG34" s="254" t="str">
        <f>IFERROR(IF(AND('Classificação geral'!$H27="mas",'Classificação geral'!$I27=2,'Classificação geral'!$G27="Tapete"),'Classificação geral'!$B27,""),"")</f>
        <v/>
      </c>
      <c r="EH34" s="255" t="str">
        <f>IF($EG34='Classificação geral'!$B27,'Classificação geral'!$C27,"")</f>
        <v/>
      </c>
      <c r="EI34" s="255" t="str">
        <f>IF($EG34='Classificação geral'!$B27,'Classificação geral'!$D27,"")</f>
        <v/>
      </c>
      <c r="EJ34" s="255" t="str">
        <f>IF($EG34='Classificação geral'!$B27,'Classificação geral'!$H27,"")</f>
        <v/>
      </c>
      <c r="EK34" s="254" t="str">
        <f>IFERROR(IF(AND($EJ34="mas",'Classificação geral'!$I27=2),'Classificação geral'!I27,""),"")</f>
        <v/>
      </c>
      <c r="EL34" s="254" t="str">
        <f>IFERROR(IF(AND($EJ34="mas",'Classificação geral'!$I27=2),'Classificação geral'!AA27,""),"")</f>
        <v/>
      </c>
      <c r="EM34" s="254" t="str">
        <f>IFERROR(IF(AND($EJ34="mas",'Classificação geral'!$I27=2),'Classificação geral'!AC27,""),"")</f>
        <v/>
      </c>
      <c r="EN34" s="254" t="str">
        <f>IFERROR(IF(AND($EJ34="mas",'Classificação geral'!$I27=2),'Classificação geral'!AD27,""),"")</f>
        <v/>
      </c>
      <c r="EO34" s="254" t="str">
        <f>IFERROR(IF(AND($EJ34="mas",'Classificação geral'!$I27=2),'Classificação geral'!M27,""),"")</f>
        <v/>
      </c>
      <c r="EP34" s="254" t="str">
        <f>IFERROR(IF(AND($EJ34="mas",'Classificação geral'!$I27=2),'Classificação geral'!AH27,""),"")</f>
        <v/>
      </c>
      <c r="EQ34" s="256" t="str">
        <f>IFERROR(RANK(EP34,EP:EP,0)+ COUNTIF($EP$12:EP$12,EP34),"")</f>
        <v/>
      </c>
      <c r="ER34" s="244"/>
      <c r="ES34" s="254" t="str">
        <f>IFERROR(IF(AND('Classificação geral'!$H27="fem",'Classificação geral'!$I27=3,'Classificação geral'!$G27="Tapete"),'Classificação geral'!$A27,""),"")</f>
        <v/>
      </c>
      <c r="ET34" s="254" t="str">
        <f>IFERROR(IF(AND('Classificação geral'!$H27="fem",'Classificação geral'!$I27=3,'Classificação geral'!$G27="Tapete"),'Classificação geral'!$B27,""),"")</f>
        <v/>
      </c>
      <c r="EU34" s="255" t="str">
        <f>IF($ET34='Classificação geral'!$B27,'Classificação geral'!$C27,"")</f>
        <v/>
      </c>
      <c r="EV34" s="255" t="str">
        <f>IF($ET34='Classificação geral'!$B27,'Classificação geral'!$D27,"")</f>
        <v/>
      </c>
      <c r="EW34" s="255" t="str">
        <f>IF($ET34='Classificação geral'!$B27,'Classificação geral'!$H27,"")</f>
        <v/>
      </c>
      <c r="EX34" s="255" t="str">
        <f>IF($EW34='Classificação geral'!$H27,'Classificação geral'!$I27,"")</f>
        <v/>
      </c>
      <c r="EY34" s="255" t="str">
        <f>IF($EX34='Classificação geral'!$I27,'Classificação geral'!$AA27,"")</f>
        <v/>
      </c>
      <c r="EZ34" s="255" t="str">
        <f>IF($EX34='Classificação geral'!$I27,'Classificação geral'!$AC27,"")</f>
        <v/>
      </c>
      <c r="FA34" s="255" t="str">
        <f>IF($EX34='Classificação geral'!$I27,'Classificação geral'!$AD27,"")</f>
        <v/>
      </c>
      <c r="FB34" s="255" t="str">
        <f>IF($EX34='Classificação geral'!$I27,'Classificação geral'!$M27,"")</f>
        <v/>
      </c>
      <c r="FC34" s="255" t="str">
        <f>IF($EX34='Classificação geral'!$I27,'Classificação geral'!$AH27,"")</f>
        <v/>
      </c>
      <c r="FD34" s="256" t="str">
        <f>IFERROR(RANK(FC34,FC:FC,0)+ COUNTIF($FC$12:FC32,FC34),"")</f>
        <v/>
      </c>
      <c r="FE34" s="244"/>
      <c r="FF34" s="254" t="str">
        <f>IFERROR(IF(AND('Classificação geral'!$H27="mas",'Classificação geral'!$I27=3,'Classificação geral'!$G27="Tapete"),'Classificação geral'!$A27,""),"")</f>
        <v/>
      </c>
      <c r="FG34" s="254" t="str">
        <f>IFERROR(IF(AND('Classificação geral'!$H27="mas",'Classificação geral'!$I27=3,'Classificação geral'!$G27="Tapete"),'Classificação geral'!$B27,""),"")</f>
        <v/>
      </c>
      <c r="FH34" s="255" t="str">
        <f>IF($FG34='Classificação geral'!$B27,'Classificação geral'!$C27,"")</f>
        <v/>
      </c>
      <c r="FI34" s="255" t="str">
        <f>IF($FG34='Classificação geral'!$B27,'Classificação geral'!$D27,"")</f>
        <v/>
      </c>
      <c r="FJ34" s="255" t="str">
        <f>IF($FG34='Classificação geral'!$B27,'Classificação geral'!$H27,"")</f>
        <v/>
      </c>
      <c r="FK34" s="254" t="str">
        <f>IFERROR(IF(AND($FJ34="mas",'Classificação geral'!$I27=3),'Classificação geral'!I27,""),"")</f>
        <v/>
      </c>
      <c r="FL34" s="254" t="str">
        <f>IFERROR(IF(AND($FJ34="mas",'Classificação geral'!$I27=3),'Classificação geral'!AA27,""),"")</f>
        <v/>
      </c>
      <c r="FM34" s="254" t="str">
        <f>IFERROR(IF(AND($FJ34="mas",'Classificação geral'!$I27=3),'Classificação geral'!AC27,""),"")</f>
        <v/>
      </c>
      <c r="FN34" s="254" t="str">
        <f>IFERROR(IF(AND($FJ34="mas",'Classificação geral'!$I27=3),'Classificação geral'!AD27,""),"")</f>
        <v/>
      </c>
      <c r="FO34" s="254" t="str">
        <f>IFERROR(IF(AND($FJ34="mas",'Classificação geral'!$I27=3),'Classificação geral'!M27,""),"")</f>
        <v/>
      </c>
      <c r="FP34" s="254" t="str">
        <f>IFERROR(IF(AND($FJ34="mas",'Classificação geral'!$I27=3),'Classificação geral'!AH27,""),"")</f>
        <v/>
      </c>
      <c r="FQ34" s="256" t="str">
        <f>IFERROR(RANK(FP34,FP:FP,0)+ COUNTIF(FP$12:$FP32,FP34),"")</f>
        <v/>
      </c>
    </row>
    <row r="35" spans="2:173" s="304" customFormat="1" ht="27.75" customHeight="1" x14ac:dyDescent="0.4">
      <c r="B35" s="309" t="str">
        <f t="shared" si="0"/>
        <v/>
      </c>
      <c r="C35" s="292" t="str">
        <f t="shared" si="1"/>
        <v/>
      </c>
      <c r="D35" s="292" t="str">
        <f t="shared" si="2"/>
        <v/>
      </c>
      <c r="E35" s="292" t="str">
        <f t="shared" si="3"/>
        <v/>
      </c>
      <c r="F35" s="293" t="str">
        <f t="shared" si="4"/>
        <v/>
      </c>
      <c r="G35" s="293" t="str">
        <f t="shared" si="5"/>
        <v/>
      </c>
      <c r="H35" s="294" t="str">
        <f t="shared" si="6"/>
        <v/>
      </c>
      <c r="I35" s="294" t="str">
        <f t="shared" si="7"/>
        <v/>
      </c>
      <c r="J35" s="294" t="str">
        <f t="shared" si="8"/>
        <v/>
      </c>
      <c r="K35" s="294" t="str">
        <f t="shared" si="9"/>
        <v/>
      </c>
      <c r="L35" s="294" t="str">
        <f t="shared" si="10"/>
        <v/>
      </c>
      <c r="M35" s="295">
        <v>22</v>
      </c>
      <c r="N35" s="296"/>
      <c r="O35" s="296"/>
      <c r="P35" s="309" t="str">
        <f t="shared" si="11"/>
        <v/>
      </c>
      <c r="Q35" s="292" t="str">
        <f t="shared" si="12"/>
        <v/>
      </c>
      <c r="R35" s="292" t="str">
        <f t="shared" si="13"/>
        <v/>
      </c>
      <c r="S35" s="292" t="str">
        <f t="shared" si="14"/>
        <v/>
      </c>
      <c r="T35" s="293" t="str">
        <f t="shared" si="15"/>
        <v/>
      </c>
      <c r="U35" s="293" t="str">
        <f t="shared" si="16"/>
        <v/>
      </c>
      <c r="V35" s="294" t="str">
        <f t="shared" si="17"/>
        <v/>
      </c>
      <c r="W35" s="294" t="str">
        <f t="shared" si="18"/>
        <v/>
      </c>
      <c r="X35" s="294" t="str">
        <f t="shared" si="19"/>
        <v/>
      </c>
      <c r="Y35" s="294" t="str">
        <f t="shared" si="20"/>
        <v/>
      </c>
      <c r="Z35" s="294" t="str">
        <f t="shared" si="21"/>
        <v/>
      </c>
      <c r="AA35" s="295">
        <v>22</v>
      </c>
      <c r="AB35" s="296"/>
      <c r="AC35" s="297"/>
      <c r="AD35" s="310" t="str">
        <f t="shared" si="22"/>
        <v/>
      </c>
      <c r="AE35" s="292" t="str">
        <f t="shared" si="23"/>
        <v/>
      </c>
      <c r="AF35" s="292" t="str">
        <f t="shared" si="24"/>
        <v/>
      </c>
      <c r="AG35" s="293" t="str">
        <f t="shared" si="25"/>
        <v/>
      </c>
      <c r="AH35" s="293" t="str">
        <f t="shared" si="26"/>
        <v/>
      </c>
      <c r="AI35" s="293" t="str">
        <f t="shared" si="27"/>
        <v/>
      </c>
      <c r="AJ35" s="294" t="str">
        <f t="shared" si="28"/>
        <v/>
      </c>
      <c r="AK35" s="294" t="str">
        <f t="shared" si="29"/>
        <v/>
      </c>
      <c r="AL35" s="294" t="str">
        <f t="shared" si="30"/>
        <v/>
      </c>
      <c r="AM35" s="294" t="str">
        <f t="shared" si="31"/>
        <v/>
      </c>
      <c r="AN35" s="294" t="str">
        <f t="shared" si="32"/>
        <v/>
      </c>
      <c r="AO35" s="295">
        <v>22</v>
      </c>
      <c r="AP35" s="296"/>
      <c r="AQ35" s="296"/>
      <c r="AR35" s="310" t="str">
        <f t="shared" si="33"/>
        <v/>
      </c>
      <c r="AS35" s="292" t="str">
        <f t="shared" si="34"/>
        <v/>
      </c>
      <c r="AT35" s="292" t="str">
        <f t="shared" si="35"/>
        <v/>
      </c>
      <c r="AU35" s="293" t="str">
        <f t="shared" si="36"/>
        <v/>
      </c>
      <c r="AV35" s="293" t="str">
        <f t="shared" si="37"/>
        <v/>
      </c>
      <c r="AW35" s="293" t="str">
        <f t="shared" si="38"/>
        <v/>
      </c>
      <c r="AX35" s="294" t="str">
        <f t="shared" si="39"/>
        <v/>
      </c>
      <c r="AY35" s="294" t="str">
        <f t="shared" si="40"/>
        <v/>
      </c>
      <c r="AZ35" s="294" t="str">
        <f t="shared" si="41"/>
        <v/>
      </c>
      <c r="BA35" s="294" t="str">
        <f t="shared" si="42"/>
        <v/>
      </c>
      <c r="BB35" s="294" t="str">
        <f t="shared" si="43"/>
        <v/>
      </c>
      <c r="BC35" s="295">
        <v>22</v>
      </c>
      <c r="BD35" s="297"/>
      <c r="BE35" s="297"/>
      <c r="BF35" s="309" t="str">
        <f t="shared" si="44"/>
        <v/>
      </c>
      <c r="BG35" s="292" t="str">
        <f t="shared" si="45"/>
        <v/>
      </c>
      <c r="BH35" s="292" t="str">
        <f t="shared" si="46"/>
        <v/>
      </c>
      <c r="BI35" s="292" t="str">
        <f t="shared" si="47"/>
        <v/>
      </c>
      <c r="BJ35" s="293" t="str">
        <f t="shared" si="48"/>
        <v/>
      </c>
      <c r="BK35" s="293" t="str">
        <f t="shared" si="49"/>
        <v/>
      </c>
      <c r="BL35" s="293" t="str">
        <f t="shared" si="50"/>
        <v/>
      </c>
      <c r="BM35" s="293" t="str">
        <f t="shared" si="51"/>
        <v/>
      </c>
      <c r="BN35" s="293" t="str">
        <f t="shared" si="52"/>
        <v/>
      </c>
      <c r="BO35" s="293" t="str">
        <f t="shared" si="53"/>
        <v/>
      </c>
      <c r="BP35" s="294" t="str">
        <f t="shared" si="54"/>
        <v/>
      </c>
      <c r="BQ35" s="295">
        <v>22</v>
      </c>
      <c r="BR35" s="296"/>
      <c r="BS35" s="296"/>
      <c r="BT35" s="309" t="str">
        <f t="shared" si="55"/>
        <v/>
      </c>
      <c r="BU35" s="292" t="str">
        <f t="shared" si="56"/>
        <v/>
      </c>
      <c r="BV35" s="292" t="str">
        <f t="shared" si="57"/>
        <v/>
      </c>
      <c r="BW35" s="292" t="str">
        <f t="shared" si="58"/>
        <v/>
      </c>
      <c r="BX35" s="293" t="str">
        <f t="shared" si="59"/>
        <v/>
      </c>
      <c r="BY35" s="293" t="str">
        <f t="shared" si="60"/>
        <v/>
      </c>
      <c r="BZ35" s="294" t="str">
        <f t="shared" si="61"/>
        <v/>
      </c>
      <c r="CA35" s="294" t="str">
        <f t="shared" si="62"/>
        <v/>
      </c>
      <c r="CB35" s="294" t="str">
        <f t="shared" si="63"/>
        <v/>
      </c>
      <c r="CC35" s="294" t="str">
        <f t="shared" si="64"/>
        <v/>
      </c>
      <c r="CD35" s="294" t="str">
        <f t="shared" si="65"/>
        <v/>
      </c>
      <c r="CE35" s="295">
        <v>22</v>
      </c>
      <c r="CS35" s="254" t="str">
        <f>IFERROR(IF(AND('Classificação geral'!$H28="FEM",'Classificação geral'!$I28=1,'Classificação geral'!G28="Tapete"),'Classificação geral'!A28,""),"")</f>
        <v/>
      </c>
      <c r="CT35" s="254" t="str">
        <f>IFERROR(IF(AND('Classificação geral'!$H28="FEM",'Classificação geral'!$I28=1,'Classificação geral'!G28="Tapete"),'Classificação geral'!$B28,""),"")</f>
        <v/>
      </c>
      <c r="CU35" s="255" t="str">
        <f>IF($CT35='Classificação geral'!$B28,'Classificação geral'!$C28,"")</f>
        <v/>
      </c>
      <c r="CV35" s="255" t="str">
        <f>IF($CT35='Classificação geral'!$B28,'Classificação geral'!$D28,"")</f>
        <v/>
      </c>
      <c r="CW35" s="255" t="str">
        <f>IF($CT35='Classificação geral'!$B28,'Classificação geral'!$H28,"")</f>
        <v/>
      </c>
      <c r="CX35" s="255" t="str">
        <f>IF($CW35='Classificação geral'!$H28,'Classificação geral'!$I28,"")</f>
        <v/>
      </c>
      <c r="CY35" s="255" t="str">
        <f>IF($CX35='Classificação geral'!$I28,'Classificação geral'!$AA28,"")</f>
        <v/>
      </c>
      <c r="CZ35" s="255" t="str">
        <f>IF($CX35='Classificação geral'!$I28,'Classificação geral'!$AC28,"")</f>
        <v/>
      </c>
      <c r="DA35" s="255" t="str">
        <f>IF($CX35='Classificação geral'!$I28,'Classificação geral'!$AD28,"")</f>
        <v/>
      </c>
      <c r="DB35" s="255" t="str">
        <f>IF($CX35='Classificação geral'!$I28,'Classificação geral'!$M28,"")</f>
        <v/>
      </c>
      <c r="DC35" s="255" t="str">
        <f>IF($CX35='Classificação geral'!$I28,'Classificação geral'!$AH28,"")</f>
        <v/>
      </c>
      <c r="DD35" s="256" t="str">
        <f>IFERROR(RANK(DC35,DC:DC,0)+ COUNTIF($DC$12:DC34,DC35),"")</f>
        <v/>
      </c>
      <c r="DF35" s="254" t="str">
        <f>IFERROR(IF(AND('Classificação geral'!$H28="mas",'Classificação geral'!$I28=1,'Classificação geral'!$G28="Tapete"),'Classificação geral'!$A28,""),"")</f>
        <v/>
      </c>
      <c r="DG35" s="254" t="str">
        <f>IFERROR(IF(AND('Classificação geral'!$H28="mas",'Classificação geral'!$I28=1,'Classificação geral'!$G28="Tapete"),'Classificação geral'!$B28,""),"")</f>
        <v/>
      </c>
      <c r="DH35" s="255" t="str">
        <f>IF($DG35='Classificação geral'!$B28,'Classificação geral'!$C28,"")</f>
        <v/>
      </c>
      <c r="DI35" s="255" t="str">
        <f>IF($DG35='Classificação geral'!$B28,'Classificação geral'!$D28,"")</f>
        <v/>
      </c>
      <c r="DJ35" s="255" t="str">
        <f>IF($DG35='Classificação geral'!$B28,'Classificação geral'!$H28,"")</f>
        <v/>
      </c>
      <c r="DK35" s="254" t="str">
        <f>IFERROR(IF(AND($DJ35="mas",'Classificação geral'!$I28=1),'Classificação geral'!I28,""),"")</f>
        <v/>
      </c>
      <c r="DL35" s="254" t="str">
        <f>IFERROR(IF(AND($DJ35="mas",'Classificação geral'!$I28=1),'Classificação geral'!AA28,""),"")</f>
        <v/>
      </c>
      <c r="DM35" s="254" t="str">
        <f>IFERROR(IF(AND($DJ35="mas",'Classificação geral'!$I28=1),'Classificação geral'!AC28,""),"")</f>
        <v/>
      </c>
      <c r="DN35" s="254" t="str">
        <f>IFERROR(IF(AND($DJ35="mas",'Classificação geral'!$I28=1),'Classificação geral'!AD28,""),"")</f>
        <v/>
      </c>
      <c r="DO35" s="254" t="str">
        <f>IFERROR(IF(AND($DJ35="mas",'Classificação geral'!$I28=1),'Classificação geral'!M28,""),"")</f>
        <v/>
      </c>
      <c r="DP35" s="254" t="str">
        <f>IFERROR(IF(AND($DJ35="mas",'Classificação geral'!$I28=1),'Classificação geral'!AH28,""),"")</f>
        <v/>
      </c>
      <c r="DQ35" s="256" t="str">
        <f>IFERROR(RANK(DP35,DP:DP,0)+ COUNTIF($DP$12:DP34,DP35),"")</f>
        <v/>
      </c>
      <c r="DS35" s="254" t="str">
        <f>IFERROR(IF(AND('Classificação geral'!$H28="fem",'Classificação geral'!$I28=2,'Classificação geral'!$G28="Tapete"),'Classificação geral'!$A28,""),"")</f>
        <v/>
      </c>
      <c r="DT35" s="254" t="str">
        <f>IFERROR(IF(AND('Classificação geral'!$H28="fem",'Classificação geral'!$I28=2,'Classificação geral'!$G28="Tapete"),'Classificação geral'!$B28,""),"")</f>
        <v/>
      </c>
      <c r="DU35" s="255" t="str">
        <f>IF($DT35='Classificação geral'!$B28,'Classificação geral'!$C28,"")</f>
        <v/>
      </c>
      <c r="DV35" s="255" t="str">
        <f>IF($DT35='Classificação geral'!$B28,'Classificação geral'!$D28,"")</f>
        <v/>
      </c>
      <c r="DW35" s="255" t="str">
        <f>IF($DT35='Classificação geral'!$B28,'Classificação geral'!$H28,"")</f>
        <v/>
      </c>
      <c r="DX35" s="254" t="str">
        <f>IFERROR(IF(AND($DW35="fem",'Classificação geral'!$I28=2),'Classificação geral'!I28,""),"")</f>
        <v/>
      </c>
      <c r="DY35" s="254" t="str">
        <f>IFERROR(IF(AND($DW35="fem",'Classificação geral'!$I28=2),'Classificação geral'!AA28,""),"")</f>
        <v/>
      </c>
      <c r="DZ35" s="254" t="str">
        <f>IFERROR(IF(AND($DW35="fem",'Classificação geral'!$I28=2),'Classificação geral'!AC28,""),"")</f>
        <v/>
      </c>
      <c r="EA35" s="254" t="str">
        <f>IFERROR(IF(AND($DW35="fem",'Classificação geral'!$I28=2),'Classificação geral'!AD28,""),"")</f>
        <v/>
      </c>
      <c r="EB35" s="254" t="str">
        <f>IFERROR(IF(AND($DW35="fem",'Classificação geral'!$I28=2),'Classificação geral'!M28,""),"")</f>
        <v/>
      </c>
      <c r="EC35" s="254" t="str">
        <f>IFERROR(IF(AND($DW35="fem",'Classificação geral'!$I28=2),'Classificação geral'!AH28,""),"")</f>
        <v/>
      </c>
      <c r="ED35" s="256" t="str">
        <f>IFERROR(RANK(EC35,EC:EC,0)+ COUNTIF(EC$12:$EC33,EC35),"")</f>
        <v/>
      </c>
      <c r="EE35" s="244"/>
      <c r="EF35" s="254" t="str">
        <f>IFERROR(IF(AND('Classificação geral'!$H28="mas",'Classificação geral'!$I28=2,'Classificação geral'!$G28="Tapete"),'Classificação geral'!$A28,""),"")</f>
        <v/>
      </c>
      <c r="EG35" s="254" t="str">
        <f>IFERROR(IF(AND('Classificação geral'!$H28="mas",'Classificação geral'!$I28=2,'Classificação geral'!$G28="Tapete"),'Classificação geral'!$B28,""),"")</f>
        <v/>
      </c>
      <c r="EH35" s="255" t="str">
        <f>IF($EG35='Classificação geral'!$B28,'Classificação geral'!$C28,"")</f>
        <v/>
      </c>
      <c r="EI35" s="255" t="str">
        <f>IF($EG35='Classificação geral'!$B28,'Classificação geral'!$D28,"")</f>
        <v/>
      </c>
      <c r="EJ35" s="255" t="str">
        <f>IF($EG35='Classificação geral'!$B28,'Classificação geral'!$H28,"")</f>
        <v/>
      </c>
      <c r="EK35" s="254" t="str">
        <f>IFERROR(IF(AND($EJ35="mas",'Classificação geral'!$I28=2),'Classificação geral'!I28,""),"")</f>
        <v/>
      </c>
      <c r="EL35" s="254" t="str">
        <f>IFERROR(IF(AND($EJ35="mas",'Classificação geral'!$I28=2),'Classificação geral'!AA28,""),"")</f>
        <v/>
      </c>
      <c r="EM35" s="254" t="str">
        <f>IFERROR(IF(AND($EJ35="mas",'Classificação geral'!$I28=2),'Classificação geral'!AC28,""),"")</f>
        <v/>
      </c>
      <c r="EN35" s="254" t="str">
        <f>IFERROR(IF(AND($EJ35="mas",'Classificação geral'!$I28=2),'Classificação geral'!AD28,""),"")</f>
        <v/>
      </c>
      <c r="EO35" s="254" t="str">
        <f>IFERROR(IF(AND($EJ35="mas",'Classificação geral'!$I28=2),'Classificação geral'!M28,""),"")</f>
        <v/>
      </c>
      <c r="EP35" s="254" t="str">
        <f>IFERROR(IF(AND($EJ35="mas",'Classificação geral'!$I28=2),'Classificação geral'!AH28,""),"")</f>
        <v/>
      </c>
      <c r="EQ35" s="256" t="str">
        <f>IFERROR(RANK(EP35,EP:EP,0)+ COUNTIF($EP$12:EP$12,EP35),"")</f>
        <v/>
      </c>
      <c r="ER35" s="244"/>
      <c r="ES35" s="254" t="str">
        <f>IFERROR(IF(AND('Classificação geral'!$H28="fem",'Classificação geral'!$I28=3,'Classificação geral'!$G28="Tapete"),'Classificação geral'!$A28,""),"")</f>
        <v/>
      </c>
      <c r="ET35" s="254" t="str">
        <f>IFERROR(IF(AND('Classificação geral'!$H28="fem",'Classificação geral'!$I28=3,'Classificação geral'!$G28="Tapete"),'Classificação geral'!$B28,""),"")</f>
        <v/>
      </c>
      <c r="EU35" s="255" t="str">
        <f>IF($ET35='Classificação geral'!$B28,'Classificação geral'!$C28,"")</f>
        <v/>
      </c>
      <c r="EV35" s="255" t="str">
        <f>IF($ET35='Classificação geral'!$B28,'Classificação geral'!$D28,"")</f>
        <v/>
      </c>
      <c r="EW35" s="255" t="str">
        <f>IF($ET35='Classificação geral'!$B28,'Classificação geral'!$H28,"")</f>
        <v/>
      </c>
      <c r="EX35" s="255" t="str">
        <f>IF($EW35='Classificação geral'!$H28,'Classificação geral'!$I28,"")</f>
        <v/>
      </c>
      <c r="EY35" s="255" t="str">
        <f>IF($EX35='Classificação geral'!$I28,'Classificação geral'!$AA28,"")</f>
        <v/>
      </c>
      <c r="EZ35" s="255" t="str">
        <f>IF($EX35='Classificação geral'!$I28,'Classificação geral'!$AC28,"")</f>
        <v/>
      </c>
      <c r="FA35" s="255" t="str">
        <f>IF($EX35='Classificação geral'!$I28,'Classificação geral'!$AD28,"")</f>
        <v/>
      </c>
      <c r="FB35" s="255" t="str">
        <f>IF($EX35='Classificação geral'!$I28,'Classificação geral'!$M28,"")</f>
        <v/>
      </c>
      <c r="FC35" s="255" t="str">
        <f>IF($EX35='Classificação geral'!$I28,'Classificação geral'!$AH28,"")</f>
        <v/>
      </c>
      <c r="FD35" s="256" t="str">
        <f>IFERROR(RANK(FC35,FC:FC,0)+ COUNTIF($FC$12:FC33,FC35),"")</f>
        <v/>
      </c>
      <c r="FE35" s="244"/>
      <c r="FF35" s="254" t="str">
        <f>IFERROR(IF(AND('Classificação geral'!$H28="mas",'Classificação geral'!$I28=3,'Classificação geral'!$G28="Tapete"),'Classificação geral'!$A28,""),"")</f>
        <v/>
      </c>
      <c r="FG35" s="254" t="str">
        <f>IFERROR(IF(AND('Classificação geral'!$H28="mas",'Classificação geral'!$I28=3,'Classificação geral'!$G28="Tapete"),'Classificação geral'!$B28,""),"")</f>
        <v/>
      </c>
      <c r="FH35" s="255" t="str">
        <f>IF($FG35='Classificação geral'!$B28,'Classificação geral'!$C28,"")</f>
        <v/>
      </c>
      <c r="FI35" s="255" t="str">
        <f>IF($FG35='Classificação geral'!$B28,'Classificação geral'!$D28,"")</f>
        <v/>
      </c>
      <c r="FJ35" s="255" t="str">
        <f>IF($FG35='Classificação geral'!$B28,'Classificação geral'!$H28,"")</f>
        <v/>
      </c>
      <c r="FK35" s="254" t="str">
        <f>IFERROR(IF(AND($FJ35="mas",'Classificação geral'!$I28=3),'Classificação geral'!I28,""),"")</f>
        <v/>
      </c>
      <c r="FL35" s="254" t="str">
        <f>IFERROR(IF(AND($FJ35="mas",'Classificação geral'!$I28=3),'Classificação geral'!AA28,""),"")</f>
        <v/>
      </c>
      <c r="FM35" s="254" t="str">
        <f>IFERROR(IF(AND($FJ35="mas",'Classificação geral'!$I28=3),'Classificação geral'!AC28,""),"")</f>
        <v/>
      </c>
      <c r="FN35" s="254" t="str">
        <f>IFERROR(IF(AND($FJ35="mas",'Classificação geral'!$I28=3),'Classificação geral'!AD28,""),"")</f>
        <v/>
      </c>
      <c r="FO35" s="254" t="str">
        <f>IFERROR(IF(AND($FJ35="mas",'Classificação geral'!$I28=3),'Classificação geral'!M28,""),"")</f>
        <v/>
      </c>
      <c r="FP35" s="254" t="str">
        <f>IFERROR(IF(AND($FJ35="mas",'Classificação geral'!$I28=3),'Classificação geral'!AH28,""),"")</f>
        <v/>
      </c>
      <c r="FQ35" s="256" t="str">
        <f>IFERROR(RANK(FP35,FP:FP,0)+ COUNTIF(FP$12:$FP33,FP35),"")</f>
        <v/>
      </c>
    </row>
    <row r="36" spans="2:173" s="304" customFormat="1" ht="27.75" customHeight="1" x14ac:dyDescent="0.4">
      <c r="B36" s="309" t="str">
        <f t="shared" si="0"/>
        <v/>
      </c>
      <c r="C36" s="292" t="str">
        <f t="shared" si="1"/>
        <v/>
      </c>
      <c r="D36" s="292" t="str">
        <f t="shared" si="2"/>
        <v/>
      </c>
      <c r="E36" s="292" t="str">
        <f t="shared" si="3"/>
        <v/>
      </c>
      <c r="F36" s="293" t="str">
        <f t="shared" si="4"/>
        <v/>
      </c>
      <c r="G36" s="293" t="str">
        <f t="shared" si="5"/>
        <v/>
      </c>
      <c r="H36" s="294" t="str">
        <f t="shared" si="6"/>
        <v/>
      </c>
      <c r="I36" s="294" t="str">
        <f t="shared" si="7"/>
        <v/>
      </c>
      <c r="J36" s="294" t="str">
        <f t="shared" si="8"/>
        <v/>
      </c>
      <c r="K36" s="294" t="str">
        <f t="shared" si="9"/>
        <v/>
      </c>
      <c r="L36" s="294" t="str">
        <f t="shared" si="10"/>
        <v/>
      </c>
      <c r="M36" s="295">
        <v>23</v>
      </c>
      <c r="N36" s="296"/>
      <c r="O36" s="296"/>
      <c r="P36" s="309" t="str">
        <f t="shared" si="11"/>
        <v/>
      </c>
      <c r="Q36" s="292" t="str">
        <f t="shared" si="12"/>
        <v/>
      </c>
      <c r="R36" s="292" t="str">
        <f t="shared" si="13"/>
        <v/>
      </c>
      <c r="S36" s="292" t="str">
        <f t="shared" si="14"/>
        <v/>
      </c>
      <c r="T36" s="293" t="str">
        <f t="shared" si="15"/>
        <v/>
      </c>
      <c r="U36" s="293" t="str">
        <f t="shared" si="16"/>
        <v/>
      </c>
      <c r="V36" s="294" t="str">
        <f t="shared" si="17"/>
        <v/>
      </c>
      <c r="W36" s="294" t="str">
        <f t="shared" si="18"/>
        <v/>
      </c>
      <c r="X36" s="294" t="str">
        <f t="shared" si="19"/>
        <v/>
      </c>
      <c r="Y36" s="294" t="str">
        <f t="shared" si="20"/>
        <v/>
      </c>
      <c r="Z36" s="294" t="str">
        <f t="shared" si="21"/>
        <v/>
      </c>
      <c r="AA36" s="295">
        <v>23</v>
      </c>
      <c r="AB36" s="296"/>
      <c r="AC36" s="297"/>
      <c r="AD36" s="310" t="str">
        <f t="shared" si="22"/>
        <v/>
      </c>
      <c r="AE36" s="292" t="str">
        <f t="shared" si="23"/>
        <v/>
      </c>
      <c r="AF36" s="292" t="str">
        <f t="shared" si="24"/>
        <v/>
      </c>
      <c r="AG36" s="293" t="str">
        <f t="shared" si="25"/>
        <v/>
      </c>
      <c r="AH36" s="293" t="str">
        <f t="shared" si="26"/>
        <v/>
      </c>
      <c r="AI36" s="293" t="str">
        <f t="shared" si="27"/>
        <v/>
      </c>
      <c r="AJ36" s="294" t="str">
        <f t="shared" si="28"/>
        <v/>
      </c>
      <c r="AK36" s="294" t="str">
        <f t="shared" si="29"/>
        <v/>
      </c>
      <c r="AL36" s="294" t="str">
        <f t="shared" si="30"/>
        <v/>
      </c>
      <c r="AM36" s="294" t="str">
        <f t="shared" si="31"/>
        <v/>
      </c>
      <c r="AN36" s="294" t="str">
        <f t="shared" si="32"/>
        <v/>
      </c>
      <c r="AO36" s="295">
        <v>23</v>
      </c>
      <c r="AP36" s="296"/>
      <c r="AQ36" s="296"/>
      <c r="AR36" s="310" t="str">
        <f t="shared" si="33"/>
        <v/>
      </c>
      <c r="AS36" s="292" t="str">
        <f t="shared" si="34"/>
        <v/>
      </c>
      <c r="AT36" s="292" t="str">
        <f t="shared" si="35"/>
        <v/>
      </c>
      <c r="AU36" s="293" t="str">
        <f t="shared" si="36"/>
        <v/>
      </c>
      <c r="AV36" s="293" t="str">
        <f t="shared" si="37"/>
        <v/>
      </c>
      <c r="AW36" s="293" t="str">
        <f t="shared" si="38"/>
        <v/>
      </c>
      <c r="AX36" s="294" t="str">
        <f t="shared" si="39"/>
        <v/>
      </c>
      <c r="AY36" s="294" t="str">
        <f t="shared" si="40"/>
        <v/>
      </c>
      <c r="AZ36" s="294" t="str">
        <f t="shared" si="41"/>
        <v/>
      </c>
      <c r="BA36" s="294" t="str">
        <f t="shared" si="42"/>
        <v/>
      </c>
      <c r="BB36" s="294" t="str">
        <f t="shared" si="43"/>
        <v/>
      </c>
      <c r="BC36" s="295">
        <v>23</v>
      </c>
      <c r="BD36" s="297"/>
      <c r="BE36" s="297"/>
      <c r="BF36" s="309" t="str">
        <f t="shared" si="44"/>
        <v/>
      </c>
      <c r="BG36" s="292" t="str">
        <f t="shared" si="45"/>
        <v/>
      </c>
      <c r="BH36" s="292" t="str">
        <f t="shared" si="46"/>
        <v/>
      </c>
      <c r="BI36" s="292" t="str">
        <f t="shared" si="47"/>
        <v/>
      </c>
      <c r="BJ36" s="293" t="str">
        <f t="shared" si="48"/>
        <v/>
      </c>
      <c r="BK36" s="293" t="str">
        <f t="shared" si="49"/>
        <v/>
      </c>
      <c r="BL36" s="293" t="str">
        <f t="shared" si="50"/>
        <v/>
      </c>
      <c r="BM36" s="293" t="str">
        <f t="shared" si="51"/>
        <v/>
      </c>
      <c r="BN36" s="293" t="str">
        <f t="shared" si="52"/>
        <v/>
      </c>
      <c r="BO36" s="293" t="str">
        <f t="shared" si="53"/>
        <v/>
      </c>
      <c r="BP36" s="294" t="str">
        <f t="shared" si="54"/>
        <v/>
      </c>
      <c r="BQ36" s="295">
        <v>23</v>
      </c>
      <c r="BR36" s="296"/>
      <c r="BS36" s="296"/>
      <c r="BT36" s="309" t="str">
        <f t="shared" si="55"/>
        <v/>
      </c>
      <c r="BU36" s="292" t="str">
        <f t="shared" si="56"/>
        <v/>
      </c>
      <c r="BV36" s="292" t="str">
        <f t="shared" si="57"/>
        <v/>
      </c>
      <c r="BW36" s="292" t="str">
        <f t="shared" si="58"/>
        <v/>
      </c>
      <c r="BX36" s="293" t="str">
        <f t="shared" si="59"/>
        <v/>
      </c>
      <c r="BY36" s="293" t="str">
        <f t="shared" si="60"/>
        <v/>
      </c>
      <c r="BZ36" s="294" t="str">
        <f t="shared" si="61"/>
        <v/>
      </c>
      <c r="CA36" s="294" t="str">
        <f t="shared" si="62"/>
        <v/>
      </c>
      <c r="CB36" s="294" t="str">
        <f t="shared" si="63"/>
        <v/>
      </c>
      <c r="CC36" s="294" t="str">
        <f t="shared" si="64"/>
        <v/>
      </c>
      <c r="CD36" s="294" t="str">
        <f t="shared" si="65"/>
        <v/>
      </c>
      <c r="CE36" s="295">
        <v>23</v>
      </c>
      <c r="CS36" s="254" t="str">
        <f>IFERROR(IF(AND('Classificação geral'!$H29="FEM",'Classificação geral'!$I29=1,'Classificação geral'!G29="Tapete"),'Classificação geral'!A29,""),"")</f>
        <v/>
      </c>
      <c r="CT36" s="254" t="str">
        <f>IFERROR(IF(AND('Classificação geral'!$H29="FEM",'Classificação geral'!$I29=1,'Classificação geral'!G29="Tapete"),'Classificação geral'!$B29,""),"")</f>
        <v/>
      </c>
      <c r="CU36" s="255" t="str">
        <f>IF($CT36='Classificação geral'!$B29,'Classificação geral'!$C29,"")</f>
        <v/>
      </c>
      <c r="CV36" s="255" t="str">
        <f>IF($CT36='Classificação geral'!$B29,'Classificação geral'!$D29,"")</f>
        <v/>
      </c>
      <c r="CW36" s="255" t="str">
        <f>IF($CT36='Classificação geral'!$B29,'Classificação geral'!$H29,"")</f>
        <v/>
      </c>
      <c r="CX36" s="255" t="str">
        <f>IF($CW36='Classificação geral'!$H29,'Classificação geral'!$I29,"")</f>
        <v/>
      </c>
      <c r="CY36" s="255" t="str">
        <f>IF($CX36='Classificação geral'!$I29,'Classificação geral'!$AA29,"")</f>
        <v/>
      </c>
      <c r="CZ36" s="255" t="str">
        <f>IF($CX36='Classificação geral'!$I29,'Classificação geral'!$AC29,"")</f>
        <v/>
      </c>
      <c r="DA36" s="255" t="str">
        <f>IF($CX36='Classificação geral'!$I29,'Classificação geral'!$AD29,"")</f>
        <v/>
      </c>
      <c r="DB36" s="255" t="str">
        <f>IF($CX36='Classificação geral'!$I29,'Classificação geral'!$M29,"")</f>
        <v/>
      </c>
      <c r="DC36" s="255" t="str">
        <f>IF($CX36='Classificação geral'!$I29,'Classificação geral'!$AH29,"")</f>
        <v/>
      </c>
      <c r="DD36" s="256" t="str">
        <f>IFERROR(RANK(DC36,DC:DC,0)+ COUNTIF($DC$12:DC35,DC36),"")</f>
        <v/>
      </c>
      <c r="DF36" s="254" t="str">
        <f>IFERROR(IF(AND('Classificação geral'!$H29="mas",'Classificação geral'!$I29=1,'Classificação geral'!$G29="Tapete"),'Classificação geral'!$A29,""),"")</f>
        <v/>
      </c>
      <c r="DG36" s="254" t="str">
        <f>IFERROR(IF(AND('Classificação geral'!$H29="mas",'Classificação geral'!$I29=1,'Classificação geral'!$G29="Tapete"),'Classificação geral'!$B29,""),"")</f>
        <v/>
      </c>
      <c r="DH36" s="255" t="str">
        <f>IF($DG36='Classificação geral'!$B29,'Classificação geral'!$C29,"")</f>
        <v/>
      </c>
      <c r="DI36" s="255" t="str">
        <f>IF($DG36='Classificação geral'!$B29,'Classificação geral'!$D29,"")</f>
        <v/>
      </c>
      <c r="DJ36" s="255" t="str">
        <f>IF($DG36='Classificação geral'!$B29,'Classificação geral'!$H29,"")</f>
        <v/>
      </c>
      <c r="DK36" s="254" t="str">
        <f>IFERROR(IF(AND($DJ36="mas",'Classificação geral'!$I29=1),'Classificação geral'!I29,""),"")</f>
        <v/>
      </c>
      <c r="DL36" s="254" t="str">
        <f>IFERROR(IF(AND($DJ36="mas",'Classificação geral'!$I29=1),'Classificação geral'!AA29,""),"")</f>
        <v/>
      </c>
      <c r="DM36" s="254" t="str">
        <f>IFERROR(IF(AND($DJ36="mas",'Classificação geral'!$I29=1),'Classificação geral'!AC29,""),"")</f>
        <v/>
      </c>
      <c r="DN36" s="254" t="str">
        <f>IFERROR(IF(AND($DJ36="mas",'Classificação geral'!$I29=1),'Classificação geral'!AD29,""),"")</f>
        <v/>
      </c>
      <c r="DO36" s="254" t="str">
        <f>IFERROR(IF(AND($DJ36="mas",'Classificação geral'!$I29=1),'Classificação geral'!M29,""),"")</f>
        <v/>
      </c>
      <c r="DP36" s="254" t="str">
        <f>IFERROR(IF(AND($DJ36="mas",'Classificação geral'!$I29=1),'Classificação geral'!AH29,""),"")</f>
        <v/>
      </c>
      <c r="DQ36" s="256" t="str">
        <f>IFERROR(RANK(DP36,DP:DP,0)+ COUNTIF($DP$12:DP35,DP36),"")</f>
        <v/>
      </c>
      <c r="DS36" s="254" t="str">
        <f>IFERROR(IF(AND('Classificação geral'!$H29="fem",'Classificação geral'!$I29=2,'Classificação geral'!$G29="Tapete"),'Classificação geral'!$A29,""),"")</f>
        <v/>
      </c>
      <c r="DT36" s="254" t="str">
        <f>IFERROR(IF(AND('Classificação geral'!$H29="fem",'Classificação geral'!$I29=2,'Classificação geral'!$G29="Tapete"),'Classificação geral'!$B29,""),"")</f>
        <v/>
      </c>
      <c r="DU36" s="255" t="str">
        <f>IF($DT36='Classificação geral'!$B29,'Classificação geral'!$C29,"")</f>
        <v/>
      </c>
      <c r="DV36" s="255" t="str">
        <f>IF($DT36='Classificação geral'!$B29,'Classificação geral'!$D29,"")</f>
        <v/>
      </c>
      <c r="DW36" s="255" t="str">
        <f>IF($DT36='Classificação geral'!$B29,'Classificação geral'!$H29,"")</f>
        <v/>
      </c>
      <c r="DX36" s="254" t="str">
        <f>IFERROR(IF(AND($DW36="fem",'Classificação geral'!$I29=2),'Classificação geral'!I29,""),"")</f>
        <v/>
      </c>
      <c r="DY36" s="254" t="str">
        <f>IFERROR(IF(AND($DW36="fem",'Classificação geral'!$I29=2),'Classificação geral'!AA29,""),"")</f>
        <v/>
      </c>
      <c r="DZ36" s="254" t="str">
        <f>IFERROR(IF(AND($DW36="fem",'Classificação geral'!$I29=2),'Classificação geral'!AC29,""),"")</f>
        <v/>
      </c>
      <c r="EA36" s="254" t="str">
        <f>IFERROR(IF(AND($DW36="fem",'Classificação geral'!$I29=2),'Classificação geral'!AD29,""),"")</f>
        <v/>
      </c>
      <c r="EB36" s="254" t="str">
        <f>IFERROR(IF(AND($DW36="fem",'Classificação geral'!$I29=2),'Classificação geral'!M29,""),"")</f>
        <v/>
      </c>
      <c r="EC36" s="254" t="str">
        <f>IFERROR(IF(AND($DW36="fem",'Classificação geral'!$I29=2),'Classificação geral'!AH29,""),"")</f>
        <v/>
      </c>
      <c r="ED36" s="256" t="str">
        <f>IFERROR(RANK(EC36,EC:EC,0)+ COUNTIF(EC$12:$EC34,EC36),"")</f>
        <v/>
      </c>
      <c r="EE36" s="244"/>
      <c r="EF36" s="254" t="str">
        <f>IFERROR(IF(AND('Classificação geral'!$H29="mas",'Classificação geral'!$I29=2,'Classificação geral'!$G29="Tapete"),'Classificação geral'!$A29,""),"")</f>
        <v/>
      </c>
      <c r="EG36" s="254" t="str">
        <f>IFERROR(IF(AND('Classificação geral'!$H29="mas",'Classificação geral'!$I29=2,'Classificação geral'!$G29="Tapete"),'Classificação geral'!$B29,""),"")</f>
        <v/>
      </c>
      <c r="EH36" s="255" t="str">
        <f>IF($EG36='Classificação geral'!$B29,'Classificação geral'!$C29,"")</f>
        <v/>
      </c>
      <c r="EI36" s="255" t="str">
        <f>IF($EG36='Classificação geral'!$B29,'Classificação geral'!$D29,"")</f>
        <v/>
      </c>
      <c r="EJ36" s="255" t="str">
        <f>IF($EG36='Classificação geral'!$B29,'Classificação geral'!$H29,"")</f>
        <v/>
      </c>
      <c r="EK36" s="254" t="str">
        <f>IFERROR(IF(AND($EJ36="mas",'Classificação geral'!$I29=2),'Classificação geral'!I29,""),"")</f>
        <v/>
      </c>
      <c r="EL36" s="254" t="str">
        <f>IFERROR(IF(AND($EJ36="mas",'Classificação geral'!$I29=2),'Classificação geral'!AA29,""),"")</f>
        <v/>
      </c>
      <c r="EM36" s="254" t="str">
        <f>IFERROR(IF(AND($EJ36="mas",'Classificação geral'!$I29=2),'Classificação geral'!AC29,""),"")</f>
        <v/>
      </c>
      <c r="EN36" s="254" t="str">
        <f>IFERROR(IF(AND($EJ36="mas",'Classificação geral'!$I29=2),'Classificação geral'!AD29,""),"")</f>
        <v/>
      </c>
      <c r="EO36" s="254" t="str">
        <f>IFERROR(IF(AND($EJ36="mas",'Classificação geral'!$I29=2),'Classificação geral'!M29,""),"")</f>
        <v/>
      </c>
      <c r="EP36" s="254" t="str">
        <f>IFERROR(IF(AND($EJ36="mas",'Classificação geral'!$I29=2),'Classificação geral'!AH29,""),"")</f>
        <v/>
      </c>
      <c r="EQ36" s="256" t="str">
        <f>IFERROR(RANK(EP36,EP:EP,0)+ COUNTIF($EP$12:EP$12,EP36),"")</f>
        <v/>
      </c>
      <c r="ER36" s="244"/>
      <c r="ES36" s="254" t="str">
        <f>IFERROR(IF(AND('Classificação geral'!$H29="fem",'Classificação geral'!$I29=3,'Classificação geral'!$G29="Tapete"),'Classificação geral'!$A29,""),"")</f>
        <v/>
      </c>
      <c r="ET36" s="254" t="str">
        <f>IFERROR(IF(AND('Classificação geral'!$H29="fem",'Classificação geral'!$I29=3,'Classificação geral'!$G29="Tapete"),'Classificação geral'!$B29,""),"")</f>
        <v/>
      </c>
      <c r="EU36" s="255" t="str">
        <f>IF($ET36='Classificação geral'!$B29,'Classificação geral'!$C29,"")</f>
        <v/>
      </c>
      <c r="EV36" s="255" t="str">
        <f>IF($ET36='Classificação geral'!$B29,'Classificação geral'!$D29,"")</f>
        <v/>
      </c>
      <c r="EW36" s="255" t="str">
        <f>IF($ET36='Classificação geral'!$B29,'Classificação geral'!$H29,"")</f>
        <v/>
      </c>
      <c r="EX36" s="255" t="str">
        <f>IF($EW36='Classificação geral'!$H29,'Classificação geral'!$I29,"")</f>
        <v/>
      </c>
      <c r="EY36" s="255" t="str">
        <f>IF($EX36='Classificação geral'!$I29,'Classificação geral'!$AA29,"")</f>
        <v/>
      </c>
      <c r="EZ36" s="255" t="str">
        <f>IF($EX36='Classificação geral'!$I29,'Classificação geral'!$AC29,"")</f>
        <v/>
      </c>
      <c r="FA36" s="255" t="str">
        <f>IF($EX36='Classificação geral'!$I29,'Classificação geral'!$AD29,"")</f>
        <v/>
      </c>
      <c r="FB36" s="255" t="str">
        <f>IF($EX36='Classificação geral'!$I29,'Classificação geral'!$M29,"")</f>
        <v/>
      </c>
      <c r="FC36" s="255" t="str">
        <f>IF($EX36='Classificação geral'!$I29,'Classificação geral'!$AH29,"")</f>
        <v/>
      </c>
      <c r="FD36" s="256" t="str">
        <f>IFERROR(RANK(FC36,FC:FC,0)+ COUNTIF($FC$12:FC34,FC36),"")</f>
        <v/>
      </c>
      <c r="FE36" s="244"/>
      <c r="FF36" s="254" t="str">
        <f>IFERROR(IF(AND('Classificação geral'!$H29="mas",'Classificação geral'!$I29=3,'Classificação geral'!$G29="Tapete"),'Classificação geral'!$A29,""),"")</f>
        <v/>
      </c>
      <c r="FG36" s="254" t="str">
        <f>IFERROR(IF(AND('Classificação geral'!$H29="mas",'Classificação geral'!$I29=3,'Classificação geral'!$G29="Tapete"),'Classificação geral'!$B29,""),"")</f>
        <v/>
      </c>
      <c r="FH36" s="255" t="str">
        <f>IF($FG36='Classificação geral'!$B29,'Classificação geral'!$C29,"")</f>
        <v/>
      </c>
      <c r="FI36" s="255" t="str">
        <f>IF($FG36='Classificação geral'!$B29,'Classificação geral'!$D29,"")</f>
        <v/>
      </c>
      <c r="FJ36" s="255" t="str">
        <f>IF($FG36='Classificação geral'!$B29,'Classificação geral'!$H29,"")</f>
        <v/>
      </c>
      <c r="FK36" s="254" t="str">
        <f>IFERROR(IF(AND($FJ36="mas",'Classificação geral'!$I29=3),'Classificação geral'!I29,""),"")</f>
        <v/>
      </c>
      <c r="FL36" s="254" t="str">
        <f>IFERROR(IF(AND($FJ36="mas",'Classificação geral'!$I29=3),'Classificação geral'!AA29,""),"")</f>
        <v/>
      </c>
      <c r="FM36" s="254" t="str">
        <f>IFERROR(IF(AND($FJ36="mas",'Classificação geral'!$I29=3),'Classificação geral'!AC29,""),"")</f>
        <v/>
      </c>
      <c r="FN36" s="254" t="str">
        <f>IFERROR(IF(AND($FJ36="mas",'Classificação geral'!$I29=3),'Classificação geral'!AD29,""),"")</f>
        <v/>
      </c>
      <c r="FO36" s="254" t="str">
        <f>IFERROR(IF(AND($FJ36="mas",'Classificação geral'!$I29=3),'Classificação geral'!M29,""),"")</f>
        <v/>
      </c>
      <c r="FP36" s="254" t="str">
        <f>IFERROR(IF(AND($FJ36="mas",'Classificação geral'!$I29=3),'Classificação geral'!AH29,""),"")</f>
        <v/>
      </c>
      <c r="FQ36" s="256" t="str">
        <f>IFERROR(RANK(FP36,FP:FP,0)+ COUNTIF(FP$12:$FP34,FP36),"")</f>
        <v/>
      </c>
    </row>
    <row r="37" spans="2:173" s="304" customFormat="1" ht="27.75" customHeight="1" x14ac:dyDescent="0.4">
      <c r="B37" s="309" t="str">
        <f t="shared" si="0"/>
        <v/>
      </c>
      <c r="C37" s="292" t="str">
        <f t="shared" si="1"/>
        <v/>
      </c>
      <c r="D37" s="292" t="str">
        <f t="shared" si="2"/>
        <v/>
      </c>
      <c r="E37" s="292" t="str">
        <f t="shared" si="3"/>
        <v/>
      </c>
      <c r="F37" s="293" t="str">
        <f t="shared" si="4"/>
        <v/>
      </c>
      <c r="G37" s="293" t="str">
        <f t="shared" si="5"/>
        <v/>
      </c>
      <c r="H37" s="294" t="str">
        <f t="shared" si="6"/>
        <v/>
      </c>
      <c r="I37" s="294" t="str">
        <f t="shared" si="7"/>
        <v/>
      </c>
      <c r="J37" s="294" t="str">
        <f t="shared" si="8"/>
        <v/>
      </c>
      <c r="K37" s="294" t="str">
        <f t="shared" si="9"/>
        <v/>
      </c>
      <c r="L37" s="294" t="str">
        <f t="shared" si="10"/>
        <v/>
      </c>
      <c r="M37" s="295">
        <v>24</v>
      </c>
      <c r="N37" s="296"/>
      <c r="O37" s="296"/>
      <c r="P37" s="309" t="str">
        <f t="shared" si="11"/>
        <v/>
      </c>
      <c r="Q37" s="292" t="str">
        <f t="shared" si="12"/>
        <v/>
      </c>
      <c r="R37" s="292" t="str">
        <f t="shared" si="13"/>
        <v/>
      </c>
      <c r="S37" s="292" t="str">
        <f t="shared" si="14"/>
        <v/>
      </c>
      <c r="T37" s="293" t="str">
        <f t="shared" si="15"/>
        <v/>
      </c>
      <c r="U37" s="293" t="str">
        <f t="shared" si="16"/>
        <v/>
      </c>
      <c r="V37" s="294" t="str">
        <f t="shared" si="17"/>
        <v/>
      </c>
      <c r="W37" s="294" t="str">
        <f t="shared" si="18"/>
        <v/>
      </c>
      <c r="X37" s="294" t="str">
        <f t="shared" si="19"/>
        <v/>
      </c>
      <c r="Y37" s="294" t="str">
        <f t="shared" si="20"/>
        <v/>
      </c>
      <c r="Z37" s="294" t="str">
        <f t="shared" si="21"/>
        <v/>
      </c>
      <c r="AA37" s="295">
        <v>24</v>
      </c>
      <c r="AB37" s="296"/>
      <c r="AC37" s="297"/>
      <c r="AD37" s="310" t="str">
        <f t="shared" si="22"/>
        <v/>
      </c>
      <c r="AE37" s="292" t="str">
        <f t="shared" si="23"/>
        <v/>
      </c>
      <c r="AF37" s="292" t="str">
        <f t="shared" si="24"/>
        <v/>
      </c>
      <c r="AG37" s="293" t="str">
        <f t="shared" si="25"/>
        <v/>
      </c>
      <c r="AH37" s="293" t="str">
        <f t="shared" si="26"/>
        <v/>
      </c>
      <c r="AI37" s="293" t="str">
        <f t="shared" si="27"/>
        <v/>
      </c>
      <c r="AJ37" s="294" t="str">
        <f t="shared" si="28"/>
        <v/>
      </c>
      <c r="AK37" s="294" t="str">
        <f t="shared" si="29"/>
        <v/>
      </c>
      <c r="AL37" s="294" t="str">
        <f t="shared" si="30"/>
        <v/>
      </c>
      <c r="AM37" s="294" t="str">
        <f t="shared" si="31"/>
        <v/>
      </c>
      <c r="AN37" s="294" t="str">
        <f t="shared" si="32"/>
        <v/>
      </c>
      <c r="AO37" s="295">
        <v>24</v>
      </c>
      <c r="AP37" s="296"/>
      <c r="AQ37" s="296"/>
      <c r="AR37" s="310" t="str">
        <f t="shared" si="33"/>
        <v/>
      </c>
      <c r="AS37" s="292" t="str">
        <f t="shared" si="34"/>
        <v/>
      </c>
      <c r="AT37" s="292" t="str">
        <f t="shared" si="35"/>
        <v/>
      </c>
      <c r="AU37" s="293" t="str">
        <f t="shared" si="36"/>
        <v/>
      </c>
      <c r="AV37" s="293" t="str">
        <f t="shared" si="37"/>
        <v/>
      </c>
      <c r="AW37" s="293" t="str">
        <f t="shared" si="38"/>
        <v/>
      </c>
      <c r="AX37" s="294" t="str">
        <f t="shared" si="39"/>
        <v/>
      </c>
      <c r="AY37" s="294" t="str">
        <f t="shared" si="40"/>
        <v/>
      </c>
      <c r="AZ37" s="294" t="str">
        <f t="shared" si="41"/>
        <v/>
      </c>
      <c r="BA37" s="294" t="str">
        <f t="shared" si="42"/>
        <v/>
      </c>
      <c r="BB37" s="294" t="str">
        <f t="shared" si="43"/>
        <v/>
      </c>
      <c r="BC37" s="295">
        <v>24</v>
      </c>
      <c r="BD37" s="297"/>
      <c r="BE37" s="297"/>
      <c r="BF37" s="309" t="str">
        <f t="shared" si="44"/>
        <v/>
      </c>
      <c r="BG37" s="292" t="str">
        <f t="shared" si="45"/>
        <v/>
      </c>
      <c r="BH37" s="292" t="str">
        <f t="shared" si="46"/>
        <v/>
      </c>
      <c r="BI37" s="292" t="str">
        <f t="shared" si="47"/>
        <v/>
      </c>
      <c r="BJ37" s="293" t="str">
        <f t="shared" si="48"/>
        <v/>
      </c>
      <c r="BK37" s="293" t="str">
        <f t="shared" si="49"/>
        <v/>
      </c>
      <c r="BL37" s="293" t="str">
        <f t="shared" si="50"/>
        <v/>
      </c>
      <c r="BM37" s="293" t="str">
        <f t="shared" si="51"/>
        <v/>
      </c>
      <c r="BN37" s="293" t="str">
        <f t="shared" si="52"/>
        <v/>
      </c>
      <c r="BO37" s="293" t="str">
        <f t="shared" si="53"/>
        <v/>
      </c>
      <c r="BP37" s="294" t="str">
        <f t="shared" si="54"/>
        <v/>
      </c>
      <c r="BQ37" s="295">
        <v>24</v>
      </c>
      <c r="BR37" s="296"/>
      <c r="BS37" s="296"/>
      <c r="BT37" s="309" t="str">
        <f t="shared" si="55"/>
        <v/>
      </c>
      <c r="BU37" s="292" t="str">
        <f t="shared" si="56"/>
        <v/>
      </c>
      <c r="BV37" s="292" t="str">
        <f t="shared" si="57"/>
        <v/>
      </c>
      <c r="BW37" s="292" t="str">
        <f t="shared" si="58"/>
        <v/>
      </c>
      <c r="BX37" s="293" t="str">
        <f t="shared" si="59"/>
        <v/>
      </c>
      <c r="BY37" s="293" t="str">
        <f t="shared" si="60"/>
        <v/>
      </c>
      <c r="BZ37" s="294" t="str">
        <f t="shared" si="61"/>
        <v/>
      </c>
      <c r="CA37" s="294" t="str">
        <f t="shared" si="62"/>
        <v/>
      </c>
      <c r="CB37" s="294" t="str">
        <f t="shared" si="63"/>
        <v/>
      </c>
      <c r="CC37" s="294" t="str">
        <f t="shared" si="64"/>
        <v/>
      </c>
      <c r="CD37" s="294" t="str">
        <f t="shared" si="65"/>
        <v/>
      </c>
      <c r="CE37" s="295">
        <v>24</v>
      </c>
      <c r="CS37" s="254" t="str">
        <f>IFERROR(IF(AND('Classificação geral'!$H30="FEM",'Classificação geral'!$I30=1,'Classificação geral'!G30="Tapete"),'Classificação geral'!A30,""),"")</f>
        <v/>
      </c>
      <c r="CT37" s="254" t="str">
        <f>IFERROR(IF(AND('Classificação geral'!$H30="FEM",'Classificação geral'!$I30=1,'Classificação geral'!G30="Tapete"),'Classificação geral'!$B30,""),"")</f>
        <v/>
      </c>
      <c r="CU37" s="255" t="str">
        <f>IF($CT37='Classificação geral'!$B30,'Classificação geral'!$C30,"")</f>
        <v/>
      </c>
      <c r="CV37" s="255" t="str">
        <f>IF($CT37='Classificação geral'!$B30,'Classificação geral'!$D30,"")</f>
        <v/>
      </c>
      <c r="CW37" s="255" t="str">
        <f>IF($CT37='Classificação geral'!$B30,'Classificação geral'!$H30,"")</f>
        <v/>
      </c>
      <c r="CX37" s="255" t="str">
        <f>IF($CW37='Classificação geral'!$H30,'Classificação geral'!$I30,"")</f>
        <v/>
      </c>
      <c r="CY37" s="255" t="str">
        <f>IF($CX37='Classificação geral'!$I30,'Classificação geral'!$AA30,"")</f>
        <v/>
      </c>
      <c r="CZ37" s="255" t="str">
        <f>IF($CX37='Classificação geral'!$I30,'Classificação geral'!$AC30,"")</f>
        <v/>
      </c>
      <c r="DA37" s="255" t="str">
        <f>IF($CX37='Classificação geral'!$I30,'Classificação geral'!$AD30,"")</f>
        <v/>
      </c>
      <c r="DB37" s="255" t="str">
        <f>IF($CX37='Classificação geral'!$I30,'Classificação geral'!$M30,"")</f>
        <v/>
      </c>
      <c r="DC37" s="255" t="str">
        <f>IF($CX37='Classificação geral'!$I30,'Classificação geral'!$AH30,"")</f>
        <v/>
      </c>
      <c r="DD37" s="256" t="str">
        <f>IFERROR(RANK(DC37,DC:DC,0)+ COUNTIF($DC$12:DC36,DC37),"")</f>
        <v/>
      </c>
      <c r="DF37" s="254" t="str">
        <f>IFERROR(IF(AND('Classificação geral'!$H30="mas",'Classificação geral'!$I30=1,'Classificação geral'!$G30="Tapete"),'Classificação geral'!$A30,""),"")</f>
        <v/>
      </c>
      <c r="DG37" s="254" t="str">
        <f>IFERROR(IF(AND('Classificação geral'!$H30="mas",'Classificação geral'!$I30=1,'Classificação geral'!$G30="Tapete"),'Classificação geral'!$B30,""),"")</f>
        <v/>
      </c>
      <c r="DH37" s="255" t="str">
        <f>IF($DG37='Classificação geral'!$B30,'Classificação geral'!$C30,"")</f>
        <v/>
      </c>
      <c r="DI37" s="255" t="str">
        <f>IF($DG37='Classificação geral'!$B30,'Classificação geral'!$D30,"")</f>
        <v/>
      </c>
      <c r="DJ37" s="255" t="str">
        <f>IF($DG37='Classificação geral'!$B30,'Classificação geral'!$H30,"")</f>
        <v/>
      </c>
      <c r="DK37" s="254" t="str">
        <f>IFERROR(IF(AND($DJ37="mas",'Classificação geral'!$I30=1),'Classificação geral'!I30,""),"")</f>
        <v/>
      </c>
      <c r="DL37" s="254" t="str">
        <f>IFERROR(IF(AND($DJ37="mas",'Classificação geral'!$I30=1),'Classificação geral'!AA30,""),"")</f>
        <v/>
      </c>
      <c r="DM37" s="254" t="str">
        <f>IFERROR(IF(AND($DJ37="mas",'Classificação geral'!$I30=1),'Classificação geral'!AC30,""),"")</f>
        <v/>
      </c>
      <c r="DN37" s="254" t="str">
        <f>IFERROR(IF(AND($DJ37="mas",'Classificação geral'!$I30=1),'Classificação geral'!AD30,""),"")</f>
        <v/>
      </c>
      <c r="DO37" s="254" t="str">
        <f>IFERROR(IF(AND($DJ37="mas",'Classificação geral'!$I30=1),'Classificação geral'!M30,""),"")</f>
        <v/>
      </c>
      <c r="DP37" s="254" t="str">
        <f>IFERROR(IF(AND($DJ37="mas",'Classificação geral'!$I30=1),'Classificação geral'!AH30,""),"")</f>
        <v/>
      </c>
      <c r="DQ37" s="256" t="str">
        <f>IFERROR(RANK(DP37,DP:DP,0)+ COUNTIF($DP$12:DP36,DP37),"")</f>
        <v/>
      </c>
      <c r="DS37" s="254" t="str">
        <f>IFERROR(IF(AND('Classificação geral'!$H30="fem",'Classificação geral'!$I30=2,'Classificação geral'!$G30="Tapete"),'Classificação geral'!$A30,""),"")</f>
        <v/>
      </c>
      <c r="DT37" s="254" t="str">
        <f>IFERROR(IF(AND('Classificação geral'!$H30="fem",'Classificação geral'!$I30=2,'Classificação geral'!$G30="Tapete"),'Classificação geral'!$B30,""),"")</f>
        <v/>
      </c>
      <c r="DU37" s="255" t="str">
        <f>IF($DT37='Classificação geral'!$B30,'Classificação geral'!$C30,"")</f>
        <v/>
      </c>
      <c r="DV37" s="255" t="str">
        <f>IF($DT37='Classificação geral'!$B30,'Classificação geral'!$D30,"")</f>
        <v/>
      </c>
      <c r="DW37" s="255" t="str">
        <f>IF($DT37='Classificação geral'!$B30,'Classificação geral'!$H30,"")</f>
        <v/>
      </c>
      <c r="DX37" s="254" t="str">
        <f>IFERROR(IF(AND($DW37="fem",'Classificação geral'!$I30=2),'Classificação geral'!I30,""),"")</f>
        <v/>
      </c>
      <c r="DY37" s="254" t="str">
        <f>IFERROR(IF(AND($DW37="fem",'Classificação geral'!$I30=2),'Classificação geral'!AA30,""),"")</f>
        <v/>
      </c>
      <c r="DZ37" s="254" t="str">
        <f>IFERROR(IF(AND($DW37="fem",'Classificação geral'!$I30=2),'Classificação geral'!AC30,""),"")</f>
        <v/>
      </c>
      <c r="EA37" s="254" t="str">
        <f>IFERROR(IF(AND($DW37="fem",'Classificação geral'!$I30=2),'Classificação geral'!AD30,""),"")</f>
        <v/>
      </c>
      <c r="EB37" s="254" t="str">
        <f>IFERROR(IF(AND($DW37="fem",'Classificação geral'!$I30=2),'Classificação geral'!M30,""),"")</f>
        <v/>
      </c>
      <c r="EC37" s="254" t="str">
        <f>IFERROR(IF(AND($DW37="fem",'Classificação geral'!$I30=2),'Classificação geral'!AH30,""),"")</f>
        <v/>
      </c>
      <c r="ED37" s="256" t="str">
        <f>IFERROR(RANK(EC37,EC:EC,0)+ COUNTIF(EC$12:$EC35,EC37),"")</f>
        <v/>
      </c>
      <c r="EE37" s="244"/>
      <c r="EF37" s="254" t="str">
        <f>IFERROR(IF(AND('Classificação geral'!$H30="mas",'Classificação geral'!$I30=2,'Classificação geral'!$G30="Tapete"),'Classificação geral'!$A30,""),"")</f>
        <v/>
      </c>
      <c r="EG37" s="254" t="str">
        <f>IFERROR(IF(AND('Classificação geral'!$H30="mas",'Classificação geral'!$I30=2,'Classificação geral'!$G30="Tapete"),'Classificação geral'!$B30,""),"")</f>
        <v/>
      </c>
      <c r="EH37" s="255" t="str">
        <f>IF($EG37='Classificação geral'!$B30,'Classificação geral'!$C30,"")</f>
        <v/>
      </c>
      <c r="EI37" s="255" t="str">
        <f>IF($EG37='Classificação geral'!$B30,'Classificação geral'!$D30,"")</f>
        <v/>
      </c>
      <c r="EJ37" s="255" t="str">
        <f>IF($EG37='Classificação geral'!$B30,'Classificação geral'!$H30,"")</f>
        <v/>
      </c>
      <c r="EK37" s="254" t="str">
        <f>IFERROR(IF(AND($EJ37="mas",'Classificação geral'!$I30=2),'Classificação geral'!I30,""),"")</f>
        <v/>
      </c>
      <c r="EL37" s="254" t="str">
        <f>IFERROR(IF(AND($EJ37="mas",'Classificação geral'!$I30=2),'Classificação geral'!AA30,""),"")</f>
        <v/>
      </c>
      <c r="EM37" s="254" t="str">
        <f>IFERROR(IF(AND($EJ37="mas",'Classificação geral'!$I30=2),'Classificação geral'!AC30,""),"")</f>
        <v/>
      </c>
      <c r="EN37" s="254" t="str">
        <f>IFERROR(IF(AND($EJ37="mas",'Classificação geral'!$I30=2),'Classificação geral'!AD30,""),"")</f>
        <v/>
      </c>
      <c r="EO37" s="254" t="str">
        <f>IFERROR(IF(AND($EJ37="mas",'Classificação geral'!$I30=2),'Classificação geral'!M30,""),"")</f>
        <v/>
      </c>
      <c r="EP37" s="254" t="str">
        <f>IFERROR(IF(AND($EJ37="mas",'Classificação geral'!$I30=2),'Classificação geral'!AH30,""),"")</f>
        <v/>
      </c>
      <c r="EQ37" s="256" t="str">
        <f>IFERROR(RANK(EP37,EP:EP,0)+ COUNTIF($EP$12:EP$12,EP37),"")</f>
        <v/>
      </c>
      <c r="ER37" s="244"/>
      <c r="ES37" s="254" t="str">
        <f>IFERROR(IF(AND('Classificação geral'!$H30="fem",'Classificação geral'!$I30=3,'Classificação geral'!$G30="Tapete"),'Classificação geral'!$A30,""),"")</f>
        <v/>
      </c>
      <c r="ET37" s="254" t="str">
        <f>IFERROR(IF(AND('Classificação geral'!$H30="fem",'Classificação geral'!$I30=3,'Classificação geral'!$G30="Tapete"),'Classificação geral'!$B30,""),"")</f>
        <v/>
      </c>
      <c r="EU37" s="255" t="str">
        <f>IF($ET37='Classificação geral'!$B30,'Classificação geral'!$C30,"")</f>
        <v/>
      </c>
      <c r="EV37" s="255" t="str">
        <f>IF($ET37='Classificação geral'!$B30,'Classificação geral'!$D30,"")</f>
        <v/>
      </c>
      <c r="EW37" s="255" t="str">
        <f>IF($ET37='Classificação geral'!$B30,'Classificação geral'!$H30,"")</f>
        <v/>
      </c>
      <c r="EX37" s="255" t="str">
        <f>IF($EW37='Classificação geral'!$H30,'Classificação geral'!$I30,"")</f>
        <v/>
      </c>
      <c r="EY37" s="255" t="str">
        <f>IF($EX37='Classificação geral'!$I30,'Classificação geral'!$AA30,"")</f>
        <v/>
      </c>
      <c r="EZ37" s="255" t="str">
        <f>IF($EX37='Classificação geral'!$I30,'Classificação geral'!$AC30,"")</f>
        <v/>
      </c>
      <c r="FA37" s="255" t="str">
        <f>IF($EX37='Classificação geral'!$I30,'Classificação geral'!$AD30,"")</f>
        <v/>
      </c>
      <c r="FB37" s="255" t="str">
        <f>IF($EX37='Classificação geral'!$I30,'Classificação geral'!$M30,"")</f>
        <v/>
      </c>
      <c r="FC37" s="255" t="str">
        <f>IF($EX37='Classificação geral'!$I30,'Classificação geral'!$AH30,"")</f>
        <v/>
      </c>
      <c r="FD37" s="256" t="str">
        <f>IFERROR(RANK(FC37,FC:FC,0)+ COUNTIF($FC$12:FC35,FC37),"")</f>
        <v/>
      </c>
      <c r="FE37" s="244"/>
      <c r="FF37" s="254" t="str">
        <f>IFERROR(IF(AND('Classificação geral'!$H30="mas",'Classificação geral'!$I30=3,'Classificação geral'!$G30="Tapete"),'Classificação geral'!$A30,""),"")</f>
        <v/>
      </c>
      <c r="FG37" s="254" t="str">
        <f>IFERROR(IF(AND('Classificação geral'!$H30="mas",'Classificação geral'!$I30=3,'Classificação geral'!$G30="Tapete"),'Classificação geral'!$B30,""),"")</f>
        <v/>
      </c>
      <c r="FH37" s="255" t="str">
        <f>IF($FG37='Classificação geral'!$B30,'Classificação geral'!$C30,"")</f>
        <v/>
      </c>
      <c r="FI37" s="255" t="str">
        <f>IF($FG37='Classificação geral'!$B30,'Classificação geral'!$D30,"")</f>
        <v/>
      </c>
      <c r="FJ37" s="255" t="str">
        <f>IF($FG37='Classificação geral'!$B30,'Classificação geral'!$H30,"")</f>
        <v/>
      </c>
      <c r="FK37" s="254" t="str">
        <f>IFERROR(IF(AND($FJ37="mas",'Classificação geral'!$I30=3),'Classificação geral'!I30,""),"")</f>
        <v/>
      </c>
      <c r="FL37" s="254" t="str">
        <f>IFERROR(IF(AND($FJ37="mas",'Classificação geral'!$I30=3),'Classificação geral'!AA30,""),"")</f>
        <v/>
      </c>
      <c r="FM37" s="254" t="str">
        <f>IFERROR(IF(AND($FJ37="mas",'Classificação geral'!$I30=3),'Classificação geral'!AC30,""),"")</f>
        <v/>
      </c>
      <c r="FN37" s="254" t="str">
        <f>IFERROR(IF(AND($FJ37="mas",'Classificação geral'!$I30=3),'Classificação geral'!AD30,""),"")</f>
        <v/>
      </c>
      <c r="FO37" s="254" t="str">
        <f>IFERROR(IF(AND($FJ37="mas",'Classificação geral'!$I30=3),'Classificação geral'!M30,""),"")</f>
        <v/>
      </c>
      <c r="FP37" s="254" t="str">
        <f>IFERROR(IF(AND($FJ37="mas",'Classificação geral'!$I30=3),'Classificação geral'!AH30,""),"")</f>
        <v/>
      </c>
      <c r="FQ37" s="256" t="str">
        <f>IFERROR(RANK(FP37,FP:FP,0)+ COUNTIF(FP$12:$FP35,FP37),"")</f>
        <v/>
      </c>
    </row>
    <row r="38" spans="2:173" s="304" customFormat="1" ht="27.75" customHeight="1" x14ac:dyDescent="0.4">
      <c r="B38" s="309" t="str">
        <f t="shared" si="0"/>
        <v/>
      </c>
      <c r="C38" s="292" t="str">
        <f t="shared" si="1"/>
        <v/>
      </c>
      <c r="D38" s="292" t="str">
        <f t="shared" si="2"/>
        <v/>
      </c>
      <c r="E38" s="292" t="str">
        <f t="shared" si="3"/>
        <v/>
      </c>
      <c r="F38" s="293" t="str">
        <f t="shared" si="4"/>
        <v/>
      </c>
      <c r="G38" s="293" t="str">
        <f t="shared" si="5"/>
        <v/>
      </c>
      <c r="H38" s="294" t="str">
        <f t="shared" si="6"/>
        <v/>
      </c>
      <c r="I38" s="294" t="str">
        <f t="shared" si="7"/>
        <v/>
      </c>
      <c r="J38" s="294" t="str">
        <f t="shared" si="8"/>
        <v/>
      </c>
      <c r="K38" s="294" t="str">
        <f t="shared" si="9"/>
        <v/>
      </c>
      <c r="L38" s="294" t="str">
        <f t="shared" si="10"/>
        <v/>
      </c>
      <c r="M38" s="295">
        <v>25</v>
      </c>
      <c r="N38" s="296"/>
      <c r="O38" s="296"/>
      <c r="P38" s="309" t="str">
        <f t="shared" si="11"/>
        <v/>
      </c>
      <c r="Q38" s="292" t="str">
        <f t="shared" si="12"/>
        <v/>
      </c>
      <c r="R38" s="292" t="str">
        <f t="shared" si="13"/>
        <v/>
      </c>
      <c r="S38" s="292" t="str">
        <f t="shared" si="14"/>
        <v/>
      </c>
      <c r="T38" s="293" t="str">
        <f t="shared" si="15"/>
        <v/>
      </c>
      <c r="U38" s="293" t="str">
        <f t="shared" si="16"/>
        <v/>
      </c>
      <c r="V38" s="294" t="str">
        <f t="shared" si="17"/>
        <v/>
      </c>
      <c r="W38" s="294" t="str">
        <f t="shared" si="18"/>
        <v/>
      </c>
      <c r="X38" s="294" t="str">
        <f t="shared" si="19"/>
        <v/>
      </c>
      <c r="Y38" s="294" t="str">
        <f t="shared" si="20"/>
        <v/>
      </c>
      <c r="Z38" s="294" t="str">
        <f t="shared" si="21"/>
        <v/>
      </c>
      <c r="AA38" s="295">
        <v>25</v>
      </c>
      <c r="AB38" s="296"/>
      <c r="AC38" s="297"/>
      <c r="AD38" s="310" t="str">
        <f t="shared" si="22"/>
        <v/>
      </c>
      <c r="AE38" s="292" t="str">
        <f t="shared" si="23"/>
        <v/>
      </c>
      <c r="AF38" s="292" t="str">
        <f t="shared" si="24"/>
        <v/>
      </c>
      <c r="AG38" s="293" t="str">
        <f t="shared" si="25"/>
        <v/>
      </c>
      <c r="AH38" s="293" t="str">
        <f t="shared" si="26"/>
        <v/>
      </c>
      <c r="AI38" s="293" t="str">
        <f t="shared" si="27"/>
        <v/>
      </c>
      <c r="AJ38" s="294" t="str">
        <f t="shared" si="28"/>
        <v/>
      </c>
      <c r="AK38" s="294" t="str">
        <f t="shared" si="29"/>
        <v/>
      </c>
      <c r="AL38" s="294" t="str">
        <f t="shared" si="30"/>
        <v/>
      </c>
      <c r="AM38" s="294" t="str">
        <f t="shared" si="31"/>
        <v/>
      </c>
      <c r="AN38" s="294" t="str">
        <f t="shared" si="32"/>
        <v/>
      </c>
      <c r="AO38" s="295">
        <v>25</v>
      </c>
      <c r="AP38" s="296"/>
      <c r="AQ38" s="296"/>
      <c r="AR38" s="310" t="str">
        <f t="shared" si="33"/>
        <v/>
      </c>
      <c r="AS38" s="292" t="str">
        <f t="shared" si="34"/>
        <v/>
      </c>
      <c r="AT38" s="292" t="str">
        <f t="shared" si="35"/>
        <v/>
      </c>
      <c r="AU38" s="293" t="str">
        <f t="shared" si="36"/>
        <v/>
      </c>
      <c r="AV38" s="293" t="str">
        <f t="shared" si="37"/>
        <v/>
      </c>
      <c r="AW38" s="293" t="str">
        <f t="shared" si="38"/>
        <v/>
      </c>
      <c r="AX38" s="294" t="str">
        <f t="shared" si="39"/>
        <v/>
      </c>
      <c r="AY38" s="294" t="str">
        <f t="shared" si="40"/>
        <v/>
      </c>
      <c r="AZ38" s="294" t="str">
        <f t="shared" si="41"/>
        <v/>
      </c>
      <c r="BA38" s="294" t="str">
        <f t="shared" si="42"/>
        <v/>
      </c>
      <c r="BB38" s="294" t="str">
        <f t="shared" si="43"/>
        <v/>
      </c>
      <c r="BC38" s="295">
        <v>25</v>
      </c>
      <c r="BD38" s="297"/>
      <c r="BE38" s="297"/>
      <c r="BF38" s="309" t="str">
        <f t="shared" si="44"/>
        <v/>
      </c>
      <c r="BG38" s="292" t="str">
        <f t="shared" si="45"/>
        <v/>
      </c>
      <c r="BH38" s="292" t="str">
        <f t="shared" si="46"/>
        <v/>
      </c>
      <c r="BI38" s="292" t="str">
        <f t="shared" si="47"/>
        <v/>
      </c>
      <c r="BJ38" s="293" t="str">
        <f t="shared" si="48"/>
        <v/>
      </c>
      <c r="BK38" s="293" t="str">
        <f t="shared" si="49"/>
        <v/>
      </c>
      <c r="BL38" s="293" t="str">
        <f t="shared" si="50"/>
        <v/>
      </c>
      <c r="BM38" s="293" t="str">
        <f t="shared" si="51"/>
        <v/>
      </c>
      <c r="BN38" s="293" t="str">
        <f t="shared" si="52"/>
        <v/>
      </c>
      <c r="BO38" s="293" t="str">
        <f t="shared" si="53"/>
        <v/>
      </c>
      <c r="BP38" s="294" t="str">
        <f t="shared" si="54"/>
        <v/>
      </c>
      <c r="BQ38" s="295">
        <v>25</v>
      </c>
      <c r="BR38" s="296"/>
      <c r="BS38" s="296"/>
      <c r="BT38" s="309" t="str">
        <f t="shared" si="55"/>
        <v/>
      </c>
      <c r="BU38" s="292" t="str">
        <f t="shared" si="56"/>
        <v/>
      </c>
      <c r="BV38" s="292" t="str">
        <f t="shared" si="57"/>
        <v/>
      </c>
      <c r="BW38" s="292" t="str">
        <f t="shared" si="58"/>
        <v/>
      </c>
      <c r="BX38" s="293" t="str">
        <f t="shared" si="59"/>
        <v/>
      </c>
      <c r="BY38" s="293" t="str">
        <f t="shared" si="60"/>
        <v/>
      </c>
      <c r="BZ38" s="294" t="str">
        <f t="shared" si="61"/>
        <v/>
      </c>
      <c r="CA38" s="294" t="str">
        <f t="shared" si="62"/>
        <v/>
      </c>
      <c r="CB38" s="294" t="str">
        <f t="shared" si="63"/>
        <v/>
      </c>
      <c r="CC38" s="294" t="str">
        <f t="shared" si="64"/>
        <v/>
      </c>
      <c r="CD38" s="294" t="str">
        <f t="shared" si="65"/>
        <v/>
      </c>
      <c r="CE38" s="295">
        <v>25</v>
      </c>
      <c r="CS38" s="254" t="str">
        <f>IFERROR(IF(AND('Classificação geral'!$H31="FEM",'Classificação geral'!$I31=1,'Classificação geral'!G31="Tapete"),'Classificação geral'!A31,""),"")</f>
        <v/>
      </c>
      <c r="CT38" s="254" t="str">
        <f>IFERROR(IF(AND('Classificação geral'!$H31="FEM",'Classificação geral'!$I31=1,'Classificação geral'!G31="Tapete"),'Classificação geral'!$B31,""),"")</f>
        <v/>
      </c>
      <c r="CU38" s="255" t="str">
        <f>IF($CT38='Classificação geral'!$B31,'Classificação geral'!$C31,"")</f>
        <v/>
      </c>
      <c r="CV38" s="255" t="str">
        <f>IF($CT38='Classificação geral'!$B31,'Classificação geral'!$D31,"")</f>
        <v/>
      </c>
      <c r="CW38" s="255" t="str">
        <f>IF($CT38='Classificação geral'!$B31,'Classificação geral'!$H31,"")</f>
        <v/>
      </c>
      <c r="CX38" s="255" t="str">
        <f>IF($CW38='Classificação geral'!$H31,'Classificação geral'!$I31,"")</f>
        <v/>
      </c>
      <c r="CY38" s="255" t="str">
        <f>IF($CX38='Classificação geral'!$I31,'Classificação geral'!$AA31,"")</f>
        <v/>
      </c>
      <c r="CZ38" s="255" t="str">
        <f>IF($CX38='Classificação geral'!$I31,'Classificação geral'!$AC31,"")</f>
        <v/>
      </c>
      <c r="DA38" s="255" t="str">
        <f>IF($CX38='Classificação geral'!$I31,'Classificação geral'!$AD31,"")</f>
        <v/>
      </c>
      <c r="DB38" s="255" t="str">
        <f>IF($CX38='Classificação geral'!$I31,'Classificação geral'!$M31,"")</f>
        <v/>
      </c>
      <c r="DC38" s="255" t="str">
        <f>IF($CX38='Classificação geral'!$I31,'Classificação geral'!$AH31,"")</f>
        <v/>
      </c>
      <c r="DD38" s="256" t="str">
        <f>IFERROR(RANK(DC38,DC:DC,0)+ COUNTIF($DC$12:DC37,DC38),"")</f>
        <v/>
      </c>
      <c r="DF38" s="254" t="str">
        <f>IFERROR(IF(AND('Classificação geral'!$H31="mas",'Classificação geral'!$I31=1,'Classificação geral'!$G31="Tapete"),'Classificação geral'!$A31,""),"")</f>
        <v/>
      </c>
      <c r="DG38" s="254" t="str">
        <f>IFERROR(IF(AND('Classificação geral'!$H31="mas",'Classificação geral'!$I31=1,'Classificação geral'!$G31="Tapete"),'Classificação geral'!$B31,""),"")</f>
        <v/>
      </c>
      <c r="DH38" s="255" t="str">
        <f>IF($DG38='Classificação geral'!$B31,'Classificação geral'!$C31,"")</f>
        <v/>
      </c>
      <c r="DI38" s="255" t="str">
        <f>IF($DG38='Classificação geral'!$B31,'Classificação geral'!$D31,"")</f>
        <v/>
      </c>
      <c r="DJ38" s="255" t="str">
        <f>IF($DG38='Classificação geral'!$B31,'Classificação geral'!$H31,"")</f>
        <v/>
      </c>
      <c r="DK38" s="254" t="str">
        <f>IFERROR(IF(AND($DJ38="mas",'Classificação geral'!$I31=1),'Classificação geral'!I31,""),"")</f>
        <v/>
      </c>
      <c r="DL38" s="254" t="str">
        <f>IFERROR(IF(AND($DJ38="mas",'Classificação geral'!$I31=1),'Classificação geral'!AA31,""),"")</f>
        <v/>
      </c>
      <c r="DM38" s="254" t="str">
        <f>IFERROR(IF(AND($DJ38="mas",'Classificação geral'!$I31=1),'Classificação geral'!AC31,""),"")</f>
        <v/>
      </c>
      <c r="DN38" s="254" t="str">
        <f>IFERROR(IF(AND($DJ38="mas",'Classificação geral'!$I31=1),'Classificação geral'!AD31,""),"")</f>
        <v/>
      </c>
      <c r="DO38" s="254" t="str">
        <f>IFERROR(IF(AND($DJ38="mas",'Classificação geral'!$I31=1),'Classificação geral'!M31,""),"")</f>
        <v/>
      </c>
      <c r="DP38" s="254" t="str">
        <f>IFERROR(IF(AND($DJ38="mas",'Classificação geral'!$I31=1),'Classificação geral'!AH31,""),"")</f>
        <v/>
      </c>
      <c r="DQ38" s="256" t="str">
        <f>IFERROR(RANK(DP38,DP:DP,0)+ COUNTIF($DP$12:DP37,DP38),"")</f>
        <v/>
      </c>
      <c r="DS38" s="254" t="str">
        <f>IFERROR(IF(AND('Classificação geral'!$H31="fem",'Classificação geral'!$I31=2,'Classificação geral'!$G31="Tapete"),'Classificação geral'!$A31,""),"")</f>
        <v/>
      </c>
      <c r="DT38" s="254" t="str">
        <f>IFERROR(IF(AND('Classificação geral'!$H31="fem",'Classificação geral'!$I31=2,'Classificação geral'!$G31="Tapete"),'Classificação geral'!$B31,""),"")</f>
        <v/>
      </c>
      <c r="DU38" s="255" t="str">
        <f>IF($DT38='Classificação geral'!$B31,'Classificação geral'!$C31,"")</f>
        <v/>
      </c>
      <c r="DV38" s="255" t="str">
        <f>IF($DT38='Classificação geral'!$B31,'Classificação geral'!$D31,"")</f>
        <v/>
      </c>
      <c r="DW38" s="255" t="str">
        <f>IF($DT38='Classificação geral'!$B31,'Classificação geral'!$H31,"")</f>
        <v/>
      </c>
      <c r="DX38" s="254" t="str">
        <f>IFERROR(IF(AND($DW38="fem",'Classificação geral'!$I31=2),'Classificação geral'!I31,""),"")</f>
        <v/>
      </c>
      <c r="DY38" s="254" t="str">
        <f>IFERROR(IF(AND($DW38="fem",'Classificação geral'!$I31=2),'Classificação geral'!AA31,""),"")</f>
        <v/>
      </c>
      <c r="DZ38" s="254" t="str">
        <f>IFERROR(IF(AND($DW38="fem",'Classificação geral'!$I31=2),'Classificação geral'!AC31,""),"")</f>
        <v/>
      </c>
      <c r="EA38" s="254" t="str">
        <f>IFERROR(IF(AND($DW38="fem",'Classificação geral'!$I31=2),'Classificação geral'!AD31,""),"")</f>
        <v/>
      </c>
      <c r="EB38" s="254" t="str">
        <f>IFERROR(IF(AND($DW38="fem",'Classificação geral'!$I31=2),'Classificação geral'!M31,""),"")</f>
        <v/>
      </c>
      <c r="EC38" s="254" t="str">
        <f>IFERROR(IF(AND($DW38="fem",'Classificação geral'!$I31=2),'Classificação geral'!AH31,""),"")</f>
        <v/>
      </c>
      <c r="ED38" s="256" t="str">
        <f>IFERROR(RANK(EC38,EC:EC,0)+ COUNTIF(EC$12:$EC36,EC38),"")</f>
        <v/>
      </c>
      <c r="EE38" s="244"/>
      <c r="EF38" s="254" t="str">
        <f>IFERROR(IF(AND('Classificação geral'!$H31="mas",'Classificação geral'!$I31=2,'Classificação geral'!$G31="Tapete"),'Classificação geral'!$A31,""),"")</f>
        <v/>
      </c>
      <c r="EG38" s="254" t="str">
        <f>IFERROR(IF(AND('Classificação geral'!$H31="mas",'Classificação geral'!$I31=2,'Classificação geral'!$G31="Tapete"),'Classificação geral'!$B31,""),"")</f>
        <v/>
      </c>
      <c r="EH38" s="255" t="str">
        <f>IF($EG38='Classificação geral'!$B31,'Classificação geral'!$C31,"")</f>
        <v/>
      </c>
      <c r="EI38" s="255" t="str">
        <f>IF($EG38='Classificação geral'!$B31,'Classificação geral'!$D31,"")</f>
        <v/>
      </c>
      <c r="EJ38" s="255" t="str">
        <f>IF($EG38='Classificação geral'!$B31,'Classificação geral'!$H31,"")</f>
        <v/>
      </c>
      <c r="EK38" s="254" t="str">
        <f>IFERROR(IF(AND($EJ38="mas",'Classificação geral'!$I31=2),'Classificação geral'!I31,""),"")</f>
        <v/>
      </c>
      <c r="EL38" s="254" t="str">
        <f>IFERROR(IF(AND($EJ38="mas",'Classificação geral'!$I31=2),'Classificação geral'!AA31,""),"")</f>
        <v/>
      </c>
      <c r="EM38" s="254" t="str">
        <f>IFERROR(IF(AND($EJ38="mas",'Classificação geral'!$I31=2),'Classificação geral'!AC31,""),"")</f>
        <v/>
      </c>
      <c r="EN38" s="254" t="str">
        <f>IFERROR(IF(AND($EJ38="mas",'Classificação geral'!$I31=2),'Classificação geral'!AD31,""),"")</f>
        <v/>
      </c>
      <c r="EO38" s="254" t="str">
        <f>IFERROR(IF(AND($EJ38="mas",'Classificação geral'!$I31=2),'Classificação geral'!M31,""),"")</f>
        <v/>
      </c>
      <c r="EP38" s="254" t="str">
        <f>IFERROR(IF(AND($EJ38="mas",'Classificação geral'!$I31=2),'Classificação geral'!AH31,""),"")</f>
        <v/>
      </c>
      <c r="EQ38" s="256" t="str">
        <f>IFERROR(RANK(EP38,EP:EP,0)+ COUNTIF($EP$12:EP$12,EP38),"")</f>
        <v/>
      </c>
      <c r="ER38" s="244"/>
      <c r="ES38" s="254" t="str">
        <f>IFERROR(IF(AND('Classificação geral'!$H31="fem",'Classificação geral'!$I31=3,'Classificação geral'!$G31="Tapete"),'Classificação geral'!$A31,""),"")</f>
        <v/>
      </c>
      <c r="ET38" s="254" t="str">
        <f>IFERROR(IF(AND('Classificação geral'!$H31="fem",'Classificação geral'!$I31=3,'Classificação geral'!$G31="Tapete"),'Classificação geral'!$B31,""),"")</f>
        <v/>
      </c>
      <c r="EU38" s="255" t="str">
        <f>IF($ET38='Classificação geral'!$B31,'Classificação geral'!$C31,"")</f>
        <v/>
      </c>
      <c r="EV38" s="255" t="str">
        <f>IF($ET38='Classificação geral'!$B31,'Classificação geral'!$D31,"")</f>
        <v/>
      </c>
      <c r="EW38" s="255" t="str">
        <f>IF($ET38='Classificação geral'!$B31,'Classificação geral'!$H31,"")</f>
        <v/>
      </c>
      <c r="EX38" s="255" t="str">
        <f>IF($EW38='Classificação geral'!$H31,'Classificação geral'!$I31,"")</f>
        <v/>
      </c>
      <c r="EY38" s="255" t="str">
        <f>IF($EX38='Classificação geral'!$I31,'Classificação geral'!$AA31,"")</f>
        <v/>
      </c>
      <c r="EZ38" s="255" t="str">
        <f>IF($EX38='Classificação geral'!$I31,'Classificação geral'!$AC31,"")</f>
        <v/>
      </c>
      <c r="FA38" s="255" t="str">
        <f>IF($EX38='Classificação geral'!$I31,'Classificação geral'!$AD31,"")</f>
        <v/>
      </c>
      <c r="FB38" s="255" t="str">
        <f>IF($EX38='Classificação geral'!$I31,'Classificação geral'!$M31,"")</f>
        <v/>
      </c>
      <c r="FC38" s="255" t="str">
        <f>IF($EX38='Classificação geral'!$I31,'Classificação geral'!$AH31,"")</f>
        <v/>
      </c>
      <c r="FD38" s="256" t="str">
        <f>IFERROR(RANK(FC38,FC:FC,0)+ COUNTIF($FC$12:FC36,FC38),"")</f>
        <v/>
      </c>
      <c r="FE38" s="244"/>
      <c r="FF38" s="254" t="str">
        <f>IFERROR(IF(AND('Classificação geral'!$H31="mas",'Classificação geral'!$I31=3,'Classificação geral'!$G31="Tapete"),'Classificação geral'!$A31,""),"")</f>
        <v/>
      </c>
      <c r="FG38" s="254" t="str">
        <f>IFERROR(IF(AND('Classificação geral'!$H31="mas",'Classificação geral'!$I31=3,'Classificação geral'!$G31="Tapete"),'Classificação geral'!$B31,""),"")</f>
        <v/>
      </c>
      <c r="FH38" s="255" t="str">
        <f>IF($FG38='Classificação geral'!$B31,'Classificação geral'!$C31,"")</f>
        <v/>
      </c>
      <c r="FI38" s="255" t="str">
        <f>IF($FG38='Classificação geral'!$B31,'Classificação geral'!$D31,"")</f>
        <v/>
      </c>
      <c r="FJ38" s="255" t="str">
        <f>IF($FG38='Classificação geral'!$B31,'Classificação geral'!$H31,"")</f>
        <v/>
      </c>
      <c r="FK38" s="254" t="str">
        <f>IFERROR(IF(AND($FJ38="mas",'Classificação geral'!$I31=3),'Classificação geral'!I31,""),"")</f>
        <v/>
      </c>
      <c r="FL38" s="254" t="str">
        <f>IFERROR(IF(AND($FJ38="mas",'Classificação geral'!$I31=3),'Classificação geral'!AA31,""),"")</f>
        <v/>
      </c>
      <c r="FM38" s="254" t="str">
        <f>IFERROR(IF(AND($FJ38="mas",'Classificação geral'!$I31=3),'Classificação geral'!AC31,""),"")</f>
        <v/>
      </c>
      <c r="FN38" s="254" t="str">
        <f>IFERROR(IF(AND($FJ38="mas",'Classificação geral'!$I31=3),'Classificação geral'!AD31,""),"")</f>
        <v/>
      </c>
      <c r="FO38" s="254" t="str">
        <f>IFERROR(IF(AND($FJ38="mas",'Classificação geral'!$I31=3),'Classificação geral'!M31,""),"")</f>
        <v/>
      </c>
      <c r="FP38" s="254" t="str">
        <f>IFERROR(IF(AND($FJ38="mas",'Classificação geral'!$I31=3),'Classificação geral'!AH31,""),"")</f>
        <v/>
      </c>
      <c r="FQ38" s="256" t="str">
        <f>IFERROR(RANK(FP38,FP:FP,0)+ COUNTIF(FP$12:$FP36,FP38),"")</f>
        <v/>
      </c>
    </row>
    <row r="39" spans="2:173" s="304" customFormat="1" ht="27.75" customHeight="1" x14ac:dyDescent="0.4">
      <c r="B39" s="309" t="str">
        <f t="shared" si="0"/>
        <v/>
      </c>
      <c r="C39" s="292" t="str">
        <f t="shared" si="1"/>
        <v/>
      </c>
      <c r="D39" s="292" t="str">
        <f t="shared" si="2"/>
        <v/>
      </c>
      <c r="E39" s="292" t="str">
        <f t="shared" si="3"/>
        <v/>
      </c>
      <c r="F39" s="293" t="str">
        <f t="shared" si="4"/>
        <v/>
      </c>
      <c r="G39" s="293" t="str">
        <f t="shared" si="5"/>
        <v/>
      </c>
      <c r="H39" s="294" t="str">
        <f t="shared" si="6"/>
        <v/>
      </c>
      <c r="I39" s="294" t="str">
        <f t="shared" si="7"/>
        <v/>
      </c>
      <c r="J39" s="294" t="str">
        <f t="shared" si="8"/>
        <v/>
      </c>
      <c r="K39" s="294" t="str">
        <f t="shared" si="9"/>
        <v/>
      </c>
      <c r="L39" s="294" t="str">
        <f t="shared" si="10"/>
        <v/>
      </c>
      <c r="M39" s="295">
        <v>26</v>
      </c>
      <c r="N39" s="296"/>
      <c r="O39" s="296"/>
      <c r="P39" s="309" t="str">
        <f t="shared" si="11"/>
        <v/>
      </c>
      <c r="Q39" s="292" t="str">
        <f t="shared" si="12"/>
        <v/>
      </c>
      <c r="R39" s="292" t="str">
        <f t="shared" si="13"/>
        <v/>
      </c>
      <c r="S39" s="292" t="str">
        <f t="shared" si="14"/>
        <v/>
      </c>
      <c r="T39" s="293" t="str">
        <f t="shared" si="15"/>
        <v/>
      </c>
      <c r="U39" s="293" t="str">
        <f t="shared" si="16"/>
        <v/>
      </c>
      <c r="V39" s="294" t="str">
        <f t="shared" si="17"/>
        <v/>
      </c>
      <c r="W39" s="294" t="str">
        <f t="shared" si="18"/>
        <v/>
      </c>
      <c r="X39" s="294" t="str">
        <f t="shared" si="19"/>
        <v/>
      </c>
      <c r="Y39" s="294" t="str">
        <f t="shared" si="20"/>
        <v/>
      </c>
      <c r="Z39" s="294" t="str">
        <f t="shared" si="21"/>
        <v/>
      </c>
      <c r="AA39" s="295">
        <v>26</v>
      </c>
      <c r="AB39" s="296"/>
      <c r="AC39" s="297"/>
      <c r="AD39" s="310" t="str">
        <f t="shared" si="22"/>
        <v/>
      </c>
      <c r="AE39" s="292" t="str">
        <f t="shared" si="23"/>
        <v/>
      </c>
      <c r="AF39" s="292" t="str">
        <f t="shared" si="24"/>
        <v/>
      </c>
      <c r="AG39" s="293" t="str">
        <f t="shared" si="25"/>
        <v/>
      </c>
      <c r="AH39" s="293" t="str">
        <f t="shared" si="26"/>
        <v/>
      </c>
      <c r="AI39" s="293" t="str">
        <f t="shared" si="27"/>
        <v/>
      </c>
      <c r="AJ39" s="294" t="str">
        <f t="shared" si="28"/>
        <v/>
      </c>
      <c r="AK39" s="294" t="str">
        <f t="shared" si="29"/>
        <v/>
      </c>
      <c r="AL39" s="294" t="str">
        <f t="shared" si="30"/>
        <v/>
      </c>
      <c r="AM39" s="294" t="str">
        <f t="shared" si="31"/>
        <v/>
      </c>
      <c r="AN39" s="294" t="str">
        <f t="shared" si="32"/>
        <v/>
      </c>
      <c r="AO39" s="295">
        <v>26</v>
      </c>
      <c r="AP39" s="296"/>
      <c r="AQ39" s="296"/>
      <c r="AR39" s="310" t="str">
        <f t="shared" si="33"/>
        <v/>
      </c>
      <c r="AS39" s="292" t="str">
        <f t="shared" si="34"/>
        <v/>
      </c>
      <c r="AT39" s="292" t="str">
        <f t="shared" si="35"/>
        <v/>
      </c>
      <c r="AU39" s="293" t="str">
        <f t="shared" si="36"/>
        <v/>
      </c>
      <c r="AV39" s="293" t="str">
        <f t="shared" si="37"/>
        <v/>
      </c>
      <c r="AW39" s="293" t="str">
        <f t="shared" si="38"/>
        <v/>
      </c>
      <c r="AX39" s="294" t="str">
        <f t="shared" si="39"/>
        <v/>
      </c>
      <c r="AY39" s="294" t="str">
        <f t="shared" si="40"/>
        <v/>
      </c>
      <c r="AZ39" s="294" t="str">
        <f t="shared" si="41"/>
        <v/>
      </c>
      <c r="BA39" s="294" t="str">
        <f t="shared" si="42"/>
        <v/>
      </c>
      <c r="BB39" s="294" t="str">
        <f t="shared" si="43"/>
        <v/>
      </c>
      <c r="BC39" s="295">
        <v>26</v>
      </c>
      <c r="BD39" s="297"/>
      <c r="BE39" s="297"/>
      <c r="BF39" s="309" t="str">
        <f t="shared" si="44"/>
        <v/>
      </c>
      <c r="BG39" s="292" t="str">
        <f t="shared" si="45"/>
        <v/>
      </c>
      <c r="BH39" s="292" t="str">
        <f t="shared" si="46"/>
        <v/>
      </c>
      <c r="BI39" s="292" t="str">
        <f t="shared" si="47"/>
        <v/>
      </c>
      <c r="BJ39" s="293" t="str">
        <f t="shared" si="48"/>
        <v/>
      </c>
      <c r="BK39" s="293" t="str">
        <f t="shared" si="49"/>
        <v/>
      </c>
      <c r="BL39" s="293" t="str">
        <f t="shared" si="50"/>
        <v/>
      </c>
      <c r="BM39" s="293" t="str">
        <f t="shared" si="51"/>
        <v/>
      </c>
      <c r="BN39" s="293" t="str">
        <f t="shared" si="52"/>
        <v/>
      </c>
      <c r="BO39" s="293" t="str">
        <f t="shared" si="53"/>
        <v/>
      </c>
      <c r="BP39" s="294" t="str">
        <f t="shared" si="54"/>
        <v/>
      </c>
      <c r="BQ39" s="295">
        <v>26</v>
      </c>
      <c r="BR39" s="296"/>
      <c r="BS39" s="296"/>
      <c r="BT39" s="309" t="str">
        <f t="shared" si="55"/>
        <v/>
      </c>
      <c r="BU39" s="292" t="str">
        <f t="shared" si="56"/>
        <v/>
      </c>
      <c r="BV39" s="292" t="str">
        <f t="shared" si="57"/>
        <v/>
      </c>
      <c r="BW39" s="292" t="str">
        <f t="shared" si="58"/>
        <v/>
      </c>
      <c r="BX39" s="293" t="str">
        <f t="shared" si="59"/>
        <v/>
      </c>
      <c r="BY39" s="293" t="str">
        <f t="shared" si="60"/>
        <v/>
      </c>
      <c r="BZ39" s="294" t="str">
        <f t="shared" si="61"/>
        <v/>
      </c>
      <c r="CA39" s="294" t="str">
        <f t="shared" si="62"/>
        <v/>
      </c>
      <c r="CB39" s="294" t="str">
        <f t="shared" si="63"/>
        <v/>
      </c>
      <c r="CC39" s="294" t="str">
        <f t="shared" si="64"/>
        <v/>
      </c>
      <c r="CD39" s="294" t="str">
        <f t="shared" si="65"/>
        <v/>
      </c>
      <c r="CE39" s="295">
        <v>26</v>
      </c>
      <c r="CS39" s="254" t="str">
        <f>IFERROR(IF(AND('Classificação geral'!$H32="FEM",'Classificação geral'!$I32=1,'Classificação geral'!G32="Tapete"),'Classificação geral'!A32,""),"")</f>
        <v/>
      </c>
      <c r="CT39" s="254" t="str">
        <f>IFERROR(IF(AND('Classificação geral'!$H32="FEM",'Classificação geral'!$I32=1,'Classificação geral'!G32="Tapete"),'Classificação geral'!$B32,""),"")</f>
        <v/>
      </c>
      <c r="CU39" s="255" t="str">
        <f>IF($CT39='Classificação geral'!$B32,'Classificação geral'!$C32,"")</f>
        <v/>
      </c>
      <c r="CV39" s="255" t="str">
        <f>IF($CT39='Classificação geral'!$B32,'Classificação geral'!$D32,"")</f>
        <v/>
      </c>
      <c r="CW39" s="255" t="str">
        <f>IF($CT39='Classificação geral'!$B32,'Classificação geral'!$H32,"")</f>
        <v/>
      </c>
      <c r="CX39" s="255" t="str">
        <f>IF($CW39='Classificação geral'!$H32,'Classificação geral'!$I32,"")</f>
        <v/>
      </c>
      <c r="CY39" s="255" t="str">
        <f>IF($CX39='Classificação geral'!$I32,'Classificação geral'!$AA32,"")</f>
        <v/>
      </c>
      <c r="CZ39" s="255" t="str">
        <f>IF($CX39='Classificação geral'!$I32,'Classificação geral'!$AC32,"")</f>
        <v/>
      </c>
      <c r="DA39" s="255" t="str">
        <f>IF($CX39='Classificação geral'!$I32,'Classificação geral'!$AD32,"")</f>
        <v/>
      </c>
      <c r="DB39" s="255" t="str">
        <f>IF($CX39='Classificação geral'!$I32,'Classificação geral'!$M32,"")</f>
        <v/>
      </c>
      <c r="DC39" s="255" t="str">
        <f>IF($CX39='Classificação geral'!$I32,'Classificação geral'!$AH32,"")</f>
        <v/>
      </c>
      <c r="DD39" s="256" t="str">
        <f>IFERROR(RANK(DC39,DC:DC,0)+ COUNTIF($DC$12:DC38,DC39),"")</f>
        <v/>
      </c>
      <c r="DF39" s="254" t="str">
        <f>IFERROR(IF(AND('Classificação geral'!$H32="mas",'Classificação geral'!$I32=1,'Classificação geral'!$G32="Tapete"),'Classificação geral'!$A32,""),"")</f>
        <v/>
      </c>
      <c r="DG39" s="254" t="str">
        <f>IFERROR(IF(AND('Classificação geral'!$H32="mas",'Classificação geral'!$I32=1,'Classificação geral'!$G32="Tapete"),'Classificação geral'!$B32,""),"")</f>
        <v/>
      </c>
      <c r="DH39" s="255" t="str">
        <f>IF($DG39='Classificação geral'!$B32,'Classificação geral'!$C32,"")</f>
        <v/>
      </c>
      <c r="DI39" s="255" t="str">
        <f>IF($DG39='Classificação geral'!$B32,'Classificação geral'!$D32,"")</f>
        <v/>
      </c>
      <c r="DJ39" s="255" t="str">
        <f>IF($DG39='Classificação geral'!$B32,'Classificação geral'!$H32,"")</f>
        <v/>
      </c>
      <c r="DK39" s="254" t="str">
        <f>IFERROR(IF(AND($DJ39="mas",'Classificação geral'!$I32=1),'Classificação geral'!I32,""),"")</f>
        <v/>
      </c>
      <c r="DL39" s="254" t="str">
        <f>IFERROR(IF(AND($DJ39="mas",'Classificação geral'!$I32=1),'Classificação geral'!AA32,""),"")</f>
        <v/>
      </c>
      <c r="DM39" s="254" t="str">
        <f>IFERROR(IF(AND($DJ39="mas",'Classificação geral'!$I32=1),'Classificação geral'!AC32,""),"")</f>
        <v/>
      </c>
      <c r="DN39" s="254" t="str">
        <f>IFERROR(IF(AND($DJ39="mas",'Classificação geral'!$I32=1),'Classificação geral'!AD32,""),"")</f>
        <v/>
      </c>
      <c r="DO39" s="254" t="str">
        <f>IFERROR(IF(AND($DJ39="mas",'Classificação geral'!$I32=1),'Classificação geral'!M32,""),"")</f>
        <v/>
      </c>
      <c r="DP39" s="254" t="str">
        <f>IFERROR(IF(AND($DJ39="mas",'Classificação geral'!$I32=1),'Classificação geral'!AH32,""),"")</f>
        <v/>
      </c>
      <c r="DQ39" s="256" t="str">
        <f>IFERROR(RANK(DP39,DP:DP,0)+ COUNTIF($DP$12:DP38,DP39),"")</f>
        <v/>
      </c>
      <c r="DS39" s="254" t="str">
        <f>IFERROR(IF(AND('Classificação geral'!$H32="fem",'Classificação geral'!$I32=2,'Classificação geral'!$G32="Tapete"),'Classificação geral'!$A32,""),"")</f>
        <v/>
      </c>
      <c r="DT39" s="254" t="str">
        <f>IFERROR(IF(AND('Classificação geral'!$H32="fem",'Classificação geral'!$I32=2,'Classificação geral'!$G32="Tapete"),'Classificação geral'!$B32,""),"")</f>
        <v/>
      </c>
      <c r="DU39" s="255" t="str">
        <f>IF($DT39='Classificação geral'!$B32,'Classificação geral'!$C32,"")</f>
        <v/>
      </c>
      <c r="DV39" s="255" t="str">
        <f>IF($DT39='Classificação geral'!$B32,'Classificação geral'!$D32,"")</f>
        <v/>
      </c>
      <c r="DW39" s="255" t="str">
        <f>IF($DT39='Classificação geral'!$B32,'Classificação geral'!$H32,"")</f>
        <v/>
      </c>
      <c r="DX39" s="254" t="str">
        <f>IFERROR(IF(AND($DW39="fem",'Classificação geral'!$I32=2),'Classificação geral'!I32,""),"")</f>
        <v/>
      </c>
      <c r="DY39" s="254" t="str">
        <f>IFERROR(IF(AND($DW39="fem",'Classificação geral'!$I32=2),'Classificação geral'!AA32,""),"")</f>
        <v/>
      </c>
      <c r="DZ39" s="254" t="str">
        <f>IFERROR(IF(AND($DW39="fem",'Classificação geral'!$I32=2),'Classificação geral'!AC32,""),"")</f>
        <v/>
      </c>
      <c r="EA39" s="254" t="str">
        <f>IFERROR(IF(AND($DW39="fem",'Classificação geral'!$I32=2),'Classificação geral'!AD32,""),"")</f>
        <v/>
      </c>
      <c r="EB39" s="254" t="str">
        <f>IFERROR(IF(AND($DW39="fem",'Classificação geral'!$I32=2),'Classificação geral'!M32,""),"")</f>
        <v/>
      </c>
      <c r="EC39" s="254" t="str">
        <f>IFERROR(IF(AND($DW39="fem",'Classificação geral'!$I32=2),'Classificação geral'!AH32,""),"")</f>
        <v/>
      </c>
      <c r="ED39" s="256" t="str">
        <f>IFERROR(RANK(EC39,EC:EC,0)+ COUNTIF(EC$12:$EC37,EC39),"")</f>
        <v/>
      </c>
      <c r="EE39" s="244"/>
      <c r="EF39" s="254" t="str">
        <f>IFERROR(IF(AND('Classificação geral'!$H32="mas",'Classificação geral'!$I32=2,'Classificação geral'!$G32="Tapete"),'Classificação geral'!$A32,""),"")</f>
        <v/>
      </c>
      <c r="EG39" s="254" t="str">
        <f>IFERROR(IF(AND('Classificação geral'!$H32="mas",'Classificação geral'!$I32=2,'Classificação geral'!$G32="Tapete"),'Classificação geral'!$B32,""),"")</f>
        <v/>
      </c>
      <c r="EH39" s="255" t="str">
        <f>IF($EG39='Classificação geral'!$B32,'Classificação geral'!$C32,"")</f>
        <v/>
      </c>
      <c r="EI39" s="255" t="str">
        <f>IF($EG39='Classificação geral'!$B32,'Classificação geral'!$D32,"")</f>
        <v/>
      </c>
      <c r="EJ39" s="255" t="str">
        <f>IF($EG39='Classificação geral'!$B32,'Classificação geral'!$H32,"")</f>
        <v/>
      </c>
      <c r="EK39" s="254" t="str">
        <f>IFERROR(IF(AND($EJ39="mas",'Classificação geral'!$I32=2),'Classificação geral'!I32,""),"")</f>
        <v/>
      </c>
      <c r="EL39" s="254" t="str">
        <f>IFERROR(IF(AND($EJ39="mas",'Classificação geral'!$I32=2),'Classificação geral'!AA32,""),"")</f>
        <v/>
      </c>
      <c r="EM39" s="254" t="str">
        <f>IFERROR(IF(AND($EJ39="mas",'Classificação geral'!$I32=2),'Classificação geral'!AC32,""),"")</f>
        <v/>
      </c>
      <c r="EN39" s="254" t="str">
        <f>IFERROR(IF(AND($EJ39="mas",'Classificação geral'!$I32=2),'Classificação geral'!AD32,""),"")</f>
        <v/>
      </c>
      <c r="EO39" s="254" t="str">
        <f>IFERROR(IF(AND($EJ39="mas",'Classificação geral'!$I32=2),'Classificação geral'!M32,""),"")</f>
        <v/>
      </c>
      <c r="EP39" s="254" t="str">
        <f>IFERROR(IF(AND($EJ39="mas",'Classificação geral'!$I32=2),'Classificação geral'!AH32,""),"")</f>
        <v/>
      </c>
      <c r="EQ39" s="256" t="str">
        <f>IFERROR(RANK(EP39,EP:EP,0)+ COUNTIF($EP$12:EP$12,EP39),"")</f>
        <v/>
      </c>
      <c r="ER39" s="244"/>
      <c r="ES39" s="254" t="str">
        <f>IFERROR(IF(AND('Classificação geral'!$H32="fem",'Classificação geral'!$I32=3,'Classificação geral'!$G32="Tapete"),'Classificação geral'!$A32,""),"")</f>
        <v/>
      </c>
      <c r="ET39" s="254" t="str">
        <f>IFERROR(IF(AND('Classificação geral'!$H32="fem",'Classificação geral'!$I32=3,'Classificação geral'!$G32="Tapete"),'Classificação geral'!$B32,""),"")</f>
        <v/>
      </c>
      <c r="EU39" s="255" t="str">
        <f>IF($ET39='Classificação geral'!$B32,'Classificação geral'!$C32,"")</f>
        <v/>
      </c>
      <c r="EV39" s="255" t="str">
        <f>IF($ET39='Classificação geral'!$B32,'Classificação geral'!$D32,"")</f>
        <v/>
      </c>
      <c r="EW39" s="255" t="str">
        <f>IF($ET39='Classificação geral'!$B32,'Classificação geral'!$H32,"")</f>
        <v/>
      </c>
      <c r="EX39" s="255" t="str">
        <f>IF($EW39='Classificação geral'!$H32,'Classificação geral'!$I32,"")</f>
        <v/>
      </c>
      <c r="EY39" s="255" t="str">
        <f>IF($EX39='Classificação geral'!$I32,'Classificação geral'!$AA32,"")</f>
        <v/>
      </c>
      <c r="EZ39" s="255" t="str">
        <f>IF($EX39='Classificação geral'!$I32,'Classificação geral'!$AC32,"")</f>
        <v/>
      </c>
      <c r="FA39" s="255" t="str">
        <f>IF($EX39='Classificação geral'!$I32,'Classificação geral'!$AD32,"")</f>
        <v/>
      </c>
      <c r="FB39" s="255" t="str">
        <f>IF($EX39='Classificação geral'!$I32,'Classificação geral'!$M32,"")</f>
        <v/>
      </c>
      <c r="FC39" s="255" t="str">
        <f>IF($EX39='Classificação geral'!$I32,'Classificação geral'!$AH32,"")</f>
        <v/>
      </c>
      <c r="FD39" s="256" t="str">
        <f>IFERROR(RANK(FC39,FC:FC,0)+ COUNTIF($FC$12:FC37,FC39),"")</f>
        <v/>
      </c>
      <c r="FE39" s="244"/>
      <c r="FF39" s="254" t="str">
        <f>IFERROR(IF(AND('Classificação geral'!$H32="mas",'Classificação geral'!$I32=3,'Classificação geral'!$G32="Tapete"),'Classificação geral'!$A32,""),"")</f>
        <v/>
      </c>
      <c r="FG39" s="254" t="str">
        <f>IFERROR(IF(AND('Classificação geral'!$H32="mas",'Classificação geral'!$I32=3,'Classificação geral'!$G32="Tapete"),'Classificação geral'!$B32,""),"")</f>
        <v/>
      </c>
      <c r="FH39" s="255" t="str">
        <f>IF($FG39='Classificação geral'!$B32,'Classificação geral'!$C32,"")</f>
        <v/>
      </c>
      <c r="FI39" s="255" t="str">
        <f>IF($FG39='Classificação geral'!$B32,'Classificação geral'!$D32,"")</f>
        <v/>
      </c>
      <c r="FJ39" s="255" t="str">
        <f>IF($FG39='Classificação geral'!$B32,'Classificação geral'!$H32,"")</f>
        <v/>
      </c>
      <c r="FK39" s="254" t="str">
        <f>IFERROR(IF(AND($FJ39="mas",'Classificação geral'!$I32=3),'Classificação geral'!I32,""),"")</f>
        <v/>
      </c>
      <c r="FL39" s="254" t="str">
        <f>IFERROR(IF(AND($FJ39="mas",'Classificação geral'!$I32=3),'Classificação geral'!AA32,""),"")</f>
        <v/>
      </c>
      <c r="FM39" s="254" t="str">
        <f>IFERROR(IF(AND($FJ39="mas",'Classificação geral'!$I32=3),'Classificação geral'!AC32,""),"")</f>
        <v/>
      </c>
      <c r="FN39" s="254" t="str">
        <f>IFERROR(IF(AND($FJ39="mas",'Classificação geral'!$I32=3),'Classificação geral'!AD32,""),"")</f>
        <v/>
      </c>
      <c r="FO39" s="254" t="str">
        <f>IFERROR(IF(AND($FJ39="mas",'Classificação geral'!$I32=3),'Classificação geral'!M32,""),"")</f>
        <v/>
      </c>
      <c r="FP39" s="254" t="str">
        <f>IFERROR(IF(AND($FJ39="mas",'Classificação geral'!$I32=3),'Classificação geral'!AH32,""),"")</f>
        <v/>
      </c>
      <c r="FQ39" s="256" t="str">
        <f>IFERROR(RANK(FP39,FP:FP,0)+ COUNTIF(FP$12:$FP37,FP39),"")</f>
        <v/>
      </c>
    </row>
    <row r="40" spans="2:173" s="304" customFormat="1" ht="27.75" customHeight="1" x14ac:dyDescent="0.4">
      <c r="B40" s="309" t="str">
        <f t="shared" si="0"/>
        <v/>
      </c>
      <c r="C40" s="292" t="str">
        <f t="shared" si="1"/>
        <v/>
      </c>
      <c r="D40" s="292" t="str">
        <f t="shared" si="2"/>
        <v/>
      </c>
      <c r="E40" s="292" t="str">
        <f t="shared" si="3"/>
        <v/>
      </c>
      <c r="F40" s="293" t="str">
        <f t="shared" si="4"/>
        <v/>
      </c>
      <c r="G40" s="293" t="str">
        <f t="shared" si="5"/>
        <v/>
      </c>
      <c r="H40" s="294" t="str">
        <f t="shared" si="6"/>
        <v/>
      </c>
      <c r="I40" s="294" t="str">
        <f t="shared" si="7"/>
        <v/>
      </c>
      <c r="J40" s="294" t="str">
        <f t="shared" si="8"/>
        <v/>
      </c>
      <c r="K40" s="294" t="str">
        <f t="shared" si="9"/>
        <v/>
      </c>
      <c r="L40" s="294" t="str">
        <f t="shared" si="10"/>
        <v/>
      </c>
      <c r="M40" s="295">
        <v>27</v>
      </c>
      <c r="N40" s="296"/>
      <c r="O40" s="296"/>
      <c r="P40" s="309" t="str">
        <f t="shared" si="11"/>
        <v/>
      </c>
      <c r="Q40" s="292" t="str">
        <f t="shared" si="12"/>
        <v/>
      </c>
      <c r="R40" s="292" t="str">
        <f t="shared" si="13"/>
        <v/>
      </c>
      <c r="S40" s="292" t="str">
        <f t="shared" si="14"/>
        <v/>
      </c>
      <c r="T40" s="293" t="str">
        <f t="shared" si="15"/>
        <v/>
      </c>
      <c r="U40" s="293" t="str">
        <f t="shared" si="16"/>
        <v/>
      </c>
      <c r="V40" s="294" t="str">
        <f t="shared" si="17"/>
        <v/>
      </c>
      <c r="W40" s="294" t="str">
        <f t="shared" si="18"/>
        <v/>
      </c>
      <c r="X40" s="294" t="str">
        <f t="shared" si="19"/>
        <v/>
      </c>
      <c r="Y40" s="294" t="str">
        <f t="shared" si="20"/>
        <v/>
      </c>
      <c r="Z40" s="294" t="str">
        <f t="shared" si="21"/>
        <v/>
      </c>
      <c r="AA40" s="295">
        <v>27</v>
      </c>
      <c r="AB40" s="296"/>
      <c r="AC40" s="297"/>
      <c r="AD40" s="310" t="str">
        <f t="shared" si="22"/>
        <v/>
      </c>
      <c r="AE40" s="292" t="str">
        <f t="shared" si="23"/>
        <v/>
      </c>
      <c r="AF40" s="292" t="str">
        <f t="shared" si="24"/>
        <v/>
      </c>
      <c r="AG40" s="293" t="str">
        <f t="shared" si="25"/>
        <v/>
      </c>
      <c r="AH40" s="293" t="str">
        <f t="shared" si="26"/>
        <v/>
      </c>
      <c r="AI40" s="293" t="str">
        <f t="shared" si="27"/>
        <v/>
      </c>
      <c r="AJ40" s="294" t="str">
        <f t="shared" si="28"/>
        <v/>
      </c>
      <c r="AK40" s="294" t="str">
        <f t="shared" si="29"/>
        <v/>
      </c>
      <c r="AL40" s="294" t="str">
        <f t="shared" si="30"/>
        <v/>
      </c>
      <c r="AM40" s="294" t="str">
        <f t="shared" si="31"/>
        <v/>
      </c>
      <c r="AN40" s="294" t="str">
        <f t="shared" si="32"/>
        <v/>
      </c>
      <c r="AO40" s="295">
        <v>27</v>
      </c>
      <c r="AP40" s="296"/>
      <c r="AQ40" s="296"/>
      <c r="AR40" s="310" t="str">
        <f t="shared" si="33"/>
        <v/>
      </c>
      <c r="AS40" s="292" t="str">
        <f t="shared" si="34"/>
        <v/>
      </c>
      <c r="AT40" s="292" t="str">
        <f t="shared" si="35"/>
        <v/>
      </c>
      <c r="AU40" s="293" t="str">
        <f t="shared" si="36"/>
        <v/>
      </c>
      <c r="AV40" s="293" t="str">
        <f t="shared" si="37"/>
        <v/>
      </c>
      <c r="AW40" s="293" t="str">
        <f t="shared" si="38"/>
        <v/>
      </c>
      <c r="AX40" s="294" t="str">
        <f t="shared" si="39"/>
        <v/>
      </c>
      <c r="AY40" s="294" t="str">
        <f t="shared" si="40"/>
        <v/>
      </c>
      <c r="AZ40" s="294" t="str">
        <f t="shared" si="41"/>
        <v/>
      </c>
      <c r="BA40" s="294" t="str">
        <f t="shared" si="42"/>
        <v/>
      </c>
      <c r="BB40" s="294" t="str">
        <f t="shared" si="43"/>
        <v/>
      </c>
      <c r="BC40" s="295">
        <v>27</v>
      </c>
      <c r="BD40" s="297"/>
      <c r="BE40" s="297"/>
      <c r="BF40" s="309" t="str">
        <f t="shared" si="44"/>
        <v/>
      </c>
      <c r="BG40" s="292" t="str">
        <f t="shared" si="45"/>
        <v/>
      </c>
      <c r="BH40" s="292" t="str">
        <f t="shared" si="46"/>
        <v/>
      </c>
      <c r="BI40" s="292" t="str">
        <f t="shared" si="47"/>
        <v/>
      </c>
      <c r="BJ40" s="293" t="str">
        <f t="shared" si="48"/>
        <v/>
      </c>
      <c r="BK40" s="293" t="str">
        <f t="shared" si="49"/>
        <v/>
      </c>
      <c r="BL40" s="293" t="str">
        <f t="shared" si="50"/>
        <v/>
      </c>
      <c r="BM40" s="293" t="str">
        <f t="shared" si="51"/>
        <v/>
      </c>
      <c r="BN40" s="293" t="str">
        <f t="shared" si="52"/>
        <v/>
      </c>
      <c r="BO40" s="293" t="str">
        <f t="shared" si="53"/>
        <v/>
      </c>
      <c r="BP40" s="294" t="str">
        <f t="shared" si="54"/>
        <v/>
      </c>
      <c r="BQ40" s="295">
        <v>27</v>
      </c>
      <c r="BR40" s="296"/>
      <c r="BS40" s="296"/>
      <c r="BT40" s="309" t="str">
        <f t="shared" si="55"/>
        <v/>
      </c>
      <c r="BU40" s="292" t="str">
        <f t="shared" si="56"/>
        <v/>
      </c>
      <c r="BV40" s="292" t="str">
        <f t="shared" si="57"/>
        <v/>
      </c>
      <c r="BW40" s="292" t="str">
        <f t="shared" si="58"/>
        <v/>
      </c>
      <c r="BX40" s="293" t="str">
        <f t="shared" si="59"/>
        <v/>
      </c>
      <c r="BY40" s="293" t="str">
        <f t="shared" si="60"/>
        <v/>
      </c>
      <c r="BZ40" s="294" t="str">
        <f t="shared" si="61"/>
        <v/>
      </c>
      <c r="CA40" s="294" t="str">
        <f t="shared" si="62"/>
        <v/>
      </c>
      <c r="CB40" s="294" t="str">
        <f t="shared" si="63"/>
        <v/>
      </c>
      <c r="CC40" s="294" t="str">
        <f t="shared" si="64"/>
        <v/>
      </c>
      <c r="CD40" s="294" t="str">
        <f t="shared" si="65"/>
        <v/>
      </c>
      <c r="CE40" s="295">
        <v>27</v>
      </c>
      <c r="CS40" s="254" t="str">
        <f>IFERROR(IF(AND('Classificação geral'!$H33="FEM",'Classificação geral'!$I33=1,'Classificação geral'!G33="Tapete"),'Classificação geral'!A33,""),"")</f>
        <v/>
      </c>
      <c r="CT40" s="254" t="str">
        <f>IFERROR(IF(AND('Classificação geral'!$H33="FEM",'Classificação geral'!$I33=1,'Classificação geral'!G33="Tapete"),'Classificação geral'!$B33,""),"")</f>
        <v/>
      </c>
      <c r="CU40" s="255" t="str">
        <f>IF($CT40='Classificação geral'!$B33,'Classificação geral'!$C33,"")</f>
        <v/>
      </c>
      <c r="CV40" s="255" t="str">
        <f>IF($CT40='Classificação geral'!$B33,'Classificação geral'!$D33,"")</f>
        <v/>
      </c>
      <c r="CW40" s="255" t="str">
        <f>IF($CT40='Classificação geral'!$B33,'Classificação geral'!$H33,"")</f>
        <v/>
      </c>
      <c r="CX40" s="255" t="str">
        <f>IF($CW40='Classificação geral'!$H33,'Classificação geral'!$I33,"")</f>
        <v/>
      </c>
      <c r="CY40" s="255" t="str">
        <f>IF($CX40='Classificação geral'!$I33,'Classificação geral'!$AA33,"")</f>
        <v/>
      </c>
      <c r="CZ40" s="255" t="str">
        <f>IF($CX40='Classificação geral'!$I33,'Classificação geral'!$AC33,"")</f>
        <v/>
      </c>
      <c r="DA40" s="255" t="str">
        <f>IF($CX40='Classificação geral'!$I33,'Classificação geral'!$AD33,"")</f>
        <v/>
      </c>
      <c r="DB40" s="255" t="str">
        <f>IF($CX40='Classificação geral'!$I33,'Classificação geral'!$M33,"")</f>
        <v/>
      </c>
      <c r="DC40" s="255" t="str">
        <f>IF($CX40='Classificação geral'!$I33,'Classificação geral'!$AH33,"")</f>
        <v/>
      </c>
      <c r="DD40" s="256" t="str">
        <f>IFERROR(RANK(DC40,DC:DC,0)+ COUNTIF($DC$12:DC39,DC40),"")</f>
        <v/>
      </c>
      <c r="DF40" s="254" t="str">
        <f>IFERROR(IF(AND('Classificação geral'!$H33="mas",'Classificação geral'!$I33=1,'Classificação geral'!$G33="Tapete"),'Classificação geral'!$A33,""),"")</f>
        <v/>
      </c>
      <c r="DG40" s="254" t="str">
        <f>IFERROR(IF(AND('Classificação geral'!$H33="mas",'Classificação geral'!$I33=1,'Classificação geral'!$G33="Tapete"),'Classificação geral'!$B33,""),"")</f>
        <v/>
      </c>
      <c r="DH40" s="255" t="str">
        <f>IF($DG40='Classificação geral'!$B33,'Classificação geral'!$C33,"")</f>
        <v/>
      </c>
      <c r="DI40" s="255" t="str">
        <f>IF($DG40='Classificação geral'!$B33,'Classificação geral'!$D33,"")</f>
        <v/>
      </c>
      <c r="DJ40" s="255" t="str">
        <f>IF($DG40='Classificação geral'!$B33,'Classificação geral'!$H33,"")</f>
        <v/>
      </c>
      <c r="DK40" s="254" t="str">
        <f>IFERROR(IF(AND($DJ40="mas",'Classificação geral'!$I33=1),'Classificação geral'!I33,""),"")</f>
        <v/>
      </c>
      <c r="DL40" s="254" t="str">
        <f>IFERROR(IF(AND($DJ40="mas",'Classificação geral'!$I33=1),'Classificação geral'!AA33,""),"")</f>
        <v/>
      </c>
      <c r="DM40" s="254" t="str">
        <f>IFERROR(IF(AND($DJ40="mas",'Classificação geral'!$I33=1),'Classificação geral'!AC33,""),"")</f>
        <v/>
      </c>
      <c r="DN40" s="254" t="str">
        <f>IFERROR(IF(AND($DJ40="mas",'Classificação geral'!$I33=1),'Classificação geral'!AD33,""),"")</f>
        <v/>
      </c>
      <c r="DO40" s="254" t="str">
        <f>IFERROR(IF(AND($DJ40="mas",'Classificação geral'!$I33=1),'Classificação geral'!M33,""),"")</f>
        <v/>
      </c>
      <c r="DP40" s="254" t="str">
        <f>IFERROR(IF(AND($DJ40="mas",'Classificação geral'!$I33=1),'Classificação geral'!AH33,""),"")</f>
        <v/>
      </c>
      <c r="DQ40" s="256" t="str">
        <f>IFERROR(RANK(DP40,DP:DP,0)+ COUNTIF($DP$12:DP39,DP40),"")</f>
        <v/>
      </c>
      <c r="DS40" s="254" t="str">
        <f>IFERROR(IF(AND('Classificação geral'!$H33="fem",'Classificação geral'!$I33=2,'Classificação geral'!$G33="Tapete"),'Classificação geral'!$A33,""),"")</f>
        <v/>
      </c>
      <c r="DT40" s="254" t="str">
        <f>IFERROR(IF(AND('Classificação geral'!$H33="fem",'Classificação geral'!$I33=2,'Classificação geral'!$G33="Tapete"),'Classificação geral'!$B33,""),"")</f>
        <v/>
      </c>
      <c r="DU40" s="255" t="str">
        <f>IF($DT40='Classificação geral'!$B33,'Classificação geral'!$C33,"")</f>
        <v/>
      </c>
      <c r="DV40" s="255" t="str">
        <f>IF($DT40='Classificação geral'!$B33,'Classificação geral'!$D33,"")</f>
        <v/>
      </c>
      <c r="DW40" s="255" t="str">
        <f>IF($DT40='Classificação geral'!$B33,'Classificação geral'!$H33,"")</f>
        <v/>
      </c>
      <c r="DX40" s="254" t="str">
        <f>IFERROR(IF(AND($DW40="fem",'Classificação geral'!$I33=2),'Classificação geral'!I33,""),"")</f>
        <v/>
      </c>
      <c r="DY40" s="254" t="str">
        <f>IFERROR(IF(AND($DW40="fem",'Classificação geral'!$I33=2),'Classificação geral'!AA33,""),"")</f>
        <v/>
      </c>
      <c r="DZ40" s="254" t="str">
        <f>IFERROR(IF(AND($DW40="fem",'Classificação geral'!$I33=2),'Classificação geral'!AC33,""),"")</f>
        <v/>
      </c>
      <c r="EA40" s="254" t="str">
        <f>IFERROR(IF(AND($DW40="fem",'Classificação geral'!$I33=2),'Classificação geral'!AD33,""),"")</f>
        <v/>
      </c>
      <c r="EB40" s="254" t="str">
        <f>IFERROR(IF(AND($DW40="fem",'Classificação geral'!$I33=2),'Classificação geral'!M33,""),"")</f>
        <v/>
      </c>
      <c r="EC40" s="254" t="str">
        <f>IFERROR(IF(AND($DW40="fem",'Classificação geral'!$I33=2),'Classificação geral'!AH33,""),"")</f>
        <v/>
      </c>
      <c r="ED40" s="256" t="str">
        <f>IFERROR(RANK(EC40,EC:EC,0)+ COUNTIF(EC$12:$EC38,EC40),"")</f>
        <v/>
      </c>
      <c r="EE40" s="244"/>
      <c r="EF40" s="254" t="str">
        <f>IFERROR(IF(AND('Classificação geral'!$H33="mas",'Classificação geral'!$I33=2,'Classificação geral'!$G33="Tapete"),'Classificação geral'!$A33,""),"")</f>
        <v/>
      </c>
      <c r="EG40" s="254" t="str">
        <f>IFERROR(IF(AND('Classificação geral'!$H33="mas",'Classificação geral'!$I33=2,'Classificação geral'!$G33="Tapete"),'Classificação geral'!$B33,""),"")</f>
        <v/>
      </c>
      <c r="EH40" s="255" t="str">
        <f>IF($EG40='Classificação geral'!$B33,'Classificação geral'!$C33,"")</f>
        <v/>
      </c>
      <c r="EI40" s="255" t="str">
        <f>IF($EG40='Classificação geral'!$B33,'Classificação geral'!$D33,"")</f>
        <v/>
      </c>
      <c r="EJ40" s="255" t="str">
        <f>IF($EG40='Classificação geral'!$B33,'Classificação geral'!$H33,"")</f>
        <v/>
      </c>
      <c r="EK40" s="254" t="str">
        <f>IFERROR(IF(AND($EJ40="mas",'Classificação geral'!$I33=2),'Classificação geral'!I33,""),"")</f>
        <v/>
      </c>
      <c r="EL40" s="254" t="str">
        <f>IFERROR(IF(AND($EJ40="mas",'Classificação geral'!$I33=2),'Classificação geral'!AA33,""),"")</f>
        <v/>
      </c>
      <c r="EM40" s="254" t="str">
        <f>IFERROR(IF(AND($EJ40="mas",'Classificação geral'!$I33=2),'Classificação geral'!AC33,""),"")</f>
        <v/>
      </c>
      <c r="EN40" s="254" t="str">
        <f>IFERROR(IF(AND($EJ40="mas",'Classificação geral'!$I33=2),'Classificação geral'!AD33,""),"")</f>
        <v/>
      </c>
      <c r="EO40" s="254" t="str">
        <f>IFERROR(IF(AND($EJ40="mas",'Classificação geral'!$I33=2),'Classificação geral'!M33,""),"")</f>
        <v/>
      </c>
      <c r="EP40" s="254" t="str">
        <f>IFERROR(IF(AND($EJ40="mas",'Classificação geral'!$I33=2),'Classificação geral'!AH33,""),"")</f>
        <v/>
      </c>
      <c r="EQ40" s="256" t="str">
        <f>IFERROR(RANK(EP40,EP:EP,0)+ COUNTIF($EP$12:EP$12,EP40),"")</f>
        <v/>
      </c>
      <c r="ER40" s="244"/>
      <c r="ES40" s="254" t="str">
        <f>IFERROR(IF(AND('Classificação geral'!$H33="fem",'Classificação geral'!$I33=3,'Classificação geral'!$G33="Tapete"),'Classificação geral'!$A33,""),"")</f>
        <v/>
      </c>
      <c r="ET40" s="254" t="str">
        <f>IFERROR(IF(AND('Classificação geral'!$H33="fem",'Classificação geral'!$I33=3,'Classificação geral'!$G33="Tapete"),'Classificação geral'!$B33,""),"")</f>
        <v/>
      </c>
      <c r="EU40" s="255" t="str">
        <f>IF($ET40='Classificação geral'!$B33,'Classificação geral'!$C33,"")</f>
        <v/>
      </c>
      <c r="EV40" s="255" t="str">
        <f>IF($ET40='Classificação geral'!$B33,'Classificação geral'!$D33,"")</f>
        <v/>
      </c>
      <c r="EW40" s="255" t="str">
        <f>IF($ET40='Classificação geral'!$B33,'Classificação geral'!$H33,"")</f>
        <v/>
      </c>
      <c r="EX40" s="255" t="str">
        <f>IF($EW40='Classificação geral'!$H33,'Classificação geral'!$I33,"")</f>
        <v/>
      </c>
      <c r="EY40" s="255" t="str">
        <f>IF($EX40='Classificação geral'!$I33,'Classificação geral'!$AA33,"")</f>
        <v/>
      </c>
      <c r="EZ40" s="255" t="str">
        <f>IF($EX40='Classificação geral'!$I33,'Classificação geral'!$AC33,"")</f>
        <v/>
      </c>
      <c r="FA40" s="255" t="str">
        <f>IF($EX40='Classificação geral'!$I33,'Classificação geral'!$AD33,"")</f>
        <v/>
      </c>
      <c r="FB40" s="255" t="str">
        <f>IF($EX40='Classificação geral'!$I33,'Classificação geral'!$M33,"")</f>
        <v/>
      </c>
      <c r="FC40" s="255" t="str">
        <f>IF($EX40='Classificação geral'!$I33,'Classificação geral'!$AH33,"")</f>
        <v/>
      </c>
      <c r="FD40" s="256" t="str">
        <f>IFERROR(RANK(FC40,FC:FC,0)+ COUNTIF($FC$12:FC38,FC40),"")</f>
        <v/>
      </c>
      <c r="FE40" s="244"/>
      <c r="FF40" s="254" t="str">
        <f>IFERROR(IF(AND('Classificação geral'!$H33="mas",'Classificação geral'!$I33=3,'Classificação geral'!$G33="Tapete"),'Classificação geral'!$A33,""),"")</f>
        <v/>
      </c>
      <c r="FG40" s="254" t="str">
        <f>IFERROR(IF(AND('Classificação geral'!$H33="mas",'Classificação geral'!$I33=3,'Classificação geral'!$G33="Tapete"),'Classificação geral'!$B33,""),"")</f>
        <v/>
      </c>
      <c r="FH40" s="255" t="str">
        <f>IF($FG40='Classificação geral'!$B33,'Classificação geral'!$C33,"")</f>
        <v/>
      </c>
      <c r="FI40" s="255" t="str">
        <f>IF($FG40='Classificação geral'!$B33,'Classificação geral'!$D33,"")</f>
        <v/>
      </c>
      <c r="FJ40" s="255" t="str">
        <f>IF($FG40='Classificação geral'!$B33,'Classificação geral'!$H33,"")</f>
        <v/>
      </c>
      <c r="FK40" s="254" t="str">
        <f>IFERROR(IF(AND($FJ40="mas",'Classificação geral'!$I33=3),'Classificação geral'!I33,""),"")</f>
        <v/>
      </c>
      <c r="FL40" s="254" t="str">
        <f>IFERROR(IF(AND($FJ40="mas",'Classificação geral'!$I33=3),'Classificação geral'!AA33,""),"")</f>
        <v/>
      </c>
      <c r="FM40" s="254" t="str">
        <f>IFERROR(IF(AND($FJ40="mas",'Classificação geral'!$I33=3),'Classificação geral'!AC33,""),"")</f>
        <v/>
      </c>
      <c r="FN40" s="254" t="str">
        <f>IFERROR(IF(AND($FJ40="mas",'Classificação geral'!$I33=3),'Classificação geral'!AD33,""),"")</f>
        <v/>
      </c>
      <c r="FO40" s="254" t="str">
        <f>IFERROR(IF(AND($FJ40="mas",'Classificação geral'!$I33=3),'Classificação geral'!M33,""),"")</f>
        <v/>
      </c>
      <c r="FP40" s="254" t="str">
        <f>IFERROR(IF(AND($FJ40="mas",'Classificação geral'!$I33=3),'Classificação geral'!AH33,""),"")</f>
        <v/>
      </c>
      <c r="FQ40" s="256" t="str">
        <f>IFERROR(RANK(FP40,FP:FP,0)+ COUNTIF(FP$12:$FP38,FP40),"")</f>
        <v/>
      </c>
    </row>
    <row r="41" spans="2:173" s="304" customFormat="1" ht="27.75" customHeight="1" x14ac:dyDescent="0.4">
      <c r="B41" s="309" t="str">
        <f t="shared" si="0"/>
        <v/>
      </c>
      <c r="C41" s="292" t="str">
        <f t="shared" si="1"/>
        <v/>
      </c>
      <c r="D41" s="292" t="str">
        <f t="shared" si="2"/>
        <v/>
      </c>
      <c r="E41" s="292" t="str">
        <f t="shared" si="3"/>
        <v/>
      </c>
      <c r="F41" s="293" t="str">
        <f t="shared" si="4"/>
        <v/>
      </c>
      <c r="G41" s="293" t="str">
        <f t="shared" si="5"/>
        <v/>
      </c>
      <c r="H41" s="294" t="str">
        <f t="shared" si="6"/>
        <v/>
      </c>
      <c r="I41" s="294" t="str">
        <f t="shared" si="7"/>
        <v/>
      </c>
      <c r="J41" s="294" t="str">
        <f t="shared" si="8"/>
        <v/>
      </c>
      <c r="K41" s="294" t="str">
        <f t="shared" si="9"/>
        <v/>
      </c>
      <c r="L41" s="294" t="str">
        <f t="shared" si="10"/>
        <v/>
      </c>
      <c r="M41" s="295">
        <v>28</v>
      </c>
      <c r="N41" s="296"/>
      <c r="O41" s="296"/>
      <c r="P41" s="309" t="str">
        <f t="shared" si="11"/>
        <v/>
      </c>
      <c r="Q41" s="292" t="str">
        <f t="shared" si="12"/>
        <v/>
      </c>
      <c r="R41" s="292" t="str">
        <f t="shared" si="13"/>
        <v/>
      </c>
      <c r="S41" s="292" t="str">
        <f t="shared" si="14"/>
        <v/>
      </c>
      <c r="T41" s="293" t="str">
        <f t="shared" si="15"/>
        <v/>
      </c>
      <c r="U41" s="293" t="str">
        <f t="shared" si="16"/>
        <v/>
      </c>
      <c r="V41" s="294" t="str">
        <f t="shared" si="17"/>
        <v/>
      </c>
      <c r="W41" s="294" t="str">
        <f t="shared" si="18"/>
        <v/>
      </c>
      <c r="X41" s="294" t="str">
        <f t="shared" si="19"/>
        <v/>
      </c>
      <c r="Y41" s="294" t="str">
        <f t="shared" si="20"/>
        <v/>
      </c>
      <c r="Z41" s="294" t="str">
        <f t="shared" si="21"/>
        <v/>
      </c>
      <c r="AA41" s="295">
        <v>28</v>
      </c>
      <c r="AB41" s="296"/>
      <c r="AC41" s="297"/>
      <c r="AD41" s="310" t="str">
        <f t="shared" si="22"/>
        <v/>
      </c>
      <c r="AE41" s="292" t="str">
        <f t="shared" si="23"/>
        <v/>
      </c>
      <c r="AF41" s="292" t="str">
        <f t="shared" si="24"/>
        <v/>
      </c>
      <c r="AG41" s="293" t="str">
        <f t="shared" si="25"/>
        <v/>
      </c>
      <c r="AH41" s="293" t="str">
        <f t="shared" si="26"/>
        <v/>
      </c>
      <c r="AI41" s="293" t="str">
        <f t="shared" si="27"/>
        <v/>
      </c>
      <c r="AJ41" s="294" t="str">
        <f t="shared" si="28"/>
        <v/>
      </c>
      <c r="AK41" s="294" t="str">
        <f t="shared" si="29"/>
        <v/>
      </c>
      <c r="AL41" s="294" t="str">
        <f t="shared" si="30"/>
        <v/>
      </c>
      <c r="AM41" s="294" t="str">
        <f t="shared" si="31"/>
        <v/>
      </c>
      <c r="AN41" s="294" t="str">
        <f t="shared" si="32"/>
        <v/>
      </c>
      <c r="AO41" s="295">
        <v>28</v>
      </c>
      <c r="AP41" s="296"/>
      <c r="AQ41" s="296"/>
      <c r="AR41" s="310" t="str">
        <f t="shared" si="33"/>
        <v/>
      </c>
      <c r="AS41" s="292" t="str">
        <f t="shared" si="34"/>
        <v/>
      </c>
      <c r="AT41" s="292" t="str">
        <f t="shared" si="35"/>
        <v/>
      </c>
      <c r="AU41" s="293" t="str">
        <f t="shared" si="36"/>
        <v/>
      </c>
      <c r="AV41" s="293" t="str">
        <f t="shared" si="37"/>
        <v/>
      </c>
      <c r="AW41" s="293" t="str">
        <f t="shared" si="38"/>
        <v/>
      </c>
      <c r="AX41" s="294" t="str">
        <f t="shared" si="39"/>
        <v/>
      </c>
      <c r="AY41" s="294" t="str">
        <f t="shared" si="40"/>
        <v/>
      </c>
      <c r="AZ41" s="294" t="str">
        <f t="shared" si="41"/>
        <v/>
      </c>
      <c r="BA41" s="294" t="str">
        <f t="shared" si="42"/>
        <v/>
      </c>
      <c r="BB41" s="294" t="str">
        <f t="shared" si="43"/>
        <v/>
      </c>
      <c r="BC41" s="295">
        <v>28</v>
      </c>
      <c r="BD41" s="297"/>
      <c r="BE41" s="297"/>
      <c r="BF41" s="309" t="str">
        <f t="shared" si="44"/>
        <v/>
      </c>
      <c r="BG41" s="292" t="str">
        <f t="shared" si="45"/>
        <v/>
      </c>
      <c r="BH41" s="292" t="str">
        <f t="shared" si="46"/>
        <v/>
      </c>
      <c r="BI41" s="292" t="str">
        <f t="shared" si="47"/>
        <v/>
      </c>
      <c r="BJ41" s="293" t="str">
        <f t="shared" si="48"/>
        <v/>
      </c>
      <c r="BK41" s="293" t="str">
        <f t="shared" si="49"/>
        <v/>
      </c>
      <c r="BL41" s="293" t="str">
        <f t="shared" si="50"/>
        <v/>
      </c>
      <c r="BM41" s="293" t="str">
        <f t="shared" si="51"/>
        <v/>
      </c>
      <c r="BN41" s="293" t="str">
        <f t="shared" si="52"/>
        <v/>
      </c>
      <c r="BO41" s="293" t="str">
        <f t="shared" si="53"/>
        <v/>
      </c>
      <c r="BP41" s="294" t="str">
        <f t="shared" si="54"/>
        <v/>
      </c>
      <c r="BQ41" s="295">
        <v>28</v>
      </c>
      <c r="BR41" s="296"/>
      <c r="BS41" s="296"/>
      <c r="BT41" s="309" t="str">
        <f t="shared" si="55"/>
        <v/>
      </c>
      <c r="BU41" s="292" t="str">
        <f t="shared" si="56"/>
        <v/>
      </c>
      <c r="BV41" s="292" t="str">
        <f t="shared" si="57"/>
        <v/>
      </c>
      <c r="BW41" s="292" t="str">
        <f t="shared" si="58"/>
        <v/>
      </c>
      <c r="BX41" s="293" t="str">
        <f t="shared" si="59"/>
        <v/>
      </c>
      <c r="BY41" s="293" t="str">
        <f t="shared" si="60"/>
        <v/>
      </c>
      <c r="BZ41" s="294" t="str">
        <f t="shared" si="61"/>
        <v/>
      </c>
      <c r="CA41" s="294" t="str">
        <f t="shared" si="62"/>
        <v/>
      </c>
      <c r="CB41" s="294" t="str">
        <f t="shared" si="63"/>
        <v/>
      </c>
      <c r="CC41" s="294" t="str">
        <f t="shared" si="64"/>
        <v/>
      </c>
      <c r="CD41" s="294" t="str">
        <f t="shared" si="65"/>
        <v/>
      </c>
      <c r="CE41" s="295">
        <v>28</v>
      </c>
      <c r="CS41" s="254" t="str">
        <f>IFERROR(IF(AND('Classificação geral'!$H34="FEM",'Classificação geral'!$I34=1,'Classificação geral'!G34="Tapete"),'Classificação geral'!A34,""),"")</f>
        <v/>
      </c>
      <c r="CT41" s="254" t="str">
        <f>IFERROR(IF(AND('Classificação geral'!$H34="FEM",'Classificação geral'!$I34=1,'Classificação geral'!G34="Tapete"),'Classificação geral'!$B34,""),"")</f>
        <v/>
      </c>
      <c r="CU41" s="255" t="str">
        <f>IF($CT41='Classificação geral'!$B34,'Classificação geral'!$C34,"")</f>
        <v/>
      </c>
      <c r="CV41" s="255" t="str">
        <f>IF($CT41='Classificação geral'!$B34,'Classificação geral'!$D34,"")</f>
        <v/>
      </c>
      <c r="CW41" s="255" t="str">
        <f>IF($CT41='Classificação geral'!$B34,'Classificação geral'!$H34,"")</f>
        <v/>
      </c>
      <c r="CX41" s="255" t="str">
        <f>IF($CW41='Classificação geral'!$H34,'Classificação geral'!$I34,"")</f>
        <v/>
      </c>
      <c r="CY41" s="255" t="str">
        <f>IF($CX41='Classificação geral'!$I34,'Classificação geral'!$AA34,"")</f>
        <v/>
      </c>
      <c r="CZ41" s="255" t="str">
        <f>IF($CX41='Classificação geral'!$I34,'Classificação geral'!$AC34,"")</f>
        <v/>
      </c>
      <c r="DA41" s="255" t="str">
        <f>IF($CX41='Classificação geral'!$I34,'Classificação geral'!$AD34,"")</f>
        <v/>
      </c>
      <c r="DB41" s="255" t="str">
        <f>IF($CX41='Classificação geral'!$I34,'Classificação geral'!$M34,"")</f>
        <v/>
      </c>
      <c r="DC41" s="255" t="str">
        <f>IF($CX41='Classificação geral'!$I34,'Classificação geral'!$AH34,"")</f>
        <v/>
      </c>
      <c r="DD41" s="256" t="str">
        <f>IFERROR(RANK(DC41,DC:DC,0)+ COUNTIF($DC$12:DC40,DC41),"")</f>
        <v/>
      </c>
      <c r="DF41" s="254" t="str">
        <f>IFERROR(IF(AND('Classificação geral'!$H34="mas",'Classificação geral'!$I34=1,'Classificação geral'!$G34="Tapete"),'Classificação geral'!$A34,""),"")</f>
        <v/>
      </c>
      <c r="DG41" s="254" t="str">
        <f>IFERROR(IF(AND('Classificação geral'!$H34="mas",'Classificação geral'!$I34=1,'Classificação geral'!$G34="Tapete"),'Classificação geral'!$B34,""),"")</f>
        <v/>
      </c>
      <c r="DH41" s="255" t="str">
        <f>IF($DG41='Classificação geral'!$B34,'Classificação geral'!$C34,"")</f>
        <v/>
      </c>
      <c r="DI41" s="255" t="str">
        <f>IF($DG41='Classificação geral'!$B34,'Classificação geral'!$D34,"")</f>
        <v/>
      </c>
      <c r="DJ41" s="255" t="str">
        <f>IF($DG41='Classificação geral'!$B34,'Classificação geral'!$H34,"")</f>
        <v/>
      </c>
      <c r="DK41" s="254" t="str">
        <f>IFERROR(IF(AND($DJ41="mas",'Classificação geral'!$I34=1),'Classificação geral'!I34,""),"")</f>
        <v/>
      </c>
      <c r="DL41" s="254" t="str">
        <f>IFERROR(IF(AND($DJ41="mas",'Classificação geral'!$I34=1),'Classificação geral'!AA34,""),"")</f>
        <v/>
      </c>
      <c r="DM41" s="254" t="str">
        <f>IFERROR(IF(AND($DJ41="mas",'Classificação geral'!$I34=1),'Classificação geral'!AC34,""),"")</f>
        <v/>
      </c>
      <c r="DN41" s="254" t="str">
        <f>IFERROR(IF(AND($DJ41="mas",'Classificação geral'!$I34=1),'Classificação geral'!AD34,""),"")</f>
        <v/>
      </c>
      <c r="DO41" s="254" t="str">
        <f>IFERROR(IF(AND($DJ41="mas",'Classificação geral'!$I34=1),'Classificação geral'!M34,""),"")</f>
        <v/>
      </c>
      <c r="DP41" s="254" t="str">
        <f>IFERROR(IF(AND($DJ41="mas",'Classificação geral'!$I34=1),'Classificação geral'!AH34,""),"")</f>
        <v/>
      </c>
      <c r="DQ41" s="256" t="str">
        <f>IFERROR(RANK(DP41,DP:DP,0)+ COUNTIF($DP$12:DP40,DP41),"")</f>
        <v/>
      </c>
      <c r="DS41" s="254" t="str">
        <f>IFERROR(IF(AND('Classificação geral'!$H34="fem",'Classificação geral'!$I34=2,'Classificação geral'!$G34="Tapete"),'Classificação geral'!$A34,""),"")</f>
        <v/>
      </c>
      <c r="DT41" s="254" t="str">
        <f>IFERROR(IF(AND('Classificação geral'!$H34="fem",'Classificação geral'!$I34=2,'Classificação geral'!$G34="Tapete"),'Classificação geral'!$B34,""),"")</f>
        <v/>
      </c>
      <c r="DU41" s="255" t="str">
        <f>IF($DT41='Classificação geral'!$B34,'Classificação geral'!$C34,"")</f>
        <v/>
      </c>
      <c r="DV41" s="255" t="str">
        <f>IF($DT41='Classificação geral'!$B34,'Classificação geral'!$D34,"")</f>
        <v/>
      </c>
      <c r="DW41" s="255" t="str">
        <f>IF($DT41='Classificação geral'!$B34,'Classificação geral'!$H34,"")</f>
        <v/>
      </c>
      <c r="DX41" s="254" t="str">
        <f>IFERROR(IF(AND($DW41="fem",'Classificação geral'!$I34=2),'Classificação geral'!I34,""),"")</f>
        <v/>
      </c>
      <c r="DY41" s="254" t="str">
        <f>IFERROR(IF(AND($DW41="fem",'Classificação geral'!$I34=2),'Classificação geral'!AA34,""),"")</f>
        <v/>
      </c>
      <c r="DZ41" s="254" t="str">
        <f>IFERROR(IF(AND($DW41="fem",'Classificação geral'!$I34=2),'Classificação geral'!AC34,""),"")</f>
        <v/>
      </c>
      <c r="EA41" s="254" t="str">
        <f>IFERROR(IF(AND($DW41="fem",'Classificação geral'!$I34=2),'Classificação geral'!AD34,""),"")</f>
        <v/>
      </c>
      <c r="EB41" s="254" t="str">
        <f>IFERROR(IF(AND($DW41="fem",'Classificação geral'!$I34=2),'Classificação geral'!M34,""),"")</f>
        <v/>
      </c>
      <c r="EC41" s="254" t="str">
        <f>IFERROR(IF(AND($DW41="fem",'Classificação geral'!$I34=2),'Classificação geral'!AH34,""),"")</f>
        <v/>
      </c>
      <c r="ED41" s="256" t="str">
        <f>IFERROR(RANK(EC41,EC:EC,0)+ COUNTIF(EC$12:$EC39,EC41),"")</f>
        <v/>
      </c>
      <c r="EE41" s="244"/>
      <c r="EF41" s="254" t="str">
        <f>IFERROR(IF(AND('Classificação geral'!$H34="mas",'Classificação geral'!$I34=2,'Classificação geral'!$G34="Tapete"),'Classificação geral'!$A34,""),"")</f>
        <v/>
      </c>
      <c r="EG41" s="254" t="str">
        <f>IFERROR(IF(AND('Classificação geral'!$H34="mas",'Classificação geral'!$I34=2,'Classificação geral'!$G34="Tapete"),'Classificação geral'!$B34,""),"")</f>
        <v/>
      </c>
      <c r="EH41" s="255" t="str">
        <f>IF($EG41='Classificação geral'!$B34,'Classificação geral'!$C34,"")</f>
        <v/>
      </c>
      <c r="EI41" s="255" t="str">
        <f>IF($EG41='Classificação geral'!$B34,'Classificação geral'!$D34,"")</f>
        <v/>
      </c>
      <c r="EJ41" s="255" t="str">
        <f>IF($EG41='Classificação geral'!$B34,'Classificação geral'!$H34,"")</f>
        <v/>
      </c>
      <c r="EK41" s="254" t="str">
        <f>IFERROR(IF(AND($EJ41="mas",'Classificação geral'!$I34=2),'Classificação geral'!I34,""),"")</f>
        <v/>
      </c>
      <c r="EL41" s="254" t="str">
        <f>IFERROR(IF(AND($EJ41="mas",'Classificação geral'!$I34=2),'Classificação geral'!AA34,""),"")</f>
        <v/>
      </c>
      <c r="EM41" s="254" t="str">
        <f>IFERROR(IF(AND($EJ41="mas",'Classificação geral'!$I34=2),'Classificação geral'!AC34,""),"")</f>
        <v/>
      </c>
      <c r="EN41" s="254" t="str">
        <f>IFERROR(IF(AND($EJ41="mas",'Classificação geral'!$I34=2),'Classificação geral'!AD34,""),"")</f>
        <v/>
      </c>
      <c r="EO41" s="254" t="str">
        <f>IFERROR(IF(AND($EJ41="mas",'Classificação geral'!$I34=2),'Classificação geral'!M34,""),"")</f>
        <v/>
      </c>
      <c r="EP41" s="254" t="str">
        <f>IFERROR(IF(AND($EJ41="mas",'Classificação geral'!$I34=2),'Classificação geral'!AH34,""),"")</f>
        <v/>
      </c>
      <c r="EQ41" s="256" t="str">
        <f>IFERROR(RANK(EP41,EP:EP,0)+ COUNTIF($EP$12:EP$12,EP41),"")</f>
        <v/>
      </c>
      <c r="ER41" s="244"/>
      <c r="ES41" s="254" t="str">
        <f>IFERROR(IF(AND('Classificação geral'!$H34="fem",'Classificação geral'!$I34=3,'Classificação geral'!$G34="Tapete"),'Classificação geral'!$A34,""),"")</f>
        <v/>
      </c>
      <c r="ET41" s="254" t="str">
        <f>IFERROR(IF(AND('Classificação geral'!$H34="fem",'Classificação geral'!$I34=3,'Classificação geral'!$G34="Tapete"),'Classificação geral'!$B34,""),"")</f>
        <v/>
      </c>
      <c r="EU41" s="255" t="str">
        <f>IF($ET41='Classificação geral'!$B34,'Classificação geral'!$C34,"")</f>
        <v/>
      </c>
      <c r="EV41" s="255" t="str">
        <f>IF($ET41='Classificação geral'!$B34,'Classificação geral'!$D34,"")</f>
        <v/>
      </c>
      <c r="EW41" s="255" t="str">
        <f>IF($ET41='Classificação geral'!$B34,'Classificação geral'!$H34,"")</f>
        <v/>
      </c>
      <c r="EX41" s="255" t="str">
        <f>IF($EW41='Classificação geral'!$H34,'Classificação geral'!$I34,"")</f>
        <v/>
      </c>
      <c r="EY41" s="255" t="str">
        <f>IF($EX41='Classificação geral'!$I34,'Classificação geral'!$AA34,"")</f>
        <v/>
      </c>
      <c r="EZ41" s="255" t="str">
        <f>IF($EX41='Classificação geral'!$I34,'Classificação geral'!$AC34,"")</f>
        <v/>
      </c>
      <c r="FA41" s="255" t="str">
        <f>IF($EX41='Classificação geral'!$I34,'Classificação geral'!$AD34,"")</f>
        <v/>
      </c>
      <c r="FB41" s="255" t="str">
        <f>IF($EX41='Classificação geral'!$I34,'Classificação geral'!$M34,"")</f>
        <v/>
      </c>
      <c r="FC41" s="255" t="str">
        <f>IF($EX41='Classificação geral'!$I34,'Classificação geral'!$AH34,"")</f>
        <v/>
      </c>
      <c r="FD41" s="256" t="str">
        <f>IFERROR(RANK(FC41,FC:FC,0)+ COUNTIF($FC$12:FC39,FC41),"")</f>
        <v/>
      </c>
      <c r="FE41" s="244"/>
      <c r="FF41" s="254" t="str">
        <f>IFERROR(IF(AND('Classificação geral'!$H34="mas",'Classificação geral'!$I34=3,'Classificação geral'!$G34="Tapete"),'Classificação geral'!$A34,""),"")</f>
        <v/>
      </c>
      <c r="FG41" s="254" t="str">
        <f>IFERROR(IF(AND('Classificação geral'!$H34="mas",'Classificação geral'!$I34=3,'Classificação geral'!$G34="Tapete"),'Classificação geral'!$B34,""),"")</f>
        <v/>
      </c>
      <c r="FH41" s="255" t="str">
        <f>IF($FG41='Classificação geral'!$B34,'Classificação geral'!$C34,"")</f>
        <v/>
      </c>
      <c r="FI41" s="255" t="str">
        <f>IF($FG41='Classificação geral'!$B34,'Classificação geral'!$D34,"")</f>
        <v/>
      </c>
      <c r="FJ41" s="255" t="str">
        <f>IF($FG41='Classificação geral'!$B34,'Classificação geral'!$H34,"")</f>
        <v/>
      </c>
      <c r="FK41" s="254" t="str">
        <f>IFERROR(IF(AND($FJ41="mas",'Classificação geral'!$I34=3),'Classificação geral'!I34,""),"")</f>
        <v/>
      </c>
      <c r="FL41" s="254" t="str">
        <f>IFERROR(IF(AND($FJ41="mas",'Classificação geral'!$I34=3),'Classificação geral'!AA34,""),"")</f>
        <v/>
      </c>
      <c r="FM41" s="254" t="str">
        <f>IFERROR(IF(AND($FJ41="mas",'Classificação geral'!$I34=3),'Classificação geral'!AC34,""),"")</f>
        <v/>
      </c>
      <c r="FN41" s="254" t="str">
        <f>IFERROR(IF(AND($FJ41="mas",'Classificação geral'!$I34=3),'Classificação geral'!AD34,""),"")</f>
        <v/>
      </c>
      <c r="FO41" s="254" t="str">
        <f>IFERROR(IF(AND($FJ41="mas",'Classificação geral'!$I34=3),'Classificação geral'!M34,""),"")</f>
        <v/>
      </c>
      <c r="FP41" s="254" t="str">
        <f>IFERROR(IF(AND($FJ41="mas",'Classificação geral'!$I34=3),'Classificação geral'!AH34,""),"")</f>
        <v/>
      </c>
      <c r="FQ41" s="256" t="str">
        <f>IFERROR(RANK(FP41,FP:FP,0)+ COUNTIF(FP$12:$FP39,FP41),"")</f>
        <v/>
      </c>
    </row>
    <row r="42" spans="2:173" s="304" customFormat="1" ht="27.75" customHeight="1" x14ac:dyDescent="0.4">
      <c r="B42" s="309" t="str">
        <f t="shared" si="0"/>
        <v/>
      </c>
      <c r="C42" s="292" t="str">
        <f t="shared" si="1"/>
        <v/>
      </c>
      <c r="D42" s="292" t="str">
        <f t="shared" si="2"/>
        <v/>
      </c>
      <c r="E42" s="292" t="str">
        <f t="shared" si="3"/>
        <v/>
      </c>
      <c r="F42" s="293" t="str">
        <f t="shared" si="4"/>
        <v/>
      </c>
      <c r="G42" s="293" t="str">
        <f t="shared" si="5"/>
        <v/>
      </c>
      <c r="H42" s="294" t="str">
        <f t="shared" si="6"/>
        <v/>
      </c>
      <c r="I42" s="294" t="str">
        <f t="shared" si="7"/>
        <v/>
      </c>
      <c r="J42" s="294" t="str">
        <f t="shared" si="8"/>
        <v/>
      </c>
      <c r="K42" s="294" t="str">
        <f t="shared" si="9"/>
        <v/>
      </c>
      <c r="L42" s="294" t="str">
        <f t="shared" si="10"/>
        <v/>
      </c>
      <c r="M42" s="295">
        <v>29</v>
      </c>
      <c r="N42" s="296"/>
      <c r="O42" s="296"/>
      <c r="P42" s="309" t="str">
        <f t="shared" si="11"/>
        <v/>
      </c>
      <c r="Q42" s="292" t="str">
        <f t="shared" si="12"/>
        <v/>
      </c>
      <c r="R42" s="292" t="str">
        <f t="shared" si="13"/>
        <v/>
      </c>
      <c r="S42" s="292" t="str">
        <f t="shared" si="14"/>
        <v/>
      </c>
      <c r="T42" s="293" t="str">
        <f t="shared" si="15"/>
        <v/>
      </c>
      <c r="U42" s="293" t="str">
        <f t="shared" si="16"/>
        <v/>
      </c>
      <c r="V42" s="294" t="str">
        <f t="shared" si="17"/>
        <v/>
      </c>
      <c r="W42" s="294" t="str">
        <f t="shared" si="18"/>
        <v/>
      </c>
      <c r="X42" s="294" t="str">
        <f t="shared" si="19"/>
        <v/>
      </c>
      <c r="Y42" s="294" t="str">
        <f t="shared" si="20"/>
        <v/>
      </c>
      <c r="Z42" s="294" t="str">
        <f t="shared" si="21"/>
        <v/>
      </c>
      <c r="AA42" s="295">
        <v>29</v>
      </c>
      <c r="AB42" s="296"/>
      <c r="AC42" s="297"/>
      <c r="AD42" s="310" t="str">
        <f t="shared" si="22"/>
        <v/>
      </c>
      <c r="AE42" s="292" t="str">
        <f t="shared" si="23"/>
        <v/>
      </c>
      <c r="AF42" s="292" t="str">
        <f t="shared" si="24"/>
        <v/>
      </c>
      <c r="AG42" s="293" t="str">
        <f t="shared" si="25"/>
        <v/>
      </c>
      <c r="AH42" s="293" t="str">
        <f t="shared" si="26"/>
        <v/>
      </c>
      <c r="AI42" s="293" t="str">
        <f t="shared" si="27"/>
        <v/>
      </c>
      <c r="AJ42" s="294" t="str">
        <f t="shared" si="28"/>
        <v/>
      </c>
      <c r="AK42" s="294" t="str">
        <f t="shared" si="29"/>
        <v/>
      </c>
      <c r="AL42" s="294" t="str">
        <f t="shared" si="30"/>
        <v/>
      </c>
      <c r="AM42" s="294" t="str">
        <f t="shared" si="31"/>
        <v/>
      </c>
      <c r="AN42" s="294" t="str">
        <f t="shared" si="32"/>
        <v/>
      </c>
      <c r="AO42" s="295">
        <v>29</v>
      </c>
      <c r="AP42" s="296"/>
      <c r="AQ42" s="296"/>
      <c r="AR42" s="310" t="str">
        <f t="shared" si="33"/>
        <v/>
      </c>
      <c r="AS42" s="292" t="str">
        <f t="shared" si="34"/>
        <v/>
      </c>
      <c r="AT42" s="292" t="str">
        <f t="shared" si="35"/>
        <v/>
      </c>
      <c r="AU42" s="293" t="str">
        <f t="shared" si="36"/>
        <v/>
      </c>
      <c r="AV42" s="293" t="str">
        <f t="shared" si="37"/>
        <v/>
      </c>
      <c r="AW42" s="293" t="str">
        <f t="shared" si="38"/>
        <v/>
      </c>
      <c r="AX42" s="294" t="str">
        <f t="shared" si="39"/>
        <v/>
      </c>
      <c r="AY42" s="294" t="str">
        <f t="shared" si="40"/>
        <v/>
      </c>
      <c r="AZ42" s="294" t="str">
        <f t="shared" si="41"/>
        <v/>
      </c>
      <c r="BA42" s="294" t="str">
        <f t="shared" si="42"/>
        <v/>
      </c>
      <c r="BB42" s="294" t="str">
        <f t="shared" si="43"/>
        <v/>
      </c>
      <c r="BC42" s="295">
        <v>29</v>
      </c>
      <c r="BD42" s="297"/>
      <c r="BE42" s="297"/>
      <c r="BF42" s="309" t="str">
        <f t="shared" si="44"/>
        <v/>
      </c>
      <c r="BG42" s="292" t="str">
        <f t="shared" si="45"/>
        <v/>
      </c>
      <c r="BH42" s="292" t="str">
        <f t="shared" si="46"/>
        <v/>
      </c>
      <c r="BI42" s="292" t="str">
        <f t="shared" si="47"/>
        <v/>
      </c>
      <c r="BJ42" s="293" t="str">
        <f t="shared" si="48"/>
        <v/>
      </c>
      <c r="BK42" s="293" t="str">
        <f t="shared" si="49"/>
        <v/>
      </c>
      <c r="BL42" s="293" t="str">
        <f t="shared" si="50"/>
        <v/>
      </c>
      <c r="BM42" s="293" t="str">
        <f t="shared" si="51"/>
        <v/>
      </c>
      <c r="BN42" s="293" t="str">
        <f t="shared" si="52"/>
        <v/>
      </c>
      <c r="BO42" s="293" t="str">
        <f t="shared" si="53"/>
        <v/>
      </c>
      <c r="BP42" s="294" t="str">
        <f t="shared" si="54"/>
        <v/>
      </c>
      <c r="BQ42" s="295">
        <v>29</v>
      </c>
      <c r="BR42" s="296"/>
      <c r="BS42" s="296"/>
      <c r="BT42" s="309" t="str">
        <f t="shared" si="55"/>
        <v/>
      </c>
      <c r="BU42" s="292" t="str">
        <f t="shared" si="56"/>
        <v/>
      </c>
      <c r="BV42" s="292" t="str">
        <f t="shared" si="57"/>
        <v/>
      </c>
      <c r="BW42" s="292" t="str">
        <f t="shared" si="58"/>
        <v/>
      </c>
      <c r="BX42" s="293" t="str">
        <f t="shared" si="59"/>
        <v/>
      </c>
      <c r="BY42" s="293" t="str">
        <f t="shared" si="60"/>
        <v/>
      </c>
      <c r="BZ42" s="294" t="str">
        <f t="shared" si="61"/>
        <v/>
      </c>
      <c r="CA42" s="294" t="str">
        <f t="shared" si="62"/>
        <v/>
      </c>
      <c r="CB42" s="294" t="str">
        <f t="shared" si="63"/>
        <v/>
      </c>
      <c r="CC42" s="294" t="str">
        <f t="shared" si="64"/>
        <v/>
      </c>
      <c r="CD42" s="294" t="str">
        <f t="shared" si="65"/>
        <v/>
      </c>
      <c r="CE42" s="295">
        <v>29</v>
      </c>
      <c r="CS42" s="254" t="str">
        <f>IFERROR(IF(AND('Classificação geral'!$H35="FEM",'Classificação geral'!$I35=1,'Classificação geral'!G35="Tapete"),'Classificação geral'!A35,""),"")</f>
        <v/>
      </c>
      <c r="CT42" s="254" t="str">
        <f>IFERROR(IF(AND('Classificação geral'!$H35="FEM",'Classificação geral'!$I35=1,'Classificação geral'!G35="Tapete"),'Classificação geral'!$B35,""),"")</f>
        <v/>
      </c>
      <c r="CU42" s="255" t="str">
        <f>IF($CT42='Classificação geral'!$B35,'Classificação geral'!$C35,"")</f>
        <v/>
      </c>
      <c r="CV42" s="255" t="str">
        <f>IF($CT42='Classificação geral'!$B35,'Classificação geral'!$D35,"")</f>
        <v/>
      </c>
      <c r="CW42" s="255" t="str">
        <f>IF($CT42='Classificação geral'!$B35,'Classificação geral'!$H35,"")</f>
        <v/>
      </c>
      <c r="CX42" s="255" t="str">
        <f>IF($CW42='Classificação geral'!$H35,'Classificação geral'!$I35,"")</f>
        <v/>
      </c>
      <c r="CY42" s="255" t="str">
        <f>IF($CX42='Classificação geral'!$I35,'Classificação geral'!$AA35,"")</f>
        <v/>
      </c>
      <c r="CZ42" s="255" t="str">
        <f>IF($CX42='Classificação geral'!$I35,'Classificação geral'!$AC35,"")</f>
        <v/>
      </c>
      <c r="DA42" s="255" t="str">
        <f>IF($CX42='Classificação geral'!$I35,'Classificação geral'!$AD35,"")</f>
        <v/>
      </c>
      <c r="DB42" s="255" t="str">
        <f>IF($CX42='Classificação geral'!$I35,'Classificação geral'!$M35,"")</f>
        <v/>
      </c>
      <c r="DC42" s="255" t="str">
        <f>IF($CX42='Classificação geral'!$I35,'Classificação geral'!$AH35,"")</f>
        <v/>
      </c>
      <c r="DD42" s="256" t="str">
        <f>IFERROR(RANK(DC42,DC:DC,0)+ COUNTIF($DC$12:DC41,DC42),"")</f>
        <v/>
      </c>
      <c r="DF42" s="254" t="str">
        <f>IFERROR(IF(AND('Classificação geral'!$H35="mas",'Classificação geral'!$I35=1,'Classificação geral'!$G35="Tapete"),'Classificação geral'!$A35,""),"")</f>
        <v/>
      </c>
      <c r="DG42" s="254" t="str">
        <f>IFERROR(IF(AND('Classificação geral'!$H35="mas",'Classificação geral'!$I35=1,'Classificação geral'!$G35="Tapete"),'Classificação geral'!$B35,""),"")</f>
        <v/>
      </c>
      <c r="DH42" s="255" t="str">
        <f>IF($DG42='Classificação geral'!$B35,'Classificação geral'!$C35,"")</f>
        <v/>
      </c>
      <c r="DI42" s="255" t="str">
        <f>IF($DG42='Classificação geral'!$B35,'Classificação geral'!$D35,"")</f>
        <v/>
      </c>
      <c r="DJ42" s="255" t="str">
        <f>IF($DG42='Classificação geral'!$B35,'Classificação geral'!$H35,"")</f>
        <v/>
      </c>
      <c r="DK42" s="254" t="str">
        <f>IFERROR(IF(AND($DJ42="mas",'Classificação geral'!$I35=1),'Classificação geral'!I35,""),"")</f>
        <v/>
      </c>
      <c r="DL42" s="254" t="str">
        <f>IFERROR(IF(AND($DJ42="mas",'Classificação geral'!$I35=1),'Classificação geral'!AA35,""),"")</f>
        <v/>
      </c>
      <c r="DM42" s="254" t="str">
        <f>IFERROR(IF(AND($DJ42="mas",'Classificação geral'!$I35=1),'Classificação geral'!AC35,""),"")</f>
        <v/>
      </c>
      <c r="DN42" s="254" t="str">
        <f>IFERROR(IF(AND($DJ42="mas",'Classificação geral'!$I35=1),'Classificação geral'!AD35,""),"")</f>
        <v/>
      </c>
      <c r="DO42" s="254" t="str">
        <f>IFERROR(IF(AND($DJ42="mas",'Classificação geral'!$I35=1),'Classificação geral'!M35,""),"")</f>
        <v/>
      </c>
      <c r="DP42" s="254" t="str">
        <f>IFERROR(IF(AND($DJ42="mas",'Classificação geral'!$I35=1),'Classificação geral'!AH35,""),"")</f>
        <v/>
      </c>
      <c r="DQ42" s="256" t="str">
        <f>IFERROR(RANK(DP42,DP:DP,0)+ COUNTIF($DP$12:DP41,DP42),"")</f>
        <v/>
      </c>
      <c r="DS42" s="254" t="str">
        <f>IFERROR(IF(AND('Classificação geral'!$H35="fem",'Classificação geral'!$I35=2,'Classificação geral'!$G35="Tapete"),'Classificação geral'!$A35,""),"")</f>
        <v/>
      </c>
      <c r="DT42" s="254" t="str">
        <f>IFERROR(IF(AND('Classificação geral'!$H35="fem",'Classificação geral'!$I35=2,'Classificação geral'!$G35="Tapete"),'Classificação geral'!$B35,""),"")</f>
        <v/>
      </c>
      <c r="DU42" s="255" t="str">
        <f>IF($DT42='Classificação geral'!$B35,'Classificação geral'!$C35,"")</f>
        <v/>
      </c>
      <c r="DV42" s="255" t="str">
        <f>IF($DT42='Classificação geral'!$B35,'Classificação geral'!$D35,"")</f>
        <v/>
      </c>
      <c r="DW42" s="255" t="str">
        <f>IF($DT42='Classificação geral'!$B35,'Classificação geral'!$H35,"")</f>
        <v/>
      </c>
      <c r="DX42" s="254" t="str">
        <f>IFERROR(IF(AND($DW42="fem",'Classificação geral'!$I35=2),'Classificação geral'!I35,""),"")</f>
        <v/>
      </c>
      <c r="DY42" s="254" t="str">
        <f>IFERROR(IF(AND($DW42="fem",'Classificação geral'!$I35=2),'Classificação geral'!AA35,""),"")</f>
        <v/>
      </c>
      <c r="DZ42" s="254" t="str">
        <f>IFERROR(IF(AND($DW42="fem",'Classificação geral'!$I35=2),'Classificação geral'!AC35,""),"")</f>
        <v/>
      </c>
      <c r="EA42" s="254" t="str">
        <f>IFERROR(IF(AND($DW42="fem",'Classificação geral'!$I35=2),'Classificação geral'!AD35,""),"")</f>
        <v/>
      </c>
      <c r="EB42" s="254" t="str">
        <f>IFERROR(IF(AND($DW42="fem",'Classificação geral'!$I35=2),'Classificação geral'!M35,""),"")</f>
        <v/>
      </c>
      <c r="EC42" s="254" t="str">
        <f>IFERROR(IF(AND($DW42="fem",'Classificação geral'!$I35=2),'Classificação geral'!AH35,""),"")</f>
        <v/>
      </c>
      <c r="ED42" s="256" t="str">
        <f>IFERROR(RANK(EC42,EC:EC,0)+ COUNTIF(EC$12:$EC40,EC42),"")</f>
        <v/>
      </c>
      <c r="EE42" s="244"/>
      <c r="EF42" s="254" t="str">
        <f>IFERROR(IF(AND('Classificação geral'!$H35="mas",'Classificação geral'!$I35=2,'Classificação geral'!$G35="Tapete"),'Classificação geral'!$A35,""),"")</f>
        <v/>
      </c>
      <c r="EG42" s="254" t="str">
        <f>IFERROR(IF(AND('Classificação geral'!$H35="mas",'Classificação geral'!$I35=2,'Classificação geral'!$G35="Tapete"),'Classificação geral'!$B35,""),"")</f>
        <v/>
      </c>
      <c r="EH42" s="255" t="str">
        <f>IF($EG42='Classificação geral'!$B35,'Classificação geral'!$C35,"")</f>
        <v/>
      </c>
      <c r="EI42" s="255" t="str">
        <f>IF($EG42='Classificação geral'!$B35,'Classificação geral'!$D35,"")</f>
        <v/>
      </c>
      <c r="EJ42" s="255" t="str">
        <f>IF($EG42='Classificação geral'!$B35,'Classificação geral'!$H35,"")</f>
        <v/>
      </c>
      <c r="EK42" s="254" t="str">
        <f>IFERROR(IF(AND($EJ42="mas",'Classificação geral'!$I35=2),'Classificação geral'!I35,""),"")</f>
        <v/>
      </c>
      <c r="EL42" s="254" t="str">
        <f>IFERROR(IF(AND($EJ42="mas",'Classificação geral'!$I35=2),'Classificação geral'!AA35,""),"")</f>
        <v/>
      </c>
      <c r="EM42" s="254" t="str">
        <f>IFERROR(IF(AND($EJ42="mas",'Classificação geral'!$I35=2),'Classificação geral'!AC35,""),"")</f>
        <v/>
      </c>
      <c r="EN42" s="254" t="str">
        <f>IFERROR(IF(AND($EJ42="mas",'Classificação geral'!$I35=2),'Classificação geral'!AD35,""),"")</f>
        <v/>
      </c>
      <c r="EO42" s="254" t="str">
        <f>IFERROR(IF(AND($EJ42="mas",'Classificação geral'!$I35=2),'Classificação geral'!M35,""),"")</f>
        <v/>
      </c>
      <c r="EP42" s="254" t="str">
        <f>IFERROR(IF(AND($EJ42="mas",'Classificação geral'!$I35=2),'Classificação geral'!AH35,""),"")</f>
        <v/>
      </c>
      <c r="EQ42" s="256" t="str">
        <f>IFERROR(RANK(EP42,EP:EP,0)+ COUNTIF($EP$12:EP$12,EP42),"")</f>
        <v/>
      </c>
      <c r="ER42" s="244"/>
      <c r="ES42" s="254" t="str">
        <f>IFERROR(IF(AND('Classificação geral'!$H35="fem",'Classificação geral'!$I35=3,'Classificação geral'!$G35="Tapete"),'Classificação geral'!$A35,""),"")</f>
        <v/>
      </c>
      <c r="ET42" s="254" t="str">
        <f>IFERROR(IF(AND('Classificação geral'!$H35="fem",'Classificação geral'!$I35=3,'Classificação geral'!$G35="Tapete"),'Classificação geral'!$B35,""),"")</f>
        <v/>
      </c>
      <c r="EU42" s="255" t="str">
        <f>IF($ET42='Classificação geral'!$B35,'Classificação geral'!$C35,"")</f>
        <v/>
      </c>
      <c r="EV42" s="255" t="str">
        <f>IF($ET42='Classificação geral'!$B35,'Classificação geral'!$D35,"")</f>
        <v/>
      </c>
      <c r="EW42" s="255" t="str">
        <f>IF($ET42='Classificação geral'!$B35,'Classificação geral'!$H35,"")</f>
        <v/>
      </c>
      <c r="EX42" s="255" t="str">
        <f>IF($EW42='Classificação geral'!$H35,'Classificação geral'!$I35,"")</f>
        <v/>
      </c>
      <c r="EY42" s="255" t="str">
        <f>IF($EX42='Classificação geral'!$I35,'Classificação geral'!$AA35,"")</f>
        <v/>
      </c>
      <c r="EZ42" s="255" t="str">
        <f>IF($EX42='Classificação geral'!$I35,'Classificação geral'!$AC35,"")</f>
        <v/>
      </c>
      <c r="FA42" s="255" t="str">
        <f>IF($EX42='Classificação geral'!$I35,'Classificação geral'!$AD35,"")</f>
        <v/>
      </c>
      <c r="FB42" s="255" t="str">
        <f>IF($EX42='Classificação geral'!$I35,'Classificação geral'!$M35,"")</f>
        <v/>
      </c>
      <c r="FC42" s="255" t="str">
        <f>IF($EX42='Classificação geral'!$I35,'Classificação geral'!$AH35,"")</f>
        <v/>
      </c>
      <c r="FD42" s="256" t="str">
        <f>IFERROR(RANK(FC42,FC:FC,0)+ COUNTIF($FC$12:FC40,FC42),"")</f>
        <v/>
      </c>
      <c r="FE42" s="244"/>
      <c r="FF42" s="254" t="str">
        <f>IFERROR(IF(AND('Classificação geral'!$H35="mas",'Classificação geral'!$I35=3,'Classificação geral'!$G35="Tapete"),'Classificação geral'!$A35,""),"")</f>
        <v/>
      </c>
      <c r="FG42" s="254" t="str">
        <f>IFERROR(IF(AND('Classificação geral'!$H35="mas",'Classificação geral'!$I35=3,'Classificação geral'!$G35="Tapete"),'Classificação geral'!$B35,""),"")</f>
        <v/>
      </c>
      <c r="FH42" s="255" t="str">
        <f>IF($FG42='Classificação geral'!$B35,'Classificação geral'!$C35,"")</f>
        <v/>
      </c>
      <c r="FI42" s="255" t="str">
        <f>IF($FG42='Classificação geral'!$B35,'Classificação geral'!$D35,"")</f>
        <v/>
      </c>
      <c r="FJ42" s="255" t="str">
        <f>IF($FG42='Classificação geral'!$B35,'Classificação geral'!$H35,"")</f>
        <v/>
      </c>
      <c r="FK42" s="254" t="str">
        <f>IFERROR(IF(AND($FJ42="mas",'Classificação geral'!$I35=3),'Classificação geral'!I35,""),"")</f>
        <v/>
      </c>
      <c r="FL42" s="254" t="str">
        <f>IFERROR(IF(AND($FJ42="mas",'Classificação geral'!$I35=3),'Classificação geral'!AA35,""),"")</f>
        <v/>
      </c>
      <c r="FM42" s="254" t="str">
        <f>IFERROR(IF(AND($FJ42="mas",'Classificação geral'!$I35=3),'Classificação geral'!AC35,""),"")</f>
        <v/>
      </c>
      <c r="FN42" s="254" t="str">
        <f>IFERROR(IF(AND($FJ42="mas",'Classificação geral'!$I35=3),'Classificação geral'!AD35,""),"")</f>
        <v/>
      </c>
      <c r="FO42" s="254" t="str">
        <f>IFERROR(IF(AND($FJ42="mas",'Classificação geral'!$I35=3),'Classificação geral'!M35,""),"")</f>
        <v/>
      </c>
      <c r="FP42" s="254" t="str">
        <f>IFERROR(IF(AND($FJ42="mas",'Classificação geral'!$I35=3),'Classificação geral'!AH35,""),"")</f>
        <v/>
      </c>
      <c r="FQ42" s="256" t="str">
        <f>IFERROR(RANK(FP42,FP:FP,0)+ COUNTIF(FP$12:$FP40,FP42),"")</f>
        <v/>
      </c>
    </row>
    <row r="43" spans="2:173" s="304" customFormat="1" ht="27.75" customHeight="1" x14ac:dyDescent="0.4">
      <c r="B43" s="309" t="str">
        <f t="shared" si="0"/>
        <v/>
      </c>
      <c r="C43" s="292" t="str">
        <f t="shared" si="1"/>
        <v/>
      </c>
      <c r="D43" s="292" t="str">
        <f t="shared" si="2"/>
        <v/>
      </c>
      <c r="E43" s="292" t="str">
        <f t="shared" si="3"/>
        <v/>
      </c>
      <c r="F43" s="293" t="str">
        <f t="shared" si="4"/>
        <v/>
      </c>
      <c r="G43" s="293" t="str">
        <f t="shared" si="5"/>
        <v/>
      </c>
      <c r="H43" s="294" t="str">
        <f t="shared" si="6"/>
        <v/>
      </c>
      <c r="I43" s="294" t="str">
        <f t="shared" si="7"/>
        <v/>
      </c>
      <c r="J43" s="294" t="str">
        <f t="shared" si="8"/>
        <v/>
      </c>
      <c r="K43" s="294" t="str">
        <f t="shared" si="9"/>
        <v/>
      </c>
      <c r="L43" s="294" t="str">
        <f t="shared" si="10"/>
        <v/>
      </c>
      <c r="M43" s="295">
        <v>30</v>
      </c>
      <c r="N43" s="296"/>
      <c r="O43" s="296"/>
      <c r="P43" s="309" t="str">
        <f t="shared" si="11"/>
        <v/>
      </c>
      <c r="Q43" s="292" t="str">
        <f t="shared" si="12"/>
        <v/>
      </c>
      <c r="R43" s="292" t="str">
        <f t="shared" si="13"/>
        <v/>
      </c>
      <c r="S43" s="292" t="str">
        <f t="shared" si="14"/>
        <v/>
      </c>
      <c r="T43" s="293" t="str">
        <f t="shared" si="15"/>
        <v/>
      </c>
      <c r="U43" s="293" t="str">
        <f t="shared" si="16"/>
        <v/>
      </c>
      <c r="V43" s="294" t="str">
        <f t="shared" si="17"/>
        <v/>
      </c>
      <c r="W43" s="294" t="str">
        <f t="shared" si="18"/>
        <v/>
      </c>
      <c r="X43" s="294" t="str">
        <f t="shared" si="19"/>
        <v/>
      </c>
      <c r="Y43" s="294" t="str">
        <f t="shared" si="20"/>
        <v/>
      </c>
      <c r="Z43" s="294" t="str">
        <f t="shared" si="21"/>
        <v/>
      </c>
      <c r="AA43" s="295">
        <v>30</v>
      </c>
      <c r="AB43" s="296"/>
      <c r="AC43" s="297"/>
      <c r="AD43" s="310" t="str">
        <f t="shared" si="22"/>
        <v/>
      </c>
      <c r="AE43" s="292" t="str">
        <f t="shared" si="23"/>
        <v/>
      </c>
      <c r="AF43" s="292" t="str">
        <f t="shared" si="24"/>
        <v/>
      </c>
      <c r="AG43" s="293" t="str">
        <f t="shared" si="25"/>
        <v/>
      </c>
      <c r="AH43" s="293" t="str">
        <f t="shared" si="26"/>
        <v/>
      </c>
      <c r="AI43" s="293" t="str">
        <f t="shared" si="27"/>
        <v/>
      </c>
      <c r="AJ43" s="294" t="str">
        <f t="shared" si="28"/>
        <v/>
      </c>
      <c r="AK43" s="294" t="str">
        <f t="shared" si="29"/>
        <v/>
      </c>
      <c r="AL43" s="294" t="str">
        <f t="shared" si="30"/>
        <v/>
      </c>
      <c r="AM43" s="294" t="str">
        <f t="shared" si="31"/>
        <v/>
      </c>
      <c r="AN43" s="294" t="str">
        <f t="shared" si="32"/>
        <v/>
      </c>
      <c r="AO43" s="295">
        <v>30</v>
      </c>
      <c r="AP43" s="296"/>
      <c r="AQ43" s="296"/>
      <c r="AR43" s="310" t="str">
        <f t="shared" si="33"/>
        <v/>
      </c>
      <c r="AS43" s="292" t="str">
        <f t="shared" si="34"/>
        <v/>
      </c>
      <c r="AT43" s="292" t="str">
        <f t="shared" si="35"/>
        <v/>
      </c>
      <c r="AU43" s="293" t="str">
        <f t="shared" si="36"/>
        <v/>
      </c>
      <c r="AV43" s="293" t="str">
        <f t="shared" si="37"/>
        <v/>
      </c>
      <c r="AW43" s="293" t="str">
        <f t="shared" si="38"/>
        <v/>
      </c>
      <c r="AX43" s="294" t="str">
        <f t="shared" si="39"/>
        <v/>
      </c>
      <c r="AY43" s="294" t="str">
        <f t="shared" si="40"/>
        <v/>
      </c>
      <c r="AZ43" s="294" t="str">
        <f t="shared" si="41"/>
        <v/>
      </c>
      <c r="BA43" s="294" t="str">
        <f t="shared" si="42"/>
        <v/>
      </c>
      <c r="BB43" s="294" t="str">
        <f t="shared" si="43"/>
        <v/>
      </c>
      <c r="BC43" s="295">
        <v>30</v>
      </c>
      <c r="BD43" s="297"/>
      <c r="BE43" s="297"/>
      <c r="BF43" s="309" t="str">
        <f t="shared" si="44"/>
        <v/>
      </c>
      <c r="BG43" s="292" t="str">
        <f t="shared" si="45"/>
        <v/>
      </c>
      <c r="BH43" s="292" t="str">
        <f t="shared" si="46"/>
        <v/>
      </c>
      <c r="BI43" s="292" t="str">
        <f t="shared" si="47"/>
        <v/>
      </c>
      <c r="BJ43" s="293" t="str">
        <f t="shared" si="48"/>
        <v/>
      </c>
      <c r="BK43" s="293" t="str">
        <f t="shared" si="49"/>
        <v/>
      </c>
      <c r="BL43" s="293" t="str">
        <f t="shared" si="50"/>
        <v/>
      </c>
      <c r="BM43" s="293" t="str">
        <f t="shared" si="51"/>
        <v/>
      </c>
      <c r="BN43" s="293" t="str">
        <f t="shared" si="52"/>
        <v/>
      </c>
      <c r="BO43" s="293" t="str">
        <f t="shared" si="53"/>
        <v/>
      </c>
      <c r="BP43" s="294" t="str">
        <f t="shared" si="54"/>
        <v/>
      </c>
      <c r="BQ43" s="295">
        <v>30</v>
      </c>
      <c r="BR43" s="296"/>
      <c r="BS43" s="296"/>
      <c r="BT43" s="309" t="str">
        <f t="shared" si="55"/>
        <v/>
      </c>
      <c r="BU43" s="292" t="str">
        <f t="shared" si="56"/>
        <v/>
      </c>
      <c r="BV43" s="292" t="str">
        <f t="shared" si="57"/>
        <v/>
      </c>
      <c r="BW43" s="292" t="str">
        <f t="shared" si="58"/>
        <v/>
      </c>
      <c r="BX43" s="293" t="str">
        <f t="shared" si="59"/>
        <v/>
      </c>
      <c r="BY43" s="293" t="str">
        <f t="shared" si="60"/>
        <v/>
      </c>
      <c r="BZ43" s="294" t="str">
        <f t="shared" si="61"/>
        <v/>
      </c>
      <c r="CA43" s="294" t="str">
        <f t="shared" si="62"/>
        <v/>
      </c>
      <c r="CB43" s="294" t="str">
        <f t="shared" si="63"/>
        <v/>
      </c>
      <c r="CC43" s="294" t="str">
        <f t="shared" si="64"/>
        <v/>
      </c>
      <c r="CD43" s="294" t="str">
        <f t="shared" si="65"/>
        <v/>
      </c>
      <c r="CE43" s="295">
        <v>30</v>
      </c>
      <c r="CS43" s="254" t="str">
        <f>IFERROR(IF(AND('Classificação geral'!$H36="FEM",'Classificação geral'!$I36=1,'Classificação geral'!G36="Tapete"),'Classificação geral'!A36,""),"")</f>
        <v/>
      </c>
      <c r="CT43" s="254" t="str">
        <f>IFERROR(IF(AND('Classificação geral'!$H36="FEM",'Classificação geral'!$I36=1,'Classificação geral'!G36="Tapete"),'Classificação geral'!$B36,""),"")</f>
        <v/>
      </c>
      <c r="CU43" s="255" t="str">
        <f>IF($CT43='Classificação geral'!$B36,'Classificação geral'!$C36,"")</f>
        <v/>
      </c>
      <c r="CV43" s="255" t="str">
        <f>IF($CT43='Classificação geral'!$B36,'Classificação geral'!$D36,"")</f>
        <v/>
      </c>
      <c r="CW43" s="255" t="str">
        <f>IF($CT43='Classificação geral'!$B36,'Classificação geral'!$H36,"")</f>
        <v/>
      </c>
      <c r="CX43" s="255" t="str">
        <f>IF($CW43='Classificação geral'!$H36,'Classificação geral'!$I36,"")</f>
        <v/>
      </c>
      <c r="CY43" s="255" t="str">
        <f>IF($CX43='Classificação geral'!$I36,'Classificação geral'!$AA36,"")</f>
        <v/>
      </c>
      <c r="CZ43" s="255" t="str">
        <f>IF($CX43='Classificação geral'!$I36,'Classificação geral'!$AC36,"")</f>
        <v/>
      </c>
      <c r="DA43" s="255" t="str">
        <f>IF($CX43='Classificação geral'!$I36,'Classificação geral'!$AD36,"")</f>
        <v/>
      </c>
      <c r="DB43" s="255" t="str">
        <f>IF($CX43='Classificação geral'!$I36,'Classificação geral'!$M36,"")</f>
        <v/>
      </c>
      <c r="DC43" s="255" t="str">
        <f>IF($CX43='Classificação geral'!$I36,'Classificação geral'!$AH36,"")</f>
        <v/>
      </c>
      <c r="DD43" s="256" t="str">
        <f>IFERROR(RANK(DC43,DC:DC,0)+ COUNTIF($DC$12:DC42,DC43),"")</f>
        <v/>
      </c>
      <c r="DF43" s="254" t="str">
        <f>IFERROR(IF(AND('Classificação geral'!$H36="mas",'Classificação geral'!$I36=1,'Classificação geral'!$G36="Tapete"),'Classificação geral'!$A36,""),"")</f>
        <v/>
      </c>
      <c r="DG43" s="254" t="str">
        <f>IFERROR(IF(AND('Classificação geral'!$H36="mas",'Classificação geral'!$I36=1,'Classificação geral'!$G36="Tapete"),'Classificação geral'!$B36,""),"")</f>
        <v/>
      </c>
      <c r="DH43" s="255" t="str">
        <f>IF($DG43='Classificação geral'!$B36,'Classificação geral'!$C36,"")</f>
        <v/>
      </c>
      <c r="DI43" s="255" t="str">
        <f>IF($DG43='Classificação geral'!$B36,'Classificação geral'!$D36,"")</f>
        <v/>
      </c>
      <c r="DJ43" s="255" t="str">
        <f>IF($DG43='Classificação geral'!$B36,'Classificação geral'!$H36,"")</f>
        <v/>
      </c>
      <c r="DK43" s="254" t="str">
        <f>IFERROR(IF(AND($DJ43="mas",'Classificação geral'!$I36=1),'Classificação geral'!I36,""),"")</f>
        <v/>
      </c>
      <c r="DL43" s="254" t="str">
        <f>IFERROR(IF(AND($DJ43="mas",'Classificação geral'!$I36=1),'Classificação geral'!AA36,""),"")</f>
        <v/>
      </c>
      <c r="DM43" s="254" t="str">
        <f>IFERROR(IF(AND($DJ43="mas",'Classificação geral'!$I36=1),'Classificação geral'!AC36,""),"")</f>
        <v/>
      </c>
      <c r="DN43" s="254" t="str">
        <f>IFERROR(IF(AND($DJ43="mas",'Classificação geral'!$I36=1),'Classificação geral'!AD36,""),"")</f>
        <v/>
      </c>
      <c r="DO43" s="254" t="str">
        <f>IFERROR(IF(AND($DJ43="mas",'Classificação geral'!$I36=1),'Classificação geral'!M36,""),"")</f>
        <v/>
      </c>
      <c r="DP43" s="254" t="str">
        <f>IFERROR(IF(AND($DJ43="mas",'Classificação geral'!$I36=1),'Classificação geral'!AH36,""),"")</f>
        <v/>
      </c>
      <c r="DQ43" s="256" t="str">
        <f>IFERROR(RANK(DP43,DP:DP,0)+ COUNTIF($DP$12:DP42,DP43),"")</f>
        <v/>
      </c>
      <c r="DS43" s="254" t="str">
        <f>IFERROR(IF(AND('Classificação geral'!$H36="fem",'Classificação geral'!$I36=2,'Classificação geral'!$G36="Tapete"),'Classificação geral'!$A36,""),"")</f>
        <v/>
      </c>
      <c r="DT43" s="254" t="str">
        <f>IFERROR(IF(AND('Classificação geral'!$H36="fem",'Classificação geral'!$I36=2,'Classificação geral'!$G36="Tapete"),'Classificação geral'!$B36,""),"")</f>
        <v/>
      </c>
      <c r="DU43" s="255" t="str">
        <f>IF($DT43='Classificação geral'!$B36,'Classificação geral'!$C36,"")</f>
        <v/>
      </c>
      <c r="DV43" s="255" t="str">
        <f>IF($DT43='Classificação geral'!$B36,'Classificação geral'!$D36,"")</f>
        <v/>
      </c>
      <c r="DW43" s="255" t="str">
        <f>IF($DT43='Classificação geral'!$B36,'Classificação geral'!$H36,"")</f>
        <v/>
      </c>
      <c r="DX43" s="254" t="str">
        <f>IFERROR(IF(AND($DW43="fem",'Classificação geral'!$I36=2),'Classificação geral'!I36,""),"")</f>
        <v/>
      </c>
      <c r="DY43" s="254" t="str">
        <f>IFERROR(IF(AND($DW43="fem",'Classificação geral'!$I36=2),'Classificação geral'!AA36,""),"")</f>
        <v/>
      </c>
      <c r="DZ43" s="254" t="str">
        <f>IFERROR(IF(AND($DW43="fem",'Classificação geral'!$I36=2),'Classificação geral'!AC36,""),"")</f>
        <v/>
      </c>
      <c r="EA43" s="254" t="str">
        <f>IFERROR(IF(AND($DW43="fem",'Classificação geral'!$I36=2),'Classificação geral'!AD36,""),"")</f>
        <v/>
      </c>
      <c r="EB43" s="254" t="str">
        <f>IFERROR(IF(AND($DW43="fem",'Classificação geral'!$I36=2),'Classificação geral'!M36,""),"")</f>
        <v/>
      </c>
      <c r="EC43" s="254" t="str">
        <f>IFERROR(IF(AND($DW43="fem",'Classificação geral'!$I36=2),'Classificação geral'!AH36,""),"")</f>
        <v/>
      </c>
      <c r="ED43" s="256" t="str">
        <f>IFERROR(RANK(EC43,EC:EC,0)+ COUNTIF(EC$12:$EC41,EC43),"")</f>
        <v/>
      </c>
      <c r="EE43" s="244"/>
      <c r="EF43" s="254" t="str">
        <f>IFERROR(IF(AND('Classificação geral'!$H36="mas",'Classificação geral'!$I36=2,'Classificação geral'!$G36="Tapete"),'Classificação geral'!$A36,""),"")</f>
        <v/>
      </c>
      <c r="EG43" s="254" t="str">
        <f>IFERROR(IF(AND('Classificação geral'!$H36="mas",'Classificação geral'!$I36=2,'Classificação geral'!$G36="Tapete"),'Classificação geral'!$B36,""),"")</f>
        <v/>
      </c>
      <c r="EH43" s="255" t="str">
        <f>IF($EG43='Classificação geral'!$B36,'Classificação geral'!$C36,"")</f>
        <v/>
      </c>
      <c r="EI43" s="255" t="str">
        <f>IF($EG43='Classificação geral'!$B36,'Classificação geral'!$D36,"")</f>
        <v/>
      </c>
      <c r="EJ43" s="255" t="str">
        <f>IF($EG43='Classificação geral'!$B36,'Classificação geral'!$H36,"")</f>
        <v/>
      </c>
      <c r="EK43" s="254" t="str">
        <f>IFERROR(IF(AND($EJ43="mas",'Classificação geral'!$I36=2),'Classificação geral'!I36,""),"")</f>
        <v/>
      </c>
      <c r="EL43" s="254" t="str">
        <f>IFERROR(IF(AND($EJ43="mas",'Classificação geral'!$I36=2),'Classificação geral'!AA36,""),"")</f>
        <v/>
      </c>
      <c r="EM43" s="254" t="str">
        <f>IFERROR(IF(AND($EJ43="mas",'Classificação geral'!$I36=2),'Classificação geral'!AC36,""),"")</f>
        <v/>
      </c>
      <c r="EN43" s="254" t="str">
        <f>IFERROR(IF(AND($EJ43="mas",'Classificação geral'!$I36=2),'Classificação geral'!AD36,""),"")</f>
        <v/>
      </c>
      <c r="EO43" s="254" t="str">
        <f>IFERROR(IF(AND($EJ43="mas",'Classificação geral'!$I36=2),'Classificação geral'!M36,""),"")</f>
        <v/>
      </c>
      <c r="EP43" s="254" t="str">
        <f>IFERROR(IF(AND($EJ43="mas",'Classificação geral'!$I36=2),'Classificação geral'!AH36,""),"")</f>
        <v/>
      </c>
      <c r="EQ43" s="256" t="str">
        <f>IFERROR(RANK(EP43,EP:EP,0)+ COUNTIF($EP$12:EP$12,EP43),"")</f>
        <v/>
      </c>
      <c r="ER43" s="244"/>
      <c r="ES43" s="254" t="str">
        <f>IFERROR(IF(AND('Classificação geral'!$H36="fem",'Classificação geral'!$I36=3,'Classificação geral'!$G36="Tapete"),'Classificação geral'!$A36,""),"")</f>
        <v/>
      </c>
      <c r="ET43" s="254" t="str">
        <f>IFERROR(IF(AND('Classificação geral'!$H36="fem",'Classificação geral'!$I36=3,'Classificação geral'!$G36="Tapete"),'Classificação geral'!$B36,""),"")</f>
        <v/>
      </c>
      <c r="EU43" s="255" t="str">
        <f>IF($ET43='Classificação geral'!$B36,'Classificação geral'!$C36,"")</f>
        <v/>
      </c>
      <c r="EV43" s="255" t="str">
        <f>IF($ET43='Classificação geral'!$B36,'Classificação geral'!$D36,"")</f>
        <v/>
      </c>
      <c r="EW43" s="255" t="str">
        <f>IF($ET43='Classificação geral'!$B36,'Classificação geral'!$H36,"")</f>
        <v/>
      </c>
      <c r="EX43" s="255" t="str">
        <f>IF($EW43='Classificação geral'!$H36,'Classificação geral'!$I36,"")</f>
        <v/>
      </c>
      <c r="EY43" s="255" t="str">
        <f>IF($EX43='Classificação geral'!$I36,'Classificação geral'!$AA36,"")</f>
        <v/>
      </c>
      <c r="EZ43" s="255" t="str">
        <f>IF($EX43='Classificação geral'!$I36,'Classificação geral'!$AC36,"")</f>
        <v/>
      </c>
      <c r="FA43" s="255" t="str">
        <f>IF($EX43='Classificação geral'!$I36,'Classificação geral'!$AD36,"")</f>
        <v/>
      </c>
      <c r="FB43" s="255" t="str">
        <f>IF($EX43='Classificação geral'!$I36,'Classificação geral'!$M36,"")</f>
        <v/>
      </c>
      <c r="FC43" s="255" t="str">
        <f>IF($EX43='Classificação geral'!$I36,'Classificação geral'!$AH36,"")</f>
        <v/>
      </c>
      <c r="FD43" s="256" t="str">
        <f>IFERROR(RANK(FC43,FC:FC,0)+ COUNTIF($FC$12:FC41,FC43),"")</f>
        <v/>
      </c>
      <c r="FE43" s="244"/>
      <c r="FF43" s="254" t="str">
        <f>IFERROR(IF(AND('Classificação geral'!$H36="mas",'Classificação geral'!$I36=3,'Classificação geral'!$G36="Tapete"),'Classificação geral'!$A36,""),"")</f>
        <v/>
      </c>
      <c r="FG43" s="254" t="str">
        <f>IFERROR(IF(AND('Classificação geral'!$H36="mas",'Classificação geral'!$I36=3,'Classificação geral'!$G36="Tapete"),'Classificação geral'!$B36,""),"")</f>
        <v/>
      </c>
      <c r="FH43" s="255" t="str">
        <f>IF($FG43='Classificação geral'!$B36,'Classificação geral'!$C36,"")</f>
        <v/>
      </c>
      <c r="FI43" s="255" t="str">
        <f>IF($FG43='Classificação geral'!$B36,'Classificação geral'!$D36,"")</f>
        <v/>
      </c>
      <c r="FJ43" s="255" t="str">
        <f>IF($FG43='Classificação geral'!$B36,'Classificação geral'!$H36,"")</f>
        <v/>
      </c>
      <c r="FK43" s="254" t="str">
        <f>IFERROR(IF(AND($FJ43="mas",'Classificação geral'!$I36=3),'Classificação geral'!I36,""),"")</f>
        <v/>
      </c>
      <c r="FL43" s="254" t="str">
        <f>IFERROR(IF(AND($FJ43="mas",'Classificação geral'!$I36=3),'Classificação geral'!AA36,""),"")</f>
        <v/>
      </c>
      <c r="FM43" s="254" t="str">
        <f>IFERROR(IF(AND($FJ43="mas",'Classificação geral'!$I36=3),'Classificação geral'!AC36,""),"")</f>
        <v/>
      </c>
      <c r="FN43" s="254" t="str">
        <f>IFERROR(IF(AND($FJ43="mas",'Classificação geral'!$I36=3),'Classificação geral'!AD36,""),"")</f>
        <v/>
      </c>
      <c r="FO43" s="254" t="str">
        <f>IFERROR(IF(AND($FJ43="mas",'Classificação geral'!$I36=3),'Classificação geral'!M36,""),"")</f>
        <v/>
      </c>
      <c r="FP43" s="254" t="str">
        <f>IFERROR(IF(AND($FJ43="mas",'Classificação geral'!$I36=3),'Classificação geral'!AH36,""),"")</f>
        <v/>
      </c>
      <c r="FQ43" s="256" t="str">
        <f>IFERROR(RANK(FP43,FP:FP,0)+ COUNTIF(FP$12:$FP41,FP43),"")</f>
        <v/>
      </c>
    </row>
    <row r="44" spans="2:173" s="304" customFormat="1" ht="27.75" customHeight="1" x14ac:dyDescent="0.4">
      <c r="B44" s="309" t="str">
        <f t="shared" si="0"/>
        <v/>
      </c>
      <c r="C44" s="292" t="str">
        <f t="shared" si="1"/>
        <v/>
      </c>
      <c r="D44" s="292" t="str">
        <f t="shared" si="2"/>
        <v/>
      </c>
      <c r="E44" s="292" t="str">
        <f t="shared" si="3"/>
        <v/>
      </c>
      <c r="F44" s="293" t="str">
        <f t="shared" si="4"/>
        <v/>
      </c>
      <c r="G44" s="293" t="str">
        <f t="shared" si="5"/>
        <v/>
      </c>
      <c r="H44" s="294" t="str">
        <f t="shared" si="6"/>
        <v/>
      </c>
      <c r="I44" s="294" t="str">
        <f t="shared" si="7"/>
        <v/>
      </c>
      <c r="J44" s="294" t="str">
        <f t="shared" si="8"/>
        <v/>
      </c>
      <c r="K44" s="294" t="str">
        <f t="shared" si="9"/>
        <v/>
      </c>
      <c r="L44" s="294" t="str">
        <f t="shared" si="10"/>
        <v/>
      </c>
      <c r="M44" s="295">
        <v>31</v>
      </c>
      <c r="N44" s="296"/>
      <c r="O44" s="296"/>
      <c r="P44" s="309" t="str">
        <f t="shared" si="11"/>
        <v/>
      </c>
      <c r="Q44" s="292" t="str">
        <f t="shared" si="12"/>
        <v/>
      </c>
      <c r="R44" s="292" t="str">
        <f t="shared" si="13"/>
        <v/>
      </c>
      <c r="S44" s="292" t="str">
        <f t="shared" si="14"/>
        <v/>
      </c>
      <c r="T44" s="293" t="str">
        <f t="shared" si="15"/>
        <v/>
      </c>
      <c r="U44" s="293" t="str">
        <f t="shared" si="16"/>
        <v/>
      </c>
      <c r="V44" s="294" t="str">
        <f t="shared" si="17"/>
        <v/>
      </c>
      <c r="W44" s="294" t="str">
        <f t="shared" si="18"/>
        <v/>
      </c>
      <c r="X44" s="294" t="str">
        <f t="shared" si="19"/>
        <v/>
      </c>
      <c r="Y44" s="294" t="str">
        <f t="shared" si="20"/>
        <v/>
      </c>
      <c r="Z44" s="294" t="str">
        <f t="shared" si="21"/>
        <v/>
      </c>
      <c r="AA44" s="295">
        <v>31</v>
      </c>
      <c r="AB44" s="296"/>
      <c r="AC44" s="297"/>
      <c r="AD44" s="310" t="str">
        <f t="shared" si="22"/>
        <v/>
      </c>
      <c r="AE44" s="292" t="str">
        <f t="shared" si="23"/>
        <v/>
      </c>
      <c r="AF44" s="292" t="str">
        <f t="shared" si="24"/>
        <v/>
      </c>
      <c r="AG44" s="293" t="str">
        <f t="shared" si="25"/>
        <v/>
      </c>
      <c r="AH44" s="293" t="str">
        <f t="shared" si="26"/>
        <v/>
      </c>
      <c r="AI44" s="293" t="str">
        <f t="shared" si="27"/>
        <v/>
      </c>
      <c r="AJ44" s="294" t="str">
        <f t="shared" si="28"/>
        <v/>
      </c>
      <c r="AK44" s="294" t="str">
        <f t="shared" si="29"/>
        <v/>
      </c>
      <c r="AL44" s="294" t="str">
        <f t="shared" si="30"/>
        <v/>
      </c>
      <c r="AM44" s="294" t="str">
        <f t="shared" si="31"/>
        <v/>
      </c>
      <c r="AN44" s="294" t="str">
        <f t="shared" si="32"/>
        <v/>
      </c>
      <c r="AO44" s="295">
        <v>31</v>
      </c>
      <c r="AP44" s="296"/>
      <c r="AQ44" s="296"/>
      <c r="AR44" s="310" t="str">
        <f t="shared" si="33"/>
        <v/>
      </c>
      <c r="AS44" s="292" t="str">
        <f t="shared" si="34"/>
        <v/>
      </c>
      <c r="AT44" s="292" t="str">
        <f t="shared" si="35"/>
        <v/>
      </c>
      <c r="AU44" s="293" t="str">
        <f t="shared" si="36"/>
        <v/>
      </c>
      <c r="AV44" s="293" t="str">
        <f t="shared" si="37"/>
        <v/>
      </c>
      <c r="AW44" s="293" t="str">
        <f t="shared" si="38"/>
        <v/>
      </c>
      <c r="AX44" s="294" t="str">
        <f t="shared" si="39"/>
        <v/>
      </c>
      <c r="AY44" s="294" t="str">
        <f t="shared" si="40"/>
        <v/>
      </c>
      <c r="AZ44" s="294" t="str">
        <f t="shared" si="41"/>
        <v/>
      </c>
      <c r="BA44" s="294" t="str">
        <f t="shared" si="42"/>
        <v/>
      </c>
      <c r="BB44" s="294" t="str">
        <f t="shared" si="43"/>
        <v/>
      </c>
      <c r="BC44" s="295">
        <v>31</v>
      </c>
      <c r="BD44" s="297"/>
      <c r="BE44" s="297"/>
      <c r="BF44" s="309" t="str">
        <f t="shared" si="44"/>
        <v/>
      </c>
      <c r="BG44" s="292" t="str">
        <f t="shared" si="45"/>
        <v/>
      </c>
      <c r="BH44" s="292" t="str">
        <f t="shared" si="46"/>
        <v/>
      </c>
      <c r="BI44" s="292" t="str">
        <f t="shared" si="47"/>
        <v/>
      </c>
      <c r="BJ44" s="293" t="str">
        <f t="shared" si="48"/>
        <v/>
      </c>
      <c r="BK44" s="293" t="str">
        <f t="shared" si="49"/>
        <v/>
      </c>
      <c r="BL44" s="293" t="str">
        <f t="shared" si="50"/>
        <v/>
      </c>
      <c r="BM44" s="293" t="str">
        <f t="shared" si="51"/>
        <v/>
      </c>
      <c r="BN44" s="293" t="str">
        <f t="shared" si="52"/>
        <v/>
      </c>
      <c r="BO44" s="293" t="str">
        <f t="shared" si="53"/>
        <v/>
      </c>
      <c r="BP44" s="294" t="str">
        <f t="shared" si="54"/>
        <v/>
      </c>
      <c r="BQ44" s="295">
        <v>31</v>
      </c>
      <c r="BR44" s="296"/>
      <c r="BS44" s="296"/>
      <c r="BT44" s="309" t="str">
        <f t="shared" si="55"/>
        <v/>
      </c>
      <c r="BU44" s="292" t="str">
        <f t="shared" si="56"/>
        <v/>
      </c>
      <c r="BV44" s="292" t="str">
        <f t="shared" si="57"/>
        <v/>
      </c>
      <c r="BW44" s="292" t="str">
        <f t="shared" si="58"/>
        <v/>
      </c>
      <c r="BX44" s="293" t="str">
        <f t="shared" si="59"/>
        <v/>
      </c>
      <c r="BY44" s="293" t="str">
        <f t="shared" si="60"/>
        <v/>
      </c>
      <c r="BZ44" s="294" t="str">
        <f t="shared" si="61"/>
        <v/>
      </c>
      <c r="CA44" s="294" t="str">
        <f t="shared" si="62"/>
        <v/>
      </c>
      <c r="CB44" s="294" t="str">
        <f t="shared" si="63"/>
        <v/>
      </c>
      <c r="CC44" s="294" t="str">
        <f t="shared" si="64"/>
        <v/>
      </c>
      <c r="CD44" s="294" t="str">
        <f t="shared" si="65"/>
        <v/>
      </c>
      <c r="CE44" s="295">
        <v>31</v>
      </c>
      <c r="CS44" s="254" t="str">
        <f>IFERROR(IF(AND('Classificação geral'!$H37="FEM",'Classificação geral'!$I37=1,'Classificação geral'!G37="Tapete"),'Classificação geral'!A37,""),"")</f>
        <v/>
      </c>
      <c r="CT44" s="254" t="str">
        <f>IFERROR(IF(AND('Classificação geral'!$H37="FEM",'Classificação geral'!$I37=1,'Classificação geral'!G37="Tapete"),'Classificação geral'!$B37,""),"")</f>
        <v/>
      </c>
      <c r="CU44" s="255" t="str">
        <f>IF($CT44='Classificação geral'!$B37,'Classificação geral'!$C37,"")</f>
        <v/>
      </c>
      <c r="CV44" s="255" t="str">
        <f>IF($CT44='Classificação geral'!$B37,'Classificação geral'!$D37,"")</f>
        <v/>
      </c>
      <c r="CW44" s="255" t="str">
        <f>IF($CT44='Classificação geral'!$B37,'Classificação geral'!$H37,"")</f>
        <v/>
      </c>
      <c r="CX44" s="255" t="str">
        <f>IF($CW44='Classificação geral'!$H37,'Classificação geral'!$I37,"")</f>
        <v/>
      </c>
      <c r="CY44" s="255" t="str">
        <f>IF($CX44='Classificação geral'!$I37,'Classificação geral'!$AA37,"")</f>
        <v/>
      </c>
      <c r="CZ44" s="255" t="str">
        <f>IF($CX44='Classificação geral'!$I37,'Classificação geral'!$AC37,"")</f>
        <v/>
      </c>
      <c r="DA44" s="255" t="str">
        <f>IF($CX44='Classificação geral'!$I37,'Classificação geral'!$AD37,"")</f>
        <v/>
      </c>
      <c r="DB44" s="255" t="str">
        <f>IF($CX44='Classificação geral'!$I37,'Classificação geral'!$M37,"")</f>
        <v/>
      </c>
      <c r="DC44" s="255" t="str">
        <f>IF($CX44='Classificação geral'!$I37,'Classificação geral'!$AH37,"")</f>
        <v/>
      </c>
      <c r="DD44" s="256" t="str">
        <f>IFERROR(RANK(DC44,DC:DC,0)+ COUNTIF($DC$12:DC43,DC44),"")</f>
        <v/>
      </c>
      <c r="DF44" s="254" t="str">
        <f>IFERROR(IF(AND('Classificação geral'!$H37="mas",'Classificação geral'!$I37=1,'Classificação geral'!$G37="Tapete"),'Classificação geral'!$A37,""),"")</f>
        <v/>
      </c>
      <c r="DG44" s="254" t="str">
        <f>IFERROR(IF(AND('Classificação geral'!$H37="mas",'Classificação geral'!$I37=1,'Classificação geral'!$G37="Tapete"),'Classificação geral'!$B37,""),"")</f>
        <v/>
      </c>
      <c r="DH44" s="255" t="str">
        <f>IF($DG44='Classificação geral'!$B37,'Classificação geral'!$C37,"")</f>
        <v/>
      </c>
      <c r="DI44" s="255" t="str">
        <f>IF($DG44='Classificação geral'!$B37,'Classificação geral'!$D37,"")</f>
        <v/>
      </c>
      <c r="DJ44" s="255" t="str">
        <f>IF($DG44='Classificação geral'!$B37,'Classificação geral'!$H37,"")</f>
        <v/>
      </c>
      <c r="DK44" s="254" t="str">
        <f>IFERROR(IF(AND($DJ44="mas",'Classificação geral'!$I37=1),'Classificação geral'!I37,""),"")</f>
        <v/>
      </c>
      <c r="DL44" s="254" t="str">
        <f>IFERROR(IF(AND($DJ44="mas",'Classificação geral'!$I37=1),'Classificação geral'!AA37,""),"")</f>
        <v/>
      </c>
      <c r="DM44" s="254" t="str">
        <f>IFERROR(IF(AND($DJ44="mas",'Classificação geral'!$I37=1),'Classificação geral'!AC37,""),"")</f>
        <v/>
      </c>
      <c r="DN44" s="254" t="str">
        <f>IFERROR(IF(AND($DJ44="mas",'Classificação geral'!$I37=1),'Classificação geral'!AD37,""),"")</f>
        <v/>
      </c>
      <c r="DO44" s="254" t="str">
        <f>IFERROR(IF(AND($DJ44="mas",'Classificação geral'!$I37=1),'Classificação geral'!M37,""),"")</f>
        <v/>
      </c>
      <c r="DP44" s="254" t="str">
        <f>IFERROR(IF(AND($DJ44="mas",'Classificação geral'!$I37=1),'Classificação geral'!AH37,""),"")</f>
        <v/>
      </c>
      <c r="DQ44" s="256" t="str">
        <f>IFERROR(RANK(DP44,DP:DP,0)+ COUNTIF($DP$12:DP43,DP44),"")</f>
        <v/>
      </c>
      <c r="DS44" s="254" t="str">
        <f>IFERROR(IF(AND('Classificação geral'!$H37="fem",'Classificação geral'!$I37=2,'Classificação geral'!$G37="Tapete"),'Classificação geral'!$A37,""),"")</f>
        <v/>
      </c>
      <c r="DT44" s="254" t="str">
        <f>IFERROR(IF(AND('Classificação geral'!$H37="fem",'Classificação geral'!$I37=2,'Classificação geral'!$G37="Tapete"),'Classificação geral'!$B37,""),"")</f>
        <v/>
      </c>
      <c r="DU44" s="255" t="str">
        <f>IF($DT44='Classificação geral'!$B37,'Classificação geral'!$C37,"")</f>
        <v/>
      </c>
      <c r="DV44" s="255" t="str">
        <f>IF($DT44='Classificação geral'!$B37,'Classificação geral'!$D37,"")</f>
        <v/>
      </c>
      <c r="DW44" s="255" t="str">
        <f>IF($DT44='Classificação geral'!$B37,'Classificação geral'!$H37,"")</f>
        <v/>
      </c>
      <c r="DX44" s="254" t="str">
        <f>IFERROR(IF(AND($DW44="fem",'Classificação geral'!$I37=2),'Classificação geral'!I37,""),"")</f>
        <v/>
      </c>
      <c r="DY44" s="254" t="str">
        <f>IFERROR(IF(AND($DW44="fem",'Classificação geral'!$I37=2),'Classificação geral'!AA37,""),"")</f>
        <v/>
      </c>
      <c r="DZ44" s="254" t="str">
        <f>IFERROR(IF(AND($DW44="fem",'Classificação geral'!$I37=2),'Classificação geral'!AC37,""),"")</f>
        <v/>
      </c>
      <c r="EA44" s="254" t="str">
        <f>IFERROR(IF(AND($DW44="fem",'Classificação geral'!$I37=2),'Classificação geral'!AD37,""),"")</f>
        <v/>
      </c>
      <c r="EB44" s="254" t="str">
        <f>IFERROR(IF(AND($DW44="fem",'Classificação geral'!$I37=2),'Classificação geral'!M37,""),"")</f>
        <v/>
      </c>
      <c r="EC44" s="254" t="str">
        <f>IFERROR(IF(AND($DW44="fem",'Classificação geral'!$I37=2),'Classificação geral'!AH37,""),"")</f>
        <v/>
      </c>
      <c r="ED44" s="256" t="str">
        <f>IFERROR(RANK(EC44,EC:EC,0)+ COUNTIF(EC$12:$EC42,EC44),"")</f>
        <v/>
      </c>
      <c r="EE44" s="244"/>
      <c r="EF44" s="254" t="str">
        <f>IFERROR(IF(AND('Classificação geral'!$H37="mas",'Classificação geral'!$I37=2,'Classificação geral'!$G37="Tapete"),'Classificação geral'!$A37,""),"")</f>
        <v/>
      </c>
      <c r="EG44" s="254" t="str">
        <f>IFERROR(IF(AND('Classificação geral'!$H37="mas",'Classificação geral'!$I37=2,'Classificação geral'!$G37="Tapete"),'Classificação geral'!$B37,""),"")</f>
        <v/>
      </c>
      <c r="EH44" s="255" t="str">
        <f>IF($EG44='Classificação geral'!$B37,'Classificação geral'!$C37,"")</f>
        <v/>
      </c>
      <c r="EI44" s="255" t="str">
        <f>IF($EG44='Classificação geral'!$B37,'Classificação geral'!$D37,"")</f>
        <v/>
      </c>
      <c r="EJ44" s="255" t="str">
        <f>IF($EG44='Classificação geral'!$B37,'Classificação geral'!$H37,"")</f>
        <v/>
      </c>
      <c r="EK44" s="254" t="str">
        <f>IFERROR(IF(AND($EJ44="mas",'Classificação geral'!$I37=2),'Classificação geral'!I37,""),"")</f>
        <v/>
      </c>
      <c r="EL44" s="254" t="str">
        <f>IFERROR(IF(AND($EJ44="mas",'Classificação geral'!$I37=2),'Classificação geral'!AA37,""),"")</f>
        <v/>
      </c>
      <c r="EM44" s="254" t="str">
        <f>IFERROR(IF(AND($EJ44="mas",'Classificação geral'!$I37=2),'Classificação geral'!AC37,""),"")</f>
        <v/>
      </c>
      <c r="EN44" s="254" t="str">
        <f>IFERROR(IF(AND($EJ44="mas",'Classificação geral'!$I37=2),'Classificação geral'!AD37,""),"")</f>
        <v/>
      </c>
      <c r="EO44" s="254" t="str">
        <f>IFERROR(IF(AND($EJ44="mas",'Classificação geral'!$I37=2),'Classificação geral'!M37,""),"")</f>
        <v/>
      </c>
      <c r="EP44" s="254" t="str">
        <f>IFERROR(IF(AND($EJ44="mas",'Classificação geral'!$I37=2),'Classificação geral'!AH37,""),"")</f>
        <v/>
      </c>
      <c r="EQ44" s="256" t="str">
        <f>IFERROR(RANK(EP44,EP:EP,0)+ COUNTIF($EP$12:EP$12,EP44),"")</f>
        <v/>
      </c>
      <c r="ER44" s="244"/>
      <c r="ES44" s="254" t="str">
        <f>IFERROR(IF(AND('Classificação geral'!$H37="fem",'Classificação geral'!$I37=3,'Classificação geral'!$G37="Tapete"),'Classificação geral'!$A37,""),"")</f>
        <v/>
      </c>
      <c r="ET44" s="254" t="str">
        <f>IFERROR(IF(AND('Classificação geral'!$H37="fem",'Classificação geral'!$I37=3,'Classificação geral'!$G37="Tapete"),'Classificação geral'!$B37,""),"")</f>
        <v/>
      </c>
      <c r="EU44" s="255" t="str">
        <f>IF($ET44='Classificação geral'!$B37,'Classificação geral'!$C37,"")</f>
        <v/>
      </c>
      <c r="EV44" s="255" t="str">
        <f>IF($ET44='Classificação geral'!$B37,'Classificação geral'!$D37,"")</f>
        <v/>
      </c>
      <c r="EW44" s="255" t="str">
        <f>IF($ET44='Classificação geral'!$B37,'Classificação geral'!$H37,"")</f>
        <v/>
      </c>
      <c r="EX44" s="255" t="str">
        <f>IF($EW44='Classificação geral'!$H37,'Classificação geral'!$I37,"")</f>
        <v/>
      </c>
      <c r="EY44" s="255" t="str">
        <f>IF($EX44='Classificação geral'!$I37,'Classificação geral'!$AA37,"")</f>
        <v/>
      </c>
      <c r="EZ44" s="255" t="str">
        <f>IF($EX44='Classificação geral'!$I37,'Classificação geral'!$AC37,"")</f>
        <v/>
      </c>
      <c r="FA44" s="255" t="str">
        <f>IF($EX44='Classificação geral'!$I37,'Classificação geral'!$AD37,"")</f>
        <v/>
      </c>
      <c r="FB44" s="255" t="str">
        <f>IF($EX44='Classificação geral'!$I37,'Classificação geral'!$M37,"")</f>
        <v/>
      </c>
      <c r="FC44" s="255" t="str">
        <f>IF($EX44='Classificação geral'!$I37,'Classificação geral'!$AH37,"")</f>
        <v/>
      </c>
      <c r="FD44" s="256" t="str">
        <f>IFERROR(RANK(FC44,FC:FC,0)+ COUNTIF($FC$12:FC42,FC44),"")</f>
        <v/>
      </c>
      <c r="FE44" s="244"/>
      <c r="FF44" s="254" t="str">
        <f>IFERROR(IF(AND('Classificação geral'!$H37="mas",'Classificação geral'!$I37=3,'Classificação geral'!$G37="Tapete"),'Classificação geral'!$A37,""),"")</f>
        <v/>
      </c>
      <c r="FG44" s="254" t="str">
        <f>IFERROR(IF(AND('Classificação geral'!$H37="mas",'Classificação geral'!$I37=3,'Classificação geral'!$G37="Tapete"),'Classificação geral'!$B37,""),"")</f>
        <v/>
      </c>
      <c r="FH44" s="255" t="str">
        <f>IF($FG44='Classificação geral'!$B37,'Classificação geral'!$C37,"")</f>
        <v/>
      </c>
      <c r="FI44" s="255" t="str">
        <f>IF($FG44='Classificação geral'!$B37,'Classificação geral'!$D37,"")</f>
        <v/>
      </c>
      <c r="FJ44" s="255" t="str">
        <f>IF($FG44='Classificação geral'!$B37,'Classificação geral'!$H37,"")</f>
        <v/>
      </c>
      <c r="FK44" s="254" t="str">
        <f>IFERROR(IF(AND($FJ44="mas",'Classificação geral'!$I37=3),'Classificação geral'!I37,""),"")</f>
        <v/>
      </c>
      <c r="FL44" s="254" t="str">
        <f>IFERROR(IF(AND($FJ44="mas",'Classificação geral'!$I37=3),'Classificação geral'!AA37,""),"")</f>
        <v/>
      </c>
      <c r="FM44" s="254" t="str">
        <f>IFERROR(IF(AND($FJ44="mas",'Classificação geral'!$I37=3),'Classificação geral'!AC37,""),"")</f>
        <v/>
      </c>
      <c r="FN44" s="254" t="str">
        <f>IFERROR(IF(AND($FJ44="mas",'Classificação geral'!$I37=3),'Classificação geral'!AD37,""),"")</f>
        <v/>
      </c>
      <c r="FO44" s="254" t="str">
        <f>IFERROR(IF(AND($FJ44="mas",'Classificação geral'!$I37=3),'Classificação geral'!M37,""),"")</f>
        <v/>
      </c>
      <c r="FP44" s="254" t="str">
        <f>IFERROR(IF(AND($FJ44="mas",'Classificação geral'!$I37=3),'Classificação geral'!AH37,""),"")</f>
        <v/>
      </c>
      <c r="FQ44" s="256" t="str">
        <f>IFERROR(RANK(FP44,FP:FP,0)+ COUNTIF(FP$12:$FP42,FP44),"")</f>
        <v/>
      </c>
    </row>
    <row r="45" spans="2:173" s="304" customFormat="1" ht="27.75" customHeight="1" x14ac:dyDescent="0.4">
      <c r="B45" s="309" t="str">
        <f t="shared" si="0"/>
        <v/>
      </c>
      <c r="C45" s="292" t="str">
        <f t="shared" si="1"/>
        <v/>
      </c>
      <c r="D45" s="292" t="str">
        <f t="shared" si="2"/>
        <v/>
      </c>
      <c r="E45" s="292" t="str">
        <f t="shared" si="3"/>
        <v/>
      </c>
      <c r="F45" s="293" t="str">
        <f t="shared" si="4"/>
        <v/>
      </c>
      <c r="G45" s="293" t="str">
        <f t="shared" si="5"/>
        <v/>
      </c>
      <c r="H45" s="294" t="str">
        <f t="shared" si="6"/>
        <v/>
      </c>
      <c r="I45" s="294" t="str">
        <f t="shared" si="7"/>
        <v/>
      </c>
      <c r="J45" s="294" t="str">
        <f t="shared" si="8"/>
        <v/>
      </c>
      <c r="K45" s="294" t="str">
        <f t="shared" si="9"/>
        <v/>
      </c>
      <c r="L45" s="294" t="str">
        <f t="shared" si="10"/>
        <v/>
      </c>
      <c r="M45" s="295">
        <v>32</v>
      </c>
      <c r="N45" s="296"/>
      <c r="O45" s="296"/>
      <c r="P45" s="309" t="str">
        <f t="shared" si="11"/>
        <v/>
      </c>
      <c r="Q45" s="292" t="str">
        <f t="shared" si="12"/>
        <v/>
      </c>
      <c r="R45" s="292" t="str">
        <f t="shared" si="13"/>
        <v/>
      </c>
      <c r="S45" s="292" t="str">
        <f t="shared" si="14"/>
        <v/>
      </c>
      <c r="T45" s="293" t="str">
        <f t="shared" si="15"/>
        <v/>
      </c>
      <c r="U45" s="293" t="str">
        <f t="shared" si="16"/>
        <v/>
      </c>
      <c r="V45" s="294" t="str">
        <f t="shared" si="17"/>
        <v/>
      </c>
      <c r="W45" s="294" t="str">
        <f t="shared" si="18"/>
        <v/>
      </c>
      <c r="X45" s="294" t="str">
        <f t="shared" si="19"/>
        <v/>
      </c>
      <c r="Y45" s="294" t="str">
        <f t="shared" si="20"/>
        <v/>
      </c>
      <c r="Z45" s="294" t="str">
        <f t="shared" si="21"/>
        <v/>
      </c>
      <c r="AA45" s="295">
        <v>32</v>
      </c>
      <c r="AB45" s="296"/>
      <c r="AC45" s="297"/>
      <c r="AD45" s="310" t="str">
        <f t="shared" si="22"/>
        <v/>
      </c>
      <c r="AE45" s="292" t="str">
        <f t="shared" si="23"/>
        <v/>
      </c>
      <c r="AF45" s="292" t="str">
        <f t="shared" si="24"/>
        <v/>
      </c>
      <c r="AG45" s="293" t="str">
        <f t="shared" si="25"/>
        <v/>
      </c>
      <c r="AH45" s="293" t="str">
        <f t="shared" si="26"/>
        <v/>
      </c>
      <c r="AI45" s="293" t="str">
        <f t="shared" si="27"/>
        <v/>
      </c>
      <c r="AJ45" s="294" t="str">
        <f t="shared" si="28"/>
        <v/>
      </c>
      <c r="AK45" s="294" t="str">
        <f t="shared" si="29"/>
        <v/>
      </c>
      <c r="AL45" s="294" t="str">
        <f t="shared" si="30"/>
        <v/>
      </c>
      <c r="AM45" s="294" t="str">
        <f t="shared" si="31"/>
        <v/>
      </c>
      <c r="AN45" s="294" t="str">
        <f t="shared" si="32"/>
        <v/>
      </c>
      <c r="AO45" s="295">
        <v>32</v>
      </c>
      <c r="AP45" s="296"/>
      <c r="AQ45" s="296"/>
      <c r="AR45" s="310" t="str">
        <f t="shared" si="33"/>
        <v/>
      </c>
      <c r="AS45" s="292" t="str">
        <f t="shared" si="34"/>
        <v/>
      </c>
      <c r="AT45" s="292" t="str">
        <f t="shared" si="35"/>
        <v/>
      </c>
      <c r="AU45" s="293" t="str">
        <f t="shared" si="36"/>
        <v/>
      </c>
      <c r="AV45" s="293" t="str">
        <f t="shared" si="37"/>
        <v/>
      </c>
      <c r="AW45" s="293" t="str">
        <f t="shared" si="38"/>
        <v/>
      </c>
      <c r="AX45" s="294" t="str">
        <f t="shared" si="39"/>
        <v/>
      </c>
      <c r="AY45" s="294" t="str">
        <f t="shared" si="40"/>
        <v/>
      </c>
      <c r="AZ45" s="294" t="str">
        <f t="shared" si="41"/>
        <v/>
      </c>
      <c r="BA45" s="294" t="str">
        <f t="shared" si="42"/>
        <v/>
      </c>
      <c r="BB45" s="294" t="str">
        <f t="shared" si="43"/>
        <v/>
      </c>
      <c r="BC45" s="295">
        <v>32</v>
      </c>
      <c r="BD45" s="297"/>
      <c r="BE45" s="297"/>
      <c r="BF45" s="309" t="str">
        <f t="shared" si="44"/>
        <v/>
      </c>
      <c r="BG45" s="292" t="str">
        <f t="shared" si="45"/>
        <v/>
      </c>
      <c r="BH45" s="292" t="str">
        <f t="shared" si="46"/>
        <v/>
      </c>
      <c r="BI45" s="292" t="str">
        <f t="shared" si="47"/>
        <v/>
      </c>
      <c r="BJ45" s="293" t="str">
        <f t="shared" si="48"/>
        <v/>
      </c>
      <c r="BK45" s="293" t="str">
        <f t="shared" si="49"/>
        <v/>
      </c>
      <c r="BL45" s="293" t="str">
        <f t="shared" si="50"/>
        <v/>
      </c>
      <c r="BM45" s="293" t="str">
        <f t="shared" si="51"/>
        <v/>
      </c>
      <c r="BN45" s="293" t="str">
        <f t="shared" si="52"/>
        <v/>
      </c>
      <c r="BO45" s="293" t="str">
        <f t="shared" si="53"/>
        <v/>
      </c>
      <c r="BP45" s="294" t="str">
        <f t="shared" si="54"/>
        <v/>
      </c>
      <c r="BQ45" s="295">
        <v>32</v>
      </c>
      <c r="BR45" s="296"/>
      <c r="BS45" s="296"/>
      <c r="BT45" s="309" t="str">
        <f t="shared" si="55"/>
        <v/>
      </c>
      <c r="BU45" s="292" t="str">
        <f t="shared" si="56"/>
        <v/>
      </c>
      <c r="BV45" s="292" t="str">
        <f t="shared" si="57"/>
        <v/>
      </c>
      <c r="BW45" s="292" t="str">
        <f t="shared" si="58"/>
        <v/>
      </c>
      <c r="BX45" s="293" t="str">
        <f t="shared" si="59"/>
        <v/>
      </c>
      <c r="BY45" s="293" t="str">
        <f t="shared" si="60"/>
        <v/>
      </c>
      <c r="BZ45" s="294" t="str">
        <f t="shared" si="61"/>
        <v/>
      </c>
      <c r="CA45" s="294" t="str">
        <f t="shared" si="62"/>
        <v/>
      </c>
      <c r="CB45" s="294" t="str">
        <f t="shared" si="63"/>
        <v/>
      </c>
      <c r="CC45" s="294" t="str">
        <f t="shared" si="64"/>
        <v/>
      </c>
      <c r="CD45" s="294" t="str">
        <f t="shared" si="65"/>
        <v/>
      </c>
      <c r="CE45" s="295">
        <v>32</v>
      </c>
      <c r="CS45" s="254" t="str">
        <f>IFERROR(IF(AND('Classificação geral'!$H38="FEM",'Classificação geral'!$I38=1,'Classificação geral'!G38="Tapete"),'Classificação geral'!A38,""),"")</f>
        <v/>
      </c>
      <c r="CT45" s="254" t="str">
        <f>IFERROR(IF(AND('Classificação geral'!$H38="FEM",'Classificação geral'!$I38=1,'Classificação geral'!G38="Tapete"),'Classificação geral'!$B38,""),"")</f>
        <v/>
      </c>
      <c r="CU45" s="255" t="str">
        <f>IF($CT45='Classificação geral'!$B38,'Classificação geral'!$C38,"")</f>
        <v/>
      </c>
      <c r="CV45" s="255" t="str">
        <f>IF($CT45='Classificação geral'!$B38,'Classificação geral'!$D38,"")</f>
        <v/>
      </c>
      <c r="CW45" s="255" t="str">
        <f>IF($CT45='Classificação geral'!$B38,'Classificação geral'!$H38,"")</f>
        <v/>
      </c>
      <c r="CX45" s="255" t="str">
        <f>IF($CW45='Classificação geral'!$H38,'Classificação geral'!$I38,"")</f>
        <v/>
      </c>
      <c r="CY45" s="255" t="str">
        <f>IF($CX45='Classificação geral'!$I38,'Classificação geral'!$AA38,"")</f>
        <v/>
      </c>
      <c r="CZ45" s="255" t="str">
        <f>IF($CX45='Classificação geral'!$I38,'Classificação geral'!$AC38,"")</f>
        <v/>
      </c>
      <c r="DA45" s="255" t="str">
        <f>IF($CX45='Classificação geral'!$I38,'Classificação geral'!$AD38,"")</f>
        <v/>
      </c>
      <c r="DB45" s="255" t="str">
        <f>IF($CX45='Classificação geral'!$I38,'Classificação geral'!$M38,"")</f>
        <v/>
      </c>
      <c r="DC45" s="255" t="str">
        <f>IF($CX45='Classificação geral'!$I38,'Classificação geral'!$AH38,"")</f>
        <v/>
      </c>
      <c r="DD45" s="256" t="str">
        <f>IFERROR(RANK(DC45,DC:DC,0)+ COUNTIF($DC$12:DC44,DC45),"")</f>
        <v/>
      </c>
      <c r="DF45" s="254" t="str">
        <f>IFERROR(IF(AND('Classificação geral'!$H38="mas",'Classificação geral'!$I38=1,'Classificação geral'!$G38="Tapete"),'Classificação geral'!$A38,""),"")</f>
        <v/>
      </c>
      <c r="DG45" s="254" t="str">
        <f>IFERROR(IF(AND('Classificação geral'!$H38="mas",'Classificação geral'!$I38=1,'Classificação geral'!$G38="Tapete"),'Classificação geral'!$B38,""),"")</f>
        <v/>
      </c>
      <c r="DH45" s="255" t="str">
        <f>IF($DG45='Classificação geral'!$B38,'Classificação geral'!$C38,"")</f>
        <v/>
      </c>
      <c r="DI45" s="255" t="str">
        <f>IF($DG45='Classificação geral'!$B38,'Classificação geral'!$D38,"")</f>
        <v/>
      </c>
      <c r="DJ45" s="255" t="str">
        <f>IF($DG45='Classificação geral'!$B38,'Classificação geral'!$H38,"")</f>
        <v/>
      </c>
      <c r="DK45" s="254" t="str">
        <f>IFERROR(IF(AND($DJ45="mas",'Classificação geral'!$I38=1),'Classificação geral'!I38,""),"")</f>
        <v/>
      </c>
      <c r="DL45" s="254" t="str">
        <f>IFERROR(IF(AND($DJ45="mas",'Classificação geral'!$I38=1),'Classificação geral'!AA38,""),"")</f>
        <v/>
      </c>
      <c r="DM45" s="254" t="str">
        <f>IFERROR(IF(AND($DJ45="mas",'Classificação geral'!$I38=1),'Classificação geral'!AC38,""),"")</f>
        <v/>
      </c>
      <c r="DN45" s="254" t="str">
        <f>IFERROR(IF(AND($DJ45="mas",'Classificação geral'!$I38=1),'Classificação geral'!AD38,""),"")</f>
        <v/>
      </c>
      <c r="DO45" s="254" t="str">
        <f>IFERROR(IF(AND($DJ45="mas",'Classificação geral'!$I38=1),'Classificação geral'!M38,""),"")</f>
        <v/>
      </c>
      <c r="DP45" s="254" t="str">
        <f>IFERROR(IF(AND($DJ45="mas",'Classificação geral'!$I38=1),'Classificação geral'!AH38,""),"")</f>
        <v/>
      </c>
      <c r="DQ45" s="256" t="str">
        <f>IFERROR(RANK(DP45,DP:DP,0)+ COUNTIF($DP$12:DP44,DP45),"")</f>
        <v/>
      </c>
      <c r="DS45" s="254" t="str">
        <f>IFERROR(IF(AND('Classificação geral'!$H38="fem",'Classificação geral'!$I38=2,'Classificação geral'!$G38="Tapete"),'Classificação geral'!$A38,""),"")</f>
        <v/>
      </c>
      <c r="DT45" s="254" t="str">
        <f>IFERROR(IF(AND('Classificação geral'!$H38="fem",'Classificação geral'!$I38=2,'Classificação geral'!$G38="Tapete"),'Classificação geral'!$B38,""),"")</f>
        <v/>
      </c>
      <c r="DU45" s="255" t="str">
        <f>IF($DT45='Classificação geral'!$B38,'Classificação geral'!$C38,"")</f>
        <v/>
      </c>
      <c r="DV45" s="255" t="str">
        <f>IF($DT45='Classificação geral'!$B38,'Classificação geral'!$D38,"")</f>
        <v/>
      </c>
      <c r="DW45" s="255" t="str">
        <f>IF($DT45='Classificação geral'!$B38,'Classificação geral'!$H38,"")</f>
        <v/>
      </c>
      <c r="DX45" s="254" t="str">
        <f>IFERROR(IF(AND($DW45="fem",'Classificação geral'!$I38=2),'Classificação geral'!I38,""),"")</f>
        <v/>
      </c>
      <c r="DY45" s="254" t="str">
        <f>IFERROR(IF(AND($DW45="fem",'Classificação geral'!$I38=2),'Classificação geral'!AA38,""),"")</f>
        <v/>
      </c>
      <c r="DZ45" s="254" t="str">
        <f>IFERROR(IF(AND($DW45="fem",'Classificação geral'!$I38=2),'Classificação geral'!AC38,""),"")</f>
        <v/>
      </c>
      <c r="EA45" s="254" t="str">
        <f>IFERROR(IF(AND($DW45="fem",'Classificação geral'!$I38=2),'Classificação geral'!AD38,""),"")</f>
        <v/>
      </c>
      <c r="EB45" s="254" t="str">
        <f>IFERROR(IF(AND($DW45="fem",'Classificação geral'!$I38=2),'Classificação geral'!M38,""),"")</f>
        <v/>
      </c>
      <c r="EC45" s="254" t="str">
        <f>IFERROR(IF(AND($DW45="fem",'Classificação geral'!$I38=2),'Classificação geral'!AH38,""),"")</f>
        <v/>
      </c>
      <c r="ED45" s="256" t="str">
        <f>IFERROR(RANK(EC45,EC:EC,0)+ COUNTIF(EC$12:$EC43,EC45),"")</f>
        <v/>
      </c>
      <c r="EE45" s="244"/>
      <c r="EF45" s="254" t="str">
        <f>IFERROR(IF(AND('Classificação geral'!$H38="mas",'Classificação geral'!$I38=2,'Classificação geral'!$G38="Tapete"),'Classificação geral'!$A38,""),"")</f>
        <v/>
      </c>
      <c r="EG45" s="254" t="str">
        <f>IFERROR(IF(AND('Classificação geral'!$H38="mas",'Classificação geral'!$I38=2,'Classificação geral'!$G38="Tapete"),'Classificação geral'!$B38,""),"")</f>
        <v/>
      </c>
      <c r="EH45" s="255" t="str">
        <f>IF($EG45='Classificação geral'!$B38,'Classificação geral'!$C38,"")</f>
        <v/>
      </c>
      <c r="EI45" s="255" t="str">
        <f>IF($EG45='Classificação geral'!$B38,'Classificação geral'!$D38,"")</f>
        <v/>
      </c>
      <c r="EJ45" s="255" t="str">
        <f>IF($EG45='Classificação geral'!$B38,'Classificação geral'!$H38,"")</f>
        <v/>
      </c>
      <c r="EK45" s="254" t="str">
        <f>IFERROR(IF(AND($EJ45="mas",'Classificação geral'!$I38=2),'Classificação geral'!I38,""),"")</f>
        <v/>
      </c>
      <c r="EL45" s="254" t="str">
        <f>IFERROR(IF(AND($EJ45="mas",'Classificação geral'!$I38=2),'Classificação geral'!AA38,""),"")</f>
        <v/>
      </c>
      <c r="EM45" s="254" t="str">
        <f>IFERROR(IF(AND($EJ45="mas",'Classificação geral'!$I38=2),'Classificação geral'!AC38,""),"")</f>
        <v/>
      </c>
      <c r="EN45" s="254" t="str">
        <f>IFERROR(IF(AND($EJ45="mas",'Classificação geral'!$I38=2),'Classificação geral'!AD38,""),"")</f>
        <v/>
      </c>
      <c r="EO45" s="254" t="str">
        <f>IFERROR(IF(AND($EJ45="mas",'Classificação geral'!$I38=2),'Classificação geral'!M38,""),"")</f>
        <v/>
      </c>
      <c r="EP45" s="254" t="str">
        <f>IFERROR(IF(AND($EJ45="mas",'Classificação geral'!$I38=2),'Classificação geral'!AH38,""),"")</f>
        <v/>
      </c>
      <c r="EQ45" s="256" t="str">
        <f>IFERROR(RANK(EP45,EP:EP,0)+ COUNTIF($EP$12:EP$12,EP45),"")</f>
        <v/>
      </c>
      <c r="ER45" s="244"/>
      <c r="ES45" s="254" t="str">
        <f>IFERROR(IF(AND('Classificação geral'!$H38="fem",'Classificação geral'!$I38=3,'Classificação geral'!$G38="Tapete"),'Classificação geral'!$A38,""),"")</f>
        <v/>
      </c>
      <c r="ET45" s="254" t="str">
        <f>IFERROR(IF(AND('Classificação geral'!$H38="fem",'Classificação geral'!$I38=3,'Classificação geral'!$G38="Tapete"),'Classificação geral'!$B38,""),"")</f>
        <v/>
      </c>
      <c r="EU45" s="255" t="str">
        <f>IF($ET45='Classificação geral'!$B38,'Classificação geral'!$C38,"")</f>
        <v/>
      </c>
      <c r="EV45" s="255" t="str">
        <f>IF($ET45='Classificação geral'!$B38,'Classificação geral'!$D38,"")</f>
        <v/>
      </c>
      <c r="EW45" s="255" t="str">
        <f>IF($ET45='Classificação geral'!$B38,'Classificação geral'!$H38,"")</f>
        <v/>
      </c>
      <c r="EX45" s="255" t="str">
        <f>IF($EW45='Classificação geral'!$H38,'Classificação geral'!$I38,"")</f>
        <v/>
      </c>
      <c r="EY45" s="255" t="str">
        <f>IF($EX45='Classificação geral'!$I38,'Classificação geral'!$AA38,"")</f>
        <v/>
      </c>
      <c r="EZ45" s="255" t="str">
        <f>IF($EX45='Classificação geral'!$I38,'Classificação geral'!$AC38,"")</f>
        <v/>
      </c>
      <c r="FA45" s="255" t="str">
        <f>IF($EX45='Classificação geral'!$I38,'Classificação geral'!$AD38,"")</f>
        <v/>
      </c>
      <c r="FB45" s="255" t="str">
        <f>IF($EX45='Classificação geral'!$I38,'Classificação geral'!$M38,"")</f>
        <v/>
      </c>
      <c r="FC45" s="255" t="str">
        <f>IF($EX45='Classificação geral'!$I38,'Classificação geral'!$AH38,"")</f>
        <v/>
      </c>
      <c r="FD45" s="256" t="str">
        <f>IFERROR(RANK(FC45,FC:FC,0)+ COUNTIF($FC$12:FC43,FC45),"")</f>
        <v/>
      </c>
      <c r="FE45" s="244"/>
      <c r="FF45" s="254" t="str">
        <f>IFERROR(IF(AND('Classificação geral'!$H38="mas",'Classificação geral'!$I38=3,'Classificação geral'!$G38="Tapete"),'Classificação geral'!$A38,""),"")</f>
        <v/>
      </c>
      <c r="FG45" s="254" t="str">
        <f>IFERROR(IF(AND('Classificação geral'!$H38="mas",'Classificação geral'!$I38=3,'Classificação geral'!$G38="Tapete"),'Classificação geral'!$B38,""),"")</f>
        <v/>
      </c>
      <c r="FH45" s="255" t="str">
        <f>IF($FG45='Classificação geral'!$B38,'Classificação geral'!$C38,"")</f>
        <v/>
      </c>
      <c r="FI45" s="255" t="str">
        <f>IF($FG45='Classificação geral'!$B38,'Classificação geral'!$D38,"")</f>
        <v/>
      </c>
      <c r="FJ45" s="255" t="str">
        <f>IF($FG45='Classificação geral'!$B38,'Classificação geral'!$H38,"")</f>
        <v/>
      </c>
      <c r="FK45" s="254" t="str">
        <f>IFERROR(IF(AND($FJ45="mas",'Classificação geral'!$I38=3),'Classificação geral'!I38,""),"")</f>
        <v/>
      </c>
      <c r="FL45" s="254" t="str">
        <f>IFERROR(IF(AND($FJ45="mas",'Classificação geral'!$I38=3),'Classificação geral'!AA38,""),"")</f>
        <v/>
      </c>
      <c r="FM45" s="254" t="str">
        <f>IFERROR(IF(AND($FJ45="mas",'Classificação geral'!$I38=3),'Classificação geral'!AC38,""),"")</f>
        <v/>
      </c>
      <c r="FN45" s="254" t="str">
        <f>IFERROR(IF(AND($FJ45="mas",'Classificação geral'!$I38=3),'Classificação geral'!AD38,""),"")</f>
        <v/>
      </c>
      <c r="FO45" s="254" t="str">
        <f>IFERROR(IF(AND($FJ45="mas",'Classificação geral'!$I38=3),'Classificação geral'!M38,""),"")</f>
        <v/>
      </c>
      <c r="FP45" s="254" t="str">
        <f>IFERROR(IF(AND($FJ45="mas",'Classificação geral'!$I38=3),'Classificação geral'!AH38,""),"")</f>
        <v/>
      </c>
      <c r="FQ45" s="256" t="str">
        <f>IFERROR(RANK(FP45,FP:FP,0)+ COUNTIF(FP$12:$FP43,FP45),"")</f>
        <v/>
      </c>
    </row>
    <row r="46" spans="2:173" s="304" customFormat="1" ht="27.75" customHeight="1" x14ac:dyDescent="0.4">
      <c r="B46" s="309" t="str">
        <f t="shared" si="0"/>
        <v/>
      </c>
      <c r="C46" s="292" t="str">
        <f t="shared" si="1"/>
        <v/>
      </c>
      <c r="D46" s="292" t="str">
        <f t="shared" si="2"/>
        <v/>
      </c>
      <c r="E46" s="292" t="str">
        <f t="shared" si="3"/>
        <v/>
      </c>
      <c r="F46" s="293" t="str">
        <f t="shared" si="4"/>
        <v/>
      </c>
      <c r="G46" s="293" t="str">
        <f t="shared" si="5"/>
        <v/>
      </c>
      <c r="H46" s="294" t="str">
        <f t="shared" si="6"/>
        <v/>
      </c>
      <c r="I46" s="294" t="str">
        <f t="shared" si="7"/>
        <v/>
      </c>
      <c r="J46" s="294" t="str">
        <f t="shared" si="8"/>
        <v/>
      </c>
      <c r="K46" s="294" t="str">
        <f t="shared" si="9"/>
        <v/>
      </c>
      <c r="L46" s="294" t="str">
        <f t="shared" si="10"/>
        <v/>
      </c>
      <c r="M46" s="295">
        <v>33</v>
      </c>
      <c r="N46" s="296"/>
      <c r="O46" s="296"/>
      <c r="P46" s="309" t="str">
        <f t="shared" si="11"/>
        <v/>
      </c>
      <c r="Q46" s="292" t="str">
        <f t="shared" si="12"/>
        <v/>
      </c>
      <c r="R46" s="292" t="str">
        <f t="shared" si="13"/>
        <v/>
      </c>
      <c r="S46" s="292" t="str">
        <f t="shared" si="14"/>
        <v/>
      </c>
      <c r="T46" s="293" t="str">
        <f t="shared" si="15"/>
        <v/>
      </c>
      <c r="U46" s="293" t="str">
        <f t="shared" si="16"/>
        <v/>
      </c>
      <c r="V46" s="294" t="str">
        <f t="shared" si="17"/>
        <v/>
      </c>
      <c r="W46" s="294" t="str">
        <f t="shared" si="18"/>
        <v/>
      </c>
      <c r="X46" s="294" t="str">
        <f t="shared" si="19"/>
        <v/>
      </c>
      <c r="Y46" s="294" t="str">
        <f t="shared" si="20"/>
        <v/>
      </c>
      <c r="Z46" s="294" t="str">
        <f t="shared" si="21"/>
        <v/>
      </c>
      <c r="AA46" s="295">
        <v>33</v>
      </c>
      <c r="AB46" s="296"/>
      <c r="AC46" s="297"/>
      <c r="AD46" s="310" t="str">
        <f t="shared" si="22"/>
        <v/>
      </c>
      <c r="AE46" s="292" t="str">
        <f t="shared" si="23"/>
        <v/>
      </c>
      <c r="AF46" s="292" t="str">
        <f t="shared" si="24"/>
        <v/>
      </c>
      <c r="AG46" s="293" t="str">
        <f t="shared" si="25"/>
        <v/>
      </c>
      <c r="AH46" s="293" t="str">
        <f t="shared" si="26"/>
        <v/>
      </c>
      <c r="AI46" s="293" t="str">
        <f t="shared" si="27"/>
        <v/>
      </c>
      <c r="AJ46" s="294" t="str">
        <f t="shared" si="28"/>
        <v/>
      </c>
      <c r="AK46" s="294" t="str">
        <f t="shared" si="29"/>
        <v/>
      </c>
      <c r="AL46" s="294" t="str">
        <f t="shared" si="30"/>
        <v/>
      </c>
      <c r="AM46" s="294" t="str">
        <f t="shared" si="31"/>
        <v/>
      </c>
      <c r="AN46" s="294" t="str">
        <f t="shared" si="32"/>
        <v/>
      </c>
      <c r="AO46" s="295">
        <v>33</v>
      </c>
      <c r="AP46" s="296"/>
      <c r="AQ46" s="296"/>
      <c r="AR46" s="310" t="str">
        <f t="shared" si="33"/>
        <v/>
      </c>
      <c r="AS46" s="292" t="str">
        <f t="shared" si="34"/>
        <v/>
      </c>
      <c r="AT46" s="292" t="str">
        <f t="shared" si="35"/>
        <v/>
      </c>
      <c r="AU46" s="293" t="str">
        <f t="shared" si="36"/>
        <v/>
      </c>
      <c r="AV46" s="293" t="str">
        <f t="shared" si="37"/>
        <v/>
      </c>
      <c r="AW46" s="293" t="str">
        <f t="shared" si="38"/>
        <v/>
      </c>
      <c r="AX46" s="294" t="str">
        <f t="shared" si="39"/>
        <v/>
      </c>
      <c r="AY46" s="294" t="str">
        <f t="shared" si="40"/>
        <v/>
      </c>
      <c r="AZ46" s="294" t="str">
        <f t="shared" si="41"/>
        <v/>
      </c>
      <c r="BA46" s="294" t="str">
        <f t="shared" si="42"/>
        <v/>
      </c>
      <c r="BB46" s="294" t="str">
        <f t="shared" si="43"/>
        <v/>
      </c>
      <c r="BC46" s="295">
        <v>33</v>
      </c>
      <c r="BD46" s="297"/>
      <c r="BE46" s="297"/>
      <c r="BF46" s="309" t="str">
        <f t="shared" si="44"/>
        <v/>
      </c>
      <c r="BG46" s="292" t="str">
        <f t="shared" si="45"/>
        <v/>
      </c>
      <c r="BH46" s="292" t="str">
        <f t="shared" si="46"/>
        <v/>
      </c>
      <c r="BI46" s="292" t="str">
        <f t="shared" si="47"/>
        <v/>
      </c>
      <c r="BJ46" s="293" t="str">
        <f t="shared" si="48"/>
        <v/>
      </c>
      <c r="BK46" s="293" t="str">
        <f t="shared" si="49"/>
        <v/>
      </c>
      <c r="BL46" s="293" t="str">
        <f t="shared" si="50"/>
        <v/>
      </c>
      <c r="BM46" s="293" t="str">
        <f t="shared" si="51"/>
        <v/>
      </c>
      <c r="BN46" s="293" t="str">
        <f t="shared" si="52"/>
        <v/>
      </c>
      <c r="BO46" s="293" t="str">
        <f t="shared" si="53"/>
        <v/>
      </c>
      <c r="BP46" s="294" t="str">
        <f t="shared" si="54"/>
        <v/>
      </c>
      <c r="BQ46" s="295">
        <v>33</v>
      </c>
      <c r="BR46" s="296"/>
      <c r="BS46" s="296"/>
      <c r="BT46" s="309" t="str">
        <f t="shared" si="55"/>
        <v/>
      </c>
      <c r="BU46" s="292" t="str">
        <f t="shared" si="56"/>
        <v/>
      </c>
      <c r="BV46" s="292" t="str">
        <f t="shared" si="57"/>
        <v/>
      </c>
      <c r="BW46" s="292" t="str">
        <f t="shared" si="58"/>
        <v/>
      </c>
      <c r="BX46" s="293" t="str">
        <f t="shared" si="59"/>
        <v/>
      </c>
      <c r="BY46" s="293" t="str">
        <f t="shared" si="60"/>
        <v/>
      </c>
      <c r="BZ46" s="294" t="str">
        <f t="shared" si="61"/>
        <v/>
      </c>
      <c r="CA46" s="294" t="str">
        <f t="shared" si="62"/>
        <v/>
      </c>
      <c r="CB46" s="294" t="str">
        <f t="shared" si="63"/>
        <v/>
      </c>
      <c r="CC46" s="294" t="str">
        <f t="shared" si="64"/>
        <v/>
      </c>
      <c r="CD46" s="294" t="str">
        <f t="shared" si="65"/>
        <v/>
      </c>
      <c r="CE46" s="295">
        <v>33</v>
      </c>
      <c r="CS46" s="254" t="str">
        <f>IFERROR(IF(AND('Classificação geral'!$H39="FEM",'Classificação geral'!$I39=1,'Classificação geral'!G39="Tapete"),'Classificação geral'!A39,""),"")</f>
        <v/>
      </c>
      <c r="CT46" s="254" t="str">
        <f>IFERROR(IF(AND('Classificação geral'!$H39="FEM",'Classificação geral'!$I39=1,'Classificação geral'!G39="Tapete"),'Classificação geral'!$B39,""),"")</f>
        <v/>
      </c>
      <c r="CU46" s="255" t="str">
        <f>IF($CT46='Classificação geral'!$B39,'Classificação geral'!$C39,"")</f>
        <v/>
      </c>
      <c r="CV46" s="255" t="str">
        <f>IF($CT46='Classificação geral'!$B39,'Classificação geral'!$D39,"")</f>
        <v/>
      </c>
      <c r="CW46" s="255" t="str">
        <f>IF($CT46='Classificação geral'!$B39,'Classificação geral'!$H39,"")</f>
        <v/>
      </c>
      <c r="CX46" s="255" t="str">
        <f>IF($CW46='Classificação geral'!$H39,'Classificação geral'!$I39,"")</f>
        <v/>
      </c>
      <c r="CY46" s="255" t="str">
        <f>IF($CX46='Classificação geral'!$I39,'Classificação geral'!$AA39,"")</f>
        <v/>
      </c>
      <c r="CZ46" s="255" t="str">
        <f>IF($CX46='Classificação geral'!$I39,'Classificação geral'!$AC39,"")</f>
        <v/>
      </c>
      <c r="DA46" s="255" t="str">
        <f>IF($CX46='Classificação geral'!$I39,'Classificação geral'!$AD39,"")</f>
        <v/>
      </c>
      <c r="DB46" s="255" t="str">
        <f>IF($CX46='Classificação geral'!$I39,'Classificação geral'!$M39,"")</f>
        <v/>
      </c>
      <c r="DC46" s="255" t="str">
        <f>IF($CX46='Classificação geral'!$I39,'Classificação geral'!$AH39,"")</f>
        <v/>
      </c>
      <c r="DD46" s="256" t="str">
        <f>IFERROR(RANK(DC46,DC:DC,0)+ COUNTIF($DC$12:DC45,DC46),"")</f>
        <v/>
      </c>
      <c r="DF46" s="254" t="str">
        <f>IFERROR(IF(AND('Classificação geral'!$H39="mas",'Classificação geral'!$I39=1,'Classificação geral'!$G39="Tapete"),'Classificação geral'!$A39,""),"")</f>
        <v/>
      </c>
      <c r="DG46" s="254" t="str">
        <f>IFERROR(IF(AND('Classificação geral'!$H39="mas",'Classificação geral'!$I39=1,'Classificação geral'!$G39="Tapete"),'Classificação geral'!$B39,""),"")</f>
        <v/>
      </c>
      <c r="DH46" s="255" t="str">
        <f>IF($DG46='Classificação geral'!$B39,'Classificação geral'!$C39,"")</f>
        <v/>
      </c>
      <c r="DI46" s="255" t="str">
        <f>IF($DG46='Classificação geral'!$B39,'Classificação geral'!$D39,"")</f>
        <v/>
      </c>
      <c r="DJ46" s="255" t="str">
        <f>IF($DG46='Classificação geral'!$B39,'Classificação geral'!$H39,"")</f>
        <v/>
      </c>
      <c r="DK46" s="254" t="str">
        <f>IFERROR(IF(AND($DJ46="mas",'Classificação geral'!$I39=1),'Classificação geral'!I39,""),"")</f>
        <v/>
      </c>
      <c r="DL46" s="254" t="str">
        <f>IFERROR(IF(AND($DJ46="mas",'Classificação geral'!$I39=1),'Classificação geral'!AA39,""),"")</f>
        <v/>
      </c>
      <c r="DM46" s="254" t="str">
        <f>IFERROR(IF(AND($DJ46="mas",'Classificação geral'!$I39=1),'Classificação geral'!AC39,""),"")</f>
        <v/>
      </c>
      <c r="DN46" s="254" t="str">
        <f>IFERROR(IF(AND($DJ46="mas",'Classificação geral'!$I39=1),'Classificação geral'!AD39,""),"")</f>
        <v/>
      </c>
      <c r="DO46" s="254" t="str">
        <f>IFERROR(IF(AND($DJ46="mas",'Classificação geral'!$I39=1),'Classificação geral'!M39,""),"")</f>
        <v/>
      </c>
      <c r="DP46" s="254" t="str">
        <f>IFERROR(IF(AND($DJ46="mas",'Classificação geral'!$I39=1),'Classificação geral'!AH39,""),"")</f>
        <v/>
      </c>
      <c r="DQ46" s="256" t="str">
        <f>IFERROR(RANK(DP46,DP:DP,0)+ COUNTIF($DP$12:DP45,DP46),"")</f>
        <v/>
      </c>
      <c r="DS46" s="254" t="str">
        <f>IFERROR(IF(AND('Classificação geral'!$H39="fem",'Classificação geral'!$I39=2,'Classificação geral'!$G39="Tapete"),'Classificação geral'!$A39,""),"")</f>
        <v/>
      </c>
      <c r="DT46" s="254" t="str">
        <f>IFERROR(IF(AND('Classificação geral'!$H39="fem",'Classificação geral'!$I39=2,'Classificação geral'!$G39="Tapete"),'Classificação geral'!$B39,""),"")</f>
        <v/>
      </c>
      <c r="DU46" s="255" t="str">
        <f>IF($DT46='Classificação geral'!$B39,'Classificação geral'!$C39,"")</f>
        <v/>
      </c>
      <c r="DV46" s="255" t="str">
        <f>IF($DT46='Classificação geral'!$B39,'Classificação geral'!$D39,"")</f>
        <v/>
      </c>
      <c r="DW46" s="255" t="str">
        <f>IF($DT46='Classificação geral'!$B39,'Classificação geral'!$H39,"")</f>
        <v/>
      </c>
      <c r="DX46" s="254" t="str">
        <f>IFERROR(IF(AND($DW46="fem",'Classificação geral'!$I39=2),'Classificação geral'!I39,""),"")</f>
        <v/>
      </c>
      <c r="DY46" s="254" t="str">
        <f>IFERROR(IF(AND($DW46="fem",'Classificação geral'!$I39=2),'Classificação geral'!AA39,""),"")</f>
        <v/>
      </c>
      <c r="DZ46" s="254" t="str">
        <f>IFERROR(IF(AND($DW46="fem",'Classificação geral'!$I39=2),'Classificação geral'!AC39,""),"")</f>
        <v/>
      </c>
      <c r="EA46" s="254" t="str">
        <f>IFERROR(IF(AND($DW46="fem",'Classificação geral'!$I39=2),'Classificação geral'!AD39,""),"")</f>
        <v/>
      </c>
      <c r="EB46" s="254" t="str">
        <f>IFERROR(IF(AND($DW46="fem",'Classificação geral'!$I39=2),'Classificação geral'!M39,""),"")</f>
        <v/>
      </c>
      <c r="EC46" s="254" t="str">
        <f>IFERROR(IF(AND($DW46="fem",'Classificação geral'!$I39=2),'Classificação geral'!AH39,""),"")</f>
        <v/>
      </c>
      <c r="ED46" s="256" t="str">
        <f>IFERROR(RANK(EC46,EC:EC,0)+ COUNTIF(EC$12:$EC44,EC46),"")</f>
        <v/>
      </c>
      <c r="EE46" s="244"/>
      <c r="EF46" s="254" t="str">
        <f>IFERROR(IF(AND('Classificação geral'!$H39="mas",'Classificação geral'!$I39=2,'Classificação geral'!$G39="Tapete"),'Classificação geral'!$A39,""),"")</f>
        <v/>
      </c>
      <c r="EG46" s="254" t="str">
        <f>IFERROR(IF(AND('Classificação geral'!$H39="mas",'Classificação geral'!$I39=2,'Classificação geral'!$G39="Tapete"),'Classificação geral'!$B39,""),"")</f>
        <v/>
      </c>
      <c r="EH46" s="255" t="str">
        <f>IF($EG46='Classificação geral'!$B39,'Classificação geral'!$C39,"")</f>
        <v/>
      </c>
      <c r="EI46" s="255" t="str">
        <f>IF($EG46='Classificação geral'!$B39,'Classificação geral'!$D39,"")</f>
        <v/>
      </c>
      <c r="EJ46" s="255" t="str">
        <f>IF($EG46='Classificação geral'!$B39,'Classificação geral'!$H39,"")</f>
        <v/>
      </c>
      <c r="EK46" s="254" t="str">
        <f>IFERROR(IF(AND($EJ46="mas",'Classificação geral'!$I39=2),'Classificação geral'!I39,""),"")</f>
        <v/>
      </c>
      <c r="EL46" s="254" t="str">
        <f>IFERROR(IF(AND($EJ46="mas",'Classificação geral'!$I39=2),'Classificação geral'!AA39,""),"")</f>
        <v/>
      </c>
      <c r="EM46" s="254" t="str">
        <f>IFERROR(IF(AND($EJ46="mas",'Classificação geral'!$I39=2),'Classificação geral'!AC39,""),"")</f>
        <v/>
      </c>
      <c r="EN46" s="254" t="str">
        <f>IFERROR(IF(AND($EJ46="mas",'Classificação geral'!$I39=2),'Classificação geral'!AD39,""),"")</f>
        <v/>
      </c>
      <c r="EO46" s="254" t="str">
        <f>IFERROR(IF(AND($EJ46="mas",'Classificação geral'!$I39=2),'Classificação geral'!M39,""),"")</f>
        <v/>
      </c>
      <c r="EP46" s="254" t="str">
        <f>IFERROR(IF(AND($EJ46="mas",'Classificação geral'!$I39=2),'Classificação geral'!AH39,""),"")</f>
        <v/>
      </c>
      <c r="EQ46" s="256" t="str">
        <f>IFERROR(RANK(EP46,EP:EP,0)+ COUNTIF($EP$12:EP$12,EP46),"")</f>
        <v/>
      </c>
      <c r="ER46" s="244"/>
      <c r="ES46" s="254" t="str">
        <f>IFERROR(IF(AND('Classificação geral'!$H39="fem",'Classificação geral'!$I39=3,'Classificação geral'!$G39="Tapete"),'Classificação geral'!$A39,""),"")</f>
        <v/>
      </c>
      <c r="ET46" s="254" t="str">
        <f>IFERROR(IF(AND('Classificação geral'!$H39="fem",'Classificação geral'!$I39=3,'Classificação geral'!$G39="Tapete"),'Classificação geral'!$B39,""),"")</f>
        <v/>
      </c>
      <c r="EU46" s="255" t="str">
        <f>IF($ET46='Classificação geral'!$B39,'Classificação geral'!$C39,"")</f>
        <v/>
      </c>
      <c r="EV46" s="255" t="str">
        <f>IF($ET46='Classificação geral'!$B39,'Classificação geral'!$D39,"")</f>
        <v/>
      </c>
      <c r="EW46" s="255" t="str">
        <f>IF($ET46='Classificação geral'!$B39,'Classificação geral'!$H39,"")</f>
        <v/>
      </c>
      <c r="EX46" s="255" t="str">
        <f>IF($EW46='Classificação geral'!$H39,'Classificação geral'!$I39,"")</f>
        <v/>
      </c>
      <c r="EY46" s="255" t="str">
        <f>IF($EX46='Classificação geral'!$I39,'Classificação geral'!$AA39,"")</f>
        <v/>
      </c>
      <c r="EZ46" s="255" t="str">
        <f>IF($EX46='Classificação geral'!$I39,'Classificação geral'!$AC39,"")</f>
        <v/>
      </c>
      <c r="FA46" s="255" t="str">
        <f>IF($EX46='Classificação geral'!$I39,'Classificação geral'!$AD39,"")</f>
        <v/>
      </c>
      <c r="FB46" s="255" t="str">
        <f>IF($EX46='Classificação geral'!$I39,'Classificação geral'!$M39,"")</f>
        <v/>
      </c>
      <c r="FC46" s="255" t="str">
        <f>IF($EX46='Classificação geral'!$I39,'Classificação geral'!$AH39,"")</f>
        <v/>
      </c>
      <c r="FD46" s="256" t="str">
        <f>IFERROR(RANK(FC46,FC:FC,0)+ COUNTIF($FC$12:FC44,FC46),"")</f>
        <v/>
      </c>
      <c r="FE46" s="244"/>
      <c r="FF46" s="254" t="str">
        <f>IFERROR(IF(AND('Classificação geral'!$H39="mas",'Classificação geral'!$I39=3,'Classificação geral'!$G39="Tapete"),'Classificação geral'!$A39,""),"")</f>
        <v/>
      </c>
      <c r="FG46" s="254" t="str">
        <f>IFERROR(IF(AND('Classificação geral'!$H39="mas",'Classificação geral'!$I39=3,'Classificação geral'!$G39="Tapete"),'Classificação geral'!$B39,""),"")</f>
        <v/>
      </c>
      <c r="FH46" s="255" t="str">
        <f>IF($FG46='Classificação geral'!$B39,'Classificação geral'!$C39,"")</f>
        <v/>
      </c>
      <c r="FI46" s="255" t="str">
        <f>IF($FG46='Classificação geral'!$B39,'Classificação geral'!$D39,"")</f>
        <v/>
      </c>
      <c r="FJ46" s="255" t="str">
        <f>IF($FG46='Classificação geral'!$B39,'Classificação geral'!$H39,"")</f>
        <v/>
      </c>
      <c r="FK46" s="254" t="str">
        <f>IFERROR(IF(AND($FJ46="mas",'Classificação geral'!$I39=3),'Classificação geral'!I39,""),"")</f>
        <v/>
      </c>
      <c r="FL46" s="254" t="str">
        <f>IFERROR(IF(AND($FJ46="mas",'Classificação geral'!$I39=3),'Classificação geral'!AA39,""),"")</f>
        <v/>
      </c>
      <c r="FM46" s="254" t="str">
        <f>IFERROR(IF(AND($FJ46="mas",'Classificação geral'!$I39=3),'Classificação geral'!AC39,""),"")</f>
        <v/>
      </c>
      <c r="FN46" s="254" t="str">
        <f>IFERROR(IF(AND($FJ46="mas",'Classificação geral'!$I39=3),'Classificação geral'!AD39,""),"")</f>
        <v/>
      </c>
      <c r="FO46" s="254" t="str">
        <f>IFERROR(IF(AND($FJ46="mas",'Classificação geral'!$I39=3),'Classificação geral'!M39,""),"")</f>
        <v/>
      </c>
      <c r="FP46" s="254" t="str">
        <f>IFERROR(IF(AND($FJ46="mas",'Classificação geral'!$I39=3),'Classificação geral'!AH39,""),"")</f>
        <v/>
      </c>
      <c r="FQ46" s="256" t="str">
        <f>IFERROR(RANK(FP46,FP:FP,0)+ COUNTIF(FP$12:$FP44,FP46),"")</f>
        <v/>
      </c>
    </row>
    <row r="47" spans="2:173" s="304" customFormat="1" ht="27.75" customHeight="1" x14ac:dyDescent="0.4">
      <c r="B47" s="309" t="str">
        <f t="shared" si="0"/>
        <v/>
      </c>
      <c r="C47" s="292" t="str">
        <f t="shared" si="1"/>
        <v/>
      </c>
      <c r="D47" s="292" t="str">
        <f t="shared" si="2"/>
        <v/>
      </c>
      <c r="E47" s="292" t="str">
        <f t="shared" si="3"/>
        <v/>
      </c>
      <c r="F47" s="293" t="str">
        <f t="shared" si="4"/>
        <v/>
      </c>
      <c r="G47" s="293" t="str">
        <f t="shared" si="5"/>
        <v/>
      </c>
      <c r="H47" s="294" t="str">
        <f t="shared" si="6"/>
        <v/>
      </c>
      <c r="I47" s="294" t="str">
        <f t="shared" si="7"/>
        <v/>
      </c>
      <c r="J47" s="294" t="str">
        <f t="shared" si="8"/>
        <v/>
      </c>
      <c r="K47" s="294" t="str">
        <f t="shared" si="9"/>
        <v/>
      </c>
      <c r="L47" s="294" t="str">
        <f t="shared" si="10"/>
        <v/>
      </c>
      <c r="M47" s="295">
        <v>34</v>
      </c>
      <c r="N47" s="296"/>
      <c r="O47" s="296"/>
      <c r="P47" s="309" t="str">
        <f t="shared" si="11"/>
        <v/>
      </c>
      <c r="Q47" s="292" t="str">
        <f t="shared" si="12"/>
        <v/>
      </c>
      <c r="R47" s="292" t="str">
        <f t="shared" si="13"/>
        <v/>
      </c>
      <c r="S47" s="292" t="str">
        <f t="shared" si="14"/>
        <v/>
      </c>
      <c r="T47" s="293" t="str">
        <f t="shared" si="15"/>
        <v/>
      </c>
      <c r="U47" s="293" t="str">
        <f t="shared" si="16"/>
        <v/>
      </c>
      <c r="V47" s="294" t="str">
        <f t="shared" si="17"/>
        <v/>
      </c>
      <c r="W47" s="294" t="str">
        <f t="shared" si="18"/>
        <v/>
      </c>
      <c r="X47" s="294" t="str">
        <f t="shared" si="19"/>
        <v/>
      </c>
      <c r="Y47" s="294" t="str">
        <f t="shared" si="20"/>
        <v/>
      </c>
      <c r="Z47" s="294" t="str">
        <f t="shared" si="21"/>
        <v/>
      </c>
      <c r="AA47" s="295">
        <v>34</v>
      </c>
      <c r="AB47" s="296"/>
      <c r="AC47" s="297"/>
      <c r="AD47" s="310" t="str">
        <f t="shared" si="22"/>
        <v/>
      </c>
      <c r="AE47" s="292" t="str">
        <f t="shared" si="23"/>
        <v/>
      </c>
      <c r="AF47" s="292" t="str">
        <f t="shared" si="24"/>
        <v/>
      </c>
      <c r="AG47" s="293" t="str">
        <f t="shared" si="25"/>
        <v/>
      </c>
      <c r="AH47" s="293" t="str">
        <f t="shared" si="26"/>
        <v/>
      </c>
      <c r="AI47" s="293" t="str">
        <f t="shared" si="27"/>
        <v/>
      </c>
      <c r="AJ47" s="294" t="str">
        <f t="shared" si="28"/>
        <v/>
      </c>
      <c r="AK47" s="294" t="str">
        <f t="shared" si="29"/>
        <v/>
      </c>
      <c r="AL47" s="294" t="str">
        <f t="shared" si="30"/>
        <v/>
      </c>
      <c r="AM47" s="294" t="str">
        <f t="shared" si="31"/>
        <v/>
      </c>
      <c r="AN47" s="294" t="str">
        <f t="shared" si="32"/>
        <v/>
      </c>
      <c r="AO47" s="295">
        <v>34</v>
      </c>
      <c r="AP47" s="296"/>
      <c r="AQ47" s="296"/>
      <c r="AR47" s="310" t="str">
        <f t="shared" si="33"/>
        <v/>
      </c>
      <c r="AS47" s="292" t="str">
        <f t="shared" si="34"/>
        <v/>
      </c>
      <c r="AT47" s="292" t="str">
        <f t="shared" si="35"/>
        <v/>
      </c>
      <c r="AU47" s="293" t="str">
        <f t="shared" si="36"/>
        <v/>
      </c>
      <c r="AV47" s="293" t="str">
        <f t="shared" si="37"/>
        <v/>
      </c>
      <c r="AW47" s="293" t="str">
        <f t="shared" si="38"/>
        <v/>
      </c>
      <c r="AX47" s="294" t="str">
        <f t="shared" si="39"/>
        <v/>
      </c>
      <c r="AY47" s="294" t="str">
        <f t="shared" si="40"/>
        <v/>
      </c>
      <c r="AZ47" s="294" t="str">
        <f t="shared" si="41"/>
        <v/>
      </c>
      <c r="BA47" s="294" t="str">
        <f t="shared" si="42"/>
        <v/>
      </c>
      <c r="BB47" s="294" t="str">
        <f t="shared" si="43"/>
        <v/>
      </c>
      <c r="BC47" s="295">
        <v>34</v>
      </c>
      <c r="BD47" s="297"/>
      <c r="BE47" s="297"/>
      <c r="BF47" s="309" t="str">
        <f t="shared" si="44"/>
        <v/>
      </c>
      <c r="BG47" s="292" t="str">
        <f t="shared" si="45"/>
        <v/>
      </c>
      <c r="BH47" s="292" t="str">
        <f t="shared" si="46"/>
        <v/>
      </c>
      <c r="BI47" s="292" t="str">
        <f t="shared" si="47"/>
        <v/>
      </c>
      <c r="BJ47" s="293" t="str">
        <f t="shared" si="48"/>
        <v/>
      </c>
      <c r="BK47" s="293" t="str">
        <f t="shared" si="49"/>
        <v/>
      </c>
      <c r="BL47" s="293" t="str">
        <f t="shared" si="50"/>
        <v/>
      </c>
      <c r="BM47" s="293" t="str">
        <f t="shared" si="51"/>
        <v/>
      </c>
      <c r="BN47" s="293" t="str">
        <f t="shared" si="52"/>
        <v/>
      </c>
      <c r="BO47" s="293" t="str">
        <f t="shared" si="53"/>
        <v/>
      </c>
      <c r="BP47" s="294" t="str">
        <f t="shared" si="54"/>
        <v/>
      </c>
      <c r="BQ47" s="295">
        <v>34</v>
      </c>
      <c r="BR47" s="296"/>
      <c r="BS47" s="296"/>
      <c r="BT47" s="309" t="str">
        <f t="shared" si="55"/>
        <v/>
      </c>
      <c r="BU47" s="292" t="str">
        <f t="shared" si="56"/>
        <v/>
      </c>
      <c r="BV47" s="292" t="str">
        <f t="shared" si="57"/>
        <v/>
      </c>
      <c r="BW47" s="292" t="str">
        <f t="shared" si="58"/>
        <v/>
      </c>
      <c r="BX47" s="293" t="str">
        <f t="shared" si="59"/>
        <v/>
      </c>
      <c r="BY47" s="293" t="str">
        <f t="shared" si="60"/>
        <v/>
      </c>
      <c r="BZ47" s="294" t="str">
        <f t="shared" si="61"/>
        <v/>
      </c>
      <c r="CA47" s="294" t="str">
        <f t="shared" si="62"/>
        <v/>
      </c>
      <c r="CB47" s="294" t="str">
        <f t="shared" si="63"/>
        <v/>
      </c>
      <c r="CC47" s="294" t="str">
        <f t="shared" si="64"/>
        <v/>
      </c>
      <c r="CD47" s="294" t="str">
        <f t="shared" si="65"/>
        <v/>
      </c>
      <c r="CE47" s="295">
        <v>34</v>
      </c>
      <c r="CS47" s="254" t="str">
        <f>IFERROR(IF(AND('Classificação geral'!$H40="FEM",'Classificação geral'!$I40=1,'Classificação geral'!G40="Tapete"),'Classificação geral'!A40,""),"")</f>
        <v/>
      </c>
      <c r="CT47" s="254" t="str">
        <f>IFERROR(IF(AND('Classificação geral'!$H40="FEM",'Classificação geral'!$I40=1,'Classificação geral'!G40="Tapete"),'Classificação geral'!$B40,""),"")</f>
        <v/>
      </c>
      <c r="CU47" s="255" t="str">
        <f>IF($CT47='Classificação geral'!$B40,'Classificação geral'!$C40,"")</f>
        <v/>
      </c>
      <c r="CV47" s="255" t="str">
        <f>IF($CT47='Classificação geral'!$B40,'Classificação geral'!$D40,"")</f>
        <v/>
      </c>
      <c r="CW47" s="255" t="str">
        <f>IF($CT47='Classificação geral'!$B40,'Classificação geral'!$H40,"")</f>
        <v/>
      </c>
      <c r="CX47" s="255" t="str">
        <f>IF($CW47='Classificação geral'!$H40,'Classificação geral'!$I40,"")</f>
        <v/>
      </c>
      <c r="CY47" s="255" t="str">
        <f>IF($CX47='Classificação geral'!$I40,'Classificação geral'!$AA40,"")</f>
        <v/>
      </c>
      <c r="CZ47" s="255" t="str">
        <f>IF($CX47='Classificação geral'!$I40,'Classificação geral'!$AC40,"")</f>
        <v/>
      </c>
      <c r="DA47" s="255" t="str">
        <f>IF($CX47='Classificação geral'!$I40,'Classificação geral'!$AD40,"")</f>
        <v/>
      </c>
      <c r="DB47" s="255" t="str">
        <f>IF($CX47='Classificação geral'!$I40,'Classificação geral'!$M40,"")</f>
        <v/>
      </c>
      <c r="DC47" s="255" t="str">
        <f>IF($CX47='Classificação geral'!$I40,'Classificação geral'!$AH40,"")</f>
        <v/>
      </c>
      <c r="DD47" s="256" t="str">
        <f>IFERROR(RANK(DC47,DC:DC,0)+ COUNTIF($DC$12:DC46,DC47),"")</f>
        <v/>
      </c>
      <c r="DF47" s="254" t="str">
        <f>IFERROR(IF(AND('Classificação geral'!$H40="mas",'Classificação geral'!$I40=1,'Classificação geral'!$G40="Tapete"),'Classificação geral'!$A40,""),"")</f>
        <v/>
      </c>
      <c r="DG47" s="254" t="str">
        <f>IFERROR(IF(AND('Classificação geral'!$H40="mas",'Classificação geral'!$I40=1,'Classificação geral'!$G40="Tapete"),'Classificação geral'!$B40,""),"")</f>
        <v/>
      </c>
      <c r="DH47" s="255" t="str">
        <f>IF($DG47='Classificação geral'!$B40,'Classificação geral'!$C40,"")</f>
        <v/>
      </c>
      <c r="DI47" s="255" t="str">
        <f>IF($DG47='Classificação geral'!$B40,'Classificação geral'!$D40,"")</f>
        <v/>
      </c>
      <c r="DJ47" s="255" t="str">
        <f>IF($DG47='Classificação geral'!$B40,'Classificação geral'!$H40,"")</f>
        <v/>
      </c>
      <c r="DK47" s="254" t="str">
        <f>IFERROR(IF(AND($DJ47="mas",'Classificação geral'!$I40=1),'Classificação geral'!I40,""),"")</f>
        <v/>
      </c>
      <c r="DL47" s="254" t="str">
        <f>IFERROR(IF(AND($DJ47="mas",'Classificação geral'!$I40=1),'Classificação geral'!AA40,""),"")</f>
        <v/>
      </c>
      <c r="DM47" s="254" t="str">
        <f>IFERROR(IF(AND($DJ47="mas",'Classificação geral'!$I40=1),'Classificação geral'!AC40,""),"")</f>
        <v/>
      </c>
      <c r="DN47" s="254" t="str">
        <f>IFERROR(IF(AND($DJ47="mas",'Classificação geral'!$I40=1),'Classificação geral'!AD40,""),"")</f>
        <v/>
      </c>
      <c r="DO47" s="254" t="str">
        <f>IFERROR(IF(AND($DJ47="mas",'Classificação geral'!$I40=1),'Classificação geral'!M40,""),"")</f>
        <v/>
      </c>
      <c r="DP47" s="254" t="str">
        <f>IFERROR(IF(AND($DJ47="mas",'Classificação geral'!$I40=1),'Classificação geral'!AH40,""),"")</f>
        <v/>
      </c>
      <c r="DQ47" s="256" t="str">
        <f>IFERROR(RANK(DP47,DP:DP,0)+ COUNTIF($DP$12:DP46,DP47),"")</f>
        <v/>
      </c>
      <c r="DS47" s="254" t="str">
        <f>IFERROR(IF(AND('Classificação geral'!$H40="fem",'Classificação geral'!$I40=2,'Classificação geral'!$G40="Tapete"),'Classificação geral'!$A40,""),"")</f>
        <v/>
      </c>
      <c r="DT47" s="254" t="str">
        <f>IFERROR(IF(AND('Classificação geral'!$H40="fem",'Classificação geral'!$I40=2,'Classificação geral'!$G40="Tapete"),'Classificação geral'!$B40,""),"")</f>
        <v/>
      </c>
      <c r="DU47" s="255" t="str">
        <f>IF($DT47='Classificação geral'!$B40,'Classificação geral'!$C40,"")</f>
        <v/>
      </c>
      <c r="DV47" s="255" t="str">
        <f>IF($DT47='Classificação geral'!$B40,'Classificação geral'!$D40,"")</f>
        <v/>
      </c>
      <c r="DW47" s="255" t="str">
        <f>IF($DT47='Classificação geral'!$B40,'Classificação geral'!$H40,"")</f>
        <v/>
      </c>
      <c r="DX47" s="254" t="str">
        <f>IFERROR(IF(AND($DW47="fem",'Classificação geral'!$I40=2),'Classificação geral'!I40,""),"")</f>
        <v/>
      </c>
      <c r="DY47" s="254" t="str">
        <f>IFERROR(IF(AND($DW47="fem",'Classificação geral'!$I40=2),'Classificação geral'!AA40,""),"")</f>
        <v/>
      </c>
      <c r="DZ47" s="254" t="str">
        <f>IFERROR(IF(AND($DW47="fem",'Classificação geral'!$I40=2),'Classificação geral'!AC40,""),"")</f>
        <v/>
      </c>
      <c r="EA47" s="254" t="str">
        <f>IFERROR(IF(AND($DW47="fem",'Classificação geral'!$I40=2),'Classificação geral'!AD40,""),"")</f>
        <v/>
      </c>
      <c r="EB47" s="254" t="str">
        <f>IFERROR(IF(AND($DW47="fem",'Classificação geral'!$I40=2),'Classificação geral'!M40,""),"")</f>
        <v/>
      </c>
      <c r="EC47" s="254" t="str">
        <f>IFERROR(IF(AND($DW47="fem",'Classificação geral'!$I40=2),'Classificação geral'!AH40,""),"")</f>
        <v/>
      </c>
      <c r="ED47" s="256" t="str">
        <f>IFERROR(RANK(EC47,EC:EC,0)+ COUNTIF(EC$12:$EC45,EC47),"")</f>
        <v/>
      </c>
      <c r="EE47" s="244"/>
      <c r="EF47" s="254" t="str">
        <f>IFERROR(IF(AND('Classificação geral'!$H40="mas",'Classificação geral'!$I40=2,'Classificação geral'!$G40="Tapete"),'Classificação geral'!$A40,""),"")</f>
        <v/>
      </c>
      <c r="EG47" s="254" t="str">
        <f>IFERROR(IF(AND('Classificação geral'!$H40="mas",'Classificação geral'!$I40=2,'Classificação geral'!$G40="Tapete"),'Classificação geral'!$B40,""),"")</f>
        <v/>
      </c>
      <c r="EH47" s="255" t="str">
        <f>IF($EG47='Classificação geral'!$B40,'Classificação geral'!$C40,"")</f>
        <v/>
      </c>
      <c r="EI47" s="255" t="str">
        <f>IF($EG47='Classificação geral'!$B40,'Classificação geral'!$D40,"")</f>
        <v/>
      </c>
      <c r="EJ47" s="255" t="str">
        <f>IF($EG47='Classificação geral'!$B40,'Classificação geral'!$H40,"")</f>
        <v/>
      </c>
      <c r="EK47" s="254" t="str">
        <f>IFERROR(IF(AND($EJ47="mas",'Classificação geral'!$I40=2),'Classificação geral'!I40,""),"")</f>
        <v/>
      </c>
      <c r="EL47" s="254" t="str">
        <f>IFERROR(IF(AND($EJ47="mas",'Classificação geral'!$I40=2),'Classificação geral'!AA40,""),"")</f>
        <v/>
      </c>
      <c r="EM47" s="254" t="str">
        <f>IFERROR(IF(AND($EJ47="mas",'Classificação geral'!$I40=2),'Classificação geral'!AC40,""),"")</f>
        <v/>
      </c>
      <c r="EN47" s="254" t="str">
        <f>IFERROR(IF(AND($EJ47="mas",'Classificação geral'!$I40=2),'Classificação geral'!AD40,""),"")</f>
        <v/>
      </c>
      <c r="EO47" s="254" t="str">
        <f>IFERROR(IF(AND($EJ47="mas",'Classificação geral'!$I40=2),'Classificação geral'!M40,""),"")</f>
        <v/>
      </c>
      <c r="EP47" s="254" t="str">
        <f>IFERROR(IF(AND($EJ47="mas",'Classificação geral'!$I40=2),'Classificação geral'!AH40,""),"")</f>
        <v/>
      </c>
      <c r="EQ47" s="256" t="str">
        <f>IFERROR(RANK(EP47,EP:EP,0)+ COUNTIF($EP$12:EP$12,EP47),"")</f>
        <v/>
      </c>
      <c r="ER47" s="244"/>
      <c r="ES47" s="254" t="str">
        <f>IFERROR(IF(AND('Classificação geral'!$H40="fem",'Classificação geral'!$I40=3,'Classificação geral'!$G40="Tapete"),'Classificação geral'!$A40,""),"")</f>
        <v/>
      </c>
      <c r="ET47" s="254" t="str">
        <f>IFERROR(IF(AND('Classificação geral'!$H40="fem",'Classificação geral'!$I40=3,'Classificação geral'!$G40="Tapete"),'Classificação geral'!$B40,""),"")</f>
        <v/>
      </c>
      <c r="EU47" s="255" t="str">
        <f>IF($ET47='Classificação geral'!$B40,'Classificação geral'!$C40,"")</f>
        <v/>
      </c>
      <c r="EV47" s="255" t="str">
        <f>IF($ET47='Classificação geral'!$B40,'Classificação geral'!$D40,"")</f>
        <v/>
      </c>
      <c r="EW47" s="255" t="str">
        <f>IF($ET47='Classificação geral'!$B40,'Classificação geral'!$H40,"")</f>
        <v/>
      </c>
      <c r="EX47" s="255" t="str">
        <f>IF($EW47='Classificação geral'!$H40,'Classificação geral'!$I40,"")</f>
        <v/>
      </c>
      <c r="EY47" s="255" t="str">
        <f>IF($EX47='Classificação geral'!$I40,'Classificação geral'!$AA40,"")</f>
        <v/>
      </c>
      <c r="EZ47" s="255" t="str">
        <f>IF($EX47='Classificação geral'!$I40,'Classificação geral'!$AC40,"")</f>
        <v/>
      </c>
      <c r="FA47" s="255" t="str">
        <f>IF($EX47='Classificação geral'!$I40,'Classificação geral'!$AD40,"")</f>
        <v/>
      </c>
      <c r="FB47" s="255" t="str">
        <f>IF($EX47='Classificação geral'!$I40,'Classificação geral'!$M40,"")</f>
        <v/>
      </c>
      <c r="FC47" s="255" t="str">
        <f>IF($EX47='Classificação geral'!$I40,'Classificação geral'!$AH40,"")</f>
        <v/>
      </c>
      <c r="FD47" s="256" t="str">
        <f>IFERROR(RANK(FC47,FC:FC,0)+ COUNTIF($FC$12:FC45,FC47),"")</f>
        <v/>
      </c>
      <c r="FE47" s="244"/>
      <c r="FF47" s="254" t="str">
        <f>IFERROR(IF(AND('Classificação geral'!$H40="mas",'Classificação geral'!$I40=3,'Classificação geral'!$G40="Tapete"),'Classificação geral'!$A40,""),"")</f>
        <v/>
      </c>
      <c r="FG47" s="254" t="str">
        <f>IFERROR(IF(AND('Classificação geral'!$H40="mas",'Classificação geral'!$I40=3,'Classificação geral'!$G40="Tapete"),'Classificação geral'!$B40,""),"")</f>
        <v/>
      </c>
      <c r="FH47" s="255" t="str">
        <f>IF($FG47='Classificação geral'!$B40,'Classificação geral'!$C40,"")</f>
        <v/>
      </c>
      <c r="FI47" s="255" t="str">
        <f>IF($FG47='Classificação geral'!$B40,'Classificação geral'!$D40,"")</f>
        <v/>
      </c>
      <c r="FJ47" s="255" t="str">
        <f>IF($FG47='Classificação geral'!$B40,'Classificação geral'!$H40,"")</f>
        <v/>
      </c>
      <c r="FK47" s="254" t="str">
        <f>IFERROR(IF(AND($FJ47="mas",'Classificação geral'!$I40=3),'Classificação geral'!I40,""),"")</f>
        <v/>
      </c>
      <c r="FL47" s="254" t="str">
        <f>IFERROR(IF(AND($FJ47="mas",'Classificação geral'!$I40=3),'Classificação geral'!AA40,""),"")</f>
        <v/>
      </c>
      <c r="FM47" s="254" t="str">
        <f>IFERROR(IF(AND($FJ47="mas",'Classificação geral'!$I40=3),'Classificação geral'!AC40,""),"")</f>
        <v/>
      </c>
      <c r="FN47" s="254" t="str">
        <f>IFERROR(IF(AND($FJ47="mas",'Classificação geral'!$I40=3),'Classificação geral'!AD40,""),"")</f>
        <v/>
      </c>
      <c r="FO47" s="254" t="str">
        <f>IFERROR(IF(AND($FJ47="mas",'Classificação geral'!$I40=3),'Classificação geral'!M40,""),"")</f>
        <v/>
      </c>
      <c r="FP47" s="254" t="str">
        <f>IFERROR(IF(AND($FJ47="mas",'Classificação geral'!$I40=3),'Classificação geral'!AH40,""),"")</f>
        <v/>
      </c>
      <c r="FQ47" s="256" t="str">
        <f>IFERROR(RANK(FP47,FP:FP,0)+ COUNTIF(FP$12:$FP45,FP47),"")</f>
        <v/>
      </c>
    </row>
    <row r="48" spans="2:173" s="311" customFormat="1" ht="27.75" customHeight="1" x14ac:dyDescent="0.4">
      <c r="B48" s="309" t="str">
        <f t="shared" si="0"/>
        <v/>
      </c>
      <c r="C48" s="292" t="str">
        <f t="shared" si="1"/>
        <v/>
      </c>
      <c r="D48" s="292" t="str">
        <f t="shared" si="2"/>
        <v/>
      </c>
      <c r="E48" s="292" t="str">
        <f t="shared" si="3"/>
        <v/>
      </c>
      <c r="F48" s="293" t="str">
        <f t="shared" si="4"/>
        <v/>
      </c>
      <c r="G48" s="293" t="str">
        <f t="shared" si="5"/>
        <v/>
      </c>
      <c r="H48" s="294" t="str">
        <f t="shared" si="6"/>
        <v/>
      </c>
      <c r="I48" s="294" t="str">
        <f t="shared" si="7"/>
        <v/>
      </c>
      <c r="J48" s="294" t="str">
        <f t="shared" si="8"/>
        <v/>
      </c>
      <c r="K48" s="294" t="str">
        <f t="shared" si="9"/>
        <v/>
      </c>
      <c r="L48" s="294" t="str">
        <f t="shared" si="10"/>
        <v/>
      </c>
      <c r="M48" s="295">
        <v>35</v>
      </c>
      <c r="N48" s="296"/>
      <c r="O48" s="296"/>
      <c r="P48" s="309" t="str">
        <f t="shared" si="11"/>
        <v/>
      </c>
      <c r="Q48" s="292" t="str">
        <f t="shared" si="12"/>
        <v/>
      </c>
      <c r="R48" s="292" t="str">
        <f t="shared" si="13"/>
        <v/>
      </c>
      <c r="S48" s="292" t="str">
        <f t="shared" si="14"/>
        <v/>
      </c>
      <c r="T48" s="293" t="str">
        <f t="shared" si="15"/>
        <v/>
      </c>
      <c r="U48" s="293" t="str">
        <f t="shared" si="16"/>
        <v/>
      </c>
      <c r="V48" s="294" t="str">
        <f t="shared" si="17"/>
        <v/>
      </c>
      <c r="W48" s="294" t="str">
        <f t="shared" si="18"/>
        <v/>
      </c>
      <c r="X48" s="294" t="str">
        <f t="shared" si="19"/>
        <v/>
      </c>
      <c r="Y48" s="294" t="str">
        <f t="shared" si="20"/>
        <v/>
      </c>
      <c r="Z48" s="294" t="str">
        <f t="shared" si="21"/>
        <v/>
      </c>
      <c r="AA48" s="295">
        <v>35</v>
      </c>
      <c r="AB48" s="296"/>
      <c r="AC48" s="297"/>
      <c r="AD48" s="310" t="str">
        <f t="shared" si="22"/>
        <v/>
      </c>
      <c r="AE48" s="292" t="str">
        <f t="shared" si="23"/>
        <v/>
      </c>
      <c r="AF48" s="292" t="str">
        <f t="shared" si="24"/>
        <v/>
      </c>
      <c r="AG48" s="293" t="str">
        <f t="shared" si="25"/>
        <v/>
      </c>
      <c r="AH48" s="293" t="str">
        <f t="shared" si="26"/>
        <v/>
      </c>
      <c r="AI48" s="293" t="str">
        <f t="shared" si="27"/>
        <v/>
      </c>
      <c r="AJ48" s="294" t="str">
        <f t="shared" si="28"/>
        <v/>
      </c>
      <c r="AK48" s="294" t="str">
        <f t="shared" si="29"/>
        <v/>
      </c>
      <c r="AL48" s="294" t="str">
        <f t="shared" si="30"/>
        <v/>
      </c>
      <c r="AM48" s="294" t="str">
        <f t="shared" si="31"/>
        <v/>
      </c>
      <c r="AN48" s="294" t="str">
        <f t="shared" si="32"/>
        <v/>
      </c>
      <c r="AO48" s="295">
        <v>35</v>
      </c>
      <c r="AP48" s="296"/>
      <c r="AQ48" s="296"/>
      <c r="AR48" s="310" t="str">
        <f t="shared" si="33"/>
        <v/>
      </c>
      <c r="AS48" s="292" t="str">
        <f t="shared" si="34"/>
        <v/>
      </c>
      <c r="AT48" s="292" t="str">
        <f t="shared" si="35"/>
        <v/>
      </c>
      <c r="AU48" s="293" t="str">
        <f t="shared" si="36"/>
        <v/>
      </c>
      <c r="AV48" s="293" t="str">
        <f t="shared" si="37"/>
        <v/>
      </c>
      <c r="AW48" s="293" t="str">
        <f t="shared" si="38"/>
        <v/>
      </c>
      <c r="AX48" s="294" t="str">
        <f t="shared" si="39"/>
        <v/>
      </c>
      <c r="AY48" s="294" t="str">
        <f t="shared" si="40"/>
        <v/>
      </c>
      <c r="AZ48" s="294" t="str">
        <f t="shared" si="41"/>
        <v/>
      </c>
      <c r="BA48" s="294" t="str">
        <f t="shared" si="42"/>
        <v/>
      </c>
      <c r="BB48" s="294" t="str">
        <f t="shared" si="43"/>
        <v/>
      </c>
      <c r="BC48" s="295">
        <v>35</v>
      </c>
      <c r="BD48" s="297"/>
      <c r="BE48" s="297"/>
      <c r="BF48" s="309" t="str">
        <f t="shared" si="44"/>
        <v/>
      </c>
      <c r="BG48" s="292" t="str">
        <f t="shared" si="45"/>
        <v/>
      </c>
      <c r="BH48" s="292" t="str">
        <f t="shared" si="46"/>
        <v/>
      </c>
      <c r="BI48" s="292" t="str">
        <f t="shared" si="47"/>
        <v/>
      </c>
      <c r="BJ48" s="293" t="str">
        <f t="shared" si="48"/>
        <v/>
      </c>
      <c r="BK48" s="293" t="str">
        <f t="shared" si="49"/>
        <v/>
      </c>
      <c r="BL48" s="293" t="str">
        <f t="shared" si="50"/>
        <v/>
      </c>
      <c r="BM48" s="293" t="str">
        <f t="shared" si="51"/>
        <v/>
      </c>
      <c r="BN48" s="293" t="str">
        <f t="shared" si="52"/>
        <v/>
      </c>
      <c r="BO48" s="293" t="str">
        <f t="shared" si="53"/>
        <v/>
      </c>
      <c r="BP48" s="294" t="str">
        <f t="shared" si="54"/>
        <v/>
      </c>
      <c r="BQ48" s="295">
        <v>35</v>
      </c>
      <c r="BR48" s="296"/>
      <c r="BS48" s="296"/>
      <c r="BT48" s="309" t="str">
        <f t="shared" si="55"/>
        <v/>
      </c>
      <c r="BU48" s="292" t="str">
        <f t="shared" si="56"/>
        <v/>
      </c>
      <c r="BV48" s="292" t="str">
        <f t="shared" si="57"/>
        <v/>
      </c>
      <c r="BW48" s="292" t="str">
        <f t="shared" si="58"/>
        <v/>
      </c>
      <c r="BX48" s="293" t="str">
        <f t="shared" si="59"/>
        <v/>
      </c>
      <c r="BY48" s="293" t="str">
        <f t="shared" si="60"/>
        <v/>
      </c>
      <c r="BZ48" s="294" t="str">
        <f t="shared" si="61"/>
        <v/>
      </c>
      <c r="CA48" s="294" t="str">
        <f t="shared" si="62"/>
        <v/>
      </c>
      <c r="CB48" s="294" t="str">
        <f t="shared" si="63"/>
        <v/>
      </c>
      <c r="CC48" s="294" t="str">
        <f t="shared" si="64"/>
        <v/>
      </c>
      <c r="CD48" s="294" t="str">
        <f t="shared" si="65"/>
        <v/>
      </c>
      <c r="CE48" s="295">
        <v>35</v>
      </c>
      <c r="CS48" s="254" t="str">
        <f>IFERROR(IF(AND('Classificação geral'!$H41="FEM",'Classificação geral'!$I41=1,'Classificação geral'!G41="Tapete"),'Classificação geral'!A41,""),"")</f>
        <v/>
      </c>
      <c r="CT48" s="254" t="str">
        <f>IFERROR(IF(AND('Classificação geral'!$H41="FEM",'Classificação geral'!$I41=1,'Classificação geral'!G41="Tapete"),'Classificação geral'!$B41,""),"")</f>
        <v/>
      </c>
      <c r="CU48" s="255" t="str">
        <f>IF($CT48='Classificação geral'!$B41,'Classificação geral'!$C41,"")</f>
        <v/>
      </c>
      <c r="CV48" s="255" t="str">
        <f>IF($CT48='Classificação geral'!$B41,'Classificação geral'!$D41,"")</f>
        <v/>
      </c>
      <c r="CW48" s="255" t="str">
        <f>IF($CT48='Classificação geral'!$B41,'Classificação geral'!$H41,"")</f>
        <v/>
      </c>
      <c r="CX48" s="255" t="str">
        <f>IF($CW48='Classificação geral'!$H41,'Classificação geral'!$I41,"")</f>
        <v/>
      </c>
      <c r="CY48" s="255" t="str">
        <f>IF($CX48='Classificação geral'!$I41,'Classificação geral'!$AA41,"")</f>
        <v/>
      </c>
      <c r="CZ48" s="255" t="str">
        <f>IF($CX48='Classificação geral'!$I41,'Classificação geral'!$AC41,"")</f>
        <v/>
      </c>
      <c r="DA48" s="255" t="str">
        <f>IF($CX48='Classificação geral'!$I41,'Classificação geral'!$AD41,"")</f>
        <v/>
      </c>
      <c r="DB48" s="255" t="str">
        <f>IF($CX48='Classificação geral'!$I41,'Classificação geral'!$M41,"")</f>
        <v/>
      </c>
      <c r="DC48" s="255" t="str">
        <f>IF($CX48='Classificação geral'!$I41,'Classificação geral'!$AH41,"")</f>
        <v/>
      </c>
      <c r="DD48" s="256" t="str">
        <f>IFERROR(RANK(DC48,DC:DC,0)+ COUNTIF($DC$12:DC47,DC48),"")</f>
        <v/>
      </c>
      <c r="DE48" s="304"/>
      <c r="DF48" s="254" t="str">
        <f>IFERROR(IF(AND('Classificação geral'!$H41="mas",'Classificação geral'!$I41=1,'Classificação geral'!$G41="Tapete"),'Classificação geral'!$A41,""),"")</f>
        <v/>
      </c>
      <c r="DG48" s="254" t="str">
        <f>IFERROR(IF(AND('Classificação geral'!$H41="mas",'Classificação geral'!$I41=1,'Classificação geral'!$G41="Tapete"),'Classificação geral'!$B41,""),"")</f>
        <v/>
      </c>
      <c r="DH48" s="255" t="str">
        <f>IF($DG48='Classificação geral'!$B41,'Classificação geral'!$C41,"")</f>
        <v/>
      </c>
      <c r="DI48" s="255" t="str">
        <f>IF($DG48='Classificação geral'!$B41,'Classificação geral'!$D41,"")</f>
        <v/>
      </c>
      <c r="DJ48" s="255" t="str">
        <f>IF($DG48='Classificação geral'!$B41,'Classificação geral'!$H41,"")</f>
        <v/>
      </c>
      <c r="DK48" s="254" t="str">
        <f>IFERROR(IF(AND($DJ48="mas",'Classificação geral'!$I41=1),'Classificação geral'!I41,""),"")</f>
        <v/>
      </c>
      <c r="DL48" s="254" t="str">
        <f>IFERROR(IF(AND($DJ48="mas",'Classificação geral'!$I41=1),'Classificação geral'!AA41,""),"")</f>
        <v/>
      </c>
      <c r="DM48" s="254" t="str">
        <f>IFERROR(IF(AND($DJ48="mas",'Classificação geral'!$I41=1),'Classificação geral'!AC41,""),"")</f>
        <v/>
      </c>
      <c r="DN48" s="254" t="str">
        <f>IFERROR(IF(AND($DJ48="mas",'Classificação geral'!$I41=1),'Classificação geral'!AD41,""),"")</f>
        <v/>
      </c>
      <c r="DO48" s="254" t="str">
        <f>IFERROR(IF(AND($DJ48="mas",'Classificação geral'!$I41=1),'Classificação geral'!M41,""),"")</f>
        <v/>
      </c>
      <c r="DP48" s="254" t="str">
        <f>IFERROR(IF(AND($DJ48="mas",'Classificação geral'!$I41=1),'Classificação geral'!AH41,""),"")</f>
        <v/>
      </c>
      <c r="DQ48" s="256" t="str">
        <f>IFERROR(RANK(DP48,DP:DP,0)+ COUNTIF($DP$12:DP47,DP48),"")</f>
        <v/>
      </c>
      <c r="DS48" s="254" t="str">
        <f>IFERROR(IF(AND('Classificação geral'!$H41="fem",'Classificação geral'!$I41=2,'Classificação geral'!$G41="Tapete"),'Classificação geral'!$A41,""),"")</f>
        <v/>
      </c>
      <c r="DT48" s="254" t="str">
        <f>IFERROR(IF(AND('Classificação geral'!$H41="fem",'Classificação geral'!$I41=2,'Classificação geral'!$G41="Tapete"),'Classificação geral'!$B41,""),"")</f>
        <v/>
      </c>
      <c r="DU48" s="255" t="str">
        <f>IF($DT48='Classificação geral'!$B41,'Classificação geral'!$C41,"")</f>
        <v/>
      </c>
      <c r="DV48" s="255" t="str">
        <f>IF($DT48='Classificação geral'!$B41,'Classificação geral'!$D41,"")</f>
        <v/>
      </c>
      <c r="DW48" s="255" t="str">
        <f>IF($DT48='Classificação geral'!$B41,'Classificação geral'!$H41,"")</f>
        <v/>
      </c>
      <c r="DX48" s="254" t="str">
        <f>IFERROR(IF(AND($DW48="fem",'Classificação geral'!$I41=2),'Classificação geral'!I41,""),"")</f>
        <v/>
      </c>
      <c r="DY48" s="254" t="str">
        <f>IFERROR(IF(AND($DW48="fem",'Classificação geral'!$I41=2),'Classificação geral'!AA41,""),"")</f>
        <v/>
      </c>
      <c r="DZ48" s="254" t="str">
        <f>IFERROR(IF(AND($DW48="fem",'Classificação geral'!$I41=2),'Classificação geral'!AC41,""),"")</f>
        <v/>
      </c>
      <c r="EA48" s="254" t="str">
        <f>IFERROR(IF(AND($DW48="fem",'Classificação geral'!$I41=2),'Classificação geral'!AD41,""),"")</f>
        <v/>
      </c>
      <c r="EB48" s="254" t="str">
        <f>IFERROR(IF(AND($DW48="fem",'Classificação geral'!$I41=2),'Classificação geral'!M41,""),"")</f>
        <v/>
      </c>
      <c r="EC48" s="254" t="str">
        <f>IFERROR(IF(AND($DW48="fem",'Classificação geral'!$I41=2),'Classificação geral'!AH41,""),"")</f>
        <v/>
      </c>
      <c r="ED48" s="256" t="str">
        <f>IFERROR(RANK(EC48,EC:EC,0)+ COUNTIF(EC$12:$EC46,EC48),"")</f>
        <v/>
      </c>
      <c r="EE48" s="244"/>
      <c r="EF48" s="254" t="str">
        <f>IFERROR(IF(AND('Classificação geral'!$H41="mas",'Classificação geral'!$I41=2,'Classificação geral'!$G41="Tapete"),'Classificação geral'!$A41,""),"")</f>
        <v/>
      </c>
      <c r="EG48" s="254" t="str">
        <f>IFERROR(IF(AND('Classificação geral'!$H41="mas",'Classificação geral'!$I41=2,'Classificação geral'!$G41="Tapete"),'Classificação geral'!$B41,""),"")</f>
        <v/>
      </c>
      <c r="EH48" s="255" t="str">
        <f>IF($EG48='Classificação geral'!$B41,'Classificação geral'!$C41,"")</f>
        <v/>
      </c>
      <c r="EI48" s="255" t="str">
        <f>IF($EG48='Classificação geral'!$B41,'Classificação geral'!$D41,"")</f>
        <v/>
      </c>
      <c r="EJ48" s="255" t="str">
        <f>IF($EG48='Classificação geral'!$B41,'Classificação geral'!$H41,"")</f>
        <v/>
      </c>
      <c r="EK48" s="254" t="str">
        <f>IFERROR(IF(AND($EJ48="mas",'Classificação geral'!$I41=2),'Classificação geral'!I41,""),"")</f>
        <v/>
      </c>
      <c r="EL48" s="254" t="str">
        <f>IFERROR(IF(AND($EJ48="mas",'Classificação geral'!$I41=2),'Classificação geral'!AA41,""),"")</f>
        <v/>
      </c>
      <c r="EM48" s="254" t="str">
        <f>IFERROR(IF(AND($EJ48="mas",'Classificação geral'!$I41=2),'Classificação geral'!AC41,""),"")</f>
        <v/>
      </c>
      <c r="EN48" s="254" t="str">
        <f>IFERROR(IF(AND($EJ48="mas",'Classificação geral'!$I41=2),'Classificação geral'!AD41,""),"")</f>
        <v/>
      </c>
      <c r="EO48" s="254" t="str">
        <f>IFERROR(IF(AND($EJ48="mas",'Classificação geral'!$I41=2),'Classificação geral'!M41,""),"")</f>
        <v/>
      </c>
      <c r="EP48" s="254" t="str">
        <f>IFERROR(IF(AND($EJ48="mas",'Classificação geral'!$I41=2),'Classificação geral'!AH41,""),"")</f>
        <v/>
      </c>
      <c r="EQ48" s="256" t="str">
        <f>IFERROR(RANK(EP48,EP:EP,0)+ COUNTIF($EP$12:EP$12,EP48),"")</f>
        <v/>
      </c>
      <c r="ER48" s="244"/>
      <c r="ES48" s="254" t="str">
        <f>IFERROR(IF(AND('Classificação geral'!$H41="fem",'Classificação geral'!$I41=3,'Classificação geral'!$G41="Tapete"),'Classificação geral'!$A41,""),"")</f>
        <v/>
      </c>
      <c r="ET48" s="254" t="str">
        <f>IFERROR(IF(AND('Classificação geral'!$H41="fem",'Classificação geral'!$I41=3,'Classificação geral'!$G41="Tapete"),'Classificação geral'!$B41,""),"")</f>
        <v/>
      </c>
      <c r="EU48" s="255" t="str">
        <f>IF($ET48='Classificação geral'!$B41,'Classificação geral'!$C41,"")</f>
        <v/>
      </c>
      <c r="EV48" s="255" t="str">
        <f>IF($ET48='Classificação geral'!$B41,'Classificação geral'!$D41,"")</f>
        <v/>
      </c>
      <c r="EW48" s="255" t="str">
        <f>IF($ET48='Classificação geral'!$B41,'Classificação geral'!$H41,"")</f>
        <v/>
      </c>
      <c r="EX48" s="255" t="str">
        <f>IF($EW48='Classificação geral'!$H41,'Classificação geral'!$I41,"")</f>
        <v/>
      </c>
      <c r="EY48" s="255" t="str">
        <f>IF($EX48='Classificação geral'!$I41,'Classificação geral'!$AA41,"")</f>
        <v/>
      </c>
      <c r="EZ48" s="255" t="str">
        <f>IF($EX48='Classificação geral'!$I41,'Classificação geral'!$AC41,"")</f>
        <v/>
      </c>
      <c r="FA48" s="255" t="str">
        <f>IF($EX48='Classificação geral'!$I41,'Classificação geral'!$AD41,"")</f>
        <v/>
      </c>
      <c r="FB48" s="255" t="str">
        <f>IF($EX48='Classificação geral'!$I41,'Classificação geral'!$M41,"")</f>
        <v/>
      </c>
      <c r="FC48" s="255" t="str">
        <f>IF($EX48='Classificação geral'!$I41,'Classificação geral'!$AH41,"")</f>
        <v/>
      </c>
      <c r="FD48" s="256" t="str">
        <f>IFERROR(RANK(FC48,FC:FC,0)+ COUNTIF($FC$12:FC46,FC48),"")</f>
        <v/>
      </c>
      <c r="FE48" s="244"/>
      <c r="FF48" s="254" t="str">
        <f>IFERROR(IF(AND('Classificação geral'!$H41="mas",'Classificação geral'!$I41=3,'Classificação geral'!$G41="Tapete"),'Classificação geral'!$A41,""),"")</f>
        <v/>
      </c>
      <c r="FG48" s="254" t="str">
        <f>IFERROR(IF(AND('Classificação geral'!$H41="mas",'Classificação geral'!$I41=3,'Classificação geral'!$G41="Tapete"),'Classificação geral'!$B41,""),"")</f>
        <v/>
      </c>
      <c r="FH48" s="255" t="str">
        <f>IF($FG48='Classificação geral'!$B41,'Classificação geral'!$C41,"")</f>
        <v/>
      </c>
      <c r="FI48" s="255" t="str">
        <f>IF($FG48='Classificação geral'!$B41,'Classificação geral'!$D41,"")</f>
        <v/>
      </c>
      <c r="FJ48" s="255" t="str">
        <f>IF($FG48='Classificação geral'!$B41,'Classificação geral'!$H41,"")</f>
        <v/>
      </c>
      <c r="FK48" s="254" t="str">
        <f>IFERROR(IF(AND($FJ48="mas",'Classificação geral'!$I41=3),'Classificação geral'!I41,""),"")</f>
        <v/>
      </c>
      <c r="FL48" s="254" t="str">
        <f>IFERROR(IF(AND($FJ48="mas",'Classificação geral'!$I41=3),'Classificação geral'!AA41,""),"")</f>
        <v/>
      </c>
      <c r="FM48" s="254" t="str">
        <f>IFERROR(IF(AND($FJ48="mas",'Classificação geral'!$I41=3),'Classificação geral'!AC41,""),"")</f>
        <v/>
      </c>
      <c r="FN48" s="254" t="str">
        <f>IFERROR(IF(AND($FJ48="mas",'Classificação geral'!$I41=3),'Classificação geral'!AD41,""),"")</f>
        <v/>
      </c>
      <c r="FO48" s="254" t="str">
        <f>IFERROR(IF(AND($FJ48="mas",'Classificação geral'!$I41=3),'Classificação geral'!M41,""),"")</f>
        <v/>
      </c>
      <c r="FP48" s="254" t="str">
        <f>IFERROR(IF(AND($FJ48="mas",'Classificação geral'!$I41=3),'Classificação geral'!AH41,""),"")</f>
        <v/>
      </c>
      <c r="FQ48" s="256" t="str">
        <f>IFERROR(RANK(FP48,FP:FP,0)+ COUNTIF(FP$12:$FP46,FP48),"")</f>
        <v/>
      </c>
    </row>
    <row r="49" spans="2:173" s="304" customFormat="1" ht="24.75" customHeight="1" x14ac:dyDescent="0.4">
      <c r="B49" s="309" t="str">
        <f t="shared" si="0"/>
        <v/>
      </c>
      <c r="C49" s="292" t="str">
        <f t="shared" si="1"/>
        <v/>
      </c>
      <c r="D49" s="292" t="str">
        <f t="shared" si="2"/>
        <v/>
      </c>
      <c r="E49" s="292" t="str">
        <f t="shared" si="3"/>
        <v/>
      </c>
      <c r="F49" s="293" t="str">
        <f t="shared" si="4"/>
        <v/>
      </c>
      <c r="G49" s="293" t="str">
        <f t="shared" si="5"/>
        <v/>
      </c>
      <c r="H49" s="294" t="str">
        <f t="shared" si="6"/>
        <v/>
      </c>
      <c r="I49" s="294" t="str">
        <f t="shared" si="7"/>
        <v/>
      </c>
      <c r="J49" s="294" t="str">
        <f t="shared" si="8"/>
        <v/>
      </c>
      <c r="K49" s="294" t="str">
        <f t="shared" si="9"/>
        <v/>
      </c>
      <c r="L49" s="294" t="str">
        <f t="shared" si="10"/>
        <v/>
      </c>
      <c r="M49" s="295">
        <v>36</v>
      </c>
      <c r="N49" s="296"/>
      <c r="O49" s="296"/>
      <c r="P49" s="309" t="str">
        <f t="shared" si="11"/>
        <v/>
      </c>
      <c r="Q49" s="292" t="str">
        <f t="shared" si="12"/>
        <v/>
      </c>
      <c r="R49" s="292" t="str">
        <f t="shared" si="13"/>
        <v/>
      </c>
      <c r="S49" s="292" t="str">
        <f t="shared" si="14"/>
        <v/>
      </c>
      <c r="T49" s="293" t="str">
        <f t="shared" si="15"/>
        <v/>
      </c>
      <c r="U49" s="293" t="str">
        <f t="shared" si="16"/>
        <v/>
      </c>
      <c r="V49" s="294" t="str">
        <f t="shared" si="17"/>
        <v/>
      </c>
      <c r="W49" s="294" t="str">
        <f t="shared" si="18"/>
        <v/>
      </c>
      <c r="X49" s="294" t="str">
        <f t="shared" si="19"/>
        <v/>
      </c>
      <c r="Y49" s="294" t="str">
        <f t="shared" si="20"/>
        <v/>
      </c>
      <c r="Z49" s="294" t="str">
        <f t="shared" si="21"/>
        <v/>
      </c>
      <c r="AA49" s="295">
        <v>36</v>
      </c>
      <c r="AB49" s="296"/>
      <c r="AC49" s="297"/>
      <c r="AD49" s="310" t="str">
        <f t="shared" si="22"/>
        <v/>
      </c>
      <c r="AE49" s="292" t="str">
        <f t="shared" si="23"/>
        <v/>
      </c>
      <c r="AF49" s="292" t="str">
        <f t="shared" si="24"/>
        <v/>
      </c>
      <c r="AG49" s="293" t="str">
        <f t="shared" si="25"/>
        <v/>
      </c>
      <c r="AH49" s="293" t="str">
        <f t="shared" si="26"/>
        <v/>
      </c>
      <c r="AI49" s="293" t="str">
        <f t="shared" si="27"/>
        <v/>
      </c>
      <c r="AJ49" s="294" t="str">
        <f t="shared" si="28"/>
        <v/>
      </c>
      <c r="AK49" s="294" t="str">
        <f t="shared" si="29"/>
        <v/>
      </c>
      <c r="AL49" s="294" t="str">
        <f t="shared" si="30"/>
        <v/>
      </c>
      <c r="AM49" s="294" t="str">
        <f t="shared" si="31"/>
        <v/>
      </c>
      <c r="AN49" s="294" t="str">
        <f t="shared" si="32"/>
        <v/>
      </c>
      <c r="AO49" s="295">
        <v>36</v>
      </c>
      <c r="AP49" s="296"/>
      <c r="AQ49" s="296"/>
      <c r="AR49" s="310" t="str">
        <f t="shared" si="33"/>
        <v/>
      </c>
      <c r="AS49" s="292" t="str">
        <f t="shared" si="34"/>
        <v/>
      </c>
      <c r="AT49" s="292" t="str">
        <f t="shared" si="35"/>
        <v/>
      </c>
      <c r="AU49" s="293" t="str">
        <f t="shared" si="36"/>
        <v/>
      </c>
      <c r="AV49" s="293" t="str">
        <f t="shared" si="37"/>
        <v/>
      </c>
      <c r="AW49" s="293" t="str">
        <f t="shared" si="38"/>
        <v/>
      </c>
      <c r="AX49" s="294" t="str">
        <f t="shared" si="39"/>
        <v/>
      </c>
      <c r="AY49" s="294" t="str">
        <f t="shared" si="40"/>
        <v/>
      </c>
      <c r="AZ49" s="294" t="str">
        <f t="shared" si="41"/>
        <v/>
      </c>
      <c r="BA49" s="294" t="str">
        <f t="shared" si="42"/>
        <v/>
      </c>
      <c r="BB49" s="294" t="str">
        <f t="shared" si="43"/>
        <v/>
      </c>
      <c r="BC49" s="295">
        <v>36</v>
      </c>
      <c r="BD49" s="297"/>
      <c r="BE49" s="297"/>
      <c r="BF49" s="309" t="str">
        <f t="shared" si="44"/>
        <v/>
      </c>
      <c r="BG49" s="292" t="str">
        <f t="shared" si="45"/>
        <v/>
      </c>
      <c r="BH49" s="292" t="str">
        <f t="shared" si="46"/>
        <v/>
      </c>
      <c r="BI49" s="292" t="str">
        <f t="shared" si="47"/>
        <v/>
      </c>
      <c r="BJ49" s="293" t="str">
        <f t="shared" si="48"/>
        <v/>
      </c>
      <c r="BK49" s="293" t="str">
        <f t="shared" si="49"/>
        <v/>
      </c>
      <c r="BL49" s="293" t="str">
        <f t="shared" si="50"/>
        <v/>
      </c>
      <c r="BM49" s="293" t="str">
        <f t="shared" si="51"/>
        <v/>
      </c>
      <c r="BN49" s="293" t="str">
        <f t="shared" si="52"/>
        <v/>
      </c>
      <c r="BO49" s="293" t="str">
        <f t="shared" si="53"/>
        <v/>
      </c>
      <c r="BP49" s="294" t="str">
        <f t="shared" si="54"/>
        <v/>
      </c>
      <c r="BQ49" s="295">
        <v>36</v>
      </c>
      <c r="BR49" s="296"/>
      <c r="BS49" s="296"/>
      <c r="BT49" s="309" t="str">
        <f t="shared" si="55"/>
        <v/>
      </c>
      <c r="BU49" s="292" t="str">
        <f t="shared" si="56"/>
        <v/>
      </c>
      <c r="BV49" s="292" t="str">
        <f t="shared" si="57"/>
        <v/>
      </c>
      <c r="BW49" s="292" t="str">
        <f t="shared" si="58"/>
        <v/>
      </c>
      <c r="BX49" s="293" t="str">
        <f t="shared" si="59"/>
        <v/>
      </c>
      <c r="BY49" s="293" t="str">
        <f t="shared" si="60"/>
        <v/>
      </c>
      <c r="BZ49" s="294" t="str">
        <f t="shared" si="61"/>
        <v/>
      </c>
      <c r="CA49" s="294" t="str">
        <f t="shared" si="62"/>
        <v/>
      </c>
      <c r="CB49" s="294" t="str">
        <f t="shared" si="63"/>
        <v/>
      </c>
      <c r="CC49" s="294" t="str">
        <f t="shared" si="64"/>
        <v/>
      </c>
      <c r="CD49" s="294" t="str">
        <f t="shared" si="65"/>
        <v/>
      </c>
      <c r="CE49" s="295">
        <v>36</v>
      </c>
      <c r="CS49" s="254" t="str">
        <f>IFERROR(IF(AND('Classificação geral'!$H42="FEM",'Classificação geral'!$I42=1,'Classificação geral'!G42="Tapete"),'Classificação geral'!A42,""),"")</f>
        <v/>
      </c>
      <c r="CT49" s="254" t="str">
        <f>IFERROR(IF(AND('Classificação geral'!$H42="FEM",'Classificação geral'!$I42=1,'Classificação geral'!G42="Tapete"),'Classificação geral'!$B42,""),"")</f>
        <v/>
      </c>
      <c r="CU49" s="255" t="str">
        <f>IF($CT49='Classificação geral'!$B42,'Classificação geral'!$C42,"")</f>
        <v/>
      </c>
      <c r="CV49" s="255" t="str">
        <f>IF($CT49='Classificação geral'!$B42,'Classificação geral'!$D42,"")</f>
        <v/>
      </c>
      <c r="CW49" s="255" t="str">
        <f>IF($CT49='Classificação geral'!$B42,'Classificação geral'!$H42,"")</f>
        <v/>
      </c>
      <c r="CX49" s="255" t="str">
        <f>IF($CW49='Classificação geral'!$H42,'Classificação geral'!$I42,"")</f>
        <v/>
      </c>
      <c r="CY49" s="255" t="str">
        <f>IF($CX49='Classificação geral'!$I42,'Classificação geral'!$AA42,"")</f>
        <v/>
      </c>
      <c r="CZ49" s="255" t="str">
        <f>IF($CX49='Classificação geral'!$I42,'Classificação geral'!$AC42,"")</f>
        <v/>
      </c>
      <c r="DA49" s="255" t="str">
        <f>IF($CX49='Classificação geral'!$I42,'Classificação geral'!$AD42,"")</f>
        <v/>
      </c>
      <c r="DB49" s="255" t="str">
        <f>IF($CX49='Classificação geral'!$I42,'Classificação geral'!$M42,"")</f>
        <v/>
      </c>
      <c r="DC49" s="255" t="str">
        <f>IF($CX49='Classificação geral'!$I42,'Classificação geral'!$AH42,"")</f>
        <v/>
      </c>
      <c r="DD49" s="256" t="str">
        <f>IFERROR(RANK(DC49,DC:DC,0)+ COUNTIF($DC$12:DC48,DC49),"")</f>
        <v/>
      </c>
      <c r="DF49" s="254" t="str">
        <f>IFERROR(IF(AND('Classificação geral'!$H42="mas",'Classificação geral'!$I42=1,'Classificação geral'!$G42="Tapete"),'Classificação geral'!$A42,""),"")</f>
        <v/>
      </c>
      <c r="DG49" s="254" t="str">
        <f>IFERROR(IF(AND('Classificação geral'!$H42="mas",'Classificação geral'!$I42=1,'Classificação geral'!$G42="Tapete"),'Classificação geral'!$B42,""),"")</f>
        <v/>
      </c>
      <c r="DH49" s="255" t="str">
        <f>IF($DG49='Classificação geral'!$B42,'Classificação geral'!$C42,"")</f>
        <v/>
      </c>
      <c r="DI49" s="255" t="str">
        <f>IF($DG49='Classificação geral'!$B42,'Classificação geral'!$D42,"")</f>
        <v/>
      </c>
      <c r="DJ49" s="255" t="str">
        <f>IF($DG49='Classificação geral'!$B42,'Classificação geral'!$H42,"")</f>
        <v/>
      </c>
      <c r="DK49" s="254" t="str">
        <f>IFERROR(IF(AND($DJ49="mas",'Classificação geral'!$I42=1),'Classificação geral'!I42,""),"")</f>
        <v/>
      </c>
      <c r="DL49" s="254" t="str">
        <f>IFERROR(IF(AND($DJ49="mas",'Classificação geral'!$I42=1),'Classificação geral'!AA42,""),"")</f>
        <v/>
      </c>
      <c r="DM49" s="254" t="str">
        <f>IFERROR(IF(AND($DJ49="mas",'Classificação geral'!$I42=1),'Classificação geral'!AC42,""),"")</f>
        <v/>
      </c>
      <c r="DN49" s="254" t="str">
        <f>IFERROR(IF(AND($DJ49="mas",'Classificação geral'!$I42=1),'Classificação geral'!AD42,""),"")</f>
        <v/>
      </c>
      <c r="DO49" s="254" t="str">
        <f>IFERROR(IF(AND($DJ49="mas",'Classificação geral'!$I42=1),'Classificação geral'!M42,""),"")</f>
        <v/>
      </c>
      <c r="DP49" s="254" t="str">
        <f>IFERROR(IF(AND($DJ49="mas",'Classificação geral'!$I42=1),'Classificação geral'!AH42,""),"")</f>
        <v/>
      </c>
      <c r="DQ49" s="256" t="str">
        <f>IFERROR(RANK(DP49,DP:DP,0)+ COUNTIF($DP$12:DP48,DP49),"")</f>
        <v/>
      </c>
      <c r="DS49" s="254" t="str">
        <f>IFERROR(IF(AND('Classificação geral'!$H42="fem",'Classificação geral'!$I42=2,'Classificação geral'!$G42="Tapete"),'Classificação geral'!$A42,""),"")</f>
        <v/>
      </c>
      <c r="DT49" s="254" t="str">
        <f>IFERROR(IF(AND('Classificação geral'!$H42="fem",'Classificação geral'!$I42=2,'Classificação geral'!$G42="Tapete"),'Classificação geral'!$B42,""),"")</f>
        <v/>
      </c>
      <c r="DU49" s="255" t="str">
        <f>IF($DT49='Classificação geral'!$B42,'Classificação geral'!$C42,"")</f>
        <v/>
      </c>
      <c r="DV49" s="255" t="str">
        <f>IF($DT49='Classificação geral'!$B42,'Classificação geral'!$D42,"")</f>
        <v/>
      </c>
      <c r="DW49" s="255" t="str">
        <f>IF($DT49='Classificação geral'!$B42,'Classificação geral'!$H42,"")</f>
        <v/>
      </c>
      <c r="DX49" s="254" t="str">
        <f>IFERROR(IF(AND($DW49="fem",'Classificação geral'!$I42=2),'Classificação geral'!I42,""),"")</f>
        <v/>
      </c>
      <c r="DY49" s="254" t="str">
        <f>IFERROR(IF(AND($DW49="fem",'Classificação geral'!$I42=2),'Classificação geral'!AA42,""),"")</f>
        <v/>
      </c>
      <c r="DZ49" s="254" t="str">
        <f>IFERROR(IF(AND($DW49="fem",'Classificação geral'!$I42=2),'Classificação geral'!AC42,""),"")</f>
        <v/>
      </c>
      <c r="EA49" s="254" t="str">
        <f>IFERROR(IF(AND($DW49="fem",'Classificação geral'!$I42=2),'Classificação geral'!AD42,""),"")</f>
        <v/>
      </c>
      <c r="EB49" s="254" t="str">
        <f>IFERROR(IF(AND($DW49="fem",'Classificação geral'!$I42=2),'Classificação geral'!M42,""),"")</f>
        <v/>
      </c>
      <c r="EC49" s="254" t="str">
        <f>IFERROR(IF(AND($DW49="fem",'Classificação geral'!$I42=2),'Classificação geral'!AH42,""),"")</f>
        <v/>
      </c>
      <c r="ED49" s="256" t="str">
        <f>IFERROR(RANK(EC49,EC:EC,0)+ COUNTIF(EC$12:$EC47,EC49),"")</f>
        <v/>
      </c>
      <c r="EE49" s="244"/>
      <c r="EF49" s="254" t="str">
        <f>IFERROR(IF(AND('Classificação geral'!$H42="mas",'Classificação geral'!$I42=2,'Classificação geral'!$G42="Tapete"),'Classificação geral'!$A42,""),"")</f>
        <v/>
      </c>
      <c r="EG49" s="254" t="str">
        <f>IFERROR(IF(AND('Classificação geral'!$H42="mas",'Classificação geral'!$I42=2,'Classificação geral'!$G42="Tapete"),'Classificação geral'!$B42,""),"")</f>
        <v/>
      </c>
      <c r="EH49" s="255" t="str">
        <f>IF($EG49='Classificação geral'!$B42,'Classificação geral'!$C42,"")</f>
        <v/>
      </c>
      <c r="EI49" s="255" t="str">
        <f>IF($EG49='Classificação geral'!$B42,'Classificação geral'!$D42,"")</f>
        <v/>
      </c>
      <c r="EJ49" s="255" t="str">
        <f>IF($EG49='Classificação geral'!$B42,'Classificação geral'!$H42,"")</f>
        <v/>
      </c>
      <c r="EK49" s="254" t="str">
        <f>IFERROR(IF(AND($EJ49="mas",'Classificação geral'!$I42=2),'Classificação geral'!I42,""),"")</f>
        <v/>
      </c>
      <c r="EL49" s="254" t="str">
        <f>IFERROR(IF(AND($EJ49="mas",'Classificação geral'!$I42=2),'Classificação geral'!AA42,""),"")</f>
        <v/>
      </c>
      <c r="EM49" s="254" t="str">
        <f>IFERROR(IF(AND($EJ49="mas",'Classificação geral'!$I42=2),'Classificação geral'!AC42,""),"")</f>
        <v/>
      </c>
      <c r="EN49" s="254" t="str">
        <f>IFERROR(IF(AND($EJ49="mas",'Classificação geral'!$I42=2),'Classificação geral'!AD42,""),"")</f>
        <v/>
      </c>
      <c r="EO49" s="254" t="str">
        <f>IFERROR(IF(AND($EJ49="mas",'Classificação geral'!$I42=2),'Classificação geral'!M42,""),"")</f>
        <v/>
      </c>
      <c r="EP49" s="254" t="str">
        <f>IFERROR(IF(AND($EJ49="mas",'Classificação geral'!$I42=2),'Classificação geral'!AH42,""),"")</f>
        <v/>
      </c>
      <c r="EQ49" s="256" t="str">
        <f>IFERROR(RANK(EP49,EP:EP,0)+ COUNTIF($EP$12:EP$12,EP49),"")</f>
        <v/>
      </c>
      <c r="ER49" s="244"/>
      <c r="ES49" s="254" t="str">
        <f>IFERROR(IF(AND('Classificação geral'!$H42="fem",'Classificação geral'!$I42=3,'Classificação geral'!$G42="Tapete"),'Classificação geral'!$A42,""),"")</f>
        <v/>
      </c>
      <c r="ET49" s="254" t="str">
        <f>IFERROR(IF(AND('Classificação geral'!$H42="fem",'Classificação geral'!$I42=3,'Classificação geral'!$G42="Tapete"),'Classificação geral'!$B42,""),"")</f>
        <v/>
      </c>
      <c r="EU49" s="255" t="str">
        <f>IF($ET49='Classificação geral'!$B42,'Classificação geral'!$C42,"")</f>
        <v/>
      </c>
      <c r="EV49" s="255" t="str">
        <f>IF($ET49='Classificação geral'!$B42,'Classificação geral'!$D42,"")</f>
        <v/>
      </c>
      <c r="EW49" s="255" t="str">
        <f>IF($ET49='Classificação geral'!$B42,'Classificação geral'!$H42,"")</f>
        <v/>
      </c>
      <c r="EX49" s="255" t="str">
        <f>IF($EW49='Classificação geral'!$H42,'Classificação geral'!$I42,"")</f>
        <v/>
      </c>
      <c r="EY49" s="255" t="str">
        <f>IF($EX49='Classificação geral'!$I42,'Classificação geral'!$AA42,"")</f>
        <v/>
      </c>
      <c r="EZ49" s="255" t="str">
        <f>IF($EX49='Classificação geral'!$I42,'Classificação geral'!$AC42,"")</f>
        <v/>
      </c>
      <c r="FA49" s="255" t="str">
        <f>IF($EX49='Classificação geral'!$I42,'Classificação geral'!$AD42,"")</f>
        <v/>
      </c>
      <c r="FB49" s="255" t="str">
        <f>IF($EX49='Classificação geral'!$I42,'Classificação geral'!$M42,"")</f>
        <v/>
      </c>
      <c r="FC49" s="255" t="str">
        <f>IF($EX49='Classificação geral'!$I42,'Classificação geral'!$AH42,"")</f>
        <v/>
      </c>
      <c r="FD49" s="256" t="str">
        <f>IFERROR(RANK(FC49,FC:FC,0)+ COUNTIF($FC$12:FC47,FC49),"")</f>
        <v/>
      </c>
      <c r="FE49" s="244"/>
      <c r="FF49" s="254" t="str">
        <f>IFERROR(IF(AND('Classificação geral'!$H42="mas",'Classificação geral'!$I42=3,'Classificação geral'!$G42="Tapete"),'Classificação geral'!$A42,""),"")</f>
        <v/>
      </c>
      <c r="FG49" s="254" t="str">
        <f>IFERROR(IF(AND('Classificação geral'!$H42="mas",'Classificação geral'!$I42=3,'Classificação geral'!$G42="Tapete"),'Classificação geral'!$B42,""),"")</f>
        <v/>
      </c>
      <c r="FH49" s="255" t="str">
        <f>IF($FG49='Classificação geral'!$B42,'Classificação geral'!$C42,"")</f>
        <v/>
      </c>
      <c r="FI49" s="255" t="str">
        <f>IF($FG49='Classificação geral'!$B42,'Classificação geral'!$D42,"")</f>
        <v/>
      </c>
      <c r="FJ49" s="255" t="str">
        <f>IF($FG49='Classificação geral'!$B42,'Classificação geral'!$H42,"")</f>
        <v/>
      </c>
      <c r="FK49" s="254" t="str">
        <f>IFERROR(IF(AND($FJ49="mas",'Classificação geral'!$I42=3),'Classificação geral'!I42,""),"")</f>
        <v/>
      </c>
      <c r="FL49" s="254" t="str">
        <f>IFERROR(IF(AND($FJ49="mas",'Classificação geral'!$I42=3),'Classificação geral'!AA42,""),"")</f>
        <v/>
      </c>
      <c r="FM49" s="254" t="str">
        <f>IFERROR(IF(AND($FJ49="mas",'Classificação geral'!$I42=3),'Classificação geral'!AC42,""),"")</f>
        <v/>
      </c>
      <c r="FN49" s="254" t="str">
        <f>IFERROR(IF(AND($FJ49="mas",'Classificação geral'!$I42=3),'Classificação geral'!AD42,""),"")</f>
        <v/>
      </c>
      <c r="FO49" s="254" t="str">
        <f>IFERROR(IF(AND($FJ49="mas",'Classificação geral'!$I42=3),'Classificação geral'!M42,""),"")</f>
        <v/>
      </c>
      <c r="FP49" s="254" t="str">
        <f>IFERROR(IF(AND($FJ49="mas",'Classificação geral'!$I42=3),'Classificação geral'!AH42,""),"")</f>
        <v/>
      </c>
      <c r="FQ49" s="256" t="str">
        <f>IFERROR(RANK(FP49,FP:FP,0)+ COUNTIF(FP$12:$FP47,FP49),"")</f>
        <v/>
      </c>
    </row>
    <row r="50" spans="2:173" s="304" customFormat="1" ht="24.75" customHeight="1" x14ac:dyDescent="0.4">
      <c r="B50" s="309" t="str">
        <f t="shared" si="0"/>
        <v/>
      </c>
      <c r="C50" s="292" t="str">
        <f t="shared" si="1"/>
        <v/>
      </c>
      <c r="D50" s="292" t="str">
        <f t="shared" si="2"/>
        <v/>
      </c>
      <c r="E50" s="292" t="str">
        <f t="shared" si="3"/>
        <v/>
      </c>
      <c r="F50" s="293" t="str">
        <f t="shared" si="4"/>
        <v/>
      </c>
      <c r="G50" s="293" t="str">
        <f t="shared" si="5"/>
        <v/>
      </c>
      <c r="H50" s="294" t="str">
        <f t="shared" si="6"/>
        <v/>
      </c>
      <c r="I50" s="294" t="str">
        <f t="shared" si="7"/>
        <v/>
      </c>
      <c r="J50" s="294" t="str">
        <f t="shared" si="8"/>
        <v/>
      </c>
      <c r="K50" s="294" t="str">
        <f t="shared" si="9"/>
        <v/>
      </c>
      <c r="L50" s="294" t="str">
        <f t="shared" si="10"/>
        <v/>
      </c>
      <c r="M50" s="295">
        <v>37</v>
      </c>
      <c r="N50" s="296"/>
      <c r="O50" s="296"/>
      <c r="P50" s="309" t="str">
        <f t="shared" si="11"/>
        <v/>
      </c>
      <c r="Q50" s="292" t="str">
        <f t="shared" si="12"/>
        <v/>
      </c>
      <c r="R50" s="292" t="str">
        <f t="shared" si="13"/>
        <v/>
      </c>
      <c r="S50" s="292" t="str">
        <f t="shared" si="14"/>
        <v/>
      </c>
      <c r="T50" s="293" t="str">
        <f t="shared" si="15"/>
        <v/>
      </c>
      <c r="U50" s="293" t="str">
        <f t="shared" si="16"/>
        <v/>
      </c>
      <c r="V50" s="294" t="str">
        <f t="shared" si="17"/>
        <v/>
      </c>
      <c r="W50" s="294" t="str">
        <f t="shared" si="18"/>
        <v/>
      </c>
      <c r="X50" s="294" t="str">
        <f t="shared" si="19"/>
        <v/>
      </c>
      <c r="Y50" s="294" t="str">
        <f t="shared" si="20"/>
        <v/>
      </c>
      <c r="Z50" s="294" t="str">
        <f t="shared" si="21"/>
        <v/>
      </c>
      <c r="AA50" s="295">
        <v>37</v>
      </c>
      <c r="AB50" s="296"/>
      <c r="AC50" s="297"/>
      <c r="AD50" s="310" t="str">
        <f t="shared" si="22"/>
        <v/>
      </c>
      <c r="AE50" s="292" t="str">
        <f t="shared" si="23"/>
        <v/>
      </c>
      <c r="AF50" s="292" t="str">
        <f t="shared" si="24"/>
        <v/>
      </c>
      <c r="AG50" s="293" t="str">
        <f t="shared" si="25"/>
        <v/>
      </c>
      <c r="AH50" s="293" t="str">
        <f t="shared" si="26"/>
        <v/>
      </c>
      <c r="AI50" s="293" t="str">
        <f t="shared" si="27"/>
        <v/>
      </c>
      <c r="AJ50" s="294" t="str">
        <f t="shared" si="28"/>
        <v/>
      </c>
      <c r="AK50" s="294" t="str">
        <f t="shared" si="29"/>
        <v/>
      </c>
      <c r="AL50" s="294" t="str">
        <f t="shared" si="30"/>
        <v/>
      </c>
      <c r="AM50" s="294" t="str">
        <f t="shared" si="31"/>
        <v/>
      </c>
      <c r="AN50" s="294" t="str">
        <f t="shared" si="32"/>
        <v/>
      </c>
      <c r="AO50" s="295">
        <v>37</v>
      </c>
      <c r="AP50" s="296"/>
      <c r="AQ50" s="296"/>
      <c r="AR50" s="310" t="str">
        <f t="shared" si="33"/>
        <v/>
      </c>
      <c r="AS50" s="292" t="str">
        <f t="shared" si="34"/>
        <v/>
      </c>
      <c r="AT50" s="292" t="str">
        <f t="shared" si="35"/>
        <v/>
      </c>
      <c r="AU50" s="293" t="str">
        <f t="shared" si="36"/>
        <v/>
      </c>
      <c r="AV50" s="293" t="str">
        <f t="shared" si="37"/>
        <v/>
      </c>
      <c r="AW50" s="293" t="str">
        <f t="shared" si="38"/>
        <v/>
      </c>
      <c r="AX50" s="294" t="str">
        <f t="shared" si="39"/>
        <v/>
      </c>
      <c r="AY50" s="294" t="str">
        <f t="shared" si="40"/>
        <v/>
      </c>
      <c r="AZ50" s="294" t="str">
        <f t="shared" si="41"/>
        <v/>
      </c>
      <c r="BA50" s="294" t="str">
        <f t="shared" si="42"/>
        <v/>
      </c>
      <c r="BB50" s="294" t="str">
        <f t="shared" si="43"/>
        <v/>
      </c>
      <c r="BC50" s="295">
        <v>37</v>
      </c>
      <c r="BD50" s="297"/>
      <c r="BE50" s="297"/>
      <c r="BF50" s="309" t="str">
        <f t="shared" si="44"/>
        <v/>
      </c>
      <c r="BG50" s="292" t="str">
        <f t="shared" si="45"/>
        <v/>
      </c>
      <c r="BH50" s="292" t="str">
        <f t="shared" si="46"/>
        <v/>
      </c>
      <c r="BI50" s="292" t="str">
        <f t="shared" si="47"/>
        <v/>
      </c>
      <c r="BJ50" s="293" t="str">
        <f t="shared" si="48"/>
        <v/>
      </c>
      <c r="BK50" s="293" t="str">
        <f t="shared" si="49"/>
        <v/>
      </c>
      <c r="BL50" s="293" t="str">
        <f t="shared" si="50"/>
        <v/>
      </c>
      <c r="BM50" s="293" t="str">
        <f t="shared" si="51"/>
        <v/>
      </c>
      <c r="BN50" s="293" t="str">
        <f t="shared" si="52"/>
        <v/>
      </c>
      <c r="BO50" s="293" t="str">
        <f t="shared" si="53"/>
        <v/>
      </c>
      <c r="BP50" s="294" t="str">
        <f t="shared" si="54"/>
        <v/>
      </c>
      <c r="BQ50" s="295">
        <v>37</v>
      </c>
      <c r="BR50" s="296"/>
      <c r="BS50" s="296"/>
      <c r="BT50" s="309" t="str">
        <f t="shared" si="55"/>
        <v/>
      </c>
      <c r="BU50" s="292" t="str">
        <f t="shared" si="56"/>
        <v/>
      </c>
      <c r="BV50" s="292" t="str">
        <f t="shared" si="57"/>
        <v/>
      </c>
      <c r="BW50" s="292" t="str">
        <f t="shared" si="58"/>
        <v/>
      </c>
      <c r="BX50" s="293" t="str">
        <f t="shared" si="59"/>
        <v/>
      </c>
      <c r="BY50" s="293" t="str">
        <f t="shared" si="60"/>
        <v/>
      </c>
      <c r="BZ50" s="294" t="str">
        <f t="shared" si="61"/>
        <v/>
      </c>
      <c r="CA50" s="294" t="str">
        <f t="shared" si="62"/>
        <v/>
      </c>
      <c r="CB50" s="294" t="str">
        <f t="shared" si="63"/>
        <v/>
      </c>
      <c r="CC50" s="294" t="str">
        <f t="shared" si="64"/>
        <v/>
      </c>
      <c r="CD50" s="294" t="str">
        <f t="shared" si="65"/>
        <v/>
      </c>
      <c r="CE50" s="295">
        <v>37</v>
      </c>
      <c r="CS50" s="254" t="str">
        <f>IFERROR(IF(AND('Classificação geral'!$H43="FEM",'Classificação geral'!$I43=1,'Classificação geral'!G43="Tapete"),'Classificação geral'!A43,""),"")</f>
        <v/>
      </c>
      <c r="CT50" s="254" t="str">
        <f>IFERROR(IF(AND('Classificação geral'!$H43="FEM",'Classificação geral'!$I43=1,'Classificação geral'!G43="Tapete"),'Classificação geral'!$B43,""),"")</f>
        <v/>
      </c>
      <c r="CU50" s="255" t="str">
        <f>IF($CT50='Classificação geral'!$B43,'Classificação geral'!$C43,"")</f>
        <v/>
      </c>
      <c r="CV50" s="255" t="str">
        <f>IF($CT50='Classificação geral'!$B43,'Classificação geral'!$D43,"")</f>
        <v/>
      </c>
      <c r="CW50" s="255" t="str">
        <f>IF($CT50='Classificação geral'!$B43,'Classificação geral'!$H43,"")</f>
        <v/>
      </c>
      <c r="CX50" s="255" t="str">
        <f>IF($CW50='Classificação geral'!$H43,'Classificação geral'!$I43,"")</f>
        <v/>
      </c>
      <c r="CY50" s="255" t="str">
        <f>IF($CX50='Classificação geral'!$I43,'Classificação geral'!$AA43,"")</f>
        <v/>
      </c>
      <c r="CZ50" s="255" t="str">
        <f>IF($CX50='Classificação geral'!$I43,'Classificação geral'!$AC43,"")</f>
        <v/>
      </c>
      <c r="DA50" s="255" t="str">
        <f>IF($CX50='Classificação geral'!$I43,'Classificação geral'!$AD43,"")</f>
        <v/>
      </c>
      <c r="DB50" s="255" t="str">
        <f>IF($CX50='Classificação geral'!$I43,'Classificação geral'!$M43,"")</f>
        <v/>
      </c>
      <c r="DC50" s="255" t="str">
        <f>IF($CX50='Classificação geral'!$I43,'Classificação geral'!$AH43,"")</f>
        <v/>
      </c>
      <c r="DD50" s="256" t="str">
        <f>IFERROR(RANK(DC50,DC:DC,0)+ COUNTIF($DC$12:DC49,DC50),"")</f>
        <v/>
      </c>
      <c r="DF50" s="254" t="str">
        <f>IFERROR(IF(AND('Classificação geral'!$H43="mas",'Classificação geral'!$I43=1,'Classificação geral'!$G43="Tapete"),'Classificação geral'!$A43,""),"")</f>
        <v/>
      </c>
      <c r="DG50" s="254" t="str">
        <f>IFERROR(IF(AND('Classificação geral'!$H43="mas",'Classificação geral'!$I43=1,'Classificação geral'!$G43="Tapete"),'Classificação geral'!$B43,""),"")</f>
        <v/>
      </c>
      <c r="DH50" s="255" t="str">
        <f>IF($DG50='Classificação geral'!$B43,'Classificação geral'!$C43,"")</f>
        <v/>
      </c>
      <c r="DI50" s="255" t="str">
        <f>IF($DG50='Classificação geral'!$B43,'Classificação geral'!$D43,"")</f>
        <v/>
      </c>
      <c r="DJ50" s="255" t="str">
        <f>IF($DG50='Classificação geral'!$B43,'Classificação geral'!$H43,"")</f>
        <v/>
      </c>
      <c r="DK50" s="254" t="str">
        <f>IFERROR(IF(AND($DJ50="mas",'Classificação geral'!$I43=1),'Classificação geral'!I43,""),"")</f>
        <v/>
      </c>
      <c r="DL50" s="254" t="str">
        <f>IFERROR(IF(AND($DJ50="mas",'Classificação geral'!$I43=1),'Classificação geral'!AA43,""),"")</f>
        <v/>
      </c>
      <c r="DM50" s="254" t="str">
        <f>IFERROR(IF(AND($DJ50="mas",'Classificação geral'!$I43=1),'Classificação geral'!AC43,""),"")</f>
        <v/>
      </c>
      <c r="DN50" s="254" t="str">
        <f>IFERROR(IF(AND($DJ50="mas",'Classificação geral'!$I43=1),'Classificação geral'!AD43,""),"")</f>
        <v/>
      </c>
      <c r="DO50" s="254" t="str">
        <f>IFERROR(IF(AND($DJ50="mas",'Classificação geral'!$I43=1),'Classificação geral'!M43,""),"")</f>
        <v/>
      </c>
      <c r="DP50" s="254" t="str">
        <f>IFERROR(IF(AND($DJ50="mas",'Classificação geral'!$I43=1),'Classificação geral'!AH43,""),"")</f>
        <v/>
      </c>
      <c r="DQ50" s="256" t="str">
        <f>IFERROR(RANK(DP50,DP:DP,0)+ COUNTIF($DP$12:DP49,DP50),"")</f>
        <v/>
      </c>
      <c r="DS50" s="254" t="str">
        <f>IFERROR(IF(AND('Classificação geral'!$H43="fem",'Classificação geral'!$I43=2,'Classificação geral'!$G43="Tapete"),'Classificação geral'!$A43,""),"")</f>
        <v/>
      </c>
      <c r="DT50" s="254" t="str">
        <f>IFERROR(IF(AND('Classificação geral'!$H43="fem",'Classificação geral'!$I43=2,'Classificação geral'!$G43="Tapete"),'Classificação geral'!$B43,""),"")</f>
        <v/>
      </c>
      <c r="DU50" s="255" t="str">
        <f>IF($DT50='Classificação geral'!$B43,'Classificação geral'!$C43,"")</f>
        <v/>
      </c>
      <c r="DV50" s="255" t="str">
        <f>IF($DT50='Classificação geral'!$B43,'Classificação geral'!$D43,"")</f>
        <v/>
      </c>
      <c r="DW50" s="255" t="str">
        <f>IF($DT50='Classificação geral'!$B43,'Classificação geral'!$H43,"")</f>
        <v/>
      </c>
      <c r="DX50" s="254" t="str">
        <f>IFERROR(IF(AND($DW50="fem",'Classificação geral'!$I43=2),'Classificação geral'!I43,""),"")</f>
        <v/>
      </c>
      <c r="DY50" s="254" t="str">
        <f>IFERROR(IF(AND($DW50="fem",'Classificação geral'!$I43=2),'Classificação geral'!AA43,""),"")</f>
        <v/>
      </c>
      <c r="DZ50" s="254" t="str">
        <f>IFERROR(IF(AND($DW50="fem",'Classificação geral'!$I43=2),'Classificação geral'!AC43,""),"")</f>
        <v/>
      </c>
      <c r="EA50" s="254" t="str">
        <f>IFERROR(IF(AND($DW50="fem",'Classificação geral'!$I43=2),'Classificação geral'!AD43,""),"")</f>
        <v/>
      </c>
      <c r="EB50" s="254" t="str">
        <f>IFERROR(IF(AND($DW50="fem",'Classificação geral'!$I43=2),'Classificação geral'!M43,""),"")</f>
        <v/>
      </c>
      <c r="EC50" s="254" t="str">
        <f>IFERROR(IF(AND($DW50="fem",'Classificação geral'!$I43=2),'Classificação geral'!AH43,""),"")</f>
        <v/>
      </c>
      <c r="ED50" s="256" t="str">
        <f>IFERROR(RANK(EC50,EC:EC,0)+ COUNTIF(EC$12:$EC48,EC50),"")</f>
        <v/>
      </c>
      <c r="EE50" s="244"/>
      <c r="EF50" s="254" t="str">
        <f>IFERROR(IF(AND('Classificação geral'!$H43="mas",'Classificação geral'!$I43=2,'Classificação geral'!$G43="Tapete"),'Classificação geral'!$A43,""),"")</f>
        <v/>
      </c>
      <c r="EG50" s="254" t="str">
        <f>IFERROR(IF(AND('Classificação geral'!$H43="mas",'Classificação geral'!$I43=2,'Classificação geral'!$G43="Tapete"),'Classificação geral'!$B43,""),"")</f>
        <v/>
      </c>
      <c r="EH50" s="255" t="str">
        <f>IF($EG50='Classificação geral'!$B43,'Classificação geral'!$C43,"")</f>
        <v/>
      </c>
      <c r="EI50" s="255" t="str">
        <f>IF($EG50='Classificação geral'!$B43,'Classificação geral'!$D43,"")</f>
        <v/>
      </c>
      <c r="EJ50" s="255" t="str">
        <f>IF($EG50='Classificação geral'!$B43,'Classificação geral'!$H43,"")</f>
        <v/>
      </c>
      <c r="EK50" s="254" t="str">
        <f>IFERROR(IF(AND($EJ50="mas",'Classificação geral'!$I43=2),'Classificação geral'!I43,""),"")</f>
        <v/>
      </c>
      <c r="EL50" s="254" t="str">
        <f>IFERROR(IF(AND($EJ50="mas",'Classificação geral'!$I43=2),'Classificação geral'!AA43,""),"")</f>
        <v/>
      </c>
      <c r="EM50" s="254" t="str">
        <f>IFERROR(IF(AND($EJ50="mas",'Classificação geral'!$I43=2),'Classificação geral'!AC43,""),"")</f>
        <v/>
      </c>
      <c r="EN50" s="254" t="str">
        <f>IFERROR(IF(AND($EJ50="mas",'Classificação geral'!$I43=2),'Classificação geral'!AD43,""),"")</f>
        <v/>
      </c>
      <c r="EO50" s="254" t="str">
        <f>IFERROR(IF(AND($EJ50="mas",'Classificação geral'!$I43=2),'Classificação geral'!M43,""),"")</f>
        <v/>
      </c>
      <c r="EP50" s="254" t="str">
        <f>IFERROR(IF(AND($EJ50="mas",'Classificação geral'!$I43=2),'Classificação geral'!AH43,""),"")</f>
        <v/>
      </c>
      <c r="EQ50" s="256" t="str">
        <f>IFERROR(RANK(EP50,EP:EP,0)+ COUNTIF($EP$12:EP$12,EP50),"")</f>
        <v/>
      </c>
      <c r="ER50" s="244"/>
      <c r="ES50" s="254" t="str">
        <f>IFERROR(IF(AND('Classificação geral'!$H43="fem",'Classificação geral'!$I43=3,'Classificação geral'!$G43="Tapete"),'Classificação geral'!$A43,""),"")</f>
        <v/>
      </c>
      <c r="ET50" s="254" t="str">
        <f>IFERROR(IF(AND('Classificação geral'!$H43="fem",'Classificação geral'!$I43=3,'Classificação geral'!$G43="Tapete"),'Classificação geral'!$B43,""),"")</f>
        <v/>
      </c>
      <c r="EU50" s="255" t="str">
        <f>IF($ET50='Classificação geral'!$B43,'Classificação geral'!$C43,"")</f>
        <v/>
      </c>
      <c r="EV50" s="255" t="str">
        <f>IF($ET50='Classificação geral'!$B43,'Classificação geral'!$D43,"")</f>
        <v/>
      </c>
      <c r="EW50" s="255" t="str">
        <f>IF($ET50='Classificação geral'!$B43,'Classificação geral'!$H43,"")</f>
        <v/>
      </c>
      <c r="EX50" s="255" t="str">
        <f>IF($EW50='Classificação geral'!$H43,'Classificação geral'!$I43,"")</f>
        <v/>
      </c>
      <c r="EY50" s="255" t="str">
        <f>IF($EX50='Classificação geral'!$I43,'Classificação geral'!$AA43,"")</f>
        <v/>
      </c>
      <c r="EZ50" s="255" t="str">
        <f>IF($EX50='Classificação geral'!$I43,'Classificação geral'!$AC43,"")</f>
        <v/>
      </c>
      <c r="FA50" s="255" t="str">
        <f>IF($EX50='Classificação geral'!$I43,'Classificação geral'!$AD43,"")</f>
        <v/>
      </c>
      <c r="FB50" s="255" t="str">
        <f>IF($EX50='Classificação geral'!$I43,'Classificação geral'!$M43,"")</f>
        <v/>
      </c>
      <c r="FC50" s="255" t="str">
        <f>IF($EX50='Classificação geral'!$I43,'Classificação geral'!$AH43,"")</f>
        <v/>
      </c>
      <c r="FD50" s="256" t="str">
        <f>IFERROR(RANK(FC50,FC:FC,0)+ COUNTIF($FC$12:FC48,FC50),"")</f>
        <v/>
      </c>
      <c r="FE50" s="244"/>
      <c r="FF50" s="254" t="str">
        <f>IFERROR(IF(AND('Classificação geral'!$H43="mas",'Classificação geral'!$I43=3,'Classificação geral'!$G43="Tapete"),'Classificação geral'!$A43,""),"")</f>
        <v/>
      </c>
      <c r="FG50" s="254" t="str">
        <f>IFERROR(IF(AND('Classificação geral'!$H43="mas",'Classificação geral'!$I43=3,'Classificação geral'!$G43="Tapete"),'Classificação geral'!$B43,""),"")</f>
        <v/>
      </c>
      <c r="FH50" s="255" t="str">
        <f>IF($FG50='Classificação geral'!$B43,'Classificação geral'!$C43,"")</f>
        <v/>
      </c>
      <c r="FI50" s="255" t="str">
        <f>IF($FG50='Classificação geral'!$B43,'Classificação geral'!$D43,"")</f>
        <v/>
      </c>
      <c r="FJ50" s="255" t="str">
        <f>IF($FG50='Classificação geral'!$B43,'Classificação geral'!$H43,"")</f>
        <v/>
      </c>
      <c r="FK50" s="254" t="str">
        <f>IFERROR(IF(AND($FJ50="mas",'Classificação geral'!$I43=3),'Classificação geral'!I43,""),"")</f>
        <v/>
      </c>
      <c r="FL50" s="254" t="str">
        <f>IFERROR(IF(AND($FJ50="mas",'Classificação geral'!$I43=3),'Classificação geral'!AA43,""),"")</f>
        <v/>
      </c>
      <c r="FM50" s="254" t="str">
        <f>IFERROR(IF(AND($FJ50="mas",'Classificação geral'!$I43=3),'Classificação geral'!AC43,""),"")</f>
        <v/>
      </c>
      <c r="FN50" s="254" t="str">
        <f>IFERROR(IF(AND($FJ50="mas",'Classificação geral'!$I43=3),'Classificação geral'!AD43,""),"")</f>
        <v/>
      </c>
      <c r="FO50" s="254" t="str">
        <f>IFERROR(IF(AND($FJ50="mas",'Classificação geral'!$I43=3),'Classificação geral'!M43,""),"")</f>
        <v/>
      </c>
      <c r="FP50" s="254" t="str">
        <f>IFERROR(IF(AND($FJ50="mas",'Classificação geral'!$I43=3),'Classificação geral'!AH43,""),"")</f>
        <v/>
      </c>
      <c r="FQ50" s="256" t="str">
        <f>IFERROR(RANK(FP50,FP:FP,0)+ COUNTIF(FP$12:$FP48,FP50),"")</f>
        <v/>
      </c>
    </row>
    <row r="51" spans="2:173" s="304" customFormat="1" ht="24.75" customHeight="1" x14ac:dyDescent="0.4">
      <c r="B51" s="309" t="str">
        <f t="shared" si="0"/>
        <v/>
      </c>
      <c r="C51" s="292" t="str">
        <f t="shared" si="1"/>
        <v/>
      </c>
      <c r="D51" s="292" t="str">
        <f t="shared" si="2"/>
        <v/>
      </c>
      <c r="E51" s="292" t="str">
        <f t="shared" si="3"/>
        <v/>
      </c>
      <c r="F51" s="293" t="str">
        <f t="shared" si="4"/>
        <v/>
      </c>
      <c r="G51" s="293" t="str">
        <f t="shared" si="5"/>
        <v/>
      </c>
      <c r="H51" s="294" t="str">
        <f t="shared" si="6"/>
        <v/>
      </c>
      <c r="I51" s="294" t="str">
        <f t="shared" si="7"/>
        <v/>
      </c>
      <c r="J51" s="294" t="str">
        <f t="shared" si="8"/>
        <v/>
      </c>
      <c r="K51" s="294" t="str">
        <f t="shared" si="9"/>
        <v/>
      </c>
      <c r="L51" s="294" t="str">
        <f t="shared" si="10"/>
        <v/>
      </c>
      <c r="M51" s="295">
        <v>38</v>
      </c>
      <c r="N51" s="296"/>
      <c r="O51" s="296"/>
      <c r="P51" s="309" t="str">
        <f t="shared" si="11"/>
        <v/>
      </c>
      <c r="Q51" s="292" t="str">
        <f t="shared" si="12"/>
        <v/>
      </c>
      <c r="R51" s="292" t="str">
        <f t="shared" si="13"/>
        <v/>
      </c>
      <c r="S51" s="292" t="str">
        <f t="shared" si="14"/>
        <v/>
      </c>
      <c r="T51" s="293" t="str">
        <f t="shared" si="15"/>
        <v/>
      </c>
      <c r="U51" s="293" t="str">
        <f t="shared" si="16"/>
        <v/>
      </c>
      <c r="V51" s="294" t="str">
        <f t="shared" si="17"/>
        <v/>
      </c>
      <c r="W51" s="294" t="str">
        <f t="shared" si="18"/>
        <v/>
      </c>
      <c r="X51" s="294" t="str">
        <f t="shared" si="19"/>
        <v/>
      </c>
      <c r="Y51" s="294" t="str">
        <f t="shared" si="20"/>
        <v/>
      </c>
      <c r="Z51" s="294" t="str">
        <f t="shared" si="21"/>
        <v/>
      </c>
      <c r="AA51" s="295">
        <v>38</v>
      </c>
      <c r="AB51" s="296"/>
      <c r="AC51" s="297"/>
      <c r="AD51" s="310" t="str">
        <f t="shared" si="22"/>
        <v/>
      </c>
      <c r="AE51" s="292" t="str">
        <f t="shared" si="23"/>
        <v/>
      </c>
      <c r="AF51" s="292" t="str">
        <f t="shared" si="24"/>
        <v/>
      </c>
      <c r="AG51" s="293" t="str">
        <f t="shared" si="25"/>
        <v/>
      </c>
      <c r="AH51" s="293" t="str">
        <f t="shared" si="26"/>
        <v/>
      </c>
      <c r="AI51" s="293" t="str">
        <f t="shared" si="27"/>
        <v/>
      </c>
      <c r="AJ51" s="294" t="str">
        <f t="shared" si="28"/>
        <v/>
      </c>
      <c r="AK51" s="294" t="str">
        <f t="shared" si="29"/>
        <v/>
      </c>
      <c r="AL51" s="294" t="str">
        <f t="shared" si="30"/>
        <v/>
      </c>
      <c r="AM51" s="294" t="str">
        <f t="shared" si="31"/>
        <v/>
      </c>
      <c r="AN51" s="294" t="str">
        <f t="shared" si="32"/>
        <v/>
      </c>
      <c r="AO51" s="295">
        <v>38</v>
      </c>
      <c r="AP51" s="296"/>
      <c r="AQ51" s="296"/>
      <c r="AR51" s="310" t="str">
        <f t="shared" si="33"/>
        <v/>
      </c>
      <c r="AS51" s="292" t="str">
        <f t="shared" si="34"/>
        <v/>
      </c>
      <c r="AT51" s="292" t="str">
        <f t="shared" si="35"/>
        <v/>
      </c>
      <c r="AU51" s="293" t="str">
        <f t="shared" si="36"/>
        <v/>
      </c>
      <c r="AV51" s="293" t="str">
        <f t="shared" si="37"/>
        <v/>
      </c>
      <c r="AW51" s="293" t="str">
        <f t="shared" si="38"/>
        <v/>
      </c>
      <c r="AX51" s="294" t="str">
        <f t="shared" si="39"/>
        <v/>
      </c>
      <c r="AY51" s="294" t="str">
        <f t="shared" si="40"/>
        <v/>
      </c>
      <c r="AZ51" s="294" t="str">
        <f t="shared" si="41"/>
        <v/>
      </c>
      <c r="BA51" s="294" t="str">
        <f t="shared" si="42"/>
        <v/>
      </c>
      <c r="BB51" s="294" t="str">
        <f t="shared" si="43"/>
        <v/>
      </c>
      <c r="BC51" s="295">
        <v>38</v>
      </c>
      <c r="BD51" s="297"/>
      <c r="BE51" s="297"/>
      <c r="BF51" s="309" t="str">
        <f t="shared" si="44"/>
        <v/>
      </c>
      <c r="BG51" s="292" t="str">
        <f t="shared" si="45"/>
        <v/>
      </c>
      <c r="BH51" s="292" t="str">
        <f t="shared" si="46"/>
        <v/>
      </c>
      <c r="BI51" s="292" t="str">
        <f t="shared" si="47"/>
        <v/>
      </c>
      <c r="BJ51" s="293" t="str">
        <f t="shared" si="48"/>
        <v/>
      </c>
      <c r="BK51" s="293" t="str">
        <f t="shared" si="49"/>
        <v/>
      </c>
      <c r="BL51" s="293" t="str">
        <f t="shared" si="50"/>
        <v/>
      </c>
      <c r="BM51" s="293" t="str">
        <f t="shared" si="51"/>
        <v/>
      </c>
      <c r="BN51" s="293" t="str">
        <f t="shared" si="52"/>
        <v/>
      </c>
      <c r="BO51" s="293" t="str">
        <f t="shared" si="53"/>
        <v/>
      </c>
      <c r="BP51" s="294" t="str">
        <f t="shared" si="54"/>
        <v/>
      </c>
      <c r="BQ51" s="295">
        <v>38</v>
      </c>
      <c r="BR51" s="296"/>
      <c r="BS51" s="296"/>
      <c r="BT51" s="309" t="str">
        <f t="shared" si="55"/>
        <v/>
      </c>
      <c r="BU51" s="292" t="str">
        <f t="shared" si="56"/>
        <v/>
      </c>
      <c r="BV51" s="292" t="str">
        <f t="shared" si="57"/>
        <v/>
      </c>
      <c r="BW51" s="292" t="str">
        <f t="shared" si="58"/>
        <v/>
      </c>
      <c r="BX51" s="293" t="str">
        <f t="shared" si="59"/>
        <v/>
      </c>
      <c r="BY51" s="293" t="str">
        <f t="shared" si="60"/>
        <v/>
      </c>
      <c r="BZ51" s="294" t="str">
        <f t="shared" si="61"/>
        <v/>
      </c>
      <c r="CA51" s="294" t="str">
        <f t="shared" si="62"/>
        <v/>
      </c>
      <c r="CB51" s="294" t="str">
        <f t="shared" si="63"/>
        <v/>
      </c>
      <c r="CC51" s="294" t="str">
        <f t="shared" si="64"/>
        <v/>
      </c>
      <c r="CD51" s="294" t="str">
        <f t="shared" si="65"/>
        <v/>
      </c>
      <c r="CE51" s="295">
        <v>38</v>
      </c>
      <c r="CS51" s="254" t="str">
        <f>IFERROR(IF(AND('Classificação geral'!$H44="FEM",'Classificação geral'!$I44=1,'Classificação geral'!G44="Tapete"),'Classificação geral'!A44,""),"")</f>
        <v/>
      </c>
      <c r="CT51" s="254" t="str">
        <f>IFERROR(IF(AND('Classificação geral'!$H44="FEM",'Classificação geral'!$I44=1,'Classificação geral'!G44="Tapete"),'Classificação geral'!$B44,""),"")</f>
        <v/>
      </c>
      <c r="CU51" s="255" t="str">
        <f>IF($CT51='Classificação geral'!$B44,'Classificação geral'!$C44,"")</f>
        <v/>
      </c>
      <c r="CV51" s="255" t="str">
        <f>IF($CT51='Classificação geral'!$B44,'Classificação geral'!$D44,"")</f>
        <v/>
      </c>
      <c r="CW51" s="255" t="str">
        <f>IF($CT51='Classificação geral'!$B44,'Classificação geral'!$H44,"")</f>
        <v/>
      </c>
      <c r="CX51" s="255" t="str">
        <f>IF($CW51='Classificação geral'!$H44,'Classificação geral'!$I44,"")</f>
        <v/>
      </c>
      <c r="CY51" s="255" t="str">
        <f>IF($CX51='Classificação geral'!$I44,'Classificação geral'!$AA44,"")</f>
        <v/>
      </c>
      <c r="CZ51" s="255" t="str">
        <f>IF($CX51='Classificação geral'!$I44,'Classificação geral'!$AC44,"")</f>
        <v/>
      </c>
      <c r="DA51" s="255" t="str">
        <f>IF($CX51='Classificação geral'!$I44,'Classificação geral'!$AD44,"")</f>
        <v/>
      </c>
      <c r="DB51" s="255" t="str">
        <f>IF($CX51='Classificação geral'!$I44,'Classificação geral'!$M44,"")</f>
        <v/>
      </c>
      <c r="DC51" s="255" t="str">
        <f>IF($CX51='Classificação geral'!$I44,'Classificação geral'!$AH44,"")</f>
        <v/>
      </c>
      <c r="DD51" s="256" t="str">
        <f>IFERROR(RANK(DC51,DC:DC,0)+ COUNTIF($DC$12:DC50,DC51),"")</f>
        <v/>
      </c>
      <c r="DF51" s="254" t="str">
        <f>IFERROR(IF(AND('Classificação geral'!$H44="mas",'Classificação geral'!$I44=1,'Classificação geral'!$G44="Tapete"),'Classificação geral'!$A44,""),"")</f>
        <v/>
      </c>
      <c r="DG51" s="254" t="str">
        <f>IFERROR(IF(AND('Classificação geral'!$H44="mas",'Classificação geral'!$I44=1,'Classificação geral'!$G44="Tapete"),'Classificação geral'!$B44,""),"")</f>
        <v/>
      </c>
      <c r="DH51" s="255" t="str">
        <f>IF($DG51='Classificação geral'!$B44,'Classificação geral'!$C44,"")</f>
        <v/>
      </c>
      <c r="DI51" s="255" t="str">
        <f>IF($DG51='Classificação geral'!$B44,'Classificação geral'!$D44,"")</f>
        <v/>
      </c>
      <c r="DJ51" s="255" t="str">
        <f>IF($DG51='Classificação geral'!$B44,'Classificação geral'!$H44,"")</f>
        <v/>
      </c>
      <c r="DK51" s="254" t="str">
        <f>IFERROR(IF(AND($DJ51="mas",'Classificação geral'!$I44=1),'Classificação geral'!I44,""),"")</f>
        <v/>
      </c>
      <c r="DL51" s="254" t="str">
        <f>IFERROR(IF(AND($DJ51="mas",'Classificação geral'!$I44=1),'Classificação geral'!AA44,""),"")</f>
        <v/>
      </c>
      <c r="DM51" s="254" t="str">
        <f>IFERROR(IF(AND($DJ51="mas",'Classificação geral'!$I44=1),'Classificação geral'!AC44,""),"")</f>
        <v/>
      </c>
      <c r="DN51" s="254" t="str">
        <f>IFERROR(IF(AND($DJ51="mas",'Classificação geral'!$I44=1),'Classificação geral'!AD44,""),"")</f>
        <v/>
      </c>
      <c r="DO51" s="254" t="str">
        <f>IFERROR(IF(AND($DJ51="mas",'Classificação geral'!$I44=1),'Classificação geral'!M44,""),"")</f>
        <v/>
      </c>
      <c r="DP51" s="254" t="str">
        <f>IFERROR(IF(AND($DJ51="mas",'Classificação geral'!$I44=1),'Classificação geral'!AH44,""),"")</f>
        <v/>
      </c>
      <c r="DQ51" s="256" t="str">
        <f>IFERROR(RANK(DP51,DP:DP,0)+ COUNTIF($DP$12:DP50,DP51),"")</f>
        <v/>
      </c>
      <c r="DS51" s="254" t="str">
        <f>IFERROR(IF(AND('Classificação geral'!$H44="fem",'Classificação geral'!$I44=2,'Classificação geral'!$G44="Tapete"),'Classificação geral'!$A44,""),"")</f>
        <v/>
      </c>
      <c r="DT51" s="254" t="str">
        <f>IFERROR(IF(AND('Classificação geral'!$H44="fem",'Classificação geral'!$I44=2,'Classificação geral'!$G44="Tapete"),'Classificação geral'!$B44,""),"")</f>
        <v/>
      </c>
      <c r="DU51" s="255" t="str">
        <f>IF($DT51='Classificação geral'!$B44,'Classificação geral'!$C44,"")</f>
        <v/>
      </c>
      <c r="DV51" s="255" t="str">
        <f>IF($DT51='Classificação geral'!$B44,'Classificação geral'!$D44,"")</f>
        <v/>
      </c>
      <c r="DW51" s="255" t="str">
        <f>IF($DT51='Classificação geral'!$B44,'Classificação geral'!$H44,"")</f>
        <v/>
      </c>
      <c r="DX51" s="254" t="str">
        <f>IFERROR(IF(AND($DW51="fem",'Classificação geral'!$I44=2),'Classificação geral'!I44,""),"")</f>
        <v/>
      </c>
      <c r="DY51" s="254" t="str">
        <f>IFERROR(IF(AND($DW51="fem",'Classificação geral'!$I44=2),'Classificação geral'!AA44,""),"")</f>
        <v/>
      </c>
      <c r="DZ51" s="254" t="str">
        <f>IFERROR(IF(AND($DW51="fem",'Classificação geral'!$I44=2),'Classificação geral'!AC44,""),"")</f>
        <v/>
      </c>
      <c r="EA51" s="254" t="str">
        <f>IFERROR(IF(AND($DW51="fem",'Classificação geral'!$I44=2),'Classificação geral'!AD44,""),"")</f>
        <v/>
      </c>
      <c r="EB51" s="254" t="str">
        <f>IFERROR(IF(AND($DW51="fem",'Classificação geral'!$I44=2),'Classificação geral'!M44,""),"")</f>
        <v/>
      </c>
      <c r="EC51" s="254" t="str">
        <f>IFERROR(IF(AND($DW51="fem",'Classificação geral'!$I44=2),'Classificação geral'!AH44,""),"")</f>
        <v/>
      </c>
      <c r="ED51" s="256" t="str">
        <f>IFERROR(RANK(EC51,EC:EC,0)+ COUNTIF(EC$12:$EC49,EC51),"")</f>
        <v/>
      </c>
      <c r="EE51" s="244"/>
      <c r="EF51" s="254" t="str">
        <f>IFERROR(IF(AND('Classificação geral'!$H44="mas",'Classificação geral'!$I44=2,'Classificação geral'!$G44="Tapete"),'Classificação geral'!$A44,""),"")</f>
        <v/>
      </c>
      <c r="EG51" s="254" t="str">
        <f>IFERROR(IF(AND('Classificação geral'!$H44="mas",'Classificação geral'!$I44=2,'Classificação geral'!$G44="Tapete"),'Classificação geral'!$B44,""),"")</f>
        <v/>
      </c>
      <c r="EH51" s="255" t="str">
        <f>IF($EG51='Classificação geral'!$B44,'Classificação geral'!$C44,"")</f>
        <v/>
      </c>
      <c r="EI51" s="255" t="str">
        <f>IF($EG51='Classificação geral'!$B44,'Classificação geral'!$D44,"")</f>
        <v/>
      </c>
      <c r="EJ51" s="255" t="str">
        <f>IF($EG51='Classificação geral'!$B44,'Classificação geral'!$H44,"")</f>
        <v/>
      </c>
      <c r="EK51" s="254" t="str">
        <f>IFERROR(IF(AND($EJ51="mas",'Classificação geral'!$I44=2),'Classificação geral'!I44,""),"")</f>
        <v/>
      </c>
      <c r="EL51" s="254" t="str">
        <f>IFERROR(IF(AND($EJ51="mas",'Classificação geral'!$I44=2),'Classificação geral'!AA44,""),"")</f>
        <v/>
      </c>
      <c r="EM51" s="254" t="str">
        <f>IFERROR(IF(AND($EJ51="mas",'Classificação geral'!$I44=2),'Classificação geral'!AC44,""),"")</f>
        <v/>
      </c>
      <c r="EN51" s="254" t="str">
        <f>IFERROR(IF(AND($EJ51="mas",'Classificação geral'!$I44=2),'Classificação geral'!AD44,""),"")</f>
        <v/>
      </c>
      <c r="EO51" s="254" t="str">
        <f>IFERROR(IF(AND($EJ51="mas",'Classificação geral'!$I44=2),'Classificação geral'!M44,""),"")</f>
        <v/>
      </c>
      <c r="EP51" s="254" t="str">
        <f>IFERROR(IF(AND($EJ51="mas",'Classificação geral'!$I44=2),'Classificação geral'!AH44,""),"")</f>
        <v/>
      </c>
      <c r="EQ51" s="256" t="str">
        <f>IFERROR(RANK(EP51,EP:EP,0)+ COUNTIF($EP$12:EP$12,EP51),"")</f>
        <v/>
      </c>
      <c r="ER51" s="244"/>
      <c r="ES51" s="254" t="str">
        <f>IFERROR(IF(AND('Classificação geral'!$H44="fem",'Classificação geral'!$I44=3,'Classificação geral'!$G44="Tapete"),'Classificação geral'!$A44,""),"")</f>
        <v/>
      </c>
      <c r="ET51" s="254" t="str">
        <f>IFERROR(IF(AND('Classificação geral'!$H44="fem",'Classificação geral'!$I44=3,'Classificação geral'!$G44="Tapete"),'Classificação geral'!$B44,""),"")</f>
        <v/>
      </c>
      <c r="EU51" s="255" t="str">
        <f>IF($ET51='Classificação geral'!$B44,'Classificação geral'!$C44,"")</f>
        <v/>
      </c>
      <c r="EV51" s="255" t="str">
        <f>IF($ET51='Classificação geral'!$B44,'Classificação geral'!$D44,"")</f>
        <v/>
      </c>
      <c r="EW51" s="255" t="str">
        <f>IF($ET51='Classificação geral'!$B44,'Classificação geral'!$H44,"")</f>
        <v/>
      </c>
      <c r="EX51" s="255" t="str">
        <f>IF($EW51='Classificação geral'!$H44,'Classificação geral'!$I44,"")</f>
        <v/>
      </c>
      <c r="EY51" s="255" t="str">
        <f>IF($EX51='Classificação geral'!$I44,'Classificação geral'!$AA44,"")</f>
        <v/>
      </c>
      <c r="EZ51" s="255" t="str">
        <f>IF($EX51='Classificação geral'!$I44,'Classificação geral'!$AC44,"")</f>
        <v/>
      </c>
      <c r="FA51" s="255" t="str">
        <f>IF($EX51='Classificação geral'!$I44,'Classificação geral'!$AD44,"")</f>
        <v/>
      </c>
      <c r="FB51" s="255" t="str">
        <f>IF($EX51='Classificação geral'!$I44,'Classificação geral'!$M44,"")</f>
        <v/>
      </c>
      <c r="FC51" s="255" t="str">
        <f>IF($EX51='Classificação geral'!$I44,'Classificação geral'!$AH44,"")</f>
        <v/>
      </c>
      <c r="FD51" s="256" t="str">
        <f>IFERROR(RANK(FC51,FC:FC,0)+ COUNTIF($FC$12:FC49,FC51),"")</f>
        <v/>
      </c>
      <c r="FE51" s="244"/>
      <c r="FF51" s="254" t="str">
        <f>IFERROR(IF(AND('Classificação geral'!$H44="mas",'Classificação geral'!$I44=3,'Classificação geral'!$G44="Tapete"),'Classificação geral'!$A44,""),"")</f>
        <v/>
      </c>
      <c r="FG51" s="254" t="str">
        <f>IFERROR(IF(AND('Classificação geral'!$H44="mas",'Classificação geral'!$I44=3,'Classificação geral'!$G44="Tapete"),'Classificação geral'!$B44,""),"")</f>
        <v/>
      </c>
      <c r="FH51" s="255" t="str">
        <f>IF($FG51='Classificação geral'!$B44,'Classificação geral'!$C44,"")</f>
        <v/>
      </c>
      <c r="FI51" s="255" t="str">
        <f>IF($FG51='Classificação geral'!$B44,'Classificação geral'!$D44,"")</f>
        <v/>
      </c>
      <c r="FJ51" s="255" t="str">
        <f>IF($FG51='Classificação geral'!$B44,'Classificação geral'!$H44,"")</f>
        <v/>
      </c>
      <c r="FK51" s="254" t="str">
        <f>IFERROR(IF(AND($FJ51="mas",'Classificação geral'!$I44=3),'Classificação geral'!I44,""),"")</f>
        <v/>
      </c>
      <c r="FL51" s="254" t="str">
        <f>IFERROR(IF(AND($FJ51="mas",'Classificação geral'!$I44=3),'Classificação geral'!AA44,""),"")</f>
        <v/>
      </c>
      <c r="FM51" s="254" t="str">
        <f>IFERROR(IF(AND($FJ51="mas",'Classificação geral'!$I44=3),'Classificação geral'!AC44,""),"")</f>
        <v/>
      </c>
      <c r="FN51" s="254" t="str">
        <f>IFERROR(IF(AND($FJ51="mas",'Classificação geral'!$I44=3),'Classificação geral'!AD44,""),"")</f>
        <v/>
      </c>
      <c r="FO51" s="254" t="str">
        <f>IFERROR(IF(AND($FJ51="mas",'Classificação geral'!$I44=3),'Classificação geral'!M44,""),"")</f>
        <v/>
      </c>
      <c r="FP51" s="254" t="str">
        <f>IFERROR(IF(AND($FJ51="mas",'Classificação geral'!$I44=3),'Classificação geral'!AH44,""),"")</f>
        <v/>
      </c>
      <c r="FQ51" s="256" t="str">
        <f>IFERROR(RANK(FP51,FP:FP,0)+ COUNTIF(FP$12:$FP49,FP51),"")</f>
        <v/>
      </c>
    </row>
    <row r="52" spans="2:173" s="304" customFormat="1" ht="24.75" customHeight="1" x14ac:dyDescent="0.4">
      <c r="B52" s="309" t="str">
        <f t="shared" si="0"/>
        <v/>
      </c>
      <c r="C52" s="292" t="str">
        <f t="shared" si="1"/>
        <v/>
      </c>
      <c r="D52" s="292" t="str">
        <f t="shared" si="2"/>
        <v/>
      </c>
      <c r="E52" s="292" t="str">
        <f t="shared" si="3"/>
        <v/>
      </c>
      <c r="F52" s="293" t="str">
        <f t="shared" si="4"/>
        <v/>
      </c>
      <c r="G52" s="293" t="str">
        <f t="shared" si="5"/>
        <v/>
      </c>
      <c r="H52" s="294" t="str">
        <f t="shared" si="6"/>
        <v/>
      </c>
      <c r="I52" s="294" t="str">
        <f t="shared" si="7"/>
        <v/>
      </c>
      <c r="J52" s="294" t="str">
        <f t="shared" si="8"/>
        <v/>
      </c>
      <c r="K52" s="294" t="str">
        <f t="shared" si="9"/>
        <v/>
      </c>
      <c r="L52" s="294" t="str">
        <f t="shared" si="10"/>
        <v/>
      </c>
      <c r="M52" s="295">
        <v>39</v>
      </c>
      <c r="N52" s="296"/>
      <c r="O52" s="296"/>
      <c r="P52" s="309" t="str">
        <f t="shared" si="11"/>
        <v/>
      </c>
      <c r="Q52" s="292" t="str">
        <f t="shared" si="12"/>
        <v/>
      </c>
      <c r="R52" s="292" t="str">
        <f t="shared" si="13"/>
        <v/>
      </c>
      <c r="S52" s="292" t="str">
        <f t="shared" si="14"/>
        <v/>
      </c>
      <c r="T52" s="293" t="str">
        <f t="shared" si="15"/>
        <v/>
      </c>
      <c r="U52" s="293" t="str">
        <f t="shared" si="16"/>
        <v/>
      </c>
      <c r="V52" s="294" t="str">
        <f t="shared" si="17"/>
        <v/>
      </c>
      <c r="W52" s="294" t="str">
        <f t="shared" si="18"/>
        <v/>
      </c>
      <c r="X52" s="294" t="str">
        <f t="shared" si="19"/>
        <v/>
      </c>
      <c r="Y52" s="294" t="str">
        <f t="shared" si="20"/>
        <v/>
      </c>
      <c r="Z52" s="294" t="str">
        <f t="shared" si="21"/>
        <v/>
      </c>
      <c r="AA52" s="295">
        <v>39</v>
      </c>
      <c r="AB52" s="296"/>
      <c r="AC52" s="297"/>
      <c r="AD52" s="310" t="str">
        <f t="shared" si="22"/>
        <v/>
      </c>
      <c r="AE52" s="292" t="str">
        <f t="shared" si="23"/>
        <v/>
      </c>
      <c r="AF52" s="292" t="str">
        <f t="shared" si="24"/>
        <v/>
      </c>
      <c r="AG52" s="293" t="str">
        <f t="shared" si="25"/>
        <v/>
      </c>
      <c r="AH52" s="293" t="str">
        <f t="shared" si="26"/>
        <v/>
      </c>
      <c r="AI52" s="293" t="str">
        <f t="shared" si="27"/>
        <v/>
      </c>
      <c r="AJ52" s="294" t="str">
        <f t="shared" si="28"/>
        <v/>
      </c>
      <c r="AK52" s="294" t="str">
        <f t="shared" si="29"/>
        <v/>
      </c>
      <c r="AL52" s="294" t="str">
        <f t="shared" si="30"/>
        <v/>
      </c>
      <c r="AM52" s="294" t="str">
        <f t="shared" si="31"/>
        <v/>
      </c>
      <c r="AN52" s="294" t="str">
        <f t="shared" si="32"/>
        <v/>
      </c>
      <c r="AO52" s="295">
        <v>39</v>
      </c>
      <c r="AP52" s="296"/>
      <c r="AQ52" s="296"/>
      <c r="AR52" s="310" t="str">
        <f t="shared" si="33"/>
        <v/>
      </c>
      <c r="AS52" s="292" t="str">
        <f t="shared" si="34"/>
        <v/>
      </c>
      <c r="AT52" s="292" t="str">
        <f t="shared" si="35"/>
        <v/>
      </c>
      <c r="AU52" s="293" t="str">
        <f t="shared" si="36"/>
        <v/>
      </c>
      <c r="AV52" s="293" t="str">
        <f t="shared" si="37"/>
        <v/>
      </c>
      <c r="AW52" s="293" t="str">
        <f t="shared" si="38"/>
        <v/>
      </c>
      <c r="AX52" s="294" t="str">
        <f t="shared" si="39"/>
        <v/>
      </c>
      <c r="AY52" s="294" t="str">
        <f t="shared" si="40"/>
        <v/>
      </c>
      <c r="AZ52" s="294" t="str">
        <f t="shared" si="41"/>
        <v/>
      </c>
      <c r="BA52" s="294" t="str">
        <f t="shared" si="42"/>
        <v/>
      </c>
      <c r="BB52" s="294" t="str">
        <f t="shared" si="43"/>
        <v/>
      </c>
      <c r="BC52" s="295">
        <v>39</v>
      </c>
      <c r="BD52" s="297"/>
      <c r="BE52" s="297"/>
      <c r="BF52" s="309" t="str">
        <f t="shared" si="44"/>
        <v/>
      </c>
      <c r="BG52" s="292" t="str">
        <f t="shared" si="45"/>
        <v/>
      </c>
      <c r="BH52" s="292" t="str">
        <f t="shared" si="46"/>
        <v/>
      </c>
      <c r="BI52" s="292" t="str">
        <f t="shared" si="47"/>
        <v/>
      </c>
      <c r="BJ52" s="293" t="str">
        <f t="shared" si="48"/>
        <v/>
      </c>
      <c r="BK52" s="293" t="str">
        <f t="shared" si="49"/>
        <v/>
      </c>
      <c r="BL52" s="293" t="str">
        <f t="shared" si="50"/>
        <v/>
      </c>
      <c r="BM52" s="293" t="str">
        <f t="shared" si="51"/>
        <v/>
      </c>
      <c r="BN52" s="293" t="str">
        <f t="shared" si="52"/>
        <v/>
      </c>
      <c r="BO52" s="293" t="str">
        <f t="shared" si="53"/>
        <v/>
      </c>
      <c r="BP52" s="294" t="str">
        <f t="shared" si="54"/>
        <v/>
      </c>
      <c r="BQ52" s="295">
        <v>39</v>
      </c>
      <c r="BR52" s="296"/>
      <c r="BS52" s="296"/>
      <c r="BT52" s="309" t="str">
        <f t="shared" si="55"/>
        <v/>
      </c>
      <c r="BU52" s="292" t="str">
        <f t="shared" si="56"/>
        <v/>
      </c>
      <c r="BV52" s="292" t="str">
        <f t="shared" si="57"/>
        <v/>
      </c>
      <c r="BW52" s="292" t="str">
        <f t="shared" si="58"/>
        <v/>
      </c>
      <c r="BX52" s="293" t="str">
        <f t="shared" si="59"/>
        <v/>
      </c>
      <c r="BY52" s="293" t="str">
        <f t="shared" si="60"/>
        <v/>
      </c>
      <c r="BZ52" s="294" t="str">
        <f t="shared" si="61"/>
        <v/>
      </c>
      <c r="CA52" s="294" t="str">
        <f t="shared" si="62"/>
        <v/>
      </c>
      <c r="CB52" s="294" t="str">
        <f t="shared" si="63"/>
        <v/>
      </c>
      <c r="CC52" s="294" t="str">
        <f t="shared" si="64"/>
        <v/>
      </c>
      <c r="CD52" s="294" t="str">
        <f t="shared" si="65"/>
        <v/>
      </c>
      <c r="CE52" s="295">
        <v>39</v>
      </c>
      <c r="CS52" s="254" t="str">
        <f>IFERROR(IF(AND('Classificação geral'!$H45="FEM",'Classificação geral'!$I45=1,'Classificação geral'!G45="Tapete"),'Classificação geral'!A45,""),"")</f>
        <v/>
      </c>
      <c r="CT52" s="254" t="str">
        <f>IFERROR(IF(AND('Classificação geral'!$H45="FEM",'Classificação geral'!$I45=1,'Classificação geral'!G45="Tapete"),'Classificação geral'!$B45,""),"")</f>
        <v/>
      </c>
      <c r="CU52" s="255" t="str">
        <f>IF($CT52='Classificação geral'!$B45,'Classificação geral'!$C45,"")</f>
        <v/>
      </c>
      <c r="CV52" s="255" t="str">
        <f>IF($CT52='Classificação geral'!$B45,'Classificação geral'!$D45,"")</f>
        <v/>
      </c>
      <c r="CW52" s="255" t="str">
        <f>IF($CT52='Classificação geral'!$B45,'Classificação geral'!$H45,"")</f>
        <v/>
      </c>
      <c r="CX52" s="255" t="str">
        <f>IF($CW52='Classificação geral'!$H45,'Classificação geral'!$I45,"")</f>
        <v/>
      </c>
      <c r="CY52" s="255" t="str">
        <f>IF($CX52='Classificação geral'!$I45,'Classificação geral'!$AA45,"")</f>
        <v/>
      </c>
      <c r="CZ52" s="255" t="str">
        <f>IF($CX52='Classificação geral'!$I45,'Classificação geral'!$AC45,"")</f>
        <v/>
      </c>
      <c r="DA52" s="255" t="str">
        <f>IF($CX52='Classificação geral'!$I45,'Classificação geral'!$AD45,"")</f>
        <v/>
      </c>
      <c r="DB52" s="255" t="str">
        <f>IF($CX52='Classificação geral'!$I45,'Classificação geral'!$M45,"")</f>
        <v/>
      </c>
      <c r="DC52" s="255" t="str">
        <f>IF($CX52='Classificação geral'!$I45,'Classificação geral'!$AH45,"")</f>
        <v/>
      </c>
      <c r="DD52" s="256" t="str">
        <f>IFERROR(RANK(DC52,DC:DC,0)+ COUNTIF($DC$12:DC51,DC52),"")</f>
        <v/>
      </c>
      <c r="DF52" s="254" t="str">
        <f>IFERROR(IF(AND('Classificação geral'!$H45="mas",'Classificação geral'!$I45=1,'Classificação geral'!$G45="Tapete"),'Classificação geral'!$A45,""),"")</f>
        <v/>
      </c>
      <c r="DG52" s="254" t="str">
        <f>IFERROR(IF(AND('Classificação geral'!$H45="mas",'Classificação geral'!$I45=1,'Classificação geral'!$G45="Tapete"),'Classificação geral'!$B45,""),"")</f>
        <v/>
      </c>
      <c r="DH52" s="255" t="str">
        <f>IF($DG52='Classificação geral'!$B45,'Classificação geral'!$C45,"")</f>
        <v/>
      </c>
      <c r="DI52" s="255" t="str">
        <f>IF($DG52='Classificação geral'!$B45,'Classificação geral'!$D45,"")</f>
        <v/>
      </c>
      <c r="DJ52" s="255" t="str">
        <f>IF($DG52='Classificação geral'!$B45,'Classificação geral'!$H45,"")</f>
        <v/>
      </c>
      <c r="DK52" s="254" t="str">
        <f>IFERROR(IF(AND($DJ52="mas",'Classificação geral'!$I45=1),'Classificação geral'!I45,""),"")</f>
        <v/>
      </c>
      <c r="DL52" s="254" t="str">
        <f>IFERROR(IF(AND($DJ52="mas",'Classificação geral'!$I45=1),'Classificação geral'!AA45,""),"")</f>
        <v/>
      </c>
      <c r="DM52" s="254" t="str">
        <f>IFERROR(IF(AND($DJ52="mas",'Classificação geral'!$I45=1),'Classificação geral'!AC45,""),"")</f>
        <v/>
      </c>
      <c r="DN52" s="254" t="str">
        <f>IFERROR(IF(AND($DJ52="mas",'Classificação geral'!$I45=1),'Classificação geral'!AD45,""),"")</f>
        <v/>
      </c>
      <c r="DO52" s="254" t="str">
        <f>IFERROR(IF(AND($DJ52="mas",'Classificação geral'!$I45=1),'Classificação geral'!M45,""),"")</f>
        <v/>
      </c>
      <c r="DP52" s="254" t="str">
        <f>IFERROR(IF(AND($DJ52="mas",'Classificação geral'!$I45=1),'Classificação geral'!AH45,""),"")</f>
        <v/>
      </c>
      <c r="DQ52" s="256" t="str">
        <f>IFERROR(RANK(DP52,DP:DP,0)+ COUNTIF($DP$12:DP51,DP52),"")</f>
        <v/>
      </c>
      <c r="DS52" s="254" t="str">
        <f>IFERROR(IF(AND('Classificação geral'!$H45="fem",'Classificação geral'!$I45=2,'Classificação geral'!$G45="Tapete"),'Classificação geral'!$A45,""),"")</f>
        <v/>
      </c>
      <c r="DT52" s="254" t="str">
        <f>IFERROR(IF(AND('Classificação geral'!$H45="fem",'Classificação geral'!$I45=2,'Classificação geral'!$G45="Tapete"),'Classificação geral'!$B45,""),"")</f>
        <v/>
      </c>
      <c r="DU52" s="255" t="str">
        <f>IF($DT52='Classificação geral'!$B45,'Classificação geral'!$C45,"")</f>
        <v/>
      </c>
      <c r="DV52" s="255" t="str">
        <f>IF($DT52='Classificação geral'!$B45,'Classificação geral'!$D45,"")</f>
        <v/>
      </c>
      <c r="DW52" s="255" t="str">
        <f>IF($DT52='Classificação geral'!$B45,'Classificação geral'!$H45,"")</f>
        <v/>
      </c>
      <c r="DX52" s="254" t="str">
        <f>IFERROR(IF(AND($DW52="fem",'Classificação geral'!$I45=2),'Classificação geral'!I45,""),"")</f>
        <v/>
      </c>
      <c r="DY52" s="254" t="str">
        <f>IFERROR(IF(AND($DW52="fem",'Classificação geral'!$I45=2),'Classificação geral'!AA45,""),"")</f>
        <v/>
      </c>
      <c r="DZ52" s="254" t="str">
        <f>IFERROR(IF(AND($DW52="fem",'Classificação geral'!$I45=2),'Classificação geral'!AC45,""),"")</f>
        <v/>
      </c>
      <c r="EA52" s="254" t="str">
        <f>IFERROR(IF(AND($DW52="fem",'Classificação geral'!$I45=2),'Classificação geral'!AD45,""),"")</f>
        <v/>
      </c>
      <c r="EB52" s="254" t="str">
        <f>IFERROR(IF(AND($DW52="fem",'Classificação geral'!$I45=2),'Classificação geral'!M45,""),"")</f>
        <v/>
      </c>
      <c r="EC52" s="254" t="str">
        <f>IFERROR(IF(AND($DW52="fem",'Classificação geral'!$I45=2),'Classificação geral'!AH45,""),"")</f>
        <v/>
      </c>
      <c r="ED52" s="256" t="str">
        <f>IFERROR(RANK(EC52,EC:EC,0)+ COUNTIF(EC$12:$EC50,EC52),"")</f>
        <v/>
      </c>
      <c r="EE52" s="244"/>
      <c r="EF52" s="254" t="str">
        <f>IFERROR(IF(AND('Classificação geral'!$H45="mas",'Classificação geral'!$I45=2,'Classificação geral'!$G45="Tapete"),'Classificação geral'!$A45,""),"")</f>
        <v/>
      </c>
      <c r="EG52" s="254" t="str">
        <f>IFERROR(IF(AND('Classificação geral'!$H45="mas",'Classificação geral'!$I45=2,'Classificação geral'!$G45="Tapete"),'Classificação geral'!$B45,""),"")</f>
        <v/>
      </c>
      <c r="EH52" s="255" t="str">
        <f>IF($EG52='Classificação geral'!$B45,'Classificação geral'!$C45,"")</f>
        <v/>
      </c>
      <c r="EI52" s="255" t="str">
        <f>IF($EG52='Classificação geral'!$B45,'Classificação geral'!$D45,"")</f>
        <v/>
      </c>
      <c r="EJ52" s="255" t="str">
        <f>IF($EG52='Classificação geral'!$B45,'Classificação geral'!$H45,"")</f>
        <v/>
      </c>
      <c r="EK52" s="254" t="str">
        <f>IFERROR(IF(AND($EJ52="mas",'Classificação geral'!$I45=2),'Classificação geral'!I45,""),"")</f>
        <v/>
      </c>
      <c r="EL52" s="254" t="str">
        <f>IFERROR(IF(AND($EJ52="mas",'Classificação geral'!$I45=2),'Classificação geral'!AA45,""),"")</f>
        <v/>
      </c>
      <c r="EM52" s="254" t="str">
        <f>IFERROR(IF(AND($EJ52="mas",'Classificação geral'!$I45=2),'Classificação geral'!AC45,""),"")</f>
        <v/>
      </c>
      <c r="EN52" s="254" t="str">
        <f>IFERROR(IF(AND($EJ52="mas",'Classificação geral'!$I45=2),'Classificação geral'!AD45,""),"")</f>
        <v/>
      </c>
      <c r="EO52" s="254" t="str">
        <f>IFERROR(IF(AND($EJ52="mas",'Classificação geral'!$I45=2),'Classificação geral'!M45,""),"")</f>
        <v/>
      </c>
      <c r="EP52" s="254" t="str">
        <f>IFERROR(IF(AND($EJ52="mas",'Classificação geral'!$I45=2),'Classificação geral'!AH45,""),"")</f>
        <v/>
      </c>
      <c r="EQ52" s="256" t="str">
        <f>IFERROR(RANK(EP52,EP:EP,0)+ COUNTIF($EP$12:EP$12,EP52),"")</f>
        <v/>
      </c>
      <c r="ER52" s="244"/>
      <c r="ES52" s="254" t="str">
        <f>IFERROR(IF(AND('Classificação geral'!$H45="fem",'Classificação geral'!$I45=3,'Classificação geral'!$G45="Tapete"),'Classificação geral'!$A45,""),"")</f>
        <v/>
      </c>
      <c r="ET52" s="254" t="str">
        <f>IFERROR(IF(AND('Classificação geral'!$H45="fem",'Classificação geral'!$I45=3,'Classificação geral'!$G45="Tapete"),'Classificação geral'!$B45,""),"")</f>
        <v/>
      </c>
      <c r="EU52" s="255" t="str">
        <f>IF($ET52='Classificação geral'!$B45,'Classificação geral'!$C45,"")</f>
        <v/>
      </c>
      <c r="EV52" s="255" t="str">
        <f>IF($ET52='Classificação geral'!$B45,'Classificação geral'!$D45,"")</f>
        <v/>
      </c>
      <c r="EW52" s="255" t="str">
        <f>IF($ET52='Classificação geral'!$B45,'Classificação geral'!$H45,"")</f>
        <v/>
      </c>
      <c r="EX52" s="255" t="str">
        <f>IF($EW52='Classificação geral'!$H45,'Classificação geral'!$I45,"")</f>
        <v/>
      </c>
      <c r="EY52" s="255" t="str">
        <f>IF($EX52='Classificação geral'!$I45,'Classificação geral'!$AA45,"")</f>
        <v/>
      </c>
      <c r="EZ52" s="255" t="str">
        <f>IF($EX52='Classificação geral'!$I45,'Classificação geral'!$AC45,"")</f>
        <v/>
      </c>
      <c r="FA52" s="255" t="str">
        <f>IF($EX52='Classificação geral'!$I45,'Classificação geral'!$AD45,"")</f>
        <v/>
      </c>
      <c r="FB52" s="255" t="str">
        <f>IF($EX52='Classificação geral'!$I45,'Classificação geral'!$M45,"")</f>
        <v/>
      </c>
      <c r="FC52" s="255" t="str">
        <f>IF($EX52='Classificação geral'!$I45,'Classificação geral'!$AH45,"")</f>
        <v/>
      </c>
      <c r="FD52" s="256" t="str">
        <f>IFERROR(RANK(FC52,FC:FC,0)+ COUNTIF($FC$12:FC50,FC52),"")</f>
        <v/>
      </c>
      <c r="FE52" s="244"/>
      <c r="FF52" s="254" t="str">
        <f>IFERROR(IF(AND('Classificação geral'!$H45="mas",'Classificação geral'!$I45=3,'Classificação geral'!$G45="Tapete"),'Classificação geral'!$A45,""),"")</f>
        <v/>
      </c>
      <c r="FG52" s="254" t="str">
        <f>IFERROR(IF(AND('Classificação geral'!$H45="mas",'Classificação geral'!$I45=3,'Classificação geral'!$G45="Tapete"),'Classificação geral'!$B45,""),"")</f>
        <v/>
      </c>
      <c r="FH52" s="255" t="str">
        <f>IF($FG52='Classificação geral'!$B45,'Classificação geral'!$C45,"")</f>
        <v/>
      </c>
      <c r="FI52" s="255" t="str">
        <f>IF($FG52='Classificação geral'!$B45,'Classificação geral'!$D45,"")</f>
        <v/>
      </c>
      <c r="FJ52" s="255" t="str">
        <f>IF($FG52='Classificação geral'!$B45,'Classificação geral'!$H45,"")</f>
        <v/>
      </c>
      <c r="FK52" s="254" t="str">
        <f>IFERROR(IF(AND($FJ52="mas",'Classificação geral'!$I45=3),'Classificação geral'!I45,""),"")</f>
        <v/>
      </c>
      <c r="FL52" s="254" t="str">
        <f>IFERROR(IF(AND($FJ52="mas",'Classificação geral'!$I45=3),'Classificação geral'!AA45,""),"")</f>
        <v/>
      </c>
      <c r="FM52" s="254" t="str">
        <f>IFERROR(IF(AND($FJ52="mas",'Classificação geral'!$I45=3),'Classificação geral'!AC45,""),"")</f>
        <v/>
      </c>
      <c r="FN52" s="254" t="str">
        <f>IFERROR(IF(AND($FJ52="mas",'Classificação geral'!$I45=3),'Classificação geral'!AD45,""),"")</f>
        <v/>
      </c>
      <c r="FO52" s="254" t="str">
        <f>IFERROR(IF(AND($FJ52="mas",'Classificação geral'!$I45=3),'Classificação geral'!M45,""),"")</f>
        <v/>
      </c>
      <c r="FP52" s="254" t="str">
        <f>IFERROR(IF(AND($FJ52="mas",'Classificação geral'!$I45=3),'Classificação geral'!AH45,""),"")</f>
        <v/>
      </c>
      <c r="FQ52" s="256" t="str">
        <f>IFERROR(RANK(FP52,FP:FP,0)+ COUNTIF(FP$12:$FP50,FP52),"")</f>
        <v/>
      </c>
    </row>
    <row r="53" spans="2:173" s="304" customFormat="1" ht="24.75" customHeight="1" x14ac:dyDescent="0.4">
      <c r="B53" s="309" t="str">
        <f t="shared" si="0"/>
        <v/>
      </c>
      <c r="C53" s="292" t="str">
        <f t="shared" si="1"/>
        <v/>
      </c>
      <c r="D53" s="292" t="str">
        <f t="shared" si="2"/>
        <v/>
      </c>
      <c r="E53" s="292" t="str">
        <f t="shared" si="3"/>
        <v/>
      </c>
      <c r="F53" s="293" t="str">
        <f t="shared" si="4"/>
        <v/>
      </c>
      <c r="G53" s="293" t="str">
        <f t="shared" si="5"/>
        <v/>
      </c>
      <c r="H53" s="294" t="str">
        <f t="shared" si="6"/>
        <v/>
      </c>
      <c r="I53" s="294" t="str">
        <f t="shared" si="7"/>
        <v/>
      </c>
      <c r="J53" s="294" t="str">
        <f t="shared" si="8"/>
        <v/>
      </c>
      <c r="K53" s="294" t="str">
        <f t="shared" si="9"/>
        <v/>
      </c>
      <c r="L53" s="294" t="str">
        <f t="shared" si="10"/>
        <v/>
      </c>
      <c r="M53" s="295">
        <v>40</v>
      </c>
      <c r="N53" s="296"/>
      <c r="O53" s="296"/>
      <c r="P53" s="309" t="str">
        <f t="shared" si="11"/>
        <v/>
      </c>
      <c r="Q53" s="292" t="str">
        <f t="shared" si="12"/>
        <v/>
      </c>
      <c r="R53" s="292" t="str">
        <f t="shared" si="13"/>
        <v/>
      </c>
      <c r="S53" s="292" t="str">
        <f t="shared" si="14"/>
        <v/>
      </c>
      <c r="T53" s="293" t="str">
        <f t="shared" si="15"/>
        <v/>
      </c>
      <c r="U53" s="293" t="str">
        <f t="shared" si="16"/>
        <v/>
      </c>
      <c r="V53" s="294" t="str">
        <f t="shared" si="17"/>
        <v/>
      </c>
      <c r="W53" s="294" t="str">
        <f t="shared" si="18"/>
        <v/>
      </c>
      <c r="X53" s="294" t="str">
        <f t="shared" si="19"/>
        <v/>
      </c>
      <c r="Y53" s="294" t="str">
        <f t="shared" si="20"/>
        <v/>
      </c>
      <c r="Z53" s="294" t="str">
        <f t="shared" si="21"/>
        <v/>
      </c>
      <c r="AA53" s="295">
        <v>40</v>
      </c>
      <c r="AB53" s="296"/>
      <c r="AC53" s="297"/>
      <c r="AD53" s="310" t="str">
        <f t="shared" si="22"/>
        <v/>
      </c>
      <c r="AE53" s="292" t="str">
        <f t="shared" si="23"/>
        <v/>
      </c>
      <c r="AF53" s="292" t="str">
        <f t="shared" si="24"/>
        <v/>
      </c>
      <c r="AG53" s="293" t="str">
        <f t="shared" si="25"/>
        <v/>
      </c>
      <c r="AH53" s="293" t="str">
        <f t="shared" si="26"/>
        <v/>
      </c>
      <c r="AI53" s="293" t="str">
        <f t="shared" si="27"/>
        <v/>
      </c>
      <c r="AJ53" s="294" t="str">
        <f t="shared" si="28"/>
        <v/>
      </c>
      <c r="AK53" s="294" t="str">
        <f t="shared" si="29"/>
        <v/>
      </c>
      <c r="AL53" s="294" t="str">
        <f t="shared" si="30"/>
        <v/>
      </c>
      <c r="AM53" s="294" t="str">
        <f t="shared" si="31"/>
        <v/>
      </c>
      <c r="AN53" s="294" t="str">
        <f t="shared" si="32"/>
        <v/>
      </c>
      <c r="AO53" s="295">
        <v>40</v>
      </c>
      <c r="AP53" s="296"/>
      <c r="AQ53" s="296"/>
      <c r="AR53" s="310" t="str">
        <f t="shared" si="33"/>
        <v/>
      </c>
      <c r="AS53" s="292" t="str">
        <f t="shared" si="34"/>
        <v/>
      </c>
      <c r="AT53" s="292" t="str">
        <f t="shared" si="35"/>
        <v/>
      </c>
      <c r="AU53" s="293" t="str">
        <f t="shared" si="36"/>
        <v/>
      </c>
      <c r="AV53" s="293" t="str">
        <f t="shared" si="37"/>
        <v/>
      </c>
      <c r="AW53" s="293" t="str">
        <f t="shared" si="38"/>
        <v/>
      </c>
      <c r="AX53" s="294" t="str">
        <f t="shared" si="39"/>
        <v/>
      </c>
      <c r="AY53" s="294" t="str">
        <f t="shared" si="40"/>
        <v/>
      </c>
      <c r="AZ53" s="294" t="str">
        <f t="shared" si="41"/>
        <v/>
      </c>
      <c r="BA53" s="294" t="str">
        <f t="shared" si="42"/>
        <v/>
      </c>
      <c r="BB53" s="294" t="str">
        <f t="shared" si="43"/>
        <v/>
      </c>
      <c r="BC53" s="295">
        <v>40</v>
      </c>
      <c r="BD53" s="297"/>
      <c r="BE53" s="297"/>
      <c r="BF53" s="309" t="str">
        <f t="shared" si="44"/>
        <v/>
      </c>
      <c r="BG53" s="292" t="str">
        <f t="shared" si="45"/>
        <v/>
      </c>
      <c r="BH53" s="292" t="str">
        <f t="shared" si="46"/>
        <v/>
      </c>
      <c r="BI53" s="292" t="str">
        <f t="shared" si="47"/>
        <v/>
      </c>
      <c r="BJ53" s="293" t="str">
        <f t="shared" si="48"/>
        <v/>
      </c>
      <c r="BK53" s="293" t="str">
        <f t="shared" si="49"/>
        <v/>
      </c>
      <c r="BL53" s="293" t="str">
        <f t="shared" si="50"/>
        <v/>
      </c>
      <c r="BM53" s="293" t="str">
        <f t="shared" si="51"/>
        <v/>
      </c>
      <c r="BN53" s="293" t="str">
        <f t="shared" si="52"/>
        <v/>
      </c>
      <c r="BO53" s="293" t="str">
        <f t="shared" si="53"/>
        <v/>
      </c>
      <c r="BP53" s="294" t="str">
        <f t="shared" si="54"/>
        <v/>
      </c>
      <c r="BQ53" s="295">
        <v>40</v>
      </c>
      <c r="BR53" s="296"/>
      <c r="BS53" s="296"/>
      <c r="BT53" s="309" t="str">
        <f t="shared" si="55"/>
        <v/>
      </c>
      <c r="BU53" s="292" t="str">
        <f t="shared" si="56"/>
        <v/>
      </c>
      <c r="BV53" s="292" t="str">
        <f t="shared" si="57"/>
        <v/>
      </c>
      <c r="BW53" s="292" t="str">
        <f t="shared" si="58"/>
        <v/>
      </c>
      <c r="BX53" s="293" t="str">
        <f t="shared" si="59"/>
        <v/>
      </c>
      <c r="BY53" s="293" t="str">
        <f t="shared" si="60"/>
        <v/>
      </c>
      <c r="BZ53" s="294" t="str">
        <f t="shared" si="61"/>
        <v/>
      </c>
      <c r="CA53" s="294" t="str">
        <f t="shared" si="62"/>
        <v/>
      </c>
      <c r="CB53" s="294" t="str">
        <f t="shared" si="63"/>
        <v/>
      </c>
      <c r="CC53" s="294" t="str">
        <f t="shared" si="64"/>
        <v/>
      </c>
      <c r="CD53" s="294" t="str">
        <f t="shared" si="65"/>
        <v/>
      </c>
      <c r="CE53" s="295">
        <v>40</v>
      </c>
      <c r="CS53" s="254" t="str">
        <f>IFERROR(IF(AND('Classificação geral'!$H46="FEM",'Classificação geral'!$I46=1,'Classificação geral'!G46="Tapete"),'Classificação geral'!A46,""),"")</f>
        <v/>
      </c>
      <c r="CT53" s="254" t="str">
        <f>IFERROR(IF(AND('Classificação geral'!$H46="FEM",'Classificação geral'!$I46=1,'Classificação geral'!G46="Tapete"),'Classificação geral'!$B46,""),"")</f>
        <v/>
      </c>
      <c r="CU53" s="255" t="str">
        <f>IF($CT53='Classificação geral'!$B46,'Classificação geral'!$C46,"")</f>
        <v/>
      </c>
      <c r="CV53" s="255" t="str">
        <f>IF($CT53='Classificação geral'!$B46,'Classificação geral'!$D46,"")</f>
        <v/>
      </c>
      <c r="CW53" s="255" t="str">
        <f>IF($CT53='Classificação geral'!$B46,'Classificação geral'!$H46,"")</f>
        <v/>
      </c>
      <c r="CX53" s="255" t="str">
        <f>IF($CW53='Classificação geral'!$H46,'Classificação geral'!$I46,"")</f>
        <v/>
      </c>
      <c r="CY53" s="255" t="str">
        <f>IF($CX53='Classificação geral'!$I46,'Classificação geral'!$AA46,"")</f>
        <v/>
      </c>
      <c r="CZ53" s="255" t="str">
        <f>IF($CX53='Classificação geral'!$I46,'Classificação geral'!$AC46,"")</f>
        <v/>
      </c>
      <c r="DA53" s="255" t="str">
        <f>IF($CX53='Classificação geral'!$I46,'Classificação geral'!$AD46,"")</f>
        <v/>
      </c>
      <c r="DB53" s="255" t="str">
        <f>IF($CX53='Classificação geral'!$I46,'Classificação geral'!$M46,"")</f>
        <v/>
      </c>
      <c r="DC53" s="255" t="str">
        <f>IF($CX53='Classificação geral'!$I46,'Classificação geral'!$AH46,"")</f>
        <v/>
      </c>
      <c r="DD53" s="256" t="str">
        <f>IFERROR(RANK(DC53,DC:DC,0)+ COUNTIF($DC$12:DC52,DC53),"")</f>
        <v/>
      </c>
      <c r="DF53" s="254" t="str">
        <f>IFERROR(IF(AND('Classificação geral'!$H46="mas",'Classificação geral'!$I46=1,'Classificação geral'!$G46="Tapete"),'Classificação geral'!$A46,""),"")</f>
        <v/>
      </c>
      <c r="DG53" s="254" t="str">
        <f>IFERROR(IF(AND('Classificação geral'!$H46="mas",'Classificação geral'!$I46=1,'Classificação geral'!$G46="Tapete"),'Classificação geral'!$B46,""),"")</f>
        <v/>
      </c>
      <c r="DH53" s="255" t="str">
        <f>IF($DG53='Classificação geral'!$B46,'Classificação geral'!$C46,"")</f>
        <v/>
      </c>
      <c r="DI53" s="255" t="str">
        <f>IF($DG53='Classificação geral'!$B46,'Classificação geral'!$D46,"")</f>
        <v/>
      </c>
      <c r="DJ53" s="255" t="str">
        <f>IF($DG53='Classificação geral'!$B46,'Classificação geral'!$H46,"")</f>
        <v/>
      </c>
      <c r="DK53" s="254" t="str">
        <f>IFERROR(IF(AND($DJ53="mas",'Classificação geral'!$I46=1),'Classificação geral'!I46,""),"")</f>
        <v/>
      </c>
      <c r="DL53" s="254" t="str">
        <f>IFERROR(IF(AND($DJ53="mas",'Classificação geral'!$I46=1),'Classificação geral'!AA46,""),"")</f>
        <v/>
      </c>
      <c r="DM53" s="254" t="str">
        <f>IFERROR(IF(AND($DJ53="mas",'Classificação geral'!$I46=1),'Classificação geral'!AC46,""),"")</f>
        <v/>
      </c>
      <c r="DN53" s="254" t="str">
        <f>IFERROR(IF(AND($DJ53="mas",'Classificação geral'!$I46=1),'Classificação geral'!AD46,""),"")</f>
        <v/>
      </c>
      <c r="DO53" s="254" t="str">
        <f>IFERROR(IF(AND($DJ53="mas",'Classificação geral'!$I46=1),'Classificação geral'!M46,""),"")</f>
        <v/>
      </c>
      <c r="DP53" s="254" t="str">
        <f>IFERROR(IF(AND($DJ53="mas",'Classificação geral'!$I46=1),'Classificação geral'!AH46,""),"")</f>
        <v/>
      </c>
      <c r="DQ53" s="256" t="str">
        <f>IFERROR(RANK(DP53,DP:DP,0)+ COUNTIF($DP$12:DP52,DP53),"")</f>
        <v/>
      </c>
      <c r="DS53" s="254" t="str">
        <f>IFERROR(IF(AND('Classificação geral'!$H46="fem",'Classificação geral'!$I46=2,'Classificação geral'!$G46="Tapete"),'Classificação geral'!$A46,""),"")</f>
        <v/>
      </c>
      <c r="DT53" s="254" t="str">
        <f>IFERROR(IF(AND('Classificação geral'!$H46="fem",'Classificação geral'!$I46=2,'Classificação geral'!$G46="Tapete"),'Classificação geral'!$B46,""),"")</f>
        <v/>
      </c>
      <c r="DU53" s="255" t="str">
        <f>IF($DT53='Classificação geral'!$B46,'Classificação geral'!$C46,"")</f>
        <v/>
      </c>
      <c r="DV53" s="255" t="str">
        <f>IF($DT53='Classificação geral'!$B46,'Classificação geral'!$D46,"")</f>
        <v/>
      </c>
      <c r="DW53" s="255" t="str">
        <f>IF($DT53='Classificação geral'!$B46,'Classificação geral'!$H46,"")</f>
        <v/>
      </c>
      <c r="DX53" s="254" t="str">
        <f>IFERROR(IF(AND($DW53="fem",'Classificação geral'!$I46=2),'Classificação geral'!I46,""),"")</f>
        <v/>
      </c>
      <c r="DY53" s="254" t="str">
        <f>IFERROR(IF(AND($DW53="fem",'Classificação geral'!$I46=2),'Classificação geral'!AA46,""),"")</f>
        <v/>
      </c>
      <c r="DZ53" s="254" t="str">
        <f>IFERROR(IF(AND($DW53="fem",'Classificação geral'!$I46=2),'Classificação geral'!AC46,""),"")</f>
        <v/>
      </c>
      <c r="EA53" s="254" t="str">
        <f>IFERROR(IF(AND($DW53="fem",'Classificação geral'!$I46=2),'Classificação geral'!AD46,""),"")</f>
        <v/>
      </c>
      <c r="EB53" s="254" t="str">
        <f>IFERROR(IF(AND($DW53="fem",'Classificação geral'!$I46=2),'Classificação geral'!M46,""),"")</f>
        <v/>
      </c>
      <c r="EC53" s="254" t="str">
        <f>IFERROR(IF(AND($DW53="fem",'Classificação geral'!$I46=2),'Classificação geral'!AH46,""),"")</f>
        <v/>
      </c>
      <c r="ED53" s="256" t="str">
        <f>IFERROR(RANK(EC53,EC:EC,0)+ COUNTIF(EC$12:$EC51,EC53),"")</f>
        <v/>
      </c>
      <c r="EE53" s="244"/>
      <c r="EF53" s="254" t="str">
        <f>IFERROR(IF(AND('Classificação geral'!$H46="mas",'Classificação geral'!$I46=2,'Classificação geral'!$G46="Tapete"),'Classificação geral'!$A46,""),"")</f>
        <v/>
      </c>
      <c r="EG53" s="254" t="str">
        <f>IFERROR(IF(AND('Classificação geral'!$H46="mas",'Classificação geral'!$I46=2,'Classificação geral'!$G46="Tapete"),'Classificação geral'!$B46,""),"")</f>
        <v/>
      </c>
      <c r="EH53" s="255" t="str">
        <f>IF($EG53='Classificação geral'!$B46,'Classificação geral'!$C46,"")</f>
        <v/>
      </c>
      <c r="EI53" s="255" t="str">
        <f>IF($EG53='Classificação geral'!$B46,'Classificação geral'!$D46,"")</f>
        <v/>
      </c>
      <c r="EJ53" s="255" t="str">
        <f>IF($EG53='Classificação geral'!$B46,'Classificação geral'!$H46,"")</f>
        <v/>
      </c>
      <c r="EK53" s="254" t="str">
        <f>IFERROR(IF(AND($EJ53="mas",'Classificação geral'!$I46=2),'Classificação geral'!I46,""),"")</f>
        <v/>
      </c>
      <c r="EL53" s="254" t="str">
        <f>IFERROR(IF(AND($EJ53="mas",'Classificação geral'!$I46=2),'Classificação geral'!AA46,""),"")</f>
        <v/>
      </c>
      <c r="EM53" s="254" t="str">
        <f>IFERROR(IF(AND($EJ53="mas",'Classificação geral'!$I46=2),'Classificação geral'!AC46,""),"")</f>
        <v/>
      </c>
      <c r="EN53" s="254" t="str">
        <f>IFERROR(IF(AND($EJ53="mas",'Classificação geral'!$I46=2),'Classificação geral'!AD46,""),"")</f>
        <v/>
      </c>
      <c r="EO53" s="254" t="str">
        <f>IFERROR(IF(AND($EJ53="mas",'Classificação geral'!$I46=2),'Classificação geral'!M46,""),"")</f>
        <v/>
      </c>
      <c r="EP53" s="254" t="str">
        <f>IFERROR(IF(AND($EJ53="mas",'Classificação geral'!$I46=2),'Classificação geral'!AH46,""),"")</f>
        <v/>
      </c>
      <c r="EQ53" s="256" t="str">
        <f>IFERROR(RANK(EP53,EP:EP,0)+ COUNTIF($EP$12:EP$12,EP53),"")</f>
        <v/>
      </c>
      <c r="ER53" s="244"/>
      <c r="ES53" s="254" t="str">
        <f>IFERROR(IF(AND('Classificação geral'!$H46="fem",'Classificação geral'!$I46=3,'Classificação geral'!$G46="Tapete"),'Classificação geral'!$A46,""),"")</f>
        <v/>
      </c>
      <c r="ET53" s="254" t="str">
        <f>IFERROR(IF(AND('Classificação geral'!$H46="fem",'Classificação geral'!$I46=3,'Classificação geral'!$G46="Tapete"),'Classificação geral'!$B46,""),"")</f>
        <v/>
      </c>
      <c r="EU53" s="255" t="str">
        <f>IF($ET53='Classificação geral'!$B46,'Classificação geral'!$C46,"")</f>
        <v/>
      </c>
      <c r="EV53" s="255" t="str">
        <f>IF($ET53='Classificação geral'!$B46,'Classificação geral'!$D46,"")</f>
        <v/>
      </c>
      <c r="EW53" s="255" t="str">
        <f>IF($ET53='Classificação geral'!$B46,'Classificação geral'!$H46,"")</f>
        <v/>
      </c>
      <c r="EX53" s="255" t="str">
        <f>IF($EW53='Classificação geral'!$H46,'Classificação geral'!$I46,"")</f>
        <v/>
      </c>
      <c r="EY53" s="255" t="str">
        <f>IF($EX53='Classificação geral'!$I46,'Classificação geral'!$AA46,"")</f>
        <v/>
      </c>
      <c r="EZ53" s="255" t="str">
        <f>IF($EX53='Classificação geral'!$I46,'Classificação geral'!$AC46,"")</f>
        <v/>
      </c>
      <c r="FA53" s="255" t="str">
        <f>IF($EX53='Classificação geral'!$I46,'Classificação geral'!$AD46,"")</f>
        <v/>
      </c>
      <c r="FB53" s="255" t="str">
        <f>IF($EX53='Classificação geral'!$I46,'Classificação geral'!$M46,"")</f>
        <v/>
      </c>
      <c r="FC53" s="255" t="str">
        <f>IF($EX53='Classificação geral'!$I46,'Classificação geral'!$AH46,"")</f>
        <v/>
      </c>
      <c r="FD53" s="256" t="str">
        <f>IFERROR(RANK(FC53,FC:FC,0)+ COUNTIF($FC$12:FC51,FC53),"")</f>
        <v/>
      </c>
      <c r="FE53" s="244"/>
      <c r="FF53" s="254" t="str">
        <f>IFERROR(IF(AND('Classificação geral'!$H46="mas",'Classificação geral'!$I46=3,'Classificação geral'!$G46="Tapete"),'Classificação geral'!$A46,""),"")</f>
        <v/>
      </c>
      <c r="FG53" s="254" t="str">
        <f>IFERROR(IF(AND('Classificação geral'!$H46="mas",'Classificação geral'!$I46=3,'Classificação geral'!$G46="Tapete"),'Classificação geral'!$B46,""),"")</f>
        <v/>
      </c>
      <c r="FH53" s="255" t="str">
        <f>IF($FG53='Classificação geral'!$B46,'Classificação geral'!$C46,"")</f>
        <v/>
      </c>
      <c r="FI53" s="255" t="str">
        <f>IF($FG53='Classificação geral'!$B46,'Classificação geral'!$D46,"")</f>
        <v/>
      </c>
      <c r="FJ53" s="255" t="str">
        <f>IF($FG53='Classificação geral'!$B46,'Classificação geral'!$H46,"")</f>
        <v/>
      </c>
      <c r="FK53" s="254" t="str">
        <f>IFERROR(IF(AND($FJ53="mas",'Classificação geral'!$I46=3),'Classificação geral'!I46,""),"")</f>
        <v/>
      </c>
      <c r="FL53" s="254" t="str">
        <f>IFERROR(IF(AND($FJ53="mas",'Classificação geral'!$I46=3),'Classificação geral'!AA46,""),"")</f>
        <v/>
      </c>
      <c r="FM53" s="254" t="str">
        <f>IFERROR(IF(AND($FJ53="mas",'Classificação geral'!$I46=3),'Classificação geral'!AC46,""),"")</f>
        <v/>
      </c>
      <c r="FN53" s="254" t="str">
        <f>IFERROR(IF(AND($FJ53="mas",'Classificação geral'!$I46=3),'Classificação geral'!AD46,""),"")</f>
        <v/>
      </c>
      <c r="FO53" s="254" t="str">
        <f>IFERROR(IF(AND($FJ53="mas",'Classificação geral'!$I46=3),'Classificação geral'!M46,""),"")</f>
        <v/>
      </c>
      <c r="FP53" s="254" t="str">
        <f>IFERROR(IF(AND($FJ53="mas",'Classificação geral'!$I46=3),'Classificação geral'!AH46,""),"")</f>
        <v/>
      </c>
      <c r="FQ53" s="256" t="str">
        <f>IFERROR(RANK(FP53,FP:FP,0)+ COUNTIF(FP$12:$FP51,FP53),"")</f>
        <v/>
      </c>
    </row>
    <row r="54" spans="2:173" s="304" customFormat="1" ht="24.75" customHeight="1" x14ac:dyDescent="0.4">
      <c r="B54" s="309" t="str">
        <f t="shared" si="0"/>
        <v/>
      </c>
      <c r="C54" s="292" t="str">
        <f t="shared" si="1"/>
        <v/>
      </c>
      <c r="D54" s="292" t="str">
        <f t="shared" si="2"/>
        <v/>
      </c>
      <c r="E54" s="292" t="str">
        <f t="shared" si="3"/>
        <v/>
      </c>
      <c r="F54" s="293" t="str">
        <f t="shared" si="4"/>
        <v/>
      </c>
      <c r="G54" s="293" t="str">
        <f t="shared" si="5"/>
        <v/>
      </c>
      <c r="H54" s="294" t="str">
        <f t="shared" si="6"/>
        <v/>
      </c>
      <c r="I54" s="294" t="str">
        <f t="shared" si="7"/>
        <v/>
      </c>
      <c r="J54" s="294" t="str">
        <f t="shared" si="8"/>
        <v/>
      </c>
      <c r="K54" s="294" t="str">
        <f t="shared" si="9"/>
        <v/>
      </c>
      <c r="L54" s="294" t="str">
        <f t="shared" si="10"/>
        <v/>
      </c>
      <c r="M54" s="295">
        <v>41</v>
      </c>
      <c r="N54" s="296"/>
      <c r="O54" s="296"/>
      <c r="P54" s="309" t="str">
        <f t="shared" si="11"/>
        <v/>
      </c>
      <c r="Q54" s="292" t="str">
        <f t="shared" si="12"/>
        <v/>
      </c>
      <c r="R54" s="292" t="str">
        <f t="shared" si="13"/>
        <v/>
      </c>
      <c r="S54" s="292" t="str">
        <f t="shared" si="14"/>
        <v/>
      </c>
      <c r="T54" s="293" t="str">
        <f t="shared" si="15"/>
        <v/>
      </c>
      <c r="U54" s="293" t="str">
        <f t="shared" si="16"/>
        <v/>
      </c>
      <c r="V54" s="294" t="str">
        <f t="shared" si="17"/>
        <v/>
      </c>
      <c r="W54" s="294" t="str">
        <f t="shared" si="18"/>
        <v/>
      </c>
      <c r="X54" s="294" t="str">
        <f t="shared" si="19"/>
        <v/>
      </c>
      <c r="Y54" s="294" t="str">
        <f t="shared" si="20"/>
        <v/>
      </c>
      <c r="Z54" s="294" t="str">
        <f t="shared" si="21"/>
        <v/>
      </c>
      <c r="AA54" s="295">
        <v>41</v>
      </c>
      <c r="AB54" s="296"/>
      <c r="AC54" s="297"/>
      <c r="AD54" s="310" t="str">
        <f t="shared" si="22"/>
        <v/>
      </c>
      <c r="AE54" s="292" t="str">
        <f t="shared" si="23"/>
        <v/>
      </c>
      <c r="AF54" s="292" t="str">
        <f t="shared" si="24"/>
        <v/>
      </c>
      <c r="AG54" s="293" t="str">
        <f t="shared" si="25"/>
        <v/>
      </c>
      <c r="AH54" s="293" t="str">
        <f t="shared" si="26"/>
        <v/>
      </c>
      <c r="AI54" s="293" t="str">
        <f t="shared" si="27"/>
        <v/>
      </c>
      <c r="AJ54" s="294" t="str">
        <f t="shared" si="28"/>
        <v/>
      </c>
      <c r="AK54" s="294" t="str">
        <f t="shared" si="29"/>
        <v/>
      </c>
      <c r="AL54" s="294" t="str">
        <f t="shared" si="30"/>
        <v/>
      </c>
      <c r="AM54" s="294" t="str">
        <f t="shared" si="31"/>
        <v/>
      </c>
      <c r="AN54" s="294" t="str">
        <f t="shared" si="32"/>
        <v/>
      </c>
      <c r="AO54" s="295">
        <v>41</v>
      </c>
      <c r="AP54" s="296"/>
      <c r="AQ54" s="296"/>
      <c r="AR54" s="310" t="str">
        <f t="shared" si="33"/>
        <v/>
      </c>
      <c r="AS54" s="292" t="str">
        <f t="shared" si="34"/>
        <v/>
      </c>
      <c r="AT54" s="292" t="str">
        <f t="shared" si="35"/>
        <v/>
      </c>
      <c r="AU54" s="293" t="str">
        <f t="shared" si="36"/>
        <v/>
      </c>
      <c r="AV54" s="293" t="str">
        <f t="shared" si="37"/>
        <v/>
      </c>
      <c r="AW54" s="293" t="str">
        <f t="shared" si="38"/>
        <v/>
      </c>
      <c r="AX54" s="294" t="str">
        <f t="shared" si="39"/>
        <v/>
      </c>
      <c r="AY54" s="294" t="str">
        <f t="shared" si="40"/>
        <v/>
      </c>
      <c r="AZ54" s="294" t="str">
        <f t="shared" si="41"/>
        <v/>
      </c>
      <c r="BA54" s="294" t="str">
        <f t="shared" si="42"/>
        <v/>
      </c>
      <c r="BB54" s="294" t="str">
        <f t="shared" si="43"/>
        <v/>
      </c>
      <c r="BC54" s="295">
        <v>41</v>
      </c>
      <c r="BD54" s="297"/>
      <c r="BE54" s="297"/>
      <c r="BF54" s="309" t="str">
        <f t="shared" si="44"/>
        <v/>
      </c>
      <c r="BG54" s="292" t="str">
        <f t="shared" si="45"/>
        <v/>
      </c>
      <c r="BH54" s="292" t="str">
        <f t="shared" si="46"/>
        <v/>
      </c>
      <c r="BI54" s="292" t="str">
        <f t="shared" si="47"/>
        <v/>
      </c>
      <c r="BJ54" s="293" t="str">
        <f t="shared" si="48"/>
        <v/>
      </c>
      <c r="BK54" s="293" t="str">
        <f t="shared" si="49"/>
        <v/>
      </c>
      <c r="BL54" s="293" t="str">
        <f t="shared" si="50"/>
        <v/>
      </c>
      <c r="BM54" s="293" t="str">
        <f t="shared" si="51"/>
        <v/>
      </c>
      <c r="BN54" s="293" t="str">
        <f t="shared" si="52"/>
        <v/>
      </c>
      <c r="BO54" s="293" t="str">
        <f t="shared" si="53"/>
        <v/>
      </c>
      <c r="BP54" s="294" t="str">
        <f t="shared" si="54"/>
        <v/>
      </c>
      <c r="BQ54" s="295">
        <v>41</v>
      </c>
      <c r="BR54" s="296"/>
      <c r="BS54" s="296"/>
      <c r="BT54" s="309" t="str">
        <f t="shared" si="55"/>
        <v/>
      </c>
      <c r="BU54" s="292" t="str">
        <f t="shared" si="56"/>
        <v/>
      </c>
      <c r="BV54" s="292" t="str">
        <f t="shared" si="57"/>
        <v/>
      </c>
      <c r="BW54" s="292" t="str">
        <f t="shared" si="58"/>
        <v/>
      </c>
      <c r="BX54" s="293" t="str">
        <f t="shared" si="59"/>
        <v/>
      </c>
      <c r="BY54" s="293" t="str">
        <f t="shared" si="60"/>
        <v/>
      </c>
      <c r="BZ54" s="294" t="str">
        <f t="shared" si="61"/>
        <v/>
      </c>
      <c r="CA54" s="294" t="str">
        <f t="shared" si="62"/>
        <v/>
      </c>
      <c r="CB54" s="294" t="str">
        <f t="shared" si="63"/>
        <v/>
      </c>
      <c r="CC54" s="294" t="str">
        <f t="shared" si="64"/>
        <v/>
      </c>
      <c r="CD54" s="294" t="str">
        <f t="shared" si="65"/>
        <v/>
      </c>
      <c r="CE54" s="295">
        <v>41</v>
      </c>
      <c r="CS54" s="254" t="str">
        <f>IFERROR(IF(AND('Classificação geral'!$H47="FEM",'Classificação geral'!$I47=1,'Classificação geral'!G47="Tapete"),'Classificação geral'!A47,""),"")</f>
        <v/>
      </c>
      <c r="CT54" s="254" t="str">
        <f>IFERROR(IF(AND('Classificação geral'!$H47="FEM",'Classificação geral'!$I47=1,'Classificação geral'!G47="Tapete"),'Classificação geral'!$B47,""),"")</f>
        <v/>
      </c>
      <c r="CU54" s="255" t="str">
        <f>IF($CT54='Classificação geral'!$B47,'Classificação geral'!$C47,"")</f>
        <v/>
      </c>
      <c r="CV54" s="255" t="str">
        <f>IF($CT54='Classificação geral'!$B47,'Classificação geral'!$D47,"")</f>
        <v/>
      </c>
      <c r="CW54" s="255" t="str">
        <f>IF($CT54='Classificação geral'!$B47,'Classificação geral'!$H47,"")</f>
        <v/>
      </c>
      <c r="CX54" s="255" t="str">
        <f>IF($CW54='Classificação geral'!$H47,'Classificação geral'!$I47,"")</f>
        <v/>
      </c>
      <c r="CY54" s="255" t="str">
        <f>IF($CX54='Classificação geral'!$I47,'Classificação geral'!$AA47,"")</f>
        <v/>
      </c>
      <c r="CZ54" s="255" t="str">
        <f>IF($CX54='Classificação geral'!$I47,'Classificação geral'!$AC47,"")</f>
        <v/>
      </c>
      <c r="DA54" s="255" t="str">
        <f>IF($CX54='Classificação geral'!$I47,'Classificação geral'!$AD47,"")</f>
        <v/>
      </c>
      <c r="DB54" s="255" t="str">
        <f>IF($CX54='Classificação geral'!$I47,'Classificação geral'!$M47,"")</f>
        <v/>
      </c>
      <c r="DC54" s="255" t="str">
        <f>IF($CX54='Classificação geral'!$I47,'Classificação geral'!$AH47,"")</f>
        <v/>
      </c>
      <c r="DD54" s="256" t="str">
        <f>IFERROR(RANK(DC54,DC:DC,0)+ COUNTIF($DC$12:DC53,DC54),"")</f>
        <v/>
      </c>
      <c r="DF54" s="254" t="str">
        <f>IFERROR(IF(AND('Classificação geral'!$H47="mas",'Classificação geral'!$I47=1,'Classificação geral'!$G47="Tapete"),'Classificação geral'!$A47,""),"")</f>
        <v/>
      </c>
      <c r="DG54" s="254" t="str">
        <f>IFERROR(IF(AND('Classificação geral'!$H47="mas",'Classificação geral'!$I47=1,'Classificação geral'!$G47="Tapete"),'Classificação geral'!$B47,""),"")</f>
        <v/>
      </c>
      <c r="DH54" s="255" t="str">
        <f>IF($DG54='Classificação geral'!$B47,'Classificação geral'!$C47,"")</f>
        <v/>
      </c>
      <c r="DI54" s="255" t="str">
        <f>IF($DG54='Classificação geral'!$B47,'Classificação geral'!$D47,"")</f>
        <v/>
      </c>
      <c r="DJ54" s="255" t="str">
        <f>IF($DG54='Classificação geral'!$B47,'Classificação geral'!$H47,"")</f>
        <v/>
      </c>
      <c r="DK54" s="254" t="str">
        <f>IFERROR(IF(AND($DJ54="mas",'Classificação geral'!$I47=1),'Classificação geral'!I47,""),"")</f>
        <v/>
      </c>
      <c r="DL54" s="254" t="str">
        <f>IFERROR(IF(AND($DJ54="mas",'Classificação geral'!$I47=1),'Classificação geral'!AA47,""),"")</f>
        <v/>
      </c>
      <c r="DM54" s="254" t="str">
        <f>IFERROR(IF(AND($DJ54="mas",'Classificação geral'!$I47=1),'Classificação geral'!AC47,""),"")</f>
        <v/>
      </c>
      <c r="DN54" s="254" t="str">
        <f>IFERROR(IF(AND($DJ54="mas",'Classificação geral'!$I47=1),'Classificação geral'!AD47,""),"")</f>
        <v/>
      </c>
      <c r="DO54" s="254" t="str">
        <f>IFERROR(IF(AND($DJ54="mas",'Classificação geral'!$I47=1),'Classificação geral'!M47,""),"")</f>
        <v/>
      </c>
      <c r="DP54" s="254" t="str">
        <f>IFERROR(IF(AND($DJ54="mas",'Classificação geral'!$I47=1),'Classificação geral'!AH47,""),"")</f>
        <v/>
      </c>
      <c r="DQ54" s="256" t="str">
        <f>IFERROR(RANK(DP54,DP:DP,0)+ COUNTIF($DP$12:DP53,DP54),"")</f>
        <v/>
      </c>
      <c r="DS54" s="254" t="str">
        <f>IFERROR(IF(AND('Classificação geral'!$H47="fem",'Classificação geral'!$I47=2,'Classificação geral'!$G47="Tapete"),'Classificação geral'!$A47,""),"")</f>
        <v/>
      </c>
      <c r="DT54" s="254" t="str">
        <f>IFERROR(IF(AND('Classificação geral'!$H47="fem",'Classificação geral'!$I47=2,'Classificação geral'!$G47="Tapete"),'Classificação geral'!$B47,""),"")</f>
        <v/>
      </c>
      <c r="DU54" s="255" t="str">
        <f>IF($DT54='Classificação geral'!$B47,'Classificação geral'!$C47,"")</f>
        <v/>
      </c>
      <c r="DV54" s="255" t="str">
        <f>IF($DT54='Classificação geral'!$B47,'Classificação geral'!$D47,"")</f>
        <v/>
      </c>
      <c r="DW54" s="255" t="str">
        <f>IF($DT54='Classificação geral'!$B47,'Classificação geral'!$H47,"")</f>
        <v/>
      </c>
      <c r="DX54" s="254" t="str">
        <f>IFERROR(IF(AND($DW54="fem",'Classificação geral'!$I47=2),'Classificação geral'!I47,""),"")</f>
        <v/>
      </c>
      <c r="DY54" s="254" t="str">
        <f>IFERROR(IF(AND($DW54="fem",'Classificação geral'!$I47=2),'Classificação geral'!AA47,""),"")</f>
        <v/>
      </c>
      <c r="DZ54" s="254" t="str">
        <f>IFERROR(IF(AND($DW54="fem",'Classificação geral'!$I47=2),'Classificação geral'!AC47,""),"")</f>
        <v/>
      </c>
      <c r="EA54" s="254" t="str">
        <f>IFERROR(IF(AND($DW54="fem",'Classificação geral'!$I47=2),'Classificação geral'!AD47,""),"")</f>
        <v/>
      </c>
      <c r="EB54" s="254" t="str">
        <f>IFERROR(IF(AND($DW54="fem",'Classificação geral'!$I47=2),'Classificação geral'!M47,""),"")</f>
        <v/>
      </c>
      <c r="EC54" s="254" t="str">
        <f>IFERROR(IF(AND($DW54="fem",'Classificação geral'!$I47=2),'Classificação geral'!AH47,""),"")</f>
        <v/>
      </c>
      <c r="ED54" s="256" t="str">
        <f>IFERROR(RANK(EC54,EC:EC,0)+ COUNTIF(EC$12:$EC52,EC54),"")</f>
        <v/>
      </c>
      <c r="EE54" s="244"/>
      <c r="EF54" s="254" t="str">
        <f>IFERROR(IF(AND('Classificação geral'!$H47="mas",'Classificação geral'!$I47=2,'Classificação geral'!$G47="Tapete"),'Classificação geral'!$A47,""),"")</f>
        <v/>
      </c>
      <c r="EG54" s="254" t="str">
        <f>IFERROR(IF(AND('Classificação geral'!$H47="mas",'Classificação geral'!$I47=2,'Classificação geral'!$G47="Tapete"),'Classificação geral'!$B47,""),"")</f>
        <v/>
      </c>
      <c r="EH54" s="255" t="str">
        <f>IF($EG54='Classificação geral'!$B47,'Classificação geral'!$C47,"")</f>
        <v/>
      </c>
      <c r="EI54" s="255" t="str">
        <f>IF($EG54='Classificação geral'!$B47,'Classificação geral'!$D47,"")</f>
        <v/>
      </c>
      <c r="EJ54" s="255" t="str">
        <f>IF($EG54='Classificação geral'!$B47,'Classificação geral'!$H47,"")</f>
        <v/>
      </c>
      <c r="EK54" s="254" t="str">
        <f>IFERROR(IF(AND($EJ54="mas",'Classificação geral'!$I47=2),'Classificação geral'!I47,""),"")</f>
        <v/>
      </c>
      <c r="EL54" s="254" t="str">
        <f>IFERROR(IF(AND($EJ54="mas",'Classificação geral'!$I47=2),'Classificação geral'!AA47,""),"")</f>
        <v/>
      </c>
      <c r="EM54" s="254" t="str">
        <f>IFERROR(IF(AND($EJ54="mas",'Classificação geral'!$I47=2),'Classificação geral'!AC47,""),"")</f>
        <v/>
      </c>
      <c r="EN54" s="254" t="str">
        <f>IFERROR(IF(AND($EJ54="mas",'Classificação geral'!$I47=2),'Classificação geral'!AD47,""),"")</f>
        <v/>
      </c>
      <c r="EO54" s="254" t="str">
        <f>IFERROR(IF(AND($EJ54="mas",'Classificação geral'!$I47=2),'Classificação geral'!M47,""),"")</f>
        <v/>
      </c>
      <c r="EP54" s="254" t="str">
        <f>IFERROR(IF(AND($EJ54="mas",'Classificação geral'!$I47=2),'Classificação geral'!AH47,""),"")</f>
        <v/>
      </c>
      <c r="EQ54" s="256" t="str">
        <f>IFERROR(RANK(EP54,EP:EP,0)+ COUNTIF($EP$12:EP$12,EP54),"")</f>
        <v/>
      </c>
      <c r="ER54" s="244"/>
      <c r="ES54" s="254" t="str">
        <f>IFERROR(IF(AND('Classificação geral'!$H47="fem",'Classificação geral'!$I47=3,'Classificação geral'!$G47="Tapete"),'Classificação geral'!$A47,""),"")</f>
        <v/>
      </c>
      <c r="ET54" s="254" t="str">
        <f>IFERROR(IF(AND('Classificação geral'!$H47="fem",'Classificação geral'!$I47=3,'Classificação geral'!$G47="Tapete"),'Classificação geral'!$B47,""),"")</f>
        <v/>
      </c>
      <c r="EU54" s="255" t="str">
        <f>IF($ET54='Classificação geral'!$B47,'Classificação geral'!$C47,"")</f>
        <v/>
      </c>
      <c r="EV54" s="255" t="str">
        <f>IF($ET54='Classificação geral'!$B47,'Classificação geral'!$D47,"")</f>
        <v/>
      </c>
      <c r="EW54" s="255" t="str">
        <f>IF($ET54='Classificação geral'!$B47,'Classificação geral'!$H47,"")</f>
        <v/>
      </c>
      <c r="EX54" s="255" t="str">
        <f>IF($EW54='Classificação geral'!$H47,'Classificação geral'!$I47,"")</f>
        <v/>
      </c>
      <c r="EY54" s="255" t="str">
        <f>IF($EX54='Classificação geral'!$I47,'Classificação geral'!$AA47,"")</f>
        <v/>
      </c>
      <c r="EZ54" s="255" t="str">
        <f>IF($EX54='Classificação geral'!$I47,'Classificação geral'!$AC47,"")</f>
        <v/>
      </c>
      <c r="FA54" s="255" t="str">
        <f>IF($EX54='Classificação geral'!$I47,'Classificação geral'!$AD47,"")</f>
        <v/>
      </c>
      <c r="FB54" s="255" t="str">
        <f>IF($EX54='Classificação geral'!$I47,'Classificação geral'!$M47,"")</f>
        <v/>
      </c>
      <c r="FC54" s="255" t="str">
        <f>IF($EX54='Classificação geral'!$I47,'Classificação geral'!$AH47,"")</f>
        <v/>
      </c>
      <c r="FD54" s="256" t="str">
        <f>IFERROR(RANK(FC54,FC:FC,0)+ COUNTIF($FC$12:FC52,FC54),"")</f>
        <v/>
      </c>
      <c r="FE54" s="244"/>
      <c r="FF54" s="254" t="str">
        <f>IFERROR(IF(AND('Classificação geral'!$H47="mas",'Classificação geral'!$I47=3,'Classificação geral'!$G47="Tapete"),'Classificação geral'!$A47,""),"")</f>
        <v/>
      </c>
      <c r="FG54" s="254" t="str">
        <f>IFERROR(IF(AND('Classificação geral'!$H47="mas",'Classificação geral'!$I47=3,'Classificação geral'!$G47="Tapete"),'Classificação geral'!$B47,""),"")</f>
        <v/>
      </c>
      <c r="FH54" s="255" t="str">
        <f>IF($FG54='Classificação geral'!$B47,'Classificação geral'!$C47,"")</f>
        <v/>
      </c>
      <c r="FI54" s="255" t="str">
        <f>IF($FG54='Classificação geral'!$B47,'Classificação geral'!$D47,"")</f>
        <v/>
      </c>
      <c r="FJ54" s="255" t="str">
        <f>IF($FG54='Classificação geral'!$B47,'Classificação geral'!$H47,"")</f>
        <v/>
      </c>
      <c r="FK54" s="254" t="str">
        <f>IFERROR(IF(AND($FJ54="mas",'Classificação geral'!$I47=3),'Classificação geral'!I47,""),"")</f>
        <v/>
      </c>
      <c r="FL54" s="254" t="str">
        <f>IFERROR(IF(AND($FJ54="mas",'Classificação geral'!$I47=3),'Classificação geral'!AA47,""),"")</f>
        <v/>
      </c>
      <c r="FM54" s="254" t="str">
        <f>IFERROR(IF(AND($FJ54="mas",'Classificação geral'!$I47=3),'Classificação geral'!AC47,""),"")</f>
        <v/>
      </c>
      <c r="FN54" s="254" t="str">
        <f>IFERROR(IF(AND($FJ54="mas",'Classificação geral'!$I47=3),'Classificação geral'!AD47,""),"")</f>
        <v/>
      </c>
      <c r="FO54" s="254" t="str">
        <f>IFERROR(IF(AND($FJ54="mas",'Classificação geral'!$I47=3),'Classificação geral'!M47,""),"")</f>
        <v/>
      </c>
      <c r="FP54" s="254" t="str">
        <f>IFERROR(IF(AND($FJ54="mas",'Classificação geral'!$I47=3),'Classificação geral'!AH47,""),"")</f>
        <v/>
      </c>
      <c r="FQ54" s="256" t="str">
        <f>IFERROR(RANK(FP54,FP:FP,0)+ COUNTIF(FP$12:$FP52,FP54),"")</f>
        <v/>
      </c>
    </row>
    <row r="55" spans="2:173" s="304" customFormat="1" ht="24.75" customHeight="1" x14ac:dyDescent="0.4">
      <c r="B55" s="309" t="str">
        <f t="shared" si="0"/>
        <v/>
      </c>
      <c r="C55" s="292" t="str">
        <f t="shared" si="1"/>
        <v/>
      </c>
      <c r="D55" s="292" t="str">
        <f t="shared" si="2"/>
        <v/>
      </c>
      <c r="E55" s="292" t="str">
        <f t="shared" si="3"/>
        <v/>
      </c>
      <c r="F55" s="293" t="str">
        <f t="shared" si="4"/>
        <v/>
      </c>
      <c r="G55" s="293" t="str">
        <f t="shared" si="5"/>
        <v/>
      </c>
      <c r="H55" s="294" t="str">
        <f t="shared" si="6"/>
        <v/>
      </c>
      <c r="I55" s="294" t="str">
        <f t="shared" si="7"/>
        <v/>
      </c>
      <c r="J55" s="294" t="str">
        <f t="shared" si="8"/>
        <v/>
      </c>
      <c r="K55" s="294" t="str">
        <f t="shared" si="9"/>
        <v/>
      </c>
      <c r="L55" s="294" t="str">
        <f t="shared" si="10"/>
        <v/>
      </c>
      <c r="M55" s="295">
        <v>42</v>
      </c>
      <c r="N55" s="296"/>
      <c r="O55" s="296"/>
      <c r="P55" s="309" t="str">
        <f t="shared" si="11"/>
        <v/>
      </c>
      <c r="Q55" s="292" t="str">
        <f t="shared" si="12"/>
        <v/>
      </c>
      <c r="R55" s="292" t="str">
        <f t="shared" si="13"/>
        <v/>
      </c>
      <c r="S55" s="292" t="str">
        <f t="shared" si="14"/>
        <v/>
      </c>
      <c r="T55" s="293" t="str">
        <f t="shared" si="15"/>
        <v/>
      </c>
      <c r="U55" s="293" t="str">
        <f t="shared" si="16"/>
        <v/>
      </c>
      <c r="V55" s="294" t="str">
        <f t="shared" si="17"/>
        <v/>
      </c>
      <c r="W55" s="294" t="str">
        <f t="shared" si="18"/>
        <v/>
      </c>
      <c r="X55" s="294" t="str">
        <f t="shared" si="19"/>
        <v/>
      </c>
      <c r="Y55" s="294" t="str">
        <f t="shared" si="20"/>
        <v/>
      </c>
      <c r="Z55" s="294" t="str">
        <f t="shared" si="21"/>
        <v/>
      </c>
      <c r="AA55" s="295">
        <v>42</v>
      </c>
      <c r="AB55" s="296"/>
      <c r="AC55" s="297"/>
      <c r="AD55" s="310" t="str">
        <f t="shared" si="22"/>
        <v/>
      </c>
      <c r="AE55" s="292" t="str">
        <f t="shared" si="23"/>
        <v/>
      </c>
      <c r="AF55" s="292" t="str">
        <f t="shared" si="24"/>
        <v/>
      </c>
      <c r="AG55" s="293" t="str">
        <f t="shared" si="25"/>
        <v/>
      </c>
      <c r="AH55" s="293" t="str">
        <f t="shared" si="26"/>
        <v/>
      </c>
      <c r="AI55" s="293" t="str">
        <f t="shared" si="27"/>
        <v/>
      </c>
      <c r="AJ55" s="294" t="str">
        <f t="shared" si="28"/>
        <v/>
      </c>
      <c r="AK55" s="294" t="str">
        <f t="shared" si="29"/>
        <v/>
      </c>
      <c r="AL55" s="294" t="str">
        <f t="shared" si="30"/>
        <v/>
      </c>
      <c r="AM55" s="294" t="str">
        <f t="shared" si="31"/>
        <v/>
      </c>
      <c r="AN55" s="294" t="str">
        <f t="shared" si="32"/>
        <v/>
      </c>
      <c r="AO55" s="295">
        <v>42</v>
      </c>
      <c r="AP55" s="296"/>
      <c r="AQ55" s="296"/>
      <c r="AR55" s="310" t="str">
        <f t="shared" si="33"/>
        <v/>
      </c>
      <c r="AS55" s="292" t="str">
        <f t="shared" si="34"/>
        <v/>
      </c>
      <c r="AT55" s="292" t="str">
        <f t="shared" si="35"/>
        <v/>
      </c>
      <c r="AU55" s="293" t="str">
        <f t="shared" si="36"/>
        <v/>
      </c>
      <c r="AV55" s="293" t="str">
        <f t="shared" si="37"/>
        <v/>
      </c>
      <c r="AW55" s="293" t="str">
        <f t="shared" si="38"/>
        <v/>
      </c>
      <c r="AX55" s="294" t="str">
        <f t="shared" si="39"/>
        <v/>
      </c>
      <c r="AY55" s="294" t="str">
        <f t="shared" si="40"/>
        <v/>
      </c>
      <c r="AZ55" s="294" t="str">
        <f t="shared" si="41"/>
        <v/>
      </c>
      <c r="BA55" s="294" t="str">
        <f t="shared" si="42"/>
        <v/>
      </c>
      <c r="BB55" s="294" t="str">
        <f t="shared" si="43"/>
        <v/>
      </c>
      <c r="BC55" s="295">
        <v>42</v>
      </c>
      <c r="BD55" s="297"/>
      <c r="BE55" s="297"/>
      <c r="BF55" s="309" t="str">
        <f t="shared" si="44"/>
        <v/>
      </c>
      <c r="BG55" s="292" t="str">
        <f t="shared" si="45"/>
        <v/>
      </c>
      <c r="BH55" s="292" t="str">
        <f t="shared" si="46"/>
        <v/>
      </c>
      <c r="BI55" s="292" t="str">
        <f t="shared" si="47"/>
        <v/>
      </c>
      <c r="BJ55" s="293" t="str">
        <f t="shared" si="48"/>
        <v/>
      </c>
      <c r="BK55" s="293" t="str">
        <f t="shared" si="49"/>
        <v/>
      </c>
      <c r="BL55" s="293" t="str">
        <f t="shared" si="50"/>
        <v/>
      </c>
      <c r="BM55" s="293" t="str">
        <f t="shared" si="51"/>
        <v/>
      </c>
      <c r="BN55" s="293" t="str">
        <f t="shared" si="52"/>
        <v/>
      </c>
      <c r="BO55" s="293" t="str">
        <f t="shared" si="53"/>
        <v/>
      </c>
      <c r="BP55" s="294" t="str">
        <f t="shared" si="54"/>
        <v/>
      </c>
      <c r="BQ55" s="295">
        <v>42</v>
      </c>
      <c r="BR55" s="296"/>
      <c r="BS55" s="296"/>
      <c r="BT55" s="309" t="str">
        <f t="shared" si="55"/>
        <v/>
      </c>
      <c r="BU55" s="292" t="str">
        <f t="shared" si="56"/>
        <v/>
      </c>
      <c r="BV55" s="292" t="str">
        <f t="shared" si="57"/>
        <v/>
      </c>
      <c r="BW55" s="292" t="str">
        <f t="shared" si="58"/>
        <v/>
      </c>
      <c r="BX55" s="293" t="str">
        <f t="shared" si="59"/>
        <v/>
      </c>
      <c r="BY55" s="293" t="str">
        <f t="shared" si="60"/>
        <v/>
      </c>
      <c r="BZ55" s="294" t="str">
        <f t="shared" si="61"/>
        <v/>
      </c>
      <c r="CA55" s="294" t="str">
        <f t="shared" si="62"/>
        <v/>
      </c>
      <c r="CB55" s="294" t="str">
        <f t="shared" si="63"/>
        <v/>
      </c>
      <c r="CC55" s="294" t="str">
        <f t="shared" si="64"/>
        <v/>
      </c>
      <c r="CD55" s="294" t="str">
        <f t="shared" si="65"/>
        <v/>
      </c>
      <c r="CE55" s="295">
        <v>42</v>
      </c>
      <c r="CS55" s="254" t="str">
        <f>IFERROR(IF(AND('Classificação geral'!$H48="FEM",'Classificação geral'!$I48=1,'Classificação geral'!G48="Tapete"),'Classificação geral'!A48,""),"")</f>
        <v/>
      </c>
      <c r="CT55" s="254" t="str">
        <f>IFERROR(IF(AND('Classificação geral'!$H48="FEM",'Classificação geral'!$I48=1,'Classificação geral'!G48="Tapete"),'Classificação geral'!$B48,""),"")</f>
        <v/>
      </c>
      <c r="CU55" s="255" t="str">
        <f>IF($CT55='Classificação geral'!$B48,'Classificação geral'!$C48,"")</f>
        <v/>
      </c>
      <c r="CV55" s="255" t="str">
        <f>IF($CT55='Classificação geral'!$B48,'Classificação geral'!$D48,"")</f>
        <v/>
      </c>
      <c r="CW55" s="255" t="str">
        <f>IF($CT55='Classificação geral'!$B48,'Classificação geral'!$H48,"")</f>
        <v/>
      </c>
      <c r="CX55" s="255" t="str">
        <f>IF($CW55='Classificação geral'!$H48,'Classificação geral'!$I48,"")</f>
        <v/>
      </c>
      <c r="CY55" s="255" t="str">
        <f>IF($CX55='Classificação geral'!$I48,'Classificação geral'!$AA48,"")</f>
        <v/>
      </c>
      <c r="CZ55" s="255" t="str">
        <f>IF($CX55='Classificação geral'!$I48,'Classificação geral'!$AC48,"")</f>
        <v/>
      </c>
      <c r="DA55" s="255" t="str">
        <f>IF($CX55='Classificação geral'!$I48,'Classificação geral'!$AD48,"")</f>
        <v/>
      </c>
      <c r="DB55" s="255" t="str">
        <f>IF($CX55='Classificação geral'!$I48,'Classificação geral'!$M48,"")</f>
        <v/>
      </c>
      <c r="DC55" s="255" t="str">
        <f>IF($CX55='Classificação geral'!$I48,'Classificação geral'!$AH48,"")</f>
        <v/>
      </c>
      <c r="DD55" s="256" t="str">
        <f>IFERROR(RANK(DC55,DC:DC,0)+ COUNTIF($DC$12:DC54,DC55),"")</f>
        <v/>
      </c>
      <c r="DF55" s="254" t="str">
        <f>IFERROR(IF(AND('Classificação geral'!$H48="mas",'Classificação geral'!$I48=1,'Classificação geral'!$G48="Tapete"),'Classificação geral'!$A48,""),"")</f>
        <v/>
      </c>
      <c r="DG55" s="254" t="str">
        <f>IFERROR(IF(AND('Classificação geral'!$H48="mas",'Classificação geral'!$I48=1,'Classificação geral'!$G48="Tapete"),'Classificação geral'!$B48,""),"")</f>
        <v/>
      </c>
      <c r="DH55" s="255" t="str">
        <f>IF($DG55='Classificação geral'!$B48,'Classificação geral'!$C48,"")</f>
        <v/>
      </c>
      <c r="DI55" s="255" t="str">
        <f>IF($DG55='Classificação geral'!$B48,'Classificação geral'!$D48,"")</f>
        <v/>
      </c>
      <c r="DJ55" s="255" t="str">
        <f>IF($DG55='Classificação geral'!$B48,'Classificação geral'!$H48,"")</f>
        <v/>
      </c>
      <c r="DK55" s="254" t="str">
        <f>IFERROR(IF(AND($DJ55="mas",'Classificação geral'!$I48=1),'Classificação geral'!I48,""),"")</f>
        <v/>
      </c>
      <c r="DL55" s="254" t="str">
        <f>IFERROR(IF(AND($DJ55="mas",'Classificação geral'!$I48=1),'Classificação geral'!AA48,""),"")</f>
        <v/>
      </c>
      <c r="DM55" s="254" t="str">
        <f>IFERROR(IF(AND($DJ55="mas",'Classificação geral'!$I48=1),'Classificação geral'!AC48,""),"")</f>
        <v/>
      </c>
      <c r="DN55" s="254" t="str">
        <f>IFERROR(IF(AND($DJ55="mas",'Classificação geral'!$I48=1),'Classificação geral'!AD48,""),"")</f>
        <v/>
      </c>
      <c r="DO55" s="254" t="str">
        <f>IFERROR(IF(AND($DJ55="mas",'Classificação geral'!$I48=1),'Classificação geral'!M48,""),"")</f>
        <v/>
      </c>
      <c r="DP55" s="254" t="str">
        <f>IFERROR(IF(AND($DJ55="mas",'Classificação geral'!$I48=1),'Classificação geral'!AH48,""),"")</f>
        <v/>
      </c>
      <c r="DQ55" s="256" t="str">
        <f>IFERROR(RANK(DP55,DP:DP,0)+ COUNTIF($DP$12:DP54,DP55),"")</f>
        <v/>
      </c>
      <c r="DS55" s="254" t="str">
        <f>IFERROR(IF(AND('Classificação geral'!$H48="fem",'Classificação geral'!$I48=2,'Classificação geral'!$G48="Tapete"),'Classificação geral'!$A48,""),"")</f>
        <v/>
      </c>
      <c r="DT55" s="254" t="str">
        <f>IFERROR(IF(AND('Classificação geral'!$H48="fem",'Classificação geral'!$I48=2,'Classificação geral'!$G48="Tapete"),'Classificação geral'!$B48,""),"")</f>
        <v/>
      </c>
      <c r="DU55" s="255" t="str">
        <f>IF($DT55='Classificação geral'!$B48,'Classificação geral'!$C48,"")</f>
        <v/>
      </c>
      <c r="DV55" s="255" t="str">
        <f>IF($DT55='Classificação geral'!$B48,'Classificação geral'!$D48,"")</f>
        <v/>
      </c>
      <c r="DW55" s="255" t="str">
        <f>IF($DT55='Classificação geral'!$B48,'Classificação geral'!$H48,"")</f>
        <v/>
      </c>
      <c r="DX55" s="254" t="str">
        <f>IFERROR(IF(AND($DW55="fem",'Classificação geral'!$I48=2),'Classificação geral'!I48,""),"")</f>
        <v/>
      </c>
      <c r="DY55" s="254" t="str">
        <f>IFERROR(IF(AND($DW55="fem",'Classificação geral'!$I48=2),'Classificação geral'!AA48,""),"")</f>
        <v/>
      </c>
      <c r="DZ55" s="254" t="str">
        <f>IFERROR(IF(AND($DW55="fem",'Classificação geral'!$I48=2),'Classificação geral'!AC48,""),"")</f>
        <v/>
      </c>
      <c r="EA55" s="254" t="str">
        <f>IFERROR(IF(AND($DW55="fem",'Classificação geral'!$I48=2),'Classificação geral'!AD48,""),"")</f>
        <v/>
      </c>
      <c r="EB55" s="254" t="str">
        <f>IFERROR(IF(AND($DW55="fem",'Classificação geral'!$I48=2),'Classificação geral'!M48,""),"")</f>
        <v/>
      </c>
      <c r="EC55" s="254" t="str">
        <f>IFERROR(IF(AND($DW55="fem",'Classificação geral'!$I48=2),'Classificação geral'!AH48,""),"")</f>
        <v/>
      </c>
      <c r="ED55" s="256" t="str">
        <f>IFERROR(RANK(EC55,EC:EC,0)+ COUNTIF(EC$12:$EC53,EC55),"")</f>
        <v/>
      </c>
      <c r="EE55" s="244"/>
      <c r="EF55" s="254" t="str">
        <f>IFERROR(IF(AND('Classificação geral'!$H48="mas",'Classificação geral'!$I48=2,'Classificação geral'!$G48="Tapete"),'Classificação geral'!$A48,""),"")</f>
        <v/>
      </c>
      <c r="EG55" s="254" t="str">
        <f>IFERROR(IF(AND('Classificação geral'!$H48="mas",'Classificação geral'!$I48=2,'Classificação geral'!$G48="Tapete"),'Classificação geral'!$B48,""),"")</f>
        <v/>
      </c>
      <c r="EH55" s="255" t="str">
        <f>IF($EG55='Classificação geral'!$B48,'Classificação geral'!$C48,"")</f>
        <v/>
      </c>
      <c r="EI55" s="255" t="str">
        <f>IF($EG55='Classificação geral'!$B48,'Classificação geral'!$D48,"")</f>
        <v/>
      </c>
      <c r="EJ55" s="255" t="str">
        <f>IF($EG55='Classificação geral'!$B48,'Classificação geral'!$H48,"")</f>
        <v/>
      </c>
      <c r="EK55" s="254" t="str">
        <f>IFERROR(IF(AND($EJ55="mas",'Classificação geral'!$I48=2),'Classificação geral'!I48,""),"")</f>
        <v/>
      </c>
      <c r="EL55" s="254" t="str">
        <f>IFERROR(IF(AND($EJ55="mas",'Classificação geral'!$I48=2),'Classificação geral'!AA48,""),"")</f>
        <v/>
      </c>
      <c r="EM55" s="254" t="str">
        <f>IFERROR(IF(AND($EJ55="mas",'Classificação geral'!$I48=2),'Classificação geral'!AC48,""),"")</f>
        <v/>
      </c>
      <c r="EN55" s="254" t="str">
        <f>IFERROR(IF(AND($EJ55="mas",'Classificação geral'!$I48=2),'Classificação geral'!AD48,""),"")</f>
        <v/>
      </c>
      <c r="EO55" s="254" t="str">
        <f>IFERROR(IF(AND($EJ55="mas",'Classificação geral'!$I48=2),'Classificação geral'!M48,""),"")</f>
        <v/>
      </c>
      <c r="EP55" s="254" t="str">
        <f>IFERROR(IF(AND($EJ55="mas",'Classificação geral'!$I48=2),'Classificação geral'!AH48,""),"")</f>
        <v/>
      </c>
      <c r="EQ55" s="256" t="str">
        <f>IFERROR(RANK(EP55,EP:EP,0)+ COUNTIF($EP$12:EP$12,EP55),"")</f>
        <v/>
      </c>
      <c r="ER55" s="244"/>
      <c r="ES55" s="254" t="str">
        <f>IFERROR(IF(AND('Classificação geral'!$H48="fem",'Classificação geral'!$I48=3,'Classificação geral'!$G48="Tapete"),'Classificação geral'!$A48,""),"")</f>
        <v/>
      </c>
      <c r="ET55" s="254" t="str">
        <f>IFERROR(IF(AND('Classificação geral'!$H48="fem",'Classificação geral'!$I48=3,'Classificação geral'!$G48="Tapete"),'Classificação geral'!$B48,""),"")</f>
        <v/>
      </c>
      <c r="EU55" s="255" t="str">
        <f>IF($ET55='Classificação geral'!$B48,'Classificação geral'!$C48,"")</f>
        <v/>
      </c>
      <c r="EV55" s="255" t="str">
        <f>IF($ET55='Classificação geral'!$B48,'Classificação geral'!$D48,"")</f>
        <v/>
      </c>
      <c r="EW55" s="255" t="str">
        <f>IF($ET55='Classificação geral'!$B48,'Classificação geral'!$H48,"")</f>
        <v/>
      </c>
      <c r="EX55" s="255" t="str">
        <f>IF($EW55='Classificação geral'!$H48,'Classificação geral'!$I48,"")</f>
        <v/>
      </c>
      <c r="EY55" s="255" t="str">
        <f>IF($EX55='Classificação geral'!$I48,'Classificação geral'!$AA48,"")</f>
        <v/>
      </c>
      <c r="EZ55" s="255" t="str">
        <f>IF($EX55='Classificação geral'!$I48,'Classificação geral'!$AC48,"")</f>
        <v/>
      </c>
      <c r="FA55" s="255" t="str">
        <f>IF($EX55='Classificação geral'!$I48,'Classificação geral'!$AD48,"")</f>
        <v/>
      </c>
      <c r="FB55" s="255" t="str">
        <f>IF($EX55='Classificação geral'!$I48,'Classificação geral'!$M48,"")</f>
        <v/>
      </c>
      <c r="FC55" s="255" t="str">
        <f>IF($EX55='Classificação geral'!$I48,'Classificação geral'!$AH48,"")</f>
        <v/>
      </c>
      <c r="FD55" s="256" t="str">
        <f>IFERROR(RANK(FC55,FC:FC,0)+ COUNTIF($FC$12:FC53,FC55),"")</f>
        <v/>
      </c>
      <c r="FE55" s="244"/>
      <c r="FF55" s="254" t="str">
        <f>IFERROR(IF(AND('Classificação geral'!$H48="mas",'Classificação geral'!$I48=3,'Classificação geral'!$G48="Tapete"),'Classificação geral'!$A48,""),"")</f>
        <v/>
      </c>
      <c r="FG55" s="254" t="str">
        <f>IFERROR(IF(AND('Classificação geral'!$H48="mas",'Classificação geral'!$I48=3,'Classificação geral'!$G48="Tapete"),'Classificação geral'!$B48,""),"")</f>
        <v/>
      </c>
      <c r="FH55" s="255" t="str">
        <f>IF($FG55='Classificação geral'!$B48,'Classificação geral'!$C48,"")</f>
        <v/>
      </c>
      <c r="FI55" s="255" t="str">
        <f>IF($FG55='Classificação geral'!$B48,'Classificação geral'!$D48,"")</f>
        <v/>
      </c>
      <c r="FJ55" s="255" t="str">
        <f>IF($FG55='Classificação geral'!$B48,'Classificação geral'!$H48,"")</f>
        <v/>
      </c>
      <c r="FK55" s="254" t="str">
        <f>IFERROR(IF(AND($FJ55="mas",'Classificação geral'!$I48=3),'Classificação geral'!I48,""),"")</f>
        <v/>
      </c>
      <c r="FL55" s="254" t="str">
        <f>IFERROR(IF(AND($FJ55="mas",'Classificação geral'!$I48=3),'Classificação geral'!AA48,""),"")</f>
        <v/>
      </c>
      <c r="FM55" s="254" t="str">
        <f>IFERROR(IF(AND($FJ55="mas",'Classificação geral'!$I48=3),'Classificação geral'!AC48,""),"")</f>
        <v/>
      </c>
      <c r="FN55" s="254" t="str">
        <f>IFERROR(IF(AND($FJ55="mas",'Classificação geral'!$I48=3),'Classificação geral'!AD48,""),"")</f>
        <v/>
      </c>
      <c r="FO55" s="254" t="str">
        <f>IFERROR(IF(AND($FJ55="mas",'Classificação geral'!$I48=3),'Classificação geral'!M48,""),"")</f>
        <v/>
      </c>
      <c r="FP55" s="254" t="str">
        <f>IFERROR(IF(AND($FJ55="mas",'Classificação geral'!$I48=3),'Classificação geral'!AH48,""),"")</f>
        <v/>
      </c>
      <c r="FQ55" s="256" t="str">
        <f>IFERROR(RANK(FP55,FP:FP,0)+ COUNTIF(FP$12:$FP53,FP55),"")</f>
        <v/>
      </c>
    </row>
    <row r="56" spans="2:173" s="304" customFormat="1" ht="24.75" customHeight="1" x14ac:dyDescent="0.4">
      <c r="B56" s="309" t="str">
        <f t="shared" si="0"/>
        <v/>
      </c>
      <c r="C56" s="292" t="str">
        <f t="shared" si="1"/>
        <v/>
      </c>
      <c r="D56" s="292" t="str">
        <f t="shared" si="2"/>
        <v/>
      </c>
      <c r="E56" s="292" t="str">
        <f t="shared" si="3"/>
        <v/>
      </c>
      <c r="F56" s="293" t="str">
        <f t="shared" si="4"/>
        <v/>
      </c>
      <c r="G56" s="293" t="str">
        <f t="shared" si="5"/>
        <v/>
      </c>
      <c r="H56" s="294" t="str">
        <f t="shared" si="6"/>
        <v/>
      </c>
      <c r="I56" s="294" t="str">
        <f t="shared" si="7"/>
        <v/>
      </c>
      <c r="J56" s="294" t="str">
        <f t="shared" si="8"/>
        <v/>
      </c>
      <c r="K56" s="294" t="str">
        <f t="shared" si="9"/>
        <v/>
      </c>
      <c r="L56" s="294" t="str">
        <f t="shared" si="10"/>
        <v/>
      </c>
      <c r="M56" s="295">
        <v>43</v>
      </c>
      <c r="N56" s="296"/>
      <c r="O56" s="296"/>
      <c r="P56" s="309" t="str">
        <f t="shared" si="11"/>
        <v/>
      </c>
      <c r="Q56" s="292" t="str">
        <f t="shared" si="12"/>
        <v/>
      </c>
      <c r="R56" s="292" t="str">
        <f t="shared" si="13"/>
        <v/>
      </c>
      <c r="S56" s="292" t="str">
        <f t="shared" si="14"/>
        <v/>
      </c>
      <c r="T56" s="293" t="str">
        <f t="shared" si="15"/>
        <v/>
      </c>
      <c r="U56" s="293" t="str">
        <f t="shared" si="16"/>
        <v/>
      </c>
      <c r="V56" s="294" t="str">
        <f t="shared" si="17"/>
        <v/>
      </c>
      <c r="W56" s="294" t="str">
        <f t="shared" si="18"/>
        <v/>
      </c>
      <c r="X56" s="294" t="str">
        <f t="shared" si="19"/>
        <v/>
      </c>
      <c r="Y56" s="294" t="str">
        <f t="shared" si="20"/>
        <v/>
      </c>
      <c r="Z56" s="294" t="str">
        <f t="shared" si="21"/>
        <v/>
      </c>
      <c r="AA56" s="295">
        <v>43</v>
      </c>
      <c r="AB56" s="296"/>
      <c r="AC56" s="297"/>
      <c r="AD56" s="310" t="str">
        <f t="shared" si="22"/>
        <v/>
      </c>
      <c r="AE56" s="292" t="str">
        <f t="shared" si="23"/>
        <v/>
      </c>
      <c r="AF56" s="292" t="str">
        <f t="shared" si="24"/>
        <v/>
      </c>
      <c r="AG56" s="293" t="str">
        <f t="shared" si="25"/>
        <v/>
      </c>
      <c r="AH56" s="293" t="str">
        <f t="shared" si="26"/>
        <v/>
      </c>
      <c r="AI56" s="293" t="str">
        <f t="shared" si="27"/>
        <v/>
      </c>
      <c r="AJ56" s="294" t="str">
        <f t="shared" si="28"/>
        <v/>
      </c>
      <c r="AK56" s="294" t="str">
        <f t="shared" si="29"/>
        <v/>
      </c>
      <c r="AL56" s="294" t="str">
        <f t="shared" si="30"/>
        <v/>
      </c>
      <c r="AM56" s="294" t="str">
        <f t="shared" si="31"/>
        <v/>
      </c>
      <c r="AN56" s="294" t="str">
        <f t="shared" si="32"/>
        <v/>
      </c>
      <c r="AO56" s="295">
        <v>43</v>
      </c>
      <c r="AP56" s="296"/>
      <c r="AQ56" s="296"/>
      <c r="AR56" s="310" t="str">
        <f t="shared" si="33"/>
        <v/>
      </c>
      <c r="AS56" s="292" t="str">
        <f t="shared" si="34"/>
        <v/>
      </c>
      <c r="AT56" s="292" t="str">
        <f t="shared" si="35"/>
        <v/>
      </c>
      <c r="AU56" s="293" t="str">
        <f t="shared" si="36"/>
        <v/>
      </c>
      <c r="AV56" s="293" t="str">
        <f t="shared" si="37"/>
        <v/>
      </c>
      <c r="AW56" s="293" t="str">
        <f t="shared" si="38"/>
        <v/>
      </c>
      <c r="AX56" s="294" t="str">
        <f t="shared" si="39"/>
        <v/>
      </c>
      <c r="AY56" s="294" t="str">
        <f t="shared" si="40"/>
        <v/>
      </c>
      <c r="AZ56" s="294" t="str">
        <f t="shared" si="41"/>
        <v/>
      </c>
      <c r="BA56" s="294" t="str">
        <f t="shared" si="42"/>
        <v/>
      </c>
      <c r="BB56" s="294" t="str">
        <f t="shared" si="43"/>
        <v/>
      </c>
      <c r="BC56" s="295">
        <v>43</v>
      </c>
      <c r="BD56" s="297"/>
      <c r="BE56" s="297"/>
      <c r="BF56" s="309" t="str">
        <f t="shared" si="44"/>
        <v/>
      </c>
      <c r="BG56" s="292" t="str">
        <f t="shared" si="45"/>
        <v/>
      </c>
      <c r="BH56" s="292" t="str">
        <f t="shared" si="46"/>
        <v/>
      </c>
      <c r="BI56" s="292" t="str">
        <f t="shared" si="47"/>
        <v/>
      </c>
      <c r="BJ56" s="293" t="str">
        <f t="shared" si="48"/>
        <v/>
      </c>
      <c r="BK56" s="293" t="str">
        <f t="shared" si="49"/>
        <v/>
      </c>
      <c r="BL56" s="293" t="str">
        <f t="shared" si="50"/>
        <v/>
      </c>
      <c r="BM56" s="293" t="str">
        <f t="shared" si="51"/>
        <v/>
      </c>
      <c r="BN56" s="293" t="str">
        <f t="shared" si="52"/>
        <v/>
      </c>
      <c r="BO56" s="293" t="str">
        <f t="shared" si="53"/>
        <v/>
      </c>
      <c r="BP56" s="294" t="str">
        <f t="shared" si="54"/>
        <v/>
      </c>
      <c r="BQ56" s="295">
        <v>43</v>
      </c>
      <c r="BR56" s="296"/>
      <c r="BS56" s="296"/>
      <c r="BT56" s="309" t="str">
        <f t="shared" si="55"/>
        <v/>
      </c>
      <c r="BU56" s="292" t="str">
        <f t="shared" si="56"/>
        <v/>
      </c>
      <c r="BV56" s="292" t="str">
        <f t="shared" si="57"/>
        <v/>
      </c>
      <c r="BW56" s="292" t="str">
        <f t="shared" si="58"/>
        <v/>
      </c>
      <c r="BX56" s="293" t="str">
        <f t="shared" si="59"/>
        <v/>
      </c>
      <c r="BY56" s="293" t="str">
        <f t="shared" si="60"/>
        <v/>
      </c>
      <c r="BZ56" s="294" t="str">
        <f t="shared" si="61"/>
        <v/>
      </c>
      <c r="CA56" s="294" t="str">
        <f t="shared" si="62"/>
        <v/>
      </c>
      <c r="CB56" s="294" t="str">
        <f t="shared" si="63"/>
        <v/>
      </c>
      <c r="CC56" s="294" t="str">
        <f t="shared" si="64"/>
        <v/>
      </c>
      <c r="CD56" s="294" t="str">
        <f t="shared" si="65"/>
        <v/>
      </c>
      <c r="CE56" s="295">
        <v>43</v>
      </c>
      <c r="CS56" s="254" t="str">
        <f>IFERROR(IF(AND('Classificação geral'!$H49="FEM",'Classificação geral'!$I49=1,'Classificação geral'!G49="Tapete"),'Classificação geral'!A49,""),"")</f>
        <v/>
      </c>
      <c r="CT56" s="254" t="str">
        <f>IFERROR(IF(AND('Classificação geral'!$H49="FEM",'Classificação geral'!$I49=1,'Classificação geral'!G49="Tapete"),'Classificação geral'!$B49,""),"")</f>
        <v/>
      </c>
      <c r="CU56" s="255" t="str">
        <f>IF($CT56='Classificação geral'!$B49,'Classificação geral'!$C49,"")</f>
        <v/>
      </c>
      <c r="CV56" s="255" t="str">
        <f>IF($CT56='Classificação geral'!$B49,'Classificação geral'!$D49,"")</f>
        <v/>
      </c>
      <c r="CW56" s="255" t="str">
        <f>IF($CT56='Classificação geral'!$B49,'Classificação geral'!$H49,"")</f>
        <v/>
      </c>
      <c r="CX56" s="255" t="str">
        <f>IF($CW56='Classificação geral'!$H49,'Classificação geral'!$I49,"")</f>
        <v/>
      </c>
      <c r="CY56" s="255" t="str">
        <f>IF($CX56='Classificação geral'!$I49,'Classificação geral'!$AA49,"")</f>
        <v/>
      </c>
      <c r="CZ56" s="255" t="str">
        <f>IF($CX56='Classificação geral'!$I49,'Classificação geral'!$AC49,"")</f>
        <v/>
      </c>
      <c r="DA56" s="255" t="str">
        <f>IF($CX56='Classificação geral'!$I49,'Classificação geral'!$AD49,"")</f>
        <v/>
      </c>
      <c r="DB56" s="255" t="str">
        <f>IF($CX56='Classificação geral'!$I49,'Classificação geral'!$M49,"")</f>
        <v/>
      </c>
      <c r="DC56" s="255" t="str">
        <f>IF($CX56='Classificação geral'!$I49,'Classificação geral'!$AH49,"")</f>
        <v/>
      </c>
      <c r="DD56" s="256" t="str">
        <f>IFERROR(RANK(DC56,DC:DC,0)+ COUNTIF($DC$12:DC55,DC56),"")</f>
        <v/>
      </c>
      <c r="DF56" s="254" t="str">
        <f>IFERROR(IF(AND('Classificação geral'!$H49="mas",'Classificação geral'!$I49=1,'Classificação geral'!$G49="Tapete"),'Classificação geral'!$A49,""),"")</f>
        <v/>
      </c>
      <c r="DG56" s="254" t="str">
        <f>IFERROR(IF(AND('Classificação geral'!$H49="mas",'Classificação geral'!$I49=1,'Classificação geral'!$G49="Tapete"),'Classificação geral'!$B49,""),"")</f>
        <v/>
      </c>
      <c r="DH56" s="255" t="str">
        <f>IF($DG56='Classificação geral'!$B49,'Classificação geral'!$C49,"")</f>
        <v/>
      </c>
      <c r="DI56" s="255" t="str">
        <f>IF($DG56='Classificação geral'!$B49,'Classificação geral'!$D49,"")</f>
        <v/>
      </c>
      <c r="DJ56" s="255" t="str">
        <f>IF($DG56='Classificação geral'!$B49,'Classificação geral'!$H49,"")</f>
        <v/>
      </c>
      <c r="DK56" s="254" t="str">
        <f>IFERROR(IF(AND($DJ56="mas",'Classificação geral'!$I49=1),'Classificação geral'!I49,""),"")</f>
        <v/>
      </c>
      <c r="DL56" s="254" t="str">
        <f>IFERROR(IF(AND($DJ56="mas",'Classificação geral'!$I49=1),'Classificação geral'!AA49,""),"")</f>
        <v/>
      </c>
      <c r="DM56" s="254" t="str">
        <f>IFERROR(IF(AND($DJ56="mas",'Classificação geral'!$I49=1),'Classificação geral'!AC49,""),"")</f>
        <v/>
      </c>
      <c r="DN56" s="254" t="str">
        <f>IFERROR(IF(AND($DJ56="mas",'Classificação geral'!$I49=1),'Classificação geral'!AD49,""),"")</f>
        <v/>
      </c>
      <c r="DO56" s="254" t="str">
        <f>IFERROR(IF(AND($DJ56="mas",'Classificação geral'!$I49=1),'Classificação geral'!M49,""),"")</f>
        <v/>
      </c>
      <c r="DP56" s="254" t="str">
        <f>IFERROR(IF(AND($DJ56="mas",'Classificação geral'!$I49=1),'Classificação geral'!AH49,""),"")</f>
        <v/>
      </c>
      <c r="DQ56" s="256" t="str">
        <f>IFERROR(RANK(DP56,DP:DP,0)+ COUNTIF($DP$12:DP55,DP56),"")</f>
        <v/>
      </c>
      <c r="DS56" s="254" t="str">
        <f>IFERROR(IF(AND('Classificação geral'!$H49="fem",'Classificação geral'!$I49=2,'Classificação geral'!$G49="Tapete"),'Classificação geral'!$A49,""),"")</f>
        <v/>
      </c>
      <c r="DT56" s="254" t="str">
        <f>IFERROR(IF(AND('Classificação geral'!$H49="fem",'Classificação geral'!$I49=2,'Classificação geral'!$G49="Tapete"),'Classificação geral'!$B49,""),"")</f>
        <v/>
      </c>
      <c r="DU56" s="255" t="str">
        <f>IF($DT56='Classificação geral'!$B49,'Classificação geral'!$C49,"")</f>
        <v/>
      </c>
      <c r="DV56" s="255" t="str">
        <f>IF($DT56='Classificação geral'!$B49,'Classificação geral'!$D49,"")</f>
        <v/>
      </c>
      <c r="DW56" s="255" t="str">
        <f>IF($DT56='Classificação geral'!$B49,'Classificação geral'!$H49,"")</f>
        <v/>
      </c>
      <c r="DX56" s="254" t="str">
        <f>IFERROR(IF(AND($DW56="fem",'Classificação geral'!$I49=2),'Classificação geral'!I49,""),"")</f>
        <v/>
      </c>
      <c r="DY56" s="254" t="str">
        <f>IFERROR(IF(AND($DW56="fem",'Classificação geral'!$I49=2),'Classificação geral'!AA49,""),"")</f>
        <v/>
      </c>
      <c r="DZ56" s="254" t="str">
        <f>IFERROR(IF(AND($DW56="fem",'Classificação geral'!$I49=2),'Classificação geral'!AC49,""),"")</f>
        <v/>
      </c>
      <c r="EA56" s="254" t="str">
        <f>IFERROR(IF(AND($DW56="fem",'Classificação geral'!$I49=2),'Classificação geral'!AD49,""),"")</f>
        <v/>
      </c>
      <c r="EB56" s="254" t="str">
        <f>IFERROR(IF(AND($DW56="fem",'Classificação geral'!$I49=2),'Classificação geral'!M49,""),"")</f>
        <v/>
      </c>
      <c r="EC56" s="254" t="str">
        <f>IFERROR(IF(AND($DW56="fem",'Classificação geral'!$I49=2),'Classificação geral'!AH49,""),"")</f>
        <v/>
      </c>
      <c r="ED56" s="256" t="str">
        <f>IFERROR(RANK(EC56,EC:EC,0)+ COUNTIF(EC$12:$EC54,EC56),"")</f>
        <v/>
      </c>
      <c r="EE56" s="244"/>
      <c r="EF56" s="254" t="str">
        <f>IFERROR(IF(AND('Classificação geral'!$H49="mas",'Classificação geral'!$I49=2,'Classificação geral'!$G49="Tapete"),'Classificação geral'!$A49,""),"")</f>
        <v/>
      </c>
      <c r="EG56" s="254" t="str">
        <f>IFERROR(IF(AND('Classificação geral'!$H49="mas",'Classificação geral'!$I49=2,'Classificação geral'!$G49="Tapete"),'Classificação geral'!$B49,""),"")</f>
        <v/>
      </c>
      <c r="EH56" s="255" t="str">
        <f>IF($EG56='Classificação geral'!$B49,'Classificação geral'!$C49,"")</f>
        <v/>
      </c>
      <c r="EI56" s="255" t="str">
        <f>IF($EG56='Classificação geral'!$B49,'Classificação geral'!$D49,"")</f>
        <v/>
      </c>
      <c r="EJ56" s="255" t="str">
        <f>IF($EG56='Classificação geral'!$B49,'Classificação geral'!$H49,"")</f>
        <v/>
      </c>
      <c r="EK56" s="254" t="str">
        <f>IFERROR(IF(AND($EJ56="mas",'Classificação geral'!$I49=2),'Classificação geral'!I49,""),"")</f>
        <v/>
      </c>
      <c r="EL56" s="254" t="str">
        <f>IFERROR(IF(AND($EJ56="mas",'Classificação geral'!$I49=2),'Classificação geral'!AA49,""),"")</f>
        <v/>
      </c>
      <c r="EM56" s="254" t="str">
        <f>IFERROR(IF(AND($EJ56="mas",'Classificação geral'!$I49=2),'Classificação geral'!AC49,""),"")</f>
        <v/>
      </c>
      <c r="EN56" s="254" t="str">
        <f>IFERROR(IF(AND($EJ56="mas",'Classificação geral'!$I49=2),'Classificação geral'!AD49,""),"")</f>
        <v/>
      </c>
      <c r="EO56" s="254" t="str">
        <f>IFERROR(IF(AND($EJ56="mas",'Classificação geral'!$I49=2),'Classificação geral'!M49,""),"")</f>
        <v/>
      </c>
      <c r="EP56" s="254" t="str">
        <f>IFERROR(IF(AND($EJ56="mas",'Classificação geral'!$I49=2),'Classificação geral'!AH49,""),"")</f>
        <v/>
      </c>
      <c r="EQ56" s="256" t="str">
        <f>IFERROR(RANK(EP56,EP:EP,0)+ COUNTIF($EP$12:EP$12,EP56),"")</f>
        <v/>
      </c>
      <c r="ER56" s="244"/>
      <c r="ES56" s="254" t="str">
        <f>IFERROR(IF(AND('Classificação geral'!$H49="fem",'Classificação geral'!$I49=3,'Classificação geral'!$G49="Tapete"),'Classificação geral'!$A49,""),"")</f>
        <v/>
      </c>
      <c r="ET56" s="254" t="str">
        <f>IFERROR(IF(AND('Classificação geral'!$H49="fem",'Classificação geral'!$I49=3,'Classificação geral'!$G49="Tapete"),'Classificação geral'!$B49,""),"")</f>
        <v/>
      </c>
      <c r="EU56" s="255" t="str">
        <f>IF($ET56='Classificação geral'!$B49,'Classificação geral'!$C49,"")</f>
        <v/>
      </c>
      <c r="EV56" s="255" t="str">
        <f>IF($ET56='Classificação geral'!$B49,'Classificação geral'!$D49,"")</f>
        <v/>
      </c>
      <c r="EW56" s="255" t="str">
        <f>IF($ET56='Classificação geral'!$B49,'Classificação geral'!$H49,"")</f>
        <v/>
      </c>
      <c r="EX56" s="255" t="str">
        <f>IF($EW56='Classificação geral'!$H49,'Classificação geral'!$I49,"")</f>
        <v/>
      </c>
      <c r="EY56" s="255" t="str">
        <f>IF($EX56='Classificação geral'!$I49,'Classificação geral'!$AA49,"")</f>
        <v/>
      </c>
      <c r="EZ56" s="255" t="str">
        <f>IF($EX56='Classificação geral'!$I49,'Classificação geral'!$AC49,"")</f>
        <v/>
      </c>
      <c r="FA56" s="255" t="str">
        <f>IF($EX56='Classificação geral'!$I49,'Classificação geral'!$AD49,"")</f>
        <v/>
      </c>
      <c r="FB56" s="255" t="str">
        <f>IF($EX56='Classificação geral'!$I49,'Classificação geral'!$M49,"")</f>
        <v/>
      </c>
      <c r="FC56" s="255" t="str">
        <f>IF($EX56='Classificação geral'!$I49,'Classificação geral'!$AH49,"")</f>
        <v/>
      </c>
      <c r="FD56" s="256" t="str">
        <f>IFERROR(RANK(FC56,FC:FC,0)+ COUNTIF($FC$12:FC54,FC56),"")</f>
        <v/>
      </c>
      <c r="FE56" s="244"/>
      <c r="FF56" s="254" t="str">
        <f>IFERROR(IF(AND('Classificação geral'!$H49="mas",'Classificação geral'!$I49=3,'Classificação geral'!$G49="Tapete"),'Classificação geral'!$A49,""),"")</f>
        <v/>
      </c>
      <c r="FG56" s="254" t="str">
        <f>IFERROR(IF(AND('Classificação geral'!$H49="mas",'Classificação geral'!$I49=3,'Classificação geral'!$G49="Tapete"),'Classificação geral'!$B49,""),"")</f>
        <v/>
      </c>
      <c r="FH56" s="255" t="str">
        <f>IF($FG56='Classificação geral'!$B49,'Classificação geral'!$C49,"")</f>
        <v/>
      </c>
      <c r="FI56" s="255" t="str">
        <f>IF($FG56='Classificação geral'!$B49,'Classificação geral'!$D49,"")</f>
        <v/>
      </c>
      <c r="FJ56" s="255" t="str">
        <f>IF($FG56='Classificação geral'!$B49,'Classificação geral'!$H49,"")</f>
        <v/>
      </c>
      <c r="FK56" s="254" t="str">
        <f>IFERROR(IF(AND($FJ56="mas",'Classificação geral'!$I49=3),'Classificação geral'!I49,""),"")</f>
        <v/>
      </c>
      <c r="FL56" s="254" t="str">
        <f>IFERROR(IF(AND($FJ56="mas",'Classificação geral'!$I49=3),'Classificação geral'!AA49,""),"")</f>
        <v/>
      </c>
      <c r="FM56" s="254" t="str">
        <f>IFERROR(IF(AND($FJ56="mas",'Classificação geral'!$I49=3),'Classificação geral'!AC49,""),"")</f>
        <v/>
      </c>
      <c r="FN56" s="254" t="str">
        <f>IFERROR(IF(AND($FJ56="mas",'Classificação geral'!$I49=3),'Classificação geral'!AD49,""),"")</f>
        <v/>
      </c>
      <c r="FO56" s="254" t="str">
        <f>IFERROR(IF(AND($FJ56="mas",'Classificação geral'!$I49=3),'Classificação geral'!M49,""),"")</f>
        <v/>
      </c>
      <c r="FP56" s="254" t="str">
        <f>IFERROR(IF(AND($FJ56="mas",'Classificação geral'!$I49=3),'Classificação geral'!AH49,""),"")</f>
        <v/>
      </c>
      <c r="FQ56" s="256" t="str">
        <f>IFERROR(RANK(FP56,FP:FP,0)+ COUNTIF(FP$12:$FP54,FP56),"")</f>
        <v/>
      </c>
    </row>
    <row r="57" spans="2:173" s="304" customFormat="1" ht="24.75" customHeight="1" x14ac:dyDescent="0.4">
      <c r="B57" s="309" t="str">
        <f t="shared" si="0"/>
        <v/>
      </c>
      <c r="C57" s="292" t="str">
        <f t="shared" si="1"/>
        <v/>
      </c>
      <c r="D57" s="292" t="str">
        <f t="shared" si="2"/>
        <v/>
      </c>
      <c r="E57" s="292" t="str">
        <f t="shared" si="3"/>
        <v/>
      </c>
      <c r="F57" s="293" t="str">
        <f t="shared" si="4"/>
        <v/>
      </c>
      <c r="G57" s="293" t="str">
        <f t="shared" si="5"/>
        <v/>
      </c>
      <c r="H57" s="294" t="str">
        <f t="shared" si="6"/>
        <v/>
      </c>
      <c r="I57" s="294" t="str">
        <f t="shared" si="7"/>
        <v/>
      </c>
      <c r="J57" s="294" t="str">
        <f t="shared" si="8"/>
        <v/>
      </c>
      <c r="K57" s="294" t="str">
        <f t="shared" si="9"/>
        <v/>
      </c>
      <c r="L57" s="294" t="str">
        <f t="shared" si="10"/>
        <v/>
      </c>
      <c r="M57" s="295">
        <v>44</v>
      </c>
      <c r="N57" s="296"/>
      <c r="O57" s="296"/>
      <c r="P57" s="309" t="str">
        <f t="shared" si="11"/>
        <v/>
      </c>
      <c r="Q57" s="292" t="str">
        <f t="shared" si="12"/>
        <v/>
      </c>
      <c r="R57" s="292" t="str">
        <f t="shared" si="13"/>
        <v/>
      </c>
      <c r="S57" s="292" t="str">
        <f t="shared" si="14"/>
        <v/>
      </c>
      <c r="T57" s="293" t="str">
        <f t="shared" si="15"/>
        <v/>
      </c>
      <c r="U57" s="293" t="str">
        <f t="shared" si="16"/>
        <v/>
      </c>
      <c r="V57" s="294" t="str">
        <f t="shared" si="17"/>
        <v/>
      </c>
      <c r="W57" s="294" t="str">
        <f t="shared" si="18"/>
        <v/>
      </c>
      <c r="X57" s="294" t="str">
        <f t="shared" si="19"/>
        <v/>
      </c>
      <c r="Y57" s="294" t="str">
        <f t="shared" si="20"/>
        <v/>
      </c>
      <c r="Z57" s="294" t="str">
        <f t="shared" si="21"/>
        <v/>
      </c>
      <c r="AA57" s="295">
        <v>44</v>
      </c>
      <c r="AB57" s="296"/>
      <c r="AC57" s="297"/>
      <c r="AD57" s="310" t="str">
        <f t="shared" si="22"/>
        <v/>
      </c>
      <c r="AE57" s="292" t="str">
        <f t="shared" si="23"/>
        <v/>
      </c>
      <c r="AF57" s="292" t="str">
        <f t="shared" si="24"/>
        <v/>
      </c>
      <c r="AG57" s="293" t="str">
        <f t="shared" si="25"/>
        <v/>
      </c>
      <c r="AH57" s="293" t="str">
        <f t="shared" si="26"/>
        <v/>
      </c>
      <c r="AI57" s="293" t="str">
        <f t="shared" si="27"/>
        <v/>
      </c>
      <c r="AJ57" s="294" t="str">
        <f t="shared" si="28"/>
        <v/>
      </c>
      <c r="AK57" s="294" t="str">
        <f t="shared" si="29"/>
        <v/>
      </c>
      <c r="AL57" s="294" t="str">
        <f t="shared" si="30"/>
        <v/>
      </c>
      <c r="AM57" s="294" t="str">
        <f t="shared" si="31"/>
        <v/>
      </c>
      <c r="AN57" s="294" t="str">
        <f t="shared" si="32"/>
        <v/>
      </c>
      <c r="AO57" s="295">
        <v>44</v>
      </c>
      <c r="AP57" s="296"/>
      <c r="AQ57" s="296"/>
      <c r="AR57" s="310" t="str">
        <f t="shared" si="33"/>
        <v/>
      </c>
      <c r="AS57" s="292" t="str">
        <f t="shared" si="34"/>
        <v/>
      </c>
      <c r="AT57" s="292" t="str">
        <f t="shared" si="35"/>
        <v/>
      </c>
      <c r="AU57" s="293" t="str">
        <f t="shared" si="36"/>
        <v/>
      </c>
      <c r="AV57" s="293" t="str">
        <f t="shared" si="37"/>
        <v/>
      </c>
      <c r="AW57" s="293" t="str">
        <f t="shared" si="38"/>
        <v/>
      </c>
      <c r="AX57" s="294" t="str">
        <f t="shared" si="39"/>
        <v/>
      </c>
      <c r="AY57" s="294" t="str">
        <f t="shared" si="40"/>
        <v/>
      </c>
      <c r="AZ57" s="294" t="str">
        <f t="shared" si="41"/>
        <v/>
      </c>
      <c r="BA57" s="294" t="str">
        <f t="shared" si="42"/>
        <v/>
      </c>
      <c r="BB57" s="294" t="str">
        <f t="shared" si="43"/>
        <v/>
      </c>
      <c r="BC57" s="295">
        <v>44</v>
      </c>
      <c r="BD57" s="297"/>
      <c r="BE57" s="297"/>
      <c r="BF57" s="309" t="str">
        <f t="shared" si="44"/>
        <v/>
      </c>
      <c r="BG57" s="292" t="str">
        <f t="shared" si="45"/>
        <v/>
      </c>
      <c r="BH57" s="292" t="str">
        <f t="shared" si="46"/>
        <v/>
      </c>
      <c r="BI57" s="292" t="str">
        <f t="shared" si="47"/>
        <v/>
      </c>
      <c r="BJ57" s="293" t="str">
        <f t="shared" si="48"/>
        <v/>
      </c>
      <c r="BK57" s="293" t="str">
        <f t="shared" si="49"/>
        <v/>
      </c>
      <c r="BL57" s="293" t="str">
        <f t="shared" si="50"/>
        <v/>
      </c>
      <c r="BM57" s="293" t="str">
        <f t="shared" si="51"/>
        <v/>
      </c>
      <c r="BN57" s="293" t="str">
        <f t="shared" si="52"/>
        <v/>
      </c>
      <c r="BO57" s="293" t="str">
        <f t="shared" si="53"/>
        <v/>
      </c>
      <c r="BP57" s="294" t="str">
        <f t="shared" si="54"/>
        <v/>
      </c>
      <c r="BQ57" s="295">
        <v>44</v>
      </c>
      <c r="BR57" s="296"/>
      <c r="BS57" s="296"/>
      <c r="BT57" s="309" t="str">
        <f t="shared" si="55"/>
        <v/>
      </c>
      <c r="BU57" s="292" t="str">
        <f t="shared" si="56"/>
        <v/>
      </c>
      <c r="BV57" s="292" t="str">
        <f t="shared" si="57"/>
        <v/>
      </c>
      <c r="BW57" s="292" t="str">
        <f t="shared" si="58"/>
        <v/>
      </c>
      <c r="BX57" s="293" t="str">
        <f t="shared" si="59"/>
        <v/>
      </c>
      <c r="BY57" s="293" t="str">
        <f t="shared" si="60"/>
        <v/>
      </c>
      <c r="BZ57" s="294" t="str">
        <f t="shared" si="61"/>
        <v/>
      </c>
      <c r="CA57" s="294" t="str">
        <f t="shared" si="62"/>
        <v/>
      </c>
      <c r="CB57" s="294" t="str">
        <f t="shared" si="63"/>
        <v/>
      </c>
      <c r="CC57" s="294" t="str">
        <f t="shared" si="64"/>
        <v/>
      </c>
      <c r="CD57" s="294" t="str">
        <f t="shared" si="65"/>
        <v/>
      </c>
      <c r="CE57" s="295">
        <v>44</v>
      </c>
      <c r="CS57" s="254" t="str">
        <f>IFERROR(IF(AND('Classificação geral'!$H50="FEM",'Classificação geral'!$I50=1,'Classificação geral'!G50="Tapete"),'Classificação geral'!A50,""),"")</f>
        <v/>
      </c>
      <c r="CT57" s="254" t="str">
        <f>IFERROR(IF(AND('Classificação geral'!$H50="FEM",'Classificação geral'!$I50=1,'Classificação geral'!G50="Tapete"),'Classificação geral'!$B50,""),"")</f>
        <v/>
      </c>
      <c r="CU57" s="255" t="str">
        <f>IF($CT57='Classificação geral'!$B50,'Classificação geral'!$C50,"")</f>
        <v/>
      </c>
      <c r="CV57" s="255" t="str">
        <f>IF($CT57='Classificação geral'!$B50,'Classificação geral'!$D50,"")</f>
        <v/>
      </c>
      <c r="CW57" s="255" t="str">
        <f>IF($CT57='Classificação geral'!$B50,'Classificação geral'!$H50,"")</f>
        <v/>
      </c>
      <c r="CX57" s="255" t="str">
        <f>IF($CW57='Classificação geral'!$H50,'Classificação geral'!$I50,"")</f>
        <v/>
      </c>
      <c r="CY57" s="255" t="str">
        <f>IF($CX57='Classificação geral'!$I50,'Classificação geral'!$AA50,"")</f>
        <v/>
      </c>
      <c r="CZ57" s="255" t="str">
        <f>IF($CX57='Classificação geral'!$I50,'Classificação geral'!$AC50,"")</f>
        <v/>
      </c>
      <c r="DA57" s="255" t="str">
        <f>IF($CX57='Classificação geral'!$I50,'Classificação geral'!$AD50,"")</f>
        <v/>
      </c>
      <c r="DB57" s="255" t="str">
        <f>IF($CX57='Classificação geral'!$I50,'Classificação geral'!$M50,"")</f>
        <v/>
      </c>
      <c r="DC57" s="255" t="str">
        <f>IF($CX57='Classificação geral'!$I50,'Classificação geral'!$AH50,"")</f>
        <v/>
      </c>
      <c r="DD57" s="256" t="str">
        <f>IFERROR(RANK(DC57,DC:DC,0)+ COUNTIF($DC$12:DC56,DC57),"")</f>
        <v/>
      </c>
      <c r="DF57" s="254" t="str">
        <f>IFERROR(IF(AND('Classificação geral'!$H50="mas",'Classificação geral'!$I50=1,'Classificação geral'!$G50="Tapete"),'Classificação geral'!$A50,""),"")</f>
        <v/>
      </c>
      <c r="DG57" s="254" t="str">
        <f>IFERROR(IF(AND('Classificação geral'!$H50="mas",'Classificação geral'!$I50=1,'Classificação geral'!$G50="Tapete"),'Classificação geral'!$B50,""),"")</f>
        <v/>
      </c>
      <c r="DH57" s="255" t="str">
        <f>IF($DG57='Classificação geral'!$B50,'Classificação geral'!$C50,"")</f>
        <v/>
      </c>
      <c r="DI57" s="255" t="str">
        <f>IF($DG57='Classificação geral'!$B50,'Classificação geral'!$D50,"")</f>
        <v/>
      </c>
      <c r="DJ57" s="255" t="str">
        <f>IF($DG57='Classificação geral'!$B50,'Classificação geral'!$H50,"")</f>
        <v/>
      </c>
      <c r="DK57" s="254" t="str">
        <f>IFERROR(IF(AND($DJ57="mas",'Classificação geral'!$I50=1),'Classificação geral'!I50,""),"")</f>
        <v/>
      </c>
      <c r="DL57" s="254" t="str">
        <f>IFERROR(IF(AND($DJ57="mas",'Classificação geral'!$I50=1),'Classificação geral'!AA50,""),"")</f>
        <v/>
      </c>
      <c r="DM57" s="254" t="str">
        <f>IFERROR(IF(AND($DJ57="mas",'Classificação geral'!$I50=1),'Classificação geral'!AC50,""),"")</f>
        <v/>
      </c>
      <c r="DN57" s="254" t="str">
        <f>IFERROR(IF(AND($DJ57="mas",'Classificação geral'!$I50=1),'Classificação geral'!AD50,""),"")</f>
        <v/>
      </c>
      <c r="DO57" s="254" t="str">
        <f>IFERROR(IF(AND($DJ57="mas",'Classificação geral'!$I50=1),'Classificação geral'!M50,""),"")</f>
        <v/>
      </c>
      <c r="DP57" s="254" t="str">
        <f>IFERROR(IF(AND($DJ57="mas",'Classificação geral'!$I50=1),'Classificação geral'!AH50,""),"")</f>
        <v/>
      </c>
      <c r="DQ57" s="256" t="str">
        <f>IFERROR(RANK(DP57,DP:DP,0)+ COUNTIF($DP$12:DP56,DP57),"")</f>
        <v/>
      </c>
      <c r="DS57" s="254" t="str">
        <f>IFERROR(IF(AND('Classificação geral'!$H50="fem",'Classificação geral'!$I50=2,'Classificação geral'!$G50="Tapete"),'Classificação geral'!$A50,""),"")</f>
        <v/>
      </c>
      <c r="DT57" s="254" t="str">
        <f>IFERROR(IF(AND('Classificação geral'!$H50="fem",'Classificação geral'!$I50=2,'Classificação geral'!$G50="Tapete"),'Classificação geral'!$B50,""),"")</f>
        <v/>
      </c>
      <c r="DU57" s="255" t="str">
        <f>IF($DT57='Classificação geral'!$B50,'Classificação geral'!$C50,"")</f>
        <v/>
      </c>
      <c r="DV57" s="255" t="str">
        <f>IF($DT57='Classificação geral'!$B50,'Classificação geral'!$D50,"")</f>
        <v/>
      </c>
      <c r="DW57" s="255" t="str">
        <f>IF($DT57='Classificação geral'!$B50,'Classificação geral'!$H50,"")</f>
        <v/>
      </c>
      <c r="DX57" s="254" t="str">
        <f>IFERROR(IF(AND($DW57="fem",'Classificação geral'!$I50=2),'Classificação geral'!I50,""),"")</f>
        <v/>
      </c>
      <c r="DY57" s="254" t="str">
        <f>IFERROR(IF(AND($DW57="fem",'Classificação geral'!$I50=2),'Classificação geral'!AA50,""),"")</f>
        <v/>
      </c>
      <c r="DZ57" s="254" t="str">
        <f>IFERROR(IF(AND($DW57="fem",'Classificação geral'!$I50=2),'Classificação geral'!AC50,""),"")</f>
        <v/>
      </c>
      <c r="EA57" s="254" t="str">
        <f>IFERROR(IF(AND($DW57="fem",'Classificação geral'!$I50=2),'Classificação geral'!AD50,""),"")</f>
        <v/>
      </c>
      <c r="EB57" s="254" t="str">
        <f>IFERROR(IF(AND($DW57="fem",'Classificação geral'!$I50=2),'Classificação geral'!M50,""),"")</f>
        <v/>
      </c>
      <c r="EC57" s="254" t="str">
        <f>IFERROR(IF(AND($DW57="fem",'Classificação geral'!$I50=2),'Classificação geral'!AH50,""),"")</f>
        <v/>
      </c>
      <c r="ED57" s="256" t="str">
        <f>IFERROR(RANK(EC57,EC:EC,0)+ COUNTIF(EC$12:$EC55,EC57),"")</f>
        <v/>
      </c>
      <c r="EE57" s="244"/>
      <c r="EF57" s="254" t="str">
        <f>IFERROR(IF(AND('Classificação geral'!$H50="mas",'Classificação geral'!$I50=2,'Classificação geral'!$G50="Tapete"),'Classificação geral'!$A50,""),"")</f>
        <v/>
      </c>
      <c r="EG57" s="254" t="str">
        <f>IFERROR(IF(AND('Classificação geral'!$H50="mas",'Classificação geral'!$I50=2,'Classificação geral'!$G50="Tapete"),'Classificação geral'!$B50,""),"")</f>
        <v/>
      </c>
      <c r="EH57" s="255" t="str">
        <f>IF($EG57='Classificação geral'!$B50,'Classificação geral'!$C50,"")</f>
        <v/>
      </c>
      <c r="EI57" s="255" t="str">
        <f>IF($EG57='Classificação geral'!$B50,'Classificação geral'!$D50,"")</f>
        <v/>
      </c>
      <c r="EJ57" s="255" t="str">
        <f>IF($EG57='Classificação geral'!$B50,'Classificação geral'!$H50,"")</f>
        <v/>
      </c>
      <c r="EK57" s="254" t="str">
        <f>IFERROR(IF(AND($EJ57="mas",'Classificação geral'!$I50=2),'Classificação geral'!I50,""),"")</f>
        <v/>
      </c>
      <c r="EL57" s="254" t="str">
        <f>IFERROR(IF(AND($EJ57="mas",'Classificação geral'!$I50=2),'Classificação geral'!AA50,""),"")</f>
        <v/>
      </c>
      <c r="EM57" s="254" t="str">
        <f>IFERROR(IF(AND($EJ57="mas",'Classificação geral'!$I50=2),'Classificação geral'!AC50,""),"")</f>
        <v/>
      </c>
      <c r="EN57" s="254" t="str">
        <f>IFERROR(IF(AND($EJ57="mas",'Classificação geral'!$I50=2),'Classificação geral'!AD50,""),"")</f>
        <v/>
      </c>
      <c r="EO57" s="254" t="str">
        <f>IFERROR(IF(AND($EJ57="mas",'Classificação geral'!$I50=2),'Classificação geral'!M50,""),"")</f>
        <v/>
      </c>
      <c r="EP57" s="254" t="str">
        <f>IFERROR(IF(AND($EJ57="mas",'Classificação geral'!$I50=2),'Classificação geral'!AH50,""),"")</f>
        <v/>
      </c>
      <c r="EQ57" s="256" t="str">
        <f>IFERROR(RANK(EP57,EP:EP,0)+ COUNTIF($EP$12:EP$12,EP57),"")</f>
        <v/>
      </c>
      <c r="ER57" s="244"/>
      <c r="ES57" s="254" t="str">
        <f>IFERROR(IF(AND('Classificação geral'!$H50="fem",'Classificação geral'!$I50=3,'Classificação geral'!$G50="Tapete"),'Classificação geral'!$A50,""),"")</f>
        <v/>
      </c>
      <c r="ET57" s="254" t="str">
        <f>IFERROR(IF(AND('Classificação geral'!$H50="fem",'Classificação geral'!$I50=3,'Classificação geral'!$G50="Tapete"),'Classificação geral'!$B50,""),"")</f>
        <v/>
      </c>
      <c r="EU57" s="255" t="str">
        <f>IF($ET57='Classificação geral'!$B50,'Classificação geral'!$C50,"")</f>
        <v/>
      </c>
      <c r="EV57" s="255" t="str">
        <f>IF($ET57='Classificação geral'!$B50,'Classificação geral'!$D50,"")</f>
        <v/>
      </c>
      <c r="EW57" s="255" t="str">
        <f>IF($ET57='Classificação geral'!$B50,'Classificação geral'!$H50,"")</f>
        <v/>
      </c>
      <c r="EX57" s="255" t="str">
        <f>IF($EW57='Classificação geral'!$H50,'Classificação geral'!$I50,"")</f>
        <v/>
      </c>
      <c r="EY57" s="255" t="str">
        <f>IF($EX57='Classificação geral'!$I50,'Classificação geral'!$AA50,"")</f>
        <v/>
      </c>
      <c r="EZ57" s="255" t="str">
        <f>IF($EX57='Classificação geral'!$I50,'Classificação geral'!$AC50,"")</f>
        <v/>
      </c>
      <c r="FA57" s="255" t="str">
        <f>IF($EX57='Classificação geral'!$I50,'Classificação geral'!$AD50,"")</f>
        <v/>
      </c>
      <c r="FB57" s="255" t="str">
        <f>IF($EX57='Classificação geral'!$I50,'Classificação geral'!$M50,"")</f>
        <v/>
      </c>
      <c r="FC57" s="255" t="str">
        <f>IF($EX57='Classificação geral'!$I50,'Classificação geral'!$AH50,"")</f>
        <v/>
      </c>
      <c r="FD57" s="256" t="str">
        <f>IFERROR(RANK(FC57,FC:FC,0)+ COUNTIF($FC$12:FC55,FC57),"")</f>
        <v/>
      </c>
      <c r="FE57" s="244"/>
      <c r="FF57" s="254" t="str">
        <f>IFERROR(IF(AND('Classificação geral'!$H50="mas",'Classificação geral'!$I50=3,'Classificação geral'!$G50="Tapete"),'Classificação geral'!$A50,""),"")</f>
        <v/>
      </c>
      <c r="FG57" s="254" t="str">
        <f>IFERROR(IF(AND('Classificação geral'!$H50="mas",'Classificação geral'!$I50=3,'Classificação geral'!$G50="Tapete"),'Classificação geral'!$B50,""),"")</f>
        <v/>
      </c>
      <c r="FH57" s="255" t="str">
        <f>IF($FG57='Classificação geral'!$B50,'Classificação geral'!$C50,"")</f>
        <v/>
      </c>
      <c r="FI57" s="255" t="str">
        <f>IF($FG57='Classificação geral'!$B50,'Classificação geral'!$D50,"")</f>
        <v/>
      </c>
      <c r="FJ57" s="255" t="str">
        <f>IF($FG57='Classificação geral'!$B50,'Classificação geral'!$H50,"")</f>
        <v/>
      </c>
      <c r="FK57" s="254" t="str">
        <f>IFERROR(IF(AND($FJ57="mas",'Classificação geral'!$I50=3),'Classificação geral'!I50,""),"")</f>
        <v/>
      </c>
      <c r="FL57" s="254" t="str">
        <f>IFERROR(IF(AND($FJ57="mas",'Classificação geral'!$I50=3),'Classificação geral'!AA50,""),"")</f>
        <v/>
      </c>
      <c r="FM57" s="254" t="str">
        <f>IFERROR(IF(AND($FJ57="mas",'Classificação geral'!$I50=3),'Classificação geral'!AC50,""),"")</f>
        <v/>
      </c>
      <c r="FN57" s="254" t="str">
        <f>IFERROR(IF(AND($FJ57="mas",'Classificação geral'!$I50=3),'Classificação geral'!AD50,""),"")</f>
        <v/>
      </c>
      <c r="FO57" s="254" t="str">
        <f>IFERROR(IF(AND($FJ57="mas",'Classificação geral'!$I50=3),'Classificação geral'!M50,""),"")</f>
        <v/>
      </c>
      <c r="FP57" s="254" t="str">
        <f>IFERROR(IF(AND($FJ57="mas",'Classificação geral'!$I50=3),'Classificação geral'!AH50,""),"")</f>
        <v/>
      </c>
      <c r="FQ57" s="256" t="str">
        <f>IFERROR(RANK(FP57,FP:FP,0)+ COUNTIF(FP$12:$FP55,FP57),"")</f>
        <v/>
      </c>
    </row>
    <row r="58" spans="2:173" s="304" customFormat="1" ht="24.75" customHeight="1" x14ac:dyDescent="0.4">
      <c r="B58" s="309" t="str">
        <f t="shared" si="0"/>
        <v/>
      </c>
      <c r="C58" s="292" t="str">
        <f t="shared" si="1"/>
        <v/>
      </c>
      <c r="D58" s="292" t="str">
        <f t="shared" si="2"/>
        <v/>
      </c>
      <c r="E58" s="292" t="str">
        <f t="shared" si="3"/>
        <v/>
      </c>
      <c r="F58" s="293" t="str">
        <f t="shared" si="4"/>
        <v/>
      </c>
      <c r="G58" s="293" t="str">
        <f t="shared" si="5"/>
        <v/>
      </c>
      <c r="H58" s="294" t="str">
        <f t="shared" si="6"/>
        <v/>
      </c>
      <c r="I58" s="294" t="str">
        <f t="shared" si="7"/>
        <v/>
      </c>
      <c r="J58" s="294" t="str">
        <f t="shared" si="8"/>
        <v/>
      </c>
      <c r="K58" s="294" t="str">
        <f t="shared" si="9"/>
        <v/>
      </c>
      <c r="L58" s="294" t="str">
        <f t="shared" si="10"/>
        <v/>
      </c>
      <c r="M58" s="295">
        <v>45</v>
      </c>
      <c r="N58" s="296"/>
      <c r="O58" s="296"/>
      <c r="P58" s="309" t="str">
        <f t="shared" si="11"/>
        <v/>
      </c>
      <c r="Q58" s="292" t="str">
        <f t="shared" si="12"/>
        <v/>
      </c>
      <c r="R58" s="292" t="str">
        <f t="shared" si="13"/>
        <v/>
      </c>
      <c r="S58" s="292" t="str">
        <f t="shared" si="14"/>
        <v/>
      </c>
      <c r="T58" s="293" t="str">
        <f t="shared" si="15"/>
        <v/>
      </c>
      <c r="U58" s="293" t="str">
        <f t="shared" si="16"/>
        <v/>
      </c>
      <c r="V58" s="294" t="str">
        <f t="shared" si="17"/>
        <v/>
      </c>
      <c r="W58" s="294" t="str">
        <f t="shared" si="18"/>
        <v/>
      </c>
      <c r="X58" s="294" t="str">
        <f t="shared" si="19"/>
        <v/>
      </c>
      <c r="Y58" s="294" t="str">
        <f t="shared" si="20"/>
        <v/>
      </c>
      <c r="Z58" s="294" t="str">
        <f t="shared" si="21"/>
        <v/>
      </c>
      <c r="AA58" s="295">
        <v>45</v>
      </c>
      <c r="AB58" s="296"/>
      <c r="AC58" s="297"/>
      <c r="AD58" s="310" t="str">
        <f t="shared" si="22"/>
        <v/>
      </c>
      <c r="AE58" s="292" t="str">
        <f t="shared" si="23"/>
        <v/>
      </c>
      <c r="AF58" s="292" t="str">
        <f t="shared" si="24"/>
        <v/>
      </c>
      <c r="AG58" s="293" t="str">
        <f t="shared" si="25"/>
        <v/>
      </c>
      <c r="AH58" s="293" t="str">
        <f t="shared" si="26"/>
        <v/>
      </c>
      <c r="AI58" s="293" t="str">
        <f t="shared" si="27"/>
        <v/>
      </c>
      <c r="AJ58" s="294" t="str">
        <f t="shared" si="28"/>
        <v/>
      </c>
      <c r="AK58" s="294" t="str">
        <f t="shared" si="29"/>
        <v/>
      </c>
      <c r="AL58" s="294" t="str">
        <f t="shared" si="30"/>
        <v/>
      </c>
      <c r="AM58" s="294" t="str">
        <f t="shared" si="31"/>
        <v/>
      </c>
      <c r="AN58" s="294" t="str">
        <f t="shared" si="32"/>
        <v/>
      </c>
      <c r="AO58" s="295">
        <v>45</v>
      </c>
      <c r="AP58" s="296"/>
      <c r="AQ58" s="296"/>
      <c r="AR58" s="310" t="str">
        <f t="shared" si="33"/>
        <v/>
      </c>
      <c r="AS58" s="292" t="str">
        <f t="shared" si="34"/>
        <v/>
      </c>
      <c r="AT58" s="292" t="str">
        <f t="shared" si="35"/>
        <v/>
      </c>
      <c r="AU58" s="293" t="str">
        <f t="shared" si="36"/>
        <v/>
      </c>
      <c r="AV58" s="293" t="str">
        <f t="shared" si="37"/>
        <v/>
      </c>
      <c r="AW58" s="293" t="str">
        <f t="shared" si="38"/>
        <v/>
      </c>
      <c r="AX58" s="294" t="str">
        <f t="shared" si="39"/>
        <v/>
      </c>
      <c r="AY58" s="294" t="str">
        <f t="shared" si="40"/>
        <v/>
      </c>
      <c r="AZ58" s="294" t="str">
        <f t="shared" si="41"/>
        <v/>
      </c>
      <c r="BA58" s="294" t="str">
        <f t="shared" si="42"/>
        <v/>
      </c>
      <c r="BB58" s="294" t="str">
        <f t="shared" si="43"/>
        <v/>
      </c>
      <c r="BC58" s="295">
        <v>45</v>
      </c>
      <c r="BD58" s="297"/>
      <c r="BE58" s="297"/>
      <c r="BF58" s="309" t="str">
        <f t="shared" si="44"/>
        <v/>
      </c>
      <c r="BG58" s="292" t="str">
        <f t="shared" si="45"/>
        <v/>
      </c>
      <c r="BH58" s="292" t="str">
        <f t="shared" si="46"/>
        <v/>
      </c>
      <c r="BI58" s="292" t="str">
        <f t="shared" si="47"/>
        <v/>
      </c>
      <c r="BJ58" s="293" t="str">
        <f t="shared" si="48"/>
        <v/>
      </c>
      <c r="BK58" s="293" t="str">
        <f t="shared" si="49"/>
        <v/>
      </c>
      <c r="BL58" s="293" t="str">
        <f t="shared" si="50"/>
        <v/>
      </c>
      <c r="BM58" s="293" t="str">
        <f t="shared" si="51"/>
        <v/>
      </c>
      <c r="BN58" s="293" t="str">
        <f t="shared" si="52"/>
        <v/>
      </c>
      <c r="BO58" s="293" t="str">
        <f t="shared" si="53"/>
        <v/>
      </c>
      <c r="BP58" s="294" t="str">
        <f t="shared" si="54"/>
        <v/>
      </c>
      <c r="BQ58" s="295">
        <v>45</v>
      </c>
      <c r="BR58" s="296"/>
      <c r="BS58" s="296"/>
      <c r="BT58" s="309" t="str">
        <f t="shared" si="55"/>
        <v/>
      </c>
      <c r="BU58" s="292" t="str">
        <f t="shared" si="56"/>
        <v/>
      </c>
      <c r="BV58" s="292" t="str">
        <f t="shared" si="57"/>
        <v/>
      </c>
      <c r="BW58" s="292" t="str">
        <f t="shared" si="58"/>
        <v/>
      </c>
      <c r="BX58" s="293" t="str">
        <f t="shared" si="59"/>
        <v/>
      </c>
      <c r="BY58" s="293" t="str">
        <f t="shared" si="60"/>
        <v/>
      </c>
      <c r="BZ58" s="294" t="str">
        <f t="shared" si="61"/>
        <v/>
      </c>
      <c r="CA58" s="294" t="str">
        <f t="shared" si="62"/>
        <v/>
      </c>
      <c r="CB58" s="294" t="str">
        <f t="shared" si="63"/>
        <v/>
      </c>
      <c r="CC58" s="294" t="str">
        <f t="shared" si="64"/>
        <v/>
      </c>
      <c r="CD58" s="294" t="str">
        <f t="shared" si="65"/>
        <v/>
      </c>
      <c r="CE58" s="295">
        <v>45</v>
      </c>
      <c r="CS58" s="254" t="str">
        <f>IFERROR(IF(AND('Classificação geral'!$H51="FEM",'Classificação geral'!$I51=1,'Classificação geral'!G51="Tapete"),'Classificação geral'!A51,""),"")</f>
        <v/>
      </c>
      <c r="CT58" s="254" t="str">
        <f>IFERROR(IF(AND('Classificação geral'!$H51="FEM",'Classificação geral'!$I51=1,'Classificação geral'!G51="Tapete"),'Classificação geral'!$B51,""),"")</f>
        <v/>
      </c>
      <c r="CU58" s="255" t="str">
        <f>IF($CT58='Classificação geral'!$B51,'Classificação geral'!$C51,"")</f>
        <v/>
      </c>
      <c r="CV58" s="255" t="str">
        <f>IF($CT58='Classificação geral'!$B51,'Classificação geral'!$D51,"")</f>
        <v/>
      </c>
      <c r="CW58" s="255" t="str">
        <f>IF($CT58='Classificação geral'!$B51,'Classificação geral'!$H51,"")</f>
        <v/>
      </c>
      <c r="CX58" s="255" t="str">
        <f>IF($CW58='Classificação geral'!$H51,'Classificação geral'!$I51,"")</f>
        <v/>
      </c>
      <c r="CY58" s="255" t="str">
        <f>IF($CX58='Classificação geral'!$I51,'Classificação geral'!$AA51,"")</f>
        <v/>
      </c>
      <c r="CZ58" s="255" t="str">
        <f>IF($CX58='Classificação geral'!$I51,'Classificação geral'!$AC51,"")</f>
        <v/>
      </c>
      <c r="DA58" s="255" t="str">
        <f>IF($CX58='Classificação geral'!$I51,'Classificação geral'!$AD51,"")</f>
        <v/>
      </c>
      <c r="DB58" s="255" t="str">
        <f>IF($CX58='Classificação geral'!$I51,'Classificação geral'!$M51,"")</f>
        <v/>
      </c>
      <c r="DC58" s="255" t="str">
        <f>IF($CX58='Classificação geral'!$I51,'Classificação geral'!$AH51,"")</f>
        <v/>
      </c>
      <c r="DD58" s="256" t="str">
        <f>IFERROR(RANK(DC58,DC:DC,0)+ COUNTIF($DC$12:DC57,DC58),"")</f>
        <v/>
      </c>
      <c r="DF58" s="254" t="str">
        <f>IFERROR(IF(AND('Classificação geral'!$H51="mas",'Classificação geral'!$I51=1,'Classificação geral'!$G51="Tapete"),'Classificação geral'!$A51,""),"")</f>
        <v/>
      </c>
      <c r="DG58" s="254" t="str">
        <f>IFERROR(IF(AND('Classificação geral'!$H51="mas",'Classificação geral'!$I51=1,'Classificação geral'!$G51="Tapete"),'Classificação geral'!$B51,""),"")</f>
        <v/>
      </c>
      <c r="DH58" s="255" t="str">
        <f>IF($DG58='Classificação geral'!$B51,'Classificação geral'!$C51,"")</f>
        <v/>
      </c>
      <c r="DI58" s="255" t="str">
        <f>IF($DG58='Classificação geral'!$B51,'Classificação geral'!$D51,"")</f>
        <v/>
      </c>
      <c r="DJ58" s="255" t="str">
        <f>IF($DG58='Classificação geral'!$B51,'Classificação geral'!$H51,"")</f>
        <v/>
      </c>
      <c r="DK58" s="254" t="str">
        <f>IFERROR(IF(AND($DJ58="mas",'Classificação geral'!$I51=1),'Classificação geral'!I51,""),"")</f>
        <v/>
      </c>
      <c r="DL58" s="254" t="str">
        <f>IFERROR(IF(AND($DJ58="mas",'Classificação geral'!$I51=1),'Classificação geral'!AA51,""),"")</f>
        <v/>
      </c>
      <c r="DM58" s="254" t="str">
        <f>IFERROR(IF(AND($DJ58="mas",'Classificação geral'!$I51=1),'Classificação geral'!AC51,""),"")</f>
        <v/>
      </c>
      <c r="DN58" s="254" t="str">
        <f>IFERROR(IF(AND($DJ58="mas",'Classificação geral'!$I51=1),'Classificação geral'!AD51,""),"")</f>
        <v/>
      </c>
      <c r="DO58" s="254" t="str">
        <f>IFERROR(IF(AND($DJ58="mas",'Classificação geral'!$I51=1),'Classificação geral'!M51,""),"")</f>
        <v/>
      </c>
      <c r="DP58" s="254" t="str">
        <f>IFERROR(IF(AND($DJ58="mas",'Classificação geral'!$I51=1),'Classificação geral'!AH51,""),"")</f>
        <v/>
      </c>
      <c r="DQ58" s="256" t="str">
        <f>IFERROR(RANK(DP58,DP:DP,0)+ COUNTIF($DP$12:DP57,DP58),"")</f>
        <v/>
      </c>
      <c r="DS58" s="254" t="str">
        <f>IFERROR(IF(AND('Classificação geral'!$H51="fem",'Classificação geral'!$I51=2,'Classificação geral'!$G51="Tapete"),'Classificação geral'!$A51,""),"")</f>
        <v/>
      </c>
      <c r="DT58" s="254" t="str">
        <f>IFERROR(IF(AND('Classificação geral'!$H51="fem",'Classificação geral'!$I51=2,'Classificação geral'!$G51="Tapete"),'Classificação geral'!$B51,""),"")</f>
        <v/>
      </c>
      <c r="DU58" s="255" t="str">
        <f>IF($DT58='Classificação geral'!$B51,'Classificação geral'!$C51,"")</f>
        <v/>
      </c>
      <c r="DV58" s="255" t="str">
        <f>IF($DT58='Classificação geral'!$B51,'Classificação geral'!$D51,"")</f>
        <v/>
      </c>
      <c r="DW58" s="255" t="str">
        <f>IF($DT58='Classificação geral'!$B51,'Classificação geral'!$H51,"")</f>
        <v/>
      </c>
      <c r="DX58" s="254" t="str">
        <f>IFERROR(IF(AND($DW58="fem",'Classificação geral'!$I51=2),'Classificação geral'!I51,""),"")</f>
        <v/>
      </c>
      <c r="DY58" s="254" t="str">
        <f>IFERROR(IF(AND($DW58="fem",'Classificação geral'!$I51=2),'Classificação geral'!AA51,""),"")</f>
        <v/>
      </c>
      <c r="DZ58" s="254" t="str">
        <f>IFERROR(IF(AND($DW58="fem",'Classificação geral'!$I51=2),'Classificação geral'!AC51,""),"")</f>
        <v/>
      </c>
      <c r="EA58" s="254" t="str">
        <f>IFERROR(IF(AND($DW58="fem",'Classificação geral'!$I51=2),'Classificação geral'!AD51,""),"")</f>
        <v/>
      </c>
      <c r="EB58" s="254" t="str">
        <f>IFERROR(IF(AND($DW58="fem",'Classificação geral'!$I51=2),'Classificação geral'!M51,""),"")</f>
        <v/>
      </c>
      <c r="EC58" s="254" t="str">
        <f>IFERROR(IF(AND($DW58="fem",'Classificação geral'!$I51=2),'Classificação geral'!AH51,""),"")</f>
        <v/>
      </c>
      <c r="ED58" s="256" t="str">
        <f>IFERROR(RANK(EC58,EC:EC,0)+ COUNTIF(EC$12:$EC56,EC58),"")</f>
        <v/>
      </c>
      <c r="EE58" s="244"/>
      <c r="EF58" s="254" t="str">
        <f>IFERROR(IF(AND('Classificação geral'!$H51="mas",'Classificação geral'!$I51=2,'Classificação geral'!$G51="Tapete"),'Classificação geral'!$A51,""),"")</f>
        <v/>
      </c>
      <c r="EG58" s="254" t="str">
        <f>IFERROR(IF(AND('Classificação geral'!$H51="mas",'Classificação geral'!$I51=2,'Classificação geral'!$G51="Tapete"),'Classificação geral'!$B51,""),"")</f>
        <v/>
      </c>
      <c r="EH58" s="255" t="str">
        <f>IF($EG58='Classificação geral'!$B51,'Classificação geral'!$C51,"")</f>
        <v/>
      </c>
      <c r="EI58" s="255" t="str">
        <f>IF($EG58='Classificação geral'!$B51,'Classificação geral'!$D51,"")</f>
        <v/>
      </c>
      <c r="EJ58" s="255" t="str">
        <f>IF($EG58='Classificação geral'!$B51,'Classificação geral'!$H51,"")</f>
        <v/>
      </c>
      <c r="EK58" s="254" t="str">
        <f>IFERROR(IF(AND($EJ58="mas",'Classificação geral'!$I51=2),'Classificação geral'!I51,""),"")</f>
        <v/>
      </c>
      <c r="EL58" s="254" t="str">
        <f>IFERROR(IF(AND($EJ58="mas",'Classificação geral'!$I51=2),'Classificação geral'!AA51,""),"")</f>
        <v/>
      </c>
      <c r="EM58" s="254" t="str">
        <f>IFERROR(IF(AND($EJ58="mas",'Classificação geral'!$I51=2),'Classificação geral'!AC51,""),"")</f>
        <v/>
      </c>
      <c r="EN58" s="254" t="str">
        <f>IFERROR(IF(AND($EJ58="mas",'Classificação geral'!$I51=2),'Classificação geral'!AD51,""),"")</f>
        <v/>
      </c>
      <c r="EO58" s="254" t="str">
        <f>IFERROR(IF(AND($EJ58="mas",'Classificação geral'!$I51=2),'Classificação geral'!M51,""),"")</f>
        <v/>
      </c>
      <c r="EP58" s="254" t="str">
        <f>IFERROR(IF(AND($EJ58="mas",'Classificação geral'!$I51=2),'Classificação geral'!AH51,""),"")</f>
        <v/>
      </c>
      <c r="EQ58" s="256" t="str">
        <f>IFERROR(RANK(EP58,EP:EP,0)+ COUNTIF($EP$12:EP$12,EP58),"")</f>
        <v/>
      </c>
      <c r="ER58" s="244"/>
      <c r="ES58" s="254" t="str">
        <f>IFERROR(IF(AND('Classificação geral'!$H51="fem",'Classificação geral'!$I51=3,'Classificação geral'!$G51="Tapete"),'Classificação geral'!$A51,""),"")</f>
        <v/>
      </c>
      <c r="ET58" s="254" t="str">
        <f>IFERROR(IF(AND('Classificação geral'!$H51="fem",'Classificação geral'!$I51=3,'Classificação geral'!$G51="Tapete"),'Classificação geral'!$B51,""),"")</f>
        <v/>
      </c>
      <c r="EU58" s="255" t="str">
        <f>IF($ET58='Classificação geral'!$B51,'Classificação geral'!$C51,"")</f>
        <v/>
      </c>
      <c r="EV58" s="255" t="str">
        <f>IF($ET58='Classificação geral'!$B51,'Classificação geral'!$D51,"")</f>
        <v/>
      </c>
      <c r="EW58" s="255" t="str">
        <f>IF($ET58='Classificação geral'!$B51,'Classificação geral'!$H51,"")</f>
        <v/>
      </c>
      <c r="EX58" s="255" t="str">
        <f>IF($EW58='Classificação geral'!$H51,'Classificação geral'!$I51,"")</f>
        <v/>
      </c>
      <c r="EY58" s="255" t="str">
        <f>IF($EX58='Classificação geral'!$I51,'Classificação geral'!$AA51,"")</f>
        <v/>
      </c>
      <c r="EZ58" s="255" t="str">
        <f>IF($EX58='Classificação geral'!$I51,'Classificação geral'!$AC51,"")</f>
        <v/>
      </c>
      <c r="FA58" s="255" t="str">
        <f>IF($EX58='Classificação geral'!$I51,'Classificação geral'!$AD51,"")</f>
        <v/>
      </c>
      <c r="FB58" s="255" t="str">
        <f>IF($EX58='Classificação geral'!$I51,'Classificação geral'!$M51,"")</f>
        <v/>
      </c>
      <c r="FC58" s="255" t="str">
        <f>IF($EX58='Classificação geral'!$I51,'Classificação geral'!$AH51,"")</f>
        <v/>
      </c>
      <c r="FD58" s="256" t="str">
        <f>IFERROR(RANK(FC58,FC:FC,0)+ COUNTIF($FC$12:FC56,FC58),"")</f>
        <v/>
      </c>
      <c r="FE58" s="244"/>
      <c r="FF58" s="254" t="str">
        <f>IFERROR(IF(AND('Classificação geral'!$H51="mas",'Classificação geral'!$I51=3,'Classificação geral'!$G51="Tapete"),'Classificação geral'!$A51,""),"")</f>
        <v/>
      </c>
      <c r="FG58" s="254" t="str">
        <f>IFERROR(IF(AND('Classificação geral'!$H51="mas",'Classificação geral'!$I51=3,'Classificação geral'!$G51="Tapete"),'Classificação geral'!$B51,""),"")</f>
        <v/>
      </c>
      <c r="FH58" s="255" t="str">
        <f>IF($FG58='Classificação geral'!$B51,'Classificação geral'!$C51,"")</f>
        <v/>
      </c>
      <c r="FI58" s="255" t="str">
        <f>IF($FG58='Classificação geral'!$B51,'Classificação geral'!$D51,"")</f>
        <v/>
      </c>
      <c r="FJ58" s="255" t="str">
        <f>IF($FG58='Classificação geral'!$B51,'Classificação geral'!$H51,"")</f>
        <v/>
      </c>
      <c r="FK58" s="254" t="str">
        <f>IFERROR(IF(AND($FJ58="mas",'Classificação geral'!$I51=3),'Classificação geral'!I51,""),"")</f>
        <v/>
      </c>
      <c r="FL58" s="254" t="str">
        <f>IFERROR(IF(AND($FJ58="mas",'Classificação geral'!$I51=3),'Classificação geral'!AA51,""),"")</f>
        <v/>
      </c>
      <c r="FM58" s="254" t="str">
        <f>IFERROR(IF(AND($FJ58="mas",'Classificação geral'!$I51=3),'Classificação geral'!AC51,""),"")</f>
        <v/>
      </c>
      <c r="FN58" s="254" t="str">
        <f>IFERROR(IF(AND($FJ58="mas",'Classificação geral'!$I51=3),'Classificação geral'!AD51,""),"")</f>
        <v/>
      </c>
      <c r="FO58" s="254" t="str">
        <f>IFERROR(IF(AND($FJ58="mas",'Classificação geral'!$I51=3),'Classificação geral'!M51,""),"")</f>
        <v/>
      </c>
      <c r="FP58" s="254" t="str">
        <f>IFERROR(IF(AND($FJ58="mas",'Classificação geral'!$I51=3),'Classificação geral'!AH51,""),"")</f>
        <v/>
      </c>
      <c r="FQ58" s="256" t="str">
        <f>IFERROR(RANK(FP58,FP:FP,0)+ COUNTIF(FP$12:$FP56,FP58),"")</f>
        <v/>
      </c>
    </row>
    <row r="59" spans="2:173" s="304" customFormat="1" ht="24.75" customHeight="1" x14ac:dyDescent="0.4">
      <c r="B59" s="309" t="str">
        <f t="shared" si="0"/>
        <v/>
      </c>
      <c r="C59" s="292" t="str">
        <f t="shared" si="1"/>
        <v/>
      </c>
      <c r="D59" s="292" t="str">
        <f t="shared" si="2"/>
        <v/>
      </c>
      <c r="E59" s="292" t="str">
        <f t="shared" si="3"/>
        <v/>
      </c>
      <c r="F59" s="293" t="str">
        <f t="shared" si="4"/>
        <v/>
      </c>
      <c r="G59" s="293" t="str">
        <f t="shared" si="5"/>
        <v/>
      </c>
      <c r="H59" s="294" t="str">
        <f t="shared" si="6"/>
        <v/>
      </c>
      <c r="I59" s="294" t="str">
        <f t="shared" si="7"/>
        <v/>
      </c>
      <c r="J59" s="294" t="str">
        <f t="shared" si="8"/>
        <v/>
      </c>
      <c r="K59" s="294" t="str">
        <f t="shared" si="9"/>
        <v/>
      </c>
      <c r="L59" s="294" t="str">
        <f t="shared" si="10"/>
        <v/>
      </c>
      <c r="M59" s="295">
        <v>46</v>
      </c>
      <c r="N59" s="296"/>
      <c r="O59" s="296"/>
      <c r="P59" s="309" t="str">
        <f t="shared" si="11"/>
        <v/>
      </c>
      <c r="Q59" s="292" t="str">
        <f t="shared" si="12"/>
        <v/>
      </c>
      <c r="R59" s="292" t="str">
        <f t="shared" si="13"/>
        <v/>
      </c>
      <c r="S59" s="292" t="str">
        <f t="shared" si="14"/>
        <v/>
      </c>
      <c r="T59" s="293" t="str">
        <f t="shared" si="15"/>
        <v/>
      </c>
      <c r="U59" s="293" t="str">
        <f t="shared" si="16"/>
        <v/>
      </c>
      <c r="V59" s="294" t="str">
        <f t="shared" si="17"/>
        <v/>
      </c>
      <c r="W59" s="294" t="str">
        <f t="shared" si="18"/>
        <v/>
      </c>
      <c r="X59" s="294" t="str">
        <f t="shared" si="19"/>
        <v/>
      </c>
      <c r="Y59" s="294" t="str">
        <f t="shared" si="20"/>
        <v/>
      </c>
      <c r="Z59" s="294" t="str">
        <f t="shared" si="21"/>
        <v/>
      </c>
      <c r="AA59" s="295">
        <v>46</v>
      </c>
      <c r="AB59" s="296"/>
      <c r="AC59" s="297"/>
      <c r="AD59" s="310" t="str">
        <f t="shared" si="22"/>
        <v/>
      </c>
      <c r="AE59" s="292" t="str">
        <f t="shared" si="23"/>
        <v/>
      </c>
      <c r="AF59" s="292" t="str">
        <f t="shared" si="24"/>
        <v/>
      </c>
      <c r="AG59" s="293" t="str">
        <f t="shared" si="25"/>
        <v/>
      </c>
      <c r="AH59" s="293" t="str">
        <f t="shared" si="26"/>
        <v/>
      </c>
      <c r="AI59" s="293" t="str">
        <f t="shared" si="27"/>
        <v/>
      </c>
      <c r="AJ59" s="294" t="str">
        <f t="shared" si="28"/>
        <v/>
      </c>
      <c r="AK59" s="294" t="str">
        <f t="shared" si="29"/>
        <v/>
      </c>
      <c r="AL59" s="294" t="str">
        <f t="shared" si="30"/>
        <v/>
      </c>
      <c r="AM59" s="294" t="str">
        <f t="shared" si="31"/>
        <v/>
      </c>
      <c r="AN59" s="294" t="str">
        <f t="shared" si="32"/>
        <v/>
      </c>
      <c r="AO59" s="295">
        <v>46</v>
      </c>
      <c r="AP59" s="296"/>
      <c r="AQ59" s="296"/>
      <c r="AR59" s="310" t="str">
        <f t="shared" si="33"/>
        <v/>
      </c>
      <c r="AS59" s="292" t="str">
        <f t="shared" si="34"/>
        <v/>
      </c>
      <c r="AT59" s="292" t="str">
        <f t="shared" si="35"/>
        <v/>
      </c>
      <c r="AU59" s="293" t="str">
        <f t="shared" si="36"/>
        <v/>
      </c>
      <c r="AV59" s="293" t="str">
        <f t="shared" si="37"/>
        <v/>
      </c>
      <c r="AW59" s="293" t="str">
        <f t="shared" si="38"/>
        <v/>
      </c>
      <c r="AX59" s="294" t="str">
        <f t="shared" si="39"/>
        <v/>
      </c>
      <c r="AY59" s="294" t="str">
        <f t="shared" si="40"/>
        <v/>
      </c>
      <c r="AZ59" s="294" t="str">
        <f t="shared" si="41"/>
        <v/>
      </c>
      <c r="BA59" s="294" t="str">
        <f t="shared" si="42"/>
        <v/>
      </c>
      <c r="BB59" s="294" t="str">
        <f t="shared" si="43"/>
        <v/>
      </c>
      <c r="BC59" s="295">
        <v>46</v>
      </c>
      <c r="BD59" s="297"/>
      <c r="BE59" s="297"/>
      <c r="BF59" s="309" t="str">
        <f t="shared" si="44"/>
        <v/>
      </c>
      <c r="BG59" s="292" t="str">
        <f t="shared" si="45"/>
        <v/>
      </c>
      <c r="BH59" s="292" t="str">
        <f t="shared" si="46"/>
        <v/>
      </c>
      <c r="BI59" s="292" t="str">
        <f t="shared" si="47"/>
        <v/>
      </c>
      <c r="BJ59" s="293" t="str">
        <f t="shared" si="48"/>
        <v/>
      </c>
      <c r="BK59" s="293" t="str">
        <f t="shared" si="49"/>
        <v/>
      </c>
      <c r="BL59" s="293" t="str">
        <f t="shared" si="50"/>
        <v/>
      </c>
      <c r="BM59" s="293" t="str">
        <f t="shared" si="51"/>
        <v/>
      </c>
      <c r="BN59" s="293" t="str">
        <f t="shared" si="52"/>
        <v/>
      </c>
      <c r="BO59" s="293" t="str">
        <f t="shared" si="53"/>
        <v/>
      </c>
      <c r="BP59" s="294" t="str">
        <f t="shared" si="54"/>
        <v/>
      </c>
      <c r="BQ59" s="295">
        <v>46</v>
      </c>
      <c r="BR59" s="296"/>
      <c r="BS59" s="296"/>
      <c r="BT59" s="309" t="str">
        <f t="shared" si="55"/>
        <v/>
      </c>
      <c r="BU59" s="292" t="str">
        <f t="shared" si="56"/>
        <v/>
      </c>
      <c r="BV59" s="292" t="str">
        <f t="shared" si="57"/>
        <v/>
      </c>
      <c r="BW59" s="292" t="str">
        <f t="shared" si="58"/>
        <v/>
      </c>
      <c r="BX59" s="293" t="str">
        <f t="shared" si="59"/>
        <v/>
      </c>
      <c r="BY59" s="293" t="str">
        <f t="shared" si="60"/>
        <v/>
      </c>
      <c r="BZ59" s="294" t="str">
        <f t="shared" si="61"/>
        <v/>
      </c>
      <c r="CA59" s="294" t="str">
        <f t="shared" si="62"/>
        <v/>
      </c>
      <c r="CB59" s="294" t="str">
        <f t="shared" si="63"/>
        <v/>
      </c>
      <c r="CC59" s="294" t="str">
        <f t="shared" si="64"/>
        <v/>
      </c>
      <c r="CD59" s="294" t="str">
        <f t="shared" si="65"/>
        <v/>
      </c>
      <c r="CE59" s="295">
        <v>46</v>
      </c>
      <c r="CF59" s="224"/>
      <c r="CG59" s="224"/>
      <c r="CH59" s="224"/>
      <c r="CI59" s="224"/>
      <c r="CJ59" s="224"/>
      <c r="CK59" s="224"/>
      <c r="CL59" s="224"/>
      <c r="CM59" s="224"/>
      <c r="CN59" s="224"/>
      <c r="CO59" s="224"/>
      <c r="CP59" s="224"/>
      <c r="CQ59" s="224"/>
      <c r="CR59" s="224"/>
      <c r="CS59" s="254" t="str">
        <f>IFERROR(IF(AND('Classificação geral'!$H52="FEM",'Classificação geral'!$I52=1,'Classificação geral'!G52="Tapete"),'Classificação geral'!A52,""),"")</f>
        <v/>
      </c>
      <c r="CT59" s="254" t="str">
        <f>IFERROR(IF(AND('Classificação geral'!$H52="FEM",'Classificação geral'!$I52=1,'Classificação geral'!G52="Tapete"),'Classificação geral'!$B52,""),"")</f>
        <v/>
      </c>
      <c r="CU59" s="255" t="str">
        <f>IF($CT59='Classificação geral'!$B52,'Classificação geral'!$C52,"")</f>
        <v/>
      </c>
      <c r="CV59" s="255" t="str">
        <f>IF($CT59='Classificação geral'!$B52,'Classificação geral'!$D52,"")</f>
        <v/>
      </c>
      <c r="CW59" s="255" t="str">
        <f>IF($CT59='Classificação geral'!$B52,'Classificação geral'!$H52,"")</f>
        <v/>
      </c>
      <c r="CX59" s="255" t="str">
        <f>IF($CW59='Classificação geral'!$H52,'Classificação geral'!$I52,"")</f>
        <v/>
      </c>
      <c r="CY59" s="255" t="str">
        <f>IF($CX59='Classificação geral'!$I52,'Classificação geral'!$AA52,"")</f>
        <v/>
      </c>
      <c r="CZ59" s="255" t="str">
        <f>IF($CX59='Classificação geral'!$I52,'Classificação geral'!$AC52,"")</f>
        <v/>
      </c>
      <c r="DA59" s="255" t="str">
        <f>IF($CX59='Classificação geral'!$I52,'Classificação geral'!$AD52,"")</f>
        <v/>
      </c>
      <c r="DB59" s="255" t="str">
        <f>IF($CX59='Classificação geral'!$I52,'Classificação geral'!$M52,"")</f>
        <v/>
      </c>
      <c r="DC59" s="255" t="str">
        <f>IF($CX59='Classificação geral'!$I52,'Classificação geral'!$AH52,"")</f>
        <v/>
      </c>
      <c r="DD59" s="256" t="str">
        <f>IFERROR(RANK(DC59,DC:DC,0)+ COUNTIF($DC$12:DC58,DC59),"")</f>
        <v/>
      </c>
      <c r="DF59" s="254" t="str">
        <f>IFERROR(IF(AND('Classificação geral'!$H52="mas",'Classificação geral'!$I52=1,'Classificação geral'!$G52="Tapete"),'Classificação geral'!$A52,""),"")</f>
        <v/>
      </c>
      <c r="DG59" s="254" t="str">
        <f>IFERROR(IF(AND('Classificação geral'!$H52="mas",'Classificação geral'!$I52=1,'Classificação geral'!$G52="Tapete"),'Classificação geral'!$B52,""),"")</f>
        <v/>
      </c>
      <c r="DH59" s="255" t="str">
        <f>IF($DG59='Classificação geral'!$B52,'Classificação geral'!$C52,"")</f>
        <v/>
      </c>
      <c r="DI59" s="255" t="str">
        <f>IF($DG59='Classificação geral'!$B52,'Classificação geral'!$D52,"")</f>
        <v/>
      </c>
      <c r="DJ59" s="255" t="str">
        <f>IF($DG59='Classificação geral'!$B52,'Classificação geral'!$H52,"")</f>
        <v/>
      </c>
      <c r="DK59" s="254" t="str">
        <f>IFERROR(IF(AND($DJ59="mas",'Classificação geral'!$I52=1),'Classificação geral'!I52,""),"")</f>
        <v/>
      </c>
      <c r="DL59" s="254" t="str">
        <f>IFERROR(IF(AND($DJ59="mas",'Classificação geral'!$I52=1),'Classificação geral'!AA52,""),"")</f>
        <v/>
      </c>
      <c r="DM59" s="254" t="str">
        <f>IFERROR(IF(AND($DJ59="mas",'Classificação geral'!$I52=1),'Classificação geral'!AC52,""),"")</f>
        <v/>
      </c>
      <c r="DN59" s="254" t="str">
        <f>IFERROR(IF(AND($DJ59="mas",'Classificação geral'!$I52=1),'Classificação geral'!AD52,""),"")</f>
        <v/>
      </c>
      <c r="DO59" s="254" t="str">
        <f>IFERROR(IF(AND($DJ59="mas",'Classificação geral'!$I52=1),'Classificação geral'!M52,""),"")</f>
        <v/>
      </c>
      <c r="DP59" s="254" t="str">
        <f>IFERROR(IF(AND($DJ59="mas",'Classificação geral'!$I52=1),'Classificação geral'!AH52,""),"")</f>
        <v/>
      </c>
      <c r="DQ59" s="256" t="str">
        <f>IFERROR(RANK(DP59,DP:DP,0)+ COUNTIF($DP$12:DP58,DP59),"")</f>
        <v/>
      </c>
      <c r="DS59" s="254" t="str">
        <f>IFERROR(IF(AND('Classificação geral'!$H52="fem",'Classificação geral'!$I52=2,'Classificação geral'!$G52="Tapete"),'Classificação geral'!$A52,""),"")</f>
        <v/>
      </c>
      <c r="DT59" s="254" t="str">
        <f>IFERROR(IF(AND('Classificação geral'!$H52="fem",'Classificação geral'!$I52=2,'Classificação geral'!$G52="Tapete"),'Classificação geral'!$B52,""),"")</f>
        <v/>
      </c>
      <c r="DU59" s="255" t="str">
        <f>IF($DT59='Classificação geral'!$B52,'Classificação geral'!$C52,"")</f>
        <v/>
      </c>
      <c r="DV59" s="255" t="str">
        <f>IF($DT59='Classificação geral'!$B52,'Classificação geral'!$D52,"")</f>
        <v/>
      </c>
      <c r="DW59" s="255" t="str">
        <f>IF($DT59='Classificação geral'!$B52,'Classificação geral'!$H52,"")</f>
        <v/>
      </c>
      <c r="DX59" s="254" t="str">
        <f>IFERROR(IF(AND($DW59="fem",'Classificação geral'!$I52=2),'Classificação geral'!I52,""),"")</f>
        <v/>
      </c>
      <c r="DY59" s="254" t="str">
        <f>IFERROR(IF(AND($DW59="fem",'Classificação geral'!$I52=2),'Classificação geral'!AA52,""),"")</f>
        <v/>
      </c>
      <c r="DZ59" s="254" t="str">
        <f>IFERROR(IF(AND($DW59="fem",'Classificação geral'!$I52=2),'Classificação geral'!AC52,""),"")</f>
        <v/>
      </c>
      <c r="EA59" s="254" t="str">
        <f>IFERROR(IF(AND($DW59="fem",'Classificação geral'!$I52=2),'Classificação geral'!AD52,""),"")</f>
        <v/>
      </c>
      <c r="EB59" s="254" t="str">
        <f>IFERROR(IF(AND($DW59="fem",'Classificação geral'!$I52=2),'Classificação geral'!M52,""),"")</f>
        <v/>
      </c>
      <c r="EC59" s="254" t="str">
        <f>IFERROR(IF(AND($DW59="fem",'Classificação geral'!$I52=2),'Classificação geral'!AH52,""),"")</f>
        <v/>
      </c>
      <c r="ED59" s="256" t="str">
        <f>IFERROR(RANK(EC59,EC:EC,0)+ COUNTIF(EC$12:$EC57,EC59),"")</f>
        <v/>
      </c>
      <c r="EE59" s="244"/>
      <c r="EF59" s="254" t="str">
        <f>IFERROR(IF(AND('Classificação geral'!$H52="mas",'Classificação geral'!$I52=2,'Classificação geral'!$G52="Tapete"),'Classificação geral'!$A52,""),"")</f>
        <v/>
      </c>
      <c r="EG59" s="254" t="str">
        <f>IFERROR(IF(AND('Classificação geral'!$H52="mas",'Classificação geral'!$I52=2,'Classificação geral'!$G52="Tapete"),'Classificação geral'!$B52,""),"")</f>
        <v/>
      </c>
      <c r="EH59" s="255" t="str">
        <f>IF($EG59='Classificação geral'!$B52,'Classificação geral'!$C52,"")</f>
        <v/>
      </c>
      <c r="EI59" s="255" t="str">
        <f>IF($EG59='Classificação geral'!$B52,'Classificação geral'!$D52,"")</f>
        <v/>
      </c>
      <c r="EJ59" s="255" t="str">
        <f>IF($EG59='Classificação geral'!$B52,'Classificação geral'!$H52,"")</f>
        <v/>
      </c>
      <c r="EK59" s="254" t="str">
        <f>IFERROR(IF(AND($EJ59="mas",'Classificação geral'!$I52=2),'Classificação geral'!I52,""),"")</f>
        <v/>
      </c>
      <c r="EL59" s="254" t="str">
        <f>IFERROR(IF(AND($EJ59="mas",'Classificação geral'!$I52=2),'Classificação geral'!AA52,""),"")</f>
        <v/>
      </c>
      <c r="EM59" s="254" t="str">
        <f>IFERROR(IF(AND($EJ59="mas",'Classificação geral'!$I52=2),'Classificação geral'!AC52,""),"")</f>
        <v/>
      </c>
      <c r="EN59" s="254" t="str">
        <f>IFERROR(IF(AND($EJ59="mas",'Classificação geral'!$I52=2),'Classificação geral'!AD52,""),"")</f>
        <v/>
      </c>
      <c r="EO59" s="254" t="str">
        <f>IFERROR(IF(AND($EJ59="mas",'Classificação geral'!$I52=2),'Classificação geral'!M52,""),"")</f>
        <v/>
      </c>
      <c r="EP59" s="254" t="str">
        <f>IFERROR(IF(AND($EJ59="mas",'Classificação geral'!$I52=2),'Classificação geral'!AH52,""),"")</f>
        <v/>
      </c>
      <c r="EQ59" s="256" t="str">
        <f>IFERROR(RANK(EP59,EP:EP,0)+ COUNTIF($EP$12:EP$12,EP59),"")</f>
        <v/>
      </c>
      <c r="ER59" s="244"/>
      <c r="ES59" s="254" t="str">
        <f>IFERROR(IF(AND('Classificação geral'!$H52="fem",'Classificação geral'!$I52=3,'Classificação geral'!$G52="Tapete"),'Classificação geral'!$A52,""),"")</f>
        <v/>
      </c>
      <c r="ET59" s="254" t="str">
        <f>IFERROR(IF(AND('Classificação geral'!$H52="fem",'Classificação geral'!$I52=3,'Classificação geral'!$G52="Tapete"),'Classificação geral'!$B52,""),"")</f>
        <v/>
      </c>
      <c r="EU59" s="255" t="str">
        <f>IF($ET59='Classificação geral'!$B52,'Classificação geral'!$C52,"")</f>
        <v/>
      </c>
      <c r="EV59" s="255" t="str">
        <f>IF($ET59='Classificação geral'!$B52,'Classificação geral'!$D52,"")</f>
        <v/>
      </c>
      <c r="EW59" s="255" t="str">
        <f>IF($ET59='Classificação geral'!$B52,'Classificação geral'!$H52,"")</f>
        <v/>
      </c>
      <c r="EX59" s="255" t="str">
        <f>IF($EW59='Classificação geral'!$H52,'Classificação geral'!$I52,"")</f>
        <v/>
      </c>
      <c r="EY59" s="255" t="str">
        <f>IF($EX59='Classificação geral'!$I52,'Classificação geral'!$AA52,"")</f>
        <v/>
      </c>
      <c r="EZ59" s="255" t="str">
        <f>IF($EX59='Classificação geral'!$I52,'Classificação geral'!$AC52,"")</f>
        <v/>
      </c>
      <c r="FA59" s="255" t="str">
        <f>IF($EX59='Classificação geral'!$I52,'Classificação geral'!$AD52,"")</f>
        <v/>
      </c>
      <c r="FB59" s="255" t="str">
        <f>IF($EX59='Classificação geral'!$I52,'Classificação geral'!$M52,"")</f>
        <v/>
      </c>
      <c r="FC59" s="255" t="str">
        <f>IF($EX59='Classificação geral'!$I52,'Classificação geral'!$AH52,"")</f>
        <v/>
      </c>
      <c r="FD59" s="256" t="str">
        <f>IFERROR(RANK(FC59,FC:FC,0)+ COUNTIF($FC$12:FC57,FC59),"")</f>
        <v/>
      </c>
      <c r="FE59" s="244"/>
      <c r="FF59" s="254" t="str">
        <f>IFERROR(IF(AND('Classificação geral'!$H52="mas",'Classificação geral'!$I52=3,'Classificação geral'!$G52="Tapete"),'Classificação geral'!$A52,""),"")</f>
        <v/>
      </c>
      <c r="FG59" s="254" t="str">
        <f>IFERROR(IF(AND('Classificação geral'!$H52="mas",'Classificação geral'!$I52=3,'Classificação geral'!$G52="Tapete"),'Classificação geral'!$B52,""),"")</f>
        <v/>
      </c>
      <c r="FH59" s="255" t="str">
        <f>IF($FG59='Classificação geral'!$B52,'Classificação geral'!$C52,"")</f>
        <v/>
      </c>
      <c r="FI59" s="255" t="str">
        <f>IF($FG59='Classificação geral'!$B52,'Classificação geral'!$D52,"")</f>
        <v/>
      </c>
      <c r="FJ59" s="255" t="str">
        <f>IF($FG59='Classificação geral'!$B52,'Classificação geral'!$H52,"")</f>
        <v/>
      </c>
      <c r="FK59" s="254" t="str">
        <f>IFERROR(IF(AND($FJ59="mas",'Classificação geral'!$I52=3),'Classificação geral'!I52,""),"")</f>
        <v/>
      </c>
      <c r="FL59" s="254" t="str">
        <f>IFERROR(IF(AND($FJ59="mas",'Classificação geral'!$I52=3),'Classificação geral'!AA52,""),"")</f>
        <v/>
      </c>
      <c r="FM59" s="254" t="str">
        <f>IFERROR(IF(AND($FJ59="mas",'Classificação geral'!$I52=3),'Classificação geral'!AC52,""),"")</f>
        <v/>
      </c>
      <c r="FN59" s="254" t="str">
        <f>IFERROR(IF(AND($FJ59="mas",'Classificação geral'!$I52=3),'Classificação geral'!AD52,""),"")</f>
        <v/>
      </c>
      <c r="FO59" s="254" t="str">
        <f>IFERROR(IF(AND($FJ59="mas",'Classificação geral'!$I52=3),'Classificação geral'!M52,""),"")</f>
        <v/>
      </c>
      <c r="FP59" s="254" t="str">
        <f>IFERROR(IF(AND($FJ59="mas",'Classificação geral'!$I52=3),'Classificação geral'!AH52,""),"")</f>
        <v/>
      </c>
      <c r="FQ59" s="256" t="str">
        <f>IFERROR(RANK(FP59,FP:FP,0)+ COUNTIF(FP$12:$FP57,FP59),"")</f>
        <v/>
      </c>
    </row>
    <row r="60" spans="2:173" s="304" customFormat="1" ht="24.75" customHeight="1" x14ac:dyDescent="0.4">
      <c r="B60" s="309" t="str">
        <f t="shared" si="0"/>
        <v/>
      </c>
      <c r="C60" s="292" t="str">
        <f t="shared" si="1"/>
        <v/>
      </c>
      <c r="D60" s="292" t="str">
        <f t="shared" si="2"/>
        <v/>
      </c>
      <c r="E60" s="292" t="str">
        <f t="shared" si="3"/>
        <v/>
      </c>
      <c r="F60" s="293" t="str">
        <f t="shared" si="4"/>
        <v/>
      </c>
      <c r="G60" s="293" t="str">
        <f t="shared" si="5"/>
        <v/>
      </c>
      <c r="H60" s="294" t="str">
        <f t="shared" si="6"/>
        <v/>
      </c>
      <c r="I60" s="294" t="str">
        <f t="shared" si="7"/>
        <v/>
      </c>
      <c r="J60" s="294" t="str">
        <f t="shared" si="8"/>
        <v/>
      </c>
      <c r="K60" s="294" t="str">
        <f t="shared" si="9"/>
        <v/>
      </c>
      <c r="L60" s="294" t="str">
        <f t="shared" si="10"/>
        <v/>
      </c>
      <c r="M60" s="295">
        <v>47</v>
      </c>
      <c r="N60" s="296"/>
      <c r="O60" s="296"/>
      <c r="P60" s="309" t="str">
        <f t="shared" si="11"/>
        <v/>
      </c>
      <c r="Q60" s="292" t="str">
        <f t="shared" si="12"/>
        <v/>
      </c>
      <c r="R60" s="292" t="str">
        <f t="shared" si="13"/>
        <v/>
      </c>
      <c r="S60" s="292" t="str">
        <f t="shared" si="14"/>
        <v/>
      </c>
      <c r="T60" s="293" t="str">
        <f t="shared" si="15"/>
        <v/>
      </c>
      <c r="U60" s="293" t="str">
        <f t="shared" si="16"/>
        <v/>
      </c>
      <c r="V60" s="294" t="str">
        <f t="shared" si="17"/>
        <v/>
      </c>
      <c r="W60" s="294" t="str">
        <f t="shared" si="18"/>
        <v/>
      </c>
      <c r="X60" s="294" t="str">
        <f t="shared" si="19"/>
        <v/>
      </c>
      <c r="Y60" s="294" t="str">
        <f t="shared" si="20"/>
        <v/>
      </c>
      <c r="Z60" s="294" t="str">
        <f t="shared" si="21"/>
        <v/>
      </c>
      <c r="AA60" s="295">
        <v>47</v>
      </c>
      <c r="AB60" s="296"/>
      <c r="AC60" s="297"/>
      <c r="AD60" s="310" t="str">
        <f t="shared" si="22"/>
        <v/>
      </c>
      <c r="AE60" s="292" t="str">
        <f t="shared" si="23"/>
        <v/>
      </c>
      <c r="AF60" s="292" t="str">
        <f t="shared" si="24"/>
        <v/>
      </c>
      <c r="AG60" s="293" t="str">
        <f t="shared" si="25"/>
        <v/>
      </c>
      <c r="AH60" s="293" t="str">
        <f t="shared" si="26"/>
        <v/>
      </c>
      <c r="AI60" s="293" t="str">
        <f t="shared" si="27"/>
        <v/>
      </c>
      <c r="AJ60" s="294" t="str">
        <f t="shared" si="28"/>
        <v/>
      </c>
      <c r="AK60" s="294" t="str">
        <f t="shared" si="29"/>
        <v/>
      </c>
      <c r="AL60" s="294" t="str">
        <f t="shared" si="30"/>
        <v/>
      </c>
      <c r="AM60" s="294" t="str">
        <f t="shared" si="31"/>
        <v/>
      </c>
      <c r="AN60" s="294" t="str">
        <f t="shared" si="32"/>
        <v/>
      </c>
      <c r="AO60" s="295">
        <v>47</v>
      </c>
      <c r="AP60" s="296"/>
      <c r="AQ60" s="296"/>
      <c r="AR60" s="310" t="str">
        <f t="shared" si="33"/>
        <v/>
      </c>
      <c r="AS60" s="292" t="str">
        <f t="shared" si="34"/>
        <v/>
      </c>
      <c r="AT60" s="292" t="str">
        <f t="shared" si="35"/>
        <v/>
      </c>
      <c r="AU60" s="293" t="str">
        <f t="shared" si="36"/>
        <v/>
      </c>
      <c r="AV60" s="293" t="str">
        <f t="shared" si="37"/>
        <v/>
      </c>
      <c r="AW60" s="293" t="str">
        <f t="shared" si="38"/>
        <v/>
      </c>
      <c r="AX60" s="294" t="str">
        <f t="shared" si="39"/>
        <v/>
      </c>
      <c r="AY60" s="294" t="str">
        <f t="shared" si="40"/>
        <v/>
      </c>
      <c r="AZ60" s="294" t="str">
        <f t="shared" si="41"/>
        <v/>
      </c>
      <c r="BA60" s="294" t="str">
        <f t="shared" si="42"/>
        <v/>
      </c>
      <c r="BB60" s="294" t="str">
        <f t="shared" si="43"/>
        <v/>
      </c>
      <c r="BC60" s="295">
        <v>47</v>
      </c>
      <c r="BD60" s="297"/>
      <c r="BE60" s="297"/>
      <c r="BF60" s="309" t="str">
        <f t="shared" si="44"/>
        <v/>
      </c>
      <c r="BG60" s="292" t="str">
        <f t="shared" si="45"/>
        <v/>
      </c>
      <c r="BH60" s="292" t="str">
        <f t="shared" si="46"/>
        <v/>
      </c>
      <c r="BI60" s="292" t="str">
        <f t="shared" si="47"/>
        <v/>
      </c>
      <c r="BJ60" s="293" t="str">
        <f t="shared" si="48"/>
        <v/>
      </c>
      <c r="BK60" s="293" t="str">
        <f t="shared" si="49"/>
        <v/>
      </c>
      <c r="BL60" s="293" t="str">
        <f t="shared" si="50"/>
        <v/>
      </c>
      <c r="BM60" s="293" t="str">
        <f t="shared" si="51"/>
        <v/>
      </c>
      <c r="BN60" s="293" t="str">
        <f t="shared" si="52"/>
        <v/>
      </c>
      <c r="BO60" s="293" t="str">
        <f t="shared" si="53"/>
        <v/>
      </c>
      <c r="BP60" s="294" t="str">
        <f t="shared" si="54"/>
        <v/>
      </c>
      <c r="BQ60" s="295">
        <v>47</v>
      </c>
      <c r="BR60" s="296"/>
      <c r="BS60" s="296"/>
      <c r="BT60" s="309" t="str">
        <f t="shared" si="55"/>
        <v/>
      </c>
      <c r="BU60" s="292" t="str">
        <f t="shared" si="56"/>
        <v/>
      </c>
      <c r="BV60" s="292" t="str">
        <f t="shared" si="57"/>
        <v/>
      </c>
      <c r="BW60" s="292" t="str">
        <f t="shared" si="58"/>
        <v/>
      </c>
      <c r="BX60" s="293" t="str">
        <f t="shared" si="59"/>
        <v/>
      </c>
      <c r="BY60" s="293" t="str">
        <f t="shared" si="60"/>
        <v/>
      </c>
      <c r="BZ60" s="294" t="str">
        <f t="shared" si="61"/>
        <v/>
      </c>
      <c r="CA60" s="294" t="str">
        <f t="shared" si="62"/>
        <v/>
      </c>
      <c r="CB60" s="294" t="str">
        <f t="shared" si="63"/>
        <v/>
      </c>
      <c r="CC60" s="294" t="str">
        <f t="shared" si="64"/>
        <v/>
      </c>
      <c r="CD60" s="294" t="str">
        <f t="shared" si="65"/>
        <v/>
      </c>
      <c r="CE60" s="295">
        <v>47</v>
      </c>
      <c r="CF60" s="224"/>
      <c r="CG60" s="224"/>
      <c r="CH60" s="224"/>
      <c r="CI60" s="224"/>
      <c r="CJ60" s="224"/>
      <c r="CK60" s="224"/>
      <c r="CL60" s="224"/>
      <c r="CM60" s="224"/>
      <c r="CN60" s="224"/>
      <c r="CO60" s="224"/>
      <c r="CP60" s="224"/>
      <c r="CQ60" s="224"/>
      <c r="CR60" s="224"/>
      <c r="CS60" s="254" t="str">
        <f>IFERROR(IF(AND('Classificação geral'!$H53="FEM",'Classificação geral'!$I53=1,'Classificação geral'!G53="Tapete"),'Classificação geral'!A53,""),"")</f>
        <v/>
      </c>
      <c r="CT60" s="254" t="str">
        <f>IFERROR(IF(AND('Classificação geral'!$H53="FEM",'Classificação geral'!$I53=1,'Classificação geral'!G53="Tapete"),'Classificação geral'!$B53,""),"")</f>
        <v/>
      </c>
      <c r="CU60" s="255" t="str">
        <f>IF($CT60='Classificação geral'!$B53,'Classificação geral'!$C53,"")</f>
        <v/>
      </c>
      <c r="CV60" s="255" t="str">
        <f>IF($CT60='Classificação geral'!$B53,'Classificação geral'!$D53,"")</f>
        <v/>
      </c>
      <c r="CW60" s="255" t="str">
        <f>IF($CT60='Classificação geral'!$B53,'Classificação geral'!$H53,"")</f>
        <v/>
      </c>
      <c r="CX60" s="255" t="str">
        <f>IF($CW60='Classificação geral'!$H53,'Classificação geral'!$I53,"")</f>
        <v/>
      </c>
      <c r="CY60" s="255" t="str">
        <f>IF($CX60='Classificação geral'!$I53,'Classificação geral'!$AA53,"")</f>
        <v/>
      </c>
      <c r="CZ60" s="255" t="str">
        <f>IF($CX60='Classificação geral'!$I53,'Classificação geral'!$AC53,"")</f>
        <v/>
      </c>
      <c r="DA60" s="255" t="str">
        <f>IF($CX60='Classificação geral'!$I53,'Classificação geral'!$AD53,"")</f>
        <v/>
      </c>
      <c r="DB60" s="255" t="str">
        <f>IF($CX60='Classificação geral'!$I53,'Classificação geral'!$M53,"")</f>
        <v/>
      </c>
      <c r="DC60" s="255" t="str">
        <f>IF($CX60='Classificação geral'!$I53,'Classificação geral'!$AH53,"")</f>
        <v/>
      </c>
      <c r="DD60" s="256" t="str">
        <f>IFERROR(RANK(DC60,DC:DC,0)+ COUNTIF($DC$12:DC59,DC60),"")</f>
        <v/>
      </c>
      <c r="DF60" s="254" t="str">
        <f>IFERROR(IF(AND('Classificação geral'!$H53="mas",'Classificação geral'!$I53=1,'Classificação geral'!$G53="Tapete"),'Classificação geral'!$A53,""),"")</f>
        <v/>
      </c>
      <c r="DG60" s="254" t="str">
        <f>IFERROR(IF(AND('Classificação geral'!$H53="mas",'Classificação geral'!$I53=1,'Classificação geral'!$G53="Tapete"),'Classificação geral'!$B53,""),"")</f>
        <v/>
      </c>
      <c r="DH60" s="255" t="str">
        <f>IF($DG60='Classificação geral'!$B53,'Classificação geral'!$C53,"")</f>
        <v/>
      </c>
      <c r="DI60" s="255" t="str">
        <f>IF($DG60='Classificação geral'!$B53,'Classificação geral'!$D53,"")</f>
        <v/>
      </c>
      <c r="DJ60" s="255" t="str">
        <f>IF($DG60='Classificação geral'!$B53,'Classificação geral'!$H53,"")</f>
        <v/>
      </c>
      <c r="DK60" s="254" t="str">
        <f>IFERROR(IF(AND($DJ60="mas",'Classificação geral'!$I53=1),'Classificação geral'!I53,""),"")</f>
        <v/>
      </c>
      <c r="DL60" s="254" t="str">
        <f>IFERROR(IF(AND($DJ60="mas",'Classificação geral'!$I53=1),'Classificação geral'!AA53,""),"")</f>
        <v/>
      </c>
      <c r="DM60" s="254" t="str">
        <f>IFERROR(IF(AND($DJ60="mas",'Classificação geral'!$I53=1),'Classificação geral'!AC53,""),"")</f>
        <v/>
      </c>
      <c r="DN60" s="254" t="str">
        <f>IFERROR(IF(AND($DJ60="mas",'Classificação geral'!$I53=1),'Classificação geral'!AD53,""),"")</f>
        <v/>
      </c>
      <c r="DO60" s="254" t="str">
        <f>IFERROR(IF(AND($DJ60="mas",'Classificação geral'!$I53=1),'Classificação geral'!M53,""),"")</f>
        <v/>
      </c>
      <c r="DP60" s="254" t="str">
        <f>IFERROR(IF(AND($DJ60="mas",'Classificação geral'!$I53=1),'Classificação geral'!AH53,""),"")</f>
        <v/>
      </c>
      <c r="DQ60" s="256" t="str">
        <f>IFERROR(RANK(DP60,DP:DP,0)+ COUNTIF($DP$12:DP59,DP60),"")</f>
        <v/>
      </c>
      <c r="DS60" s="254" t="str">
        <f>IFERROR(IF(AND('Classificação geral'!$H53="fem",'Classificação geral'!$I53=2,'Classificação geral'!$G53="Tapete"),'Classificação geral'!$A53,""),"")</f>
        <v/>
      </c>
      <c r="DT60" s="254" t="str">
        <f>IFERROR(IF(AND('Classificação geral'!$H53="fem",'Classificação geral'!$I53=2,'Classificação geral'!$G53="Tapete"),'Classificação geral'!$B53,""),"")</f>
        <v/>
      </c>
      <c r="DU60" s="255" t="str">
        <f>IF($DT60='Classificação geral'!$B53,'Classificação geral'!$C53,"")</f>
        <v/>
      </c>
      <c r="DV60" s="255" t="str">
        <f>IF($DT60='Classificação geral'!$B53,'Classificação geral'!$D53,"")</f>
        <v/>
      </c>
      <c r="DW60" s="255" t="str">
        <f>IF($DT60='Classificação geral'!$B53,'Classificação geral'!$H53,"")</f>
        <v/>
      </c>
      <c r="DX60" s="254" t="str">
        <f>IFERROR(IF(AND($DW60="fem",'Classificação geral'!$I53=2),'Classificação geral'!I53,""),"")</f>
        <v/>
      </c>
      <c r="DY60" s="254" t="str">
        <f>IFERROR(IF(AND($DW60="fem",'Classificação geral'!$I53=2),'Classificação geral'!AA53,""),"")</f>
        <v/>
      </c>
      <c r="DZ60" s="254" t="str">
        <f>IFERROR(IF(AND($DW60="fem",'Classificação geral'!$I53=2),'Classificação geral'!AC53,""),"")</f>
        <v/>
      </c>
      <c r="EA60" s="254" t="str">
        <f>IFERROR(IF(AND($DW60="fem",'Classificação geral'!$I53=2),'Classificação geral'!AD53,""),"")</f>
        <v/>
      </c>
      <c r="EB60" s="254" t="str">
        <f>IFERROR(IF(AND($DW60="fem",'Classificação geral'!$I53=2),'Classificação geral'!M53,""),"")</f>
        <v/>
      </c>
      <c r="EC60" s="254" t="str">
        <f>IFERROR(IF(AND($DW60="fem",'Classificação geral'!$I53=2),'Classificação geral'!AH53,""),"")</f>
        <v/>
      </c>
      <c r="ED60" s="256" t="str">
        <f>IFERROR(RANK(EC60,EC:EC,0)+ COUNTIF(EC$12:$EC58,EC60),"")</f>
        <v/>
      </c>
      <c r="EE60" s="244"/>
      <c r="EF60" s="254" t="str">
        <f>IFERROR(IF(AND('Classificação geral'!$H53="mas",'Classificação geral'!$I53=2,'Classificação geral'!$G53="Tapete"),'Classificação geral'!$A53,""),"")</f>
        <v/>
      </c>
      <c r="EG60" s="254" t="str">
        <f>IFERROR(IF(AND('Classificação geral'!$H53="mas",'Classificação geral'!$I53=2,'Classificação geral'!$G53="Tapete"),'Classificação geral'!$B53,""),"")</f>
        <v/>
      </c>
      <c r="EH60" s="255" t="str">
        <f>IF($EG60='Classificação geral'!$B53,'Classificação geral'!$C53,"")</f>
        <v/>
      </c>
      <c r="EI60" s="255" t="str">
        <f>IF($EG60='Classificação geral'!$B53,'Classificação geral'!$D53,"")</f>
        <v/>
      </c>
      <c r="EJ60" s="255" t="str">
        <f>IF($EG60='Classificação geral'!$B53,'Classificação geral'!$H53,"")</f>
        <v/>
      </c>
      <c r="EK60" s="254" t="str">
        <f>IFERROR(IF(AND($EJ60="mas",'Classificação geral'!$I53=2),'Classificação geral'!I53,""),"")</f>
        <v/>
      </c>
      <c r="EL60" s="254" t="str">
        <f>IFERROR(IF(AND($EJ60="mas",'Classificação geral'!$I53=2),'Classificação geral'!AA53,""),"")</f>
        <v/>
      </c>
      <c r="EM60" s="254" t="str">
        <f>IFERROR(IF(AND($EJ60="mas",'Classificação geral'!$I53=2),'Classificação geral'!AC53,""),"")</f>
        <v/>
      </c>
      <c r="EN60" s="254" t="str">
        <f>IFERROR(IF(AND($EJ60="mas",'Classificação geral'!$I53=2),'Classificação geral'!AD53,""),"")</f>
        <v/>
      </c>
      <c r="EO60" s="254" t="str">
        <f>IFERROR(IF(AND($EJ60="mas",'Classificação geral'!$I53=2),'Classificação geral'!M53,""),"")</f>
        <v/>
      </c>
      <c r="EP60" s="254" t="str">
        <f>IFERROR(IF(AND($EJ60="mas",'Classificação geral'!$I53=2),'Classificação geral'!AH53,""),"")</f>
        <v/>
      </c>
      <c r="EQ60" s="256" t="str">
        <f>IFERROR(RANK(EP60,EP:EP,0)+ COUNTIF($EP$12:EP$12,EP60),"")</f>
        <v/>
      </c>
      <c r="ER60" s="244"/>
      <c r="ES60" s="254" t="str">
        <f>IFERROR(IF(AND('Classificação geral'!$H53="fem",'Classificação geral'!$I53=3,'Classificação geral'!$G53="Tapete"),'Classificação geral'!$A53,""),"")</f>
        <v/>
      </c>
      <c r="ET60" s="254" t="str">
        <f>IFERROR(IF(AND('Classificação geral'!$H53="fem",'Classificação geral'!$I53=3,'Classificação geral'!$G53="Tapete"),'Classificação geral'!$B53,""),"")</f>
        <v/>
      </c>
      <c r="EU60" s="255" t="str">
        <f>IF($ET60='Classificação geral'!$B53,'Classificação geral'!$C53,"")</f>
        <v/>
      </c>
      <c r="EV60" s="255" t="str">
        <f>IF($ET60='Classificação geral'!$B53,'Classificação geral'!$D53,"")</f>
        <v/>
      </c>
      <c r="EW60" s="255" t="str">
        <f>IF($ET60='Classificação geral'!$B53,'Classificação geral'!$H53,"")</f>
        <v/>
      </c>
      <c r="EX60" s="255" t="str">
        <f>IF($EW60='Classificação geral'!$H53,'Classificação geral'!$I53,"")</f>
        <v/>
      </c>
      <c r="EY60" s="255" t="str">
        <f>IF($EX60='Classificação geral'!$I53,'Classificação geral'!$AA53,"")</f>
        <v/>
      </c>
      <c r="EZ60" s="255" t="str">
        <f>IF($EX60='Classificação geral'!$I53,'Classificação geral'!$AC53,"")</f>
        <v/>
      </c>
      <c r="FA60" s="255" t="str">
        <f>IF($EX60='Classificação geral'!$I53,'Classificação geral'!$AD53,"")</f>
        <v/>
      </c>
      <c r="FB60" s="255" t="str">
        <f>IF($EX60='Classificação geral'!$I53,'Classificação geral'!$M53,"")</f>
        <v/>
      </c>
      <c r="FC60" s="255" t="str">
        <f>IF($EX60='Classificação geral'!$I53,'Classificação geral'!$AH53,"")</f>
        <v/>
      </c>
      <c r="FD60" s="256" t="str">
        <f>IFERROR(RANK(FC60,FC:FC,0)+ COUNTIF($FC$12:FC58,FC60),"")</f>
        <v/>
      </c>
      <c r="FE60" s="244"/>
      <c r="FF60" s="254" t="str">
        <f>IFERROR(IF(AND('Classificação geral'!$H53="mas",'Classificação geral'!$I53=3,'Classificação geral'!$G53="Tapete"),'Classificação geral'!$A53,""),"")</f>
        <v/>
      </c>
      <c r="FG60" s="254" t="str">
        <f>IFERROR(IF(AND('Classificação geral'!$H53="mas",'Classificação geral'!$I53=3,'Classificação geral'!$G53="Tapete"),'Classificação geral'!$B53,""),"")</f>
        <v/>
      </c>
      <c r="FH60" s="255" t="str">
        <f>IF($FG60='Classificação geral'!$B53,'Classificação geral'!$C53,"")</f>
        <v/>
      </c>
      <c r="FI60" s="255" t="str">
        <f>IF($FG60='Classificação geral'!$B53,'Classificação geral'!$D53,"")</f>
        <v/>
      </c>
      <c r="FJ60" s="255" t="str">
        <f>IF($FG60='Classificação geral'!$B53,'Classificação geral'!$H53,"")</f>
        <v/>
      </c>
      <c r="FK60" s="254" t="str">
        <f>IFERROR(IF(AND($FJ60="mas",'Classificação geral'!$I53=3),'Classificação geral'!I53,""),"")</f>
        <v/>
      </c>
      <c r="FL60" s="254" t="str">
        <f>IFERROR(IF(AND($FJ60="mas",'Classificação geral'!$I53=3),'Classificação geral'!AA53,""),"")</f>
        <v/>
      </c>
      <c r="FM60" s="254" t="str">
        <f>IFERROR(IF(AND($FJ60="mas",'Classificação geral'!$I53=3),'Classificação geral'!AC53,""),"")</f>
        <v/>
      </c>
      <c r="FN60" s="254" t="str">
        <f>IFERROR(IF(AND($FJ60="mas",'Classificação geral'!$I53=3),'Classificação geral'!AD53,""),"")</f>
        <v/>
      </c>
      <c r="FO60" s="254" t="str">
        <f>IFERROR(IF(AND($FJ60="mas",'Classificação geral'!$I53=3),'Classificação geral'!M53,""),"")</f>
        <v/>
      </c>
      <c r="FP60" s="254" t="str">
        <f>IFERROR(IF(AND($FJ60="mas",'Classificação geral'!$I53=3),'Classificação geral'!AH53,""),"")</f>
        <v/>
      </c>
      <c r="FQ60" s="256" t="str">
        <f>IFERROR(RANK(FP60,FP:FP,0)+ COUNTIF(FP$12:$FP58,FP60),"")</f>
        <v/>
      </c>
    </row>
    <row r="61" spans="2:173" s="304" customFormat="1" ht="24.75" customHeight="1" x14ac:dyDescent="0.4">
      <c r="B61" s="309" t="str">
        <f t="shared" si="0"/>
        <v/>
      </c>
      <c r="C61" s="292" t="str">
        <f t="shared" si="1"/>
        <v/>
      </c>
      <c r="D61" s="292" t="str">
        <f t="shared" si="2"/>
        <v/>
      </c>
      <c r="E61" s="292" t="str">
        <f t="shared" si="3"/>
        <v/>
      </c>
      <c r="F61" s="293" t="str">
        <f t="shared" si="4"/>
        <v/>
      </c>
      <c r="G61" s="293" t="str">
        <f t="shared" si="5"/>
        <v/>
      </c>
      <c r="H61" s="294" t="str">
        <f t="shared" si="6"/>
        <v/>
      </c>
      <c r="I61" s="294" t="str">
        <f t="shared" si="7"/>
        <v/>
      </c>
      <c r="J61" s="294" t="str">
        <f t="shared" si="8"/>
        <v/>
      </c>
      <c r="K61" s="294" t="str">
        <f t="shared" si="9"/>
        <v/>
      </c>
      <c r="L61" s="294" t="str">
        <f t="shared" si="10"/>
        <v/>
      </c>
      <c r="M61" s="295">
        <v>48</v>
      </c>
      <c r="N61" s="296"/>
      <c r="O61" s="296"/>
      <c r="P61" s="309" t="str">
        <f t="shared" si="11"/>
        <v/>
      </c>
      <c r="Q61" s="292" t="str">
        <f t="shared" si="12"/>
        <v/>
      </c>
      <c r="R61" s="292" t="str">
        <f t="shared" si="13"/>
        <v/>
      </c>
      <c r="S61" s="292" t="str">
        <f t="shared" si="14"/>
        <v/>
      </c>
      <c r="T61" s="293" t="str">
        <f t="shared" si="15"/>
        <v/>
      </c>
      <c r="U61" s="293" t="str">
        <f t="shared" si="16"/>
        <v/>
      </c>
      <c r="V61" s="294" t="str">
        <f t="shared" si="17"/>
        <v/>
      </c>
      <c r="W61" s="294" t="str">
        <f t="shared" si="18"/>
        <v/>
      </c>
      <c r="X61" s="294" t="str">
        <f t="shared" si="19"/>
        <v/>
      </c>
      <c r="Y61" s="294" t="str">
        <f t="shared" si="20"/>
        <v/>
      </c>
      <c r="Z61" s="294" t="str">
        <f t="shared" si="21"/>
        <v/>
      </c>
      <c r="AA61" s="295">
        <v>48</v>
      </c>
      <c r="AB61" s="296"/>
      <c r="AC61" s="297"/>
      <c r="AD61" s="310" t="str">
        <f t="shared" si="22"/>
        <v/>
      </c>
      <c r="AE61" s="292" t="str">
        <f t="shared" si="23"/>
        <v/>
      </c>
      <c r="AF61" s="292" t="str">
        <f t="shared" si="24"/>
        <v/>
      </c>
      <c r="AG61" s="293" t="str">
        <f t="shared" si="25"/>
        <v/>
      </c>
      <c r="AH61" s="293" t="str">
        <f t="shared" si="26"/>
        <v/>
      </c>
      <c r="AI61" s="293" t="str">
        <f t="shared" si="27"/>
        <v/>
      </c>
      <c r="AJ61" s="294" t="str">
        <f t="shared" si="28"/>
        <v/>
      </c>
      <c r="AK61" s="294" t="str">
        <f t="shared" si="29"/>
        <v/>
      </c>
      <c r="AL61" s="294" t="str">
        <f t="shared" si="30"/>
        <v/>
      </c>
      <c r="AM61" s="294" t="str">
        <f t="shared" si="31"/>
        <v/>
      </c>
      <c r="AN61" s="294" t="str">
        <f t="shared" si="32"/>
        <v/>
      </c>
      <c r="AO61" s="295">
        <v>48</v>
      </c>
      <c r="AP61" s="296"/>
      <c r="AQ61" s="296"/>
      <c r="AR61" s="310" t="str">
        <f t="shared" si="33"/>
        <v/>
      </c>
      <c r="AS61" s="292" t="str">
        <f t="shared" si="34"/>
        <v/>
      </c>
      <c r="AT61" s="292" t="str">
        <f t="shared" si="35"/>
        <v/>
      </c>
      <c r="AU61" s="293" t="str">
        <f t="shared" si="36"/>
        <v/>
      </c>
      <c r="AV61" s="293" t="str">
        <f t="shared" si="37"/>
        <v/>
      </c>
      <c r="AW61" s="293" t="str">
        <f t="shared" si="38"/>
        <v/>
      </c>
      <c r="AX61" s="294" t="str">
        <f t="shared" si="39"/>
        <v/>
      </c>
      <c r="AY61" s="294" t="str">
        <f t="shared" si="40"/>
        <v/>
      </c>
      <c r="AZ61" s="294" t="str">
        <f t="shared" si="41"/>
        <v/>
      </c>
      <c r="BA61" s="294" t="str">
        <f t="shared" si="42"/>
        <v/>
      </c>
      <c r="BB61" s="294" t="str">
        <f t="shared" si="43"/>
        <v/>
      </c>
      <c r="BC61" s="295">
        <v>48</v>
      </c>
      <c r="BD61" s="297"/>
      <c r="BE61" s="297"/>
      <c r="BF61" s="309" t="str">
        <f t="shared" si="44"/>
        <v/>
      </c>
      <c r="BG61" s="292" t="str">
        <f t="shared" si="45"/>
        <v/>
      </c>
      <c r="BH61" s="292" t="str">
        <f t="shared" si="46"/>
        <v/>
      </c>
      <c r="BI61" s="292" t="str">
        <f t="shared" si="47"/>
        <v/>
      </c>
      <c r="BJ61" s="293" t="str">
        <f t="shared" si="48"/>
        <v/>
      </c>
      <c r="BK61" s="293" t="str">
        <f t="shared" si="49"/>
        <v/>
      </c>
      <c r="BL61" s="293" t="str">
        <f t="shared" si="50"/>
        <v/>
      </c>
      <c r="BM61" s="293" t="str">
        <f t="shared" si="51"/>
        <v/>
      </c>
      <c r="BN61" s="293" t="str">
        <f t="shared" si="52"/>
        <v/>
      </c>
      <c r="BO61" s="293" t="str">
        <f t="shared" si="53"/>
        <v/>
      </c>
      <c r="BP61" s="294" t="str">
        <f t="shared" si="54"/>
        <v/>
      </c>
      <c r="BQ61" s="295">
        <v>48</v>
      </c>
      <c r="BR61" s="296"/>
      <c r="BS61" s="296"/>
      <c r="BT61" s="309" t="str">
        <f t="shared" si="55"/>
        <v/>
      </c>
      <c r="BU61" s="292" t="str">
        <f t="shared" si="56"/>
        <v/>
      </c>
      <c r="BV61" s="292" t="str">
        <f t="shared" si="57"/>
        <v/>
      </c>
      <c r="BW61" s="292" t="str">
        <f t="shared" si="58"/>
        <v/>
      </c>
      <c r="BX61" s="293" t="str">
        <f t="shared" si="59"/>
        <v/>
      </c>
      <c r="BY61" s="293" t="str">
        <f t="shared" si="60"/>
        <v/>
      </c>
      <c r="BZ61" s="294" t="str">
        <f t="shared" si="61"/>
        <v/>
      </c>
      <c r="CA61" s="294" t="str">
        <f t="shared" si="62"/>
        <v/>
      </c>
      <c r="CB61" s="294" t="str">
        <f t="shared" si="63"/>
        <v/>
      </c>
      <c r="CC61" s="294" t="str">
        <f t="shared" si="64"/>
        <v/>
      </c>
      <c r="CD61" s="294" t="str">
        <f t="shared" si="65"/>
        <v/>
      </c>
      <c r="CE61" s="295">
        <v>48</v>
      </c>
      <c r="CF61" s="224"/>
      <c r="CG61" s="224"/>
      <c r="CH61" s="224"/>
      <c r="CI61" s="224"/>
      <c r="CJ61" s="224"/>
      <c r="CK61" s="224"/>
      <c r="CL61" s="224"/>
      <c r="CM61" s="224"/>
      <c r="CN61" s="224"/>
      <c r="CO61" s="224"/>
      <c r="CP61" s="224"/>
      <c r="CQ61" s="224"/>
      <c r="CR61" s="224"/>
      <c r="CS61" s="254" t="str">
        <f>IFERROR(IF(AND('Classificação geral'!$H54="FEM",'Classificação geral'!$I54=1,'Classificação geral'!G54="Tapete"),'Classificação geral'!A54,""),"")</f>
        <v/>
      </c>
      <c r="CT61" s="254" t="str">
        <f>IFERROR(IF(AND('Classificação geral'!$H54="FEM",'Classificação geral'!$I54=1,'Classificação geral'!G54="Tapete"),'Classificação geral'!$B54,""),"")</f>
        <v/>
      </c>
      <c r="CU61" s="255" t="str">
        <f>IF($CT61='Classificação geral'!$B54,'Classificação geral'!$C54,"")</f>
        <v/>
      </c>
      <c r="CV61" s="255" t="str">
        <f>IF($CT61='Classificação geral'!$B54,'Classificação geral'!$D54,"")</f>
        <v/>
      </c>
      <c r="CW61" s="255" t="str">
        <f>IF($CT61='Classificação geral'!$B54,'Classificação geral'!$H54,"")</f>
        <v/>
      </c>
      <c r="CX61" s="255" t="str">
        <f>IF($CW61='Classificação geral'!$H54,'Classificação geral'!$I54,"")</f>
        <v/>
      </c>
      <c r="CY61" s="255" t="str">
        <f>IF($CX61='Classificação geral'!$I54,'Classificação geral'!$AA54,"")</f>
        <v/>
      </c>
      <c r="CZ61" s="255" t="str">
        <f>IF($CX61='Classificação geral'!$I54,'Classificação geral'!$AC54,"")</f>
        <v/>
      </c>
      <c r="DA61" s="255" t="str">
        <f>IF($CX61='Classificação geral'!$I54,'Classificação geral'!$AD54,"")</f>
        <v/>
      </c>
      <c r="DB61" s="255" t="str">
        <f>IF($CX61='Classificação geral'!$I54,'Classificação geral'!$M54,"")</f>
        <v/>
      </c>
      <c r="DC61" s="255" t="str">
        <f>IF($CX61='Classificação geral'!$I54,'Classificação geral'!$AH54,"")</f>
        <v/>
      </c>
      <c r="DD61" s="256" t="str">
        <f>IFERROR(RANK(DC61,DC:DC,0)+ COUNTIF($DC$12:DC60,DC61),"")</f>
        <v/>
      </c>
      <c r="DF61" s="254" t="str">
        <f>IFERROR(IF(AND('Classificação geral'!$H54="mas",'Classificação geral'!$I54=1,'Classificação geral'!$G54="Tapete"),'Classificação geral'!$A54,""),"")</f>
        <v/>
      </c>
      <c r="DG61" s="254" t="str">
        <f>IFERROR(IF(AND('Classificação geral'!$H54="mas",'Classificação geral'!$I54=1,'Classificação geral'!$G54="Tapete"),'Classificação geral'!$B54,""),"")</f>
        <v/>
      </c>
      <c r="DH61" s="255" t="str">
        <f>IF($DG61='Classificação geral'!$B54,'Classificação geral'!$C54,"")</f>
        <v/>
      </c>
      <c r="DI61" s="255" t="str">
        <f>IF($DG61='Classificação geral'!$B54,'Classificação geral'!$D54,"")</f>
        <v/>
      </c>
      <c r="DJ61" s="255" t="str">
        <f>IF($DG61='Classificação geral'!$B54,'Classificação geral'!$H54,"")</f>
        <v/>
      </c>
      <c r="DK61" s="254" t="str">
        <f>IFERROR(IF(AND($DJ61="mas",'Classificação geral'!$I54=1),'Classificação geral'!I54,""),"")</f>
        <v/>
      </c>
      <c r="DL61" s="254" t="str">
        <f>IFERROR(IF(AND($DJ61="mas",'Classificação geral'!$I54=1),'Classificação geral'!AA54,""),"")</f>
        <v/>
      </c>
      <c r="DM61" s="254" t="str">
        <f>IFERROR(IF(AND($DJ61="mas",'Classificação geral'!$I54=1),'Classificação geral'!AC54,""),"")</f>
        <v/>
      </c>
      <c r="DN61" s="254" t="str">
        <f>IFERROR(IF(AND($DJ61="mas",'Classificação geral'!$I54=1),'Classificação geral'!AD54,""),"")</f>
        <v/>
      </c>
      <c r="DO61" s="254" t="str">
        <f>IFERROR(IF(AND($DJ61="mas",'Classificação geral'!$I54=1),'Classificação geral'!M54,""),"")</f>
        <v/>
      </c>
      <c r="DP61" s="254" t="str">
        <f>IFERROR(IF(AND($DJ61="mas",'Classificação geral'!$I54=1),'Classificação geral'!AH54,""),"")</f>
        <v/>
      </c>
      <c r="DQ61" s="256" t="str">
        <f>IFERROR(RANK(DP61,DP:DP,0)+ COUNTIF($DP$12:DP60,DP61),"")</f>
        <v/>
      </c>
      <c r="DS61" s="254" t="str">
        <f>IFERROR(IF(AND('Classificação geral'!$H54="fem",'Classificação geral'!$I54=2,'Classificação geral'!$G54="Tapete"),'Classificação geral'!$A54,""),"")</f>
        <v/>
      </c>
      <c r="DT61" s="254" t="str">
        <f>IFERROR(IF(AND('Classificação geral'!$H54="fem",'Classificação geral'!$I54=2,'Classificação geral'!$G54="Tapete"),'Classificação geral'!$B54,""),"")</f>
        <v/>
      </c>
      <c r="DU61" s="255" t="str">
        <f>IF($DT61='Classificação geral'!$B54,'Classificação geral'!$C54,"")</f>
        <v/>
      </c>
      <c r="DV61" s="255" t="str">
        <f>IF($DT61='Classificação geral'!$B54,'Classificação geral'!$D54,"")</f>
        <v/>
      </c>
      <c r="DW61" s="255" t="str">
        <f>IF($DT61='Classificação geral'!$B54,'Classificação geral'!$H54,"")</f>
        <v/>
      </c>
      <c r="DX61" s="254" t="str">
        <f>IFERROR(IF(AND($DW61="fem",'Classificação geral'!$I54=2),'Classificação geral'!I54,""),"")</f>
        <v/>
      </c>
      <c r="DY61" s="254" t="str">
        <f>IFERROR(IF(AND($DW61="fem",'Classificação geral'!$I54=2),'Classificação geral'!AA54,""),"")</f>
        <v/>
      </c>
      <c r="DZ61" s="254" t="str">
        <f>IFERROR(IF(AND($DW61="fem",'Classificação geral'!$I54=2),'Classificação geral'!AC54,""),"")</f>
        <v/>
      </c>
      <c r="EA61" s="254" t="str">
        <f>IFERROR(IF(AND($DW61="fem",'Classificação geral'!$I54=2),'Classificação geral'!AD54,""),"")</f>
        <v/>
      </c>
      <c r="EB61" s="254" t="str">
        <f>IFERROR(IF(AND($DW61="fem",'Classificação geral'!$I54=2),'Classificação geral'!M54,""),"")</f>
        <v/>
      </c>
      <c r="EC61" s="254" t="str">
        <f>IFERROR(IF(AND($DW61="fem",'Classificação geral'!$I54=2),'Classificação geral'!AH54,""),"")</f>
        <v/>
      </c>
      <c r="ED61" s="256" t="str">
        <f>IFERROR(RANK(EC61,EC:EC,0)+ COUNTIF(EC$12:$EC59,EC61),"")</f>
        <v/>
      </c>
      <c r="EE61" s="244"/>
      <c r="EF61" s="254" t="str">
        <f>IFERROR(IF(AND('Classificação geral'!$H54="mas",'Classificação geral'!$I54=2,'Classificação geral'!$G54="Tapete"),'Classificação geral'!$A54,""),"")</f>
        <v/>
      </c>
      <c r="EG61" s="254" t="str">
        <f>IFERROR(IF(AND('Classificação geral'!$H54="mas",'Classificação geral'!$I54=2,'Classificação geral'!$G54="Tapete"),'Classificação geral'!$B54,""),"")</f>
        <v/>
      </c>
      <c r="EH61" s="255" t="str">
        <f>IF($EG61='Classificação geral'!$B54,'Classificação geral'!$C54,"")</f>
        <v/>
      </c>
      <c r="EI61" s="255" t="str">
        <f>IF($EG61='Classificação geral'!$B54,'Classificação geral'!$D54,"")</f>
        <v/>
      </c>
      <c r="EJ61" s="255" t="str">
        <f>IF($EG61='Classificação geral'!$B54,'Classificação geral'!$H54,"")</f>
        <v/>
      </c>
      <c r="EK61" s="254" t="str">
        <f>IFERROR(IF(AND($EJ61="mas",'Classificação geral'!$I54=2),'Classificação geral'!I54,""),"")</f>
        <v/>
      </c>
      <c r="EL61" s="254" t="str">
        <f>IFERROR(IF(AND($EJ61="mas",'Classificação geral'!$I54=2),'Classificação geral'!AA54,""),"")</f>
        <v/>
      </c>
      <c r="EM61" s="254" t="str">
        <f>IFERROR(IF(AND($EJ61="mas",'Classificação geral'!$I54=2),'Classificação geral'!AC54,""),"")</f>
        <v/>
      </c>
      <c r="EN61" s="254" t="str">
        <f>IFERROR(IF(AND($EJ61="mas",'Classificação geral'!$I54=2),'Classificação geral'!AD54,""),"")</f>
        <v/>
      </c>
      <c r="EO61" s="254" t="str">
        <f>IFERROR(IF(AND($EJ61="mas",'Classificação geral'!$I54=2),'Classificação geral'!M54,""),"")</f>
        <v/>
      </c>
      <c r="EP61" s="254" t="str">
        <f>IFERROR(IF(AND($EJ61="mas",'Classificação geral'!$I54=2),'Classificação geral'!AH54,""),"")</f>
        <v/>
      </c>
      <c r="EQ61" s="256" t="str">
        <f>IFERROR(RANK(EP61,EP:EP,0)+ COUNTIF($EP$12:EP$12,EP61),"")</f>
        <v/>
      </c>
      <c r="ER61" s="244"/>
      <c r="ES61" s="254" t="str">
        <f>IFERROR(IF(AND('Classificação geral'!$H54="fem",'Classificação geral'!$I54=3,'Classificação geral'!$G54="Tapete"),'Classificação geral'!$A54,""),"")</f>
        <v/>
      </c>
      <c r="ET61" s="254" t="str">
        <f>IFERROR(IF(AND('Classificação geral'!$H54="fem",'Classificação geral'!$I54=3,'Classificação geral'!$G54="Tapete"),'Classificação geral'!$B54,""),"")</f>
        <v/>
      </c>
      <c r="EU61" s="255" t="str">
        <f>IF($ET61='Classificação geral'!$B54,'Classificação geral'!$C54,"")</f>
        <v/>
      </c>
      <c r="EV61" s="255" t="str">
        <f>IF($ET61='Classificação geral'!$B54,'Classificação geral'!$D54,"")</f>
        <v/>
      </c>
      <c r="EW61" s="255" t="str">
        <f>IF($ET61='Classificação geral'!$B54,'Classificação geral'!$H54,"")</f>
        <v/>
      </c>
      <c r="EX61" s="255" t="str">
        <f>IF($EW61='Classificação geral'!$H54,'Classificação geral'!$I54,"")</f>
        <v/>
      </c>
      <c r="EY61" s="255" t="str">
        <f>IF($EX61='Classificação geral'!$I54,'Classificação geral'!$AA54,"")</f>
        <v/>
      </c>
      <c r="EZ61" s="255" t="str">
        <f>IF($EX61='Classificação geral'!$I54,'Classificação geral'!$AC54,"")</f>
        <v/>
      </c>
      <c r="FA61" s="255" t="str">
        <f>IF($EX61='Classificação geral'!$I54,'Classificação geral'!$AD54,"")</f>
        <v/>
      </c>
      <c r="FB61" s="255" t="str">
        <f>IF($EX61='Classificação geral'!$I54,'Classificação geral'!$M54,"")</f>
        <v/>
      </c>
      <c r="FC61" s="255" t="str">
        <f>IF($EX61='Classificação geral'!$I54,'Classificação geral'!$AH54,"")</f>
        <v/>
      </c>
      <c r="FD61" s="256" t="str">
        <f>IFERROR(RANK(FC61,FC:FC,0)+ COUNTIF($FC$12:FC59,FC61),"")</f>
        <v/>
      </c>
      <c r="FE61" s="244"/>
      <c r="FF61" s="254" t="str">
        <f>IFERROR(IF(AND('Classificação geral'!$H54="mas",'Classificação geral'!$I54=3,'Classificação geral'!$G54="Tapete"),'Classificação geral'!$A54,""),"")</f>
        <v/>
      </c>
      <c r="FG61" s="254" t="str">
        <f>IFERROR(IF(AND('Classificação geral'!$H54="mas",'Classificação geral'!$I54=3,'Classificação geral'!$G54="Tapete"),'Classificação geral'!$B54,""),"")</f>
        <v/>
      </c>
      <c r="FH61" s="255" t="str">
        <f>IF($FG61='Classificação geral'!$B54,'Classificação geral'!$C54,"")</f>
        <v/>
      </c>
      <c r="FI61" s="255" t="str">
        <f>IF($FG61='Classificação geral'!$B54,'Classificação geral'!$D54,"")</f>
        <v/>
      </c>
      <c r="FJ61" s="255" t="str">
        <f>IF($FG61='Classificação geral'!$B54,'Classificação geral'!$H54,"")</f>
        <v/>
      </c>
      <c r="FK61" s="254" t="str">
        <f>IFERROR(IF(AND($FJ61="mas",'Classificação geral'!$I54=3),'Classificação geral'!I54,""),"")</f>
        <v/>
      </c>
      <c r="FL61" s="254" t="str">
        <f>IFERROR(IF(AND($FJ61="mas",'Classificação geral'!$I54=3),'Classificação geral'!AA54,""),"")</f>
        <v/>
      </c>
      <c r="FM61" s="254" t="str">
        <f>IFERROR(IF(AND($FJ61="mas",'Classificação geral'!$I54=3),'Classificação geral'!AC54,""),"")</f>
        <v/>
      </c>
      <c r="FN61" s="254" t="str">
        <f>IFERROR(IF(AND($FJ61="mas",'Classificação geral'!$I54=3),'Classificação geral'!AD54,""),"")</f>
        <v/>
      </c>
      <c r="FO61" s="254" t="str">
        <f>IFERROR(IF(AND($FJ61="mas",'Classificação geral'!$I54=3),'Classificação geral'!M54,""),"")</f>
        <v/>
      </c>
      <c r="FP61" s="254" t="str">
        <f>IFERROR(IF(AND($FJ61="mas",'Classificação geral'!$I54=3),'Classificação geral'!AH54,""),"")</f>
        <v/>
      </c>
      <c r="FQ61" s="256" t="str">
        <f>IFERROR(RANK(FP61,FP:FP,0)+ COUNTIF(FP$12:$FP59,FP61),"")</f>
        <v/>
      </c>
    </row>
    <row r="62" spans="2:173" s="304" customFormat="1" ht="24.75" customHeight="1" x14ac:dyDescent="0.4">
      <c r="B62" s="309" t="str">
        <f t="shared" si="0"/>
        <v/>
      </c>
      <c r="C62" s="292" t="str">
        <f t="shared" si="1"/>
        <v/>
      </c>
      <c r="D62" s="292" t="str">
        <f t="shared" si="2"/>
        <v/>
      </c>
      <c r="E62" s="292" t="str">
        <f t="shared" si="3"/>
        <v/>
      </c>
      <c r="F62" s="293" t="str">
        <f t="shared" si="4"/>
        <v/>
      </c>
      <c r="G62" s="293" t="str">
        <f t="shared" si="5"/>
        <v/>
      </c>
      <c r="H62" s="294" t="str">
        <f t="shared" si="6"/>
        <v/>
      </c>
      <c r="I62" s="294" t="str">
        <f t="shared" si="7"/>
        <v/>
      </c>
      <c r="J62" s="294" t="str">
        <f t="shared" si="8"/>
        <v/>
      </c>
      <c r="K62" s="294" t="str">
        <f t="shared" si="9"/>
        <v/>
      </c>
      <c r="L62" s="294" t="str">
        <f t="shared" si="10"/>
        <v/>
      </c>
      <c r="M62" s="295">
        <v>49</v>
      </c>
      <c r="N62" s="296"/>
      <c r="O62" s="296"/>
      <c r="P62" s="309" t="str">
        <f t="shared" si="11"/>
        <v/>
      </c>
      <c r="Q62" s="292" t="str">
        <f t="shared" si="12"/>
        <v/>
      </c>
      <c r="R62" s="292" t="str">
        <f t="shared" si="13"/>
        <v/>
      </c>
      <c r="S62" s="292" t="str">
        <f t="shared" si="14"/>
        <v/>
      </c>
      <c r="T62" s="293" t="str">
        <f t="shared" si="15"/>
        <v/>
      </c>
      <c r="U62" s="293" t="str">
        <f t="shared" si="16"/>
        <v/>
      </c>
      <c r="V62" s="294" t="str">
        <f t="shared" si="17"/>
        <v/>
      </c>
      <c r="W62" s="294" t="str">
        <f t="shared" si="18"/>
        <v/>
      </c>
      <c r="X62" s="294" t="str">
        <f t="shared" si="19"/>
        <v/>
      </c>
      <c r="Y62" s="294" t="str">
        <f t="shared" si="20"/>
        <v/>
      </c>
      <c r="Z62" s="294" t="str">
        <f t="shared" si="21"/>
        <v/>
      </c>
      <c r="AA62" s="295">
        <v>49</v>
      </c>
      <c r="AB62" s="296"/>
      <c r="AC62" s="297"/>
      <c r="AD62" s="310" t="str">
        <f t="shared" si="22"/>
        <v/>
      </c>
      <c r="AE62" s="292" t="str">
        <f t="shared" si="23"/>
        <v/>
      </c>
      <c r="AF62" s="292" t="str">
        <f t="shared" si="24"/>
        <v/>
      </c>
      <c r="AG62" s="293" t="str">
        <f t="shared" si="25"/>
        <v/>
      </c>
      <c r="AH62" s="293" t="str">
        <f t="shared" si="26"/>
        <v/>
      </c>
      <c r="AI62" s="293" t="str">
        <f t="shared" si="27"/>
        <v/>
      </c>
      <c r="AJ62" s="294" t="str">
        <f t="shared" si="28"/>
        <v/>
      </c>
      <c r="AK62" s="294" t="str">
        <f t="shared" si="29"/>
        <v/>
      </c>
      <c r="AL62" s="294" t="str">
        <f t="shared" si="30"/>
        <v/>
      </c>
      <c r="AM62" s="294" t="str">
        <f t="shared" si="31"/>
        <v/>
      </c>
      <c r="AN62" s="294" t="str">
        <f t="shared" si="32"/>
        <v/>
      </c>
      <c r="AO62" s="295">
        <v>49</v>
      </c>
      <c r="AP62" s="296"/>
      <c r="AQ62" s="296"/>
      <c r="AR62" s="310" t="str">
        <f t="shared" si="33"/>
        <v/>
      </c>
      <c r="AS62" s="292" t="str">
        <f t="shared" si="34"/>
        <v/>
      </c>
      <c r="AT62" s="292" t="str">
        <f t="shared" si="35"/>
        <v/>
      </c>
      <c r="AU62" s="293" t="str">
        <f t="shared" si="36"/>
        <v/>
      </c>
      <c r="AV62" s="293" t="str">
        <f t="shared" si="37"/>
        <v/>
      </c>
      <c r="AW62" s="293" t="str">
        <f t="shared" si="38"/>
        <v/>
      </c>
      <c r="AX62" s="294" t="str">
        <f t="shared" si="39"/>
        <v/>
      </c>
      <c r="AY62" s="294" t="str">
        <f t="shared" si="40"/>
        <v/>
      </c>
      <c r="AZ62" s="294" t="str">
        <f t="shared" si="41"/>
        <v/>
      </c>
      <c r="BA62" s="294" t="str">
        <f t="shared" si="42"/>
        <v/>
      </c>
      <c r="BB62" s="294" t="str">
        <f t="shared" si="43"/>
        <v/>
      </c>
      <c r="BC62" s="295">
        <v>49</v>
      </c>
      <c r="BD62" s="297"/>
      <c r="BE62" s="297"/>
      <c r="BF62" s="309" t="str">
        <f t="shared" si="44"/>
        <v/>
      </c>
      <c r="BG62" s="292" t="str">
        <f t="shared" si="45"/>
        <v/>
      </c>
      <c r="BH62" s="292" t="str">
        <f t="shared" si="46"/>
        <v/>
      </c>
      <c r="BI62" s="292" t="str">
        <f t="shared" si="47"/>
        <v/>
      </c>
      <c r="BJ62" s="293" t="str">
        <f t="shared" si="48"/>
        <v/>
      </c>
      <c r="BK62" s="293" t="str">
        <f t="shared" si="49"/>
        <v/>
      </c>
      <c r="BL62" s="293" t="str">
        <f t="shared" si="50"/>
        <v/>
      </c>
      <c r="BM62" s="293" t="str">
        <f t="shared" si="51"/>
        <v/>
      </c>
      <c r="BN62" s="293" t="str">
        <f t="shared" si="52"/>
        <v/>
      </c>
      <c r="BO62" s="293" t="str">
        <f t="shared" si="53"/>
        <v/>
      </c>
      <c r="BP62" s="294" t="str">
        <f t="shared" si="54"/>
        <v/>
      </c>
      <c r="BQ62" s="295">
        <v>49</v>
      </c>
      <c r="BR62" s="296"/>
      <c r="BS62" s="296"/>
      <c r="BT62" s="309" t="str">
        <f t="shared" si="55"/>
        <v/>
      </c>
      <c r="BU62" s="292" t="str">
        <f t="shared" si="56"/>
        <v/>
      </c>
      <c r="BV62" s="292" t="str">
        <f t="shared" si="57"/>
        <v/>
      </c>
      <c r="BW62" s="292" t="str">
        <f t="shared" si="58"/>
        <v/>
      </c>
      <c r="BX62" s="293" t="str">
        <f t="shared" si="59"/>
        <v/>
      </c>
      <c r="BY62" s="293" t="str">
        <f t="shared" si="60"/>
        <v/>
      </c>
      <c r="BZ62" s="294" t="str">
        <f t="shared" si="61"/>
        <v/>
      </c>
      <c r="CA62" s="294" t="str">
        <f t="shared" si="62"/>
        <v/>
      </c>
      <c r="CB62" s="294" t="str">
        <f t="shared" si="63"/>
        <v/>
      </c>
      <c r="CC62" s="294" t="str">
        <f t="shared" si="64"/>
        <v/>
      </c>
      <c r="CD62" s="294" t="str">
        <f t="shared" si="65"/>
        <v/>
      </c>
      <c r="CE62" s="295">
        <v>49</v>
      </c>
      <c r="CF62" s="224"/>
      <c r="CG62" s="224"/>
      <c r="CH62" s="224"/>
      <c r="CI62" s="224"/>
      <c r="CJ62" s="224"/>
      <c r="CK62" s="224"/>
      <c r="CL62" s="224"/>
      <c r="CM62" s="224"/>
      <c r="CN62" s="224"/>
      <c r="CO62" s="224"/>
      <c r="CP62" s="224"/>
      <c r="CQ62" s="224"/>
      <c r="CR62" s="224"/>
      <c r="CS62" s="254" t="str">
        <f>IFERROR(IF(AND('Classificação geral'!$H55="FEM",'Classificação geral'!$I55=1,'Classificação geral'!G55="Tapete"),'Classificação geral'!A55,""),"")</f>
        <v/>
      </c>
      <c r="CT62" s="254" t="str">
        <f>IFERROR(IF(AND('Classificação geral'!$H55="FEM",'Classificação geral'!$I55=1,'Classificação geral'!G55="Tapete"),'Classificação geral'!$B55,""),"")</f>
        <v/>
      </c>
      <c r="CU62" s="255" t="str">
        <f>IF($CT62='Classificação geral'!$B55,'Classificação geral'!$C55,"")</f>
        <v/>
      </c>
      <c r="CV62" s="255" t="str">
        <f>IF($CT62='Classificação geral'!$B55,'Classificação geral'!$D55,"")</f>
        <v/>
      </c>
      <c r="CW62" s="255" t="str">
        <f>IF($CT62='Classificação geral'!$B55,'Classificação geral'!$H55,"")</f>
        <v/>
      </c>
      <c r="CX62" s="255" t="str">
        <f>IF($CW62='Classificação geral'!$H55,'Classificação geral'!$I55,"")</f>
        <v/>
      </c>
      <c r="CY62" s="255" t="str">
        <f>IF($CX62='Classificação geral'!$I55,'Classificação geral'!$AA55,"")</f>
        <v/>
      </c>
      <c r="CZ62" s="255" t="str">
        <f>IF($CX62='Classificação geral'!$I55,'Classificação geral'!$AC55,"")</f>
        <v/>
      </c>
      <c r="DA62" s="255" t="str">
        <f>IF($CX62='Classificação geral'!$I55,'Classificação geral'!$AD55,"")</f>
        <v/>
      </c>
      <c r="DB62" s="255" t="str">
        <f>IF($CX62='Classificação geral'!$I55,'Classificação geral'!$M55,"")</f>
        <v/>
      </c>
      <c r="DC62" s="255" t="str">
        <f>IF($CX62='Classificação geral'!$I55,'Classificação geral'!$AH55,"")</f>
        <v/>
      </c>
      <c r="DD62" s="256" t="str">
        <f>IFERROR(RANK(DC62,DC:DC,0)+ COUNTIF($DC$12:DC61,DC62),"")</f>
        <v/>
      </c>
      <c r="DF62" s="254" t="str">
        <f>IFERROR(IF(AND('Classificação geral'!$H55="mas",'Classificação geral'!$I55=1,'Classificação geral'!$G55="Tapete"),'Classificação geral'!$A55,""),"")</f>
        <v/>
      </c>
      <c r="DG62" s="254" t="str">
        <f>IFERROR(IF(AND('Classificação geral'!$H55="mas",'Classificação geral'!$I55=1,'Classificação geral'!$G55="Tapete"),'Classificação geral'!$B55,""),"")</f>
        <v/>
      </c>
      <c r="DH62" s="255" t="str">
        <f>IF($DG62='Classificação geral'!$B55,'Classificação geral'!$C55,"")</f>
        <v/>
      </c>
      <c r="DI62" s="255" t="str">
        <f>IF($DG62='Classificação geral'!$B55,'Classificação geral'!$D55,"")</f>
        <v/>
      </c>
      <c r="DJ62" s="255" t="str">
        <f>IF($DG62='Classificação geral'!$B55,'Classificação geral'!$H55,"")</f>
        <v/>
      </c>
      <c r="DK62" s="254" t="str">
        <f>IFERROR(IF(AND($DJ62="mas",'Classificação geral'!$I55=1),'Classificação geral'!I55,""),"")</f>
        <v/>
      </c>
      <c r="DL62" s="254" t="str">
        <f>IFERROR(IF(AND($DJ62="mas",'Classificação geral'!$I55=1),'Classificação geral'!AA55,""),"")</f>
        <v/>
      </c>
      <c r="DM62" s="254" t="str">
        <f>IFERROR(IF(AND($DJ62="mas",'Classificação geral'!$I55=1),'Classificação geral'!AC55,""),"")</f>
        <v/>
      </c>
      <c r="DN62" s="254" t="str">
        <f>IFERROR(IF(AND($DJ62="mas",'Classificação geral'!$I55=1),'Classificação geral'!AD55,""),"")</f>
        <v/>
      </c>
      <c r="DO62" s="254" t="str">
        <f>IFERROR(IF(AND($DJ62="mas",'Classificação geral'!$I55=1),'Classificação geral'!M55,""),"")</f>
        <v/>
      </c>
      <c r="DP62" s="254" t="str">
        <f>IFERROR(IF(AND($DJ62="mas",'Classificação geral'!$I55=1),'Classificação geral'!AH55,""),"")</f>
        <v/>
      </c>
      <c r="DQ62" s="256" t="str">
        <f>IFERROR(RANK(DP62,DP:DP,0)+ COUNTIF($DP$12:DP61,DP62),"")</f>
        <v/>
      </c>
      <c r="DS62" s="254" t="str">
        <f>IFERROR(IF(AND('Classificação geral'!$H55="fem",'Classificação geral'!$I55=2,'Classificação geral'!$G55="Tapete"),'Classificação geral'!$A55,""),"")</f>
        <v/>
      </c>
      <c r="DT62" s="254" t="str">
        <f>IFERROR(IF(AND('Classificação geral'!$H55="fem",'Classificação geral'!$I55=2,'Classificação geral'!$G55="Tapete"),'Classificação geral'!$B55,""),"")</f>
        <v/>
      </c>
      <c r="DU62" s="255" t="str">
        <f>IF($DT62='Classificação geral'!$B55,'Classificação geral'!$C55,"")</f>
        <v/>
      </c>
      <c r="DV62" s="255" t="str">
        <f>IF($DT62='Classificação geral'!$B55,'Classificação geral'!$D55,"")</f>
        <v/>
      </c>
      <c r="DW62" s="255" t="str">
        <f>IF($DT62='Classificação geral'!$B55,'Classificação geral'!$H55,"")</f>
        <v/>
      </c>
      <c r="DX62" s="254" t="str">
        <f>IFERROR(IF(AND($DW62="fem",'Classificação geral'!$I55=2),'Classificação geral'!I55,""),"")</f>
        <v/>
      </c>
      <c r="DY62" s="254" t="str">
        <f>IFERROR(IF(AND($DW62="fem",'Classificação geral'!$I55=2),'Classificação geral'!AA55,""),"")</f>
        <v/>
      </c>
      <c r="DZ62" s="254" t="str">
        <f>IFERROR(IF(AND($DW62="fem",'Classificação geral'!$I55=2),'Classificação geral'!AC55,""),"")</f>
        <v/>
      </c>
      <c r="EA62" s="254" t="str">
        <f>IFERROR(IF(AND($DW62="fem",'Classificação geral'!$I55=2),'Classificação geral'!AD55,""),"")</f>
        <v/>
      </c>
      <c r="EB62" s="254" t="str">
        <f>IFERROR(IF(AND($DW62="fem",'Classificação geral'!$I55=2),'Classificação geral'!M55,""),"")</f>
        <v/>
      </c>
      <c r="EC62" s="254" t="str">
        <f>IFERROR(IF(AND($DW62="fem",'Classificação geral'!$I55=2),'Classificação geral'!AH55,""),"")</f>
        <v/>
      </c>
      <c r="ED62" s="256" t="str">
        <f>IFERROR(RANK(EC62,EC:EC,0)+ COUNTIF(EC$12:$EC60,EC62),"")</f>
        <v/>
      </c>
      <c r="EE62" s="244"/>
      <c r="EF62" s="254" t="str">
        <f>IFERROR(IF(AND('Classificação geral'!$H55="mas",'Classificação geral'!$I55=2,'Classificação geral'!$G55="Tapete"),'Classificação geral'!$A55,""),"")</f>
        <v/>
      </c>
      <c r="EG62" s="254" t="str">
        <f>IFERROR(IF(AND('Classificação geral'!$H55="mas",'Classificação geral'!$I55=2,'Classificação geral'!$G55="Tapete"),'Classificação geral'!$B55,""),"")</f>
        <v/>
      </c>
      <c r="EH62" s="255" t="str">
        <f>IF($EG62='Classificação geral'!$B55,'Classificação geral'!$C55,"")</f>
        <v/>
      </c>
      <c r="EI62" s="255" t="str">
        <f>IF($EG62='Classificação geral'!$B55,'Classificação geral'!$D55,"")</f>
        <v/>
      </c>
      <c r="EJ62" s="255" t="str">
        <f>IF($EG62='Classificação geral'!$B55,'Classificação geral'!$H55,"")</f>
        <v/>
      </c>
      <c r="EK62" s="254" t="str">
        <f>IFERROR(IF(AND($EJ62="mas",'Classificação geral'!$I55=2),'Classificação geral'!I55,""),"")</f>
        <v/>
      </c>
      <c r="EL62" s="254" t="str">
        <f>IFERROR(IF(AND($EJ62="mas",'Classificação geral'!$I55=2),'Classificação geral'!AA55,""),"")</f>
        <v/>
      </c>
      <c r="EM62" s="254" t="str">
        <f>IFERROR(IF(AND($EJ62="mas",'Classificação geral'!$I55=2),'Classificação geral'!AC55,""),"")</f>
        <v/>
      </c>
      <c r="EN62" s="254" t="str">
        <f>IFERROR(IF(AND($EJ62="mas",'Classificação geral'!$I55=2),'Classificação geral'!AD55,""),"")</f>
        <v/>
      </c>
      <c r="EO62" s="254" t="str">
        <f>IFERROR(IF(AND($EJ62="mas",'Classificação geral'!$I55=2),'Classificação geral'!M55,""),"")</f>
        <v/>
      </c>
      <c r="EP62" s="254" t="str">
        <f>IFERROR(IF(AND($EJ62="mas",'Classificação geral'!$I55=2),'Classificação geral'!AH55,""),"")</f>
        <v/>
      </c>
      <c r="EQ62" s="256" t="str">
        <f>IFERROR(RANK(EP62,EP:EP,0)+ COUNTIF($EP$12:EP$12,EP62),"")</f>
        <v/>
      </c>
      <c r="ER62" s="244"/>
      <c r="ES62" s="254" t="str">
        <f>IFERROR(IF(AND('Classificação geral'!$H55="fem",'Classificação geral'!$I55=3,'Classificação geral'!$G55="Tapete"),'Classificação geral'!$A55,""),"")</f>
        <v/>
      </c>
      <c r="ET62" s="254" t="str">
        <f>IFERROR(IF(AND('Classificação geral'!$H55="fem",'Classificação geral'!$I55=3,'Classificação geral'!$G55="Tapete"),'Classificação geral'!$B55,""),"")</f>
        <v/>
      </c>
      <c r="EU62" s="255" t="str">
        <f>IF($ET62='Classificação geral'!$B55,'Classificação geral'!$C55,"")</f>
        <v/>
      </c>
      <c r="EV62" s="255" t="str">
        <f>IF($ET62='Classificação geral'!$B55,'Classificação geral'!$D55,"")</f>
        <v/>
      </c>
      <c r="EW62" s="255" t="str">
        <f>IF($ET62='Classificação geral'!$B55,'Classificação geral'!$H55,"")</f>
        <v/>
      </c>
      <c r="EX62" s="255" t="str">
        <f>IF($EW62='Classificação geral'!$H55,'Classificação geral'!$I55,"")</f>
        <v/>
      </c>
      <c r="EY62" s="255" t="str">
        <f>IF($EX62='Classificação geral'!$I55,'Classificação geral'!$AA55,"")</f>
        <v/>
      </c>
      <c r="EZ62" s="255" t="str">
        <f>IF($EX62='Classificação geral'!$I55,'Classificação geral'!$AC55,"")</f>
        <v/>
      </c>
      <c r="FA62" s="255" t="str">
        <f>IF($EX62='Classificação geral'!$I55,'Classificação geral'!$AD55,"")</f>
        <v/>
      </c>
      <c r="FB62" s="255" t="str">
        <f>IF($EX62='Classificação geral'!$I55,'Classificação geral'!$M55,"")</f>
        <v/>
      </c>
      <c r="FC62" s="255" t="str">
        <f>IF($EX62='Classificação geral'!$I55,'Classificação geral'!$AH55,"")</f>
        <v/>
      </c>
      <c r="FD62" s="256" t="str">
        <f>IFERROR(RANK(FC62,FC:FC,0)+ COUNTIF($FC$12:FC60,FC62),"")</f>
        <v/>
      </c>
      <c r="FE62" s="244"/>
      <c r="FF62" s="254" t="str">
        <f>IFERROR(IF(AND('Classificação geral'!$H55="mas",'Classificação geral'!$I55=3,'Classificação geral'!$G55="Tapete"),'Classificação geral'!$A55,""),"")</f>
        <v/>
      </c>
      <c r="FG62" s="254" t="str">
        <f>IFERROR(IF(AND('Classificação geral'!$H55="mas",'Classificação geral'!$I55=3,'Classificação geral'!$G55="Tapete"),'Classificação geral'!$B55,""),"")</f>
        <v/>
      </c>
      <c r="FH62" s="255" t="str">
        <f>IF($FG62='Classificação geral'!$B55,'Classificação geral'!$C55,"")</f>
        <v/>
      </c>
      <c r="FI62" s="255" t="str">
        <f>IF($FG62='Classificação geral'!$B55,'Classificação geral'!$D55,"")</f>
        <v/>
      </c>
      <c r="FJ62" s="255" t="str">
        <f>IF($FG62='Classificação geral'!$B55,'Classificação geral'!$H55,"")</f>
        <v/>
      </c>
      <c r="FK62" s="254" t="str">
        <f>IFERROR(IF(AND($FJ62="mas",'Classificação geral'!$I55=3),'Classificação geral'!I55,""),"")</f>
        <v/>
      </c>
      <c r="FL62" s="254" t="str">
        <f>IFERROR(IF(AND($FJ62="mas",'Classificação geral'!$I55=3),'Classificação geral'!AA55,""),"")</f>
        <v/>
      </c>
      <c r="FM62" s="254" t="str">
        <f>IFERROR(IF(AND($FJ62="mas",'Classificação geral'!$I55=3),'Classificação geral'!AC55,""),"")</f>
        <v/>
      </c>
      <c r="FN62" s="254" t="str">
        <f>IFERROR(IF(AND($FJ62="mas",'Classificação geral'!$I55=3),'Classificação geral'!AD55,""),"")</f>
        <v/>
      </c>
      <c r="FO62" s="254" t="str">
        <f>IFERROR(IF(AND($FJ62="mas",'Classificação geral'!$I55=3),'Classificação geral'!M55,""),"")</f>
        <v/>
      </c>
      <c r="FP62" s="254" t="str">
        <f>IFERROR(IF(AND($FJ62="mas",'Classificação geral'!$I55=3),'Classificação geral'!AH55,""),"")</f>
        <v/>
      </c>
      <c r="FQ62" s="256" t="str">
        <f>IFERROR(RANK(FP62,FP:FP,0)+ COUNTIF(FP$12:$FP60,FP62),"")</f>
        <v/>
      </c>
    </row>
    <row r="63" spans="2:173" s="304" customFormat="1" ht="24.75" customHeight="1" x14ac:dyDescent="0.4">
      <c r="B63" s="309" t="str">
        <f t="shared" si="0"/>
        <v/>
      </c>
      <c r="C63" s="292" t="str">
        <f t="shared" si="1"/>
        <v/>
      </c>
      <c r="D63" s="292" t="str">
        <f t="shared" si="2"/>
        <v/>
      </c>
      <c r="E63" s="292" t="str">
        <f t="shared" si="3"/>
        <v/>
      </c>
      <c r="F63" s="293" t="str">
        <f t="shared" si="4"/>
        <v/>
      </c>
      <c r="G63" s="293" t="str">
        <f t="shared" si="5"/>
        <v/>
      </c>
      <c r="H63" s="294" t="str">
        <f t="shared" si="6"/>
        <v/>
      </c>
      <c r="I63" s="294" t="str">
        <f t="shared" si="7"/>
        <v/>
      </c>
      <c r="J63" s="294" t="str">
        <f t="shared" si="8"/>
        <v/>
      </c>
      <c r="K63" s="294" t="str">
        <f t="shared" si="9"/>
        <v/>
      </c>
      <c r="L63" s="294" t="str">
        <f t="shared" si="10"/>
        <v/>
      </c>
      <c r="M63" s="295">
        <v>50</v>
      </c>
      <c r="N63" s="296"/>
      <c r="O63" s="296"/>
      <c r="P63" s="309" t="str">
        <f t="shared" si="11"/>
        <v/>
      </c>
      <c r="Q63" s="292" t="str">
        <f t="shared" si="12"/>
        <v/>
      </c>
      <c r="R63" s="292" t="str">
        <f t="shared" si="13"/>
        <v/>
      </c>
      <c r="S63" s="292" t="str">
        <f t="shared" si="14"/>
        <v/>
      </c>
      <c r="T63" s="293" t="str">
        <f t="shared" si="15"/>
        <v/>
      </c>
      <c r="U63" s="293" t="str">
        <f t="shared" si="16"/>
        <v/>
      </c>
      <c r="V63" s="294" t="str">
        <f t="shared" si="17"/>
        <v/>
      </c>
      <c r="W63" s="294" t="str">
        <f t="shared" si="18"/>
        <v/>
      </c>
      <c r="X63" s="294" t="str">
        <f t="shared" si="19"/>
        <v/>
      </c>
      <c r="Y63" s="294" t="str">
        <f t="shared" si="20"/>
        <v/>
      </c>
      <c r="Z63" s="294" t="str">
        <f t="shared" si="21"/>
        <v/>
      </c>
      <c r="AA63" s="295">
        <v>50</v>
      </c>
      <c r="AB63" s="296"/>
      <c r="AC63" s="297"/>
      <c r="AD63" s="310" t="str">
        <f t="shared" si="22"/>
        <v/>
      </c>
      <c r="AE63" s="292" t="str">
        <f t="shared" si="23"/>
        <v/>
      </c>
      <c r="AF63" s="292" t="str">
        <f t="shared" si="24"/>
        <v/>
      </c>
      <c r="AG63" s="293" t="str">
        <f t="shared" si="25"/>
        <v/>
      </c>
      <c r="AH63" s="293" t="str">
        <f t="shared" si="26"/>
        <v/>
      </c>
      <c r="AI63" s="293" t="str">
        <f t="shared" si="27"/>
        <v/>
      </c>
      <c r="AJ63" s="294" t="str">
        <f t="shared" si="28"/>
        <v/>
      </c>
      <c r="AK63" s="294" t="str">
        <f t="shared" si="29"/>
        <v/>
      </c>
      <c r="AL63" s="294" t="str">
        <f t="shared" si="30"/>
        <v/>
      </c>
      <c r="AM63" s="294" t="str">
        <f t="shared" si="31"/>
        <v/>
      </c>
      <c r="AN63" s="294" t="str">
        <f t="shared" si="32"/>
        <v/>
      </c>
      <c r="AO63" s="295">
        <v>50</v>
      </c>
      <c r="AP63" s="296"/>
      <c r="AQ63" s="296"/>
      <c r="AR63" s="310" t="str">
        <f t="shared" si="33"/>
        <v/>
      </c>
      <c r="AS63" s="292" t="str">
        <f t="shared" si="34"/>
        <v/>
      </c>
      <c r="AT63" s="292" t="str">
        <f t="shared" si="35"/>
        <v/>
      </c>
      <c r="AU63" s="293" t="str">
        <f t="shared" si="36"/>
        <v/>
      </c>
      <c r="AV63" s="293" t="str">
        <f t="shared" si="37"/>
        <v/>
      </c>
      <c r="AW63" s="293" t="str">
        <f t="shared" si="38"/>
        <v/>
      </c>
      <c r="AX63" s="294" t="str">
        <f t="shared" si="39"/>
        <v/>
      </c>
      <c r="AY63" s="294" t="str">
        <f t="shared" si="40"/>
        <v/>
      </c>
      <c r="AZ63" s="294" t="str">
        <f t="shared" si="41"/>
        <v/>
      </c>
      <c r="BA63" s="294" t="str">
        <f t="shared" si="42"/>
        <v/>
      </c>
      <c r="BB63" s="294" t="str">
        <f t="shared" si="43"/>
        <v/>
      </c>
      <c r="BC63" s="295">
        <v>50</v>
      </c>
      <c r="BD63" s="297"/>
      <c r="BE63" s="297"/>
      <c r="BF63" s="309" t="str">
        <f t="shared" si="44"/>
        <v/>
      </c>
      <c r="BG63" s="292" t="str">
        <f t="shared" si="45"/>
        <v/>
      </c>
      <c r="BH63" s="292" t="str">
        <f t="shared" si="46"/>
        <v/>
      </c>
      <c r="BI63" s="292" t="str">
        <f t="shared" si="47"/>
        <v/>
      </c>
      <c r="BJ63" s="293" t="str">
        <f t="shared" si="48"/>
        <v/>
      </c>
      <c r="BK63" s="293" t="str">
        <f t="shared" si="49"/>
        <v/>
      </c>
      <c r="BL63" s="293" t="str">
        <f t="shared" si="50"/>
        <v/>
      </c>
      <c r="BM63" s="293" t="str">
        <f t="shared" si="51"/>
        <v/>
      </c>
      <c r="BN63" s="293" t="str">
        <f t="shared" si="52"/>
        <v/>
      </c>
      <c r="BO63" s="293" t="str">
        <f t="shared" si="53"/>
        <v/>
      </c>
      <c r="BP63" s="294" t="str">
        <f t="shared" si="54"/>
        <v/>
      </c>
      <c r="BQ63" s="295">
        <v>50</v>
      </c>
      <c r="BR63" s="296"/>
      <c r="BS63" s="296"/>
      <c r="BT63" s="309" t="str">
        <f t="shared" si="55"/>
        <v/>
      </c>
      <c r="BU63" s="292" t="str">
        <f t="shared" si="56"/>
        <v/>
      </c>
      <c r="BV63" s="292" t="str">
        <f t="shared" si="57"/>
        <v/>
      </c>
      <c r="BW63" s="292" t="str">
        <f t="shared" si="58"/>
        <v/>
      </c>
      <c r="BX63" s="293" t="str">
        <f t="shared" si="59"/>
        <v/>
      </c>
      <c r="BY63" s="293" t="str">
        <f t="shared" si="60"/>
        <v/>
      </c>
      <c r="BZ63" s="294" t="str">
        <f t="shared" si="61"/>
        <v/>
      </c>
      <c r="CA63" s="294" t="str">
        <f t="shared" si="62"/>
        <v/>
      </c>
      <c r="CB63" s="294" t="str">
        <f t="shared" si="63"/>
        <v/>
      </c>
      <c r="CC63" s="294" t="str">
        <f t="shared" si="64"/>
        <v/>
      </c>
      <c r="CD63" s="294" t="str">
        <f t="shared" si="65"/>
        <v/>
      </c>
      <c r="CE63" s="295">
        <v>50</v>
      </c>
      <c r="CF63" s="224"/>
      <c r="CG63" s="224"/>
      <c r="CH63" s="224"/>
      <c r="CI63" s="224"/>
      <c r="CJ63" s="224"/>
      <c r="CK63" s="224"/>
      <c r="CL63" s="224"/>
      <c r="CM63" s="224"/>
      <c r="CN63" s="224"/>
      <c r="CO63" s="224"/>
      <c r="CP63" s="224"/>
      <c r="CQ63" s="224"/>
      <c r="CR63" s="224"/>
      <c r="CS63" s="254" t="str">
        <f>IFERROR(IF(AND('Classificação geral'!$H56="FEM",'Classificação geral'!$I56=1,'Classificação geral'!G56="Tapete"),'Classificação geral'!A56,""),"")</f>
        <v/>
      </c>
      <c r="CT63" s="254" t="str">
        <f>IFERROR(IF(AND('Classificação geral'!$H56="FEM",'Classificação geral'!$I56=1,'Classificação geral'!G56="Tapete"),'Classificação geral'!$B56,""),"")</f>
        <v/>
      </c>
      <c r="CU63" s="255" t="str">
        <f>IF($CT63='Classificação geral'!$B56,'Classificação geral'!$C56,"")</f>
        <v/>
      </c>
      <c r="CV63" s="255" t="str">
        <f>IF($CT63='Classificação geral'!$B56,'Classificação geral'!$D56,"")</f>
        <v/>
      </c>
      <c r="CW63" s="255" t="str">
        <f>IF($CT63='Classificação geral'!$B56,'Classificação geral'!$H56,"")</f>
        <v/>
      </c>
      <c r="CX63" s="255" t="str">
        <f>IF($CW63='Classificação geral'!$H56,'Classificação geral'!$I56,"")</f>
        <v/>
      </c>
      <c r="CY63" s="255" t="str">
        <f>IF($CX63='Classificação geral'!$I56,'Classificação geral'!$AA56,"")</f>
        <v/>
      </c>
      <c r="CZ63" s="255" t="str">
        <f>IF($CX63='Classificação geral'!$I56,'Classificação geral'!$AC56,"")</f>
        <v/>
      </c>
      <c r="DA63" s="255" t="str">
        <f>IF($CX63='Classificação geral'!$I56,'Classificação geral'!$AD56,"")</f>
        <v/>
      </c>
      <c r="DB63" s="255" t="str">
        <f>IF($CX63='Classificação geral'!$I56,'Classificação geral'!$M56,"")</f>
        <v/>
      </c>
      <c r="DC63" s="255" t="str">
        <f>IF($CX63='Classificação geral'!$I56,'Classificação geral'!$AH56,"")</f>
        <v/>
      </c>
      <c r="DD63" s="256" t="str">
        <f>IFERROR(RANK(DC63,DC:DC,0)+ COUNTIF($DC$12:DC62,DC63),"")</f>
        <v/>
      </c>
      <c r="DF63" s="254" t="str">
        <f>IFERROR(IF(AND('Classificação geral'!$H56="mas",'Classificação geral'!$I56=1,'Classificação geral'!$G56="Tapete"),'Classificação geral'!$A56,""),"")</f>
        <v/>
      </c>
      <c r="DG63" s="254" t="str">
        <f>IFERROR(IF(AND('Classificação geral'!$H56="mas",'Classificação geral'!$I56=1,'Classificação geral'!$G56="Tapete"),'Classificação geral'!$B56,""),"")</f>
        <v/>
      </c>
      <c r="DH63" s="255" t="str">
        <f>IF($DG63='Classificação geral'!$B56,'Classificação geral'!$C56,"")</f>
        <v/>
      </c>
      <c r="DI63" s="255" t="str">
        <f>IF($DG63='Classificação geral'!$B56,'Classificação geral'!$D56,"")</f>
        <v/>
      </c>
      <c r="DJ63" s="255" t="str">
        <f>IF($DG63='Classificação geral'!$B56,'Classificação geral'!$H56,"")</f>
        <v/>
      </c>
      <c r="DK63" s="254" t="str">
        <f>IFERROR(IF(AND($DJ63="mas",'Classificação geral'!$I56=1),'Classificação geral'!I56,""),"")</f>
        <v/>
      </c>
      <c r="DL63" s="254" t="str">
        <f>IFERROR(IF(AND($DJ63="mas",'Classificação geral'!$I56=1),'Classificação geral'!AA56,""),"")</f>
        <v/>
      </c>
      <c r="DM63" s="254" t="str">
        <f>IFERROR(IF(AND($DJ63="mas",'Classificação geral'!$I56=1),'Classificação geral'!AC56,""),"")</f>
        <v/>
      </c>
      <c r="DN63" s="254" t="str">
        <f>IFERROR(IF(AND($DJ63="mas",'Classificação geral'!$I56=1),'Classificação geral'!AD56,""),"")</f>
        <v/>
      </c>
      <c r="DO63" s="254" t="str">
        <f>IFERROR(IF(AND($DJ63="mas",'Classificação geral'!$I56=1),'Classificação geral'!M56,""),"")</f>
        <v/>
      </c>
      <c r="DP63" s="254" t="str">
        <f>IFERROR(IF(AND($DJ63="mas",'Classificação geral'!$I56=1),'Classificação geral'!AH56,""),"")</f>
        <v/>
      </c>
      <c r="DQ63" s="256" t="str">
        <f>IFERROR(RANK(DP63,DP:DP,0)+ COUNTIF($DP$12:DP62,DP63),"")</f>
        <v/>
      </c>
      <c r="DS63" s="254" t="str">
        <f>IFERROR(IF(AND('Classificação geral'!$H56="fem",'Classificação geral'!$I56=2,'Classificação geral'!$G56="Tapete"),'Classificação geral'!$A56,""),"")</f>
        <v/>
      </c>
      <c r="DT63" s="254" t="str">
        <f>IFERROR(IF(AND('Classificação geral'!$H56="fem",'Classificação geral'!$I56=2,'Classificação geral'!$G56="Tapete"),'Classificação geral'!$B56,""),"")</f>
        <v/>
      </c>
      <c r="DU63" s="255" t="str">
        <f>IF($DT63='Classificação geral'!$B56,'Classificação geral'!$C56,"")</f>
        <v/>
      </c>
      <c r="DV63" s="255" t="str">
        <f>IF($DT63='Classificação geral'!$B56,'Classificação geral'!$D56,"")</f>
        <v/>
      </c>
      <c r="DW63" s="255" t="str">
        <f>IF($DT63='Classificação geral'!$B56,'Classificação geral'!$H56,"")</f>
        <v/>
      </c>
      <c r="DX63" s="254" t="str">
        <f>IFERROR(IF(AND($DW63="fem",'Classificação geral'!$I56=2),'Classificação geral'!I56,""),"")</f>
        <v/>
      </c>
      <c r="DY63" s="254" t="str">
        <f>IFERROR(IF(AND($DW63="fem",'Classificação geral'!$I56=2),'Classificação geral'!AA56,""),"")</f>
        <v/>
      </c>
      <c r="DZ63" s="254" t="str">
        <f>IFERROR(IF(AND($DW63="fem",'Classificação geral'!$I56=2),'Classificação geral'!AC56,""),"")</f>
        <v/>
      </c>
      <c r="EA63" s="254" t="str">
        <f>IFERROR(IF(AND($DW63="fem",'Classificação geral'!$I56=2),'Classificação geral'!AD56,""),"")</f>
        <v/>
      </c>
      <c r="EB63" s="254" t="str">
        <f>IFERROR(IF(AND($DW63="fem",'Classificação geral'!$I56=2),'Classificação geral'!M56,""),"")</f>
        <v/>
      </c>
      <c r="EC63" s="254" t="str">
        <f>IFERROR(IF(AND($DW63="fem",'Classificação geral'!$I56=2),'Classificação geral'!AH56,""),"")</f>
        <v/>
      </c>
      <c r="ED63" s="256" t="str">
        <f>IFERROR(RANK(EC63,EC:EC,0)+ COUNTIF(EC$12:$EC61,EC63),"")</f>
        <v/>
      </c>
      <c r="EE63" s="244"/>
      <c r="EF63" s="254" t="str">
        <f>IFERROR(IF(AND('Classificação geral'!$H56="mas",'Classificação geral'!$I56=2,'Classificação geral'!$G56="Tapete"),'Classificação geral'!$A56,""),"")</f>
        <v/>
      </c>
      <c r="EG63" s="254" t="str">
        <f>IFERROR(IF(AND('Classificação geral'!$H56="mas",'Classificação geral'!$I56=2,'Classificação geral'!$G56="Tapete"),'Classificação geral'!$B56,""),"")</f>
        <v/>
      </c>
      <c r="EH63" s="255" t="str">
        <f>IF($EG63='Classificação geral'!$B56,'Classificação geral'!$C56,"")</f>
        <v/>
      </c>
      <c r="EI63" s="255" t="str">
        <f>IF($EG63='Classificação geral'!$B56,'Classificação geral'!$D56,"")</f>
        <v/>
      </c>
      <c r="EJ63" s="255" t="str">
        <f>IF($EG63='Classificação geral'!$B56,'Classificação geral'!$H56,"")</f>
        <v/>
      </c>
      <c r="EK63" s="254" t="str">
        <f>IFERROR(IF(AND($EJ63="mas",'Classificação geral'!$I56=2),'Classificação geral'!I56,""),"")</f>
        <v/>
      </c>
      <c r="EL63" s="254" t="str">
        <f>IFERROR(IF(AND($EJ63="mas",'Classificação geral'!$I56=2),'Classificação geral'!AA56,""),"")</f>
        <v/>
      </c>
      <c r="EM63" s="254" t="str">
        <f>IFERROR(IF(AND($EJ63="mas",'Classificação geral'!$I56=2),'Classificação geral'!AC56,""),"")</f>
        <v/>
      </c>
      <c r="EN63" s="254" t="str">
        <f>IFERROR(IF(AND($EJ63="mas",'Classificação geral'!$I56=2),'Classificação geral'!AD56,""),"")</f>
        <v/>
      </c>
      <c r="EO63" s="254" t="str">
        <f>IFERROR(IF(AND($EJ63="mas",'Classificação geral'!$I56=2),'Classificação geral'!M56,""),"")</f>
        <v/>
      </c>
      <c r="EP63" s="254" t="str">
        <f>IFERROR(IF(AND($EJ63="mas",'Classificação geral'!$I56=2),'Classificação geral'!AH56,""),"")</f>
        <v/>
      </c>
      <c r="EQ63" s="256" t="str">
        <f>IFERROR(RANK(EP63,EP:EP,0)+ COUNTIF($EP$12:EP$12,EP63),"")</f>
        <v/>
      </c>
      <c r="ER63" s="244"/>
      <c r="ES63" s="254" t="str">
        <f>IFERROR(IF(AND('Classificação geral'!$H56="fem",'Classificação geral'!$I56=3,'Classificação geral'!$G56="Tapete"),'Classificação geral'!$A56,""),"")</f>
        <v/>
      </c>
      <c r="ET63" s="254" t="str">
        <f>IFERROR(IF(AND('Classificação geral'!$H56="fem",'Classificação geral'!$I56=3,'Classificação geral'!$G56="Tapete"),'Classificação geral'!$B56,""),"")</f>
        <v/>
      </c>
      <c r="EU63" s="255" t="str">
        <f>IF($ET63='Classificação geral'!$B56,'Classificação geral'!$C56,"")</f>
        <v/>
      </c>
      <c r="EV63" s="255" t="str">
        <f>IF($ET63='Classificação geral'!$B56,'Classificação geral'!$D56,"")</f>
        <v/>
      </c>
      <c r="EW63" s="255" t="str">
        <f>IF($ET63='Classificação geral'!$B56,'Classificação geral'!$H56,"")</f>
        <v/>
      </c>
      <c r="EX63" s="255" t="str">
        <f>IF($EW63='Classificação geral'!$H56,'Classificação geral'!$I56,"")</f>
        <v/>
      </c>
      <c r="EY63" s="255" t="str">
        <f>IF($EX63='Classificação geral'!$I56,'Classificação geral'!$AA56,"")</f>
        <v/>
      </c>
      <c r="EZ63" s="255" t="str">
        <f>IF($EX63='Classificação geral'!$I56,'Classificação geral'!$AC56,"")</f>
        <v/>
      </c>
      <c r="FA63" s="255" t="str">
        <f>IF($EX63='Classificação geral'!$I56,'Classificação geral'!$AD56,"")</f>
        <v/>
      </c>
      <c r="FB63" s="255" t="str">
        <f>IF($EX63='Classificação geral'!$I56,'Classificação geral'!$M56,"")</f>
        <v/>
      </c>
      <c r="FC63" s="255" t="str">
        <f>IF($EX63='Classificação geral'!$I56,'Classificação geral'!$AH56,"")</f>
        <v/>
      </c>
      <c r="FD63" s="256" t="str">
        <f>IFERROR(RANK(FC63,FC:FC,0)+ COUNTIF($FC$12:FC61,FC63),"")</f>
        <v/>
      </c>
      <c r="FE63" s="244"/>
      <c r="FF63" s="254" t="str">
        <f>IFERROR(IF(AND('Classificação geral'!$H56="mas",'Classificação geral'!$I56=3,'Classificação geral'!$G56="Tapete"),'Classificação geral'!$A56,""),"")</f>
        <v/>
      </c>
      <c r="FG63" s="254" t="str">
        <f>IFERROR(IF(AND('Classificação geral'!$H56="mas",'Classificação geral'!$I56=3,'Classificação geral'!$G56="Tapete"),'Classificação geral'!$B56,""),"")</f>
        <v/>
      </c>
      <c r="FH63" s="255" t="str">
        <f>IF($FG63='Classificação geral'!$B56,'Classificação geral'!$C56,"")</f>
        <v/>
      </c>
      <c r="FI63" s="255" t="str">
        <f>IF($FG63='Classificação geral'!$B56,'Classificação geral'!$D56,"")</f>
        <v/>
      </c>
      <c r="FJ63" s="255" t="str">
        <f>IF($FG63='Classificação geral'!$B56,'Classificação geral'!$H56,"")</f>
        <v/>
      </c>
      <c r="FK63" s="254" t="str">
        <f>IFERROR(IF(AND($FJ63="mas",'Classificação geral'!$I56=3),'Classificação geral'!I56,""),"")</f>
        <v/>
      </c>
      <c r="FL63" s="254" t="str">
        <f>IFERROR(IF(AND($FJ63="mas",'Classificação geral'!$I56=3),'Classificação geral'!AA56,""),"")</f>
        <v/>
      </c>
      <c r="FM63" s="254" t="str">
        <f>IFERROR(IF(AND($FJ63="mas",'Classificação geral'!$I56=3),'Classificação geral'!AC56,""),"")</f>
        <v/>
      </c>
      <c r="FN63" s="254" t="str">
        <f>IFERROR(IF(AND($FJ63="mas",'Classificação geral'!$I56=3),'Classificação geral'!AD56,""),"")</f>
        <v/>
      </c>
      <c r="FO63" s="254" t="str">
        <f>IFERROR(IF(AND($FJ63="mas",'Classificação geral'!$I56=3),'Classificação geral'!M56,""),"")</f>
        <v/>
      </c>
      <c r="FP63" s="254" t="str">
        <f>IFERROR(IF(AND($FJ63="mas",'Classificação geral'!$I56=3),'Classificação geral'!AH56,""),"")</f>
        <v/>
      </c>
      <c r="FQ63" s="256" t="str">
        <f>IFERROR(RANK(FP63,FP:FP,0)+ COUNTIF(FP$12:$FP61,FP63),"")</f>
        <v/>
      </c>
    </row>
    <row r="64" spans="2:173" s="304" customFormat="1" ht="24.75" customHeight="1" x14ac:dyDescent="0.4">
      <c r="B64" s="309" t="str">
        <f t="shared" si="0"/>
        <v/>
      </c>
      <c r="C64" s="292" t="str">
        <f t="shared" si="1"/>
        <v/>
      </c>
      <c r="D64" s="292" t="str">
        <f t="shared" si="2"/>
        <v/>
      </c>
      <c r="E64" s="292" t="str">
        <f t="shared" si="3"/>
        <v/>
      </c>
      <c r="F64" s="293" t="str">
        <f t="shared" si="4"/>
        <v/>
      </c>
      <c r="G64" s="293" t="str">
        <f t="shared" si="5"/>
        <v/>
      </c>
      <c r="H64" s="294" t="str">
        <f t="shared" si="6"/>
        <v/>
      </c>
      <c r="I64" s="294" t="str">
        <f t="shared" si="7"/>
        <v/>
      </c>
      <c r="J64" s="294" t="str">
        <f t="shared" si="8"/>
        <v/>
      </c>
      <c r="K64" s="294" t="str">
        <f t="shared" si="9"/>
        <v/>
      </c>
      <c r="L64" s="294" t="str">
        <f t="shared" si="10"/>
        <v/>
      </c>
      <c r="M64" s="295">
        <v>51</v>
      </c>
      <c r="N64" s="296"/>
      <c r="O64" s="296"/>
      <c r="P64" s="309" t="str">
        <f t="shared" si="11"/>
        <v/>
      </c>
      <c r="Q64" s="292" t="str">
        <f t="shared" si="12"/>
        <v/>
      </c>
      <c r="R64" s="292" t="str">
        <f t="shared" si="13"/>
        <v/>
      </c>
      <c r="S64" s="292" t="str">
        <f t="shared" si="14"/>
        <v/>
      </c>
      <c r="T64" s="293" t="str">
        <f t="shared" si="15"/>
        <v/>
      </c>
      <c r="U64" s="293" t="str">
        <f t="shared" si="16"/>
        <v/>
      </c>
      <c r="V64" s="294" t="str">
        <f t="shared" si="17"/>
        <v/>
      </c>
      <c r="W64" s="294" t="str">
        <f t="shared" si="18"/>
        <v/>
      </c>
      <c r="X64" s="294" t="str">
        <f t="shared" si="19"/>
        <v/>
      </c>
      <c r="Y64" s="294" t="str">
        <f t="shared" si="20"/>
        <v/>
      </c>
      <c r="Z64" s="294" t="str">
        <f t="shared" si="21"/>
        <v/>
      </c>
      <c r="AA64" s="295">
        <v>51</v>
      </c>
      <c r="AB64" s="296"/>
      <c r="AC64" s="297"/>
      <c r="AD64" s="310" t="str">
        <f t="shared" si="22"/>
        <v/>
      </c>
      <c r="AE64" s="292" t="str">
        <f t="shared" si="23"/>
        <v/>
      </c>
      <c r="AF64" s="292" t="str">
        <f t="shared" si="24"/>
        <v/>
      </c>
      <c r="AG64" s="293" t="str">
        <f t="shared" si="25"/>
        <v/>
      </c>
      <c r="AH64" s="293" t="str">
        <f t="shared" si="26"/>
        <v/>
      </c>
      <c r="AI64" s="293" t="str">
        <f t="shared" si="27"/>
        <v/>
      </c>
      <c r="AJ64" s="294" t="str">
        <f t="shared" si="28"/>
        <v/>
      </c>
      <c r="AK64" s="294" t="str">
        <f t="shared" si="29"/>
        <v/>
      </c>
      <c r="AL64" s="294" t="str">
        <f t="shared" si="30"/>
        <v/>
      </c>
      <c r="AM64" s="294" t="str">
        <f t="shared" si="31"/>
        <v/>
      </c>
      <c r="AN64" s="294" t="str">
        <f t="shared" si="32"/>
        <v/>
      </c>
      <c r="AO64" s="295">
        <v>51</v>
      </c>
      <c r="AP64" s="296"/>
      <c r="AQ64" s="296"/>
      <c r="AR64" s="310" t="str">
        <f t="shared" si="33"/>
        <v/>
      </c>
      <c r="AS64" s="292" t="str">
        <f t="shared" si="34"/>
        <v/>
      </c>
      <c r="AT64" s="292" t="str">
        <f t="shared" si="35"/>
        <v/>
      </c>
      <c r="AU64" s="293" t="str">
        <f t="shared" si="36"/>
        <v/>
      </c>
      <c r="AV64" s="293" t="str">
        <f t="shared" si="37"/>
        <v/>
      </c>
      <c r="AW64" s="293" t="str">
        <f t="shared" si="38"/>
        <v/>
      </c>
      <c r="AX64" s="294" t="str">
        <f t="shared" si="39"/>
        <v/>
      </c>
      <c r="AY64" s="294" t="str">
        <f t="shared" si="40"/>
        <v/>
      </c>
      <c r="AZ64" s="294" t="str">
        <f t="shared" si="41"/>
        <v/>
      </c>
      <c r="BA64" s="294" t="str">
        <f t="shared" si="42"/>
        <v/>
      </c>
      <c r="BB64" s="294" t="str">
        <f t="shared" si="43"/>
        <v/>
      </c>
      <c r="BC64" s="295">
        <v>51</v>
      </c>
      <c r="BD64" s="297"/>
      <c r="BE64" s="297"/>
      <c r="BF64" s="309" t="str">
        <f t="shared" si="44"/>
        <v/>
      </c>
      <c r="BG64" s="292" t="str">
        <f t="shared" si="45"/>
        <v/>
      </c>
      <c r="BH64" s="292" t="str">
        <f t="shared" si="46"/>
        <v/>
      </c>
      <c r="BI64" s="292" t="str">
        <f t="shared" si="47"/>
        <v/>
      </c>
      <c r="BJ64" s="293" t="str">
        <f t="shared" si="48"/>
        <v/>
      </c>
      <c r="BK64" s="293" t="str">
        <f t="shared" si="49"/>
        <v/>
      </c>
      <c r="BL64" s="293" t="str">
        <f t="shared" si="50"/>
        <v/>
      </c>
      <c r="BM64" s="293" t="str">
        <f t="shared" si="51"/>
        <v/>
      </c>
      <c r="BN64" s="293" t="str">
        <f t="shared" si="52"/>
        <v/>
      </c>
      <c r="BO64" s="293" t="str">
        <f t="shared" si="53"/>
        <v/>
      </c>
      <c r="BP64" s="294" t="str">
        <f t="shared" si="54"/>
        <v/>
      </c>
      <c r="BQ64" s="295">
        <v>51</v>
      </c>
      <c r="BR64" s="296"/>
      <c r="BS64" s="296"/>
      <c r="BT64" s="309" t="str">
        <f t="shared" si="55"/>
        <v/>
      </c>
      <c r="BU64" s="292" t="str">
        <f t="shared" si="56"/>
        <v/>
      </c>
      <c r="BV64" s="292" t="str">
        <f t="shared" si="57"/>
        <v/>
      </c>
      <c r="BW64" s="292" t="str">
        <f t="shared" si="58"/>
        <v/>
      </c>
      <c r="BX64" s="293" t="str">
        <f t="shared" si="59"/>
        <v/>
      </c>
      <c r="BY64" s="293" t="str">
        <f t="shared" si="60"/>
        <v/>
      </c>
      <c r="BZ64" s="294" t="str">
        <f t="shared" si="61"/>
        <v/>
      </c>
      <c r="CA64" s="294" t="str">
        <f t="shared" si="62"/>
        <v/>
      </c>
      <c r="CB64" s="294" t="str">
        <f t="shared" si="63"/>
        <v/>
      </c>
      <c r="CC64" s="294" t="str">
        <f t="shared" si="64"/>
        <v/>
      </c>
      <c r="CD64" s="294" t="str">
        <f t="shared" si="65"/>
        <v/>
      </c>
      <c r="CE64" s="295">
        <v>51</v>
      </c>
      <c r="CS64" s="254" t="str">
        <f>IFERROR(IF(AND('Classificação geral'!$H57="FEM",'Classificação geral'!$I57=1,'Classificação geral'!G57="Tapete"),'Classificação geral'!A57,""),"")</f>
        <v/>
      </c>
      <c r="CT64" s="254" t="str">
        <f>IFERROR(IF(AND('Classificação geral'!$H57="FEM",'Classificação geral'!$I57=1,'Classificação geral'!G57="Tapete"),'Classificação geral'!$B57,""),"")</f>
        <v/>
      </c>
      <c r="CU64" s="255" t="str">
        <f>IF($CT64='Classificação geral'!$B57,'Classificação geral'!$C57,"")</f>
        <v/>
      </c>
      <c r="CV64" s="255" t="str">
        <f>IF($CT64='Classificação geral'!$B57,'Classificação geral'!$D57,"")</f>
        <v/>
      </c>
      <c r="CW64" s="255" t="str">
        <f>IF($CT64='Classificação geral'!$B57,'Classificação geral'!$H57,"")</f>
        <v/>
      </c>
      <c r="CX64" s="255" t="str">
        <f>IF($CW64='Classificação geral'!$H57,'Classificação geral'!$I57,"")</f>
        <v/>
      </c>
      <c r="CY64" s="255" t="str">
        <f>IF($CX64='Classificação geral'!$I57,'Classificação geral'!$AA57,"")</f>
        <v/>
      </c>
      <c r="CZ64" s="255" t="str">
        <f>IF($CX64='Classificação geral'!$I57,'Classificação geral'!$AC57,"")</f>
        <v/>
      </c>
      <c r="DA64" s="255" t="str">
        <f>IF($CX64='Classificação geral'!$I57,'Classificação geral'!$AD57,"")</f>
        <v/>
      </c>
      <c r="DB64" s="255" t="str">
        <f>IF($CX64='Classificação geral'!$I57,'Classificação geral'!$M57,"")</f>
        <v/>
      </c>
      <c r="DC64" s="255" t="str">
        <f>IF($CX64='Classificação geral'!$I57,'Classificação geral'!$AH57,"")</f>
        <v/>
      </c>
      <c r="DD64" s="256" t="str">
        <f>IFERROR(RANK(DC64,DC:DC,0)+ COUNTIF($DC$12:DC63,DC64),"")</f>
        <v/>
      </c>
      <c r="DF64" s="254" t="str">
        <f>IFERROR(IF(AND('Classificação geral'!$H57="mas",'Classificação geral'!$I57=1,'Classificação geral'!$G57="Tapete"),'Classificação geral'!$A57,""),"")</f>
        <v/>
      </c>
      <c r="DG64" s="254" t="str">
        <f>IFERROR(IF(AND('Classificação geral'!$H57="mas",'Classificação geral'!$I57=1,'Classificação geral'!$G57="Tapete"),'Classificação geral'!$B57,""),"")</f>
        <v/>
      </c>
      <c r="DH64" s="255" t="str">
        <f>IF($DG64='Classificação geral'!$B57,'Classificação geral'!$C57,"")</f>
        <v/>
      </c>
      <c r="DI64" s="255" t="str">
        <f>IF($DG64='Classificação geral'!$B57,'Classificação geral'!$D57,"")</f>
        <v/>
      </c>
      <c r="DJ64" s="255" t="str">
        <f>IF($DG64='Classificação geral'!$B57,'Classificação geral'!$H57,"")</f>
        <v/>
      </c>
      <c r="DK64" s="254" t="str">
        <f>IFERROR(IF(AND($DJ64="mas",'Classificação geral'!$I57=1),'Classificação geral'!I57,""),"")</f>
        <v/>
      </c>
      <c r="DL64" s="254" t="str">
        <f>IFERROR(IF(AND($DJ64="mas",'Classificação geral'!$I57=1),'Classificação geral'!AA57,""),"")</f>
        <v/>
      </c>
      <c r="DM64" s="254" t="str">
        <f>IFERROR(IF(AND($DJ64="mas",'Classificação geral'!$I57=1),'Classificação geral'!AC57,""),"")</f>
        <v/>
      </c>
      <c r="DN64" s="254" t="str">
        <f>IFERROR(IF(AND($DJ64="mas",'Classificação geral'!$I57=1),'Classificação geral'!AD57,""),"")</f>
        <v/>
      </c>
      <c r="DO64" s="254" t="str">
        <f>IFERROR(IF(AND($DJ64="mas",'Classificação geral'!$I57=1),'Classificação geral'!M57,""),"")</f>
        <v/>
      </c>
      <c r="DP64" s="254" t="str">
        <f>IFERROR(IF(AND($DJ64="mas",'Classificação geral'!$I57=1),'Classificação geral'!AH57,""),"")</f>
        <v/>
      </c>
      <c r="DQ64" s="256" t="str">
        <f>IFERROR(RANK(DP64,DP:DP,0)+ COUNTIF($DP$12:DP63,DP64),"")</f>
        <v/>
      </c>
      <c r="DS64" s="254" t="str">
        <f>IFERROR(IF(AND('Classificação geral'!$H57="fem",'Classificação geral'!$I57=2,'Classificação geral'!$G57="Tapete"),'Classificação geral'!$A57,""),"")</f>
        <v/>
      </c>
      <c r="DT64" s="254" t="str">
        <f>IFERROR(IF(AND('Classificação geral'!$H57="fem",'Classificação geral'!$I57=2,'Classificação geral'!$G57="Tapete"),'Classificação geral'!$B57,""),"")</f>
        <v/>
      </c>
      <c r="DU64" s="255" t="str">
        <f>IF($DT64='Classificação geral'!$B57,'Classificação geral'!$C57,"")</f>
        <v/>
      </c>
      <c r="DV64" s="255" t="str">
        <f>IF($DT64='Classificação geral'!$B57,'Classificação geral'!$D57,"")</f>
        <v/>
      </c>
      <c r="DW64" s="255" t="str">
        <f>IF($DT64='Classificação geral'!$B57,'Classificação geral'!$H57,"")</f>
        <v/>
      </c>
      <c r="DX64" s="254" t="str">
        <f>IFERROR(IF(AND($DW64="fem",'Classificação geral'!$I57=2),'Classificação geral'!I57,""),"")</f>
        <v/>
      </c>
      <c r="DY64" s="254" t="str">
        <f>IFERROR(IF(AND($DW64="fem",'Classificação geral'!$I57=2),'Classificação geral'!AA57,""),"")</f>
        <v/>
      </c>
      <c r="DZ64" s="254" t="str">
        <f>IFERROR(IF(AND($DW64="fem",'Classificação geral'!$I57=2),'Classificação geral'!AC57,""),"")</f>
        <v/>
      </c>
      <c r="EA64" s="254" t="str">
        <f>IFERROR(IF(AND($DW64="fem",'Classificação geral'!$I57=2),'Classificação geral'!AD57,""),"")</f>
        <v/>
      </c>
      <c r="EB64" s="254" t="str">
        <f>IFERROR(IF(AND($DW64="fem",'Classificação geral'!$I57=2),'Classificação geral'!M57,""),"")</f>
        <v/>
      </c>
      <c r="EC64" s="254" t="str">
        <f>IFERROR(IF(AND($DW64="fem",'Classificação geral'!$I57=2),'Classificação geral'!AH57,""),"")</f>
        <v/>
      </c>
      <c r="ED64" s="256" t="str">
        <f>IFERROR(RANK(EC64,EC:EC,0)+ COUNTIF(EC$12:$EC62,EC64),"")</f>
        <v/>
      </c>
      <c r="EE64" s="244"/>
      <c r="EF64" s="254" t="str">
        <f>IFERROR(IF(AND('Classificação geral'!$H57="mas",'Classificação geral'!$I57=2,'Classificação geral'!$G57="Tapete"),'Classificação geral'!$A57,""),"")</f>
        <v/>
      </c>
      <c r="EG64" s="254" t="str">
        <f>IFERROR(IF(AND('Classificação geral'!$H57="mas",'Classificação geral'!$I57=2,'Classificação geral'!$G57="Tapete"),'Classificação geral'!$B57,""),"")</f>
        <v/>
      </c>
      <c r="EH64" s="255" t="str">
        <f>IF($EG64='Classificação geral'!$B57,'Classificação geral'!$C57,"")</f>
        <v/>
      </c>
      <c r="EI64" s="255" t="str">
        <f>IF($EG64='Classificação geral'!$B57,'Classificação geral'!$D57,"")</f>
        <v/>
      </c>
      <c r="EJ64" s="255" t="str">
        <f>IF($EG64='Classificação geral'!$B57,'Classificação geral'!$H57,"")</f>
        <v/>
      </c>
      <c r="EK64" s="254" t="str">
        <f>IFERROR(IF(AND($EJ64="mas",'Classificação geral'!$I57=2),'Classificação geral'!I57,""),"")</f>
        <v/>
      </c>
      <c r="EL64" s="254" t="str">
        <f>IFERROR(IF(AND($EJ64="mas",'Classificação geral'!$I57=2),'Classificação geral'!AA57,""),"")</f>
        <v/>
      </c>
      <c r="EM64" s="254" t="str">
        <f>IFERROR(IF(AND($EJ64="mas",'Classificação geral'!$I57=2),'Classificação geral'!AC57,""),"")</f>
        <v/>
      </c>
      <c r="EN64" s="254" t="str">
        <f>IFERROR(IF(AND($EJ64="mas",'Classificação geral'!$I57=2),'Classificação geral'!AD57,""),"")</f>
        <v/>
      </c>
      <c r="EO64" s="254" t="str">
        <f>IFERROR(IF(AND($EJ64="mas",'Classificação geral'!$I57=2),'Classificação geral'!M57,""),"")</f>
        <v/>
      </c>
      <c r="EP64" s="254" t="str">
        <f>IFERROR(IF(AND($EJ64="mas",'Classificação geral'!$I57=2),'Classificação geral'!AH57,""),"")</f>
        <v/>
      </c>
      <c r="EQ64" s="256" t="str">
        <f>IFERROR(RANK(EP64,EP:EP,0)+ COUNTIF($EP$12:EP$12,EP64),"")</f>
        <v/>
      </c>
      <c r="ER64" s="244"/>
      <c r="ES64" s="254" t="str">
        <f>IFERROR(IF(AND('Classificação geral'!$H57="fem",'Classificação geral'!$I57=3,'Classificação geral'!$G57="Tapete"),'Classificação geral'!$A57,""),"")</f>
        <v/>
      </c>
      <c r="ET64" s="254" t="str">
        <f>IFERROR(IF(AND('Classificação geral'!$H57="fem",'Classificação geral'!$I57=3,'Classificação geral'!$G57="Tapete"),'Classificação geral'!$B57,""),"")</f>
        <v/>
      </c>
      <c r="EU64" s="255" t="str">
        <f>IF($ET64='Classificação geral'!$B57,'Classificação geral'!$C57,"")</f>
        <v/>
      </c>
      <c r="EV64" s="255" t="str">
        <f>IF($ET64='Classificação geral'!$B57,'Classificação geral'!$D57,"")</f>
        <v/>
      </c>
      <c r="EW64" s="255" t="str">
        <f>IF($ET64='Classificação geral'!$B57,'Classificação geral'!$H57,"")</f>
        <v/>
      </c>
      <c r="EX64" s="255" t="str">
        <f>IF($EW64='Classificação geral'!$H57,'Classificação geral'!$I57,"")</f>
        <v/>
      </c>
      <c r="EY64" s="255" t="str">
        <f>IF($EX64='Classificação geral'!$I57,'Classificação geral'!$AA57,"")</f>
        <v/>
      </c>
      <c r="EZ64" s="255" t="str">
        <f>IF($EX64='Classificação geral'!$I57,'Classificação geral'!$AC57,"")</f>
        <v/>
      </c>
      <c r="FA64" s="255" t="str">
        <f>IF($EX64='Classificação geral'!$I57,'Classificação geral'!$AD57,"")</f>
        <v/>
      </c>
      <c r="FB64" s="255" t="str">
        <f>IF($EX64='Classificação geral'!$I57,'Classificação geral'!$M57,"")</f>
        <v/>
      </c>
      <c r="FC64" s="255" t="str">
        <f>IF($EX64='Classificação geral'!$I57,'Classificação geral'!$AH57,"")</f>
        <v/>
      </c>
      <c r="FD64" s="256" t="str">
        <f>IFERROR(RANK(FC64,FC:FC,0)+ COUNTIF($FC$12:FC62,FC64),"")</f>
        <v/>
      </c>
      <c r="FE64" s="244"/>
      <c r="FF64" s="254" t="str">
        <f>IFERROR(IF(AND('Classificação geral'!$H57="mas",'Classificação geral'!$I57=3,'Classificação geral'!$G57="Tapete"),'Classificação geral'!$A57,""),"")</f>
        <v/>
      </c>
      <c r="FG64" s="254" t="str">
        <f>IFERROR(IF(AND('Classificação geral'!$H57="mas",'Classificação geral'!$I57=3,'Classificação geral'!$G57="Tapete"),'Classificação geral'!$B57,""),"")</f>
        <v/>
      </c>
      <c r="FH64" s="255" t="str">
        <f>IF($FG64='Classificação geral'!$B57,'Classificação geral'!$C57,"")</f>
        <v/>
      </c>
      <c r="FI64" s="255" t="str">
        <f>IF($FG64='Classificação geral'!$B57,'Classificação geral'!$D57,"")</f>
        <v/>
      </c>
      <c r="FJ64" s="255" t="str">
        <f>IF($FG64='Classificação geral'!$B57,'Classificação geral'!$H57,"")</f>
        <v/>
      </c>
      <c r="FK64" s="254" t="str">
        <f>IFERROR(IF(AND($FJ64="mas",'Classificação geral'!$I57=3),'Classificação geral'!I57,""),"")</f>
        <v/>
      </c>
      <c r="FL64" s="254" t="str">
        <f>IFERROR(IF(AND($FJ64="mas",'Classificação geral'!$I57=3),'Classificação geral'!AA57,""),"")</f>
        <v/>
      </c>
      <c r="FM64" s="254" t="str">
        <f>IFERROR(IF(AND($FJ64="mas",'Classificação geral'!$I57=3),'Classificação geral'!AC57,""),"")</f>
        <v/>
      </c>
      <c r="FN64" s="254" t="str">
        <f>IFERROR(IF(AND($FJ64="mas",'Classificação geral'!$I57=3),'Classificação geral'!AD57,""),"")</f>
        <v/>
      </c>
      <c r="FO64" s="254" t="str">
        <f>IFERROR(IF(AND($FJ64="mas",'Classificação geral'!$I57=3),'Classificação geral'!M57,""),"")</f>
        <v/>
      </c>
      <c r="FP64" s="254" t="str">
        <f>IFERROR(IF(AND($FJ64="mas",'Classificação geral'!$I57=3),'Classificação geral'!AH57,""),"")</f>
        <v/>
      </c>
      <c r="FQ64" s="256" t="str">
        <f>IFERROR(RANK(FP64,FP:FP,0)+ COUNTIF(FP$12:$FP62,FP64),"")</f>
        <v/>
      </c>
    </row>
    <row r="65" spans="1:173" s="304" customFormat="1" ht="24.75" customHeight="1" x14ac:dyDescent="0.4">
      <c r="B65" s="309" t="str">
        <f t="shared" si="0"/>
        <v/>
      </c>
      <c r="C65" s="292" t="str">
        <f t="shared" si="1"/>
        <v/>
      </c>
      <c r="D65" s="292" t="str">
        <f t="shared" si="2"/>
        <v/>
      </c>
      <c r="E65" s="292" t="str">
        <f t="shared" si="3"/>
        <v/>
      </c>
      <c r="F65" s="293" t="str">
        <f t="shared" si="4"/>
        <v/>
      </c>
      <c r="G65" s="293" t="str">
        <f t="shared" si="5"/>
        <v/>
      </c>
      <c r="H65" s="294" t="str">
        <f t="shared" si="6"/>
        <v/>
      </c>
      <c r="I65" s="294" t="str">
        <f t="shared" si="7"/>
        <v/>
      </c>
      <c r="J65" s="294" t="str">
        <f t="shared" si="8"/>
        <v/>
      </c>
      <c r="K65" s="294" t="str">
        <f t="shared" si="9"/>
        <v/>
      </c>
      <c r="L65" s="294" t="str">
        <f t="shared" si="10"/>
        <v/>
      </c>
      <c r="M65" s="295">
        <v>52</v>
      </c>
      <c r="N65" s="296"/>
      <c r="O65" s="296"/>
      <c r="P65" s="309" t="str">
        <f t="shared" si="11"/>
        <v/>
      </c>
      <c r="Q65" s="292" t="str">
        <f t="shared" si="12"/>
        <v/>
      </c>
      <c r="R65" s="292" t="str">
        <f t="shared" si="13"/>
        <v/>
      </c>
      <c r="S65" s="292" t="str">
        <f t="shared" si="14"/>
        <v/>
      </c>
      <c r="T65" s="293" t="str">
        <f t="shared" si="15"/>
        <v/>
      </c>
      <c r="U65" s="293" t="str">
        <f t="shared" si="16"/>
        <v/>
      </c>
      <c r="V65" s="294" t="str">
        <f t="shared" si="17"/>
        <v/>
      </c>
      <c r="W65" s="294" t="str">
        <f t="shared" si="18"/>
        <v/>
      </c>
      <c r="X65" s="294" t="str">
        <f t="shared" si="19"/>
        <v/>
      </c>
      <c r="Y65" s="294" t="str">
        <f t="shared" si="20"/>
        <v/>
      </c>
      <c r="Z65" s="294" t="str">
        <f t="shared" si="21"/>
        <v/>
      </c>
      <c r="AA65" s="295">
        <v>52</v>
      </c>
      <c r="AB65" s="296"/>
      <c r="AC65" s="297"/>
      <c r="AD65" s="310" t="str">
        <f t="shared" si="22"/>
        <v/>
      </c>
      <c r="AE65" s="292" t="str">
        <f t="shared" si="23"/>
        <v/>
      </c>
      <c r="AF65" s="292" t="str">
        <f t="shared" si="24"/>
        <v/>
      </c>
      <c r="AG65" s="293" t="str">
        <f t="shared" si="25"/>
        <v/>
      </c>
      <c r="AH65" s="293" t="str">
        <f t="shared" si="26"/>
        <v/>
      </c>
      <c r="AI65" s="293" t="str">
        <f t="shared" si="27"/>
        <v/>
      </c>
      <c r="AJ65" s="294" t="str">
        <f t="shared" si="28"/>
        <v/>
      </c>
      <c r="AK65" s="294" t="str">
        <f t="shared" si="29"/>
        <v/>
      </c>
      <c r="AL65" s="294" t="str">
        <f t="shared" si="30"/>
        <v/>
      </c>
      <c r="AM65" s="294" t="str">
        <f t="shared" si="31"/>
        <v/>
      </c>
      <c r="AN65" s="294" t="str">
        <f t="shared" si="32"/>
        <v/>
      </c>
      <c r="AO65" s="295">
        <v>52</v>
      </c>
      <c r="AP65" s="296"/>
      <c r="AQ65" s="296"/>
      <c r="AR65" s="310" t="str">
        <f t="shared" si="33"/>
        <v/>
      </c>
      <c r="AS65" s="292" t="str">
        <f t="shared" si="34"/>
        <v/>
      </c>
      <c r="AT65" s="292" t="str">
        <f t="shared" si="35"/>
        <v/>
      </c>
      <c r="AU65" s="293" t="str">
        <f t="shared" si="36"/>
        <v/>
      </c>
      <c r="AV65" s="293" t="str">
        <f t="shared" si="37"/>
        <v/>
      </c>
      <c r="AW65" s="293" t="str">
        <f t="shared" si="38"/>
        <v/>
      </c>
      <c r="AX65" s="294" t="str">
        <f t="shared" si="39"/>
        <v/>
      </c>
      <c r="AY65" s="294" t="str">
        <f t="shared" si="40"/>
        <v/>
      </c>
      <c r="AZ65" s="294" t="str">
        <f t="shared" si="41"/>
        <v/>
      </c>
      <c r="BA65" s="294" t="str">
        <f t="shared" si="42"/>
        <v/>
      </c>
      <c r="BB65" s="294" t="str">
        <f t="shared" si="43"/>
        <v/>
      </c>
      <c r="BC65" s="295">
        <v>52</v>
      </c>
      <c r="BD65" s="297"/>
      <c r="BE65" s="297"/>
      <c r="BF65" s="309" t="str">
        <f t="shared" si="44"/>
        <v/>
      </c>
      <c r="BG65" s="292" t="str">
        <f t="shared" si="45"/>
        <v/>
      </c>
      <c r="BH65" s="292" t="str">
        <f t="shared" si="46"/>
        <v/>
      </c>
      <c r="BI65" s="292" t="str">
        <f t="shared" si="47"/>
        <v/>
      </c>
      <c r="BJ65" s="293" t="str">
        <f t="shared" si="48"/>
        <v/>
      </c>
      <c r="BK65" s="293" t="str">
        <f t="shared" si="49"/>
        <v/>
      </c>
      <c r="BL65" s="293" t="str">
        <f t="shared" si="50"/>
        <v/>
      </c>
      <c r="BM65" s="293" t="str">
        <f t="shared" si="51"/>
        <v/>
      </c>
      <c r="BN65" s="293" t="str">
        <f t="shared" si="52"/>
        <v/>
      </c>
      <c r="BO65" s="293" t="str">
        <f t="shared" si="53"/>
        <v/>
      </c>
      <c r="BP65" s="294" t="str">
        <f t="shared" si="54"/>
        <v/>
      </c>
      <c r="BQ65" s="295">
        <v>52</v>
      </c>
      <c r="BR65" s="296"/>
      <c r="BS65" s="296"/>
      <c r="BT65" s="309" t="str">
        <f t="shared" si="55"/>
        <v/>
      </c>
      <c r="BU65" s="292" t="str">
        <f t="shared" si="56"/>
        <v/>
      </c>
      <c r="BV65" s="292" t="str">
        <f t="shared" si="57"/>
        <v/>
      </c>
      <c r="BW65" s="292" t="str">
        <f t="shared" si="58"/>
        <v/>
      </c>
      <c r="BX65" s="293" t="str">
        <f t="shared" si="59"/>
        <v/>
      </c>
      <c r="BY65" s="293" t="str">
        <f t="shared" si="60"/>
        <v/>
      </c>
      <c r="BZ65" s="294" t="str">
        <f t="shared" si="61"/>
        <v/>
      </c>
      <c r="CA65" s="294" t="str">
        <f t="shared" si="62"/>
        <v/>
      </c>
      <c r="CB65" s="294" t="str">
        <f t="shared" si="63"/>
        <v/>
      </c>
      <c r="CC65" s="294" t="str">
        <f t="shared" si="64"/>
        <v/>
      </c>
      <c r="CD65" s="294" t="str">
        <f t="shared" si="65"/>
        <v/>
      </c>
      <c r="CE65" s="295">
        <v>52</v>
      </c>
      <c r="CF65" s="391"/>
      <c r="CG65" s="391"/>
      <c r="CH65" s="391"/>
      <c r="CI65" s="391"/>
      <c r="CJ65" s="391"/>
      <c r="CK65" s="391"/>
      <c r="CL65" s="391"/>
      <c r="CM65" s="391"/>
      <c r="CN65" s="391"/>
      <c r="CO65" s="391"/>
      <c r="CP65" s="391"/>
      <c r="CQ65" s="391"/>
      <c r="CR65" s="391"/>
      <c r="CS65" s="254" t="str">
        <f>IFERROR(IF(AND('Classificação geral'!$H58="FEM",'Classificação geral'!$I58=1,'Classificação geral'!G58="Tapete"),'Classificação geral'!A58,""),"")</f>
        <v/>
      </c>
      <c r="CT65" s="254" t="str">
        <f>IFERROR(IF(AND('Classificação geral'!$H58="FEM",'Classificação geral'!$I58=1,'Classificação geral'!G58="Tapete"),'Classificação geral'!$B58,""),"")</f>
        <v/>
      </c>
      <c r="CU65" s="255" t="str">
        <f>IF($CT65='Classificação geral'!$B58,'Classificação geral'!$C58,"")</f>
        <v/>
      </c>
      <c r="CV65" s="255" t="str">
        <f>IF($CT65='Classificação geral'!$B58,'Classificação geral'!$D58,"")</f>
        <v/>
      </c>
      <c r="CW65" s="255" t="str">
        <f>IF($CT65='Classificação geral'!$B58,'Classificação geral'!$H58,"")</f>
        <v/>
      </c>
      <c r="CX65" s="255" t="str">
        <f>IF($CW65='Classificação geral'!$H58,'Classificação geral'!$I58,"")</f>
        <v/>
      </c>
      <c r="CY65" s="255" t="str">
        <f>IF($CX65='Classificação geral'!$I58,'Classificação geral'!$AA58,"")</f>
        <v/>
      </c>
      <c r="CZ65" s="255" t="str">
        <f>IF($CX65='Classificação geral'!$I58,'Classificação geral'!$AC58,"")</f>
        <v/>
      </c>
      <c r="DA65" s="255" t="str">
        <f>IF($CX65='Classificação geral'!$I58,'Classificação geral'!$AD58,"")</f>
        <v/>
      </c>
      <c r="DB65" s="255" t="str">
        <f>IF($CX65='Classificação geral'!$I58,'Classificação geral'!$M58,"")</f>
        <v/>
      </c>
      <c r="DC65" s="255" t="str">
        <f>IF($CX65='Classificação geral'!$I58,'Classificação geral'!$AH58,"")</f>
        <v/>
      </c>
      <c r="DD65" s="256" t="str">
        <f>IFERROR(RANK(DC65,DC:DC,0)+ COUNTIF($DC$12:DC64,DC65),"")</f>
        <v/>
      </c>
      <c r="DF65" s="254" t="str">
        <f>IFERROR(IF(AND('Classificação geral'!$H58="mas",'Classificação geral'!$I58=1,'Classificação geral'!$G58="Tapete"),'Classificação geral'!$A58,""),"")</f>
        <v/>
      </c>
      <c r="DG65" s="254" t="str">
        <f>IFERROR(IF(AND('Classificação geral'!$H58="mas",'Classificação geral'!$I58=1,'Classificação geral'!$G58="Tapete"),'Classificação geral'!$B58,""),"")</f>
        <v/>
      </c>
      <c r="DH65" s="255" t="str">
        <f>IF($DG65='Classificação geral'!$B58,'Classificação geral'!$C58,"")</f>
        <v/>
      </c>
      <c r="DI65" s="255" t="str">
        <f>IF($DG65='Classificação geral'!$B58,'Classificação geral'!$D58,"")</f>
        <v/>
      </c>
      <c r="DJ65" s="255" t="str">
        <f>IF($DG65='Classificação geral'!$B58,'Classificação geral'!$H58,"")</f>
        <v/>
      </c>
      <c r="DK65" s="254" t="str">
        <f>IFERROR(IF(AND($DJ65="mas",'Classificação geral'!$I58=1),'Classificação geral'!I58,""),"")</f>
        <v/>
      </c>
      <c r="DL65" s="254" t="str">
        <f>IFERROR(IF(AND($DJ65="mas",'Classificação geral'!$I58=1),'Classificação geral'!AA58,""),"")</f>
        <v/>
      </c>
      <c r="DM65" s="254" t="str">
        <f>IFERROR(IF(AND($DJ65="mas",'Classificação geral'!$I58=1),'Classificação geral'!AC58,""),"")</f>
        <v/>
      </c>
      <c r="DN65" s="254" t="str">
        <f>IFERROR(IF(AND($DJ65="mas",'Classificação geral'!$I58=1),'Classificação geral'!AD58,""),"")</f>
        <v/>
      </c>
      <c r="DO65" s="254" t="str">
        <f>IFERROR(IF(AND($DJ65="mas",'Classificação geral'!$I58=1),'Classificação geral'!M58,""),"")</f>
        <v/>
      </c>
      <c r="DP65" s="254" t="str">
        <f>IFERROR(IF(AND($DJ65="mas",'Classificação geral'!$I58=1),'Classificação geral'!AH58,""),"")</f>
        <v/>
      </c>
      <c r="DQ65" s="256" t="str">
        <f>IFERROR(RANK(DP65,DP:DP,0)+ COUNTIF($DP$12:DP64,DP65),"")</f>
        <v/>
      </c>
      <c r="DS65" s="254" t="str">
        <f>IFERROR(IF(AND('Classificação geral'!$H58="fem",'Classificação geral'!$I58=2,'Classificação geral'!$G58="Tapete"),'Classificação geral'!$A58,""),"")</f>
        <v/>
      </c>
      <c r="DT65" s="254" t="str">
        <f>IFERROR(IF(AND('Classificação geral'!$H58="fem",'Classificação geral'!$I58=2,'Classificação geral'!$G58="Tapete"),'Classificação geral'!$B58,""),"")</f>
        <v/>
      </c>
      <c r="DU65" s="255" t="str">
        <f>IF($DT65='Classificação geral'!$B58,'Classificação geral'!$C58,"")</f>
        <v/>
      </c>
      <c r="DV65" s="255" t="str">
        <f>IF($DT65='Classificação geral'!$B58,'Classificação geral'!$D58,"")</f>
        <v/>
      </c>
      <c r="DW65" s="255" t="str">
        <f>IF($DT65='Classificação geral'!$B58,'Classificação geral'!$H58,"")</f>
        <v/>
      </c>
      <c r="DX65" s="254" t="str">
        <f>IFERROR(IF(AND($DW65="fem",'Classificação geral'!$I58=2),'Classificação geral'!I58,""),"")</f>
        <v/>
      </c>
      <c r="DY65" s="254" t="str">
        <f>IFERROR(IF(AND($DW65="fem",'Classificação geral'!$I58=2),'Classificação geral'!AA58,""),"")</f>
        <v/>
      </c>
      <c r="DZ65" s="254" t="str">
        <f>IFERROR(IF(AND($DW65="fem",'Classificação geral'!$I58=2),'Classificação geral'!AC58,""),"")</f>
        <v/>
      </c>
      <c r="EA65" s="254" t="str">
        <f>IFERROR(IF(AND($DW65="fem",'Classificação geral'!$I58=2),'Classificação geral'!AD58,""),"")</f>
        <v/>
      </c>
      <c r="EB65" s="254" t="str">
        <f>IFERROR(IF(AND($DW65="fem",'Classificação geral'!$I58=2),'Classificação geral'!M58,""),"")</f>
        <v/>
      </c>
      <c r="EC65" s="254" t="str">
        <f>IFERROR(IF(AND($DW65="fem",'Classificação geral'!$I58=2),'Classificação geral'!AH58,""),"")</f>
        <v/>
      </c>
      <c r="ED65" s="256" t="str">
        <f>IFERROR(RANK(EC65,EC:EC,0)+ COUNTIF(EC$12:$EC63,EC65),"")</f>
        <v/>
      </c>
      <c r="EE65" s="244"/>
      <c r="EF65" s="254" t="str">
        <f>IFERROR(IF(AND('Classificação geral'!$H58="mas",'Classificação geral'!$I58=2,'Classificação geral'!$G58="Tapete"),'Classificação geral'!$A58,""),"")</f>
        <v/>
      </c>
      <c r="EG65" s="254" t="str">
        <f>IFERROR(IF(AND('Classificação geral'!$H58="mas",'Classificação geral'!$I58=2,'Classificação geral'!$G58="Tapete"),'Classificação geral'!$B58,""),"")</f>
        <v/>
      </c>
      <c r="EH65" s="255" t="str">
        <f>IF($EG65='Classificação geral'!$B58,'Classificação geral'!$C58,"")</f>
        <v/>
      </c>
      <c r="EI65" s="255" t="str">
        <f>IF($EG65='Classificação geral'!$B58,'Classificação geral'!$D58,"")</f>
        <v/>
      </c>
      <c r="EJ65" s="255" t="str">
        <f>IF($EG65='Classificação geral'!$B58,'Classificação geral'!$H58,"")</f>
        <v/>
      </c>
      <c r="EK65" s="254" t="str">
        <f>IFERROR(IF(AND($EJ65="mas",'Classificação geral'!$I58=2),'Classificação geral'!I58,""),"")</f>
        <v/>
      </c>
      <c r="EL65" s="254" t="str">
        <f>IFERROR(IF(AND($EJ65="mas",'Classificação geral'!$I58=2),'Classificação geral'!AA58,""),"")</f>
        <v/>
      </c>
      <c r="EM65" s="254" t="str">
        <f>IFERROR(IF(AND($EJ65="mas",'Classificação geral'!$I58=2),'Classificação geral'!AC58,""),"")</f>
        <v/>
      </c>
      <c r="EN65" s="254" t="str">
        <f>IFERROR(IF(AND($EJ65="mas",'Classificação geral'!$I58=2),'Classificação geral'!AD58,""),"")</f>
        <v/>
      </c>
      <c r="EO65" s="254" t="str">
        <f>IFERROR(IF(AND($EJ65="mas",'Classificação geral'!$I58=2),'Classificação geral'!M58,""),"")</f>
        <v/>
      </c>
      <c r="EP65" s="254" t="str">
        <f>IFERROR(IF(AND($EJ65="mas",'Classificação geral'!$I58=2),'Classificação geral'!AH58,""),"")</f>
        <v/>
      </c>
      <c r="EQ65" s="256" t="str">
        <f>IFERROR(RANK(EP65,EP:EP,0)+ COUNTIF($EP$12:EP$12,EP65),"")</f>
        <v/>
      </c>
      <c r="ER65" s="244"/>
      <c r="ES65" s="254" t="str">
        <f>IFERROR(IF(AND('Classificação geral'!$H58="fem",'Classificação geral'!$I58=3,'Classificação geral'!$G58="Tapete"),'Classificação geral'!$A58,""),"")</f>
        <v/>
      </c>
      <c r="ET65" s="254" t="str">
        <f>IFERROR(IF(AND('Classificação geral'!$H58="fem",'Classificação geral'!$I58=3,'Classificação geral'!$G58="Tapete"),'Classificação geral'!$B58,""),"")</f>
        <v/>
      </c>
      <c r="EU65" s="255" t="str">
        <f>IF($ET65='Classificação geral'!$B58,'Classificação geral'!$C58,"")</f>
        <v/>
      </c>
      <c r="EV65" s="255" t="str">
        <f>IF($ET65='Classificação geral'!$B58,'Classificação geral'!$D58,"")</f>
        <v/>
      </c>
      <c r="EW65" s="255" t="str">
        <f>IF($ET65='Classificação geral'!$B58,'Classificação geral'!$H58,"")</f>
        <v/>
      </c>
      <c r="EX65" s="255" t="str">
        <f>IF($EW65='Classificação geral'!$H58,'Classificação geral'!$I58,"")</f>
        <v/>
      </c>
      <c r="EY65" s="255" t="str">
        <f>IF($EX65='Classificação geral'!$I58,'Classificação geral'!$AA58,"")</f>
        <v/>
      </c>
      <c r="EZ65" s="255" t="str">
        <f>IF($EX65='Classificação geral'!$I58,'Classificação geral'!$AC58,"")</f>
        <v/>
      </c>
      <c r="FA65" s="255" t="str">
        <f>IF($EX65='Classificação geral'!$I58,'Classificação geral'!$AD58,"")</f>
        <v/>
      </c>
      <c r="FB65" s="255" t="str">
        <f>IF($EX65='Classificação geral'!$I58,'Classificação geral'!$M58,"")</f>
        <v/>
      </c>
      <c r="FC65" s="255" t="str">
        <f>IF($EX65='Classificação geral'!$I58,'Classificação geral'!$AH58,"")</f>
        <v/>
      </c>
      <c r="FD65" s="256" t="str">
        <f>IFERROR(RANK(FC65,FC:FC,0)+ COUNTIF($FC$12:FC63,FC65),"")</f>
        <v/>
      </c>
      <c r="FE65" s="244"/>
      <c r="FF65" s="254" t="str">
        <f>IFERROR(IF(AND('Classificação geral'!$H58="mas",'Classificação geral'!$I58=3,'Classificação geral'!$G58="Tapete"),'Classificação geral'!$A58,""),"")</f>
        <v/>
      </c>
      <c r="FG65" s="254" t="str">
        <f>IFERROR(IF(AND('Classificação geral'!$H58="mas",'Classificação geral'!$I58=3,'Classificação geral'!$G58="Tapete"),'Classificação geral'!$B58,""),"")</f>
        <v/>
      </c>
      <c r="FH65" s="255" t="str">
        <f>IF($FG65='Classificação geral'!$B58,'Classificação geral'!$C58,"")</f>
        <v/>
      </c>
      <c r="FI65" s="255" t="str">
        <f>IF($FG65='Classificação geral'!$B58,'Classificação geral'!$D58,"")</f>
        <v/>
      </c>
      <c r="FJ65" s="255" t="str">
        <f>IF($FG65='Classificação geral'!$B58,'Classificação geral'!$H58,"")</f>
        <v/>
      </c>
      <c r="FK65" s="254" t="str">
        <f>IFERROR(IF(AND($FJ65="mas",'Classificação geral'!$I58=3),'Classificação geral'!I58,""),"")</f>
        <v/>
      </c>
      <c r="FL65" s="254" t="str">
        <f>IFERROR(IF(AND($FJ65="mas",'Classificação geral'!$I58=3),'Classificação geral'!AA58,""),"")</f>
        <v/>
      </c>
      <c r="FM65" s="254" t="str">
        <f>IFERROR(IF(AND($FJ65="mas",'Classificação geral'!$I58=3),'Classificação geral'!AC58,""),"")</f>
        <v/>
      </c>
      <c r="FN65" s="254" t="str">
        <f>IFERROR(IF(AND($FJ65="mas",'Classificação geral'!$I58=3),'Classificação geral'!AD58,""),"")</f>
        <v/>
      </c>
      <c r="FO65" s="254" t="str">
        <f>IFERROR(IF(AND($FJ65="mas",'Classificação geral'!$I58=3),'Classificação geral'!M58,""),"")</f>
        <v/>
      </c>
      <c r="FP65" s="254" t="str">
        <f>IFERROR(IF(AND($FJ65="mas",'Classificação geral'!$I58=3),'Classificação geral'!AH58,""),"")</f>
        <v/>
      </c>
      <c r="FQ65" s="256" t="str">
        <f>IFERROR(RANK(FP65,FP:FP,0)+ COUNTIF(FP$12:$FP63,FP65),"")</f>
        <v/>
      </c>
    </row>
    <row r="66" spans="1:173" s="304" customFormat="1" ht="24.75" customHeight="1" x14ac:dyDescent="0.4">
      <c r="B66" s="309" t="str">
        <f t="shared" si="0"/>
        <v/>
      </c>
      <c r="C66" s="292" t="str">
        <f t="shared" si="1"/>
        <v/>
      </c>
      <c r="D66" s="292" t="str">
        <f t="shared" si="2"/>
        <v/>
      </c>
      <c r="E66" s="292" t="str">
        <f t="shared" si="3"/>
        <v/>
      </c>
      <c r="F66" s="293" t="str">
        <f t="shared" si="4"/>
        <v/>
      </c>
      <c r="G66" s="293" t="str">
        <f t="shared" si="5"/>
        <v/>
      </c>
      <c r="H66" s="294" t="str">
        <f t="shared" si="6"/>
        <v/>
      </c>
      <c r="I66" s="294" t="str">
        <f t="shared" si="7"/>
        <v/>
      </c>
      <c r="J66" s="294" t="str">
        <f t="shared" si="8"/>
        <v/>
      </c>
      <c r="K66" s="294" t="str">
        <f t="shared" si="9"/>
        <v/>
      </c>
      <c r="L66" s="294" t="str">
        <f t="shared" si="10"/>
        <v/>
      </c>
      <c r="M66" s="295">
        <v>53</v>
      </c>
      <c r="N66" s="296"/>
      <c r="O66" s="296"/>
      <c r="P66" s="309" t="str">
        <f t="shared" si="11"/>
        <v/>
      </c>
      <c r="Q66" s="292" t="str">
        <f t="shared" si="12"/>
        <v/>
      </c>
      <c r="R66" s="292" t="str">
        <f t="shared" si="13"/>
        <v/>
      </c>
      <c r="S66" s="292" t="str">
        <f t="shared" si="14"/>
        <v/>
      </c>
      <c r="T66" s="293" t="str">
        <f t="shared" si="15"/>
        <v/>
      </c>
      <c r="U66" s="293" t="str">
        <f t="shared" si="16"/>
        <v/>
      </c>
      <c r="V66" s="294" t="str">
        <f t="shared" si="17"/>
        <v/>
      </c>
      <c r="W66" s="294" t="str">
        <f t="shared" si="18"/>
        <v/>
      </c>
      <c r="X66" s="294" t="str">
        <f t="shared" si="19"/>
        <v/>
      </c>
      <c r="Y66" s="294" t="str">
        <f t="shared" si="20"/>
        <v/>
      </c>
      <c r="Z66" s="294" t="str">
        <f t="shared" si="21"/>
        <v/>
      </c>
      <c r="AA66" s="295">
        <v>53</v>
      </c>
      <c r="AB66" s="296"/>
      <c r="AC66" s="297"/>
      <c r="AD66" s="310" t="str">
        <f t="shared" si="22"/>
        <v/>
      </c>
      <c r="AE66" s="292" t="str">
        <f t="shared" si="23"/>
        <v/>
      </c>
      <c r="AF66" s="292" t="str">
        <f t="shared" si="24"/>
        <v/>
      </c>
      <c r="AG66" s="293" t="str">
        <f t="shared" si="25"/>
        <v/>
      </c>
      <c r="AH66" s="293" t="str">
        <f t="shared" si="26"/>
        <v/>
      </c>
      <c r="AI66" s="293" t="str">
        <f t="shared" si="27"/>
        <v/>
      </c>
      <c r="AJ66" s="294" t="str">
        <f t="shared" si="28"/>
        <v/>
      </c>
      <c r="AK66" s="294" t="str">
        <f t="shared" si="29"/>
        <v/>
      </c>
      <c r="AL66" s="294" t="str">
        <f t="shared" si="30"/>
        <v/>
      </c>
      <c r="AM66" s="294" t="str">
        <f t="shared" si="31"/>
        <v/>
      </c>
      <c r="AN66" s="294" t="str">
        <f t="shared" si="32"/>
        <v/>
      </c>
      <c r="AO66" s="295">
        <v>53</v>
      </c>
      <c r="AP66" s="296"/>
      <c r="AQ66" s="296"/>
      <c r="AR66" s="310" t="str">
        <f t="shared" si="33"/>
        <v/>
      </c>
      <c r="AS66" s="292" t="str">
        <f t="shared" si="34"/>
        <v/>
      </c>
      <c r="AT66" s="292" t="str">
        <f t="shared" si="35"/>
        <v/>
      </c>
      <c r="AU66" s="293" t="str">
        <f t="shared" si="36"/>
        <v/>
      </c>
      <c r="AV66" s="293" t="str">
        <f t="shared" si="37"/>
        <v/>
      </c>
      <c r="AW66" s="293" t="str">
        <f t="shared" si="38"/>
        <v/>
      </c>
      <c r="AX66" s="294" t="str">
        <f t="shared" si="39"/>
        <v/>
      </c>
      <c r="AY66" s="294" t="str">
        <f t="shared" si="40"/>
        <v/>
      </c>
      <c r="AZ66" s="294" t="str">
        <f t="shared" si="41"/>
        <v/>
      </c>
      <c r="BA66" s="294" t="str">
        <f t="shared" si="42"/>
        <v/>
      </c>
      <c r="BB66" s="294" t="str">
        <f t="shared" si="43"/>
        <v/>
      </c>
      <c r="BC66" s="295">
        <v>53</v>
      </c>
      <c r="BD66" s="297"/>
      <c r="BE66" s="297"/>
      <c r="BF66" s="309" t="str">
        <f t="shared" si="44"/>
        <v/>
      </c>
      <c r="BG66" s="292" t="str">
        <f t="shared" si="45"/>
        <v/>
      </c>
      <c r="BH66" s="292" t="str">
        <f t="shared" si="46"/>
        <v/>
      </c>
      <c r="BI66" s="292" t="str">
        <f t="shared" si="47"/>
        <v/>
      </c>
      <c r="BJ66" s="293" t="str">
        <f t="shared" si="48"/>
        <v/>
      </c>
      <c r="BK66" s="293" t="str">
        <f t="shared" si="49"/>
        <v/>
      </c>
      <c r="BL66" s="293" t="str">
        <f t="shared" si="50"/>
        <v/>
      </c>
      <c r="BM66" s="293" t="str">
        <f t="shared" si="51"/>
        <v/>
      </c>
      <c r="BN66" s="293" t="str">
        <f t="shared" si="52"/>
        <v/>
      </c>
      <c r="BO66" s="293" t="str">
        <f t="shared" si="53"/>
        <v/>
      </c>
      <c r="BP66" s="294" t="str">
        <f t="shared" si="54"/>
        <v/>
      </c>
      <c r="BQ66" s="295">
        <v>53</v>
      </c>
      <c r="BR66" s="296"/>
      <c r="BS66" s="296"/>
      <c r="BT66" s="309" t="str">
        <f t="shared" si="55"/>
        <v/>
      </c>
      <c r="BU66" s="292" t="str">
        <f t="shared" si="56"/>
        <v/>
      </c>
      <c r="BV66" s="292" t="str">
        <f t="shared" si="57"/>
        <v/>
      </c>
      <c r="BW66" s="292" t="str">
        <f t="shared" si="58"/>
        <v/>
      </c>
      <c r="BX66" s="293" t="str">
        <f t="shared" si="59"/>
        <v/>
      </c>
      <c r="BY66" s="293" t="str">
        <f t="shared" si="60"/>
        <v/>
      </c>
      <c r="BZ66" s="294" t="str">
        <f t="shared" si="61"/>
        <v/>
      </c>
      <c r="CA66" s="294" t="str">
        <f t="shared" si="62"/>
        <v/>
      </c>
      <c r="CB66" s="294" t="str">
        <f t="shared" si="63"/>
        <v/>
      </c>
      <c r="CC66" s="294" t="str">
        <f t="shared" si="64"/>
        <v/>
      </c>
      <c r="CD66" s="294" t="str">
        <f t="shared" si="65"/>
        <v/>
      </c>
      <c r="CE66" s="295">
        <v>53</v>
      </c>
      <c r="CF66" s="391"/>
      <c r="CG66" s="391"/>
      <c r="CH66" s="391"/>
      <c r="CI66" s="391"/>
      <c r="CJ66" s="391"/>
      <c r="CK66" s="391"/>
      <c r="CL66" s="391"/>
      <c r="CM66" s="391"/>
      <c r="CN66" s="391"/>
      <c r="CO66" s="391"/>
      <c r="CP66" s="391"/>
      <c r="CQ66" s="391"/>
      <c r="CR66" s="391"/>
      <c r="CS66" s="254" t="str">
        <f>IFERROR(IF(AND('Classificação geral'!$H59="FEM",'Classificação geral'!$I59=1,'Classificação geral'!G59="Tapete"),'Classificação geral'!A59,""),"")</f>
        <v/>
      </c>
      <c r="CT66" s="254" t="str">
        <f>IFERROR(IF(AND('Classificação geral'!$H59="FEM",'Classificação geral'!$I59=1,'Classificação geral'!G59="Tapete"),'Classificação geral'!$B59,""),"")</f>
        <v/>
      </c>
      <c r="CU66" s="255" t="str">
        <f>IF($CT66='Classificação geral'!$B59,'Classificação geral'!$C59,"")</f>
        <v/>
      </c>
      <c r="CV66" s="255" t="str">
        <f>IF($CT66='Classificação geral'!$B59,'Classificação geral'!$D59,"")</f>
        <v/>
      </c>
      <c r="CW66" s="255" t="str">
        <f>IF($CT66='Classificação geral'!$B59,'Classificação geral'!$H59,"")</f>
        <v/>
      </c>
      <c r="CX66" s="255" t="str">
        <f>IF($CW66='Classificação geral'!$H59,'Classificação geral'!$I59,"")</f>
        <v/>
      </c>
      <c r="CY66" s="255" t="str">
        <f>IF($CX66='Classificação geral'!$I59,'Classificação geral'!$AA59,"")</f>
        <v/>
      </c>
      <c r="CZ66" s="255" t="str">
        <f>IF($CX66='Classificação geral'!$I59,'Classificação geral'!$AC59,"")</f>
        <v/>
      </c>
      <c r="DA66" s="255" t="str">
        <f>IF($CX66='Classificação geral'!$I59,'Classificação geral'!$AD59,"")</f>
        <v/>
      </c>
      <c r="DB66" s="255" t="str">
        <f>IF($CX66='Classificação geral'!$I59,'Classificação geral'!$M59,"")</f>
        <v/>
      </c>
      <c r="DC66" s="255" t="str">
        <f>IF($CX66='Classificação geral'!$I59,'Classificação geral'!$AH59,"")</f>
        <v/>
      </c>
      <c r="DD66" s="256" t="str">
        <f>IFERROR(RANK(DC66,DC:DC,0)+ COUNTIF($DC$12:DC65,DC66),"")</f>
        <v/>
      </c>
      <c r="DF66" s="254" t="str">
        <f>IFERROR(IF(AND('Classificação geral'!$H59="mas",'Classificação geral'!$I59=1,'Classificação geral'!$G59="Tapete"),'Classificação geral'!$A59,""),"")</f>
        <v/>
      </c>
      <c r="DG66" s="254" t="str">
        <f>IFERROR(IF(AND('Classificação geral'!$H59="mas",'Classificação geral'!$I59=1,'Classificação geral'!$G59="Tapete"),'Classificação geral'!$B59,""),"")</f>
        <v/>
      </c>
      <c r="DH66" s="255" t="str">
        <f>IF($DG66='Classificação geral'!$B59,'Classificação geral'!$C59,"")</f>
        <v/>
      </c>
      <c r="DI66" s="255" t="str">
        <f>IF($DG66='Classificação geral'!$B59,'Classificação geral'!$D59,"")</f>
        <v/>
      </c>
      <c r="DJ66" s="255" t="str">
        <f>IF($DG66='Classificação geral'!$B59,'Classificação geral'!$H59,"")</f>
        <v/>
      </c>
      <c r="DK66" s="254" t="str">
        <f>IFERROR(IF(AND($DJ66="mas",'Classificação geral'!$I59=1),'Classificação geral'!I59,""),"")</f>
        <v/>
      </c>
      <c r="DL66" s="254" t="str">
        <f>IFERROR(IF(AND($DJ66="mas",'Classificação geral'!$I59=1),'Classificação geral'!AA59,""),"")</f>
        <v/>
      </c>
      <c r="DM66" s="254" t="str">
        <f>IFERROR(IF(AND($DJ66="mas",'Classificação geral'!$I59=1),'Classificação geral'!AC59,""),"")</f>
        <v/>
      </c>
      <c r="DN66" s="254" t="str">
        <f>IFERROR(IF(AND($DJ66="mas",'Classificação geral'!$I59=1),'Classificação geral'!AD59,""),"")</f>
        <v/>
      </c>
      <c r="DO66" s="254" t="str">
        <f>IFERROR(IF(AND($DJ66="mas",'Classificação geral'!$I59=1),'Classificação geral'!M59,""),"")</f>
        <v/>
      </c>
      <c r="DP66" s="254" t="str">
        <f>IFERROR(IF(AND($DJ66="mas",'Classificação geral'!$I59=1),'Classificação geral'!AH59,""),"")</f>
        <v/>
      </c>
      <c r="DQ66" s="256" t="str">
        <f>IFERROR(RANK(DP66,DP:DP,0)+ COUNTIF($DP$12:DP65,DP66),"")</f>
        <v/>
      </c>
      <c r="DS66" s="254" t="str">
        <f>IFERROR(IF(AND('Classificação geral'!$H59="fem",'Classificação geral'!$I59=2,'Classificação geral'!$G59="Tapete"),'Classificação geral'!$A59,""),"")</f>
        <v/>
      </c>
      <c r="DT66" s="254" t="str">
        <f>IFERROR(IF(AND('Classificação geral'!$H59="fem",'Classificação geral'!$I59=2,'Classificação geral'!$G59="Tapete"),'Classificação geral'!$B59,""),"")</f>
        <v/>
      </c>
      <c r="DU66" s="255" t="str">
        <f>IF($DT66='Classificação geral'!$B59,'Classificação geral'!$C59,"")</f>
        <v/>
      </c>
      <c r="DV66" s="255" t="str">
        <f>IF($DT66='Classificação geral'!$B59,'Classificação geral'!$D59,"")</f>
        <v/>
      </c>
      <c r="DW66" s="255" t="str">
        <f>IF($DT66='Classificação geral'!$B59,'Classificação geral'!$H59,"")</f>
        <v/>
      </c>
      <c r="DX66" s="254" t="str">
        <f>IFERROR(IF(AND($DW66="fem",'Classificação geral'!$I59=2),'Classificação geral'!I59,""),"")</f>
        <v/>
      </c>
      <c r="DY66" s="254" t="str">
        <f>IFERROR(IF(AND($DW66="fem",'Classificação geral'!$I59=2),'Classificação geral'!AA59,""),"")</f>
        <v/>
      </c>
      <c r="DZ66" s="254" t="str">
        <f>IFERROR(IF(AND($DW66="fem",'Classificação geral'!$I59=2),'Classificação geral'!AC59,""),"")</f>
        <v/>
      </c>
      <c r="EA66" s="254" t="str">
        <f>IFERROR(IF(AND($DW66="fem",'Classificação geral'!$I59=2),'Classificação geral'!AD59,""),"")</f>
        <v/>
      </c>
      <c r="EB66" s="254" t="str">
        <f>IFERROR(IF(AND($DW66="fem",'Classificação geral'!$I59=2),'Classificação geral'!M59,""),"")</f>
        <v/>
      </c>
      <c r="EC66" s="254" t="str">
        <f>IFERROR(IF(AND($DW66="fem",'Classificação geral'!$I59=2),'Classificação geral'!AH59,""),"")</f>
        <v/>
      </c>
      <c r="ED66" s="256" t="str">
        <f>IFERROR(RANK(EC66,EC:EC,0)+ COUNTIF(EC$12:$EC64,EC66),"")</f>
        <v/>
      </c>
      <c r="EE66" s="244"/>
      <c r="EF66" s="254" t="str">
        <f>IFERROR(IF(AND('Classificação geral'!$H59="mas",'Classificação geral'!$I59=2,'Classificação geral'!$G59="Tapete"),'Classificação geral'!$A59,""),"")</f>
        <v/>
      </c>
      <c r="EG66" s="254" t="str">
        <f>IFERROR(IF(AND('Classificação geral'!$H59="mas",'Classificação geral'!$I59=2,'Classificação geral'!$G59="Tapete"),'Classificação geral'!$B59,""),"")</f>
        <v/>
      </c>
      <c r="EH66" s="255" t="str">
        <f>IF($EG66='Classificação geral'!$B59,'Classificação geral'!$C59,"")</f>
        <v/>
      </c>
      <c r="EI66" s="255" t="str">
        <f>IF($EG66='Classificação geral'!$B59,'Classificação geral'!$D59,"")</f>
        <v/>
      </c>
      <c r="EJ66" s="255" t="str">
        <f>IF($EG66='Classificação geral'!$B59,'Classificação geral'!$H59,"")</f>
        <v/>
      </c>
      <c r="EK66" s="254" t="str">
        <f>IFERROR(IF(AND($EJ66="mas",'Classificação geral'!$I59=2),'Classificação geral'!I59,""),"")</f>
        <v/>
      </c>
      <c r="EL66" s="254" t="str">
        <f>IFERROR(IF(AND($EJ66="mas",'Classificação geral'!$I59=2),'Classificação geral'!AA59,""),"")</f>
        <v/>
      </c>
      <c r="EM66" s="254" t="str">
        <f>IFERROR(IF(AND($EJ66="mas",'Classificação geral'!$I59=2),'Classificação geral'!AC59,""),"")</f>
        <v/>
      </c>
      <c r="EN66" s="254" t="str">
        <f>IFERROR(IF(AND($EJ66="mas",'Classificação geral'!$I59=2),'Classificação geral'!AD59,""),"")</f>
        <v/>
      </c>
      <c r="EO66" s="254" t="str">
        <f>IFERROR(IF(AND($EJ66="mas",'Classificação geral'!$I59=2),'Classificação geral'!M59,""),"")</f>
        <v/>
      </c>
      <c r="EP66" s="254" t="str">
        <f>IFERROR(IF(AND($EJ66="mas",'Classificação geral'!$I59=2),'Classificação geral'!AH59,""),"")</f>
        <v/>
      </c>
      <c r="EQ66" s="256" t="str">
        <f>IFERROR(RANK(EP66,EP:EP,0)+ COUNTIF($EP$12:EP$12,EP66),"")</f>
        <v/>
      </c>
      <c r="ER66" s="244"/>
      <c r="ES66" s="254" t="str">
        <f>IFERROR(IF(AND('Classificação geral'!$H59="fem",'Classificação geral'!$I59=3,'Classificação geral'!$G59="Tapete"),'Classificação geral'!$A59,""),"")</f>
        <v/>
      </c>
      <c r="ET66" s="254" t="str">
        <f>IFERROR(IF(AND('Classificação geral'!$H59="fem",'Classificação geral'!$I59=3,'Classificação geral'!$G59="Tapete"),'Classificação geral'!$B59,""),"")</f>
        <v/>
      </c>
      <c r="EU66" s="255" t="str">
        <f>IF($ET66='Classificação geral'!$B59,'Classificação geral'!$C59,"")</f>
        <v/>
      </c>
      <c r="EV66" s="255" t="str">
        <f>IF($ET66='Classificação geral'!$B59,'Classificação geral'!$D59,"")</f>
        <v/>
      </c>
      <c r="EW66" s="255" t="str">
        <f>IF($ET66='Classificação geral'!$B59,'Classificação geral'!$H59,"")</f>
        <v/>
      </c>
      <c r="EX66" s="255" t="str">
        <f>IF($EW66='Classificação geral'!$H59,'Classificação geral'!$I59,"")</f>
        <v/>
      </c>
      <c r="EY66" s="255" t="str">
        <f>IF($EX66='Classificação geral'!$I59,'Classificação geral'!$AA59,"")</f>
        <v/>
      </c>
      <c r="EZ66" s="255" t="str">
        <f>IF($EX66='Classificação geral'!$I59,'Classificação geral'!$AC59,"")</f>
        <v/>
      </c>
      <c r="FA66" s="255" t="str">
        <f>IF($EX66='Classificação geral'!$I59,'Classificação geral'!$AD59,"")</f>
        <v/>
      </c>
      <c r="FB66" s="255" t="str">
        <f>IF($EX66='Classificação geral'!$I59,'Classificação geral'!$M59,"")</f>
        <v/>
      </c>
      <c r="FC66" s="255" t="str">
        <f>IF($EX66='Classificação geral'!$I59,'Classificação geral'!$AH59,"")</f>
        <v/>
      </c>
      <c r="FD66" s="256" t="str">
        <f>IFERROR(RANK(FC66,FC:FC,0)+ COUNTIF($FC$12:FC64,FC66),"")</f>
        <v/>
      </c>
      <c r="FE66" s="244"/>
      <c r="FF66" s="254" t="str">
        <f>IFERROR(IF(AND('Classificação geral'!$H59="mas",'Classificação geral'!$I59=3,'Classificação geral'!$G59="Tapete"),'Classificação geral'!$A59,""),"")</f>
        <v/>
      </c>
      <c r="FG66" s="254" t="str">
        <f>IFERROR(IF(AND('Classificação geral'!$H59="mas",'Classificação geral'!$I59=3,'Classificação geral'!$G59="Tapete"),'Classificação geral'!$B59,""),"")</f>
        <v/>
      </c>
      <c r="FH66" s="255" t="str">
        <f>IF($FG66='Classificação geral'!$B59,'Classificação geral'!$C59,"")</f>
        <v/>
      </c>
      <c r="FI66" s="255" t="str">
        <f>IF($FG66='Classificação geral'!$B59,'Classificação geral'!$D59,"")</f>
        <v/>
      </c>
      <c r="FJ66" s="255" t="str">
        <f>IF($FG66='Classificação geral'!$B59,'Classificação geral'!$H59,"")</f>
        <v/>
      </c>
      <c r="FK66" s="254" t="str">
        <f>IFERROR(IF(AND($FJ66="mas",'Classificação geral'!$I59=3),'Classificação geral'!I59,""),"")</f>
        <v/>
      </c>
      <c r="FL66" s="254" t="str">
        <f>IFERROR(IF(AND($FJ66="mas",'Classificação geral'!$I59=3),'Classificação geral'!AA59,""),"")</f>
        <v/>
      </c>
      <c r="FM66" s="254" t="str">
        <f>IFERROR(IF(AND($FJ66="mas",'Classificação geral'!$I59=3),'Classificação geral'!AC59,""),"")</f>
        <v/>
      </c>
      <c r="FN66" s="254" t="str">
        <f>IFERROR(IF(AND($FJ66="mas",'Classificação geral'!$I59=3),'Classificação geral'!AD59,""),"")</f>
        <v/>
      </c>
      <c r="FO66" s="254" t="str">
        <f>IFERROR(IF(AND($FJ66="mas",'Classificação geral'!$I59=3),'Classificação geral'!M59,""),"")</f>
        <v/>
      </c>
      <c r="FP66" s="254" t="str">
        <f>IFERROR(IF(AND($FJ66="mas",'Classificação geral'!$I59=3),'Classificação geral'!AH59,""),"")</f>
        <v/>
      </c>
      <c r="FQ66" s="256" t="str">
        <f>IFERROR(RANK(FP66,FP:FP,0)+ COUNTIF(FP$12:$FP64,FP66),"")</f>
        <v/>
      </c>
    </row>
    <row r="67" spans="1:173" s="304" customFormat="1" ht="24.75" customHeight="1" x14ac:dyDescent="0.4">
      <c r="B67" s="309" t="str">
        <f t="shared" si="0"/>
        <v/>
      </c>
      <c r="C67" s="292" t="str">
        <f t="shared" si="1"/>
        <v/>
      </c>
      <c r="D67" s="292" t="str">
        <f t="shared" si="2"/>
        <v/>
      </c>
      <c r="E67" s="292" t="str">
        <f t="shared" si="3"/>
        <v/>
      </c>
      <c r="F67" s="293" t="str">
        <f t="shared" si="4"/>
        <v/>
      </c>
      <c r="G67" s="293" t="str">
        <f t="shared" si="5"/>
        <v/>
      </c>
      <c r="H67" s="294" t="str">
        <f t="shared" si="6"/>
        <v/>
      </c>
      <c r="I67" s="294" t="str">
        <f t="shared" si="7"/>
        <v/>
      </c>
      <c r="J67" s="294" t="str">
        <f t="shared" si="8"/>
        <v/>
      </c>
      <c r="K67" s="294" t="str">
        <f t="shared" si="9"/>
        <v/>
      </c>
      <c r="L67" s="294" t="str">
        <f t="shared" si="10"/>
        <v/>
      </c>
      <c r="M67" s="295">
        <v>54</v>
      </c>
      <c r="N67" s="296"/>
      <c r="O67" s="296"/>
      <c r="P67" s="309" t="str">
        <f t="shared" si="11"/>
        <v/>
      </c>
      <c r="Q67" s="292" t="str">
        <f t="shared" si="12"/>
        <v/>
      </c>
      <c r="R67" s="292" t="str">
        <f t="shared" si="13"/>
        <v/>
      </c>
      <c r="S67" s="292" t="str">
        <f t="shared" si="14"/>
        <v/>
      </c>
      <c r="T67" s="293" t="str">
        <f t="shared" si="15"/>
        <v/>
      </c>
      <c r="U67" s="293" t="str">
        <f t="shared" si="16"/>
        <v/>
      </c>
      <c r="V67" s="294" t="str">
        <f t="shared" si="17"/>
        <v/>
      </c>
      <c r="W67" s="294" t="str">
        <f t="shared" si="18"/>
        <v/>
      </c>
      <c r="X67" s="294" t="str">
        <f t="shared" si="19"/>
        <v/>
      </c>
      <c r="Y67" s="294" t="str">
        <f t="shared" si="20"/>
        <v/>
      </c>
      <c r="Z67" s="294" t="str">
        <f t="shared" si="21"/>
        <v/>
      </c>
      <c r="AA67" s="295">
        <v>54</v>
      </c>
      <c r="AB67" s="296"/>
      <c r="AC67" s="297"/>
      <c r="AD67" s="310" t="str">
        <f t="shared" si="22"/>
        <v/>
      </c>
      <c r="AE67" s="292" t="str">
        <f t="shared" si="23"/>
        <v/>
      </c>
      <c r="AF67" s="292" t="str">
        <f t="shared" si="24"/>
        <v/>
      </c>
      <c r="AG67" s="293" t="str">
        <f t="shared" si="25"/>
        <v/>
      </c>
      <c r="AH67" s="293" t="str">
        <f t="shared" si="26"/>
        <v/>
      </c>
      <c r="AI67" s="293" t="str">
        <f t="shared" si="27"/>
        <v/>
      </c>
      <c r="AJ67" s="294" t="str">
        <f t="shared" si="28"/>
        <v/>
      </c>
      <c r="AK67" s="294" t="str">
        <f t="shared" si="29"/>
        <v/>
      </c>
      <c r="AL67" s="294" t="str">
        <f t="shared" si="30"/>
        <v/>
      </c>
      <c r="AM67" s="294" t="str">
        <f t="shared" si="31"/>
        <v/>
      </c>
      <c r="AN67" s="294" t="str">
        <f t="shared" si="32"/>
        <v/>
      </c>
      <c r="AO67" s="295">
        <v>54</v>
      </c>
      <c r="AP67" s="296"/>
      <c r="AQ67" s="296"/>
      <c r="AR67" s="310" t="str">
        <f t="shared" si="33"/>
        <v/>
      </c>
      <c r="AS67" s="292" t="str">
        <f t="shared" si="34"/>
        <v/>
      </c>
      <c r="AT67" s="292" t="str">
        <f t="shared" si="35"/>
        <v/>
      </c>
      <c r="AU67" s="293" t="str">
        <f t="shared" si="36"/>
        <v/>
      </c>
      <c r="AV67" s="293" t="str">
        <f t="shared" si="37"/>
        <v/>
      </c>
      <c r="AW67" s="293" t="str">
        <f t="shared" si="38"/>
        <v/>
      </c>
      <c r="AX67" s="294" t="str">
        <f t="shared" si="39"/>
        <v/>
      </c>
      <c r="AY67" s="294" t="str">
        <f t="shared" si="40"/>
        <v/>
      </c>
      <c r="AZ67" s="294" t="str">
        <f t="shared" si="41"/>
        <v/>
      </c>
      <c r="BA67" s="294" t="str">
        <f t="shared" si="42"/>
        <v/>
      </c>
      <c r="BB67" s="294" t="str">
        <f t="shared" si="43"/>
        <v/>
      </c>
      <c r="BC67" s="295">
        <v>54</v>
      </c>
      <c r="BD67" s="297"/>
      <c r="BE67" s="297"/>
      <c r="BF67" s="309" t="str">
        <f t="shared" si="44"/>
        <v/>
      </c>
      <c r="BG67" s="292" t="str">
        <f t="shared" si="45"/>
        <v/>
      </c>
      <c r="BH67" s="292" t="str">
        <f t="shared" si="46"/>
        <v/>
      </c>
      <c r="BI67" s="292" t="str">
        <f t="shared" si="47"/>
        <v/>
      </c>
      <c r="BJ67" s="293" t="str">
        <f t="shared" si="48"/>
        <v/>
      </c>
      <c r="BK67" s="293" t="str">
        <f t="shared" si="49"/>
        <v/>
      </c>
      <c r="BL67" s="293" t="str">
        <f t="shared" si="50"/>
        <v/>
      </c>
      <c r="BM67" s="293" t="str">
        <f t="shared" si="51"/>
        <v/>
      </c>
      <c r="BN67" s="293" t="str">
        <f t="shared" si="52"/>
        <v/>
      </c>
      <c r="BO67" s="293" t="str">
        <f t="shared" si="53"/>
        <v/>
      </c>
      <c r="BP67" s="294" t="str">
        <f t="shared" si="54"/>
        <v/>
      </c>
      <c r="BQ67" s="295">
        <v>54</v>
      </c>
      <c r="BR67" s="296"/>
      <c r="BS67" s="296"/>
      <c r="BT67" s="309" t="str">
        <f t="shared" si="55"/>
        <v/>
      </c>
      <c r="BU67" s="292" t="str">
        <f t="shared" si="56"/>
        <v/>
      </c>
      <c r="BV67" s="292" t="str">
        <f t="shared" si="57"/>
        <v/>
      </c>
      <c r="BW67" s="292" t="str">
        <f t="shared" si="58"/>
        <v/>
      </c>
      <c r="BX67" s="293" t="str">
        <f t="shared" si="59"/>
        <v/>
      </c>
      <c r="BY67" s="293" t="str">
        <f t="shared" si="60"/>
        <v/>
      </c>
      <c r="BZ67" s="294" t="str">
        <f t="shared" si="61"/>
        <v/>
      </c>
      <c r="CA67" s="294" t="str">
        <f t="shared" si="62"/>
        <v/>
      </c>
      <c r="CB67" s="294" t="str">
        <f t="shared" si="63"/>
        <v/>
      </c>
      <c r="CC67" s="294" t="str">
        <f t="shared" si="64"/>
        <v/>
      </c>
      <c r="CD67" s="294" t="str">
        <f t="shared" si="65"/>
        <v/>
      </c>
      <c r="CE67" s="295">
        <v>54</v>
      </c>
      <c r="CF67" s="226"/>
      <c r="CG67" s="226"/>
      <c r="CH67" s="226"/>
      <c r="CI67" s="226"/>
      <c r="CJ67" s="226"/>
      <c r="CK67" s="226"/>
      <c r="CL67" s="226"/>
      <c r="CM67" s="226"/>
      <c r="CN67" s="226"/>
      <c r="CO67" s="226"/>
      <c r="CP67" s="226"/>
      <c r="CQ67" s="226"/>
      <c r="CR67" s="226"/>
      <c r="CS67" s="254" t="str">
        <f>IFERROR(IF(AND('Classificação geral'!$H60="FEM",'Classificação geral'!$I60=1,'Classificação geral'!G60="Tapete"),'Classificação geral'!A60,""),"")</f>
        <v/>
      </c>
      <c r="CT67" s="254" t="str">
        <f>IFERROR(IF(AND('Classificação geral'!$H60="FEM",'Classificação geral'!$I60=1,'Classificação geral'!G60="Tapete"),'Classificação geral'!$B60,""),"")</f>
        <v/>
      </c>
      <c r="CU67" s="255" t="str">
        <f>IF($CT67='Classificação geral'!$B60,'Classificação geral'!$C60,"")</f>
        <v/>
      </c>
      <c r="CV67" s="255" t="str">
        <f>IF($CT67='Classificação geral'!$B60,'Classificação geral'!$D60,"")</f>
        <v/>
      </c>
      <c r="CW67" s="255" t="str">
        <f>IF($CT67='Classificação geral'!$B60,'Classificação geral'!$H60,"")</f>
        <v/>
      </c>
      <c r="CX67" s="255" t="str">
        <f>IF($CW67='Classificação geral'!$H60,'Classificação geral'!$I60,"")</f>
        <v/>
      </c>
      <c r="CY67" s="255" t="str">
        <f>IF($CX67='Classificação geral'!$I60,'Classificação geral'!$AA60,"")</f>
        <v/>
      </c>
      <c r="CZ67" s="255" t="str">
        <f>IF($CX67='Classificação geral'!$I60,'Classificação geral'!$AC60,"")</f>
        <v/>
      </c>
      <c r="DA67" s="255" t="str">
        <f>IF($CX67='Classificação geral'!$I60,'Classificação geral'!$AD60,"")</f>
        <v/>
      </c>
      <c r="DB67" s="255" t="str">
        <f>IF($CX67='Classificação geral'!$I60,'Classificação geral'!$M60,"")</f>
        <v/>
      </c>
      <c r="DC67" s="255" t="str">
        <f>IF($CX67='Classificação geral'!$I60,'Classificação geral'!$AH60,"")</f>
        <v/>
      </c>
      <c r="DD67" s="256" t="str">
        <f>IFERROR(RANK(DC67,DC:DC,0)+ COUNTIF($DC$12:DC66,DC67),"")</f>
        <v/>
      </c>
      <c r="DF67" s="254" t="str">
        <f>IFERROR(IF(AND('Classificação geral'!$H60="mas",'Classificação geral'!$I60=1,'Classificação geral'!$G60="Tapete"),'Classificação geral'!$A60,""),"")</f>
        <v/>
      </c>
      <c r="DG67" s="254" t="str">
        <f>IFERROR(IF(AND('Classificação geral'!$H60="mas",'Classificação geral'!$I60=1,'Classificação geral'!$G60="Tapete"),'Classificação geral'!$B60,""),"")</f>
        <v/>
      </c>
      <c r="DH67" s="255" t="str">
        <f>IF($DG67='Classificação geral'!$B60,'Classificação geral'!$C60,"")</f>
        <v/>
      </c>
      <c r="DI67" s="255" t="str">
        <f>IF($DG67='Classificação geral'!$B60,'Classificação geral'!$D60,"")</f>
        <v/>
      </c>
      <c r="DJ67" s="255" t="str">
        <f>IF($DG67='Classificação geral'!$B60,'Classificação geral'!$H60,"")</f>
        <v/>
      </c>
      <c r="DK67" s="254" t="str">
        <f>IFERROR(IF(AND($DJ67="mas",'Classificação geral'!$I60=1),'Classificação geral'!I60,""),"")</f>
        <v/>
      </c>
      <c r="DL67" s="254" t="str">
        <f>IFERROR(IF(AND($DJ67="mas",'Classificação geral'!$I60=1),'Classificação geral'!AA60,""),"")</f>
        <v/>
      </c>
      <c r="DM67" s="254" t="str">
        <f>IFERROR(IF(AND($DJ67="mas",'Classificação geral'!$I60=1),'Classificação geral'!AC60,""),"")</f>
        <v/>
      </c>
      <c r="DN67" s="254" t="str">
        <f>IFERROR(IF(AND($DJ67="mas",'Classificação geral'!$I60=1),'Classificação geral'!AD60,""),"")</f>
        <v/>
      </c>
      <c r="DO67" s="254" t="str">
        <f>IFERROR(IF(AND($DJ67="mas",'Classificação geral'!$I60=1),'Classificação geral'!M60,""),"")</f>
        <v/>
      </c>
      <c r="DP67" s="254" t="str">
        <f>IFERROR(IF(AND($DJ67="mas",'Classificação geral'!$I60=1),'Classificação geral'!AH60,""),"")</f>
        <v/>
      </c>
      <c r="DQ67" s="256" t="str">
        <f>IFERROR(RANK(DP67,DP:DP,0)+ COUNTIF($DP$12:DP66,DP67),"")</f>
        <v/>
      </c>
      <c r="DS67" s="254" t="str">
        <f>IFERROR(IF(AND('Classificação geral'!$H60="fem",'Classificação geral'!$I60=2,'Classificação geral'!$G60="Tapete"),'Classificação geral'!$A60,""),"")</f>
        <v/>
      </c>
      <c r="DT67" s="254" t="str">
        <f>IFERROR(IF(AND('Classificação geral'!$H60="fem",'Classificação geral'!$I60=2,'Classificação geral'!$G60="Tapete"),'Classificação geral'!$B60,""),"")</f>
        <v/>
      </c>
      <c r="DU67" s="255" t="str">
        <f>IF($DT67='Classificação geral'!$B60,'Classificação geral'!$C60,"")</f>
        <v/>
      </c>
      <c r="DV67" s="255" t="str">
        <f>IF($DT67='Classificação geral'!$B60,'Classificação geral'!$D60,"")</f>
        <v/>
      </c>
      <c r="DW67" s="255" t="str">
        <f>IF($DT67='Classificação geral'!$B60,'Classificação geral'!$H60,"")</f>
        <v/>
      </c>
      <c r="DX67" s="254" t="str">
        <f>IFERROR(IF(AND($DW67="fem",'Classificação geral'!$I60=2),'Classificação geral'!I60,""),"")</f>
        <v/>
      </c>
      <c r="DY67" s="254" t="str">
        <f>IFERROR(IF(AND($DW67="fem",'Classificação geral'!$I60=2),'Classificação geral'!AA60,""),"")</f>
        <v/>
      </c>
      <c r="DZ67" s="254" t="str">
        <f>IFERROR(IF(AND($DW67="fem",'Classificação geral'!$I60=2),'Classificação geral'!AC60,""),"")</f>
        <v/>
      </c>
      <c r="EA67" s="254" t="str">
        <f>IFERROR(IF(AND($DW67="fem",'Classificação geral'!$I60=2),'Classificação geral'!AD60,""),"")</f>
        <v/>
      </c>
      <c r="EB67" s="254" t="str">
        <f>IFERROR(IF(AND($DW67="fem",'Classificação geral'!$I60=2),'Classificação geral'!M60,""),"")</f>
        <v/>
      </c>
      <c r="EC67" s="254" t="str">
        <f>IFERROR(IF(AND($DW67="fem",'Classificação geral'!$I60=2),'Classificação geral'!AH60,""),"")</f>
        <v/>
      </c>
      <c r="ED67" s="256" t="str">
        <f>IFERROR(RANK(EC67,EC:EC,0)+ COUNTIF(EC$12:$EC65,EC67),"")</f>
        <v/>
      </c>
      <c r="EE67" s="244"/>
      <c r="EF67" s="254" t="str">
        <f>IFERROR(IF(AND('Classificação geral'!$H60="mas",'Classificação geral'!$I60=2,'Classificação geral'!$G60="Tapete"),'Classificação geral'!$A60,""),"")</f>
        <v/>
      </c>
      <c r="EG67" s="254" t="str">
        <f>IFERROR(IF(AND('Classificação geral'!$H60="mas",'Classificação geral'!$I60=2,'Classificação geral'!$G60="Tapete"),'Classificação geral'!$B60,""),"")</f>
        <v/>
      </c>
      <c r="EH67" s="255" t="str">
        <f>IF($EG67='Classificação geral'!$B60,'Classificação geral'!$C60,"")</f>
        <v/>
      </c>
      <c r="EI67" s="255" t="str">
        <f>IF($EG67='Classificação geral'!$B60,'Classificação geral'!$D60,"")</f>
        <v/>
      </c>
      <c r="EJ67" s="255" t="str">
        <f>IF($EG67='Classificação geral'!$B60,'Classificação geral'!$H60,"")</f>
        <v/>
      </c>
      <c r="EK67" s="254" t="str">
        <f>IFERROR(IF(AND($EJ67="mas",'Classificação geral'!$I60=2),'Classificação geral'!I60,""),"")</f>
        <v/>
      </c>
      <c r="EL67" s="254" t="str">
        <f>IFERROR(IF(AND($EJ67="mas",'Classificação geral'!$I60=2),'Classificação geral'!AA60,""),"")</f>
        <v/>
      </c>
      <c r="EM67" s="254" t="str">
        <f>IFERROR(IF(AND($EJ67="mas",'Classificação geral'!$I60=2),'Classificação geral'!AC60,""),"")</f>
        <v/>
      </c>
      <c r="EN67" s="254" t="str">
        <f>IFERROR(IF(AND($EJ67="mas",'Classificação geral'!$I60=2),'Classificação geral'!AD60,""),"")</f>
        <v/>
      </c>
      <c r="EO67" s="254" t="str">
        <f>IFERROR(IF(AND($EJ67="mas",'Classificação geral'!$I60=2),'Classificação geral'!M60,""),"")</f>
        <v/>
      </c>
      <c r="EP67" s="254" t="str">
        <f>IFERROR(IF(AND($EJ67="mas",'Classificação geral'!$I60=2),'Classificação geral'!AH60,""),"")</f>
        <v/>
      </c>
      <c r="EQ67" s="256" t="str">
        <f>IFERROR(RANK(EP67,EP:EP,0)+ COUNTIF($EP$12:EP$12,EP67),"")</f>
        <v/>
      </c>
      <c r="ER67" s="244"/>
      <c r="ES67" s="254" t="str">
        <f>IFERROR(IF(AND('Classificação geral'!$H60="fem",'Classificação geral'!$I60=3,'Classificação geral'!$G60="Tapete"),'Classificação geral'!$A60,""),"")</f>
        <v/>
      </c>
      <c r="ET67" s="254" t="str">
        <f>IFERROR(IF(AND('Classificação geral'!$H60="fem",'Classificação geral'!$I60=3,'Classificação geral'!$G60="Tapete"),'Classificação geral'!$B60,""),"")</f>
        <v/>
      </c>
      <c r="EU67" s="255" t="str">
        <f>IF($ET67='Classificação geral'!$B60,'Classificação geral'!$C60,"")</f>
        <v/>
      </c>
      <c r="EV67" s="255" t="str">
        <f>IF($ET67='Classificação geral'!$B60,'Classificação geral'!$D60,"")</f>
        <v/>
      </c>
      <c r="EW67" s="255" t="str">
        <f>IF($ET67='Classificação geral'!$B60,'Classificação geral'!$H60,"")</f>
        <v/>
      </c>
      <c r="EX67" s="255" t="str">
        <f>IF($EW67='Classificação geral'!$H60,'Classificação geral'!$I60,"")</f>
        <v/>
      </c>
      <c r="EY67" s="255" t="str">
        <f>IF($EX67='Classificação geral'!$I60,'Classificação geral'!$AA60,"")</f>
        <v/>
      </c>
      <c r="EZ67" s="255" t="str">
        <f>IF($EX67='Classificação geral'!$I60,'Classificação geral'!$AC60,"")</f>
        <v/>
      </c>
      <c r="FA67" s="255" t="str">
        <f>IF($EX67='Classificação geral'!$I60,'Classificação geral'!$AD60,"")</f>
        <v/>
      </c>
      <c r="FB67" s="255" t="str">
        <f>IF($EX67='Classificação geral'!$I60,'Classificação geral'!$M60,"")</f>
        <v/>
      </c>
      <c r="FC67" s="255" t="str">
        <f>IF($EX67='Classificação geral'!$I60,'Classificação geral'!$AH60,"")</f>
        <v/>
      </c>
      <c r="FD67" s="256" t="str">
        <f>IFERROR(RANK(FC67,FC:FC,0)+ COUNTIF($FC$12:FC65,FC67),"")</f>
        <v/>
      </c>
      <c r="FE67" s="244"/>
      <c r="FF67" s="254" t="str">
        <f>IFERROR(IF(AND('Classificação geral'!$H60="mas",'Classificação geral'!$I60=3,'Classificação geral'!$G60="Tapete"),'Classificação geral'!$A60,""),"")</f>
        <v/>
      </c>
      <c r="FG67" s="254" t="str">
        <f>IFERROR(IF(AND('Classificação geral'!$H60="mas",'Classificação geral'!$I60=3,'Classificação geral'!$G60="Tapete"),'Classificação geral'!$B60,""),"")</f>
        <v/>
      </c>
      <c r="FH67" s="255" t="str">
        <f>IF($FG67='Classificação geral'!$B60,'Classificação geral'!$C60,"")</f>
        <v/>
      </c>
      <c r="FI67" s="255" t="str">
        <f>IF($FG67='Classificação geral'!$B60,'Classificação geral'!$D60,"")</f>
        <v/>
      </c>
      <c r="FJ67" s="255" t="str">
        <f>IF($FG67='Classificação geral'!$B60,'Classificação geral'!$H60,"")</f>
        <v/>
      </c>
      <c r="FK67" s="254" t="str">
        <f>IFERROR(IF(AND($FJ67="mas",'Classificação geral'!$I60=3),'Classificação geral'!I60,""),"")</f>
        <v/>
      </c>
      <c r="FL67" s="254" t="str">
        <f>IFERROR(IF(AND($FJ67="mas",'Classificação geral'!$I60=3),'Classificação geral'!AA60,""),"")</f>
        <v/>
      </c>
      <c r="FM67" s="254" t="str">
        <f>IFERROR(IF(AND($FJ67="mas",'Classificação geral'!$I60=3),'Classificação geral'!AC60,""),"")</f>
        <v/>
      </c>
      <c r="FN67" s="254" t="str">
        <f>IFERROR(IF(AND($FJ67="mas",'Classificação geral'!$I60=3),'Classificação geral'!AD60,""),"")</f>
        <v/>
      </c>
      <c r="FO67" s="254" t="str">
        <f>IFERROR(IF(AND($FJ67="mas",'Classificação geral'!$I60=3),'Classificação geral'!M60,""),"")</f>
        <v/>
      </c>
      <c r="FP67" s="254" t="str">
        <f>IFERROR(IF(AND($FJ67="mas",'Classificação geral'!$I60=3),'Classificação geral'!AH60,""),"")</f>
        <v/>
      </c>
      <c r="FQ67" s="256" t="str">
        <f>IFERROR(RANK(FP67,FP:FP,0)+ COUNTIF(FP$12:$FP65,FP67),"")</f>
        <v/>
      </c>
    </row>
    <row r="68" spans="1:173" s="311" customFormat="1" ht="24.75" customHeight="1" x14ac:dyDescent="0.4">
      <c r="B68" s="309" t="str">
        <f t="shared" si="0"/>
        <v/>
      </c>
      <c r="C68" s="292" t="str">
        <f t="shared" si="1"/>
        <v/>
      </c>
      <c r="D68" s="292" t="str">
        <f t="shared" si="2"/>
        <v/>
      </c>
      <c r="E68" s="292" t="str">
        <f t="shared" si="3"/>
        <v/>
      </c>
      <c r="F68" s="293" t="str">
        <f t="shared" si="4"/>
        <v/>
      </c>
      <c r="G68" s="293" t="str">
        <f t="shared" si="5"/>
        <v/>
      </c>
      <c r="H68" s="294" t="str">
        <f t="shared" si="6"/>
        <v/>
      </c>
      <c r="I68" s="294" t="str">
        <f t="shared" si="7"/>
        <v/>
      </c>
      <c r="J68" s="294" t="str">
        <f t="shared" si="8"/>
        <v/>
      </c>
      <c r="K68" s="294" t="str">
        <f t="shared" si="9"/>
        <v/>
      </c>
      <c r="L68" s="294" t="str">
        <f t="shared" si="10"/>
        <v/>
      </c>
      <c r="M68" s="295">
        <v>55</v>
      </c>
      <c r="N68" s="296"/>
      <c r="O68" s="296"/>
      <c r="P68" s="309" t="str">
        <f t="shared" si="11"/>
        <v/>
      </c>
      <c r="Q68" s="292" t="str">
        <f t="shared" si="12"/>
        <v/>
      </c>
      <c r="R68" s="292" t="str">
        <f t="shared" si="13"/>
        <v/>
      </c>
      <c r="S68" s="292" t="str">
        <f t="shared" si="14"/>
        <v/>
      </c>
      <c r="T68" s="293" t="str">
        <f t="shared" si="15"/>
        <v/>
      </c>
      <c r="U68" s="293" t="str">
        <f t="shared" si="16"/>
        <v/>
      </c>
      <c r="V68" s="294" t="str">
        <f t="shared" si="17"/>
        <v/>
      </c>
      <c r="W68" s="294" t="str">
        <f t="shared" si="18"/>
        <v/>
      </c>
      <c r="X68" s="294" t="str">
        <f t="shared" si="19"/>
        <v/>
      </c>
      <c r="Y68" s="294" t="str">
        <f t="shared" si="20"/>
        <v/>
      </c>
      <c r="Z68" s="294" t="str">
        <f t="shared" si="21"/>
        <v/>
      </c>
      <c r="AA68" s="295">
        <v>55</v>
      </c>
      <c r="AB68" s="296"/>
      <c r="AC68" s="297"/>
      <c r="AD68" s="310" t="str">
        <f t="shared" si="22"/>
        <v/>
      </c>
      <c r="AE68" s="292" t="str">
        <f t="shared" si="23"/>
        <v/>
      </c>
      <c r="AF68" s="292" t="str">
        <f t="shared" si="24"/>
        <v/>
      </c>
      <c r="AG68" s="293" t="str">
        <f t="shared" si="25"/>
        <v/>
      </c>
      <c r="AH68" s="293" t="str">
        <f t="shared" si="26"/>
        <v/>
      </c>
      <c r="AI68" s="293" t="str">
        <f t="shared" si="27"/>
        <v/>
      </c>
      <c r="AJ68" s="294" t="str">
        <f t="shared" si="28"/>
        <v/>
      </c>
      <c r="AK68" s="294" t="str">
        <f t="shared" si="29"/>
        <v/>
      </c>
      <c r="AL68" s="294" t="str">
        <f t="shared" si="30"/>
        <v/>
      </c>
      <c r="AM68" s="294" t="str">
        <f t="shared" si="31"/>
        <v/>
      </c>
      <c r="AN68" s="294" t="str">
        <f t="shared" si="32"/>
        <v/>
      </c>
      <c r="AO68" s="295">
        <v>55</v>
      </c>
      <c r="AP68" s="296"/>
      <c r="AQ68" s="296"/>
      <c r="AR68" s="310" t="str">
        <f t="shared" si="33"/>
        <v/>
      </c>
      <c r="AS68" s="292" t="str">
        <f t="shared" si="34"/>
        <v/>
      </c>
      <c r="AT68" s="292" t="str">
        <f t="shared" si="35"/>
        <v/>
      </c>
      <c r="AU68" s="293" t="str">
        <f t="shared" si="36"/>
        <v/>
      </c>
      <c r="AV68" s="293" t="str">
        <f t="shared" si="37"/>
        <v/>
      </c>
      <c r="AW68" s="293" t="str">
        <f t="shared" si="38"/>
        <v/>
      </c>
      <c r="AX68" s="294" t="str">
        <f t="shared" si="39"/>
        <v/>
      </c>
      <c r="AY68" s="294" t="str">
        <f t="shared" si="40"/>
        <v/>
      </c>
      <c r="AZ68" s="294" t="str">
        <f t="shared" si="41"/>
        <v/>
      </c>
      <c r="BA68" s="294" t="str">
        <f t="shared" si="42"/>
        <v/>
      </c>
      <c r="BB68" s="294" t="str">
        <f t="shared" si="43"/>
        <v/>
      </c>
      <c r="BC68" s="295">
        <v>55</v>
      </c>
      <c r="BD68" s="297"/>
      <c r="BE68" s="297"/>
      <c r="BF68" s="309" t="str">
        <f t="shared" si="44"/>
        <v/>
      </c>
      <c r="BG68" s="292" t="str">
        <f t="shared" si="45"/>
        <v/>
      </c>
      <c r="BH68" s="292" t="str">
        <f t="shared" si="46"/>
        <v/>
      </c>
      <c r="BI68" s="292" t="str">
        <f t="shared" si="47"/>
        <v/>
      </c>
      <c r="BJ68" s="293" t="str">
        <f t="shared" si="48"/>
        <v/>
      </c>
      <c r="BK68" s="293" t="str">
        <f t="shared" si="49"/>
        <v/>
      </c>
      <c r="BL68" s="293" t="str">
        <f t="shared" si="50"/>
        <v/>
      </c>
      <c r="BM68" s="293" t="str">
        <f t="shared" si="51"/>
        <v/>
      </c>
      <c r="BN68" s="293" t="str">
        <f t="shared" si="52"/>
        <v/>
      </c>
      <c r="BO68" s="293" t="str">
        <f t="shared" si="53"/>
        <v/>
      </c>
      <c r="BP68" s="294" t="str">
        <f t="shared" si="54"/>
        <v/>
      </c>
      <c r="BQ68" s="295">
        <v>55</v>
      </c>
      <c r="BR68" s="296"/>
      <c r="BS68" s="296"/>
      <c r="BT68" s="309" t="str">
        <f t="shared" si="55"/>
        <v/>
      </c>
      <c r="BU68" s="292" t="str">
        <f t="shared" si="56"/>
        <v/>
      </c>
      <c r="BV68" s="292" t="str">
        <f t="shared" si="57"/>
        <v/>
      </c>
      <c r="BW68" s="292" t="str">
        <f t="shared" si="58"/>
        <v/>
      </c>
      <c r="BX68" s="293" t="str">
        <f t="shared" si="59"/>
        <v/>
      </c>
      <c r="BY68" s="293" t="str">
        <f t="shared" si="60"/>
        <v/>
      </c>
      <c r="BZ68" s="294" t="str">
        <f t="shared" si="61"/>
        <v/>
      </c>
      <c r="CA68" s="294" t="str">
        <f t="shared" si="62"/>
        <v/>
      </c>
      <c r="CB68" s="294" t="str">
        <f t="shared" si="63"/>
        <v/>
      </c>
      <c r="CC68" s="294" t="str">
        <f t="shared" si="64"/>
        <v/>
      </c>
      <c r="CD68" s="294" t="str">
        <f t="shared" si="65"/>
        <v/>
      </c>
      <c r="CE68" s="295">
        <v>55</v>
      </c>
      <c r="CF68" s="226"/>
      <c r="CG68" s="226"/>
      <c r="CH68" s="226"/>
      <c r="CI68" s="226"/>
      <c r="CJ68" s="226"/>
      <c r="CK68" s="226"/>
      <c r="CL68" s="226"/>
      <c r="CM68" s="226"/>
      <c r="CN68" s="226"/>
      <c r="CO68" s="226"/>
      <c r="CP68" s="226"/>
      <c r="CQ68" s="226"/>
      <c r="CR68" s="226"/>
      <c r="CS68" s="254" t="str">
        <f>IFERROR(IF(AND('Classificação geral'!$H61="FEM",'Classificação geral'!$I61=1,'Classificação geral'!G61="Tapete"),'Classificação geral'!A61,""),"")</f>
        <v/>
      </c>
      <c r="CT68" s="254" t="str">
        <f>IFERROR(IF(AND('Classificação geral'!$H61="FEM",'Classificação geral'!$I61=1,'Classificação geral'!G61="Tapete"),'Classificação geral'!$B61,""),"")</f>
        <v/>
      </c>
      <c r="CU68" s="255" t="str">
        <f>IF($CT68='Classificação geral'!$B61,'Classificação geral'!$C61,"")</f>
        <v/>
      </c>
      <c r="CV68" s="255" t="str">
        <f>IF($CT68='Classificação geral'!$B61,'Classificação geral'!$D61,"")</f>
        <v/>
      </c>
      <c r="CW68" s="255" t="str">
        <f>IF($CT68='Classificação geral'!$B61,'Classificação geral'!$H61,"")</f>
        <v/>
      </c>
      <c r="CX68" s="255" t="str">
        <f>IF($CW68='Classificação geral'!$H61,'Classificação geral'!$I61,"")</f>
        <v/>
      </c>
      <c r="CY68" s="255" t="str">
        <f>IF($CX68='Classificação geral'!$I61,'Classificação geral'!$AA61,"")</f>
        <v/>
      </c>
      <c r="CZ68" s="255" t="str">
        <f>IF($CX68='Classificação geral'!$I61,'Classificação geral'!$AC61,"")</f>
        <v/>
      </c>
      <c r="DA68" s="255" t="str">
        <f>IF($CX68='Classificação geral'!$I61,'Classificação geral'!$AD61,"")</f>
        <v/>
      </c>
      <c r="DB68" s="255" t="str">
        <f>IF($CX68='Classificação geral'!$I61,'Classificação geral'!$M61,"")</f>
        <v/>
      </c>
      <c r="DC68" s="255" t="str">
        <f>IF($CX68='Classificação geral'!$I61,'Classificação geral'!$AH61,"")</f>
        <v/>
      </c>
      <c r="DD68" s="256" t="str">
        <f>IFERROR(RANK(DC68,DC:DC,0)+ COUNTIF($DC$12:DC67,DC68),"")</f>
        <v/>
      </c>
      <c r="DE68" s="304"/>
      <c r="DF68" s="254" t="str">
        <f>IFERROR(IF(AND('Classificação geral'!$H61="mas",'Classificação geral'!$I61=1,'Classificação geral'!$G61="Tapete"),'Classificação geral'!$A61,""),"")</f>
        <v/>
      </c>
      <c r="DG68" s="254" t="str">
        <f>IFERROR(IF(AND('Classificação geral'!$H61="mas",'Classificação geral'!$I61=1,'Classificação geral'!$G61="Tapete"),'Classificação geral'!$B61,""),"")</f>
        <v/>
      </c>
      <c r="DH68" s="255" t="str">
        <f>IF($DG68='Classificação geral'!$B61,'Classificação geral'!$C61,"")</f>
        <v/>
      </c>
      <c r="DI68" s="255" t="str">
        <f>IF($DG68='Classificação geral'!$B61,'Classificação geral'!$D61,"")</f>
        <v/>
      </c>
      <c r="DJ68" s="255" t="str">
        <f>IF($DG68='Classificação geral'!$B61,'Classificação geral'!$H61,"")</f>
        <v/>
      </c>
      <c r="DK68" s="254" t="str">
        <f>IFERROR(IF(AND($DJ68="mas",'Classificação geral'!$I61=1),'Classificação geral'!I61,""),"")</f>
        <v/>
      </c>
      <c r="DL68" s="254" t="str">
        <f>IFERROR(IF(AND($DJ68="mas",'Classificação geral'!$I61=1),'Classificação geral'!AA61,""),"")</f>
        <v/>
      </c>
      <c r="DM68" s="254" t="str">
        <f>IFERROR(IF(AND($DJ68="mas",'Classificação geral'!$I61=1),'Classificação geral'!AC61,""),"")</f>
        <v/>
      </c>
      <c r="DN68" s="254" t="str">
        <f>IFERROR(IF(AND($DJ68="mas",'Classificação geral'!$I61=1),'Classificação geral'!AD61,""),"")</f>
        <v/>
      </c>
      <c r="DO68" s="254" t="str">
        <f>IFERROR(IF(AND($DJ68="mas",'Classificação geral'!$I61=1),'Classificação geral'!M61,""),"")</f>
        <v/>
      </c>
      <c r="DP68" s="254" t="str">
        <f>IFERROR(IF(AND($DJ68="mas",'Classificação geral'!$I61=1),'Classificação geral'!AH61,""),"")</f>
        <v/>
      </c>
      <c r="DQ68" s="256" t="str">
        <f>IFERROR(RANK(DP68,DP:DP,0)+ COUNTIF($DP$12:DP67,DP68),"")</f>
        <v/>
      </c>
      <c r="DS68" s="254" t="str">
        <f>IFERROR(IF(AND('Classificação geral'!$H61="fem",'Classificação geral'!$I61=2,'Classificação geral'!$G61="Tapete"),'Classificação geral'!$A61,""),"")</f>
        <v/>
      </c>
      <c r="DT68" s="254" t="str">
        <f>IFERROR(IF(AND('Classificação geral'!$H61="fem",'Classificação geral'!$I61=2,'Classificação geral'!$G61="Tapete"),'Classificação geral'!$B61,""),"")</f>
        <v/>
      </c>
      <c r="DU68" s="255" t="str">
        <f>IF($DT68='Classificação geral'!$B61,'Classificação geral'!$C61,"")</f>
        <v/>
      </c>
      <c r="DV68" s="255" t="str">
        <f>IF($DT68='Classificação geral'!$B61,'Classificação geral'!$D61,"")</f>
        <v/>
      </c>
      <c r="DW68" s="255" t="str">
        <f>IF($DT68='Classificação geral'!$B61,'Classificação geral'!$H61,"")</f>
        <v/>
      </c>
      <c r="DX68" s="254" t="str">
        <f>IFERROR(IF(AND($DW68="fem",'Classificação geral'!$I61=2),'Classificação geral'!I61,""),"")</f>
        <v/>
      </c>
      <c r="DY68" s="254" t="str">
        <f>IFERROR(IF(AND($DW68="fem",'Classificação geral'!$I61=2),'Classificação geral'!AA61,""),"")</f>
        <v/>
      </c>
      <c r="DZ68" s="254" t="str">
        <f>IFERROR(IF(AND($DW68="fem",'Classificação geral'!$I61=2),'Classificação geral'!AC61,""),"")</f>
        <v/>
      </c>
      <c r="EA68" s="254" t="str">
        <f>IFERROR(IF(AND($DW68="fem",'Classificação geral'!$I61=2),'Classificação geral'!AD61,""),"")</f>
        <v/>
      </c>
      <c r="EB68" s="254" t="str">
        <f>IFERROR(IF(AND($DW68="fem",'Classificação geral'!$I61=2),'Classificação geral'!M61,""),"")</f>
        <v/>
      </c>
      <c r="EC68" s="254" t="str">
        <f>IFERROR(IF(AND($DW68="fem",'Classificação geral'!$I61=2),'Classificação geral'!AH61,""),"")</f>
        <v/>
      </c>
      <c r="ED68" s="256" t="str">
        <f>IFERROR(RANK(EC68,EC:EC,0)+ COUNTIF(EC$12:$EC66,EC68),"")</f>
        <v/>
      </c>
      <c r="EE68" s="244"/>
      <c r="EF68" s="254" t="str">
        <f>IFERROR(IF(AND('Classificação geral'!$H61="mas",'Classificação geral'!$I61=2,'Classificação geral'!$G61="Tapete"),'Classificação geral'!$A61,""),"")</f>
        <v/>
      </c>
      <c r="EG68" s="254" t="str">
        <f>IFERROR(IF(AND('Classificação geral'!$H61="mas",'Classificação geral'!$I61=2,'Classificação geral'!$G61="Tapete"),'Classificação geral'!$B61,""),"")</f>
        <v/>
      </c>
      <c r="EH68" s="255" t="str">
        <f>IF($EG68='Classificação geral'!$B61,'Classificação geral'!$C61,"")</f>
        <v/>
      </c>
      <c r="EI68" s="255" t="str">
        <f>IF($EG68='Classificação geral'!$B61,'Classificação geral'!$D61,"")</f>
        <v/>
      </c>
      <c r="EJ68" s="255" t="str">
        <f>IF($EG68='Classificação geral'!$B61,'Classificação geral'!$H61,"")</f>
        <v/>
      </c>
      <c r="EK68" s="254" t="str">
        <f>IFERROR(IF(AND($EJ68="mas",'Classificação geral'!$I61=2),'Classificação geral'!I61,""),"")</f>
        <v/>
      </c>
      <c r="EL68" s="254" t="str">
        <f>IFERROR(IF(AND($EJ68="mas",'Classificação geral'!$I61=2),'Classificação geral'!AA61,""),"")</f>
        <v/>
      </c>
      <c r="EM68" s="254" t="str">
        <f>IFERROR(IF(AND($EJ68="mas",'Classificação geral'!$I61=2),'Classificação geral'!AC61,""),"")</f>
        <v/>
      </c>
      <c r="EN68" s="254" t="str">
        <f>IFERROR(IF(AND($EJ68="mas",'Classificação geral'!$I61=2),'Classificação geral'!AD61,""),"")</f>
        <v/>
      </c>
      <c r="EO68" s="254" t="str">
        <f>IFERROR(IF(AND($EJ68="mas",'Classificação geral'!$I61=2),'Classificação geral'!M61,""),"")</f>
        <v/>
      </c>
      <c r="EP68" s="254" t="str">
        <f>IFERROR(IF(AND($EJ68="mas",'Classificação geral'!$I61=2),'Classificação geral'!AH61,""),"")</f>
        <v/>
      </c>
      <c r="EQ68" s="256" t="str">
        <f>IFERROR(RANK(EP68,EP:EP,0)+ COUNTIF($EP$12:EP$12,EP68),"")</f>
        <v/>
      </c>
      <c r="ER68" s="244"/>
      <c r="ES68" s="254" t="str">
        <f>IFERROR(IF(AND('Classificação geral'!$H61="fem",'Classificação geral'!$I61=3,'Classificação geral'!$G61="Tapete"),'Classificação geral'!$A61,""),"")</f>
        <v/>
      </c>
      <c r="ET68" s="254" t="str">
        <f>IFERROR(IF(AND('Classificação geral'!$H61="fem",'Classificação geral'!$I61=3,'Classificação geral'!$G61="Tapete"),'Classificação geral'!$B61,""),"")</f>
        <v/>
      </c>
      <c r="EU68" s="255" t="str">
        <f>IF($ET68='Classificação geral'!$B61,'Classificação geral'!$C61,"")</f>
        <v/>
      </c>
      <c r="EV68" s="255" t="str">
        <f>IF($ET68='Classificação geral'!$B61,'Classificação geral'!$D61,"")</f>
        <v/>
      </c>
      <c r="EW68" s="255" t="str">
        <f>IF($ET68='Classificação geral'!$B61,'Classificação geral'!$H61,"")</f>
        <v/>
      </c>
      <c r="EX68" s="255" t="str">
        <f>IF($EW68='Classificação geral'!$H61,'Classificação geral'!$I61,"")</f>
        <v/>
      </c>
      <c r="EY68" s="255" t="str">
        <f>IF($EX68='Classificação geral'!$I61,'Classificação geral'!$AA61,"")</f>
        <v/>
      </c>
      <c r="EZ68" s="255" t="str">
        <f>IF($EX68='Classificação geral'!$I61,'Classificação geral'!$AC61,"")</f>
        <v/>
      </c>
      <c r="FA68" s="255" t="str">
        <f>IF($EX68='Classificação geral'!$I61,'Classificação geral'!$AD61,"")</f>
        <v/>
      </c>
      <c r="FB68" s="255" t="str">
        <f>IF($EX68='Classificação geral'!$I61,'Classificação geral'!$M61,"")</f>
        <v/>
      </c>
      <c r="FC68" s="255" t="str">
        <f>IF($EX68='Classificação geral'!$I61,'Classificação geral'!$AH61,"")</f>
        <v/>
      </c>
      <c r="FD68" s="256" t="str">
        <f>IFERROR(RANK(FC68,FC:FC,0)+ COUNTIF($FC$12:FC66,FC68),"")</f>
        <v/>
      </c>
      <c r="FE68" s="244"/>
      <c r="FF68" s="254" t="str">
        <f>IFERROR(IF(AND('Classificação geral'!$H61="mas",'Classificação geral'!$I61=3,'Classificação geral'!$G61="Tapete"),'Classificação geral'!$A61,""),"")</f>
        <v/>
      </c>
      <c r="FG68" s="254" t="str">
        <f>IFERROR(IF(AND('Classificação geral'!$H61="mas",'Classificação geral'!$I61=3,'Classificação geral'!$G61="Tapete"),'Classificação geral'!$B61,""),"")</f>
        <v/>
      </c>
      <c r="FH68" s="255" t="str">
        <f>IF($FG68='Classificação geral'!$B61,'Classificação geral'!$C61,"")</f>
        <v/>
      </c>
      <c r="FI68" s="255" t="str">
        <f>IF($FG68='Classificação geral'!$B61,'Classificação geral'!$D61,"")</f>
        <v/>
      </c>
      <c r="FJ68" s="255" t="str">
        <f>IF($FG68='Classificação geral'!$B61,'Classificação geral'!$H61,"")</f>
        <v/>
      </c>
      <c r="FK68" s="254" t="str">
        <f>IFERROR(IF(AND($FJ68="mas",'Classificação geral'!$I61=3),'Classificação geral'!I61,""),"")</f>
        <v/>
      </c>
      <c r="FL68" s="254" t="str">
        <f>IFERROR(IF(AND($FJ68="mas",'Classificação geral'!$I61=3),'Classificação geral'!AA61,""),"")</f>
        <v/>
      </c>
      <c r="FM68" s="254" t="str">
        <f>IFERROR(IF(AND($FJ68="mas",'Classificação geral'!$I61=3),'Classificação geral'!AC61,""),"")</f>
        <v/>
      </c>
      <c r="FN68" s="254" t="str">
        <f>IFERROR(IF(AND($FJ68="mas",'Classificação geral'!$I61=3),'Classificação geral'!AD61,""),"")</f>
        <v/>
      </c>
      <c r="FO68" s="254" t="str">
        <f>IFERROR(IF(AND($FJ68="mas",'Classificação geral'!$I61=3),'Classificação geral'!M61,""),"")</f>
        <v/>
      </c>
      <c r="FP68" s="254" t="str">
        <f>IFERROR(IF(AND($FJ68="mas",'Classificação geral'!$I61=3),'Classificação geral'!AH61,""),"")</f>
        <v/>
      </c>
      <c r="FQ68" s="256" t="str">
        <f>IFERROR(RANK(FP68,FP:FP,0)+ COUNTIF(FP$12:$FP66,FP68),"")</f>
        <v/>
      </c>
    </row>
    <row r="69" spans="1:173" s="304" customFormat="1" ht="24.75" customHeight="1" x14ac:dyDescent="0.4">
      <c r="B69" s="309" t="str">
        <f t="shared" si="0"/>
        <v/>
      </c>
      <c r="C69" s="292" t="str">
        <f t="shared" si="1"/>
        <v/>
      </c>
      <c r="D69" s="292" t="str">
        <f t="shared" si="2"/>
        <v/>
      </c>
      <c r="E69" s="292" t="str">
        <f t="shared" si="3"/>
        <v/>
      </c>
      <c r="F69" s="293" t="str">
        <f t="shared" si="4"/>
        <v/>
      </c>
      <c r="G69" s="293" t="str">
        <f t="shared" si="5"/>
        <v/>
      </c>
      <c r="H69" s="294" t="str">
        <f t="shared" si="6"/>
        <v/>
      </c>
      <c r="I69" s="294" t="str">
        <f t="shared" si="7"/>
        <v/>
      </c>
      <c r="J69" s="294" t="str">
        <f t="shared" si="8"/>
        <v/>
      </c>
      <c r="K69" s="294" t="str">
        <f t="shared" si="9"/>
        <v/>
      </c>
      <c r="L69" s="294" t="str">
        <f t="shared" si="10"/>
        <v/>
      </c>
      <c r="M69" s="295">
        <v>56</v>
      </c>
      <c r="N69" s="296"/>
      <c r="O69" s="296"/>
      <c r="P69" s="309" t="str">
        <f t="shared" si="11"/>
        <v/>
      </c>
      <c r="Q69" s="292" t="str">
        <f t="shared" si="12"/>
        <v/>
      </c>
      <c r="R69" s="292" t="str">
        <f t="shared" si="13"/>
        <v/>
      </c>
      <c r="S69" s="292" t="str">
        <f t="shared" si="14"/>
        <v/>
      </c>
      <c r="T69" s="293" t="str">
        <f t="shared" si="15"/>
        <v/>
      </c>
      <c r="U69" s="293" t="str">
        <f t="shared" si="16"/>
        <v/>
      </c>
      <c r="V69" s="294" t="str">
        <f t="shared" si="17"/>
        <v/>
      </c>
      <c r="W69" s="294" t="str">
        <f t="shared" si="18"/>
        <v/>
      </c>
      <c r="X69" s="294" t="str">
        <f t="shared" si="19"/>
        <v/>
      </c>
      <c r="Y69" s="294" t="str">
        <f t="shared" si="20"/>
        <v/>
      </c>
      <c r="Z69" s="294" t="str">
        <f t="shared" si="21"/>
        <v/>
      </c>
      <c r="AA69" s="295">
        <v>56</v>
      </c>
      <c r="AB69" s="296"/>
      <c r="AC69" s="297"/>
      <c r="AD69" s="310" t="str">
        <f t="shared" si="22"/>
        <v/>
      </c>
      <c r="AE69" s="292" t="str">
        <f t="shared" si="23"/>
        <v/>
      </c>
      <c r="AF69" s="292" t="str">
        <f t="shared" si="24"/>
        <v/>
      </c>
      <c r="AG69" s="293" t="str">
        <f t="shared" si="25"/>
        <v/>
      </c>
      <c r="AH69" s="293" t="str">
        <f t="shared" si="26"/>
        <v/>
      </c>
      <c r="AI69" s="293" t="str">
        <f t="shared" si="27"/>
        <v/>
      </c>
      <c r="AJ69" s="294" t="str">
        <f t="shared" si="28"/>
        <v/>
      </c>
      <c r="AK69" s="294" t="str">
        <f t="shared" si="29"/>
        <v/>
      </c>
      <c r="AL69" s="294" t="str">
        <f t="shared" si="30"/>
        <v/>
      </c>
      <c r="AM69" s="294" t="str">
        <f t="shared" si="31"/>
        <v/>
      </c>
      <c r="AN69" s="294" t="str">
        <f t="shared" si="32"/>
        <v/>
      </c>
      <c r="AO69" s="295">
        <v>56</v>
      </c>
      <c r="AP69" s="296"/>
      <c r="AQ69" s="296"/>
      <c r="AR69" s="310" t="str">
        <f t="shared" si="33"/>
        <v/>
      </c>
      <c r="AS69" s="292" t="str">
        <f t="shared" si="34"/>
        <v/>
      </c>
      <c r="AT69" s="292" t="str">
        <f t="shared" si="35"/>
        <v/>
      </c>
      <c r="AU69" s="293" t="str">
        <f t="shared" si="36"/>
        <v/>
      </c>
      <c r="AV69" s="293" t="str">
        <f t="shared" si="37"/>
        <v/>
      </c>
      <c r="AW69" s="293" t="str">
        <f t="shared" si="38"/>
        <v/>
      </c>
      <c r="AX69" s="294" t="str">
        <f t="shared" si="39"/>
        <v/>
      </c>
      <c r="AY69" s="294" t="str">
        <f t="shared" si="40"/>
        <v/>
      </c>
      <c r="AZ69" s="294" t="str">
        <f t="shared" si="41"/>
        <v/>
      </c>
      <c r="BA69" s="294" t="str">
        <f t="shared" si="42"/>
        <v/>
      </c>
      <c r="BB69" s="294" t="str">
        <f t="shared" si="43"/>
        <v/>
      </c>
      <c r="BC69" s="295">
        <v>56</v>
      </c>
      <c r="BD69" s="297"/>
      <c r="BE69" s="297"/>
      <c r="BF69" s="309" t="str">
        <f t="shared" si="44"/>
        <v/>
      </c>
      <c r="BG69" s="292" t="str">
        <f t="shared" si="45"/>
        <v/>
      </c>
      <c r="BH69" s="292" t="str">
        <f t="shared" si="46"/>
        <v/>
      </c>
      <c r="BI69" s="292" t="str">
        <f t="shared" si="47"/>
        <v/>
      </c>
      <c r="BJ69" s="293" t="str">
        <f t="shared" si="48"/>
        <v/>
      </c>
      <c r="BK69" s="293" t="str">
        <f t="shared" si="49"/>
        <v/>
      </c>
      <c r="BL69" s="293" t="str">
        <f t="shared" si="50"/>
        <v/>
      </c>
      <c r="BM69" s="293" t="str">
        <f t="shared" si="51"/>
        <v/>
      </c>
      <c r="BN69" s="293" t="str">
        <f t="shared" si="52"/>
        <v/>
      </c>
      <c r="BO69" s="293" t="str">
        <f t="shared" si="53"/>
        <v/>
      </c>
      <c r="BP69" s="294" t="str">
        <f t="shared" si="54"/>
        <v/>
      </c>
      <c r="BQ69" s="295">
        <v>56</v>
      </c>
      <c r="BR69" s="296"/>
      <c r="BS69" s="296"/>
      <c r="BT69" s="309" t="str">
        <f t="shared" si="55"/>
        <v/>
      </c>
      <c r="BU69" s="292" t="str">
        <f t="shared" si="56"/>
        <v/>
      </c>
      <c r="BV69" s="292" t="str">
        <f t="shared" si="57"/>
        <v/>
      </c>
      <c r="BW69" s="292" t="str">
        <f t="shared" si="58"/>
        <v/>
      </c>
      <c r="BX69" s="293" t="str">
        <f t="shared" si="59"/>
        <v/>
      </c>
      <c r="BY69" s="293" t="str">
        <f t="shared" si="60"/>
        <v/>
      </c>
      <c r="BZ69" s="294" t="str">
        <f t="shared" si="61"/>
        <v/>
      </c>
      <c r="CA69" s="294" t="str">
        <f t="shared" si="62"/>
        <v/>
      </c>
      <c r="CB69" s="294" t="str">
        <f t="shared" si="63"/>
        <v/>
      </c>
      <c r="CC69" s="294" t="str">
        <f t="shared" si="64"/>
        <v/>
      </c>
      <c r="CD69" s="294" t="str">
        <f t="shared" si="65"/>
        <v/>
      </c>
      <c r="CE69" s="295">
        <v>56</v>
      </c>
      <c r="CF69" s="307"/>
      <c r="CG69" s="307"/>
      <c r="CH69" s="307"/>
      <c r="CI69" s="307"/>
      <c r="CJ69" s="307"/>
      <c r="CK69" s="307"/>
      <c r="CL69" s="307"/>
      <c r="CM69" s="307"/>
      <c r="CN69" s="307"/>
      <c r="CO69" s="307"/>
      <c r="CP69" s="307"/>
      <c r="CQ69" s="307"/>
      <c r="CR69" s="307"/>
      <c r="CS69" s="254" t="str">
        <f>IFERROR(IF(AND('Classificação geral'!$H62="FEM",'Classificação geral'!$I62=1,'Classificação geral'!G62="Tapete"),'Classificação geral'!A62,""),"")</f>
        <v/>
      </c>
      <c r="CT69" s="254" t="str">
        <f>IFERROR(IF(AND('Classificação geral'!$H62="FEM",'Classificação geral'!$I62=1,'Classificação geral'!G62="Tapete"),'Classificação geral'!$B62,""),"")</f>
        <v/>
      </c>
      <c r="CU69" s="255" t="str">
        <f>IF($CT69='Classificação geral'!$B62,'Classificação geral'!$C62,"")</f>
        <v/>
      </c>
      <c r="CV69" s="255" t="str">
        <f>IF($CT69='Classificação geral'!$B62,'Classificação geral'!$D62,"")</f>
        <v/>
      </c>
      <c r="CW69" s="255" t="str">
        <f>IF($CT69='Classificação geral'!$B62,'Classificação geral'!$H62,"")</f>
        <v/>
      </c>
      <c r="CX69" s="255" t="str">
        <f>IF($CW69='Classificação geral'!$H62,'Classificação geral'!$I62,"")</f>
        <v/>
      </c>
      <c r="CY69" s="255" t="str">
        <f>IF($CX69='Classificação geral'!$I62,'Classificação geral'!$AA62,"")</f>
        <v/>
      </c>
      <c r="CZ69" s="255" t="str">
        <f>IF($CX69='Classificação geral'!$I62,'Classificação geral'!$AC62,"")</f>
        <v/>
      </c>
      <c r="DA69" s="255" t="str">
        <f>IF($CX69='Classificação geral'!$I62,'Classificação geral'!$AD62,"")</f>
        <v/>
      </c>
      <c r="DB69" s="255" t="str">
        <f>IF($CX69='Classificação geral'!$I62,'Classificação geral'!$M62,"")</f>
        <v/>
      </c>
      <c r="DC69" s="255" t="str">
        <f>IF($CX69='Classificação geral'!$I62,'Classificação geral'!$AH62,"")</f>
        <v/>
      </c>
      <c r="DD69" s="256" t="str">
        <f>IFERROR(RANK(DC69,DC:DC,0)+ COUNTIF($DC$12:DC68,DC69),"")</f>
        <v/>
      </c>
      <c r="DF69" s="254" t="str">
        <f>IFERROR(IF(AND('Classificação geral'!$H62="mas",'Classificação geral'!$I62=1,'Classificação geral'!$G62="Tapete"),'Classificação geral'!$A62,""),"")</f>
        <v/>
      </c>
      <c r="DG69" s="254" t="str">
        <f>IFERROR(IF(AND('Classificação geral'!$H62="mas",'Classificação geral'!$I62=1,'Classificação geral'!$G62="Tapete"),'Classificação geral'!$B62,""),"")</f>
        <v/>
      </c>
      <c r="DH69" s="255" t="str">
        <f>IF($DG69='Classificação geral'!$B62,'Classificação geral'!$C62,"")</f>
        <v/>
      </c>
      <c r="DI69" s="255" t="str">
        <f>IF($DG69='Classificação geral'!$B62,'Classificação geral'!$D62,"")</f>
        <v/>
      </c>
      <c r="DJ69" s="255" t="str">
        <f>IF($DG69='Classificação geral'!$B62,'Classificação geral'!$H62,"")</f>
        <v/>
      </c>
      <c r="DK69" s="254" t="str">
        <f>IFERROR(IF(AND($DJ69="mas",'Classificação geral'!$I62=1),'Classificação geral'!I62,""),"")</f>
        <v/>
      </c>
      <c r="DL69" s="254" t="str">
        <f>IFERROR(IF(AND($DJ69="mas",'Classificação geral'!$I62=1),'Classificação geral'!AA62,""),"")</f>
        <v/>
      </c>
      <c r="DM69" s="254" t="str">
        <f>IFERROR(IF(AND($DJ69="mas",'Classificação geral'!$I62=1),'Classificação geral'!AC62,""),"")</f>
        <v/>
      </c>
      <c r="DN69" s="254" t="str">
        <f>IFERROR(IF(AND($DJ69="mas",'Classificação geral'!$I62=1),'Classificação geral'!AD62,""),"")</f>
        <v/>
      </c>
      <c r="DO69" s="254" t="str">
        <f>IFERROR(IF(AND($DJ69="mas",'Classificação geral'!$I62=1),'Classificação geral'!M62,""),"")</f>
        <v/>
      </c>
      <c r="DP69" s="254" t="str">
        <f>IFERROR(IF(AND($DJ69="mas",'Classificação geral'!$I62=1),'Classificação geral'!AH62,""),"")</f>
        <v/>
      </c>
      <c r="DQ69" s="256" t="str">
        <f>IFERROR(RANK(DP69,DP:DP,0)+ COUNTIF($DP$12:DP68,DP69),"")</f>
        <v/>
      </c>
      <c r="DS69" s="254" t="str">
        <f>IFERROR(IF(AND('Classificação geral'!$H62="fem",'Classificação geral'!$I62=2,'Classificação geral'!$G62="Tapete"),'Classificação geral'!$A62,""),"")</f>
        <v/>
      </c>
      <c r="DT69" s="254" t="str">
        <f>IFERROR(IF(AND('Classificação geral'!$H62="fem",'Classificação geral'!$I62=2,'Classificação geral'!$G62="Tapete"),'Classificação geral'!$B62,""),"")</f>
        <v/>
      </c>
      <c r="DU69" s="255" t="str">
        <f>IF($DT69='Classificação geral'!$B62,'Classificação geral'!$C62,"")</f>
        <v/>
      </c>
      <c r="DV69" s="255" t="str">
        <f>IF($DT69='Classificação geral'!$B62,'Classificação geral'!$D62,"")</f>
        <v/>
      </c>
      <c r="DW69" s="255" t="str">
        <f>IF($DT69='Classificação geral'!$B62,'Classificação geral'!$H62,"")</f>
        <v/>
      </c>
      <c r="DX69" s="254" t="str">
        <f>IFERROR(IF(AND($DW69="fem",'Classificação geral'!$I62=2),'Classificação geral'!I62,""),"")</f>
        <v/>
      </c>
      <c r="DY69" s="254" t="str">
        <f>IFERROR(IF(AND($DW69="fem",'Classificação geral'!$I62=2),'Classificação geral'!AA62,""),"")</f>
        <v/>
      </c>
      <c r="DZ69" s="254" t="str">
        <f>IFERROR(IF(AND($DW69="fem",'Classificação geral'!$I62=2),'Classificação geral'!AC62,""),"")</f>
        <v/>
      </c>
      <c r="EA69" s="254" t="str">
        <f>IFERROR(IF(AND($DW69="fem",'Classificação geral'!$I62=2),'Classificação geral'!AD62,""),"")</f>
        <v/>
      </c>
      <c r="EB69" s="254" t="str">
        <f>IFERROR(IF(AND($DW69="fem",'Classificação geral'!$I62=2),'Classificação geral'!M62,""),"")</f>
        <v/>
      </c>
      <c r="EC69" s="254" t="str">
        <f>IFERROR(IF(AND($DW69="fem",'Classificação geral'!$I62=2),'Classificação geral'!AH62,""),"")</f>
        <v/>
      </c>
      <c r="ED69" s="256" t="str">
        <f>IFERROR(RANK(EC69,EC:EC,0)+ COUNTIF(EC$12:$EC67,EC69),"")</f>
        <v/>
      </c>
      <c r="EE69" s="244"/>
      <c r="EF69" s="254" t="str">
        <f>IFERROR(IF(AND('Classificação geral'!$H62="mas",'Classificação geral'!$I62=2,'Classificação geral'!$G62="Tapete"),'Classificação geral'!$A62,""),"")</f>
        <v/>
      </c>
      <c r="EG69" s="254" t="str">
        <f>IFERROR(IF(AND('Classificação geral'!$H62="mas",'Classificação geral'!$I62=2,'Classificação geral'!$G62="Tapete"),'Classificação geral'!$B62,""),"")</f>
        <v/>
      </c>
      <c r="EH69" s="255" t="str">
        <f>IF($EG69='Classificação geral'!$B62,'Classificação geral'!$C62,"")</f>
        <v/>
      </c>
      <c r="EI69" s="255" t="str">
        <f>IF($EG69='Classificação geral'!$B62,'Classificação geral'!$D62,"")</f>
        <v/>
      </c>
      <c r="EJ69" s="255" t="str">
        <f>IF($EG69='Classificação geral'!$B62,'Classificação geral'!$H62,"")</f>
        <v/>
      </c>
      <c r="EK69" s="254" t="str">
        <f>IFERROR(IF(AND($EJ69="mas",'Classificação geral'!$I62=2),'Classificação geral'!I62,""),"")</f>
        <v/>
      </c>
      <c r="EL69" s="254" t="str">
        <f>IFERROR(IF(AND($EJ69="mas",'Classificação geral'!$I62=2),'Classificação geral'!AA62,""),"")</f>
        <v/>
      </c>
      <c r="EM69" s="254" t="str">
        <f>IFERROR(IF(AND($EJ69="mas",'Classificação geral'!$I62=2),'Classificação geral'!AC62,""),"")</f>
        <v/>
      </c>
      <c r="EN69" s="254" t="str">
        <f>IFERROR(IF(AND($EJ69="mas",'Classificação geral'!$I62=2),'Classificação geral'!AD62,""),"")</f>
        <v/>
      </c>
      <c r="EO69" s="254" t="str">
        <f>IFERROR(IF(AND($EJ69="mas",'Classificação geral'!$I62=2),'Classificação geral'!M62,""),"")</f>
        <v/>
      </c>
      <c r="EP69" s="254" t="str">
        <f>IFERROR(IF(AND($EJ69="mas",'Classificação geral'!$I62=2),'Classificação geral'!AH62,""),"")</f>
        <v/>
      </c>
      <c r="EQ69" s="256" t="str">
        <f>IFERROR(RANK(EP69,EP:EP,0)+ COUNTIF($EP$12:EP$12,EP69),"")</f>
        <v/>
      </c>
      <c r="ER69" s="244"/>
      <c r="ES69" s="254" t="str">
        <f>IFERROR(IF(AND('Classificação geral'!$H62="fem",'Classificação geral'!$I62=3,'Classificação geral'!$G62="Tapete"),'Classificação geral'!$A62,""),"")</f>
        <v/>
      </c>
      <c r="ET69" s="254" t="str">
        <f>IFERROR(IF(AND('Classificação geral'!$H62="fem",'Classificação geral'!$I62=3,'Classificação geral'!$G62="Tapete"),'Classificação geral'!$B62,""),"")</f>
        <v/>
      </c>
      <c r="EU69" s="255" t="str">
        <f>IF($ET69='Classificação geral'!$B62,'Classificação geral'!$C62,"")</f>
        <v/>
      </c>
      <c r="EV69" s="255" t="str">
        <f>IF($ET69='Classificação geral'!$B62,'Classificação geral'!$D62,"")</f>
        <v/>
      </c>
      <c r="EW69" s="255" t="str">
        <f>IF($ET69='Classificação geral'!$B62,'Classificação geral'!$H62,"")</f>
        <v/>
      </c>
      <c r="EX69" s="255" t="str">
        <f>IF($EW69='Classificação geral'!$H62,'Classificação geral'!$I62,"")</f>
        <v/>
      </c>
      <c r="EY69" s="255" t="str">
        <f>IF($EX69='Classificação geral'!$I62,'Classificação geral'!$AA62,"")</f>
        <v/>
      </c>
      <c r="EZ69" s="255" t="str">
        <f>IF($EX69='Classificação geral'!$I62,'Classificação geral'!$AC62,"")</f>
        <v/>
      </c>
      <c r="FA69" s="255" t="str">
        <f>IF($EX69='Classificação geral'!$I62,'Classificação geral'!$AD62,"")</f>
        <v/>
      </c>
      <c r="FB69" s="255" t="str">
        <f>IF($EX69='Classificação geral'!$I62,'Classificação geral'!$M62,"")</f>
        <v/>
      </c>
      <c r="FC69" s="255" t="str">
        <f>IF($EX69='Classificação geral'!$I62,'Classificação geral'!$AH62,"")</f>
        <v/>
      </c>
      <c r="FD69" s="256" t="str">
        <f>IFERROR(RANK(FC69,FC:FC,0)+ COUNTIF($FC$12:FC67,FC69),"")</f>
        <v/>
      </c>
      <c r="FE69" s="244"/>
      <c r="FF69" s="254" t="str">
        <f>IFERROR(IF(AND('Classificação geral'!$H62="mas",'Classificação geral'!$I62=3,'Classificação geral'!$G62="Tapete"),'Classificação geral'!$A62,""),"")</f>
        <v/>
      </c>
      <c r="FG69" s="254" t="str">
        <f>IFERROR(IF(AND('Classificação geral'!$H62="mas",'Classificação geral'!$I62=3,'Classificação geral'!$G62="Tapete"),'Classificação geral'!$B62,""),"")</f>
        <v/>
      </c>
      <c r="FH69" s="255" t="str">
        <f>IF($FG69='Classificação geral'!$B62,'Classificação geral'!$C62,"")</f>
        <v/>
      </c>
      <c r="FI69" s="255" t="str">
        <f>IF($FG69='Classificação geral'!$B62,'Classificação geral'!$D62,"")</f>
        <v/>
      </c>
      <c r="FJ69" s="255" t="str">
        <f>IF($FG69='Classificação geral'!$B62,'Classificação geral'!$H62,"")</f>
        <v/>
      </c>
      <c r="FK69" s="254" t="str">
        <f>IFERROR(IF(AND($FJ69="mas",'Classificação geral'!$I62=3),'Classificação geral'!I62,""),"")</f>
        <v/>
      </c>
      <c r="FL69" s="254" t="str">
        <f>IFERROR(IF(AND($FJ69="mas",'Classificação geral'!$I62=3),'Classificação geral'!AA62,""),"")</f>
        <v/>
      </c>
      <c r="FM69" s="254" t="str">
        <f>IFERROR(IF(AND($FJ69="mas",'Classificação geral'!$I62=3),'Classificação geral'!AC62,""),"")</f>
        <v/>
      </c>
      <c r="FN69" s="254" t="str">
        <f>IFERROR(IF(AND($FJ69="mas",'Classificação geral'!$I62=3),'Classificação geral'!AD62,""),"")</f>
        <v/>
      </c>
      <c r="FO69" s="254" t="str">
        <f>IFERROR(IF(AND($FJ69="mas",'Classificação geral'!$I62=3),'Classificação geral'!M62,""),"")</f>
        <v/>
      </c>
      <c r="FP69" s="254" t="str">
        <f>IFERROR(IF(AND($FJ69="mas",'Classificação geral'!$I62=3),'Classificação geral'!AH62,""),"")</f>
        <v/>
      </c>
      <c r="FQ69" s="256" t="str">
        <f>IFERROR(RANK(FP69,FP:FP,0)+ COUNTIF(FP$12:$FP67,FP69),"")</f>
        <v/>
      </c>
    </row>
    <row r="70" spans="1:173" s="304" customFormat="1" ht="24.75" customHeight="1" x14ac:dyDescent="0.4">
      <c r="A70" s="305"/>
      <c r="B70" s="305"/>
      <c r="C70" s="292" t="str">
        <f t="shared" si="1"/>
        <v/>
      </c>
      <c r="D70" s="292" t="str">
        <f t="shared" si="2"/>
        <v/>
      </c>
      <c r="E70" s="292" t="str">
        <f t="shared" si="3"/>
        <v/>
      </c>
      <c r="F70" s="293" t="str">
        <f t="shared" si="4"/>
        <v/>
      </c>
      <c r="G70" s="293" t="str">
        <f t="shared" si="5"/>
        <v/>
      </c>
      <c r="H70" s="294" t="str">
        <f t="shared" si="6"/>
        <v/>
      </c>
      <c r="I70" s="294" t="str">
        <f t="shared" si="7"/>
        <v/>
      </c>
      <c r="J70" s="294" t="str">
        <f t="shared" si="8"/>
        <v/>
      </c>
      <c r="K70" s="294" t="str">
        <f t="shared" si="9"/>
        <v/>
      </c>
      <c r="L70" s="294" t="str">
        <f t="shared" si="10"/>
        <v/>
      </c>
      <c r="M70" s="295">
        <v>57</v>
      </c>
      <c r="N70" s="296"/>
      <c r="O70" s="296"/>
      <c r="P70" s="309" t="str">
        <f t="shared" si="11"/>
        <v/>
      </c>
      <c r="Q70" s="292" t="str">
        <f t="shared" si="12"/>
        <v/>
      </c>
      <c r="R70" s="292" t="str">
        <f t="shared" si="13"/>
        <v/>
      </c>
      <c r="S70" s="292" t="str">
        <f t="shared" si="14"/>
        <v/>
      </c>
      <c r="T70" s="293" t="str">
        <f t="shared" si="15"/>
        <v/>
      </c>
      <c r="U70" s="293" t="str">
        <f t="shared" si="16"/>
        <v/>
      </c>
      <c r="V70" s="294" t="str">
        <f t="shared" si="17"/>
        <v/>
      </c>
      <c r="W70" s="294" t="str">
        <f t="shared" si="18"/>
        <v/>
      </c>
      <c r="X70" s="294" t="str">
        <f t="shared" si="19"/>
        <v/>
      </c>
      <c r="Y70" s="294" t="str">
        <f t="shared" si="20"/>
        <v/>
      </c>
      <c r="Z70" s="294" t="str">
        <f t="shared" si="21"/>
        <v/>
      </c>
      <c r="AA70" s="295">
        <v>57</v>
      </c>
      <c r="AB70" s="296"/>
      <c r="AC70" s="297"/>
      <c r="AD70" s="310" t="str">
        <f t="shared" si="22"/>
        <v/>
      </c>
      <c r="AE70" s="292" t="str">
        <f t="shared" si="23"/>
        <v/>
      </c>
      <c r="AF70" s="292" t="str">
        <f t="shared" si="24"/>
        <v/>
      </c>
      <c r="AG70" s="293" t="str">
        <f t="shared" si="25"/>
        <v/>
      </c>
      <c r="AH70" s="293" t="str">
        <f t="shared" si="26"/>
        <v/>
      </c>
      <c r="AI70" s="293" t="str">
        <f t="shared" si="27"/>
        <v/>
      </c>
      <c r="AJ70" s="294" t="str">
        <f t="shared" si="28"/>
        <v/>
      </c>
      <c r="AK70" s="294" t="str">
        <f t="shared" si="29"/>
        <v/>
      </c>
      <c r="AL70" s="294" t="str">
        <f t="shared" si="30"/>
        <v/>
      </c>
      <c r="AM70" s="294" t="str">
        <f t="shared" si="31"/>
        <v/>
      </c>
      <c r="AN70" s="294" t="str">
        <f t="shared" si="32"/>
        <v/>
      </c>
      <c r="AO70" s="295">
        <v>57</v>
      </c>
      <c r="AP70" s="296"/>
      <c r="AQ70" s="296"/>
      <c r="AR70" s="310" t="str">
        <f t="shared" si="33"/>
        <v/>
      </c>
      <c r="AS70" s="292" t="str">
        <f t="shared" si="34"/>
        <v/>
      </c>
      <c r="AT70" s="292" t="str">
        <f t="shared" si="35"/>
        <v/>
      </c>
      <c r="AU70" s="293" t="str">
        <f t="shared" si="36"/>
        <v/>
      </c>
      <c r="AV70" s="293" t="str">
        <f t="shared" si="37"/>
        <v/>
      </c>
      <c r="AW70" s="293" t="str">
        <f t="shared" si="38"/>
        <v/>
      </c>
      <c r="AX70" s="294" t="str">
        <f t="shared" si="39"/>
        <v/>
      </c>
      <c r="AY70" s="294" t="str">
        <f t="shared" si="40"/>
        <v/>
      </c>
      <c r="AZ70" s="294" t="str">
        <f t="shared" si="41"/>
        <v/>
      </c>
      <c r="BA70" s="294" t="str">
        <f t="shared" si="42"/>
        <v/>
      </c>
      <c r="BB70" s="294" t="str">
        <f t="shared" si="43"/>
        <v/>
      </c>
      <c r="BC70" s="295">
        <v>57</v>
      </c>
      <c r="BD70" s="297"/>
      <c r="BE70" s="297"/>
      <c r="BF70" s="309" t="str">
        <f t="shared" si="44"/>
        <v/>
      </c>
      <c r="BG70" s="292" t="str">
        <f t="shared" si="45"/>
        <v/>
      </c>
      <c r="BH70" s="292" t="str">
        <f t="shared" si="46"/>
        <v/>
      </c>
      <c r="BI70" s="292" t="str">
        <f t="shared" si="47"/>
        <v/>
      </c>
      <c r="BJ70" s="293" t="str">
        <f t="shared" si="48"/>
        <v/>
      </c>
      <c r="BK70" s="293" t="str">
        <f t="shared" si="49"/>
        <v/>
      </c>
      <c r="BL70" s="293" t="str">
        <f t="shared" si="50"/>
        <v/>
      </c>
      <c r="BM70" s="293" t="str">
        <f t="shared" si="51"/>
        <v/>
      </c>
      <c r="BN70" s="293" t="str">
        <f t="shared" si="52"/>
        <v/>
      </c>
      <c r="BO70" s="293" t="str">
        <f t="shared" si="53"/>
        <v/>
      </c>
      <c r="BP70" s="294" t="str">
        <f t="shared" si="54"/>
        <v/>
      </c>
      <c r="BQ70" s="295">
        <v>57</v>
      </c>
      <c r="BR70" s="296"/>
      <c r="BS70" s="296"/>
      <c r="BT70" s="309" t="str">
        <f t="shared" si="55"/>
        <v/>
      </c>
      <c r="BU70" s="292" t="str">
        <f t="shared" si="56"/>
        <v/>
      </c>
      <c r="BV70" s="292" t="str">
        <f t="shared" si="57"/>
        <v/>
      </c>
      <c r="BW70" s="292" t="str">
        <f t="shared" si="58"/>
        <v/>
      </c>
      <c r="BX70" s="293" t="str">
        <f t="shared" si="59"/>
        <v/>
      </c>
      <c r="BY70" s="293" t="str">
        <f t="shared" si="60"/>
        <v/>
      </c>
      <c r="BZ70" s="294" t="str">
        <f t="shared" si="61"/>
        <v/>
      </c>
      <c r="CA70" s="294" t="str">
        <f t="shared" si="62"/>
        <v/>
      </c>
      <c r="CB70" s="294" t="str">
        <f t="shared" si="63"/>
        <v/>
      </c>
      <c r="CC70" s="294" t="str">
        <f t="shared" si="64"/>
        <v/>
      </c>
      <c r="CD70" s="294" t="str">
        <f t="shared" si="65"/>
        <v/>
      </c>
      <c r="CE70" s="295">
        <v>57</v>
      </c>
      <c r="CF70" s="305"/>
      <c r="CG70" s="391"/>
      <c r="CH70" s="391"/>
      <c r="CI70" s="391"/>
      <c r="CJ70" s="391"/>
      <c r="CK70" s="391"/>
      <c r="CL70" s="391"/>
      <c r="CM70" s="391"/>
      <c r="CN70" s="391"/>
      <c r="CO70" s="391"/>
      <c r="CP70" s="391"/>
      <c r="CQ70" s="391"/>
      <c r="CR70" s="391"/>
      <c r="CS70" s="254" t="str">
        <f>IFERROR(IF(AND('Classificação geral'!$H63="FEM",'Classificação geral'!$I63=1,'Classificação geral'!G63="Tapete"),'Classificação geral'!A63,""),"")</f>
        <v/>
      </c>
      <c r="CT70" s="254" t="str">
        <f>IFERROR(IF(AND('Classificação geral'!$H63="FEM",'Classificação geral'!$I63=1,'Classificação geral'!G63="Tapete"),'Classificação geral'!$B63,""),"")</f>
        <v/>
      </c>
      <c r="CU70" s="255" t="str">
        <f>IF($CT70='Classificação geral'!$B63,'Classificação geral'!$C63,"")</f>
        <v/>
      </c>
      <c r="CV70" s="255" t="str">
        <f>IF($CT70='Classificação geral'!$B63,'Classificação geral'!$D63,"")</f>
        <v/>
      </c>
      <c r="CW70" s="255" t="str">
        <f>IF($CT70='Classificação geral'!$B63,'Classificação geral'!$H63,"")</f>
        <v/>
      </c>
      <c r="CX70" s="255" t="str">
        <f>IF($CW70='Classificação geral'!$H63,'Classificação geral'!$I63,"")</f>
        <v/>
      </c>
      <c r="CY70" s="255" t="str">
        <f>IF($CX70='Classificação geral'!$I63,'Classificação geral'!$AA63,"")</f>
        <v/>
      </c>
      <c r="CZ70" s="255" t="str">
        <f>IF($CX70='Classificação geral'!$I63,'Classificação geral'!$AC63,"")</f>
        <v/>
      </c>
      <c r="DA70" s="255" t="str">
        <f>IF($CX70='Classificação geral'!$I63,'Classificação geral'!$AD63,"")</f>
        <v/>
      </c>
      <c r="DB70" s="255" t="str">
        <f>IF($CX70='Classificação geral'!$I63,'Classificação geral'!$M63,"")</f>
        <v/>
      </c>
      <c r="DC70" s="255" t="str">
        <f>IF($CX70='Classificação geral'!$I63,'Classificação geral'!$AH63,"")</f>
        <v/>
      </c>
      <c r="DD70" s="256" t="str">
        <f>IFERROR(RANK(DC70,DC:DC,0)+ COUNTIF($DC$12:DC69,DC70),"")</f>
        <v/>
      </c>
      <c r="DF70" s="254" t="str">
        <f>IFERROR(IF(AND('Classificação geral'!$H63="mas",'Classificação geral'!$I63=1,'Classificação geral'!$G63="Tapete"),'Classificação geral'!$A63,""),"")</f>
        <v/>
      </c>
      <c r="DG70" s="254" t="str">
        <f>IFERROR(IF(AND('Classificação geral'!$H63="mas",'Classificação geral'!$I63=1,'Classificação geral'!$G63="Tapete"),'Classificação geral'!$B63,""),"")</f>
        <v/>
      </c>
      <c r="DH70" s="255" t="str">
        <f>IF($DG70='Classificação geral'!$B63,'Classificação geral'!$C63,"")</f>
        <v/>
      </c>
      <c r="DI70" s="255" t="str">
        <f>IF($DG70='Classificação geral'!$B63,'Classificação geral'!$D63,"")</f>
        <v/>
      </c>
      <c r="DJ70" s="255" t="str">
        <f>IF($DG70='Classificação geral'!$B63,'Classificação geral'!$H63,"")</f>
        <v/>
      </c>
      <c r="DK70" s="254" t="str">
        <f>IFERROR(IF(AND($DJ70="mas",'Classificação geral'!$I63=1),'Classificação geral'!I63,""),"")</f>
        <v/>
      </c>
      <c r="DL70" s="254" t="str">
        <f>IFERROR(IF(AND($DJ70="mas",'Classificação geral'!$I63=1),'Classificação geral'!AA63,""),"")</f>
        <v/>
      </c>
      <c r="DM70" s="254" t="str">
        <f>IFERROR(IF(AND($DJ70="mas",'Classificação geral'!$I63=1),'Classificação geral'!AC63,""),"")</f>
        <v/>
      </c>
      <c r="DN70" s="254" t="str">
        <f>IFERROR(IF(AND($DJ70="mas",'Classificação geral'!$I63=1),'Classificação geral'!AD63,""),"")</f>
        <v/>
      </c>
      <c r="DO70" s="254" t="str">
        <f>IFERROR(IF(AND($DJ70="mas",'Classificação geral'!$I63=1),'Classificação geral'!M63,""),"")</f>
        <v/>
      </c>
      <c r="DP70" s="254" t="str">
        <f>IFERROR(IF(AND($DJ70="mas",'Classificação geral'!$I63=1),'Classificação geral'!AH63,""),"")</f>
        <v/>
      </c>
      <c r="DQ70" s="256" t="str">
        <f>IFERROR(RANK(DP70,DP:DP,0)+ COUNTIF($DP$12:DP69,DP70),"")</f>
        <v/>
      </c>
      <c r="DS70" s="254" t="str">
        <f>IFERROR(IF(AND('Classificação geral'!$H63="fem",'Classificação geral'!$I63=2,'Classificação geral'!$G63="Tapete"),'Classificação geral'!$A63,""),"")</f>
        <v/>
      </c>
      <c r="DT70" s="254" t="str">
        <f>IFERROR(IF(AND('Classificação geral'!$H63="fem",'Classificação geral'!$I63=2,'Classificação geral'!$G63="Tapete"),'Classificação geral'!$B63,""),"")</f>
        <v/>
      </c>
      <c r="DU70" s="255" t="str">
        <f>IF($DT70='Classificação geral'!$B63,'Classificação geral'!$C63,"")</f>
        <v/>
      </c>
      <c r="DV70" s="255" t="str">
        <f>IF($DT70='Classificação geral'!$B63,'Classificação geral'!$D63,"")</f>
        <v/>
      </c>
      <c r="DW70" s="255" t="str">
        <f>IF($DT70='Classificação geral'!$B63,'Classificação geral'!$H63,"")</f>
        <v/>
      </c>
      <c r="DX70" s="254" t="str">
        <f>IFERROR(IF(AND($DW70="fem",'Classificação geral'!$I63=2),'Classificação geral'!I63,""),"")</f>
        <v/>
      </c>
      <c r="DY70" s="254" t="str">
        <f>IFERROR(IF(AND($DW70="fem",'Classificação geral'!$I63=2),'Classificação geral'!AA63,""),"")</f>
        <v/>
      </c>
      <c r="DZ70" s="254" t="str">
        <f>IFERROR(IF(AND($DW70="fem",'Classificação geral'!$I63=2),'Classificação geral'!AC63,""),"")</f>
        <v/>
      </c>
      <c r="EA70" s="254" t="str">
        <f>IFERROR(IF(AND($DW70="fem",'Classificação geral'!$I63=2),'Classificação geral'!AD63,""),"")</f>
        <v/>
      </c>
      <c r="EB70" s="254" t="str">
        <f>IFERROR(IF(AND($DW70="fem",'Classificação geral'!$I63=2),'Classificação geral'!M63,""),"")</f>
        <v/>
      </c>
      <c r="EC70" s="254" t="str">
        <f>IFERROR(IF(AND($DW70="fem",'Classificação geral'!$I63=2),'Classificação geral'!AH63,""),"")</f>
        <v/>
      </c>
      <c r="ED70" s="256" t="str">
        <f>IFERROR(RANK(EC70,EC:EC,0)+ COUNTIF(EC$12:$EC68,EC70),"")</f>
        <v/>
      </c>
      <c r="EE70" s="244"/>
      <c r="EF70" s="254" t="str">
        <f>IFERROR(IF(AND('Classificação geral'!$H63="mas",'Classificação geral'!$I63=2,'Classificação geral'!$G63="Tapete"),'Classificação geral'!$A63,""),"")</f>
        <v/>
      </c>
      <c r="EG70" s="254" t="str">
        <f>IFERROR(IF(AND('Classificação geral'!$H63="mas",'Classificação geral'!$I63=2,'Classificação geral'!$G63="Tapete"),'Classificação geral'!$B63,""),"")</f>
        <v/>
      </c>
      <c r="EH70" s="255" t="str">
        <f>IF($EG70='Classificação geral'!$B63,'Classificação geral'!$C63,"")</f>
        <v/>
      </c>
      <c r="EI70" s="255" t="str">
        <f>IF($EG70='Classificação geral'!$B63,'Classificação geral'!$D63,"")</f>
        <v/>
      </c>
      <c r="EJ70" s="255" t="str">
        <f>IF($EG70='Classificação geral'!$B63,'Classificação geral'!$H63,"")</f>
        <v/>
      </c>
      <c r="EK70" s="254" t="str">
        <f>IFERROR(IF(AND($EJ70="mas",'Classificação geral'!$I63=2),'Classificação geral'!I63,""),"")</f>
        <v/>
      </c>
      <c r="EL70" s="254" t="str">
        <f>IFERROR(IF(AND($EJ70="mas",'Classificação geral'!$I63=2),'Classificação geral'!AA63,""),"")</f>
        <v/>
      </c>
      <c r="EM70" s="254" t="str">
        <f>IFERROR(IF(AND($EJ70="mas",'Classificação geral'!$I63=2),'Classificação geral'!AC63,""),"")</f>
        <v/>
      </c>
      <c r="EN70" s="254" t="str">
        <f>IFERROR(IF(AND($EJ70="mas",'Classificação geral'!$I63=2),'Classificação geral'!AD63,""),"")</f>
        <v/>
      </c>
      <c r="EO70" s="254" t="str">
        <f>IFERROR(IF(AND($EJ70="mas",'Classificação geral'!$I63=2),'Classificação geral'!M63,""),"")</f>
        <v/>
      </c>
      <c r="EP70" s="254" t="str">
        <f>IFERROR(IF(AND($EJ70="mas",'Classificação geral'!$I63=2),'Classificação geral'!AH63,""),"")</f>
        <v/>
      </c>
      <c r="EQ70" s="256" t="str">
        <f>IFERROR(RANK(EP70,EP:EP,0)+ COUNTIF($EP$12:EP$12,EP70),"")</f>
        <v/>
      </c>
      <c r="ER70" s="244"/>
      <c r="ES70" s="254" t="str">
        <f>IFERROR(IF(AND('Classificação geral'!$H63="fem",'Classificação geral'!$I63=3,'Classificação geral'!$G63="Tapete"),'Classificação geral'!$A63,""),"")</f>
        <v/>
      </c>
      <c r="ET70" s="254" t="str">
        <f>IFERROR(IF(AND('Classificação geral'!$H63="fem",'Classificação geral'!$I63=3,'Classificação geral'!$G63="Tapete"),'Classificação geral'!$B63,""),"")</f>
        <v/>
      </c>
      <c r="EU70" s="255" t="str">
        <f>IF($ET70='Classificação geral'!$B63,'Classificação geral'!$C63,"")</f>
        <v/>
      </c>
      <c r="EV70" s="255" t="str">
        <f>IF($ET70='Classificação geral'!$B63,'Classificação geral'!$D63,"")</f>
        <v/>
      </c>
      <c r="EW70" s="255" t="str">
        <f>IF($ET70='Classificação geral'!$B63,'Classificação geral'!$H63,"")</f>
        <v/>
      </c>
      <c r="EX70" s="255" t="str">
        <f>IF($EW70='Classificação geral'!$H63,'Classificação geral'!$I63,"")</f>
        <v/>
      </c>
      <c r="EY70" s="255" t="str">
        <f>IF($EX70='Classificação geral'!$I63,'Classificação geral'!$AA63,"")</f>
        <v/>
      </c>
      <c r="EZ70" s="255" t="str">
        <f>IF($EX70='Classificação geral'!$I63,'Classificação geral'!$AC63,"")</f>
        <v/>
      </c>
      <c r="FA70" s="255" t="str">
        <f>IF($EX70='Classificação geral'!$I63,'Classificação geral'!$AD63,"")</f>
        <v/>
      </c>
      <c r="FB70" s="255" t="str">
        <f>IF($EX70='Classificação geral'!$I63,'Classificação geral'!$M63,"")</f>
        <v/>
      </c>
      <c r="FC70" s="255" t="str">
        <f>IF($EX70='Classificação geral'!$I63,'Classificação geral'!$AH63,"")</f>
        <v/>
      </c>
      <c r="FD70" s="256" t="str">
        <f>IFERROR(RANK(FC70,FC:FC,0)+ COUNTIF($FC$12:FC68,FC70),"")</f>
        <v/>
      </c>
      <c r="FE70" s="244"/>
      <c r="FF70" s="254" t="str">
        <f>IFERROR(IF(AND('Classificação geral'!$H63="mas",'Classificação geral'!$I63=3,'Classificação geral'!$G63="Tapete"),'Classificação geral'!$A63,""),"")</f>
        <v/>
      </c>
      <c r="FG70" s="254" t="str">
        <f>IFERROR(IF(AND('Classificação geral'!$H63="mas",'Classificação geral'!$I63=3,'Classificação geral'!$G63="Tapete"),'Classificação geral'!$B63,""),"")</f>
        <v/>
      </c>
      <c r="FH70" s="255" t="str">
        <f>IF($FG70='Classificação geral'!$B63,'Classificação geral'!$C63,"")</f>
        <v/>
      </c>
      <c r="FI70" s="255" t="str">
        <f>IF($FG70='Classificação geral'!$B63,'Classificação geral'!$D63,"")</f>
        <v/>
      </c>
      <c r="FJ70" s="255" t="str">
        <f>IF($FG70='Classificação geral'!$B63,'Classificação geral'!$H63,"")</f>
        <v/>
      </c>
      <c r="FK70" s="254" t="str">
        <f>IFERROR(IF(AND($FJ70="mas",'Classificação geral'!$I63=3),'Classificação geral'!I63,""),"")</f>
        <v/>
      </c>
      <c r="FL70" s="254" t="str">
        <f>IFERROR(IF(AND($FJ70="mas",'Classificação geral'!$I63=3),'Classificação geral'!AA63,""),"")</f>
        <v/>
      </c>
      <c r="FM70" s="254" t="str">
        <f>IFERROR(IF(AND($FJ70="mas",'Classificação geral'!$I63=3),'Classificação geral'!AC63,""),"")</f>
        <v/>
      </c>
      <c r="FN70" s="254" t="str">
        <f>IFERROR(IF(AND($FJ70="mas",'Classificação geral'!$I63=3),'Classificação geral'!AD63,""),"")</f>
        <v/>
      </c>
      <c r="FO70" s="254" t="str">
        <f>IFERROR(IF(AND($FJ70="mas",'Classificação geral'!$I63=3),'Classificação geral'!M63,""),"")</f>
        <v/>
      </c>
      <c r="FP70" s="254" t="str">
        <f>IFERROR(IF(AND($FJ70="mas",'Classificação geral'!$I63=3),'Classificação geral'!AH63,""),"")</f>
        <v/>
      </c>
      <c r="FQ70" s="256" t="str">
        <f>IFERROR(RANK(FP70,FP:FP,0)+ COUNTIF(FP$12:$FP68,FP70),"")</f>
        <v/>
      </c>
    </row>
    <row r="71" spans="1:173" s="304" customFormat="1" ht="24.75" customHeight="1" x14ac:dyDescent="0.4">
      <c r="A71" s="305"/>
      <c r="B71" s="305"/>
      <c r="C71" s="292" t="str">
        <f t="shared" si="1"/>
        <v/>
      </c>
      <c r="D71" s="292" t="str">
        <f t="shared" si="2"/>
        <v/>
      </c>
      <c r="E71" s="292" t="str">
        <f t="shared" si="3"/>
        <v/>
      </c>
      <c r="F71" s="293" t="str">
        <f t="shared" si="4"/>
        <v/>
      </c>
      <c r="G71" s="293" t="str">
        <f t="shared" si="5"/>
        <v/>
      </c>
      <c r="H71" s="294" t="str">
        <f t="shared" si="6"/>
        <v/>
      </c>
      <c r="I71" s="294" t="str">
        <f t="shared" si="7"/>
        <v/>
      </c>
      <c r="J71" s="294" t="str">
        <f t="shared" si="8"/>
        <v/>
      </c>
      <c r="K71" s="294" t="str">
        <f t="shared" si="9"/>
        <v/>
      </c>
      <c r="L71" s="294" t="str">
        <f t="shared" si="10"/>
        <v/>
      </c>
      <c r="M71" s="295">
        <v>58</v>
      </c>
      <c r="N71" s="296"/>
      <c r="O71" s="296"/>
      <c r="P71" s="309" t="str">
        <f t="shared" si="11"/>
        <v/>
      </c>
      <c r="Q71" s="292" t="str">
        <f t="shared" si="12"/>
        <v/>
      </c>
      <c r="R71" s="292" t="str">
        <f t="shared" si="13"/>
        <v/>
      </c>
      <c r="S71" s="292" t="str">
        <f t="shared" si="14"/>
        <v/>
      </c>
      <c r="T71" s="293" t="str">
        <f t="shared" si="15"/>
        <v/>
      </c>
      <c r="U71" s="293" t="str">
        <f t="shared" si="16"/>
        <v/>
      </c>
      <c r="V71" s="294" t="str">
        <f t="shared" si="17"/>
        <v/>
      </c>
      <c r="W71" s="294" t="str">
        <f t="shared" si="18"/>
        <v/>
      </c>
      <c r="X71" s="294" t="str">
        <f t="shared" si="19"/>
        <v/>
      </c>
      <c r="Y71" s="294" t="str">
        <f t="shared" si="20"/>
        <v/>
      </c>
      <c r="Z71" s="294" t="str">
        <f t="shared" si="21"/>
        <v/>
      </c>
      <c r="AA71" s="295">
        <v>58</v>
      </c>
      <c r="AB71" s="296"/>
      <c r="AC71" s="297"/>
      <c r="AD71" s="310" t="str">
        <f t="shared" si="22"/>
        <v/>
      </c>
      <c r="AE71" s="292" t="str">
        <f t="shared" si="23"/>
        <v/>
      </c>
      <c r="AF71" s="292" t="str">
        <f t="shared" si="24"/>
        <v/>
      </c>
      <c r="AG71" s="293" t="str">
        <f t="shared" si="25"/>
        <v/>
      </c>
      <c r="AH71" s="293" t="str">
        <f t="shared" si="26"/>
        <v/>
      </c>
      <c r="AI71" s="293" t="str">
        <f t="shared" si="27"/>
        <v/>
      </c>
      <c r="AJ71" s="294" t="str">
        <f t="shared" si="28"/>
        <v/>
      </c>
      <c r="AK71" s="294" t="str">
        <f t="shared" si="29"/>
        <v/>
      </c>
      <c r="AL71" s="294" t="str">
        <f t="shared" si="30"/>
        <v/>
      </c>
      <c r="AM71" s="294" t="str">
        <f t="shared" si="31"/>
        <v/>
      </c>
      <c r="AN71" s="294" t="str">
        <f t="shared" si="32"/>
        <v/>
      </c>
      <c r="AO71" s="295">
        <v>58</v>
      </c>
      <c r="AP71" s="296"/>
      <c r="AQ71" s="296"/>
      <c r="AR71" s="310" t="str">
        <f t="shared" si="33"/>
        <v/>
      </c>
      <c r="AS71" s="292" t="str">
        <f t="shared" si="34"/>
        <v/>
      </c>
      <c r="AT71" s="292" t="str">
        <f t="shared" si="35"/>
        <v/>
      </c>
      <c r="AU71" s="293" t="str">
        <f t="shared" si="36"/>
        <v/>
      </c>
      <c r="AV71" s="293" t="str">
        <f t="shared" si="37"/>
        <v/>
      </c>
      <c r="AW71" s="293" t="str">
        <f t="shared" si="38"/>
        <v/>
      </c>
      <c r="AX71" s="294" t="str">
        <f t="shared" si="39"/>
        <v/>
      </c>
      <c r="AY71" s="294" t="str">
        <f t="shared" si="40"/>
        <v/>
      </c>
      <c r="AZ71" s="294" t="str">
        <f t="shared" si="41"/>
        <v/>
      </c>
      <c r="BA71" s="294" t="str">
        <f t="shared" si="42"/>
        <v/>
      </c>
      <c r="BB71" s="294" t="str">
        <f t="shared" si="43"/>
        <v/>
      </c>
      <c r="BC71" s="295">
        <v>58</v>
      </c>
      <c r="BD71" s="297"/>
      <c r="BE71" s="297"/>
      <c r="BF71" s="309" t="str">
        <f t="shared" si="44"/>
        <v/>
      </c>
      <c r="BG71" s="292" t="str">
        <f t="shared" si="45"/>
        <v/>
      </c>
      <c r="BH71" s="292" t="str">
        <f t="shared" si="46"/>
        <v/>
      </c>
      <c r="BI71" s="292" t="str">
        <f t="shared" si="47"/>
        <v/>
      </c>
      <c r="BJ71" s="293" t="str">
        <f t="shared" si="48"/>
        <v/>
      </c>
      <c r="BK71" s="293" t="str">
        <f t="shared" si="49"/>
        <v/>
      </c>
      <c r="BL71" s="293" t="str">
        <f t="shared" si="50"/>
        <v/>
      </c>
      <c r="BM71" s="293" t="str">
        <f t="shared" si="51"/>
        <v/>
      </c>
      <c r="BN71" s="293" t="str">
        <f t="shared" si="52"/>
        <v/>
      </c>
      <c r="BO71" s="293" t="str">
        <f t="shared" si="53"/>
        <v/>
      </c>
      <c r="BP71" s="294" t="str">
        <f t="shared" si="54"/>
        <v/>
      </c>
      <c r="BQ71" s="295">
        <v>58</v>
      </c>
      <c r="BR71" s="296"/>
      <c r="BS71" s="296"/>
      <c r="BT71" s="309" t="str">
        <f t="shared" si="55"/>
        <v/>
      </c>
      <c r="BU71" s="292" t="str">
        <f t="shared" si="56"/>
        <v/>
      </c>
      <c r="BV71" s="292" t="str">
        <f t="shared" si="57"/>
        <v/>
      </c>
      <c r="BW71" s="292" t="str">
        <f t="shared" si="58"/>
        <v/>
      </c>
      <c r="BX71" s="293" t="str">
        <f t="shared" si="59"/>
        <v/>
      </c>
      <c r="BY71" s="293" t="str">
        <f t="shared" si="60"/>
        <v/>
      </c>
      <c r="BZ71" s="294" t="str">
        <f t="shared" si="61"/>
        <v/>
      </c>
      <c r="CA71" s="294" t="str">
        <f t="shared" si="62"/>
        <v/>
      </c>
      <c r="CB71" s="294" t="str">
        <f t="shared" si="63"/>
        <v/>
      </c>
      <c r="CC71" s="294" t="str">
        <f t="shared" si="64"/>
        <v/>
      </c>
      <c r="CD71" s="294" t="str">
        <f t="shared" si="65"/>
        <v/>
      </c>
      <c r="CE71" s="295">
        <v>58</v>
      </c>
      <c r="CF71" s="305"/>
      <c r="CG71" s="391"/>
      <c r="CH71" s="391"/>
      <c r="CI71" s="391"/>
      <c r="CJ71" s="391"/>
      <c r="CK71" s="391"/>
      <c r="CL71" s="391"/>
      <c r="CM71" s="391"/>
      <c r="CN71" s="391"/>
      <c r="CO71" s="391"/>
      <c r="CP71" s="391"/>
      <c r="CQ71" s="391"/>
      <c r="CR71" s="391"/>
      <c r="CS71" s="254" t="str">
        <f>IFERROR(IF(AND('Classificação geral'!$H64="FEM",'Classificação geral'!$I64=1,'Classificação geral'!G64="Tapete"),'Classificação geral'!A64,""),"")</f>
        <v/>
      </c>
      <c r="CT71" s="254" t="str">
        <f>IFERROR(IF(AND('Classificação geral'!$H64="FEM",'Classificação geral'!$I64=1,'Classificação geral'!G64="Tapete"),'Classificação geral'!$B64,""),"")</f>
        <v/>
      </c>
      <c r="CU71" s="255" t="str">
        <f>IF($CT71='Classificação geral'!$B64,'Classificação geral'!$C64,"")</f>
        <v/>
      </c>
      <c r="CV71" s="255" t="str">
        <f>IF($CT71='Classificação geral'!$B64,'Classificação geral'!$D64,"")</f>
        <v/>
      </c>
      <c r="CW71" s="255" t="str">
        <f>IF($CT71='Classificação geral'!$B64,'Classificação geral'!$H64,"")</f>
        <v/>
      </c>
      <c r="CX71" s="255" t="str">
        <f>IF($CW71='Classificação geral'!$H64,'Classificação geral'!$I64,"")</f>
        <v/>
      </c>
      <c r="CY71" s="255" t="str">
        <f>IF($CX71='Classificação geral'!$I64,'Classificação geral'!$AA64,"")</f>
        <v/>
      </c>
      <c r="CZ71" s="255" t="str">
        <f>IF($CX71='Classificação geral'!$I64,'Classificação geral'!$AC64,"")</f>
        <v/>
      </c>
      <c r="DA71" s="255" t="str">
        <f>IF($CX71='Classificação geral'!$I64,'Classificação geral'!$AD64,"")</f>
        <v/>
      </c>
      <c r="DB71" s="255" t="str">
        <f>IF($CX71='Classificação geral'!$I64,'Classificação geral'!$M64,"")</f>
        <v/>
      </c>
      <c r="DC71" s="255" t="str">
        <f>IF($CX71='Classificação geral'!$I64,'Classificação geral'!$AH64,"")</f>
        <v/>
      </c>
      <c r="DD71" s="256" t="str">
        <f>IFERROR(RANK(DC71,DC:DC,0)+ COUNTIF($DC$12:DC70,DC71),"")</f>
        <v/>
      </c>
      <c r="DF71" s="254" t="str">
        <f>IFERROR(IF(AND('Classificação geral'!$H64="mas",'Classificação geral'!$I64=1,'Classificação geral'!$G64="Tapete"),'Classificação geral'!$A64,""),"")</f>
        <v/>
      </c>
      <c r="DG71" s="254" t="str">
        <f>IFERROR(IF(AND('Classificação geral'!$H64="mas",'Classificação geral'!$I64=1,'Classificação geral'!$G64="Tapete"),'Classificação geral'!$B64,""),"")</f>
        <v/>
      </c>
      <c r="DH71" s="255" t="str">
        <f>IF($DG71='Classificação geral'!$B64,'Classificação geral'!$C64,"")</f>
        <v/>
      </c>
      <c r="DI71" s="255" t="str">
        <f>IF($DG71='Classificação geral'!$B64,'Classificação geral'!$D64,"")</f>
        <v/>
      </c>
      <c r="DJ71" s="255" t="str">
        <f>IF($DG71='Classificação geral'!$B64,'Classificação geral'!$H64,"")</f>
        <v/>
      </c>
      <c r="DK71" s="254" t="str">
        <f>IFERROR(IF(AND($DJ71="mas",'Classificação geral'!$I64=1),'Classificação geral'!I64,""),"")</f>
        <v/>
      </c>
      <c r="DL71" s="254" t="str">
        <f>IFERROR(IF(AND($DJ71="mas",'Classificação geral'!$I64=1),'Classificação geral'!AA64,""),"")</f>
        <v/>
      </c>
      <c r="DM71" s="254" t="str">
        <f>IFERROR(IF(AND($DJ71="mas",'Classificação geral'!$I64=1),'Classificação geral'!AC64,""),"")</f>
        <v/>
      </c>
      <c r="DN71" s="254" t="str">
        <f>IFERROR(IF(AND($DJ71="mas",'Classificação geral'!$I64=1),'Classificação geral'!AD64,""),"")</f>
        <v/>
      </c>
      <c r="DO71" s="254" t="str">
        <f>IFERROR(IF(AND($DJ71="mas",'Classificação geral'!$I64=1),'Classificação geral'!M64,""),"")</f>
        <v/>
      </c>
      <c r="DP71" s="254" t="str">
        <f>IFERROR(IF(AND($DJ71="mas",'Classificação geral'!$I64=1),'Classificação geral'!AH64,""),"")</f>
        <v/>
      </c>
      <c r="DQ71" s="256" t="str">
        <f>IFERROR(RANK(DP71,DP:DP,0)+ COUNTIF($DP$12:DP70,DP71),"")</f>
        <v/>
      </c>
      <c r="DS71" s="254" t="str">
        <f>IFERROR(IF(AND('Classificação geral'!$H64="fem",'Classificação geral'!$I64=2,'Classificação geral'!$G64="Tapete"),'Classificação geral'!$A64,""),"")</f>
        <v/>
      </c>
      <c r="DT71" s="254" t="str">
        <f>IFERROR(IF(AND('Classificação geral'!$H64="fem",'Classificação geral'!$I64=2,'Classificação geral'!$G64="Tapete"),'Classificação geral'!$B64,""),"")</f>
        <v/>
      </c>
      <c r="DU71" s="255" t="str">
        <f>IF($DT71='Classificação geral'!$B64,'Classificação geral'!$C64,"")</f>
        <v/>
      </c>
      <c r="DV71" s="255" t="str">
        <f>IF($DT71='Classificação geral'!$B64,'Classificação geral'!$D64,"")</f>
        <v/>
      </c>
      <c r="DW71" s="255" t="str">
        <f>IF($DT71='Classificação geral'!$B64,'Classificação geral'!$H64,"")</f>
        <v/>
      </c>
      <c r="DX71" s="254" t="str">
        <f>IFERROR(IF(AND($DW71="fem",'Classificação geral'!$I64=2),'Classificação geral'!I64,""),"")</f>
        <v/>
      </c>
      <c r="DY71" s="254" t="str">
        <f>IFERROR(IF(AND($DW71="fem",'Classificação geral'!$I64=2),'Classificação geral'!AA64,""),"")</f>
        <v/>
      </c>
      <c r="DZ71" s="254" t="str">
        <f>IFERROR(IF(AND($DW71="fem",'Classificação geral'!$I64=2),'Classificação geral'!AC64,""),"")</f>
        <v/>
      </c>
      <c r="EA71" s="254" t="str">
        <f>IFERROR(IF(AND($DW71="fem",'Classificação geral'!$I64=2),'Classificação geral'!AD64,""),"")</f>
        <v/>
      </c>
      <c r="EB71" s="254" t="str">
        <f>IFERROR(IF(AND($DW71="fem",'Classificação geral'!$I64=2),'Classificação geral'!M64,""),"")</f>
        <v/>
      </c>
      <c r="EC71" s="254" t="str">
        <f>IFERROR(IF(AND($DW71="fem",'Classificação geral'!$I64=2),'Classificação geral'!AH64,""),"")</f>
        <v/>
      </c>
      <c r="ED71" s="256" t="str">
        <f>IFERROR(RANK(EC71,EC:EC,0)+ COUNTIF(EC$12:$EC69,EC71),"")</f>
        <v/>
      </c>
      <c r="EE71" s="244"/>
      <c r="EF71" s="254" t="str">
        <f>IFERROR(IF(AND('Classificação geral'!$H64="mas",'Classificação geral'!$I64=2,'Classificação geral'!$G64="Tapete"),'Classificação geral'!$A64,""),"")</f>
        <v/>
      </c>
      <c r="EG71" s="254" t="str">
        <f>IFERROR(IF(AND('Classificação geral'!$H64="mas",'Classificação geral'!$I64=2,'Classificação geral'!$G64="Tapete"),'Classificação geral'!$B64,""),"")</f>
        <v/>
      </c>
      <c r="EH71" s="255" t="str">
        <f>IF($EG71='Classificação geral'!$B64,'Classificação geral'!$C64,"")</f>
        <v/>
      </c>
      <c r="EI71" s="255" t="str">
        <f>IF($EG71='Classificação geral'!$B64,'Classificação geral'!$D64,"")</f>
        <v/>
      </c>
      <c r="EJ71" s="255" t="str">
        <f>IF($EG71='Classificação geral'!$B64,'Classificação geral'!$H64,"")</f>
        <v/>
      </c>
      <c r="EK71" s="254" t="str">
        <f>IFERROR(IF(AND($EJ71="mas",'Classificação geral'!$I64=2),'Classificação geral'!I64,""),"")</f>
        <v/>
      </c>
      <c r="EL71" s="254" t="str">
        <f>IFERROR(IF(AND($EJ71="mas",'Classificação geral'!$I64=2),'Classificação geral'!AA64,""),"")</f>
        <v/>
      </c>
      <c r="EM71" s="254" t="str">
        <f>IFERROR(IF(AND($EJ71="mas",'Classificação geral'!$I64=2),'Classificação geral'!AC64,""),"")</f>
        <v/>
      </c>
      <c r="EN71" s="254" t="str">
        <f>IFERROR(IF(AND($EJ71="mas",'Classificação geral'!$I64=2),'Classificação geral'!AD64,""),"")</f>
        <v/>
      </c>
      <c r="EO71" s="254" t="str">
        <f>IFERROR(IF(AND($EJ71="mas",'Classificação geral'!$I64=2),'Classificação geral'!M64,""),"")</f>
        <v/>
      </c>
      <c r="EP71" s="254" t="str">
        <f>IFERROR(IF(AND($EJ71="mas",'Classificação geral'!$I64=2),'Classificação geral'!AH64,""),"")</f>
        <v/>
      </c>
      <c r="EQ71" s="256" t="str">
        <f>IFERROR(RANK(EP71,EP:EP,0)+ COUNTIF($EP$12:EP$12,EP71),"")</f>
        <v/>
      </c>
      <c r="ER71" s="244"/>
      <c r="ES71" s="254" t="str">
        <f>IFERROR(IF(AND('Classificação geral'!$H64="fem",'Classificação geral'!$I64=3,'Classificação geral'!$G64="Tapete"),'Classificação geral'!$A64,""),"")</f>
        <v/>
      </c>
      <c r="ET71" s="254" t="str">
        <f>IFERROR(IF(AND('Classificação geral'!$H64="fem",'Classificação geral'!$I64=3,'Classificação geral'!$G64="Tapete"),'Classificação geral'!$B64,""),"")</f>
        <v/>
      </c>
      <c r="EU71" s="255" t="str">
        <f>IF($ET71='Classificação geral'!$B64,'Classificação geral'!$C64,"")</f>
        <v/>
      </c>
      <c r="EV71" s="255" t="str">
        <f>IF($ET71='Classificação geral'!$B64,'Classificação geral'!$D64,"")</f>
        <v/>
      </c>
      <c r="EW71" s="255" t="str">
        <f>IF($ET71='Classificação geral'!$B64,'Classificação geral'!$H64,"")</f>
        <v/>
      </c>
      <c r="EX71" s="255" t="str">
        <f>IF($EW71='Classificação geral'!$H64,'Classificação geral'!$I64,"")</f>
        <v/>
      </c>
      <c r="EY71" s="255" t="str">
        <f>IF($EX71='Classificação geral'!$I64,'Classificação geral'!$AA64,"")</f>
        <v/>
      </c>
      <c r="EZ71" s="255" t="str">
        <f>IF($EX71='Classificação geral'!$I64,'Classificação geral'!$AC64,"")</f>
        <v/>
      </c>
      <c r="FA71" s="255" t="str">
        <f>IF($EX71='Classificação geral'!$I64,'Classificação geral'!$AD64,"")</f>
        <v/>
      </c>
      <c r="FB71" s="255" t="str">
        <f>IF($EX71='Classificação geral'!$I64,'Classificação geral'!$M64,"")</f>
        <v/>
      </c>
      <c r="FC71" s="255" t="str">
        <f>IF($EX71='Classificação geral'!$I64,'Classificação geral'!$AH64,"")</f>
        <v/>
      </c>
      <c r="FD71" s="256" t="str">
        <f>IFERROR(RANK(FC71,FC:FC,0)+ COUNTIF($FC$12:FC69,FC71),"")</f>
        <v/>
      </c>
      <c r="FE71" s="244"/>
      <c r="FF71" s="254" t="str">
        <f>IFERROR(IF(AND('Classificação geral'!$H64="mas",'Classificação geral'!$I64=3,'Classificação geral'!$G64="Tapete"),'Classificação geral'!$A64,""),"")</f>
        <v/>
      </c>
      <c r="FG71" s="254" t="str">
        <f>IFERROR(IF(AND('Classificação geral'!$H64="mas",'Classificação geral'!$I64=3,'Classificação geral'!$G64="Tapete"),'Classificação geral'!$B64,""),"")</f>
        <v/>
      </c>
      <c r="FH71" s="255" t="str">
        <f>IF($FG71='Classificação geral'!$B64,'Classificação geral'!$C64,"")</f>
        <v/>
      </c>
      <c r="FI71" s="255" t="str">
        <f>IF($FG71='Classificação geral'!$B64,'Classificação geral'!$D64,"")</f>
        <v/>
      </c>
      <c r="FJ71" s="255" t="str">
        <f>IF($FG71='Classificação geral'!$B64,'Classificação geral'!$H64,"")</f>
        <v/>
      </c>
      <c r="FK71" s="254" t="str">
        <f>IFERROR(IF(AND($FJ71="mas",'Classificação geral'!$I64=3),'Classificação geral'!I64,""),"")</f>
        <v/>
      </c>
      <c r="FL71" s="254" t="str">
        <f>IFERROR(IF(AND($FJ71="mas",'Classificação geral'!$I64=3),'Classificação geral'!AA64,""),"")</f>
        <v/>
      </c>
      <c r="FM71" s="254" t="str">
        <f>IFERROR(IF(AND($FJ71="mas",'Classificação geral'!$I64=3),'Classificação geral'!AC64,""),"")</f>
        <v/>
      </c>
      <c r="FN71" s="254" t="str">
        <f>IFERROR(IF(AND($FJ71="mas",'Classificação geral'!$I64=3),'Classificação geral'!AD64,""),"")</f>
        <v/>
      </c>
      <c r="FO71" s="254" t="str">
        <f>IFERROR(IF(AND($FJ71="mas",'Classificação geral'!$I64=3),'Classificação geral'!M64,""),"")</f>
        <v/>
      </c>
      <c r="FP71" s="254" t="str">
        <f>IFERROR(IF(AND($FJ71="mas",'Classificação geral'!$I64=3),'Classificação geral'!AH64,""),"")</f>
        <v/>
      </c>
      <c r="FQ71" s="256" t="str">
        <f>IFERROR(RANK(FP71,FP:FP,0)+ COUNTIF(FP$12:$FP69,FP71),"")</f>
        <v/>
      </c>
    </row>
    <row r="72" spans="1:173" s="312" customFormat="1" ht="24.75" customHeight="1" x14ac:dyDescent="0.4">
      <c r="A72" s="305"/>
      <c r="B72" s="305"/>
      <c r="C72" s="292" t="str">
        <f t="shared" si="1"/>
        <v/>
      </c>
      <c r="D72" s="292" t="str">
        <f t="shared" si="2"/>
        <v/>
      </c>
      <c r="E72" s="292" t="str">
        <f t="shared" si="3"/>
        <v/>
      </c>
      <c r="F72" s="293" t="str">
        <f t="shared" si="4"/>
        <v/>
      </c>
      <c r="G72" s="293" t="str">
        <f t="shared" si="5"/>
        <v/>
      </c>
      <c r="H72" s="294" t="str">
        <f t="shared" si="6"/>
        <v/>
      </c>
      <c r="I72" s="294" t="str">
        <f t="shared" si="7"/>
        <v/>
      </c>
      <c r="J72" s="294" t="str">
        <f t="shared" si="8"/>
        <v/>
      </c>
      <c r="K72" s="294" t="str">
        <f t="shared" si="9"/>
        <v/>
      </c>
      <c r="L72" s="294" t="str">
        <f t="shared" si="10"/>
        <v/>
      </c>
      <c r="M72" s="295">
        <v>59</v>
      </c>
      <c r="N72" s="296"/>
      <c r="O72" s="296"/>
      <c r="P72" s="309" t="str">
        <f t="shared" si="11"/>
        <v/>
      </c>
      <c r="Q72" s="292" t="str">
        <f t="shared" si="12"/>
        <v/>
      </c>
      <c r="R72" s="292" t="str">
        <f t="shared" si="13"/>
        <v/>
      </c>
      <c r="S72" s="292" t="str">
        <f t="shared" si="14"/>
        <v/>
      </c>
      <c r="T72" s="293" t="str">
        <f t="shared" si="15"/>
        <v/>
      </c>
      <c r="U72" s="293" t="str">
        <f t="shared" si="16"/>
        <v/>
      </c>
      <c r="V72" s="294" t="str">
        <f t="shared" si="17"/>
        <v/>
      </c>
      <c r="W72" s="294" t="str">
        <f t="shared" si="18"/>
        <v/>
      </c>
      <c r="X72" s="294" t="str">
        <f t="shared" si="19"/>
        <v/>
      </c>
      <c r="Y72" s="294" t="str">
        <f t="shared" si="20"/>
        <v/>
      </c>
      <c r="Z72" s="294" t="str">
        <f t="shared" si="21"/>
        <v/>
      </c>
      <c r="AA72" s="295">
        <v>59</v>
      </c>
      <c r="AB72" s="296"/>
      <c r="AC72" s="297"/>
      <c r="AD72" s="310" t="str">
        <f t="shared" si="22"/>
        <v/>
      </c>
      <c r="AE72" s="292" t="str">
        <f t="shared" si="23"/>
        <v/>
      </c>
      <c r="AF72" s="292" t="str">
        <f t="shared" si="24"/>
        <v/>
      </c>
      <c r="AG72" s="293" t="str">
        <f t="shared" si="25"/>
        <v/>
      </c>
      <c r="AH72" s="293" t="str">
        <f t="shared" si="26"/>
        <v/>
      </c>
      <c r="AI72" s="293" t="str">
        <f t="shared" si="27"/>
        <v/>
      </c>
      <c r="AJ72" s="294" t="str">
        <f t="shared" si="28"/>
        <v/>
      </c>
      <c r="AK72" s="294" t="str">
        <f t="shared" si="29"/>
        <v/>
      </c>
      <c r="AL72" s="294" t="str">
        <f t="shared" si="30"/>
        <v/>
      </c>
      <c r="AM72" s="294" t="str">
        <f t="shared" si="31"/>
        <v/>
      </c>
      <c r="AN72" s="294" t="str">
        <f t="shared" si="32"/>
        <v/>
      </c>
      <c r="AO72" s="295">
        <v>59</v>
      </c>
      <c r="AP72" s="296"/>
      <c r="AQ72" s="296"/>
      <c r="AR72" s="310" t="str">
        <f t="shared" si="33"/>
        <v/>
      </c>
      <c r="AS72" s="292" t="str">
        <f t="shared" si="34"/>
        <v/>
      </c>
      <c r="AT72" s="292" t="str">
        <f t="shared" si="35"/>
        <v/>
      </c>
      <c r="AU72" s="293" t="str">
        <f t="shared" si="36"/>
        <v/>
      </c>
      <c r="AV72" s="293" t="str">
        <f t="shared" si="37"/>
        <v/>
      </c>
      <c r="AW72" s="293" t="str">
        <f t="shared" si="38"/>
        <v/>
      </c>
      <c r="AX72" s="294" t="str">
        <f t="shared" si="39"/>
        <v/>
      </c>
      <c r="AY72" s="294" t="str">
        <f t="shared" si="40"/>
        <v/>
      </c>
      <c r="AZ72" s="294" t="str">
        <f t="shared" si="41"/>
        <v/>
      </c>
      <c r="BA72" s="294" t="str">
        <f t="shared" si="42"/>
        <v/>
      </c>
      <c r="BB72" s="294" t="str">
        <f t="shared" si="43"/>
        <v/>
      </c>
      <c r="BC72" s="295">
        <v>59</v>
      </c>
      <c r="BD72" s="297"/>
      <c r="BE72" s="297"/>
      <c r="BF72" s="309" t="str">
        <f t="shared" si="44"/>
        <v/>
      </c>
      <c r="BG72" s="292" t="str">
        <f t="shared" si="45"/>
        <v/>
      </c>
      <c r="BH72" s="292" t="str">
        <f t="shared" si="46"/>
        <v/>
      </c>
      <c r="BI72" s="292" t="str">
        <f t="shared" si="47"/>
        <v/>
      </c>
      <c r="BJ72" s="293" t="str">
        <f t="shared" si="48"/>
        <v/>
      </c>
      <c r="BK72" s="293" t="str">
        <f t="shared" si="49"/>
        <v/>
      </c>
      <c r="BL72" s="293" t="str">
        <f t="shared" si="50"/>
        <v/>
      </c>
      <c r="BM72" s="293" t="str">
        <f t="shared" si="51"/>
        <v/>
      </c>
      <c r="BN72" s="293" t="str">
        <f t="shared" si="52"/>
        <v/>
      </c>
      <c r="BO72" s="293" t="str">
        <f t="shared" si="53"/>
        <v/>
      </c>
      <c r="BP72" s="294" t="str">
        <f t="shared" si="54"/>
        <v/>
      </c>
      <c r="BQ72" s="295">
        <v>59</v>
      </c>
      <c r="BR72" s="296"/>
      <c r="BS72" s="296"/>
      <c r="BT72" s="309" t="str">
        <f t="shared" si="55"/>
        <v/>
      </c>
      <c r="BU72" s="292" t="str">
        <f t="shared" si="56"/>
        <v/>
      </c>
      <c r="BV72" s="292" t="str">
        <f t="shared" si="57"/>
        <v/>
      </c>
      <c r="BW72" s="292" t="str">
        <f t="shared" si="58"/>
        <v/>
      </c>
      <c r="BX72" s="293" t="str">
        <f t="shared" si="59"/>
        <v/>
      </c>
      <c r="BY72" s="293" t="str">
        <f t="shared" si="60"/>
        <v/>
      </c>
      <c r="BZ72" s="294" t="str">
        <f t="shared" si="61"/>
        <v/>
      </c>
      <c r="CA72" s="294" t="str">
        <f t="shared" si="62"/>
        <v/>
      </c>
      <c r="CB72" s="294" t="str">
        <f t="shared" si="63"/>
        <v/>
      </c>
      <c r="CC72" s="294" t="str">
        <f t="shared" si="64"/>
        <v/>
      </c>
      <c r="CD72" s="294" t="str">
        <f t="shared" si="65"/>
        <v/>
      </c>
      <c r="CE72" s="295">
        <v>59</v>
      </c>
      <c r="CF72" s="305"/>
      <c r="CG72" s="391"/>
      <c r="CH72" s="391"/>
      <c r="CI72" s="391"/>
      <c r="CJ72" s="391"/>
      <c r="CK72" s="391"/>
      <c r="CL72" s="391"/>
      <c r="CM72" s="391"/>
      <c r="CN72" s="391"/>
      <c r="CO72" s="391"/>
      <c r="CP72" s="391"/>
      <c r="CQ72" s="391"/>
      <c r="CR72" s="391"/>
      <c r="CS72" s="254" t="str">
        <f>IFERROR(IF(AND('Classificação geral'!$H65="FEM",'Classificação geral'!$I65=1,'Classificação geral'!G65="Tapete"),'Classificação geral'!A65,""),"")</f>
        <v/>
      </c>
      <c r="CT72" s="254" t="str">
        <f>IFERROR(IF(AND('Classificação geral'!$H65="FEM",'Classificação geral'!$I65=1,'Classificação geral'!G65="Tapete"),'Classificação geral'!$B65,""),"")</f>
        <v/>
      </c>
      <c r="CU72" s="255" t="str">
        <f>IF($CT72='Classificação geral'!$B65,'Classificação geral'!$C65,"")</f>
        <v/>
      </c>
      <c r="CV72" s="255" t="str">
        <f>IF($CT72='Classificação geral'!$B65,'Classificação geral'!$D65,"")</f>
        <v/>
      </c>
      <c r="CW72" s="255" t="str">
        <f>IF($CT72='Classificação geral'!$B65,'Classificação geral'!$H65,"")</f>
        <v/>
      </c>
      <c r="CX72" s="255" t="str">
        <f>IF($CW72='Classificação geral'!$H65,'Classificação geral'!$I65,"")</f>
        <v/>
      </c>
      <c r="CY72" s="255" t="str">
        <f>IF($CX72='Classificação geral'!$I65,'Classificação geral'!$AA65,"")</f>
        <v/>
      </c>
      <c r="CZ72" s="255" t="str">
        <f>IF($CX72='Classificação geral'!$I65,'Classificação geral'!$AC65,"")</f>
        <v/>
      </c>
      <c r="DA72" s="255" t="str">
        <f>IF($CX72='Classificação geral'!$I65,'Classificação geral'!$AD65,"")</f>
        <v/>
      </c>
      <c r="DB72" s="255" t="str">
        <f>IF($CX72='Classificação geral'!$I65,'Classificação geral'!$M65,"")</f>
        <v/>
      </c>
      <c r="DC72" s="255" t="str">
        <f>IF($CX72='Classificação geral'!$I65,'Classificação geral'!$AH65,"")</f>
        <v/>
      </c>
      <c r="DD72" s="256" t="str">
        <f>IFERROR(RANK(DC72,DC:DC,0)+ COUNTIF($DC$12:DC71,DC72),"")</f>
        <v/>
      </c>
      <c r="DE72" s="304"/>
      <c r="DF72" s="254" t="str">
        <f>IFERROR(IF(AND('Classificação geral'!$H65="mas",'Classificação geral'!$I65=1,'Classificação geral'!$G65="Tapete"),'Classificação geral'!$A65,""),"")</f>
        <v/>
      </c>
      <c r="DG72" s="254" t="str">
        <f>IFERROR(IF(AND('Classificação geral'!$H65="mas",'Classificação geral'!$I65=1,'Classificação geral'!$G65="Tapete"),'Classificação geral'!$B65,""),"")</f>
        <v/>
      </c>
      <c r="DH72" s="255" t="str">
        <f>IF($DG72='Classificação geral'!$B65,'Classificação geral'!$C65,"")</f>
        <v/>
      </c>
      <c r="DI72" s="255" t="str">
        <f>IF($DG72='Classificação geral'!$B65,'Classificação geral'!$D65,"")</f>
        <v/>
      </c>
      <c r="DJ72" s="255" t="str">
        <f>IF($DG72='Classificação geral'!$B65,'Classificação geral'!$H65,"")</f>
        <v/>
      </c>
      <c r="DK72" s="254" t="str">
        <f>IFERROR(IF(AND($DJ72="mas",'Classificação geral'!$I65=1),'Classificação geral'!I65,""),"")</f>
        <v/>
      </c>
      <c r="DL72" s="254" t="str">
        <f>IFERROR(IF(AND($DJ72="mas",'Classificação geral'!$I65=1),'Classificação geral'!AA65,""),"")</f>
        <v/>
      </c>
      <c r="DM72" s="254" t="str">
        <f>IFERROR(IF(AND($DJ72="mas",'Classificação geral'!$I65=1),'Classificação geral'!AC65,""),"")</f>
        <v/>
      </c>
      <c r="DN72" s="254" t="str">
        <f>IFERROR(IF(AND($DJ72="mas",'Classificação geral'!$I65=1),'Classificação geral'!AD65,""),"")</f>
        <v/>
      </c>
      <c r="DO72" s="254" t="str">
        <f>IFERROR(IF(AND($DJ72="mas",'Classificação geral'!$I65=1),'Classificação geral'!M65,""),"")</f>
        <v/>
      </c>
      <c r="DP72" s="254" t="str">
        <f>IFERROR(IF(AND($DJ72="mas",'Classificação geral'!$I65=1),'Classificação geral'!AH65,""),"")</f>
        <v/>
      </c>
      <c r="DQ72" s="256" t="str">
        <f>IFERROR(RANK(DP72,DP:DP,0)+ COUNTIF($DP$12:DP71,DP72),"")</f>
        <v/>
      </c>
      <c r="DR72" s="304"/>
      <c r="DS72" s="254" t="str">
        <f>IFERROR(IF(AND('Classificação geral'!$H65="fem",'Classificação geral'!$I65=2,'Classificação geral'!$G65="Tapete"),'Classificação geral'!$A65,""),"")</f>
        <v/>
      </c>
      <c r="DT72" s="254" t="str">
        <f>IFERROR(IF(AND('Classificação geral'!$H65="fem",'Classificação geral'!$I65=2,'Classificação geral'!$G65="Tapete"),'Classificação geral'!$B65,""),"")</f>
        <v/>
      </c>
      <c r="DU72" s="255" t="str">
        <f>IF($DT72='Classificação geral'!$B65,'Classificação geral'!$C65,"")</f>
        <v/>
      </c>
      <c r="DV72" s="255" t="str">
        <f>IF($DT72='Classificação geral'!$B65,'Classificação geral'!$D65,"")</f>
        <v/>
      </c>
      <c r="DW72" s="255" t="str">
        <f>IF($DT72='Classificação geral'!$B65,'Classificação geral'!$H65,"")</f>
        <v/>
      </c>
      <c r="DX72" s="254" t="str">
        <f>IFERROR(IF(AND($DW72="fem",'Classificação geral'!$I65=2),'Classificação geral'!I65,""),"")</f>
        <v/>
      </c>
      <c r="DY72" s="254" t="str">
        <f>IFERROR(IF(AND($DW72="fem",'Classificação geral'!$I65=2),'Classificação geral'!AA65,""),"")</f>
        <v/>
      </c>
      <c r="DZ72" s="254" t="str">
        <f>IFERROR(IF(AND($DW72="fem",'Classificação geral'!$I65=2),'Classificação geral'!AC65,""),"")</f>
        <v/>
      </c>
      <c r="EA72" s="254" t="str">
        <f>IFERROR(IF(AND($DW72="fem",'Classificação geral'!$I65=2),'Classificação geral'!AD65,""),"")</f>
        <v/>
      </c>
      <c r="EB72" s="254" t="str">
        <f>IFERROR(IF(AND($DW72="fem",'Classificação geral'!$I65=2),'Classificação geral'!M65,""),"")</f>
        <v/>
      </c>
      <c r="EC72" s="254" t="str">
        <f>IFERROR(IF(AND($DW72="fem",'Classificação geral'!$I65=2),'Classificação geral'!AH65,""),"")</f>
        <v/>
      </c>
      <c r="ED72" s="256" t="str">
        <f>IFERROR(RANK(EC72,EC:EC,0)+ COUNTIF(EC$12:$EC70,EC72),"")</f>
        <v/>
      </c>
      <c r="EE72" s="244"/>
      <c r="EF72" s="254" t="str">
        <f>IFERROR(IF(AND('Classificação geral'!$H65="mas",'Classificação geral'!$I65=2,'Classificação geral'!$G65="Tapete"),'Classificação geral'!$A65,""),"")</f>
        <v/>
      </c>
      <c r="EG72" s="254" t="str">
        <f>IFERROR(IF(AND('Classificação geral'!$H65="mas",'Classificação geral'!$I65=2,'Classificação geral'!$G65="Tapete"),'Classificação geral'!$B65,""),"")</f>
        <v/>
      </c>
      <c r="EH72" s="255" t="str">
        <f>IF($EG72='Classificação geral'!$B65,'Classificação geral'!$C65,"")</f>
        <v/>
      </c>
      <c r="EI72" s="255" t="str">
        <f>IF($EG72='Classificação geral'!$B65,'Classificação geral'!$D65,"")</f>
        <v/>
      </c>
      <c r="EJ72" s="255" t="str">
        <f>IF($EG72='Classificação geral'!$B65,'Classificação geral'!$H65,"")</f>
        <v/>
      </c>
      <c r="EK72" s="254" t="str">
        <f>IFERROR(IF(AND($EJ72="mas",'Classificação geral'!$I65=2),'Classificação geral'!I65,""),"")</f>
        <v/>
      </c>
      <c r="EL72" s="254" t="str">
        <f>IFERROR(IF(AND($EJ72="mas",'Classificação geral'!$I65=2),'Classificação geral'!AA65,""),"")</f>
        <v/>
      </c>
      <c r="EM72" s="254" t="str">
        <f>IFERROR(IF(AND($EJ72="mas",'Classificação geral'!$I65=2),'Classificação geral'!AC65,""),"")</f>
        <v/>
      </c>
      <c r="EN72" s="254" t="str">
        <f>IFERROR(IF(AND($EJ72="mas",'Classificação geral'!$I65=2),'Classificação geral'!AD65,""),"")</f>
        <v/>
      </c>
      <c r="EO72" s="254" t="str">
        <f>IFERROR(IF(AND($EJ72="mas",'Classificação geral'!$I65=2),'Classificação geral'!M65,""),"")</f>
        <v/>
      </c>
      <c r="EP72" s="254" t="str">
        <f>IFERROR(IF(AND($EJ72="mas",'Classificação geral'!$I65=2),'Classificação geral'!AH65,""),"")</f>
        <v/>
      </c>
      <c r="EQ72" s="256" t="str">
        <f>IFERROR(RANK(EP72,EP:EP,0)+ COUNTIF($EP$12:EP$12,EP72),"")</f>
        <v/>
      </c>
      <c r="ER72" s="244"/>
      <c r="ES72" s="254" t="str">
        <f>IFERROR(IF(AND('Classificação geral'!$H65="fem",'Classificação geral'!$I65=3,'Classificação geral'!$G65="Tapete"),'Classificação geral'!$A65,""),"")</f>
        <v/>
      </c>
      <c r="ET72" s="254" t="str">
        <f>IFERROR(IF(AND('Classificação geral'!$H65="fem",'Classificação geral'!$I65=3,'Classificação geral'!$G65="Tapete"),'Classificação geral'!$B65,""),"")</f>
        <v/>
      </c>
      <c r="EU72" s="255" t="str">
        <f>IF($ET72='Classificação geral'!$B65,'Classificação geral'!$C65,"")</f>
        <v/>
      </c>
      <c r="EV72" s="255" t="str">
        <f>IF($ET72='Classificação geral'!$B65,'Classificação geral'!$D65,"")</f>
        <v/>
      </c>
      <c r="EW72" s="255" t="str">
        <f>IF($ET72='Classificação geral'!$B65,'Classificação geral'!$H65,"")</f>
        <v/>
      </c>
      <c r="EX72" s="255" t="str">
        <f>IF($EW72='Classificação geral'!$H65,'Classificação geral'!$I65,"")</f>
        <v/>
      </c>
      <c r="EY72" s="255" t="str">
        <f>IF($EX72='Classificação geral'!$I65,'Classificação geral'!$AA65,"")</f>
        <v/>
      </c>
      <c r="EZ72" s="255" t="str">
        <f>IF($EX72='Classificação geral'!$I65,'Classificação geral'!$AC65,"")</f>
        <v/>
      </c>
      <c r="FA72" s="255" t="str">
        <f>IF($EX72='Classificação geral'!$I65,'Classificação geral'!$AD65,"")</f>
        <v/>
      </c>
      <c r="FB72" s="255" t="str">
        <f>IF($EX72='Classificação geral'!$I65,'Classificação geral'!$M65,"")</f>
        <v/>
      </c>
      <c r="FC72" s="255" t="str">
        <f>IF($EX72='Classificação geral'!$I65,'Classificação geral'!$AH65,"")</f>
        <v/>
      </c>
      <c r="FD72" s="256" t="str">
        <f>IFERROR(RANK(FC72,FC:FC,0)+ COUNTIF($FC$12:FC70,FC72),"")</f>
        <v/>
      </c>
      <c r="FE72" s="244"/>
      <c r="FF72" s="254" t="str">
        <f>IFERROR(IF(AND('Classificação geral'!$H65="mas",'Classificação geral'!$I65=3,'Classificação geral'!$G65="Tapete"),'Classificação geral'!$A65,""),"")</f>
        <v/>
      </c>
      <c r="FG72" s="254" t="str">
        <f>IFERROR(IF(AND('Classificação geral'!$H65="mas",'Classificação geral'!$I65=3,'Classificação geral'!$G65="Tapete"),'Classificação geral'!$B65,""),"")</f>
        <v/>
      </c>
      <c r="FH72" s="255" t="str">
        <f>IF($FG72='Classificação geral'!$B65,'Classificação geral'!$C65,"")</f>
        <v/>
      </c>
      <c r="FI72" s="255" t="str">
        <f>IF($FG72='Classificação geral'!$B65,'Classificação geral'!$D65,"")</f>
        <v/>
      </c>
      <c r="FJ72" s="255" t="str">
        <f>IF($FG72='Classificação geral'!$B65,'Classificação geral'!$H65,"")</f>
        <v/>
      </c>
      <c r="FK72" s="254" t="str">
        <f>IFERROR(IF(AND($FJ72="mas",'Classificação geral'!$I65=3),'Classificação geral'!I65,""),"")</f>
        <v/>
      </c>
      <c r="FL72" s="254" t="str">
        <f>IFERROR(IF(AND($FJ72="mas",'Classificação geral'!$I65=3),'Classificação geral'!AA65,""),"")</f>
        <v/>
      </c>
      <c r="FM72" s="254" t="str">
        <f>IFERROR(IF(AND($FJ72="mas",'Classificação geral'!$I65=3),'Classificação geral'!AC65,""),"")</f>
        <v/>
      </c>
      <c r="FN72" s="254" t="str">
        <f>IFERROR(IF(AND($FJ72="mas",'Classificação geral'!$I65=3),'Classificação geral'!AD65,""),"")</f>
        <v/>
      </c>
      <c r="FO72" s="254" t="str">
        <f>IFERROR(IF(AND($FJ72="mas",'Classificação geral'!$I65=3),'Classificação geral'!M65,""),"")</f>
        <v/>
      </c>
      <c r="FP72" s="254" t="str">
        <f>IFERROR(IF(AND($FJ72="mas",'Classificação geral'!$I65=3),'Classificação geral'!AH65,""),"")</f>
        <v/>
      </c>
      <c r="FQ72" s="256" t="str">
        <f>IFERROR(RANK(FP72,FP:FP,0)+ COUNTIF(FP$12:$FP70,FP72),"")</f>
        <v/>
      </c>
    </row>
    <row r="73" spans="1:173" s="312" customFormat="1" ht="24.75" customHeight="1" x14ac:dyDescent="0.4">
      <c r="A73" s="305"/>
      <c r="B73" s="391"/>
      <c r="C73" s="292" t="str">
        <f t="shared" si="1"/>
        <v/>
      </c>
      <c r="D73" s="292" t="str">
        <f t="shared" si="2"/>
        <v/>
      </c>
      <c r="E73" s="292" t="str">
        <f t="shared" si="3"/>
        <v/>
      </c>
      <c r="F73" s="293" t="str">
        <f t="shared" si="4"/>
        <v/>
      </c>
      <c r="G73" s="293" t="str">
        <f t="shared" si="5"/>
        <v/>
      </c>
      <c r="H73" s="294" t="str">
        <f t="shared" si="6"/>
        <v/>
      </c>
      <c r="I73" s="294" t="str">
        <f t="shared" si="7"/>
        <v/>
      </c>
      <c r="J73" s="294" t="str">
        <f t="shared" si="8"/>
        <v/>
      </c>
      <c r="K73" s="294" t="str">
        <f t="shared" si="9"/>
        <v/>
      </c>
      <c r="L73" s="294" t="str">
        <f t="shared" si="10"/>
        <v/>
      </c>
      <c r="M73" s="295">
        <v>60</v>
      </c>
      <c r="N73" s="296"/>
      <c r="O73" s="296"/>
      <c r="P73" s="309" t="str">
        <f t="shared" si="11"/>
        <v/>
      </c>
      <c r="Q73" s="292" t="str">
        <f t="shared" si="12"/>
        <v/>
      </c>
      <c r="R73" s="292" t="str">
        <f t="shared" si="13"/>
        <v/>
      </c>
      <c r="S73" s="292" t="str">
        <f t="shared" si="14"/>
        <v/>
      </c>
      <c r="T73" s="293" t="str">
        <f t="shared" si="15"/>
        <v/>
      </c>
      <c r="U73" s="293" t="str">
        <f t="shared" si="16"/>
        <v/>
      </c>
      <c r="V73" s="294" t="str">
        <f t="shared" si="17"/>
        <v/>
      </c>
      <c r="W73" s="294" t="str">
        <f t="shared" si="18"/>
        <v/>
      </c>
      <c r="X73" s="294" t="str">
        <f t="shared" si="19"/>
        <v/>
      </c>
      <c r="Y73" s="294" t="str">
        <f t="shared" si="20"/>
        <v/>
      </c>
      <c r="Z73" s="294" t="str">
        <f t="shared" si="21"/>
        <v/>
      </c>
      <c r="AA73" s="295">
        <v>60</v>
      </c>
      <c r="AB73" s="296"/>
      <c r="AC73" s="297"/>
      <c r="AD73" s="310" t="str">
        <f t="shared" si="22"/>
        <v/>
      </c>
      <c r="AE73" s="292" t="str">
        <f t="shared" si="23"/>
        <v/>
      </c>
      <c r="AF73" s="292" t="str">
        <f t="shared" si="24"/>
        <v/>
      </c>
      <c r="AG73" s="293" t="str">
        <f t="shared" si="25"/>
        <v/>
      </c>
      <c r="AH73" s="293" t="str">
        <f t="shared" si="26"/>
        <v/>
      </c>
      <c r="AI73" s="293" t="str">
        <f t="shared" si="27"/>
        <v/>
      </c>
      <c r="AJ73" s="294" t="str">
        <f t="shared" si="28"/>
        <v/>
      </c>
      <c r="AK73" s="294" t="str">
        <f t="shared" si="29"/>
        <v/>
      </c>
      <c r="AL73" s="294" t="str">
        <f t="shared" si="30"/>
        <v/>
      </c>
      <c r="AM73" s="294" t="str">
        <f t="shared" si="31"/>
        <v/>
      </c>
      <c r="AN73" s="294" t="str">
        <f t="shared" si="32"/>
        <v/>
      </c>
      <c r="AO73" s="295">
        <v>60</v>
      </c>
      <c r="AP73" s="296"/>
      <c r="AQ73" s="296"/>
      <c r="AR73" s="310" t="str">
        <f t="shared" si="33"/>
        <v/>
      </c>
      <c r="AS73" s="292" t="str">
        <f t="shared" si="34"/>
        <v/>
      </c>
      <c r="AT73" s="292" t="str">
        <f t="shared" si="35"/>
        <v/>
      </c>
      <c r="AU73" s="293" t="str">
        <f t="shared" si="36"/>
        <v/>
      </c>
      <c r="AV73" s="293" t="str">
        <f t="shared" si="37"/>
        <v/>
      </c>
      <c r="AW73" s="293" t="str">
        <f t="shared" si="38"/>
        <v/>
      </c>
      <c r="AX73" s="294" t="str">
        <f t="shared" si="39"/>
        <v/>
      </c>
      <c r="AY73" s="294" t="str">
        <f t="shared" si="40"/>
        <v/>
      </c>
      <c r="AZ73" s="294" t="str">
        <f t="shared" si="41"/>
        <v/>
      </c>
      <c r="BA73" s="294" t="str">
        <f t="shared" si="42"/>
        <v/>
      </c>
      <c r="BB73" s="294" t="str">
        <f t="shared" si="43"/>
        <v/>
      </c>
      <c r="BC73" s="295">
        <v>60</v>
      </c>
      <c r="BD73" s="297"/>
      <c r="BE73" s="297"/>
      <c r="BF73" s="309" t="str">
        <f t="shared" si="44"/>
        <v/>
      </c>
      <c r="BG73" s="292" t="str">
        <f t="shared" si="45"/>
        <v/>
      </c>
      <c r="BH73" s="292" t="str">
        <f t="shared" si="46"/>
        <v/>
      </c>
      <c r="BI73" s="292" t="str">
        <f t="shared" si="47"/>
        <v/>
      </c>
      <c r="BJ73" s="293" t="str">
        <f t="shared" si="48"/>
        <v/>
      </c>
      <c r="BK73" s="293" t="str">
        <f t="shared" si="49"/>
        <v/>
      </c>
      <c r="BL73" s="293" t="str">
        <f t="shared" si="50"/>
        <v/>
      </c>
      <c r="BM73" s="293" t="str">
        <f t="shared" si="51"/>
        <v/>
      </c>
      <c r="BN73" s="293" t="str">
        <f t="shared" si="52"/>
        <v/>
      </c>
      <c r="BO73" s="293" t="str">
        <f t="shared" si="53"/>
        <v/>
      </c>
      <c r="BP73" s="294" t="str">
        <f t="shared" si="54"/>
        <v/>
      </c>
      <c r="BQ73" s="295">
        <v>60</v>
      </c>
      <c r="BR73" s="296"/>
      <c r="BS73" s="296"/>
      <c r="BT73" s="309" t="str">
        <f t="shared" si="55"/>
        <v/>
      </c>
      <c r="BU73" s="292" t="str">
        <f t="shared" si="56"/>
        <v/>
      </c>
      <c r="BV73" s="292" t="str">
        <f t="shared" si="57"/>
        <v/>
      </c>
      <c r="BW73" s="292" t="str">
        <f t="shared" si="58"/>
        <v/>
      </c>
      <c r="BX73" s="293" t="str">
        <f t="shared" si="59"/>
        <v/>
      </c>
      <c r="BY73" s="293" t="str">
        <f t="shared" si="60"/>
        <v/>
      </c>
      <c r="BZ73" s="294" t="str">
        <f t="shared" si="61"/>
        <v/>
      </c>
      <c r="CA73" s="294" t="str">
        <f t="shared" si="62"/>
        <v/>
      </c>
      <c r="CB73" s="294" t="str">
        <f t="shared" si="63"/>
        <v/>
      </c>
      <c r="CC73" s="294" t="str">
        <f t="shared" si="64"/>
        <v/>
      </c>
      <c r="CD73" s="294" t="str">
        <f t="shared" si="65"/>
        <v/>
      </c>
      <c r="CE73" s="295">
        <v>60</v>
      </c>
      <c r="CF73" s="305"/>
      <c r="CG73" s="305"/>
      <c r="CH73" s="305"/>
      <c r="CI73" s="305"/>
      <c r="CJ73" s="305"/>
      <c r="CK73" s="305"/>
      <c r="CL73" s="305"/>
      <c r="CM73" s="305"/>
      <c r="CN73" s="305"/>
      <c r="CO73" s="305"/>
      <c r="CP73" s="305"/>
      <c r="CQ73" s="305"/>
      <c r="CR73" s="305"/>
      <c r="CS73" s="254" t="str">
        <f>IFERROR(IF(AND('Classificação geral'!$H66="FEM",'Classificação geral'!$I66=1,'Classificação geral'!G66="Tapete"),'Classificação geral'!A66,""),"")</f>
        <v/>
      </c>
      <c r="CT73" s="254" t="str">
        <f>IFERROR(IF(AND('Classificação geral'!$H66="FEM",'Classificação geral'!$I66=1,'Classificação geral'!G66="Tapete"),'Classificação geral'!$B66,""),"")</f>
        <v/>
      </c>
      <c r="CU73" s="255" t="str">
        <f>IF($CT73='Classificação geral'!$B66,'Classificação geral'!$C66,"")</f>
        <v/>
      </c>
      <c r="CV73" s="255" t="str">
        <f>IF($CT73='Classificação geral'!$B66,'Classificação geral'!$D66,"")</f>
        <v/>
      </c>
      <c r="CW73" s="255" t="str">
        <f>IF($CT73='Classificação geral'!$B66,'Classificação geral'!$H66,"")</f>
        <v/>
      </c>
      <c r="CX73" s="255" t="str">
        <f>IF($CW73='Classificação geral'!$H66,'Classificação geral'!$I66,"")</f>
        <v/>
      </c>
      <c r="CY73" s="255" t="str">
        <f>IF($CX73='Classificação geral'!$I66,'Classificação geral'!$AA66,"")</f>
        <v/>
      </c>
      <c r="CZ73" s="255" t="str">
        <f>IF($CX73='Classificação geral'!$I66,'Classificação geral'!$AC66,"")</f>
        <v/>
      </c>
      <c r="DA73" s="255" t="str">
        <f>IF($CX73='Classificação geral'!$I66,'Classificação geral'!$AD66,"")</f>
        <v/>
      </c>
      <c r="DB73" s="255" t="str">
        <f>IF($CX73='Classificação geral'!$I66,'Classificação geral'!$M66,"")</f>
        <v/>
      </c>
      <c r="DC73" s="255" t="str">
        <f>IF($CX73='Classificação geral'!$I66,'Classificação geral'!$AH66,"")</f>
        <v/>
      </c>
      <c r="DD73" s="256" t="str">
        <f>IFERROR(RANK(DC73,DC:DC,0)+ COUNTIF($DC$12:DC72,DC73),"")</f>
        <v/>
      </c>
      <c r="DE73" s="304"/>
      <c r="DF73" s="254" t="str">
        <f>IFERROR(IF(AND('Classificação geral'!$H66="mas",'Classificação geral'!$I66=1,'Classificação geral'!$G66="Tapete"),'Classificação geral'!$A66,""),"")</f>
        <v/>
      </c>
      <c r="DG73" s="254" t="str">
        <f>IFERROR(IF(AND('Classificação geral'!$H66="mas",'Classificação geral'!$I66=1,'Classificação geral'!$G66="Tapete"),'Classificação geral'!$B66,""),"")</f>
        <v/>
      </c>
      <c r="DH73" s="255" t="str">
        <f>IF($DG73='Classificação geral'!$B66,'Classificação geral'!$C66,"")</f>
        <v/>
      </c>
      <c r="DI73" s="255" t="str">
        <f>IF($DG73='Classificação geral'!$B66,'Classificação geral'!$D66,"")</f>
        <v/>
      </c>
      <c r="DJ73" s="255" t="str">
        <f>IF($DG73='Classificação geral'!$B66,'Classificação geral'!$H66,"")</f>
        <v/>
      </c>
      <c r="DK73" s="254" t="str">
        <f>IFERROR(IF(AND($DJ73="mas",'Classificação geral'!$I66=1),'Classificação geral'!I66,""),"")</f>
        <v/>
      </c>
      <c r="DL73" s="254" t="str">
        <f>IFERROR(IF(AND($DJ73="mas",'Classificação geral'!$I66=1),'Classificação geral'!AA66,""),"")</f>
        <v/>
      </c>
      <c r="DM73" s="254" t="str">
        <f>IFERROR(IF(AND($DJ73="mas",'Classificação geral'!$I66=1),'Classificação geral'!AC66,""),"")</f>
        <v/>
      </c>
      <c r="DN73" s="254" t="str">
        <f>IFERROR(IF(AND($DJ73="mas",'Classificação geral'!$I66=1),'Classificação geral'!AD66,""),"")</f>
        <v/>
      </c>
      <c r="DO73" s="254" t="str">
        <f>IFERROR(IF(AND($DJ73="mas",'Classificação geral'!$I66=1),'Classificação geral'!M66,""),"")</f>
        <v/>
      </c>
      <c r="DP73" s="254" t="str">
        <f>IFERROR(IF(AND($DJ73="mas",'Classificação geral'!$I66=1),'Classificação geral'!AH66,""),"")</f>
        <v/>
      </c>
      <c r="DQ73" s="256" t="str">
        <f>IFERROR(RANK(DP73,DP:DP,0)+ COUNTIF($DP$12:DP72,DP73),"")</f>
        <v/>
      </c>
      <c r="DR73" s="304"/>
      <c r="DS73" s="254" t="str">
        <f>IFERROR(IF(AND('Classificação geral'!$H66="fem",'Classificação geral'!$I66=2,'Classificação geral'!$G66="Tapete"),'Classificação geral'!$A66,""),"")</f>
        <v/>
      </c>
      <c r="DT73" s="254" t="str">
        <f>IFERROR(IF(AND('Classificação geral'!$H66="fem",'Classificação geral'!$I66=2,'Classificação geral'!$G66="Tapete"),'Classificação geral'!$B66,""),"")</f>
        <v/>
      </c>
      <c r="DU73" s="255" t="str">
        <f>IF($DT73='Classificação geral'!$B66,'Classificação geral'!$C66,"")</f>
        <v/>
      </c>
      <c r="DV73" s="255" t="str">
        <f>IF($DT73='Classificação geral'!$B66,'Classificação geral'!$D66,"")</f>
        <v/>
      </c>
      <c r="DW73" s="255" t="str">
        <f>IF($DT73='Classificação geral'!$B66,'Classificação geral'!$H66,"")</f>
        <v/>
      </c>
      <c r="DX73" s="254" t="str">
        <f>IFERROR(IF(AND($DW73="fem",'Classificação geral'!$I66=2),'Classificação geral'!I66,""),"")</f>
        <v/>
      </c>
      <c r="DY73" s="254" t="str">
        <f>IFERROR(IF(AND($DW73="fem",'Classificação geral'!$I66=2),'Classificação geral'!AA66,""),"")</f>
        <v/>
      </c>
      <c r="DZ73" s="254" t="str">
        <f>IFERROR(IF(AND($DW73="fem",'Classificação geral'!$I66=2),'Classificação geral'!AC66,""),"")</f>
        <v/>
      </c>
      <c r="EA73" s="254" t="str">
        <f>IFERROR(IF(AND($DW73="fem",'Classificação geral'!$I66=2),'Classificação geral'!AD66,""),"")</f>
        <v/>
      </c>
      <c r="EB73" s="254" t="str">
        <f>IFERROR(IF(AND($DW73="fem",'Classificação geral'!$I66=2),'Classificação geral'!M66,""),"")</f>
        <v/>
      </c>
      <c r="EC73" s="254" t="str">
        <f>IFERROR(IF(AND($DW73="fem",'Classificação geral'!$I66=2),'Classificação geral'!AH66,""),"")</f>
        <v/>
      </c>
      <c r="ED73" s="256" t="str">
        <f>IFERROR(RANK(EC73,EC:EC,0)+ COUNTIF(EC$12:$EC71,EC73),"")</f>
        <v/>
      </c>
      <c r="EE73" s="244"/>
      <c r="EF73" s="254" t="str">
        <f>IFERROR(IF(AND('Classificação geral'!$H66="mas",'Classificação geral'!$I66=2,'Classificação geral'!$G66="Tapete"),'Classificação geral'!$A66,""),"")</f>
        <v/>
      </c>
      <c r="EG73" s="254" t="str">
        <f>IFERROR(IF(AND('Classificação geral'!$H66="mas",'Classificação geral'!$I66=2,'Classificação geral'!$G66="Tapete"),'Classificação geral'!$B66,""),"")</f>
        <v/>
      </c>
      <c r="EH73" s="255" t="str">
        <f>IF($EG73='Classificação geral'!$B66,'Classificação geral'!$C66,"")</f>
        <v/>
      </c>
      <c r="EI73" s="255" t="str">
        <f>IF($EG73='Classificação geral'!$B66,'Classificação geral'!$D66,"")</f>
        <v/>
      </c>
      <c r="EJ73" s="255" t="str">
        <f>IF($EG73='Classificação geral'!$B66,'Classificação geral'!$H66,"")</f>
        <v/>
      </c>
      <c r="EK73" s="254" t="str">
        <f>IFERROR(IF(AND($EJ73="mas",'Classificação geral'!$I66=2),'Classificação geral'!I66,""),"")</f>
        <v/>
      </c>
      <c r="EL73" s="254" t="str">
        <f>IFERROR(IF(AND($EJ73="mas",'Classificação geral'!$I66=2),'Classificação geral'!AA66,""),"")</f>
        <v/>
      </c>
      <c r="EM73" s="254" t="str">
        <f>IFERROR(IF(AND($EJ73="mas",'Classificação geral'!$I66=2),'Classificação geral'!AC66,""),"")</f>
        <v/>
      </c>
      <c r="EN73" s="254" t="str">
        <f>IFERROR(IF(AND($EJ73="mas",'Classificação geral'!$I66=2),'Classificação geral'!AD66,""),"")</f>
        <v/>
      </c>
      <c r="EO73" s="254" t="str">
        <f>IFERROR(IF(AND($EJ73="mas",'Classificação geral'!$I66=2),'Classificação geral'!M66,""),"")</f>
        <v/>
      </c>
      <c r="EP73" s="254" t="str">
        <f>IFERROR(IF(AND($EJ73="mas",'Classificação geral'!$I66=2),'Classificação geral'!AH66,""),"")</f>
        <v/>
      </c>
      <c r="EQ73" s="256" t="str">
        <f>IFERROR(RANK(EP73,EP:EP,0)+ COUNTIF($EP$12:EP$12,EP73),"")</f>
        <v/>
      </c>
      <c r="ER73" s="244"/>
      <c r="ES73" s="254" t="str">
        <f>IFERROR(IF(AND('Classificação geral'!$H66="fem",'Classificação geral'!$I66=3,'Classificação geral'!$G66="Tapete"),'Classificação geral'!$A66,""),"")</f>
        <v/>
      </c>
      <c r="ET73" s="254" t="str">
        <f>IFERROR(IF(AND('Classificação geral'!$H66="fem",'Classificação geral'!$I66=3,'Classificação geral'!$G66="Tapete"),'Classificação geral'!$B66,""),"")</f>
        <v/>
      </c>
      <c r="EU73" s="255" t="str">
        <f>IF($ET73='Classificação geral'!$B66,'Classificação geral'!$C66,"")</f>
        <v/>
      </c>
      <c r="EV73" s="255" t="str">
        <f>IF($ET73='Classificação geral'!$B66,'Classificação geral'!$D66,"")</f>
        <v/>
      </c>
      <c r="EW73" s="255" t="str">
        <f>IF($ET73='Classificação geral'!$B66,'Classificação geral'!$H66,"")</f>
        <v/>
      </c>
      <c r="EX73" s="255" t="str">
        <f>IF($EW73='Classificação geral'!$H66,'Classificação geral'!$I66,"")</f>
        <v/>
      </c>
      <c r="EY73" s="255" t="str">
        <f>IF($EX73='Classificação geral'!$I66,'Classificação geral'!$AA66,"")</f>
        <v/>
      </c>
      <c r="EZ73" s="255" t="str">
        <f>IF($EX73='Classificação geral'!$I66,'Classificação geral'!$AC66,"")</f>
        <v/>
      </c>
      <c r="FA73" s="255" t="str">
        <f>IF($EX73='Classificação geral'!$I66,'Classificação geral'!$AD66,"")</f>
        <v/>
      </c>
      <c r="FB73" s="255" t="str">
        <f>IF($EX73='Classificação geral'!$I66,'Classificação geral'!$M66,"")</f>
        <v/>
      </c>
      <c r="FC73" s="255" t="str">
        <f>IF($EX73='Classificação geral'!$I66,'Classificação geral'!$AH66,"")</f>
        <v/>
      </c>
      <c r="FD73" s="256" t="str">
        <f>IFERROR(RANK(FC73,FC:FC,0)+ COUNTIF($FC$12:FC71,FC73),"")</f>
        <v/>
      </c>
      <c r="FE73" s="244"/>
      <c r="FF73" s="254" t="str">
        <f>IFERROR(IF(AND('Classificação geral'!$H66="mas",'Classificação geral'!$I66=3,'Classificação geral'!$G66="Tapete"),'Classificação geral'!$A66,""),"")</f>
        <v/>
      </c>
      <c r="FG73" s="254" t="str">
        <f>IFERROR(IF(AND('Classificação geral'!$H66="mas",'Classificação geral'!$I66=3,'Classificação geral'!$G66="Tapete"),'Classificação geral'!$B66,""),"")</f>
        <v/>
      </c>
      <c r="FH73" s="255" t="str">
        <f>IF($FG73='Classificação geral'!$B66,'Classificação geral'!$C66,"")</f>
        <v/>
      </c>
      <c r="FI73" s="255" t="str">
        <f>IF($FG73='Classificação geral'!$B66,'Classificação geral'!$D66,"")</f>
        <v/>
      </c>
      <c r="FJ73" s="255" t="str">
        <f>IF($FG73='Classificação geral'!$B66,'Classificação geral'!$H66,"")</f>
        <v/>
      </c>
      <c r="FK73" s="254" t="str">
        <f>IFERROR(IF(AND($FJ73="mas",'Classificação geral'!$I66=3),'Classificação geral'!I66,""),"")</f>
        <v/>
      </c>
      <c r="FL73" s="254" t="str">
        <f>IFERROR(IF(AND($FJ73="mas",'Classificação geral'!$I66=3),'Classificação geral'!AA66,""),"")</f>
        <v/>
      </c>
      <c r="FM73" s="254" t="str">
        <f>IFERROR(IF(AND($FJ73="mas",'Classificação geral'!$I66=3),'Classificação geral'!AC66,""),"")</f>
        <v/>
      </c>
      <c r="FN73" s="254" t="str">
        <f>IFERROR(IF(AND($FJ73="mas",'Classificação geral'!$I66=3),'Classificação geral'!AD66,""),"")</f>
        <v/>
      </c>
      <c r="FO73" s="254" t="str">
        <f>IFERROR(IF(AND($FJ73="mas",'Classificação geral'!$I66=3),'Classificação geral'!M66,""),"")</f>
        <v/>
      </c>
      <c r="FP73" s="254" t="str">
        <f>IFERROR(IF(AND($FJ73="mas",'Classificação geral'!$I66=3),'Classificação geral'!AH66,""),"")</f>
        <v/>
      </c>
      <c r="FQ73" s="256" t="str">
        <f>IFERROR(RANK(FP73,FP:FP,0)+ COUNTIF(FP$12:$FP71,FP73),"")</f>
        <v/>
      </c>
    </row>
    <row r="74" spans="1:173" s="312" customFormat="1" ht="24.75" customHeight="1" x14ac:dyDescent="0.4">
      <c r="A74" s="305"/>
      <c r="B74" s="391"/>
      <c r="C74" s="292" t="str">
        <f t="shared" si="1"/>
        <v/>
      </c>
      <c r="D74" s="292" t="str">
        <f t="shared" si="2"/>
        <v/>
      </c>
      <c r="E74" s="292" t="str">
        <f t="shared" si="3"/>
        <v/>
      </c>
      <c r="F74" s="293" t="str">
        <f t="shared" si="4"/>
        <v/>
      </c>
      <c r="G74" s="293" t="str">
        <f t="shared" si="5"/>
        <v/>
      </c>
      <c r="H74" s="294" t="str">
        <f t="shared" si="6"/>
        <v/>
      </c>
      <c r="I74" s="294" t="str">
        <f t="shared" si="7"/>
        <v/>
      </c>
      <c r="J74" s="294" t="str">
        <f t="shared" si="8"/>
        <v/>
      </c>
      <c r="K74" s="294" t="str">
        <f t="shared" si="9"/>
        <v/>
      </c>
      <c r="L74" s="294" t="str">
        <f t="shared" si="10"/>
        <v/>
      </c>
      <c r="M74" s="295">
        <v>61</v>
      </c>
      <c r="N74" s="296"/>
      <c r="O74" s="296"/>
      <c r="P74" s="309" t="str">
        <f t="shared" si="11"/>
        <v/>
      </c>
      <c r="Q74" s="292" t="str">
        <f t="shared" si="12"/>
        <v/>
      </c>
      <c r="R74" s="292" t="str">
        <f t="shared" si="13"/>
        <v/>
      </c>
      <c r="S74" s="292" t="str">
        <f t="shared" si="14"/>
        <v/>
      </c>
      <c r="T74" s="293" t="str">
        <f t="shared" si="15"/>
        <v/>
      </c>
      <c r="U74" s="293" t="str">
        <f t="shared" si="16"/>
        <v/>
      </c>
      <c r="V74" s="294" t="str">
        <f t="shared" si="17"/>
        <v/>
      </c>
      <c r="W74" s="294" t="str">
        <f t="shared" si="18"/>
        <v/>
      </c>
      <c r="X74" s="294" t="str">
        <f t="shared" si="19"/>
        <v/>
      </c>
      <c r="Y74" s="294" t="str">
        <f t="shared" si="20"/>
        <v/>
      </c>
      <c r="Z74" s="294" t="str">
        <f t="shared" si="21"/>
        <v/>
      </c>
      <c r="AA74" s="295">
        <v>61</v>
      </c>
      <c r="AB74" s="296"/>
      <c r="AC74" s="297"/>
      <c r="AD74" s="310" t="str">
        <f t="shared" si="22"/>
        <v/>
      </c>
      <c r="AE74" s="292" t="str">
        <f t="shared" si="23"/>
        <v/>
      </c>
      <c r="AF74" s="292" t="str">
        <f t="shared" si="24"/>
        <v/>
      </c>
      <c r="AG74" s="293" t="str">
        <f t="shared" si="25"/>
        <v/>
      </c>
      <c r="AH74" s="293" t="str">
        <f t="shared" si="26"/>
        <v/>
      </c>
      <c r="AI74" s="293" t="str">
        <f t="shared" si="27"/>
        <v/>
      </c>
      <c r="AJ74" s="294" t="str">
        <f t="shared" si="28"/>
        <v/>
      </c>
      <c r="AK74" s="294" t="str">
        <f t="shared" si="29"/>
        <v/>
      </c>
      <c r="AL74" s="294" t="str">
        <f t="shared" si="30"/>
        <v/>
      </c>
      <c r="AM74" s="294" t="str">
        <f t="shared" si="31"/>
        <v/>
      </c>
      <c r="AN74" s="294" t="str">
        <f t="shared" si="32"/>
        <v/>
      </c>
      <c r="AO74" s="295">
        <v>61</v>
      </c>
      <c r="AP74" s="296"/>
      <c r="AQ74" s="296"/>
      <c r="AR74" s="310" t="str">
        <f t="shared" si="33"/>
        <v/>
      </c>
      <c r="AS74" s="292" t="str">
        <f t="shared" si="34"/>
        <v/>
      </c>
      <c r="AT74" s="292" t="str">
        <f t="shared" si="35"/>
        <v/>
      </c>
      <c r="AU74" s="293" t="str">
        <f t="shared" si="36"/>
        <v/>
      </c>
      <c r="AV74" s="293" t="str">
        <f t="shared" si="37"/>
        <v/>
      </c>
      <c r="AW74" s="293" t="str">
        <f t="shared" si="38"/>
        <v/>
      </c>
      <c r="AX74" s="294" t="str">
        <f t="shared" si="39"/>
        <v/>
      </c>
      <c r="AY74" s="294" t="str">
        <f t="shared" si="40"/>
        <v/>
      </c>
      <c r="AZ74" s="294" t="str">
        <f t="shared" si="41"/>
        <v/>
      </c>
      <c r="BA74" s="294" t="str">
        <f t="shared" si="42"/>
        <v/>
      </c>
      <c r="BB74" s="294" t="str">
        <f t="shared" si="43"/>
        <v/>
      </c>
      <c r="BC74" s="295">
        <v>61</v>
      </c>
      <c r="BD74" s="297"/>
      <c r="BE74" s="297"/>
      <c r="BF74" s="309" t="str">
        <f t="shared" si="44"/>
        <v/>
      </c>
      <c r="BG74" s="292" t="str">
        <f t="shared" si="45"/>
        <v/>
      </c>
      <c r="BH74" s="292" t="str">
        <f t="shared" si="46"/>
        <v/>
      </c>
      <c r="BI74" s="292" t="str">
        <f t="shared" si="47"/>
        <v/>
      </c>
      <c r="BJ74" s="293" t="str">
        <f t="shared" si="48"/>
        <v/>
      </c>
      <c r="BK74" s="293" t="str">
        <f t="shared" si="49"/>
        <v/>
      </c>
      <c r="BL74" s="293" t="str">
        <f t="shared" si="50"/>
        <v/>
      </c>
      <c r="BM74" s="293" t="str">
        <f t="shared" si="51"/>
        <v/>
      </c>
      <c r="BN74" s="293" t="str">
        <f t="shared" si="52"/>
        <v/>
      </c>
      <c r="BO74" s="293" t="str">
        <f t="shared" si="53"/>
        <v/>
      </c>
      <c r="BP74" s="294" t="str">
        <f t="shared" si="54"/>
        <v/>
      </c>
      <c r="BQ74" s="295">
        <v>61</v>
      </c>
      <c r="BR74" s="296"/>
      <c r="BS74" s="296"/>
      <c r="BT74" s="309" t="str">
        <f t="shared" si="55"/>
        <v/>
      </c>
      <c r="BU74" s="292" t="str">
        <f t="shared" si="56"/>
        <v/>
      </c>
      <c r="BV74" s="292" t="str">
        <f t="shared" si="57"/>
        <v/>
      </c>
      <c r="BW74" s="292" t="str">
        <f t="shared" si="58"/>
        <v/>
      </c>
      <c r="BX74" s="293" t="str">
        <f t="shared" si="59"/>
        <v/>
      </c>
      <c r="BY74" s="293" t="str">
        <f t="shared" si="60"/>
        <v/>
      </c>
      <c r="BZ74" s="294" t="str">
        <f t="shared" si="61"/>
        <v/>
      </c>
      <c r="CA74" s="294" t="str">
        <f t="shared" si="62"/>
        <v/>
      </c>
      <c r="CB74" s="294" t="str">
        <f t="shared" si="63"/>
        <v/>
      </c>
      <c r="CC74" s="294" t="str">
        <f t="shared" si="64"/>
        <v/>
      </c>
      <c r="CD74" s="294" t="str">
        <f t="shared" si="65"/>
        <v/>
      </c>
      <c r="CE74" s="295">
        <v>61</v>
      </c>
      <c r="CF74" s="306"/>
      <c r="CG74" s="306"/>
      <c r="CH74" s="306"/>
      <c r="CI74" s="306"/>
      <c r="CJ74" s="306"/>
      <c r="CK74" s="306"/>
      <c r="CL74" s="306"/>
      <c r="CM74" s="306"/>
      <c r="CN74" s="306"/>
      <c r="CO74" s="306"/>
      <c r="CP74" s="306"/>
      <c r="CQ74" s="306"/>
      <c r="CR74" s="306"/>
      <c r="CS74" s="254" t="str">
        <f>IFERROR(IF(AND('Classificação geral'!$H67="FEM",'Classificação geral'!$I67=1,'Classificação geral'!G67="Tapete"),'Classificação geral'!A67,""),"")</f>
        <v/>
      </c>
      <c r="CT74" s="254" t="str">
        <f>IFERROR(IF(AND('Classificação geral'!$H67="FEM",'Classificação geral'!$I67=1,'Classificação geral'!G67="Tapete"),'Classificação geral'!$B67,""),"")</f>
        <v/>
      </c>
      <c r="CU74" s="255" t="str">
        <f>IF($CT74='Classificação geral'!$B67,'Classificação geral'!$C67,"")</f>
        <v/>
      </c>
      <c r="CV74" s="255" t="str">
        <f>IF($CT74='Classificação geral'!$B67,'Classificação geral'!$D67,"")</f>
        <v/>
      </c>
      <c r="CW74" s="255" t="str">
        <f>IF($CT74='Classificação geral'!$B67,'Classificação geral'!$H67,"")</f>
        <v/>
      </c>
      <c r="CX74" s="255" t="str">
        <f>IF($CW74='Classificação geral'!$H67,'Classificação geral'!$I67,"")</f>
        <v/>
      </c>
      <c r="CY74" s="255" t="str">
        <f>IF($CX74='Classificação geral'!$I67,'Classificação geral'!$AA67,"")</f>
        <v/>
      </c>
      <c r="CZ74" s="255" t="str">
        <f>IF($CX74='Classificação geral'!$I67,'Classificação geral'!$AC67,"")</f>
        <v/>
      </c>
      <c r="DA74" s="255" t="str">
        <f>IF($CX74='Classificação geral'!$I67,'Classificação geral'!$AD67,"")</f>
        <v/>
      </c>
      <c r="DB74" s="255" t="str">
        <f>IF($CX74='Classificação geral'!$I67,'Classificação geral'!$M67,"")</f>
        <v/>
      </c>
      <c r="DC74" s="255" t="str">
        <f>IF($CX74='Classificação geral'!$I67,'Classificação geral'!$AH67,"")</f>
        <v/>
      </c>
      <c r="DD74" s="256" t="str">
        <f>IFERROR(RANK(DC74,DC:DC,0)+ COUNTIF($DC$12:DC73,DC74),"")</f>
        <v/>
      </c>
      <c r="DE74" s="304"/>
      <c r="DF74" s="254" t="str">
        <f>IFERROR(IF(AND('Classificação geral'!$H67="mas",'Classificação geral'!$I67=1,'Classificação geral'!$G67="Tapete"),'Classificação geral'!$A67,""),"")</f>
        <v/>
      </c>
      <c r="DG74" s="254" t="str">
        <f>IFERROR(IF(AND('Classificação geral'!$H67="mas",'Classificação geral'!$I67=1,'Classificação geral'!$G67="Tapete"),'Classificação geral'!$B67,""),"")</f>
        <v/>
      </c>
      <c r="DH74" s="255" t="str">
        <f>IF($DG74='Classificação geral'!$B67,'Classificação geral'!$C67,"")</f>
        <v/>
      </c>
      <c r="DI74" s="255" t="str">
        <f>IF($DG74='Classificação geral'!$B67,'Classificação geral'!$D67,"")</f>
        <v/>
      </c>
      <c r="DJ74" s="255" t="str">
        <f>IF($DG74='Classificação geral'!$B67,'Classificação geral'!$H67,"")</f>
        <v/>
      </c>
      <c r="DK74" s="254" t="str">
        <f>IFERROR(IF(AND($DJ74="mas",'Classificação geral'!$I67=1),'Classificação geral'!I67,""),"")</f>
        <v/>
      </c>
      <c r="DL74" s="254" t="str">
        <f>IFERROR(IF(AND($DJ74="mas",'Classificação geral'!$I67=1),'Classificação geral'!AA67,""),"")</f>
        <v/>
      </c>
      <c r="DM74" s="254" t="str">
        <f>IFERROR(IF(AND($DJ74="mas",'Classificação geral'!$I67=1),'Classificação geral'!AC67,""),"")</f>
        <v/>
      </c>
      <c r="DN74" s="254" t="str">
        <f>IFERROR(IF(AND($DJ74="mas",'Classificação geral'!$I67=1),'Classificação geral'!AD67,""),"")</f>
        <v/>
      </c>
      <c r="DO74" s="254" t="str">
        <f>IFERROR(IF(AND($DJ74="mas",'Classificação geral'!$I67=1),'Classificação geral'!M67,""),"")</f>
        <v/>
      </c>
      <c r="DP74" s="254" t="str">
        <f>IFERROR(IF(AND($DJ74="mas",'Classificação geral'!$I67=1),'Classificação geral'!AH67,""),"")</f>
        <v/>
      </c>
      <c r="DQ74" s="256" t="str">
        <f>IFERROR(RANK(DP74,DP:DP,0)+ COUNTIF($DP$12:DP73,DP74),"")</f>
        <v/>
      </c>
      <c r="DR74" s="304"/>
      <c r="DS74" s="254" t="str">
        <f>IFERROR(IF(AND('Classificação geral'!$H67="fem",'Classificação geral'!$I67=2,'Classificação geral'!$G67="Tapete"),'Classificação geral'!$A67,""),"")</f>
        <v/>
      </c>
      <c r="DT74" s="254" t="str">
        <f>IFERROR(IF(AND('Classificação geral'!$H67="fem",'Classificação geral'!$I67=2,'Classificação geral'!$G67="Tapete"),'Classificação geral'!$B67,""),"")</f>
        <v/>
      </c>
      <c r="DU74" s="255" t="str">
        <f>IF($DT74='Classificação geral'!$B67,'Classificação geral'!$C67,"")</f>
        <v/>
      </c>
      <c r="DV74" s="255" t="str">
        <f>IF($DT74='Classificação geral'!$B67,'Classificação geral'!$D67,"")</f>
        <v/>
      </c>
      <c r="DW74" s="255" t="str">
        <f>IF($DT74='Classificação geral'!$B67,'Classificação geral'!$H67,"")</f>
        <v/>
      </c>
      <c r="DX74" s="254" t="str">
        <f>IFERROR(IF(AND($DW74="fem",'Classificação geral'!$I67=2),'Classificação geral'!I67,""),"")</f>
        <v/>
      </c>
      <c r="DY74" s="254" t="str">
        <f>IFERROR(IF(AND($DW74="fem",'Classificação geral'!$I67=2),'Classificação geral'!AA67,""),"")</f>
        <v/>
      </c>
      <c r="DZ74" s="254" t="str">
        <f>IFERROR(IF(AND($DW74="fem",'Classificação geral'!$I67=2),'Classificação geral'!AC67,""),"")</f>
        <v/>
      </c>
      <c r="EA74" s="254" t="str">
        <f>IFERROR(IF(AND($DW74="fem",'Classificação geral'!$I67=2),'Classificação geral'!AD67,""),"")</f>
        <v/>
      </c>
      <c r="EB74" s="254" t="str">
        <f>IFERROR(IF(AND($DW74="fem",'Classificação geral'!$I67=2),'Classificação geral'!M67,""),"")</f>
        <v/>
      </c>
      <c r="EC74" s="254" t="str">
        <f>IFERROR(IF(AND($DW74="fem",'Classificação geral'!$I67=2),'Classificação geral'!AH67,""),"")</f>
        <v/>
      </c>
      <c r="ED74" s="256" t="str">
        <f>IFERROR(RANK(EC74,EC:EC,0)+ COUNTIF(EC$12:$EC72,EC74),"")</f>
        <v/>
      </c>
      <c r="EE74" s="244"/>
      <c r="EF74" s="254" t="str">
        <f>IFERROR(IF(AND('Classificação geral'!$H67="mas",'Classificação geral'!$I67=2,'Classificação geral'!$G67="Tapete"),'Classificação geral'!$A67,""),"")</f>
        <v/>
      </c>
      <c r="EG74" s="254" t="str">
        <f>IFERROR(IF(AND('Classificação geral'!$H67="mas",'Classificação geral'!$I67=2,'Classificação geral'!$G67="Tapete"),'Classificação geral'!$B67,""),"")</f>
        <v/>
      </c>
      <c r="EH74" s="255" t="str">
        <f>IF($EG74='Classificação geral'!$B67,'Classificação geral'!$C67,"")</f>
        <v/>
      </c>
      <c r="EI74" s="255" t="str">
        <f>IF($EG74='Classificação geral'!$B67,'Classificação geral'!$D67,"")</f>
        <v/>
      </c>
      <c r="EJ74" s="255" t="str">
        <f>IF($EG74='Classificação geral'!$B67,'Classificação geral'!$H67,"")</f>
        <v/>
      </c>
      <c r="EK74" s="254" t="str">
        <f>IFERROR(IF(AND($EJ74="mas",'Classificação geral'!$I67=2),'Classificação geral'!I67,""),"")</f>
        <v/>
      </c>
      <c r="EL74" s="254" t="str">
        <f>IFERROR(IF(AND($EJ74="mas",'Classificação geral'!$I67=2),'Classificação geral'!AA67,""),"")</f>
        <v/>
      </c>
      <c r="EM74" s="254" t="str">
        <f>IFERROR(IF(AND($EJ74="mas",'Classificação geral'!$I67=2),'Classificação geral'!AC67,""),"")</f>
        <v/>
      </c>
      <c r="EN74" s="254" t="str">
        <f>IFERROR(IF(AND($EJ74="mas",'Classificação geral'!$I67=2),'Classificação geral'!AD67,""),"")</f>
        <v/>
      </c>
      <c r="EO74" s="254" t="str">
        <f>IFERROR(IF(AND($EJ74="mas",'Classificação geral'!$I67=2),'Classificação geral'!M67,""),"")</f>
        <v/>
      </c>
      <c r="EP74" s="254" t="str">
        <f>IFERROR(IF(AND($EJ74="mas",'Classificação geral'!$I67=2),'Classificação geral'!AH67,""),"")</f>
        <v/>
      </c>
      <c r="EQ74" s="256" t="str">
        <f>IFERROR(RANK(EP74,EP:EP,0)+ COUNTIF($EP$12:EP$12,EP74),"")</f>
        <v/>
      </c>
      <c r="ER74" s="244"/>
      <c r="ES74" s="254" t="str">
        <f>IFERROR(IF(AND('Classificação geral'!$H67="fem",'Classificação geral'!$I67=3,'Classificação geral'!$G67="Tapete"),'Classificação geral'!$A67,""),"")</f>
        <v/>
      </c>
      <c r="ET74" s="254" t="str">
        <f>IFERROR(IF(AND('Classificação geral'!$H67="fem",'Classificação geral'!$I67=3,'Classificação geral'!$G67="Tapete"),'Classificação geral'!$B67,""),"")</f>
        <v/>
      </c>
      <c r="EU74" s="255" t="str">
        <f>IF($ET74='Classificação geral'!$B67,'Classificação geral'!$C67,"")</f>
        <v/>
      </c>
      <c r="EV74" s="255" t="str">
        <f>IF($ET74='Classificação geral'!$B67,'Classificação geral'!$D67,"")</f>
        <v/>
      </c>
      <c r="EW74" s="255" t="str">
        <f>IF($ET74='Classificação geral'!$B67,'Classificação geral'!$H67,"")</f>
        <v/>
      </c>
      <c r="EX74" s="255" t="str">
        <f>IF($EW74='Classificação geral'!$H67,'Classificação geral'!$I67,"")</f>
        <v/>
      </c>
      <c r="EY74" s="255" t="str">
        <f>IF($EX74='Classificação geral'!$I67,'Classificação geral'!$AA67,"")</f>
        <v/>
      </c>
      <c r="EZ74" s="255" t="str">
        <f>IF($EX74='Classificação geral'!$I67,'Classificação geral'!$AC67,"")</f>
        <v/>
      </c>
      <c r="FA74" s="255" t="str">
        <f>IF($EX74='Classificação geral'!$I67,'Classificação geral'!$AD67,"")</f>
        <v/>
      </c>
      <c r="FB74" s="255" t="str">
        <f>IF($EX74='Classificação geral'!$I67,'Classificação geral'!$M67,"")</f>
        <v/>
      </c>
      <c r="FC74" s="255" t="str">
        <f>IF($EX74='Classificação geral'!$I67,'Classificação geral'!$AH67,"")</f>
        <v/>
      </c>
      <c r="FD74" s="256" t="str">
        <f>IFERROR(RANK(FC74,FC:FC,0)+ COUNTIF($FC$12:FC72,FC74),"")</f>
        <v/>
      </c>
      <c r="FE74" s="244"/>
      <c r="FF74" s="254" t="str">
        <f>IFERROR(IF(AND('Classificação geral'!$H67="mas",'Classificação geral'!$I67=3,'Classificação geral'!$G67="Tapete"),'Classificação geral'!$A67,""),"")</f>
        <v/>
      </c>
      <c r="FG74" s="254" t="str">
        <f>IFERROR(IF(AND('Classificação geral'!$H67="mas",'Classificação geral'!$I67=3,'Classificação geral'!$G67="Tapete"),'Classificação geral'!$B67,""),"")</f>
        <v/>
      </c>
      <c r="FH74" s="255" t="str">
        <f>IF($FG74='Classificação geral'!$B67,'Classificação geral'!$C67,"")</f>
        <v/>
      </c>
      <c r="FI74" s="255" t="str">
        <f>IF($FG74='Classificação geral'!$B67,'Classificação geral'!$D67,"")</f>
        <v/>
      </c>
      <c r="FJ74" s="255" t="str">
        <f>IF($FG74='Classificação geral'!$B67,'Classificação geral'!$H67,"")</f>
        <v/>
      </c>
      <c r="FK74" s="254" t="str">
        <f>IFERROR(IF(AND($FJ74="mas",'Classificação geral'!$I67=3),'Classificação geral'!I67,""),"")</f>
        <v/>
      </c>
      <c r="FL74" s="254" t="str">
        <f>IFERROR(IF(AND($FJ74="mas",'Classificação geral'!$I67=3),'Classificação geral'!AA67,""),"")</f>
        <v/>
      </c>
      <c r="FM74" s="254" t="str">
        <f>IFERROR(IF(AND($FJ74="mas",'Classificação geral'!$I67=3),'Classificação geral'!AC67,""),"")</f>
        <v/>
      </c>
      <c r="FN74" s="254" t="str">
        <f>IFERROR(IF(AND($FJ74="mas",'Classificação geral'!$I67=3),'Classificação geral'!AD67,""),"")</f>
        <v/>
      </c>
      <c r="FO74" s="254" t="str">
        <f>IFERROR(IF(AND($FJ74="mas",'Classificação geral'!$I67=3),'Classificação geral'!M67,""),"")</f>
        <v/>
      </c>
      <c r="FP74" s="254" t="str">
        <f>IFERROR(IF(AND($FJ74="mas",'Classificação geral'!$I67=3),'Classificação geral'!AH67,""),"")</f>
        <v/>
      </c>
      <c r="FQ74" s="256" t="str">
        <f>IFERROR(RANK(FP74,FP:FP,0)+ COUNTIF(FP$12:$FP72,FP74),"")</f>
        <v/>
      </c>
    </row>
    <row r="75" spans="1:173" s="312" customFormat="1" ht="24.75" customHeight="1" x14ac:dyDescent="0.4">
      <c r="A75" s="305"/>
      <c r="B75" s="391"/>
      <c r="C75" s="292" t="str">
        <f t="shared" si="1"/>
        <v/>
      </c>
      <c r="D75" s="292" t="str">
        <f t="shared" si="2"/>
        <v/>
      </c>
      <c r="E75" s="292" t="str">
        <f t="shared" si="3"/>
        <v/>
      </c>
      <c r="F75" s="293" t="str">
        <f t="shared" si="4"/>
        <v/>
      </c>
      <c r="G75" s="293" t="str">
        <f t="shared" si="5"/>
        <v/>
      </c>
      <c r="H75" s="294" t="str">
        <f t="shared" si="6"/>
        <v/>
      </c>
      <c r="I75" s="294" t="str">
        <f t="shared" si="7"/>
        <v/>
      </c>
      <c r="J75" s="294" t="str">
        <f t="shared" si="8"/>
        <v/>
      </c>
      <c r="K75" s="294" t="str">
        <f t="shared" si="9"/>
        <v/>
      </c>
      <c r="L75" s="294" t="str">
        <f t="shared" si="10"/>
        <v/>
      </c>
      <c r="M75" s="295">
        <v>62</v>
      </c>
      <c r="N75" s="296"/>
      <c r="O75" s="296"/>
      <c r="P75" s="309" t="str">
        <f t="shared" si="11"/>
        <v/>
      </c>
      <c r="Q75" s="292" t="str">
        <f t="shared" si="12"/>
        <v/>
      </c>
      <c r="R75" s="292" t="str">
        <f t="shared" si="13"/>
        <v/>
      </c>
      <c r="S75" s="292" t="str">
        <f t="shared" si="14"/>
        <v/>
      </c>
      <c r="T75" s="293" t="str">
        <f t="shared" si="15"/>
        <v/>
      </c>
      <c r="U75" s="293" t="str">
        <f t="shared" si="16"/>
        <v/>
      </c>
      <c r="V75" s="294" t="str">
        <f t="shared" si="17"/>
        <v/>
      </c>
      <c r="W75" s="294" t="str">
        <f t="shared" si="18"/>
        <v/>
      </c>
      <c r="X75" s="294" t="str">
        <f t="shared" si="19"/>
        <v/>
      </c>
      <c r="Y75" s="294" t="str">
        <f t="shared" si="20"/>
        <v/>
      </c>
      <c r="Z75" s="294" t="str">
        <f t="shared" si="21"/>
        <v/>
      </c>
      <c r="AA75" s="295">
        <v>62</v>
      </c>
      <c r="AB75" s="296"/>
      <c r="AC75" s="297"/>
      <c r="AD75" s="310" t="str">
        <f t="shared" si="22"/>
        <v/>
      </c>
      <c r="AE75" s="292" t="str">
        <f t="shared" si="23"/>
        <v/>
      </c>
      <c r="AF75" s="292" t="str">
        <f t="shared" si="24"/>
        <v/>
      </c>
      <c r="AG75" s="293" t="str">
        <f t="shared" si="25"/>
        <v/>
      </c>
      <c r="AH75" s="293" t="str">
        <f t="shared" si="26"/>
        <v/>
      </c>
      <c r="AI75" s="293" t="str">
        <f t="shared" si="27"/>
        <v/>
      </c>
      <c r="AJ75" s="294" t="str">
        <f t="shared" si="28"/>
        <v/>
      </c>
      <c r="AK75" s="294" t="str">
        <f t="shared" si="29"/>
        <v/>
      </c>
      <c r="AL75" s="294" t="str">
        <f t="shared" si="30"/>
        <v/>
      </c>
      <c r="AM75" s="294" t="str">
        <f t="shared" si="31"/>
        <v/>
      </c>
      <c r="AN75" s="294" t="str">
        <f t="shared" si="32"/>
        <v/>
      </c>
      <c r="AO75" s="295">
        <v>62</v>
      </c>
      <c r="AP75" s="296"/>
      <c r="AQ75" s="296"/>
      <c r="AR75" s="310" t="str">
        <f t="shared" si="33"/>
        <v/>
      </c>
      <c r="AS75" s="292" t="str">
        <f t="shared" si="34"/>
        <v/>
      </c>
      <c r="AT75" s="292" t="str">
        <f t="shared" si="35"/>
        <v/>
      </c>
      <c r="AU75" s="293" t="str">
        <f t="shared" si="36"/>
        <v/>
      </c>
      <c r="AV75" s="293" t="str">
        <f t="shared" si="37"/>
        <v/>
      </c>
      <c r="AW75" s="293" t="str">
        <f t="shared" si="38"/>
        <v/>
      </c>
      <c r="AX75" s="294" t="str">
        <f t="shared" si="39"/>
        <v/>
      </c>
      <c r="AY75" s="294" t="str">
        <f t="shared" si="40"/>
        <v/>
      </c>
      <c r="AZ75" s="294" t="str">
        <f t="shared" si="41"/>
        <v/>
      </c>
      <c r="BA75" s="294" t="str">
        <f t="shared" si="42"/>
        <v/>
      </c>
      <c r="BB75" s="294" t="str">
        <f t="shared" si="43"/>
        <v/>
      </c>
      <c r="BC75" s="295">
        <v>62</v>
      </c>
      <c r="BD75" s="297"/>
      <c r="BE75" s="297"/>
      <c r="BF75" s="309" t="str">
        <f t="shared" si="44"/>
        <v/>
      </c>
      <c r="BG75" s="292" t="str">
        <f t="shared" si="45"/>
        <v/>
      </c>
      <c r="BH75" s="292" t="str">
        <f t="shared" si="46"/>
        <v/>
      </c>
      <c r="BI75" s="292" t="str">
        <f t="shared" si="47"/>
        <v/>
      </c>
      <c r="BJ75" s="293" t="str">
        <f t="shared" si="48"/>
        <v/>
      </c>
      <c r="BK75" s="293" t="str">
        <f t="shared" si="49"/>
        <v/>
      </c>
      <c r="BL75" s="293" t="str">
        <f t="shared" si="50"/>
        <v/>
      </c>
      <c r="BM75" s="293" t="str">
        <f t="shared" si="51"/>
        <v/>
      </c>
      <c r="BN75" s="293" t="str">
        <f t="shared" si="52"/>
        <v/>
      </c>
      <c r="BO75" s="293" t="str">
        <f t="shared" si="53"/>
        <v/>
      </c>
      <c r="BP75" s="294" t="str">
        <f t="shared" si="54"/>
        <v/>
      </c>
      <c r="BQ75" s="295">
        <v>62</v>
      </c>
      <c r="BR75" s="296"/>
      <c r="BS75" s="296"/>
      <c r="BT75" s="309" t="str">
        <f t="shared" si="55"/>
        <v/>
      </c>
      <c r="BU75" s="292" t="str">
        <f t="shared" si="56"/>
        <v/>
      </c>
      <c r="BV75" s="292" t="str">
        <f t="shared" si="57"/>
        <v/>
      </c>
      <c r="BW75" s="292" t="str">
        <f t="shared" si="58"/>
        <v/>
      </c>
      <c r="BX75" s="293" t="str">
        <f t="shared" si="59"/>
        <v/>
      </c>
      <c r="BY75" s="293" t="str">
        <f t="shared" si="60"/>
        <v/>
      </c>
      <c r="BZ75" s="294" t="str">
        <f t="shared" si="61"/>
        <v/>
      </c>
      <c r="CA75" s="294" t="str">
        <f t="shared" si="62"/>
        <v/>
      </c>
      <c r="CB75" s="294" t="str">
        <f t="shared" si="63"/>
        <v/>
      </c>
      <c r="CC75" s="294" t="str">
        <f t="shared" si="64"/>
        <v/>
      </c>
      <c r="CD75" s="294" t="str">
        <f t="shared" si="65"/>
        <v/>
      </c>
      <c r="CE75" s="295">
        <v>62</v>
      </c>
      <c r="CF75" s="306"/>
      <c r="CG75" s="306"/>
      <c r="CH75" s="306"/>
      <c r="CI75" s="306"/>
      <c r="CJ75" s="306"/>
      <c r="CK75" s="306"/>
      <c r="CL75" s="306"/>
      <c r="CM75" s="306"/>
      <c r="CN75" s="306"/>
      <c r="CO75" s="306"/>
      <c r="CP75" s="306"/>
      <c r="CQ75" s="306"/>
      <c r="CR75" s="306"/>
      <c r="CS75" s="254" t="str">
        <f>IFERROR(IF(AND('Classificação geral'!$H68="FEM",'Classificação geral'!$I68=1,'Classificação geral'!G68="Tapete"),'Classificação geral'!A68,""),"")</f>
        <v/>
      </c>
      <c r="CT75" s="254" t="str">
        <f>IFERROR(IF(AND('Classificação geral'!$H68="FEM",'Classificação geral'!$I68=1,'Classificação geral'!G68="Tapete"),'Classificação geral'!$B68,""),"")</f>
        <v/>
      </c>
      <c r="CU75" s="255" t="str">
        <f>IF($CT75='Classificação geral'!$B68,'Classificação geral'!$C68,"")</f>
        <v/>
      </c>
      <c r="CV75" s="255" t="str">
        <f>IF($CT75='Classificação geral'!$B68,'Classificação geral'!$D68,"")</f>
        <v/>
      </c>
      <c r="CW75" s="255" t="str">
        <f>IF($CT75='Classificação geral'!$B68,'Classificação geral'!$H68,"")</f>
        <v/>
      </c>
      <c r="CX75" s="255" t="str">
        <f>IF($CW75='Classificação geral'!$H68,'Classificação geral'!$I68,"")</f>
        <v/>
      </c>
      <c r="CY75" s="255" t="str">
        <f>IF($CX75='Classificação geral'!$I68,'Classificação geral'!$AA68,"")</f>
        <v/>
      </c>
      <c r="CZ75" s="255" t="str">
        <f>IF($CX75='Classificação geral'!$I68,'Classificação geral'!$AC68,"")</f>
        <v/>
      </c>
      <c r="DA75" s="255" t="str">
        <f>IF($CX75='Classificação geral'!$I68,'Classificação geral'!$AD68,"")</f>
        <v/>
      </c>
      <c r="DB75" s="255" t="str">
        <f>IF($CX75='Classificação geral'!$I68,'Classificação geral'!$M68,"")</f>
        <v/>
      </c>
      <c r="DC75" s="255" t="str">
        <f>IF($CX75='Classificação geral'!$I68,'Classificação geral'!$AH68,"")</f>
        <v/>
      </c>
      <c r="DD75" s="256" t="str">
        <f>IFERROR(RANK(DC75,DC:DC,0)+ COUNTIF($DC$12:DC74,DC75),"")</f>
        <v/>
      </c>
      <c r="DE75" s="304"/>
      <c r="DF75" s="254" t="str">
        <f>IFERROR(IF(AND('Classificação geral'!$H68="mas",'Classificação geral'!$I68=1,'Classificação geral'!$G68="Tapete"),'Classificação geral'!$A68,""),"")</f>
        <v/>
      </c>
      <c r="DG75" s="254" t="str">
        <f>IFERROR(IF(AND('Classificação geral'!$H68="mas",'Classificação geral'!$I68=1,'Classificação geral'!$G68="Tapete"),'Classificação geral'!$B68,""),"")</f>
        <v/>
      </c>
      <c r="DH75" s="255" t="str">
        <f>IF($DG75='Classificação geral'!$B68,'Classificação geral'!$C68,"")</f>
        <v/>
      </c>
      <c r="DI75" s="255" t="str">
        <f>IF($DG75='Classificação geral'!$B68,'Classificação geral'!$D68,"")</f>
        <v/>
      </c>
      <c r="DJ75" s="255" t="str">
        <f>IF($DG75='Classificação geral'!$B68,'Classificação geral'!$H68,"")</f>
        <v/>
      </c>
      <c r="DK75" s="254" t="str">
        <f>IFERROR(IF(AND($DJ75="mas",'Classificação geral'!$I68=1),'Classificação geral'!I68,""),"")</f>
        <v/>
      </c>
      <c r="DL75" s="254" t="str">
        <f>IFERROR(IF(AND($DJ75="mas",'Classificação geral'!$I68=1),'Classificação geral'!AA68,""),"")</f>
        <v/>
      </c>
      <c r="DM75" s="254" t="str">
        <f>IFERROR(IF(AND($DJ75="mas",'Classificação geral'!$I68=1),'Classificação geral'!AC68,""),"")</f>
        <v/>
      </c>
      <c r="DN75" s="254" t="str">
        <f>IFERROR(IF(AND($DJ75="mas",'Classificação geral'!$I68=1),'Classificação geral'!AD68,""),"")</f>
        <v/>
      </c>
      <c r="DO75" s="254" t="str">
        <f>IFERROR(IF(AND($DJ75="mas",'Classificação geral'!$I68=1),'Classificação geral'!M68,""),"")</f>
        <v/>
      </c>
      <c r="DP75" s="254" t="str">
        <f>IFERROR(IF(AND($DJ75="mas",'Classificação geral'!$I68=1),'Classificação geral'!AH68,""),"")</f>
        <v/>
      </c>
      <c r="DQ75" s="256" t="str">
        <f>IFERROR(RANK(DP75,DP:DP,0)+ COUNTIF($DP$12:DP74,DP75),"")</f>
        <v/>
      </c>
      <c r="DR75" s="304"/>
      <c r="DS75" s="254" t="str">
        <f>IFERROR(IF(AND('Classificação geral'!$H68="fem",'Classificação geral'!$I68=2,'Classificação geral'!$G68="Tapete"),'Classificação geral'!$A68,""),"")</f>
        <v/>
      </c>
      <c r="DT75" s="254" t="str">
        <f>IFERROR(IF(AND('Classificação geral'!$H68="fem",'Classificação geral'!$I68=2,'Classificação geral'!$G68="Tapete"),'Classificação geral'!$B68,""),"")</f>
        <v/>
      </c>
      <c r="DU75" s="255" t="str">
        <f>IF($DT75='Classificação geral'!$B68,'Classificação geral'!$C68,"")</f>
        <v/>
      </c>
      <c r="DV75" s="255" t="str">
        <f>IF($DT75='Classificação geral'!$B68,'Classificação geral'!$D68,"")</f>
        <v/>
      </c>
      <c r="DW75" s="255" t="str">
        <f>IF($DT75='Classificação geral'!$B68,'Classificação geral'!$H68,"")</f>
        <v/>
      </c>
      <c r="DX75" s="254" t="str">
        <f>IFERROR(IF(AND($DW75="fem",'Classificação geral'!$I68=2),'Classificação geral'!I68,""),"")</f>
        <v/>
      </c>
      <c r="DY75" s="254" t="str">
        <f>IFERROR(IF(AND($DW75="fem",'Classificação geral'!$I68=2),'Classificação geral'!AA68,""),"")</f>
        <v/>
      </c>
      <c r="DZ75" s="254" t="str">
        <f>IFERROR(IF(AND($DW75="fem",'Classificação geral'!$I68=2),'Classificação geral'!AC68,""),"")</f>
        <v/>
      </c>
      <c r="EA75" s="254" t="str">
        <f>IFERROR(IF(AND($DW75="fem",'Classificação geral'!$I68=2),'Classificação geral'!AD68,""),"")</f>
        <v/>
      </c>
      <c r="EB75" s="254" t="str">
        <f>IFERROR(IF(AND($DW75="fem",'Classificação geral'!$I68=2),'Classificação geral'!M68,""),"")</f>
        <v/>
      </c>
      <c r="EC75" s="254" t="str">
        <f>IFERROR(IF(AND($DW75="fem",'Classificação geral'!$I68=2),'Classificação geral'!AH68,""),"")</f>
        <v/>
      </c>
      <c r="ED75" s="256" t="str">
        <f>IFERROR(RANK(EC75,EC:EC,0)+ COUNTIF(EC$12:$EC73,EC75),"")</f>
        <v/>
      </c>
      <c r="EE75" s="244"/>
      <c r="EF75" s="254" t="str">
        <f>IFERROR(IF(AND('Classificação geral'!$H68="mas",'Classificação geral'!$I68=2,'Classificação geral'!$G68="Tapete"),'Classificação geral'!$A68,""),"")</f>
        <v/>
      </c>
      <c r="EG75" s="254" t="str">
        <f>IFERROR(IF(AND('Classificação geral'!$H68="mas",'Classificação geral'!$I68=2,'Classificação geral'!$G68="Tapete"),'Classificação geral'!$B68,""),"")</f>
        <v/>
      </c>
      <c r="EH75" s="255" t="str">
        <f>IF($EG75='Classificação geral'!$B68,'Classificação geral'!$C68,"")</f>
        <v/>
      </c>
      <c r="EI75" s="255" t="str">
        <f>IF($EG75='Classificação geral'!$B68,'Classificação geral'!$D68,"")</f>
        <v/>
      </c>
      <c r="EJ75" s="255" t="str">
        <f>IF($EG75='Classificação geral'!$B68,'Classificação geral'!$H68,"")</f>
        <v/>
      </c>
      <c r="EK75" s="254" t="str">
        <f>IFERROR(IF(AND($EJ75="mas",'Classificação geral'!$I68=2),'Classificação geral'!I68,""),"")</f>
        <v/>
      </c>
      <c r="EL75" s="254" t="str">
        <f>IFERROR(IF(AND($EJ75="mas",'Classificação geral'!$I68=2),'Classificação geral'!AA68,""),"")</f>
        <v/>
      </c>
      <c r="EM75" s="254" t="str">
        <f>IFERROR(IF(AND($EJ75="mas",'Classificação geral'!$I68=2),'Classificação geral'!AC68,""),"")</f>
        <v/>
      </c>
      <c r="EN75" s="254" t="str">
        <f>IFERROR(IF(AND($EJ75="mas",'Classificação geral'!$I68=2),'Classificação geral'!AD68,""),"")</f>
        <v/>
      </c>
      <c r="EO75" s="254" t="str">
        <f>IFERROR(IF(AND($EJ75="mas",'Classificação geral'!$I68=2),'Classificação geral'!M68,""),"")</f>
        <v/>
      </c>
      <c r="EP75" s="254" t="str">
        <f>IFERROR(IF(AND($EJ75="mas",'Classificação geral'!$I68=2),'Classificação geral'!AH68,""),"")</f>
        <v/>
      </c>
      <c r="EQ75" s="256" t="str">
        <f>IFERROR(RANK(EP75,EP:EP,0)+ COUNTIF($EP$12:EP$12,EP75),"")</f>
        <v/>
      </c>
      <c r="ER75" s="244"/>
      <c r="ES75" s="254" t="str">
        <f>IFERROR(IF(AND('Classificação geral'!$H68="fem",'Classificação geral'!$I68=3,'Classificação geral'!$G68="Tapete"),'Classificação geral'!$A68,""),"")</f>
        <v/>
      </c>
      <c r="ET75" s="254" t="str">
        <f>IFERROR(IF(AND('Classificação geral'!$H68="fem",'Classificação geral'!$I68=3,'Classificação geral'!$G68="Tapete"),'Classificação geral'!$B68,""),"")</f>
        <v/>
      </c>
      <c r="EU75" s="255" t="str">
        <f>IF($ET75='Classificação geral'!$B68,'Classificação geral'!$C68,"")</f>
        <v/>
      </c>
      <c r="EV75" s="255" t="str">
        <f>IF($ET75='Classificação geral'!$B68,'Classificação geral'!$D68,"")</f>
        <v/>
      </c>
      <c r="EW75" s="255" t="str">
        <f>IF($ET75='Classificação geral'!$B68,'Classificação geral'!$H68,"")</f>
        <v/>
      </c>
      <c r="EX75" s="255" t="str">
        <f>IF($EW75='Classificação geral'!$H68,'Classificação geral'!$I68,"")</f>
        <v/>
      </c>
      <c r="EY75" s="255" t="str">
        <f>IF($EX75='Classificação geral'!$I68,'Classificação geral'!$AA68,"")</f>
        <v/>
      </c>
      <c r="EZ75" s="255" t="str">
        <f>IF($EX75='Classificação geral'!$I68,'Classificação geral'!$AC68,"")</f>
        <v/>
      </c>
      <c r="FA75" s="255" t="str">
        <f>IF($EX75='Classificação geral'!$I68,'Classificação geral'!$AD68,"")</f>
        <v/>
      </c>
      <c r="FB75" s="255" t="str">
        <f>IF($EX75='Classificação geral'!$I68,'Classificação geral'!$M68,"")</f>
        <v/>
      </c>
      <c r="FC75" s="255" t="str">
        <f>IF($EX75='Classificação geral'!$I68,'Classificação geral'!$AH68,"")</f>
        <v/>
      </c>
      <c r="FD75" s="256" t="str">
        <f>IFERROR(RANK(FC75,FC:FC,0)+ COUNTIF($FC$12:FC73,FC75),"")</f>
        <v/>
      </c>
      <c r="FE75" s="244"/>
      <c r="FF75" s="254" t="str">
        <f>IFERROR(IF(AND('Classificação geral'!$H68="mas",'Classificação geral'!$I68=3,'Classificação geral'!$G68="Tapete"),'Classificação geral'!$A68,""),"")</f>
        <v/>
      </c>
      <c r="FG75" s="254" t="str">
        <f>IFERROR(IF(AND('Classificação geral'!$H68="mas",'Classificação geral'!$I68=3,'Classificação geral'!$G68="Tapete"),'Classificação geral'!$B68,""),"")</f>
        <v/>
      </c>
      <c r="FH75" s="255" t="str">
        <f>IF($FG75='Classificação geral'!$B68,'Classificação geral'!$C68,"")</f>
        <v/>
      </c>
      <c r="FI75" s="255" t="str">
        <f>IF($FG75='Classificação geral'!$B68,'Classificação geral'!$D68,"")</f>
        <v/>
      </c>
      <c r="FJ75" s="255" t="str">
        <f>IF($FG75='Classificação geral'!$B68,'Classificação geral'!$H68,"")</f>
        <v/>
      </c>
      <c r="FK75" s="254" t="str">
        <f>IFERROR(IF(AND($FJ75="mas",'Classificação geral'!$I68=3),'Classificação geral'!I68,""),"")</f>
        <v/>
      </c>
      <c r="FL75" s="254" t="str">
        <f>IFERROR(IF(AND($FJ75="mas",'Classificação geral'!$I68=3),'Classificação geral'!AA68,""),"")</f>
        <v/>
      </c>
      <c r="FM75" s="254" t="str">
        <f>IFERROR(IF(AND($FJ75="mas",'Classificação geral'!$I68=3),'Classificação geral'!AC68,""),"")</f>
        <v/>
      </c>
      <c r="FN75" s="254" t="str">
        <f>IFERROR(IF(AND($FJ75="mas",'Classificação geral'!$I68=3),'Classificação geral'!AD68,""),"")</f>
        <v/>
      </c>
      <c r="FO75" s="254" t="str">
        <f>IFERROR(IF(AND($FJ75="mas",'Classificação geral'!$I68=3),'Classificação geral'!M68,""),"")</f>
        <v/>
      </c>
      <c r="FP75" s="254" t="str">
        <f>IFERROR(IF(AND($FJ75="mas",'Classificação geral'!$I68=3),'Classificação geral'!AH68,""),"")</f>
        <v/>
      </c>
      <c r="FQ75" s="256" t="str">
        <f>IFERROR(RANK(FP75,FP:FP,0)+ COUNTIF(FP$12:$FP73,FP75),"")</f>
        <v/>
      </c>
    </row>
    <row r="76" spans="1:173" s="217" customFormat="1" ht="24.75" customHeight="1" x14ac:dyDescent="0.5">
      <c r="A76" s="210"/>
      <c r="B76" s="393"/>
      <c r="C76" s="292" t="str">
        <f t="shared" si="1"/>
        <v/>
      </c>
      <c r="D76" s="292" t="str">
        <f t="shared" si="2"/>
        <v/>
      </c>
      <c r="E76" s="292" t="str">
        <f t="shared" si="3"/>
        <v/>
      </c>
      <c r="F76" s="293" t="str">
        <f t="shared" si="4"/>
        <v/>
      </c>
      <c r="G76" s="293" t="str">
        <f t="shared" si="5"/>
        <v/>
      </c>
      <c r="H76" s="294" t="str">
        <f t="shared" si="6"/>
        <v/>
      </c>
      <c r="I76" s="294" t="str">
        <f t="shared" si="7"/>
        <v/>
      </c>
      <c r="J76" s="294" t="str">
        <f t="shared" si="8"/>
        <v/>
      </c>
      <c r="K76" s="294" t="str">
        <f t="shared" si="9"/>
        <v/>
      </c>
      <c r="L76" s="294" t="str">
        <f t="shared" si="10"/>
        <v/>
      </c>
      <c r="M76" s="295">
        <v>63</v>
      </c>
      <c r="N76" s="296"/>
      <c r="O76" s="296"/>
      <c r="P76" s="309" t="str">
        <f t="shared" si="11"/>
        <v/>
      </c>
      <c r="Q76" s="292" t="str">
        <f t="shared" si="12"/>
        <v/>
      </c>
      <c r="R76" s="292" t="str">
        <f t="shared" si="13"/>
        <v/>
      </c>
      <c r="S76" s="292" t="str">
        <f t="shared" si="14"/>
        <v/>
      </c>
      <c r="T76" s="293" t="str">
        <f t="shared" si="15"/>
        <v/>
      </c>
      <c r="U76" s="293" t="str">
        <f t="shared" si="16"/>
        <v/>
      </c>
      <c r="V76" s="294" t="str">
        <f t="shared" si="17"/>
        <v/>
      </c>
      <c r="W76" s="294" t="str">
        <f t="shared" si="18"/>
        <v/>
      </c>
      <c r="X76" s="294" t="str">
        <f t="shared" si="19"/>
        <v/>
      </c>
      <c r="Y76" s="294" t="str">
        <f t="shared" si="20"/>
        <v/>
      </c>
      <c r="Z76" s="294" t="str">
        <f t="shared" si="21"/>
        <v/>
      </c>
      <c r="AA76" s="295">
        <v>63</v>
      </c>
      <c r="AB76" s="296"/>
      <c r="AC76" s="297"/>
      <c r="AD76" s="310" t="str">
        <f t="shared" si="22"/>
        <v/>
      </c>
      <c r="AE76" s="292" t="str">
        <f t="shared" si="23"/>
        <v/>
      </c>
      <c r="AF76" s="292" t="str">
        <f t="shared" si="24"/>
        <v/>
      </c>
      <c r="AG76" s="293" t="str">
        <f t="shared" si="25"/>
        <v/>
      </c>
      <c r="AH76" s="293" t="str">
        <f t="shared" si="26"/>
        <v/>
      </c>
      <c r="AI76" s="293" t="str">
        <f t="shared" si="27"/>
        <v/>
      </c>
      <c r="AJ76" s="294" t="str">
        <f t="shared" si="28"/>
        <v/>
      </c>
      <c r="AK76" s="294" t="str">
        <f t="shared" si="29"/>
        <v/>
      </c>
      <c r="AL76" s="294" t="str">
        <f t="shared" si="30"/>
        <v/>
      </c>
      <c r="AM76" s="294" t="str">
        <f t="shared" si="31"/>
        <v/>
      </c>
      <c r="AN76" s="294" t="str">
        <f t="shared" si="32"/>
        <v/>
      </c>
      <c r="AO76" s="295">
        <v>63</v>
      </c>
      <c r="AP76" s="296"/>
      <c r="AQ76" s="296"/>
      <c r="AR76" s="310" t="str">
        <f t="shared" si="33"/>
        <v/>
      </c>
      <c r="AS76" s="292" t="str">
        <f t="shared" si="34"/>
        <v/>
      </c>
      <c r="AT76" s="292" t="str">
        <f t="shared" si="35"/>
        <v/>
      </c>
      <c r="AU76" s="293" t="str">
        <f t="shared" si="36"/>
        <v/>
      </c>
      <c r="AV76" s="293" t="str">
        <f t="shared" si="37"/>
        <v/>
      </c>
      <c r="AW76" s="293" t="str">
        <f t="shared" si="38"/>
        <v/>
      </c>
      <c r="AX76" s="294" t="str">
        <f t="shared" si="39"/>
        <v/>
      </c>
      <c r="AY76" s="294" t="str">
        <f t="shared" si="40"/>
        <v/>
      </c>
      <c r="AZ76" s="294" t="str">
        <f t="shared" si="41"/>
        <v/>
      </c>
      <c r="BA76" s="294" t="str">
        <f t="shared" si="42"/>
        <v/>
      </c>
      <c r="BB76" s="294" t="str">
        <f t="shared" si="43"/>
        <v/>
      </c>
      <c r="BC76" s="295">
        <v>63</v>
      </c>
      <c r="BD76" s="297"/>
      <c r="BE76" s="297"/>
      <c r="BF76" s="309" t="str">
        <f t="shared" si="44"/>
        <v/>
      </c>
      <c r="BG76" s="292" t="str">
        <f t="shared" si="45"/>
        <v/>
      </c>
      <c r="BH76" s="292" t="str">
        <f t="shared" si="46"/>
        <v/>
      </c>
      <c r="BI76" s="292" t="str">
        <f t="shared" si="47"/>
        <v/>
      </c>
      <c r="BJ76" s="293" t="str">
        <f t="shared" si="48"/>
        <v/>
      </c>
      <c r="BK76" s="293" t="str">
        <f t="shared" si="49"/>
        <v/>
      </c>
      <c r="BL76" s="293" t="str">
        <f t="shared" si="50"/>
        <v/>
      </c>
      <c r="BM76" s="293" t="str">
        <f t="shared" si="51"/>
        <v/>
      </c>
      <c r="BN76" s="293" t="str">
        <f t="shared" si="52"/>
        <v/>
      </c>
      <c r="BO76" s="293" t="str">
        <f t="shared" si="53"/>
        <v/>
      </c>
      <c r="BP76" s="294" t="str">
        <f t="shared" si="54"/>
        <v/>
      </c>
      <c r="BQ76" s="295">
        <v>63</v>
      </c>
      <c r="BR76" s="296"/>
      <c r="BS76" s="296"/>
      <c r="BT76" s="309" t="str">
        <f t="shared" si="55"/>
        <v/>
      </c>
      <c r="BU76" s="292" t="str">
        <f t="shared" si="56"/>
        <v/>
      </c>
      <c r="BV76" s="292" t="str">
        <f t="shared" si="57"/>
        <v/>
      </c>
      <c r="BW76" s="292" t="str">
        <f t="shared" si="58"/>
        <v/>
      </c>
      <c r="BX76" s="293" t="str">
        <f t="shared" si="59"/>
        <v/>
      </c>
      <c r="BY76" s="293" t="str">
        <f t="shared" si="60"/>
        <v/>
      </c>
      <c r="BZ76" s="294" t="str">
        <f t="shared" si="61"/>
        <v/>
      </c>
      <c r="CA76" s="294" t="str">
        <f t="shared" si="62"/>
        <v/>
      </c>
      <c r="CB76" s="294" t="str">
        <f t="shared" si="63"/>
        <v/>
      </c>
      <c r="CC76" s="294" t="str">
        <f t="shared" si="64"/>
        <v/>
      </c>
      <c r="CD76" s="294" t="str">
        <f t="shared" si="65"/>
        <v/>
      </c>
      <c r="CE76" s="295">
        <v>63</v>
      </c>
      <c r="CF76" s="211"/>
      <c r="CG76" s="211"/>
      <c r="CH76" s="211"/>
      <c r="CI76" s="211"/>
      <c r="CJ76" s="211"/>
      <c r="CK76" s="211"/>
      <c r="CL76" s="211"/>
      <c r="CM76" s="211"/>
      <c r="CN76" s="211"/>
      <c r="CO76" s="211"/>
      <c r="CP76" s="211"/>
      <c r="CQ76" s="211"/>
      <c r="CR76" s="211"/>
      <c r="CS76" s="254" t="str">
        <f>IFERROR(IF(AND('Classificação geral'!$H69="FEM",'Classificação geral'!$I69=1,'Classificação geral'!G69="Tapete"),'Classificação geral'!A69,""),"")</f>
        <v/>
      </c>
      <c r="CT76" s="254" t="str">
        <f>IFERROR(IF(AND('Classificação geral'!$H69="FEM",'Classificação geral'!$I69=1,'Classificação geral'!G69="Tapete"),'Classificação geral'!$B69,""),"")</f>
        <v/>
      </c>
      <c r="CU76" s="255" t="str">
        <f>IF($CT76='Classificação geral'!$B69,'Classificação geral'!$C69,"")</f>
        <v/>
      </c>
      <c r="CV76" s="255" t="str">
        <f>IF($CT76='Classificação geral'!$B69,'Classificação geral'!$D69,"")</f>
        <v/>
      </c>
      <c r="CW76" s="255" t="str">
        <f>IF($CT76='Classificação geral'!$B69,'Classificação geral'!$H69,"")</f>
        <v/>
      </c>
      <c r="CX76" s="255" t="str">
        <f>IF($CW76='Classificação geral'!$H69,'Classificação geral'!$I69,"")</f>
        <v/>
      </c>
      <c r="CY76" s="255" t="str">
        <f>IF($CX76='Classificação geral'!$I69,'Classificação geral'!$AA69,"")</f>
        <v/>
      </c>
      <c r="CZ76" s="255" t="str">
        <f>IF($CX76='Classificação geral'!$I69,'Classificação geral'!$AC69,"")</f>
        <v/>
      </c>
      <c r="DA76" s="255" t="str">
        <f>IF($CX76='Classificação geral'!$I69,'Classificação geral'!$AD69,"")</f>
        <v/>
      </c>
      <c r="DB76" s="255" t="str">
        <f>IF($CX76='Classificação geral'!$I69,'Classificação geral'!$M69,"")</f>
        <v/>
      </c>
      <c r="DC76" s="255" t="str">
        <f>IF($CX76='Classificação geral'!$I69,'Classificação geral'!$AH69,"")</f>
        <v/>
      </c>
      <c r="DD76" s="256" t="str">
        <f>IFERROR(RANK(DC76,DC:DC,0)+ COUNTIF($DC$12:DC75,DC76),"")</f>
        <v/>
      </c>
      <c r="DE76" s="209"/>
      <c r="DF76" s="254" t="str">
        <f>IFERROR(IF(AND('Classificação geral'!$H69="mas",'Classificação geral'!$I69=1,'Classificação geral'!$G69="Tapete"),'Classificação geral'!$A69,""),"")</f>
        <v/>
      </c>
      <c r="DG76" s="254" t="str">
        <f>IFERROR(IF(AND('Classificação geral'!$H69="mas",'Classificação geral'!$I69=1,'Classificação geral'!$G69="Tapete"),'Classificação geral'!$B69,""),"")</f>
        <v/>
      </c>
      <c r="DH76" s="255" t="str">
        <f>IF($DG76='Classificação geral'!$B69,'Classificação geral'!$C69,"")</f>
        <v/>
      </c>
      <c r="DI76" s="255" t="str">
        <f>IF($DG76='Classificação geral'!$B69,'Classificação geral'!$D69,"")</f>
        <v/>
      </c>
      <c r="DJ76" s="255" t="str">
        <f>IF($DG76='Classificação geral'!$B69,'Classificação geral'!$H69,"")</f>
        <v/>
      </c>
      <c r="DK76" s="254" t="str">
        <f>IFERROR(IF(AND($DJ76="mas",'Classificação geral'!$I69=1),'Classificação geral'!I69,""),"")</f>
        <v/>
      </c>
      <c r="DL76" s="254" t="str">
        <f>IFERROR(IF(AND($DJ76="mas",'Classificação geral'!$I69=1),'Classificação geral'!AA69,""),"")</f>
        <v/>
      </c>
      <c r="DM76" s="254" t="str">
        <f>IFERROR(IF(AND($DJ76="mas",'Classificação geral'!$I69=1),'Classificação geral'!AC69,""),"")</f>
        <v/>
      </c>
      <c r="DN76" s="254" t="str">
        <f>IFERROR(IF(AND($DJ76="mas",'Classificação geral'!$I69=1),'Classificação geral'!AD69,""),"")</f>
        <v/>
      </c>
      <c r="DO76" s="254" t="str">
        <f>IFERROR(IF(AND($DJ76="mas",'Classificação geral'!$I69=1),'Classificação geral'!M69,""),"")</f>
        <v/>
      </c>
      <c r="DP76" s="254" t="str">
        <f>IFERROR(IF(AND($DJ76="mas",'Classificação geral'!$I69=1),'Classificação geral'!AH69,""),"")</f>
        <v/>
      </c>
      <c r="DQ76" s="256" t="str">
        <f>IFERROR(RANK(DP76,DP:DP,0)+ COUNTIF($DP$12:DP75,DP76),"")</f>
        <v/>
      </c>
      <c r="DR76" s="209"/>
      <c r="DS76" s="254" t="str">
        <f>IFERROR(IF(AND('Classificação geral'!$H69="fem",'Classificação geral'!$I69=2,'Classificação geral'!$G69="Tapete"),'Classificação geral'!$A69,""),"")</f>
        <v/>
      </c>
      <c r="DT76" s="254" t="str">
        <f>IFERROR(IF(AND('Classificação geral'!$H69="fem",'Classificação geral'!$I69=2,'Classificação geral'!$G69="Tapete"),'Classificação geral'!$B69,""),"")</f>
        <v/>
      </c>
      <c r="DU76" s="255" t="str">
        <f>IF($DT76='Classificação geral'!$B69,'Classificação geral'!$C69,"")</f>
        <v/>
      </c>
      <c r="DV76" s="255" t="str">
        <f>IF($DT76='Classificação geral'!$B69,'Classificação geral'!$D69,"")</f>
        <v/>
      </c>
      <c r="DW76" s="255" t="str">
        <f>IF($DT76='Classificação geral'!$B69,'Classificação geral'!$H69,"")</f>
        <v/>
      </c>
      <c r="DX76" s="254" t="str">
        <f>IFERROR(IF(AND($DW76="fem",'Classificação geral'!$I69=2),'Classificação geral'!I69,""),"")</f>
        <v/>
      </c>
      <c r="DY76" s="254" t="str">
        <f>IFERROR(IF(AND($DW76="fem",'Classificação geral'!$I69=2),'Classificação geral'!AA69,""),"")</f>
        <v/>
      </c>
      <c r="DZ76" s="254" t="str">
        <f>IFERROR(IF(AND($DW76="fem",'Classificação geral'!$I69=2),'Classificação geral'!AC69,""),"")</f>
        <v/>
      </c>
      <c r="EA76" s="254" t="str">
        <f>IFERROR(IF(AND($DW76="fem",'Classificação geral'!$I69=2),'Classificação geral'!AD69,""),"")</f>
        <v/>
      </c>
      <c r="EB76" s="254" t="str">
        <f>IFERROR(IF(AND($DW76="fem",'Classificação geral'!$I69=2),'Classificação geral'!M69,""),"")</f>
        <v/>
      </c>
      <c r="EC76" s="254" t="str">
        <f>IFERROR(IF(AND($DW76="fem",'Classificação geral'!$I69=2),'Classificação geral'!AH69,""),"")</f>
        <v/>
      </c>
      <c r="ED76" s="256" t="str">
        <f>IFERROR(RANK(EC76,EC:EC,0)+ COUNTIF(EC$12:$EC74,EC76),"")</f>
        <v/>
      </c>
      <c r="EE76" s="244"/>
      <c r="EF76" s="254" t="str">
        <f>IFERROR(IF(AND('Classificação geral'!$H69="mas",'Classificação geral'!$I69=2,'Classificação geral'!$G69="Tapete"),'Classificação geral'!$A69,""),"")</f>
        <v/>
      </c>
      <c r="EG76" s="254" t="str">
        <f>IFERROR(IF(AND('Classificação geral'!$H69="mas",'Classificação geral'!$I69=2,'Classificação geral'!$G69="Tapete"),'Classificação geral'!$B69,""),"")</f>
        <v/>
      </c>
      <c r="EH76" s="255" t="str">
        <f>IF($EG76='Classificação geral'!$B69,'Classificação geral'!$C69,"")</f>
        <v/>
      </c>
      <c r="EI76" s="255" t="str">
        <f>IF($EG76='Classificação geral'!$B69,'Classificação geral'!$D69,"")</f>
        <v/>
      </c>
      <c r="EJ76" s="255" t="str">
        <f>IF($EG76='Classificação geral'!$B69,'Classificação geral'!$H69,"")</f>
        <v/>
      </c>
      <c r="EK76" s="254" t="str">
        <f>IFERROR(IF(AND($EJ76="mas",'Classificação geral'!$I69=2),'Classificação geral'!I69,""),"")</f>
        <v/>
      </c>
      <c r="EL76" s="254" t="str">
        <f>IFERROR(IF(AND($EJ76="mas",'Classificação geral'!$I69=2),'Classificação geral'!AA69,""),"")</f>
        <v/>
      </c>
      <c r="EM76" s="254" t="str">
        <f>IFERROR(IF(AND($EJ76="mas",'Classificação geral'!$I69=2),'Classificação geral'!AC69,""),"")</f>
        <v/>
      </c>
      <c r="EN76" s="254" t="str">
        <f>IFERROR(IF(AND($EJ76="mas",'Classificação geral'!$I69=2),'Classificação geral'!AD69,""),"")</f>
        <v/>
      </c>
      <c r="EO76" s="254" t="str">
        <f>IFERROR(IF(AND($EJ76="mas",'Classificação geral'!$I69=2),'Classificação geral'!M69,""),"")</f>
        <v/>
      </c>
      <c r="EP76" s="254" t="str">
        <f>IFERROR(IF(AND($EJ76="mas",'Classificação geral'!$I69=2),'Classificação geral'!AH69,""),"")</f>
        <v/>
      </c>
      <c r="EQ76" s="256" t="str">
        <f>IFERROR(RANK(EP76,EP:EP,0)+ COUNTIF($EP$12:EP$12,EP76),"")</f>
        <v/>
      </c>
      <c r="ER76" s="244"/>
      <c r="ES76" s="254" t="str">
        <f>IFERROR(IF(AND('Classificação geral'!$H69="fem",'Classificação geral'!$I69=3,'Classificação geral'!$G69="Tapete"),'Classificação geral'!$A69,""),"")</f>
        <v/>
      </c>
      <c r="ET76" s="254" t="str">
        <f>IFERROR(IF(AND('Classificação geral'!$H69="fem",'Classificação geral'!$I69=3,'Classificação geral'!$G69="Tapete"),'Classificação geral'!$B69,""),"")</f>
        <v/>
      </c>
      <c r="EU76" s="255" t="str">
        <f>IF($ET76='Classificação geral'!$B69,'Classificação geral'!$C69,"")</f>
        <v/>
      </c>
      <c r="EV76" s="255" t="str">
        <f>IF($ET76='Classificação geral'!$B69,'Classificação geral'!$D69,"")</f>
        <v/>
      </c>
      <c r="EW76" s="255" t="str">
        <f>IF($ET76='Classificação geral'!$B69,'Classificação geral'!$H69,"")</f>
        <v/>
      </c>
      <c r="EX76" s="255" t="str">
        <f>IF($EW76='Classificação geral'!$H69,'Classificação geral'!$I69,"")</f>
        <v/>
      </c>
      <c r="EY76" s="255" t="str">
        <f>IF($EX76='Classificação geral'!$I69,'Classificação geral'!$AA69,"")</f>
        <v/>
      </c>
      <c r="EZ76" s="255" t="str">
        <f>IF($EX76='Classificação geral'!$I69,'Classificação geral'!$AC69,"")</f>
        <v/>
      </c>
      <c r="FA76" s="255" t="str">
        <f>IF($EX76='Classificação geral'!$I69,'Classificação geral'!$AD69,"")</f>
        <v/>
      </c>
      <c r="FB76" s="255" t="str">
        <f>IF($EX76='Classificação geral'!$I69,'Classificação geral'!$M69,"")</f>
        <v/>
      </c>
      <c r="FC76" s="255" t="str">
        <f>IF($EX76='Classificação geral'!$I69,'Classificação geral'!$AH69,"")</f>
        <v/>
      </c>
      <c r="FD76" s="256" t="str">
        <f>IFERROR(RANK(FC76,FC:FC,0)+ COUNTIF($FC$12:FC74,FC76),"")</f>
        <v/>
      </c>
      <c r="FE76" s="244"/>
      <c r="FF76" s="254" t="str">
        <f>IFERROR(IF(AND('Classificação geral'!$H69="mas",'Classificação geral'!$I69=3,'Classificação geral'!$G69="Tapete"),'Classificação geral'!$A69,""),"")</f>
        <v/>
      </c>
      <c r="FG76" s="254" t="str">
        <f>IFERROR(IF(AND('Classificação geral'!$H69="mas",'Classificação geral'!$I69=3,'Classificação geral'!$G69="Tapete"),'Classificação geral'!$B69,""),"")</f>
        <v/>
      </c>
      <c r="FH76" s="255" t="str">
        <f>IF($FG76='Classificação geral'!$B69,'Classificação geral'!$C69,"")</f>
        <v/>
      </c>
      <c r="FI76" s="255" t="str">
        <f>IF($FG76='Classificação geral'!$B69,'Classificação geral'!$D69,"")</f>
        <v/>
      </c>
      <c r="FJ76" s="255" t="str">
        <f>IF($FG76='Classificação geral'!$B69,'Classificação geral'!$H69,"")</f>
        <v/>
      </c>
      <c r="FK76" s="254" t="str">
        <f>IFERROR(IF(AND($FJ76="mas",'Classificação geral'!$I69=3),'Classificação geral'!I69,""),"")</f>
        <v/>
      </c>
      <c r="FL76" s="254" t="str">
        <f>IFERROR(IF(AND($FJ76="mas",'Classificação geral'!$I69=3),'Classificação geral'!AA69,""),"")</f>
        <v/>
      </c>
      <c r="FM76" s="254" t="str">
        <f>IFERROR(IF(AND($FJ76="mas",'Classificação geral'!$I69=3),'Classificação geral'!AC69,""),"")</f>
        <v/>
      </c>
      <c r="FN76" s="254" t="str">
        <f>IFERROR(IF(AND($FJ76="mas",'Classificação geral'!$I69=3),'Classificação geral'!AD69,""),"")</f>
        <v/>
      </c>
      <c r="FO76" s="254" t="str">
        <f>IFERROR(IF(AND($FJ76="mas",'Classificação geral'!$I69=3),'Classificação geral'!M69,""),"")</f>
        <v/>
      </c>
      <c r="FP76" s="254" t="str">
        <f>IFERROR(IF(AND($FJ76="mas",'Classificação geral'!$I69=3),'Classificação geral'!AH69,""),"")</f>
        <v/>
      </c>
      <c r="FQ76" s="256" t="str">
        <f>IFERROR(RANK(FP76,FP:FP,0)+ COUNTIF(FP$12:$FP74,FP76),"")</f>
        <v/>
      </c>
    </row>
    <row r="77" spans="1:173" s="217" customFormat="1" ht="24.75" customHeight="1" x14ac:dyDescent="0.5">
      <c r="A77" s="210"/>
      <c r="B77" s="393"/>
      <c r="C77" s="292" t="str">
        <f t="shared" si="1"/>
        <v/>
      </c>
      <c r="D77" s="292" t="str">
        <f t="shared" si="2"/>
        <v/>
      </c>
      <c r="E77" s="292" t="str">
        <f t="shared" si="3"/>
        <v/>
      </c>
      <c r="F77" s="293" t="str">
        <f t="shared" si="4"/>
        <v/>
      </c>
      <c r="G77" s="293" t="str">
        <f t="shared" si="5"/>
        <v/>
      </c>
      <c r="H77" s="294" t="str">
        <f t="shared" si="6"/>
        <v/>
      </c>
      <c r="I77" s="294" t="str">
        <f t="shared" si="7"/>
        <v/>
      </c>
      <c r="J77" s="294" t="str">
        <f t="shared" si="8"/>
        <v/>
      </c>
      <c r="K77" s="294" t="str">
        <f t="shared" si="9"/>
        <v/>
      </c>
      <c r="L77" s="294" t="str">
        <f t="shared" si="10"/>
        <v/>
      </c>
      <c r="M77" s="295">
        <v>64</v>
      </c>
      <c r="N77" s="296"/>
      <c r="O77" s="296"/>
      <c r="P77" s="309" t="str">
        <f t="shared" si="11"/>
        <v/>
      </c>
      <c r="Q77" s="292" t="str">
        <f t="shared" si="12"/>
        <v/>
      </c>
      <c r="R77" s="292" t="str">
        <f t="shared" si="13"/>
        <v/>
      </c>
      <c r="S77" s="292" t="str">
        <f t="shared" si="14"/>
        <v/>
      </c>
      <c r="T77" s="293" t="str">
        <f t="shared" si="15"/>
        <v/>
      </c>
      <c r="U77" s="293" t="str">
        <f t="shared" si="16"/>
        <v/>
      </c>
      <c r="V77" s="294" t="str">
        <f t="shared" si="17"/>
        <v/>
      </c>
      <c r="W77" s="294" t="str">
        <f t="shared" si="18"/>
        <v/>
      </c>
      <c r="X77" s="294" t="str">
        <f t="shared" si="19"/>
        <v/>
      </c>
      <c r="Y77" s="294" t="str">
        <f t="shared" si="20"/>
        <v/>
      </c>
      <c r="Z77" s="294" t="str">
        <f t="shared" si="21"/>
        <v/>
      </c>
      <c r="AA77" s="295">
        <v>64</v>
      </c>
      <c r="AB77" s="296"/>
      <c r="AC77" s="297"/>
      <c r="AD77" s="310" t="str">
        <f t="shared" si="22"/>
        <v/>
      </c>
      <c r="AE77" s="292" t="str">
        <f t="shared" si="23"/>
        <v/>
      </c>
      <c r="AF77" s="292" t="str">
        <f t="shared" si="24"/>
        <v/>
      </c>
      <c r="AG77" s="293" t="str">
        <f t="shared" si="25"/>
        <v/>
      </c>
      <c r="AH77" s="293" t="str">
        <f t="shared" si="26"/>
        <v/>
      </c>
      <c r="AI77" s="293" t="str">
        <f t="shared" si="27"/>
        <v/>
      </c>
      <c r="AJ77" s="294" t="str">
        <f t="shared" si="28"/>
        <v/>
      </c>
      <c r="AK77" s="294" t="str">
        <f t="shared" si="29"/>
        <v/>
      </c>
      <c r="AL77" s="294" t="str">
        <f t="shared" si="30"/>
        <v/>
      </c>
      <c r="AM77" s="294" t="str">
        <f t="shared" si="31"/>
        <v/>
      </c>
      <c r="AN77" s="294" t="str">
        <f t="shared" si="32"/>
        <v/>
      </c>
      <c r="AO77" s="295">
        <v>64</v>
      </c>
      <c r="AP77" s="296"/>
      <c r="AQ77" s="296"/>
      <c r="AR77" s="310" t="str">
        <f t="shared" si="33"/>
        <v/>
      </c>
      <c r="AS77" s="292" t="str">
        <f t="shared" si="34"/>
        <v/>
      </c>
      <c r="AT77" s="292" t="str">
        <f t="shared" si="35"/>
        <v/>
      </c>
      <c r="AU77" s="293" t="str">
        <f t="shared" si="36"/>
        <v/>
      </c>
      <c r="AV77" s="293" t="str">
        <f t="shared" si="37"/>
        <v/>
      </c>
      <c r="AW77" s="293" t="str">
        <f t="shared" si="38"/>
        <v/>
      </c>
      <c r="AX77" s="294" t="str">
        <f t="shared" si="39"/>
        <v/>
      </c>
      <c r="AY77" s="294" t="str">
        <f t="shared" si="40"/>
        <v/>
      </c>
      <c r="AZ77" s="294" t="str">
        <f t="shared" si="41"/>
        <v/>
      </c>
      <c r="BA77" s="294" t="str">
        <f t="shared" si="42"/>
        <v/>
      </c>
      <c r="BB77" s="294" t="str">
        <f t="shared" si="43"/>
        <v/>
      </c>
      <c r="BC77" s="295">
        <v>64</v>
      </c>
      <c r="BD77" s="297"/>
      <c r="BE77" s="297"/>
      <c r="BF77" s="309" t="str">
        <f t="shared" si="44"/>
        <v/>
      </c>
      <c r="BG77" s="292" t="str">
        <f t="shared" si="45"/>
        <v/>
      </c>
      <c r="BH77" s="292" t="str">
        <f t="shared" si="46"/>
        <v/>
      </c>
      <c r="BI77" s="292" t="str">
        <f t="shared" si="47"/>
        <v/>
      </c>
      <c r="BJ77" s="293" t="str">
        <f t="shared" si="48"/>
        <v/>
      </c>
      <c r="BK77" s="293" t="str">
        <f t="shared" si="49"/>
        <v/>
      </c>
      <c r="BL77" s="293" t="str">
        <f t="shared" si="50"/>
        <v/>
      </c>
      <c r="BM77" s="293" t="str">
        <f t="shared" si="51"/>
        <v/>
      </c>
      <c r="BN77" s="293" t="str">
        <f t="shared" si="52"/>
        <v/>
      </c>
      <c r="BO77" s="293" t="str">
        <f t="shared" si="53"/>
        <v/>
      </c>
      <c r="BP77" s="294" t="str">
        <f t="shared" si="54"/>
        <v/>
      </c>
      <c r="BQ77" s="295">
        <v>64</v>
      </c>
      <c r="BR77" s="296"/>
      <c r="BS77" s="296"/>
      <c r="BT77" s="309" t="str">
        <f t="shared" si="55"/>
        <v/>
      </c>
      <c r="BU77" s="292" t="str">
        <f t="shared" si="56"/>
        <v/>
      </c>
      <c r="BV77" s="292" t="str">
        <f t="shared" si="57"/>
        <v/>
      </c>
      <c r="BW77" s="292" t="str">
        <f t="shared" si="58"/>
        <v/>
      </c>
      <c r="BX77" s="293" t="str">
        <f t="shared" si="59"/>
        <v/>
      </c>
      <c r="BY77" s="293" t="str">
        <f t="shared" si="60"/>
        <v/>
      </c>
      <c r="BZ77" s="294" t="str">
        <f t="shared" si="61"/>
        <v/>
      </c>
      <c r="CA77" s="294" t="str">
        <f t="shared" si="62"/>
        <v/>
      </c>
      <c r="CB77" s="294" t="str">
        <f t="shared" si="63"/>
        <v/>
      </c>
      <c r="CC77" s="294" t="str">
        <f t="shared" si="64"/>
        <v/>
      </c>
      <c r="CD77" s="294" t="str">
        <f t="shared" si="65"/>
        <v/>
      </c>
      <c r="CE77" s="295">
        <v>64</v>
      </c>
      <c r="CF77" s="393"/>
      <c r="CG77" s="393"/>
      <c r="CH77" s="393"/>
      <c r="CI77" s="393"/>
      <c r="CJ77" s="393"/>
      <c r="CK77" s="393"/>
      <c r="CL77" s="393"/>
      <c r="CM77" s="393"/>
      <c r="CN77" s="393"/>
      <c r="CO77" s="393"/>
      <c r="CP77" s="393"/>
      <c r="CQ77" s="393"/>
      <c r="CR77" s="393"/>
      <c r="CS77" s="254" t="str">
        <f>IFERROR(IF(AND('Classificação geral'!$H70="FEM",'Classificação geral'!$I70=1,'Classificação geral'!G70="Tapete"),'Classificação geral'!A70,""),"")</f>
        <v/>
      </c>
      <c r="CT77" s="254" t="str">
        <f>IFERROR(IF(AND('Classificação geral'!$H70="FEM",'Classificação geral'!$I70=1,'Classificação geral'!G70="Tapete"),'Classificação geral'!$B70,""),"")</f>
        <v/>
      </c>
      <c r="CU77" s="255" t="str">
        <f>IF($CT77='Classificação geral'!$B70,'Classificação geral'!$C70,"")</f>
        <v/>
      </c>
      <c r="CV77" s="255" t="str">
        <f>IF($CT77='Classificação geral'!$B70,'Classificação geral'!$D70,"")</f>
        <v/>
      </c>
      <c r="CW77" s="255" t="str">
        <f>IF($CT77='Classificação geral'!$B70,'Classificação geral'!$H70,"")</f>
        <v/>
      </c>
      <c r="CX77" s="255" t="str">
        <f>IF($CW77='Classificação geral'!$H70,'Classificação geral'!$I70,"")</f>
        <v/>
      </c>
      <c r="CY77" s="255" t="str">
        <f>IF($CX77='Classificação geral'!$I70,'Classificação geral'!$AA70,"")</f>
        <v/>
      </c>
      <c r="CZ77" s="255" t="str">
        <f>IF($CX77='Classificação geral'!$I70,'Classificação geral'!$AC70,"")</f>
        <v/>
      </c>
      <c r="DA77" s="255" t="str">
        <f>IF($CX77='Classificação geral'!$I70,'Classificação geral'!$AD70,"")</f>
        <v/>
      </c>
      <c r="DB77" s="255" t="str">
        <f>IF($CX77='Classificação geral'!$I70,'Classificação geral'!$M70,"")</f>
        <v/>
      </c>
      <c r="DC77" s="255" t="str">
        <f>IF($CX77='Classificação geral'!$I70,'Classificação geral'!$AH70,"")</f>
        <v/>
      </c>
      <c r="DD77" s="256" t="str">
        <f>IFERROR(RANK(DC77,DC:DC,0)+ COUNTIF($DC$12:DC76,DC77),"")</f>
        <v/>
      </c>
      <c r="DE77" s="209"/>
      <c r="DF77" s="254" t="str">
        <f>IFERROR(IF(AND('Classificação geral'!$H70="mas",'Classificação geral'!$I70=1,'Classificação geral'!$G70="Tapete"),'Classificação geral'!$A70,""),"")</f>
        <v/>
      </c>
      <c r="DG77" s="254" t="str">
        <f>IFERROR(IF(AND('Classificação geral'!$H70="mas",'Classificação geral'!$I70=1,'Classificação geral'!$G70="Tapete"),'Classificação geral'!$B70,""),"")</f>
        <v/>
      </c>
      <c r="DH77" s="255" t="str">
        <f>IF($DG77='Classificação geral'!$B70,'Classificação geral'!$C70,"")</f>
        <v/>
      </c>
      <c r="DI77" s="255" t="str">
        <f>IF($DG77='Classificação geral'!$B70,'Classificação geral'!$D70,"")</f>
        <v/>
      </c>
      <c r="DJ77" s="255" t="str">
        <f>IF($DG77='Classificação geral'!$B70,'Classificação geral'!$H70,"")</f>
        <v/>
      </c>
      <c r="DK77" s="254" t="str">
        <f>IFERROR(IF(AND($DJ77="mas",'Classificação geral'!$I70=1),'Classificação geral'!I70,""),"")</f>
        <v/>
      </c>
      <c r="DL77" s="254" t="str">
        <f>IFERROR(IF(AND($DJ77="mas",'Classificação geral'!$I70=1),'Classificação geral'!AA70,""),"")</f>
        <v/>
      </c>
      <c r="DM77" s="254" t="str">
        <f>IFERROR(IF(AND($DJ77="mas",'Classificação geral'!$I70=1),'Classificação geral'!AC70,""),"")</f>
        <v/>
      </c>
      <c r="DN77" s="254" t="str">
        <f>IFERROR(IF(AND($DJ77="mas",'Classificação geral'!$I70=1),'Classificação geral'!AD70,""),"")</f>
        <v/>
      </c>
      <c r="DO77" s="254" t="str">
        <f>IFERROR(IF(AND($DJ77="mas",'Classificação geral'!$I70=1),'Classificação geral'!M70,""),"")</f>
        <v/>
      </c>
      <c r="DP77" s="254" t="str">
        <f>IFERROR(IF(AND($DJ77="mas",'Classificação geral'!$I70=1),'Classificação geral'!AH70,""),"")</f>
        <v/>
      </c>
      <c r="DQ77" s="256" t="str">
        <f>IFERROR(RANK(DP77,DP:DP,0)+ COUNTIF($DP$12:DP76,DP77),"")</f>
        <v/>
      </c>
      <c r="DR77" s="209"/>
      <c r="DS77" s="254" t="str">
        <f>IFERROR(IF(AND('Classificação geral'!$H70="fem",'Classificação geral'!$I70=2,'Classificação geral'!$G70="Tapete"),'Classificação geral'!$A70,""),"")</f>
        <v/>
      </c>
      <c r="DT77" s="254" t="str">
        <f>IFERROR(IF(AND('Classificação geral'!$H70="fem",'Classificação geral'!$I70=2,'Classificação geral'!$G70="Tapete"),'Classificação geral'!$B70,""),"")</f>
        <v/>
      </c>
      <c r="DU77" s="255" t="str">
        <f>IF($DT77='Classificação geral'!$B70,'Classificação geral'!$C70,"")</f>
        <v/>
      </c>
      <c r="DV77" s="255" t="str">
        <f>IF($DT77='Classificação geral'!$B70,'Classificação geral'!$D70,"")</f>
        <v/>
      </c>
      <c r="DW77" s="255" t="str">
        <f>IF($DT77='Classificação geral'!$B70,'Classificação geral'!$H70,"")</f>
        <v/>
      </c>
      <c r="DX77" s="254" t="str">
        <f>IFERROR(IF(AND($DW77="fem",'Classificação geral'!$I70=2),'Classificação geral'!I70,""),"")</f>
        <v/>
      </c>
      <c r="DY77" s="254" t="str">
        <f>IFERROR(IF(AND($DW77="fem",'Classificação geral'!$I70=2),'Classificação geral'!AA70,""),"")</f>
        <v/>
      </c>
      <c r="DZ77" s="254" t="str">
        <f>IFERROR(IF(AND($DW77="fem",'Classificação geral'!$I70=2),'Classificação geral'!AC70,""),"")</f>
        <v/>
      </c>
      <c r="EA77" s="254" t="str">
        <f>IFERROR(IF(AND($DW77="fem",'Classificação geral'!$I70=2),'Classificação geral'!AD70,""),"")</f>
        <v/>
      </c>
      <c r="EB77" s="254" t="str">
        <f>IFERROR(IF(AND($DW77="fem",'Classificação geral'!$I70=2),'Classificação geral'!M70,""),"")</f>
        <v/>
      </c>
      <c r="EC77" s="254" t="str">
        <f>IFERROR(IF(AND($DW77="fem",'Classificação geral'!$I70=2),'Classificação geral'!AH70,""),"")</f>
        <v/>
      </c>
      <c r="ED77" s="256" t="str">
        <f>IFERROR(RANK(EC77,EC:EC,0)+ COUNTIF(EC$12:$EC75,EC77),"")</f>
        <v/>
      </c>
      <c r="EE77" s="244"/>
      <c r="EF77" s="254" t="str">
        <f>IFERROR(IF(AND('Classificação geral'!$H70="mas",'Classificação geral'!$I70=2,'Classificação geral'!$G70="Tapete"),'Classificação geral'!$A70,""),"")</f>
        <v/>
      </c>
      <c r="EG77" s="254" t="str">
        <f>IFERROR(IF(AND('Classificação geral'!$H70="mas",'Classificação geral'!$I70=2,'Classificação geral'!$G70="Tapete"),'Classificação geral'!$B70,""),"")</f>
        <v/>
      </c>
      <c r="EH77" s="255" t="str">
        <f>IF($EG77='Classificação geral'!$B70,'Classificação geral'!$C70,"")</f>
        <v/>
      </c>
      <c r="EI77" s="255" t="str">
        <f>IF($EG77='Classificação geral'!$B70,'Classificação geral'!$D70,"")</f>
        <v/>
      </c>
      <c r="EJ77" s="255" t="str">
        <f>IF($EG77='Classificação geral'!$B70,'Classificação geral'!$H70,"")</f>
        <v/>
      </c>
      <c r="EK77" s="254" t="str">
        <f>IFERROR(IF(AND($EJ77="mas",'Classificação geral'!$I70=2),'Classificação geral'!I70,""),"")</f>
        <v/>
      </c>
      <c r="EL77" s="254" t="str">
        <f>IFERROR(IF(AND($EJ77="mas",'Classificação geral'!$I70=2),'Classificação geral'!AA70,""),"")</f>
        <v/>
      </c>
      <c r="EM77" s="254" t="str">
        <f>IFERROR(IF(AND($EJ77="mas",'Classificação geral'!$I70=2),'Classificação geral'!AC70,""),"")</f>
        <v/>
      </c>
      <c r="EN77" s="254" t="str">
        <f>IFERROR(IF(AND($EJ77="mas",'Classificação geral'!$I70=2),'Classificação geral'!AD70,""),"")</f>
        <v/>
      </c>
      <c r="EO77" s="254" t="str">
        <f>IFERROR(IF(AND($EJ77="mas",'Classificação geral'!$I70=2),'Classificação geral'!M70,""),"")</f>
        <v/>
      </c>
      <c r="EP77" s="254" t="str">
        <f>IFERROR(IF(AND($EJ77="mas",'Classificação geral'!$I70=2),'Classificação geral'!AH70,""),"")</f>
        <v/>
      </c>
      <c r="EQ77" s="256" t="str">
        <f>IFERROR(RANK(EP77,EP:EP,0)+ COUNTIF($EP$12:EP$12,EP77),"")</f>
        <v/>
      </c>
      <c r="ER77" s="244"/>
      <c r="ES77" s="254" t="str">
        <f>IFERROR(IF(AND('Classificação geral'!$H70="fem",'Classificação geral'!$I70=3,'Classificação geral'!$G70="Tapete"),'Classificação geral'!$A70,""),"")</f>
        <v/>
      </c>
      <c r="ET77" s="254" t="str">
        <f>IFERROR(IF(AND('Classificação geral'!$H70="fem",'Classificação geral'!$I70=3,'Classificação geral'!$G70="Tapete"),'Classificação geral'!$B70,""),"")</f>
        <v/>
      </c>
      <c r="EU77" s="255" t="str">
        <f>IF($ET77='Classificação geral'!$B70,'Classificação geral'!$C70,"")</f>
        <v/>
      </c>
      <c r="EV77" s="255" t="str">
        <f>IF($ET77='Classificação geral'!$B70,'Classificação geral'!$D70,"")</f>
        <v/>
      </c>
      <c r="EW77" s="255" t="str">
        <f>IF($ET77='Classificação geral'!$B70,'Classificação geral'!$H70,"")</f>
        <v/>
      </c>
      <c r="EX77" s="255" t="str">
        <f>IF($EW77='Classificação geral'!$H70,'Classificação geral'!$I70,"")</f>
        <v/>
      </c>
      <c r="EY77" s="255" t="str">
        <f>IF($EX77='Classificação geral'!$I70,'Classificação geral'!$AA70,"")</f>
        <v/>
      </c>
      <c r="EZ77" s="255" t="str">
        <f>IF($EX77='Classificação geral'!$I70,'Classificação geral'!$AC70,"")</f>
        <v/>
      </c>
      <c r="FA77" s="255" t="str">
        <f>IF($EX77='Classificação geral'!$I70,'Classificação geral'!$AD70,"")</f>
        <v/>
      </c>
      <c r="FB77" s="255" t="str">
        <f>IF($EX77='Classificação geral'!$I70,'Classificação geral'!$M70,"")</f>
        <v/>
      </c>
      <c r="FC77" s="255" t="str">
        <f>IF($EX77='Classificação geral'!$I70,'Classificação geral'!$AH70,"")</f>
        <v/>
      </c>
      <c r="FD77" s="256" t="str">
        <f>IFERROR(RANK(FC77,FC:FC,0)+ COUNTIF($FC$12:FC75,FC77),"")</f>
        <v/>
      </c>
      <c r="FE77" s="244"/>
      <c r="FF77" s="254" t="str">
        <f>IFERROR(IF(AND('Classificação geral'!$H70="mas",'Classificação geral'!$I70=3,'Classificação geral'!$G70="Tapete"),'Classificação geral'!$A70,""),"")</f>
        <v/>
      </c>
      <c r="FG77" s="254" t="str">
        <f>IFERROR(IF(AND('Classificação geral'!$H70="mas",'Classificação geral'!$I70=3,'Classificação geral'!$G70="Tapete"),'Classificação geral'!$B70,""),"")</f>
        <v/>
      </c>
      <c r="FH77" s="255" t="str">
        <f>IF($FG77='Classificação geral'!$B70,'Classificação geral'!$C70,"")</f>
        <v/>
      </c>
      <c r="FI77" s="255" t="str">
        <f>IF($FG77='Classificação geral'!$B70,'Classificação geral'!$D70,"")</f>
        <v/>
      </c>
      <c r="FJ77" s="255" t="str">
        <f>IF($FG77='Classificação geral'!$B70,'Classificação geral'!$H70,"")</f>
        <v/>
      </c>
      <c r="FK77" s="254" t="str">
        <f>IFERROR(IF(AND($FJ77="mas",'Classificação geral'!$I70=3),'Classificação geral'!I70,""),"")</f>
        <v/>
      </c>
      <c r="FL77" s="254" t="str">
        <f>IFERROR(IF(AND($FJ77="mas",'Classificação geral'!$I70=3),'Classificação geral'!AA70,""),"")</f>
        <v/>
      </c>
      <c r="FM77" s="254" t="str">
        <f>IFERROR(IF(AND($FJ77="mas",'Classificação geral'!$I70=3),'Classificação geral'!AC70,""),"")</f>
        <v/>
      </c>
      <c r="FN77" s="254" t="str">
        <f>IFERROR(IF(AND($FJ77="mas",'Classificação geral'!$I70=3),'Classificação geral'!AD70,""),"")</f>
        <v/>
      </c>
      <c r="FO77" s="254" t="str">
        <f>IFERROR(IF(AND($FJ77="mas",'Classificação geral'!$I70=3),'Classificação geral'!M70,""),"")</f>
        <v/>
      </c>
      <c r="FP77" s="254" t="str">
        <f>IFERROR(IF(AND($FJ77="mas",'Classificação geral'!$I70=3),'Classificação geral'!AH70,""),"")</f>
        <v/>
      </c>
      <c r="FQ77" s="256" t="str">
        <f>IFERROR(RANK(FP77,FP:FP,0)+ COUNTIF(FP$12:$FP75,FP77),"")</f>
        <v/>
      </c>
    </row>
    <row r="78" spans="1:173" s="217" customFormat="1" ht="24.75" customHeight="1" x14ac:dyDescent="0.5">
      <c r="A78" s="210"/>
      <c r="B78" s="393"/>
      <c r="C78" s="292" t="str">
        <f t="shared" si="1"/>
        <v/>
      </c>
      <c r="D78" s="292" t="str">
        <f t="shared" si="2"/>
        <v/>
      </c>
      <c r="E78" s="292" t="str">
        <f t="shared" si="3"/>
        <v/>
      </c>
      <c r="F78" s="293" t="str">
        <f t="shared" si="4"/>
        <v/>
      </c>
      <c r="G78" s="293" t="str">
        <f t="shared" si="5"/>
        <v/>
      </c>
      <c r="H78" s="294" t="str">
        <f t="shared" si="6"/>
        <v/>
      </c>
      <c r="I78" s="294" t="str">
        <f t="shared" si="7"/>
        <v/>
      </c>
      <c r="J78" s="294" t="str">
        <f t="shared" si="8"/>
        <v/>
      </c>
      <c r="K78" s="294" t="str">
        <f t="shared" si="9"/>
        <v/>
      </c>
      <c r="L78" s="294" t="str">
        <f t="shared" si="10"/>
        <v/>
      </c>
      <c r="M78" s="295">
        <v>65</v>
      </c>
      <c r="N78" s="296"/>
      <c r="O78" s="296"/>
      <c r="P78" s="309" t="str">
        <f t="shared" si="11"/>
        <v/>
      </c>
      <c r="Q78" s="292" t="str">
        <f t="shared" si="12"/>
        <v/>
      </c>
      <c r="R78" s="292" t="str">
        <f t="shared" si="13"/>
        <v/>
      </c>
      <c r="S78" s="292" t="str">
        <f t="shared" si="14"/>
        <v/>
      </c>
      <c r="T78" s="293" t="str">
        <f t="shared" si="15"/>
        <v/>
      </c>
      <c r="U78" s="293" t="str">
        <f t="shared" si="16"/>
        <v/>
      </c>
      <c r="V78" s="294" t="str">
        <f t="shared" si="17"/>
        <v/>
      </c>
      <c r="W78" s="294" t="str">
        <f t="shared" si="18"/>
        <v/>
      </c>
      <c r="X78" s="294" t="str">
        <f t="shared" si="19"/>
        <v/>
      </c>
      <c r="Y78" s="294" t="str">
        <f t="shared" si="20"/>
        <v/>
      </c>
      <c r="Z78" s="294" t="str">
        <f t="shared" si="21"/>
        <v/>
      </c>
      <c r="AA78" s="295">
        <v>65</v>
      </c>
      <c r="AB78" s="296"/>
      <c r="AC78" s="297"/>
      <c r="AD78" s="310" t="str">
        <f t="shared" si="22"/>
        <v/>
      </c>
      <c r="AE78" s="292" t="str">
        <f t="shared" si="23"/>
        <v/>
      </c>
      <c r="AF78" s="292" t="str">
        <f t="shared" si="24"/>
        <v/>
      </c>
      <c r="AG78" s="293" t="str">
        <f t="shared" si="25"/>
        <v/>
      </c>
      <c r="AH78" s="293" t="str">
        <f t="shared" si="26"/>
        <v/>
      </c>
      <c r="AI78" s="293" t="str">
        <f t="shared" si="27"/>
        <v/>
      </c>
      <c r="AJ78" s="294" t="str">
        <f t="shared" si="28"/>
        <v/>
      </c>
      <c r="AK78" s="294" t="str">
        <f t="shared" si="29"/>
        <v/>
      </c>
      <c r="AL78" s="294" t="str">
        <f t="shared" si="30"/>
        <v/>
      </c>
      <c r="AM78" s="294" t="str">
        <f t="shared" si="31"/>
        <v/>
      </c>
      <c r="AN78" s="294" t="str">
        <f t="shared" si="32"/>
        <v/>
      </c>
      <c r="AO78" s="295">
        <v>65</v>
      </c>
      <c r="AP78" s="296"/>
      <c r="AQ78" s="296"/>
      <c r="AR78" s="310" t="str">
        <f t="shared" si="33"/>
        <v/>
      </c>
      <c r="AS78" s="292" t="str">
        <f t="shared" si="34"/>
        <v/>
      </c>
      <c r="AT78" s="292" t="str">
        <f t="shared" si="35"/>
        <v/>
      </c>
      <c r="AU78" s="293" t="str">
        <f t="shared" si="36"/>
        <v/>
      </c>
      <c r="AV78" s="293" t="str">
        <f t="shared" si="37"/>
        <v/>
      </c>
      <c r="AW78" s="293" t="str">
        <f t="shared" si="38"/>
        <v/>
      </c>
      <c r="AX78" s="294" t="str">
        <f t="shared" si="39"/>
        <v/>
      </c>
      <c r="AY78" s="294" t="str">
        <f t="shared" si="40"/>
        <v/>
      </c>
      <c r="AZ78" s="294" t="str">
        <f t="shared" si="41"/>
        <v/>
      </c>
      <c r="BA78" s="294" t="str">
        <f t="shared" si="42"/>
        <v/>
      </c>
      <c r="BB78" s="294" t="str">
        <f t="shared" si="43"/>
        <v/>
      </c>
      <c r="BC78" s="295">
        <v>65</v>
      </c>
      <c r="BD78" s="297"/>
      <c r="BE78" s="297"/>
      <c r="BF78" s="309" t="str">
        <f t="shared" si="44"/>
        <v/>
      </c>
      <c r="BG78" s="292" t="str">
        <f t="shared" si="45"/>
        <v/>
      </c>
      <c r="BH78" s="292" t="str">
        <f t="shared" si="46"/>
        <v/>
      </c>
      <c r="BI78" s="292" t="str">
        <f t="shared" si="47"/>
        <v/>
      </c>
      <c r="BJ78" s="293" t="str">
        <f t="shared" si="48"/>
        <v/>
      </c>
      <c r="BK78" s="293" t="str">
        <f t="shared" si="49"/>
        <v/>
      </c>
      <c r="BL78" s="293" t="str">
        <f t="shared" si="50"/>
        <v/>
      </c>
      <c r="BM78" s="293" t="str">
        <f t="shared" si="51"/>
        <v/>
      </c>
      <c r="BN78" s="293" t="str">
        <f t="shared" si="52"/>
        <v/>
      </c>
      <c r="BO78" s="293" t="str">
        <f t="shared" si="53"/>
        <v/>
      </c>
      <c r="BP78" s="294" t="str">
        <f t="shared" si="54"/>
        <v/>
      </c>
      <c r="BQ78" s="295">
        <v>65</v>
      </c>
      <c r="BR78" s="296"/>
      <c r="BS78" s="296"/>
      <c r="BT78" s="309" t="str">
        <f t="shared" si="55"/>
        <v/>
      </c>
      <c r="BU78" s="292" t="str">
        <f t="shared" si="56"/>
        <v/>
      </c>
      <c r="BV78" s="292" t="str">
        <f t="shared" si="57"/>
        <v/>
      </c>
      <c r="BW78" s="292" t="str">
        <f t="shared" si="58"/>
        <v/>
      </c>
      <c r="BX78" s="293" t="str">
        <f t="shared" si="59"/>
        <v/>
      </c>
      <c r="BY78" s="293" t="str">
        <f t="shared" si="60"/>
        <v/>
      </c>
      <c r="BZ78" s="294" t="str">
        <f t="shared" si="61"/>
        <v/>
      </c>
      <c r="CA78" s="294" t="str">
        <f t="shared" si="62"/>
        <v/>
      </c>
      <c r="CB78" s="294" t="str">
        <f t="shared" si="63"/>
        <v/>
      </c>
      <c r="CC78" s="294" t="str">
        <f t="shared" si="64"/>
        <v/>
      </c>
      <c r="CD78" s="294" t="str">
        <f t="shared" si="65"/>
        <v/>
      </c>
      <c r="CE78" s="295">
        <v>65</v>
      </c>
      <c r="CF78" s="393"/>
      <c r="CG78" s="393"/>
      <c r="CH78" s="393"/>
      <c r="CI78" s="393"/>
      <c r="CJ78" s="393"/>
      <c r="CK78" s="393"/>
      <c r="CL78" s="393"/>
      <c r="CM78" s="393"/>
      <c r="CN78" s="393"/>
      <c r="CO78" s="393"/>
      <c r="CP78" s="393"/>
      <c r="CQ78" s="393"/>
      <c r="CR78" s="393"/>
      <c r="CS78" s="254" t="str">
        <f>IFERROR(IF(AND('Classificação geral'!$H71="FEM",'Classificação geral'!$I71=1,'Classificação geral'!G71="Tapete"),'Classificação geral'!A71,""),"")</f>
        <v/>
      </c>
      <c r="CT78" s="254" t="str">
        <f>IFERROR(IF(AND('Classificação geral'!$H71="FEM",'Classificação geral'!$I71=1,'Classificação geral'!G71="Tapete"),'Classificação geral'!$B71,""),"")</f>
        <v/>
      </c>
      <c r="CU78" s="255" t="str">
        <f>IF($CT78='Classificação geral'!$B71,'Classificação geral'!$C71,"")</f>
        <v/>
      </c>
      <c r="CV78" s="255" t="str">
        <f>IF($CT78='Classificação geral'!$B71,'Classificação geral'!$D71,"")</f>
        <v/>
      </c>
      <c r="CW78" s="255" t="str">
        <f>IF($CT78='Classificação geral'!$B71,'Classificação geral'!$H71,"")</f>
        <v/>
      </c>
      <c r="CX78" s="255" t="str">
        <f>IF($CW78='Classificação geral'!$H71,'Classificação geral'!$I71,"")</f>
        <v/>
      </c>
      <c r="CY78" s="255" t="str">
        <f>IF($CX78='Classificação geral'!$I71,'Classificação geral'!$AA71,"")</f>
        <v/>
      </c>
      <c r="CZ78" s="255" t="str">
        <f>IF($CX78='Classificação geral'!$I71,'Classificação geral'!$AC71,"")</f>
        <v/>
      </c>
      <c r="DA78" s="255" t="str">
        <f>IF($CX78='Classificação geral'!$I71,'Classificação geral'!$AD71,"")</f>
        <v/>
      </c>
      <c r="DB78" s="255" t="str">
        <f>IF($CX78='Classificação geral'!$I71,'Classificação geral'!$M71,"")</f>
        <v/>
      </c>
      <c r="DC78" s="255" t="str">
        <f>IF($CX78='Classificação geral'!$I71,'Classificação geral'!$AH71,"")</f>
        <v/>
      </c>
      <c r="DD78" s="256" t="str">
        <f>IFERROR(RANK(DC78,DC:DC,0)+ COUNTIF($DC$12:DC77,DC78),"")</f>
        <v/>
      </c>
      <c r="DE78" s="209"/>
      <c r="DF78" s="254" t="str">
        <f>IFERROR(IF(AND('Classificação geral'!$H71="mas",'Classificação geral'!$I71=1,'Classificação geral'!$G71="Tapete"),'Classificação geral'!$A71,""),"")</f>
        <v/>
      </c>
      <c r="DG78" s="254" t="str">
        <f>IFERROR(IF(AND('Classificação geral'!$H71="mas",'Classificação geral'!$I71=1,'Classificação geral'!$G71="Tapete"),'Classificação geral'!$B71,""),"")</f>
        <v/>
      </c>
      <c r="DH78" s="255" t="str">
        <f>IF($DG78='Classificação geral'!$B71,'Classificação geral'!$C71,"")</f>
        <v/>
      </c>
      <c r="DI78" s="255" t="str">
        <f>IF($DG78='Classificação geral'!$B71,'Classificação geral'!$D71,"")</f>
        <v/>
      </c>
      <c r="DJ78" s="255" t="str">
        <f>IF($DG78='Classificação geral'!$B71,'Classificação geral'!$H71,"")</f>
        <v/>
      </c>
      <c r="DK78" s="254" t="str">
        <f>IFERROR(IF(AND($DJ78="mas",'Classificação geral'!$I71=1),'Classificação geral'!I71,""),"")</f>
        <v/>
      </c>
      <c r="DL78" s="254" t="str">
        <f>IFERROR(IF(AND($DJ78="mas",'Classificação geral'!$I71=1),'Classificação geral'!AA71,""),"")</f>
        <v/>
      </c>
      <c r="DM78" s="254" t="str">
        <f>IFERROR(IF(AND($DJ78="mas",'Classificação geral'!$I71=1),'Classificação geral'!AC71,""),"")</f>
        <v/>
      </c>
      <c r="DN78" s="254" t="str">
        <f>IFERROR(IF(AND($DJ78="mas",'Classificação geral'!$I71=1),'Classificação geral'!AD71,""),"")</f>
        <v/>
      </c>
      <c r="DO78" s="254" t="str">
        <f>IFERROR(IF(AND($DJ78="mas",'Classificação geral'!$I71=1),'Classificação geral'!M71,""),"")</f>
        <v/>
      </c>
      <c r="DP78" s="254" t="str">
        <f>IFERROR(IF(AND($DJ78="mas",'Classificação geral'!$I71=1),'Classificação geral'!AH71,""),"")</f>
        <v/>
      </c>
      <c r="DQ78" s="256" t="str">
        <f>IFERROR(RANK(DP78,DP:DP,0)+ COUNTIF($DP$12:DP77,DP78),"")</f>
        <v/>
      </c>
      <c r="DR78" s="209"/>
      <c r="DS78" s="254" t="str">
        <f>IFERROR(IF(AND('Classificação geral'!$H71="fem",'Classificação geral'!$I71=2,'Classificação geral'!$G71="Tapete"),'Classificação geral'!$A71,""),"")</f>
        <v/>
      </c>
      <c r="DT78" s="254" t="str">
        <f>IFERROR(IF(AND('Classificação geral'!$H71="fem",'Classificação geral'!$I71=2,'Classificação geral'!$G71="Tapete"),'Classificação geral'!$B71,""),"")</f>
        <v/>
      </c>
      <c r="DU78" s="255" t="str">
        <f>IF($DT78='Classificação geral'!$B71,'Classificação geral'!$C71,"")</f>
        <v/>
      </c>
      <c r="DV78" s="255" t="str">
        <f>IF($DT78='Classificação geral'!$B71,'Classificação geral'!$D71,"")</f>
        <v/>
      </c>
      <c r="DW78" s="255" t="str">
        <f>IF($DT78='Classificação geral'!$B71,'Classificação geral'!$H71,"")</f>
        <v/>
      </c>
      <c r="DX78" s="254" t="str">
        <f>IFERROR(IF(AND($DW78="fem",'Classificação geral'!$I71=2),'Classificação geral'!I71,""),"")</f>
        <v/>
      </c>
      <c r="DY78" s="254" t="str">
        <f>IFERROR(IF(AND($DW78="fem",'Classificação geral'!$I71=2),'Classificação geral'!AA71,""),"")</f>
        <v/>
      </c>
      <c r="DZ78" s="254" t="str">
        <f>IFERROR(IF(AND($DW78="fem",'Classificação geral'!$I71=2),'Classificação geral'!AC71,""),"")</f>
        <v/>
      </c>
      <c r="EA78" s="254" t="str">
        <f>IFERROR(IF(AND($DW78="fem",'Classificação geral'!$I71=2),'Classificação geral'!AD71,""),"")</f>
        <v/>
      </c>
      <c r="EB78" s="254" t="str">
        <f>IFERROR(IF(AND($DW78="fem",'Classificação geral'!$I71=2),'Classificação geral'!M71,""),"")</f>
        <v/>
      </c>
      <c r="EC78" s="254" t="str">
        <f>IFERROR(IF(AND($DW78="fem",'Classificação geral'!$I71=2),'Classificação geral'!AH71,""),"")</f>
        <v/>
      </c>
      <c r="ED78" s="256" t="str">
        <f>IFERROR(RANK(EC78,EC:EC,0)+ COUNTIF(EC$12:$EC76,EC78),"")</f>
        <v/>
      </c>
      <c r="EE78" s="244"/>
      <c r="EF78" s="254" t="str">
        <f>IFERROR(IF(AND('Classificação geral'!$H71="mas",'Classificação geral'!$I71=2,'Classificação geral'!$G71="Tapete"),'Classificação geral'!$A71,""),"")</f>
        <v/>
      </c>
      <c r="EG78" s="254" t="str">
        <f>IFERROR(IF(AND('Classificação geral'!$H71="mas",'Classificação geral'!$I71=2,'Classificação geral'!$G71="Tapete"),'Classificação geral'!$B71,""),"")</f>
        <v/>
      </c>
      <c r="EH78" s="255" t="str">
        <f>IF($EG78='Classificação geral'!$B71,'Classificação geral'!$C71,"")</f>
        <v/>
      </c>
      <c r="EI78" s="255" t="str">
        <f>IF($EG78='Classificação geral'!$B71,'Classificação geral'!$D71,"")</f>
        <v/>
      </c>
      <c r="EJ78" s="255" t="str">
        <f>IF($EG78='Classificação geral'!$B71,'Classificação geral'!$H71,"")</f>
        <v/>
      </c>
      <c r="EK78" s="254" t="str">
        <f>IFERROR(IF(AND($EJ78="mas",'Classificação geral'!$I71=2),'Classificação geral'!I71,""),"")</f>
        <v/>
      </c>
      <c r="EL78" s="254" t="str">
        <f>IFERROR(IF(AND($EJ78="mas",'Classificação geral'!$I71=2),'Classificação geral'!AA71,""),"")</f>
        <v/>
      </c>
      <c r="EM78" s="254" t="str">
        <f>IFERROR(IF(AND($EJ78="mas",'Classificação geral'!$I71=2),'Classificação geral'!AC71,""),"")</f>
        <v/>
      </c>
      <c r="EN78" s="254" t="str">
        <f>IFERROR(IF(AND($EJ78="mas",'Classificação geral'!$I71=2),'Classificação geral'!AD71,""),"")</f>
        <v/>
      </c>
      <c r="EO78" s="254" t="str">
        <f>IFERROR(IF(AND($EJ78="mas",'Classificação geral'!$I71=2),'Classificação geral'!M71,""),"")</f>
        <v/>
      </c>
      <c r="EP78" s="254" t="str">
        <f>IFERROR(IF(AND($EJ78="mas",'Classificação geral'!$I71=2),'Classificação geral'!AH71,""),"")</f>
        <v/>
      </c>
      <c r="EQ78" s="256" t="str">
        <f>IFERROR(RANK(EP78,EP:EP,0)+ COUNTIF($EP$12:EP$12,EP78),"")</f>
        <v/>
      </c>
      <c r="ER78" s="244"/>
      <c r="ES78" s="254" t="str">
        <f>IFERROR(IF(AND('Classificação geral'!$H71="fem",'Classificação geral'!$I71=3,'Classificação geral'!$G71="Tapete"),'Classificação geral'!$A71,""),"")</f>
        <v/>
      </c>
      <c r="ET78" s="254" t="str">
        <f>IFERROR(IF(AND('Classificação geral'!$H71="fem",'Classificação geral'!$I71=3,'Classificação geral'!$G71="Tapete"),'Classificação geral'!$B71,""),"")</f>
        <v/>
      </c>
      <c r="EU78" s="255" t="str">
        <f>IF($ET78='Classificação geral'!$B71,'Classificação geral'!$C71,"")</f>
        <v/>
      </c>
      <c r="EV78" s="255" t="str">
        <f>IF($ET78='Classificação geral'!$B71,'Classificação geral'!$D71,"")</f>
        <v/>
      </c>
      <c r="EW78" s="255" t="str">
        <f>IF($ET78='Classificação geral'!$B71,'Classificação geral'!$H71,"")</f>
        <v/>
      </c>
      <c r="EX78" s="255" t="str">
        <f>IF($EW78='Classificação geral'!$H71,'Classificação geral'!$I71,"")</f>
        <v/>
      </c>
      <c r="EY78" s="255" t="str">
        <f>IF($EX78='Classificação geral'!$I71,'Classificação geral'!$AA71,"")</f>
        <v/>
      </c>
      <c r="EZ78" s="255" t="str">
        <f>IF($EX78='Classificação geral'!$I71,'Classificação geral'!$AC71,"")</f>
        <v/>
      </c>
      <c r="FA78" s="255" t="str">
        <f>IF($EX78='Classificação geral'!$I71,'Classificação geral'!$AD71,"")</f>
        <v/>
      </c>
      <c r="FB78" s="255" t="str">
        <f>IF($EX78='Classificação geral'!$I71,'Classificação geral'!$M71,"")</f>
        <v/>
      </c>
      <c r="FC78" s="255" t="str">
        <f>IF($EX78='Classificação geral'!$I71,'Classificação geral'!$AH71,"")</f>
        <v/>
      </c>
      <c r="FD78" s="256" t="str">
        <f>IFERROR(RANK(FC78,FC:FC,0)+ COUNTIF($FC$12:FC76,FC78),"")</f>
        <v/>
      </c>
      <c r="FE78" s="244"/>
      <c r="FF78" s="254" t="str">
        <f>IFERROR(IF(AND('Classificação geral'!$H71="mas",'Classificação geral'!$I71=3,'Classificação geral'!$G71="Tapete"),'Classificação geral'!$A71,""),"")</f>
        <v/>
      </c>
      <c r="FG78" s="254" t="str">
        <f>IFERROR(IF(AND('Classificação geral'!$H71="mas",'Classificação geral'!$I71=3,'Classificação geral'!$G71="Tapete"),'Classificação geral'!$B71,""),"")</f>
        <v/>
      </c>
      <c r="FH78" s="255" t="str">
        <f>IF($FG78='Classificação geral'!$B71,'Classificação geral'!$C71,"")</f>
        <v/>
      </c>
      <c r="FI78" s="255" t="str">
        <f>IF($FG78='Classificação geral'!$B71,'Classificação geral'!$D71,"")</f>
        <v/>
      </c>
      <c r="FJ78" s="255" t="str">
        <f>IF($FG78='Classificação geral'!$B71,'Classificação geral'!$H71,"")</f>
        <v/>
      </c>
      <c r="FK78" s="254" t="str">
        <f>IFERROR(IF(AND($FJ78="mas",'Classificação geral'!$I71=3),'Classificação geral'!I71,""),"")</f>
        <v/>
      </c>
      <c r="FL78" s="254" t="str">
        <f>IFERROR(IF(AND($FJ78="mas",'Classificação geral'!$I71=3),'Classificação geral'!AA71,""),"")</f>
        <v/>
      </c>
      <c r="FM78" s="254" t="str">
        <f>IFERROR(IF(AND($FJ78="mas",'Classificação geral'!$I71=3),'Classificação geral'!AC71,""),"")</f>
        <v/>
      </c>
      <c r="FN78" s="254" t="str">
        <f>IFERROR(IF(AND($FJ78="mas",'Classificação geral'!$I71=3),'Classificação geral'!AD71,""),"")</f>
        <v/>
      </c>
      <c r="FO78" s="254" t="str">
        <f>IFERROR(IF(AND($FJ78="mas",'Classificação geral'!$I71=3),'Classificação geral'!M71,""),"")</f>
        <v/>
      </c>
      <c r="FP78" s="254" t="str">
        <f>IFERROR(IF(AND($FJ78="mas",'Classificação geral'!$I71=3),'Classificação geral'!AH71,""),"")</f>
        <v/>
      </c>
      <c r="FQ78" s="256" t="str">
        <f>IFERROR(RANK(FP78,FP:FP,0)+ COUNTIF(FP$12:$FP76,FP78),"")</f>
        <v/>
      </c>
    </row>
    <row r="79" spans="1:173" s="209" customFormat="1" ht="24.75" customHeight="1" x14ac:dyDescent="0.5">
      <c r="A79" s="204"/>
      <c r="B79" s="395"/>
      <c r="C79" s="292" t="str">
        <f t="shared" si="1"/>
        <v/>
      </c>
      <c r="D79" s="292" t="str">
        <f t="shared" si="2"/>
        <v/>
      </c>
      <c r="E79" s="292" t="str">
        <f t="shared" si="3"/>
        <v/>
      </c>
      <c r="F79" s="293" t="str">
        <f t="shared" si="4"/>
        <v/>
      </c>
      <c r="G79" s="293" t="str">
        <f t="shared" si="5"/>
        <v/>
      </c>
      <c r="H79" s="294" t="str">
        <f t="shared" si="6"/>
        <v/>
      </c>
      <c r="I79" s="294" t="str">
        <f t="shared" si="7"/>
        <v/>
      </c>
      <c r="J79" s="294" t="str">
        <f t="shared" si="8"/>
        <v/>
      </c>
      <c r="K79" s="294" t="str">
        <f t="shared" si="9"/>
        <v/>
      </c>
      <c r="L79" s="294" t="str">
        <f t="shared" si="10"/>
        <v/>
      </c>
      <c r="M79" s="295">
        <v>66</v>
      </c>
      <c r="N79" s="296"/>
      <c r="O79" s="296"/>
      <c r="P79" s="309" t="str">
        <f t="shared" si="11"/>
        <v/>
      </c>
      <c r="Q79" s="292" t="str">
        <f t="shared" si="12"/>
        <v/>
      </c>
      <c r="R79" s="292" t="str">
        <f t="shared" si="13"/>
        <v/>
      </c>
      <c r="S79" s="292" t="str">
        <f t="shared" si="14"/>
        <v/>
      </c>
      <c r="T79" s="293" t="str">
        <f t="shared" si="15"/>
        <v/>
      </c>
      <c r="U79" s="293" t="str">
        <f t="shared" si="16"/>
        <v/>
      </c>
      <c r="V79" s="294" t="str">
        <f t="shared" si="17"/>
        <v/>
      </c>
      <c r="W79" s="294" t="str">
        <f t="shared" si="18"/>
        <v/>
      </c>
      <c r="X79" s="294" t="str">
        <f t="shared" si="19"/>
        <v/>
      </c>
      <c r="Y79" s="294" t="str">
        <f t="shared" si="20"/>
        <v/>
      </c>
      <c r="Z79" s="294" t="str">
        <f t="shared" si="21"/>
        <v/>
      </c>
      <c r="AA79" s="295">
        <v>66</v>
      </c>
      <c r="AB79" s="296"/>
      <c r="AC79" s="297"/>
      <c r="AD79" s="310" t="str">
        <f t="shared" si="22"/>
        <v/>
      </c>
      <c r="AE79" s="292" t="str">
        <f t="shared" si="23"/>
        <v/>
      </c>
      <c r="AF79" s="292" t="str">
        <f t="shared" si="24"/>
        <v/>
      </c>
      <c r="AG79" s="293" t="str">
        <f t="shared" si="25"/>
        <v/>
      </c>
      <c r="AH79" s="293" t="str">
        <f t="shared" si="26"/>
        <v/>
      </c>
      <c r="AI79" s="293" t="str">
        <f t="shared" si="27"/>
        <v/>
      </c>
      <c r="AJ79" s="294" t="str">
        <f t="shared" si="28"/>
        <v/>
      </c>
      <c r="AK79" s="294" t="str">
        <f t="shared" si="29"/>
        <v/>
      </c>
      <c r="AL79" s="294" t="str">
        <f t="shared" si="30"/>
        <v/>
      </c>
      <c r="AM79" s="294" t="str">
        <f t="shared" si="31"/>
        <v/>
      </c>
      <c r="AN79" s="294" t="str">
        <f t="shared" si="32"/>
        <v/>
      </c>
      <c r="AO79" s="295">
        <v>66</v>
      </c>
      <c r="AP79" s="296"/>
      <c r="AQ79" s="296"/>
      <c r="AR79" s="310" t="str">
        <f t="shared" si="33"/>
        <v/>
      </c>
      <c r="AS79" s="292" t="str">
        <f t="shared" si="34"/>
        <v/>
      </c>
      <c r="AT79" s="292" t="str">
        <f t="shared" si="35"/>
        <v/>
      </c>
      <c r="AU79" s="293" t="str">
        <f t="shared" si="36"/>
        <v/>
      </c>
      <c r="AV79" s="293" t="str">
        <f t="shared" si="37"/>
        <v/>
      </c>
      <c r="AW79" s="293" t="str">
        <f t="shared" si="38"/>
        <v/>
      </c>
      <c r="AX79" s="294" t="str">
        <f t="shared" si="39"/>
        <v/>
      </c>
      <c r="AY79" s="294" t="str">
        <f t="shared" si="40"/>
        <v/>
      </c>
      <c r="AZ79" s="294" t="str">
        <f t="shared" si="41"/>
        <v/>
      </c>
      <c r="BA79" s="294" t="str">
        <f t="shared" si="42"/>
        <v/>
      </c>
      <c r="BB79" s="294" t="str">
        <f t="shared" si="43"/>
        <v/>
      </c>
      <c r="BC79" s="295">
        <v>66</v>
      </c>
      <c r="BD79" s="297"/>
      <c r="BE79" s="297"/>
      <c r="BF79" s="309" t="str">
        <f t="shared" si="44"/>
        <v/>
      </c>
      <c r="BG79" s="292" t="str">
        <f t="shared" si="45"/>
        <v/>
      </c>
      <c r="BH79" s="292" t="str">
        <f t="shared" si="46"/>
        <v/>
      </c>
      <c r="BI79" s="292" t="str">
        <f t="shared" si="47"/>
        <v/>
      </c>
      <c r="BJ79" s="293" t="str">
        <f t="shared" si="48"/>
        <v/>
      </c>
      <c r="BK79" s="293" t="str">
        <f t="shared" si="49"/>
        <v/>
      </c>
      <c r="BL79" s="293" t="str">
        <f t="shared" si="50"/>
        <v/>
      </c>
      <c r="BM79" s="293" t="str">
        <f t="shared" si="51"/>
        <v/>
      </c>
      <c r="BN79" s="293" t="str">
        <f t="shared" si="52"/>
        <v/>
      </c>
      <c r="BO79" s="293" t="str">
        <f t="shared" si="53"/>
        <v/>
      </c>
      <c r="BP79" s="294" t="str">
        <f t="shared" si="54"/>
        <v/>
      </c>
      <c r="BQ79" s="295">
        <v>66</v>
      </c>
      <c r="BR79" s="296"/>
      <c r="BS79" s="296"/>
      <c r="BT79" s="309" t="str">
        <f t="shared" si="55"/>
        <v/>
      </c>
      <c r="BU79" s="292" t="str">
        <f t="shared" si="56"/>
        <v/>
      </c>
      <c r="BV79" s="292" t="str">
        <f t="shared" si="57"/>
        <v/>
      </c>
      <c r="BW79" s="292" t="str">
        <f t="shared" si="58"/>
        <v/>
      </c>
      <c r="BX79" s="293" t="str">
        <f t="shared" si="59"/>
        <v/>
      </c>
      <c r="BY79" s="293" t="str">
        <f t="shared" si="60"/>
        <v/>
      </c>
      <c r="BZ79" s="294" t="str">
        <f t="shared" si="61"/>
        <v/>
      </c>
      <c r="CA79" s="294" t="str">
        <f t="shared" si="62"/>
        <v/>
      </c>
      <c r="CB79" s="294" t="str">
        <f t="shared" si="63"/>
        <v/>
      </c>
      <c r="CC79" s="294" t="str">
        <f t="shared" si="64"/>
        <v/>
      </c>
      <c r="CD79" s="294" t="str">
        <f t="shared" si="65"/>
        <v/>
      </c>
      <c r="CE79" s="295">
        <v>66</v>
      </c>
      <c r="CF79" s="394"/>
      <c r="CG79" s="394"/>
      <c r="CH79" s="394"/>
      <c r="CI79" s="394"/>
      <c r="CJ79" s="394"/>
      <c r="CK79" s="394"/>
      <c r="CL79" s="394"/>
      <c r="CM79" s="394"/>
      <c r="CN79" s="394"/>
      <c r="CO79" s="394"/>
      <c r="CP79" s="394"/>
      <c r="CQ79" s="394"/>
      <c r="CR79" s="394"/>
      <c r="CS79" s="254" t="str">
        <f>IFERROR(IF(AND('Classificação geral'!$H72="FEM",'Classificação geral'!$I72=1,'Classificação geral'!G72="Tapete"),'Classificação geral'!A72,""),"")</f>
        <v/>
      </c>
      <c r="CT79" s="254" t="str">
        <f>IFERROR(IF(AND('Classificação geral'!$H72="FEM",'Classificação geral'!$I72=1,'Classificação geral'!G72="Tapete"),'Classificação geral'!$B72,""),"")</f>
        <v/>
      </c>
      <c r="CU79" s="255" t="str">
        <f>IF($CT79='Classificação geral'!$B72,'Classificação geral'!$C72,"")</f>
        <v/>
      </c>
      <c r="CV79" s="255" t="str">
        <f>IF($CT79='Classificação geral'!$B72,'Classificação geral'!$D72,"")</f>
        <v/>
      </c>
      <c r="CW79" s="255" t="str">
        <f>IF($CT79='Classificação geral'!$B72,'Classificação geral'!$H72,"")</f>
        <v/>
      </c>
      <c r="CX79" s="255" t="str">
        <f>IF($CW79='Classificação geral'!$H72,'Classificação geral'!$I72,"")</f>
        <v/>
      </c>
      <c r="CY79" s="255" t="str">
        <f>IF($CX79='Classificação geral'!$I72,'Classificação geral'!$AA72,"")</f>
        <v/>
      </c>
      <c r="CZ79" s="255" t="str">
        <f>IF($CX79='Classificação geral'!$I72,'Classificação geral'!$AC72,"")</f>
        <v/>
      </c>
      <c r="DA79" s="255" t="str">
        <f>IF($CX79='Classificação geral'!$I72,'Classificação geral'!$AD72,"")</f>
        <v/>
      </c>
      <c r="DB79" s="255" t="str">
        <f>IF($CX79='Classificação geral'!$I72,'Classificação geral'!$M72,"")</f>
        <v/>
      </c>
      <c r="DC79" s="255" t="str">
        <f>IF($CX79='Classificação geral'!$I72,'Classificação geral'!$AH72,"")</f>
        <v/>
      </c>
      <c r="DD79" s="256" t="str">
        <f>IFERROR(RANK(DC79,DC:DC,0)+ COUNTIF($DC$12:DC78,DC79),"")</f>
        <v/>
      </c>
      <c r="DF79" s="254" t="str">
        <f>IFERROR(IF(AND('Classificação geral'!$H72="mas",'Classificação geral'!$I72=1,'Classificação geral'!$G72="Tapete"),'Classificação geral'!$A72,""),"")</f>
        <v/>
      </c>
      <c r="DG79" s="254" t="str">
        <f>IFERROR(IF(AND('Classificação geral'!$H72="mas",'Classificação geral'!$I72=1,'Classificação geral'!$G72="Tapete"),'Classificação geral'!$B72,""),"")</f>
        <v/>
      </c>
      <c r="DH79" s="255" t="str">
        <f>IF($DG79='Classificação geral'!$B72,'Classificação geral'!$C72,"")</f>
        <v/>
      </c>
      <c r="DI79" s="255" t="str">
        <f>IF($DG79='Classificação geral'!$B72,'Classificação geral'!$D72,"")</f>
        <v/>
      </c>
      <c r="DJ79" s="255" t="str">
        <f>IF($DG79='Classificação geral'!$B72,'Classificação geral'!$H72,"")</f>
        <v/>
      </c>
      <c r="DK79" s="254" t="str">
        <f>IFERROR(IF(AND($DJ79="mas",'Classificação geral'!$I72=1),'Classificação geral'!I72,""),"")</f>
        <v/>
      </c>
      <c r="DL79" s="254" t="str">
        <f>IFERROR(IF(AND($DJ79="mas",'Classificação geral'!$I72=1),'Classificação geral'!AA72,""),"")</f>
        <v/>
      </c>
      <c r="DM79" s="254" t="str">
        <f>IFERROR(IF(AND($DJ79="mas",'Classificação geral'!$I72=1),'Classificação geral'!AC72,""),"")</f>
        <v/>
      </c>
      <c r="DN79" s="254" t="str">
        <f>IFERROR(IF(AND($DJ79="mas",'Classificação geral'!$I72=1),'Classificação geral'!AD72,""),"")</f>
        <v/>
      </c>
      <c r="DO79" s="254" t="str">
        <f>IFERROR(IF(AND($DJ79="mas",'Classificação geral'!$I72=1),'Classificação geral'!M72,""),"")</f>
        <v/>
      </c>
      <c r="DP79" s="254" t="str">
        <f>IFERROR(IF(AND($DJ79="mas",'Classificação geral'!$I72=1),'Classificação geral'!AH72,""),"")</f>
        <v/>
      </c>
      <c r="DQ79" s="256" t="str">
        <f>IFERROR(RANK(DP79,DP:DP,0)+ COUNTIF($DP$12:DP78,DP79),"")</f>
        <v/>
      </c>
      <c r="DS79" s="254" t="str">
        <f>IFERROR(IF(AND('Classificação geral'!$H72="fem",'Classificação geral'!$I72=2,'Classificação geral'!$G72="Tapete"),'Classificação geral'!$A72,""),"")</f>
        <v/>
      </c>
      <c r="DT79" s="254" t="str">
        <f>IFERROR(IF(AND('Classificação geral'!$H72="fem",'Classificação geral'!$I72=2,'Classificação geral'!$G72="Tapete"),'Classificação geral'!$B72,""),"")</f>
        <v/>
      </c>
      <c r="DU79" s="255" t="str">
        <f>IF($DT79='Classificação geral'!$B72,'Classificação geral'!$C72,"")</f>
        <v/>
      </c>
      <c r="DV79" s="255" t="str">
        <f>IF($DT79='Classificação geral'!$B72,'Classificação geral'!$D72,"")</f>
        <v/>
      </c>
      <c r="DW79" s="255" t="str">
        <f>IF($DT79='Classificação geral'!$B72,'Classificação geral'!$H72,"")</f>
        <v/>
      </c>
      <c r="DX79" s="254" t="str">
        <f>IFERROR(IF(AND($DW79="fem",'Classificação geral'!$I72=2),'Classificação geral'!I72,""),"")</f>
        <v/>
      </c>
      <c r="DY79" s="254" t="str">
        <f>IFERROR(IF(AND($DW79="fem",'Classificação geral'!$I72=2),'Classificação geral'!AA72,""),"")</f>
        <v/>
      </c>
      <c r="DZ79" s="254" t="str">
        <f>IFERROR(IF(AND($DW79="fem",'Classificação geral'!$I72=2),'Classificação geral'!AC72,""),"")</f>
        <v/>
      </c>
      <c r="EA79" s="254" t="str">
        <f>IFERROR(IF(AND($DW79="fem",'Classificação geral'!$I72=2),'Classificação geral'!AD72,""),"")</f>
        <v/>
      </c>
      <c r="EB79" s="254" t="str">
        <f>IFERROR(IF(AND($DW79="fem",'Classificação geral'!$I72=2),'Classificação geral'!M72,""),"")</f>
        <v/>
      </c>
      <c r="EC79" s="254" t="str">
        <f>IFERROR(IF(AND($DW79="fem",'Classificação geral'!$I72=2),'Classificação geral'!AH72,""),"")</f>
        <v/>
      </c>
      <c r="ED79" s="256" t="str">
        <f>IFERROR(RANK(EC79,EC:EC,0)+ COUNTIF(EC$12:$EC77,EC79),"")</f>
        <v/>
      </c>
      <c r="EE79" s="244"/>
      <c r="EF79" s="254" t="str">
        <f>IFERROR(IF(AND('Classificação geral'!$H72="mas",'Classificação geral'!$I72=2,'Classificação geral'!$G72="Tapete"),'Classificação geral'!$A72,""),"")</f>
        <v/>
      </c>
      <c r="EG79" s="254" t="str">
        <f>IFERROR(IF(AND('Classificação geral'!$H72="mas",'Classificação geral'!$I72=2,'Classificação geral'!$G72="Tapete"),'Classificação geral'!$B72,""),"")</f>
        <v/>
      </c>
      <c r="EH79" s="255" t="str">
        <f>IF($EG79='Classificação geral'!$B72,'Classificação geral'!$C72,"")</f>
        <v/>
      </c>
      <c r="EI79" s="255" t="str">
        <f>IF($EG79='Classificação geral'!$B72,'Classificação geral'!$D72,"")</f>
        <v/>
      </c>
      <c r="EJ79" s="255" t="str">
        <f>IF($EG79='Classificação geral'!$B72,'Classificação geral'!$H72,"")</f>
        <v/>
      </c>
      <c r="EK79" s="254" t="str">
        <f>IFERROR(IF(AND($EJ79="mas",'Classificação geral'!$I72=2),'Classificação geral'!I72,""),"")</f>
        <v/>
      </c>
      <c r="EL79" s="254" t="str">
        <f>IFERROR(IF(AND($EJ79="mas",'Classificação geral'!$I72=2),'Classificação geral'!AA72,""),"")</f>
        <v/>
      </c>
      <c r="EM79" s="254" t="str">
        <f>IFERROR(IF(AND($EJ79="mas",'Classificação geral'!$I72=2),'Classificação geral'!AC72,""),"")</f>
        <v/>
      </c>
      <c r="EN79" s="254" t="str">
        <f>IFERROR(IF(AND($EJ79="mas",'Classificação geral'!$I72=2),'Classificação geral'!AD72,""),"")</f>
        <v/>
      </c>
      <c r="EO79" s="254" t="str">
        <f>IFERROR(IF(AND($EJ79="mas",'Classificação geral'!$I72=2),'Classificação geral'!M72,""),"")</f>
        <v/>
      </c>
      <c r="EP79" s="254" t="str">
        <f>IFERROR(IF(AND($EJ79="mas",'Classificação geral'!$I72=2),'Classificação geral'!AH72,""),"")</f>
        <v/>
      </c>
      <c r="EQ79" s="256" t="str">
        <f>IFERROR(RANK(EP79,EP:EP,0)+ COUNTIF($EP$12:EP$12,EP79),"")</f>
        <v/>
      </c>
      <c r="ER79" s="244"/>
      <c r="ES79" s="254" t="str">
        <f>IFERROR(IF(AND('Classificação geral'!$H72="fem",'Classificação geral'!$I72=3,'Classificação geral'!$G72="Tapete"),'Classificação geral'!$A72,""),"")</f>
        <v/>
      </c>
      <c r="ET79" s="254" t="str">
        <f>IFERROR(IF(AND('Classificação geral'!$H72="fem",'Classificação geral'!$I72=3,'Classificação geral'!$G72="Tapete"),'Classificação geral'!$B72,""),"")</f>
        <v/>
      </c>
      <c r="EU79" s="255" t="str">
        <f>IF($ET79='Classificação geral'!$B72,'Classificação geral'!$C72,"")</f>
        <v/>
      </c>
      <c r="EV79" s="255" t="str">
        <f>IF($ET79='Classificação geral'!$B72,'Classificação geral'!$D72,"")</f>
        <v/>
      </c>
      <c r="EW79" s="255" t="str">
        <f>IF($ET79='Classificação geral'!$B72,'Classificação geral'!$H72,"")</f>
        <v/>
      </c>
      <c r="EX79" s="255" t="str">
        <f>IF($EW79='Classificação geral'!$H72,'Classificação geral'!$I72,"")</f>
        <v/>
      </c>
      <c r="EY79" s="255" t="str">
        <f>IF($EX79='Classificação geral'!$I72,'Classificação geral'!$AA72,"")</f>
        <v/>
      </c>
      <c r="EZ79" s="255" t="str">
        <f>IF($EX79='Classificação geral'!$I72,'Classificação geral'!$AC72,"")</f>
        <v/>
      </c>
      <c r="FA79" s="255" t="str">
        <f>IF($EX79='Classificação geral'!$I72,'Classificação geral'!$AD72,"")</f>
        <v/>
      </c>
      <c r="FB79" s="255" t="str">
        <f>IF($EX79='Classificação geral'!$I72,'Classificação geral'!$M72,"")</f>
        <v/>
      </c>
      <c r="FC79" s="255" t="str">
        <f>IF($EX79='Classificação geral'!$I72,'Classificação geral'!$AH72,"")</f>
        <v/>
      </c>
      <c r="FD79" s="256" t="str">
        <f>IFERROR(RANK(FC79,FC:FC,0)+ COUNTIF($FC$12:FC77,FC79),"")</f>
        <v/>
      </c>
      <c r="FE79" s="244"/>
      <c r="FF79" s="254" t="str">
        <f>IFERROR(IF(AND('Classificação geral'!$H72="mas",'Classificação geral'!$I72=3,'Classificação geral'!$G72="Tapete"),'Classificação geral'!$A72,""),"")</f>
        <v/>
      </c>
      <c r="FG79" s="254" t="str">
        <f>IFERROR(IF(AND('Classificação geral'!$H72="mas",'Classificação geral'!$I72=3,'Classificação geral'!$G72="Tapete"),'Classificação geral'!$B72,""),"")</f>
        <v/>
      </c>
      <c r="FH79" s="255" t="str">
        <f>IF($FG79='Classificação geral'!$B72,'Classificação geral'!$C72,"")</f>
        <v/>
      </c>
      <c r="FI79" s="255" t="str">
        <f>IF($FG79='Classificação geral'!$B72,'Classificação geral'!$D72,"")</f>
        <v/>
      </c>
      <c r="FJ79" s="255" t="str">
        <f>IF($FG79='Classificação geral'!$B72,'Classificação geral'!$H72,"")</f>
        <v/>
      </c>
      <c r="FK79" s="254" t="str">
        <f>IFERROR(IF(AND($FJ79="mas",'Classificação geral'!$I72=3),'Classificação geral'!I72,""),"")</f>
        <v/>
      </c>
      <c r="FL79" s="254" t="str">
        <f>IFERROR(IF(AND($FJ79="mas",'Classificação geral'!$I72=3),'Classificação geral'!AA72,""),"")</f>
        <v/>
      </c>
      <c r="FM79" s="254" t="str">
        <f>IFERROR(IF(AND($FJ79="mas",'Classificação geral'!$I72=3),'Classificação geral'!AC72,""),"")</f>
        <v/>
      </c>
      <c r="FN79" s="254" t="str">
        <f>IFERROR(IF(AND($FJ79="mas",'Classificação geral'!$I72=3),'Classificação geral'!AD72,""),"")</f>
        <v/>
      </c>
      <c r="FO79" s="254" t="str">
        <f>IFERROR(IF(AND($FJ79="mas",'Classificação geral'!$I72=3),'Classificação geral'!M72,""),"")</f>
        <v/>
      </c>
      <c r="FP79" s="254" t="str">
        <f>IFERROR(IF(AND($FJ79="mas",'Classificação geral'!$I72=3),'Classificação geral'!AH72,""),"")</f>
        <v/>
      </c>
      <c r="FQ79" s="256" t="str">
        <f>IFERROR(RANK(FP79,FP:FP,0)+ COUNTIF(FP$12:$FP77,FP79),"")</f>
        <v/>
      </c>
    </row>
    <row r="80" spans="1:173" s="216" customFormat="1" ht="24.75" customHeight="1" x14ac:dyDescent="0.5">
      <c r="A80" s="395"/>
      <c r="B80" s="395"/>
      <c r="C80" s="292" t="str">
        <f t="shared" si="1"/>
        <v/>
      </c>
      <c r="D80" s="292" t="str">
        <f t="shared" si="2"/>
        <v/>
      </c>
      <c r="E80" s="292" t="str">
        <f t="shared" si="3"/>
        <v/>
      </c>
      <c r="F80" s="293" t="str">
        <f t="shared" si="4"/>
        <v/>
      </c>
      <c r="G80" s="293" t="str">
        <f t="shared" si="5"/>
        <v/>
      </c>
      <c r="H80" s="294" t="str">
        <f t="shared" si="6"/>
        <v/>
      </c>
      <c r="I80" s="294" t="str">
        <f t="shared" si="7"/>
        <v/>
      </c>
      <c r="J80" s="294" t="str">
        <f t="shared" si="8"/>
        <v/>
      </c>
      <c r="K80" s="294" t="str">
        <f t="shared" si="9"/>
        <v/>
      </c>
      <c r="L80" s="294" t="str">
        <f t="shared" si="10"/>
        <v/>
      </c>
      <c r="M80" s="295">
        <v>67</v>
      </c>
      <c r="N80" s="296"/>
      <c r="O80" s="296"/>
      <c r="P80" s="309" t="str">
        <f t="shared" si="11"/>
        <v/>
      </c>
      <c r="Q80" s="292" t="str">
        <f t="shared" si="12"/>
        <v/>
      </c>
      <c r="R80" s="292" t="str">
        <f t="shared" si="13"/>
        <v/>
      </c>
      <c r="S80" s="292" t="str">
        <f t="shared" si="14"/>
        <v/>
      </c>
      <c r="T80" s="293" t="str">
        <f t="shared" si="15"/>
        <v/>
      </c>
      <c r="U80" s="293" t="str">
        <f t="shared" si="16"/>
        <v/>
      </c>
      <c r="V80" s="294" t="str">
        <f t="shared" si="17"/>
        <v/>
      </c>
      <c r="W80" s="294" t="str">
        <f t="shared" si="18"/>
        <v/>
      </c>
      <c r="X80" s="294" t="str">
        <f t="shared" si="19"/>
        <v/>
      </c>
      <c r="Y80" s="294" t="str">
        <f t="shared" si="20"/>
        <v/>
      </c>
      <c r="Z80" s="294" t="str">
        <f t="shared" si="21"/>
        <v/>
      </c>
      <c r="AA80" s="295">
        <v>67</v>
      </c>
      <c r="AB80" s="296"/>
      <c r="AC80" s="297"/>
      <c r="AD80" s="310" t="str">
        <f t="shared" si="22"/>
        <v/>
      </c>
      <c r="AE80" s="292" t="str">
        <f t="shared" si="23"/>
        <v/>
      </c>
      <c r="AF80" s="292" t="str">
        <f t="shared" si="24"/>
        <v/>
      </c>
      <c r="AG80" s="293" t="str">
        <f t="shared" si="25"/>
        <v/>
      </c>
      <c r="AH80" s="293" t="str">
        <f t="shared" si="26"/>
        <v/>
      </c>
      <c r="AI80" s="293" t="str">
        <f t="shared" si="27"/>
        <v/>
      </c>
      <c r="AJ80" s="294" t="str">
        <f t="shared" si="28"/>
        <v/>
      </c>
      <c r="AK80" s="294" t="str">
        <f t="shared" si="29"/>
        <v/>
      </c>
      <c r="AL80" s="294" t="str">
        <f t="shared" si="30"/>
        <v/>
      </c>
      <c r="AM80" s="294" t="str">
        <f t="shared" si="31"/>
        <v/>
      </c>
      <c r="AN80" s="294" t="str">
        <f t="shared" si="32"/>
        <v/>
      </c>
      <c r="AO80" s="295">
        <v>67</v>
      </c>
      <c r="AP80" s="296"/>
      <c r="AQ80" s="296"/>
      <c r="AR80" s="310" t="str">
        <f t="shared" si="33"/>
        <v/>
      </c>
      <c r="AS80" s="292" t="str">
        <f t="shared" si="34"/>
        <v/>
      </c>
      <c r="AT80" s="292" t="str">
        <f t="shared" si="35"/>
        <v/>
      </c>
      <c r="AU80" s="293" t="str">
        <f t="shared" si="36"/>
        <v/>
      </c>
      <c r="AV80" s="293" t="str">
        <f t="shared" si="37"/>
        <v/>
      </c>
      <c r="AW80" s="293" t="str">
        <f t="shared" si="38"/>
        <v/>
      </c>
      <c r="AX80" s="294" t="str">
        <f t="shared" si="39"/>
        <v/>
      </c>
      <c r="AY80" s="294" t="str">
        <f t="shared" si="40"/>
        <v/>
      </c>
      <c r="AZ80" s="294" t="str">
        <f t="shared" si="41"/>
        <v/>
      </c>
      <c r="BA80" s="294" t="str">
        <f t="shared" si="42"/>
        <v/>
      </c>
      <c r="BB80" s="294" t="str">
        <f t="shared" si="43"/>
        <v/>
      </c>
      <c r="BC80" s="295">
        <v>67</v>
      </c>
      <c r="BD80" s="297"/>
      <c r="BE80" s="297"/>
      <c r="BF80" s="309" t="str">
        <f t="shared" si="44"/>
        <v/>
      </c>
      <c r="BG80" s="292" t="str">
        <f t="shared" si="45"/>
        <v/>
      </c>
      <c r="BH80" s="292" t="str">
        <f t="shared" si="46"/>
        <v/>
      </c>
      <c r="BI80" s="292" t="str">
        <f t="shared" si="47"/>
        <v/>
      </c>
      <c r="BJ80" s="293" t="str">
        <f t="shared" si="48"/>
        <v/>
      </c>
      <c r="BK80" s="293" t="str">
        <f t="shared" si="49"/>
        <v/>
      </c>
      <c r="BL80" s="293" t="str">
        <f t="shared" si="50"/>
        <v/>
      </c>
      <c r="BM80" s="293" t="str">
        <f t="shared" si="51"/>
        <v/>
      </c>
      <c r="BN80" s="293" t="str">
        <f t="shared" si="52"/>
        <v/>
      </c>
      <c r="BO80" s="293" t="str">
        <f t="shared" si="53"/>
        <v/>
      </c>
      <c r="BP80" s="294" t="str">
        <f t="shared" si="54"/>
        <v/>
      </c>
      <c r="BQ80" s="295">
        <v>67</v>
      </c>
      <c r="BR80" s="296"/>
      <c r="BS80" s="296"/>
      <c r="BT80" s="309" t="str">
        <f t="shared" si="55"/>
        <v/>
      </c>
      <c r="BU80" s="292" t="str">
        <f t="shared" si="56"/>
        <v/>
      </c>
      <c r="BV80" s="292" t="str">
        <f t="shared" si="57"/>
        <v/>
      </c>
      <c r="BW80" s="292" t="str">
        <f t="shared" si="58"/>
        <v/>
      </c>
      <c r="BX80" s="293" t="str">
        <f t="shared" si="59"/>
        <v/>
      </c>
      <c r="BY80" s="293" t="str">
        <f t="shared" si="60"/>
        <v/>
      </c>
      <c r="BZ80" s="294" t="str">
        <f t="shared" si="61"/>
        <v/>
      </c>
      <c r="CA80" s="294" t="str">
        <f t="shared" si="62"/>
        <v/>
      </c>
      <c r="CB80" s="294" t="str">
        <f t="shared" si="63"/>
        <v/>
      </c>
      <c r="CC80" s="294" t="str">
        <f t="shared" si="64"/>
        <v/>
      </c>
      <c r="CD80" s="294" t="str">
        <f t="shared" si="65"/>
        <v/>
      </c>
      <c r="CE80" s="295">
        <v>67</v>
      </c>
      <c r="CF80" s="394"/>
      <c r="CG80" s="394"/>
      <c r="CH80" s="394"/>
      <c r="CI80" s="394"/>
      <c r="CJ80" s="394"/>
      <c r="CK80" s="394"/>
      <c r="CL80" s="394"/>
      <c r="CM80" s="394"/>
      <c r="CN80" s="394"/>
      <c r="CO80" s="394"/>
      <c r="CP80" s="394"/>
      <c r="CQ80" s="394"/>
      <c r="CR80" s="394"/>
      <c r="CS80" s="254" t="str">
        <f>IFERROR(IF(AND('Classificação geral'!$H73="FEM",'Classificação geral'!$I73=1,'Classificação geral'!G73="Tapete"),'Classificação geral'!A73,""),"")</f>
        <v/>
      </c>
      <c r="CT80" s="254" t="str">
        <f>IFERROR(IF(AND('Classificação geral'!$H73="FEM",'Classificação geral'!$I73=1,'Classificação geral'!G73="Tapete"),'Classificação geral'!$B73,""),"")</f>
        <v/>
      </c>
      <c r="CU80" s="255" t="str">
        <f>IF($CT80='Classificação geral'!$B73,'Classificação geral'!$C73,"")</f>
        <v/>
      </c>
      <c r="CV80" s="255" t="str">
        <f>IF($CT80='Classificação geral'!$B73,'Classificação geral'!$D73,"")</f>
        <v/>
      </c>
      <c r="CW80" s="255" t="str">
        <f>IF($CT80='Classificação geral'!$B73,'Classificação geral'!$H73,"")</f>
        <v/>
      </c>
      <c r="CX80" s="255" t="str">
        <f>IF($CW80='Classificação geral'!$H73,'Classificação geral'!$I73,"")</f>
        <v/>
      </c>
      <c r="CY80" s="255" t="str">
        <f>IF($CX80='Classificação geral'!$I73,'Classificação geral'!$AA73,"")</f>
        <v/>
      </c>
      <c r="CZ80" s="255" t="str">
        <f>IF($CX80='Classificação geral'!$I73,'Classificação geral'!$AC73,"")</f>
        <v/>
      </c>
      <c r="DA80" s="255" t="str">
        <f>IF($CX80='Classificação geral'!$I73,'Classificação geral'!$AD73,"")</f>
        <v/>
      </c>
      <c r="DB80" s="255" t="str">
        <f>IF($CX80='Classificação geral'!$I73,'Classificação geral'!$M73,"")</f>
        <v/>
      </c>
      <c r="DC80" s="255" t="str">
        <f>IF($CX80='Classificação geral'!$I73,'Classificação geral'!$AH73,"")</f>
        <v/>
      </c>
      <c r="DD80" s="256" t="str">
        <f>IFERROR(RANK(DC80,DC:DC,0)+ COUNTIF($DC$12:DC79,DC80),"")</f>
        <v/>
      </c>
      <c r="DE80" s="209"/>
      <c r="DF80" s="254" t="str">
        <f>IFERROR(IF(AND('Classificação geral'!$H73="mas",'Classificação geral'!$I73=1,'Classificação geral'!$G73="Tapete"),'Classificação geral'!$A73,""),"")</f>
        <v/>
      </c>
      <c r="DG80" s="254" t="str">
        <f>IFERROR(IF(AND('Classificação geral'!$H73="mas",'Classificação geral'!$I73=1,'Classificação geral'!$G73="Tapete"),'Classificação geral'!$B73,""),"")</f>
        <v/>
      </c>
      <c r="DH80" s="255" t="str">
        <f>IF($DG80='Classificação geral'!$B73,'Classificação geral'!$C73,"")</f>
        <v/>
      </c>
      <c r="DI80" s="255" t="str">
        <f>IF($DG80='Classificação geral'!$B73,'Classificação geral'!$D73,"")</f>
        <v/>
      </c>
      <c r="DJ80" s="255" t="str">
        <f>IF($DG80='Classificação geral'!$B73,'Classificação geral'!$H73,"")</f>
        <v/>
      </c>
      <c r="DK80" s="254" t="str">
        <f>IFERROR(IF(AND($DJ80="mas",'Classificação geral'!$I73=1),'Classificação geral'!I73,""),"")</f>
        <v/>
      </c>
      <c r="DL80" s="254" t="str">
        <f>IFERROR(IF(AND($DJ80="mas",'Classificação geral'!$I73=1),'Classificação geral'!AA73,""),"")</f>
        <v/>
      </c>
      <c r="DM80" s="254" t="str">
        <f>IFERROR(IF(AND($DJ80="mas",'Classificação geral'!$I73=1),'Classificação geral'!AC73,""),"")</f>
        <v/>
      </c>
      <c r="DN80" s="254" t="str">
        <f>IFERROR(IF(AND($DJ80="mas",'Classificação geral'!$I73=1),'Classificação geral'!AD73,""),"")</f>
        <v/>
      </c>
      <c r="DO80" s="254" t="str">
        <f>IFERROR(IF(AND($DJ80="mas",'Classificação geral'!$I73=1),'Classificação geral'!M73,""),"")</f>
        <v/>
      </c>
      <c r="DP80" s="254" t="str">
        <f>IFERROR(IF(AND($DJ80="mas",'Classificação geral'!$I73=1),'Classificação geral'!AH73,""),"")</f>
        <v/>
      </c>
      <c r="DQ80" s="256" t="str">
        <f>IFERROR(RANK(DP80,DP:DP,0)+ COUNTIF($DP$12:DP79,DP80),"")</f>
        <v/>
      </c>
      <c r="DR80" s="209"/>
      <c r="DS80" s="254" t="str">
        <f>IFERROR(IF(AND('Classificação geral'!$H73="fem",'Classificação geral'!$I73=2,'Classificação geral'!$G73="Tapete"),'Classificação geral'!$A73,""),"")</f>
        <v/>
      </c>
      <c r="DT80" s="254" t="str">
        <f>IFERROR(IF(AND('Classificação geral'!$H73="fem",'Classificação geral'!$I73=2,'Classificação geral'!$G73="Tapete"),'Classificação geral'!$B73,""),"")</f>
        <v/>
      </c>
      <c r="DU80" s="255" t="str">
        <f>IF($DT80='Classificação geral'!$B73,'Classificação geral'!$C73,"")</f>
        <v/>
      </c>
      <c r="DV80" s="255" t="str">
        <f>IF($DT80='Classificação geral'!$B73,'Classificação geral'!$D73,"")</f>
        <v/>
      </c>
      <c r="DW80" s="255" t="str">
        <f>IF($DT80='Classificação geral'!$B73,'Classificação geral'!$H73,"")</f>
        <v/>
      </c>
      <c r="DX80" s="254" t="str">
        <f>IFERROR(IF(AND($DW80="fem",'Classificação geral'!$I73=2),'Classificação geral'!I73,""),"")</f>
        <v/>
      </c>
      <c r="DY80" s="254" t="str">
        <f>IFERROR(IF(AND($DW80="fem",'Classificação geral'!$I73=2),'Classificação geral'!AA73,""),"")</f>
        <v/>
      </c>
      <c r="DZ80" s="254" t="str">
        <f>IFERROR(IF(AND($DW80="fem",'Classificação geral'!$I73=2),'Classificação geral'!AC73,""),"")</f>
        <v/>
      </c>
      <c r="EA80" s="254" t="str">
        <f>IFERROR(IF(AND($DW80="fem",'Classificação geral'!$I73=2),'Classificação geral'!AD73,""),"")</f>
        <v/>
      </c>
      <c r="EB80" s="254" t="str">
        <f>IFERROR(IF(AND($DW80="fem",'Classificação geral'!$I73=2),'Classificação geral'!M73,""),"")</f>
        <v/>
      </c>
      <c r="EC80" s="254" t="str">
        <f>IFERROR(IF(AND($DW80="fem",'Classificação geral'!$I73=2),'Classificação geral'!AH73,""),"")</f>
        <v/>
      </c>
      <c r="ED80" s="256" t="str">
        <f>IFERROR(RANK(EC80,EC:EC,0)+ COUNTIF(EC$12:$EC78,EC80),"")</f>
        <v/>
      </c>
      <c r="EE80" s="244"/>
      <c r="EF80" s="254" t="str">
        <f>IFERROR(IF(AND('Classificação geral'!$H73="mas",'Classificação geral'!$I73=2,'Classificação geral'!$G73="Tapete"),'Classificação geral'!$A73,""),"")</f>
        <v/>
      </c>
      <c r="EG80" s="254" t="str">
        <f>IFERROR(IF(AND('Classificação geral'!$H73="mas",'Classificação geral'!$I73=2,'Classificação geral'!$G73="Tapete"),'Classificação geral'!$B73,""),"")</f>
        <v/>
      </c>
      <c r="EH80" s="255" t="str">
        <f>IF($EG80='Classificação geral'!$B73,'Classificação geral'!$C73,"")</f>
        <v/>
      </c>
      <c r="EI80" s="255" t="str">
        <f>IF($EG80='Classificação geral'!$B73,'Classificação geral'!$D73,"")</f>
        <v/>
      </c>
      <c r="EJ80" s="255" t="str">
        <f>IF($EG80='Classificação geral'!$B73,'Classificação geral'!$H73,"")</f>
        <v/>
      </c>
      <c r="EK80" s="254" t="str">
        <f>IFERROR(IF(AND($EJ80="mas",'Classificação geral'!$I73=2),'Classificação geral'!I73,""),"")</f>
        <v/>
      </c>
      <c r="EL80" s="254" t="str">
        <f>IFERROR(IF(AND($EJ80="mas",'Classificação geral'!$I73=2),'Classificação geral'!AA73,""),"")</f>
        <v/>
      </c>
      <c r="EM80" s="254" t="str">
        <f>IFERROR(IF(AND($EJ80="mas",'Classificação geral'!$I73=2),'Classificação geral'!AC73,""),"")</f>
        <v/>
      </c>
      <c r="EN80" s="254" t="str">
        <f>IFERROR(IF(AND($EJ80="mas",'Classificação geral'!$I73=2),'Classificação geral'!AD73,""),"")</f>
        <v/>
      </c>
      <c r="EO80" s="254" t="str">
        <f>IFERROR(IF(AND($EJ80="mas",'Classificação geral'!$I73=2),'Classificação geral'!M73,""),"")</f>
        <v/>
      </c>
      <c r="EP80" s="254" t="str">
        <f>IFERROR(IF(AND($EJ80="mas",'Classificação geral'!$I73=2),'Classificação geral'!AH73,""),"")</f>
        <v/>
      </c>
      <c r="EQ80" s="256" t="str">
        <f>IFERROR(RANK(EP80,EP:EP,0)+ COUNTIF($EP$12:EP$12,EP80),"")</f>
        <v/>
      </c>
      <c r="ER80" s="244"/>
      <c r="ES80" s="254" t="str">
        <f>IFERROR(IF(AND('Classificação geral'!$H73="fem",'Classificação geral'!$I73=3,'Classificação geral'!$G73="Tapete"),'Classificação geral'!$A73,""),"")</f>
        <v/>
      </c>
      <c r="ET80" s="254" t="str">
        <f>IFERROR(IF(AND('Classificação geral'!$H73="fem",'Classificação geral'!$I73=3,'Classificação geral'!$G73="Tapete"),'Classificação geral'!$B73,""),"")</f>
        <v/>
      </c>
      <c r="EU80" s="255" t="str">
        <f>IF($ET80='Classificação geral'!$B73,'Classificação geral'!$C73,"")</f>
        <v/>
      </c>
      <c r="EV80" s="255" t="str">
        <f>IF($ET80='Classificação geral'!$B73,'Classificação geral'!$D73,"")</f>
        <v/>
      </c>
      <c r="EW80" s="255" t="str">
        <f>IF($ET80='Classificação geral'!$B73,'Classificação geral'!$H73,"")</f>
        <v/>
      </c>
      <c r="EX80" s="255" t="str">
        <f>IF($EW80='Classificação geral'!$H73,'Classificação geral'!$I73,"")</f>
        <v/>
      </c>
      <c r="EY80" s="255" t="str">
        <f>IF($EX80='Classificação geral'!$I73,'Classificação geral'!$AA73,"")</f>
        <v/>
      </c>
      <c r="EZ80" s="255" t="str">
        <f>IF($EX80='Classificação geral'!$I73,'Classificação geral'!$AC73,"")</f>
        <v/>
      </c>
      <c r="FA80" s="255" t="str">
        <f>IF($EX80='Classificação geral'!$I73,'Classificação geral'!$AD73,"")</f>
        <v/>
      </c>
      <c r="FB80" s="255" t="str">
        <f>IF($EX80='Classificação geral'!$I73,'Classificação geral'!$M73,"")</f>
        <v/>
      </c>
      <c r="FC80" s="255" t="str">
        <f>IF($EX80='Classificação geral'!$I73,'Classificação geral'!$AH73,"")</f>
        <v/>
      </c>
      <c r="FD80" s="256" t="str">
        <f>IFERROR(RANK(FC80,FC:FC,0)+ COUNTIF($FC$12:FC78,FC80),"")</f>
        <v/>
      </c>
      <c r="FE80" s="244"/>
      <c r="FF80" s="254" t="str">
        <f>IFERROR(IF(AND('Classificação geral'!$H73="mas",'Classificação geral'!$I73=3,'Classificação geral'!$G73="Tapete"),'Classificação geral'!$A73,""),"")</f>
        <v/>
      </c>
      <c r="FG80" s="254" t="str">
        <f>IFERROR(IF(AND('Classificação geral'!$H73="mas",'Classificação geral'!$I73=3,'Classificação geral'!$G73="Tapete"),'Classificação geral'!$B73,""),"")</f>
        <v/>
      </c>
      <c r="FH80" s="255" t="str">
        <f>IF($FG80='Classificação geral'!$B73,'Classificação geral'!$C73,"")</f>
        <v/>
      </c>
      <c r="FI80" s="255" t="str">
        <f>IF($FG80='Classificação geral'!$B73,'Classificação geral'!$D73,"")</f>
        <v/>
      </c>
      <c r="FJ80" s="255" t="str">
        <f>IF($FG80='Classificação geral'!$B73,'Classificação geral'!$H73,"")</f>
        <v/>
      </c>
      <c r="FK80" s="254" t="str">
        <f>IFERROR(IF(AND($FJ80="mas",'Classificação geral'!$I73=3),'Classificação geral'!I73,""),"")</f>
        <v/>
      </c>
      <c r="FL80" s="254" t="str">
        <f>IFERROR(IF(AND($FJ80="mas",'Classificação geral'!$I73=3),'Classificação geral'!AA73,""),"")</f>
        <v/>
      </c>
      <c r="FM80" s="254" t="str">
        <f>IFERROR(IF(AND($FJ80="mas",'Classificação geral'!$I73=3),'Classificação geral'!AC73,""),"")</f>
        <v/>
      </c>
      <c r="FN80" s="254" t="str">
        <f>IFERROR(IF(AND($FJ80="mas",'Classificação geral'!$I73=3),'Classificação geral'!AD73,""),"")</f>
        <v/>
      </c>
      <c r="FO80" s="254" t="str">
        <f>IFERROR(IF(AND($FJ80="mas",'Classificação geral'!$I73=3),'Classificação geral'!M73,""),"")</f>
        <v/>
      </c>
      <c r="FP80" s="254" t="str">
        <f>IFERROR(IF(AND($FJ80="mas",'Classificação geral'!$I73=3),'Classificação geral'!AH73,""),"")</f>
        <v/>
      </c>
      <c r="FQ80" s="256" t="str">
        <f>IFERROR(RANK(FP80,FP:FP,0)+ COUNTIF(FP$12:$FP78,FP80),"")</f>
        <v/>
      </c>
    </row>
    <row r="81" spans="1:173" s="209" customFormat="1" ht="24.75" customHeight="1" x14ac:dyDescent="0.5">
      <c r="A81" s="204"/>
      <c r="B81" s="395"/>
      <c r="C81" s="292" t="str">
        <f t="shared" si="1"/>
        <v/>
      </c>
      <c r="D81" s="292" t="str">
        <f t="shared" si="2"/>
        <v/>
      </c>
      <c r="E81" s="292" t="str">
        <f t="shared" si="3"/>
        <v/>
      </c>
      <c r="F81" s="293" t="str">
        <f t="shared" si="4"/>
        <v/>
      </c>
      <c r="G81" s="293" t="str">
        <f t="shared" si="5"/>
        <v/>
      </c>
      <c r="H81" s="294" t="str">
        <f t="shared" si="6"/>
        <v/>
      </c>
      <c r="I81" s="294" t="str">
        <f t="shared" si="7"/>
        <v/>
      </c>
      <c r="J81" s="294" t="str">
        <f t="shared" si="8"/>
        <v/>
      </c>
      <c r="K81" s="294" t="str">
        <f t="shared" si="9"/>
        <v/>
      </c>
      <c r="L81" s="294" t="str">
        <f t="shared" si="10"/>
        <v/>
      </c>
      <c r="M81" s="295">
        <v>68</v>
      </c>
      <c r="N81" s="296"/>
      <c r="O81" s="296"/>
      <c r="P81" s="309" t="str">
        <f t="shared" si="11"/>
        <v/>
      </c>
      <c r="Q81" s="292" t="str">
        <f t="shared" si="12"/>
        <v/>
      </c>
      <c r="R81" s="292" t="str">
        <f t="shared" si="13"/>
        <v/>
      </c>
      <c r="S81" s="292" t="str">
        <f t="shared" si="14"/>
        <v/>
      </c>
      <c r="T81" s="293" t="str">
        <f t="shared" si="15"/>
        <v/>
      </c>
      <c r="U81" s="293" t="str">
        <f t="shared" si="16"/>
        <v/>
      </c>
      <c r="V81" s="294" t="str">
        <f t="shared" si="17"/>
        <v/>
      </c>
      <c r="W81" s="294" t="str">
        <f t="shared" si="18"/>
        <v/>
      </c>
      <c r="X81" s="294" t="str">
        <f t="shared" si="19"/>
        <v/>
      </c>
      <c r="Y81" s="294" t="str">
        <f t="shared" si="20"/>
        <v/>
      </c>
      <c r="Z81" s="294" t="str">
        <f t="shared" si="21"/>
        <v/>
      </c>
      <c r="AA81" s="295">
        <v>68</v>
      </c>
      <c r="AB81" s="296"/>
      <c r="AC81" s="297"/>
      <c r="AD81" s="310" t="str">
        <f t="shared" si="22"/>
        <v/>
      </c>
      <c r="AE81" s="292" t="str">
        <f t="shared" si="23"/>
        <v/>
      </c>
      <c r="AF81" s="292" t="str">
        <f t="shared" si="24"/>
        <v/>
      </c>
      <c r="AG81" s="293" t="str">
        <f t="shared" si="25"/>
        <v/>
      </c>
      <c r="AH81" s="293" t="str">
        <f t="shared" si="26"/>
        <v/>
      </c>
      <c r="AI81" s="293" t="str">
        <f t="shared" si="27"/>
        <v/>
      </c>
      <c r="AJ81" s="294" t="str">
        <f t="shared" si="28"/>
        <v/>
      </c>
      <c r="AK81" s="294" t="str">
        <f t="shared" si="29"/>
        <v/>
      </c>
      <c r="AL81" s="294" t="str">
        <f t="shared" si="30"/>
        <v/>
      </c>
      <c r="AM81" s="294" t="str">
        <f t="shared" si="31"/>
        <v/>
      </c>
      <c r="AN81" s="294" t="str">
        <f t="shared" si="32"/>
        <v/>
      </c>
      <c r="AO81" s="295">
        <v>68</v>
      </c>
      <c r="AP81" s="296"/>
      <c r="AQ81" s="296"/>
      <c r="AR81" s="310" t="str">
        <f t="shared" si="33"/>
        <v/>
      </c>
      <c r="AS81" s="292" t="str">
        <f t="shared" si="34"/>
        <v/>
      </c>
      <c r="AT81" s="292" t="str">
        <f t="shared" si="35"/>
        <v/>
      </c>
      <c r="AU81" s="293" t="str">
        <f t="shared" si="36"/>
        <v/>
      </c>
      <c r="AV81" s="293" t="str">
        <f t="shared" si="37"/>
        <v/>
      </c>
      <c r="AW81" s="293" t="str">
        <f t="shared" si="38"/>
        <v/>
      </c>
      <c r="AX81" s="294" t="str">
        <f t="shared" si="39"/>
        <v/>
      </c>
      <c r="AY81" s="294" t="str">
        <f t="shared" si="40"/>
        <v/>
      </c>
      <c r="AZ81" s="294" t="str">
        <f t="shared" si="41"/>
        <v/>
      </c>
      <c r="BA81" s="294" t="str">
        <f t="shared" si="42"/>
        <v/>
      </c>
      <c r="BB81" s="294" t="str">
        <f t="shared" si="43"/>
        <v/>
      </c>
      <c r="BC81" s="295">
        <v>68</v>
      </c>
      <c r="BD81" s="297"/>
      <c r="BE81" s="297"/>
      <c r="BF81" s="309" t="str">
        <f t="shared" si="44"/>
        <v/>
      </c>
      <c r="BG81" s="292" t="str">
        <f t="shared" si="45"/>
        <v/>
      </c>
      <c r="BH81" s="292" t="str">
        <f t="shared" si="46"/>
        <v/>
      </c>
      <c r="BI81" s="292" t="str">
        <f t="shared" si="47"/>
        <v/>
      </c>
      <c r="BJ81" s="293" t="str">
        <f t="shared" si="48"/>
        <v/>
      </c>
      <c r="BK81" s="293" t="str">
        <f t="shared" si="49"/>
        <v/>
      </c>
      <c r="BL81" s="293" t="str">
        <f t="shared" si="50"/>
        <v/>
      </c>
      <c r="BM81" s="293" t="str">
        <f t="shared" si="51"/>
        <v/>
      </c>
      <c r="BN81" s="293" t="str">
        <f t="shared" si="52"/>
        <v/>
      </c>
      <c r="BO81" s="293" t="str">
        <f t="shared" si="53"/>
        <v/>
      </c>
      <c r="BP81" s="294" t="str">
        <f t="shared" si="54"/>
        <v/>
      </c>
      <c r="BQ81" s="295">
        <v>68</v>
      </c>
      <c r="BR81" s="296"/>
      <c r="BS81" s="296"/>
      <c r="BT81" s="309" t="str">
        <f t="shared" si="55"/>
        <v/>
      </c>
      <c r="BU81" s="292" t="str">
        <f t="shared" si="56"/>
        <v/>
      </c>
      <c r="BV81" s="292" t="str">
        <f t="shared" si="57"/>
        <v/>
      </c>
      <c r="BW81" s="292" t="str">
        <f t="shared" si="58"/>
        <v/>
      </c>
      <c r="BX81" s="293" t="str">
        <f t="shared" si="59"/>
        <v/>
      </c>
      <c r="BY81" s="293" t="str">
        <f t="shared" si="60"/>
        <v/>
      </c>
      <c r="BZ81" s="294" t="str">
        <f t="shared" si="61"/>
        <v/>
      </c>
      <c r="CA81" s="294" t="str">
        <f t="shared" si="62"/>
        <v/>
      </c>
      <c r="CB81" s="294" t="str">
        <f t="shared" si="63"/>
        <v/>
      </c>
      <c r="CC81" s="294" t="str">
        <f t="shared" si="64"/>
        <v/>
      </c>
      <c r="CD81" s="294" t="str">
        <f t="shared" si="65"/>
        <v/>
      </c>
      <c r="CE81" s="295">
        <v>68</v>
      </c>
      <c r="CF81" s="212"/>
      <c r="CG81" s="212"/>
      <c r="CH81" s="212"/>
      <c r="CI81" s="212"/>
      <c r="CJ81" s="212"/>
      <c r="CK81" s="212"/>
      <c r="CL81" s="212"/>
      <c r="CM81" s="212"/>
      <c r="CN81" s="212"/>
      <c r="CO81" s="212"/>
      <c r="CP81" s="212"/>
      <c r="CQ81" s="212"/>
      <c r="CR81" s="212"/>
      <c r="CS81" s="254" t="str">
        <f>IFERROR(IF(AND('Classificação geral'!$H74="FEM",'Classificação geral'!$I74=1,'Classificação geral'!G74="Tapete"),'Classificação geral'!A74,""),"")</f>
        <v/>
      </c>
      <c r="CT81" s="254" t="str">
        <f>IFERROR(IF(AND('Classificação geral'!$H74="FEM",'Classificação geral'!$I74=1,'Classificação geral'!G74="Tapete"),'Classificação geral'!$B74,""),"")</f>
        <v/>
      </c>
      <c r="CU81" s="255" t="str">
        <f>IF($CT81='Classificação geral'!$B74,'Classificação geral'!$C74,"")</f>
        <v/>
      </c>
      <c r="CV81" s="255" t="str">
        <f>IF($CT81='Classificação geral'!$B74,'Classificação geral'!$D74,"")</f>
        <v/>
      </c>
      <c r="CW81" s="255" t="str">
        <f>IF($CT81='Classificação geral'!$B74,'Classificação geral'!$H74,"")</f>
        <v/>
      </c>
      <c r="CX81" s="255" t="str">
        <f>IF($CW81='Classificação geral'!$H74,'Classificação geral'!$I74,"")</f>
        <v/>
      </c>
      <c r="CY81" s="255" t="str">
        <f>IF($CX81='Classificação geral'!$I74,'Classificação geral'!$AA74,"")</f>
        <v/>
      </c>
      <c r="CZ81" s="255" t="str">
        <f>IF($CX81='Classificação geral'!$I74,'Classificação geral'!$AC74,"")</f>
        <v/>
      </c>
      <c r="DA81" s="255" t="str">
        <f>IF($CX81='Classificação geral'!$I74,'Classificação geral'!$AD74,"")</f>
        <v/>
      </c>
      <c r="DB81" s="255" t="str">
        <f>IF($CX81='Classificação geral'!$I74,'Classificação geral'!$M74,"")</f>
        <v/>
      </c>
      <c r="DC81" s="255" t="str">
        <f>IF($CX81='Classificação geral'!$I74,'Classificação geral'!$AH74,"")</f>
        <v/>
      </c>
      <c r="DD81" s="256" t="str">
        <f>IFERROR(RANK(DC81,DC:DC,0)+ COUNTIF($DC$12:DC80,DC81),"")</f>
        <v/>
      </c>
      <c r="DF81" s="254" t="str">
        <f>IFERROR(IF(AND('Classificação geral'!$H74="mas",'Classificação geral'!$I74=1,'Classificação geral'!$G74="Tapete"),'Classificação geral'!$A74,""),"")</f>
        <v/>
      </c>
      <c r="DG81" s="254" t="str">
        <f>IFERROR(IF(AND('Classificação geral'!$H74="mas",'Classificação geral'!$I74=1,'Classificação geral'!$G74="Tapete"),'Classificação geral'!$B74,""),"")</f>
        <v/>
      </c>
      <c r="DH81" s="255" t="str">
        <f>IF($DG81='Classificação geral'!$B74,'Classificação geral'!$C74,"")</f>
        <v/>
      </c>
      <c r="DI81" s="255" t="str">
        <f>IF($DG81='Classificação geral'!$B74,'Classificação geral'!$D74,"")</f>
        <v/>
      </c>
      <c r="DJ81" s="255" t="str">
        <f>IF($DG81='Classificação geral'!$B74,'Classificação geral'!$H74,"")</f>
        <v/>
      </c>
      <c r="DK81" s="254" t="str">
        <f>IFERROR(IF(AND($DJ81="mas",'Classificação geral'!$I74=1),'Classificação geral'!I74,""),"")</f>
        <v/>
      </c>
      <c r="DL81" s="254" t="str">
        <f>IFERROR(IF(AND($DJ81="mas",'Classificação geral'!$I74=1),'Classificação geral'!AA74,""),"")</f>
        <v/>
      </c>
      <c r="DM81" s="254" t="str">
        <f>IFERROR(IF(AND($DJ81="mas",'Classificação geral'!$I74=1),'Classificação geral'!AC74,""),"")</f>
        <v/>
      </c>
      <c r="DN81" s="254" t="str">
        <f>IFERROR(IF(AND($DJ81="mas",'Classificação geral'!$I74=1),'Classificação geral'!AD74,""),"")</f>
        <v/>
      </c>
      <c r="DO81" s="254" t="str">
        <f>IFERROR(IF(AND($DJ81="mas",'Classificação geral'!$I74=1),'Classificação geral'!M74,""),"")</f>
        <v/>
      </c>
      <c r="DP81" s="254" t="str">
        <f>IFERROR(IF(AND($DJ81="mas",'Classificação geral'!$I74=1),'Classificação geral'!AH74,""),"")</f>
        <v/>
      </c>
      <c r="DQ81" s="256" t="str">
        <f>IFERROR(RANK(DP81,DP:DP,0)+ COUNTIF($DP$12:DP80,DP81),"")</f>
        <v/>
      </c>
      <c r="DS81" s="254" t="str">
        <f>IFERROR(IF(AND('Classificação geral'!$H74="fem",'Classificação geral'!$I74=2,'Classificação geral'!$G74="Tapete"),'Classificação geral'!$A74,""),"")</f>
        <v/>
      </c>
      <c r="DT81" s="254" t="str">
        <f>IFERROR(IF(AND('Classificação geral'!$H74="fem",'Classificação geral'!$I74=2,'Classificação geral'!$G74="Tapete"),'Classificação geral'!$B74,""),"")</f>
        <v/>
      </c>
      <c r="DU81" s="255" t="str">
        <f>IF($DT81='Classificação geral'!$B74,'Classificação geral'!$C74,"")</f>
        <v/>
      </c>
      <c r="DV81" s="255" t="str">
        <f>IF($DT81='Classificação geral'!$B74,'Classificação geral'!$D74,"")</f>
        <v/>
      </c>
      <c r="DW81" s="255" t="str">
        <f>IF($DT81='Classificação geral'!$B74,'Classificação geral'!$H74,"")</f>
        <v/>
      </c>
      <c r="DX81" s="254" t="str">
        <f>IFERROR(IF(AND($DW81="fem",'Classificação geral'!$I74=2),'Classificação geral'!I74,""),"")</f>
        <v/>
      </c>
      <c r="DY81" s="254" t="str">
        <f>IFERROR(IF(AND($DW81="fem",'Classificação geral'!$I74=2),'Classificação geral'!AA74,""),"")</f>
        <v/>
      </c>
      <c r="DZ81" s="254" t="str">
        <f>IFERROR(IF(AND($DW81="fem",'Classificação geral'!$I74=2),'Classificação geral'!AC74,""),"")</f>
        <v/>
      </c>
      <c r="EA81" s="254" t="str">
        <f>IFERROR(IF(AND($DW81="fem",'Classificação geral'!$I74=2),'Classificação geral'!AD74,""),"")</f>
        <v/>
      </c>
      <c r="EB81" s="254" t="str">
        <f>IFERROR(IF(AND($DW81="fem",'Classificação geral'!$I74=2),'Classificação geral'!M74,""),"")</f>
        <v/>
      </c>
      <c r="EC81" s="254" t="str">
        <f>IFERROR(IF(AND($DW81="fem",'Classificação geral'!$I74=2),'Classificação geral'!AH74,""),"")</f>
        <v/>
      </c>
      <c r="ED81" s="256" t="str">
        <f>IFERROR(RANK(EC81,EC:EC,0)+ COUNTIF(EC$12:$EC79,EC81),"")</f>
        <v/>
      </c>
      <c r="EE81" s="244"/>
      <c r="EF81" s="254" t="str">
        <f>IFERROR(IF(AND('Classificação geral'!$H74="mas",'Classificação geral'!$I74=2,'Classificação geral'!$G74="Tapete"),'Classificação geral'!$A74,""),"")</f>
        <v/>
      </c>
      <c r="EG81" s="254" t="str">
        <f>IFERROR(IF(AND('Classificação geral'!$H74="mas",'Classificação geral'!$I74=2,'Classificação geral'!$G74="Tapete"),'Classificação geral'!$B74,""),"")</f>
        <v/>
      </c>
      <c r="EH81" s="255" t="str">
        <f>IF($EG81='Classificação geral'!$B74,'Classificação geral'!$C74,"")</f>
        <v/>
      </c>
      <c r="EI81" s="255" t="str">
        <f>IF($EG81='Classificação geral'!$B74,'Classificação geral'!$D74,"")</f>
        <v/>
      </c>
      <c r="EJ81" s="255" t="str">
        <f>IF($EG81='Classificação geral'!$B74,'Classificação geral'!$H74,"")</f>
        <v/>
      </c>
      <c r="EK81" s="254" t="str">
        <f>IFERROR(IF(AND($EJ81="mas",'Classificação geral'!$I74=2),'Classificação geral'!I74,""),"")</f>
        <v/>
      </c>
      <c r="EL81" s="254" t="str">
        <f>IFERROR(IF(AND($EJ81="mas",'Classificação geral'!$I74=2),'Classificação geral'!AA74,""),"")</f>
        <v/>
      </c>
      <c r="EM81" s="254" t="str">
        <f>IFERROR(IF(AND($EJ81="mas",'Classificação geral'!$I74=2),'Classificação geral'!AC74,""),"")</f>
        <v/>
      </c>
      <c r="EN81" s="254" t="str">
        <f>IFERROR(IF(AND($EJ81="mas",'Classificação geral'!$I74=2),'Classificação geral'!AD74,""),"")</f>
        <v/>
      </c>
      <c r="EO81" s="254" t="str">
        <f>IFERROR(IF(AND($EJ81="mas",'Classificação geral'!$I74=2),'Classificação geral'!M74,""),"")</f>
        <v/>
      </c>
      <c r="EP81" s="254" t="str">
        <f>IFERROR(IF(AND($EJ81="mas",'Classificação geral'!$I74=2),'Classificação geral'!AH74,""),"")</f>
        <v/>
      </c>
      <c r="EQ81" s="256" t="str">
        <f>IFERROR(RANK(EP81,EP:EP,0)+ COUNTIF($EP$12:EP$12,EP81),"")</f>
        <v/>
      </c>
      <c r="ER81" s="244"/>
      <c r="ES81" s="254" t="str">
        <f>IFERROR(IF(AND('Classificação geral'!$H74="fem",'Classificação geral'!$I74=3,'Classificação geral'!$G74="Tapete"),'Classificação geral'!$A74,""),"")</f>
        <v/>
      </c>
      <c r="ET81" s="254" t="str">
        <f>IFERROR(IF(AND('Classificação geral'!$H74="fem",'Classificação geral'!$I74=3,'Classificação geral'!$G74="Tapete"),'Classificação geral'!$B74,""),"")</f>
        <v/>
      </c>
      <c r="EU81" s="255" t="str">
        <f>IF($ET81='Classificação geral'!$B74,'Classificação geral'!$C74,"")</f>
        <v/>
      </c>
      <c r="EV81" s="255" t="str">
        <f>IF($ET81='Classificação geral'!$B74,'Classificação geral'!$D74,"")</f>
        <v/>
      </c>
      <c r="EW81" s="255" t="str">
        <f>IF($ET81='Classificação geral'!$B74,'Classificação geral'!$H74,"")</f>
        <v/>
      </c>
      <c r="EX81" s="255" t="str">
        <f>IF($EW81='Classificação geral'!$H74,'Classificação geral'!$I74,"")</f>
        <v/>
      </c>
      <c r="EY81" s="255" t="str">
        <f>IF($EX81='Classificação geral'!$I74,'Classificação geral'!$AA74,"")</f>
        <v/>
      </c>
      <c r="EZ81" s="255" t="str">
        <f>IF($EX81='Classificação geral'!$I74,'Classificação geral'!$AC74,"")</f>
        <v/>
      </c>
      <c r="FA81" s="255" t="str">
        <f>IF($EX81='Classificação geral'!$I74,'Classificação geral'!$AD74,"")</f>
        <v/>
      </c>
      <c r="FB81" s="255" t="str">
        <f>IF($EX81='Classificação geral'!$I74,'Classificação geral'!$M74,"")</f>
        <v/>
      </c>
      <c r="FC81" s="255" t="str">
        <f>IF($EX81='Classificação geral'!$I74,'Classificação geral'!$AH74,"")</f>
        <v/>
      </c>
      <c r="FD81" s="256" t="str">
        <f>IFERROR(RANK(FC81,FC:FC,0)+ COUNTIF($FC$12:FC79,FC81),"")</f>
        <v/>
      </c>
      <c r="FE81" s="244"/>
      <c r="FF81" s="254" t="str">
        <f>IFERROR(IF(AND('Classificação geral'!$H74="mas",'Classificação geral'!$I74=3,'Classificação geral'!$G74="Tapete"),'Classificação geral'!$A74,""),"")</f>
        <v/>
      </c>
      <c r="FG81" s="254" t="str">
        <f>IFERROR(IF(AND('Classificação geral'!$H74="mas",'Classificação geral'!$I74=3,'Classificação geral'!$G74="Tapete"),'Classificação geral'!$B74,""),"")</f>
        <v/>
      </c>
      <c r="FH81" s="255" t="str">
        <f>IF($FG81='Classificação geral'!$B74,'Classificação geral'!$C74,"")</f>
        <v/>
      </c>
      <c r="FI81" s="255" t="str">
        <f>IF($FG81='Classificação geral'!$B74,'Classificação geral'!$D74,"")</f>
        <v/>
      </c>
      <c r="FJ81" s="255" t="str">
        <f>IF($FG81='Classificação geral'!$B74,'Classificação geral'!$H74,"")</f>
        <v/>
      </c>
      <c r="FK81" s="254" t="str">
        <f>IFERROR(IF(AND($FJ81="mas",'Classificação geral'!$I74=3),'Classificação geral'!I74,""),"")</f>
        <v/>
      </c>
      <c r="FL81" s="254" t="str">
        <f>IFERROR(IF(AND($FJ81="mas",'Classificação geral'!$I74=3),'Classificação geral'!AA74,""),"")</f>
        <v/>
      </c>
      <c r="FM81" s="254" t="str">
        <f>IFERROR(IF(AND($FJ81="mas",'Classificação geral'!$I74=3),'Classificação geral'!AC74,""),"")</f>
        <v/>
      </c>
      <c r="FN81" s="254" t="str">
        <f>IFERROR(IF(AND($FJ81="mas",'Classificação geral'!$I74=3),'Classificação geral'!AD74,""),"")</f>
        <v/>
      </c>
      <c r="FO81" s="254" t="str">
        <f>IFERROR(IF(AND($FJ81="mas",'Classificação geral'!$I74=3),'Classificação geral'!M74,""),"")</f>
        <v/>
      </c>
      <c r="FP81" s="254" t="str">
        <f>IFERROR(IF(AND($FJ81="mas",'Classificação geral'!$I74=3),'Classificação geral'!AH74,""),"")</f>
        <v/>
      </c>
      <c r="FQ81" s="256" t="str">
        <f>IFERROR(RANK(FP81,FP:FP,0)+ COUNTIF(FP$12:$FP79,FP81),"")</f>
        <v/>
      </c>
    </row>
    <row r="82" spans="1:173" s="209" customFormat="1" ht="24.75" customHeight="1" x14ac:dyDescent="0.5">
      <c r="A82" s="204"/>
      <c r="B82" s="395"/>
      <c r="C82" s="292" t="str">
        <f t="shared" ref="C82:C98" si="66">IFERROR(INDEX($CT$14:$CT$160,MATCH($M82,$DD$14:$DD$160,0)),"")</f>
        <v/>
      </c>
      <c r="D82" s="292" t="str">
        <f t="shared" ref="D82:D98" si="67">IFERROR(INDEX($CU$14:$CU$160,MATCH($M82,$DD$14:$DD$160,0)),"")</f>
        <v/>
      </c>
      <c r="E82" s="292" t="str">
        <f t="shared" ref="E82:E98" si="68">IFERROR(INDEX($CV$14:$CV$160,MATCH($M82,$DD$14:$DD$160,0)),"")</f>
        <v/>
      </c>
      <c r="F82" s="293" t="str">
        <f t="shared" ref="F82:F98" si="69">IFERROR(INDEX($CW$14:$CW$160,MATCH($M82,$DD$14:$DD$160,0)),"")</f>
        <v/>
      </c>
      <c r="G82" s="293" t="str">
        <f t="shared" ref="G82:G98" si="70">IFERROR(INDEX($CX$14:$CX$160,MATCH($M82,$DD$14:$DD$160,0)),"")</f>
        <v/>
      </c>
      <c r="H82" s="294" t="str">
        <f t="shared" ref="H82:H98" si="71">IFERROR(INDEX($CY$14:$CY$160,MATCH($M82,$DD$14:$DD$160,0)),"")</f>
        <v/>
      </c>
      <c r="I82" s="294" t="str">
        <f t="shared" ref="I82:I98" si="72">IFERROR(INDEX($CZ$14:$CZ$160,MATCH($M82,$DD$14:$DD$160,0)),"")</f>
        <v/>
      </c>
      <c r="J82" s="294" t="str">
        <f t="shared" ref="J82:J98" si="73">IFERROR(INDEX($DA$14:$DA$160,MATCH($M82,$DD$14:$DD$160,0)),"")</f>
        <v/>
      </c>
      <c r="K82" s="294" t="str">
        <f t="shared" ref="K82:K98" si="74">IFERROR(INDEX($DB$14:$DB$160,MATCH($M82,$DD$14:$DD$160,0)),"")</f>
        <v/>
      </c>
      <c r="L82" s="294" t="str">
        <f t="shared" ref="L82:L98" si="75">IFERROR(INDEX($DC$14:$DC$160,MATCH($M82,$DD$14:$DD$160,0)),"")</f>
        <v/>
      </c>
      <c r="M82" s="295">
        <v>69</v>
      </c>
      <c r="N82" s="296"/>
      <c r="O82" s="296"/>
      <c r="P82" s="309" t="str">
        <f t="shared" ref="P82:P98" si="76">IFERROR(INDEX($DF$14:$DF$160,MATCH($AA82,$DQ$14:$DQ$160,0)),"")</f>
        <v/>
      </c>
      <c r="Q82" s="292" t="str">
        <f t="shared" ref="Q82:Q98" si="77">IFERROR(INDEX($DG$14:$DG$160,MATCH($AA82,$DQ$14:$DQ$160,0)),"")</f>
        <v/>
      </c>
      <c r="R82" s="292" t="str">
        <f t="shared" ref="R82:R98" si="78">IFERROR(INDEX($DH$14:$DH$160,MATCH($AA82,$DQ$14:$DQ$160,0)),"")</f>
        <v/>
      </c>
      <c r="S82" s="292" t="str">
        <f t="shared" ref="S82:S98" si="79">IFERROR(INDEX($DI$14:$DI$160,MATCH($M82,$DQ$14:$DQ$160,0)),"")</f>
        <v/>
      </c>
      <c r="T82" s="293" t="str">
        <f t="shared" ref="T82:T98" si="80">IFERROR(INDEX($DJ$14:$DJ$160,MATCH($AA82,$DQ$14:$DQ$160,0)),"")</f>
        <v/>
      </c>
      <c r="U82" s="293" t="str">
        <f t="shared" ref="U82:U98" si="81">IFERROR(INDEX($DK$14:$DK$160,MATCH($AA82,$DQ$14:$DQ$160,0)),"")</f>
        <v/>
      </c>
      <c r="V82" s="294" t="str">
        <f t="shared" ref="V82:V98" si="82">IFERROR(INDEX($DL$14:$DL$160,MATCH($AA82,$DQ$14:$DQ$160,0)),"")</f>
        <v/>
      </c>
      <c r="W82" s="294" t="str">
        <f t="shared" ref="W82:W98" si="83">IFERROR(INDEX($DM$14:$DM$160,MATCH($AA82,$DQ$14:$DQ$160,0)),"")</f>
        <v/>
      </c>
      <c r="X82" s="294" t="str">
        <f t="shared" ref="X82:X98" si="84">IFERROR(INDEX($DN$14:$DN$160,MATCH($AA82,$DQ$14:$DQ$160,0)),"")</f>
        <v/>
      </c>
      <c r="Y82" s="294" t="str">
        <f t="shared" ref="Y82:Y98" si="85">IFERROR(INDEX($DO$14:$DO$160,MATCH($AA82,$DQ$14:$DQ$160,0)),"")</f>
        <v/>
      </c>
      <c r="Z82" s="294" t="str">
        <f t="shared" ref="Z82:Z98" si="86">IFERROR(INDEX($DP$14:$DP$160,MATCH($AA82,$DQ$14:$DQ$160,0)),"")</f>
        <v/>
      </c>
      <c r="AA82" s="295">
        <v>69</v>
      </c>
      <c r="AB82" s="296"/>
      <c r="AC82" s="297"/>
      <c r="AD82" s="310" t="str">
        <f t="shared" ref="AD82:AD98" si="87">IFERROR(INDEX($DS$14:$DS$160,MATCH($AO82,$ED$14:$ED$160,0)),"")</f>
        <v/>
      </c>
      <c r="AE82" s="292" t="str">
        <f t="shared" ref="AE82:AE98" si="88">IFERROR(INDEX($DT$14:$DT$160,MATCH($AO82,$ED$14:$ED$160,0)),"")</f>
        <v/>
      </c>
      <c r="AF82" s="292" t="str">
        <f t="shared" ref="AF82:AF98" si="89">IFERROR(INDEX($DU$14:$DU$160,MATCH($AO82,$ED$14:$ED$160,0)),"")</f>
        <v/>
      </c>
      <c r="AG82" s="293" t="str">
        <f t="shared" ref="AG82:AG98" si="90">IFERROR(INDEX($DV$14:$DV$160,MATCH($M82,$ED$14:$ED$160,0)),"")</f>
        <v/>
      </c>
      <c r="AH82" s="293" t="str">
        <f t="shared" ref="AH82:AH98" si="91">IFERROR(INDEX($DW$14:$DW$160,MATCH($AO82,$ED$14:$ED$160,0)),"")</f>
        <v/>
      </c>
      <c r="AI82" s="293" t="str">
        <f t="shared" ref="AI82:AI98" si="92">IFERROR(INDEX($DX$14:$DX$160,MATCH($AO82,$ED$14:$ED$160,0)),"")</f>
        <v/>
      </c>
      <c r="AJ82" s="294" t="str">
        <f t="shared" ref="AJ82:AJ98" si="93">IFERROR(INDEX($DY$14:$DY$160,MATCH($AO82,$ED$14:$ED$160,0)),"")</f>
        <v/>
      </c>
      <c r="AK82" s="294" t="str">
        <f t="shared" ref="AK82:AK98" si="94">IFERROR(INDEX($DZ$14:$DZ$160,MATCH($AO82,$ED$14:$ED$160,0)),"")</f>
        <v/>
      </c>
      <c r="AL82" s="294" t="str">
        <f t="shared" ref="AL82:AL98" si="95">IFERROR(INDEX($EA$14:$EA$160,MATCH($AO82,$ED$14:$ED$160,0)),"")</f>
        <v/>
      </c>
      <c r="AM82" s="294" t="str">
        <f t="shared" ref="AM82:AM98" si="96">IFERROR(INDEX($EB$14:$EB$160,MATCH($AO82,$ED$14:$ED$160,0)),"")</f>
        <v/>
      </c>
      <c r="AN82" s="294" t="str">
        <f t="shared" ref="AN82:AN98" si="97">IFERROR(INDEX($EC$14:$EC$160,MATCH($AO82,$ED$14:$ED$160,0)),"")</f>
        <v/>
      </c>
      <c r="AO82" s="295">
        <v>69</v>
      </c>
      <c r="AP82" s="296"/>
      <c r="AQ82" s="296"/>
      <c r="AR82" s="310" t="str">
        <f t="shared" ref="AR82:AR98" si="98">IFERROR(INDEX($EF$14:$EF$160,MATCH($BC82,$EQ$14:$EQ$160,0)),"")</f>
        <v/>
      </c>
      <c r="AS82" s="292" t="str">
        <f t="shared" ref="AS82:AS98" si="99">IFERROR(INDEX($EG$14:$EG$160,MATCH($BC82,$EQ$14:$EQ$160,0)),"")</f>
        <v/>
      </c>
      <c r="AT82" s="292" t="str">
        <f t="shared" ref="AT82:AT98" si="100">IFERROR(INDEX($EH$14:$EH$160,MATCH($BC82,$EQ$14:$EQ$160,0)),"")</f>
        <v/>
      </c>
      <c r="AU82" s="293" t="str">
        <f t="shared" ref="AU82:AU98" si="101">IFERROR(INDEX($EI$14:$EI$160,MATCH($M82,$EQ$14:$EQ$160,0)),"")</f>
        <v/>
      </c>
      <c r="AV82" s="293" t="str">
        <f t="shared" ref="AV82:AV98" si="102">IFERROR(INDEX($EJ$14:$EJ$160,MATCH($BC82,$EQ$14:$EQ$160,0)),"")</f>
        <v/>
      </c>
      <c r="AW82" s="293" t="str">
        <f t="shared" ref="AW82:AW98" si="103">IFERROR(INDEX($EK$14:$EK$160,MATCH($BC82,$EQ$14:$EQ$160,0)),"")</f>
        <v/>
      </c>
      <c r="AX82" s="294" t="str">
        <f t="shared" ref="AX82:AX98" si="104">IFERROR(INDEX($EL$14:$EL$160,MATCH($BC82,$EQ$14:$EQ$160,0)),"")</f>
        <v/>
      </c>
      <c r="AY82" s="294" t="str">
        <f t="shared" ref="AY82:AY98" si="105">IFERROR(INDEX($EM$14:$EM$160,MATCH($BC82,$EQ$14:$EQ$160,0)),"")</f>
        <v/>
      </c>
      <c r="AZ82" s="294" t="str">
        <f t="shared" ref="AZ82:AZ98" si="106">IFERROR(INDEX($EN$14:$EN$160,MATCH($BC82,$EQ$14:$EQ$160,0)),"")</f>
        <v/>
      </c>
      <c r="BA82" s="294" t="str">
        <f t="shared" ref="BA82:BA98" si="107">IFERROR(INDEX($EO$14:$EO$160,MATCH($BC82,$EQ$14:$EQ$160,0)),"")</f>
        <v/>
      </c>
      <c r="BB82" s="294" t="str">
        <f t="shared" ref="BB82:BB98" si="108">IFERROR(INDEX($EP$14:$EP$160,MATCH($BC82,$EQ$14:$EQ$160,0)),"")</f>
        <v/>
      </c>
      <c r="BC82" s="295">
        <v>69</v>
      </c>
      <c r="BD82" s="297"/>
      <c r="BE82" s="297"/>
      <c r="BF82" s="309" t="str">
        <f t="shared" ref="BF82:BF98" si="109">IFERROR(INDEX($ES$14:$ES$160,MATCH($BQ82,$FD$14:$FD$160,0)),"")</f>
        <v/>
      </c>
      <c r="BG82" s="292" t="str">
        <f t="shared" ref="BG82:BG98" si="110">IFERROR(INDEX($ET$14:$ET$160,MATCH($BQ82,$FD$14:$FD$160,0)),"")</f>
        <v/>
      </c>
      <c r="BH82" s="292" t="str">
        <f t="shared" ref="BH82:BH98" si="111">IFERROR(INDEX($EU$14:$EU$160,MATCH($BQ82,$FD$14:$FD$160,0)),"")</f>
        <v/>
      </c>
      <c r="BI82" s="292" t="str">
        <f t="shared" ref="BI82:BI98" si="112">IFERROR(INDEX($EV$14:$EV$160,MATCH($BQ82,$FD$14:$FD$160,0)),"")</f>
        <v/>
      </c>
      <c r="BJ82" s="293" t="str">
        <f t="shared" ref="BJ82:BJ98" si="113">IFERROR(INDEX($EW$14:$EW$160,MATCH($BQ82,$FD$14:$FD$160,0)),"")</f>
        <v/>
      </c>
      <c r="BK82" s="293" t="str">
        <f t="shared" ref="BK82:BK98" si="114">IFERROR(INDEX($EX$14:$EX$160,MATCH($BQ82,$FD$14:$FD$160,0)),"")</f>
        <v/>
      </c>
      <c r="BL82" s="293" t="str">
        <f t="shared" ref="BL82:BL98" si="115">IFERROR(INDEX($EY$14:$EY$160,MATCH($BQ82,$FD$14:$FD$160,0)),"")</f>
        <v/>
      </c>
      <c r="BM82" s="293" t="str">
        <f t="shared" ref="BM82:BM98" si="116">IFERROR(INDEX($EZ$14:$EZ$160,MATCH($BQ82,$FD$14:$FD$160,0)),"")</f>
        <v/>
      </c>
      <c r="BN82" s="293" t="str">
        <f t="shared" ref="BN82:BN98" si="117">IFERROR(INDEX($FA$14:$FA$160,MATCH($BQ82,$FD$14:$FD$160,0)),"")</f>
        <v/>
      </c>
      <c r="BO82" s="293" t="str">
        <f t="shared" ref="BO82:BO98" si="118">IFERROR(INDEX($FB$14:$FB$160,MATCH($BQ82,$FD$14:$FD$160,0)),"")</f>
        <v/>
      </c>
      <c r="BP82" s="294" t="str">
        <f t="shared" ref="BP82:BP98" si="119">IFERROR(INDEX($FC$14:$FC$160,MATCH($BQ82,$FD$14:$FD$160,0)),"")</f>
        <v/>
      </c>
      <c r="BQ82" s="295">
        <v>69</v>
      </c>
      <c r="BR82" s="296"/>
      <c r="BS82" s="296"/>
      <c r="BT82" s="309" t="str">
        <f t="shared" ref="BT82:BT98" si="120">IFERROR(INDEX($FF$14:$FF$160,MATCH($CE82,$FQ$14:$FQ$160,0)),"")</f>
        <v/>
      </c>
      <c r="BU82" s="292" t="str">
        <f t="shared" ref="BU82:BU98" si="121">IFERROR(INDEX($FG$14:$FG$160,MATCH($CE82,$FQ$14:$FQ$160,0)),"")</f>
        <v/>
      </c>
      <c r="BV82" s="292" t="str">
        <f t="shared" ref="BV82:BV98" si="122">IFERROR(INDEX($FH$14:$FH$160,MATCH($CE82,$FQ$14:$FQ$160,0)),"")</f>
        <v/>
      </c>
      <c r="BW82" s="292" t="str">
        <f t="shared" ref="BW82:BW98" si="123">IFERROR(INDEX($FI$14:$FI$160,MATCH($CE82,$FQ$14:$FQ$160,0)),"")</f>
        <v/>
      </c>
      <c r="BX82" s="293" t="str">
        <f t="shared" ref="BX82:BX98" si="124">IFERROR(INDEX($FJ$14:$FJ$160,MATCH($CE82,$FQ$14:$FQ$160,0)),"")</f>
        <v/>
      </c>
      <c r="BY82" s="293" t="str">
        <f t="shared" ref="BY82:BY98" si="125">IFERROR(INDEX($FK$14:$FK$160,MATCH($CE82,$FQ$14:$FQ$160,0)),"")</f>
        <v/>
      </c>
      <c r="BZ82" s="294" t="str">
        <f t="shared" ref="BZ82:BZ98" si="126">IFERROR(INDEX($FL$14:$FL$160,MATCH($CE82,$FQ$14:$FQ$160,0)),"")</f>
        <v/>
      </c>
      <c r="CA82" s="294" t="str">
        <f t="shared" ref="CA82:CA98" si="127">IFERROR(INDEX($FM$14:$FM$160,MATCH($CE82,$FQ$14:$FQ$160,0)),"")</f>
        <v/>
      </c>
      <c r="CB82" s="294" t="str">
        <f t="shared" ref="CB82:CB98" si="128">IFERROR(INDEX($FN$14:$FN$160,MATCH($CE82,$FQ$14:$FQ$160,0)),"")</f>
        <v/>
      </c>
      <c r="CC82" s="294" t="str">
        <f t="shared" ref="CC82:CC98" si="129">IFERROR(INDEX($FO$14:$FO$160,MATCH($CE82,$FQ$14:$FQ$160,0)),"")</f>
        <v/>
      </c>
      <c r="CD82" s="294" t="str">
        <f t="shared" ref="CD82:CD98" si="130">IFERROR(INDEX($FP$14:$FP$160,MATCH($CE82,$FQ$14:$FQ$160,0)),"")</f>
        <v/>
      </c>
      <c r="CE82" s="295">
        <v>69</v>
      </c>
      <c r="CF82" s="212"/>
      <c r="CG82" s="212"/>
      <c r="CH82" s="212"/>
      <c r="CI82" s="212"/>
      <c r="CJ82" s="212"/>
      <c r="CK82" s="212"/>
      <c r="CL82" s="212"/>
      <c r="CM82" s="212"/>
      <c r="CN82" s="212"/>
      <c r="CO82" s="212"/>
      <c r="CP82" s="212"/>
      <c r="CQ82" s="212"/>
      <c r="CR82" s="212"/>
      <c r="CS82" s="254" t="str">
        <f>IFERROR(IF(AND('Classificação geral'!$H75="FEM",'Classificação geral'!$I75=1,'Classificação geral'!G75="Tapete"),'Classificação geral'!A75,""),"")</f>
        <v/>
      </c>
      <c r="CT82" s="254" t="str">
        <f>IFERROR(IF(AND('Classificação geral'!$H75="FEM",'Classificação geral'!$I75=1,'Classificação geral'!G75="Tapete"),'Classificação geral'!$B75,""),"")</f>
        <v/>
      </c>
      <c r="CU82" s="255" t="str">
        <f>IF($CT82='Classificação geral'!$B75,'Classificação geral'!$C75,"")</f>
        <v/>
      </c>
      <c r="CV82" s="255" t="str">
        <f>IF($CT82='Classificação geral'!$B75,'Classificação geral'!$D75,"")</f>
        <v/>
      </c>
      <c r="CW82" s="255" t="str">
        <f>IF($CT82='Classificação geral'!$B75,'Classificação geral'!$H75,"")</f>
        <v/>
      </c>
      <c r="CX82" s="255" t="str">
        <f>IF($CW82='Classificação geral'!$H75,'Classificação geral'!$I75,"")</f>
        <v/>
      </c>
      <c r="CY82" s="255" t="str">
        <f>IF($CX82='Classificação geral'!$I75,'Classificação geral'!$AA75,"")</f>
        <v/>
      </c>
      <c r="CZ82" s="255" t="str">
        <f>IF($CX82='Classificação geral'!$I75,'Classificação geral'!$AC75,"")</f>
        <v/>
      </c>
      <c r="DA82" s="255" t="str">
        <f>IF($CX82='Classificação geral'!$I75,'Classificação geral'!$AD75,"")</f>
        <v/>
      </c>
      <c r="DB82" s="255" t="str">
        <f>IF($CX82='Classificação geral'!$I75,'Classificação geral'!$M75,"")</f>
        <v/>
      </c>
      <c r="DC82" s="255" t="str">
        <f>IF($CX82='Classificação geral'!$I75,'Classificação geral'!$AH75,"")</f>
        <v/>
      </c>
      <c r="DD82" s="256" t="str">
        <f>IFERROR(RANK(DC82,DC:DC,0)+ COUNTIF($DC$12:DC81,DC82),"")</f>
        <v/>
      </c>
      <c r="DF82" s="254" t="str">
        <f>IFERROR(IF(AND('Classificação geral'!$H75="mas",'Classificação geral'!$I75=1,'Classificação geral'!$G75="Tapete"),'Classificação geral'!$A75,""),"")</f>
        <v/>
      </c>
      <c r="DG82" s="254" t="str">
        <f>IFERROR(IF(AND('Classificação geral'!$H75="mas",'Classificação geral'!$I75=1,'Classificação geral'!$G75="Tapete"),'Classificação geral'!$B75,""),"")</f>
        <v/>
      </c>
      <c r="DH82" s="255" t="str">
        <f>IF($DG82='Classificação geral'!$B75,'Classificação geral'!$C75,"")</f>
        <v/>
      </c>
      <c r="DI82" s="255" t="str">
        <f>IF($DG82='Classificação geral'!$B75,'Classificação geral'!$D75,"")</f>
        <v/>
      </c>
      <c r="DJ82" s="255" t="str">
        <f>IF($DG82='Classificação geral'!$B75,'Classificação geral'!$H75,"")</f>
        <v/>
      </c>
      <c r="DK82" s="254" t="str">
        <f>IFERROR(IF(AND($DJ82="mas",'Classificação geral'!$I75=1),'Classificação geral'!I75,""),"")</f>
        <v/>
      </c>
      <c r="DL82" s="254" t="str">
        <f>IFERROR(IF(AND($DJ82="mas",'Classificação geral'!$I75=1),'Classificação geral'!AA75,""),"")</f>
        <v/>
      </c>
      <c r="DM82" s="254" t="str">
        <f>IFERROR(IF(AND($DJ82="mas",'Classificação geral'!$I75=1),'Classificação geral'!AC75,""),"")</f>
        <v/>
      </c>
      <c r="DN82" s="254" t="str">
        <f>IFERROR(IF(AND($DJ82="mas",'Classificação geral'!$I75=1),'Classificação geral'!AD75,""),"")</f>
        <v/>
      </c>
      <c r="DO82" s="254" t="str">
        <f>IFERROR(IF(AND($DJ82="mas",'Classificação geral'!$I75=1),'Classificação geral'!M75,""),"")</f>
        <v/>
      </c>
      <c r="DP82" s="254" t="str">
        <f>IFERROR(IF(AND($DJ82="mas",'Classificação geral'!$I75=1),'Classificação geral'!AH75,""),"")</f>
        <v/>
      </c>
      <c r="DQ82" s="256" t="str">
        <f>IFERROR(RANK(DP82,DP:DP,0)+ COUNTIF($DP$12:DP81,DP82),"")</f>
        <v/>
      </c>
      <c r="DS82" s="254" t="str">
        <f>IFERROR(IF(AND('Classificação geral'!$H75="fem",'Classificação geral'!$I75=2,'Classificação geral'!$G75="Tapete"),'Classificação geral'!$A75,""),"")</f>
        <v/>
      </c>
      <c r="DT82" s="254" t="str">
        <f>IFERROR(IF(AND('Classificação geral'!$H75="fem",'Classificação geral'!$I75=2,'Classificação geral'!$G75="Tapete"),'Classificação geral'!$B75,""),"")</f>
        <v/>
      </c>
      <c r="DU82" s="255" t="str">
        <f>IF($DT82='Classificação geral'!$B75,'Classificação geral'!$C75,"")</f>
        <v/>
      </c>
      <c r="DV82" s="255" t="str">
        <f>IF($DT82='Classificação geral'!$B75,'Classificação geral'!$D75,"")</f>
        <v/>
      </c>
      <c r="DW82" s="255" t="str">
        <f>IF($DT82='Classificação geral'!$B75,'Classificação geral'!$H75,"")</f>
        <v/>
      </c>
      <c r="DX82" s="254" t="str">
        <f>IFERROR(IF(AND($DW82="fem",'Classificação geral'!$I75=2),'Classificação geral'!I75,""),"")</f>
        <v/>
      </c>
      <c r="DY82" s="254" t="str">
        <f>IFERROR(IF(AND($DW82="fem",'Classificação geral'!$I75=2),'Classificação geral'!AA75,""),"")</f>
        <v/>
      </c>
      <c r="DZ82" s="254" t="str">
        <f>IFERROR(IF(AND($DW82="fem",'Classificação geral'!$I75=2),'Classificação geral'!AC75,""),"")</f>
        <v/>
      </c>
      <c r="EA82" s="254" t="str">
        <f>IFERROR(IF(AND($DW82="fem",'Classificação geral'!$I75=2),'Classificação geral'!AD75,""),"")</f>
        <v/>
      </c>
      <c r="EB82" s="254" t="str">
        <f>IFERROR(IF(AND($DW82="fem",'Classificação geral'!$I75=2),'Classificação geral'!M75,""),"")</f>
        <v/>
      </c>
      <c r="EC82" s="254" t="str">
        <f>IFERROR(IF(AND($DW82="fem",'Classificação geral'!$I75=2),'Classificação geral'!AH75,""),"")</f>
        <v/>
      </c>
      <c r="ED82" s="256" t="str">
        <f>IFERROR(RANK(EC82,EC:EC,0)+ COUNTIF(EC$12:$EC80,EC82),"")</f>
        <v/>
      </c>
      <c r="EE82" s="244"/>
      <c r="EF82" s="254" t="str">
        <f>IFERROR(IF(AND('Classificação geral'!$H75="mas",'Classificação geral'!$I75=2,'Classificação geral'!$G75="Tapete"),'Classificação geral'!$A75,""),"")</f>
        <v/>
      </c>
      <c r="EG82" s="254" t="str">
        <f>IFERROR(IF(AND('Classificação geral'!$H75="mas",'Classificação geral'!$I75=2,'Classificação geral'!$G75="Tapete"),'Classificação geral'!$B75,""),"")</f>
        <v/>
      </c>
      <c r="EH82" s="255" t="str">
        <f>IF($EG82='Classificação geral'!$B75,'Classificação geral'!$C75,"")</f>
        <v/>
      </c>
      <c r="EI82" s="255" t="str">
        <f>IF($EG82='Classificação geral'!$B75,'Classificação geral'!$D75,"")</f>
        <v/>
      </c>
      <c r="EJ82" s="255" t="str">
        <f>IF($EG82='Classificação geral'!$B75,'Classificação geral'!$H75,"")</f>
        <v/>
      </c>
      <c r="EK82" s="254" t="str">
        <f>IFERROR(IF(AND($EJ82="mas",'Classificação geral'!$I75=2),'Classificação geral'!I75,""),"")</f>
        <v/>
      </c>
      <c r="EL82" s="254" t="str">
        <f>IFERROR(IF(AND($EJ82="mas",'Classificação geral'!$I75=2),'Classificação geral'!AA75,""),"")</f>
        <v/>
      </c>
      <c r="EM82" s="254" t="str">
        <f>IFERROR(IF(AND($EJ82="mas",'Classificação geral'!$I75=2),'Classificação geral'!AC75,""),"")</f>
        <v/>
      </c>
      <c r="EN82" s="254" t="str">
        <f>IFERROR(IF(AND($EJ82="mas",'Classificação geral'!$I75=2),'Classificação geral'!AD75,""),"")</f>
        <v/>
      </c>
      <c r="EO82" s="254" t="str">
        <f>IFERROR(IF(AND($EJ82="mas",'Classificação geral'!$I75=2),'Classificação geral'!M75,""),"")</f>
        <v/>
      </c>
      <c r="EP82" s="254" t="str">
        <f>IFERROR(IF(AND($EJ82="mas",'Classificação geral'!$I75=2),'Classificação geral'!AH75,""),"")</f>
        <v/>
      </c>
      <c r="EQ82" s="256" t="str">
        <f>IFERROR(RANK(EP82,EP:EP,0)+ COUNTIF($EP$12:EP$12,EP82),"")</f>
        <v/>
      </c>
      <c r="ER82" s="244"/>
      <c r="ES82" s="254" t="str">
        <f>IFERROR(IF(AND('Classificação geral'!$H75="fem",'Classificação geral'!$I75=3,'Classificação geral'!$G75="Tapete"),'Classificação geral'!$A75,""),"")</f>
        <v/>
      </c>
      <c r="ET82" s="254" t="str">
        <f>IFERROR(IF(AND('Classificação geral'!$H75="fem",'Classificação geral'!$I75=3,'Classificação geral'!$G75="Tapete"),'Classificação geral'!$B75,""),"")</f>
        <v/>
      </c>
      <c r="EU82" s="255" t="str">
        <f>IF($ET82='Classificação geral'!$B75,'Classificação geral'!$C75,"")</f>
        <v/>
      </c>
      <c r="EV82" s="255" t="str">
        <f>IF($ET82='Classificação geral'!$B75,'Classificação geral'!$D75,"")</f>
        <v/>
      </c>
      <c r="EW82" s="255" t="str">
        <f>IF($ET82='Classificação geral'!$B75,'Classificação geral'!$H75,"")</f>
        <v/>
      </c>
      <c r="EX82" s="255" t="str">
        <f>IF($EW82='Classificação geral'!$H75,'Classificação geral'!$I75,"")</f>
        <v/>
      </c>
      <c r="EY82" s="255" t="str">
        <f>IF($EX82='Classificação geral'!$I75,'Classificação geral'!$AA75,"")</f>
        <v/>
      </c>
      <c r="EZ82" s="255" t="str">
        <f>IF($EX82='Classificação geral'!$I75,'Classificação geral'!$AC75,"")</f>
        <v/>
      </c>
      <c r="FA82" s="255" t="str">
        <f>IF($EX82='Classificação geral'!$I75,'Classificação geral'!$AD75,"")</f>
        <v/>
      </c>
      <c r="FB82" s="255" t="str">
        <f>IF($EX82='Classificação geral'!$I75,'Classificação geral'!$M75,"")</f>
        <v/>
      </c>
      <c r="FC82" s="255" t="str">
        <f>IF($EX82='Classificação geral'!$I75,'Classificação geral'!$AH75,"")</f>
        <v/>
      </c>
      <c r="FD82" s="256" t="str">
        <f>IFERROR(RANK(FC82,FC:FC,0)+ COUNTIF($FC$12:FC80,FC82),"")</f>
        <v/>
      </c>
      <c r="FE82" s="244"/>
      <c r="FF82" s="254" t="str">
        <f>IFERROR(IF(AND('Classificação geral'!$H75="mas",'Classificação geral'!$I75=3,'Classificação geral'!$G75="Tapete"),'Classificação geral'!$A75,""),"")</f>
        <v/>
      </c>
      <c r="FG82" s="254" t="str">
        <f>IFERROR(IF(AND('Classificação geral'!$H75="mas",'Classificação geral'!$I75=3,'Classificação geral'!$G75="Tapete"),'Classificação geral'!$B75,""),"")</f>
        <v/>
      </c>
      <c r="FH82" s="255" t="str">
        <f>IF($FG82='Classificação geral'!$B75,'Classificação geral'!$C75,"")</f>
        <v/>
      </c>
      <c r="FI82" s="255" t="str">
        <f>IF($FG82='Classificação geral'!$B75,'Classificação geral'!$D75,"")</f>
        <v/>
      </c>
      <c r="FJ82" s="255" t="str">
        <f>IF($FG82='Classificação geral'!$B75,'Classificação geral'!$H75,"")</f>
        <v/>
      </c>
      <c r="FK82" s="254" t="str">
        <f>IFERROR(IF(AND($FJ82="mas",'Classificação geral'!$I75=3),'Classificação geral'!I75,""),"")</f>
        <v/>
      </c>
      <c r="FL82" s="254" t="str">
        <f>IFERROR(IF(AND($FJ82="mas",'Classificação geral'!$I75=3),'Classificação geral'!AA75,""),"")</f>
        <v/>
      </c>
      <c r="FM82" s="254" t="str">
        <f>IFERROR(IF(AND($FJ82="mas",'Classificação geral'!$I75=3),'Classificação geral'!AC75,""),"")</f>
        <v/>
      </c>
      <c r="FN82" s="254" t="str">
        <f>IFERROR(IF(AND($FJ82="mas",'Classificação geral'!$I75=3),'Classificação geral'!AD75,""),"")</f>
        <v/>
      </c>
      <c r="FO82" s="254" t="str">
        <f>IFERROR(IF(AND($FJ82="mas",'Classificação geral'!$I75=3),'Classificação geral'!M75,""),"")</f>
        <v/>
      </c>
      <c r="FP82" s="254" t="str">
        <f>IFERROR(IF(AND($FJ82="mas",'Classificação geral'!$I75=3),'Classificação geral'!AH75,""),"")</f>
        <v/>
      </c>
      <c r="FQ82" s="256" t="str">
        <f>IFERROR(RANK(FP82,FP:FP,0)+ COUNTIF(FP$12:$FP80,FP82),"")</f>
        <v/>
      </c>
    </row>
    <row r="83" spans="1:173" s="209" customFormat="1" ht="24.75" customHeight="1" x14ac:dyDescent="0.5">
      <c r="A83" s="204"/>
      <c r="B83" s="395"/>
      <c r="C83" s="292" t="str">
        <f t="shared" si="66"/>
        <v/>
      </c>
      <c r="D83" s="292" t="str">
        <f t="shared" si="67"/>
        <v/>
      </c>
      <c r="E83" s="292" t="str">
        <f t="shared" si="68"/>
        <v/>
      </c>
      <c r="F83" s="293" t="str">
        <f t="shared" si="69"/>
        <v/>
      </c>
      <c r="G83" s="293" t="str">
        <f t="shared" si="70"/>
        <v/>
      </c>
      <c r="H83" s="294" t="str">
        <f t="shared" si="71"/>
        <v/>
      </c>
      <c r="I83" s="294" t="str">
        <f t="shared" si="72"/>
        <v/>
      </c>
      <c r="J83" s="294" t="str">
        <f t="shared" si="73"/>
        <v/>
      </c>
      <c r="K83" s="294" t="str">
        <f t="shared" si="74"/>
        <v/>
      </c>
      <c r="L83" s="294" t="str">
        <f t="shared" si="75"/>
        <v/>
      </c>
      <c r="M83" s="295">
        <v>70</v>
      </c>
      <c r="N83" s="296"/>
      <c r="O83" s="296"/>
      <c r="P83" s="309" t="str">
        <f t="shared" si="76"/>
        <v/>
      </c>
      <c r="Q83" s="292" t="str">
        <f t="shared" si="77"/>
        <v/>
      </c>
      <c r="R83" s="292" t="str">
        <f t="shared" si="78"/>
        <v/>
      </c>
      <c r="S83" s="292" t="str">
        <f t="shared" si="79"/>
        <v/>
      </c>
      <c r="T83" s="293" t="str">
        <f t="shared" si="80"/>
        <v/>
      </c>
      <c r="U83" s="293" t="str">
        <f t="shared" si="81"/>
        <v/>
      </c>
      <c r="V83" s="294" t="str">
        <f t="shared" si="82"/>
        <v/>
      </c>
      <c r="W83" s="294" t="str">
        <f t="shared" si="83"/>
        <v/>
      </c>
      <c r="X83" s="294" t="str">
        <f t="shared" si="84"/>
        <v/>
      </c>
      <c r="Y83" s="294" t="str">
        <f t="shared" si="85"/>
        <v/>
      </c>
      <c r="Z83" s="294" t="str">
        <f t="shared" si="86"/>
        <v/>
      </c>
      <c r="AA83" s="295">
        <v>70</v>
      </c>
      <c r="AB83" s="296"/>
      <c r="AC83" s="297"/>
      <c r="AD83" s="310" t="str">
        <f t="shared" si="87"/>
        <v/>
      </c>
      <c r="AE83" s="292" t="str">
        <f t="shared" si="88"/>
        <v/>
      </c>
      <c r="AF83" s="292" t="str">
        <f t="shared" si="89"/>
        <v/>
      </c>
      <c r="AG83" s="293" t="str">
        <f t="shared" si="90"/>
        <v/>
      </c>
      <c r="AH83" s="293" t="str">
        <f t="shared" si="91"/>
        <v/>
      </c>
      <c r="AI83" s="293" t="str">
        <f t="shared" si="92"/>
        <v/>
      </c>
      <c r="AJ83" s="294" t="str">
        <f t="shared" si="93"/>
        <v/>
      </c>
      <c r="AK83" s="294" t="str">
        <f t="shared" si="94"/>
        <v/>
      </c>
      <c r="AL83" s="294" t="str">
        <f t="shared" si="95"/>
        <v/>
      </c>
      <c r="AM83" s="294" t="str">
        <f t="shared" si="96"/>
        <v/>
      </c>
      <c r="AN83" s="294" t="str">
        <f t="shared" si="97"/>
        <v/>
      </c>
      <c r="AO83" s="295">
        <v>70</v>
      </c>
      <c r="AP83" s="296"/>
      <c r="AQ83" s="296"/>
      <c r="AR83" s="310" t="str">
        <f t="shared" si="98"/>
        <v/>
      </c>
      <c r="AS83" s="292" t="str">
        <f t="shared" si="99"/>
        <v/>
      </c>
      <c r="AT83" s="292" t="str">
        <f t="shared" si="100"/>
        <v/>
      </c>
      <c r="AU83" s="293" t="str">
        <f t="shared" si="101"/>
        <v/>
      </c>
      <c r="AV83" s="293" t="str">
        <f t="shared" si="102"/>
        <v/>
      </c>
      <c r="AW83" s="293" t="str">
        <f t="shared" si="103"/>
        <v/>
      </c>
      <c r="AX83" s="294" t="str">
        <f t="shared" si="104"/>
        <v/>
      </c>
      <c r="AY83" s="294" t="str">
        <f t="shared" si="105"/>
        <v/>
      </c>
      <c r="AZ83" s="294" t="str">
        <f t="shared" si="106"/>
        <v/>
      </c>
      <c r="BA83" s="294" t="str">
        <f t="shared" si="107"/>
        <v/>
      </c>
      <c r="BB83" s="294" t="str">
        <f t="shared" si="108"/>
        <v/>
      </c>
      <c r="BC83" s="295">
        <v>70</v>
      </c>
      <c r="BD83" s="297"/>
      <c r="BE83" s="297"/>
      <c r="BF83" s="309" t="str">
        <f t="shared" si="109"/>
        <v/>
      </c>
      <c r="BG83" s="292" t="str">
        <f t="shared" si="110"/>
        <v/>
      </c>
      <c r="BH83" s="292" t="str">
        <f t="shared" si="111"/>
        <v/>
      </c>
      <c r="BI83" s="292" t="str">
        <f t="shared" si="112"/>
        <v/>
      </c>
      <c r="BJ83" s="293" t="str">
        <f t="shared" si="113"/>
        <v/>
      </c>
      <c r="BK83" s="293" t="str">
        <f t="shared" si="114"/>
        <v/>
      </c>
      <c r="BL83" s="293" t="str">
        <f t="shared" si="115"/>
        <v/>
      </c>
      <c r="BM83" s="293" t="str">
        <f t="shared" si="116"/>
        <v/>
      </c>
      <c r="BN83" s="293" t="str">
        <f t="shared" si="117"/>
        <v/>
      </c>
      <c r="BO83" s="293" t="str">
        <f t="shared" si="118"/>
        <v/>
      </c>
      <c r="BP83" s="294" t="str">
        <f t="shared" si="119"/>
        <v/>
      </c>
      <c r="BQ83" s="295">
        <v>70</v>
      </c>
      <c r="BR83" s="296"/>
      <c r="BS83" s="296"/>
      <c r="BT83" s="309" t="str">
        <f t="shared" si="120"/>
        <v/>
      </c>
      <c r="BU83" s="292" t="str">
        <f t="shared" si="121"/>
        <v/>
      </c>
      <c r="BV83" s="292" t="str">
        <f t="shared" si="122"/>
        <v/>
      </c>
      <c r="BW83" s="292" t="str">
        <f t="shared" si="123"/>
        <v/>
      </c>
      <c r="BX83" s="293" t="str">
        <f t="shared" si="124"/>
        <v/>
      </c>
      <c r="BY83" s="293" t="str">
        <f t="shared" si="125"/>
        <v/>
      </c>
      <c r="BZ83" s="294" t="str">
        <f t="shared" si="126"/>
        <v/>
      </c>
      <c r="CA83" s="294" t="str">
        <f t="shared" si="127"/>
        <v/>
      </c>
      <c r="CB83" s="294" t="str">
        <f t="shared" si="128"/>
        <v/>
      </c>
      <c r="CC83" s="294" t="str">
        <f t="shared" si="129"/>
        <v/>
      </c>
      <c r="CD83" s="294" t="str">
        <f t="shared" si="130"/>
        <v/>
      </c>
      <c r="CE83" s="295">
        <v>70</v>
      </c>
      <c r="CF83" s="203"/>
      <c r="CG83" s="203"/>
      <c r="CH83" s="203"/>
      <c r="CI83" s="203"/>
      <c r="CJ83" s="203"/>
      <c r="CK83" s="203"/>
      <c r="CL83" s="203"/>
      <c r="CM83" s="203"/>
      <c r="CN83" s="203"/>
      <c r="CO83" s="203"/>
      <c r="CP83" s="203"/>
      <c r="CQ83" s="203"/>
      <c r="CR83" s="203"/>
      <c r="CS83" s="254" t="str">
        <f>IFERROR(IF(AND('Classificação geral'!$H76="FEM",'Classificação geral'!$I76=1,'Classificação geral'!G76="Tapete"),'Classificação geral'!A76,""),"")</f>
        <v/>
      </c>
      <c r="CT83" s="254" t="str">
        <f>IFERROR(IF(AND('Classificação geral'!$H76="FEM",'Classificação geral'!$I76=1,'Classificação geral'!G76="Tapete"),'Classificação geral'!$B76,""),"")</f>
        <v/>
      </c>
      <c r="CU83" s="255" t="str">
        <f>IF($CT83='Classificação geral'!$B76,'Classificação geral'!$C76,"")</f>
        <v/>
      </c>
      <c r="CV83" s="255" t="str">
        <f>IF($CT83='Classificação geral'!$B76,'Classificação geral'!$D76,"")</f>
        <v/>
      </c>
      <c r="CW83" s="255" t="str">
        <f>IF($CT83='Classificação geral'!$B76,'Classificação geral'!$H76,"")</f>
        <v/>
      </c>
      <c r="CX83" s="255" t="str">
        <f>IF($CW83='Classificação geral'!$H76,'Classificação geral'!$I76,"")</f>
        <v/>
      </c>
      <c r="CY83" s="255" t="str">
        <f>IF($CX83='Classificação geral'!$I76,'Classificação geral'!$AA76,"")</f>
        <v/>
      </c>
      <c r="CZ83" s="255" t="str">
        <f>IF($CX83='Classificação geral'!$I76,'Classificação geral'!$AC76,"")</f>
        <v/>
      </c>
      <c r="DA83" s="255" t="str">
        <f>IF($CX83='Classificação geral'!$I76,'Classificação geral'!$AD76,"")</f>
        <v/>
      </c>
      <c r="DB83" s="255" t="str">
        <f>IF($CX83='Classificação geral'!$I76,'Classificação geral'!$M76,"")</f>
        <v/>
      </c>
      <c r="DC83" s="255" t="str">
        <f>IF($CX83='Classificação geral'!$I76,'Classificação geral'!$AH76,"")</f>
        <v/>
      </c>
      <c r="DD83" s="256" t="str">
        <f>IFERROR(RANK(DC83,DC:DC,0)+ COUNTIF($DC$12:DC82,DC83),"")</f>
        <v/>
      </c>
      <c r="DF83" s="254" t="str">
        <f>IFERROR(IF(AND('Classificação geral'!$H76="mas",'Classificação geral'!$I76=1,'Classificação geral'!$G76="Tapete"),'Classificação geral'!$A76,""),"")</f>
        <v/>
      </c>
      <c r="DG83" s="254" t="str">
        <f>IFERROR(IF(AND('Classificação geral'!$H76="mas",'Classificação geral'!$I76=1,'Classificação geral'!$G76="Tapete"),'Classificação geral'!$B76,""),"")</f>
        <v/>
      </c>
      <c r="DH83" s="255" t="str">
        <f>IF($DG83='Classificação geral'!$B76,'Classificação geral'!$C76,"")</f>
        <v/>
      </c>
      <c r="DI83" s="255" t="str">
        <f>IF($DG83='Classificação geral'!$B76,'Classificação geral'!$D76,"")</f>
        <v/>
      </c>
      <c r="DJ83" s="255" t="str">
        <f>IF($DG83='Classificação geral'!$B76,'Classificação geral'!$H76,"")</f>
        <v/>
      </c>
      <c r="DK83" s="254" t="str">
        <f>IFERROR(IF(AND($DJ83="mas",'Classificação geral'!$I76=1),'Classificação geral'!I76,""),"")</f>
        <v/>
      </c>
      <c r="DL83" s="254" t="str">
        <f>IFERROR(IF(AND($DJ83="mas",'Classificação geral'!$I76=1),'Classificação geral'!AA76,""),"")</f>
        <v/>
      </c>
      <c r="DM83" s="254" t="str">
        <f>IFERROR(IF(AND($DJ83="mas",'Classificação geral'!$I76=1),'Classificação geral'!AC76,""),"")</f>
        <v/>
      </c>
      <c r="DN83" s="254" t="str">
        <f>IFERROR(IF(AND($DJ83="mas",'Classificação geral'!$I76=1),'Classificação geral'!AD76,""),"")</f>
        <v/>
      </c>
      <c r="DO83" s="254" t="str">
        <f>IFERROR(IF(AND($DJ83="mas",'Classificação geral'!$I76=1),'Classificação geral'!M76,""),"")</f>
        <v/>
      </c>
      <c r="DP83" s="254" t="str">
        <f>IFERROR(IF(AND($DJ83="mas",'Classificação geral'!$I76=1),'Classificação geral'!AH76,""),"")</f>
        <v/>
      </c>
      <c r="DQ83" s="256" t="str">
        <f>IFERROR(RANK(DP83,DP:DP,0)+ COUNTIF($DP$12:DP82,DP83),"")</f>
        <v/>
      </c>
      <c r="DS83" s="254" t="str">
        <f>IFERROR(IF(AND('Classificação geral'!$H76="fem",'Classificação geral'!$I76=2,'Classificação geral'!$G76="Tapete"),'Classificação geral'!$A76,""),"")</f>
        <v/>
      </c>
      <c r="DT83" s="254" t="str">
        <f>IFERROR(IF(AND('Classificação geral'!$H76="fem",'Classificação geral'!$I76=2,'Classificação geral'!$G76="Tapete"),'Classificação geral'!$B76,""),"")</f>
        <v/>
      </c>
      <c r="DU83" s="255" t="str">
        <f>IF($DT83='Classificação geral'!$B76,'Classificação geral'!$C76,"")</f>
        <v/>
      </c>
      <c r="DV83" s="255" t="str">
        <f>IF($DT83='Classificação geral'!$B76,'Classificação geral'!$D76,"")</f>
        <v/>
      </c>
      <c r="DW83" s="255" t="str">
        <f>IF($DT83='Classificação geral'!$B76,'Classificação geral'!$H76,"")</f>
        <v/>
      </c>
      <c r="DX83" s="254" t="str">
        <f>IFERROR(IF(AND($DW83="fem",'Classificação geral'!$I76=2),'Classificação geral'!I76,""),"")</f>
        <v/>
      </c>
      <c r="DY83" s="254" t="str">
        <f>IFERROR(IF(AND($DW83="fem",'Classificação geral'!$I76=2),'Classificação geral'!AA76,""),"")</f>
        <v/>
      </c>
      <c r="DZ83" s="254" t="str">
        <f>IFERROR(IF(AND($DW83="fem",'Classificação geral'!$I76=2),'Classificação geral'!AC76,""),"")</f>
        <v/>
      </c>
      <c r="EA83" s="254" t="str">
        <f>IFERROR(IF(AND($DW83="fem",'Classificação geral'!$I76=2),'Classificação geral'!AD76,""),"")</f>
        <v/>
      </c>
      <c r="EB83" s="254" t="str">
        <f>IFERROR(IF(AND($DW83="fem",'Classificação geral'!$I76=2),'Classificação geral'!M76,""),"")</f>
        <v/>
      </c>
      <c r="EC83" s="254" t="str">
        <f>IFERROR(IF(AND($DW83="fem",'Classificação geral'!$I76=2),'Classificação geral'!AH76,""),"")</f>
        <v/>
      </c>
      <c r="ED83" s="256" t="str">
        <f>IFERROR(RANK(EC83,EC:EC,0)+ COUNTIF(EC$12:$EC81,EC83),"")</f>
        <v/>
      </c>
      <c r="EE83" s="244"/>
      <c r="EF83" s="254" t="str">
        <f>IFERROR(IF(AND('Classificação geral'!$H76="mas",'Classificação geral'!$I76=2,'Classificação geral'!$G76="Tapete"),'Classificação geral'!$A76,""),"")</f>
        <v/>
      </c>
      <c r="EG83" s="254" t="str">
        <f>IFERROR(IF(AND('Classificação geral'!$H76="mas",'Classificação geral'!$I76=2,'Classificação geral'!$G76="Tapete"),'Classificação geral'!$B76,""),"")</f>
        <v/>
      </c>
      <c r="EH83" s="255" t="str">
        <f>IF($EG83='Classificação geral'!$B76,'Classificação geral'!$C76,"")</f>
        <v/>
      </c>
      <c r="EI83" s="255" t="str">
        <f>IF($EG83='Classificação geral'!$B76,'Classificação geral'!$D76,"")</f>
        <v/>
      </c>
      <c r="EJ83" s="255" t="str">
        <f>IF($EG83='Classificação geral'!$B76,'Classificação geral'!$H76,"")</f>
        <v/>
      </c>
      <c r="EK83" s="254" t="str">
        <f>IFERROR(IF(AND($EJ83="mas",'Classificação geral'!$I76=2),'Classificação geral'!I76,""),"")</f>
        <v/>
      </c>
      <c r="EL83" s="254" t="str">
        <f>IFERROR(IF(AND($EJ83="mas",'Classificação geral'!$I76=2),'Classificação geral'!AA76,""),"")</f>
        <v/>
      </c>
      <c r="EM83" s="254" t="str">
        <f>IFERROR(IF(AND($EJ83="mas",'Classificação geral'!$I76=2),'Classificação geral'!AC76,""),"")</f>
        <v/>
      </c>
      <c r="EN83" s="254" t="str">
        <f>IFERROR(IF(AND($EJ83="mas",'Classificação geral'!$I76=2),'Classificação geral'!AD76,""),"")</f>
        <v/>
      </c>
      <c r="EO83" s="254" t="str">
        <f>IFERROR(IF(AND($EJ83="mas",'Classificação geral'!$I76=2),'Classificação geral'!M76,""),"")</f>
        <v/>
      </c>
      <c r="EP83" s="254" t="str">
        <f>IFERROR(IF(AND($EJ83="mas",'Classificação geral'!$I76=2),'Classificação geral'!AH76,""),"")</f>
        <v/>
      </c>
      <c r="EQ83" s="256" t="str">
        <f>IFERROR(RANK(EP83,EP:EP,0)+ COUNTIF($EP$12:EP$12,EP83),"")</f>
        <v/>
      </c>
      <c r="ER83" s="244"/>
      <c r="ES83" s="254" t="str">
        <f>IFERROR(IF(AND('Classificação geral'!$H76="fem",'Classificação geral'!$I76=3,'Classificação geral'!$G76="Tapete"),'Classificação geral'!$A76,""),"")</f>
        <v/>
      </c>
      <c r="ET83" s="254" t="str">
        <f>IFERROR(IF(AND('Classificação geral'!$H76="fem",'Classificação geral'!$I76=3,'Classificação geral'!$G76="Tapete"),'Classificação geral'!$B76,""),"")</f>
        <v/>
      </c>
      <c r="EU83" s="255" t="str">
        <f>IF($ET83='Classificação geral'!$B76,'Classificação geral'!$C76,"")</f>
        <v/>
      </c>
      <c r="EV83" s="255" t="str">
        <f>IF($ET83='Classificação geral'!$B76,'Classificação geral'!$D76,"")</f>
        <v/>
      </c>
      <c r="EW83" s="255" t="str">
        <f>IF($ET83='Classificação geral'!$B76,'Classificação geral'!$H76,"")</f>
        <v/>
      </c>
      <c r="EX83" s="255" t="str">
        <f>IF($EW83='Classificação geral'!$H76,'Classificação geral'!$I76,"")</f>
        <v/>
      </c>
      <c r="EY83" s="255" t="str">
        <f>IF($EX83='Classificação geral'!$I76,'Classificação geral'!$AA76,"")</f>
        <v/>
      </c>
      <c r="EZ83" s="255" t="str">
        <f>IF($EX83='Classificação geral'!$I76,'Classificação geral'!$AC76,"")</f>
        <v/>
      </c>
      <c r="FA83" s="255" t="str">
        <f>IF($EX83='Classificação geral'!$I76,'Classificação geral'!$AD76,"")</f>
        <v/>
      </c>
      <c r="FB83" s="255" t="str">
        <f>IF($EX83='Classificação geral'!$I76,'Classificação geral'!$M76,"")</f>
        <v/>
      </c>
      <c r="FC83" s="255" t="str">
        <f>IF($EX83='Classificação geral'!$I76,'Classificação geral'!$AH76,"")</f>
        <v/>
      </c>
      <c r="FD83" s="256" t="str">
        <f>IFERROR(RANK(FC83,FC:FC,0)+ COUNTIF($FC$12:FC81,FC83),"")</f>
        <v/>
      </c>
      <c r="FE83" s="244"/>
      <c r="FF83" s="254" t="str">
        <f>IFERROR(IF(AND('Classificação geral'!$H76="mas",'Classificação geral'!$I76=3,'Classificação geral'!$G76="Tapete"),'Classificação geral'!$A76,""),"")</f>
        <v/>
      </c>
      <c r="FG83" s="254" t="str">
        <f>IFERROR(IF(AND('Classificação geral'!$H76="mas",'Classificação geral'!$I76=3,'Classificação geral'!$G76="Tapete"),'Classificação geral'!$B76,""),"")</f>
        <v/>
      </c>
      <c r="FH83" s="255" t="str">
        <f>IF($FG83='Classificação geral'!$B76,'Classificação geral'!$C76,"")</f>
        <v/>
      </c>
      <c r="FI83" s="255" t="str">
        <f>IF($FG83='Classificação geral'!$B76,'Classificação geral'!$D76,"")</f>
        <v/>
      </c>
      <c r="FJ83" s="255" t="str">
        <f>IF($FG83='Classificação geral'!$B76,'Classificação geral'!$H76,"")</f>
        <v/>
      </c>
      <c r="FK83" s="254" t="str">
        <f>IFERROR(IF(AND($FJ83="mas",'Classificação geral'!$I76=3),'Classificação geral'!I76,""),"")</f>
        <v/>
      </c>
      <c r="FL83" s="254" t="str">
        <f>IFERROR(IF(AND($FJ83="mas",'Classificação geral'!$I76=3),'Classificação geral'!AA76,""),"")</f>
        <v/>
      </c>
      <c r="FM83" s="254" t="str">
        <f>IFERROR(IF(AND($FJ83="mas",'Classificação geral'!$I76=3),'Classificação geral'!AC76,""),"")</f>
        <v/>
      </c>
      <c r="FN83" s="254" t="str">
        <f>IFERROR(IF(AND($FJ83="mas",'Classificação geral'!$I76=3),'Classificação geral'!AD76,""),"")</f>
        <v/>
      </c>
      <c r="FO83" s="254" t="str">
        <f>IFERROR(IF(AND($FJ83="mas",'Classificação geral'!$I76=3),'Classificação geral'!M76,""),"")</f>
        <v/>
      </c>
      <c r="FP83" s="254" t="str">
        <f>IFERROR(IF(AND($FJ83="mas",'Classificação geral'!$I76=3),'Classificação geral'!AH76,""),"")</f>
        <v/>
      </c>
      <c r="FQ83" s="256" t="str">
        <f>IFERROR(RANK(FP83,FP:FP,0)+ COUNTIF(FP$12:$FP81,FP83),"")</f>
        <v/>
      </c>
    </row>
    <row r="84" spans="1:173" s="209" customFormat="1" ht="24.75" customHeight="1" x14ac:dyDescent="0.5">
      <c r="A84" s="204"/>
      <c r="B84" s="395"/>
      <c r="C84" s="292" t="str">
        <f t="shared" si="66"/>
        <v/>
      </c>
      <c r="D84" s="292" t="str">
        <f t="shared" si="67"/>
        <v/>
      </c>
      <c r="E84" s="292" t="str">
        <f t="shared" si="68"/>
        <v/>
      </c>
      <c r="F84" s="293" t="str">
        <f t="shared" si="69"/>
        <v/>
      </c>
      <c r="G84" s="293" t="str">
        <f t="shared" si="70"/>
        <v/>
      </c>
      <c r="H84" s="294" t="str">
        <f t="shared" si="71"/>
        <v/>
      </c>
      <c r="I84" s="294" t="str">
        <f t="shared" si="72"/>
        <v/>
      </c>
      <c r="J84" s="294" t="str">
        <f t="shared" si="73"/>
        <v/>
      </c>
      <c r="K84" s="294" t="str">
        <f t="shared" si="74"/>
        <v/>
      </c>
      <c r="L84" s="294" t="str">
        <f t="shared" si="75"/>
        <v/>
      </c>
      <c r="M84" s="295">
        <v>71</v>
      </c>
      <c r="N84" s="296"/>
      <c r="O84" s="296"/>
      <c r="P84" s="309" t="str">
        <f t="shared" si="76"/>
        <v/>
      </c>
      <c r="Q84" s="292" t="str">
        <f t="shared" si="77"/>
        <v/>
      </c>
      <c r="R84" s="292" t="str">
        <f t="shared" si="78"/>
        <v/>
      </c>
      <c r="S84" s="292" t="str">
        <f t="shared" si="79"/>
        <v/>
      </c>
      <c r="T84" s="293" t="str">
        <f t="shared" si="80"/>
        <v/>
      </c>
      <c r="U84" s="293" t="str">
        <f t="shared" si="81"/>
        <v/>
      </c>
      <c r="V84" s="294" t="str">
        <f t="shared" si="82"/>
        <v/>
      </c>
      <c r="W84" s="294" t="str">
        <f t="shared" si="83"/>
        <v/>
      </c>
      <c r="X84" s="294" t="str">
        <f t="shared" si="84"/>
        <v/>
      </c>
      <c r="Y84" s="294" t="str">
        <f t="shared" si="85"/>
        <v/>
      </c>
      <c r="Z84" s="294" t="str">
        <f t="shared" si="86"/>
        <v/>
      </c>
      <c r="AA84" s="295">
        <v>71</v>
      </c>
      <c r="AB84" s="296"/>
      <c r="AC84" s="297"/>
      <c r="AD84" s="310" t="str">
        <f t="shared" si="87"/>
        <v/>
      </c>
      <c r="AE84" s="292" t="str">
        <f t="shared" si="88"/>
        <v/>
      </c>
      <c r="AF84" s="292" t="str">
        <f t="shared" si="89"/>
        <v/>
      </c>
      <c r="AG84" s="293" t="str">
        <f t="shared" si="90"/>
        <v/>
      </c>
      <c r="AH84" s="293" t="str">
        <f t="shared" si="91"/>
        <v/>
      </c>
      <c r="AI84" s="293" t="str">
        <f t="shared" si="92"/>
        <v/>
      </c>
      <c r="AJ84" s="294" t="str">
        <f t="shared" si="93"/>
        <v/>
      </c>
      <c r="AK84" s="294" t="str">
        <f t="shared" si="94"/>
        <v/>
      </c>
      <c r="AL84" s="294" t="str">
        <f t="shared" si="95"/>
        <v/>
      </c>
      <c r="AM84" s="294" t="str">
        <f t="shared" si="96"/>
        <v/>
      </c>
      <c r="AN84" s="294" t="str">
        <f t="shared" si="97"/>
        <v/>
      </c>
      <c r="AO84" s="295">
        <v>71</v>
      </c>
      <c r="AP84" s="296"/>
      <c r="AQ84" s="296"/>
      <c r="AR84" s="310" t="str">
        <f t="shared" si="98"/>
        <v/>
      </c>
      <c r="AS84" s="292" t="str">
        <f t="shared" si="99"/>
        <v/>
      </c>
      <c r="AT84" s="292" t="str">
        <f t="shared" si="100"/>
        <v/>
      </c>
      <c r="AU84" s="293" t="str">
        <f t="shared" si="101"/>
        <v/>
      </c>
      <c r="AV84" s="293" t="str">
        <f t="shared" si="102"/>
        <v/>
      </c>
      <c r="AW84" s="293" t="str">
        <f t="shared" si="103"/>
        <v/>
      </c>
      <c r="AX84" s="294" t="str">
        <f t="shared" si="104"/>
        <v/>
      </c>
      <c r="AY84" s="294" t="str">
        <f t="shared" si="105"/>
        <v/>
      </c>
      <c r="AZ84" s="294" t="str">
        <f t="shared" si="106"/>
        <v/>
      </c>
      <c r="BA84" s="294" t="str">
        <f t="shared" si="107"/>
        <v/>
      </c>
      <c r="BB84" s="294" t="str">
        <f t="shared" si="108"/>
        <v/>
      </c>
      <c r="BC84" s="295">
        <v>71</v>
      </c>
      <c r="BD84" s="297"/>
      <c r="BE84" s="297"/>
      <c r="BF84" s="309" t="str">
        <f t="shared" si="109"/>
        <v/>
      </c>
      <c r="BG84" s="292" t="str">
        <f t="shared" si="110"/>
        <v/>
      </c>
      <c r="BH84" s="292" t="str">
        <f t="shared" si="111"/>
        <v/>
      </c>
      <c r="BI84" s="292" t="str">
        <f t="shared" si="112"/>
        <v/>
      </c>
      <c r="BJ84" s="293" t="str">
        <f t="shared" si="113"/>
        <v/>
      </c>
      <c r="BK84" s="293" t="str">
        <f t="shared" si="114"/>
        <v/>
      </c>
      <c r="BL84" s="293" t="str">
        <f t="shared" si="115"/>
        <v/>
      </c>
      <c r="BM84" s="293" t="str">
        <f t="shared" si="116"/>
        <v/>
      </c>
      <c r="BN84" s="293" t="str">
        <f t="shared" si="117"/>
        <v/>
      </c>
      <c r="BO84" s="293" t="str">
        <f t="shared" si="118"/>
        <v/>
      </c>
      <c r="BP84" s="294" t="str">
        <f t="shared" si="119"/>
        <v/>
      </c>
      <c r="BQ84" s="295">
        <v>71</v>
      </c>
      <c r="BR84" s="296"/>
      <c r="BS84" s="296"/>
      <c r="BT84" s="309" t="str">
        <f t="shared" si="120"/>
        <v/>
      </c>
      <c r="BU84" s="292" t="str">
        <f t="shared" si="121"/>
        <v/>
      </c>
      <c r="BV84" s="292" t="str">
        <f t="shared" si="122"/>
        <v/>
      </c>
      <c r="BW84" s="292" t="str">
        <f t="shared" si="123"/>
        <v/>
      </c>
      <c r="BX84" s="293" t="str">
        <f t="shared" si="124"/>
        <v/>
      </c>
      <c r="BY84" s="293" t="str">
        <f t="shared" si="125"/>
        <v/>
      </c>
      <c r="BZ84" s="294" t="str">
        <f t="shared" si="126"/>
        <v/>
      </c>
      <c r="CA84" s="294" t="str">
        <f t="shared" si="127"/>
        <v/>
      </c>
      <c r="CB84" s="294" t="str">
        <f t="shared" si="128"/>
        <v/>
      </c>
      <c r="CC84" s="294" t="str">
        <f t="shared" si="129"/>
        <v/>
      </c>
      <c r="CD84" s="294" t="str">
        <f t="shared" si="130"/>
        <v/>
      </c>
      <c r="CE84" s="295">
        <v>71</v>
      </c>
      <c r="CF84" s="203"/>
      <c r="CG84" s="203"/>
      <c r="CH84" s="203"/>
      <c r="CI84" s="203"/>
      <c r="CJ84" s="203"/>
      <c r="CK84" s="203"/>
      <c r="CL84" s="203"/>
      <c r="CM84" s="203"/>
      <c r="CN84" s="203"/>
      <c r="CO84" s="203"/>
      <c r="CP84" s="203"/>
      <c r="CQ84" s="203"/>
      <c r="CR84" s="203"/>
      <c r="CS84" s="254" t="str">
        <f>IFERROR(IF(AND('Classificação geral'!$H77="FEM",'Classificação geral'!$I77=1,'Classificação geral'!G77="Tapete"),'Classificação geral'!A77,""),"")</f>
        <v/>
      </c>
      <c r="CT84" s="254" t="str">
        <f>IFERROR(IF(AND('Classificação geral'!$H77="FEM",'Classificação geral'!$I77=1,'Classificação geral'!G77="Tapete"),'Classificação geral'!$B77,""),"")</f>
        <v/>
      </c>
      <c r="CU84" s="255" t="str">
        <f>IF($CT84='Classificação geral'!$B77,'Classificação geral'!$C77,"")</f>
        <v/>
      </c>
      <c r="CV84" s="255" t="str">
        <f>IF($CT84='Classificação geral'!$B77,'Classificação geral'!$D77,"")</f>
        <v/>
      </c>
      <c r="CW84" s="255" t="str">
        <f>IF($CT84='Classificação geral'!$B77,'Classificação geral'!$H77,"")</f>
        <v/>
      </c>
      <c r="CX84" s="255" t="str">
        <f>IF($CW84='Classificação geral'!$H77,'Classificação geral'!$I77,"")</f>
        <v/>
      </c>
      <c r="CY84" s="255" t="str">
        <f>IF($CX84='Classificação geral'!$I77,'Classificação geral'!$AA77,"")</f>
        <v/>
      </c>
      <c r="CZ84" s="255" t="str">
        <f>IF($CX84='Classificação geral'!$I77,'Classificação geral'!$AC77,"")</f>
        <v/>
      </c>
      <c r="DA84" s="255" t="str">
        <f>IF($CX84='Classificação geral'!$I77,'Classificação geral'!$AD77,"")</f>
        <v/>
      </c>
      <c r="DB84" s="255" t="str">
        <f>IF($CX84='Classificação geral'!$I77,'Classificação geral'!$M77,"")</f>
        <v/>
      </c>
      <c r="DC84" s="255" t="str">
        <f>IF($CX84='Classificação geral'!$I77,'Classificação geral'!$AH77,"")</f>
        <v/>
      </c>
      <c r="DD84" s="256" t="str">
        <f>IFERROR(RANK(DC84,DC:DC,0)+ COUNTIF($DC$12:DC83,DC84),"")</f>
        <v/>
      </c>
      <c r="DF84" s="254" t="str">
        <f>IFERROR(IF(AND('Classificação geral'!$H77="mas",'Classificação geral'!$I77=1,'Classificação geral'!$G77="Tapete"),'Classificação geral'!$A77,""),"")</f>
        <v/>
      </c>
      <c r="DG84" s="254" t="str">
        <f>IFERROR(IF(AND('Classificação geral'!$H77="mas",'Classificação geral'!$I77=1,'Classificação geral'!$G77="Tapete"),'Classificação geral'!$B77,""),"")</f>
        <v/>
      </c>
      <c r="DH84" s="255" t="str">
        <f>IF($DG84='Classificação geral'!$B77,'Classificação geral'!$C77,"")</f>
        <v/>
      </c>
      <c r="DI84" s="255" t="str">
        <f>IF($DG84='Classificação geral'!$B77,'Classificação geral'!$D77,"")</f>
        <v/>
      </c>
      <c r="DJ84" s="255" t="str">
        <f>IF($DG84='Classificação geral'!$B77,'Classificação geral'!$H77,"")</f>
        <v/>
      </c>
      <c r="DK84" s="254" t="str">
        <f>IFERROR(IF(AND($DJ84="mas",'Classificação geral'!$I77=1),'Classificação geral'!I77,""),"")</f>
        <v/>
      </c>
      <c r="DL84" s="254" t="str">
        <f>IFERROR(IF(AND($DJ84="mas",'Classificação geral'!$I77=1),'Classificação geral'!AA77,""),"")</f>
        <v/>
      </c>
      <c r="DM84" s="254" t="str">
        <f>IFERROR(IF(AND($DJ84="mas",'Classificação geral'!$I77=1),'Classificação geral'!AC77,""),"")</f>
        <v/>
      </c>
      <c r="DN84" s="254" t="str">
        <f>IFERROR(IF(AND($DJ84="mas",'Classificação geral'!$I77=1),'Classificação geral'!AD77,""),"")</f>
        <v/>
      </c>
      <c r="DO84" s="254" t="str">
        <f>IFERROR(IF(AND($DJ84="mas",'Classificação geral'!$I77=1),'Classificação geral'!M77,""),"")</f>
        <v/>
      </c>
      <c r="DP84" s="254" t="str">
        <f>IFERROR(IF(AND($DJ84="mas",'Classificação geral'!$I77=1),'Classificação geral'!AH77,""),"")</f>
        <v/>
      </c>
      <c r="DQ84" s="256" t="str">
        <f>IFERROR(RANK(DP84,DP:DP,0)+ COUNTIF($DP$12:DP83,DP84),"")</f>
        <v/>
      </c>
      <c r="DS84" s="254" t="str">
        <f>IFERROR(IF(AND('Classificação geral'!$H77="fem",'Classificação geral'!$I77=2,'Classificação geral'!$G77="Tapete"),'Classificação geral'!$A77,""),"")</f>
        <v/>
      </c>
      <c r="DT84" s="254" t="str">
        <f>IFERROR(IF(AND('Classificação geral'!$H77="fem",'Classificação geral'!$I77=2,'Classificação geral'!$G77="Tapete"),'Classificação geral'!$B77,""),"")</f>
        <v/>
      </c>
      <c r="DU84" s="255" t="str">
        <f>IF($DT84='Classificação geral'!$B77,'Classificação geral'!$C77,"")</f>
        <v/>
      </c>
      <c r="DV84" s="255" t="str">
        <f>IF($DT84='Classificação geral'!$B77,'Classificação geral'!$D77,"")</f>
        <v/>
      </c>
      <c r="DW84" s="255" t="str">
        <f>IF($DT84='Classificação geral'!$B77,'Classificação geral'!$H77,"")</f>
        <v/>
      </c>
      <c r="DX84" s="254" t="str">
        <f>IFERROR(IF(AND($DW84="fem",'Classificação geral'!$I77=2),'Classificação geral'!I77,""),"")</f>
        <v/>
      </c>
      <c r="DY84" s="254" t="str">
        <f>IFERROR(IF(AND($DW84="fem",'Classificação geral'!$I77=2),'Classificação geral'!AA77,""),"")</f>
        <v/>
      </c>
      <c r="DZ84" s="254" t="str">
        <f>IFERROR(IF(AND($DW84="fem",'Classificação geral'!$I77=2),'Classificação geral'!AC77,""),"")</f>
        <v/>
      </c>
      <c r="EA84" s="254" t="str">
        <f>IFERROR(IF(AND($DW84="fem",'Classificação geral'!$I77=2),'Classificação geral'!AD77,""),"")</f>
        <v/>
      </c>
      <c r="EB84" s="254" t="str">
        <f>IFERROR(IF(AND($DW84="fem",'Classificação geral'!$I77=2),'Classificação geral'!M77,""),"")</f>
        <v/>
      </c>
      <c r="EC84" s="254" t="str">
        <f>IFERROR(IF(AND($DW84="fem",'Classificação geral'!$I77=2),'Classificação geral'!AH77,""),"")</f>
        <v/>
      </c>
      <c r="ED84" s="256" t="str">
        <f>IFERROR(RANK(EC84,EC:EC,0)+ COUNTIF(EC$12:$EC82,EC84),"")</f>
        <v/>
      </c>
      <c r="EE84" s="244"/>
      <c r="EF84" s="254" t="str">
        <f>IFERROR(IF(AND('Classificação geral'!$H77="mas",'Classificação geral'!$I77=2,'Classificação geral'!$G77="Tapete"),'Classificação geral'!$A77,""),"")</f>
        <v/>
      </c>
      <c r="EG84" s="254" t="str">
        <f>IFERROR(IF(AND('Classificação geral'!$H77="mas",'Classificação geral'!$I77=2,'Classificação geral'!$G77="Tapete"),'Classificação geral'!$B77,""),"")</f>
        <v/>
      </c>
      <c r="EH84" s="255" t="str">
        <f>IF($EG84='Classificação geral'!$B77,'Classificação geral'!$C77,"")</f>
        <v/>
      </c>
      <c r="EI84" s="255" t="str">
        <f>IF($EG84='Classificação geral'!$B77,'Classificação geral'!$D77,"")</f>
        <v/>
      </c>
      <c r="EJ84" s="255" t="str">
        <f>IF($EG84='Classificação geral'!$B77,'Classificação geral'!$H77,"")</f>
        <v/>
      </c>
      <c r="EK84" s="254" t="str">
        <f>IFERROR(IF(AND($EJ84="mas",'Classificação geral'!$I77=2),'Classificação geral'!I77,""),"")</f>
        <v/>
      </c>
      <c r="EL84" s="254" t="str">
        <f>IFERROR(IF(AND($EJ84="mas",'Classificação geral'!$I77=2),'Classificação geral'!AA77,""),"")</f>
        <v/>
      </c>
      <c r="EM84" s="254" t="str">
        <f>IFERROR(IF(AND($EJ84="mas",'Classificação geral'!$I77=2),'Classificação geral'!AC77,""),"")</f>
        <v/>
      </c>
      <c r="EN84" s="254" t="str">
        <f>IFERROR(IF(AND($EJ84="mas",'Classificação geral'!$I77=2),'Classificação geral'!AD77,""),"")</f>
        <v/>
      </c>
      <c r="EO84" s="254" t="str">
        <f>IFERROR(IF(AND($EJ84="mas",'Classificação geral'!$I77=2),'Classificação geral'!M77,""),"")</f>
        <v/>
      </c>
      <c r="EP84" s="254" t="str">
        <f>IFERROR(IF(AND($EJ84="mas",'Classificação geral'!$I77=2),'Classificação geral'!AH77,""),"")</f>
        <v/>
      </c>
      <c r="EQ84" s="256" t="str">
        <f>IFERROR(RANK(EP84,EP:EP,0)+ COUNTIF($EP$12:EP$12,EP84),"")</f>
        <v/>
      </c>
      <c r="ER84" s="244"/>
      <c r="ES84" s="254" t="str">
        <f>IFERROR(IF(AND('Classificação geral'!$H77="fem",'Classificação geral'!$I77=3,'Classificação geral'!$G77="Tapete"),'Classificação geral'!$A77,""),"")</f>
        <v/>
      </c>
      <c r="ET84" s="254" t="str">
        <f>IFERROR(IF(AND('Classificação geral'!$H77="fem",'Classificação geral'!$I77=3,'Classificação geral'!$G77="Tapete"),'Classificação geral'!$B77,""),"")</f>
        <v/>
      </c>
      <c r="EU84" s="255" t="str">
        <f>IF($ET84='Classificação geral'!$B77,'Classificação geral'!$C77,"")</f>
        <v/>
      </c>
      <c r="EV84" s="255" t="str">
        <f>IF($ET84='Classificação geral'!$B77,'Classificação geral'!$D77,"")</f>
        <v/>
      </c>
      <c r="EW84" s="255" t="str">
        <f>IF($ET84='Classificação geral'!$B77,'Classificação geral'!$H77,"")</f>
        <v/>
      </c>
      <c r="EX84" s="255" t="str">
        <f>IF($EW84='Classificação geral'!$H77,'Classificação geral'!$I77,"")</f>
        <v/>
      </c>
      <c r="EY84" s="255" t="str">
        <f>IF($EX84='Classificação geral'!$I77,'Classificação geral'!$AA77,"")</f>
        <v/>
      </c>
      <c r="EZ84" s="255" t="str">
        <f>IF($EX84='Classificação geral'!$I77,'Classificação geral'!$AC77,"")</f>
        <v/>
      </c>
      <c r="FA84" s="255" t="str">
        <f>IF($EX84='Classificação geral'!$I77,'Classificação geral'!$AD77,"")</f>
        <v/>
      </c>
      <c r="FB84" s="255" t="str">
        <f>IF($EX84='Classificação geral'!$I77,'Classificação geral'!$M77,"")</f>
        <v/>
      </c>
      <c r="FC84" s="255" t="str">
        <f>IF($EX84='Classificação geral'!$I77,'Classificação geral'!$AH77,"")</f>
        <v/>
      </c>
      <c r="FD84" s="256" t="str">
        <f>IFERROR(RANK(FC84,FC:FC,0)+ COUNTIF($FC$12:FC82,FC84),"")</f>
        <v/>
      </c>
      <c r="FE84" s="244"/>
      <c r="FF84" s="254" t="str">
        <f>IFERROR(IF(AND('Classificação geral'!$H77="mas",'Classificação geral'!$I77=3,'Classificação geral'!$G77="Tapete"),'Classificação geral'!$A77,""),"")</f>
        <v/>
      </c>
      <c r="FG84" s="254" t="str">
        <f>IFERROR(IF(AND('Classificação geral'!$H77="mas",'Classificação geral'!$I77=3,'Classificação geral'!$G77="Tapete"),'Classificação geral'!$B77,""),"")</f>
        <v/>
      </c>
      <c r="FH84" s="255" t="str">
        <f>IF($FG84='Classificação geral'!$B77,'Classificação geral'!$C77,"")</f>
        <v/>
      </c>
      <c r="FI84" s="255" t="str">
        <f>IF($FG84='Classificação geral'!$B77,'Classificação geral'!$D77,"")</f>
        <v/>
      </c>
      <c r="FJ84" s="255" t="str">
        <f>IF($FG84='Classificação geral'!$B77,'Classificação geral'!$H77,"")</f>
        <v/>
      </c>
      <c r="FK84" s="254" t="str">
        <f>IFERROR(IF(AND($FJ84="mas",'Classificação geral'!$I77=3),'Classificação geral'!I77,""),"")</f>
        <v/>
      </c>
      <c r="FL84" s="254" t="str">
        <f>IFERROR(IF(AND($FJ84="mas",'Classificação geral'!$I77=3),'Classificação geral'!AA77,""),"")</f>
        <v/>
      </c>
      <c r="FM84" s="254" t="str">
        <f>IFERROR(IF(AND($FJ84="mas",'Classificação geral'!$I77=3),'Classificação geral'!AC77,""),"")</f>
        <v/>
      </c>
      <c r="FN84" s="254" t="str">
        <f>IFERROR(IF(AND($FJ84="mas",'Classificação geral'!$I77=3),'Classificação geral'!AD77,""),"")</f>
        <v/>
      </c>
      <c r="FO84" s="254" t="str">
        <f>IFERROR(IF(AND($FJ84="mas",'Classificação geral'!$I77=3),'Classificação geral'!M77,""),"")</f>
        <v/>
      </c>
      <c r="FP84" s="254" t="str">
        <f>IFERROR(IF(AND($FJ84="mas",'Classificação geral'!$I77=3),'Classificação geral'!AH77,""),"")</f>
        <v/>
      </c>
      <c r="FQ84" s="256" t="str">
        <f>IFERROR(RANK(FP84,FP:FP,0)+ COUNTIF(FP$12:$FP82,FP84),"")</f>
        <v/>
      </c>
    </row>
    <row r="85" spans="1:173" s="209" customFormat="1" ht="24.75" customHeight="1" x14ac:dyDescent="0.5">
      <c r="A85" s="204"/>
      <c r="B85" s="395"/>
      <c r="C85" s="292" t="str">
        <f t="shared" si="66"/>
        <v/>
      </c>
      <c r="D85" s="292" t="str">
        <f t="shared" si="67"/>
        <v/>
      </c>
      <c r="E85" s="292" t="str">
        <f t="shared" si="68"/>
        <v/>
      </c>
      <c r="F85" s="293" t="str">
        <f t="shared" si="69"/>
        <v/>
      </c>
      <c r="G85" s="293" t="str">
        <f t="shared" si="70"/>
        <v/>
      </c>
      <c r="H85" s="294" t="str">
        <f t="shared" si="71"/>
        <v/>
      </c>
      <c r="I85" s="294" t="str">
        <f t="shared" si="72"/>
        <v/>
      </c>
      <c r="J85" s="294" t="str">
        <f t="shared" si="73"/>
        <v/>
      </c>
      <c r="K85" s="294" t="str">
        <f t="shared" si="74"/>
        <v/>
      </c>
      <c r="L85" s="294" t="str">
        <f t="shared" si="75"/>
        <v/>
      </c>
      <c r="M85" s="295">
        <v>72</v>
      </c>
      <c r="N85" s="296"/>
      <c r="O85" s="296"/>
      <c r="P85" s="309" t="str">
        <f t="shared" si="76"/>
        <v/>
      </c>
      <c r="Q85" s="292" t="str">
        <f t="shared" si="77"/>
        <v/>
      </c>
      <c r="R85" s="292" t="str">
        <f t="shared" si="78"/>
        <v/>
      </c>
      <c r="S85" s="292" t="str">
        <f t="shared" si="79"/>
        <v/>
      </c>
      <c r="T85" s="293" t="str">
        <f t="shared" si="80"/>
        <v/>
      </c>
      <c r="U85" s="293" t="str">
        <f t="shared" si="81"/>
        <v/>
      </c>
      <c r="V85" s="294" t="str">
        <f t="shared" si="82"/>
        <v/>
      </c>
      <c r="W85" s="294" t="str">
        <f t="shared" si="83"/>
        <v/>
      </c>
      <c r="X85" s="294" t="str">
        <f t="shared" si="84"/>
        <v/>
      </c>
      <c r="Y85" s="294" t="str">
        <f t="shared" si="85"/>
        <v/>
      </c>
      <c r="Z85" s="294" t="str">
        <f t="shared" si="86"/>
        <v/>
      </c>
      <c r="AA85" s="295">
        <v>72</v>
      </c>
      <c r="AB85" s="296"/>
      <c r="AC85" s="297"/>
      <c r="AD85" s="310" t="str">
        <f t="shared" si="87"/>
        <v/>
      </c>
      <c r="AE85" s="292" t="str">
        <f t="shared" si="88"/>
        <v/>
      </c>
      <c r="AF85" s="292" t="str">
        <f t="shared" si="89"/>
        <v/>
      </c>
      <c r="AG85" s="293" t="str">
        <f t="shared" si="90"/>
        <v/>
      </c>
      <c r="AH85" s="293" t="str">
        <f t="shared" si="91"/>
        <v/>
      </c>
      <c r="AI85" s="293" t="str">
        <f t="shared" si="92"/>
        <v/>
      </c>
      <c r="AJ85" s="294" t="str">
        <f t="shared" si="93"/>
        <v/>
      </c>
      <c r="AK85" s="294" t="str">
        <f t="shared" si="94"/>
        <v/>
      </c>
      <c r="AL85" s="294" t="str">
        <f t="shared" si="95"/>
        <v/>
      </c>
      <c r="AM85" s="294" t="str">
        <f t="shared" si="96"/>
        <v/>
      </c>
      <c r="AN85" s="294" t="str">
        <f t="shared" si="97"/>
        <v/>
      </c>
      <c r="AO85" s="295">
        <v>72</v>
      </c>
      <c r="AP85" s="296"/>
      <c r="AQ85" s="296"/>
      <c r="AR85" s="310" t="str">
        <f t="shared" si="98"/>
        <v/>
      </c>
      <c r="AS85" s="292" t="str">
        <f t="shared" si="99"/>
        <v/>
      </c>
      <c r="AT85" s="292" t="str">
        <f t="shared" si="100"/>
        <v/>
      </c>
      <c r="AU85" s="293" t="str">
        <f t="shared" si="101"/>
        <v/>
      </c>
      <c r="AV85" s="293" t="str">
        <f t="shared" si="102"/>
        <v/>
      </c>
      <c r="AW85" s="293" t="str">
        <f t="shared" si="103"/>
        <v/>
      </c>
      <c r="AX85" s="294" t="str">
        <f t="shared" si="104"/>
        <v/>
      </c>
      <c r="AY85" s="294" t="str">
        <f t="shared" si="105"/>
        <v/>
      </c>
      <c r="AZ85" s="294" t="str">
        <f t="shared" si="106"/>
        <v/>
      </c>
      <c r="BA85" s="294" t="str">
        <f t="shared" si="107"/>
        <v/>
      </c>
      <c r="BB85" s="294" t="str">
        <f t="shared" si="108"/>
        <v/>
      </c>
      <c r="BC85" s="295">
        <v>72</v>
      </c>
      <c r="BD85" s="297"/>
      <c r="BE85" s="297"/>
      <c r="BF85" s="309" t="str">
        <f t="shared" si="109"/>
        <v/>
      </c>
      <c r="BG85" s="292" t="str">
        <f t="shared" si="110"/>
        <v/>
      </c>
      <c r="BH85" s="292" t="str">
        <f t="shared" si="111"/>
        <v/>
      </c>
      <c r="BI85" s="292" t="str">
        <f t="shared" si="112"/>
        <v/>
      </c>
      <c r="BJ85" s="293" t="str">
        <f t="shared" si="113"/>
        <v/>
      </c>
      <c r="BK85" s="293" t="str">
        <f t="shared" si="114"/>
        <v/>
      </c>
      <c r="BL85" s="293" t="str">
        <f t="shared" si="115"/>
        <v/>
      </c>
      <c r="BM85" s="293" t="str">
        <f t="shared" si="116"/>
        <v/>
      </c>
      <c r="BN85" s="293" t="str">
        <f t="shared" si="117"/>
        <v/>
      </c>
      <c r="BO85" s="293" t="str">
        <f t="shared" si="118"/>
        <v/>
      </c>
      <c r="BP85" s="294" t="str">
        <f t="shared" si="119"/>
        <v/>
      </c>
      <c r="BQ85" s="295">
        <v>72</v>
      </c>
      <c r="BR85" s="296"/>
      <c r="BS85" s="296"/>
      <c r="BT85" s="309" t="str">
        <f t="shared" si="120"/>
        <v/>
      </c>
      <c r="BU85" s="292" t="str">
        <f t="shared" si="121"/>
        <v/>
      </c>
      <c r="BV85" s="292" t="str">
        <f t="shared" si="122"/>
        <v/>
      </c>
      <c r="BW85" s="292" t="str">
        <f t="shared" si="123"/>
        <v/>
      </c>
      <c r="BX85" s="293" t="str">
        <f t="shared" si="124"/>
        <v/>
      </c>
      <c r="BY85" s="293" t="str">
        <f t="shared" si="125"/>
        <v/>
      </c>
      <c r="BZ85" s="294" t="str">
        <f t="shared" si="126"/>
        <v/>
      </c>
      <c r="CA85" s="294" t="str">
        <f t="shared" si="127"/>
        <v/>
      </c>
      <c r="CB85" s="294" t="str">
        <f t="shared" si="128"/>
        <v/>
      </c>
      <c r="CC85" s="294" t="str">
        <f t="shared" si="129"/>
        <v/>
      </c>
      <c r="CD85" s="294" t="str">
        <f t="shared" si="130"/>
        <v/>
      </c>
      <c r="CE85" s="295">
        <v>72</v>
      </c>
      <c r="CF85" s="203"/>
      <c r="CG85" s="203"/>
      <c r="CH85" s="203"/>
      <c r="CI85" s="203"/>
      <c r="CJ85" s="203"/>
      <c r="CK85" s="203"/>
      <c r="CL85" s="203"/>
      <c r="CM85" s="203"/>
      <c r="CN85" s="203"/>
      <c r="CO85" s="203"/>
      <c r="CP85" s="203"/>
      <c r="CQ85" s="203"/>
      <c r="CR85" s="203"/>
      <c r="CS85" s="254" t="str">
        <f>IFERROR(IF(AND('Classificação geral'!$H78="FEM",'Classificação geral'!$I78=1,'Classificação geral'!G78="Tapete"),'Classificação geral'!A78,""),"")</f>
        <v/>
      </c>
      <c r="CT85" s="254" t="str">
        <f>IFERROR(IF(AND('Classificação geral'!$H78="FEM",'Classificação geral'!$I78=1,'Classificação geral'!G78="Tapete"),'Classificação geral'!$B78,""),"")</f>
        <v/>
      </c>
      <c r="CU85" s="255" t="str">
        <f>IF($CT85='Classificação geral'!$B78,'Classificação geral'!$C78,"")</f>
        <v/>
      </c>
      <c r="CV85" s="255" t="str">
        <f>IF($CT85='Classificação geral'!$B78,'Classificação geral'!$D78,"")</f>
        <v/>
      </c>
      <c r="CW85" s="255" t="str">
        <f>IF($CT85='Classificação geral'!$B78,'Classificação geral'!$H78,"")</f>
        <v/>
      </c>
      <c r="CX85" s="255" t="str">
        <f>IF($CW85='Classificação geral'!$H78,'Classificação geral'!$I78,"")</f>
        <v/>
      </c>
      <c r="CY85" s="255" t="str">
        <f>IF($CX85='Classificação geral'!$I78,'Classificação geral'!$AA78,"")</f>
        <v/>
      </c>
      <c r="CZ85" s="255" t="str">
        <f>IF($CX85='Classificação geral'!$I78,'Classificação geral'!$AC78,"")</f>
        <v/>
      </c>
      <c r="DA85" s="255" t="str">
        <f>IF($CX85='Classificação geral'!$I78,'Classificação geral'!$AD78,"")</f>
        <v/>
      </c>
      <c r="DB85" s="255" t="str">
        <f>IF($CX85='Classificação geral'!$I78,'Classificação geral'!$M78,"")</f>
        <v/>
      </c>
      <c r="DC85" s="255" t="str">
        <f>IF($CX85='Classificação geral'!$I78,'Classificação geral'!$AH78,"")</f>
        <v/>
      </c>
      <c r="DD85" s="256" t="str">
        <f>IFERROR(RANK(DC85,DC:DC,0)+ COUNTIF($DC$12:DC84,DC85),"")</f>
        <v/>
      </c>
      <c r="DF85" s="254" t="str">
        <f>IFERROR(IF(AND('Classificação geral'!$H78="mas",'Classificação geral'!$I78=1,'Classificação geral'!$G78="Tapete"),'Classificação geral'!$A78,""),"")</f>
        <v/>
      </c>
      <c r="DG85" s="254" t="str">
        <f>IFERROR(IF(AND('Classificação geral'!$H78="mas",'Classificação geral'!$I78=1,'Classificação geral'!$G78="Tapete"),'Classificação geral'!$B78,""),"")</f>
        <v/>
      </c>
      <c r="DH85" s="255" t="str">
        <f>IF($DG85='Classificação geral'!$B78,'Classificação geral'!$C78,"")</f>
        <v/>
      </c>
      <c r="DI85" s="255" t="str">
        <f>IF($DG85='Classificação geral'!$B78,'Classificação geral'!$D78,"")</f>
        <v/>
      </c>
      <c r="DJ85" s="255" t="str">
        <f>IF($DG85='Classificação geral'!$B78,'Classificação geral'!$H78,"")</f>
        <v/>
      </c>
      <c r="DK85" s="254" t="str">
        <f>IFERROR(IF(AND($DJ85="mas",'Classificação geral'!$I78=1),'Classificação geral'!I78,""),"")</f>
        <v/>
      </c>
      <c r="DL85" s="254" t="str">
        <f>IFERROR(IF(AND($DJ85="mas",'Classificação geral'!$I78=1),'Classificação geral'!AA78,""),"")</f>
        <v/>
      </c>
      <c r="DM85" s="254" t="str">
        <f>IFERROR(IF(AND($DJ85="mas",'Classificação geral'!$I78=1),'Classificação geral'!AC78,""),"")</f>
        <v/>
      </c>
      <c r="DN85" s="254" t="str">
        <f>IFERROR(IF(AND($DJ85="mas",'Classificação geral'!$I78=1),'Classificação geral'!AD78,""),"")</f>
        <v/>
      </c>
      <c r="DO85" s="254" t="str">
        <f>IFERROR(IF(AND($DJ85="mas",'Classificação geral'!$I78=1),'Classificação geral'!M78,""),"")</f>
        <v/>
      </c>
      <c r="DP85" s="254" t="str">
        <f>IFERROR(IF(AND($DJ85="mas",'Classificação geral'!$I78=1),'Classificação geral'!AH78,""),"")</f>
        <v/>
      </c>
      <c r="DQ85" s="256" t="str">
        <f>IFERROR(RANK(DP85,DP:DP,0)+ COUNTIF($DP$12:DP84,DP85),"")</f>
        <v/>
      </c>
      <c r="DS85" s="254" t="str">
        <f>IFERROR(IF(AND('Classificação geral'!$H78="fem",'Classificação geral'!$I78=2,'Classificação geral'!$G78="Tapete"),'Classificação geral'!$A78,""),"")</f>
        <v/>
      </c>
      <c r="DT85" s="254" t="str">
        <f>IFERROR(IF(AND('Classificação geral'!$H78="fem",'Classificação geral'!$I78=2,'Classificação geral'!$G78="Tapete"),'Classificação geral'!$B78,""),"")</f>
        <v/>
      </c>
      <c r="DU85" s="255" t="str">
        <f>IF($DT85='Classificação geral'!$B78,'Classificação geral'!$C78,"")</f>
        <v/>
      </c>
      <c r="DV85" s="255" t="str">
        <f>IF($DT85='Classificação geral'!$B78,'Classificação geral'!$D78,"")</f>
        <v/>
      </c>
      <c r="DW85" s="255" t="str">
        <f>IF($DT85='Classificação geral'!$B78,'Classificação geral'!$H78,"")</f>
        <v/>
      </c>
      <c r="DX85" s="254" t="str">
        <f>IFERROR(IF(AND($DW85="fem",'Classificação geral'!$I78=2),'Classificação geral'!I78,""),"")</f>
        <v/>
      </c>
      <c r="DY85" s="254" t="str">
        <f>IFERROR(IF(AND($DW85="fem",'Classificação geral'!$I78=2),'Classificação geral'!AA78,""),"")</f>
        <v/>
      </c>
      <c r="DZ85" s="254" t="str">
        <f>IFERROR(IF(AND($DW85="fem",'Classificação geral'!$I78=2),'Classificação geral'!AC78,""),"")</f>
        <v/>
      </c>
      <c r="EA85" s="254" t="str">
        <f>IFERROR(IF(AND($DW85="fem",'Classificação geral'!$I78=2),'Classificação geral'!AD78,""),"")</f>
        <v/>
      </c>
      <c r="EB85" s="254" t="str">
        <f>IFERROR(IF(AND($DW85="fem",'Classificação geral'!$I78=2),'Classificação geral'!M78,""),"")</f>
        <v/>
      </c>
      <c r="EC85" s="254" t="str">
        <f>IFERROR(IF(AND($DW85="fem",'Classificação geral'!$I78=2),'Classificação geral'!AH78,""),"")</f>
        <v/>
      </c>
      <c r="ED85" s="256" t="str">
        <f>IFERROR(RANK(EC85,EC:EC,0)+ COUNTIF(EC$12:$EC83,EC85),"")</f>
        <v/>
      </c>
      <c r="EE85" s="244"/>
      <c r="EF85" s="254" t="str">
        <f>IFERROR(IF(AND('Classificação geral'!$H78="mas",'Classificação geral'!$I78=2,'Classificação geral'!$G78="Tapete"),'Classificação geral'!$A78,""),"")</f>
        <v/>
      </c>
      <c r="EG85" s="254" t="str">
        <f>IFERROR(IF(AND('Classificação geral'!$H78="mas",'Classificação geral'!$I78=2,'Classificação geral'!$G78="Tapete"),'Classificação geral'!$B78,""),"")</f>
        <v/>
      </c>
      <c r="EH85" s="255" t="str">
        <f>IF($EG85='Classificação geral'!$B78,'Classificação geral'!$C78,"")</f>
        <v/>
      </c>
      <c r="EI85" s="255" t="str">
        <f>IF($EG85='Classificação geral'!$B78,'Classificação geral'!$D78,"")</f>
        <v/>
      </c>
      <c r="EJ85" s="255" t="str">
        <f>IF($EG85='Classificação geral'!$B78,'Classificação geral'!$H78,"")</f>
        <v/>
      </c>
      <c r="EK85" s="254" t="str">
        <f>IFERROR(IF(AND($EJ85="mas",'Classificação geral'!$I78=2),'Classificação geral'!I78,""),"")</f>
        <v/>
      </c>
      <c r="EL85" s="254" t="str">
        <f>IFERROR(IF(AND($EJ85="mas",'Classificação geral'!$I78=2),'Classificação geral'!AA78,""),"")</f>
        <v/>
      </c>
      <c r="EM85" s="254" t="str">
        <f>IFERROR(IF(AND($EJ85="mas",'Classificação geral'!$I78=2),'Classificação geral'!AC78,""),"")</f>
        <v/>
      </c>
      <c r="EN85" s="254" t="str">
        <f>IFERROR(IF(AND($EJ85="mas",'Classificação geral'!$I78=2),'Classificação geral'!AD78,""),"")</f>
        <v/>
      </c>
      <c r="EO85" s="254" t="str">
        <f>IFERROR(IF(AND($EJ85="mas",'Classificação geral'!$I78=2),'Classificação geral'!M78,""),"")</f>
        <v/>
      </c>
      <c r="EP85" s="254" t="str">
        <f>IFERROR(IF(AND($EJ85="mas",'Classificação geral'!$I78=2),'Classificação geral'!AH78,""),"")</f>
        <v/>
      </c>
      <c r="EQ85" s="256" t="str">
        <f>IFERROR(RANK(EP85,EP:EP,0)+ COUNTIF($EP$12:EP$12,EP85),"")</f>
        <v/>
      </c>
      <c r="ER85" s="244"/>
      <c r="ES85" s="254" t="str">
        <f>IFERROR(IF(AND('Classificação geral'!$H78="fem",'Classificação geral'!$I78=3,'Classificação geral'!$G78="Tapete"),'Classificação geral'!$A78,""),"")</f>
        <v/>
      </c>
      <c r="ET85" s="254" t="str">
        <f>IFERROR(IF(AND('Classificação geral'!$H78="fem",'Classificação geral'!$I78=3,'Classificação geral'!$G78="Tapete"),'Classificação geral'!$B78,""),"")</f>
        <v/>
      </c>
      <c r="EU85" s="255" t="str">
        <f>IF($ET85='Classificação geral'!$B78,'Classificação geral'!$C78,"")</f>
        <v/>
      </c>
      <c r="EV85" s="255" t="str">
        <f>IF($ET85='Classificação geral'!$B78,'Classificação geral'!$D78,"")</f>
        <v/>
      </c>
      <c r="EW85" s="255" t="str">
        <f>IF($ET85='Classificação geral'!$B78,'Classificação geral'!$H78,"")</f>
        <v/>
      </c>
      <c r="EX85" s="255" t="str">
        <f>IF($EW85='Classificação geral'!$H78,'Classificação geral'!$I78,"")</f>
        <v/>
      </c>
      <c r="EY85" s="255" t="str">
        <f>IF($EX85='Classificação geral'!$I78,'Classificação geral'!$AA78,"")</f>
        <v/>
      </c>
      <c r="EZ85" s="255" t="str">
        <f>IF($EX85='Classificação geral'!$I78,'Classificação geral'!$AC78,"")</f>
        <v/>
      </c>
      <c r="FA85" s="255" t="str">
        <f>IF($EX85='Classificação geral'!$I78,'Classificação geral'!$AD78,"")</f>
        <v/>
      </c>
      <c r="FB85" s="255" t="str">
        <f>IF($EX85='Classificação geral'!$I78,'Classificação geral'!$M78,"")</f>
        <v/>
      </c>
      <c r="FC85" s="255" t="str">
        <f>IF($EX85='Classificação geral'!$I78,'Classificação geral'!$AH78,"")</f>
        <v/>
      </c>
      <c r="FD85" s="256" t="str">
        <f>IFERROR(RANK(FC85,FC:FC,0)+ COUNTIF($FC$12:FC83,FC85),"")</f>
        <v/>
      </c>
      <c r="FE85" s="244"/>
      <c r="FF85" s="254" t="str">
        <f>IFERROR(IF(AND('Classificação geral'!$H78="mas",'Classificação geral'!$I78=3,'Classificação geral'!$G78="Tapete"),'Classificação geral'!$A78,""),"")</f>
        <v/>
      </c>
      <c r="FG85" s="254" t="str">
        <f>IFERROR(IF(AND('Classificação geral'!$H78="mas",'Classificação geral'!$I78=3,'Classificação geral'!$G78="Tapete"),'Classificação geral'!$B78,""),"")</f>
        <v/>
      </c>
      <c r="FH85" s="255" t="str">
        <f>IF($FG85='Classificação geral'!$B78,'Classificação geral'!$C78,"")</f>
        <v/>
      </c>
      <c r="FI85" s="255" t="str">
        <f>IF($FG85='Classificação geral'!$B78,'Classificação geral'!$D78,"")</f>
        <v/>
      </c>
      <c r="FJ85" s="255" t="str">
        <f>IF($FG85='Classificação geral'!$B78,'Classificação geral'!$H78,"")</f>
        <v/>
      </c>
      <c r="FK85" s="254" t="str">
        <f>IFERROR(IF(AND($FJ85="mas",'Classificação geral'!$I78=3),'Classificação geral'!I78,""),"")</f>
        <v/>
      </c>
      <c r="FL85" s="254" t="str">
        <f>IFERROR(IF(AND($FJ85="mas",'Classificação geral'!$I78=3),'Classificação geral'!AA78,""),"")</f>
        <v/>
      </c>
      <c r="FM85" s="254" t="str">
        <f>IFERROR(IF(AND($FJ85="mas",'Classificação geral'!$I78=3),'Classificação geral'!AC78,""),"")</f>
        <v/>
      </c>
      <c r="FN85" s="254" t="str">
        <f>IFERROR(IF(AND($FJ85="mas",'Classificação geral'!$I78=3),'Classificação geral'!AD78,""),"")</f>
        <v/>
      </c>
      <c r="FO85" s="254" t="str">
        <f>IFERROR(IF(AND($FJ85="mas",'Classificação geral'!$I78=3),'Classificação geral'!M78,""),"")</f>
        <v/>
      </c>
      <c r="FP85" s="254" t="str">
        <f>IFERROR(IF(AND($FJ85="mas",'Classificação geral'!$I78=3),'Classificação geral'!AH78,""),"")</f>
        <v/>
      </c>
      <c r="FQ85" s="256" t="str">
        <f>IFERROR(RANK(FP85,FP:FP,0)+ COUNTIF(FP$12:$FP83,FP85),"")</f>
        <v/>
      </c>
    </row>
    <row r="86" spans="1:173" s="209" customFormat="1" ht="24.75" customHeight="1" x14ac:dyDescent="0.5">
      <c r="A86" s="204"/>
      <c r="B86" s="395"/>
      <c r="C86" s="292" t="str">
        <f t="shared" si="66"/>
        <v/>
      </c>
      <c r="D86" s="292" t="str">
        <f t="shared" si="67"/>
        <v/>
      </c>
      <c r="E86" s="292" t="str">
        <f t="shared" si="68"/>
        <v/>
      </c>
      <c r="F86" s="293" t="str">
        <f t="shared" si="69"/>
        <v/>
      </c>
      <c r="G86" s="293" t="str">
        <f t="shared" si="70"/>
        <v/>
      </c>
      <c r="H86" s="294" t="str">
        <f t="shared" si="71"/>
        <v/>
      </c>
      <c r="I86" s="294" t="str">
        <f t="shared" si="72"/>
        <v/>
      </c>
      <c r="J86" s="294" t="str">
        <f t="shared" si="73"/>
        <v/>
      </c>
      <c r="K86" s="294" t="str">
        <f t="shared" si="74"/>
        <v/>
      </c>
      <c r="L86" s="294" t="str">
        <f t="shared" si="75"/>
        <v/>
      </c>
      <c r="M86" s="295">
        <v>73</v>
      </c>
      <c r="N86" s="296"/>
      <c r="O86" s="296"/>
      <c r="P86" s="309" t="str">
        <f t="shared" si="76"/>
        <v/>
      </c>
      <c r="Q86" s="292" t="str">
        <f t="shared" si="77"/>
        <v/>
      </c>
      <c r="R86" s="292" t="str">
        <f t="shared" si="78"/>
        <v/>
      </c>
      <c r="S86" s="292" t="str">
        <f t="shared" si="79"/>
        <v/>
      </c>
      <c r="T86" s="293" t="str">
        <f t="shared" si="80"/>
        <v/>
      </c>
      <c r="U86" s="293" t="str">
        <f t="shared" si="81"/>
        <v/>
      </c>
      <c r="V86" s="294" t="str">
        <f t="shared" si="82"/>
        <v/>
      </c>
      <c r="W86" s="294" t="str">
        <f t="shared" si="83"/>
        <v/>
      </c>
      <c r="X86" s="294" t="str">
        <f t="shared" si="84"/>
        <v/>
      </c>
      <c r="Y86" s="294" t="str">
        <f t="shared" si="85"/>
        <v/>
      </c>
      <c r="Z86" s="294" t="str">
        <f t="shared" si="86"/>
        <v/>
      </c>
      <c r="AA86" s="295">
        <v>73</v>
      </c>
      <c r="AB86" s="296"/>
      <c r="AC86" s="297"/>
      <c r="AD86" s="310" t="str">
        <f t="shared" si="87"/>
        <v/>
      </c>
      <c r="AE86" s="292" t="str">
        <f t="shared" si="88"/>
        <v/>
      </c>
      <c r="AF86" s="292" t="str">
        <f t="shared" si="89"/>
        <v/>
      </c>
      <c r="AG86" s="293" t="str">
        <f t="shared" si="90"/>
        <v/>
      </c>
      <c r="AH86" s="293" t="str">
        <f t="shared" si="91"/>
        <v/>
      </c>
      <c r="AI86" s="293" t="str">
        <f t="shared" si="92"/>
        <v/>
      </c>
      <c r="AJ86" s="294" t="str">
        <f t="shared" si="93"/>
        <v/>
      </c>
      <c r="AK86" s="294" t="str">
        <f t="shared" si="94"/>
        <v/>
      </c>
      <c r="AL86" s="294" t="str">
        <f t="shared" si="95"/>
        <v/>
      </c>
      <c r="AM86" s="294" t="str">
        <f t="shared" si="96"/>
        <v/>
      </c>
      <c r="AN86" s="294" t="str">
        <f t="shared" si="97"/>
        <v/>
      </c>
      <c r="AO86" s="295">
        <v>73</v>
      </c>
      <c r="AP86" s="296"/>
      <c r="AQ86" s="296"/>
      <c r="AR86" s="310" t="str">
        <f t="shared" si="98"/>
        <v/>
      </c>
      <c r="AS86" s="292" t="str">
        <f t="shared" si="99"/>
        <v/>
      </c>
      <c r="AT86" s="292" t="str">
        <f t="shared" si="100"/>
        <v/>
      </c>
      <c r="AU86" s="293" t="str">
        <f t="shared" si="101"/>
        <v/>
      </c>
      <c r="AV86" s="293" t="str">
        <f t="shared" si="102"/>
        <v/>
      </c>
      <c r="AW86" s="293" t="str">
        <f t="shared" si="103"/>
        <v/>
      </c>
      <c r="AX86" s="294" t="str">
        <f t="shared" si="104"/>
        <v/>
      </c>
      <c r="AY86" s="294" t="str">
        <f t="shared" si="105"/>
        <v/>
      </c>
      <c r="AZ86" s="294" t="str">
        <f t="shared" si="106"/>
        <v/>
      </c>
      <c r="BA86" s="294" t="str">
        <f t="shared" si="107"/>
        <v/>
      </c>
      <c r="BB86" s="294" t="str">
        <f t="shared" si="108"/>
        <v/>
      </c>
      <c r="BC86" s="295">
        <v>73</v>
      </c>
      <c r="BD86" s="297"/>
      <c r="BE86" s="297"/>
      <c r="BF86" s="309" t="str">
        <f t="shared" si="109"/>
        <v/>
      </c>
      <c r="BG86" s="292" t="str">
        <f t="shared" si="110"/>
        <v/>
      </c>
      <c r="BH86" s="292" t="str">
        <f t="shared" si="111"/>
        <v/>
      </c>
      <c r="BI86" s="292" t="str">
        <f t="shared" si="112"/>
        <v/>
      </c>
      <c r="BJ86" s="293" t="str">
        <f t="shared" si="113"/>
        <v/>
      </c>
      <c r="BK86" s="293" t="str">
        <f t="shared" si="114"/>
        <v/>
      </c>
      <c r="BL86" s="293" t="str">
        <f t="shared" si="115"/>
        <v/>
      </c>
      <c r="BM86" s="293" t="str">
        <f t="shared" si="116"/>
        <v/>
      </c>
      <c r="BN86" s="293" t="str">
        <f t="shared" si="117"/>
        <v/>
      </c>
      <c r="BO86" s="293" t="str">
        <f t="shared" si="118"/>
        <v/>
      </c>
      <c r="BP86" s="294" t="str">
        <f t="shared" si="119"/>
        <v/>
      </c>
      <c r="BQ86" s="295">
        <v>73</v>
      </c>
      <c r="BR86" s="296"/>
      <c r="BS86" s="296"/>
      <c r="BT86" s="309" t="str">
        <f t="shared" si="120"/>
        <v/>
      </c>
      <c r="BU86" s="292" t="str">
        <f t="shared" si="121"/>
        <v/>
      </c>
      <c r="BV86" s="292" t="str">
        <f t="shared" si="122"/>
        <v/>
      </c>
      <c r="BW86" s="292" t="str">
        <f t="shared" si="123"/>
        <v/>
      </c>
      <c r="BX86" s="293" t="str">
        <f t="shared" si="124"/>
        <v/>
      </c>
      <c r="BY86" s="293" t="str">
        <f t="shared" si="125"/>
        <v/>
      </c>
      <c r="BZ86" s="294" t="str">
        <f t="shared" si="126"/>
        <v/>
      </c>
      <c r="CA86" s="294" t="str">
        <f t="shared" si="127"/>
        <v/>
      </c>
      <c r="CB86" s="294" t="str">
        <f t="shared" si="128"/>
        <v/>
      </c>
      <c r="CC86" s="294" t="str">
        <f t="shared" si="129"/>
        <v/>
      </c>
      <c r="CD86" s="294" t="str">
        <f t="shared" si="130"/>
        <v/>
      </c>
      <c r="CE86" s="295">
        <v>73</v>
      </c>
      <c r="CF86" s="203"/>
      <c r="CG86" s="203"/>
      <c r="CH86" s="203"/>
      <c r="CI86" s="203"/>
      <c r="CJ86" s="203"/>
      <c r="CK86" s="203"/>
      <c r="CL86" s="203"/>
      <c r="CM86" s="203"/>
      <c r="CN86" s="203"/>
      <c r="CO86" s="203"/>
      <c r="CP86" s="203"/>
      <c r="CQ86" s="203"/>
      <c r="CR86" s="203"/>
      <c r="CS86" s="254" t="str">
        <f>IFERROR(IF(AND('Classificação geral'!$H79="FEM",'Classificação geral'!$I79=1,'Classificação geral'!G79="Tapete"),'Classificação geral'!A79,""),"")</f>
        <v/>
      </c>
      <c r="CT86" s="254" t="str">
        <f>IFERROR(IF(AND('Classificação geral'!$H79="FEM",'Classificação geral'!$I79=1,'Classificação geral'!G79="Tapete"),'Classificação geral'!$B79,""),"")</f>
        <v/>
      </c>
      <c r="CU86" s="255" t="str">
        <f>IF($CT86='Classificação geral'!$B79,'Classificação geral'!$C79,"")</f>
        <v/>
      </c>
      <c r="CV86" s="255" t="str">
        <f>IF($CT86='Classificação geral'!$B79,'Classificação geral'!$D79,"")</f>
        <v/>
      </c>
      <c r="CW86" s="255" t="str">
        <f>IF($CT86='Classificação geral'!$B79,'Classificação geral'!$H79,"")</f>
        <v/>
      </c>
      <c r="CX86" s="255" t="str">
        <f>IF($CW86='Classificação geral'!$H79,'Classificação geral'!$I79,"")</f>
        <v/>
      </c>
      <c r="CY86" s="255" t="str">
        <f>IF($CX86='Classificação geral'!$I79,'Classificação geral'!$AA79,"")</f>
        <v/>
      </c>
      <c r="CZ86" s="255" t="str">
        <f>IF($CX86='Classificação geral'!$I79,'Classificação geral'!$AC79,"")</f>
        <v/>
      </c>
      <c r="DA86" s="255" t="str">
        <f>IF($CX86='Classificação geral'!$I79,'Classificação geral'!$AD79,"")</f>
        <v/>
      </c>
      <c r="DB86" s="255" t="str">
        <f>IF($CX86='Classificação geral'!$I79,'Classificação geral'!$M79,"")</f>
        <v/>
      </c>
      <c r="DC86" s="255" t="str">
        <f>IF($CX86='Classificação geral'!$I79,'Classificação geral'!$AH79,"")</f>
        <v/>
      </c>
      <c r="DD86" s="256" t="str">
        <f>IFERROR(RANK(DC86,DC:DC,0)+ COUNTIF($DC$12:DC85,DC86),"")</f>
        <v/>
      </c>
      <c r="DF86" s="254" t="str">
        <f>IFERROR(IF(AND('Classificação geral'!$H79="mas",'Classificação geral'!$I79=1,'Classificação geral'!$G79="Tapete"),'Classificação geral'!$A79,""),"")</f>
        <v/>
      </c>
      <c r="DG86" s="254" t="str">
        <f>IFERROR(IF(AND('Classificação geral'!$H79="mas",'Classificação geral'!$I79=1,'Classificação geral'!$G79="Tapete"),'Classificação geral'!$B79,""),"")</f>
        <v/>
      </c>
      <c r="DH86" s="255" t="str">
        <f>IF($DG86='Classificação geral'!$B79,'Classificação geral'!$C79,"")</f>
        <v/>
      </c>
      <c r="DI86" s="255" t="str">
        <f>IF($DG86='Classificação geral'!$B79,'Classificação geral'!$D79,"")</f>
        <v/>
      </c>
      <c r="DJ86" s="255" t="str">
        <f>IF($DG86='Classificação geral'!$B79,'Classificação geral'!$H79,"")</f>
        <v/>
      </c>
      <c r="DK86" s="254" t="str">
        <f>IFERROR(IF(AND($DJ86="mas",'Classificação geral'!$I79=1),'Classificação geral'!I79,""),"")</f>
        <v/>
      </c>
      <c r="DL86" s="254" t="str">
        <f>IFERROR(IF(AND($DJ86="mas",'Classificação geral'!$I79=1),'Classificação geral'!AA79,""),"")</f>
        <v/>
      </c>
      <c r="DM86" s="254" t="str">
        <f>IFERROR(IF(AND($DJ86="mas",'Classificação geral'!$I79=1),'Classificação geral'!AC79,""),"")</f>
        <v/>
      </c>
      <c r="DN86" s="254" t="str">
        <f>IFERROR(IF(AND($DJ86="mas",'Classificação geral'!$I79=1),'Classificação geral'!AD79,""),"")</f>
        <v/>
      </c>
      <c r="DO86" s="254" t="str">
        <f>IFERROR(IF(AND($DJ86="mas",'Classificação geral'!$I79=1),'Classificação geral'!M79,""),"")</f>
        <v/>
      </c>
      <c r="DP86" s="254" t="str">
        <f>IFERROR(IF(AND($DJ86="mas",'Classificação geral'!$I79=1),'Classificação geral'!AH79,""),"")</f>
        <v/>
      </c>
      <c r="DQ86" s="256" t="str">
        <f>IFERROR(RANK(DP86,DP:DP,0)+ COUNTIF($DP$12:DP85,DP86),"")</f>
        <v/>
      </c>
      <c r="DS86" s="254" t="str">
        <f>IFERROR(IF(AND('Classificação geral'!$H79="fem",'Classificação geral'!$I79=2,'Classificação geral'!$G79="Tapete"),'Classificação geral'!$A79,""),"")</f>
        <v/>
      </c>
      <c r="DT86" s="254" t="str">
        <f>IFERROR(IF(AND('Classificação geral'!$H79="fem",'Classificação geral'!$I79=2,'Classificação geral'!$G79="Tapete"),'Classificação geral'!$B79,""),"")</f>
        <v/>
      </c>
      <c r="DU86" s="255" t="str">
        <f>IF($DT86='Classificação geral'!$B79,'Classificação geral'!$C79,"")</f>
        <v/>
      </c>
      <c r="DV86" s="255" t="str">
        <f>IF($DT86='Classificação geral'!$B79,'Classificação geral'!$D79,"")</f>
        <v/>
      </c>
      <c r="DW86" s="255" t="str">
        <f>IF($DT86='Classificação geral'!$B79,'Classificação geral'!$H79,"")</f>
        <v/>
      </c>
      <c r="DX86" s="254" t="str">
        <f>IFERROR(IF(AND($DW86="fem",'Classificação geral'!$I79=2),'Classificação geral'!I79,""),"")</f>
        <v/>
      </c>
      <c r="DY86" s="254" t="str">
        <f>IFERROR(IF(AND($DW86="fem",'Classificação geral'!$I79=2),'Classificação geral'!AA79,""),"")</f>
        <v/>
      </c>
      <c r="DZ86" s="254" t="str">
        <f>IFERROR(IF(AND($DW86="fem",'Classificação geral'!$I79=2),'Classificação geral'!AC79,""),"")</f>
        <v/>
      </c>
      <c r="EA86" s="254" t="str">
        <f>IFERROR(IF(AND($DW86="fem",'Classificação geral'!$I79=2),'Classificação geral'!AD79,""),"")</f>
        <v/>
      </c>
      <c r="EB86" s="254" t="str">
        <f>IFERROR(IF(AND($DW86="fem",'Classificação geral'!$I79=2),'Classificação geral'!M79,""),"")</f>
        <v/>
      </c>
      <c r="EC86" s="254" t="str">
        <f>IFERROR(IF(AND($DW86="fem",'Classificação geral'!$I79=2),'Classificação geral'!AH79,""),"")</f>
        <v/>
      </c>
      <c r="ED86" s="256" t="str">
        <f>IFERROR(RANK(EC86,EC:EC,0)+ COUNTIF(EC$12:$EC84,EC86),"")</f>
        <v/>
      </c>
      <c r="EE86" s="244"/>
      <c r="EF86" s="254" t="str">
        <f>IFERROR(IF(AND('Classificação geral'!$H79="mas",'Classificação geral'!$I79=2,'Classificação geral'!$G79="Tapete"),'Classificação geral'!$A79,""),"")</f>
        <v/>
      </c>
      <c r="EG86" s="254" t="str">
        <f>IFERROR(IF(AND('Classificação geral'!$H79="mas",'Classificação geral'!$I79=2,'Classificação geral'!$G79="Tapete"),'Classificação geral'!$B79,""),"")</f>
        <v/>
      </c>
      <c r="EH86" s="255" t="str">
        <f>IF($EG86='Classificação geral'!$B79,'Classificação geral'!$C79,"")</f>
        <v/>
      </c>
      <c r="EI86" s="255" t="str">
        <f>IF($EG86='Classificação geral'!$B79,'Classificação geral'!$D79,"")</f>
        <v/>
      </c>
      <c r="EJ86" s="255" t="str">
        <f>IF($EG86='Classificação geral'!$B79,'Classificação geral'!$H79,"")</f>
        <v/>
      </c>
      <c r="EK86" s="254" t="str">
        <f>IFERROR(IF(AND($EJ86="mas",'Classificação geral'!$I79=2),'Classificação geral'!I79,""),"")</f>
        <v/>
      </c>
      <c r="EL86" s="254" t="str">
        <f>IFERROR(IF(AND($EJ86="mas",'Classificação geral'!$I79=2),'Classificação geral'!AA79,""),"")</f>
        <v/>
      </c>
      <c r="EM86" s="254" t="str">
        <f>IFERROR(IF(AND($EJ86="mas",'Classificação geral'!$I79=2),'Classificação geral'!AC79,""),"")</f>
        <v/>
      </c>
      <c r="EN86" s="254" t="str">
        <f>IFERROR(IF(AND($EJ86="mas",'Classificação geral'!$I79=2),'Classificação geral'!AD79,""),"")</f>
        <v/>
      </c>
      <c r="EO86" s="254" t="str">
        <f>IFERROR(IF(AND($EJ86="mas",'Classificação geral'!$I79=2),'Classificação geral'!M79,""),"")</f>
        <v/>
      </c>
      <c r="EP86" s="254" t="str">
        <f>IFERROR(IF(AND($EJ86="mas",'Classificação geral'!$I79=2),'Classificação geral'!AH79,""),"")</f>
        <v/>
      </c>
      <c r="EQ86" s="256" t="str">
        <f>IFERROR(RANK(EP86,EP:EP,0)+ COUNTIF($EP$12:EP$12,EP86),"")</f>
        <v/>
      </c>
      <c r="ER86" s="244"/>
      <c r="ES86" s="254" t="str">
        <f>IFERROR(IF(AND('Classificação geral'!$H79="fem",'Classificação geral'!$I79=3,'Classificação geral'!$G79="Tapete"),'Classificação geral'!$A79,""),"")</f>
        <v/>
      </c>
      <c r="ET86" s="254" t="str">
        <f>IFERROR(IF(AND('Classificação geral'!$H79="fem",'Classificação geral'!$I79=3,'Classificação geral'!$G79="Tapete"),'Classificação geral'!$B79,""),"")</f>
        <v/>
      </c>
      <c r="EU86" s="255" t="str">
        <f>IF($ET86='Classificação geral'!$B79,'Classificação geral'!$C79,"")</f>
        <v/>
      </c>
      <c r="EV86" s="255" t="str">
        <f>IF($ET86='Classificação geral'!$B79,'Classificação geral'!$D79,"")</f>
        <v/>
      </c>
      <c r="EW86" s="255" t="str">
        <f>IF($ET86='Classificação geral'!$B79,'Classificação geral'!$H79,"")</f>
        <v/>
      </c>
      <c r="EX86" s="255" t="str">
        <f>IF($EW86='Classificação geral'!$H79,'Classificação geral'!$I79,"")</f>
        <v/>
      </c>
      <c r="EY86" s="255" t="str">
        <f>IF($EX86='Classificação geral'!$I79,'Classificação geral'!$AA79,"")</f>
        <v/>
      </c>
      <c r="EZ86" s="255" t="str">
        <f>IF($EX86='Classificação geral'!$I79,'Classificação geral'!$AC79,"")</f>
        <v/>
      </c>
      <c r="FA86" s="255" t="str">
        <f>IF($EX86='Classificação geral'!$I79,'Classificação geral'!$AD79,"")</f>
        <v/>
      </c>
      <c r="FB86" s="255" t="str">
        <f>IF($EX86='Classificação geral'!$I79,'Classificação geral'!$M79,"")</f>
        <v/>
      </c>
      <c r="FC86" s="255" t="str">
        <f>IF($EX86='Classificação geral'!$I79,'Classificação geral'!$AH79,"")</f>
        <v/>
      </c>
      <c r="FD86" s="256" t="str">
        <f>IFERROR(RANK(FC86,FC:FC,0)+ COUNTIF($FC$12:FC84,FC86),"")</f>
        <v/>
      </c>
      <c r="FE86" s="244"/>
      <c r="FF86" s="254" t="str">
        <f>IFERROR(IF(AND('Classificação geral'!$H79="mas",'Classificação geral'!$I79=3,'Classificação geral'!$G79="Tapete"),'Classificação geral'!$A79,""),"")</f>
        <v/>
      </c>
      <c r="FG86" s="254" t="str">
        <f>IFERROR(IF(AND('Classificação geral'!$H79="mas",'Classificação geral'!$I79=3,'Classificação geral'!$G79="Tapete"),'Classificação geral'!$B79,""),"")</f>
        <v/>
      </c>
      <c r="FH86" s="255" t="str">
        <f>IF($FG86='Classificação geral'!$B79,'Classificação geral'!$C79,"")</f>
        <v/>
      </c>
      <c r="FI86" s="255" t="str">
        <f>IF($FG86='Classificação geral'!$B79,'Classificação geral'!$D79,"")</f>
        <v/>
      </c>
      <c r="FJ86" s="255" t="str">
        <f>IF($FG86='Classificação geral'!$B79,'Classificação geral'!$H79,"")</f>
        <v/>
      </c>
      <c r="FK86" s="254" t="str">
        <f>IFERROR(IF(AND($FJ86="mas",'Classificação geral'!$I79=3),'Classificação geral'!I79,""),"")</f>
        <v/>
      </c>
      <c r="FL86" s="254" t="str">
        <f>IFERROR(IF(AND($FJ86="mas",'Classificação geral'!$I79=3),'Classificação geral'!AA79,""),"")</f>
        <v/>
      </c>
      <c r="FM86" s="254" t="str">
        <f>IFERROR(IF(AND($FJ86="mas",'Classificação geral'!$I79=3),'Classificação geral'!AC79,""),"")</f>
        <v/>
      </c>
      <c r="FN86" s="254" t="str">
        <f>IFERROR(IF(AND($FJ86="mas",'Classificação geral'!$I79=3),'Classificação geral'!AD79,""),"")</f>
        <v/>
      </c>
      <c r="FO86" s="254" t="str">
        <f>IFERROR(IF(AND($FJ86="mas",'Classificação geral'!$I79=3),'Classificação geral'!M79,""),"")</f>
        <v/>
      </c>
      <c r="FP86" s="254" t="str">
        <f>IFERROR(IF(AND($FJ86="mas",'Classificação geral'!$I79=3),'Classificação geral'!AH79,""),"")</f>
        <v/>
      </c>
      <c r="FQ86" s="256" t="str">
        <f>IFERROR(RANK(FP86,FP:FP,0)+ COUNTIF(FP$12:$FP84,FP86),"")</f>
        <v/>
      </c>
    </row>
    <row r="87" spans="1:173" s="209" customFormat="1" ht="24.75" customHeight="1" x14ac:dyDescent="0.5">
      <c r="A87" s="204"/>
      <c r="B87" s="395"/>
      <c r="C87" s="292" t="str">
        <f t="shared" si="66"/>
        <v/>
      </c>
      <c r="D87" s="292" t="str">
        <f t="shared" si="67"/>
        <v/>
      </c>
      <c r="E87" s="292" t="str">
        <f t="shared" si="68"/>
        <v/>
      </c>
      <c r="F87" s="293" t="str">
        <f t="shared" si="69"/>
        <v/>
      </c>
      <c r="G87" s="293" t="str">
        <f t="shared" si="70"/>
        <v/>
      </c>
      <c r="H87" s="294" t="str">
        <f t="shared" si="71"/>
        <v/>
      </c>
      <c r="I87" s="294" t="str">
        <f t="shared" si="72"/>
        <v/>
      </c>
      <c r="J87" s="294" t="str">
        <f t="shared" si="73"/>
        <v/>
      </c>
      <c r="K87" s="294" t="str">
        <f t="shared" si="74"/>
        <v/>
      </c>
      <c r="L87" s="294" t="str">
        <f t="shared" si="75"/>
        <v/>
      </c>
      <c r="M87" s="295">
        <v>74</v>
      </c>
      <c r="N87" s="296"/>
      <c r="O87" s="296"/>
      <c r="P87" s="309" t="str">
        <f t="shared" si="76"/>
        <v/>
      </c>
      <c r="Q87" s="292" t="str">
        <f t="shared" si="77"/>
        <v/>
      </c>
      <c r="R87" s="292" t="str">
        <f t="shared" si="78"/>
        <v/>
      </c>
      <c r="S87" s="292" t="str">
        <f t="shared" si="79"/>
        <v/>
      </c>
      <c r="T87" s="293" t="str">
        <f t="shared" si="80"/>
        <v/>
      </c>
      <c r="U87" s="293" t="str">
        <f t="shared" si="81"/>
        <v/>
      </c>
      <c r="V87" s="294" t="str">
        <f t="shared" si="82"/>
        <v/>
      </c>
      <c r="W87" s="294" t="str">
        <f t="shared" si="83"/>
        <v/>
      </c>
      <c r="X87" s="294" t="str">
        <f t="shared" si="84"/>
        <v/>
      </c>
      <c r="Y87" s="294" t="str">
        <f t="shared" si="85"/>
        <v/>
      </c>
      <c r="Z87" s="294" t="str">
        <f t="shared" si="86"/>
        <v/>
      </c>
      <c r="AA87" s="295">
        <v>74</v>
      </c>
      <c r="AB87" s="296"/>
      <c r="AC87" s="297"/>
      <c r="AD87" s="310" t="str">
        <f t="shared" si="87"/>
        <v/>
      </c>
      <c r="AE87" s="292" t="str">
        <f t="shared" si="88"/>
        <v/>
      </c>
      <c r="AF87" s="292" t="str">
        <f t="shared" si="89"/>
        <v/>
      </c>
      <c r="AG87" s="293" t="str">
        <f t="shared" si="90"/>
        <v/>
      </c>
      <c r="AH87" s="293" t="str">
        <f t="shared" si="91"/>
        <v/>
      </c>
      <c r="AI87" s="293" t="str">
        <f t="shared" si="92"/>
        <v/>
      </c>
      <c r="AJ87" s="294" t="str">
        <f t="shared" si="93"/>
        <v/>
      </c>
      <c r="AK87" s="294" t="str">
        <f t="shared" si="94"/>
        <v/>
      </c>
      <c r="AL87" s="294" t="str">
        <f t="shared" si="95"/>
        <v/>
      </c>
      <c r="AM87" s="294" t="str">
        <f t="shared" si="96"/>
        <v/>
      </c>
      <c r="AN87" s="294" t="str">
        <f t="shared" si="97"/>
        <v/>
      </c>
      <c r="AO87" s="295">
        <v>74</v>
      </c>
      <c r="AP87" s="296"/>
      <c r="AQ87" s="296"/>
      <c r="AR87" s="310" t="str">
        <f t="shared" si="98"/>
        <v/>
      </c>
      <c r="AS87" s="292" t="str">
        <f t="shared" si="99"/>
        <v/>
      </c>
      <c r="AT87" s="292" t="str">
        <f t="shared" si="100"/>
        <v/>
      </c>
      <c r="AU87" s="293" t="str">
        <f t="shared" si="101"/>
        <v/>
      </c>
      <c r="AV87" s="293" t="str">
        <f t="shared" si="102"/>
        <v/>
      </c>
      <c r="AW87" s="293" t="str">
        <f t="shared" si="103"/>
        <v/>
      </c>
      <c r="AX87" s="294" t="str">
        <f t="shared" si="104"/>
        <v/>
      </c>
      <c r="AY87" s="294" t="str">
        <f t="shared" si="105"/>
        <v/>
      </c>
      <c r="AZ87" s="294" t="str">
        <f t="shared" si="106"/>
        <v/>
      </c>
      <c r="BA87" s="294" t="str">
        <f t="shared" si="107"/>
        <v/>
      </c>
      <c r="BB87" s="294" t="str">
        <f t="shared" si="108"/>
        <v/>
      </c>
      <c r="BC87" s="295">
        <v>74</v>
      </c>
      <c r="BD87" s="297"/>
      <c r="BE87" s="297"/>
      <c r="BF87" s="309" t="str">
        <f t="shared" si="109"/>
        <v/>
      </c>
      <c r="BG87" s="292" t="str">
        <f t="shared" si="110"/>
        <v/>
      </c>
      <c r="BH87" s="292" t="str">
        <f t="shared" si="111"/>
        <v/>
      </c>
      <c r="BI87" s="292" t="str">
        <f t="shared" si="112"/>
        <v/>
      </c>
      <c r="BJ87" s="293" t="str">
        <f t="shared" si="113"/>
        <v/>
      </c>
      <c r="BK87" s="293" t="str">
        <f t="shared" si="114"/>
        <v/>
      </c>
      <c r="BL87" s="293" t="str">
        <f t="shared" si="115"/>
        <v/>
      </c>
      <c r="BM87" s="293" t="str">
        <f t="shared" si="116"/>
        <v/>
      </c>
      <c r="BN87" s="293" t="str">
        <f t="shared" si="117"/>
        <v/>
      </c>
      <c r="BO87" s="293" t="str">
        <f t="shared" si="118"/>
        <v/>
      </c>
      <c r="BP87" s="294" t="str">
        <f t="shared" si="119"/>
        <v/>
      </c>
      <c r="BQ87" s="295">
        <v>74</v>
      </c>
      <c r="BR87" s="296"/>
      <c r="BS87" s="296"/>
      <c r="BT87" s="309" t="str">
        <f t="shared" si="120"/>
        <v/>
      </c>
      <c r="BU87" s="292" t="str">
        <f t="shared" si="121"/>
        <v/>
      </c>
      <c r="BV87" s="292" t="str">
        <f t="shared" si="122"/>
        <v/>
      </c>
      <c r="BW87" s="292" t="str">
        <f t="shared" si="123"/>
        <v/>
      </c>
      <c r="BX87" s="293" t="str">
        <f t="shared" si="124"/>
        <v/>
      </c>
      <c r="BY87" s="293" t="str">
        <f t="shared" si="125"/>
        <v/>
      </c>
      <c r="BZ87" s="294" t="str">
        <f t="shared" si="126"/>
        <v/>
      </c>
      <c r="CA87" s="294" t="str">
        <f t="shared" si="127"/>
        <v/>
      </c>
      <c r="CB87" s="294" t="str">
        <f t="shared" si="128"/>
        <v/>
      </c>
      <c r="CC87" s="294" t="str">
        <f t="shared" si="129"/>
        <v/>
      </c>
      <c r="CD87" s="294" t="str">
        <f t="shared" si="130"/>
        <v/>
      </c>
      <c r="CE87" s="295">
        <v>74</v>
      </c>
      <c r="CF87" s="203"/>
      <c r="CG87" s="203"/>
      <c r="CH87" s="203"/>
      <c r="CI87" s="203"/>
      <c r="CJ87" s="203"/>
      <c r="CK87" s="203"/>
      <c r="CL87" s="203"/>
      <c r="CM87" s="203"/>
      <c r="CN87" s="203"/>
      <c r="CO87" s="203"/>
      <c r="CP87" s="203"/>
      <c r="CQ87" s="203"/>
      <c r="CR87" s="203"/>
      <c r="CS87" s="254" t="str">
        <f>IFERROR(IF(AND('Classificação geral'!$H80="FEM",'Classificação geral'!$I80=1,'Classificação geral'!G80="Tapete"),'Classificação geral'!A80,""),"")</f>
        <v/>
      </c>
      <c r="CT87" s="254" t="str">
        <f>IFERROR(IF(AND('Classificação geral'!$H80="FEM",'Classificação geral'!$I80=1,'Classificação geral'!G80="Tapete"),'Classificação geral'!$B80,""),"")</f>
        <v/>
      </c>
      <c r="CU87" s="255" t="str">
        <f>IF($CT87='Classificação geral'!$B80,'Classificação geral'!$C80,"")</f>
        <v/>
      </c>
      <c r="CV87" s="255" t="str">
        <f>IF($CT87='Classificação geral'!$B80,'Classificação geral'!$D80,"")</f>
        <v/>
      </c>
      <c r="CW87" s="255" t="str">
        <f>IF($CT87='Classificação geral'!$B80,'Classificação geral'!$H80,"")</f>
        <v/>
      </c>
      <c r="CX87" s="255" t="str">
        <f>IF($CW87='Classificação geral'!$H80,'Classificação geral'!$I80,"")</f>
        <v/>
      </c>
      <c r="CY87" s="255" t="str">
        <f>IF($CX87='Classificação geral'!$I80,'Classificação geral'!$AA80,"")</f>
        <v/>
      </c>
      <c r="CZ87" s="255" t="str">
        <f>IF($CX87='Classificação geral'!$I80,'Classificação geral'!$AC80,"")</f>
        <v/>
      </c>
      <c r="DA87" s="255" t="str">
        <f>IF($CX87='Classificação geral'!$I80,'Classificação geral'!$AD80,"")</f>
        <v/>
      </c>
      <c r="DB87" s="255" t="str">
        <f>IF($CX87='Classificação geral'!$I80,'Classificação geral'!$M80,"")</f>
        <v/>
      </c>
      <c r="DC87" s="255" t="str">
        <f>IF($CX87='Classificação geral'!$I80,'Classificação geral'!$AH80,"")</f>
        <v/>
      </c>
      <c r="DD87" s="256" t="str">
        <f>IFERROR(RANK(DC87,DC:DC,0)+ COUNTIF($DC$12:DC86,DC87),"")</f>
        <v/>
      </c>
      <c r="DF87" s="254" t="str">
        <f>IFERROR(IF(AND('Classificação geral'!$H80="mas",'Classificação geral'!$I80=1,'Classificação geral'!$G80="Tapete"),'Classificação geral'!$A80,""),"")</f>
        <v/>
      </c>
      <c r="DG87" s="254" t="str">
        <f>IFERROR(IF(AND('Classificação geral'!$H80="mas",'Classificação geral'!$I80=1,'Classificação geral'!$G80="Tapete"),'Classificação geral'!$B80,""),"")</f>
        <v/>
      </c>
      <c r="DH87" s="255" t="str">
        <f>IF($DG87='Classificação geral'!$B80,'Classificação geral'!$C80,"")</f>
        <v/>
      </c>
      <c r="DI87" s="255" t="str">
        <f>IF($DG87='Classificação geral'!$B80,'Classificação geral'!$D80,"")</f>
        <v/>
      </c>
      <c r="DJ87" s="255" t="str">
        <f>IF($DG87='Classificação geral'!$B80,'Classificação geral'!$H80,"")</f>
        <v/>
      </c>
      <c r="DK87" s="254" t="str">
        <f>IFERROR(IF(AND($DJ87="mas",'Classificação geral'!$I80=1),'Classificação geral'!I80,""),"")</f>
        <v/>
      </c>
      <c r="DL87" s="254" t="str">
        <f>IFERROR(IF(AND($DJ87="mas",'Classificação geral'!$I80=1),'Classificação geral'!AA80,""),"")</f>
        <v/>
      </c>
      <c r="DM87" s="254" t="str">
        <f>IFERROR(IF(AND($DJ87="mas",'Classificação geral'!$I80=1),'Classificação geral'!AC80,""),"")</f>
        <v/>
      </c>
      <c r="DN87" s="254" t="str">
        <f>IFERROR(IF(AND($DJ87="mas",'Classificação geral'!$I80=1),'Classificação geral'!AD80,""),"")</f>
        <v/>
      </c>
      <c r="DO87" s="254" t="str">
        <f>IFERROR(IF(AND($DJ87="mas",'Classificação geral'!$I80=1),'Classificação geral'!M80,""),"")</f>
        <v/>
      </c>
      <c r="DP87" s="254" t="str">
        <f>IFERROR(IF(AND($DJ87="mas",'Classificação geral'!$I80=1),'Classificação geral'!AH80,""),"")</f>
        <v/>
      </c>
      <c r="DQ87" s="256" t="str">
        <f>IFERROR(RANK(DP87,DP:DP,0)+ COUNTIF($DP$12:DP86,DP87),"")</f>
        <v/>
      </c>
      <c r="DS87" s="254" t="str">
        <f>IFERROR(IF(AND('Classificação geral'!$H80="fem",'Classificação geral'!$I80=2,'Classificação geral'!$G80="Tapete"),'Classificação geral'!$A80,""),"")</f>
        <v/>
      </c>
      <c r="DT87" s="254" t="str">
        <f>IFERROR(IF(AND('Classificação geral'!$H80="fem",'Classificação geral'!$I80=2,'Classificação geral'!$G80="Tapete"),'Classificação geral'!$B80,""),"")</f>
        <v/>
      </c>
      <c r="DU87" s="255" t="str">
        <f>IF($DT87='Classificação geral'!$B80,'Classificação geral'!$C80,"")</f>
        <v/>
      </c>
      <c r="DV87" s="255" t="str">
        <f>IF($DT87='Classificação geral'!$B80,'Classificação geral'!$D80,"")</f>
        <v/>
      </c>
      <c r="DW87" s="255" t="str">
        <f>IF($DT87='Classificação geral'!$B80,'Classificação geral'!$H80,"")</f>
        <v/>
      </c>
      <c r="DX87" s="254" t="str">
        <f>IFERROR(IF(AND($DW87="fem",'Classificação geral'!$I80=2),'Classificação geral'!I80,""),"")</f>
        <v/>
      </c>
      <c r="DY87" s="254" t="str">
        <f>IFERROR(IF(AND($DW87="fem",'Classificação geral'!$I80=2),'Classificação geral'!AA80,""),"")</f>
        <v/>
      </c>
      <c r="DZ87" s="254" t="str">
        <f>IFERROR(IF(AND($DW87="fem",'Classificação geral'!$I80=2),'Classificação geral'!AC80,""),"")</f>
        <v/>
      </c>
      <c r="EA87" s="254" t="str">
        <f>IFERROR(IF(AND($DW87="fem",'Classificação geral'!$I80=2),'Classificação geral'!AD80,""),"")</f>
        <v/>
      </c>
      <c r="EB87" s="254" t="str">
        <f>IFERROR(IF(AND($DW87="fem",'Classificação geral'!$I80=2),'Classificação geral'!M80,""),"")</f>
        <v/>
      </c>
      <c r="EC87" s="254" t="str">
        <f>IFERROR(IF(AND($DW87="fem",'Classificação geral'!$I80=2),'Classificação geral'!AH80,""),"")</f>
        <v/>
      </c>
      <c r="ED87" s="256" t="str">
        <f>IFERROR(RANK(EC87,EC:EC,0)+ COUNTIF(EC$12:$EC85,EC87),"")</f>
        <v/>
      </c>
      <c r="EE87" s="244"/>
      <c r="EF87" s="254" t="str">
        <f>IFERROR(IF(AND('Classificação geral'!$H80="mas",'Classificação geral'!$I80=2,'Classificação geral'!$G80="Tapete"),'Classificação geral'!$A80,""),"")</f>
        <v/>
      </c>
      <c r="EG87" s="254" t="str">
        <f>IFERROR(IF(AND('Classificação geral'!$H80="mas",'Classificação geral'!$I80=2,'Classificação geral'!$G80="Tapete"),'Classificação geral'!$B80,""),"")</f>
        <v/>
      </c>
      <c r="EH87" s="255" t="str">
        <f>IF($EG87='Classificação geral'!$B80,'Classificação geral'!$C80,"")</f>
        <v/>
      </c>
      <c r="EI87" s="255" t="str">
        <f>IF($EG87='Classificação geral'!$B80,'Classificação geral'!$D80,"")</f>
        <v/>
      </c>
      <c r="EJ87" s="255" t="str">
        <f>IF($EG87='Classificação geral'!$B80,'Classificação geral'!$H80,"")</f>
        <v/>
      </c>
      <c r="EK87" s="254" t="str">
        <f>IFERROR(IF(AND($EJ87="mas",'Classificação geral'!$I80=2),'Classificação geral'!I80,""),"")</f>
        <v/>
      </c>
      <c r="EL87" s="254" t="str">
        <f>IFERROR(IF(AND($EJ87="mas",'Classificação geral'!$I80=2),'Classificação geral'!AA80,""),"")</f>
        <v/>
      </c>
      <c r="EM87" s="254" t="str">
        <f>IFERROR(IF(AND($EJ87="mas",'Classificação geral'!$I80=2),'Classificação geral'!AC80,""),"")</f>
        <v/>
      </c>
      <c r="EN87" s="254" t="str">
        <f>IFERROR(IF(AND($EJ87="mas",'Classificação geral'!$I80=2),'Classificação geral'!AD80,""),"")</f>
        <v/>
      </c>
      <c r="EO87" s="254" t="str">
        <f>IFERROR(IF(AND($EJ87="mas",'Classificação geral'!$I80=2),'Classificação geral'!M80,""),"")</f>
        <v/>
      </c>
      <c r="EP87" s="254" t="str">
        <f>IFERROR(IF(AND($EJ87="mas",'Classificação geral'!$I80=2),'Classificação geral'!AH80,""),"")</f>
        <v/>
      </c>
      <c r="EQ87" s="256" t="str">
        <f>IFERROR(RANK(EP87,EP:EP,0)+ COUNTIF($EP$12:EP$12,EP87),"")</f>
        <v/>
      </c>
      <c r="ER87" s="244"/>
      <c r="ES87" s="254" t="str">
        <f>IFERROR(IF(AND('Classificação geral'!$H80="fem",'Classificação geral'!$I80=3,'Classificação geral'!$G80="Tapete"),'Classificação geral'!$A80,""),"")</f>
        <v/>
      </c>
      <c r="ET87" s="254" t="str">
        <f>IFERROR(IF(AND('Classificação geral'!$H80="fem",'Classificação geral'!$I80=3,'Classificação geral'!$G80="Tapete"),'Classificação geral'!$B80,""),"")</f>
        <v/>
      </c>
      <c r="EU87" s="255" t="str">
        <f>IF($ET87='Classificação geral'!$B80,'Classificação geral'!$C80,"")</f>
        <v/>
      </c>
      <c r="EV87" s="255" t="str">
        <f>IF($ET87='Classificação geral'!$B80,'Classificação geral'!$D80,"")</f>
        <v/>
      </c>
      <c r="EW87" s="255" t="str">
        <f>IF($ET87='Classificação geral'!$B80,'Classificação geral'!$H80,"")</f>
        <v/>
      </c>
      <c r="EX87" s="255" t="str">
        <f>IF($EW87='Classificação geral'!$H80,'Classificação geral'!$I80,"")</f>
        <v/>
      </c>
      <c r="EY87" s="255" t="str">
        <f>IF($EX87='Classificação geral'!$I80,'Classificação geral'!$AA80,"")</f>
        <v/>
      </c>
      <c r="EZ87" s="255" t="str">
        <f>IF($EX87='Classificação geral'!$I80,'Classificação geral'!$AC80,"")</f>
        <v/>
      </c>
      <c r="FA87" s="255" t="str">
        <f>IF($EX87='Classificação geral'!$I80,'Classificação geral'!$AD80,"")</f>
        <v/>
      </c>
      <c r="FB87" s="255" t="str">
        <f>IF($EX87='Classificação geral'!$I80,'Classificação geral'!$M80,"")</f>
        <v/>
      </c>
      <c r="FC87" s="255" t="str">
        <f>IF($EX87='Classificação geral'!$I80,'Classificação geral'!$AH80,"")</f>
        <v/>
      </c>
      <c r="FD87" s="256" t="str">
        <f>IFERROR(RANK(FC87,FC:FC,0)+ COUNTIF($FC$12:FC85,FC87),"")</f>
        <v/>
      </c>
      <c r="FE87" s="244"/>
      <c r="FF87" s="254" t="str">
        <f>IFERROR(IF(AND('Classificação geral'!$H80="mas",'Classificação geral'!$I80=3,'Classificação geral'!$G80="Tapete"),'Classificação geral'!$A80,""),"")</f>
        <v/>
      </c>
      <c r="FG87" s="254" t="str">
        <f>IFERROR(IF(AND('Classificação geral'!$H80="mas",'Classificação geral'!$I80=3,'Classificação geral'!$G80="Tapete"),'Classificação geral'!$B80,""),"")</f>
        <v/>
      </c>
      <c r="FH87" s="255" t="str">
        <f>IF($FG87='Classificação geral'!$B80,'Classificação geral'!$C80,"")</f>
        <v/>
      </c>
      <c r="FI87" s="255" t="str">
        <f>IF($FG87='Classificação geral'!$B80,'Classificação geral'!$D80,"")</f>
        <v/>
      </c>
      <c r="FJ87" s="255" t="str">
        <f>IF($FG87='Classificação geral'!$B80,'Classificação geral'!$H80,"")</f>
        <v/>
      </c>
      <c r="FK87" s="254" t="str">
        <f>IFERROR(IF(AND($FJ87="mas",'Classificação geral'!$I80=3),'Classificação geral'!I80,""),"")</f>
        <v/>
      </c>
      <c r="FL87" s="254" t="str">
        <f>IFERROR(IF(AND($FJ87="mas",'Classificação geral'!$I80=3),'Classificação geral'!AA80,""),"")</f>
        <v/>
      </c>
      <c r="FM87" s="254" t="str">
        <f>IFERROR(IF(AND($FJ87="mas",'Classificação geral'!$I80=3),'Classificação geral'!AC80,""),"")</f>
        <v/>
      </c>
      <c r="FN87" s="254" t="str">
        <f>IFERROR(IF(AND($FJ87="mas",'Classificação geral'!$I80=3),'Classificação geral'!AD80,""),"")</f>
        <v/>
      </c>
      <c r="FO87" s="254" t="str">
        <f>IFERROR(IF(AND($FJ87="mas",'Classificação geral'!$I80=3),'Classificação geral'!M80,""),"")</f>
        <v/>
      </c>
      <c r="FP87" s="254" t="str">
        <f>IFERROR(IF(AND($FJ87="mas",'Classificação geral'!$I80=3),'Classificação geral'!AH80,""),"")</f>
        <v/>
      </c>
      <c r="FQ87" s="256" t="str">
        <f>IFERROR(RANK(FP87,FP:FP,0)+ COUNTIF(FP$12:$FP85,FP87),"")</f>
        <v/>
      </c>
    </row>
    <row r="88" spans="1:173" s="209" customFormat="1" ht="24.75" customHeight="1" x14ac:dyDescent="0.5">
      <c r="A88" s="204"/>
      <c r="B88" s="395"/>
      <c r="C88" s="292" t="str">
        <f t="shared" si="66"/>
        <v/>
      </c>
      <c r="D88" s="292" t="str">
        <f t="shared" si="67"/>
        <v/>
      </c>
      <c r="E88" s="292" t="str">
        <f t="shared" si="68"/>
        <v/>
      </c>
      <c r="F88" s="293" t="str">
        <f t="shared" si="69"/>
        <v/>
      </c>
      <c r="G88" s="293" t="str">
        <f t="shared" si="70"/>
        <v/>
      </c>
      <c r="H88" s="294" t="str">
        <f t="shared" si="71"/>
        <v/>
      </c>
      <c r="I88" s="294" t="str">
        <f t="shared" si="72"/>
        <v/>
      </c>
      <c r="J88" s="294" t="str">
        <f t="shared" si="73"/>
        <v/>
      </c>
      <c r="K88" s="294" t="str">
        <f t="shared" si="74"/>
        <v/>
      </c>
      <c r="L88" s="294" t="str">
        <f t="shared" si="75"/>
        <v/>
      </c>
      <c r="M88" s="295">
        <v>75</v>
      </c>
      <c r="N88" s="296"/>
      <c r="O88" s="296"/>
      <c r="P88" s="309" t="str">
        <f t="shared" si="76"/>
        <v/>
      </c>
      <c r="Q88" s="292" t="str">
        <f t="shared" si="77"/>
        <v/>
      </c>
      <c r="R88" s="292" t="str">
        <f t="shared" si="78"/>
        <v/>
      </c>
      <c r="S88" s="292" t="str">
        <f t="shared" si="79"/>
        <v/>
      </c>
      <c r="T88" s="293" t="str">
        <f t="shared" si="80"/>
        <v/>
      </c>
      <c r="U88" s="293" t="str">
        <f t="shared" si="81"/>
        <v/>
      </c>
      <c r="V88" s="294" t="str">
        <f t="shared" si="82"/>
        <v/>
      </c>
      <c r="W88" s="294" t="str">
        <f t="shared" si="83"/>
        <v/>
      </c>
      <c r="X88" s="294" t="str">
        <f t="shared" si="84"/>
        <v/>
      </c>
      <c r="Y88" s="294" t="str">
        <f t="shared" si="85"/>
        <v/>
      </c>
      <c r="Z88" s="294" t="str">
        <f t="shared" si="86"/>
        <v/>
      </c>
      <c r="AA88" s="295">
        <v>75</v>
      </c>
      <c r="AB88" s="296"/>
      <c r="AC88" s="297"/>
      <c r="AD88" s="310" t="str">
        <f t="shared" si="87"/>
        <v/>
      </c>
      <c r="AE88" s="292" t="str">
        <f t="shared" si="88"/>
        <v/>
      </c>
      <c r="AF88" s="292" t="str">
        <f t="shared" si="89"/>
        <v/>
      </c>
      <c r="AG88" s="293" t="str">
        <f t="shared" si="90"/>
        <v/>
      </c>
      <c r="AH88" s="293" t="str">
        <f t="shared" si="91"/>
        <v/>
      </c>
      <c r="AI88" s="293" t="str">
        <f t="shared" si="92"/>
        <v/>
      </c>
      <c r="AJ88" s="294" t="str">
        <f t="shared" si="93"/>
        <v/>
      </c>
      <c r="AK88" s="294" t="str">
        <f t="shared" si="94"/>
        <v/>
      </c>
      <c r="AL88" s="294" t="str">
        <f t="shared" si="95"/>
        <v/>
      </c>
      <c r="AM88" s="294" t="str">
        <f t="shared" si="96"/>
        <v/>
      </c>
      <c r="AN88" s="294" t="str">
        <f t="shared" si="97"/>
        <v/>
      </c>
      <c r="AO88" s="295">
        <v>75</v>
      </c>
      <c r="AP88" s="296"/>
      <c r="AQ88" s="296"/>
      <c r="AR88" s="310" t="str">
        <f t="shared" si="98"/>
        <v/>
      </c>
      <c r="AS88" s="292" t="str">
        <f t="shared" si="99"/>
        <v/>
      </c>
      <c r="AT88" s="292" t="str">
        <f t="shared" si="100"/>
        <v/>
      </c>
      <c r="AU88" s="293" t="str">
        <f t="shared" si="101"/>
        <v/>
      </c>
      <c r="AV88" s="293" t="str">
        <f t="shared" si="102"/>
        <v/>
      </c>
      <c r="AW88" s="293" t="str">
        <f t="shared" si="103"/>
        <v/>
      </c>
      <c r="AX88" s="294" t="str">
        <f t="shared" si="104"/>
        <v/>
      </c>
      <c r="AY88" s="294" t="str">
        <f t="shared" si="105"/>
        <v/>
      </c>
      <c r="AZ88" s="294" t="str">
        <f t="shared" si="106"/>
        <v/>
      </c>
      <c r="BA88" s="294" t="str">
        <f t="shared" si="107"/>
        <v/>
      </c>
      <c r="BB88" s="294" t="str">
        <f t="shared" si="108"/>
        <v/>
      </c>
      <c r="BC88" s="295">
        <v>75</v>
      </c>
      <c r="BD88" s="297"/>
      <c r="BE88" s="297"/>
      <c r="BF88" s="309" t="str">
        <f t="shared" si="109"/>
        <v/>
      </c>
      <c r="BG88" s="292" t="str">
        <f t="shared" si="110"/>
        <v/>
      </c>
      <c r="BH88" s="292" t="str">
        <f t="shared" si="111"/>
        <v/>
      </c>
      <c r="BI88" s="292" t="str">
        <f t="shared" si="112"/>
        <v/>
      </c>
      <c r="BJ88" s="293" t="str">
        <f t="shared" si="113"/>
        <v/>
      </c>
      <c r="BK88" s="293" t="str">
        <f t="shared" si="114"/>
        <v/>
      </c>
      <c r="BL88" s="293" t="str">
        <f t="shared" si="115"/>
        <v/>
      </c>
      <c r="BM88" s="293" t="str">
        <f t="shared" si="116"/>
        <v/>
      </c>
      <c r="BN88" s="293" t="str">
        <f t="shared" si="117"/>
        <v/>
      </c>
      <c r="BO88" s="293" t="str">
        <f t="shared" si="118"/>
        <v/>
      </c>
      <c r="BP88" s="294" t="str">
        <f t="shared" si="119"/>
        <v/>
      </c>
      <c r="BQ88" s="295">
        <v>75</v>
      </c>
      <c r="BR88" s="296"/>
      <c r="BS88" s="296"/>
      <c r="BT88" s="309" t="str">
        <f t="shared" si="120"/>
        <v/>
      </c>
      <c r="BU88" s="292" t="str">
        <f t="shared" si="121"/>
        <v/>
      </c>
      <c r="BV88" s="292" t="str">
        <f t="shared" si="122"/>
        <v/>
      </c>
      <c r="BW88" s="292" t="str">
        <f t="shared" si="123"/>
        <v/>
      </c>
      <c r="BX88" s="293" t="str">
        <f t="shared" si="124"/>
        <v/>
      </c>
      <c r="BY88" s="293" t="str">
        <f t="shared" si="125"/>
        <v/>
      </c>
      <c r="BZ88" s="294" t="str">
        <f t="shared" si="126"/>
        <v/>
      </c>
      <c r="CA88" s="294" t="str">
        <f t="shared" si="127"/>
        <v/>
      </c>
      <c r="CB88" s="294" t="str">
        <f t="shared" si="128"/>
        <v/>
      </c>
      <c r="CC88" s="294" t="str">
        <f t="shared" si="129"/>
        <v/>
      </c>
      <c r="CD88" s="294" t="str">
        <f t="shared" si="130"/>
        <v/>
      </c>
      <c r="CE88" s="295">
        <v>75</v>
      </c>
      <c r="CF88" s="203"/>
      <c r="CG88" s="203"/>
      <c r="CH88" s="203"/>
      <c r="CI88" s="203"/>
      <c r="CJ88" s="203"/>
      <c r="CK88" s="203"/>
      <c r="CL88" s="203"/>
      <c r="CM88" s="203"/>
      <c r="CN88" s="203"/>
      <c r="CO88" s="203"/>
      <c r="CP88" s="203"/>
      <c r="CQ88" s="203"/>
      <c r="CR88" s="203"/>
      <c r="CS88" s="254" t="str">
        <f>IFERROR(IF(AND('Classificação geral'!$H81="FEM",'Classificação geral'!$I81=1,'Classificação geral'!G81="Tapete"),'Classificação geral'!A81,""),"")</f>
        <v/>
      </c>
      <c r="CT88" s="254" t="str">
        <f>IFERROR(IF(AND('Classificação geral'!$H81="FEM",'Classificação geral'!$I81=1,'Classificação geral'!G81="Tapete"),'Classificação geral'!$B81,""),"")</f>
        <v/>
      </c>
      <c r="CU88" s="255" t="str">
        <f>IF($CT88='Classificação geral'!$B81,'Classificação geral'!$C81,"")</f>
        <v/>
      </c>
      <c r="CV88" s="255" t="str">
        <f>IF($CT88='Classificação geral'!$B81,'Classificação geral'!$D81,"")</f>
        <v/>
      </c>
      <c r="CW88" s="255" t="str">
        <f>IF($CT88='Classificação geral'!$B81,'Classificação geral'!$H81,"")</f>
        <v/>
      </c>
      <c r="CX88" s="255" t="str">
        <f>IF($CW88='Classificação geral'!$H81,'Classificação geral'!$I81,"")</f>
        <v/>
      </c>
      <c r="CY88" s="255" t="str">
        <f>IF($CX88='Classificação geral'!$I81,'Classificação geral'!$AA81,"")</f>
        <v/>
      </c>
      <c r="CZ88" s="255" t="str">
        <f>IF($CX88='Classificação geral'!$I81,'Classificação geral'!$AC81,"")</f>
        <v/>
      </c>
      <c r="DA88" s="255" t="str">
        <f>IF($CX88='Classificação geral'!$I81,'Classificação geral'!$AD81,"")</f>
        <v/>
      </c>
      <c r="DB88" s="255" t="str">
        <f>IF($CX88='Classificação geral'!$I81,'Classificação geral'!$M81,"")</f>
        <v/>
      </c>
      <c r="DC88" s="255" t="str">
        <f>IF($CX88='Classificação geral'!$I81,'Classificação geral'!$AH81,"")</f>
        <v/>
      </c>
      <c r="DD88" s="256" t="str">
        <f>IFERROR(RANK(DC88,DC:DC,0)+ COUNTIF($DC$12:DC87,DC88),"")</f>
        <v/>
      </c>
      <c r="DF88" s="254" t="str">
        <f>IFERROR(IF(AND('Classificação geral'!$H81="mas",'Classificação geral'!$I81=1,'Classificação geral'!$G81="Tapete"),'Classificação geral'!$A81,""),"")</f>
        <v/>
      </c>
      <c r="DG88" s="254" t="str">
        <f>IFERROR(IF(AND('Classificação geral'!$H81="mas",'Classificação geral'!$I81=1,'Classificação geral'!$G81="Tapete"),'Classificação geral'!$B81,""),"")</f>
        <v/>
      </c>
      <c r="DH88" s="255" t="str">
        <f>IF($DG88='Classificação geral'!$B81,'Classificação geral'!$C81,"")</f>
        <v/>
      </c>
      <c r="DI88" s="255" t="str">
        <f>IF($DG88='Classificação geral'!$B81,'Classificação geral'!$D81,"")</f>
        <v/>
      </c>
      <c r="DJ88" s="255" t="str">
        <f>IF($DG88='Classificação geral'!$B81,'Classificação geral'!$H81,"")</f>
        <v/>
      </c>
      <c r="DK88" s="254" t="str">
        <f>IFERROR(IF(AND($DJ88="mas",'Classificação geral'!$I81=1),'Classificação geral'!I81,""),"")</f>
        <v/>
      </c>
      <c r="DL88" s="254" t="str">
        <f>IFERROR(IF(AND($DJ88="mas",'Classificação geral'!$I81=1),'Classificação geral'!AA81,""),"")</f>
        <v/>
      </c>
      <c r="DM88" s="254" t="str">
        <f>IFERROR(IF(AND($DJ88="mas",'Classificação geral'!$I81=1),'Classificação geral'!AC81,""),"")</f>
        <v/>
      </c>
      <c r="DN88" s="254" t="str">
        <f>IFERROR(IF(AND($DJ88="mas",'Classificação geral'!$I81=1),'Classificação geral'!AD81,""),"")</f>
        <v/>
      </c>
      <c r="DO88" s="254" t="str">
        <f>IFERROR(IF(AND($DJ88="mas",'Classificação geral'!$I81=1),'Classificação geral'!M81,""),"")</f>
        <v/>
      </c>
      <c r="DP88" s="254" t="str">
        <f>IFERROR(IF(AND($DJ88="mas",'Classificação geral'!$I81=1),'Classificação geral'!AH81,""),"")</f>
        <v/>
      </c>
      <c r="DQ88" s="256" t="str">
        <f>IFERROR(RANK(DP88,DP:DP,0)+ COUNTIF($DP$12:DP87,DP88),"")</f>
        <v/>
      </c>
      <c r="DS88" s="254" t="str">
        <f>IFERROR(IF(AND('Classificação geral'!$H81="fem",'Classificação geral'!$I81=2,'Classificação geral'!$G81="Tapete"),'Classificação geral'!$A81,""),"")</f>
        <v/>
      </c>
      <c r="DT88" s="254" t="str">
        <f>IFERROR(IF(AND('Classificação geral'!$H81="fem",'Classificação geral'!$I81=2,'Classificação geral'!$G81="Tapete"),'Classificação geral'!$B81,""),"")</f>
        <v/>
      </c>
      <c r="DU88" s="255" t="str">
        <f>IF($DT88='Classificação geral'!$B81,'Classificação geral'!$C81,"")</f>
        <v/>
      </c>
      <c r="DV88" s="255" t="str">
        <f>IF($DT88='Classificação geral'!$B81,'Classificação geral'!$D81,"")</f>
        <v/>
      </c>
      <c r="DW88" s="255" t="str">
        <f>IF($DT88='Classificação geral'!$B81,'Classificação geral'!$H81,"")</f>
        <v/>
      </c>
      <c r="DX88" s="254" t="str">
        <f>IFERROR(IF(AND($DW88="fem",'Classificação geral'!$I81=2),'Classificação geral'!I81,""),"")</f>
        <v/>
      </c>
      <c r="DY88" s="254" t="str">
        <f>IFERROR(IF(AND($DW88="fem",'Classificação geral'!$I81=2),'Classificação geral'!AA81,""),"")</f>
        <v/>
      </c>
      <c r="DZ88" s="254" t="str">
        <f>IFERROR(IF(AND($DW88="fem",'Classificação geral'!$I81=2),'Classificação geral'!AC81,""),"")</f>
        <v/>
      </c>
      <c r="EA88" s="254" t="str">
        <f>IFERROR(IF(AND($DW88="fem",'Classificação geral'!$I81=2),'Classificação geral'!AD81,""),"")</f>
        <v/>
      </c>
      <c r="EB88" s="254" t="str">
        <f>IFERROR(IF(AND($DW88="fem",'Classificação geral'!$I81=2),'Classificação geral'!M81,""),"")</f>
        <v/>
      </c>
      <c r="EC88" s="254" t="str">
        <f>IFERROR(IF(AND($DW88="fem",'Classificação geral'!$I81=2),'Classificação geral'!AH81,""),"")</f>
        <v/>
      </c>
      <c r="ED88" s="256" t="str">
        <f>IFERROR(RANK(EC88,EC:EC,0)+ COUNTIF(EC$12:$EC86,EC88),"")</f>
        <v/>
      </c>
      <c r="EE88" s="244"/>
      <c r="EF88" s="254" t="str">
        <f>IFERROR(IF(AND('Classificação geral'!$H81="mas",'Classificação geral'!$I81=2,'Classificação geral'!$G81="Tapete"),'Classificação geral'!$A81,""),"")</f>
        <v/>
      </c>
      <c r="EG88" s="254" t="str">
        <f>IFERROR(IF(AND('Classificação geral'!$H81="mas",'Classificação geral'!$I81=2,'Classificação geral'!$G81="Tapete"),'Classificação geral'!$B81,""),"")</f>
        <v/>
      </c>
      <c r="EH88" s="255" t="str">
        <f>IF($EG88='Classificação geral'!$B81,'Classificação geral'!$C81,"")</f>
        <v/>
      </c>
      <c r="EI88" s="255" t="str">
        <f>IF($EG88='Classificação geral'!$B81,'Classificação geral'!$D81,"")</f>
        <v/>
      </c>
      <c r="EJ88" s="255" t="str">
        <f>IF($EG88='Classificação geral'!$B81,'Classificação geral'!$H81,"")</f>
        <v/>
      </c>
      <c r="EK88" s="254" t="str">
        <f>IFERROR(IF(AND($EJ88="mas",'Classificação geral'!$I81=2),'Classificação geral'!I81,""),"")</f>
        <v/>
      </c>
      <c r="EL88" s="254" t="str">
        <f>IFERROR(IF(AND($EJ88="mas",'Classificação geral'!$I81=2),'Classificação geral'!AA81,""),"")</f>
        <v/>
      </c>
      <c r="EM88" s="254" t="str">
        <f>IFERROR(IF(AND($EJ88="mas",'Classificação geral'!$I81=2),'Classificação geral'!AC81,""),"")</f>
        <v/>
      </c>
      <c r="EN88" s="254" t="str">
        <f>IFERROR(IF(AND($EJ88="mas",'Classificação geral'!$I81=2),'Classificação geral'!AD81,""),"")</f>
        <v/>
      </c>
      <c r="EO88" s="254" t="str">
        <f>IFERROR(IF(AND($EJ88="mas",'Classificação geral'!$I81=2),'Classificação geral'!M81,""),"")</f>
        <v/>
      </c>
      <c r="EP88" s="254" t="str">
        <f>IFERROR(IF(AND($EJ88="mas",'Classificação geral'!$I81=2),'Classificação geral'!AH81,""),"")</f>
        <v/>
      </c>
      <c r="EQ88" s="256" t="str">
        <f>IFERROR(RANK(EP88,EP:EP,0)+ COUNTIF($EP$12:EP$12,EP88),"")</f>
        <v/>
      </c>
      <c r="ER88" s="244"/>
      <c r="ES88" s="254" t="str">
        <f>IFERROR(IF(AND('Classificação geral'!$H81="fem",'Classificação geral'!$I81=3,'Classificação geral'!$G81="Tapete"),'Classificação geral'!$A81,""),"")</f>
        <v/>
      </c>
      <c r="ET88" s="254" t="str">
        <f>IFERROR(IF(AND('Classificação geral'!$H81="fem",'Classificação geral'!$I81=3,'Classificação geral'!$G81="Tapete"),'Classificação geral'!$B81,""),"")</f>
        <v/>
      </c>
      <c r="EU88" s="255" t="str">
        <f>IF($ET88='Classificação geral'!$B81,'Classificação geral'!$C81,"")</f>
        <v/>
      </c>
      <c r="EV88" s="255" t="str">
        <f>IF($ET88='Classificação geral'!$B81,'Classificação geral'!$D81,"")</f>
        <v/>
      </c>
      <c r="EW88" s="255" t="str">
        <f>IF($ET88='Classificação geral'!$B81,'Classificação geral'!$H81,"")</f>
        <v/>
      </c>
      <c r="EX88" s="255" t="str">
        <f>IF($EW88='Classificação geral'!$H81,'Classificação geral'!$I81,"")</f>
        <v/>
      </c>
      <c r="EY88" s="255" t="str">
        <f>IF($EX88='Classificação geral'!$I81,'Classificação geral'!$AA81,"")</f>
        <v/>
      </c>
      <c r="EZ88" s="255" t="str">
        <f>IF($EX88='Classificação geral'!$I81,'Classificação geral'!$AC81,"")</f>
        <v/>
      </c>
      <c r="FA88" s="255" t="str">
        <f>IF($EX88='Classificação geral'!$I81,'Classificação geral'!$AD81,"")</f>
        <v/>
      </c>
      <c r="FB88" s="255" t="str">
        <f>IF($EX88='Classificação geral'!$I81,'Classificação geral'!$M81,"")</f>
        <v/>
      </c>
      <c r="FC88" s="255" t="str">
        <f>IF($EX88='Classificação geral'!$I81,'Classificação geral'!$AH81,"")</f>
        <v/>
      </c>
      <c r="FD88" s="256" t="str">
        <f>IFERROR(RANK(FC88,FC:FC,0)+ COUNTIF($FC$12:FC86,FC88),"")</f>
        <v/>
      </c>
      <c r="FE88" s="244"/>
      <c r="FF88" s="254" t="str">
        <f>IFERROR(IF(AND('Classificação geral'!$H81="mas",'Classificação geral'!$I81=3,'Classificação geral'!$G81="Tapete"),'Classificação geral'!$A81,""),"")</f>
        <v/>
      </c>
      <c r="FG88" s="254" t="str">
        <f>IFERROR(IF(AND('Classificação geral'!$H81="mas",'Classificação geral'!$I81=3,'Classificação geral'!$G81="Tapete"),'Classificação geral'!$B81,""),"")</f>
        <v/>
      </c>
      <c r="FH88" s="255" t="str">
        <f>IF($FG88='Classificação geral'!$B81,'Classificação geral'!$C81,"")</f>
        <v/>
      </c>
      <c r="FI88" s="255" t="str">
        <f>IF($FG88='Classificação geral'!$B81,'Classificação geral'!$D81,"")</f>
        <v/>
      </c>
      <c r="FJ88" s="255" t="str">
        <f>IF($FG88='Classificação geral'!$B81,'Classificação geral'!$H81,"")</f>
        <v/>
      </c>
      <c r="FK88" s="254" t="str">
        <f>IFERROR(IF(AND($FJ88="mas",'Classificação geral'!$I81=3),'Classificação geral'!I81,""),"")</f>
        <v/>
      </c>
      <c r="FL88" s="254" t="str">
        <f>IFERROR(IF(AND($FJ88="mas",'Classificação geral'!$I81=3),'Classificação geral'!AA81,""),"")</f>
        <v/>
      </c>
      <c r="FM88" s="254" t="str">
        <f>IFERROR(IF(AND($FJ88="mas",'Classificação geral'!$I81=3),'Classificação geral'!AC81,""),"")</f>
        <v/>
      </c>
      <c r="FN88" s="254" t="str">
        <f>IFERROR(IF(AND($FJ88="mas",'Classificação geral'!$I81=3),'Classificação geral'!AD81,""),"")</f>
        <v/>
      </c>
      <c r="FO88" s="254" t="str">
        <f>IFERROR(IF(AND($FJ88="mas",'Classificação geral'!$I81=3),'Classificação geral'!M81,""),"")</f>
        <v/>
      </c>
      <c r="FP88" s="254" t="str">
        <f>IFERROR(IF(AND($FJ88="mas",'Classificação geral'!$I81=3),'Classificação geral'!AH81,""),"")</f>
        <v/>
      </c>
      <c r="FQ88" s="256" t="str">
        <f>IFERROR(RANK(FP88,FP:FP,0)+ COUNTIF(FP$12:$FP86,FP88),"")</f>
        <v/>
      </c>
    </row>
    <row r="89" spans="1:173" s="209" customFormat="1" ht="24.75" customHeight="1" x14ac:dyDescent="0.5">
      <c r="A89" s="204"/>
      <c r="B89" s="395"/>
      <c r="C89" s="292" t="str">
        <f t="shared" si="66"/>
        <v/>
      </c>
      <c r="D89" s="292" t="str">
        <f t="shared" si="67"/>
        <v/>
      </c>
      <c r="E89" s="292" t="str">
        <f t="shared" si="68"/>
        <v/>
      </c>
      <c r="F89" s="293" t="str">
        <f t="shared" si="69"/>
        <v/>
      </c>
      <c r="G89" s="293" t="str">
        <f t="shared" si="70"/>
        <v/>
      </c>
      <c r="H89" s="294" t="str">
        <f t="shared" si="71"/>
        <v/>
      </c>
      <c r="I89" s="294" t="str">
        <f t="shared" si="72"/>
        <v/>
      </c>
      <c r="J89" s="294" t="str">
        <f t="shared" si="73"/>
        <v/>
      </c>
      <c r="K89" s="294" t="str">
        <f t="shared" si="74"/>
        <v/>
      </c>
      <c r="L89" s="294" t="str">
        <f t="shared" si="75"/>
        <v/>
      </c>
      <c r="M89" s="295">
        <v>76</v>
      </c>
      <c r="N89" s="296"/>
      <c r="O89" s="296"/>
      <c r="P89" s="309" t="str">
        <f t="shared" si="76"/>
        <v/>
      </c>
      <c r="Q89" s="292" t="str">
        <f t="shared" si="77"/>
        <v/>
      </c>
      <c r="R89" s="292" t="str">
        <f t="shared" si="78"/>
        <v/>
      </c>
      <c r="S89" s="292" t="str">
        <f t="shared" si="79"/>
        <v/>
      </c>
      <c r="T89" s="293" t="str">
        <f t="shared" si="80"/>
        <v/>
      </c>
      <c r="U89" s="293" t="str">
        <f t="shared" si="81"/>
        <v/>
      </c>
      <c r="V89" s="294" t="str">
        <f t="shared" si="82"/>
        <v/>
      </c>
      <c r="W89" s="294" t="str">
        <f t="shared" si="83"/>
        <v/>
      </c>
      <c r="X89" s="294" t="str">
        <f t="shared" si="84"/>
        <v/>
      </c>
      <c r="Y89" s="294" t="str">
        <f t="shared" si="85"/>
        <v/>
      </c>
      <c r="Z89" s="294" t="str">
        <f t="shared" si="86"/>
        <v/>
      </c>
      <c r="AA89" s="295">
        <v>76</v>
      </c>
      <c r="AB89" s="296"/>
      <c r="AC89" s="297"/>
      <c r="AD89" s="310" t="str">
        <f t="shared" si="87"/>
        <v/>
      </c>
      <c r="AE89" s="292" t="str">
        <f t="shared" si="88"/>
        <v/>
      </c>
      <c r="AF89" s="292" t="str">
        <f t="shared" si="89"/>
        <v/>
      </c>
      <c r="AG89" s="293" t="str">
        <f t="shared" si="90"/>
        <v/>
      </c>
      <c r="AH89" s="293" t="str">
        <f t="shared" si="91"/>
        <v/>
      </c>
      <c r="AI89" s="293" t="str">
        <f t="shared" si="92"/>
        <v/>
      </c>
      <c r="AJ89" s="294" t="str">
        <f t="shared" si="93"/>
        <v/>
      </c>
      <c r="AK89" s="294" t="str">
        <f t="shared" si="94"/>
        <v/>
      </c>
      <c r="AL89" s="294" t="str">
        <f t="shared" si="95"/>
        <v/>
      </c>
      <c r="AM89" s="294" t="str">
        <f t="shared" si="96"/>
        <v/>
      </c>
      <c r="AN89" s="294" t="str">
        <f t="shared" si="97"/>
        <v/>
      </c>
      <c r="AO89" s="295">
        <v>76</v>
      </c>
      <c r="AP89" s="296"/>
      <c r="AQ89" s="296"/>
      <c r="AR89" s="310" t="str">
        <f t="shared" si="98"/>
        <v/>
      </c>
      <c r="AS89" s="292" t="str">
        <f t="shared" si="99"/>
        <v/>
      </c>
      <c r="AT89" s="292" t="str">
        <f t="shared" si="100"/>
        <v/>
      </c>
      <c r="AU89" s="293" t="str">
        <f t="shared" si="101"/>
        <v/>
      </c>
      <c r="AV89" s="293" t="str">
        <f t="shared" si="102"/>
        <v/>
      </c>
      <c r="AW89" s="293" t="str">
        <f t="shared" si="103"/>
        <v/>
      </c>
      <c r="AX89" s="294" t="str">
        <f t="shared" si="104"/>
        <v/>
      </c>
      <c r="AY89" s="294" t="str">
        <f t="shared" si="105"/>
        <v/>
      </c>
      <c r="AZ89" s="294" t="str">
        <f t="shared" si="106"/>
        <v/>
      </c>
      <c r="BA89" s="294" t="str">
        <f t="shared" si="107"/>
        <v/>
      </c>
      <c r="BB89" s="294" t="str">
        <f t="shared" si="108"/>
        <v/>
      </c>
      <c r="BC89" s="295">
        <v>76</v>
      </c>
      <c r="BD89" s="297"/>
      <c r="BE89" s="297"/>
      <c r="BF89" s="309" t="str">
        <f t="shared" si="109"/>
        <v/>
      </c>
      <c r="BG89" s="292" t="str">
        <f t="shared" si="110"/>
        <v/>
      </c>
      <c r="BH89" s="292" t="str">
        <f t="shared" si="111"/>
        <v/>
      </c>
      <c r="BI89" s="292" t="str">
        <f t="shared" si="112"/>
        <v/>
      </c>
      <c r="BJ89" s="293" t="str">
        <f t="shared" si="113"/>
        <v/>
      </c>
      <c r="BK89" s="293" t="str">
        <f t="shared" si="114"/>
        <v/>
      </c>
      <c r="BL89" s="293" t="str">
        <f t="shared" si="115"/>
        <v/>
      </c>
      <c r="BM89" s="293" t="str">
        <f t="shared" si="116"/>
        <v/>
      </c>
      <c r="BN89" s="293" t="str">
        <f t="shared" si="117"/>
        <v/>
      </c>
      <c r="BO89" s="293" t="str">
        <f t="shared" si="118"/>
        <v/>
      </c>
      <c r="BP89" s="294" t="str">
        <f t="shared" si="119"/>
        <v/>
      </c>
      <c r="BQ89" s="295">
        <v>76</v>
      </c>
      <c r="BR89" s="296"/>
      <c r="BS89" s="296"/>
      <c r="BT89" s="309" t="str">
        <f t="shared" si="120"/>
        <v/>
      </c>
      <c r="BU89" s="292" t="str">
        <f t="shared" si="121"/>
        <v/>
      </c>
      <c r="BV89" s="292" t="str">
        <f t="shared" si="122"/>
        <v/>
      </c>
      <c r="BW89" s="292" t="str">
        <f t="shared" si="123"/>
        <v/>
      </c>
      <c r="BX89" s="293" t="str">
        <f t="shared" si="124"/>
        <v/>
      </c>
      <c r="BY89" s="293" t="str">
        <f t="shared" si="125"/>
        <v/>
      </c>
      <c r="BZ89" s="294" t="str">
        <f t="shared" si="126"/>
        <v/>
      </c>
      <c r="CA89" s="294" t="str">
        <f t="shared" si="127"/>
        <v/>
      </c>
      <c r="CB89" s="294" t="str">
        <f t="shared" si="128"/>
        <v/>
      </c>
      <c r="CC89" s="294" t="str">
        <f t="shared" si="129"/>
        <v/>
      </c>
      <c r="CD89" s="294" t="str">
        <f t="shared" si="130"/>
        <v/>
      </c>
      <c r="CE89" s="295">
        <v>76</v>
      </c>
      <c r="CF89" s="203"/>
      <c r="CG89" s="203"/>
      <c r="CH89" s="203"/>
      <c r="CI89" s="203"/>
      <c r="CJ89" s="203"/>
      <c r="CK89" s="203"/>
      <c r="CL89" s="203"/>
      <c r="CM89" s="203"/>
      <c r="CN89" s="203"/>
      <c r="CO89" s="203"/>
      <c r="CP89" s="203"/>
      <c r="CQ89" s="203"/>
      <c r="CR89" s="203"/>
      <c r="CS89" s="254" t="str">
        <f>IFERROR(IF(AND('Classificação geral'!$H82="FEM",'Classificação geral'!$I82=1,'Classificação geral'!G82="Tapete"),'Classificação geral'!A82,""),"")</f>
        <v/>
      </c>
      <c r="CT89" s="254" t="str">
        <f>IFERROR(IF(AND('Classificação geral'!$H82="FEM",'Classificação geral'!$I82=1,'Classificação geral'!G82="Tapete"),'Classificação geral'!$B82,""),"")</f>
        <v/>
      </c>
      <c r="CU89" s="255" t="str">
        <f>IF($CT89='Classificação geral'!$B82,'Classificação geral'!$C82,"")</f>
        <v/>
      </c>
      <c r="CV89" s="255" t="str">
        <f>IF($CT89='Classificação geral'!$B82,'Classificação geral'!$D82,"")</f>
        <v/>
      </c>
      <c r="CW89" s="255" t="str">
        <f>IF($CT89='Classificação geral'!$B82,'Classificação geral'!$H82,"")</f>
        <v/>
      </c>
      <c r="CX89" s="255" t="str">
        <f>IF($CW89='Classificação geral'!$H82,'Classificação geral'!$I82,"")</f>
        <v/>
      </c>
      <c r="CY89" s="255" t="str">
        <f>IF($CX89='Classificação geral'!$I82,'Classificação geral'!$AA82,"")</f>
        <v/>
      </c>
      <c r="CZ89" s="255" t="str">
        <f>IF($CX89='Classificação geral'!$I82,'Classificação geral'!$AC82,"")</f>
        <v/>
      </c>
      <c r="DA89" s="255" t="str">
        <f>IF($CX89='Classificação geral'!$I82,'Classificação geral'!$AD82,"")</f>
        <v/>
      </c>
      <c r="DB89" s="255" t="str">
        <f>IF($CX89='Classificação geral'!$I82,'Classificação geral'!$M82,"")</f>
        <v/>
      </c>
      <c r="DC89" s="255" t="str">
        <f>IF($CX89='Classificação geral'!$I82,'Classificação geral'!$AH82,"")</f>
        <v/>
      </c>
      <c r="DD89" s="256" t="str">
        <f>IFERROR(RANK(DC89,DC:DC,0)+ COUNTIF($DC$12:DC88,DC89),"")</f>
        <v/>
      </c>
      <c r="DF89" s="254" t="str">
        <f>IFERROR(IF(AND('Classificação geral'!$H82="mas",'Classificação geral'!$I82=1,'Classificação geral'!$G82="Tapete"),'Classificação geral'!$A82,""),"")</f>
        <v/>
      </c>
      <c r="DG89" s="254" t="str">
        <f>IFERROR(IF(AND('Classificação geral'!$H82="mas",'Classificação geral'!$I82=1,'Classificação geral'!$G82="Tapete"),'Classificação geral'!$B82,""),"")</f>
        <v/>
      </c>
      <c r="DH89" s="255" t="str">
        <f>IF($DG89='Classificação geral'!$B82,'Classificação geral'!$C82,"")</f>
        <v/>
      </c>
      <c r="DI89" s="255" t="str">
        <f>IF($DG89='Classificação geral'!$B82,'Classificação geral'!$D82,"")</f>
        <v/>
      </c>
      <c r="DJ89" s="255" t="str">
        <f>IF($DG89='Classificação geral'!$B82,'Classificação geral'!$H82,"")</f>
        <v/>
      </c>
      <c r="DK89" s="254" t="str">
        <f>IFERROR(IF(AND($DJ89="mas",'Classificação geral'!$I82=1),'Classificação geral'!I82,""),"")</f>
        <v/>
      </c>
      <c r="DL89" s="254" t="str">
        <f>IFERROR(IF(AND($DJ89="mas",'Classificação geral'!$I82=1),'Classificação geral'!AA82,""),"")</f>
        <v/>
      </c>
      <c r="DM89" s="254" t="str">
        <f>IFERROR(IF(AND($DJ89="mas",'Classificação geral'!$I82=1),'Classificação geral'!AC82,""),"")</f>
        <v/>
      </c>
      <c r="DN89" s="254" t="str">
        <f>IFERROR(IF(AND($DJ89="mas",'Classificação geral'!$I82=1),'Classificação geral'!AD82,""),"")</f>
        <v/>
      </c>
      <c r="DO89" s="254" t="str">
        <f>IFERROR(IF(AND($DJ89="mas",'Classificação geral'!$I82=1),'Classificação geral'!M82,""),"")</f>
        <v/>
      </c>
      <c r="DP89" s="254" t="str">
        <f>IFERROR(IF(AND($DJ89="mas",'Classificação geral'!$I82=1),'Classificação geral'!AH82,""),"")</f>
        <v/>
      </c>
      <c r="DQ89" s="256" t="str">
        <f>IFERROR(RANK(DP89,DP:DP,0)+ COUNTIF($DP$12:DP88,DP89),"")</f>
        <v/>
      </c>
      <c r="DS89" s="254" t="str">
        <f>IFERROR(IF(AND('Classificação geral'!$H82="fem",'Classificação geral'!$I82=2,'Classificação geral'!$G82="Tapete"),'Classificação geral'!$A82,""),"")</f>
        <v/>
      </c>
      <c r="DT89" s="254" t="str">
        <f>IFERROR(IF(AND('Classificação geral'!$H82="fem",'Classificação geral'!$I82=2,'Classificação geral'!$G82="Tapete"),'Classificação geral'!$B82,""),"")</f>
        <v/>
      </c>
      <c r="DU89" s="255" t="str">
        <f>IF($DT89='Classificação geral'!$B82,'Classificação geral'!$C82,"")</f>
        <v/>
      </c>
      <c r="DV89" s="255" t="str">
        <f>IF($DT89='Classificação geral'!$B82,'Classificação geral'!$D82,"")</f>
        <v/>
      </c>
      <c r="DW89" s="255" t="str">
        <f>IF($DT89='Classificação geral'!$B82,'Classificação geral'!$H82,"")</f>
        <v/>
      </c>
      <c r="DX89" s="254" t="str">
        <f>IFERROR(IF(AND($DW89="fem",'Classificação geral'!$I82=2),'Classificação geral'!I82,""),"")</f>
        <v/>
      </c>
      <c r="DY89" s="254" t="str">
        <f>IFERROR(IF(AND($DW89="fem",'Classificação geral'!$I82=2),'Classificação geral'!AA82,""),"")</f>
        <v/>
      </c>
      <c r="DZ89" s="254" t="str">
        <f>IFERROR(IF(AND($DW89="fem",'Classificação geral'!$I82=2),'Classificação geral'!AC82,""),"")</f>
        <v/>
      </c>
      <c r="EA89" s="254" t="str">
        <f>IFERROR(IF(AND($DW89="fem",'Classificação geral'!$I82=2),'Classificação geral'!AD82,""),"")</f>
        <v/>
      </c>
      <c r="EB89" s="254" t="str">
        <f>IFERROR(IF(AND($DW89="fem",'Classificação geral'!$I82=2),'Classificação geral'!M82,""),"")</f>
        <v/>
      </c>
      <c r="EC89" s="254" t="str">
        <f>IFERROR(IF(AND($DW89="fem",'Classificação geral'!$I82=2),'Classificação geral'!AH82,""),"")</f>
        <v/>
      </c>
      <c r="ED89" s="256" t="str">
        <f>IFERROR(RANK(EC89,EC:EC,0)+ COUNTIF(EC$12:$EC87,EC89),"")</f>
        <v/>
      </c>
      <c r="EE89" s="244"/>
      <c r="EF89" s="254" t="str">
        <f>IFERROR(IF(AND('Classificação geral'!$H82="mas",'Classificação geral'!$I82=2,'Classificação geral'!$G82="Tapete"),'Classificação geral'!$A82,""),"")</f>
        <v/>
      </c>
      <c r="EG89" s="254" t="str">
        <f>IFERROR(IF(AND('Classificação geral'!$H82="mas",'Classificação geral'!$I82=2,'Classificação geral'!$G82="Tapete"),'Classificação geral'!$B82,""),"")</f>
        <v/>
      </c>
      <c r="EH89" s="255" t="str">
        <f>IF($EG89='Classificação geral'!$B82,'Classificação geral'!$C82,"")</f>
        <v/>
      </c>
      <c r="EI89" s="255" t="str">
        <f>IF($EG89='Classificação geral'!$B82,'Classificação geral'!$D82,"")</f>
        <v/>
      </c>
      <c r="EJ89" s="255" t="str">
        <f>IF($EG89='Classificação geral'!$B82,'Classificação geral'!$H82,"")</f>
        <v/>
      </c>
      <c r="EK89" s="254" t="str">
        <f>IFERROR(IF(AND($EJ89="mas",'Classificação geral'!$I82=2),'Classificação geral'!I82,""),"")</f>
        <v/>
      </c>
      <c r="EL89" s="254" t="str">
        <f>IFERROR(IF(AND($EJ89="mas",'Classificação geral'!$I82=2),'Classificação geral'!AA82,""),"")</f>
        <v/>
      </c>
      <c r="EM89" s="254" t="str">
        <f>IFERROR(IF(AND($EJ89="mas",'Classificação geral'!$I82=2),'Classificação geral'!AC82,""),"")</f>
        <v/>
      </c>
      <c r="EN89" s="254" t="str">
        <f>IFERROR(IF(AND($EJ89="mas",'Classificação geral'!$I82=2),'Classificação geral'!AD82,""),"")</f>
        <v/>
      </c>
      <c r="EO89" s="254" t="str">
        <f>IFERROR(IF(AND($EJ89="mas",'Classificação geral'!$I82=2),'Classificação geral'!M82,""),"")</f>
        <v/>
      </c>
      <c r="EP89" s="254" t="str">
        <f>IFERROR(IF(AND($EJ89="mas",'Classificação geral'!$I82=2),'Classificação geral'!AH82,""),"")</f>
        <v/>
      </c>
      <c r="EQ89" s="256" t="str">
        <f>IFERROR(RANK(EP89,EP:EP,0)+ COUNTIF($EP$12:EP$12,EP89),"")</f>
        <v/>
      </c>
      <c r="ER89" s="244"/>
      <c r="ES89" s="254" t="str">
        <f>IFERROR(IF(AND('Classificação geral'!$H82="fem",'Classificação geral'!$I82=3,'Classificação geral'!$G82="Tapete"),'Classificação geral'!$A82,""),"")</f>
        <v/>
      </c>
      <c r="ET89" s="254" t="str">
        <f>IFERROR(IF(AND('Classificação geral'!$H82="fem",'Classificação geral'!$I82=3,'Classificação geral'!$G82="Tapete"),'Classificação geral'!$B82,""),"")</f>
        <v/>
      </c>
      <c r="EU89" s="255" t="str">
        <f>IF($ET89='Classificação geral'!$B82,'Classificação geral'!$C82,"")</f>
        <v/>
      </c>
      <c r="EV89" s="255" t="str">
        <f>IF($ET89='Classificação geral'!$B82,'Classificação geral'!$D82,"")</f>
        <v/>
      </c>
      <c r="EW89" s="255" t="str">
        <f>IF($ET89='Classificação geral'!$B82,'Classificação geral'!$H82,"")</f>
        <v/>
      </c>
      <c r="EX89" s="255" t="str">
        <f>IF($EW89='Classificação geral'!$H82,'Classificação geral'!$I82,"")</f>
        <v/>
      </c>
      <c r="EY89" s="255" t="str">
        <f>IF($EX89='Classificação geral'!$I82,'Classificação geral'!$AA82,"")</f>
        <v/>
      </c>
      <c r="EZ89" s="255" t="str">
        <f>IF($EX89='Classificação geral'!$I82,'Classificação geral'!$AC82,"")</f>
        <v/>
      </c>
      <c r="FA89" s="255" t="str">
        <f>IF($EX89='Classificação geral'!$I82,'Classificação geral'!$AD82,"")</f>
        <v/>
      </c>
      <c r="FB89" s="255" t="str">
        <f>IF($EX89='Classificação geral'!$I82,'Classificação geral'!$M82,"")</f>
        <v/>
      </c>
      <c r="FC89" s="255" t="str">
        <f>IF($EX89='Classificação geral'!$I82,'Classificação geral'!$AH82,"")</f>
        <v/>
      </c>
      <c r="FD89" s="256" t="str">
        <f>IFERROR(RANK(FC89,FC:FC,0)+ COUNTIF($FC$12:FC87,FC89),"")</f>
        <v/>
      </c>
      <c r="FE89" s="244"/>
      <c r="FF89" s="254" t="str">
        <f>IFERROR(IF(AND('Classificação geral'!$H82="mas",'Classificação geral'!$I82=3,'Classificação geral'!$G82="Tapete"),'Classificação geral'!$A82,""),"")</f>
        <v/>
      </c>
      <c r="FG89" s="254" t="str">
        <f>IFERROR(IF(AND('Classificação geral'!$H82="mas",'Classificação geral'!$I82=3,'Classificação geral'!$G82="Tapete"),'Classificação geral'!$B82,""),"")</f>
        <v/>
      </c>
      <c r="FH89" s="255" t="str">
        <f>IF($FG89='Classificação geral'!$B82,'Classificação geral'!$C82,"")</f>
        <v/>
      </c>
      <c r="FI89" s="255" t="str">
        <f>IF($FG89='Classificação geral'!$B82,'Classificação geral'!$D82,"")</f>
        <v/>
      </c>
      <c r="FJ89" s="255" t="str">
        <f>IF($FG89='Classificação geral'!$B82,'Classificação geral'!$H82,"")</f>
        <v/>
      </c>
      <c r="FK89" s="254" t="str">
        <f>IFERROR(IF(AND($FJ89="mas",'Classificação geral'!$I82=3),'Classificação geral'!I82,""),"")</f>
        <v/>
      </c>
      <c r="FL89" s="254" t="str">
        <f>IFERROR(IF(AND($FJ89="mas",'Classificação geral'!$I82=3),'Classificação geral'!AA82,""),"")</f>
        <v/>
      </c>
      <c r="FM89" s="254" t="str">
        <f>IFERROR(IF(AND($FJ89="mas",'Classificação geral'!$I82=3),'Classificação geral'!AC82,""),"")</f>
        <v/>
      </c>
      <c r="FN89" s="254" t="str">
        <f>IFERROR(IF(AND($FJ89="mas",'Classificação geral'!$I82=3),'Classificação geral'!AD82,""),"")</f>
        <v/>
      </c>
      <c r="FO89" s="254" t="str">
        <f>IFERROR(IF(AND($FJ89="mas",'Classificação geral'!$I82=3),'Classificação geral'!M82,""),"")</f>
        <v/>
      </c>
      <c r="FP89" s="254" t="str">
        <f>IFERROR(IF(AND($FJ89="mas",'Classificação geral'!$I82=3),'Classificação geral'!AH82,""),"")</f>
        <v/>
      </c>
      <c r="FQ89" s="256" t="str">
        <f>IFERROR(RANK(FP89,FP:FP,0)+ COUNTIF(FP$12:$FP87,FP89),"")</f>
        <v/>
      </c>
    </row>
    <row r="90" spans="1:173" s="209" customFormat="1" ht="24.75" customHeight="1" x14ac:dyDescent="0.5">
      <c r="A90" s="204"/>
      <c r="B90" s="395"/>
      <c r="C90" s="292" t="str">
        <f t="shared" si="66"/>
        <v/>
      </c>
      <c r="D90" s="292" t="str">
        <f t="shared" si="67"/>
        <v/>
      </c>
      <c r="E90" s="292" t="str">
        <f t="shared" si="68"/>
        <v/>
      </c>
      <c r="F90" s="293" t="str">
        <f t="shared" si="69"/>
        <v/>
      </c>
      <c r="G90" s="293" t="str">
        <f t="shared" si="70"/>
        <v/>
      </c>
      <c r="H90" s="294" t="str">
        <f t="shared" si="71"/>
        <v/>
      </c>
      <c r="I90" s="294" t="str">
        <f t="shared" si="72"/>
        <v/>
      </c>
      <c r="J90" s="294" t="str">
        <f t="shared" si="73"/>
        <v/>
      </c>
      <c r="K90" s="294" t="str">
        <f t="shared" si="74"/>
        <v/>
      </c>
      <c r="L90" s="294" t="str">
        <f t="shared" si="75"/>
        <v/>
      </c>
      <c r="M90" s="295">
        <v>77</v>
      </c>
      <c r="N90" s="296"/>
      <c r="O90" s="296"/>
      <c r="P90" s="309" t="str">
        <f t="shared" si="76"/>
        <v/>
      </c>
      <c r="Q90" s="292" t="str">
        <f t="shared" si="77"/>
        <v/>
      </c>
      <c r="R90" s="292" t="str">
        <f t="shared" si="78"/>
        <v/>
      </c>
      <c r="S90" s="292" t="str">
        <f t="shared" si="79"/>
        <v/>
      </c>
      <c r="T90" s="293" t="str">
        <f t="shared" si="80"/>
        <v/>
      </c>
      <c r="U90" s="293" t="str">
        <f t="shared" si="81"/>
        <v/>
      </c>
      <c r="V90" s="294" t="str">
        <f t="shared" si="82"/>
        <v/>
      </c>
      <c r="W90" s="294" t="str">
        <f t="shared" si="83"/>
        <v/>
      </c>
      <c r="X90" s="294" t="str">
        <f t="shared" si="84"/>
        <v/>
      </c>
      <c r="Y90" s="294" t="str">
        <f t="shared" si="85"/>
        <v/>
      </c>
      <c r="Z90" s="294" t="str">
        <f t="shared" si="86"/>
        <v/>
      </c>
      <c r="AA90" s="295">
        <v>77</v>
      </c>
      <c r="AB90" s="296"/>
      <c r="AC90" s="297"/>
      <c r="AD90" s="310" t="str">
        <f t="shared" si="87"/>
        <v/>
      </c>
      <c r="AE90" s="292" t="str">
        <f t="shared" si="88"/>
        <v/>
      </c>
      <c r="AF90" s="292" t="str">
        <f t="shared" si="89"/>
        <v/>
      </c>
      <c r="AG90" s="293" t="str">
        <f t="shared" si="90"/>
        <v/>
      </c>
      <c r="AH90" s="293" t="str">
        <f t="shared" si="91"/>
        <v/>
      </c>
      <c r="AI90" s="293" t="str">
        <f t="shared" si="92"/>
        <v/>
      </c>
      <c r="AJ90" s="294" t="str">
        <f t="shared" si="93"/>
        <v/>
      </c>
      <c r="AK90" s="294" t="str">
        <f t="shared" si="94"/>
        <v/>
      </c>
      <c r="AL90" s="294" t="str">
        <f t="shared" si="95"/>
        <v/>
      </c>
      <c r="AM90" s="294" t="str">
        <f t="shared" si="96"/>
        <v/>
      </c>
      <c r="AN90" s="294" t="str">
        <f t="shared" si="97"/>
        <v/>
      </c>
      <c r="AO90" s="295">
        <v>77</v>
      </c>
      <c r="AP90" s="296"/>
      <c r="AQ90" s="296"/>
      <c r="AR90" s="310" t="str">
        <f t="shared" si="98"/>
        <v/>
      </c>
      <c r="AS90" s="292" t="str">
        <f t="shared" si="99"/>
        <v/>
      </c>
      <c r="AT90" s="292" t="str">
        <f t="shared" si="100"/>
        <v/>
      </c>
      <c r="AU90" s="293" t="str">
        <f t="shared" si="101"/>
        <v/>
      </c>
      <c r="AV90" s="293" t="str">
        <f t="shared" si="102"/>
        <v/>
      </c>
      <c r="AW90" s="293" t="str">
        <f t="shared" si="103"/>
        <v/>
      </c>
      <c r="AX90" s="294" t="str">
        <f t="shared" si="104"/>
        <v/>
      </c>
      <c r="AY90" s="294" t="str">
        <f t="shared" si="105"/>
        <v/>
      </c>
      <c r="AZ90" s="294" t="str">
        <f t="shared" si="106"/>
        <v/>
      </c>
      <c r="BA90" s="294" t="str">
        <f t="shared" si="107"/>
        <v/>
      </c>
      <c r="BB90" s="294" t="str">
        <f t="shared" si="108"/>
        <v/>
      </c>
      <c r="BC90" s="295">
        <v>77</v>
      </c>
      <c r="BD90" s="297"/>
      <c r="BE90" s="297"/>
      <c r="BF90" s="309" t="str">
        <f t="shared" si="109"/>
        <v/>
      </c>
      <c r="BG90" s="292" t="str">
        <f t="shared" si="110"/>
        <v/>
      </c>
      <c r="BH90" s="292" t="str">
        <f t="shared" si="111"/>
        <v/>
      </c>
      <c r="BI90" s="292" t="str">
        <f t="shared" si="112"/>
        <v/>
      </c>
      <c r="BJ90" s="293" t="str">
        <f t="shared" si="113"/>
        <v/>
      </c>
      <c r="BK90" s="293" t="str">
        <f t="shared" si="114"/>
        <v/>
      </c>
      <c r="BL90" s="293" t="str">
        <f t="shared" si="115"/>
        <v/>
      </c>
      <c r="BM90" s="293" t="str">
        <f t="shared" si="116"/>
        <v/>
      </c>
      <c r="BN90" s="293" t="str">
        <f t="shared" si="117"/>
        <v/>
      </c>
      <c r="BO90" s="293" t="str">
        <f t="shared" si="118"/>
        <v/>
      </c>
      <c r="BP90" s="294" t="str">
        <f t="shared" si="119"/>
        <v/>
      </c>
      <c r="BQ90" s="295">
        <v>77</v>
      </c>
      <c r="BR90" s="296"/>
      <c r="BS90" s="296"/>
      <c r="BT90" s="309" t="str">
        <f t="shared" si="120"/>
        <v/>
      </c>
      <c r="BU90" s="292" t="str">
        <f t="shared" si="121"/>
        <v/>
      </c>
      <c r="BV90" s="292" t="str">
        <f t="shared" si="122"/>
        <v/>
      </c>
      <c r="BW90" s="292" t="str">
        <f t="shared" si="123"/>
        <v/>
      </c>
      <c r="BX90" s="293" t="str">
        <f t="shared" si="124"/>
        <v/>
      </c>
      <c r="BY90" s="293" t="str">
        <f t="shared" si="125"/>
        <v/>
      </c>
      <c r="BZ90" s="294" t="str">
        <f t="shared" si="126"/>
        <v/>
      </c>
      <c r="CA90" s="294" t="str">
        <f t="shared" si="127"/>
        <v/>
      </c>
      <c r="CB90" s="294" t="str">
        <f t="shared" si="128"/>
        <v/>
      </c>
      <c r="CC90" s="294" t="str">
        <f t="shared" si="129"/>
        <v/>
      </c>
      <c r="CD90" s="294" t="str">
        <f t="shared" si="130"/>
        <v/>
      </c>
      <c r="CE90" s="295">
        <v>77</v>
      </c>
      <c r="CF90" s="203"/>
      <c r="CG90" s="203"/>
      <c r="CH90" s="203"/>
      <c r="CI90" s="203"/>
      <c r="CJ90" s="203"/>
      <c r="CK90" s="203"/>
      <c r="CL90" s="203"/>
      <c r="CM90" s="203"/>
      <c r="CN90" s="203"/>
      <c r="CO90" s="203"/>
      <c r="CP90" s="203"/>
      <c r="CQ90" s="203"/>
      <c r="CR90" s="203"/>
      <c r="CS90" s="254" t="str">
        <f>IFERROR(IF(AND('Classificação geral'!$H83="FEM",'Classificação geral'!$I83=1,'Classificação geral'!G83="Tapete"),'Classificação geral'!A83,""),"")</f>
        <v/>
      </c>
      <c r="CT90" s="254" t="str">
        <f>IFERROR(IF(AND('Classificação geral'!$H83="FEM",'Classificação geral'!$I83=1,'Classificação geral'!G83="Tapete"),'Classificação geral'!$B83,""),"")</f>
        <v/>
      </c>
      <c r="CU90" s="255" t="str">
        <f>IF($CT90='Classificação geral'!$B83,'Classificação geral'!$C83,"")</f>
        <v/>
      </c>
      <c r="CV90" s="255" t="str">
        <f>IF($CT90='Classificação geral'!$B83,'Classificação geral'!$D83,"")</f>
        <v/>
      </c>
      <c r="CW90" s="255" t="str">
        <f>IF($CT90='Classificação geral'!$B83,'Classificação geral'!$H83,"")</f>
        <v/>
      </c>
      <c r="CX90" s="255" t="str">
        <f>IF($CW90='Classificação geral'!$H83,'Classificação geral'!$I83,"")</f>
        <v/>
      </c>
      <c r="CY90" s="255" t="str">
        <f>IF($CX90='Classificação geral'!$I83,'Classificação geral'!$AA83,"")</f>
        <v/>
      </c>
      <c r="CZ90" s="255" t="str">
        <f>IF($CX90='Classificação geral'!$I83,'Classificação geral'!$AC83,"")</f>
        <v/>
      </c>
      <c r="DA90" s="255" t="str">
        <f>IF($CX90='Classificação geral'!$I83,'Classificação geral'!$AD83,"")</f>
        <v/>
      </c>
      <c r="DB90" s="255" t="str">
        <f>IF($CX90='Classificação geral'!$I83,'Classificação geral'!$M83,"")</f>
        <v/>
      </c>
      <c r="DC90" s="255" t="str">
        <f>IF($CX90='Classificação geral'!$I83,'Classificação geral'!$AH83,"")</f>
        <v/>
      </c>
      <c r="DD90" s="256" t="str">
        <f>IFERROR(RANK(DC90,DC:DC,0)+ COUNTIF($DC$12:DC89,DC90),"")</f>
        <v/>
      </c>
      <c r="DF90" s="254" t="str">
        <f>IFERROR(IF(AND('Classificação geral'!$H83="mas",'Classificação geral'!$I83=1,'Classificação geral'!$G83="Tapete"),'Classificação geral'!$A83,""),"")</f>
        <v/>
      </c>
      <c r="DG90" s="254" t="str">
        <f>IFERROR(IF(AND('Classificação geral'!$H83="mas",'Classificação geral'!$I83=1,'Classificação geral'!$G83="Tapete"),'Classificação geral'!$B83,""),"")</f>
        <v/>
      </c>
      <c r="DH90" s="255" t="str">
        <f>IF($DG90='Classificação geral'!$B83,'Classificação geral'!$C83,"")</f>
        <v/>
      </c>
      <c r="DI90" s="255" t="str">
        <f>IF($DG90='Classificação geral'!$B83,'Classificação geral'!$D83,"")</f>
        <v/>
      </c>
      <c r="DJ90" s="255" t="str">
        <f>IF($DG90='Classificação geral'!$B83,'Classificação geral'!$H83,"")</f>
        <v/>
      </c>
      <c r="DK90" s="254" t="str">
        <f>IFERROR(IF(AND($DJ90="mas",'Classificação geral'!$I83=1),'Classificação geral'!I83,""),"")</f>
        <v/>
      </c>
      <c r="DL90" s="254" t="str">
        <f>IFERROR(IF(AND($DJ90="mas",'Classificação geral'!$I83=1),'Classificação geral'!AA83,""),"")</f>
        <v/>
      </c>
      <c r="DM90" s="254" t="str">
        <f>IFERROR(IF(AND($DJ90="mas",'Classificação geral'!$I83=1),'Classificação geral'!AC83,""),"")</f>
        <v/>
      </c>
      <c r="DN90" s="254" t="str">
        <f>IFERROR(IF(AND($DJ90="mas",'Classificação geral'!$I83=1),'Classificação geral'!AD83,""),"")</f>
        <v/>
      </c>
      <c r="DO90" s="254" t="str">
        <f>IFERROR(IF(AND($DJ90="mas",'Classificação geral'!$I83=1),'Classificação geral'!M83,""),"")</f>
        <v/>
      </c>
      <c r="DP90" s="254" t="str">
        <f>IFERROR(IF(AND($DJ90="mas",'Classificação geral'!$I83=1),'Classificação geral'!AH83,""),"")</f>
        <v/>
      </c>
      <c r="DQ90" s="256" t="str">
        <f>IFERROR(RANK(DP90,DP:DP,0)+ COUNTIF($DP$12:DP89,DP90),"")</f>
        <v/>
      </c>
      <c r="DS90" s="254" t="str">
        <f>IFERROR(IF(AND('Classificação geral'!$H83="fem",'Classificação geral'!$I83=2,'Classificação geral'!$G83="Tapete"),'Classificação geral'!$A83,""),"")</f>
        <v/>
      </c>
      <c r="DT90" s="254" t="str">
        <f>IFERROR(IF(AND('Classificação geral'!$H83="fem",'Classificação geral'!$I83=2,'Classificação geral'!$G83="Tapete"),'Classificação geral'!$B83,""),"")</f>
        <v/>
      </c>
      <c r="DU90" s="255" t="str">
        <f>IF($DT90='Classificação geral'!$B83,'Classificação geral'!$C83,"")</f>
        <v/>
      </c>
      <c r="DV90" s="255" t="str">
        <f>IF($DT90='Classificação geral'!$B83,'Classificação geral'!$D83,"")</f>
        <v/>
      </c>
      <c r="DW90" s="255" t="str">
        <f>IF($DT90='Classificação geral'!$B83,'Classificação geral'!$H83,"")</f>
        <v/>
      </c>
      <c r="DX90" s="254" t="str">
        <f>IFERROR(IF(AND($DW90="fem",'Classificação geral'!$I83=2),'Classificação geral'!I83,""),"")</f>
        <v/>
      </c>
      <c r="DY90" s="254" t="str">
        <f>IFERROR(IF(AND($DW90="fem",'Classificação geral'!$I83=2),'Classificação geral'!AA83,""),"")</f>
        <v/>
      </c>
      <c r="DZ90" s="254" t="str">
        <f>IFERROR(IF(AND($DW90="fem",'Classificação geral'!$I83=2),'Classificação geral'!AC83,""),"")</f>
        <v/>
      </c>
      <c r="EA90" s="254" t="str">
        <f>IFERROR(IF(AND($DW90="fem",'Classificação geral'!$I83=2),'Classificação geral'!AD83,""),"")</f>
        <v/>
      </c>
      <c r="EB90" s="254" t="str">
        <f>IFERROR(IF(AND($DW90="fem",'Classificação geral'!$I83=2),'Classificação geral'!M83,""),"")</f>
        <v/>
      </c>
      <c r="EC90" s="254" t="str">
        <f>IFERROR(IF(AND($DW90="fem",'Classificação geral'!$I83=2),'Classificação geral'!AH83,""),"")</f>
        <v/>
      </c>
      <c r="ED90" s="256" t="str">
        <f>IFERROR(RANK(EC90,EC:EC,0)+ COUNTIF(EC$12:$EC88,EC90),"")</f>
        <v/>
      </c>
      <c r="EE90" s="244"/>
      <c r="EF90" s="254" t="str">
        <f>IFERROR(IF(AND('Classificação geral'!$H83="mas",'Classificação geral'!$I83=2,'Classificação geral'!$G83="Tapete"),'Classificação geral'!$A83,""),"")</f>
        <v/>
      </c>
      <c r="EG90" s="254" t="str">
        <f>IFERROR(IF(AND('Classificação geral'!$H83="mas",'Classificação geral'!$I83=2,'Classificação geral'!$G83="Tapete"),'Classificação geral'!$B83,""),"")</f>
        <v/>
      </c>
      <c r="EH90" s="255" t="str">
        <f>IF($EG90='Classificação geral'!$B83,'Classificação geral'!$C83,"")</f>
        <v/>
      </c>
      <c r="EI90" s="255" t="str">
        <f>IF($EG90='Classificação geral'!$B83,'Classificação geral'!$D83,"")</f>
        <v/>
      </c>
      <c r="EJ90" s="255" t="str">
        <f>IF($EG90='Classificação geral'!$B83,'Classificação geral'!$H83,"")</f>
        <v/>
      </c>
      <c r="EK90" s="254" t="str">
        <f>IFERROR(IF(AND($EJ90="mas",'Classificação geral'!$I83=2),'Classificação geral'!I83,""),"")</f>
        <v/>
      </c>
      <c r="EL90" s="254" t="str">
        <f>IFERROR(IF(AND($EJ90="mas",'Classificação geral'!$I83=2),'Classificação geral'!AA83,""),"")</f>
        <v/>
      </c>
      <c r="EM90" s="254" t="str">
        <f>IFERROR(IF(AND($EJ90="mas",'Classificação geral'!$I83=2),'Classificação geral'!AC83,""),"")</f>
        <v/>
      </c>
      <c r="EN90" s="254" t="str">
        <f>IFERROR(IF(AND($EJ90="mas",'Classificação geral'!$I83=2),'Classificação geral'!AD83,""),"")</f>
        <v/>
      </c>
      <c r="EO90" s="254" t="str">
        <f>IFERROR(IF(AND($EJ90="mas",'Classificação geral'!$I83=2),'Classificação geral'!M83,""),"")</f>
        <v/>
      </c>
      <c r="EP90" s="254" t="str">
        <f>IFERROR(IF(AND($EJ90="mas",'Classificação geral'!$I83=2),'Classificação geral'!AH83,""),"")</f>
        <v/>
      </c>
      <c r="EQ90" s="256" t="str">
        <f>IFERROR(RANK(EP90,EP:EP,0)+ COUNTIF($EP$12:EP$12,EP90),"")</f>
        <v/>
      </c>
      <c r="ER90" s="244"/>
      <c r="ES90" s="254" t="str">
        <f>IFERROR(IF(AND('Classificação geral'!$H83="fem",'Classificação geral'!$I83=3,'Classificação geral'!$G83="Tapete"),'Classificação geral'!$A83,""),"")</f>
        <v/>
      </c>
      <c r="ET90" s="254" t="str">
        <f>IFERROR(IF(AND('Classificação geral'!$H83="fem",'Classificação geral'!$I83=3,'Classificação geral'!$G83="Tapete"),'Classificação geral'!$B83,""),"")</f>
        <v/>
      </c>
      <c r="EU90" s="255" t="str">
        <f>IF($ET90='Classificação geral'!$B83,'Classificação geral'!$C83,"")</f>
        <v/>
      </c>
      <c r="EV90" s="255" t="str">
        <f>IF($ET90='Classificação geral'!$B83,'Classificação geral'!$D83,"")</f>
        <v/>
      </c>
      <c r="EW90" s="255" t="str">
        <f>IF($ET90='Classificação geral'!$B83,'Classificação geral'!$H83,"")</f>
        <v/>
      </c>
      <c r="EX90" s="255" t="str">
        <f>IF($EW90='Classificação geral'!$H83,'Classificação geral'!$I83,"")</f>
        <v/>
      </c>
      <c r="EY90" s="255" t="str">
        <f>IF($EX90='Classificação geral'!$I83,'Classificação geral'!$AA83,"")</f>
        <v/>
      </c>
      <c r="EZ90" s="255" t="str">
        <f>IF($EX90='Classificação geral'!$I83,'Classificação geral'!$AC83,"")</f>
        <v/>
      </c>
      <c r="FA90" s="255" t="str">
        <f>IF($EX90='Classificação geral'!$I83,'Classificação geral'!$AD83,"")</f>
        <v/>
      </c>
      <c r="FB90" s="255" t="str">
        <f>IF($EX90='Classificação geral'!$I83,'Classificação geral'!$M83,"")</f>
        <v/>
      </c>
      <c r="FC90" s="255" t="str">
        <f>IF($EX90='Classificação geral'!$I83,'Classificação geral'!$AH83,"")</f>
        <v/>
      </c>
      <c r="FD90" s="256" t="str">
        <f>IFERROR(RANK(FC90,FC:FC,0)+ COUNTIF($FC$12:FC88,FC90),"")</f>
        <v/>
      </c>
      <c r="FE90" s="244"/>
      <c r="FF90" s="254" t="str">
        <f>IFERROR(IF(AND('Classificação geral'!$H83="mas",'Classificação geral'!$I83=3,'Classificação geral'!$G83="Tapete"),'Classificação geral'!$A83,""),"")</f>
        <v/>
      </c>
      <c r="FG90" s="254" t="str">
        <f>IFERROR(IF(AND('Classificação geral'!$H83="mas",'Classificação geral'!$I83=3,'Classificação geral'!$G83="Tapete"),'Classificação geral'!$B83,""),"")</f>
        <v/>
      </c>
      <c r="FH90" s="255" t="str">
        <f>IF($FG90='Classificação geral'!$B83,'Classificação geral'!$C83,"")</f>
        <v/>
      </c>
      <c r="FI90" s="255" t="str">
        <f>IF($FG90='Classificação geral'!$B83,'Classificação geral'!$D83,"")</f>
        <v/>
      </c>
      <c r="FJ90" s="255" t="str">
        <f>IF($FG90='Classificação geral'!$B83,'Classificação geral'!$H83,"")</f>
        <v/>
      </c>
      <c r="FK90" s="254" t="str">
        <f>IFERROR(IF(AND($FJ90="mas",'Classificação geral'!$I83=3),'Classificação geral'!I83,""),"")</f>
        <v/>
      </c>
      <c r="FL90" s="254" t="str">
        <f>IFERROR(IF(AND($FJ90="mas",'Classificação geral'!$I83=3),'Classificação geral'!AA83,""),"")</f>
        <v/>
      </c>
      <c r="FM90" s="254" t="str">
        <f>IFERROR(IF(AND($FJ90="mas",'Classificação geral'!$I83=3),'Classificação geral'!AC83,""),"")</f>
        <v/>
      </c>
      <c r="FN90" s="254" t="str">
        <f>IFERROR(IF(AND($FJ90="mas",'Classificação geral'!$I83=3),'Classificação geral'!AD83,""),"")</f>
        <v/>
      </c>
      <c r="FO90" s="254" t="str">
        <f>IFERROR(IF(AND($FJ90="mas",'Classificação geral'!$I83=3),'Classificação geral'!M83,""),"")</f>
        <v/>
      </c>
      <c r="FP90" s="254" t="str">
        <f>IFERROR(IF(AND($FJ90="mas",'Classificação geral'!$I83=3),'Classificação geral'!AH83,""),"")</f>
        <v/>
      </c>
      <c r="FQ90" s="256" t="str">
        <f>IFERROR(RANK(FP90,FP:FP,0)+ COUNTIF(FP$12:$FP88,FP90),"")</f>
        <v/>
      </c>
    </row>
    <row r="91" spans="1:173" s="209" customFormat="1" ht="24.75" customHeight="1" x14ac:dyDescent="0.5">
      <c r="A91" s="204"/>
      <c r="B91" s="395"/>
      <c r="C91" s="292" t="str">
        <f t="shared" si="66"/>
        <v/>
      </c>
      <c r="D91" s="292" t="str">
        <f t="shared" si="67"/>
        <v/>
      </c>
      <c r="E91" s="292" t="str">
        <f t="shared" si="68"/>
        <v/>
      </c>
      <c r="F91" s="293" t="str">
        <f t="shared" si="69"/>
        <v/>
      </c>
      <c r="G91" s="293" t="str">
        <f t="shared" si="70"/>
        <v/>
      </c>
      <c r="H91" s="294" t="str">
        <f t="shared" si="71"/>
        <v/>
      </c>
      <c r="I91" s="294" t="str">
        <f t="shared" si="72"/>
        <v/>
      </c>
      <c r="J91" s="294" t="str">
        <f t="shared" si="73"/>
        <v/>
      </c>
      <c r="K91" s="294" t="str">
        <f t="shared" si="74"/>
        <v/>
      </c>
      <c r="L91" s="294" t="str">
        <f t="shared" si="75"/>
        <v/>
      </c>
      <c r="M91" s="295">
        <v>78</v>
      </c>
      <c r="N91" s="296"/>
      <c r="O91" s="296"/>
      <c r="P91" s="309" t="str">
        <f t="shared" si="76"/>
        <v/>
      </c>
      <c r="Q91" s="292" t="str">
        <f t="shared" si="77"/>
        <v/>
      </c>
      <c r="R91" s="292" t="str">
        <f t="shared" si="78"/>
        <v/>
      </c>
      <c r="S91" s="292" t="str">
        <f t="shared" si="79"/>
        <v/>
      </c>
      <c r="T91" s="293" t="str">
        <f t="shared" si="80"/>
        <v/>
      </c>
      <c r="U91" s="293" t="str">
        <f t="shared" si="81"/>
        <v/>
      </c>
      <c r="V91" s="294" t="str">
        <f t="shared" si="82"/>
        <v/>
      </c>
      <c r="W91" s="294" t="str">
        <f t="shared" si="83"/>
        <v/>
      </c>
      <c r="X91" s="294" t="str">
        <f t="shared" si="84"/>
        <v/>
      </c>
      <c r="Y91" s="294" t="str">
        <f t="shared" si="85"/>
        <v/>
      </c>
      <c r="Z91" s="294" t="str">
        <f t="shared" si="86"/>
        <v/>
      </c>
      <c r="AA91" s="295">
        <v>78</v>
      </c>
      <c r="AB91" s="296"/>
      <c r="AC91" s="297"/>
      <c r="AD91" s="310" t="str">
        <f t="shared" si="87"/>
        <v/>
      </c>
      <c r="AE91" s="292" t="str">
        <f t="shared" si="88"/>
        <v/>
      </c>
      <c r="AF91" s="292" t="str">
        <f t="shared" si="89"/>
        <v/>
      </c>
      <c r="AG91" s="293" t="str">
        <f t="shared" si="90"/>
        <v/>
      </c>
      <c r="AH91" s="293" t="str">
        <f t="shared" si="91"/>
        <v/>
      </c>
      <c r="AI91" s="293" t="str">
        <f t="shared" si="92"/>
        <v/>
      </c>
      <c r="AJ91" s="294" t="str">
        <f t="shared" si="93"/>
        <v/>
      </c>
      <c r="AK91" s="294" t="str">
        <f t="shared" si="94"/>
        <v/>
      </c>
      <c r="AL91" s="294" t="str">
        <f t="shared" si="95"/>
        <v/>
      </c>
      <c r="AM91" s="294" t="str">
        <f t="shared" si="96"/>
        <v/>
      </c>
      <c r="AN91" s="294" t="str">
        <f t="shared" si="97"/>
        <v/>
      </c>
      <c r="AO91" s="295">
        <v>78</v>
      </c>
      <c r="AP91" s="296"/>
      <c r="AQ91" s="296"/>
      <c r="AR91" s="310" t="str">
        <f t="shared" si="98"/>
        <v/>
      </c>
      <c r="AS91" s="292" t="str">
        <f t="shared" si="99"/>
        <v/>
      </c>
      <c r="AT91" s="292" t="str">
        <f t="shared" si="100"/>
        <v/>
      </c>
      <c r="AU91" s="293" t="str">
        <f t="shared" si="101"/>
        <v/>
      </c>
      <c r="AV91" s="293" t="str">
        <f t="shared" si="102"/>
        <v/>
      </c>
      <c r="AW91" s="293" t="str">
        <f t="shared" si="103"/>
        <v/>
      </c>
      <c r="AX91" s="294" t="str">
        <f t="shared" si="104"/>
        <v/>
      </c>
      <c r="AY91" s="294" t="str">
        <f t="shared" si="105"/>
        <v/>
      </c>
      <c r="AZ91" s="294" t="str">
        <f t="shared" si="106"/>
        <v/>
      </c>
      <c r="BA91" s="294" t="str">
        <f t="shared" si="107"/>
        <v/>
      </c>
      <c r="BB91" s="294" t="str">
        <f t="shared" si="108"/>
        <v/>
      </c>
      <c r="BC91" s="295">
        <v>78</v>
      </c>
      <c r="BD91" s="297"/>
      <c r="BE91" s="297"/>
      <c r="BF91" s="309" t="str">
        <f t="shared" si="109"/>
        <v/>
      </c>
      <c r="BG91" s="292" t="str">
        <f t="shared" si="110"/>
        <v/>
      </c>
      <c r="BH91" s="292" t="str">
        <f t="shared" si="111"/>
        <v/>
      </c>
      <c r="BI91" s="292" t="str">
        <f t="shared" si="112"/>
        <v/>
      </c>
      <c r="BJ91" s="293" t="str">
        <f t="shared" si="113"/>
        <v/>
      </c>
      <c r="BK91" s="293" t="str">
        <f t="shared" si="114"/>
        <v/>
      </c>
      <c r="BL91" s="293" t="str">
        <f t="shared" si="115"/>
        <v/>
      </c>
      <c r="BM91" s="293" t="str">
        <f t="shared" si="116"/>
        <v/>
      </c>
      <c r="BN91" s="293" t="str">
        <f t="shared" si="117"/>
        <v/>
      </c>
      <c r="BO91" s="293" t="str">
        <f t="shared" si="118"/>
        <v/>
      </c>
      <c r="BP91" s="294" t="str">
        <f t="shared" si="119"/>
        <v/>
      </c>
      <c r="BQ91" s="295">
        <v>78</v>
      </c>
      <c r="BR91" s="296"/>
      <c r="BS91" s="296"/>
      <c r="BT91" s="309" t="str">
        <f t="shared" si="120"/>
        <v/>
      </c>
      <c r="BU91" s="292" t="str">
        <f t="shared" si="121"/>
        <v/>
      </c>
      <c r="BV91" s="292" t="str">
        <f t="shared" si="122"/>
        <v/>
      </c>
      <c r="BW91" s="292" t="str">
        <f t="shared" si="123"/>
        <v/>
      </c>
      <c r="BX91" s="293" t="str">
        <f t="shared" si="124"/>
        <v/>
      </c>
      <c r="BY91" s="293" t="str">
        <f t="shared" si="125"/>
        <v/>
      </c>
      <c r="BZ91" s="294" t="str">
        <f t="shared" si="126"/>
        <v/>
      </c>
      <c r="CA91" s="294" t="str">
        <f t="shared" si="127"/>
        <v/>
      </c>
      <c r="CB91" s="294" t="str">
        <f t="shared" si="128"/>
        <v/>
      </c>
      <c r="CC91" s="294" t="str">
        <f t="shared" si="129"/>
        <v/>
      </c>
      <c r="CD91" s="294" t="str">
        <f t="shared" si="130"/>
        <v/>
      </c>
      <c r="CE91" s="295">
        <v>78</v>
      </c>
      <c r="CF91" s="203"/>
      <c r="CG91" s="203"/>
      <c r="CH91" s="203"/>
      <c r="CI91" s="203"/>
      <c r="CJ91" s="203"/>
      <c r="CK91" s="203"/>
      <c r="CL91" s="203"/>
      <c r="CM91" s="203"/>
      <c r="CN91" s="203"/>
      <c r="CO91" s="203"/>
      <c r="CP91" s="203"/>
      <c r="CQ91" s="203"/>
      <c r="CR91" s="203"/>
      <c r="CS91" s="254" t="str">
        <f>IFERROR(IF(AND('Classificação geral'!$H84="FEM",'Classificação geral'!$I84=1,'Classificação geral'!G84="Tapete"),'Classificação geral'!A84,""),"")</f>
        <v/>
      </c>
      <c r="CT91" s="254" t="str">
        <f>IFERROR(IF(AND('Classificação geral'!$H84="FEM",'Classificação geral'!$I84=1,'Classificação geral'!G84="Tapete"),'Classificação geral'!$B84,""),"")</f>
        <v/>
      </c>
      <c r="CU91" s="255" t="str">
        <f>IF($CT91='Classificação geral'!$B84,'Classificação geral'!$C84,"")</f>
        <v/>
      </c>
      <c r="CV91" s="255" t="str">
        <f>IF($CT91='Classificação geral'!$B84,'Classificação geral'!$D84,"")</f>
        <v/>
      </c>
      <c r="CW91" s="255" t="str">
        <f>IF($CT91='Classificação geral'!$B84,'Classificação geral'!$H84,"")</f>
        <v/>
      </c>
      <c r="CX91" s="255" t="str">
        <f>IF($CW91='Classificação geral'!$H84,'Classificação geral'!$I84,"")</f>
        <v/>
      </c>
      <c r="CY91" s="255" t="str">
        <f>IF($CX91='Classificação geral'!$I84,'Classificação geral'!$AA84,"")</f>
        <v/>
      </c>
      <c r="CZ91" s="255" t="str">
        <f>IF($CX91='Classificação geral'!$I84,'Classificação geral'!$AC84,"")</f>
        <v/>
      </c>
      <c r="DA91" s="255" t="str">
        <f>IF($CX91='Classificação geral'!$I84,'Classificação geral'!$AD84,"")</f>
        <v/>
      </c>
      <c r="DB91" s="255" t="str">
        <f>IF($CX91='Classificação geral'!$I84,'Classificação geral'!$M84,"")</f>
        <v/>
      </c>
      <c r="DC91" s="255" t="str">
        <f>IF($CX91='Classificação geral'!$I84,'Classificação geral'!$AH84,"")</f>
        <v/>
      </c>
      <c r="DD91" s="256" t="str">
        <f>IFERROR(RANK(DC91,DC:DC,0)+ COUNTIF($DC$12:DC90,DC91),"")</f>
        <v/>
      </c>
      <c r="DF91" s="254" t="str">
        <f>IFERROR(IF(AND('Classificação geral'!$H84="mas",'Classificação geral'!$I84=1,'Classificação geral'!$G84="Tapete"),'Classificação geral'!$A84,""),"")</f>
        <v/>
      </c>
      <c r="DG91" s="254" t="str">
        <f>IFERROR(IF(AND('Classificação geral'!$H84="mas",'Classificação geral'!$I84=1,'Classificação geral'!$G84="Tapete"),'Classificação geral'!$B84,""),"")</f>
        <v/>
      </c>
      <c r="DH91" s="255" t="str">
        <f>IF($DG91='Classificação geral'!$B84,'Classificação geral'!$C84,"")</f>
        <v/>
      </c>
      <c r="DI91" s="255" t="str">
        <f>IF($DG91='Classificação geral'!$B84,'Classificação geral'!$D84,"")</f>
        <v/>
      </c>
      <c r="DJ91" s="255" t="str">
        <f>IF($DG91='Classificação geral'!$B84,'Classificação geral'!$H84,"")</f>
        <v/>
      </c>
      <c r="DK91" s="254" t="str">
        <f>IFERROR(IF(AND($DJ91="mas",'Classificação geral'!$I84=1),'Classificação geral'!I84,""),"")</f>
        <v/>
      </c>
      <c r="DL91" s="254" t="str">
        <f>IFERROR(IF(AND($DJ91="mas",'Classificação geral'!$I84=1),'Classificação geral'!AA84,""),"")</f>
        <v/>
      </c>
      <c r="DM91" s="254" t="str">
        <f>IFERROR(IF(AND($DJ91="mas",'Classificação geral'!$I84=1),'Classificação geral'!AC84,""),"")</f>
        <v/>
      </c>
      <c r="DN91" s="254" t="str">
        <f>IFERROR(IF(AND($DJ91="mas",'Classificação geral'!$I84=1),'Classificação geral'!AD84,""),"")</f>
        <v/>
      </c>
      <c r="DO91" s="254" t="str">
        <f>IFERROR(IF(AND($DJ91="mas",'Classificação geral'!$I84=1),'Classificação geral'!M84,""),"")</f>
        <v/>
      </c>
      <c r="DP91" s="254" t="str">
        <f>IFERROR(IF(AND($DJ91="mas",'Classificação geral'!$I84=1),'Classificação geral'!AH84,""),"")</f>
        <v/>
      </c>
      <c r="DQ91" s="256" t="str">
        <f>IFERROR(RANK(DP91,DP:DP,0)+ COUNTIF($DP$12:DP90,DP91),"")</f>
        <v/>
      </c>
      <c r="DS91" s="254" t="str">
        <f>IFERROR(IF(AND('Classificação geral'!$H84="fem",'Classificação geral'!$I84=2,'Classificação geral'!$G84="Tapete"),'Classificação geral'!$A84,""),"")</f>
        <v/>
      </c>
      <c r="DT91" s="254" t="str">
        <f>IFERROR(IF(AND('Classificação geral'!$H84="fem",'Classificação geral'!$I84=2,'Classificação geral'!$G84="Tapete"),'Classificação geral'!$B84,""),"")</f>
        <v/>
      </c>
      <c r="DU91" s="255" t="str">
        <f>IF($DT91='Classificação geral'!$B84,'Classificação geral'!$C84,"")</f>
        <v/>
      </c>
      <c r="DV91" s="255" t="str">
        <f>IF($DT91='Classificação geral'!$B84,'Classificação geral'!$D84,"")</f>
        <v/>
      </c>
      <c r="DW91" s="255" t="str">
        <f>IF($DT91='Classificação geral'!$B84,'Classificação geral'!$H84,"")</f>
        <v/>
      </c>
      <c r="DX91" s="254" t="str">
        <f>IFERROR(IF(AND($DW91="fem",'Classificação geral'!$I84=2),'Classificação geral'!I84,""),"")</f>
        <v/>
      </c>
      <c r="DY91" s="254" t="str">
        <f>IFERROR(IF(AND($DW91="fem",'Classificação geral'!$I84=2),'Classificação geral'!AA84,""),"")</f>
        <v/>
      </c>
      <c r="DZ91" s="254" t="str">
        <f>IFERROR(IF(AND($DW91="fem",'Classificação geral'!$I84=2),'Classificação geral'!AC84,""),"")</f>
        <v/>
      </c>
      <c r="EA91" s="254" t="str">
        <f>IFERROR(IF(AND($DW91="fem",'Classificação geral'!$I84=2),'Classificação geral'!AD84,""),"")</f>
        <v/>
      </c>
      <c r="EB91" s="254" t="str">
        <f>IFERROR(IF(AND($DW91="fem",'Classificação geral'!$I84=2),'Classificação geral'!M84,""),"")</f>
        <v/>
      </c>
      <c r="EC91" s="254" t="str">
        <f>IFERROR(IF(AND($DW91="fem",'Classificação geral'!$I84=2),'Classificação geral'!AH84,""),"")</f>
        <v/>
      </c>
      <c r="ED91" s="256" t="str">
        <f>IFERROR(RANK(EC91,EC:EC,0)+ COUNTIF(EC$12:$EC89,EC91),"")</f>
        <v/>
      </c>
      <c r="EE91" s="244"/>
      <c r="EF91" s="254" t="str">
        <f>IFERROR(IF(AND('Classificação geral'!$H84="mas",'Classificação geral'!$I84=2,'Classificação geral'!$G84="Tapete"),'Classificação geral'!$A84,""),"")</f>
        <v/>
      </c>
      <c r="EG91" s="254" t="str">
        <f>IFERROR(IF(AND('Classificação geral'!$H84="mas",'Classificação geral'!$I84=2,'Classificação geral'!$G84="Tapete"),'Classificação geral'!$B84,""),"")</f>
        <v/>
      </c>
      <c r="EH91" s="255" t="str">
        <f>IF($EG91='Classificação geral'!$B84,'Classificação geral'!$C84,"")</f>
        <v/>
      </c>
      <c r="EI91" s="255" t="str">
        <f>IF($EG91='Classificação geral'!$B84,'Classificação geral'!$D84,"")</f>
        <v/>
      </c>
      <c r="EJ91" s="255" t="str">
        <f>IF($EG91='Classificação geral'!$B84,'Classificação geral'!$H84,"")</f>
        <v/>
      </c>
      <c r="EK91" s="254" t="str">
        <f>IFERROR(IF(AND($EJ91="mas",'Classificação geral'!$I84=2),'Classificação geral'!I84,""),"")</f>
        <v/>
      </c>
      <c r="EL91" s="254" t="str">
        <f>IFERROR(IF(AND($EJ91="mas",'Classificação geral'!$I84=2),'Classificação geral'!AA84,""),"")</f>
        <v/>
      </c>
      <c r="EM91" s="254" t="str">
        <f>IFERROR(IF(AND($EJ91="mas",'Classificação geral'!$I84=2),'Classificação geral'!AC84,""),"")</f>
        <v/>
      </c>
      <c r="EN91" s="254" t="str">
        <f>IFERROR(IF(AND($EJ91="mas",'Classificação geral'!$I84=2),'Classificação geral'!AD84,""),"")</f>
        <v/>
      </c>
      <c r="EO91" s="254" t="str">
        <f>IFERROR(IF(AND($EJ91="mas",'Classificação geral'!$I84=2),'Classificação geral'!M84,""),"")</f>
        <v/>
      </c>
      <c r="EP91" s="254" t="str">
        <f>IFERROR(IF(AND($EJ91="mas",'Classificação geral'!$I84=2),'Classificação geral'!AH84,""),"")</f>
        <v/>
      </c>
      <c r="EQ91" s="256" t="str">
        <f>IFERROR(RANK(EP91,EP:EP,0)+ COUNTIF($EP$12:EP$12,EP91),"")</f>
        <v/>
      </c>
      <c r="ER91" s="244"/>
      <c r="ES91" s="254" t="str">
        <f>IFERROR(IF(AND('Classificação geral'!$H84="fem",'Classificação geral'!$I84=3,'Classificação geral'!$G84="Tapete"),'Classificação geral'!$A84,""),"")</f>
        <v/>
      </c>
      <c r="ET91" s="254" t="str">
        <f>IFERROR(IF(AND('Classificação geral'!$H84="fem",'Classificação geral'!$I84=3,'Classificação geral'!$G84="Tapete"),'Classificação geral'!$B84,""),"")</f>
        <v/>
      </c>
      <c r="EU91" s="255" t="str">
        <f>IF($ET91='Classificação geral'!$B84,'Classificação geral'!$C84,"")</f>
        <v/>
      </c>
      <c r="EV91" s="255" t="str">
        <f>IF($ET91='Classificação geral'!$B84,'Classificação geral'!$D84,"")</f>
        <v/>
      </c>
      <c r="EW91" s="255" t="str">
        <f>IF($ET91='Classificação geral'!$B84,'Classificação geral'!$H84,"")</f>
        <v/>
      </c>
      <c r="EX91" s="255" t="str">
        <f>IF($EW91='Classificação geral'!$H84,'Classificação geral'!$I84,"")</f>
        <v/>
      </c>
      <c r="EY91" s="255" t="str">
        <f>IF($EX91='Classificação geral'!$I84,'Classificação geral'!$AA84,"")</f>
        <v/>
      </c>
      <c r="EZ91" s="255" t="str">
        <f>IF($EX91='Classificação geral'!$I84,'Classificação geral'!$AC84,"")</f>
        <v/>
      </c>
      <c r="FA91" s="255" t="str">
        <f>IF($EX91='Classificação geral'!$I84,'Classificação geral'!$AD84,"")</f>
        <v/>
      </c>
      <c r="FB91" s="255" t="str">
        <f>IF($EX91='Classificação geral'!$I84,'Classificação geral'!$M84,"")</f>
        <v/>
      </c>
      <c r="FC91" s="255" t="str">
        <f>IF($EX91='Classificação geral'!$I84,'Classificação geral'!$AH84,"")</f>
        <v/>
      </c>
      <c r="FD91" s="256" t="str">
        <f>IFERROR(RANK(FC91,FC:FC,0)+ COUNTIF($FC$12:FC89,FC91),"")</f>
        <v/>
      </c>
      <c r="FE91" s="244"/>
      <c r="FF91" s="254" t="str">
        <f>IFERROR(IF(AND('Classificação geral'!$H84="mas",'Classificação geral'!$I84=3,'Classificação geral'!$G84="Tapete"),'Classificação geral'!$A84,""),"")</f>
        <v/>
      </c>
      <c r="FG91" s="254" t="str">
        <f>IFERROR(IF(AND('Classificação geral'!$H84="mas",'Classificação geral'!$I84=3,'Classificação geral'!$G84="Tapete"),'Classificação geral'!$B84,""),"")</f>
        <v/>
      </c>
      <c r="FH91" s="255" t="str">
        <f>IF($FG91='Classificação geral'!$B84,'Classificação geral'!$C84,"")</f>
        <v/>
      </c>
      <c r="FI91" s="255" t="str">
        <f>IF($FG91='Classificação geral'!$B84,'Classificação geral'!$D84,"")</f>
        <v/>
      </c>
      <c r="FJ91" s="255" t="str">
        <f>IF($FG91='Classificação geral'!$B84,'Classificação geral'!$H84,"")</f>
        <v/>
      </c>
      <c r="FK91" s="254" t="str">
        <f>IFERROR(IF(AND($FJ91="mas",'Classificação geral'!$I84=3),'Classificação geral'!I84,""),"")</f>
        <v/>
      </c>
      <c r="FL91" s="254" t="str">
        <f>IFERROR(IF(AND($FJ91="mas",'Classificação geral'!$I84=3),'Classificação geral'!AA84,""),"")</f>
        <v/>
      </c>
      <c r="FM91" s="254" t="str">
        <f>IFERROR(IF(AND($FJ91="mas",'Classificação geral'!$I84=3),'Classificação geral'!AC84,""),"")</f>
        <v/>
      </c>
      <c r="FN91" s="254" t="str">
        <f>IFERROR(IF(AND($FJ91="mas",'Classificação geral'!$I84=3),'Classificação geral'!AD84,""),"")</f>
        <v/>
      </c>
      <c r="FO91" s="254" t="str">
        <f>IFERROR(IF(AND($FJ91="mas",'Classificação geral'!$I84=3),'Classificação geral'!M84,""),"")</f>
        <v/>
      </c>
      <c r="FP91" s="254" t="str">
        <f>IFERROR(IF(AND($FJ91="mas",'Classificação geral'!$I84=3),'Classificação geral'!AH84,""),"")</f>
        <v/>
      </c>
      <c r="FQ91" s="256" t="str">
        <f>IFERROR(RANK(FP91,FP:FP,0)+ COUNTIF(FP$12:$FP89,FP91),"")</f>
        <v/>
      </c>
    </row>
    <row r="92" spans="1:173" s="209" customFormat="1" ht="24.75" customHeight="1" x14ac:dyDescent="0.5">
      <c r="A92" s="204"/>
      <c r="B92" s="395"/>
      <c r="C92" s="292" t="str">
        <f t="shared" si="66"/>
        <v/>
      </c>
      <c r="D92" s="292" t="str">
        <f t="shared" si="67"/>
        <v/>
      </c>
      <c r="E92" s="292" t="str">
        <f t="shared" si="68"/>
        <v/>
      </c>
      <c r="F92" s="293" t="str">
        <f t="shared" si="69"/>
        <v/>
      </c>
      <c r="G92" s="293" t="str">
        <f t="shared" si="70"/>
        <v/>
      </c>
      <c r="H92" s="294" t="str">
        <f t="shared" si="71"/>
        <v/>
      </c>
      <c r="I92" s="294" t="str">
        <f t="shared" si="72"/>
        <v/>
      </c>
      <c r="J92" s="294" t="str">
        <f t="shared" si="73"/>
        <v/>
      </c>
      <c r="K92" s="294" t="str">
        <f t="shared" si="74"/>
        <v/>
      </c>
      <c r="L92" s="294" t="str">
        <f t="shared" si="75"/>
        <v/>
      </c>
      <c r="M92" s="295">
        <v>79</v>
      </c>
      <c r="N92" s="296"/>
      <c r="O92" s="296"/>
      <c r="P92" s="309" t="str">
        <f t="shared" si="76"/>
        <v/>
      </c>
      <c r="Q92" s="292" t="str">
        <f t="shared" si="77"/>
        <v/>
      </c>
      <c r="R92" s="292" t="str">
        <f t="shared" si="78"/>
        <v/>
      </c>
      <c r="S92" s="292" t="str">
        <f t="shared" si="79"/>
        <v/>
      </c>
      <c r="T92" s="293" t="str">
        <f t="shared" si="80"/>
        <v/>
      </c>
      <c r="U92" s="293" t="str">
        <f t="shared" si="81"/>
        <v/>
      </c>
      <c r="V92" s="294" t="str">
        <f t="shared" si="82"/>
        <v/>
      </c>
      <c r="W92" s="294" t="str">
        <f t="shared" si="83"/>
        <v/>
      </c>
      <c r="X92" s="294" t="str">
        <f t="shared" si="84"/>
        <v/>
      </c>
      <c r="Y92" s="294" t="str">
        <f t="shared" si="85"/>
        <v/>
      </c>
      <c r="Z92" s="294" t="str">
        <f t="shared" si="86"/>
        <v/>
      </c>
      <c r="AA92" s="295">
        <v>79</v>
      </c>
      <c r="AB92" s="296"/>
      <c r="AC92" s="297"/>
      <c r="AD92" s="310" t="str">
        <f t="shared" si="87"/>
        <v/>
      </c>
      <c r="AE92" s="292" t="str">
        <f t="shared" si="88"/>
        <v/>
      </c>
      <c r="AF92" s="292" t="str">
        <f t="shared" si="89"/>
        <v/>
      </c>
      <c r="AG92" s="293" t="str">
        <f t="shared" si="90"/>
        <v/>
      </c>
      <c r="AH92" s="293" t="str">
        <f t="shared" si="91"/>
        <v/>
      </c>
      <c r="AI92" s="293" t="str">
        <f t="shared" si="92"/>
        <v/>
      </c>
      <c r="AJ92" s="294" t="str">
        <f t="shared" si="93"/>
        <v/>
      </c>
      <c r="AK92" s="294" t="str">
        <f t="shared" si="94"/>
        <v/>
      </c>
      <c r="AL92" s="294" t="str">
        <f t="shared" si="95"/>
        <v/>
      </c>
      <c r="AM92" s="294" t="str">
        <f t="shared" si="96"/>
        <v/>
      </c>
      <c r="AN92" s="294" t="str">
        <f t="shared" si="97"/>
        <v/>
      </c>
      <c r="AO92" s="295">
        <v>79</v>
      </c>
      <c r="AP92" s="296"/>
      <c r="AQ92" s="296"/>
      <c r="AR92" s="310" t="str">
        <f t="shared" si="98"/>
        <v/>
      </c>
      <c r="AS92" s="292" t="str">
        <f t="shared" si="99"/>
        <v/>
      </c>
      <c r="AT92" s="292" t="str">
        <f t="shared" si="100"/>
        <v/>
      </c>
      <c r="AU92" s="293" t="str">
        <f t="shared" si="101"/>
        <v/>
      </c>
      <c r="AV92" s="293" t="str">
        <f t="shared" si="102"/>
        <v/>
      </c>
      <c r="AW92" s="293" t="str">
        <f t="shared" si="103"/>
        <v/>
      </c>
      <c r="AX92" s="294" t="str">
        <f t="shared" si="104"/>
        <v/>
      </c>
      <c r="AY92" s="294" t="str">
        <f t="shared" si="105"/>
        <v/>
      </c>
      <c r="AZ92" s="294" t="str">
        <f t="shared" si="106"/>
        <v/>
      </c>
      <c r="BA92" s="294" t="str">
        <f t="shared" si="107"/>
        <v/>
      </c>
      <c r="BB92" s="294" t="str">
        <f t="shared" si="108"/>
        <v/>
      </c>
      <c r="BC92" s="295">
        <v>79</v>
      </c>
      <c r="BD92" s="297"/>
      <c r="BE92" s="297"/>
      <c r="BF92" s="309" t="str">
        <f t="shared" si="109"/>
        <v/>
      </c>
      <c r="BG92" s="292" t="str">
        <f t="shared" si="110"/>
        <v/>
      </c>
      <c r="BH92" s="292" t="str">
        <f t="shared" si="111"/>
        <v/>
      </c>
      <c r="BI92" s="292" t="str">
        <f t="shared" si="112"/>
        <v/>
      </c>
      <c r="BJ92" s="293" t="str">
        <f t="shared" si="113"/>
        <v/>
      </c>
      <c r="BK92" s="293" t="str">
        <f t="shared" si="114"/>
        <v/>
      </c>
      <c r="BL92" s="293" t="str">
        <f t="shared" si="115"/>
        <v/>
      </c>
      <c r="BM92" s="293" t="str">
        <f t="shared" si="116"/>
        <v/>
      </c>
      <c r="BN92" s="293" t="str">
        <f t="shared" si="117"/>
        <v/>
      </c>
      <c r="BO92" s="293" t="str">
        <f t="shared" si="118"/>
        <v/>
      </c>
      <c r="BP92" s="294" t="str">
        <f t="shared" si="119"/>
        <v/>
      </c>
      <c r="BQ92" s="295">
        <v>79</v>
      </c>
      <c r="BR92" s="296"/>
      <c r="BS92" s="296"/>
      <c r="BT92" s="309" t="str">
        <f t="shared" si="120"/>
        <v/>
      </c>
      <c r="BU92" s="292" t="str">
        <f t="shared" si="121"/>
        <v/>
      </c>
      <c r="BV92" s="292" t="str">
        <f t="shared" si="122"/>
        <v/>
      </c>
      <c r="BW92" s="292" t="str">
        <f t="shared" si="123"/>
        <v/>
      </c>
      <c r="BX92" s="293" t="str">
        <f t="shared" si="124"/>
        <v/>
      </c>
      <c r="BY92" s="293" t="str">
        <f t="shared" si="125"/>
        <v/>
      </c>
      <c r="BZ92" s="294" t="str">
        <f t="shared" si="126"/>
        <v/>
      </c>
      <c r="CA92" s="294" t="str">
        <f t="shared" si="127"/>
        <v/>
      </c>
      <c r="CB92" s="294" t="str">
        <f t="shared" si="128"/>
        <v/>
      </c>
      <c r="CC92" s="294" t="str">
        <f t="shared" si="129"/>
        <v/>
      </c>
      <c r="CD92" s="294" t="str">
        <f t="shared" si="130"/>
        <v/>
      </c>
      <c r="CE92" s="295">
        <v>79</v>
      </c>
      <c r="CF92" s="203"/>
      <c r="CG92" s="203"/>
      <c r="CH92" s="203"/>
      <c r="CI92" s="203"/>
      <c r="CJ92" s="203"/>
      <c r="CK92" s="203"/>
      <c r="CL92" s="203"/>
      <c r="CM92" s="203"/>
      <c r="CN92" s="203"/>
      <c r="CO92" s="203"/>
      <c r="CP92" s="203"/>
      <c r="CQ92" s="203"/>
      <c r="CR92" s="203"/>
      <c r="CS92" s="254" t="str">
        <f>IFERROR(IF(AND('Classificação geral'!$H85="FEM",'Classificação geral'!$I85=1,'Classificação geral'!G85="Tapete"),'Classificação geral'!A85,""),"")</f>
        <v/>
      </c>
      <c r="CT92" s="254" t="str">
        <f>IFERROR(IF(AND('Classificação geral'!$H85="FEM",'Classificação geral'!$I85=1,'Classificação geral'!G85="Tapete"),'Classificação geral'!$B85,""),"")</f>
        <v/>
      </c>
      <c r="CU92" s="255" t="str">
        <f>IF($CT92='Classificação geral'!$B85,'Classificação geral'!$C85,"")</f>
        <v/>
      </c>
      <c r="CV92" s="255" t="str">
        <f>IF($CT92='Classificação geral'!$B85,'Classificação geral'!$D85,"")</f>
        <v/>
      </c>
      <c r="CW92" s="255" t="str">
        <f>IF($CT92='Classificação geral'!$B85,'Classificação geral'!$H85,"")</f>
        <v/>
      </c>
      <c r="CX92" s="255" t="str">
        <f>IF($CW92='Classificação geral'!$H85,'Classificação geral'!$I85,"")</f>
        <v/>
      </c>
      <c r="CY92" s="255" t="str">
        <f>IF($CX92='Classificação geral'!$I85,'Classificação geral'!$AA85,"")</f>
        <v/>
      </c>
      <c r="CZ92" s="255" t="str">
        <f>IF($CX92='Classificação geral'!$I85,'Classificação geral'!$AC85,"")</f>
        <v/>
      </c>
      <c r="DA92" s="255" t="str">
        <f>IF($CX92='Classificação geral'!$I85,'Classificação geral'!$AD85,"")</f>
        <v/>
      </c>
      <c r="DB92" s="255" t="str">
        <f>IF($CX92='Classificação geral'!$I85,'Classificação geral'!$M85,"")</f>
        <v/>
      </c>
      <c r="DC92" s="255" t="str">
        <f>IF($CX92='Classificação geral'!$I85,'Classificação geral'!$AH85,"")</f>
        <v/>
      </c>
      <c r="DD92" s="256" t="str">
        <f>IFERROR(RANK(DC92,DC:DC,0)+ COUNTIF($DC$12:DC91,DC92),"")</f>
        <v/>
      </c>
      <c r="DF92" s="254" t="str">
        <f>IFERROR(IF(AND('Classificação geral'!$H85="mas",'Classificação geral'!$I85=1,'Classificação geral'!$G85="Tapete"),'Classificação geral'!$A85,""),"")</f>
        <v/>
      </c>
      <c r="DG92" s="254" t="str">
        <f>IFERROR(IF(AND('Classificação geral'!$H85="mas",'Classificação geral'!$I85=1,'Classificação geral'!$G85="Tapete"),'Classificação geral'!$B85,""),"")</f>
        <v/>
      </c>
      <c r="DH92" s="255" t="str">
        <f>IF($DG92='Classificação geral'!$B85,'Classificação geral'!$C85,"")</f>
        <v/>
      </c>
      <c r="DI92" s="255" t="str">
        <f>IF($DG92='Classificação geral'!$B85,'Classificação geral'!$D85,"")</f>
        <v/>
      </c>
      <c r="DJ92" s="255" t="str">
        <f>IF($DG92='Classificação geral'!$B85,'Classificação geral'!$H85,"")</f>
        <v/>
      </c>
      <c r="DK92" s="254" t="str">
        <f>IFERROR(IF(AND($DJ92="mas",'Classificação geral'!$I85=1),'Classificação geral'!I85,""),"")</f>
        <v/>
      </c>
      <c r="DL92" s="254" t="str">
        <f>IFERROR(IF(AND($DJ92="mas",'Classificação geral'!$I85=1),'Classificação geral'!AA85,""),"")</f>
        <v/>
      </c>
      <c r="DM92" s="254" t="str">
        <f>IFERROR(IF(AND($DJ92="mas",'Classificação geral'!$I85=1),'Classificação geral'!AC85,""),"")</f>
        <v/>
      </c>
      <c r="DN92" s="254" t="str">
        <f>IFERROR(IF(AND($DJ92="mas",'Classificação geral'!$I85=1),'Classificação geral'!AD85,""),"")</f>
        <v/>
      </c>
      <c r="DO92" s="254" t="str">
        <f>IFERROR(IF(AND($DJ92="mas",'Classificação geral'!$I85=1),'Classificação geral'!M85,""),"")</f>
        <v/>
      </c>
      <c r="DP92" s="254" t="str">
        <f>IFERROR(IF(AND($DJ92="mas",'Classificação geral'!$I85=1),'Classificação geral'!AH85,""),"")</f>
        <v/>
      </c>
      <c r="DQ92" s="256" t="str">
        <f>IFERROR(RANK(DP92,DP:DP,0)+ COUNTIF($DP$12:DP91,DP92),"")</f>
        <v/>
      </c>
      <c r="DS92" s="254" t="str">
        <f>IFERROR(IF(AND('Classificação geral'!$H85="fem",'Classificação geral'!$I85=2,'Classificação geral'!$G85="Tapete"),'Classificação geral'!$A85,""),"")</f>
        <v/>
      </c>
      <c r="DT92" s="254" t="str">
        <f>IFERROR(IF(AND('Classificação geral'!$H85="fem",'Classificação geral'!$I85=2,'Classificação geral'!$G85="Tapete"),'Classificação geral'!$B85,""),"")</f>
        <v/>
      </c>
      <c r="DU92" s="255" t="str">
        <f>IF($DT92='Classificação geral'!$B85,'Classificação geral'!$C85,"")</f>
        <v/>
      </c>
      <c r="DV92" s="255" t="str">
        <f>IF($DT92='Classificação geral'!$B85,'Classificação geral'!$D85,"")</f>
        <v/>
      </c>
      <c r="DW92" s="255" t="str">
        <f>IF($DT92='Classificação geral'!$B85,'Classificação geral'!$H85,"")</f>
        <v/>
      </c>
      <c r="DX92" s="254" t="str">
        <f>IFERROR(IF(AND($DW92="fem",'Classificação geral'!$I85=2),'Classificação geral'!I85,""),"")</f>
        <v/>
      </c>
      <c r="DY92" s="254" t="str">
        <f>IFERROR(IF(AND($DW92="fem",'Classificação geral'!$I85=2),'Classificação geral'!AA85,""),"")</f>
        <v/>
      </c>
      <c r="DZ92" s="254" t="str">
        <f>IFERROR(IF(AND($DW92="fem",'Classificação geral'!$I85=2),'Classificação geral'!AC85,""),"")</f>
        <v/>
      </c>
      <c r="EA92" s="254" t="str">
        <f>IFERROR(IF(AND($DW92="fem",'Classificação geral'!$I85=2),'Classificação geral'!AD85,""),"")</f>
        <v/>
      </c>
      <c r="EB92" s="254" t="str">
        <f>IFERROR(IF(AND($DW92="fem",'Classificação geral'!$I85=2),'Classificação geral'!M85,""),"")</f>
        <v/>
      </c>
      <c r="EC92" s="254" t="str">
        <f>IFERROR(IF(AND($DW92="fem",'Classificação geral'!$I85=2),'Classificação geral'!AH85,""),"")</f>
        <v/>
      </c>
      <c r="ED92" s="256" t="str">
        <f>IFERROR(RANK(EC92,EC:EC,0)+ COUNTIF(EC$12:$EC90,EC92),"")</f>
        <v/>
      </c>
      <c r="EE92" s="244"/>
      <c r="EF92" s="254" t="str">
        <f>IFERROR(IF(AND('Classificação geral'!$H85="mas",'Classificação geral'!$I85=2,'Classificação geral'!$G85="Tapete"),'Classificação geral'!$A85,""),"")</f>
        <v/>
      </c>
      <c r="EG92" s="254" t="str">
        <f>IFERROR(IF(AND('Classificação geral'!$H85="mas",'Classificação geral'!$I85=2,'Classificação geral'!$G85="Tapete"),'Classificação geral'!$B85,""),"")</f>
        <v/>
      </c>
      <c r="EH92" s="255" t="str">
        <f>IF($EG92='Classificação geral'!$B85,'Classificação geral'!$C85,"")</f>
        <v/>
      </c>
      <c r="EI92" s="255" t="str">
        <f>IF($EG92='Classificação geral'!$B85,'Classificação geral'!$D85,"")</f>
        <v/>
      </c>
      <c r="EJ92" s="255" t="str">
        <f>IF($EG92='Classificação geral'!$B85,'Classificação geral'!$H85,"")</f>
        <v/>
      </c>
      <c r="EK92" s="254" t="str">
        <f>IFERROR(IF(AND($EJ92="mas",'Classificação geral'!$I85=2),'Classificação geral'!I85,""),"")</f>
        <v/>
      </c>
      <c r="EL92" s="254" t="str">
        <f>IFERROR(IF(AND($EJ92="mas",'Classificação geral'!$I85=2),'Classificação geral'!AA85,""),"")</f>
        <v/>
      </c>
      <c r="EM92" s="254" t="str">
        <f>IFERROR(IF(AND($EJ92="mas",'Classificação geral'!$I85=2),'Classificação geral'!AC85,""),"")</f>
        <v/>
      </c>
      <c r="EN92" s="254" t="str">
        <f>IFERROR(IF(AND($EJ92="mas",'Classificação geral'!$I85=2),'Classificação geral'!AD85,""),"")</f>
        <v/>
      </c>
      <c r="EO92" s="254" t="str">
        <f>IFERROR(IF(AND($EJ92="mas",'Classificação geral'!$I85=2),'Classificação geral'!M85,""),"")</f>
        <v/>
      </c>
      <c r="EP92" s="254" t="str">
        <f>IFERROR(IF(AND($EJ92="mas",'Classificação geral'!$I85=2),'Classificação geral'!AH85,""),"")</f>
        <v/>
      </c>
      <c r="EQ92" s="256" t="str">
        <f>IFERROR(RANK(EP92,EP:EP,0)+ COUNTIF($EP$12:EP$12,EP92),"")</f>
        <v/>
      </c>
      <c r="ER92" s="244"/>
      <c r="ES92" s="254" t="str">
        <f>IFERROR(IF(AND('Classificação geral'!$H85="fem",'Classificação geral'!$I85=3,'Classificação geral'!$G85="Tapete"),'Classificação geral'!$A85,""),"")</f>
        <v/>
      </c>
      <c r="ET92" s="254" t="str">
        <f>IFERROR(IF(AND('Classificação geral'!$H85="fem",'Classificação geral'!$I85=3,'Classificação geral'!$G85="Tapete"),'Classificação geral'!$B85,""),"")</f>
        <v/>
      </c>
      <c r="EU92" s="255" t="str">
        <f>IF($ET92='Classificação geral'!$B85,'Classificação geral'!$C85,"")</f>
        <v/>
      </c>
      <c r="EV92" s="255" t="str">
        <f>IF($ET92='Classificação geral'!$B85,'Classificação geral'!$D85,"")</f>
        <v/>
      </c>
      <c r="EW92" s="255" t="str">
        <f>IF($ET92='Classificação geral'!$B85,'Classificação geral'!$H85,"")</f>
        <v/>
      </c>
      <c r="EX92" s="255" t="str">
        <f>IF($EW92='Classificação geral'!$H85,'Classificação geral'!$I85,"")</f>
        <v/>
      </c>
      <c r="EY92" s="255" t="str">
        <f>IF($EX92='Classificação geral'!$I85,'Classificação geral'!$AA85,"")</f>
        <v/>
      </c>
      <c r="EZ92" s="255" t="str">
        <f>IF($EX92='Classificação geral'!$I85,'Classificação geral'!$AC85,"")</f>
        <v/>
      </c>
      <c r="FA92" s="255" t="str">
        <f>IF($EX92='Classificação geral'!$I85,'Classificação geral'!$AD85,"")</f>
        <v/>
      </c>
      <c r="FB92" s="255" t="str">
        <f>IF($EX92='Classificação geral'!$I85,'Classificação geral'!$M85,"")</f>
        <v/>
      </c>
      <c r="FC92" s="255" t="str">
        <f>IF($EX92='Classificação geral'!$I85,'Classificação geral'!$AH85,"")</f>
        <v/>
      </c>
      <c r="FD92" s="256" t="str">
        <f>IFERROR(RANK(FC92,FC:FC,0)+ COUNTIF($FC$12:FC90,FC92),"")</f>
        <v/>
      </c>
      <c r="FE92" s="244"/>
      <c r="FF92" s="254" t="str">
        <f>IFERROR(IF(AND('Classificação geral'!$H85="mas",'Classificação geral'!$I85=3,'Classificação geral'!$G85="Tapete"),'Classificação geral'!$A85,""),"")</f>
        <v/>
      </c>
      <c r="FG92" s="254" t="str">
        <f>IFERROR(IF(AND('Classificação geral'!$H85="mas",'Classificação geral'!$I85=3,'Classificação geral'!$G85="Tapete"),'Classificação geral'!$B85,""),"")</f>
        <v/>
      </c>
      <c r="FH92" s="255" t="str">
        <f>IF($FG92='Classificação geral'!$B85,'Classificação geral'!$C85,"")</f>
        <v/>
      </c>
      <c r="FI92" s="255" t="str">
        <f>IF($FG92='Classificação geral'!$B85,'Classificação geral'!$D85,"")</f>
        <v/>
      </c>
      <c r="FJ92" s="255" t="str">
        <f>IF($FG92='Classificação geral'!$B85,'Classificação geral'!$H85,"")</f>
        <v/>
      </c>
      <c r="FK92" s="254" t="str">
        <f>IFERROR(IF(AND($FJ92="mas",'Classificação geral'!$I85=3),'Classificação geral'!I85,""),"")</f>
        <v/>
      </c>
      <c r="FL92" s="254" t="str">
        <f>IFERROR(IF(AND($FJ92="mas",'Classificação geral'!$I85=3),'Classificação geral'!AA85,""),"")</f>
        <v/>
      </c>
      <c r="FM92" s="254" t="str">
        <f>IFERROR(IF(AND($FJ92="mas",'Classificação geral'!$I85=3),'Classificação geral'!AC85,""),"")</f>
        <v/>
      </c>
      <c r="FN92" s="254" t="str">
        <f>IFERROR(IF(AND($FJ92="mas",'Classificação geral'!$I85=3),'Classificação geral'!AD85,""),"")</f>
        <v/>
      </c>
      <c r="FO92" s="254" t="str">
        <f>IFERROR(IF(AND($FJ92="mas",'Classificação geral'!$I85=3),'Classificação geral'!M85,""),"")</f>
        <v/>
      </c>
      <c r="FP92" s="254" t="str">
        <f>IFERROR(IF(AND($FJ92="mas",'Classificação geral'!$I85=3),'Classificação geral'!AH85,""),"")</f>
        <v/>
      </c>
      <c r="FQ92" s="256" t="str">
        <f>IFERROR(RANK(FP92,FP:FP,0)+ COUNTIF(FP$12:$FP90,FP92),"")</f>
        <v/>
      </c>
    </row>
    <row r="93" spans="1:173" s="209" customFormat="1" ht="24.75" customHeight="1" x14ac:dyDescent="0.5">
      <c r="A93" s="204"/>
      <c r="B93" s="395"/>
      <c r="C93" s="292" t="str">
        <f t="shared" si="66"/>
        <v/>
      </c>
      <c r="D93" s="292" t="str">
        <f t="shared" si="67"/>
        <v/>
      </c>
      <c r="E93" s="292" t="str">
        <f t="shared" si="68"/>
        <v/>
      </c>
      <c r="F93" s="293" t="str">
        <f t="shared" si="69"/>
        <v/>
      </c>
      <c r="G93" s="293" t="str">
        <f t="shared" si="70"/>
        <v/>
      </c>
      <c r="H93" s="294" t="str">
        <f t="shared" si="71"/>
        <v/>
      </c>
      <c r="I93" s="294" t="str">
        <f t="shared" si="72"/>
        <v/>
      </c>
      <c r="J93" s="294" t="str">
        <f t="shared" si="73"/>
        <v/>
      </c>
      <c r="K93" s="294" t="str">
        <f t="shared" si="74"/>
        <v/>
      </c>
      <c r="L93" s="294" t="str">
        <f t="shared" si="75"/>
        <v/>
      </c>
      <c r="M93" s="295">
        <v>80</v>
      </c>
      <c r="N93" s="296"/>
      <c r="O93" s="296"/>
      <c r="P93" s="309" t="str">
        <f t="shared" si="76"/>
        <v/>
      </c>
      <c r="Q93" s="292" t="str">
        <f t="shared" si="77"/>
        <v/>
      </c>
      <c r="R93" s="292" t="str">
        <f t="shared" si="78"/>
        <v/>
      </c>
      <c r="S93" s="292" t="str">
        <f t="shared" si="79"/>
        <v/>
      </c>
      <c r="T93" s="293" t="str">
        <f t="shared" si="80"/>
        <v/>
      </c>
      <c r="U93" s="293" t="str">
        <f t="shared" si="81"/>
        <v/>
      </c>
      <c r="V93" s="294" t="str">
        <f t="shared" si="82"/>
        <v/>
      </c>
      <c r="W93" s="294" t="str">
        <f t="shared" si="83"/>
        <v/>
      </c>
      <c r="X93" s="294" t="str">
        <f t="shared" si="84"/>
        <v/>
      </c>
      <c r="Y93" s="294" t="str">
        <f t="shared" si="85"/>
        <v/>
      </c>
      <c r="Z93" s="294" t="str">
        <f t="shared" si="86"/>
        <v/>
      </c>
      <c r="AA93" s="295">
        <v>80</v>
      </c>
      <c r="AB93" s="296"/>
      <c r="AC93" s="297"/>
      <c r="AD93" s="310" t="str">
        <f t="shared" si="87"/>
        <v/>
      </c>
      <c r="AE93" s="292" t="str">
        <f t="shared" si="88"/>
        <v/>
      </c>
      <c r="AF93" s="292" t="str">
        <f t="shared" si="89"/>
        <v/>
      </c>
      <c r="AG93" s="293" t="str">
        <f t="shared" si="90"/>
        <v/>
      </c>
      <c r="AH93" s="293" t="str">
        <f t="shared" si="91"/>
        <v/>
      </c>
      <c r="AI93" s="293" t="str">
        <f t="shared" si="92"/>
        <v/>
      </c>
      <c r="AJ93" s="294" t="str">
        <f t="shared" si="93"/>
        <v/>
      </c>
      <c r="AK93" s="294" t="str">
        <f t="shared" si="94"/>
        <v/>
      </c>
      <c r="AL93" s="294" t="str">
        <f t="shared" si="95"/>
        <v/>
      </c>
      <c r="AM93" s="294" t="str">
        <f t="shared" si="96"/>
        <v/>
      </c>
      <c r="AN93" s="294" t="str">
        <f t="shared" si="97"/>
        <v/>
      </c>
      <c r="AO93" s="295">
        <v>80</v>
      </c>
      <c r="AP93" s="296"/>
      <c r="AQ93" s="296"/>
      <c r="AR93" s="310" t="str">
        <f t="shared" si="98"/>
        <v/>
      </c>
      <c r="AS93" s="292" t="str">
        <f t="shared" si="99"/>
        <v/>
      </c>
      <c r="AT93" s="292" t="str">
        <f t="shared" si="100"/>
        <v/>
      </c>
      <c r="AU93" s="293" t="str">
        <f t="shared" si="101"/>
        <v/>
      </c>
      <c r="AV93" s="293" t="str">
        <f t="shared" si="102"/>
        <v/>
      </c>
      <c r="AW93" s="293" t="str">
        <f t="shared" si="103"/>
        <v/>
      </c>
      <c r="AX93" s="294" t="str">
        <f t="shared" si="104"/>
        <v/>
      </c>
      <c r="AY93" s="294" t="str">
        <f t="shared" si="105"/>
        <v/>
      </c>
      <c r="AZ93" s="294" t="str">
        <f t="shared" si="106"/>
        <v/>
      </c>
      <c r="BA93" s="294" t="str">
        <f t="shared" si="107"/>
        <v/>
      </c>
      <c r="BB93" s="294" t="str">
        <f t="shared" si="108"/>
        <v/>
      </c>
      <c r="BC93" s="295">
        <v>80</v>
      </c>
      <c r="BD93" s="297"/>
      <c r="BE93" s="297"/>
      <c r="BF93" s="309" t="str">
        <f t="shared" si="109"/>
        <v/>
      </c>
      <c r="BG93" s="292" t="str">
        <f t="shared" si="110"/>
        <v/>
      </c>
      <c r="BH93" s="292" t="str">
        <f t="shared" si="111"/>
        <v/>
      </c>
      <c r="BI93" s="292" t="str">
        <f t="shared" si="112"/>
        <v/>
      </c>
      <c r="BJ93" s="293" t="str">
        <f t="shared" si="113"/>
        <v/>
      </c>
      <c r="BK93" s="293" t="str">
        <f t="shared" si="114"/>
        <v/>
      </c>
      <c r="BL93" s="293" t="str">
        <f t="shared" si="115"/>
        <v/>
      </c>
      <c r="BM93" s="293" t="str">
        <f t="shared" si="116"/>
        <v/>
      </c>
      <c r="BN93" s="293" t="str">
        <f t="shared" si="117"/>
        <v/>
      </c>
      <c r="BO93" s="293" t="str">
        <f t="shared" si="118"/>
        <v/>
      </c>
      <c r="BP93" s="294" t="str">
        <f t="shared" si="119"/>
        <v/>
      </c>
      <c r="BQ93" s="295">
        <v>80</v>
      </c>
      <c r="BR93" s="296"/>
      <c r="BS93" s="296"/>
      <c r="BT93" s="309" t="str">
        <f t="shared" si="120"/>
        <v/>
      </c>
      <c r="BU93" s="292" t="str">
        <f t="shared" si="121"/>
        <v/>
      </c>
      <c r="BV93" s="292" t="str">
        <f t="shared" si="122"/>
        <v/>
      </c>
      <c r="BW93" s="292" t="str">
        <f t="shared" si="123"/>
        <v/>
      </c>
      <c r="BX93" s="293" t="str">
        <f t="shared" si="124"/>
        <v/>
      </c>
      <c r="BY93" s="293" t="str">
        <f t="shared" si="125"/>
        <v/>
      </c>
      <c r="BZ93" s="294" t="str">
        <f t="shared" si="126"/>
        <v/>
      </c>
      <c r="CA93" s="294" t="str">
        <f t="shared" si="127"/>
        <v/>
      </c>
      <c r="CB93" s="294" t="str">
        <f t="shared" si="128"/>
        <v/>
      </c>
      <c r="CC93" s="294" t="str">
        <f t="shared" si="129"/>
        <v/>
      </c>
      <c r="CD93" s="294" t="str">
        <f t="shared" si="130"/>
        <v/>
      </c>
      <c r="CE93" s="295">
        <v>80</v>
      </c>
      <c r="CF93" s="203"/>
      <c r="CG93" s="203"/>
      <c r="CH93" s="203"/>
      <c r="CI93" s="203"/>
      <c r="CJ93" s="203"/>
      <c r="CK93" s="203"/>
      <c r="CL93" s="203"/>
      <c r="CM93" s="203"/>
      <c r="CN93" s="203"/>
      <c r="CO93" s="203"/>
      <c r="CP93" s="203"/>
      <c r="CQ93" s="203"/>
      <c r="CR93" s="203"/>
      <c r="CS93" s="254" t="str">
        <f>IFERROR(IF(AND('Classificação geral'!$H86="FEM",'Classificação geral'!$I86=1,'Classificação geral'!G86="Tapete"),'Classificação geral'!A86,""),"")</f>
        <v/>
      </c>
      <c r="CT93" s="254" t="str">
        <f>IFERROR(IF(AND('Classificação geral'!$H86="FEM",'Classificação geral'!$I86=1,'Classificação geral'!G86="Tapete"),'Classificação geral'!$B86,""),"")</f>
        <v/>
      </c>
      <c r="CU93" s="255" t="str">
        <f>IF($CT93='Classificação geral'!$B86,'Classificação geral'!$C86,"")</f>
        <v/>
      </c>
      <c r="CV93" s="255" t="str">
        <f>IF($CT93='Classificação geral'!$B86,'Classificação geral'!$D86,"")</f>
        <v/>
      </c>
      <c r="CW93" s="255" t="str">
        <f>IF($CT93='Classificação geral'!$B86,'Classificação geral'!$H86,"")</f>
        <v/>
      </c>
      <c r="CX93" s="255" t="str">
        <f>IF($CW93='Classificação geral'!$H86,'Classificação geral'!$I86,"")</f>
        <v/>
      </c>
      <c r="CY93" s="255" t="str">
        <f>IF($CX93='Classificação geral'!$I86,'Classificação geral'!$AA86,"")</f>
        <v/>
      </c>
      <c r="CZ93" s="255" t="str">
        <f>IF($CX93='Classificação geral'!$I86,'Classificação geral'!$AC86,"")</f>
        <v/>
      </c>
      <c r="DA93" s="255" t="str">
        <f>IF($CX93='Classificação geral'!$I86,'Classificação geral'!$AD86,"")</f>
        <v/>
      </c>
      <c r="DB93" s="255" t="str">
        <f>IF($CX93='Classificação geral'!$I86,'Classificação geral'!$M86,"")</f>
        <v/>
      </c>
      <c r="DC93" s="255" t="str">
        <f>IF($CX93='Classificação geral'!$I86,'Classificação geral'!$AH86,"")</f>
        <v/>
      </c>
      <c r="DD93" s="256" t="str">
        <f>IFERROR(RANK(DC93,DC:DC,0)+ COUNTIF($DC$12:DC92,DC93),"")</f>
        <v/>
      </c>
      <c r="DF93" s="254" t="str">
        <f>IFERROR(IF(AND('Classificação geral'!$H86="mas",'Classificação geral'!$I86=1,'Classificação geral'!$G86="Tapete"),'Classificação geral'!$A86,""),"")</f>
        <v/>
      </c>
      <c r="DG93" s="254" t="str">
        <f>IFERROR(IF(AND('Classificação geral'!$H86="mas",'Classificação geral'!$I86=1,'Classificação geral'!$G86="Tapete"),'Classificação geral'!$B86,""),"")</f>
        <v/>
      </c>
      <c r="DH93" s="255" t="str">
        <f>IF($DG93='Classificação geral'!$B86,'Classificação geral'!$C86,"")</f>
        <v/>
      </c>
      <c r="DI93" s="255" t="str">
        <f>IF($DG93='Classificação geral'!$B86,'Classificação geral'!$D86,"")</f>
        <v/>
      </c>
      <c r="DJ93" s="255" t="str">
        <f>IF($DG93='Classificação geral'!$B86,'Classificação geral'!$H86,"")</f>
        <v/>
      </c>
      <c r="DK93" s="254" t="str">
        <f>IFERROR(IF(AND($DJ93="mas",'Classificação geral'!$I86=1),'Classificação geral'!I86,""),"")</f>
        <v/>
      </c>
      <c r="DL93" s="254" t="str">
        <f>IFERROR(IF(AND($DJ93="mas",'Classificação geral'!$I86=1),'Classificação geral'!AA86,""),"")</f>
        <v/>
      </c>
      <c r="DM93" s="254" t="str">
        <f>IFERROR(IF(AND($DJ93="mas",'Classificação geral'!$I86=1),'Classificação geral'!AC86,""),"")</f>
        <v/>
      </c>
      <c r="DN93" s="254" t="str">
        <f>IFERROR(IF(AND($DJ93="mas",'Classificação geral'!$I86=1),'Classificação geral'!AD86,""),"")</f>
        <v/>
      </c>
      <c r="DO93" s="254" t="str">
        <f>IFERROR(IF(AND($DJ93="mas",'Classificação geral'!$I86=1),'Classificação geral'!M86,""),"")</f>
        <v/>
      </c>
      <c r="DP93" s="254" t="str">
        <f>IFERROR(IF(AND($DJ93="mas",'Classificação geral'!$I86=1),'Classificação geral'!AH86,""),"")</f>
        <v/>
      </c>
      <c r="DQ93" s="256" t="str">
        <f>IFERROR(RANK(DP93,DP:DP,0)+ COUNTIF($DP$12:DP92,DP93),"")</f>
        <v/>
      </c>
      <c r="DS93" s="254" t="str">
        <f>IFERROR(IF(AND('Classificação geral'!$H86="fem",'Classificação geral'!$I86=2,'Classificação geral'!$G86="Tapete"),'Classificação geral'!$A86,""),"")</f>
        <v/>
      </c>
      <c r="DT93" s="254" t="str">
        <f>IFERROR(IF(AND('Classificação geral'!$H86="fem",'Classificação geral'!$I86=2,'Classificação geral'!$G86="Tapete"),'Classificação geral'!$B86,""),"")</f>
        <v/>
      </c>
      <c r="DU93" s="255" t="str">
        <f>IF($DT93='Classificação geral'!$B86,'Classificação geral'!$C86,"")</f>
        <v/>
      </c>
      <c r="DV93" s="255" t="str">
        <f>IF($DT93='Classificação geral'!$B86,'Classificação geral'!$D86,"")</f>
        <v/>
      </c>
      <c r="DW93" s="255" t="str">
        <f>IF($DT93='Classificação geral'!$B86,'Classificação geral'!$H86,"")</f>
        <v/>
      </c>
      <c r="DX93" s="254" t="str">
        <f>IFERROR(IF(AND($DW93="fem",'Classificação geral'!$I86=2),'Classificação geral'!I86,""),"")</f>
        <v/>
      </c>
      <c r="DY93" s="254" t="str">
        <f>IFERROR(IF(AND($DW93="fem",'Classificação geral'!$I86=2),'Classificação geral'!AA86,""),"")</f>
        <v/>
      </c>
      <c r="DZ93" s="254" t="str">
        <f>IFERROR(IF(AND($DW93="fem",'Classificação geral'!$I86=2),'Classificação geral'!AC86,""),"")</f>
        <v/>
      </c>
      <c r="EA93" s="254" t="str">
        <f>IFERROR(IF(AND($DW93="fem",'Classificação geral'!$I86=2),'Classificação geral'!AD86,""),"")</f>
        <v/>
      </c>
      <c r="EB93" s="254" t="str">
        <f>IFERROR(IF(AND($DW93="fem",'Classificação geral'!$I86=2),'Classificação geral'!M86,""),"")</f>
        <v/>
      </c>
      <c r="EC93" s="254" t="str">
        <f>IFERROR(IF(AND($DW93="fem",'Classificação geral'!$I86=2),'Classificação geral'!AH86,""),"")</f>
        <v/>
      </c>
      <c r="ED93" s="256" t="str">
        <f>IFERROR(RANK(EC93,EC:EC,0)+ COUNTIF(EC$12:$EC91,EC93),"")</f>
        <v/>
      </c>
      <c r="EE93" s="244"/>
      <c r="EF93" s="254" t="str">
        <f>IFERROR(IF(AND('Classificação geral'!$H86="mas",'Classificação geral'!$I86=2,'Classificação geral'!$G86="Tapete"),'Classificação geral'!$A86,""),"")</f>
        <v/>
      </c>
      <c r="EG93" s="254" t="str">
        <f>IFERROR(IF(AND('Classificação geral'!$H86="mas",'Classificação geral'!$I86=2,'Classificação geral'!$G86="Tapete"),'Classificação geral'!$B86,""),"")</f>
        <v/>
      </c>
      <c r="EH93" s="255" t="str">
        <f>IF($EG93='Classificação geral'!$B86,'Classificação geral'!$C86,"")</f>
        <v/>
      </c>
      <c r="EI93" s="255" t="str">
        <f>IF($EG93='Classificação geral'!$B86,'Classificação geral'!$D86,"")</f>
        <v/>
      </c>
      <c r="EJ93" s="255" t="str">
        <f>IF($EG93='Classificação geral'!$B86,'Classificação geral'!$H86,"")</f>
        <v/>
      </c>
      <c r="EK93" s="254" t="str">
        <f>IFERROR(IF(AND($EJ93="mas",'Classificação geral'!$I86=2),'Classificação geral'!I86,""),"")</f>
        <v/>
      </c>
      <c r="EL93" s="254" t="str">
        <f>IFERROR(IF(AND($EJ93="mas",'Classificação geral'!$I86=2),'Classificação geral'!AA86,""),"")</f>
        <v/>
      </c>
      <c r="EM93" s="254" t="str">
        <f>IFERROR(IF(AND($EJ93="mas",'Classificação geral'!$I86=2),'Classificação geral'!AC86,""),"")</f>
        <v/>
      </c>
      <c r="EN93" s="254" t="str">
        <f>IFERROR(IF(AND($EJ93="mas",'Classificação geral'!$I86=2),'Classificação geral'!AD86,""),"")</f>
        <v/>
      </c>
      <c r="EO93" s="254" t="str">
        <f>IFERROR(IF(AND($EJ93="mas",'Classificação geral'!$I86=2),'Classificação geral'!M86,""),"")</f>
        <v/>
      </c>
      <c r="EP93" s="254" t="str">
        <f>IFERROR(IF(AND($EJ93="mas",'Classificação geral'!$I86=2),'Classificação geral'!AH86,""),"")</f>
        <v/>
      </c>
      <c r="EQ93" s="256" t="str">
        <f>IFERROR(RANK(EP93,EP:EP,0)+ COUNTIF($EP$12:EP$12,EP93),"")</f>
        <v/>
      </c>
      <c r="ER93" s="244"/>
      <c r="ES93" s="254" t="str">
        <f>IFERROR(IF(AND('Classificação geral'!$H86="fem",'Classificação geral'!$I86=3,'Classificação geral'!$G86="Tapete"),'Classificação geral'!$A86,""),"")</f>
        <v/>
      </c>
      <c r="ET93" s="254" t="str">
        <f>IFERROR(IF(AND('Classificação geral'!$H86="fem",'Classificação geral'!$I86=3,'Classificação geral'!$G86="Tapete"),'Classificação geral'!$B86,""),"")</f>
        <v/>
      </c>
      <c r="EU93" s="255" t="str">
        <f>IF($ET93='Classificação geral'!$B86,'Classificação geral'!$C86,"")</f>
        <v/>
      </c>
      <c r="EV93" s="255" t="str">
        <f>IF($ET93='Classificação geral'!$B86,'Classificação geral'!$D86,"")</f>
        <v/>
      </c>
      <c r="EW93" s="255" t="str">
        <f>IF($ET93='Classificação geral'!$B86,'Classificação geral'!$H86,"")</f>
        <v/>
      </c>
      <c r="EX93" s="255" t="str">
        <f>IF($EW93='Classificação geral'!$H86,'Classificação geral'!$I86,"")</f>
        <v/>
      </c>
      <c r="EY93" s="255" t="str">
        <f>IF($EX93='Classificação geral'!$I86,'Classificação geral'!$AA86,"")</f>
        <v/>
      </c>
      <c r="EZ93" s="255" t="str">
        <f>IF($EX93='Classificação geral'!$I86,'Classificação geral'!$AC86,"")</f>
        <v/>
      </c>
      <c r="FA93" s="255" t="str">
        <f>IF($EX93='Classificação geral'!$I86,'Classificação geral'!$AD86,"")</f>
        <v/>
      </c>
      <c r="FB93" s="255" t="str">
        <f>IF($EX93='Classificação geral'!$I86,'Classificação geral'!$M86,"")</f>
        <v/>
      </c>
      <c r="FC93" s="255" t="str">
        <f>IF($EX93='Classificação geral'!$I86,'Classificação geral'!$AH86,"")</f>
        <v/>
      </c>
      <c r="FD93" s="256" t="str">
        <f>IFERROR(RANK(FC93,FC:FC,0)+ COUNTIF($FC$12:FC91,FC93),"")</f>
        <v/>
      </c>
      <c r="FE93" s="244"/>
      <c r="FF93" s="254" t="str">
        <f>IFERROR(IF(AND('Classificação geral'!$H86="mas",'Classificação geral'!$I86=3,'Classificação geral'!$G86="Tapete"),'Classificação geral'!$A86,""),"")</f>
        <v/>
      </c>
      <c r="FG93" s="254" t="str">
        <f>IFERROR(IF(AND('Classificação geral'!$H86="mas",'Classificação geral'!$I86=3,'Classificação geral'!$G86="Tapete"),'Classificação geral'!$B86,""),"")</f>
        <v/>
      </c>
      <c r="FH93" s="255" t="str">
        <f>IF($FG93='Classificação geral'!$B86,'Classificação geral'!$C86,"")</f>
        <v/>
      </c>
      <c r="FI93" s="255" t="str">
        <f>IF($FG93='Classificação geral'!$B86,'Classificação geral'!$D86,"")</f>
        <v/>
      </c>
      <c r="FJ93" s="255" t="str">
        <f>IF($FG93='Classificação geral'!$B86,'Classificação geral'!$H86,"")</f>
        <v/>
      </c>
      <c r="FK93" s="254" t="str">
        <f>IFERROR(IF(AND($FJ93="mas",'Classificação geral'!$I86=3),'Classificação geral'!I86,""),"")</f>
        <v/>
      </c>
      <c r="FL93" s="254" t="str">
        <f>IFERROR(IF(AND($FJ93="mas",'Classificação geral'!$I86=3),'Classificação geral'!AA86,""),"")</f>
        <v/>
      </c>
      <c r="FM93" s="254" t="str">
        <f>IFERROR(IF(AND($FJ93="mas",'Classificação geral'!$I86=3),'Classificação geral'!AC86,""),"")</f>
        <v/>
      </c>
      <c r="FN93" s="254" t="str">
        <f>IFERROR(IF(AND($FJ93="mas",'Classificação geral'!$I86=3),'Classificação geral'!AD86,""),"")</f>
        <v/>
      </c>
      <c r="FO93" s="254" t="str">
        <f>IFERROR(IF(AND($FJ93="mas",'Classificação geral'!$I86=3),'Classificação geral'!M86,""),"")</f>
        <v/>
      </c>
      <c r="FP93" s="254" t="str">
        <f>IFERROR(IF(AND($FJ93="mas",'Classificação geral'!$I86=3),'Classificação geral'!AH86,""),"")</f>
        <v/>
      </c>
      <c r="FQ93" s="256" t="str">
        <f>IFERROR(RANK(FP93,FP:FP,0)+ COUNTIF(FP$12:$FP91,FP93),"")</f>
        <v/>
      </c>
    </row>
    <row r="94" spans="1:173" s="230" customFormat="1" ht="24.75" customHeight="1" x14ac:dyDescent="0.4">
      <c r="A94" s="221"/>
      <c r="B94" s="233"/>
      <c r="C94" s="292" t="str">
        <f t="shared" si="66"/>
        <v/>
      </c>
      <c r="D94" s="292" t="str">
        <f t="shared" si="67"/>
        <v/>
      </c>
      <c r="E94" s="292" t="str">
        <f t="shared" si="68"/>
        <v/>
      </c>
      <c r="F94" s="293" t="str">
        <f t="shared" si="69"/>
        <v/>
      </c>
      <c r="G94" s="293" t="str">
        <f t="shared" si="70"/>
        <v/>
      </c>
      <c r="H94" s="294" t="str">
        <f t="shared" si="71"/>
        <v/>
      </c>
      <c r="I94" s="294" t="str">
        <f t="shared" si="72"/>
        <v/>
      </c>
      <c r="J94" s="294" t="str">
        <f t="shared" si="73"/>
        <v/>
      </c>
      <c r="K94" s="294" t="str">
        <f t="shared" si="74"/>
        <v/>
      </c>
      <c r="L94" s="294" t="str">
        <f t="shared" si="75"/>
        <v/>
      </c>
      <c r="M94" s="295">
        <v>81</v>
      </c>
      <c r="N94" s="296"/>
      <c r="O94" s="296"/>
      <c r="P94" s="309" t="str">
        <f t="shared" si="76"/>
        <v/>
      </c>
      <c r="Q94" s="292" t="str">
        <f t="shared" si="77"/>
        <v/>
      </c>
      <c r="R94" s="292" t="str">
        <f t="shared" si="78"/>
        <v/>
      </c>
      <c r="S94" s="292" t="str">
        <f t="shared" si="79"/>
        <v/>
      </c>
      <c r="T94" s="293" t="str">
        <f t="shared" si="80"/>
        <v/>
      </c>
      <c r="U94" s="293" t="str">
        <f t="shared" si="81"/>
        <v/>
      </c>
      <c r="V94" s="294" t="str">
        <f t="shared" si="82"/>
        <v/>
      </c>
      <c r="W94" s="294" t="str">
        <f t="shared" si="83"/>
        <v/>
      </c>
      <c r="X94" s="294" t="str">
        <f t="shared" si="84"/>
        <v/>
      </c>
      <c r="Y94" s="294" t="str">
        <f t="shared" si="85"/>
        <v/>
      </c>
      <c r="Z94" s="294" t="str">
        <f t="shared" si="86"/>
        <v/>
      </c>
      <c r="AA94" s="295">
        <v>81</v>
      </c>
      <c r="AB94" s="296"/>
      <c r="AC94" s="297"/>
      <c r="AD94" s="310" t="str">
        <f t="shared" si="87"/>
        <v/>
      </c>
      <c r="AE94" s="292" t="str">
        <f t="shared" si="88"/>
        <v/>
      </c>
      <c r="AF94" s="292" t="str">
        <f t="shared" si="89"/>
        <v/>
      </c>
      <c r="AG94" s="293" t="str">
        <f t="shared" si="90"/>
        <v/>
      </c>
      <c r="AH94" s="293" t="str">
        <f t="shared" si="91"/>
        <v/>
      </c>
      <c r="AI94" s="293" t="str">
        <f t="shared" si="92"/>
        <v/>
      </c>
      <c r="AJ94" s="294" t="str">
        <f t="shared" si="93"/>
        <v/>
      </c>
      <c r="AK94" s="294" t="str">
        <f t="shared" si="94"/>
        <v/>
      </c>
      <c r="AL94" s="294" t="str">
        <f t="shared" si="95"/>
        <v/>
      </c>
      <c r="AM94" s="294" t="str">
        <f t="shared" si="96"/>
        <v/>
      </c>
      <c r="AN94" s="294" t="str">
        <f t="shared" si="97"/>
        <v/>
      </c>
      <c r="AO94" s="295">
        <v>81</v>
      </c>
      <c r="AP94" s="296"/>
      <c r="AQ94" s="296"/>
      <c r="AR94" s="310" t="str">
        <f t="shared" si="98"/>
        <v/>
      </c>
      <c r="AS94" s="292" t="str">
        <f t="shared" si="99"/>
        <v/>
      </c>
      <c r="AT94" s="292" t="str">
        <f t="shared" si="100"/>
        <v/>
      </c>
      <c r="AU94" s="293" t="str">
        <f t="shared" si="101"/>
        <v/>
      </c>
      <c r="AV94" s="293" t="str">
        <f t="shared" si="102"/>
        <v/>
      </c>
      <c r="AW94" s="293" t="str">
        <f t="shared" si="103"/>
        <v/>
      </c>
      <c r="AX94" s="294" t="str">
        <f t="shared" si="104"/>
        <v/>
      </c>
      <c r="AY94" s="294" t="str">
        <f t="shared" si="105"/>
        <v/>
      </c>
      <c r="AZ94" s="294" t="str">
        <f t="shared" si="106"/>
        <v/>
      </c>
      <c r="BA94" s="294" t="str">
        <f t="shared" si="107"/>
        <v/>
      </c>
      <c r="BB94" s="294" t="str">
        <f t="shared" si="108"/>
        <v/>
      </c>
      <c r="BC94" s="295">
        <v>81</v>
      </c>
      <c r="BD94" s="297"/>
      <c r="BE94" s="297"/>
      <c r="BF94" s="309" t="str">
        <f t="shared" si="109"/>
        <v/>
      </c>
      <c r="BG94" s="292" t="str">
        <f t="shared" si="110"/>
        <v/>
      </c>
      <c r="BH94" s="292" t="str">
        <f t="shared" si="111"/>
        <v/>
      </c>
      <c r="BI94" s="292" t="str">
        <f t="shared" si="112"/>
        <v/>
      </c>
      <c r="BJ94" s="293" t="str">
        <f t="shared" si="113"/>
        <v/>
      </c>
      <c r="BK94" s="293" t="str">
        <f t="shared" si="114"/>
        <v/>
      </c>
      <c r="BL94" s="293" t="str">
        <f t="shared" si="115"/>
        <v/>
      </c>
      <c r="BM94" s="293" t="str">
        <f t="shared" si="116"/>
        <v/>
      </c>
      <c r="BN94" s="293" t="str">
        <f t="shared" si="117"/>
        <v/>
      </c>
      <c r="BO94" s="293" t="str">
        <f t="shared" si="118"/>
        <v/>
      </c>
      <c r="BP94" s="294" t="str">
        <f t="shared" si="119"/>
        <v/>
      </c>
      <c r="BQ94" s="295">
        <v>81</v>
      </c>
      <c r="BR94" s="296"/>
      <c r="BS94" s="296"/>
      <c r="BT94" s="309" t="str">
        <f t="shared" si="120"/>
        <v/>
      </c>
      <c r="BU94" s="292" t="str">
        <f t="shared" si="121"/>
        <v/>
      </c>
      <c r="BV94" s="292" t="str">
        <f t="shared" si="122"/>
        <v/>
      </c>
      <c r="BW94" s="292" t="str">
        <f t="shared" si="123"/>
        <v/>
      </c>
      <c r="BX94" s="293" t="str">
        <f t="shared" si="124"/>
        <v/>
      </c>
      <c r="BY94" s="293" t="str">
        <f t="shared" si="125"/>
        <v/>
      </c>
      <c r="BZ94" s="294" t="str">
        <f t="shared" si="126"/>
        <v/>
      </c>
      <c r="CA94" s="294" t="str">
        <f t="shared" si="127"/>
        <v/>
      </c>
      <c r="CB94" s="294" t="str">
        <f t="shared" si="128"/>
        <v/>
      </c>
      <c r="CC94" s="294" t="str">
        <f t="shared" si="129"/>
        <v/>
      </c>
      <c r="CD94" s="294" t="str">
        <f t="shared" si="130"/>
        <v/>
      </c>
      <c r="CE94" s="295">
        <v>81</v>
      </c>
      <c r="CF94" s="224"/>
      <c r="CG94" s="224"/>
      <c r="CH94" s="224"/>
      <c r="CI94" s="224"/>
      <c r="CJ94" s="224"/>
      <c r="CK94" s="224"/>
      <c r="CL94" s="224"/>
      <c r="CM94" s="224"/>
      <c r="CN94" s="224"/>
      <c r="CO94" s="224"/>
      <c r="CP94" s="224"/>
      <c r="CQ94" s="224"/>
      <c r="CR94" s="224"/>
      <c r="CS94" s="254" t="str">
        <f>IFERROR(IF(AND('Classificação geral'!$H87="FEM",'Classificação geral'!$I87=1,'Classificação geral'!G87="Tapete"),'Classificação geral'!A87,""),"")</f>
        <v/>
      </c>
      <c r="CT94" s="254" t="str">
        <f>IFERROR(IF(AND('Classificação geral'!$H87="FEM",'Classificação geral'!$I87=1,'Classificação geral'!G87="Tapete"),'Classificação geral'!$B87,""),"")</f>
        <v/>
      </c>
      <c r="CU94" s="255" t="str">
        <f>IF($CT94='Classificação geral'!$B87,'Classificação geral'!$C87,"")</f>
        <v/>
      </c>
      <c r="CV94" s="255" t="str">
        <f>IF($CT94='Classificação geral'!$B87,'Classificação geral'!$D87,"")</f>
        <v/>
      </c>
      <c r="CW94" s="255" t="str">
        <f>IF($CT94='Classificação geral'!$B87,'Classificação geral'!$H87,"")</f>
        <v/>
      </c>
      <c r="CX94" s="255" t="str">
        <f>IF($CW94='Classificação geral'!$H87,'Classificação geral'!$I87,"")</f>
        <v/>
      </c>
      <c r="CY94" s="255" t="str">
        <f>IF($CX94='Classificação geral'!$I87,'Classificação geral'!$AA87,"")</f>
        <v/>
      </c>
      <c r="CZ94" s="255" t="str">
        <f>IF($CX94='Classificação geral'!$I87,'Classificação geral'!$AC87,"")</f>
        <v/>
      </c>
      <c r="DA94" s="255" t="str">
        <f>IF($CX94='Classificação geral'!$I87,'Classificação geral'!$AD87,"")</f>
        <v/>
      </c>
      <c r="DB94" s="255" t="str">
        <f>IF($CX94='Classificação geral'!$I87,'Classificação geral'!$M87,"")</f>
        <v/>
      </c>
      <c r="DC94" s="255" t="str">
        <f>IF($CX94='Classificação geral'!$I87,'Classificação geral'!$AH87,"")</f>
        <v/>
      </c>
      <c r="DD94" s="256" t="str">
        <f>IFERROR(RANK(DC94,DC:DC,0)+ COUNTIF($DC$12:DC93,DC94),"")</f>
        <v/>
      </c>
      <c r="DF94" s="254" t="str">
        <f>IFERROR(IF(AND('Classificação geral'!$H87="mas",'Classificação geral'!$I87=1,'Classificação geral'!$G87="Tapete"),'Classificação geral'!$A87,""),"")</f>
        <v/>
      </c>
      <c r="DG94" s="254" t="str">
        <f>IFERROR(IF(AND('Classificação geral'!$H87="mas",'Classificação geral'!$I87=1,'Classificação geral'!$G87="Tapete"),'Classificação geral'!$B87,""),"")</f>
        <v/>
      </c>
      <c r="DH94" s="255" t="str">
        <f>IF($DG94='Classificação geral'!$B87,'Classificação geral'!$C87,"")</f>
        <v/>
      </c>
      <c r="DI94" s="255" t="str">
        <f>IF($DG94='Classificação geral'!$B87,'Classificação geral'!$D87,"")</f>
        <v/>
      </c>
      <c r="DJ94" s="255" t="str">
        <f>IF($DG94='Classificação geral'!$B87,'Classificação geral'!$H87,"")</f>
        <v/>
      </c>
      <c r="DK94" s="254" t="str">
        <f>IFERROR(IF(AND($DJ94="mas",'Classificação geral'!$I87=1),'Classificação geral'!I87,""),"")</f>
        <v/>
      </c>
      <c r="DL94" s="254" t="str">
        <f>IFERROR(IF(AND($DJ94="mas",'Classificação geral'!$I87=1),'Classificação geral'!AA87,""),"")</f>
        <v/>
      </c>
      <c r="DM94" s="254" t="str">
        <f>IFERROR(IF(AND($DJ94="mas",'Classificação geral'!$I87=1),'Classificação geral'!AC87,""),"")</f>
        <v/>
      </c>
      <c r="DN94" s="254" t="str">
        <f>IFERROR(IF(AND($DJ94="mas",'Classificação geral'!$I87=1),'Classificação geral'!AD87,""),"")</f>
        <v/>
      </c>
      <c r="DO94" s="254" t="str">
        <f>IFERROR(IF(AND($DJ94="mas",'Classificação geral'!$I87=1),'Classificação geral'!M87,""),"")</f>
        <v/>
      </c>
      <c r="DP94" s="254" t="str">
        <f>IFERROR(IF(AND($DJ94="mas",'Classificação geral'!$I87=1),'Classificação geral'!AH87,""),"")</f>
        <v/>
      </c>
      <c r="DQ94" s="256" t="str">
        <f>IFERROR(RANK(DP94,DP:DP,0)+ COUNTIF($DP$12:DP93,DP94),"")</f>
        <v/>
      </c>
      <c r="DS94" s="254" t="str">
        <f>IFERROR(IF(AND('Classificação geral'!$H87="fem",'Classificação geral'!$I87=2,'Classificação geral'!$G87="Tapete"),'Classificação geral'!$A87,""),"")</f>
        <v/>
      </c>
      <c r="DT94" s="254" t="str">
        <f>IFERROR(IF(AND('Classificação geral'!$H87="fem",'Classificação geral'!$I87=2,'Classificação geral'!$G87="Tapete"),'Classificação geral'!$B87,""),"")</f>
        <v/>
      </c>
      <c r="DU94" s="255" t="str">
        <f>IF($DT94='Classificação geral'!$B87,'Classificação geral'!$C87,"")</f>
        <v/>
      </c>
      <c r="DV94" s="255" t="str">
        <f>IF($DT94='Classificação geral'!$B87,'Classificação geral'!$D87,"")</f>
        <v/>
      </c>
      <c r="DW94" s="255" t="str">
        <f>IF($DT94='Classificação geral'!$B87,'Classificação geral'!$H87,"")</f>
        <v/>
      </c>
      <c r="DX94" s="254" t="str">
        <f>IFERROR(IF(AND($DW94="fem",'Classificação geral'!$I87=2),'Classificação geral'!I87,""),"")</f>
        <v/>
      </c>
      <c r="DY94" s="254" t="str">
        <f>IFERROR(IF(AND($DW94="fem",'Classificação geral'!$I87=2),'Classificação geral'!AA87,""),"")</f>
        <v/>
      </c>
      <c r="DZ94" s="254" t="str">
        <f>IFERROR(IF(AND($DW94="fem",'Classificação geral'!$I87=2),'Classificação geral'!AC87,""),"")</f>
        <v/>
      </c>
      <c r="EA94" s="254" t="str">
        <f>IFERROR(IF(AND($DW94="fem",'Classificação geral'!$I87=2),'Classificação geral'!AD87,""),"")</f>
        <v/>
      </c>
      <c r="EB94" s="254" t="str">
        <f>IFERROR(IF(AND($DW94="fem",'Classificação geral'!$I87=2),'Classificação geral'!M87,""),"")</f>
        <v/>
      </c>
      <c r="EC94" s="254" t="str">
        <f>IFERROR(IF(AND($DW94="fem",'Classificação geral'!$I87=2),'Classificação geral'!AH87,""),"")</f>
        <v/>
      </c>
      <c r="ED94" s="256" t="str">
        <f>IFERROR(RANK(EC94,EC:EC,0)+ COUNTIF(EC$12:$EC92,EC94),"")</f>
        <v/>
      </c>
      <c r="EE94" s="244"/>
      <c r="EF94" s="254" t="str">
        <f>IFERROR(IF(AND('Classificação geral'!$H87="mas",'Classificação geral'!$I87=2,'Classificação geral'!$G87="Tapete"),'Classificação geral'!$A87,""),"")</f>
        <v/>
      </c>
      <c r="EG94" s="254" t="str">
        <f>IFERROR(IF(AND('Classificação geral'!$H87="mas",'Classificação geral'!$I87=2,'Classificação geral'!$G87="Tapete"),'Classificação geral'!$B87,""),"")</f>
        <v/>
      </c>
      <c r="EH94" s="255" t="str">
        <f>IF($EG94='Classificação geral'!$B87,'Classificação geral'!$C87,"")</f>
        <v/>
      </c>
      <c r="EI94" s="255" t="str">
        <f>IF($EG94='Classificação geral'!$B87,'Classificação geral'!$D87,"")</f>
        <v/>
      </c>
      <c r="EJ94" s="255" t="str">
        <f>IF($EG94='Classificação geral'!$B87,'Classificação geral'!$H87,"")</f>
        <v/>
      </c>
      <c r="EK94" s="254" t="str">
        <f>IFERROR(IF(AND($EJ94="mas",'Classificação geral'!$I87=2),'Classificação geral'!I87,""),"")</f>
        <v/>
      </c>
      <c r="EL94" s="254" t="str">
        <f>IFERROR(IF(AND($EJ94="mas",'Classificação geral'!$I87=2),'Classificação geral'!AA87,""),"")</f>
        <v/>
      </c>
      <c r="EM94" s="254" t="str">
        <f>IFERROR(IF(AND($EJ94="mas",'Classificação geral'!$I87=2),'Classificação geral'!AC87,""),"")</f>
        <v/>
      </c>
      <c r="EN94" s="254" t="str">
        <f>IFERROR(IF(AND($EJ94="mas",'Classificação geral'!$I87=2),'Classificação geral'!AD87,""),"")</f>
        <v/>
      </c>
      <c r="EO94" s="254" t="str">
        <f>IFERROR(IF(AND($EJ94="mas",'Classificação geral'!$I87=2),'Classificação geral'!M87,""),"")</f>
        <v/>
      </c>
      <c r="EP94" s="254" t="str">
        <f>IFERROR(IF(AND($EJ94="mas",'Classificação geral'!$I87=2),'Classificação geral'!AH87,""),"")</f>
        <v/>
      </c>
      <c r="EQ94" s="256" t="str">
        <f>IFERROR(RANK(EP94,EP:EP,0)+ COUNTIF($EP$12:EP$12,EP94),"")</f>
        <v/>
      </c>
      <c r="ER94" s="244"/>
      <c r="ES94" s="254" t="str">
        <f>IFERROR(IF(AND('Classificação geral'!$H87="fem",'Classificação geral'!$I87=3,'Classificação geral'!$G87="Tapete"),'Classificação geral'!$A87,""),"")</f>
        <v/>
      </c>
      <c r="ET94" s="254" t="str">
        <f>IFERROR(IF(AND('Classificação geral'!$H87="fem",'Classificação geral'!$I87=3,'Classificação geral'!$G87="Tapete"),'Classificação geral'!$B87,""),"")</f>
        <v/>
      </c>
      <c r="EU94" s="255" t="str">
        <f>IF($ET94='Classificação geral'!$B87,'Classificação geral'!$C87,"")</f>
        <v/>
      </c>
      <c r="EV94" s="255" t="str">
        <f>IF($ET94='Classificação geral'!$B87,'Classificação geral'!$D87,"")</f>
        <v/>
      </c>
      <c r="EW94" s="255" t="str">
        <f>IF($ET94='Classificação geral'!$B87,'Classificação geral'!$H87,"")</f>
        <v/>
      </c>
      <c r="EX94" s="255" t="str">
        <f>IF($EW94='Classificação geral'!$H87,'Classificação geral'!$I87,"")</f>
        <v/>
      </c>
      <c r="EY94" s="255" t="str">
        <f>IF($EX94='Classificação geral'!$I87,'Classificação geral'!$AA87,"")</f>
        <v/>
      </c>
      <c r="EZ94" s="255" t="str">
        <f>IF($EX94='Classificação geral'!$I87,'Classificação geral'!$AC87,"")</f>
        <v/>
      </c>
      <c r="FA94" s="255" t="str">
        <f>IF($EX94='Classificação geral'!$I87,'Classificação geral'!$AD87,"")</f>
        <v/>
      </c>
      <c r="FB94" s="255" t="str">
        <f>IF($EX94='Classificação geral'!$I87,'Classificação geral'!$M87,"")</f>
        <v/>
      </c>
      <c r="FC94" s="255" t="str">
        <f>IF($EX94='Classificação geral'!$I87,'Classificação geral'!$AH87,"")</f>
        <v/>
      </c>
      <c r="FD94" s="256" t="str">
        <f>IFERROR(RANK(FC94,FC:FC,0)+ COUNTIF($FC$12:FC92,FC94),"")</f>
        <v/>
      </c>
      <c r="FE94" s="244"/>
      <c r="FF94" s="254" t="str">
        <f>IFERROR(IF(AND('Classificação geral'!$H87="mas",'Classificação geral'!$I87=3,'Classificação geral'!$G87="Tapete"),'Classificação geral'!$A87,""),"")</f>
        <v/>
      </c>
      <c r="FG94" s="254" t="str">
        <f>IFERROR(IF(AND('Classificação geral'!$H87="mas",'Classificação geral'!$I87=3,'Classificação geral'!$G87="Tapete"),'Classificação geral'!$B87,""),"")</f>
        <v/>
      </c>
      <c r="FH94" s="255" t="str">
        <f>IF($FG94='Classificação geral'!$B87,'Classificação geral'!$C87,"")</f>
        <v/>
      </c>
      <c r="FI94" s="255" t="str">
        <f>IF($FG94='Classificação geral'!$B87,'Classificação geral'!$D87,"")</f>
        <v/>
      </c>
      <c r="FJ94" s="255" t="str">
        <f>IF($FG94='Classificação geral'!$B87,'Classificação geral'!$H87,"")</f>
        <v/>
      </c>
      <c r="FK94" s="254" t="str">
        <f>IFERROR(IF(AND($FJ94="mas",'Classificação geral'!$I87=3),'Classificação geral'!I87,""),"")</f>
        <v/>
      </c>
      <c r="FL94" s="254" t="str">
        <f>IFERROR(IF(AND($FJ94="mas",'Classificação geral'!$I87=3),'Classificação geral'!AA87,""),"")</f>
        <v/>
      </c>
      <c r="FM94" s="254" t="str">
        <f>IFERROR(IF(AND($FJ94="mas",'Classificação geral'!$I87=3),'Classificação geral'!AC87,""),"")</f>
        <v/>
      </c>
      <c r="FN94" s="254" t="str">
        <f>IFERROR(IF(AND($FJ94="mas",'Classificação geral'!$I87=3),'Classificação geral'!AD87,""),"")</f>
        <v/>
      </c>
      <c r="FO94" s="254" t="str">
        <f>IFERROR(IF(AND($FJ94="mas",'Classificação geral'!$I87=3),'Classificação geral'!M87,""),"")</f>
        <v/>
      </c>
      <c r="FP94" s="254" t="str">
        <f>IFERROR(IF(AND($FJ94="mas",'Classificação geral'!$I87=3),'Classificação geral'!AH87,""),"")</f>
        <v/>
      </c>
      <c r="FQ94" s="256" t="str">
        <f>IFERROR(RANK(FP94,FP:FP,0)+ COUNTIF(FP$12:$FP92,FP94),"")</f>
        <v/>
      </c>
    </row>
    <row r="95" spans="1:173" s="230" customFormat="1" ht="24.75" customHeight="1" x14ac:dyDescent="0.4">
      <c r="A95" s="221"/>
      <c r="B95" s="233"/>
      <c r="C95" s="292" t="str">
        <f t="shared" si="66"/>
        <v/>
      </c>
      <c r="D95" s="292" t="str">
        <f t="shared" si="67"/>
        <v/>
      </c>
      <c r="E95" s="292" t="str">
        <f t="shared" si="68"/>
        <v/>
      </c>
      <c r="F95" s="293" t="str">
        <f t="shared" si="69"/>
        <v/>
      </c>
      <c r="G95" s="293" t="str">
        <f t="shared" si="70"/>
        <v/>
      </c>
      <c r="H95" s="294" t="str">
        <f t="shared" si="71"/>
        <v/>
      </c>
      <c r="I95" s="294" t="str">
        <f t="shared" si="72"/>
        <v/>
      </c>
      <c r="J95" s="294" t="str">
        <f t="shared" si="73"/>
        <v/>
      </c>
      <c r="K95" s="294" t="str">
        <f t="shared" si="74"/>
        <v/>
      </c>
      <c r="L95" s="294" t="str">
        <f t="shared" si="75"/>
        <v/>
      </c>
      <c r="M95" s="295">
        <v>82</v>
      </c>
      <c r="N95" s="296"/>
      <c r="O95" s="296"/>
      <c r="P95" s="309" t="str">
        <f t="shared" si="76"/>
        <v/>
      </c>
      <c r="Q95" s="292" t="str">
        <f t="shared" si="77"/>
        <v/>
      </c>
      <c r="R95" s="292" t="str">
        <f t="shared" si="78"/>
        <v/>
      </c>
      <c r="S95" s="292" t="str">
        <f t="shared" si="79"/>
        <v/>
      </c>
      <c r="T95" s="293" t="str">
        <f t="shared" si="80"/>
        <v/>
      </c>
      <c r="U95" s="293" t="str">
        <f t="shared" si="81"/>
        <v/>
      </c>
      <c r="V95" s="294" t="str">
        <f t="shared" si="82"/>
        <v/>
      </c>
      <c r="W95" s="294" t="str">
        <f t="shared" si="83"/>
        <v/>
      </c>
      <c r="X95" s="294" t="str">
        <f t="shared" si="84"/>
        <v/>
      </c>
      <c r="Y95" s="294" t="str">
        <f t="shared" si="85"/>
        <v/>
      </c>
      <c r="Z95" s="294" t="str">
        <f t="shared" si="86"/>
        <v/>
      </c>
      <c r="AA95" s="295">
        <v>82</v>
      </c>
      <c r="AB95" s="296"/>
      <c r="AC95" s="297"/>
      <c r="AD95" s="310" t="str">
        <f t="shared" si="87"/>
        <v/>
      </c>
      <c r="AE95" s="292" t="str">
        <f t="shared" si="88"/>
        <v/>
      </c>
      <c r="AF95" s="292" t="str">
        <f t="shared" si="89"/>
        <v/>
      </c>
      <c r="AG95" s="293" t="str">
        <f t="shared" si="90"/>
        <v/>
      </c>
      <c r="AH95" s="293" t="str">
        <f t="shared" si="91"/>
        <v/>
      </c>
      <c r="AI95" s="293" t="str">
        <f t="shared" si="92"/>
        <v/>
      </c>
      <c r="AJ95" s="294" t="str">
        <f t="shared" si="93"/>
        <v/>
      </c>
      <c r="AK95" s="294" t="str">
        <f t="shared" si="94"/>
        <v/>
      </c>
      <c r="AL95" s="294" t="str">
        <f t="shared" si="95"/>
        <v/>
      </c>
      <c r="AM95" s="294" t="str">
        <f t="shared" si="96"/>
        <v/>
      </c>
      <c r="AN95" s="294" t="str">
        <f t="shared" si="97"/>
        <v/>
      </c>
      <c r="AO95" s="295">
        <v>82</v>
      </c>
      <c r="AP95" s="296"/>
      <c r="AQ95" s="296"/>
      <c r="AR95" s="310" t="str">
        <f t="shared" si="98"/>
        <v/>
      </c>
      <c r="AS95" s="292" t="str">
        <f t="shared" si="99"/>
        <v/>
      </c>
      <c r="AT95" s="292" t="str">
        <f t="shared" si="100"/>
        <v/>
      </c>
      <c r="AU95" s="293" t="str">
        <f t="shared" si="101"/>
        <v/>
      </c>
      <c r="AV95" s="293" t="str">
        <f t="shared" si="102"/>
        <v/>
      </c>
      <c r="AW95" s="293" t="str">
        <f t="shared" si="103"/>
        <v/>
      </c>
      <c r="AX95" s="294" t="str">
        <f t="shared" si="104"/>
        <v/>
      </c>
      <c r="AY95" s="294" t="str">
        <f t="shared" si="105"/>
        <v/>
      </c>
      <c r="AZ95" s="294" t="str">
        <f t="shared" si="106"/>
        <v/>
      </c>
      <c r="BA95" s="294" t="str">
        <f t="shared" si="107"/>
        <v/>
      </c>
      <c r="BB95" s="294" t="str">
        <f t="shared" si="108"/>
        <v/>
      </c>
      <c r="BC95" s="295">
        <v>82</v>
      </c>
      <c r="BD95" s="297"/>
      <c r="BE95" s="297"/>
      <c r="BF95" s="309" t="str">
        <f t="shared" si="109"/>
        <v/>
      </c>
      <c r="BG95" s="292" t="str">
        <f t="shared" si="110"/>
        <v/>
      </c>
      <c r="BH95" s="292" t="str">
        <f t="shared" si="111"/>
        <v/>
      </c>
      <c r="BI95" s="292" t="str">
        <f t="shared" si="112"/>
        <v/>
      </c>
      <c r="BJ95" s="293" t="str">
        <f t="shared" si="113"/>
        <v/>
      </c>
      <c r="BK95" s="293" t="str">
        <f t="shared" si="114"/>
        <v/>
      </c>
      <c r="BL95" s="293" t="str">
        <f t="shared" si="115"/>
        <v/>
      </c>
      <c r="BM95" s="293" t="str">
        <f t="shared" si="116"/>
        <v/>
      </c>
      <c r="BN95" s="293" t="str">
        <f t="shared" si="117"/>
        <v/>
      </c>
      <c r="BO95" s="293" t="str">
        <f t="shared" si="118"/>
        <v/>
      </c>
      <c r="BP95" s="294" t="str">
        <f t="shared" si="119"/>
        <v/>
      </c>
      <c r="BQ95" s="295">
        <v>82</v>
      </c>
      <c r="BR95" s="296"/>
      <c r="BS95" s="296"/>
      <c r="BT95" s="309" t="str">
        <f t="shared" si="120"/>
        <v/>
      </c>
      <c r="BU95" s="292" t="str">
        <f t="shared" si="121"/>
        <v/>
      </c>
      <c r="BV95" s="292" t="str">
        <f t="shared" si="122"/>
        <v/>
      </c>
      <c r="BW95" s="292" t="str">
        <f t="shared" si="123"/>
        <v/>
      </c>
      <c r="BX95" s="293" t="str">
        <f t="shared" si="124"/>
        <v/>
      </c>
      <c r="BY95" s="293" t="str">
        <f t="shared" si="125"/>
        <v/>
      </c>
      <c r="BZ95" s="294" t="str">
        <f t="shared" si="126"/>
        <v/>
      </c>
      <c r="CA95" s="294" t="str">
        <f t="shared" si="127"/>
        <v/>
      </c>
      <c r="CB95" s="294" t="str">
        <f t="shared" si="128"/>
        <v/>
      </c>
      <c r="CC95" s="294" t="str">
        <f t="shared" si="129"/>
        <v/>
      </c>
      <c r="CD95" s="294" t="str">
        <f t="shared" si="130"/>
        <v/>
      </c>
      <c r="CE95" s="295">
        <v>82</v>
      </c>
      <c r="CF95" s="221"/>
      <c r="CG95" s="221"/>
      <c r="CH95" s="221"/>
      <c r="CI95" s="221"/>
      <c r="CJ95" s="221"/>
      <c r="CK95" s="221"/>
      <c r="CL95" s="221"/>
      <c r="CM95" s="221"/>
      <c r="CN95" s="221"/>
      <c r="CO95" s="221"/>
      <c r="CP95" s="221"/>
      <c r="CQ95" s="221"/>
      <c r="CR95" s="221"/>
      <c r="CS95" s="254" t="str">
        <f>IFERROR(IF(AND('Classificação geral'!$H88="FEM",'Classificação geral'!$I88=1,'Classificação geral'!G88="Tapete"),'Classificação geral'!A88,""),"")</f>
        <v/>
      </c>
      <c r="CT95" s="254" t="str">
        <f>IFERROR(IF(AND('Classificação geral'!$H88="FEM",'Classificação geral'!$I88=1,'Classificação geral'!G88="Tapete"),'Classificação geral'!$B88,""),"")</f>
        <v/>
      </c>
      <c r="CU95" s="255" t="str">
        <f>IF($CT95='Classificação geral'!$B88,'Classificação geral'!$C88,"")</f>
        <v/>
      </c>
      <c r="CV95" s="255" t="str">
        <f>IF($CT95='Classificação geral'!$B88,'Classificação geral'!$D88,"")</f>
        <v/>
      </c>
      <c r="CW95" s="255" t="str">
        <f>IF($CT95='Classificação geral'!$B88,'Classificação geral'!$H88,"")</f>
        <v/>
      </c>
      <c r="CX95" s="255" t="str">
        <f>IF($CW95='Classificação geral'!$H88,'Classificação geral'!$I88,"")</f>
        <v/>
      </c>
      <c r="CY95" s="255" t="str">
        <f>IF($CX95='Classificação geral'!$I88,'Classificação geral'!$AA88,"")</f>
        <v/>
      </c>
      <c r="CZ95" s="255" t="str">
        <f>IF($CX95='Classificação geral'!$I88,'Classificação geral'!$AC88,"")</f>
        <v/>
      </c>
      <c r="DA95" s="255" t="str">
        <f>IF($CX95='Classificação geral'!$I88,'Classificação geral'!$AD88,"")</f>
        <v/>
      </c>
      <c r="DB95" s="255" t="str">
        <f>IF($CX95='Classificação geral'!$I88,'Classificação geral'!$M88,"")</f>
        <v/>
      </c>
      <c r="DC95" s="255" t="str">
        <f>IF($CX95='Classificação geral'!$I88,'Classificação geral'!$AH88,"")</f>
        <v/>
      </c>
      <c r="DD95" s="256" t="str">
        <f>IFERROR(RANK(DC95,DC:DC,0)+ COUNTIF($DC$12:DC94,DC95),"")</f>
        <v/>
      </c>
      <c r="DF95" s="254" t="str">
        <f>IFERROR(IF(AND('Classificação geral'!$H88="mas",'Classificação geral'!$I88=1,'Classificação geral'!$G88="Tapete"),'Classificação geral'!$A88,""),"")</f>
        <v/>
      </c>
      <c r="DG95" s="254" t="str">
        <f>IFERROR(IF(AND('Classificação geral'!$H88="mas",'Classificação geral'!$I88=1,'Classificação geral'!$G88="Tapete"),'Classificação geral'!$B88,""),"")</f>
        <v/>
      </c>
      <c r="DH95" s="255" t="str">
        <f>IF($DG95='Classificação geral'!$B88,'Classificação geral'!$C88,"")</f>
        <v/>
      </c>
      <c r="DI95" s="255" t="str">
        <f>IF($DG95='Classificação geral'!$B88,'Classificação geral'!$D88,"")</f>
        <v/>
      </c>
      <c r="DJ95" s="255" t="str">
        <f>IF($DG95='Classificação geral'!$B88,'Classificação geral'!$H88,"")</f>
        <v/>
      </c>
      <c r="DK95" s="254" t="str">
        <f>IFERROR(IF(AND($DJ95="mas",'Classificação geral'!$I88=1),'Classificação geral'!I88,""),"")</f>
        <v/>
      </c>
      <c r="DL95" s="254" t="str">
        <f>IFERROR(IF(AND($DJ95="mas",'Classificação geral'!$I88=1),'Classificação geral'!AA88,""),"")</f>
        <v/>
      </c>
      <c r="DM95" s="254" t="str">
        <f>IFERROR(IF(AND($DJ95="mas",'Classificação geral'!$I88=1),'Classificação geral'!AC88,""),"")</f>
        <v/>
      </c>
      <c r="DN95" s="254" t="str">
        <f>IFERROR(IF(AND($DJ95="mas",'Classificação geral'!$I88=1),'Classificação geral'!AD88,""),"")</f>
        <v/>
      </c>
      <c r="DO95" s="254" t="str">
        <f>IFERROR(IF(AND($DJ95="mas",'Classificação geral'!$I88=1),'Classificação geral'!M88,""),"")</f>
        <v/>
      </c>
      <c r="DP95" s="254" t="str">
        <f>IFERROR(IF(AND($DJ95="mas",'Classificação geral'!$I88=1),'Classificação geral'!AH88,""),"")</f>
        <v/>
      </c>
      <c r="DQ95" s="256" t="str">
        <f>IFERROR(RANK(DP95,DP:DP,0)+ COUNTIF($DP$12:DP94,DP95),"")</f>
        <v/>
      </c>
      <c r="DS95" s="254" t="str">
        <f>IFERROR(IF(AND('Classificação geral'!$H88="fem",'Classificação geral'!$I88=2,'Classificação geral'!$G88="Tapete"),'Classificação geral'!$A88,""),"")</f>
        <v/>
      </c>
      <c r="DT95" s="254" t="str">
        <f>IFERROR(IF(AND('Classificação geral'!$H88="fem",'Classificação geral'!$I88=2,'Classificação geral'!$G88="Tapete"),'Classificação geral'!$B88,""),"")</f>
        <v/>
      </c>
      <c r="DU95" s="255" t="str">
        <f>IF($DT95='Classificação geral'!$B88,'Classificação geral'!$C88,"")</f>
        <v/>
      </c>
      <c r="DV95" s="255" t="str">
        <f>IF($DT95='Classificação geral'!$B88,'Classificação geral'!$D88,"")</f>
        <v/>
      </c>
      <c r="DW95" s="255" t="str">
        <f>IF($DT95='Classificação geral'!$B88,'Classificação geral'!$H88,"")</f>
        <v/>
      </c>
      <c r="DX95" s="254" t="str">
        <f>IFERROR(IF(AND($DW95="fem",'Classificação geral'!$I88=2),'Classificação geral'!I88,""),"")</f>
        <v/>
      </c>
      <c r="DY95" s="254" t="str">
        <f>IFERROR(IF(AND($DW95="fem",'Classificação geral'!$I88=2),'Classificação geral'!AA88,""),"")</f>
        <v/>
      </c>
      <c r="DZ95" s="254" t="str">
        <f>IFERROR(IF(AND($DW95="fem",'Classificação geral'!$I88=2),'Classificação geral'!AC88,""),"")</f>
        <v/>
      </c>
      <c r="EA95" s="254" t="str">
        <f>IFERROR(IF(AND($DW95="fem",'Classificação geral'!$I88=2),'Classificação geral'!AD88,""),"")</f>
        <v/>
      </c>
      <c r="EB95" s="254" t="str">
        <f>IFERROR(IF(AND($DW95="fem",'Classificação geral'!$I88=2),'Classificação geral'!M88,""),"")</f>
        <v/>
      </c>
      <c r="EC95" s="254" t="str">
        <f>IFERROR(IF(AND($DW95="fem",'Classificação geral'!$I88=2),'Classificação geral'!AH88,""),"")</f>
        <v/>
      </c>
      <c r="ED95" s="256" t="str">
        <f>IFERROR(RANK(EC95,EC:EC,0)+ COUNTIF(EC$12:$EC93,EC95),"")</f>
        <v/>
      </c>
      <c r="EE95" s="244"/>
      <c r="EF95" s="254" t="str">
        <f>IFERROR(IF(AND('Classificação geral'!$H88="mas",'Classificação geral'!$I88=2,'Classificação geral'!$G88="Tapete"),'Classificação geral'!$A88,""),"")</f>
        <v/>
      </c>
      <c r="EG95" s="254" t="str">
        <f>IFERROR(IF(AND('Classificação geral'!$H88="mas",'Classificação geral'!$I88=2,'Classificação geral'!$G88="Tapete"),'Classificação geral'!$B88,""),"")</f>
        <v/>
      </c>
      <c r="EH95" s="255" t="str">
        <f>IF($EG95='Classificação geral'!$B88,'Classificação geral'!$C88,"")</f>
        <v/>
      </c>
      <c r="EI95" s="255" t="str">
        <f>IF($EG95='Classificação geral'!$B88,'Classificação geral'!$D88,"")</f>
        <v/>
      </c>
      <c r="EJ95" s="255" t="str">
        <f>IF($EG95='Classificação geral'!$B88,'Classificação geral'!$H88,"")</f>
        <v/>
      </c>
      <c r="EK95" s="254" t="str">
        <f>IFERROR(IF(AND($EJ95="mas",'Classificação geral'!$I88=2),'Classificação geral'!I88,""),"")</f>
        <v/>
      </c>
      <c r="EL95" s="254" t="str">
        <f>IFERROR(IF(AND($EJ95="mas",'Classificação geral'!$I88=2),'Classificação geral'!AA88,""),"")</f>
        <v/>
      </c>
      <c r="EM95" s="254" t="str">
        <f>IFERROR(IF(AND($EJ95="mas",'Classificação geral'!$I88=2),'Classificação geral'!AC88,""),"")</f>
        <v/>
      </c>
      <c r="EN95" s="254" t="str">
        <f>IFERROR(IF(AND($EJ95="mas",'Classificação geral'!$I88=2),'Classificação geral'!AD88,""),"")</f>
        <v/>
      </c>
      <c r="EO95" s="254" t="str">
        <f>IFERROR(IF(AND($EJ95="mas",'Classificação geral'!$I88=2),'Classificação geral'!M88,""),"")</f>
        <v/>
      </c>
      <c r="EP95" s="254" t="str">
        <f>IFERROR(IF(AND($EJ95="mas",'Classificação geral'!$I88=2),'Classificação geral'!AH88,""),"")</f>
        <v/>
      </c>
      <c r="EQ95" s="256" t="str">
        <f>IFERROR(RANK(EP95,EP:EP,0)+ COUNTIF($EP$12:EP$12,EP95),"")</f>
        <v/>
      </c>
      <c r="ER95" s="244"/>
      <c r="ES95" s="254" t="str">
        <f>IFERROR(IF(AND('Classificação geral'!$H88="fem",'Classificação geral'!$I88=3,'Classificação geral'!$G88="Tapete"),'Classificação geral'!$A88,""),"")</f>
        <v/>
      </c>
      <c r="ET95" s="254" t="str">
        <f>IFERROR(IF(AND('Classificação geral'!$H88="fem",'Classificação geral'!$I88=3,'Classificação geral'!$G88="Tapete"),'Classificação geral'!$B88,""),"")</f>
        <v/>
      </c>
      <c r="EU95" s="255" t="str">
        <f>IF($ET95='Classificação geral'!$B88,'Classificação geral'!$C88,"")</f>
        <v/>
      </c>
      <c r="EV95" s="255" t="str">
        <f>IF($ET95='Classificação geral'!$B88,'Classificação geral'!$D88,"")</f>
        <v/>
      </c>
      <c r="EW95" s="255" t="str">
        <f>IF($ET95='Classificação geral'!$B88,'Classificação geral'!$H88,"")</f>
        <v/>
      </c>
      <c r="EX95" s="255" t="str">
        <f>IF($EW95='Classificação geral'!$H88,'Classificação geral'!$I88,"")</f>
        <v/>
      </c>
      <c r="EY95" s="255" t="str">
        <f>IF($EX95='Classificação geral'!$I88,'Classificação geral'!$AA88,"")</f>
        <v/>
      </c>
      <c r="EZ95" s="255" t="str">
        <f>IF($EX95='Classificação geral'!$I88,'Classificação geral'!$AC88,"")</f>
        <v/>
      </c>
      <c r="FA95" s="255" t="str">
        <f>IF($EX95='Classificação geral'!$I88,'Classificação geral'!$AD88,"")</f>
        <v/>
      </c>
      <c r="FB95" s="255" t="str">
        <f>IF($EX95='Classificação geral'!$I88,'Classificação geral'!$M88,"")</f>
        <v/>
      </c>
      <c r="FC95" s="255" t="str">
        <f>IF($EX95='Classificação geral'!$I88,'Classificação geral'!$AH88,"")</f>
        <v/>
      </c>
      <c r="FD95" s="256" t="str">
        <f>IFERROR(RANK(FC95,FC:FC,0)+ COUNTIF($FC$12:FC93,FC95),"")</f>
        <v/>
      </c>
      <c r="FE95" s="244"/>
      <c r="FF95" s="254" t="str">
        <f>IFERROR(IF(AND('Classificação geral'!$H88="mas",'Classificação geral'!$I88=3,'Classificação geral'!$G88="Tapete"),'Classificação geral'!$A88,""),"")</f>
        <v/>
      </c>
      <c r="FG95" s="254" t="str">
        <f>IFERROR(IF(AND('Classificação geral'!$H88="mas",'Classificação geral'!$I88=3,'Classificação geral'!$G88="Tapete"),'Classificação geral'!$B88,""),"")</f>
        <v/>
      </c>
      <c r="FH95" s="255" t="str">
        <f>IF($FG95='Classificação geral'!$B88,'Classificação geral'!$C88,"")</f>
        <v/>
      </c>
      <c r="FI95" s="255" t="str">
        <f>IF($FG95='Classificação geral'!$B88,'Classificação geral'!$D88,"")</f>
        <v/>
      </c>
      <c r="FJ95" s="255" t="str">
        <f>IF($FG95='Classificação geral'!$B88,'Classificação geral'!$H88,"")</f>
        <v/>
      </c>
      <c r="FK95" s="254" t="str">
        <f>IFERROR(IF(AND($FJ95="mas",'Classificação geral'!$I88=3),'Classificação geral'!I88,""),"")</f>
        <v/>
      </c>
      <c r="FL95" s="254" t="str">
        <f>IFERROR(IF(AND($FJ95="mas",'Classificação geral'!$I88=3),'Classificação geral'!AA88,""),"")</f>
        <v/>
      </c>
      <c r="FM95" s="254" t="str">
        <f>IFERROR(IF(AND($FJ95="mas",'Classificação geral'!$I88=3),'Classificação geral'!AC88,""),"")</f>
        <v/>
      </c>
      <c r="FN95" s="254" t="str">
        <f>IFERROR(IF(AND($FJ95="mas",'Classificação geral'!$I88=3),'Classificação geral'!AD88,""),"")</f>
        <v/>
      </c>
      <c r="FO95" s="254" t="str">
        <f>IFERROR(IF(AND($FJ95="mas",'Classificação geral'!$I88=3),'Classificação geral'!M88,""),"")</f>
        <v/>
      </c>
      <c r="FP95" s="254" t="str">
        <f>IFERROR(IF(AND($FJ95="mas",'Classificação geral'!$I88=3),'Classificação geral'!AH88,""),"")</f>
        <v/>
      </c>
      <c r="FQ95" s="256" t="str">
        <f>IFERROR(RANK(FP95,FP:FP,0)+ COUNTIF(FP$12:$FP93,FP95),"")</f>
        <v/>
      </c>
    </row>
    <row r="96" spans="1:173" s="230" customFormat="1" ht="24.75" customHeight="1" x14ac:dyDescent="0.4">
      <c r="A96" s="221"/>
      <c r="B96" s="233"/>
      <c r="C96" s="292" t="str">
        <f t="shared" si="66"/>
        <v/>
      </c>
      <c r="D96" s="292" t="str">
        <f t="shared" si="67"/>
        <v/>
      </c>
      <c r="E96" s="292" t="str">
        <f t="shared" si="68"/>
        <v/>
      </c>
      <c r="F96" s="293" t="str">
        <f t="shared" si="69"/>
        <v/>
      </c>
      <c r="G96" s="293" t="str">
        <f t="shared" si="70"/>
        <v/>
      </c>
      <c r="H96" s="294" t="str">
        <f t="shared" si="71"/>
        <v/>
      </c>
      <c r="I96" s="294" t="str">
        <f t="shared" si="72"/>
        <v/>
      </c>
      <c r="J96" s="294" t="str">
        <f t="shared" si="73"/>
        <v/>
      </c>
      <c r="K96" s="294" t="str">
        <f t="shared" si="74"/>
        <v/>
      </c>
      <c r="L96" s="294" t="str">
        <f t="shared" si="75"/>
        <v/>
      </c>
      <c r="M96" s="295">
        <v>83</v>
      </c>
      <c r="N96" s="296"/>
      <c r="O96" s="296"/>
      <c r="P96" s="309" t="str">
        <f t="shared" si="76"/>
        <v/>
      </c>
      <c r="Q96" s="292" t="str">
        <f t="shared" si="77"/>
        <v/>
      </c>
      <c r="R96" s="292" t="str">
        <f t="shared" si="78"/>
        <v/>
      </c>
      <c r="S96" s="292" t="str">
        <f t="shared" si="79"/>
        <v/>
      </c>
      <c r="T96" s="293" t="str">
        <f t="shared" si="80"/>
        <v/>
      </c>
      <c r="U96" s="293" t="str">
        <f t="shared" si="81"/>
        <v/>
      </c>
      <c r="V96" s="294" t="str">
        <f t="shared" si="82"/>
        <v/>
      </c>
      <c r="W96" s="294" t="str">
        <f t="shared" si="83"/>
        <v/>
      </c>
      <c r="X96" s="294" t="str">
        <f t="shared" si="84"/>
        <v/>
      </c>
      <c r="Y96" s="294" t="str">
        <f t="shared" si="85"/>
        <v/>
      </c>
      <c r="Z96" s="294" t="str">
        <f t="shared" si="86"/>
        <v/>
      </c>
      <c r="AA96" s="295">
        <v>83</v>
      </c>
      <c r="AB96" s="296"/>
      <c r="AC96" s="297"/>
      <c r="AD96" s="310" t="str">
        <f t="shared" si="87"/>
        <v/>
      </c>
      <c r="AE96" s="292" t="str">
        <f t="shared" si="88"/>
        <v/>
      </c>
      <c r="AF96" s="292" t="str">
        <f t="shared" si="89"/>
        <v/>
      </c>
      <c r="AG96" s="293" t="str">
        <f t="shared" si="90"/>
        <v/>
      </c>
      <c r="AH96" s="293" t="str">
        <f t="shared" si="91"/>
        <v/>
      </c>
      <c r="AI96" s="293" t="str">
        <f t="shared" si="92"/>
        <v/>
      </c>
      <c r="AJ96" s="294" t="str">
        <f t="shared" si="93"/>
        <v/>
      </c>
      <c r="AK96" s="294" t="str">
        <f t="shared" si="94"/>
        <v/>
      </c>
      <c r="AL96" s="294" t="str">
        <f t="shared" si="95"/>
        <v/>
      </c>
      <c r="AM96" s="294" t="str">
        <f t="shared" si="96"/>
        <v/>
      </c>
      <c r="AN96" s="294" t="str">
        <f t="shared" si="97"/>
        <v/>
      </c>
      <c r="AO96" s="295">
        <v>83</v>
      </c>
      <c r="AP96" s="296"/>
      <c r="AQ96" s="296"/>
      <c r="AR96" s="310" t="str">
        <f t="shared" si="98"/>
        <v/>
      </c>
      <c r="AS96" s="292" t="str">
        <f t="shared" si="99"/>
        <v/>
      </c>
      <c r="AT96" s="292" t="str">
        <f t="shared" si="100"/>
        <v/>
      </c>
      <c r="AU96" s="293" t="str">
        <f t="shared" si="101"/>
        <v/>
      </c>
      <c r="AV96" s="293" t="str">
        <f t="shared" si="102"/>
        <v/>
      </c>
      <c r="AW96" s="293" t="str">
        <f t="shared" si="103"/>
        <v/>
      </c>
      <c r="AX96" s="294" t="str">
        <f t="shared" si="104"/>
        <v/>
      </c>
      <c r="AY96" s="294" t="str">
        <f t="shared" si="105"/>
        <v/>
      </c>
      <c r="AZ96" s="294" t="str">
        <f t="shared" si="106"/>
        <v/>
      </c>
      <c r="BA96" s="294" t="str">
        <f t="shared" si="107"/>
        <v/>
      </c>
      <c r="BB96" s="294" t="str">
        <f t="shared" si="108"/>
        <v/>
      </c>
      <c r="BC96" s="295">
        <v>83</v>
      </c>
      <c r="BD96" s="297"/>
      <c r="BE96" s="297"/>
      <c r="BF96" s="309" t="str">
        <f t="shared" si="109"/>
        <v/>
      </c>
      <c r="BG96" s="292" t="str">
        <f t="shared" si="110"/>
        <v/>
      </c>
      <c r="BH96" s="292" t="str">
        <f t="shared" si="111"/>
        <v/>
      </c>
      <c r="BI96" s="292" t="str">
        <f t="shared" si="112"/>
        <v/>
      </c>
      <c r="BJ96" s="293" t="str">
        <f t="shared" si="113"/>
        <v/>
      </c>
      <c r="BK96" s="293" t="str">
        <f t="shared" si="114"/>
        <v/>
      </c>
      <c r="BL96" s="293" t="str">
        <f t="shared" si="115"/>
        <v/>
      </c>
      <c r="BM96" s="293" t="str">
        <f t="shared" si="116"/>
        <v/>
      </c>
      <c r="BN96" s="293" t="str">
        <f t="shared" si="117"/>
        <v/>
      </c>
      <c r="BO96" s="293" t="str">
        <f t="shared" si="118"/>
        <v/>
      </c>
      <c r="BP96" s="294" t="str">
        <f t="shared" si="119"/>
        <v/>
      </c>
      <c r="BQ96" s="295">
        <v>83</v>
      </c>
      <c r="BR96" s="296"/>
      <c r="BS96" s="296"/>
      <c r="BT96" s="309" t="str">
        <f t="shared" si="120"/>
        <v/>
      </c>
      <c r="BU96" s="292" t="str">
        <f t="shared" si="121"/>
        <v/>
      </c>
      <c r="BV96" s="292" t="str">
        <f t="shared" si="122"/>
        <v/>
      </c>
      <c r="BW96" s="292" t="str">
        <f t="shared" si="123"/>
        <v/>
      </c>
      <c r="BX96" s="293" t="str">
        <f t="shared" si="124"/>
        <v/>
      </c>
      <c r="BY96" s="293" t="str">
        <f t="shared" si="125"/>
        <v/>
      </c>
      <c r="BZ96" s="294" t="str">
        <f t="shared" si="126"/>
        <v/>
      </c>
      <c r="CA96" s="294" t="str">
        <f t="shared" si="127"/>
        <v/>
      </c>
      <c r="CB96" s="294" t="str">
        <f t="shared" si="128"/>
        <v/>
      </c>
      <c r="CC96" s="294" t="str">
        <f t="shared" si="129"/>
        <v/>
      </c>
      <c r="CD96" s="294" t="str">
        <f t="shared" si="130"/>
        <v/>
      </c>
      <c r="CE96" s="295">
        <v>83</v>
      </c>
      <c r="CF96" s="221"/>
      <c r="CG96" s="221"/>
      <c r="CH96" s="221"/>
      <c r="CI96" s="221"/>
      <c r="CJ96" s="221"/>
      <c r="CK96" s="221"/>
      <c r="CL96" s="221"/>
      <c r="CM96" s="221"/>
      <c r="CN96" s="221"/>
      <c r="CO96" s="221"/>
      <c r="CP96" s="221"/>
      <c r="CQ96" s="221"/>
      <c r="CR96" s="221"/>
      <c r="CS96" s="254" t="str">
        <f>IFERROR(IF(AND('Classificação geral'!$H89="FEM",'Classificação geral'!$I89=1,'Classificação geral'!G89="Tapete"),'Classificação geral'!A89,""),"")</f>
        <v/>
      </c>
      <c r="CT96" s="254" t="str">
        <f>IFERROR(IF(AND('Classificação geral'!$H89="FEM",'Classificação geral'!$I89=1,'Classificação geral'!G89="Tapete"),'Classificação geral'!$B89,""),"")</f>
        <v/>
      </c>
      <c r="CU96" s="255" t="str">
        <f>IF($CT96='Classificação geral'!$B89,'Classificação geral'!$C89,"")</f>
        <v/>
      </c>
      <c r="CV96" s="255" t="str">
        <f>IF($CT96='Classificação geral'!$B89,'Classificação geral'!$D89,"")</f>
        <v/>
      </c>
      <c r="CW96" s="255" t="str">
        <f>IF($CT96='Classificação geral'!$B89,'Classificação geral'!$H89,"")</f>
        <v/>
      </c>
      <c r="CX96" s="255" t="str">
        <f>IF($CW96='Classificação geral'!$H89,'Classificação geral'!$I89,"")</f>
        <v/>
      </c>
      <c r="CY96" s="255" t="str">
        <f>IF($CX96='Classificação geral'!$I89,'Classificação geral'!$AA89,"")</f>
        <v/>
      </c>
      <c r="CZ96" s="255" t="str">
        <f>IF($CX96='Classificação geral'!$I89,'Classificação geral'!$AC89,"")</f>
        <v/>
      </c>
      <c r="DA96" s="255" t="str">
        <f>IF($CX96='Classificação geral'!$I89,'Classificação geral'!$AD89,"")</f>
        <v/>
      </c>
      <c r="DB96" s="255" t="str">
        <f>IF($CX96='Classificação geral'!$I89,'Classificação geral'!$M89,"")</f>
        <v/>
      </c>
      <c r="DC96" s="255" t="str">
        <f>IF($CX96='Classificação geral'!$I89,'Classificação geral'!$AH89,"")</f>
        <v/>
      </c>
      <c r="DD96" s="256" t="str">
        <f>IFERROR(RANK(DC96,DC:DC,0)+ COUNTIF($DC$12:DC95,DC96),"")</f>
        <v/>
      </c>
      <c r="DF96" s="254" t="str">
        <f>IFERROR(IF(AND('Classificação geral'!$H89="mas",'Classificação geral'!$I89=1,'Classificação geral'!$G89="Tapete"),'Classificação geral'!$A89,""),"")</f>
        <v/>
      </c>
      <c r="DG96" s="254" t="str">
        <f>IFERROR(IF(AND('Classificação geral'!$H89="mas",'Classificação geral'!$I89=1,'Classificação geral'!$G89="Tapete"),'Classificação geral'!$B89,""),"")</f>
        <v/>
      </c>
      <c r="DH96" s="255" t="str">
        <f>IF($DG96='Classificação geral'!$B89,'Classificação geral'!$C89,"")</f>
        <v/>
      </c>
      <c r="DI96" s="255" t="str">
        <f>IF($DG96='Classificação geral'!$B89,'Classificação geral'!$D89,"")</f>
        <v/>
      </c>
      <c r="DJ96" s="255" t="str">
        <f>IF($DG96='Classificação geral'!$B89,'Classificação geral'!$H89,"")</f>
        <v/>
      </c>
      <c r="DK96" s="254" t="str">
        <f>IFERROR(IF(AND($DJ96="mas",'Classificação geral'!$I89=1),'Classificação geral'!I89,""),"")</f>
        <v/>
      </c>
      <c r="DL96" s="254" t="str">
        <f>IFERROR(IF(AND($DJ96="mas",'Classificação geral'!$I89=1),'Classificação geral'!AA89,""),"")</f>
        <v/>
      </c>
      <c r="DM96" s="254" t="str">
        <f>IFERROR(IF(AND($DJ96="mas",'Classificação geral'!$I89=1),'Classificação geral'!AC89,""),"")</f>
        <v/>
      </c>
      <c r="DN96" s="254" t="str">
        <f>IFERROR(IF(AND($DJ96="mas",'Classificação geral'!$I89=1),'Classificação geral'!AD89,""),"")</f>
        <v/>
      </c>
      <c r="DO96" s="254" t="str">
        <f>IFERROR(IF(AND($DJ96="mas",'Classificação geral'!$I89=1),'Classificação geral'!M89,""),"")</f>
        <v/>
      </c>
      <c r="DP96" s="254" t="str">
        <f>IFERROR(IF(AND($DJ96="mas",'Classificação geral'!$I89=1),'Classificação geral'!AH89,""),"")</f>
        <v/>
      </c>
      <c r="DQ96" s="256" t="str">
        <f>IFERROR(RANK(DP96,DP:DP,0)+ COUNTIF($DP$12:DP95,DP96),"")</f>
        <v/>
      </c>
      <c r="DS96" s="254" t="str">
        <f>IFERROR(IF(AND('Classificação geral'!$H89="fem",'Classificação geral'!$I89=2,'Classificação geral'!$G89="Tapete"),'Classificação geral'!$A89,""),"")</f>
        <v/>
      </c>
      <c r="DT96" s="254" t="str">
        <f>IFERROR(IF(AND('Classificação geral'!$H89="fem",'Classificação geral'!$I89=2,'Classificação geral'!$G89="Tapete"),'Classificação geral'!$B89,""),"")</f>
        <v/>
      </c>
      <c r="DU96" s="255" t="str">
        <f>IF($DT96='Classificação geral'!$B89,'Classificação geral'!$C89,"")</f>
        <v/>
      </c>
      <c r="DV96" s="255" t="str">
        <f>IF($DT96='Classificação geral'!$B89,'Classificação geral'!$D89,"")</f>
        <v/>
      </c>
      <c r="DW96" s="255" t="str">
        <f>IF($DT96='Classificação geral'!$B89,'Classificação geral'!$H89,"")</f>
        <v/>
      </c>
      <c r="DX96" s="254" t="str">
        <f>IFERROR(IF(AND($DW96="fem",'Classificação geral'!$I89=2),'Classificação geral'!I89,""),"")</f>
        <v/>
      </c>
      <c r="DY96" s="254" t="str">
        <f>IFERROR(IF(AND($DW96="fem",'Classificação geral'!$I89=2),'Classificação geral'!AA89,""),"")</f>
        <v/>
      </c>
      <c r="DZ96" s="254" t="str">
        <f>IFERROR(IF(AND($DW96="fem",'Classificação geral'!$I89=2),'Classificação geral'!AC89,""),"")</f>
        <v/>
      </c>
      <c r="EA96" s="254" t="str">
        <f>IFERROR(IF(AND($DW96="fem",'Classificação geral'!$I89=2),'Classificação geral'!AD89,""),"")</f>
        <v/>
      </c>
      <c r="EB96" s="254" t="str">
        <f>IFERROR(IF(AND($DW96="fem",'Classificação geral'!$I89=2),'Classificação geral'!M89,""),"")</f>
        <v/>
      </c>
      <c r="EC96" s="254" t="str">
        <f>IFERROR(IF(AND($DW96="fem",'Classificação geral'!$I89=2),'Classificação geral'!AH89,""),"")</f>
        <v/>
      </c>
      <c r="ED96" s="256" t="str">
        <f>IFERROR(RANK(EC96,EC:EC,0)+ COUNTIF(EC$12:$EC94,EC96),"")</f>
        <v/>
      </c>
      <c r="EE96" s="244"/>
      <c r="EF96" s="254" t="str">
        <f>IFERROR(IF(AND('Classificação geral'!$H89="mas",'Classificação geral'!$I89=2,'Classificação geral'!$G89="Tapete"),'Classificação geral'!$A89,""),"")</f>
        <v/>
      </c>
      <c r="EG96" s="254" t="str">
        <f>IFERROR(IF(AND('Classificação geral'!$H89="mas",'Classificação geral'!$I89=2,'Classificação geral'!$G89="Tapete"),'Classificação geral'!$B89,""),"")</f>
        <v/>
      </c>
      <c r="EH96" s="255" t="str">
        <f>IF($EG96='Classificação geral'!$B89,'Classificação geral'!$C89,"")</f>
        <v/>
      </c>
      <c r="EI96" s="255" t="str">
        <f>IF($EG96='Classificação geral'!$B89,'Classificação geral'!$D89,"")</f>
        <v/>
      </c>
      <c r="EJ96" s="255" t="str">
        <f>IF($EG96='Classificação geral'!$B89,'Classificação geral'!$H89,"")</f>
        <v/>
      </c>
      <c r="EK96" s="254" t="str">
        <f>IFERROR(IF(AND($EJ96="mas",'Classificação geral'!$I89=2),'Classificação geral'!I89,""),"")</f>
        <v/>
      </c>
      <c r="EL96" s="254" t="str">
        <f>IFERROR(IF(AND($EJ96="mas",'Classificação geral'!$I89=2),'Classificação geral'!AA89,""),"")</f>
        <v/>
      </c>
      <c r="EM96" s="254" t="str">
        <f>IFERROR(IF(AND($EJ96="mas",'Classificação geral'!$I89=2),'Classificação geral'!AC89,""),"")</f>
        <v/>
      </c>
      <c r="EN96" s="254" t="str">
        <f>IFERROR(IF(AND($EJ96="mas",'Classificação geral'!$I89=2),'Classificação geral'!AD89,""),"")</f>
        <v/>
      </c>
      <c r="EO96" s="254" t="str">
        <f>IFERROR(IF(AND($EJ96="mas",'Classificação geral'!$I89=2),'Classificação geral'!M89,""),"")</f>
        <v/>
      </c>
      <c r="EP96" s="254" t="str">
        <f>IFERROR(IF(AND($EJ96="mas",'Classificação geral'!$I89=2),'Classificação geral'!AH89,""),"")</f>
        <v/>
      </c>
      <c r="EQ96" s="256" t="str">
        <f>IFERROR(RANK(EP96,EP:EP,0)+ COUNTIF($EP$12:EP$12,EP96),"")</f>
        <v/>
      </c>
      <c r="ER96" s="244"/>
      <c r="ES96" s="254" t="str">
        <f>IFERROR(IF(AND('Classificação geral'!$H89="fem",'Classificação geral'!$I89=3,'Classificação geral'!$G89="Tapete"),'Classificação geral'!$A89,""),"")</f>
        <v/>
      </c>
      <c r="ET96" s="254" t="str">
        <f>IFERROR(IF(AND('Classificação geral'!$H89="fem",'Classificação geral'!$I89=3,'Classificação geral'!$G89="Tapete"),'Classificação geral'!$B89,""),"")</f>
        <v/>
      </c>
      <c r="EU96" s="255" t="str">
        <f>IF($ET96='Classificação geral'!$B89,'Classificação geral'!$C89,"")</f>
        <v/>
      </c>
      <c r="EV96" s="255" t="str">
        <f>IF($ET96='Classificação geral'!$B89,'Classificação geral'!$D89,"")</f>
        <v/>
      </c>
      <c r="EW96" s="255" t="str">
        <f>IF($ET96='Classificação geral'!$B89,'Classificação geral'!$H89,"")</f>
        <v/>
      </c>
      <c r="EX96" s="255" t="str">
        <f>IF($EW96='Classificação geral'!$H89,'Classificação geral'!$I89,"")</f>
        <v/>
      </c>
      <c r="EY96" s="255" t="str">
        <f>IF($EX96='Classificação geral'!$I89,'Classificação geral'!$AA89,"")</f>
        <v/>
      </c>
      <c r="EZ96" s="255" t="str">
        <f>IF($EX96='Classificação geral'!$I89,'Classificação geral'!$AC89,"")</f>
        <v/>
      </c>
      <c r="FA96" s="255" t="str">
        <f>IF($EX96='Classificação geral'!$I89,'Classificação geral'!$AD89,"")</f>
        <v/>
      </c>
      <c r="FB96" s="255" t="str">
        <f>IF($EX96='Classificação geral'!$I89,'Classificação geral'!$M89,"")</f>
        <v/>
      </c>
      <c r="FC96" s="255" t="str">
        <f>IF($EX96='Classificação geral'!$I89,'Classificação geral'!$AH89,"")</f>
        <v/>
      </c>
      <c r="FD96" s="256" t="str">
        <f>IFERROR(RANK(FC96,FC:FC,0)+ COUNTIF($FC$12:FC94,FC96),"")</f>
        <v/>
      </c>
      <c r="FE96" s="244"/>
      <c r="FF96" s="254" t="str">
        <f>IFERROR(IF(AND('Classificação geral'!$H89="mas",'Classificação geral'!$I89=3,'Classificação geral'!$G89="Tapete"),'Classificação geral'!$A89,""),"")</f>
        <v/>
      </c>
      <c r="FG96" s="254" t="str">
        <f>IFERROR(IF(AND('Classificação geral'!$H89="mas",'Classificação geral'!$I89=3,'Classificação geral'!$G89="Tapete"),'Classificação geral'!$B89,""),"")</f>
        <v/>
      </c>
      <c r="FH96" s="255" t="str">
        <f>IF($FG96='Classificação geral'!$B89,'Classificação geral'!$C89,"")</f>
        <v/>
      </c>
      <c r="FI96" s="255" t="str">
        <f>IF($FG96='Classificação geral'!$B89,'Classificação geral'!$D89,"")</f>
        <v/>
      </c>
      <c r="FJ96" s="255" t="str">
        <f>IF($FG96='Classificação geral'!$B89,'Classificação geral'!$H89,"")</f>
        <v/>
      </c>
      <c r="FK96" s="254" t="str">
        <f>IFERROR(IF(AND($FJ96="mas",'Classificação geral'!$I89=3),'Classificação geral'!I89,""),"")</f>
        <v/>
      </c>
      <c r="FL96" s="254" t="str">
        <f>IFERROR(IF(AND($FJ96="mas",'Classificação geral'!$I89=3),'Classificação geral'!AA89,""),"")</f>
        <v/>
      </c>
      <c r="FM96" s="254" t="str">
        <f>IFERROR(IF(AND($FJ96="mas",'Classificação geral'!$I89=3),'Classificação geral'!AC89,""),"")</f>
        <v/>
      </c>
      <c r="FN96" s="254" t="str">
        <f>IFERROR(IF(AND($FJ96="mas",'Classificação geral'!$I89=3),'Classificação geral'!AD89,""),"")</f>
        <v/>
      </c>
      <c r="FO96" s="254" t="str">
        <f>IFERROR(IF(AND($FJ96="mas",'Classificação geral'!$I89=3),'Classificação geral'!M89,""),"")</f>
        <v/>
      </c>
      <c r="FP96" s="254" t="str">
        <f>IFERROR(IF(AND($FJ96="mas",'Classificação geral'!$I89=3),'Classificação geral'!AH89,""),"")</f>
        <v/>
      </c>
      <c r="FQ96" s="256" t="str">
        <f>IFERROR(RANK(FP96,FP:FP,0)+ COUNTIF(FP$12:$FP94,FP96),"")</f>
        <v/>
      </c>
    </row>
    <row r="97" spans="1:173" s="230" customFormat="1" ht="24.75" customHeight="1" x14ac:dyDescent="0.4">
      <c r="A97" s="221"/>
      <c r="B97" s="233"/>
      <c r="C97" s="292" t="str">
        <f t="shared" si="66"/>
        <v/>
      </c>
      <c r="D97" s="292" t="str">
        <f t="shared" si="67"/>
        <v/>
      </c>
      <c r="E97" s="292" t="str">
        <f t="shared" si="68"/>
        <v/>
      </c>
      <c r="F97" s="293" t="str">
        <f t="shared" si="69"/>
        <v/>
      </c>
      <c r="G97" s="293" t="str">
        <f t="shared" si="70"/>
        <v/>
      </c>
      <c r="H97" s="294" t="str">
        <f t="shared" si="71"/>
        <v/>
      </c>
      <c r="I97" s="294" t="str">
        <f t="shared" si="72"/>
        <v/>
      </c>
      <c r="J97" s="294" t="str">
        <f t="shared" si="73"/>
        <v/>
      </c>
      <c r="K97" s="294" t="str">
        <f t="shared" si="74"/>
        <v/>
      </c>
      <c r="L97" s="294" t="str">
        <f t="shared" si="75"/>
        <v/>
      </c>
      <c r="M97" s="295">
        <v>84</v>
      </c>
      <c r="N97" s="296"/>
      <c r="O97" s="296"/>
      <c r="P97" s="309" t="str">
        <f t="shared" si="76"/>
        <v/>
      </c>
      <c r="Q97" s="292" t="str">
        <f t="shared" si="77"/>
        <v/>
      </c>
      <c r="R97" s="292" t="str">
        <f t="shared" si="78"/>
        <v/>
      </c>
      <c r="S97" s="292" t="str">
        <f t="shared" si="79"/>
        <v/>
      </c>
      <c r="T97" s="293" t="str">
        <f t="shared" si="80"/>
        <v/>
      </c>
      <c r="U97" s="293" t="str">
        <f t="shared" si="81"/>
        <v/>
      </c>
      <c r="V97" s="294" t="str">
        <f t="shared" si="82"/>
        <v/>
      </c>
      <c r="W97" s="294" t="str">
        <f t="shared" si="83"/>
        <v/>
      </c>
      <c r="X97" s="294" t="str">
        <f t="shared" si="84"/>
        <v/>
      </c>
      <c r="Y97" s="294" t="str">
        <f t="shared" si="85"/>
        <v/>
      </c>
      <c r="Z97" s="294" t="str">
        <f t="shared" si="86"/>
        <v/>
      </c>
      <c r="AA97" s="295">
        <v>84</v>
      </c>
      <c r="AB97" s="296"/>
      <c r="AC97" s="297"/>
      <c r="AD97" s="310" t="str">
        <f t="shared" si="87"/>
        <v/>
      </c>
      <c r="AE97" s="292" t="str">
        <f t="shared" si="88"/>
        <v/>
      </c>
      <c r="AF97" s="292" t="str">
        <f t="shared" si="89"/>
        <v/>
      </c>
      <c r="AG97" s="293" t="str">
        <f t="shared" si="90"/>
        <v/>
      </c>
      <c r="AH97" s="293" t="str">
        <f t="shared" si="91"/>
        <v/>
      </c>
      <c r="AI97" s="293" t="str">
        <f t="shared" si="92"/>
        <v/>
      </c>
      <c r="AJ97" s="294" t="str">
        <f t="shared" si="93"/>
        <v/>
      </c>
      <c r="AK97" s="294" t="str">
        <f t="shared" si="94"/>
        <v/>
      </c>
      <c r="AL97" s="294" t="str">
        <f t="shared" si="95"/>
        <v/>
      </c>
      <c r="AM97" s="294" t="str">
        <f t="shared" si="96"/>
        <v/>
      </c>
      <c r="AN97" s="294" t="str">
        <f t="shared" si="97"/>
        <v/>
      </c>
      <c r="AO97" s="295">
        <v>84</v>
      </c>
      <c r="AP97" s="296"/>
      <c r="AQ97" s="296"/>
      <c r="AR97" s="310" t="str">
        <f t="shared" si="98"/>
        <v/>
      </c>
      <c r="AS97" s="292" t="str">
        <f t="shared" si="99"/>
        <v/>
      </c>
      <c r="AT97" s="292" t="str">
        <f t="shared" si="100"/>
        <v/>
      </c>
      <c r="AU97" s="293" t="str">
        <f t="shared" si="101"/>
        <v/>
      </c>
      <c r="AV97" s="293" t="str">
        <f t="shared" si="102"/>
        <v/>
      </c>
      <c r="AW97" s="293" t="str">
        <f t="shared" si="103"/>
        <v/>
      </c>
      <c r="AX97" s="294" t="str">
        <f t="shared" si="104"/>
        <v/>
      </c>
      <c r="AY97" s="294" t="str">
        <f t="shared" si="105"/>
        <v/>
      </c>
      <c r="AZ97" s="294" t="str">
        <f t="shared" si="106"/>
        <v/>
      </c>
      <c r="BA97" s="294" t="str">
        <f t="shared" si="107"/>
        <v/>
      </c>
      <c r="BB97" s="294" t="str">
        <f t="shared" si="108"/>
        <v/>
      </c>
      <c r="BC97" s="295">
        <v>84</v>
      </c>
      <c r="BD97" s="297"/>
      <c r="BE97" s="297"/>
      <c r="BF97" s="309" t="str">
        <f t="shared" si="109"/>
        <v/>
      </c>
      <c r="BG97" s="292" t="str">
        <f t="shared" si="110"/>
        <v/>
      </c>
      <c r="BH97" s="292" t="str">
        <f t="shared" si="111"/>
        <v/>
      </c>
      <c r="BI97" s="292" t="str">
        <f t="shared" si="112"/>
        <v/>
      </c>
      <c r="BJ97" s="293" t="str">
        <f t="shared" si="113"/>
        <v/>
      </c>
      <c r="BK97" s="293" t="str">
        <f t="shared" si="114"/>
        <v/>
      </c>
      <c r="BL97" s="293" t="str">
        <f t="shared" si="115"/>
        <v/>
      </c>
      <c r="BM97" s="293" t="str">
        <f t="shared" si="116"/>
        <v/>
      </c>
      <c r="BN97" s="293" t="str">
        <f t="shared" si="117"/>
        <v/>
      </c>
      <c r="BO97" s="293" t="str">
        <f t="shared" si="118"/>
        <v/>
      </c>
      <c r="BP97" s="294" t="str">
        <f t="shared" si="119"/>
        <v/>
      </c>
      <c r="BQ97" s="295">
        <v>84</v>
      </c>
      <c r="BR97" s="296"/>
      <c r="BS97" s="296"/>
      <c r="BT97" s="309" t="str">
        <f t="shared" si="120"/>
        <v/>
      </c>
      <c r="BU97" s="292" t="str">
        <f t="shared" si="121"/>
        <v/>
      </c>
      <c r="BV97" s="292" t="str">
        <f t="shared" si="122"/>
        <v/>
      </c>
      <c r="BW97" s="292" t="str">
        <f t="shared" si="123"/>
        <v/>
      </c>
      <c r="BX97" s="293" t="str">
        <f t="shared" si="124"/>
        <v/>
      </c>
      <c r="BY97" s="293" t="str">
        <f t="shared" si="125"/>
        <v/>
      </c>
      <c r="BZ97" s="294" t="str">
        <f t="shared" si="126"/>
        <v/>
      </c>
      <c r="CA97" s="294" t="str">
        <f t="shared" si="127"/>
        <v/>
      </c>
      <c r="CB97" s="294" t="str">
        <f t="shared" si="128"/>
        <v/>
      </c>
      <c r="CC97" s="294" t="str">
        <f t="shared" si="129"/>
        <v/>
      </c>
      <c r="CD97" s="294" t="str">
        <f t="shared" si="130"/>
        <v/>
      </c>
      <c r="CE97" s="295">
        <v>84</v>
      </c>
      <c r="CF97" s="221"/>
      <c r="CG97" s="221"/>
      <c r="CH97" s="221"/>
      <c r="CI97" s="221"/>
      <c r="CJ97" s="221"/>
      <c r="CK97" s="221"/>
      <c r="CL97" s="221"/>
      <c r="CM97" s="221"/>
      <c r="CN97" s="221"/>
      <c r="CO97" s="221"/>
      <c r="CP97" s="221"/>
      <c r="CQ97" s="221"/>
      <c r="CR97" s="221"/>
      <c r="CS97" s="254" t="str">
        <f>IFERROR(IF(AND('Classificação geral'!$H90="FEM",'Classificação geral'!$I90=1,'Classificação geral'!G90="Tapete"),'Classificação geral'!A90,""),"")</f>
        <v/>
      </c>
      <c r="CT97" s="254" t="str">
        <f>IFERROR(IF(AND('Classificação geral'!$H90="FEM",'Classificação geral'!$I90=1,'Classificação geral'!G90="Tapete"),'Classificação geral'!$B90,""),"")</f>
        <v/>
      </c>
      <c r="CU97" s="255" t="str">
        <f>IF($CT97='Classificação geral'!$B90,'Classificação geral'!$C90,"")</f>
        <v/>
      </c>
      <c r="CV97" s="255" t="str">
        <f>IF($CT97='Classificação geral'!$B90,'Classificação geral'!$D90,"")</f>
        <v/>
      </c>
      <c r="CW97" s="255" t="str">
        <f>IF($CT97='Classificação geral'!$B90,'Classificação geral'!$H90,"")</f>
        <v/>
      </c>
      <c r="CX97" s="255" t="str">
        <f>IF($CW97='Classificação geral'!$H90,'Classificação geral'!$I90,"")</f>
        <v/>
      </c>
      <c r="CY97" s="255" t="str">
        <f>IF($CX97='Classificação geral'!$I90,'Classificação geral'!$AA90,"")</f>
        <v/>
      </c>
      <c r="CZ97" s="255" t="str">
        <f>IF($CX97='Classificação geral'!$I90,'Classificação geral'!$AC90,"")</f>
        <v/>
      </c>
      <c r="DA97" s="255" t="str">
        <f>IF($CX97='Classificação geral'!$I90,'Classificação geral'!$AD90,"")</f>
        <v/>
      </c>
      <c r="DB97" s="255" t="str">
        <f>IF($CX97='Classificação geral'!$I90,'Classificação geral'!$M90,"")</f>
        <v/>
      </c>
      <c r="DC97" s="255" t="str">
        <f>IF($CX97='Classificação geral'!$I90,'Classificação geral'!$AH90,"")</f>
        <v/>
      </c>
      <c r="DD97" s="256" t="str">
        <f>IFERROR(RANK(DC97,DC:DC,0)+ COUNTIF($DC$12:DC96,DC97),"")</f>
        <v/>
      </c>
      <c r="DF97" s="254" t="str">
        <f>IFERROR(IF(AND('Classificação geral'!$H90="mas",'Classificação geral'!$I90=1,'Classificação geral'!$G90="Tapete"),'Classificação geral'!$A90,""),"")</f>
        <v/>
      </c>
      <c r="DG97" s="254" t="str">
        <f>IFERROR(IF(AND('Classificação geral'!$H90="mas",'Classificação geral'!$I90=1,'Classificação geral'!$G90="Tapete"),'Classificação geral'!$B90,""),"")</f>
        <v/>
      </c>
      <c r="DH97" s="255" t="str">
        <f>IF($DG97='Classificação geral'!$B90,'Classificação geral'!$C90,"")</f>
        <v/>
      </c>
      <c r="DI97" s="255" t="str">
        <f>IF($DG97='Classificação geral'!$B90,'Classificação geral'!$D90,"")</f>
        <v/>
      </c>
      <c r="DJ97" s="255" t="str">
        <f>IF($DG97='Classificação geral'!$B90,'Classificação geral'!$H90,"")</f>
        <v/>
      </c>
      <c r="DK97" s="254" t="str">
        <f>IFERROR(IF(AND($DJ97="mas",'Classificação geral'!$I90=1),'Classificação geral'!I90,""),"")</f>
        <v/>
      </c>
      <c r="DL97" s="254" t="str">
        <f>IFERROR(IF(AND($DJ97="mas",'Classificação geral'!$I90=1),'Classificação geral'!AA90,""),"")</f>
        <v/>
      </c>
      <c r="DM97" s="254" t="str">
        <f>IFERROR(IF(AND($DJ97="mas",'Classificação geral'!$I90=1),'Classificação geral'!AC90,""),"")</f>
        <v/>
      </c>
      <c r="DN97" s="254" t="str">
        <f>IFERROR(IF(AND($DJ97="mas",'Classificação geral'!$I90=1),'Classificação geral'!AD90,""),"")</f>
        <v/>
      </c>
      <c r="DO97" s="254" t="str">
        <f>IFERROR(IF(AND($DJ97="mas",'Classificação geral'!$I90=1),'Classificação geral'!M90,""),"")</f>
        <v/>
      </c>
      <c r="DP97" s="254" t="str">
        <f>IFERROR(IF(AND($DJ97="mas",'Classificação geral'!$I90=1),'Classificação geral'!AH90,""),"")</f>
        <v/>
      </c>
      <c r="DQ97" s="256" t="str">
        <f>IFERROR(RANK(DP97,DP:DP,0)+ COUNTIF($DP$12:DP96,DP97),"")</f>
        <v/>
      </c>
      <c r="DS97" s="254" t="str">
        <f>IFERROR(IF(AND('Classificação geral'!$H90="fem",'Classificação geral'!$I90=2,'Classificação geral'!$G90="Tapete"),'Classificação geral'!$A90,""),"")</f>
        <v/>
      </c>
      <c r="DT97" s="254" t="str">
        <f>IFERROR(IF(AND('Classificação geral'!$H90="fem",'Classificação geral'!$I90=2,'Classificação geral'!$G90="Tapete"),'Classificação geral'!$B90,""),"")</f>
        <v/>
      </c>
      <c r="DU97" s="255" t="str">
        <f>IF($DT97='Classificação geral'!$B90,'Classificação geral'!$C90,"")</f>
        <v/>
      </c>
      <c r="DV97" s="255" t="str">
        <f>IF($DT97='Classificação geral'!$B90,'Classificação geral'!$D90,"")</f>
        <v/>
      </c>
      <c r="DW97" s="255" t="str">
        <f>IF($DT97='Classificação geral'!$B90,'Classificação geral'!$H90,"")</f>
        <v/>
      </c>
      <c r="DX97" s="254" t="str">
        <f>IFERROR(IF(AND($DW97="fem",'Classificação geral'!$I90=2),'Classificação geral'!I90,""),"")</f>
        <v/>
      </c>
      <c r="DY97" s="254" t="str">
        <f>IFERROR(IF(AND($DW97="fem",'Classificação geral'!$I90=2),'Classificação geral'!AA90,""),"")</f>
        <v/>
      </c>
      <c r="DZ97" s="254" t="str">
        <f>IFERROR(IF(AND($DW97="fem",'Classificação geral'!$I90=2),'Classificação geral'!AC90,""),"")</f>
        <v/>
      </c>
      <c r="EA97" s="254" t="str">
        <f>IFERROR(IF(AND($DW97="fem",'Classificação geral'!$I90=2),'Classificação geral'!AD90,""),"")</f>
        <v/>
      </c>
      <c r="EB97" s="254" t="str">
        <f>IFERROR(IF(AND($DW97="fem",'Classificação geral'!$I90=2),'Classificação geral'!M90,""),"")</f>
        <v/>
      </c>
      <c r="EC97" s="254" t="str">
        <f>IFERROR(IF(AND($DW97="fem",'Classificação geral'!$I90=2),'Classificação geral'!AH90,""),"")</f>
        <v/>
      </c>
      <c r="ED97" s="256" t="str">
        <f>IFERROR(RANK(EC97,EC:EC,0)+ COUNTIF(EC$12:$EC95,EC97),"")</f>
        <v/>
      </c>
      <c r="EE97" s="244"/>
      <c r="EF97" s="254" t="str">
        <f>IFERROR(IF(AND('Classificação geral'!$H90="mas",'Classificação geral'!$I90=2,'Classificação geral'!$G90="Tapete"),'Classificação geral'!$A90,""),"")</f>
        <v/>
      </c>
      <c r="EG97" s="254" t="str">
        <f>IFERROR(IF(AND('Classificação geral'!$H90="mas",'Classificação geral'!$I90=2,'Classificação geral'!$G90="Tapete"),'Classificação geral'!$B90,""),"")</f>
        <v/>
      </c>
      <c r="EH97" s="255" t="str">
        <f>IF($EG97='Classificação geral'!$B90,'Classificação geral'!$C90,"")</f>
        <v/>
      </c>
      <c r="EI97" s="255" t="str">
        <f>IF($EG97='Classificação geral'!$B90,'Classificação geral'!$D90,"")</f>
        <v/>
      </c>
      <c r="EJ97" s="255" t="str">
        <f>IF($EG97='Classificação geral'!$B90,'Classificação geral'!$H90,"")</f>
        <v/>
      </c>
      <c r="EK97" s="254" t="str">
        <f>IFERROR(IF(AND($EJ97="mas",'Classificação geral'!$I90=2),'Classificação geral'!I90,""),"")</f>
        <v/>
      </c>
      <c r="EL97" s="254" t="str">
        <f>IFERROR(IF(AND($EJ97="mas",'Classificação geral'!$I90=2),'Classificação geral'!AA90,""),"")</f>
        <v/>
      </c>
      <c r="EM97" s="254" t="str">
        <f>IFERROR(IF(AND($EJ97="mas",'Classificação geral'!$I90=2),'Classificação geral'!AC90,""),"")</f>
        <v/>
      </c>
      <c r="EN97" s="254" t="str">
        <f>IFERROR(IF(AND($EJ97="mas",'Classificação geral'!$I90=2),'Classificação geral'!AD90,""),"")</f>
        <v/>
      </c>
      <c r="EO97" s="254" t="str">
        <f>IFERROR(IF(AND($EJ97="mas",'Classificação geral'!$I90=2),'Classificação geral'!M90,""),"")</f>
        <v/>
      </c>
      <c r="EP97" s="254" t="str">
        <f>IFERROR(IF(AND($EJ97="mas",'Classificação geral'!$I90=2),'Classificação geral'!AH90,""),"")</f>
        <v/>
      </c>
      <c r="EQ97" s="256" t="str">
        <f>IFERROR(RANK(EP97,EP:EP,0)+ COUNTIF($EP$12:EP$12,EP97),"")</f>
        <v/>
      </c>
      <c r="ER97" s="244"/>
      <c r="ES97" s="254" t="str">
        <f>IFERROR(IF(AND('Classificação geral'!$H90="fem",'Classificação geral'!$I90=3,'Classificação geral'!$G90="Tapete"),'Classificação geral'!$A90,""),"")</f>
        <v/>
      </c>
      <c r="ET97" s="254" t="str">
        <f>IFERROR(IF(AND('Classificação geral'!$H90="fem",'Classificação geral'!$I90=3,'Classificação geral'!$G90="Tapete"),'Classificação geral'!$B90,""),"")</f>
        <v/>
      </c>
      <c r="EU97" s="255" t="str">
        <f>IF($ET97='Classificação geral'!$B90,'Classificação geral'!$C90,"")</f>
        <v/>
      </c>
      <c r="EV97" s="255" t="str">
        <f>IF($ET97='Classificação geral'!$B90,'Classificação geral'!$D90,"")</f>
        <v/>
      </c>
      <c r="EW97" s="255" t="str">
        <f>IF($ET97='Classificação geral'!$B90,'Classificação geral'!$H90,"")</f>
        <v/>
      </c>
      <c r="EX97" s="255" t="str">
        <f>IF($EW97='Classificação geral'!$H90,'Classificação geral'!$I90,"")</f>
        <v/>
      </c>
      <c r="EY97" s="255" t="str">
        <f>IF($EX97='Classificação geral'!$I90,'Classificação geral'!$AA90,"")</f>
        <v/>
      </c>
      <c r="EZ97" s="255" t="str">
        <f>IF($EX97='Classificação geral'!$I90,'Classificação geral'!$AC90,"")</f>
        <v/>
      </c>
      <c r="FA97" s="255" t="str">
        <f>IF($EX97='Classificação geral'!$I90,'Classificação geral'!$AD90,"")</f>
        <v/>
      </c>
      <c r="FB97" s="255" t="str">
        <f>IF($EX97='Classificação geral'!$I90,'Classificação geral'!$M90,"")</f>
        <v/>
      </c>
      <c r="FC97" s="255" t="str">
        <f>IF($EX97='Classificação geral'!$I90,'Classificação geral'!$AH90,"")</f>
        <v/>
      </c>
      <c r="FD97" s="256" t="str">
        <f>IFERROR(RANK(FC97,FC:FC,0)+ COUNTIF($FC$12:FC95,FC97),"")</f>
        <v/>
      </c>
      <c r="FE97" s="244"/>
      <c r="FF97" s="254" t="str">
        <f>IFERROR(IF(AND('Classificação geral'!$H90="mas",'Classificação geral'!$I90=3,'Classificação geral'!$G90="Tapete"),'Classificação geral'!$A90,""),"")</f>
        <v/>
      </c>
      <c r="FG97" s="254" t="str">
        <f>IFERROR(IF(AND('Classificação geral'!$H90="mas",'Classificação geral'!$I90=3,'Classificação geral'!$G90="Tapete"),'Classificação geral'!$B90,""),"")</f>
        <v/>
      </c>
      <c r="FH97" s="255" t="str">
        <f>IF($FG97='Classificação geral'!$B90,'Classificação geral'!$C90,"")</f>
        <v/>
      </c>
      <c r="FI97" s="255" t="str">
        <f>IF($FG97='Classificação geral'!$B90,'Classificação geral'!$D90,"")</f>
        <v/>
      </c>
      <c r="FJ97" s="255" t="str">
        <f>IF($FG97='Classificação geral'!$B90,'Classificação geral'!$H90,"")</f>
        <v/>
      </c>
      <c r="FK97" s="254" t="str">
        <f>IFERROR(IF(AND($FJ97="mas",'Classificação geral'!$I90=3),'Classificação geral'!I90,""),"")</f>
        <v/>
      </c>
      <c r="FL97" s="254" t="str">
        <f>IFERROR(IF(AND($FJ97="mas",'Classificação geral'!$I90=3),'Classificação geral'!AA90,""),"")</f>
        <v/>
      </c>
      <c r="FM97" s="254" t="str">
        <f>IFERROR(IF(AND($FJ97="mas",'Classificação geral'!$I90=3),'Classificação geral'!AC90,""),"")</f>
        <v/>
      </c>
      <c r="FN97" s="254" t="str">
        <f>IFERROR(IF(AND($FJ97="mas",'Classificação geral'!$I90=3),'Classificação geral'!AD90,""),"")</f>
        <v/>
      </c>
      <c r="FO97" s="254" t="str">
        <f>IFERROR(IF(AND($FJ97="mas",'Classificação geral'!$I90=3),'Classificação geral'!M90,""),"")</f>
        <v/>
      </c>
      <c r="FP97" s="254" t="str">
        <f>IFERROR(IF(AND($FJ97="mas",'Classificação geral'!$I90=3),'Classificação geral'!AH90,""),"")</f>
        <v/>
      </c>
      <c r="FQ97" s="256" t="str">
        <f>IFERROR(RANK(FP97,FP:FP,0)+ COUNTIF(FP$12:$FP95,FP97),"")</f>
        <v/>
      </c>
    </row>
    <row r="98" spans="1:173" s="230" customFormat="1" ht="24.75" customHeight="1" x14ac:dyDescent="0.4">
      <c r="A98" s="221"/>
      <c r="B98" s="233"/>
      <c r="C98" s="292" t="str">
        <f t="shared" si="66"/>
        <v/>
      </c>
      <c r="D98" s="292" t="str">
        <f t="shared" si="67"/>
        <v/>
      </c>
      <c r="E98" s="292" t="str">
        <f t="shared" si="68"/>
        <v/>
      </c>
      <c r="F98" s="293" t="str">
        <f t="shared" si="69"/>
        <v/>
      </c>
      <c r="G98" s="293" t="str">
        <f t="shared" si="70"/>
        <v/>
      </c>
      <c r="H98" s="294" t="str">
        <f t="shared" si="71"/>
        <v/>
      </c>
      <c r="I98" s="294" t="str">
        <f t="shared" si="72"/>
        <v/>
      </c>
      <c r="J98" s="294" t="str">
        <f t="shared" si="73"/>
        <v/>
      </c>
      <c r="K98" s="294" t="str">
        <f t="shared" si="74"/>
        <v/>
      </c>
      <c r="L98" s="294" t="str">
        <f t="shared" si="75"/>
        <v/>
      </c>
      <c r="M98" s="295">
        <v>85</v>
      </c>
      <c r="N98" s="296"/>
      <c r="O98" s="296"/>
      <c r="P98" s="309" t="str">
        <f t="shared" si="76"/>
        <v/>
      </c>
      <c r="Q98" s="292" t="str">
        <f t="shared" si="77"/>
        <v/>
      </c>
      <c r="R98" s="292" t="str">
        <f t="shared" si="78"/>
        <v/>
      </c>
      <c r="S98" s="292" t="str">
        <f t="shared" si="79"/>
        <v/>
      </c>
      <c r="T98" s="293" t="str">
        <f t="shared" si="80"/>
        <v/>
      </c>
      <c r="U98" s="293" t="str">
        <f t="shared" si="81"/>
        <v/>
      </c>
      <c r="V98" s="294" t="str">
        <f t="shared" si="82"/>
        <v/>
      </c>
      <c r="W98" s="294" t="str">
        <f t="shared" si="83"/>
        <v/>
      </c>
      <c r="X98" s="294" t="str">
        <f t="shared" si="84"/>
        <v/>
      </c>
      <c r="Y98" s="294" t="str">
        <f t="shared" si="85"/>
        <v/>
      </c>
      <c r="Z98" s="294" t="str">
        <f t="shared" si="86"/>
        <v/>
      </c>
      <c r="AA98" s="295">
        <v>85</v>
      </c>
      <c r="AB98" s="296"/>
      <c r="AC98" s="297"/>
      <c r="AD98" s="310" t="str">
        <f t="shared" si="87"/>
        <v/>
      </c>
      <c r="AE98" s="292" t="str">
        <f t="shared" si="88"/>
        <v/>
      </c>
      <c r="AF98" s="292" t="str">
        <f t="shared" si="89"/>
        <v/>
      </c>
      <c r="AG98" s="293" t="str">
        <f t="shared" si="90"/>
        <v/>
      </c>
      <c r="AH98" s="293" t="str">
        <f t="shared" si="91"/>
        <v/>
      </c>
      <c r="AI98" s="293" t="str">
        <f t="shared" si="92"/>
        <v/>
      </c>
      <c r="AJ98" s="294" t="str">
        <f t="shared" si="93"/>
        <v/>
      </c>
      <c r="AK98" s="294" t="str">
        <f t="shared" si="94"/>
        <v/>
      </c>
      <c r="AL98" s="294" t="str">
        <f t="shared" si="95"/>
        <v/>
      </c>
      <c r="AM98" s="294" t="str">
        <f t="shared" si="96"/>
        <v/>
      </c>
      <c r="AN98" s="294" t="str">
        <f t="shared" si="97"/>
        <v/>
      </c>
      <c r="AO98" s="295">
        <v>85</v>
      </c>
      <c r="AP98" s="296"/>
      <c r="AQ98" s="296"/>
      <c r="AR98" s="310" t="str">
        <f t="shared" si="98"/>
        <v/>
      </c>
      <c r="AS98" s="292" t="str">
        <f t="shared" si="99"/>
        <v/>
      </c>
      <c r="AT98" s="292" t="str">
        <f t="shared" si="100"/>
        <v/>
      </c>
      <c r="AU98" s="293" t="str">
        <f t="shared" si="101"/>
        <v/>
      </c>
      <c r="AV98" s="293" t="str">
        <f t="shared" si="102"/>
        <v/>
      </c>
      <c r="AW98" s="293" t="str">
        <f t="shared" si="103"/>
        <v/>
      </c>
      <c r="AX98" s="294" t="str">
        <f t="shared" si="104"/>
        <v/>
      </c>
      <c r="AY98" s="294" t="str">
        <f t="shared" si="105"/>
        <v/>
      </c>
      <c r="AZ98" s="294" t="str">
        <f t="shared" si="106"/>
        <v/>
      </c>
      <c r="BA98" s="294" t="str">
        <f t="shared" si="107"/>
        <v/>
      </c>
      <c r="BB98" s="294" t="str">
        <f t="shared" si="108"/>
        <v/>
      </c>
      <c r="BC98" s="295">
        <v>85</v>
      </c>
      <c r="BD98" s="297"/>
      <c r="BE98" s="297"/>
      <c r="BF98" s="309" t="str">
        <f t="shared" si="109"/>
        <v/>
      </c>
      <c r="BG98" s="292" t="str">
        <f t="shared" si="110"/>
        <v/>
      </c>
      <c r="BH98" s="292" t="str">
        <f t="shared" si="111"/>
        <v/>
      </c>
      <c r="BI98" s="292" t="str">
        <f t="shared" si="112"/>
        <v/>
      </c>
      <c r="BJ98" s="293" t="str">
        <f t="shared" si="113"/>
        <v/>
      </c>
      <c r="BK98" s="293" t="str">
        <f t="shared" si="114"/>
        <v/>
      </c>
      <c r="BL98" s="293" t="str">
        <f t="shared" si="115"/>
        <v/>
      </c>
      <c r="BM98" s="293" t="str">
        <f t="shared" si="116"/>
        <v/>
      </c>
      <c r="BN98" s="293" t="str">
        <f t="shared" si="117"/>
        <v/>
      </c>
      <c r="BO98" s="293" t="str">
        <f t="shared" si="118"/>
        <v/>
      </c>
      <c r="BP98" s="294" t="str">
        <f t="shared" si="119"/>
        <v/>
      </c>
      <c r="BQ98" s="295">
        <v>85</v>
      </c>
      <c r="BR98" s="296"/>
      <c r="BS98" s="296"/>
      <c r="BT98" s="309" t="str">
        <f t="shared" si="120"/>
        <v/>
      </c>
      <c r="BU98" s="292" t="str">
        <f t="shared" si="121"/>
        <v/>
      </c>
      <c r="BV98" s="292" t="str">
        <f t="shared" si="122"/>
        <v/>
      </c>
      <c r="BW98" s="292" t="str">
        <f t="shared" si="123"/>
        <v/>
      </c>
      <c r="BX98" s="293" t="str">
        <f t="shared" si="124"/>
        <v/>
      </c>
      <c r="BY98" s="293" t="str">
        <f t="shared" si="125"/>
        <v/>
      </c>
      <c r="BZ98" s="294" t="str">
        <f t="shared" si="126"/>
        <v/>
      </c>
      <c r="CA98" s="294" t="str">
        <f t="shared" si="127"/>
        <v/>
      </c>
      <c r="CB98" s="294" t="str">
        <f t="shared" si="128"/>
        <v/>
      </c>
      <c r="CC98" s="294" t="str">
        <f t="shared" si="129"/>
        <v/>
      </c>
      <c r="CD98" s="294" t="str">
        <f t="shared" si="130"/>
        <v/>
      </c>
      <c r="CE98" s="295">
        <v>85</v>
      </c>
      <c r="CF98" s="221"/>
      <c r="CG98" s="221"/>
      <c r="CH98" s="221"/>
      <c r="CI98" s="221"/>
      <c r="CJ98" s="221"/>
      <c r="CK98" s="221"/>
      <c r="CL98" s="221"/>
      <c r="CM98" s="221"/>
      <c r="CN98" s="221"/>
      <c r="CO98" s="221"/>
      <c r="CP98" s="221"/>
      <c r="CQ98" s="221"/>
      <c r="CR98" s="221"/>
      <c r="CS98" s="254" t="str">
        <f>IFERROR(IF(AND('Classificação geral'!$H91="FEM",'Classificação geral'!$I91=1,'Classificação geral'!G91="Tapete"),'Classificação geral'!A91,""),"")</f>
        <v/>
      </c>
      <c r="CT98" s="254" t="str">
        <f>IFERROR(IF(AND('Classificação geral'!$H91="FEM",'Classificação geral'!$I91=1,'Classificação geral'!G91="Tapete"),'Classificação geral'!$B91,""),"")</f>
        <v/>
      </c>
      <c r="CU98" s="255" t="str">
        <f>IF($CT98='Classificação geral'!$B91,'Classificação geral'!$C91,"")</f>
        <v/>
      </c>
      <c r="CV98" s="255" t="str">
        <f>IF($CT98='Classificação geral'!$B91,'Classificação geral'!$D91,"")</f>
        <v/>
      </c>
      <c r="CW98" s="255" t="str">
        <f>IF($CT98='Classificação geral'!$B91,'Classificação geral'!$H91,"")</f>
        <v/>
      </c>
      <c r="CX98" s="255" t="str">
        <f>IF($CW98='Classificação geral'!$H91,'Classificação geral'!$I91,"")</f>
        <v/>
      </c>
      <c r="CY98" s="255" t="str">
        <f>IF($CX98='Classificação geral'!$I91,'Classificação geral'!$AA91,"")</f>
        <v/>
      </c>
      <c r="CZ98" s="255" t="str">
        <f>IF($CX98='Classificação geral'!$I91,'Classificação geral'!$AC91,"")</f>
        <v/>
      </c>
      <c r="DA98" s="255" t="str">
        <f>IF($CX98='Classificação geral'!$I91,'Classificação geral'!$AD91,"")</f>
        <v/>
      </c>
      <c r="DB98" s="255" t="str">
        <f>IF($CX98='Classificação geral'!$I91,'Classificação geral'!$M91,"")</f>
        <v/>
      </c>
      <c r="DC98" s="255" t="str">
        <f>IF($CX98='Classificação geral'!$I91,'Classificação geral'!$AH91,"")</f>
        <v/>
      </c>
      <c r="DD98" s="256" t="str">
        <f>IFERROR(RANK(DC98,DC:DC,0)+ COUNTIF($DC$12:DC97,DC98),"")</f>
        <v/>
      </c>
      <c r="DF98" s="254" t="str">
        <f>IFERROR(IF(AND('Classificação geral'!$H91="mas",'Classificação geral'!$I91=1,'Classificação geral'!$G91="Tapete"),'Classificação geral'!$A91,""),"")</f>
        <v/>
      </c>
      <c r="DG98" s="254" t="str">
        <f>IFERROR(IF(AND('Classificação geral'!$H91="mas",'Classificação geral'!$I91=1,'Classificação geral'!$G91="Tapete"),'Classificação geral'!$B91,""),"")</f>
        <v/>
      </c>
      <c r="DH98" s="255" t="str">
        <f>IF($DG98='Classificação geral'!$B91,'Classificação geral'!$C91,"")</f>
        <v/>
      </c>
      <c r="DI98" s="255" t="str">
        <f>IF($DG98='Classificação geral'!$B91,'Classificação geral'!$D91,"")</f>
        <v/>
      </c>
      <c r="DJ98" s="255" t="str">
        <f>IF($DG98='Classificação geral'!$B91,'Classificação geral'!$H91,"")</f>
        <v/>
      </c>
      <c r="DK98" s="254" t="str">
        <f>IFERROR(IF(AND($DJ98="mas",'Classificação geral'!$I91=1),'Classificação geral'!I91,""),"")</f>
        <v/>
      </c>
      <c r="DL98" s="254" t="str">
        <f>IFERROR(IF(AND($DJ98="mas",'Classificação geral'!$I91=1),'Classificação geral'!AA91,""),"")</f>
        <v/>
      </c>
      <c r="DM98" s="254" t="str">
        <f>IFERROR(IF(AND($DJ98="mas",'Classificação geral'!$I91=1),'Classificação geral'!AC91,""),"")</f>
        <v/>
      </c>
      <c r="DN98" s="254" t="str">
        <f>IFERROR(IF(AND($DJ98="mas",'Classificação geral'!$I91=1),'Classificação geral'!AD91,""),"")</f>
        <v/>
      </c>
      <c r="DO98" s="254" t="str">
        <f>IFERROR(IF(AND($DJ98="mas",'Classificação geral'!$I91=1),'Classificação geral'!M91,""),"")</f>
        <v/>
      </c>
      <c r="DP98" s="254" t="str">
        <f>IFERROR(IF(AND($DJ98="mas",'Classificação geral'!$I91=1),'Classificação geral'!AH91,""),"")</f>
        <v/>
      </c>
      <c r="DQ98" s="256" t="str">
        <f>IFERROR(RANK(DP98,DP:DP,0)+ COUNTIF($DP$12:DP97,DP98),"")</f>
        <v/>
      </c>
      <c r="DS98" s="254" t="str">
        <f>IFERROR(IF(AND('Classificação geral'!$H91="fem",'Classificação geral'!$I91=2,'Classificação geral'!$G91="Tapete"),'Classificação geral'!$A91,""),"")</f>
        <v/>
      </c>
      <c r="DT98" s="254" t="str">
        <f>IFERROR(IF(AND('Classificação geral'!$H91="fem",'Classificação geral'!$I91=2,'Classificação geral'!$G91="Tapete"),'Classificação geral'!$B91,""),"")</f>
        <v/>
      </c>
      <c r="DU98" s="255" t="str">
        <f>IF($DT98='Classificação geral'!$B91,'Classificação geral'!$C91,"")</f>
        <v/>
      </c>
      <c r="DV98" s="255" t="str">
        <f>IF($DT98='Classificação geral'!$B91,'Classificação geral'!$D91,"")</f>
        <v/>
      </c>
      <c r="DW98" s="255" t="str">
        <f>IF($DT98='Classificação geral'!$B91,'Classificação geral'!$H91,"")</f>
        <v/>
      </c>
      <c r="DX98" s="254" t="str">
        <f>IFERROR(IF(AND($DW98="fem",'Classificação geral'!$I91=2),'Classificação geral'!I91,""),"")</f>
        <v/>
      </c>
      <c r="DY98" s="254" t="str">
        <f>IFERROR(IF(AND($DW98="fem",'Classificação geral'!$I91=2),'Classificação geral'!AA91,""),"")</f>
        <v/>
      </c>
      <c r="DZ98" s="254" t="str">
        <f>IFERROR(IF(AND($DW98="fem",'Classificação geral'!$I91=2),'Classificação geral'!AC91,""),"")</f>
        <v/>
      </c>
      <c r="EA98" s="254" t="str">
        <f>IFERROR(IF(AND($DW98="fem",'Classificação geral'!$I91=2),'Classificação geral'!AD91,""),"")</f>
        <v/>
      </c>
      <c r="EB98" s="254" t="str">
        <f>IFERROR(IF(AND($DW98="fem",'Classificação geral'!$I91=2),'Classificação geral'!M91,""),"")</f>
        <v/>
      </c>
      <c r="EC98" s="254" t="str">
        <f>IFERROR(IF(AND($DW98="fem",'Classificação geral'!$I91=2),'Classificação geral'!AH91,""),"")</f>
        <v/>
      </c>
      <c r="ED98" s="256" t="str">
        <f>IFERROR(RANK(EC98,EC:EC,0)+ COUNTIF(EC$12:$EC96,EC98),"")</f>
        <v/>
      </c>
      <c r="EE98" s="244"/>
      <c r="EF98" s="254" t="str">
        <f>IFERROR(IF(AND('Classificação geral'!$H91="mas",'Classificação geral'!$I91=2,'Classificação geral'!$G91="Tapete"),'Classificação geral'!$A91,""),"")</f>
        <v/>
      </c>
      <c r="EG98" s="254" t="str">
        <f>IFERROR(IF(AND('Classificação geral'!$H91="mas",'Classificação geral'!$I91=2,'Classificação geral'!$G91="Tapete"),'Classificação geral'!$B91,""),"")</f>
        <v/>
      </c>
      <c r="EH98" s="255" t="str">
        <f>IF($EG98='Classificação geral'!$B91,'Classificação geral'!$C91,"")</f>
        <v/>
      </c>
      <c r="EI98" s="255" t="str">
        <f>IF($EG98='Classificação geral'!$B91,'Classificação geral'!$D91,"")</f>
        <v/>
      </c>
      <c r="EJ98" s="255" t="str">
        <f>IF($EG98='Classificação geral'!$B91,'Classificação geral'!$H91,"")</f>
        <v/>
      </c>
      <c r="EK98" s="254" t="str">
        <f>IFERROR(IF(AND($EJ98="mas",'Classificação geral'!$I91=2),'Classificação geral'!I91,""),"")</f>
        <v/>
      </c>
      <c r="EL98" s="254" t="str">
        <f>IFERROR(IF(AND($EJ98="mas",'Classificação geral'!$I91=2),'Classificação geral'!AA91,""),"")</f>
        <v/>
      </c>
      <c r="EM98" s="254" t="str">
        <f>IFERROR(IF(AND($EJ98="mas",'Classificação geral'!$I91=2),'Classificação geral'!AC91,""),"")</f>
        <v/>
      </c>
      <c r="EN98" s="254" t="str">
        <f>IFERROR(IF(AND($EJ98="mas",'Classificação geral'!$I91=2),'Classificação geral'!AD91,""),"")</f>
        <v/>
      </c>
      <c r="EO98" s="254" t="str">
        <f>IFERROR(IF(AND($EJ98="mas",'Classificação geral'!$I91=2),'Classificação geral'!M91,""),"")</f>
        <v/>
      </c>
      <c r="EP98" s="254" t="str">
        <f>IFERROR(IF(AND($EJ98="mas",'Classificação geral'!$I91=2),'Classificação geral'!AH91,""),"")</f>
        <v/>
      </c>
      <c r="EQ98" s="256" t="str">
        <f>IFERROR(RANK(EP98,EP:EP,0)+ COUNTIF($EP$12:EP$12,EP98),"")</f>
        <v/>
      </c>
      <c r="ER98" s="244"/>
      <c r="ES98" s="254" t="str">
        <f>IFERROR(IF(AND('Classificação geral'!$H91="fem",'Classificação geral'!$I91=3,'Classificação geral'!$G91="Tapete"),'Classificação geral'!$A91,""),"")</f>
        <v/>
      </c>
      <c r="ET98" s="254" t="str">
        <f>IFERROR(IF(AND('Classificação geral'!$H91="fem",'Classificação geral'!$I91=3,'Classificação geral'!$G91="Tapete"),'Classificação geral'!$B91,""),"")</f>
        <v/>
      </c>
      <c r="EU98" s="255" t="str">
        <f>IF($ET98='Classificação geral'!$B91,'Classificação geral'!$C91,"")</f>
        <v/>
      </c>
      <c r="EV98" s="255" t="str">
        <f>IF($ET98='Classificação geral'!$B91,'Classificação geral'!$D91,"")</f>
        <v/>
      </c>
      <c r="EW98" s="255" t="str">
        <f>IF($ET98='Classificação geral'!$B91,'Classificação geral'!$H91,"")</f>
        <v/>
      </c>
      <c r="EX98" s="255" t="str">
        <f>IF($EW98='Classificação geral'!$H91,'Classificação geral'!$I91,"")</f>
        <v/>
      </c>
      <c r="EY98" s="255" t="str">
        <f>IF($EX98='Classificação geral'!$I91,'Classificação geral'!$AA91,"")</f>
        <v/>
      </c>
      <c r="EZ98" s="255" t="str">
        <f>IF($EX98='Classificação geral'!$I91,'Classificação geral'!$AC91,"")</f>
        <v/>
      </c>
      <c r="FA98" s="255" t="str">
        <f>IF($EX98='Classificação geral'!$I91,'Classificação geral'!$AD91,"")</f>
        <v/>
      </c>
      <c r="FB98" s="255" t="str">
        <f>IF($EX98='Classificação geral'!$I91,'Classificação geral'!$M91,"")</f>
        <v/>
      </c>
      <c r="FC98" s="255" t="str">
        <f>IF($EX98='Classificação geral'!$I91,'Classificação geral'!$AH91,"")</f>
        <v/>
      </c>
      <c r="FD98" s="256" t="str">
        <f>IFERROR(RANK(FC98,FC:FC,0)+ COUNTIF($FC$12:FC96,FC98),"")</f>
        <v/>
      </c>
      <c r="FE98" s="244"/>
      <c r="FF98" s="254" t="str">
        <f>IFERROR(IF(AND('Classificação geral'!$H91="mas",'Classificação geral'!$I91=3,'Classificação geral'!$G91="Tapete"),'Classificação geral'!$A91,""),"")</f>
        <v/>
      </c>
      <c r="FG98" s="254" t="str">
        <f>IFERROR(IF(AND('Classificação geral'!$H91="mas",'Classificação geral'!$I91=3,'Classificação geral'!$G91="Tapete"),'Classificação geral'!$B91,""),"")</f>
        <v/>
      </c>
      <c r="FH98" s="255" t="str">
        <f>IF($FG98='Classificação geral'!$B91,'Classificação geral'!$C91,"")</f>
        <v/>
      </c>
      <c r="FI98" s="255" t="str">
        <f>IF($FG98='Classificação geral'!$B91,'Classificação geral'!$D91,"")</f>
        <v/>
      </c>
      <c r="FJ98" s="255" t="str">
        <f>IF($FG98='Classificação geral'!$B91,'Classificação geral'!$H91,"")</f>
        <v/>
      </c>
      <c r="FK98" s="254" t="str">
        <f>IFERROR(IF(AND($FJ98="mas",'Classificação geral'!$I91=3),'Classificação geral'!I91,""),"")</f>
        <v/>
      </c>
      <c r="FL98" s="254" t="str">
        <f>IFERROR(IF(AND($FJ98="mas",'Classificação geral'!$I91=3),'Classificação geral'!AA91,""),"")</f>
        <v/>
      </c>
      <c r="FM98" s="254" t="str">
        <f>IFERROR(IF(AND($FJ98="mas",'Classificação geral'!$I91=3),'Classificação geral'!AC91,""),"")</f>
        <v/>
      </c>
      <c r="FN98" s="254" t="str">
        <f>IFERROR(IF(AND($FJ98="mas",'Classificação geral'!$I91=3),'Classificação geral'!AD91,""),"")</f>
        <v/>
      </c>
      <c r="FO98" s="254" t="str">
        <f>IFERROR(IF(AND($FJ98="mas",'Classificação geral'!$I91=3),'Classificação geral'!M91,""),"")</f>
        <v/>
      </c>
      <c r="FP98" s="254" t="str">
        <f>IFERROR(IF(AND($FJ98="mas",'Classificação geral'!$I91=3),'Classificação geral'!AH91,""),"")</f>
        <v/>
      </c>
      <c r="FQ98" s="256" t="str">
        <f>IFERROR(RANK(FP98,FP:FP,0)+ COUNTIF(FP$12:$FP96,FP98),"")</f>
        <v/>
      </c>
    </row>
    <row r="99" spans="1:173" s="230" customFormat="1" ht="24.75" customHeight="1" x14ac:dyDescent="0.4">
      <c r="A99" s="221"/>
      <c r="B99" s="233"/>
      <c r="C99" s="222"/>
      <c r="D99" s="222"/>
      <c r="E99" s="222"/>
      <c r="F99" s="223"/>
      <c r="G99" s="223"/>
      <c r="H99" s="223"/>
      <c r="I99" s="223"/>
      <c r="J99" s="223"/>
      <c r="K99" s="223"/>
      <c r="L99" s="223"/>
      <c r="M99" s="224"/>
      <c r="N99" s="224"/>
      <c r="O99" s="224"/>
      <c r="P99" s="224"/>
      <c r="Q99" s="225"/>
      <c r="R99" s="225"/>
      <c r="S99" s="222"/>
      <c r="T99" s="226"/>
      <c r="U99" s="226"/>
      <c r="V99" s="226"/>
      <c r="W99" s="226"/>
      <c r="X99" s="226"/>
      <c r="Y99" s="226"/>
      <c r="Z99" s="226"/>
      <c r="AA99" s="224"/>
      <c r="AB99" s="221"/>
      <c r="AC99" s="221"/>
      <c r="AD99" s="224"/>
      <c r="AE99" s="222"/>
      <c r="AF99" s="222"/>
      <c r="AG99" s="223"/>
      <c r="AH99" s="223"/>
      <c r="AI99" s="223"/>
      <c r="AJ99" s="223"/>
      <c r="AK99" s="223"/>
      <c r="AL99" s="223"/>
      <c r="AM99" s="223"/>
      <c r="AN99" s="223"/>
      <c r="AO99" s="224"/>
      <c r="AP99" s="224"/>
      <c r="AQ99" s="224"/>
      <c r="AR99" s="224"/>
      <c r="AS99" s="225"/>
      <c r="AT99" s="225"/>
      <c r="AU99" s="223"/>
      <c r="AV99" s="226"/>
      <c r="AW99" s="226"/>
      <c r="AX99" s="226"/>
      <c r="AY99" s="226"/>
      <c r="AZ99" s="226"/>
      <c r="BA99" s="226"/>
      <c r="BB99" s="226"/>
      <c r="BC99" s="224"/>
      <c r="BD99" s="221"/>
      <c r="BE99" s="221"/>
      <c r="BF99" s="233"/>
      <c r="BG99" s="222"/>
      <c r="BH99" s="222"/>
      <c r="BI99" s="225"/>
      <c r="BJ99" s="223"/>
      <c r="BK99" s="223"/>
      <c r="BL99" s="223"/>
      <c r="BM99" s="223"/>
      <c r="BN99" s="223"/>
      <c r="BO99" s="223"/>
      <c r="BP99" s="223"/>
      <c r="BQ99" s="224"/>
      <c r="BR99" s="224"/>
      <c r="BS99" s="224"/>
      <c r="BT99" s="224"/>
      <c r="BU99" s="225"/>
      <c r="BV99" s="225"/>
      <c r="BW99" s="225"/>
      <c r="BX99" s="226"/>
      <c r="BY99" s="226"/>
      <c r="BZ99" s="226"/>
      <c r="CA99" s="226"/>
      <c r="CB99" s="226"/>
      <c r="CC99" s="226"/>
      <c r="CD99" s="226"/>
      <c r="CE99" s="224"/>
      <c r="CF99" s="221"/>
      <c r="CG99" s="221"/>
      <c r="CH99" s="221"/>
      <c r="CI99" s="221"/>
      <c r="CJ99" s="221"/>
      <c r="CK99" s="221"/>
      <c r="CL99" s="221"/>
      <c r="CM99" s="221"/>
      <c r="CN99" s="221"/>
      <c r="CO99" s="221"/>
      <c r="CP99" s="221"/>
      <c r="CQ99" s="221"/>
      <c r="CR99" s="221"/>
      <c r="CS99" s="254" t="str">
        <f>IFERROR(IF(AND('Classificação geral'!$H92="FEM",'Classificação geral'!$I92=1,'Classificação geral'!G92="Tapete"),'Classificação geral'!A92,""),"")</f>
        <v/>
      </c>
      <c r="CT99" s="254" t="str">
        <f>IFERROR(IF(AND('Classificação geral'!$H92="FEM",'Classificação geral'!$I92=1,'Classificação geral'!G92="Tapete"),'Classificação geral'!$B92,""),"")</f>
        <v/>
      </c>
      <c r="CU99" s="255" t="str">
        <f>IF($CT99='Classificação geral'!$B92,'Classificação geral'!$C92,"")</f>
        <v/>
      </c>
      <c r="CV99" s="255" t="str">
        <f>IF($CT99='Classificação geral'!$B92,'Classificação geral'!$D92,"")</f>
        <v/>
      </c>
      <c r="CW99" s="255" t="str">
        <f>IF($CT99='Classificação geral'!$B92,'Classificação geral'!$H92,"")</f>
        <v/>
      </c>
      <c r="CX99" s="255" t="str">
        <f>IF($CW99='Classificação geral'!$H92,'Classificação geral'!$I92,"")</f>
        <v/>
      </c>
      <c r="CY99" s="255" t="str">
        <f>IF($CX99='Classificação geral'!$I92,'Classificação geral'!$AA92,"")</f>
        <v/>
      </c>
      <c r="CZ99" s="255" t="str">
        <f>IF($CX99='Classificação geral'!$I92,'Classificação geral'!$AC92,"")</f>
        <v/>
      </c>
      <c r="DA99" s="255" t="str">
        <f>IF($CX99='Classificação geral'!$I92,'Classificação geral'!$AD92,"")</f>
        <v/>
      </c>
      <c r="DB99" s="255" t="str">
        <f>IF($CX99='Classificação geral'!$I92,'Classificação geral'!$M92,"")</f>
        <v/>
      </c>
      <c r="DC99" s="255" t="str">
        <f>IF($CX99='Classificação geral'!$I92,'Classificação geral'!$AH92,"")</f>
        <v/>
      </c>
      <c r="DD99" s="256" t="str">
        <f>IFERROR(RANK(DC99,DC:DC,0)+ COUNTIF($DC$12:DC98,DC99),"")</f>
        <v/>
      </c>
      <c r="DF99" s="254" t="str">
        <f>IFERROR(IF(AND('Classificação geral'!$H92="mas",'Classificação geral'!$I92=1,'Classificação geral'!$G92="Tapete"),'Classificação geral'!$A92,""),"")</f>
        <v/>
      </c>
      <c r="DG99" s="254" t="str">
        <f>IFERROR(IF(AND('Classificação geral'!$H92="mas",'Classificação geral'!$I92=1,'Classificação geral'!$G92="Tapete"),'Classificação geral'!$B92,""),"")</f>
        <v/>
      </c>
      <c r="DH99" s="255" t="str">
        <f>IF($DG99='Classificação geral'!$B92,'Classificação geral'!$C92,"")</f>
        <v/>
      </c>
      <c r="DI99" s="255" t="str">
        <f>IF($DG99='Classificação geral'!$B92,'Classificação geral'!$D92,"")</f>
        <v/>
      </c>
      <c r="DJ99" s="255" t="str">
        <f>IF($DG99='Classificação geral'!$B92,'Classificação geral'!$H92,"")</f>
        <v/>
      </c>
      <c r="DK99" s="254" t="str">
        <f>IFERROR(IF(AND($DJ99="mas",'Classificação geral'!$I92=1),'Classificação geral'!I92,""),"")</f>
        <v/>
      </c>
      <c r="DL99" s="254" t="str">
        <f>IFERROR(IF(AND($DJ99="mas",'Classificação geral'!$I92=1),'Classificação geral'!AA92,""),"")</f>
        <v/>
      </c>
      <c r="DM99" s="254" t="str">
        <f>IFERROR(IF(AND($DJ99="mas",'Classificação geral'!$I92=1),'Classificação geral'!AC92,""),"")</f>
        <v/>
      </c>
      <c r="DN99" s="254" t="str">
        <f>IFERROR(IF(AND($DJ99="mas",'Classificação geral'!$I92=1),'Classificação geral'!AD92,""),"")</f>
        <v/>
      </c>
      <c r="DO99" s="254" t="str">
        <f>IFERROR(IF(AND($DJ99="mas",'Classificação geral'!$I92=1),'Classificação geral'!M92,""),"")</f>
        <v/>
      </c>
      <c r="DP99" s="254" t="str">
        <f>IFERROR(IF(AND($DJ99="mas",'Classificação geral'!$I92=1),'Classificação geral'!AH92,""),"")</f>
        <v/>
      </c>
      <c r="DQ99" s="256" t="str">
        <f>IFERROR(RANK(DP99,DP:DP,0)+ COUNTIF($DP$12:DP98,DP99),"")</f>
        <v/>
      </c>
      <c r="DS99" s="254" t="str">
        <f>IFERROR(IF(AND('Classificação geral'!$H92="fem",'Classificação geral'!$I92=2,'Classificação geral'!$G92="Tapete"),'Classificação geral'!$A92,""),"")</f>
        <v/>
      </c>
      <c r="DT99" s="254" t="str">
        <f>IFERROR(IF(AND('Classificação geral'!$H92="fem",'Classificação geral'!$I92=2,'Classificação geral'!$G92="Tapete"),'Classificação geral'!$B92,""),"")</f>
        <v/>
      </c>
      <c r="DU99" s="255" t="str">
        <f>IF($DT99='Classificação geral'!$B92,'Classificação geral'!$C92,"")</f>
        <v/>
      </c>
      <c r="DV99" s="255" t="str">
        <f>IF($DT99='Classificação geral'!$B92,'Classificação geral'!$D92,"")</f>
        <v/>
      </c>
      <c r="DW99" s="255" t="str">
        <f>IF($DT99='Classificação geral'!$B92,'Classificação geral'!$H92,"")</f>
        <v/>
      </c>
      <c r="DX99" s="254" t="str">
        <f>IFERROR(IF(AND($DW99="fem",'Classificação geral'!$I92=2),'Classificação geral'!I92,""),"")</f>
        <v/>
      </c>
      <c r="DY99" s="254" t="str">
        <f>IFERROR(IF(AND($DW99="fem",'Classificação geral'!$I92=2),'Classificação geral'!AA92,""),"")</f>
        <v/>
      </c>
      <c r="DZ99" s="254" t="str">
        <f>IFERROR(IF(AND($DW99="fem",'Classificação geral'!$I92=2),'Classificação geral'!AC92,""),"")</f>
        <v/>
      </c>
      <c r="EA99" s="254" t="str">
        <f>IFERROR(IF(AND($DW99="fem",'Classificação geral'!$I92=2),'Classificação geral'!AD92,""),"")</f>
        <v/>
      </c>
      <c r="EB99" s="254" t="str">
        <f>IFERROR(IF(AND($DW99="fem",'Classificação geral'!$I92=2),'Classificação geral'!M92,""),"")</f>
        <v/>
      </c>
      <c r="EC99" s="254" t="str">
        <f>IFERROR(IF(AND($DW99="fem",'Classificação geral'!$I92=2),'Classificação geral'!AH92,""),"")</f>
        <v/>
      </c>
      <c r="ED99" s="256" t="str">
        <f>IFERROR(RANK(EC99,EC:EC,0)+ COUNTIF(EC$12:$EC97,EC99),"")</f>
        <v/>
      </c>
      <c r="EE99" s="244"/>
      <c r="EF99" s="254" t="str">
        <f>IFERROR(IF(AND('Classificação geral'!$H92="mas",'Classificação geral'!$I92=2,'Classificação geral'!$G92="Tapete"),'Classificação geral'!$A92,""),"")</f>
        <v/>
      </c>
      <c r="EG99" s="254" t="str">
        <f>IFERROR(IF(AND('Classificação geral'!$H92="mas",'Classificação geral'!$I92=2,'Classificação geral'!$G92="Tapete"),'Classificação geral'!$B92,""),"")</f>
        <v/>
      </c>
      <c r="EH99" s="255" t="str">
        <f>IF($EG99='Classificação geral'!$B92,'Classificação geral'!$C92,"")</f>
        <v/>
      </c>
      <c r="EI99" s="255" t="str">
        <f>IF($EG99='Classificação geral'!$B92,'Classificação geral'!$D92,"")</f>
        <v/>
      </c>
      <c r="EJ99" s="255" t="str">
        <f>IF($EG99='Classificação geral'!$B92,'Classificação geral'!$H92,"")</f>
        <v/>
      </c>
      <c r="EK99" s="254" t="str">
        <f>IFERROR(IF(AND($EJ99="mas",'Classificação geral'!$I92=2),'Classificação geral'!I92,""),"")</f>
        <v/>
      </c>
      <c r="EL99" s="254" t="str">
        <f>IFERROR(IF(AND($EJ99="mas",'Classificação geral'!$I92=2),'Classificação geral'!AA92,""),"")</f>
        <v/>
      </c>
      <c r="EM99" s="254" t="str">
        <f>IFERROR(IF(AND($EJ99="mas",'Classificação geral'!$I92=2),'Classificação geral'!AC92,""),"")</f>
        <v/>
      </c>
      <c r="EN99" s="254" t="str">
        <f>IFERROR(IF(AND($EJ99="mas",'Classificação geral'!$I92=2),'Classificação geral'!AD92,""),"")</f>
        <v/>
      </c>
      <c r="EO99" s="254" t="str">
        <f>IFERROR(IF(AND($EJ99="mas",'Classificação geral'!$I92=2),'Classificação geral'!M92,""),"")</f>
        <v/>
      </c>
      <c r="EP99" s="254" t="str">
        <f>IFERROR(IF(AND($EJ99="mas",'Classificação geral'!$I92=2),'Classificação geral'!AH92,""),"")</f>
        <v/>
      </c>
      <c r="EQ99" s="256" t="str">
        <f>IFERROR(RANK(EP99,EP:EP,0)+ COUNTIF($EP$12:EP$12,EP99),"")</f>
        <v/>
      </c>
      <c r="ER99" s="244"/>
      <c r="ES99" s="254" t="str">
        <f>IFERROR(IF(AND('Classificação geral'!$H92="fem",'Classificação geral'!$I92=3,'Classificação geral'!$G92="Tapete"),'Classificação geral'!$A92,""),"")</f>
        <v/>
      </c>
      <c r="ET99" s="254" t="str">
        <f>IFERROR(IF(AND('Classificação geral'!$H92="fem",'Classificação geral'!$I92=3,'Classificação geral'!$G92="Tapete"),'Classificação geral'!$B92,""),"")</f>
        <v/>
      </c>
      <c r="EU99" s="255" t="str">
        <f>IF($ET99='Classificação geral'!$B92,'Classificação geral'!$C92,"")</f>
        <v/>
      </c>
      <c r="EV99" s="255" t="str">
        <f>IF($ET99='Classificação geral'!$B92,'Classificação geral'!$D92,"")</f>
        <v/>
      </c>
      <c r="EW99" s="255" t="str">
        <f>IF($ET99='Classificação geral'!$B92,'Classificação geral'!$H92,"")</f>
        <v/>
      </c>
      <c r="EX99" s="255" t="str">
        <f>IF($EW99='Classificação geral'!$H92,'Classificação geral'!$I92,"")</f>
        <v/>
      </c>
      <c r="EY99" s="255" t="str">
        <f>IF($EX99='Classificação geral'!$I92,'Classificação geral'!$AA92,"")</f>
        <v/>
      </c>
      <c r="EZ99" s="255" t="str">
        <f>IF($EX99='Classificação geral'!$I92,'Classificação geral'!$AC92,"")</f>
        <v/>
      </c>
      <c r="FA99" s="255" t="str">
        <f>IF($EX99='Classificação geral'!$I92,'Classificação geral'!$AD92,"")</f>
        <v/>
      </c>
      <c r="FB99" s="255" t="str">
        <f>IF($EX99='Classificação geral'!$I92,'Classificação geral'!$M92,"")</f>
        <v/>
      </c>
      <c r="FC99" s="255" t="str">
        <f>IF($EX99='Classificação geral'!$I92,'Classificação geral'!$AH92,"")</f>
        <v/>
      </c>
      <c r="FD99" s="256" t="str">
        <f>IFERROR(RANK(FC99,FC:FC,0)+ COUNTIF($FC$12:FC97,FC99),"")</f>
        <v/>
      </c>
      <c r="FE99" s="244"/>
      <c r="FF99" s="254" t="str">
        <f>IFERROR(IF(AND('Classificação geral'!$H92="mas",'Classificação geral'!$I92=3,'Classificação geral'!$G92="Tapete"),'Classificação geral'!$A92,""),"")</f>
        <v/>
      </c>
      <c r="FG99" s="254" t="str">
        <f>IFERROR(IF(AND('Classificação geral'!$H92="mas",'Classificação geral'!$I92=3,'Classificação geral'!$G92="Tapete"),'Classificação geral'!$B92,""),"")</f>
        <v/>
      </c>
      <c r="FH99" s="255" t="str">
        <f>IF($FG99='Classificação geral'!$B92,'Classificação geral'!$C92,"")</f>
        <v/>
      </c>
      <c r="FI99" s="255" t="str">
        <f>IF($FG99='Classificação geral'!$B92,'Classificação geral'!$D92,"")</f>
        <v/>
      </c>
      <c r="FJ99" s="255" t="str">
        <f>IF($FG99='Classificação geral'!$B92,'Classificação geral'!$H92,"")</f>
        <v/>
      </c>
      <c r="FK99" s="254" t="str">
        <f>IFERROR(IF(AND($FJ99="mas",'Classificação geral'!$I92=3),'Classificação geral'!I92,""),"")</f>
        <v/>
      </c>
      <c r="FL99" s="254" t="str">
        <f>IFERROR(IF(AND($FJ99="mas",'Classificação geral'!$I92=3),'Classificação geral'!AA92,""),"")</f>
        <v/>
      </c>
      <c r="FM99" s="254" t="str">
        <f>IFERROR(IF(AND($FJ99="mas",'Classificação geral'!$I92=3),'Classificação geral'!AC92,""),"")</f>
        <v/>
      </c>
      <c r="FN99" s="254" t="str">
        <f>IFERROR(IF(AND($FJ99="mas",'Classificação geral'!$I92=3),'Classificação geral'!AD92,""),"")</f>
        <v/>
      </c>
      <c r="FO99" s="254" t="str">
        <f>IFERROR(IF(AND($FJ99="mas",'Classificação geral'!$I92=3),'Classificação geral'!M92,""),"")</f>
        <v/>
      </c>
      <c r="FP99" s="254" t="str">
        <f>IFERROR(IF(AND($FJ99="mas",'Classificação geral'!$I92=3),'Classificação geral'!AH92,""),"")</f>
        <v/>
      </c>
      <c r="FQ99" s="256" t="str">
        <f>IFERROR(RANK(FP99,FP:FP,0)+ COUNTIF(FP$12:$FP97,FP99),"")</f>
        <v/>
      </c>
    </row>
    <row r="100" spans="1:173" s="230" customFormat="1" ht="24.75" customHeight="1" x14ac:dyDescent="0.4">
      <c r="A100" s="221"/>
      <c r="B100" s="233"/>
      <c r="C100" s="222"/>
      <c r="D100" s="222"/>
      <c r="E100" s="222"/>
      <c r="F100" s="223"/>
      <c r="G100" s="223"/>
      <c r="H100" s="223"/>
      <c r="I100" s="223"/>
      <c r="J100" s="223"/>
      <c r="K100" s="223"/>
      <c r="L100" s="223"/>
      <c r="M100" s="224"/>
      <c r="N100" s="224"/>
      <c r="O100" s="224"/>
      <c r="P100" s="224"/>
      <c r="Q100" s="225"/>
      <c r="R100" s="225"/>
      <c r="S100" s="222"/>
      <c r="T100" s="226"/>
      <c r="U100" s="226"/>
      <c r="V100" s="226"/>
      <c r="W100" s="226"/>
      <c r="X100" s="226"/>
      <c r="Y100" s="226"/>
      <c r="Z100" s="226"/>
      <c r="AA100" s="224"/>
      <c r="AB100" s="221"/>
      <c r="AC100" s="221"/>
      <c r="AD100" s="224"/>
      <c r="AE100" s="222"/>
      <c r="AF100" s="222"/>
      <c r="AG100" s="223"/>
      <c r="AH100" s="223"/>
      <c r="AI100" s="223"/>
      <c r="AJ100" s="223"/>
      <c r="AK100" s="223"/>
      <c r="AL100" s="223"/>
      <c r="AM100" s="223"/>
      <c r="AN100" s="223"/>
      <c r="AO100" s="224"/>
      <c r="AP100" s="224"/>
      <c r="AQ100" s="224"/>
      <c r="AR100" s="224"/>
      <c r="AS100" s="225"/>
      <c r="AT100" s="225"/>
      <c r="AU100" s="223"/>
      <c r="AV100" s="226"/>
      <c r="AW100" s="226"/>
      <c r="AX100" s="226"/>
      <c r="AY100" s="226"/>
      <c r="AZ100" s="226"/>
      <c r="BA100" s="226"/>
      <c r="BB100" s="226"/>
      <c r="BC100" s="224"/>
      <c r="BD100" s="221"/>
      <c r="BE100" s="221"/>
      <c r="BF100" s="233"/>
      <c r="BG100" s="222"/>
      <c r="BH100" s="222"/>
      <c r="BI100" s="225"/>
      <c r="BJ100" s="223"/>
      <c r="BK100" s="223"/>
      <c r="BL100" s="223"/>
      <c r="BM100" s="223"/>
      <c r="BN100" s="223"/>
      <c r="BO100" s="223"/>
      <c r="BP100" s="223"/>
      <c r="BQ100" s="224"/>
      <c r="BR100" s="224"/>
      <c r="BS100" s="224"/>
      <c r="BT100" s="224"/>
      <c r="BU100" s="225"/>
      <c r="BV100" s="225"/>
      <c r="BW100" s="225"/>
      <c r="BX100" s="226"/>
      <c r="BY100" s="226"/>
      <c r="BZ100" s="226"/>
      <c r="CA100" s="226"/>
      <c r="CB100" s="226"/>
      <c r="CC100" s="226"/>
      <c r="CD100" s="226"/>
      <c r="CE100" s="224"/>
      <c r="CF100" s="221"/>
      <c r="CG100" s="221"/>
      <c r="CH100" s="221"/>
      <c r="CI100" s="221"/>
      <c r="CJ100" s="221"/>
      <c r="CK100" s="221"/>
      <c r="CL100" s="221"/>
      <c r="CM100" s="221"/>
      <c r="CN100" s="221"/>
      <c r="CO100" s="221"/>
      <c r="CP100" s="221"/>
      <c r="CQ100" s="221"/>
      <c r="CR100" s="221"/>
      <c r="CS100" s="254" t="str">
        <f>IFERROR(IF(AND('Classificação geral'!$H93="FEM",'Classificação geral'!$I93=1,'Classificação geral'!G93="Tapete"),'Classificação geral'!A93,""),"")</f>
        <v/>
      </c>
      <c r="CT100" s="254" t="str">
        <f>IFERROR(IF(AND('Classificação geral'!$H93="FEM",'Classificação geral'!$I93=1,'Classificação geral'!G93="Tapete"),'Classificação geral'!$B93,""),"")</f>
        <v/>
      </c>
      <c r="CU100" s="255" t="str">
        <f>IF($CT100='Classificação geral'!$B93,'Classificação geral'!$C93,"")</f>
        <v/>
      </c>
      <c r="CV100" s="255" t="str">
        <f>IF($CT100='Classificação geral'!$B93,'Classificação geral'!$D93,"")</f>
        <v/>
      </c>
      <c r="CW100" s="255" t="str">
        <f>IF($CT100='Classificação geral'!$B93,'Classificação geral'!$H93,"")</f>
        <v/>
      </c>
      <c r="CX100" s="255" t="str">
        <f>IF($CW100='Classificação geral'!$H93,'Classificação geral'!$I93,"")</f>
        <v/>
      </c>
      <c r="CY100" s="255" t="str">
        <f>IF($CX100='Classificação geral'!$I93,'Classificação geral'!$AA93,"")</f>
        <v/>
      </c>
      <c r="CZ100" s="255" t="str">
        <f>IF($CX100='Classificação geral'!$I93,'Classificação geral'!$AC93,"")</f>
        <v/>
      </c>
      <c r="DA100" s="255" t="str">
        <f>IF($CX100='Classificação geral'!$I93,'Classificação geral'!$AD93,"")</f>
        <v/>
      </c>
      <c r="DB100" s="255" t="str">
        <f>IF($CX100='Classificação geral'!$I93,'Classificação geral'!$M93,"")</f>
        <v/>
      </c>
      <c r="DC100" s="255" t="str">
        <f>IF($CX100='Classificação geral'!$I93,'Classificação geral'!$AH93,"")</f>
        <v/>
      </c>
      <c r="DD100" s="256" t="str">
        <f>IFERROR(RANK(DC100,DC:DC,0)+ COUNTIF($DC$12:DC99,DC100),"")</f>
        <v/>
      </c>
      <c r="DF100" s="254" t="str">
        <f>IFERROR(IF(AND('Classificação geral'!$H93="mas",'Classificação geral'!$I93=1,'Classificação geral'!$G93="Tapete"),'Classificação geral'!$A93,""),"")</f>
        <v/>
      </c>
      <c r="DG100" s="254" t="str">
        <f>IFERROR(IF(AND('Classificação geral'!$H93="mas",'Classificação geral'!$I93=1,'Classificação geral'!$G93="Tapete"),'Classificação geral'!$B93,""),"")</f>
        <v/>
      </c>
      <c r="DH100" s="255" t="str">
        <f>IF($DG100='Classificação geral'!$B93,'Classificação geral'!$C93,"")</f>
        <v/>
      </c>
      <c r="DI100" s="255" t="str">
        <f>IF($DG100='Classificação geral'!$B93,'Classificação geral'!$D93,"")</f>
        <v/>
      </c>
      <c r="DJ100" s="255" t="str">
        <f>IF($DG100='Classificação geral'!$B93,'Classificação geral'!$H93,"")</f>
        <v/>
      </c>
      <c r="DK100" s="254" t="str">
        <f>IFERROR(IF(AND($DJ100="mas",'Classificação geral'!$I93=1),'Classificação geral'!I93,""),"")</f>
        <v/>
      </c>
      <c r="DL100" s="254" t="str">
        <f>IFERROR(IF(AND($DJ100="mas",'Classificação geral'!$I93=1),'Classificação geral'!AA93,""),"")</f>
        <v/>
      </c>
      <c r="DM100" s="254" t="str">
        <f>IFERROR(IF(AND($DJ100="mas",'Classificação geral'!$I93=1),'Classificação geral'!AC93,""),"")</f>
        <v/>
      </c>
      <c r="DN100" s="254" t="str">
        <f>IFERROR(IF(AND($DJ100="mas",'Classificação geral'!$I93=1),'Classificação geral'!AD93,""),"")</f>
        <v/>
      </c>
      <c r="DO100" s="254" t="str">
        <f>IFERROR(IF(AND($DJ100="mas",'Classificação geral'!$I93=1),'Classificação geral'!M93,""),"")</f>
        <v/>
      </c>
      <c r="DP100" s="254" t="str">
        <f>IFERROR(IF(AND($DJ100="mas",'Classificação geral'!$I93=1),'Classificação geral'!AH93,""),"")</f>
        <v/>
      </c>
      <c r="DQ100" s="256" t="str">
        <f>IFERROR(RANK(DP100,DP:DP,0)+ COUNTIF($DP$12:DP99,DP100),"")</f>
        <v/>
      </c>
      <c r="DS100" s="254" t="str">
        <f>IFERROR(IF(AND('Classificação geral'!$H93="fem",'Classificação geral'!$I93=2,'Classificação geral'!$G93="Tapete"),'Classificação geral'!$A93,""),"")</f>
        <v/>
      </c>
      <c r="DT100" s="254" t="str">
        <f>IFERROR(IF(AND('Classificação geral'!$H93="fem",'Classificação geral'!$I93=2,'Classificação geral'!$G93="Tapete"),'Classificação geral'!$B93,""),"")</f>
        <v/>
      </c>
      <c r="DU100" s="255" t="str">
        <f>IF($DT100='Classificação geral'!$B93,'Classificação geral'!$C93,"")</f>
        <v/>
      </c>
      <c r="DV100" s="255" t="str">
        <f>IF($DT100='Classificação geral'!$B93,'Classificação geral'!$D93,"")</f>
        <v/>
      </c>
      <c r="DW100" s="255" t="str">
        <f>IF($DT100='Classificação geral'!$B93,'Classificação geral'!$H93,"")</f>
        <v/>
      </c>
      <c r="DX100" s="254" t="str">
        <f>IFERROR(IF(AND($DW100="fem",'Classificação geral'!$I93=2),'Classificação geral'!I93,""),"")</f>
        <v/>
      </c>
      <c r="DY100" s="254" t="str">
        <f>IFERROR(IF(AND($DW100="fem",'Classificação geral'!$I93=2),'Classificação geral'!AA93,""),"")</f>
        <v/>
      </c>
      <c r="DZ100" s="254" t="str">
        <f>IFERROR(IF(AND($DW100="fem",'Classificação geral'!$I93=2),'Classificação geral'!AC93,""),"")</f>
        <v/>
      </c>
      <c r="EA100" s="254" t="str">
        <f>IFERROR(IF(AND($DW100="fem",'Classificação geral'!$I93=2),'Classificação geral'!AD93,""),"")</f>
        <v/>
      </c>
      <c r="EB100" s="254" t="str">
        <f>IFERROR(IF(AND($DW100="fem",'Classificação geral'!$I93=2),'Classificação geral'!M93,""),"")</f>
        <v/>
      </c>
      <c r="EC100" s="254" t="str">
        <f>IFERROR(IF(AND($DW100="fem",'Classificação geral'!$I93=2),'Classificação geral'!AH93,""),"")</f>
        <v/>
      </c>
      <c r="ED100" s="256" t="str">
        <f>IFERROR(RANK(EC100,EC:EC,0)+ COUNTIF(EC$12:$EC98,EC100),"")</f>
        <v/>
      </c>
      <c r="EE100" s="244"/>
      <c r="EF100" s="254" t="str">
        <f>IFERROR(IF(AND('Classificação geral'!$H93="mas",'Classificação geral'!$I93=2,'Classificação geral'!$G93="Tapete"),'Classificação geral'!$A93,""),"")</f>
        <v/>
      </c>
      <c r="EG100" s="254" t="str">
        <f>IFERROR(IF(AND('Classificação geral'!$H93="mas",'Classificação geral'!$I93=2,'Classificação geral'!$G93="Tapete"),'Classificação geral'!$B93,""),"")</f>
        <v/>
      </c>
      <c r="EH100" s="255" t="str">
        <f>IF($EG100='Classificação geral'!$B93,'Classificação geral'!$C93,"")</f>
        <v/>
      </c>
      <c r="EI100" s="255" t="str">
        <f>IF($EG100='Classificação geral'!$B93,'Classificação geral'!$D93,"")</f>
        <v/>
      </c>
      <c r="EJ100" s="255" t="str">
        <f>IF($EG100='Classificação geral'!$B93,'Classificação geral'!$H93,"")</f>
        <v/>
      </c>
      <c r="EK100" s="254" t="str">
        <f>IFERROR(IF(AND($EJ100="mas",'Classificação geral'!$I93=2),'Classificação geral'!I93,""),"")</f>
        <v/>
      </c>
      <c r="EL100" s="254" t="str">
        <f>IFERROR(IF(AND($EJ100="mas",'Classificação geral'!$I93=2),'Classificação geral'!AA93,""),"")</f>
        <v/>
      </c>
      <c r="EM100" s="254" t="str">
        <f>IFERROR(IF(AND($EJ100="mas",'Classificação geral'!$I93=2),'Classificação geral'!AC93,""),"")</f>
        <v/>
      </c>
      <c r="EN100" s="254" t="str">
        <f>IFERROR(IF(AND($EJ100="mas",'Classificação geral'!$I93=2),'Classificação geral'!AD93,""),"")</f>
        <v/>
      </c>
      <c r="EO100" s="254" t="str">
        <f>IFERROR(IF(AND($EJ100="mas",'Classificação geral'!$I93=2),'Classificação geral'!M93,""),"")</f>
        <v/>
      </c>
      <c r="EP100" s="254" t="str">
        <f>IFERROR(IF(AND($EJ100="mas",'Classificação geral'!$I93=2),'Classificação geral'!AH93,""),"")</f>
        <v/>
      </c>
      <c r="EQ100" s="256" t="str">
        <f>IFERROR(RANK(EP100,EP:EP,0)+ COUNTIF($EP$12:EP$12,EP100),"")</f>
        <v/>
      </c>
      <c r="ER100" s="244"/>
      <c r="ES100" s="254" t="str">
        <f>IFERROR(IF(AND('Classificação geral'!$H93="fem",'Classificação geral'!$I93=3,'Classificação geral'!$G93="Tapete"),'Classificação geral'!$A93,""),"")</f>
        <v/>
      </c>
      <c r="ET100" s="254" t="str">
        <f>IFERROR(IF(AND('Classificação geral'!$H93="fem",'Classificação geral'!$I93=3,'Classificação geral'!$G93="Tapete"),'Classificação geral'!$B93,""),"")</f>
        <v/>
      </c>
      <c r="EU100" s="255" t="str">
        <f>IF($ET100='Classificação geral'!$B93,'Classificação geral'!$C93,"")</f>
        <v/>
      </c>
      <c r="EV100" s="255" t="str">
        <f>IF($ET100='Classificação geral'!$B93,'Classificação geral'!$D93,"")</f>
        <v/>
      </c>
      <c r="EW100" s="255" t="str">
        <f>IF($ET100='Classificação geral'!$B93,'Classificação geral'!$H93,"")</f>
        <v/>
      </c>
      <c r="EX100" s="255" t="str">
        <f>IF($EW100='Classificação geral'!$H93,'Classificação geral'!$I93,"")</f>
        <v/>
      </c>
      <c r="EY100" s="255" t="str">
        <f>IF($EX100='Classificação geral'!$I93,'Classificação geral'!$AA93,"")</f>
        <v/>
      </c>
      <c r="EZ100" s="255" t="str">
        <f>IF($EX100='Classificação geral'!$I93,'Classificação geral'!$AC93,"")</f>
        <v/>
      </c>
      <c r="FA100" s="255" t="str">
        <f>IF($EX100='Classificação geral'!$I93,'Classificação geral'!$AD93,"")</f>
        <v/>
      </c>
      <c r="FB100" s="255" t="str">
        <f>IF($EX100='Classificação geral'!$I93,'Classificação geral'!$M93,"")</f>
        <v/>
      </c>
      <c r="FC100" s="255" t="str">
        <f>IF($EX100='Classificação geral'!$I93,'Classificação geral'!$AH93,"")</f>
        <v/>
      </c>
      <c r="FD100" s="256" t="str">
        <f>IFERROR(RANK(FC100,FC:FC,0)+ COUNTIF($FC$12:FC98,FC100),"")</f>
        <v/>
      </c>
      <c r="FE100" s="244"/>
      <c r="FF100" s="254" t="str">
        <f>IFERROR(IF(AND('Classificação geral'!$H93="mas",'Classificação geral'!$I93=3,'Classificação geral'!$G93="Tapete"),'Classificação geral'!$A93,""),"")</f>
        <v/>
      </c>
      <c r="FG100" s="254" t="str">
        <f>IFERROR(IF(AND('Classificação geral'!$H93="mas",'Classificação geral'!$I93=3,'Classificação geral'!$G93="Tapete"),'Classificação geral'!$B93,""),"")</f>
        <v/>
      </c>
      <c r="FH100" s="255" t="str">
        <f>IF($FG100='Classificação geral'!$B93,'Classificação geral'!$C93,"")</f>
        <v/>
      </c>
      <c r="FI100" s="255" t="str">
        <f>IF($FG100='Classificação geral'!$B93,'Classificação geral'!$D93,"")</f>
        <v/>
      </c>
      <c r="FJ100" s="255" t="str">
        <f>IF($FG100='Classificação geral'!$B93,'Classificação geral'!$H93,"")</f>
        <v/>
      </c>
      <c r="FK100" s="254" t="str">
        <f>IFERROR(IF(AND($FJ100="mas",'Classificação geral'!$I93=3),'Classificação geral'!I93,""),"")</f>
        <v/>
      </c>
      <c r="FL100" s="254" t="str">
        <f>IFERROR(IF(AND($FJ100="mas",'Classificação geral'!$I93=3),'Classificação geral'!AA93,""),"")</f>
        <v/>
      </c>
      <c r="FM100" s="254" t="str">
        <f>IFERROR(IF(AND($FJ100="mas",'Classificação geral'!$I93=3),'Classificação geral'!AC93,""),"")</f>
        <v/>
      </c>
      <c r="FN100" s="254" t="str">
        <f>IFERROR(IF(AND($FJ100="mas",'Classificação geral'!$I93=3),'Classificação geral'!AD93,""),"")</f>
        <v/>
      </c>
      <c r="FO100" s="254" t="str">
        <f>IFERROR(IF(AND($FJ100="mas",'Classificação geral'!$I93=3),'Classificação geral'!M93,""),"")</f>
        <v/>
      </c>
      <c r="FP100" s="254" t="str">
        <f>IFERROR(IF(AND($FJ100="mas",'Classificação geral'!$I93=3),'Classificação geral'!AH93,""),"")</f>
        <v/>
      </c>
      <c r="FQ100" s="256" t="str">
        <f>IFERROR(RANK(FP100,FP:FP,0)+ COUNTIF(FP$12:$FP98,FP100),"")</f>
        <v/>
      </c>
    </row>
    <row r="101" spans="1:173" s="230" customFormat="1" ht="24.75" customHeight="1" x14ac:dyDescent="0.4">
      <c r="A101" s="221"/>
      <c r="B101" s="233"/>
      <c r="C101" s="222"/>
      <c r="D101" s="222"/>
      <c r="E101" s="222"/>
      <c r="F101" s="223"/>
      <c r="G101" s="223"/>
      <c r="H101" s="223"/>
      <c r="I101" s="223"/>
      <c r="J101" s="223"/>
      <c r="K101" s="223"/>
      <c r="L101" s="223"/>
      <c r="M101" s="224"/>
      <c r="N101" s="224"/>
      <c r="O101" s="224"/>
      <c r="P101" s="224"/>
      <c r="Q101" s="225"/>
      <c r="R101" s="225"/>
      <c r="S101" s="222"/>
      <c r="T101" s="226"/>
      <c r="U101" s="226"/>
      <c r="V101" s="226"/>
      <c r="W101" s="226"/>
      <c r="X101" s="226"/>
      <c r="Y101" s="226"/>
      <c r="Z101" s="226"/>
      <c r="AA101" s="224"/>
      <c r="AB101" s="221"/>
      <c r="AC101" s="221"/>
      <c r="AD101" s="224"/>
      <c r="AE101" s="222"/>
      <c r="AF101" s="222"/>
      <c r="AG101" s="223"/>
      <c r="AH101" s="223"/>
      <c r="AI101" s="223"/>
      <c r="AJ101" s="223"/>
      <c r="AK101" s="223"/>
      <c r="AL101" s="223"/>
      <c r="AM101" s="223"/>
      <c r="AN101" s="223"/>
      <c r="AO101" s="224"/>
      <c r="AP101" s="224"/>
      <c r="AQ101" s="224"/>
      <c r="AR101" s="224"/>
      <c r="AS101" s="225"/>
      <c r="AT101" s="225"/>
      <c r="AU101" s="223"/>
      <c r="AV101" s="226"/>
      <c r="AW101" s="226"/>
      <c r="AX101" s="226"/>
      <c r="AY101" s="226"/>
      <c r="AZ101" s="226"/>
      <c r="BA101" s="226"/>
      <c r="BB101" s="226"/>
      <c r="BC101" s="224"/>
      <c r="BD101" s="221"/>
      <c r="BE101" s="221"/>
      <c r="BF101" s="233"/>
      <c r="BG101" s="222"/>
      <c r="BH101" s="222"/>
      <c r="BI101" s="225"/>
      <c r="BJ101" s="223"/>
      <c r="BK101" s="223"/>
      <c r="BL101" s="223"/>
      <c r="BM101" s="223"/>
      <c r="BN101" s="223"/>
      <c r="BO101" s="223"/>
      <c r="BP101" s="223"/>
      <c r="BQ101" s="224"/>
      <c r="BR101" s="224"/>
      <c r="BS101" s="224"/>
      <c r="BT101" s="224"/>
      <c r="BU101" s="225"/>
      <c r="BV101" s="225"/>
      <c r="BW101" s="225"/>
      <c r="BX101" s="226"/>
      <c r="BY101" s="226"/>
      <c r="BZ101" s="226"/>
      <c r="CA101" s="226"/>
      <c r="CB101" s="226"/>
      <c r="CC101" s="226"/>
      <c r="CD101" s="226"/>
      <c r="CE101" s="224"/>
      <c r="CF101" s="221"/>
      <c r="CG101" s="221"/>
      <c r="CH101" s="221"/>
      <c r="CI101" s="221"/>
      <c r="CJ101" s="221"/>
      <c r="CK101" s="221"/>
      <c r="CL101" s="221"/>
      <c r="CM101" s="221"/>
      <c r="CN101" s="221"/>
      <c r="CO101" s="221"/>
      <c r="CP101" s="221"/>
      <c r="CQ101" s="221"/>
      <c r="CR101" s="221"/>
      <c r="CS101" s="254" t="str">
        <f>IFERROR(IF(AND('Classificação geral'!$H94="FEM",'Classificação geral'!$I94=1,'Classificação geral'!G94="Tapete"),'Classificação geral'!A94,""),"")</f>
        <v/>
      </c>
      <c r="CT101" s="254" t="str">
        <f>IFERROR(IF(AND('Classificação geral'!$H94="FEM",'Classificação geral'!$I94=1,'Classificação geral'!G94="Tapete"),'Classificação geral'!$B94,""),"")</f>
        <v/>
      </c>
      <c r="CU101" s="255" t="str">
        <f>IF($CT101='Classificação geral'!$B94,'Classificação geral'!$C94,"")</f>
        <v/>
      </c>
      <c r="CV101" s="255" t="str">
        <f>IF($CT101='Classificação geral'!$B94,'Classificação geral'!$D94,"")</f>
        <v/>
      </c>
      <c r="CW101" s="255" t="str">
        <f>IF($CT101='Classificação geral'!$B94,'Classificação geral'!$H94,"")</f>
        <v/>
      </c>
      <c r="CX101" s="255" t="str">
        <f>IF($CW101='Classificação geral'!$H94,'Classificação geral'!$I94,"")</f>
        <v/>
      </c>
      <c r="CY101" s="255" t="str">
        <f>IF($CX101='Classificação geral'!$I94,'Classificação geral'!$AA94,"")</f>
        <v/>
      </c>
      <c r="CZ101" s="255" t="str">
        <f>IF($CX101='Classificação geral'!$I94,'Classificação geral'!$AC94,"")</f>
        <v/>
      </c>
      <c r="DA101" s="255" t="str">
        <f>IF($CX101='Classificação geral'!$I94,'Classificação geral'!$AD94,"")</f>
        <v/>
      </c>
      <c r="DB101" s="255" t="str">
        <f>IF($CX101='Classificação geral'!$I94,'Classificação geral'!$M94,"")</f>
        <v/>
      </c>
      <c r="DC101" s="255" t="str">
        <f>IF($CX101='Classificação geral'!$I94,'Classificação geral'!$AH94,"")</f>
        <v/>
      </c>
      <c r="DD101" s="256" t="str">
        <f>IFERROR(RANK(DC101,DC:DC,0)+ COUNTIF($DC$12:DC100,DC101),"")</f>
        <v/>
      </c>
      <c r="DF101" s="254" t="str">
        <f>IFERROR(IF(AND('Classificação geral'!$H94="mas",'Classificação geral'!$I94=1,'Classificação geral'!$G94="Tapete"),'Classificação geral'!$A94,""),"")</f>
        <v/>
      </c>
      <c r="DG101" s="254" t="str">
        <f>IFERROR(IF(AND('Classificação geral'!$H94="mas",'Classificação geral'!$I94=1,'Classificação geral'!$G94="Tapete"),'Classificação geral'!$B94,""),"")</f>
        <v/>
      </c>
      <c r="DH101" s="255" t="str">
        <f>IF($DG101='Classificação geral'!$B94,'Classificação geral'!$C94,"")</f>
        <v/>
      </c>
      <c r="DI101" s="255" t="str">
        <f>IF($DG101='Classificação geral'!$B94,'Classificação geral'!$D94,"")</f>
        <v/>
      </c>
      <c r="DJ101" s="255" t="str">
        <f>IF($DG101='Classificação geral'!$B94,'Classificação geral'!$H94,"")</f>
        <v/>
      </c>
      <c r="DK101" s="254" t="str">
        <f>IFERROR(IF(AND($DJ101="mas",'Classificação geral'!$I94=1),'Classificação geral'!I94,""),"")</f>
        <v/>
      </c>
      <c r="DL101" s="254" t="str">
        <f>IFERROR(IF(AND($DJ101="mas",'Classificação geral'!$I94=1),'Classificação geral'!AA94,""),"")</f>
        <v/>
      </c>
      <c r="DM101" s="254" t="str">
        <f>IFERROR(IF(AND($DJ101="mas",'Classificação geral'!$I94=1),'Classificação geral'!AC94,""),"")</f>
        <v/>
      </c>
      <c r="DN101" s="254" t="str">
        <f>IFERROR(IF(AND($DJ101="mas",'Classificação geral'!$I94=1),'Classificação geral'!AD94,""),"")</f>
        <v/>
      </c>
      <c r="DO101" s="254" t="str">
        <f>IFERROR(IF(AND($DJ101="mas",'Classificação geral'!$I94=1),'Classificação geral'!M94,""),"")</f>
        <v/>
      </c>
      <c r="DP101" s="254" t="str">
        <f>IFERROR(IF(AND($DJ101="mas",'Classificação geral'!$I94=1),'Classificação geral'!AH94,""),"")</f>
        <v/>
      </c>
      <c r="DQ101" s="256" t="str">
        <f>IFERROR(RANK(DP101,DP:DP,0)+ COUNTIF($DP$12:DP100,DP101),"")</f>
        <v/>
      </c>
      <c r="DS101" s="254" t="str">
        <f>IFERROR(IF(AND('Classificação geral'!$H94="fem",'Classificação geral'!$I94=2,'Classificação geral'!$G94="Tapete"),'Classificação geral'!$A94,""),"")</f>
        <v/>
      </c>
      <c r="DT101" s="254" t="str">
        <f>IFERROR(IF(AND('Classificação geral'!$H94="fem",'Classificação geral'!$I94=2,'Classificação geral'!$G94="Tapete"),'Classificação geral'!$B94,""),"")</f>
        <v/>
      </c>
      <c r="DU101" s="255" t="str">
        <f>IF($DT101='Classificação geral'!$B94,'Classificação geral'!$C94,"")</f>
        <v/>
      </c>
      <c r="DV101" s="255" t="str">
        <f>IF($DT101='Classificação geral'!$B94,'Classificação geral'!$D94,"")</f>
        <v/>
      </c>
      <c r="DW101" s="255" t="str">
        <f>IF($DT101='Classificação geral'!$B94,'Classificação geral'!$H94,"")</f>
        <v/>
      </c>
      <c r="DX101" s="254" t="str">
        <f>IFERROR(IF(AND($DW101="fem",'Classificação geral'!$I94=2),'Classificação geral'!I94,""),"")</f>
        <v/>
      </c>
      <c r="DY101" s="254" t="str">
        <f>IFERROR(IF(AND($DW101="fem",'Classificação geral'!$I94=2),'Classificação geral'!AA94,""),"")</f>
        <v/>
      </c>
      <c r="DZ101" s="254" t="str">
        <f>IFERROR(IF(AND($DW101="fem",'Classificação geral'!$I94=2),'Classificação geral'!AC94,""),"")</f>
        <v/>
      </c>
      <c r="EA101" s="254" t="str">
        <f>IFERROR(IF(AND($DW101="fem",'Classificação geral'!$I94=2),'Classificação geral'!AD94,""),"")</f>
        <v/>
      </c>
      <c r="EB101" s="254" t="str">
        <f>IFERROR(IF(AND($DW101="fem",'Classificação geral'!$I94=2),'Classificação geral'!M94,""),"")</f>
        <v/>
      </c>
      <c r="EC101" s="254" t="str">
        <f>IFERROR(IF(AND($DW101="fem",'Classificação geral'!$I94=2),'Classificação geral'!AH94,""),"")</f>
        <v/>
      </c>
      <c r="ED101" s="256" t="str">
        <f>IFERROR(RANK(EC101,EC:EC,0)+ COUNTIF(EC$12:$EC99,EC101),"")</f>
        <v/>
      </c>
      <c r="EE101" s="244"/>
      <c r="EF101" s="254" t="str">
        <f>IFERROR(IF(AND('Classificação geral'!$H94="mas",'Classificação geral'!$I94=2,'Classificação geral'!$G94="Tapete"),'Classificação geral'!$A94,""),"")</f>
        <v/>
      </c>
      <c r="EG101" s="254" t="str">
        <f>IFERROR(IF(AND('Classificação geral'!$H94="mas",'Classificação geral'!$I94=2,'Classificação geral'!$G94="Tapete"),'Classificação geral'!$B94,""),"")</f>
        <v/>
      </c>
      <c r="EH101" s="255" t="str">
        <f>IF($EG101='Classificação geral'!$B94,'Classificação geral'!$C94,"")</f>
        <v/>
      </c>
      <c r="EI101" s="255" t="str">
        <f>IF($EG101='Classificação geral'!$B94,'Classificação geral'!$D94,"")</f>
        <v/>
      </c>
      <c r="EJ101" s="255" t="str">
        <f>IF($EG101='Classificação geral'!$B94,'Classificação geral'!$H94,"")</f>
        <v/>
      </c>
      <c r="EK101" s="254" t="str">
        <f>IFERROR(IF(AND($EJ101="mas",'Classificação geral'!$I94=2),'Classificação geral'!I94,""),"")</f>
        <v/>
      </c>
      <c r="EL101" s="254" t="str">
        <f>IFERROR(IF(AND($EJ101="mas",'Classificação geral'!$I94=2),'Classificação geral'!AA94,""),"")</f>
        <v/>
      </c>
      <c r="EM101" s="254" t="str">
        <f>IFERROR(IF(AND($EJ101="mas",'Classificação geral'!$I94=2),'Classificação geral'!AC94,""),"")</f>
        <v/>
      </c>
      <c r="EN101" s="254" t="str">
        <f>IFERROR(IF(AND($EJ101="mas",'Classificação geral'!$I94=2),'Classificação geral'!AD94,""),"")</f>
        <v/>
      </c>
      <c r="EO101" s="254" t="str">
        <f>IFERROR(IF(AND($EJ101="mas",'Classificação geral'!$I94=2),'Classificação geral'!M94,""),"")</f>
        <v/>
      </c>
      <c r="EP101" s="254" t="str">
        <f>IFERROR(IF(AND($EJ101="mas",'Classificação geral'!$I94=2),'Classificação geral'!AH94,""),"")</f>
        <v/>
      </c>
      <c r="EQ101" s="256" t="str">
        <f>IFERROR(RANK(EP101,EP:EP,0)+ COUNTIF($EP$12:EP$12,EP101),"")</f>
        <v/>
      </c>
      <c r="ER101" s="244"/>
      <c r="ES101" s="254" t="str">
        <f>IFERROR(IF(AND('Classificação geral'!$H94="fem",'Classificação geral'!$I94=3,'Classificação geral'!$G94="Tapete"),'Classificação geral'!$A94,""),"")</f>
        <v/>
      </c>
      <c r="ET101" s="254" t="str">
        <f>IFERROR(IF(AND('Classificação geral'!$H94="fem",'Classificação geral'!$I94=3,'Classificação geral'!$G94="Tapete"),'Classificação geral'!$B94,""),"")</f>
        <v/>
      </c>
      <c r="EU101" s="255" t="str">
        <f>IF($ET101='Classificação geral'!$B94,'Classificação geral'!$C94,"")</f>
        <v/>
      </c>
      <c r="EV101" s="255" t="str">
        <f>IF($ET101='Classificação geral'!$B94,'Classificação geral'!$D94,"")</f>
        <v/>
      </c>
      <c r="EW101" s="255" t="str">
        <f>IF($ET101='Classificação geral'!$B94,'Classificação geral'!$H94,"")</f>
        <v/>
      </c>
      <c r="EX101" s="255" t="str">
        <f>IF($EW101='Classificação geral'!$H94,'Classificação geral'!$I94,"")</f>
        <v/>
      </c>
      <c r="EY101" s="255" t="str">
        <f>IF($EX101='Classificação geral'!$I94,'Classificação geral'!$AA94,"")</f>
        <v/>
      </c>
      <c r="EZ101" s="255" t="str">
        <f>IF($EX101='Classificação geral'!$I94,'Classificação geral'!$AC94,"")</f>
        <v/>
      </c>
      <c r="FA101" s="255" t="str">
        <f>IF($EX101='Classificação geral'!$I94,'Classificação geral'!$AD94,"")</f>
        <v/>
      </c>
      <c r="FB101" s="255" t="str">
        <f>IF($EX101='Classificação geral'!$I94,'Classificação geral'!$M94,"")</f>
        <v/>
      </c>
      <c r="FC101" s="255" t="str">
        <f>IF($EX101='Classificação geral'!$I94,'Classificação geral'!$AH94,"")</f>
        <v/>
      </c>
      <c r="FD101" s="256" t="str">
        <f>IFERROR(RANK(FC101,FC:FC,0)+ COUNTIF($FC$12:FC99,FC101),"")</f>
        <v/>
      </c>
      <c r="FE101" s="244"/>
      <c r="FF101" s="254" t="str">
        <f>IFERROR(IF(AND('Classificação geral'!$H94="mas",'Classificação geral'!$I94=3,'Classificação geral'!$G94="Tapete"),'Classificação geral'!$A94,""),"")</f>
        <v/>
      </c>
      <c r="FG101" s="254" t="str">
        <f>IFERROR(IF(AND('Classificação geral'!$H94="mas",'Classificação geral'!$I94=3,'Classificação geral'!$G94="Tapete"),'Classificação geral'!$B94,""),"")</f>
        <v/>
      </c>
      <c r="FH101" s="255" t="str">
        <f>IF($FG101='Classificação geral'!$B94,'Classificação geral'!$C94,"")</f>
        <v/>
      </c>
      <c r="FI101" s="255" t="str">
        <f>IF($FG101='Classificação geral'!$B94,'Classificação geral'!$D94,"")</f>
        <v/>
      </c>
      <c r="FJ101" s="255" t="str">
        <f>IF($FG101='Classificação geral'!$B94,'Classificação geral'!$H94,"")</f>
        <v/>
      </c>
      <c r="FK101" s="254" t="str">
        <f>IFERROR(IF(AND($FJ101="mas",'Classificação geral'!$I94=3),'Classificação geral'!I94,""),"")</f>
        <v/>
      </c>
      <c r="FL101" s="254" t="str">
        <f>IFERROR(IF(AND($FJ101="mas",'Classificação geral'!$I94=3),'Classificação geral'!AA94,""),"")</f>
        <v/>
      </c>
      <c r="FM101" s="254" t="str">
        <f>IFERROR(IF(AND($FJ101="mas",'Classificação geral'!$I94=3),'Classificação geral'!AC94,""),"")</f>
        <v/>
      </c>
      <c r="FN101" s="254" t="str">
        <f>IFERROR(IF(AND($FJ101="mas",'Classificação geral'!$I94=3),'Classificação geral'!AD94,""),"")</f>
        <v/>
      </c>
      <c r="FO101" s="254" t="str">
        <f>IFERROR(IF(AND($FJ101="mas",'Classificação geral'!$I94=3),'Classificação geral'!M94,""),"")</f>
        <v/>
      </c>
      <c r="FP101" s="254" t="str">
        <f>IFERROR(IF(AND($FJ101="mas",'Classificação geral'!$I94=3),'Classificação geral'!AH94,""),"")</f>
        <v/>
      </c>
      <c r="FQ101" s="256" t="str">
        <f>IFERROR(RANK(FP101,FP:FP,0)+ COUNTIF(FP$12:$FP99,FP101),"")</f>
        <v/>
      </c>
    </row>
    <row r="102" spans="1:173" s="230" customFormat="1" ht="24.75" customHeight="1" x14ac:dyDescent="0.4">
      <c r="A102" s="221"/>
      <c r="B102" s="233"/>
      <c r="C102" s="222"/>
      <c r="D102" s="222"/>
      <c r="E102" s="222"/>
      <c r="F102" s="223"/>
      <c r="G102" s="223"/>
      <c r="H102" s="223"/>
      <c r="I102" s="223"/>
      <c r="J102" s="223"/>
      <c r="K102" s="223"/>
      <c r="L102" s="223"/>
      <c r="M102" s="224"/>
      <c r="N102" s="224"/>
      <c r="O102" s="224"/>
      <c r="P102" s="224"/>
      <c r="Q102" s="225"/>
      <c r="R102" s="225"/>
      <c r="S102" s="222"/>
      <c r="T102" s="226"/>
      <c r="U102" s="226"/>
      <c r="V102" s="226"/>
      <c r="W102" s="226"/>
      <c r="X102" s="226"/>
      <c r="Y102" s="226"/>
      <c r="Z102" s="226"/>
      <c r="AA102" s="224"/>
      <c r="AB102" s="221"/>
      <c r="AC102" s="221"/>
      <c r="AD102" s="224"/>
      <c r="AE102" s="222"/>
      <c r="AF102" s="222"/>
      <c r="AG102" s="223"/>
      <c r="AH102" s="223"/>
      <c r="AI102" s="223"/>
      <c r="AJ102" s="223"/>
      <c r="AK102" s="223"/>
      <c r="AL102" s="223"/>
      <c r="AM102" s="223"/>
      <c r="AN102" s="223"/>
      <c r="AO102" s="224"/>
      <c r="AP102" s="224"/>
      <c r="AQ102" s="224"/>
      <c r="AR102" s="224"/>
      <c r="AS102" s="225"/>
      <c r="AT102" s="225"/>
      <c r="AU102" s="223"/>
      <c r="AV102" s="226"/>
      <c r="AW102" s="226"/>
      <c r="AX102" s="226"/>
      <c r="AY102" s="226"/>
      <c r="AZ102" s="226"/>
      <c r="BA102" s="226"/>
      <c r="BB102" s="226"/>
      <c r="BC102" s="224"/>
      <c r="BD102" s="221"/>
      <c r="BE102" s="221"/>
      <c r="BF102" s="233"/>
      <c r="BG102" s="222"/>
      <c r="BH102" s="222"/>
      <c r="BI102" s="225"/>
      <c r="BJ102" s="223"/>
      <c r="BK102" s="223"/>
      <c r="BL102" s="223"/>
      <c r="BM102" s="223"/>
      <c r="BN102" s="223"/>
      <c r="BO102" s="223"/>
      <c r="BP102" s="223"/>
      <c r="BQ102" s="224"/>
      <c r="BR102" s="224"/>
      <c r="BS102" s="224"/>
      <c r="BT102" s="224"/>
      <c r="BU102" s="225"/>
      <c r="BV102" s="225"/>
      <c r="BW102" s="225"/>
      <c r="BX102" s="226"/>
      <c r="BY102" s="226"/>
      <c r="BZ102" s="226"/>
      <c r="CA102" s="226"/>
      <c r="CB102" s="226"/>
      <c r="CC102" s="226"/>
      <c r="CD102" s="226"/>
      <c r="CE102" s="224"/>
      <c r="CF102" s="221"/>
      <c r="CG102" s="221"/>
      <c r="CH102" s="221"/>
      <c r="CI102" s="221"/>
      <c r="CJ102" s="221"/>
      <c r="CK102" s="221"/>
      <c r="CL102" s="221"/>
      <c r="CM102" s="221"/>
      <c r="CN102" s="221"/>
      <c r="CO102" s="221"/>
      <c r="CP102" s="221"/>
      <c r="CQ102" s="221"/>
      <c r="CR102" s="221"/>
      <c r="CS102" s="254" t="str">
        <f>IFERROR(IF(AND('Classificação geral'!$H95="FEM",'Classificação geral'!$I95=1,'Classificação geral'!G95="Tapete"),'Classificação geral'!A95,""),"")</f>
        <v/>
      </c>
      <c r="CT102" s="254" t="str">
        <f>IFERROR(IF(AND('Classificação geral'!$H95="FEM",'Classificação geral'!$I95=1,'Classificação geral'!G95="Tapete"),'Classificação geral'!$B95,""),"")</f>
        <v/>
      </c>
      <c r="CU102" s="255" t="str">
        <f>IF($CT102='Classificação geral'!$B95,'Classificação geral'!$C95,"")</f>
        <v/>
      </c>
      <c r="CV102" s="255" t="str">
        <f>IF($CT102='Classificação geral'!$B95,'Classificação geral'!$D95,"")</f>
        <v/>
      </c>
      <c r="CW102" s="255" t="str">
        <f>IF($CT102='Classificação geral'!$B95,'Classificação geral'!$H95,"")</f>
        <v/>
      </c>
      <c r="CX102" s="255" t="str">
        <f>IF($CW102='Classificação geral'!$H95,'Classificação geral'!$I95,"")</f>
        <v/>
      </c>
      <c r="CY102" s="255" t="str">
        <f>IF($CX102='Classificação geral'!$I95,'Classificação geral'!$AA95,"")</f>
        <v/>
      </c>
      <c r="CZ102" s="255" t="str">
        <f>IF($CX102='Classificação geral'!$I95,'Classificação geral'!$AC95,"")</f>
        <v/>
      </c>
      <c r="DA102" s="255" t="str">
        <f>IF($CX102='Classificação geral'!$I95,'Classificação geral'!$AD95,"")</f>
        <v/>
      </c>
      <c r="DB102" s="255" t="str">
        <f>IF($CX102='Classificação geral'!$I95,'Classificação geral'!$M95,"")</f>
        <v/>
      </c>
      <c r="DC102" s="255" t="str">
        <f>IF($CX102='Classificação geral'!$I95,'Classificação geral'!$AH95,"")</f>
        <v/>
      </c>
      <c r="DD102" s="256" t="str">
        <f>IFERROR(RANK(DC102,DC:DC,0)+ COUNTIF($DC$12:DC101,DC102),"")</f>
        <v/>
      </c>
      <c r="DF102" s="254" t="str">
        <f>IFERROR(IF(AND('Classificação geral'!$H95="mas",'Classificação geral'!$I95=1,'Classificação geral'!$G95="Tapete"),'Classificação geral'!$A95,""),"")</f>
        <v/>
      </c>
      <c r="DG102" s="254" t="str">
        <f>IFERROR(IF(AND('Classificação geral'!$H95="mas",'Classificação geral'!$I95=1,'Classificação geral'!$G95="Tapete"),'Classificação geral'!$B95,""),"")</f>
        <v/>
      </c>
      <c r="DH102" s="255" t="str">
        <f>IF($DG102='Classificação geral'!$B95,'Classificação geral'!$C95,"")</f>
        <v/>
      </c>
      <c r="DI102" s="255" t="str">
        <f>IF($DG102='Classificação geral'!$B95,'Classificação geral'!$D95,"")</f>
        <v/>
      </c>
      <c r="DJ102" s="255" t="str">
        <f>IF($DG102='Classificação geral'!$B95,'Classificação geral'!$H95,"")</f>
        <v/>
      </c>
      <c r="DK102" s="254" t="str">
        <f>IFERROR(IF(AND($DJ102="mas",'Classificação geral'!$I95=1),'Classificação geral'!I95,""),"")</f>
        <v/>
      </c>
      <c r="DL102" s="254" t="str">
        <f>IFERROR(IF(AND($DJ102="mas",'Classificação geral'!$I95=1),'Classificação geral'!AA95,""),"")</f>
        <v/>
      </c>
      <c r="DM102" s="254" t="str">
        <f>IFERROR(IF(AND($DJ102="mas",'Classificação geral'!$I95=1),'Classificação geral'!AC95,""),"")</f>
        <v/>
      </c>
      <c r="DN102" s="254" t="str">
        <f>IFERROR(IF(AND($DJ102="mas",'Classificação geral'!$I95=1),'Classificação geral'!AD95,""),"")</f>
        <v/>
      </c>
      <c r="DO102" s="254" t="str">
        <f>IFERROR(IF(AND($DJ102="mas",'Classificação geral'!$I95=1),'Classificação geral'!M95,""),"")</f>
        <v/>
      </c>
      <c r="DP102" s="254" t="str">
        <f>IFERROR(IF(AND($DJ102="mas",'Classificação geral'!$I95=1),'Classificação geral'!AH95,""),"")</f>
        <v/>
      </c>
      <c r="DQ102" s="256" t="str">
        <f>IFERROR(RANK(DP102,DP:DP,0)+ COUNTIF($DP$12:DP101,DP102),"")</f>
        <v/>
      </c>
      <c r="DS102" s="254" t="str">
        <f>IFERROR(IF(AND('Classificação geral'!$H95="fem",'Classificação geral'!$I95=2,'Classificação geral'!$G95="Tapete"),'Classificação geral'!$A95,""),"")</f>
        <v/>
      </c>
      <c r="DT102" s="254" t="str">
        <f>IFERROR(IF(AND('Classificação geral'!$H95="fem",'Classificação geral'!$I95=2,'Classificação geral'!$G95="Tapete"),'Classificação geral'!$B95,""),"")</f>
        <v/>
      </c>
      <c r="DU102" s="255" t="str">
        <f>IF($DT102='Classificação geral'!$B95,'Classificação geral'!$C95,"")</f>
        <v/>
      </c>
      <c r="DV102" s="255" t="str">
        <f>IF($DT102='Classificação geral'!$B95,'Classificação geral'!$D95,"")</f>
        <v/>
      </c>
      <c r="DW102" s="255" t="str">
        <f>IF($DT102='Classificação geral'!$B95,'Classificação geral'!$H95,"")</f>
        <v/>
      </c>
      <c r="DX102" s="254" t="str">
        <f>IFERROR(IF(AND($DW102="fem",'Classificação geral'!$I95=2),'Classificação geral'!I95,""),"")</f>
        <v/>
      </c>
      <c r="DY102" s="254" t="str">
        <f>IFERROR(IF(AND($DW102="fem",'Classificação geral'!$I95=2),'Classificação geral'!AA95,""),"")</f>
        <v/>
      </c>
      <c r="DZ102" s="254" t="str">
        <f>IFERROR(IF(AND($DW102="fem",'Classificação geral'!$I95=2),'Classificação geral'!AC95,""),"")</f>
        <v/>
      </c>
      <c r="EA102" s="254" t="str">
        <f>IFERROR(IF(AND($DW102="fem",'Classificação geral'!$I95=2),'Classificação geral'!AD95,""),"")</f>
        <v/>
      </c>
      <c r="EB102" s="254" t="str">
        <f>IFERROR(IF(AND($DW102="fem",'Classificação geral'!$I95=2),'Classificação geral'!M95,""),"")</f>
        <v/>
      </c>
      <c r="EC102" s="254" t="str">
        <f>IFERROR(IF(AND($DW102="fem",'Classificação geral'!$I95=2),'Classificação geral'!AH95,""),"")</f>
        <v/>
      </c>
      <c r="ED102" s="256" t="str">
        <f>IFERROR(RANK(EC102,EC:EC,0)+ COUNTIF(EC$12:$EC100,EC102),"")</f>
        <v/>
      </c>
      <c r="EE102" s="244"/>
      <c r="EF102" s="254" t="str">
        <f>IFERROR(IF(AND('Classificação geral'!$H95="mas",'Classificação geral'!$I95=2,'Classificação geral'!$G95="Tapete"),'Classificação geral'!$A95,""),"")</f>
        <v/>
      </c>
      <c r="EG102" s="254" t="str">
        <f>IFERROR(IF(AND('Classificação geral'!$H95="mas",'Classificação geral'!$I95=2,'Classificação geral'!$G95="Tapete"),'Classificação geral'!$B95,""),"")</f>
        <v/>
      </c>
      <c r="EH102" s="255" t="str">
        <f>IF($EG102='Classificação geral'!$B95,'Classificação geral'!$C95,"")</f>
        <v/>
      </c>
      <c r="EI102" s="255" t="str">
        <f>IF($EG102='Classificação geral'!$B95,'Classificação geral'!$D95,"")</f>
        <v/>
      </c>
      <c r="EJ102" s="255" t="str">
        <f>IF($EG102='Classificação geral'!$B95,'Classificação geral'!$H95,"")</f>
        <v/>
      </c>
      <c r="EK102" s="254" t="str">
        <f>IFERROR(IF(AND($EJ102="mas",'Classificação geral'!$I95=2),'Classificação geral'!I95,""),"")</f>
        <v/>
      </c>
      <c r="EL102" s="254" t="str">
        <f>IFERROR(IF(AND($EJ102="mas",'Classificação geral'!$I95=2),'Classificação geral'!AA95,""),"")</f>
        <v/>
      </c>
      <c r="EM102" s="254" t="str">
        <f>IFERROR(IF(AND($EJ102="mas",'Classificação geral'!$I95=2),'Classificação geral'!AC95,""),"")</f>
        <v/>
      </c>
      <c r="EN102" s="254" t="str">
        <f>IFERROR(IF(AND($EJ102="mas",'Classificação geral'!$I95=2),'Classificação geral'!AD95,""),"")</f>
        <v/>
      </c>
      <c r="EO102" s="254" t="str">
        <f>IFERROR(IF(AND($EJ102="mas",'Classificação geral'!$I95=2),'Classificação geral'!M95,""),"")</f>
        <v/>
      </c>
      <c r="EP102" s="254" t="str">
        <f>IFERROR(IF(AND($EJ102="mas",'Classificação geral'!$I95=2),'Classificação geral'!AH95,""),"")</f>
        <v/>
      </c>
      <c r="EQ102" s="256" t="str">
        <f>IFERROR(RANK(EP102,EP:EP,0)+ COUNTIF($EP$12:EP$12,EP102),"")</f>
        <v/>
      </c>
      <c r="ER102" s="244"/>
      <c r="ES102" s="254" t="str">
        <f>IFERROR(IF(AND('Classificação geral'!$H95="fem",'Classificação geral'!$I95=3,'Classificação geral'!$G95="Tapete"),'Classificação geral'!$A95,""),"")</f>
        <v/>
      </c>
      <c r="ET102" s="254" t="str">
        <f>IFERROR(IF(AND('Classificação geral'!$H95="fem",'Classificação geral'!$I95=3,'Classificação geral'!$G95="Tapete"),'Classificação geral'!$B95,""),"")</f>
        <v/>
      </c>
      <c r="EU102" s="255" t="str">
        <f>IF($ET102='Classificação geral'!$B95,'Classificação geral'!$C95,"")</f>
        <v/>
      </c>
      <c r="EV102" s="255" t="str">
        <f>IF($ET102='Classificação geral'!$B95,'Classificação geral'!$D95,"")</f>
        <v/>
      </c>
      <c r="EW102" s="255" t="str">
        <f>IF($ET102='Classificação geral'!$B95,'Classificação geral'!$H95,"")</f>
        <v/>
      </c>
      <c r="EX102" s="255" t="str">
        <f>IF($EW102='Classificação geral'!$H95,'Classificação geral'!$I95,"")</f>
        <v/>
      </c>
      <c r="EY102" s="255" t="str">
        <f>IF($EX102='Classificação geral'!$I95,'Classificação geral'!$AA95,"")</f>
        <v/>
      </c>
      <c r="EZ102" s="255" t="str">
        <f>IF($EX102='Classificação geral'!$I95,'Classificação geral'!$AC95,"")</f>
        <v/>
      </c>
      <c r="FA102" s="255" t="str">
        <f>IF($EX102='Classificação geral'!$I95,'Classificação geral'!$AD95,"")</f>
        <v/>
      </c>
      <c r="FB102" s="255" t="str">
        <f>IF($EX102='Classificação geral'!$I95,'Classificação geral'!$M95,"")</f>
        <v/>
      </c>
      <c r="FC102" s="255" t="str">
        <f>IF($EX102='Classificação geral'!$I95,'Classificação geral'!$AH95,"")</f>
        <v/>
      </c>
      <c r="FD102" s="256" t="str">
        <f>IFERROR(RANK(FC102,FC:FC,0)+ COUNTIF($FC$12:FC100,FC102),"")</f>
        <v/>
      </c>
      <c r="FE102" s="244"/>
      <c r="FF102" s="254" t="str">
        <f>IFERROR(IF(AND('Classificação geral'!$H95="mas",'Classificação geral'!$I95=3,'Classificação geral'!$G95="Tapete"),'Classificação geral'!$A95,""),"")</f>
        <v/>
      </c>
      <c r="FG102" s="254" t="str">
        <f>IFERROR(IF(AND('Classificação geral'!$H95="mas",'Classificação geral'!$I95=3,'Classificação geral'!$G95="Tapete"),'Classificação geral'!$B95,""),"")</f>
        <v/>
      </c>
      <c r="FH102" s="255" t="str">
        <f>IF($FG102='Classificação geral'!$B95,'Classificação geral'!$C95,"")</f>
        <v/>
      </c>
      <c r="FI102" s="255" t="str">
        <f>IF($FG102='Classificação geral'!$B95,'Classificação geral'!$D95,"")</f>
        <v/>
      </c>
      <c r="FJ102" s="255" t="str">
        <f>IF($FG102='Classificação geral'!$B95,'Classificação geral'!$H95,"")</f>
        <v/>
      </c>
      <c r="FK102" s="254" t="str">
        <f>IFERROR(IF(AND($FJ102="mas",'Classificação geral'!$I95=3),'Classificação geral'!I95,""),"")</f>
        <v/>
      </c>
      <c r="FL102" s="254" t="str">
        <f>IFERROR(IF(AND($FJ102="mas",'Classificação geral'!$I95=3),'Classificação geral'!AA95,""),"")</f>
        <v/>
      </c>
      <c r="FM102" s="254" t="str">
        <f>IFERROR(IF(AND($FJ102="mas",'Classificação geral'!$I95=3),'Classificação geral'!AC95,""),"")</f>
        <v/>
      </c>
      <c r="FN102" s="254" t="str">
        <f>IFERROR(IF(AND($FJ102="mas",'Classificação geral'!$I95=3),'Classificação geral'!AD95,""),"")</f>
        <v/>
      </c>
      <c r="FO102" s="254" t="str">
        <f>IFERROR(IF(AND($FJ102="mas",'Classificação geral'!$I95=3),'Classificação geral'!M95,""),"")</f>
        <v/>
      </c>
      <c r="FP102" s="254" t="str">
        <f>IFERROR(IF(AND($FJ102="mas",'Classificação geral'!$I95=3),'Classificação geral'!AH95,""),"")</f>
        <v/>
      </c>
      <c r="FQ102" s="256" t="str">
        <f>IFERROR(RANK(FP102,FP:FP,0)+ COUNTIF(FP$12:$FP100,FP102),"")</f>
        <v/>
      </c>
    </row>
    <row r="103" spans="1:173" s="230" customFormat="1" ht="24.75" customHeight="1" x14ac:dyDescent="0.4">
      <c r="A103" s="221"/>
      <c r="B103" s="233"/>
      <c r="C103" s="222"/>
      <c r="D103" s="222"/>
      <c r="E103" s="222"/>
      <c r="F103" s="223"/>
      <c r="G103" s="223"/>
      <c r="H103" s="223"/>
      <c r="I103" s="223"/>
      <c r="J103" s="223"/>
      <c r="K103" s="223"/>
      <c r="L103" s="223"/>
      <c r="M103" s="224"/>
      <c r="N103" s="224"/>
      <c r="O103" s="224"/>
      <c r="P103" s="224"/>
      <c r="Q103" s="225"/>
      <c r="R103" s="225"/>
      <c r="S103" s="222"/>
      <c r="T103" s="226"/>
      <c r="U103" s="226"/>
      <c r="V103" s="226"/>
      <c r="W103" s="226"/>
      <c r="X103" s="226"/>
      <c r="Y103" s="226"/>
      <c r="Z103" s="226"/>
      <c r="AA103" s="224"/>
      <c r="AB103" s="221"/>
      <c r="AC103" s="221"/>
      <c r="AD103" s="224"/>
      <c r="AE103" s="222"/>
      <c r="AF103" s="222"/>
      <c r="AG103" s="223"/>
      <c r="AH103" s="223"/>
      <c r="AI103" s="223"/>
      <c r="AJ103" s="223"/>
      <c r="AK103" s="223"/>
      <c r="AL103" s="223"/>
      <c r="AM103" s="223"/>
      <c r="AN103" s="223"/>
      <c r="AO103" s="224"/>
      <c r="AP103" s="224"/>
      <c r="AQ103" s="224"/>
      <c r="AR103" s="224"/>
      <c r="AS103" s="225"/>
      <c r="AT103" s="225"/>
      <c r="AU103" s="223"/>
      <c r="AV103" s="226"/>
      <c r="AW103" s="226"/>
      <c r="AX103" s="226"/>
      <c r="AY103" s="226"/>
      <c r="AZ103" s="226"/>
      <c r="BA103" s="226"/>
      <c r="BB103" s="226"/>
      <c r="BC103" s="224"/>
      <c r="BD103" s="221"/>
      <c r="BE103" s="221"/>
      <c r="BF103" s="233"/>
      <c r="BG103" s="222"/>
      <c r="BH103" s="222"/>
      <c r="BI103" s="225"/>
      <c r="BJ103" s="223"/>
      <c r="BK103" s="223"/>
      <c r="BL103" s="223"/>
      <c r="BM103" s="223"/>
      <c r="BN103" s="223"/>
      <c r="BO103" s="223"/>
      <c r="BP103" s="223"/>
      <c r="BQ103" s="224"/>
      <c r="BR103" s="224"/>
      <c r="BS103" s="224"/>
      <c r="BT103" s="224"/>
      <c r="BU103" s="225"/>
      <c r="BV103" s="225"/>
      <c r="BW103" s="225"/>
      <c r="BX103" s="226"/>
      <c r="BY103" s="226"/>
      <c r="BZ103" s="226"/>
      <c r="CA103" s="226"/>
      <c r="CB103" s="226"/>
      <c r="CC103" s="226"/>
      <c r="CD103" s="226"/>
      <c r="CE103" s="224"/>
      <c r="CF103" s="221"/>
      <c r="CG103" s="221"/>
      <c r="CH103" s="221"/>
      <c r="CI103" s="221"/>
      <c r="CJ103" s="221"/>
      <c r="CK103" s="221"/>
      <c r="CL103" s="221"/>
      <c r="CM103" s="221"/>
      <c r="CN103" s="221"/>
      <c r="CO103" s="221"/>
      <c r="CP103" s="221"/>
      <c r="CQ103" s="221"/>
      <c r="CR103" s="221"/>
      <c r="CS103" s="254" t="str">
        <f>IFERROR(IF(AND('Classificação geral'!$H96="FEM",'Classificação geral'!$I96=1,'Classificação geral'!G96="Tapete"),'Classificação geral'!A96,""),"")</f>
        <v/>
      </c>
      <c r="CT103" s="254" t="str">
        <f>IFERROR(IF(AND('Classificação geral'!$H96="FEM",'Classificação geral'!$I96=1,'Classificação geral'!G96="Tapete"),'Classificação geral'!$B96,""),"")</f>
        <v/>
      </c>
      <c r="CU103" s="255" t="str">
        <f>IF($CT103='Classificação geral'!$B96,'Classificação geral'!$C96,"")</f>
        <v/>
      </c>
      <c r="CV103" s="255" t="str">
        <f>IF($CT103='Classificação geral'!$B96,'Classificação geral'!$D96,"")</f>
        <v/>
      </c>
      <c r="CW103" s="255" t="str">
        <f>IF($CT103='Classificação geral'!$B96,'Classificação geral'!$H96,"")</f>
        <v/>
      </c>
      <c r="CX103" s="255" t="str">
        <f>IF($CW103='Classificação geral'!$H96,'Classificação geral'!$I96,"")</f>
        <v/>
      </c>
      <c r="CY103" s="255" t="str">
        <f>IF($CX103='Classificação geral'!$I96,'Classificação geral'!$AA96,"")</f>
        <v/>
      </c>
      <c r="CZ103" s="255" t="str">
        <f>IF($CX103='Classificação geral'!$I96,'Classificação geral'!$AC96,"")</f>
        <v/>
      </c>
      <c r="DA103" s="255" t="str">
        <f>IF($CX103='Classificação geral'!$I96,'Classificação geral'!$AD96,"")</f>
        <v/>
      </c>
      <c r="DB103" s="255" t="str">
        <f>IF($CX103='Classificação geral'!$I96,'Classificação geral'!$M96,"")</f>
        <v/>
      </c>
      <c r="DC103" s="255" t="str">
        <f>IF($CX103='Classificação geral'!$I96,'Classificação geral'!$AH96,"")</f>
        <v/>
      </c>
      <c r="DD103" s="256" t="str">
        <f>IFERROR(RANK(DC103,DC:DC,0)+ COUNTIF($DC$12:DC102,DC103),"")</f>
        <v/>
      </c>
      <c r="DF103" s="254" t="str">
        <f>IFERROR(IF(AND('Classificação geral'!$H96="mas",'Classificação geral'!$I96=1,'Classificação geral'!$G96="Tapete"),'Classificação geral'!$A96,""),"")</f>
        <v/>
      </c>
      <c r="DG103" s="254" t="str">
        <f>IFERROR(IF(AND('Classificação geral'!$H96="mas",'Classificação geral'!$I96=1,'Classificação geral'!$G96="Tapete"),'Classificação geral'!$B96,""),"")</f>
        <v/>
      </c>
      <c r="DH103" s="255" t="str">
        <f>IF($DG103='Classificação geral'!$B96,'Classificação geral'!$C96,"")</f>
        <v/>
      </c>
      <c r="DI103" s="255" t="str">
        <f>IF($DG103='Classificação geral'!$B96,'Classificação geral'!$D96,"")</f>
        <v/>
      </c>
      <c r="DJ103" s="255" t="str">
        <f>IF($DG103='Classificação geral'!$B96,'Classificação geral'!$H96,"")</f>
        <v/>
      </c>
      <c r="DK103" s="254" t="str">
        <f>IFERROR(IF(AND($DJ103="mas",'Classificação geral'!$I96=1),'Classificação geral'!I96,""),"")</f>
        <v/>
      </c>
      <c r="DL103" s="254" t="str">
        <f>IFERROR(IF(AND($DJ103="mas",'Classificação geral'!$I96=1),'Classificação geral'!AA96,""),"")</f>
        <v/>
      </c>
      <c r="DM103" s="254" t="str">
        <f>IFERROR(IF(AND($DJ103="mas",'Classificação geral'!$I96=1),'Classificação geral'!AC96,""),"")</f>
        <v/>
      </c>
      <c r="DN103" s="254" t="str">
        <f>IFERROR(IF(AND($DJ103="mas",'Classificação geral'!$I96=1),'Classificação geral'!AD96,""),"")</f>
        <v/>
      </c>
      <c r="DO103" s="254" t="str">
        <f>IFERROR(IF(AND($DJ103="mas",'Classificação geral'!$I96=1),'Classificação geral'!M96,""),"")</f>
        <v/>
      </c>
      <c r="DP103" s="254" t="str">
        <f>IFERROR(IF(AND($DJ103="mas",'Classificação geral'!$I96=1),'Classificação geral'!AH96,""),"")</f>
        <v/>
      </c>
      <c r="DQ103" s="256" t="str">
        <f>IFERROR(RANK(DP103,DP:DP,0)+ COUNTIF($DP$12:DP102,DP103),"")</f>
        <v/>
      </c>
      <c r="DS103" s="254" t="str">
        <f>IFERROR(IF(AND('Classificação geral'!$H96="fem",'Classificação geral'!$I96=2,'Classificação geral'!$G96="Tapete"),'Classificação geral'!$A96,""),"")</f>
        <v/>
      </c>
      <c r="DT103" s="254" t="str">
        <f>IFERROR(IF(AND('Classificação geral'!$H96="fem",'Classificação geral'!$I96=2,'Classificação geral'!$G96="Tapete"),'Classificação geral'!$B96,""),"")</f>
        <v/>
      </c>
      <c r="DU103" s="255" t="str">
        <f>IF($DT103='Classificação geral'!$B96,'Classificação geral'!$C96,"")</f>
        <v/>
      </c>
      <c r="DV103" s="255" t="str">
        <f>IF($DT103='Classificação geral'!$B96,'Classificação geral'!$D96,"")</f>
        <v/>
      </c>
      <c r="DW103" s="255" t="str">
        <f>IF($DT103='Classificação geral'!$B96,'Classificação geral'!$H96,"")</f>
        <v/>
      </c>
      <c r="DX103" s="254" t="str">
        <f>IFERROR(IF(AND($DW103="fem",'Classificação geral'!$I96=2),'Classificação geral'!I96,""),"")</f>
        <v/>
      </c>
      <c r="DY103" s="254" t="str">
        <f>IFERROR(IF(AND($DW103="fem",'Classificação geral'!$I96=2),'Classificação geral'!AA96,""),"")</f>
        <v/>
      </c>
      <c r="DZ103" s="254" t="str">
        <f>IFERROR(IF(AND($DW103="fem",'Classificação geral'!$I96=2),'Classificação geral'!AC96,""),"")</f>
        <v/>
      </c>
      <c r="EA103" s="254" t="str">
        <f>IFERROR(IF(AND($DW103="fem",'Classificação geral'!$I96=2),'Classificação geral'!AD96,""),"")</f>
        <v/>
      </c>
      <c r="EB103" s="254" t="str">
        <f>IFERROR(IF(AND($DW103="fem",'Classificação geral'!$I96=2),'Classificação geral'!M96,""),"")</f>
        <v/>
      </c>
      <c r="EC103" s="254" t="str">
        <f>IFERROR(IF(AND($DW103="fem",'Classificação geral'!$I96=2),'Classificação geral'!AH96,""),"")</f>
        <v/>
      </c>
      <c r="ED103" s="256" t="str">
        <f>IFERROR(RANK(EC103,EC:EC,0)+ COUNTIF(EC$12:$EC101,EC103),"")</f>
        <v/>
      </c>
      <c r="EE103" s="244"/>
      <c r="EF103" s="254" t="str">
        <f>IFERROR(IF(AND('Classificação geral'!$H96="mas",'Classificação geral'!$I96=2,'Classificação geral'!$G96="Tapete"),'Classificação geral'!$A96,""),"")</f>
        <v/>
      </c>
      <c r="EG103" s="254" t="str">
        <f>IFERROR(IF(AND('Classificação geral'!$H96="mas",'Classificação geral'!$I96=2,'Classificação geral'!$G96="Tapete"),'Classificação geral'!$B96,""),"")</f>
        <v/>
      </c>
      <c r="EH103" s="255" t="str">
        <f>IF($EG103='Classificação geral'!$B96,'Classificação geral'!$C96,"")</f>
        <v/>
      </c>
      <c r="EI103" s="255" t="str">
        <f>IF($EG103='Classificação geral'!$B96,'Classificação geral'!$D96,"")</f>
        <v/>
      </c>
      <c r="EJ103" s="255" t="str">
        <f>IF($EG103='Classificação geral'!$B96,'Classificação geral'!$H96,"")</f>
        <v/>
      </c>
      <c r="EK103" s="254" t="str">
        <f>IFERROR(IF(AND($EJ103="mas",'Classificação geral'!$I96=2),'Classificação geral'!I96,""),"")</f>
        <v/>
      </c>
      <c r="EL103" s="254" t="str">
        <f>IFERROR(IF(AND($EJ103="mas",'Classificação geral'!$I96=2),'Classificação geral'!AA96,""),"")</f>
        <v/>
      </c>
      <c r="EM103" s="254" t="str">
        <f>IFERROR(IF(AND($EJ103="mas",'Classificação geral'!$I96=2),'Classificação geral'!AC96,""),"")</f>
        <v/>
      </c>
      <c r="EN103" s="254" t="str">
        <f>IFERROR(IF(AND($EJ103="mas",'Classificação geral'!$I96=2),'Classificação geral'!AD96,""),"")</f>
        <v/>
      </c>
      <c r="EO103" s="254" t="str">
        <f>IFERROR(IF(AND($EJ103="mas",'Classificação geral'!$I96=2),'Classificação geral'!M96,""),"")</f>
        <v/>
      </c>
      <c r="EP103" s="254" t="str">
        <f>IFERROR(IF(AND($EJ103="mas",'Classificação geral'!$I96=2),'Classificação geral'!AH96,""),"")</f>
        <v/>
      </c>
      <c r="EQ103" s="256" t="str">
        <f>IFERROR(RANK(EP103,EP:EP,0)+ COUNTIF($EP$12:EP$12,EP103),"")</f>
        <v/>
      </c>
      <c r="ER103" s="244"/>
      <c r="ES103" s="254" t="str">
        <f>IFERROR(IF(AND('Classificação geral'!$H96="fem",'Classificação geral'!$I96=3,'Classificação geral'!$G96="Tapete"),'Classificação geral'!$A96,""),"")</f>
        <v/>
      </c>
      <c r="ET103" s="254" t="str">
        <f>IFERROR(IF(AND('Classificação geral'!$H96="fem",'Classificação geral'!$I96=3,'Classificação geral'!$G96="Tapete"),'Classificação geral'!$B96,""),"")</f>
        <v/>
      </c>
      <c r="EU103" s="255" t="str">
        <f>IF($ET103='Classificação geral'!$B96,'Classificação geral'!$C96,"")</f>
        <v/>
      </c>
      <c r="EV103" s="255" t="str">
        <f>IF($ET103='Classificação geral'!$B96,'Classificação geral'!$D96,"")</f>
        <v/>
      </c>
      <c r="EW103" s="255" t="str">
        <f>IF($ET103='Classificação geral'!$B96,'Classificação geral'!$H96,"")</f>
        <v/>
      </c>
      <c r="EX103" s="255" t="str">
        <f>IF($EW103='Classificação geral'!$H96,'Classificação geral'!$I96,"")</f>
        <v/>
      </c>
      <c r="EY103" s="255" t="str">
        <f>IF($EX103='Classificação geral'!$I96,'Classificação geral'!$AA96,"")</f>
        <v/>
      </c>
      <c r="EZ103" s="255" t="str">
        <f>IF($EX103='Classificação geral'!$I96,'Classificação geral'!$AC96,"")</f>
        <v/>
      </c>
      <c r="FA103" s="255" t="str">
        <f>IF($EX103='Classificação geral'!$I96,'Classificação geral'!$AD96,"")</f>
        <v/>
      </c>
      <c r="FB103" s="255" t="str">
        <f>IF($EX103='Classificação geral'!$I96,'Classificação geral'!$M96,"")</f>
        <v/>
      </c>
      <c r="FC103" s="255" t="str">
        <f>IF($EX103='Classificação geral'!$I96,'Classificação geral'!$AH96,"")</f>
        <v/>
      </c>
      <c r="FD103" s="256" t="str">
        <f>IFERROR(RANK(FC103,FC:FC,0)+ COUNTIF($FC$12:FC101,FC103),"")</f>
        <v/>
      </c>
      <c r="FE103" s="244"/>
      <c r="FF103" s="254" t="str">
        <f>IFERROR(IF(AND('Classificação geral'!$H96="mas",'Classificação geral'!$I96=3,'Classificação geral'!$G96="Tapete"),'Classificação geral'!$A96,""),"")</f>
        <v/>
      </c>
      <c r="FG103" s="254" t="str">
        <f>IFERROR(IF(AND('Classificação geral'!$H96="mas",'Classificação geral'!$I96=3,'Classificação geral'!$G96="Tapete"),'Classificação geral'!$B96,""),"")</f>
        <v/>
      </c>
      <c r="FH103" s="255" t="str">
        <f>IF($FG103='Classificação geral'!$B96,'Classificação geral'!$C96,"")</f>
        <v/>
      </c>
      <c r="FI103" s="255" t="str">
        <f>IF($FG103='Classificação geral'!$B96,'Classificação geral'!$D96,"")</f>
        <v/>
      </c>
      <c r="FJ103" s="255" t="str">
        <f>IF($FG103='Classificação geral'!$B96,'Classificação geral'!$H96,"")</f>
        <v/>
      </c>
      <c r="FK103" s="254" t="str">
        <f>IFERROR(IF(AND($FJ103="mas",'Classificação geral'!$I96=3),'Classificação geral'!I96,""),"")</f>
        <v/>
      </c>
      <c r="FL103" s="254" t="str">
        <f>IFERROR(IF(AND($FJ103="mas",'Classificação geral'!$I96=3),'Classificação geral'!AA96,""),"")</f>
        <v/>
      </c>
      <c r="FM103" s="254" t="str">
        <f>IFERROR(IF(AND($FJ103="mas",'Classificação geral'!$I96=3),'Classificação geral'!AC96,""),"")</f>
        <v/>
      </c>
      <c r="FN103" s="254" t="str">
        <f>IFERROR(IF(AND($FJ103="mas",'Classificação geral'!$I96=3),'Classificação geral'!AD96,""),"")</f>
        <v/>
      </c>
      <c r="FO103" s="254" t="str">
        <f>IFERROR(IF(AND($FJ103="mas",'Classificação geral'!$I96=3),'Classificação geral'!M96,""),"")</f>
        <v/>
      </c>
      <c r="FP103" s="254" t="str">
        <f>IFERROR(IF(AND($FJ103="mas",'Classificação geral'!$I96=3),'Classificação geral'!AH96,""),"")</f>
        <v/>
      </c>
      <c r="FQ103" s="256" t="str">
        <f>IFERROR(RANK(FP103,FP:FP,0)+ COUNTIF(FP$12:$FP101,FP103),"")</f>
        <v/>
      </c>
    </row>
    <row r="104" spans="1:173" s="230" customFormat="1" ht="24.75" customHeight="1" x14ac:dyDescent="0.4">
      <c r="A104" s="221"/>
      <c r="B104" s="233"/>
      <c r="C104" s="222"/>
      <c r="D104" s="222"/>
      <c r="E104" s="222"/>
      <c r="F104" s="223"/>
      <c r="G104" s="223"/>
      <c r="H104" s="223"/>
      <c r="I104" s="223"/>
      <c r="J104" s="223"/>
      <c r="K104" s="223"/>
      <c r="L104" s="223"/>
      <c r="M104" s="224"/>
      <c r="N104" s="224"/>
      <c r="O104" s="224"/>
      <c r="P104" s="224"/>
      <c r="Q104" s="225"/>
      <c r="R104" s="225"/>
      <c r="S104" s="222"/>
      <c r="T104" s="226"/>
      <c r="U104" s="226"/>
      <c r="V104" s="226"/>
      <c r="W104" s="226"/>
      <c r="X104" s="226"/>
      <c r="Y104" s="226"/>
      <c r="Z104" s="226"/>
      <c r="AA104" s="224"/>
      <c r="AB104" s="221"/>
      <c r="AC104" s="221"/>
      <c r="AD104" s="224"/>
      <c r="AE104" s="222"/>
      <c r="AF104" s="222"/>
      <c r="AG104" s="223"/>
      <c r="AH104" s="223"/>
      <c r="AI104" s="223"/>
      <c r="AJ104" s="223"/>
      <c r="AK104" s="223"/>
      <c r="AL104" s="223"/>
      <c r="AM104" s="223"/>
      <c r="AN104" s="223"/>
      <c r="AO104" s="224"/>
      <c r="AP104" s="224"/>
      <c r="AQ104" s="224"/>
      <c r="AR104" s="224"/>
      <c r="AS104" s="225"/>
      <c r="AT104" s="225"/>
      <c r="AU104" s="223"/>
      <c r="AV104" s="226"/>
      <c r="AW104" s="226"/>
      <c r="AX104" s="226"/>
      <c r="AY104" s="226"/>
      <c r="AZ104" s="226"/>
      <c r="BA104" s="226"/>
      <c r="BB104" s="226"/>
      <c r="BC104" s="224"/>
      <c r="BD104" s="221"/>
      <c r="BE104" s="221"/>
      <c r="BF104" s="233"/>
      <c r="BG104" s="222"/>
      <c r="BH104" s="222"/>
      <c r="BI104" s="225"/>
      <c r="BJ104" s="223"/>
      <c r="BK104" s="223"/>
      <c r="BL104" s="223"/>
      <c r="BM104" s="223"/>
      <c r="BN104" s="223"/>
      <c r="BO104" s="223"/>
      <c r="BP104" s="223"/>
      <c r="BQ104" s="224"/>
      <c r="BR104" s="224"/>
      <c r="BS104" s="224"/>
      <c r="BT104" s="224"/>
      <c r="BU104" s="225"/>
      <c r="BV104" s="225"/>
      <c r="BW104" s="225"/>
      <c r="BX104" s="226"/>
      <c r="BY104" s="226"/>
      <c r="BZ104" s="226"/>
      <c r="CA104" s="226"/>
      <c r="CB104" s="226"/>
      <c r="CC104" s="226"/>
      <c r="CD104" s="226"/>
      <c r="CE104" s="224"/>
      <c r="CF104" s="221"/>
      <c r="CG104" s="221"/>
      <c r="CH104" s="221"/>
      <c r="CI104" s="221"/>
      <c r="CJ104" s="221"/>
      <c r="CK104" s="221"/>
      <c r="CL104" s="221"/>
      <c r="CM104" s="221"/>
      <c r="CN104" s="221"/>
      <c r="CO104" s="221"/>
      <c r="CP104" s="221"/>
      <c r="CQ104" s="221"/>
      <c r="CR104" s="221"/>
      <c r="CS104" s="254" t="str">
        <f>IFERROR(IF(AND('Classificação geral'!$H97="FEM",'Classificação geral'!$I97=1,'Classificação geral'!G97="Tapete"),'Classificação geral'!A97,""),"")</f>
        <v/>
      </c>
      <c r="CT104" s="254" t="str">
        <f>IFERROR(IF(AND('Classificação geral'!$H97="FEM",'Classificação geral'!$I97=1,'Classificação geral'!G97="Tapete"),'Classificação geral'!$B97,""),"")</f>
        <v/>
      </c>
      <c r="CU104" s="255" t="str">
        <f>IF($CT104='Classificação geral'!$B97,'Classificação geral'!$C97,"")</f>
        <v/>
      </c>
      <c r="CV104" s="255" t="str">
        <f>IF($CT104='Classificação geral'!$B97,'Classificação geral'!$D97,"")</f>
        <v/>
      </c>
      <c r="CW104" s="255" t="str">
        <f>IF($CT104='Classificação geral'!$B97,'Classificação geral'!$H97,"")</f>
        <v/>
      </c>
      <c r="CX104" s="255" t="str">
        <f>IF($CW104='Classificação geral'!$H97,'Classificação geral'!$I97,"")</f>
        <v/>
      </c>
      <c r="CY104" s="255" t="str">
        <f>IF($CX104='Classificação geral'!$I97,'Classificação geral'!$AA97,"")</f>
        <v/>
      </c>
      <c r="CZ104" s="255" t="str">
        <f>IF($CX104='Classificação geral'!$I97,'Classificação geral'!$AC97,"")</f>
        <v/>
      </c>
      <c r="DA104" s="255" t="str">
        <f>IF($CX104='Classificação geral'!$I97,'Classificação geral'!$AD97,"")</f>
        <v/>
      </c>
      <c r="DB104" s="255" t="str">
        <f>IF($CX104='Classificação geral'!$I97,'Classificação geral'!$M97,"")</f>
        <v/>
      </c>
      <c r="DC104" s="255" t="str">
        <f>IF($CX104='Classificação geral'!$I97,'Classificação geral'!$AH97,"")</f>
        <v/>
      </c>
      <c r="DD104" s="256" t="str">
        <f>IFERROR(RANK(DC104,DC:DC,0)+ COUNTIF($DC$12:DC103,DC104),"")</f>
        <v/>
      </c>
      <c r="DF104" s="254" t="str">
        <f>IFERROR(IF(AND('Classificação geral'!$H97="mas",'Classificação geral'!$I97=1,'Classificação geral'!$G97="Tapete"),'Classificação geral'!$A97,""),"")</f>
        <v/>
      </c>
      <c r="DG104" s="254" t="str">
        <f>IFERROR(IF(AND('Classificação geral'!$H97="mas",'Classificação geral'!$I97=1,'Classificação geral'!$G97="Tapete"),'Classificação geral'!$B97,""),"")</f>
        <v/>
      </c>
      <c r="DH104" s="255" t="str">
        <f>IF($DG104='Classificação geral'!$B97,'Classificação geral'!$C97,"")</f>
        <v/>
      </c>
      <c r="DI104" s="255" t="str">
        <f>IF($DG104='Classificação geral'!$B97,'Classificação geral'!$D97,"")</f>
        <v/>
      </c>
      <c r="DJ104" s="255" t="str">
        <f>IF($DG104='Classificação geral'!$B97,'Classificação geral'!$H97,"")</f>
        <v/>
      </c>
      <c r="DK104" s="254" t="str">
        <f>IFERROR(IF(AND($DJ104="mas",'Classificação geral'!$I97=1),'Classificação geral'!I97,""),"")</f>
        <v/>
      </c>
      <c r="DL104" s="254" t="str">
        <f>IFERROR(IF(AND($DJ104="mas",'Classificação geral'!$I97=1),'Classificação geral'!AA97,""),"")</f>
        <v/>
      </c>
      <c r="DM104" s="254" t="str">
        <f>IFERROR(IF(AND($DJ104="mas",'Classificação geral'!$I97=1),'Classificação geral'!AC97,""),"")</f>
        <v/>
      </c>
      <c r="DN104" s="254" t="str">
        <f>IFERROR(IF(AND($DJ104="mas",'Classificação geral'!$I97=1),'Classificação geral'!AD97,""),"")</f>
        <v/>
      </c>
      <c r="DO104" s="254" t="str">
        <f>IFERROR(IF(AND($DJ104="mas",'Classificação geral'!$I97=1),'Classificação geral'!M97,""),"")</f>
        <v/>
      </c>
      <c r="DP104" s="254" t="str">
        <f>IFERROR(IF(AND($DJ104="mas",'Classificação geral'!$I97=1),'Classificação geral'!AH97,""),"")</f>
        <v/>
      </c>
      <c r="DQ104" s="256" t="str">
        <f>IFERROR(RANK(DP104,DP:DP,0)+ COUNTIF($DP$12:DP103,DP104),"")</f>
        <v/>
      </c>
      <c r="DS104" s="254" t="str">
        <f>IFERROR(IF(AND('Classificação geral'!$H97="fem",'Classificação geral'!$I97=2,'Classificação geral'!$G97="Tapete"),'Classificação geral'!$A97,""),"")</f>
        <v/>
      </c>
      <c r="DT104" s="254" t="str">
        <f>IFERROR(IF(AND('Classificação geral'!$H97="fem",'Classificação geral'!$I97=2,'Classificação geral'!$G97="Tapete"),'Classificação geral'!$B97,""),"")</f>
        <v/>
      </c>
      <c r="DU104" s="255" t="str">
        <f>IF($DT104='Classificação geral'!$B97,'Classificação geral'!$C97,"")</f>
        <v/>
      </c>
      <c r="DV104" s="255" t="str">
        <f>IF($DT104='Classificação geral'!$B97,'Classificação geral'!$D97,"")</f>
        <v/>
      </c>
      <c r="DW104" s="255" t="str">
        <f>IF($DT104='Classificação geral'!$B97,'Classificação geral'!$H97,"")</f>
        <v/>
      </c>
      <c r="DX104" s="254" t="str">
        <f>IFERROR(IF(AND($DW104="fem",'Classificação geral'!$I97=2),'Classificação geral'!I97,""),"")</f>
        <v/>
      </c>
      <c r="DY104" s="254" t="str">
        <f>IFERROR(IF(AND($DW104="fem",'Classificação geral'!$I97=2),'Classificação geral'!AA97,""),"")</f>
        <v/>
      </c>
      <c r="DZ104" s="254" t="str">
        <f>IFERROR(IF(AND($DW104="fem",'Classificação geral'!$I97=2),'Classificação geral'!AC97,""),"")</f>
        <v/>
      </c>
      <c r="EA104" s="254" t="str">
        <f>IFERROR(IF(AND($DW104="fem",'Classificação geral'!$I97=2),'Classificação geral'!AD97,""),"")</f>
        <v/>
      </c>
      <c r="EB104" s="254" t="str">
        <f>IFERROR(IF(AND($DW104="fem",'Classificação geral'!$I97=2),'Classificação geral'!M97,""),"")</f>
        <v/>
      </c>
      <c r="EC104" s="254" t="str">
        <f>IFERROR(IF(AND($DW104="fem",'Classificação geral'!$I97=2),'Classificação geral'!AH97,""),"")</f>
        <v/>
      </c>
      <c r="ED104" s="256" t="str">
        <f>IFERROR(RANK(EC104,EC:EC,0)+ COUNTIF(EC$12:$EC102,EC104),"")</f>
        <v/>
      </c>
      <c r="EE104" s="244"/>
      <c r="EF104" s="254" t="str">
        <f>IFERROR(IF(AND('Classificação geral'!$H97="mas",'Classificação geral'!$I97=2,'Classificação geral'!$G97="Tapete"),'Classificação geral'!$A97,""),"")</f>
        <v/>
      </c>
      <c r="EG104" s="254" t="str">
        <f>IFERROR(IF(AND('Classificação geral'!$H97="mas",'Classificação geral'!$I97=2,'Classificação geral'!$G97="Tapete"),'Classificação geral'!$B97,""),"")</f>
        <v/>
      </c>
      <c r="EH104" s="255" t="str">
        <f>IF($EG104='Classificação geral'!$B97,'Classificação geral'!$C97,"")</f>
        <v/>
      </c>
      <c r="EI104" s="255" t="str">
        <f>IF($EG104='Classificação geral'!$B97,'Classificação geral'!$D97,"")</f>
        <v/>
      </c>
      <c r="EJ104" s="255" t="str">
        <f>IF($EG104='Classificação geral'!$B97,'Classificação geral'!$H97,"")</f>
        <v/>
      </c>
      <c r="EK104" s="254" t="str">
        <f>IFERROR(IF(AND($EJ104="mas",'Classificação geral'!$I97=2),'Classificação geral'!I97,""),"")</f>
        <v/>
      </c>
      <c r="EL104" s="254" t="str">
        <f>IFERROR(IF(AND($EJ104="mas",'Classificação geral'!$I97=2),'Classificação geral'!AA97,""),"")</f>
        <v/>
      </c>
      <c r="EM104" s="254" t="str">
        <f>IFERROR(IF(AND($EJ104="mas",'Classificação geral'!$I97=2),'Classificação geral'!AC97,""),"")</f>
        <v/>
      </c>
      <c r="EN104" s="254" t="str">
        <f>IFERROR(IF(AND($EJ104="mas",'Classificação geral'!$I97=2),'Classificação geral'!AD97,""),"")</f>
        <v/>
      </c>
      <c r="EO104" s="254" t="str">
        <f>IFERROR(IF(AND($EJ104="mas",'Classificação geral'!$I97=2),'Classificação geral'!M97,""),"")</f>
        <v/>
      </c>
      <c r="EP104" s="254" t="str">
        <f>IFERROR(IF(AND($EJ104="mas",'Classificação geral'!$I97=2),'Classificação geral'!AH97,""),"")</f>
        <v/>
      </c>
      <c r="EQ104" s="256" t="str">
        <f>IFERROR(RANK(EP104,EP:EP,0)+ COUNTIF($EP$12:EP$12,EP104),"")</f>
        <v/>
      </c>
      <c r="ER104" s="244"/>
      <c r="ES104" s="254" t="str">
        <f>IFERROR(IF(AND('Classificação geral'!$H97="fem",'Classificação geral'!$I97=3,'Classificação geral'!$G97="Tapete"),'Classificação geral'!$A97,""),"")</f>
        <v/>
      </c>
      <c r="ET104" s="254" t="str">
        <f>IFERROR(IF(AND('Classificação geral'!$H97="fem",'Classificação geral'!$I97=3,'Classificação geral'!$G97="Tapete"),'Classificação geral'!$B97,""),"")</f>
        <v/>
      </c>
      <c r="EU104" s="255" t="str">
        <f>IF($ET104='Classificação geral'!$B97,'Classificação geral'!$C97,"")</f>
        <v/>
      </c>
      <c r="EV104" s="255" t="str">
        <f>IF($ET104='Classificação geral'!$B97,'Classificação geral'!$D97,"")</f>
        <v/>
      </c>
      <c r="EW104" s="255" t="str">
        <f>IF($ET104='Classificação geral'!$B97,'Classificação geral'!$H97,"")</f>
        <v/>
      </c>
      <c r="EX104" s="255" t="str">
        <f>IF($EW104='Classificação geral'!$H97,'Classificação geral'!$I97,"")</f>
        <v/>
      </c>
      <c r="EY104" s="255" t="str">
        <f>IF($EX104='Classificação geral'!$I97,'Classificação geral'!$AA97,"")</f>
        <v/>
      </c>
      <c r="EZ104" s="255" t="str">
        <f>IF($EX104='Classificação geral'!$I97,'Classificação geral'!$AC97,"")</f>
        <v/>
      </c>
      <c r="FA104" s="255" t="str">
        <f>IF($EX104='Classificação geral'!$I97,'Classificação geral'!$AD97,"")</f>
        <v/>
      </c>
      <c r="FB104" s="255" t="str">
        <f>IF($EX104='Classificação geral'!$I97,'Classificação geral'!$M97,"")</f>
        <v/>
      </c>
      <c r="FC104" s="255" t="str">
        <f>IF($EX104='Classificação geral'!$I97,'Classificação geral'!$AH97,"")</f>
        <v/>
      </c>
      <c r="FD104" s="256" t="str">
        <f>IFERROR(RANK(FC104,FC:FC,0)+ COUNTIF($FC$12:FC102,FC104),"")</f>
        <v/>
      </c>
      <c r="FE104" s="244"/>
      <c r="FF104" s="254" t="str">
        <f>IFERROR(IF(AND('Classificação geral'!$H97="mas",'Classificação geral'!$I97=3,'Classificação geral'!$G97="Tapete"),'Classificação geral'!$A97,""),"")</f>
        <v/>
      </c>
      <c r="FG104" s="254" t="str">
        <f>IFERROR(IF(AND('Classificação geral'!$H97="mas",'Classificação geral'!$I97=3,'Classificação geral'!$G97="Tapete"),'Classificação geral'!$B97,""),"")</f>
        <v/>
      </c>
      <c r="FH104" s="255" t="str">
        <f>IF($FG104='Classificação geral'!$B97,'Classificação geral'!$C97,"")</f>
        <v/>
      </c>
      <c r="FI104" s="255" t="str">
        <f>IF($FG104='Classificação geral'!$B97,'Classificação geral'!$D97,"")</f>
        <v/>
      </c>
      <c r="FJ104" s="255" t="str">
        <f>IF($FG104='Classificação geral'!$B97,'Classificação geral'!$H97,"")</f>
        <v/>
      </c>
      <c r="FK104" s="254" t="str">
        <f>IFERROR(IF(AND($FJ104="mas",'Classificação geral'!$I97=3),'Classificação geral'!I97,""),"")</f>
        <v/>
      </c>
      <c r="FL104" s="254" t="str">
        <f>IFERROR(IF(AND($FJ104="mas",'Classificação geral'!$I97=3),'Classificação geral'!AA97,""),"")</f>
        <v/>
      </c>
      <c r="FM104" s="254" t="str">
        <f>IFERROR(IF(AND($FJ104="mas",'Classificação geral'!$I97=3),'Classificação geral'!AC97,""),"")</f>
        <v/>
      </c>
      <c r="FN104" s="254" t="str">
        <f>IFERROR(IF(AND($FJ104="mas",'Classificação geral'!$I97=3),'Classificação geral'!AD97,""),"")</f>
        <v/>
      </c>
      <c r="FO104" s="254" t="str">
        <f>IFERROR(IF(AND($FJ104="mas",'Classificação geral'!$I97=3),'Classificação geral'!M97,""),"")</f>
        <v/>
      </c>
      <c r="FP104" s="254" t="str">
        <f>IFERROR(IF(AND($FJ104="mas",'Classificação geral'!$I97=3),'Classificação geral'!AH97,""),"")</f>
        <v/>
      </c>
      <c r="FQ104" s="256" t="str">
        <f>IFERROR(RANK(FP104,FP:FP,0)+ COUNTIF(FP$12:$FP102,FP104),"")</f>
        <v/>
      </c>
    </row>
    <row r="105" spans="1:173" s="230" customFormat="1" ht="24.75" customHeight="1" x14ac:dyDescent="0.4">
      <c r="A105" s="221"/>
      <c r="B105" s="233"/>
      <c r="C105" s="222"/>
      <c r="D105" s="222"/>
      <c r="E105" s="222"/>
      <c r="F105" s="223"/>
      <c r="G105" s="223"/>
      <c r="H105" s="223"/>
      <c r="I105" s="223"/>
      <c r="J105" s="223"/>
      <c r="K105" s="223"/>
      <c r="L105" s="223"/>
      <c r="M105" s="224"/>
      <c r="N105" s="224"/>
      <c r="O105" s="224"/>
      <c r="P105" s="224"/>
      <c r="Q105" s="225"/>
      <c r="R105" s="225"/>
      <c r="S105" s="222"/>
      <c r="T105" s="226"/>
      <c r="U105" s="226"/>
      <c r="V105" s="226"/>
      <c r="W105" s="226"/>
      <c r="X105" s="226"/>
      <c r="Y105" s="226"/>
      <c r="Z105" s="226"/>
      <c r="AA105" s="224"/>
      <c r="AB105" s="221"/>
      <c r="AC105" s="221"/>
      <c r="AD105" s="224"/>
      <c r="AE105" s="222"/>
      <c r="AF105" s="222"/>
      <c r="AG105" s="223"/>
      <c r="AH105" s="223"/>
      <c r="AI105" s="223"/>
      <c r="AJ105" s="223"/>
      <c r="AK105" s="223"/>
      <c r="AL105" s="223"/>
      <c r="AM105" s="223"/>
      <c r="AN105" s="223"/>
      <c r="AO105" s="224"/>
      <c r="AP105" s="224"/>
      <c r="AQ105" s="224"/>
      <c r="AR105" s="224"/>
      <c r="AS105" s="225"/>
      <c r="AT105" s="225"/>
      <c r="AU105" s="223"/>
      <c r="AV105" s="226"/>
      <c r="AW105" s="226"/>
      <c r="AX105" s="226"/>
      <c r="AY105" s="226"/>
      <c r="AZ105" s="226"/>
      <c r="BA105" s="226"/>
      <c r="BB105" s="226"/>
      <c r="BC105" s="224"/>
      <c r="BD105" s="221"/>
      <c r="BE105" s="221"/>
      <c r="BF105" s="233"/>
      <c r="BG105" s="222"/>
      <c r="BH105" s="222"/>
      <c r="BI105" s="225"/>
      <c r="BJ105" s="223"/>
      <c r="BK105" s="223"/>
      <c r="BL105" s="223"/>
      <c r="BM105" s="223"/>
      <c r="BN105" s="223"/>
      <c r="BO105" s="223"/>
      <c r="BP105" s="223"/>
      <c r="BQ105" s="224"/>
      <c r="BR105" s="224"/>
      <c r="BS105" s="224"/>
      <c r="BT105" s="224"/>
      <c r="BU105" s="225"/>
      <c r="BV105" s="225"/>
      <c r="BW105" s="225"/>
      <c r="BX105" s="226"/>
      <c r="BY105" s="226"/>
      <c r="BZ105" s="226"/>
      <c r="CA105" s="226"/>
      <c r="CB105" s="226"/>
      <c r="CC105" s="226"/>
      <c r="CD105" s="226"/>
      <c r="CE105" s="224"/>
      <c r="CF105" s="221"/>
      <c r="CG105" s="221"/>
      <c r="CH105" s="221"/>
      <c r="CI105" s="221"/>
      <c r="CJ105" s="221"/>
      <c r="CK105" s="221"/>
      <c r="CL105" s="221"/>
      <c r="CM105" s="221"/>
      <c r="CN105" s="221"/>
      <c r="CO105" s="221"/>
      <c r="CP105" s="221"/>
      <c r="CQ105" s="221"/>
      <c r="CR105" s="221"/>
      <c r="CS105" s="254" t="str">
        <f>IFERROR(IF(AND('Classificação geral'!$H98="FEM",'Classificação geral'!$I98=1,'Classificação geral'!G98="Tapete"),'Classificação geral'!A98,""),"")</f>
        <v/>
      </c>
      <c r="CT105" s="254" t="str">
        <f>IFERROR(IF(AND('Classificação geral'!$H98="FEM",'Classificação geral'!$I98=1,'Classificação geral'!G98="Tapete"),'Classificação geral'!$B98,""),"")</f>
        <v/>
      </c>
      <c r="CU105" s="255" t="str">
        <f>IF($CT105='Classificação geral'!$B98,'Classificação geral'!$C98,"")</f>
        <v/>
      </c>
      <c r="CV105" s="255" t="str">
        <f>IF($CT105='Classificação geral'!$B98,'Classificação geral'!$D98,"")</f>
        <v/>
      </c>
      <c r="CW105" s="255" t="str">
        <f>IF($CT105='Classificação geral'!$B98,'Classificação geral'!$H98,"")</f>
        <v/>
      </c>
      <c r="CX105" s="255" t="str">
        <f>IF($CW105='Classificação geral'!$H98,'Classificação geral'!$I98,"")</f>
        <v/>
      </c>
      <c r="CY105" s="255" t="str">
        <f>IF($CX105='Classificação geral'!$I98,'Classificação geral'!$AA98,"")</f>
        <v/>
      </c>
      <c r="CZ105" s="255" t="str">
        <f>IF($CX105='Classificação geral'!$I98,'Classificação geral'!$AC98,"")</f>
        <v/>
      </c>
      <c r="DA105" s="255" t="str">
        <f>IF($CX105='Classificação geral'!$I98,'Classificação geral'!$AD98,"")</f>
        <v/>
      </c>
      <c r="DB105" s="255" t="str">
        <f>IF($CX105='Classificação geral'!$I98,'Classificação geral'!$M98,"")</f>
        <v/>
      </c>
      <c r="DC105" s="255" t="str">
        <f>IF($CX105='Classificação geral'!$I98,'Classificação geral'!$AH98,"")</f>
        <v/>
      </c>
      <c r="DD105" s="256" t="str">
        <f>IFERROR(RANK(DC105,DC:DC,0)+ COUNTIF($DC$12:DC104,DC105),"")</f>
        <v/>
      </c>
      <c r="DF105" s="254" t="str">
        <f>IFERROR(IF(AND('Classificação geral'!$H98="mas",'Classificação geral'!$I98=1,'Classificação geral'!$G98="Tapete"),'Classificação geral'!$A98,""),"")</f>
        <v/>
      </c>
      <c r="DG105" s="254" t="str">
        <f>IFERROR(IF(AND('Classificação geral'!$H98="mas",'Classificação geral'!$I98=1,'Classificação geral'!$G98="Tapete"),'Classificação geral'!$B98,""),"")</f>
        <v/>
      </c>
      <c r="DH105" s="255" t="str">
        <f>IF($DG105='Classificação geral'!$B98,'Classificação geral'!$C98,"")</f>
        <v/>
      </c>
      <c r="DI105" s="255" t="str">
        <f>IF($DG105='Classificação geral'!$B98,'Classificação geral'!$D98,"")</f>
        <v/>
      </c>
      <c r="DJ105" s="255" t="str">
        <f>IF($DG105='Classificação geral'!$B98,'Classificação geral'!$H98,"")</f>
        <v/>
      </c>
      <c r="DK105" s="254" t="str">
        <f>IFERROR(IF(AND($DJ105="mas",'Classificação geral'!$I98=1),'Classificação geral'!I98,""),"")</f>
        <v/>
      </c>
      <c r="DL105" s="254" t="str">
        <f>IFERROR(IF(AND($DJ105="mas",'Classificação geral'!$I98=1),'Classificação geral'!AA98,""),"")</f>
        <v/>
      </c>
      <c r="DM105" s="254" t="str">
        <f>IFERROR(IF(AND($DJ105="mas",'Classificação geral'!$I98=1),'Classificação geral'!AC98,""),"")</f>
        <v/>
      </c>
      <c r="DN105" s="254" t="str">
        <f>IFERROR(IF(AND($DJ105="mas",'Classificação geral'!$I98=1),'Classificação geral'!AD98,""),"")</f>
        <v/>
      </c>
      <c r="DO105" s="254" t="str">
        <f>IFERROR(IF(AND($DJ105="mas",'Classificação geral'!$I98=1),'Classificação geral'!M98,""),"")</f>
        <v/>
      </c>
      <c r="DP105" s="254" t="str">
        <f>IFERROR(IF(AND($DJ105="mas",'Classificação geral'!$I98=1),'Classificação geral'!AH98,""),"")</f>
        <v/>
      </c>
      <c r="DQ105" s="256" t="str">
        <f>IFERROR(RANK(DP105,DP:DP,0)+ COUNTIF($DP$12:DP104,DP105),"")</f>
        <v/>
      </c>
      <c r="DS105" s="254" t="str">
        <f>IFERROR(IF(AND('Classificação geral'!$H98="fem",'Classificação geral'!$I98=2,'Classificação geral'!$G98="Tapete"),'Classificação geral'!$A98,""),"")</f>
        <v/>
      </c>
      <c r="DT105" s="254" t="str">
        <f>IFERROR(IF(AND('Classificação geral'!$H98="fem",'Classificação geral'!$I98=2,'Classificação geral'!$G98="Tapete"),'Classificação geral'!$B98,""),"")</f>
        <v/>
      </c>
      <c r="DU105" s="255" t="str">
        <f>IF($DT105='Classificação geral'!$B98,'Classificação geral'!$C98,"")</f>
        <v/>
      </c>
      <c r="DV105" s="255" t="str">
        <f>IF($DT105='Classificação geral'!$B98,'Classificação geral'!$D98,"")</f>
        <v/>
      </c>
      <c r="DW105" s="255" t="str">
        <f>IF($DT105='Classificação geral'!$B98,'Classificação geral'!$H98,"")</f>
        <v/>
      </c>
      <c r="DX105" s="254" t="str">
        <f>IFERROR(IF(AND($DW105="fem",'Classificação geral'!$I98=2),'Classificação geral'!I98,""),"")</f>
        <v/>
      </c>
      <c r="DY105" s="254" t="str">
        <f>IFERROR(IF(AND($DW105="fem",'Classificação geral'!$I98=2),'Classificação geral'!AA98,""),"")</f>
        <v/>
      </c>
      <c r="DZ105" s="254" t="str">
        <f>IFERROR(IF(AND($DW105="fem",'Classificação geral'!$I98=2),'Classificação geral'!AC98,""),"")</f>
        <v/>
      </c>
      <c r="EA105" s="254" t="str">
        <f>IFERROR(IF(AND($DW105="fem",'Classificação geral'!$I98=2),'Classificação geral'!AD98,""),"")</f>
        <v/>
      </c>
      <c r="EB105" s="254" t="str">
        <f>IFERROR(IF(AND($DW105="fem",'Classificação geral'!$I98=2),'Classificação geral'!M98,""),"")</f>
        <v/>
      </c>
      <c r="EC105" s="254" t="str">
        <f>IFERROR(IF(AND($DW105="fem",'Classificação geral'!$I98=2),'Classificação geral'!AH98,""),"")</f>
        <v/>
      </c>
      <c r="ED105" s="256" t="str">
        <f>IFERROR(RANK(EC105,EC:EC,0)+ COUNTIF(EC$12:$EC103,EC105),"")</f>
        <v/>
      </c>
      <c r="EE105" s="244"/>
      <c r="EF105" s="254" t="str">
        <f>IFERROR(IF(AND('Classificação geral'!$H98="mas",'Classificação geral'!$I98=2,'Classificação geral'!$G98="Tapete"),'Classificação geral'!$A98,""),"")</f>
        <v/>
      </c>
      <c r="EG105" s="254" t="str">
        <f>IFERROR(IF(AND('Classificação geral'!$H98="mas",'Classificação geral'!$I98=2,'Classificação geral'!$G98="Tapete"),'Classificação geral'!$B98,""),"")</f>
        <v/>
      </c>
      <c r="EH105" s="255" t="str">
        <f>IF($EG105='Classificação geral'!$B98,'Classificação geral'!$C98,"")</f>
        <v/>
      </c>
      <c r="EI105" s="255" t="str">
        <f>IF($EG105='Classificação geral'!$B98,'Classificação geral'!$D98,"")</f>
        <v/>
      </c>
      <c r="EJ105" s="255" t="str">
        <f>IF($EG105='Classificação geral'!$B98,'Classificação geral'!$H98,"")</f>
        <v/>
      </c>
      <c r="EK105" s="254" t="str">
        <f>IFERROR(IF(AND($EJ105="mas",'Classificação geral'!$I98=2),'Classificação geral'!I98,""),"")</f>
        <v/>
      </c>
      <c r="EL105" s="254" t="str">
        <f>IFERROR(IF(AND($EJ105="mas",'Classificação geral'!$I98=2),'Classificação geral'!AA98,""),"")</f>
        <v/>
      </c>
      <c r="EM105" s="254" t="str">
        <f>IFERROR(IF(AND($EJ105="mas",'Classificação geral'!$I98=2),'Classificação geral'!AC98,""),"")</f>
        <v/>
      </c>
      <c r="EN105" s="254" t="str">
        <f>IFERROR(IF(AND($EJ105="mas",'Classificação geral'!$I98=2),'Classificação geral'!AD98,""),"")</f>
        <v/>
      </c>
      <c r="EO105" s="254" t="str">
        <f>IFERROR(IF(AND($EJ105="mas",'Classificação geral'!$I98=2),'Classificação geral'!M98,""),"")</f>
        <v/>
      </c>
      <c r="EP105" s="254" t="str">
        <f>IFERROR(IF(AND($EJ105="mas",'Classificação geral'!$I98=2),'Classificação geral'!AH98,""),"")</f>
        <v/>
      </c>
      <c r="EQ105" s="256" t="str">
        <f>IFERROR(RANK(EP105,EP:EP,0)+ COUNTIF($EP$12:EP$12,EP105),"")</f>
        <v/>
      </c>
      <c r="ER105" s="244"/>
      <c r="ES105" s="254" t="str">
        <f>IFERROR(IF(AND('Classificação geral'!$H98="fem",'Classificação geral'!$I98=3,'Classificação geral'!$G98="Tapete"),'Classificação geral'!$A98,""),"")</f>
        <v/>
      </c>
      <c r="ET105" s="254" t="str">
        <f>IFERROR(IF(AND('Classificação geral'!$H98="fem",'Classificação geral'!$I98=3,'Classificação geral'!$G98="Tapete"),'Classificação geral'!$B98,""),"")</f>
        <v/>
      </c>
      <c r="EU105" s="255" t="str">
        <f>IF($ET105='Classificação geral'!$B98,'Classificação geral'!$C98,"")</f>
        <v/>
      </c>
      <c r="EV105" s="255" t="str">
        <f>IF($ET105='Classificação geral'!$B98,'Classificação geral'!$D98,"")</f>
        <v/>
      </c>
      <c r="EW105" s="255" t="str">
        <f>IF($ET105='Classificação geral'!$B98,'Classificação geral'!$H98,"")</f>
        <v/>
      </c>
      <c r="EX105" s="255" t="str">
        <f>IF($EW105='Classificação geral'!$H98,'Classificação geral'!$I98,"")</f>
        <v/>
      </c>
      <c r="EY105" s="255" t="str">
        <f>IF($EX105='Classificação geral'!$I98,'Classificação geral'!$AA98,"")</f>
        <v/>
      </c>
      <c r="EZ105" s="255" t="str">
        <f>IF($EX105='Classificação geral'!$I98,'Classificação geral'!$AC98,"")</f>
        <v/>
      </c>
      <c r="FA105" s="255" t="str">
        <f>IF($EX105='Classificação geral'!$I98,'Classificação geral'!$AD98,"")</f>
        <v/>
      </c>
      <c r="FB105" s="255" t="str">
        <f>IF($EX105='Classificação geral'!$I98,'Classificação geral'!$M98,"")</f>
        <v/>
      </c>
      <c r="FC105" s="255" t="str">
        <f>IF($EX105='Classificação geral'!$I98,'Classificação geral'!$AH98,"")</f>
        <v/>
      </c>
      <c r="FD105" s="256" t="str">
        <f>IFERROR(RANK(FC105,FC:FC,0)+ COUNTIF($FC$12:FC103,FC105),"")</f>
        <v/>
      </c>
      <c r="FE105" s="244"/>
      <c r="FF105" s="254" t="str">
        <f>IFERROR(IF(AND('Classificação geral'!$H98="mas",'Classificação geral'!$I98=3,'Classificação geral'!$G98="Tapete"),'Classificação geral'!$A98,""),"")</f>
        <v/>
      </c>
      <c r="FG105" s="254" t="str">
        <f>IFERROR(IF(AND('Classificação geral'!$H98="mas",'Classificação geral'!$I98=3,'Classificação geral'!$G98="Tapete"),'Classificação geral'!$B98,""),"")</f>
        <v/>
      </c>
      <c r="FH105" s="255" t="str">
        <f>IF($FG105='Classificação geral'!$B98,'Classificação geral'!$C98,"")</f>
        <v/>
      </c>
      <c r="FI105" s="255" t="str">
        <f>IF($FG105='Classificação geral'!$B98,'Classificação geral'!$D98,"")</f>
        <v/>
      </c>
      <c r="FJ105" s="255" t="str">
        <f>IF($FG105='Classificação geral'!$B98,'Classificação geral'!$H98,"")</f>
        <v/>
      </c>
      <c r="FK105" s="254" t="str">
        <f>IFERROR(IF(AND($FJ105="mas",'Classificação geral'!$I98=3),'Classificação geral'!I98,""),"")</f>
        <v/>
      </c>
      <c r="FL105" s="254" t="str">
        <f>IFERROR(IF(AND($FJ105="mas",'Classificação geral'!$I98=3),'Classificação geral'!AA98,""),"")</f>
        <v/>
      </c>
      <c r="FM105" s="254" t="str">
        <f>IFERROR(IF(AND($FJ105="mas",'Classificação geral'!$I98=3),'Classificação geral'!AC98,""),"")</f>
        <v/>
      </c>
      <c r="FN105" s="254" t="str">
        <f>IFERROR(IF(AND($FJ105="mas",'Classificação geral'!$I98=3),'Classificação geral'!AD98,""),"")</f>
        <v/>
      </c>
      <c r="FO105" s="254" t="str">
        <f>IFERROR(IF(AND($FJ105="mas",'Classificação geral'!$I98=3),'Classificação geral'!M98,""),"")</f>
        <v/>
      </c>
      <c r="FP105" s="254" t="str">
        <f>IFERROR(IF(AND($FJ105="mas",'Classificação geral'!$I98=3),'Classificação geral'!AH98,""),"")</f>
        <v/>
      </c>
      <c r="FQ105" s="256" t="str">
        <f>IFERROR(RANK(FP105,FP:FP,0)+ COUNTIF(FP$12:$FP103,FP105),"")</f>
        <v/>
      </c>
    </row>
    <row r="106" spans="1:173" s="230" customFormat="1" ht="24.75" customHeight="1" x14ac:dyDescent="0.4">
      <c r="A106" s="221"/>
      <c r="B106" s="233"/>
      <c r="C106" s="222"/>
      <c r="D106" s="222"/>
      <c r="E106" s="222"/>
      <c r="F106" s="223"/>
      <c r="G106" s="223"/>
      <c r="H106" s="223"/>
      <c r="I106" s="223"/>
      <c r="J106" s="223"/>
      <c r="K106" s="223"/>
      <c r="L106" s="223"/>
      <c r="M106" s="224"/>
      <c r="N106" s="224"/>
      <c r="O106" s="224"/>
      <c r="P106" s="224"/>
      <c r="Q106" s="225"/>
      <c r="R106" s="225"/>
      <c r="S106" s="222"/>
      <c r="T106" s="226"/>
      <c r="U106" s="226"/>
      <c r="V106" s="226"/>
      <c r="W106" s="226"/>
      <c r="X106" s="226"/>
      <c r="Y106" s="226"/>
      <c r="Z106" s="226"/>
      <c r="AA106" s="224"/>
      <c r="AB106" s="221"/>
      <c r="AC106" s="221"/>
      <c r="AD106" s="224"/>
      <c r="AE106" s="222"/>
      <c r="AF106" s="222"/>
      <c r="AG106" s="223"/>
      <c r="AH106" s="223"/>
      <c r="AI106" s="223"/>
      <c r="AJ106" s="223"/>
      <c r="AK106" s="223"/>
      <c r="AL106" s="223"/>
      <c r="AM106" s="223"/>
      <c r="AN106" s="223"/>
      <c r="AO106" s="224"/>
      <c r="AP106" s="224"/>
      <c r="AQ106" s="224"/>
      <c r="AR106" s="224"/>
      <c r="AS106" s="225"/>
      <c r="AT106" s="225"/>
      <c r="AU106" s="223"/>
      <c r="AV106" s="226"/>
      <c r="AW106" s="226"/>
      <c r="AX106" s="226"/>
      <c r="AY106" s="226"/>
      <c r="AZ106" s="226"/>
      <c r="BA106" s="226"/>
      <c r="BB106" s="226"/>
      <c r="BC106" s="224"/>
      <c r="BD106" s="221"/>
      <c r="BE106" s="221"/>
      <c r="BF106" s="233"/>
      <c r="BG106" s="222"/>
      <c r="BH106" s="222"/>
      <c r="BI106" s="225"/>
      <c r="BJ106" s="223"/>
      <c r="BK106" s="223"/>
      <c r="BL106" s="223"/>
      <c r="BM106" s="223"/>
      <c r="BN106" s="223"/>
      <c r="BO106" s="223"/>
      <c r="BP106" s="223"/>
      <c r="BQ106" s="224"/>
      <c r="BR106" s="224"/>
      <c r="BS106" s="224"/>
      <c r="BT106" s="224"/>
      <c r="BU106" s="225"/>
      <c r="BV106" s="225"/>
      <c r="BW106" s="225"/>
      <c r="BX106" s="226"/>
      <c r="BY106" s="226"/>
      <c r="BZ106" s="226"/>
      <c r="CA106" s="226"/>
      <c r="CB106" s="226"/>
      <c r="CC106" s="226"/>
      <c r="CD106" s="226"/>
      <c r="CE106" s="224"/>
      <c r="CF106" s="221"/>
      <c r="CG106" s="221"/>
      <c r="CH106" s="221"/>
      <c r="CI106" s="221"/>
      <c r="CJ106" s="221"/>
      <c r="CK106" s="221"/>
      <c r="CL106" s="221"/>
      <c r="CM106" s="221"/>
      <c r="CN106" s="221"/>
      <c r="CO106" s="221"/>
      <c r="CP106" s="221"/>
      <c r="CQ106" s="221"/>
      <c r="CR106" s="221"/>
      <c r="CS106" s="254" t="str">
        <f>IFERROR(IF(AND('Classificação geral'!$H99="FEM",'Classificação geral'!$I99=1,'Classificação geral'!G99="Tapete"),'Classificação geral'!A99,""),"")</f>
        <v/>
      </c>
      <c r="CT106" s="254" t="str">
        <f>IFERROR(IF(AND('Classificação geral'!$H99="FEM",'Classificação geral'!$I99=1,'Classificação geral'!G99="Tapete"),'Classificação geral'!$B99,""),"")</f>
        <v/>
      </c>
      <c r="CU106" s="255" t="str">
        <f>IF($CT106='Classificação geral'!$B99,'Classificação geral'!$C99,"")</f>
        <v/>
      </c>
      <c r="CV106" s="255" t="str">
        <f>IF($CT106='Classificação geral'!$B99,'Classificação geral'!$D99,"")</f>
        <v/>
      </c>
      <c r="CW106" s="255" t="str">
        <f>IF($CT106='Classificação geral'!$B99,'Classificação geral'!$H99,"")</f>
        <v/>
      </c>
      <c r="CX106" s="255" t="str">
        <f>IF($CW106='Classificação geral'!$H99,'Classificação geral'!$I99,"")</f>
        <v/>
      </c>
      <c r="CY106" s="255" t="str">
        <f>IF($CX106='Classificação geral'!$I99,'Classificação geral'!$AA99,"")</f>
        <v/>
      </c>
      <c r="CZ106" s="255" t="str">
        <f>IF($CX106='Classificação geral'!$I99,'Classificação geral'!$AC99,"")</f>
        <v/>
      </c>
      <c r="DA106" s="255" t="str">
        <f>IF($CX106='Classificação geral'!$I99,'Classificação geral'!$AD99,"")</f>
        <v/>
      </c>
      <c r="DB106" s="255" t="str">
        <f>IF($CX106='Classificação geral'!$I99,'Classificação geral'!$M99,"")</f>
        <v/>
      </c>
      <c r="DC106" s="255" t="str">
        <f>IF($CX106='Classificação geral'!$I99,'Classificação geral'!$AH99,"")</f>
        <v/>
      </c>
      <c r="DD106" s="256" t="str">
        <f>IFERROR(RANK(DC106,DC:DC,0)+ COUNTIF($DC$12:DC105,DC106),"")</f>
        <v/>
      </c>
      <c r="DF106" s="254" t="str">
        <f>IFERROR(IF(AND('Classificação geral'!$H99="mas",'Classificação geral'!$I99=1,'Classificação geral'!$G99="Tapete"),'Classificação geral'!$A99,""),"")</f>
        <v/>
      </c>
      <c r="DG106" s="254" t="str">
        <f>IFERROR(IF(AND('Classificação geral'!$H99="mas",'Classificação geral'!$I99=1,'Classificação geral'!$G99="Tapete"),'Classificação geral'!$B99,""),"")</f>
        <v/>
      </c>
      <c r="DH106" s="255" t="str">
        <f>IF($DG106='Classificação geral'!$B99,'Classificação geral'!$C99,"")</f>
        <v/>
      </c>
      <c r="DI106" s="255" t="str">
        <f>IF($DG106='Classificação geral'!$B99,'Classificação geral'!$D99,"")</f>
        <v/>
      </c>
      <c r="DJ106" s="255" t="str">
        <f>IF($DG106='Classificação geral'!$B99,'Classificação geral'!$H99,"")</f>
        <v/>
      </c>
      <c r="DK106" s="254" t="str">
        <f>IFERROR(IF(AND($DJ106="mas",'Classificação geral'!$I99=1),'Classificação geral'!I99,""),"")</f>
        <v/>
      </c>
      <c r="DL106" s="254" t="str">
        <f>IFERROR(IF(AND($DJ106="mas",'Classificação geral'!$I99=1),'Classificação geral'!AA99,""),"")</f>
        <v/>
      </c>
      <c r="DM106" s="254" t="str">
        <f>IFERROR(IF(AND($DJ106="mas",'Classificação geral'!$I99=1),'Classificação geral'!AC99,""),"")</f>
        <v/>
      </c>
      <c r="DN106" s="254" t="str">
        <f>IFERROR(IF(AND($DJ106="mas",'Classificação geral'!$I99=1),'Classificação geral'!AD99,""),"")</f>
        <v/>
      </c>
      <c r="DO106" s="254" t="str">
        <f>IFERROR(IF(AND($DJ106="mas",'Classificação geral'!$I99=1),'Classificação geral'!M99,""),"")</f>
        <v/>
      </c>
      <c r="DP106" s="254" t="str">
        <f>IFERROR(IF(AND($DJ106="mas",'Classificação geral'!$I99=1),'Classificação geral'!AH99,""),"")</f>
        <v/>
      </c>
      <c r="DQ106" s="256" t="str">
        <f>IFERROR(RANK(DP106,DP:DP,0)+ COUNTIF($DP$12:DP105,DP106),"")</f>
        <v/>
      </c>
      <c r="DS106" s="254" t="str">
        <f>IFERROR(IF(AND('Classificação geral'!$H99="fem",'Classificação geral'!$I99=2,'Classificação geral'!$G99="Tapete"),'Classificação geral'!$A99,""),"")</f>
        <v/>
      </c>
      <c r="DT106" s="254" t="str">
        <f>IFERROR(IF(AND('Classificação geral'!$H99="fem",'Classificação geral'!$I99=2,'Classificação geral'!$G99="Tapete"),'Classificação geral'!$B99,""),"")</f>
        <v/>
      </c>
      <c r="DU106" s="255" t="str">
        <f>IF($DT106='Classificação geral'!$B99,'Classificação geral'!$C99,"")</f>
        <v/>
      </c>
      <c r="DV106" s="255" t="str">
        <f>IF($DT106='Classificação geral'!$B99,'Classificação geral'!$D99,"")</f>
        <v/>
      </c>
      <c r="DW106" s="255" t="str">
        <f>IF($DT106='Classificação geral'!$B99,'Classificação geral'!$H99,"")</f>
        <v/>
      </c>
      <c r="DX106" s="254" t="str">
        <f>IFERROR(IF(AND($DW106="fem",'Classificação geral'!$I99=2),'Classificação geral'!I99,""),"")</f>
        <v/>
      </c>
      <c r="DY106" s="254" t="str">
        <f>IFERROR(IF(AND($DW106="fem",'Classificação geral'!$I99=2),'Classificação geral'!AA99,""),"")</f>
        <v/>
      </c>
      <c r="DZ106" s="254" t="str">
        <f>IFERROR(IF(AND($DW106="fem",'Classificação geral'!$I99=2),'Classificação geral'!AC99,""),"")</f>
        <v/>
      </c>
      <c r="EA106" s="254" t="str">
        <f>IFERROR(IF(AND($DW106="fem",'Classificação geral'!$I99=2),'Classificação geral'!AD99,""),"")</f>
        <v/>
      </c>
      <c r="EB106" s="254" t="str">
        <f>IFERROR(IF(AND($DW106="fem",'Classificação geral'!$I99=2),'Classificação geral'!M99,""),"")</f>
        <v/>
      </c>
      <c r="EC106" s="254" t="str">
        <f>IFERROR(IF(AND($DW106="fem",'Classificação geral'!$I99=2),'Classificação geral'!AH99,""),"")</f>
        <v/>
      </c>
      <c r="ED106" s="256" t="str">
        <f>IFERROR(RANK(EC106,EC:EC,0)+ COUNTIF(EC$12:$EC104,EC106),"")</f>
        <v/>
      </c>
      <c r="EE106" s="244"/>
      <c r="EF106" s="254" t="str">
        <f>IFERROR(IF(AND('Classificação geral'!$H99="mas",'Classificação geral'!$I99=2,'Classificação geral'!$G99="Tapete"),'Classificação geral'!$A99,""),"")</f>
        <v/>
      </c>
      <c r="EG106" s="254" t="str">
        <f>IFERROR(IF(AND('Classificação geral'!$H99="mas",'Classificação geral'!$I99=2,'Classificação geral'!$G99="Tapete"),'Classificação geral'!$B99,""),"")</f>
        <v/>
      </c>
      <c r="EH106" s="255" t="str">
        <f>IF($EG106='Classificação geral'!$B99,'Classificação geral'!$C99,"")</f>
        <v/>
      </c>
      <c r="EI106" s="255" t="str">
        <f>IF($EG106='Classificação geral'!$B99,'Classificação geral'!$D99,"")</f>
        <v/>
      </c>
      <c r="EJ106" s="255" t="str">
        <f>IF($EG106='Classificação geral'!$B99,'Classificação geral'!$H99,"")</f>
        <v/>
      </c>
      <c r="EK106" s="254" t="str">
        <f>IFERROR(IF(AND($EJ106="mas",'Classificação geral'!$I99=2),'Classificação geral'!I99,""),"")</f>
        <v/>
      </c>
      <c r="EL106" s="254" t="str">
        <f>IFERROR(IF(AND($EJ106="mas",'Classificação geral'!$I99=2),'Classificação geral'!AA99,""),"")</f>
        <v/>
      </c>
      <c r="EM106" s="254" t="str">
        <f>IFERROR(IF(AND($EJ106="mas",'Classificação geral'!$I99=2),'Classificação geral'!AC99,""),"")</f>
        <v/>
      </c>
      <c r="EN106" s="254" t="str">
        <f>IFERROR(IF(AND($EJ106="mas",'Classificação geral'!$I99=2),'Classificação geral'!AD99,""),"")</f>
        <v/>
      </c>
      <c r="EO106" s="254" t="str">
        <f>IFERROR(IF(AND($EJ106="mas",'Classificação geral'!$I99=2),'Classificação geral'!M99,""),"")</f>
        <v/>
      </c>
      <c r="EP106" s="254" t="str">
        <f>IFERROR(IF(AND($EJ106="mas",'Classificação geral'!$I99=2),'Classificação geral'!AH99,""),"")</f>
        <v/>
      </c>
      <c r="EQ106" s="256" t="str">
        <f>IFERROR(RANK(EP106,EP:EP,0)+ COUNTIF($EP$12:EP$12,EP106),"")</f>
        <v/>
      </c>
      <c r="ER106" s="244"/>
      <c r="ES106" s="254" t="str">
        <f>IFERROR(IF(AND('Classificação geral'!$H99="fem",'Classificação geral'!$I99=3,'Classificação geral'!$G99="Tapete"),'Classificação geral'!$A99,""),"")</f>
        <v/>
      </c>
      <c r="ET106" s="254" t="str">
        <f>IFERROR(IF(AND('Classificação geral'!$H99="fem",'Classificação geral'!$I99=3,'Classificação geral'!$G99="Tapete"),'Classificação geral'!$B99,""),"")</f>
        <v/>
      </c>
      <c r="EU106" s="255" t="str">
        <f>IF($ET106='Classificação geral'!$B99,'Classificação geral'!$C99,"")</f>
        <v/>
      </c>
      <c r="EV106" s="255" t="str">
        <f>IF($ET106='Classificação geral'!$B99,'Classificação geral'!$D99,"")</f>
        <v/>
      </c>
      <c r="EW106" s="255" t="str">
        <f>IF($ET106='Classificação geral'!$B99,'Classificação geral'!$H99,"")</f>
        <v/>
      </c>
      <c r="EX106" s="255" t="str">
        <f>IF($EW106='Classificação geral'!$H99,'Classificação geral'!$I99,"")</f>
        <v/>
      </c>
      <c r="EY106" s="255" t="str">
        <f>IF($EX106='Classificação geral'!$I99,'Classificação geral'!$AA99,"")</f>
        <v/>
      </c>
      <c r="EZ106" s="255" t="str">
        <f>IF($EX106='Classificação geral'!$I99,'Classificação geral'!$AC99,"")</f>
        <v/>
      </c>
      <c r="FA106" s="255" t="str">
        <f>IF($EX106='Classificação geral'!$I99,'Classificação geral'!$AD99,"")</f>
        <v/>
      </c>
      <c r="FB106" s="255" t="str">
        <f>IF($EX106='Classificação geral'!$I99,'Classificação geral'!$M99,"")</f>
        <v/>
      </c>
      <c r="FC106" s="255" t="str">
        <f>IF($EX106='Classificação geral'!$I99,'Classificação geral'!$AH99,"")</f>
        <v/>
      </c>
      <c r="FD106" s="256" t="str">
        <f>IFERROR(RANK(FC106,FC:FC,0)+ COUNTIF($FC$12:FC104,FC106),"")</f>
        <v/>
      </c>
      <c r="FE106" s="244"/>
      <c r="FF106" s="254" t="str">
        <f>IFERROR(IF(AND('Classificação geral'!$H99="mas",'Classificação geral'!$I99=3,'Classificação geral'!$G99="Tapete"),'Classificação geral'!$A99,""),"")</f>
        <v/>
      </c>
      <c r="FG106" s="254" t="str">
        <f>IFERROR(IF(AND('Classificação geral'!$H99="mas",'Classificação geral'!$I99=3,'Classificação geral'!$G99="Tapete"),'Classificação geral'!$B99,""),"")</f>
        <v/>
      </c>
      <c r="FH106" s="255" t="str">
        <f>IF($FG106='Classificação geral'!$B99,'Classificação geral'!$C99,"")</f>
        <v/>
      </c>
      <c r="FI106" s="255" t="str">
        <f>IF($FG106='Classificação geral'!$B99,'Classificação geral'!$D99,"")</f>
        <v/>
      </c>
      <c r="FJ106" s="255" t="str">
        <f>IF($FG106='Classificação geral'!$B99,'Classificação geral'!$H99,"")</f>
        <v/>
      </c>
      <c r="FK106" s="254" t="str">
        <f>IFERROR(IF(AND($FJ106="mas",'Classificação geral'!$I99=3),'Classificação geral'!I99,""),"")</f>
        <v/>
      </c>
      <c r="FL106" s="254" t="str">
        <f>IFERROR(IF(AND($FJ106="mas",'Classificação geral'!$I99=3),'Classificação geral'!AA99,""),"")</f>
        <v/>
      </c>
      <c r="FM106" s="254" t="str">
        <f>IFERROR(IF(AND($FJ106="mas",'Classificação geral'!$I99=3),'Classificação geral'!AC99,""),"")</f>
        <v/>
      </c>
      <c r="FN106" s="254" t="str">
        <f>IFERROR(IF(AND($FJ106="mas",'Classificação geral'!$I99=3),'Classificação geral'!AD99,""),"")</f>
        <v/>
      </c>
      <c r="FO106" s="254" t="str">
        <f>IFERROR(IF(AND($FJ106="mas",'Classificação geral'!$I99=3),'Classificação geral'!M99,""),"")</f>
        <v/>
      </c>
      <c r="FP106" s="254" t="str">
        <f>IFERROR(IF(AND($FJ106="mas",'Classificação geral'!$I99=3),'Classificação geral'!AH99,""),"")</f>
        <v/>
      </c>
      <c r="FQ106" s="256" t="str">
        <f>IFERROR(RANK(FP106,FP:FP,0)+ COUNTIF(FP$12:$FP104,FP106),"")</f>
        <v/>
      </c>
    </row>
    <row r="107" spans="1:173" s="230" customFormat="1" ht="24.75" customHeight="1" x14ac:dyDescent="0.4">
      <c r="A107" s="221"/>
      <c r="B107" s="233"/>
      <c r="C107" s="222"/>
      <c r="D107" s="222"/>
      <c r="E107" s="222"/>
      <c r="F107" s="223"/>
      <c r="G107" s="223"/>
      <c r="H107" s="223"/>
      <c r="I107" s="223"/>
      <c r="J107" s="223"/>
      <c r="K107" s="223"/>
      <c r="L107" s="223"/>
      <c r="M107" s="224"/>
      <c r="N107" s="224"/>
      <c r="O107" s="224"/>
      <c r="P107" s="224"/>
      <c r="Q107" s="225"/>
      <c r="R107" s="225"/>
      <c r="S107" s="222"/>
      <c r="T107" s="226"/>
      <c r="U107" s="226"/>
      <c r="V107" s="226"/>
      <c r="W107" s="226"/>
      <c r="X107" s="226"/>
      <c r="Y107" s="226"/>
      <c r="Z107" s="226"/>
      <c r="AA107" s="224"/>
      <c r="AB107" s="221"/>
      <c r="AC107" s="221"/>
      <c r="AD107" s="224"/>
      <c r="AE107" s="222"/>
      <c r="AF107" s="222"/>
      <c r="AG107" s="223"/>
      <c r="AH107" s="223"/>
      <c r="AI107" s="223"/>
      <c r="AJ107" s="223"/>
      <c r="AK107" s="223"/>
      <c r="AL107" s="223"/>
      <c r="AM107" s="223"/>
      <c r="AN107" s="223"/>
      <c r="AO107" s="224"/>
      <c r="AP107" s="224"/>
      <c r="AQ107" s="224"/>
      <c r="AR107" s="224"/>
      <c r="AS107" s="225"/>
      <c r="AT107" s="225"/>
      <c r="AU107" s="223"/>
      <c r="AV107" s="226"/>
      <c r="AW107" s="226"/>
      <c r="AX107" s="226"/>
      <c r="AY107" s="226"/>
      <c r="AZ107" s="226"/>
      <c r="BA107" s="226"/>
      <c r="BB107" s="226"/>
      <c r="BC107" s="224"/>
      <c r="BD107" s="221"/>
      <c r="BE107" s="221"/>
      <c r="BF107" s="233"/>
      <c r="BG107" s="222"/>
      <c r="BH107" s="222"/>
      <c r="BI107" s="225"/>
      <c r="BJ107" s="223"/>
      <c r="BK107" s="223"/>
      <c r="BL107" s="223"/>
      <c r="BM107" s="223"/>
      <c r="BN107" s="223"/>
      <c r="BO107" s="223"/>
      <c r="BP107" s="223"/>
      <c r="BQ107" s="224"/>
      <c r="BR107" s="224"/>
      <c r="BS107" s="224"/>
      <c r="BT107" s="224"/>
      <c r="BU107" s="225"/>
      <c r="BV107" s="225"/>
      <c r="BW107" s="225"/>
      <c r="BX107" s="226"/>
      <c r="BY107" s="226"/>
      <c r="BZ107" s="226"/>
      <c r="CA107" s="226"/>
      <c r="CB107" s="226"/>
      <c r="CC107" s="226"/>
      <c r="CD107" s="226"/>
      <c r="CE107" s="224"/>
      <c r="CF107" s="221"/>
      <c r="CG107" s="221"/>
      <c r="CH107" s="221"/>
      <c r="CI107" s="221"/>
      <c r="CJ107" s="221"/>
      <c r="CK107" s="221"/>
      <c r="CL107" s="221"/>
      <c r="CM107" s="221"/>
      <c r="CN107" s="221"/>
      <c r="CO107" s="221"/>
      <c r="CP107" s="221"/>
      <c r="CQ107" s="221"/>
      <c r="CR107" s="221"/>
      <c r="CS107" s="254" t="str">
        <f>IFERROR(IF(AND('Classificação geral'!$H100="FEM",'Classificação geral'!$I100=1,'Classificação geral'!G100="Tapete"),'Classificação geral'!A100,""),"")</f>
        <v/>
      </c>
      <c r="CT107" s="254" t="str">
        <f>IFERROR(IF(AND('Classificação geral'!$H100="FEM",'Classificação geral'!$I100=1,'Classificação geral'!G100="Tapete"),'Classificação geral'!$B100,""),"")</f>
        <v/>
      </c>
      <c r="CU107" s="255" t="str">
        <f>IF($CT107='Classificação geral'!$B100,'Classificação geral'!$C100,"")</f>
        <v/>
      </c>
      <c r="CV107" s="255" t="str">
        <f>IF($CT107='Classificação geral'!$B100,'Classificação geral'!$D100,"")</f>
        <v/>
      </c>
      <c r="CW107" s="255" t="str">
        <f>IF($CT107='Classificação geral'!$B100,'Classificação geral'!$H100,"")</f>
        <v/>
      </c>
      <c r="CX107" s="255" t="str">
        <f>IF($CW107='Classificação geral'!$H100,'Classificação geral'!$I100,"")</f>
        <v/>
      </c>
      <c r="CY107" s="255" t="str">
        <f>IF($CX107='Classificação geral'!$I100,'Classificação geral'!$AA100,"")</f>
        <v/>
      </c>
      <c r="CZ107" s="255" t="str">
        <f>IF($CX107='Classificação geral'!$I100,'Classificação geral'!$AC100,"")</f>
        <v/>
      </c>
      <c r="DA107" s="255" t="str">
        <f>IF($CX107='Classificação geral'!$I100,'Classificação geral'!$AD100,"")</f>
        <v/>
      </c>
      <c r="DB107" s="255" t="str">
        <f>IF($CX107='Classificação geral'!$I100,'Classificação geral'!$M100,"")</f>
        <v/>
      </c>
      <c r="DC107" s="255" t="str">
        <f>IF($CX107='Classificação geral'!$I100,'Classificação geral'!$AH100,"")</f>
        <v/>
      </c>
      <c r="DD107" s="256" t="str">
        <f>IFERROR(RANK(DC107,DC:DC,0)+ COUNTIF($DC$12:DC106,DC107),"")</f>
        <v/>
      </c>
      <c r="DF107" s="254" t="str">
        <f>IFERROR(IF(AND('Classificação geral'!$H100="mas",'Classificação geral'!$I100=1,'Classificação geral'!$G100="Tapete"),'Classificação geral'!$A100,""),"")</f>
        <v/>
      </c>
      <c r="DG107" s="254" t="str">
        <f>IFERROR(IF(AND('Classificação geral'!$H100="mas",'Classificação geral'!$I100=1,'Classificação geral'!$G100="Tapete"),'Classificação geral'!$B100,""),"")</f>
        <v/>
      </c>
      <c r="DH107" s="255" t="str">
        <f>IF($DG107='Classificação geral'!$B100,'Classificação geral'!$C100,"")</f>
        <v/>
      </c>
      <c r="DI107" s="255" t="str">
        <f>IF($DG107='Classificação geral'!$B100,'Classificação geral'!$D100,"")</f>
        <v/>
      </c>
      <c r="DJ107" s="255" t="str">
        <f>IF($DG107='Classificação geral'!$B100,'Classificação geral'!$H100,"")</f>
        <v/>
      </c>
      <c r="DK107" s="254" t="str">
        <f>IFERROR(IF(AND($DJ107="mas",'Classificação geral'!$I100=1),'Classificação geral'!I100,""),"")</f>
        <v/>
      </c>
      <c r="DL107" s="254" t="str">
        <f>IFERROR(IF(AND($DJ107="mas",'Classificação geral'!$I100=1),'Classificação geral'!AA100,""),"")</f>
        <v/>
      </c>
      <c r="DM107" s="254" t="str">
        <f>IFERROR(IF(AND($DJ107="mas",'Classificação geral'!$I100=1),'Classificação geral'!AC100,""),"")</f>
        <v/>
      </c>
      <c r="DN107" s="254" t="str">
        <f>IFERROR(IF(AND($DJ107="mas",'Classificação geral'!$I100=1),'Classificação geral'!AD100,""),"")</f>
        <v/>
      </c>
      <c r="DO107" s="254" t="str">
        <f>IFERROR(IF(AND($DJ107="mas",'Classificação geral'!$I100=1),'Classificação geral'!M100,""),"")</f>
        <v/>
      </c>
      <c r="DP107" s="254" t="str">
        <f>IFERROR(IF(AND($DJ107="mas",'Classificação geral'!$I100=1),'Classificação geral'!AH100,""),"")</f>
        <v/>
      </c>
      <c r="DQ107" s="256" t="str">
        <f>IFERROR(RANK(DP107,DP:DP,0)+ COUNTIF($DP$12:DP106,DP107),"")</f>
        <v/>
      </c>
      <c r="DS107" s="254" t="str">
        <f>IFERROR(IF(AND('Classificação geral'!$H100="fem",'Classificação geral'!$I100=2,'Classificação geral'!$G100="Tapete"),'Classificação geral'!$A100,""),"")</f>
        <v/>
      </c>
      <c r="DT107" s="254" t="str">
        <f>IFERROR(IF(AND('Classificação geral'!$H100="fem",'Classificação geral'!$I100=2,'Classificação geral'!$G100="Tapete"),'Classificação geral'!$B100,""),"")</f>
        <v/>
      </c>
      <c r="DU107" s="255" t="str">
        <f>IF($DT107='Classificação geral'!$B100,'Classificação geral'!$C100,"")</f>
        <v/>
      </c>
      <c r="DV107" s="255" t="str">
        <f>IF($DT107='Classificação geral'!$B100,'Classificação geral'!$D100,"")</f>
        <v/>
      </c>
      <c r="DW107" s="255" t="str">
        <f>IF($DT107='Classificação geral'!$B100,'Classificação geral'!$H100,"")</f>
        <v/>
      </c>
      <c r="DX107" s="254" t="str">
        <f>IFERROR(IF(AND($DW107="fem",'Classificação geral'!$I100=2),'Classificação geral'!I100,""),"")</f>
        <v/>
      </c>
      <c r="DY107" s="254" t="str">
        <f>IFERROR(IF(AND($DW107="fem",'Classificação geral'!$I100=2),'Classificação geral'!AA100,""),"")</f>
        <v/>
      </c>
      <c r="DZ107" s="254" t="str">
        <f>IFERROR(IF(AND($DW107="fem",'Classificação geral'!$I100=2),'Classificação geral'!AC100,""),"")</f>
        <v/>
      </c>
      <c r="EA107" s="254" t="str">
        <f>IFERROR(IF(AND($DW107="fem",'Classificação geral'!$I100=2),'Classificação geral'!AD100,""),"")</f>
        <v/>
      </c>
      <c r="EB107" s="254" t="str">
        <f>IFERROR(IF(AND($DW107="fem",'Classificação geral'!$I100=2),'Classificação geral'!M100,""),"")</f>
        <v/>
      </c>
      <c r="EC107" s="254" t="str">
        <f>IFERROR(IF(AND($DW107="fem",'Classificação geral'!$I100=2),'Classificação geral'!AH100,""),"")</f>
        <v/>
      </c>
      <c r="ED107" s="256" t="str">
        <f>IFERROR(RANK(EC107,EC:EC,0)+ COUNTIF(EC$12:$EC105,EC107),"")</f>
        <v/>
      </c>
      <c r="EE107" s="244"/>
      <c r="EF107" s="254" t="str">
        <f>IFERROR(IF(AND('Classificação geral'!$H100="mas",'Classificação geral'!$I100=2,'Classificação geral'!$G100="Tapete"),'Classificação geral'!$A100,""),"")</f>
        <v/>
      </c>
      <c r="EG107" s="254" t="str">
        <f>IFERROR(IF(AND('Classificação geral'!$H100="mas",'Classificação geral'!$I100=2,'Classificação geral'!$G100="Tapete"),'Classificação geral'!$B100,""),"")</f>
        <v/>
      </c>
      <c r="EH107" s="255" t="str">
        <f>IF($EG107='Classificação geral'!$B100,'Classificação geral'!$C100,"")</f>
        <v/>
      </c>
      <c r="EI107" s="255" t="str">
        <f>IF($EG107='Classificação geral'!$B100,'Classificação geral'!$D100,"")</f>
        <v/>
      </c>
      <c r="EJ107" s="255" t="str">
        <f>IF($EG107='Classificação geral'!$B100,'Classificação geral'!$H100,"")</f>
        <v/>
      </c>
      <c r="EK107" s="254" t="str">
        <f>IFERROR(IF(AND($EJ107="mas",'Classificação geral'!$I100=2),'Classificação geral'!I100,""),"")</f>
        <v/>
      </c>
      <c r="EL107" s="254" t="str">
        <f>IFERROR(IF(AND($EJ107="mas",'Classificação geral'!$I100=2),'Classificação geral'!AA100,""),"")</f>
        <v/>
      </c>
      <c r="EM107" s="254" t="str">
        <f>IFERROR(IF(AND($EJ107="mas",'Classificação geral'!$I100=2),'Classificação geral'!AC100,""),"")</f>
        <v/>
      </c>
      <c r="EN107" s="254" t="str">
        <f>IFERROR(IF(AND($EJ107="mas",'Classificação geral'!$I100=2),'Classificação geral'!AD100,""),"")</f>
        <v/>
      </c>
      <c r="EO107" s="254" t="str">
        <f>IFERROR(IF(AND($EJ107="mas",'Classificação geral'!$I100=2),'Classificação geral'!M100,""),"")</f>
        <v/>
      </c>
      <c r="EP107" s="254" t="str">
        <f>IFERROR(IF(AND($EJ107="mas",'Classificação geral'!$I100=2),'Classificação geral'!AH100,""),"")</f>
        <v/>
      </c>
      <c r="EQ107" s="256" t="str">
        <f>IFERROR(RANK(EP107,EP:EP,0)+ COUNTIF($EP$12:EP$12,EP107),"")</f>
        <v/>
      </c>
      <c r="ER107" s="244"/>
      <c r="ES107" s="254" t="str">
        <f>IFERROR(IF(AND('Classificação geral'!$H100="fem",'Classificação geral'!$I100=3,'Classificação geral'!$G100="Tapete"),'Classificação geral'!$A100,""),"")</f>
        <v/>
      </c>
      <c r="ET107" s="254" t="str">
        <f>IFERROR(IF(AND('Classificação geral'!$H100="fem",'Classificação geral'!$I100=3,'Classificação geral'!$G100="Tapete"),'Classificação geral'!$B100,""),"")</f>
        <v/>
      </c>
      <c r="EU107" s="255" t="str">
        <f>IF($ET107='Classificação geral'!$B100,'Classificação geral'!$C100,"")</f>
        <v/>
      </c>
      <c r="EV107" s="255" t="str">
        <f>IF($ET107='Classificação geral'!$B100,'Classificação geral'!$D100,"")</f>
        <v/>
      </c>
      <c r="EW107" s="255" t="str">
        <f>IF($ET107='Classificação geral'!$B100,'Classificação geral'!$H100,"")</f>
        <v/>
      </c>
      <c r="EX107" s="255" t="str">
        <f>IF($EW107='Classificação geral'!$H100,'Classificação geral'!$I100,"")</f>
        <v/>
      </c>
      <c r="EY107" s="255" t="str">
        <f>IF($EX107='Classificação geral'!$I100,'Classificação geral'!$AA100,"")</f>
        <v/>
      </c>
      <c r="EZ107" s="255" t="str">
        <f>IF($EX107='Classificação geral'!$I100,'Classificação geral'!$AC100,"")</f>
        <v/>
      </c>
      <c r="FA107" s="255" t="str">
        <f>IF($EX107='Classificação geral'!$I100,'Classificação geral'!$AD100,"")</f>
        <v/>
      </c>
      <c r="FB107" s="255" t="str">
        <f>IF($EX107='Classificação geral'!$I100,'Classificação geral'!$M100,"")</f>
        <v/>
      </c>
      <c r="FC107" s="255" t="str">
        <f>IF($EX107='Classificação geral'!$I100,'Classificação geral'!$AH100,"")</f>
        <v/>
      </c>
      <c r="FD107" s="256" t="str">
        <f>IFERROR(RANK(FC107,FC:FC,0)+ COUNTIF($FC$12:FC105,FC107),"")</f>
        <v/>
      </c>
      <c r="FE107" s="244"/>
      <c r="FF107" s="254" t="str">
        <f>IFERROR(IF(AND('Classificação geral'!$H100="mas",'Classificação geral'!$I100=3,'Classificação geral'!$G100="Tapete"),'Classificação geral'!$A100,""),"")</f>
        <v/>
      </c>
      <c r="FG107" s="254" t="str">
        <f>IFERROR(IF(AND('Classificação geral'!$H100="mas",'Classificação geral'!$I100=3,'Classificação geral'!$G100="Tapete"),'Classificação geral'!$B100,""),"")</f>
        <v/>
      </c>
      <c r="FH107" s="255" t="str">
        <f>IF($FG107='Classificação geral'!$B100,'Classificação geral'!$C100,"")</f>
        <v/>
      </c>
      <c r="FI107" s="255" t="str">
        <f>IF($FG107='Classificação geral'!$B100,'Classificação geral'!$D100,"")</f>
        <v/>
      </c>
      <c r="FJ107" s="255" t="str">
        <f>IF($FG107='Classificação geral'!$B100,'Classificação geral'!$H100,"")</f>
        <v/>
      </c>
      <c r="FK107" s="254" t="str">
        <f>IFERROR(IF(AND($FJ107="mas",'Classificação geral'!$I100=3),'Classificação geral'!I100,""),"")</f>
        <v/>
      </c>
      <c r="FL107" s="254" t="str">
        <f>IFERROR(IF(AND($FJ107="mas",'Classificação geral'!$I100=3),'Classificação geral'!AA100,""),"")</f>
        <v/>
      </c>
      <c r="FM107" s="254" t="str">
        <f>IFERROR(IF(AND($FJ107="mas",'Classificação geral'!$I100=3),'Classificação geral'!AC100,""),"")</f>
        <v/>
      </c>
      <c r="FN107" s="254" t="str">
        <f>IFERROR(IF(AND($FJ107="mas",'Classificação geral'!$I100=3),'Classificação geral'!AD100,""),"")</f>
        <v/>
      </c>
      <c r="FO107" s="254" t="str">
        <f>IFERROR(IF(AND($FJ107="mas",'Classificação geral'!$I100=3),'Classificação geral'!M100,""),"")</f>
        <v/>
      </c>
      <c r="FP107" s="254" t="str">
        <f>IFERROR(IF(AND($FJ107="mas",'Classificação geral'!$I100=3),'Classificação geral'!AH100,""),"")</f>
        <v/>
      </c>
      <c r="FQ107" s="256" t="str">
        <f>IFERROR(RANK(FP107,FP:FP,0)+ COUNTIF(FP$12:$FP105,FP107),"")</f>
        <v/>
      </c>
    </row>
    <row r="108" spans="1:173" s="230" customFormat="1" ht="24.75" customHeight="1" x14ac:dyDescent="0.4">
      <c r="A108" s="221"/>
      <c r="B108" s="233"/>
      <c r="C108" s="222"/>
      <c r="D108" s="222"/>
      <c r="E108" s="222"/>
      <c r="F108" s="223"/>
      <c r="G108" s="223"/>
      <c r="H108" s="223"/>
      <c r="I108" s="223"/>
      <c r="J108" s="223"/>
      <c r="K108" s="223"/>
      <c r="L108" s="223"/>
      <c r="M108" s="224"/>
      <c r="N108" s="224"/>
      <c r="O108" s="224"/>
      <c r="P108" s="224"/>
      <c r="Q108" s="225"/>
      <c r="R108" s="225"/>
      <c r="S108" s="222"/>
      <c r="T108" s="226"/>
      <c r="U108" s="226"/>
      <c r="V108" s="226"/>
      <c r="W108" s="226"/>
      <c r="X108" s="226"/>
      <c r="Y108" s="226"/>
      <c r="Z108" s="226"/>
      <c r="AA108" s="224"/>
      <c r="AB108" s="221"/>
      <c r="AC108" s="221"/>
      <c r="AD108" s="224"/>
      <c r="AE108" s="222"/>
      <c r="AF108" s="222"/>
      <c r="AG108" s="223"/>
      <c r="AH108" s="223"/>
      <c r="AI108" s="223"/>
      <c r="AJ108" s="223"/>
      <c r="AK108" s="223"/>
      <c r="AL108" s="223"/>
      <c r="AM108" s="223"/>
      <c r="AN108" s="223"/>
      <c r="AO108" s="224"/>
      <c r="AP108" s="224"/>
      <c r="AQ108" s="224"/>
      <c r="AR108" s="224"/>
      <c r="AS108" s="225"/>
      <c r="AT108" s="225"/>
      <c r="AU108" s="223"/>
      <c r="AV108" s="226"/>
      <c r="AW108" s="226"/>
      <c r="AX108" s="226"/>
      <c r="AY108" s="226"/>
      <c r="AZ108" s="226"/>
      <c r="BA108" s="226"/>
      <c r="BB108" s="226"/>
      <c r="BC108" s="224"/>
      <c r="BD108" s="221"/>
      <c r="BE108" s="221"/>
      <c r="BF108" s="233"/>
      <c r="BG108" s="222"/>
      <c r="BH108" s="222"/>
      <c r="BI108" s="225"/>
      <c r="BJ108" s="223"/>
      <c r="BK108" s="223"/>
      <c r="BL108" s="223"/>
      <c r="BM108" s="223"/>
      <c r="BN108" s="223"/>
      <c r="BO108" s="223"/>
      <c r="BP108" s="223"/>
      <c r="BQ108" s="224"/>
      <c r="BR108" s="224"/>
      <c r="BS108" s="224"/>
      <c r="BT108" s="224"/>
      <c r="BU108" s="225"/>
      <c r="BV108" s="225"/>
      <c r="BW108" s="225"/>
      <c r="BX108" s="226"/>
      <c r="BY108" s="226"/>
      <c r="BZ108" s="226"/>
      <c r="CA108" s="226"/>
      <c r="CB108" s="226"/>
      <c r="CC108" s="226"/>
      <c r="CD108" s="226"/>
      <c r="CE108" s="224"/>
      <c r="CF108" s="221"/>
      <c r="CG108" s="221"/>
      <c r="CH108" s="221"/>
      <c r="CI108" s="221"/>
      <c r="CJ108" s="221"/>
      <c r="CK108" s="221"/>
      <c r="CL108" s="221"/>
      <c r="CM108" s="221"/>
      <c r="CN108" s="221"/>
      <c r="CO108" s="221"/>
      <c r="CP108" s="221"/>
      <c r="CQ108" s="221"/>
      <c r="CR108" s="221"/>
      <c r="CS108" s="254" t="str">
        <f>IFERROR(IF(AND('Classificação geral'!$H101="FEM",'Classificação geral'!$I101=1,'Classificação geral'!G101="Tapete"),'Classificação geral'!A101,""),"")</f>
        <v/>
      </c>
      <c r="CT108" s="254" t="str">
        <f>IFERROR(IF(AND('Classificação geral'!$H101="FEM",'Classificação geral'!$I101=1,'Classificação geral'!G101="Tapete"),'Classificação geral'!$B101,""),"")</f>
        <v/>
      </c>
      <c r="CU108" s="255" t="str">
        <f>IF($CT108='Classificação geral'!$B101,'Classificação geral'!$C101,"")</f>
        <v/>
      </c>
      <c r="CV108" s="255" t="str">
        <f>IF($CT108='Classificação geral'!$B101,'Classificação geral'!$D101,"")</f>
        <v/>
      </c>
      <c r="CW108" s="255" t="str">
        <f>IF($CT108='Classificação geral'!$B101,'Classificação geral'!$H101,"")</f>
        <v/>
      </c>
      <c r="CX108" s="255" t="str">
        <f>IF($CW108='Classificação geral'!$H101,'Classificação geral'!$I101,"")</f>
        <v/>
      </c>
      <c r="CY108" s="255" t="str">
        <f>IF($CX108='Classificação geral'!$I101,'Classificação geral'!$AA101,"")</f>
        <v/>
      </c>
      <c r="CZ108" s="255" t="str">
        <f>IF($CX108='Classificação geral'!$I101,'Classificação geral'!$AC101,"")</f>
        <v/>
      </c>
      <c r="DA108" s="255" t="str">
        <f>IF($CX108='Classificação geral'!$I101,'Classificação geral'!$AD101,"")</f>
        <v/>
      </c>
      <c r="DB108" s="255" t="str">
        <f>IF($CX108='Classificação geral'!$I101,'Classificação geral'!$M101,"")</f>
        <v/>
      </c>
      <c r="DC108" s="255" t="str">
        <f>IF($CX108='Classificação geral'!$I101,'Classificação geral'!$AH101,"")</f>
        <v/>
      </c>
      <c r="DD108" s="256" t="str">
        <f>IFERROR(RANK(DC108,DC:DC,0)+ COUNTIF($DC$12:DC107,DC108),"")</f>
        <v/>
      </c>
      <c r="DF108" s="254" t="str">
        <f>IFERROR(IF(AND('Classificação geral'!$H101="mas",'Classificação geral'!$I101=1,'Classificação geral'!$G101="Tapete"),'Classificação geral'!$A101,""),"")</f>
        <v/>
      </c>
      <c r="DG108" s="254" t="str">
        <f>IFERROR(IF(AND('Classificação geral'!$H101="mas",'Classificação geral'!$I101=1,'Classificação geral'!$G101="Tapete"),'Classificação geral'!$B101,""),"")</f>
        <v/>
      </c>
      <c r="DH108" s="255" t="str">
        <f>IF($DG108='Classificação geral'!$B101,'Classificação geral'!$C101,"")</f>
        <v/>
      </c>
      <c r="DI108" s="255" t="str">
        <f>IF($DG108='Classificação geral'!$B101,'Classificação geral'!$D101,"")</f>
        <v/>
      </c>
      <c r="DJ108" s="255" t="str">
        <f>IF($DG108='Classificação geral'!$B101,'Classificação geral'!$H101,"")</f>
        <v/>
      </c>
      <c r="DK108" s="254" t="str">
        <f>IFERROR(IF(AND($DJ108="mas",'Classificação geral'!$I101=1),'Classificação geral'!I101,""),"")</f>
        <v/>
      </c>
      <c r="DL108" s="254" t="str">
        <f>IFERROR(IF(AND($DJ108="mas",'Classificação geral'!$I101=1),'Classificação geral'!AA101,""),"")</f>
        <v/>
      </c>
      <c r="DM108" s="254" t="str">
        <f>IFERROR(IF(AND($DJ108="mas",'Classificação geral'!$I101=1),'Classificação geral'!AC101,""),"")</f>
        <v/>
      </c>
      <c r="DN108" s="254" t="str">
        <f>IFERROR(IF(AND($DJ108="mas",'Classificação geral'!$I101=1),'Classificação geral'!AD101,""),"")</f>
        <v/>
      </c>
      <c r="DO108" s="254" t="str">
        <f>IFERROR(IF(AND($DJ108="mas",'Classificação geral'!$I101=1),'Classificação geral'!M101,""),"")</f>
        <v/>
      </c>
      <c r="DP108" s="254" t="str">
        <f>IFERROR(IF(AND($DJ108="mas",'Classificação geral'!$I101=1),'Classificação geral'!AH101,""),"")</f>
        <v/>
      </c>
      <c r="DQ108" s="256" t="str">
        <f>IFERROR(RANK(DP108,DP:DP,0)+ COUNTIF($DP$12:DP107,DP108),"")</f>
        <v/>
      </c>
      <c r="DS108" s="254" t="str">
        <f>IFERROR(IF(AND('Classificação geral'!$H101="fem",'Classificação geral'!$I101=2,'Classificação geral'!$G101="Tapete"),'Classificação geral'!$A101,""),"")</f>
        <v/>
      </c>
      <c r="DT108" s="254" t="str">
        <f>IFERROR(IF(AND('Classificação geral'!$H101="fem",'Classificação geral'!$I101=2,'Classificação geral'!$G101="Tapete"),'Classificação geral'!$B101,""),"")</f>
        <v/>
      </c>
      <c r="DU108" s="255" t="str">
        <f>IF($DT108='Classificação geral'!$B101,'Classificação geral'!$C101,"")</f>
        <v/>
      </c>
      <c r="DV108" s="255" t="str">
        <f>IF($DT108='Classificação geral'!$B101,'Classificação geral'!$D101,"")</f>
        <v/>
      </c>
      <c r="DW108" s="255" t="str">
        <f>IF($DT108='Classificação geral'!$B101,'Classificação geral'!$H101,"")</f>
        <v/>
      </c>
      <c r="DX108" s="254" t="str">
        <f>IFERROR(IF(AND($DW108="fem",'Classificação geral'!$I101=2),'Classificação geral'!I101,""),"")</f>
        <v/>
      </c>
      <c r="DY108" s="254" t="str">
        <f>IFERROR(IF(AND($DW108="fem",'Classificação geral'!$I101=2),'Classificação geral'!AA101,""),"")</f>
        <v/>
      </c>
      <c r="DZ108" s="254" t="str">
        <f>IFERROR(IF(AND($DW108="fem",'Classificação geral'!$I101=2),'Classificação geral'!AC101,""),"")</f>
        <v/>
      </c>
      <c r="EA108" s="254" t="str">
        <f>IFERROR(IF(AND($DW108="fem",'Classificação geral'!$I101=2),'Classificação geral'!AD101,""),"")</f>
        <v/>
      </c>
      <c r="EB108" s="254" t="str">
        <f>IFERROR(IF(AND($DW108="fem",'Classificação geral'!$I101=2),'Classificação geral'!M101,""),"")</f>
        <v/>
      </c>
      <c r="EC108" s="254" t="str">
        <f>IFERROR(IF(AND($DW108="fem",'Classificação geral'!$I101=2),'Classificação geral'!AH101,""),"")</f>
        <v/>
      </c>
      <c r="ED108" s="256" t="str">
        <f>IFERROR(RANK(EC108,EC:EC,0)+ COUNTIF(EC$12:$EC106,EC108),"")</f>
        <v/>
      </c>
      <c r="EE108" s="244"/>
      <c r="EF108" s="254" t="str">
        <f>IFERROR(IF(AND('Classificação geral'!$H101="mas",'Classificação geral'!$I101=2,'Classificação geral'!$G101="Tapete"),'Classificação geral'!$A101,""),"")</f>
        <v/>
      </c>
      <c r="EG108" s="254" t="str">
        <f>IFERROR(IF(AND('Classificação geral'!$H101="mas",'Classificação geral'!$I101=2,'Classificação geral'!$G101="Tapete"),'Classificação geral'!$B101,""),"")</f>
        <v/>
      </c>
      <c r="EH108" s="255" t="str">
        <f>IF($EG108='Classificação geral'!$B101,'Classificação geral'!$C101,"")</f>
        <v/>
      </c>
      <c r="EI108" s="255" t="str">
        <f>IF($EG108='Classificação geral'!$B101,'Classificação geral'!$D101,"")</f>
        <v/>
      </c>
      <c r="EJ108" s="255" t="str">
        <f>IF($EG108='Classificação geral'!$B101,'Classificação geral'!$H101,"")</f>
        <v/>
      </c>
      <c r="EK108" s="254" t="str">
        <f>IFERROR(IF(AND($EJ108="mas",'Classificação geral'!$I101=2),'Classificação geral'!I101,""),"")</f>
        <v/>
      </c>
      <c r="EL108" s="254" t="str">
        <f>IFERROR(IF(AND($EJ108="mas",'Classificação geral'!$I101=2),'Classificação geral'!AA101,""),"")</f>
        <v/>
      </c>
      <c r="EM108" s="254" t="str">
        <f>IFERROR(IF(AND($EJ108="mas",'Classificação geral'!$I101=2),'Classificação geral'!AC101,""),"")</f>
        <v/>
      </c>
      <c r="EN108" s="254" t="str">
        <f>IFERROR(IF(AND($EJ108="mas",'Classificação geral'!$I101=2),'Classificação geral'!AD101,""),"")</f>
        <v/>
      </c>
      <c r="EO108" s="254" t="str">
        <f>IFERROR(IF(AND($EJ108="mas",'Classificação geral'!$I101=2),'Classificação geral'!M101,""),"")</f>
        <v/>
      </c>
      <c r="EP108" s="254" t="str">
        <f>IFERROR(IF(AND($EJ108="mas",'Classificação geral'!$I101=2),'Classificação geral'!AH101,""),"")</f>
        <v/>
      </c>
      <c r="EQ108" s="256" t="str">
        <f>IFERROR(RANK(EP108,EP:EP,0)+ COUNTIF($EP$12:EP$12,EP108),"")</f>
        <v/>
      </c>
      <c r="ER108" s="244"/>
      <c r="ES108" s="254" t="str">
        <f>IFERROR(IF(AND('Classificação geral'!$H101="fem",'Classificação geral'!$I101=3,'Classificação geral'!$G101="Tapete"),'Classificação geral'!$A101,""),"")</f>
        <v/>
      </c>
      <c r="ET108" s="254" t="str">
        <f>IFERROR(IF(AND('Classificação geral'!$H101="fem",'Classificação geral'!$I101=3,'Classificação geral'!$G101="Tapete"),'Classificação geral'!$B101,""),"")</f>
        <v/>
      </c>
      <c r="EU108" s="255" t="str">
        <f>IF($ET108='Classificação geral'!$B101,'Classificação geral'!$C101,"")</f>
        <v/>
      </c>
      <c r="EV108" s="255" t="str">
        <f>IF($ET108='Classificação geral'!$B101,'Classificação geral'!$D101,"")</f>
        <v/>
      </c>
      <c r="EW108" s="255" t="str">
        <f>IF($ET108='Classificação geral'!$B101,'Classificação geral'!$H101,"")</f>
        <v/>
      </c>
      <c r="EX108" s="255" t="str">
        <f>IF($EW108='Classificação geral'!$H101,'Classificação geral'!$I101,"")</f>
        <v/>
      </c>
      <c r="EY108" s="255" t="str">
        <f>IF($EX108='Classificação geral'!$I101,'Classificação geral'!$AA101,"")</f>
        <v/>
      </c>
      <c r="EZ108" s="255" t="str">
        <f>IF($EX108='Classificação geral'!$I101,'Classificação geral'!$AC101,"")</f>
        <v/>
      </c>
      <c r="FA108" s="255" t="str">
        <f>IF($EX108='Classificação geral'!$I101,'Classificação geral'!$AD101,"")</f>
        <v/>
      </c>
      <c r="FB108" s="255" t="str">
        <f>IF($EX108='Classificação geral'!$I101,'Classificação geral'!$M101,"")</f>
        <v/>
      </c>
      <c r="FC108" s="255" t="str">
        <f>IF($EX108='Classificação geral'!$I101,'Classificação geral'!$AH101,"")</f>
        <v/>
      </c>
      <c r="FD108" s="256" t="str">
        <f>IFERROR(RANK(FC108,FC:FC,0)+ COUNTIF($FC$12:FC106,FC108),"")</f>
        <v/>
      </c>
      <c r="FE108" s="244"/>
      <c r="FF108" s="254" t="str">
        <f>IFERROR(IF(AND('Classificação geral'!$H101="mas",'Classificação geral'!$I101=3,'Classificação geral'!$G101="Tapete"),'Classificação geral'!$A101,""),"")</f>
        <v/>
      </c>
      <c r="FG108" s="254" t="str">
        <f>IFERROR(IF(AND('Classificação geral'!$H101="mas",'Classificação geral'!$I101=3,'Classificação geral'!$G101="Tapete"),'Classificação geral'!$B101,""),"")</f>
        <v/>
      </c>
      <c r="FH108" s="255" t="str">
        <f>IF($FG108='Classificação geral'!$B101,'Classificação geral'!$C101,"")</f>
        <v/>
      </c>
      <c r="FI108" s="255" t="str">
        <f>IF($FG108='Classificação geral'!$B101,'Classificação geral'!$D101,"")</f>
        <v/>
      </c>
      <c r="FJ108" s="255" t="str">
        <f>IF($FG108='Classificação geral'!$B101,'Classificação geral'!$H101,"")</f>
        <v/>
      </c>
      <c r="FK108" s="254" t="str">
        <f>IFERROR(IF(AND($FJ108="mas",'Classificação geral'!$I101=3),'Classificação geral'!I101,""),"")</f>
        <v/>
      </c>
      <c r="FL108" s="254" t="str">
        <f>IFERROR(IF(AND($FJ108="mas",'Classificação geral'!$I101=3),'Classificação geral'!AA101,""),"")</f>
        <v/>
      </c>
      <c r="FM108" s="254" t="str">
        <f>IFERROR(IF(AND($FJ108="mas",'Classificação geral'!$I101=3),'Classificação geral'!AC101,""),"")</f>
        <v/>
      </c>
      <c r="FN108" s="254" t="str">
        <f>IFERROR(IF(AND($FJ108="mas",'Classificação geral'!$I101=3),'Classificação geral'!AD101,""),"")</f>
        <v/>
      </c>
      <c r="FO108" s="254" t="str">
        <f>IFERROR(IF(AND($FJ108="mas",'Classificação geral'!$I101=3),'Classificação geral'!M101,""),"")</f>
        <v/>
      </c>
      <c r="FP108" s="254" t="str">
        <f>IFERROR(IF(AND($FJ108="mas",'Classificação geral'!$I101=3),'Classificação geral'!AH101,""),"")</f>
        <v/>
      </c>
      <c r="FQ108" s="256" t="str">
        <f>IFERROR(RANK(FP108,FP:FP,0)+ COUNTIF(FP$12:$FP106,FP108),"")</f>
        <v/>
      </c>
    </row>
    <row r="109" spans="1:173" s="230" customFormat="1" ht="24.75" customHeight="1" x14ac:dyDescent="0.4">
      <c r="A109" s="221"/>
      <c r="B109" s="233"/>
      <c r="C109" s="222"/>
      <c r="D109" s="222"/>
      <c r="E109" s="222"/>
      <c r="F109" s="223"/>
      <c r="G109" s="223"/>
      <c r="H109" s="223"/>
      <c r="I109" s="223"/>
      <c r="J109" s="223"/>
      <c r="K109" s="223"/>
      <c r="L109" s="223"/>
      <c r="M109" s="224"/>
      <c r="N109" s="224"/>
      <c r="O109" s="224"/>
      <c r="P109" s="224"/>
      <c r="Q109" s="225"/>
      <c r="R109" s="225"/>
      <c r="S109" s="222"/>
      <c r="T109" s="226"/>
      <c r="U109" s="226"/>
      <c r="V109" s="226"/>
      <c r="W109" s="226"/>
      <c r="X109" s="226"/>
      <c r="Y109" s="226"/>
      <c r="Z109" s="226"/>
      <c r="AA109" s="224"/>
      <c r="AB109" s="221"/>
      <c r="AC109" s="221"/>
      <c r="AD109" s="224"/>
      <c r="AE109" s="222"/>
      <c r="AF109" s="222"/>
      <c r="AG109" s="223"/>
      <c r="AH109" s="223"/>
      <c r="AI109" s="223"/>
      <c r="AJ109" s="223"/>
      <c r="AK109" s="223"/>
      <c r="AL109" s="223"/>
      <c r="AM109" s="223"/>
      <c r="AN109" s="223"/>
      <c r="AO109" s="224"/>
      <c r="AP109" s="224"/>
      <c r="AQ109" s="224"/>
      <c r="AR109" s="224"/>
      <c r="AS109" s="225"/>
      <c r="AT109" s="225"/>
      <c r="AU109" s="223"/>
      <c r="AV109" s="226"/>
      <c r="AW109" s="226"/>
      <c r="AX109" s="226"/>
      <c r="AY109" s="226"/>
      <c r="AZ109" s="226"/>
      <c r="BA109" s="226"/>
      <c r="BB109" s="226"/>
      <c r="BC109" s="224"/>
      <c r="BD109" s="221"/>
      <c r="BE109" s="221"/>
      <c r="BF109" s="233"/>
      <c r="BG109" s="222"/>
      <c r="BH109" s="222"/>
      <c r="BI109" s="225"/>
      <c r="BJ109" s="223"/>
      <c r="BK109" s="223"/>
      <c r="BL109" s="223"/>
      <c r="BM109" s="223"/>
      <c r="BN109" s="223"/>
      <c r="BO109" s="223"/>
      <c r="BP109" s="223"/>
      <c r="BQ109" s="224"/>
      <c r="BR109" s="224"/>
      <c r="BS109" s="224"/>
      <c r="BT109" s="224"/>
      <c r="BU109" s="225"/>
      <c r="BV109" s="225"/>
      <c r="BW109" s="225"/>
      <c r="BX109" s="226"/>
      <c r="BY109" s="226"/>
      <c r="BZ109" s="226"/>
      <c r="CA109" s="226"/>
      <c r="CB109" s="226"/>
      <c r="CC109" s="226"/>
      <c r="CD109" s="226"/>
      <c r="CE109" s="224"/>
      <c r="CF109" s="221"/>
      <c r="CG109" s="221"/>
      <c r="CH109" s="221"/>
      <c r="CI109" s="221"/>
      <c r="CJ109" s="221"/>
      <c r="CK109" s="221"/>
      <c r="CL109" s="221"/>
      <c r="CM109" s="221"/>
      <c r="CN109" s="221"/>
      <c r="CO109" s="221"/>
      <c r="CP109" s="221"/>
      <c r="CQ109" s="221"/>
      <c r="CR109" s="221"/>
      <c r="CS109" s="254" t="str">
        <f>IFERROR(IF(AND('Classificação geral'!$H102="FEM",'Classificação geral'!$I102=1,'Classificação geral'!G102="Tapete"),'Classificação geral'!A102,""),"")</f>
        <v/>
      </c>
      <c r="CT109" s="254" t="str">
        <f>IFERROR(IF(AND('Classificação geral'!$H102="FEM",'Classificação geral'!$I102=1,'Classificação geral'!G102="Tapete"),'Classificação geral'!$B102,""),"")</f>
        <v/>
      </c>
      <c r="CU109" s="255" t="str">
        <f>IF($CT109='Classificação geral'!$B102,'Classificação geral'!$C102,"")</f>
        <v/>
      </c>
      <c r="CV109" s="255" t="str">
        <f>IF($CT109='Classificação geral'!$B102,'Classificação geral'!$D102,"")</f>
        <v/>
      </c>
      <c r="CW109" s="255" t="str">
        <f>IF($CT109='Classificação geral'!$B102,'Classificação geral'!$H102,"")</f>
        <v/>
      </c>
      <c r="CX109" s="255" t="str">
        <f>IF($CW109='Classificação geral'!$H102,'Classificação geral'!$I102,"")</f>
        <v/>
      </c>
      <c r="CY109" s="255" t="str">
        <f>IF($CX109='Classificação geral'!$I102,'Classificação geral'!$AA102,"")</f>
        <v/>
      </c>
      <c r="CZ109" s="255" t="str">
        <f>IF($CX109='Classificação geral'!$I102,'Classificação geral'!$AC102,"")</f>
        <v/>
      </c>
      <c r="DA109" s="255" t="str">
        <f>IF($CX109='Classificação geral'!$I102,'Classificação geral'!$AD102,"")</f>
        <v/>
      </c>
      <c r="DB109" s="255" t="str">
        <f>IF($CX109='Classificação geral'!$I102,'Classificação geral'!$M102,"")</f>
        <v/>
      </c>
      <c r="DC109" s="255" t="str">
        <f>IF($CX109='Classificação geral'!$I102,'Classificação geral'!$AH102,"")</f>
        <v/>
      </c>
      <c r="DD109" s="256" t="str">
        <f>IFERROR(RANK(DC109,DC:DC,0)+ COUNTIF($DC$12:DC108,DC109),"")</f>
        <v/>
      </c>
      <c r="DF109" s="254" t="str">
        <f>IFERROR(IF(AND('Classificação geral'!$H102="mas",'Classificação geral'!$I102=1,'Classificação geral'!$G102="Tapete"),'Classificação geral'!$A102,""),"")</f>
        <v/>
      </c>
      <c r="DG109" s="254" t="str">
        <f>IFERROR(IF(AND('Classificação geral'!$H102="mas",'Classificação geral'!$I102=1,'Classificação geral'!$G102="Tapete"),'Classificação geral'!$B102,""),"")</f>
        <v/>
      </c>
      <c r="DH109" s="255" t="str">
        <f>IF($DG109='Classificação geral'!$B102,'Classificação geral'!$C102,"")</f>
        <v/>
      </c>
      <c r="DI109" s="255" t="str">
        <f>IF($DG109='Classificação geral'!$B102,'Classificação geral'!$D102,"")</f>
        <v/>
      </c>
      <c r="DJ109" s="255" t="str">
        <f>IF($DG109='Classificação geral'!$B102,'Classificação geral'!$H102,"")</f>
        <v/>
      </c>
      <c r="DK109" s="254" t="str">
        <f>IFERROR(IF(AND($DJ109="mas",'Classificação geral'!$I102=1),'Classificação geral'!I102,""),"")</f>
        <v/>
      </c>
      <c r="DL109" s="254" t="str">
        <f>IFERROR(IF(AND($DJ109="mas",'Classificação geral'!$I102=1),'Classificação geral'!AA102,""),"")</f>
        <v/>
      </c>
      <c r="DM109" s="254" t="str">
        <f>IFERROR(IF(AND($DJ109="mas",'Classificação geral'!$I102=1),'Classificação geral'!AC102,""),"")</f>
        <v/>
      </c>
      <c r="DN109" s="254" t="str">
        <f>IFERROR(IF(AND($DJ109="mas",'Classificação geral'!$I102=1),'Classificação geral'!AD102,""),"")</f>
        <v/>
      </c>
      <c r="DO109" s="254" t="str">
        <f>IFERROR(IF(AND($DJ109="mas",'Classificação geral'!$I102=1),'Classificação geral'!M102,""),"")</f>
        <v/>
      </c>
      <c r="DP109" s="254" t="str">
        <f>IFERROR(IF(AND($DJ109="mas",'Classificação geral'!$I102=1),'Classificação geral'!AH102,""),"")</f>
        <v/>
      </c>
      <c r="DQ109" s="256" t="str">
        <f>IFERROR(RANK(DP109,DP:DP,0)+ COUNTIF($DP$12:DP108,DP109),"")</f>
        <v/>
      </c>
      <c r="DS109" s="254" t="str">
        <f>IFERROR(IF(AND('Classificação geral'!$H102="fem",'Classificação geral'!$I102=2,'Classificação geral'!$G102="Tapete"),'Classificação geral'!$A102,""),"")</f>
        <v/>
      </c>
      <c r="DT109" s="254" t="str">
        <f>IFERROR(IF(AND('Classificação geral'!$H102="fem",'Classificação geral'!$I102=2,'Classificação geral'!$G102="Tapete"),'Classificação geral'!$B102,""),"")</f>
        <v/>
      </c>
      <c r="DU109" s="255" t="str">
        <f>IF($DT109='Classificação geral'!$B102,'Classificação geral'!$C102,"")</f>
        <v/>
      </c>
      <c r="DV109" s="255" t="str">
        <f>IF($DT109='Classificação geral'!$B102,'Classificação geral'!$D102,"")</f>
        <v/>
      </c>
      <c r="DW109" s="255" t="str">
        <f>IF($DT109='Classificação geral'!$B102,'Classificação geral'!$H102,"")</f>
        <v/>
      </c>
      <c r="DX109" s="254" t="str">
        <f>IFERROR(IF(AND($DW109="fem",'Classificação geral'!$I102=2),'Classificação geral'!I102,""),"")</f>
        <v/>
      </c>
      <c r="DY109" s="254" t="str">
        <f>IFERROR(IF(AND($DW109="fem",'Classificação geral'!$I102=2),'Classificação geral'!AA102,""),"")</f>
        <v/>
      </c>
      <c r="DZ109" s="254" t="str">
        <f>IFERROR(IF(AND($DW109="fem",'Classificação geral'!$I102=2),'Classificação geral'!AC102,""),"")</f>
        <v/>
      </c>
      <c r="EA109" s="254" t="str">
        <f>IFERROR(IF(AND($DW109="fem",'Classificação geral'!$I102=2),'Classificação geral'!AD102,""),"")</f>
        <v/>
      </c>
      <c r="EB109" s="254" t="str">
        <f>IFERROR(IF(AND($DW109="fem",'Classificação geral'!$I102=2),'Classificação geral'!M102,""),"")</f>
        <v/>
      </c>
      <c r="EC109" s="254" t="str">
        <f>IFERROR(IF(AND($DW109="fem",'Classificação geral'!$I102=2),'Classificação geral'!AH102,""),"")</f>
        <v/>
      </c>
      <c r="ED109" s="256" t="str">
        <f>IFERROR(RANK(EC109,EC:EC,0)+ COUNTIF(EC$12:$EC107,EC109),"")</f>
        <v/>
      </c>
      <c r="EE109" s="244"/>
      <c r="EF109" s="254" t="str">
        <f>IFERROR(IF(AND('Classificação geral'!$H102="mas",'Classificação geral'!$I102=2,'Classificação geral'!$G102="Tapete"),'Classificação geral'!$A102,""),"")</f>
        <v/>
      </c>
      <c r="EG109" s="254" t="str">
        <f>IFERROR(IF(AND('Classificação geral'!$H102="mas",'Classificação geral'!$I102=2,'Classificação geral'!$G102="Tapete"),'Classificação geral'!$B102,""),"")</f>
        <v/>
      </c>
      <c r="EH109" s="255" t="str">
        <f>IF($EG109='Classificação geral'!$B102,'Classificação geral'!$C102,"")</f>
        <v/>
      </c>
      <c r="EI109" s="255" t="str">
        <f>IF($EG109='Classificação geral'!$B102,'Classificação geral'!$D102,"")</f>
        <v/>
      </c>
      <c r="EJ109" s="255" t="str">
        <f>IF($EG109='Classificação geral'!$B102,'Classificação geral'!$H102,"")</f>
        <v/>
      </c>
      <c r="EK109" s="254" t="str">
        <f>IFERROR(IF(AND($EJ109="mas",'Classificação geral'!$I102=2),'Classificação geral'!I102,""),"")</f>
        <v/>
      </c>
      <c r="EL109" s="254" t="str">
        <f>IFERROR(IF(AND($EJ109="mas",'Classificação geral'!$I102=2),'Classificação geral'!AA102,""),"")</f>
        <v/>
      </c>
      <c r="EM109" s="254" t="str">
        <f>IFERROR(IF(AND($EJ109="mas",'Classificação geral'!$I102=2),'Classificação geral'!AC102,""),"")</f>
        <v/>
      </c>
      <c r="EN109" s="254" t="str">
        <f>IFERROR(IF(AND($EJ109="mas",'Classificação geral'!$I102=2),'Classificação geral'!AD102,""),"")</f>
        <v/>
      </c>
      <c r="EO109" s="254" t="str">
        <f>IFERROR(IF(AND($EJ109="mas",'Classificação geral'!$I102=2),'Classificação geral'!M102,""),"")</f>
        <v/>
      </c>
      <c r="EP109" s="254" t="str">
        <f>IFERROR(IF(AND($EJ109="mas",'Classificação geral'!$I102=2),'Classificação geral'!AH102,""),"")</f>
        <v/>
      </c>
      <c r="EQ109" s="256" t="str">
        <f>IFERROR(RANK(EP109,EP:EP,0)+ COUNTIF($EP$12:EP$12,EP109),"")</f>
        <v/>
      </c>
      <c r="ER109" s="244"/>
      <c r="ES109" s="254" t="str">
        <f>IFERROR(IF(AND('Classificação geral'!$H102="fem",'Classificação geral'!$I102=3,'Classificação geral'!$G102="Tapete"),'Classificação geral'!$A102,""),"")</f>
        <v/>
      </c>
      <c r="ET109" s="254" t="str">
        <f>IFERROR(IF(AND('Classificação geral'!$H102="fem",'Classificação geral'!$I102=3,'Classificação geral'!$G102="Tapete"),'Classificação geral'!$B102,""),"")</f>
        <v/>
      </c>
      <c r="EU109" s="255" t="str">
        <f>IF($ET109='Classificação geral'!$B102,'Classificação geral'!$C102,"")</f>
        <v/>
      </c>
      <c r="EV109" s="255" t="str">
        <f>IF($ET109='Classificação geral'!$B102,'Classificação geral'!$D102,"")</f>
        <v/>
      </c>
      <c r="EW109" s="255" t="str">
        <f>IF($ET109='Classificação geral'!$B102,'Classificação geral'!$H102,"")</f>
        <v/>
      </c>
      <c r="EX109" s="255" t="str">
        <f>IF($EW109='Classificação geral'!$H102,'Classificação geral'!$I102,"")</f>
        <v/>
      </c>
      <c r="EY109" s="255" t="str">
        <f>IF($EX109='Classificação geral'!$I102,'Classificação geral'!$AA102,"")</f>
        <v/>
      </c>
      <c r="EZ109" s="255" t="str">
        <f>IF($EX109='Classificação geral'!$I102,'Classificação geral'!$AC102,"")</f>
        <v/>
      </c>
      <c r="FA109" s="255" t="str">
        <f>IF($EX109='Classificação geral'!$I102,'Classificação geral'!$AD102,"")</f>
        <v/>
      </c>
      <c r="FB109" s="255" t="str">
        <f>IF($EX109='Classificação geral'!$I102,'Classificação geral'!$M102,"")</f>
        <v/>
      </c>
      <c r="FC109" s="255" t="str">
        <f>IF($EX109='Classificação geral'!$I102,'Classificação geral'!$AH102,"")</f>
        <v/>
      </c>
      <c r="FD109" s="256" t="str">
        <f>IFERROR(RANK(FC109,FC:FC,0)+ COUNTIF($FC$12:FC107,FC109),"")</f>
        <v/>
      </c>
      <c r="FE109" s="244"/>
      <c r="FF109" s="254" t="str">
        <f>IFERROR(IF(AND('Classificação geral'!$H102="mas",'Classificação geral'!$I102=3,'Classificação geral'!$G102="Tapete"),'Classificação geral'!$A102,""),"")</f>
        <v/>
      </c>
      <c r="FG109" s="254" t="str">
        <f>IFERROR(IF(AND('Classificação geral'!$H102="mas",'Classificação geral'!$I102=3,'Classificação geral'!$G102="Tapete"),'Classificação geral'!$B102,""),"")</f>
        <v/>
      </c>
      <c r="FH109" s="255" t="str">
        <f>IF($FG109='Classificação geral'!$B102,'Classificação geral'!$C102,"")</f>
        <v/>
      </c>
      <c r="FI109" s="255" t="str">
        <f>IF($FG109='Classificação geral'!$B102,'Classificação geral'!$D102,"")</f>
        <v/>
      </c>
      <c r="FJ109" s="255" t="str">
        <f>IF($FG109='Classificação geral'!$B102,'Classificação geral'!$H102,"")</f>
        <v/>
      </c>
      <c r="FK109" s="254" t="str">
        <f>IFERROR(IF(AND($FJ109="mas",'Classificação geral'!$I102=3),'Classificação geral'!I102,""),"")</f>
        <v/>
      </c>
      <c r="FL109" s="254" t="str">
        <f>IFERROR(IF(AND($FJ109="mas",'Classificação geral'!$I102=3),'Classificação geral'!AA102,""),"")</f>
        <v/>
      </c>
      <c r="FM109" s="254" t="str">
        <f>IFERROR(IF(AND($FJ109="mas",'Classificação geral'!$I102=3),'Classificação geral'!AC102,""),"")</f>
        <v/>
      </c>
      <c r="FN109" s="254" t="str">
        <f>IFERROR(IF(AND($FJ109="mas",'Classificação geral'!$I102=3),'Classificação geral'!AD102,""),"")</f>
        <v/>
      </c>
      <c r="FO109" s="254" t="str">
        <f>IFERROR(IF(AND($FJ109="mas",'Classificação geral'!$I102=3),'Classificação geral'!M102,""),"")</f>
        <v/>
      </c>
      <c r="FP109" s="254" t="str">
        <f>IFERROR(IF(AND($FJ109="mas",'Classificação geral'!$I102=3),'Classificação geral'!AH102,""),"")</f>
        <v/>
      </c>
      <c r="FQ109" s="256" t="str">
        <f>IFERROR(RANK(FP109,FP:FP,0)+ COUNTIF(FP$12:$FP107,FP109),"")</f>
        <v/>
      </c>
    </row>
    <row r="110" spans="1:173" s="230" customFormat="1" ht="24.75" customHeight="1" x14ac:dyDescent="0.4">
      <c r="A110" s="221"/>
      <c r="B110" s="233"/>
      <c r="C110" s="222"/>
      <c r="D110" s="222"/>
      <c r="E110" s="222"/>
      <c r="F110" s="223"/>
      <c r="G110" s="223"/>
      <c r="H110" s="223"/>
      <c r="I110" s="223"/>
      <c r="J110" s="223"/>
      <c r="K110" s="223"/>
      <c r="L110" s="223"/>
      <c r="M110" s="224"/>
      <c r="N110" s="224"/>
      <c r="O110" s="224"/>
      <c r="P110" s="224"/>
      <c r="Q110" s="225"/>
      <c r="R110" s="225"/>
      <c r="S110" s="222"/>
      <c r="T110" s="226"/>
      <c r="U110" s="226"/>
      <c r="V110" s="226"/>
      <c r="W110" s="226"/>
      <c r="X110" s="226"/>
      <c r="Y110" s="226"/>
      <c r="Z110" s="226"/>
      <c r="AA110" s="224"/>
      <c r="AB110" s="221"/>
      <c r="AC110" s="221"/>
      <c r="AD110" s="224"/>
      <c r="AE110" s="222"/>
      <c r="AF110" s="222"/>
      <c r="AG110" s="223"/>
      <c r="AH110" s="223"/>
      <c r="AI110" s="223"/>
      <c r="AJ110" s="223"/>
      <c r="AK110" s="223"/>
      <c r="AL110" s="223"/>
      <c r="AM110" s="223"/>
      <c r="AN110" s="223"/>
      <c r="AO110" s="224"/>
      <c r="AP110" s="224"/>
      <c r="AQ110" s="224"/>
      <c r="AR110" s="224"/>
      <c r="AS110" s="225"/>
      <c r="AT110" s="225"/>
      <c r="AU110" s="223"/>
      <c r="AV110" s="226"/>
      <c r="AW110" s="226"/>
      <c r="AX110" s="226"/>
      <c r="AY110" s="226"/>
      <c r="AZ110" s="226"/>
      <c r="BA110" s="226"/>
      <c r="BB110" s="226"/>
      <c r="BC110" s="224"/>
      <c r="BD110" s="221"/>
      <c r="BE110" s="221"/>
      <c r="BF110" s="233"/>
      <c r="BG110" s="222"/>
      <c r="BH110" s="222"/>
      <c r="BI110" s="225"/>
      <c r="BJ110" s="223"/>
      <c r="BK110" s="223"/>
      <c r="BL110" s="223"/>
      <c r="BM110" s="223"/>
      <c r="BN110" s="223"/>
      <c r="BO110" s="223"/>
      <c r="BP110" s="223"/>
      <c r="BQ110" s="224"/>
      <c r="BR110" s="224"/>
      <c r="BS110" s="224"/>
      <c r="BT110" s="224"/>
      <c r="BU110" s="225"/>
      <c r="BV110" s="225"/>
      <c r="BW110" s="225"/>
      <c r="BX110" s="226"/>
      <c r="BY110" s="226"/>
      <c r="BZ110" s="226"/>
      <c r="CA110" s="226"/>
      <c r="CB110" s="226"/>
      <c r="CC110" s="226"/>
      <c r="CD110" s="226"/>
      <c r="CE110" s="224"/>
      <c r="CF110" s="221"/>
      <c r="CG110" s="221"/>
      <c r="CH110" s="221"/>
      <c r="CI110" s="221"/>
      <c r="CJ110" s="221"/>
      <c r="CK110" s="221"/>
      <c r="CL110" s="221"/>
      <c r="CM110" s="221"/>
      <c r="CN110" s="221"/>
      <c r="CO110" s="221"/>
      <c r="CP110" s="221"/>
      <c r="CQ110" s="221"/>
      <c r="CR110" s="221"/>
      <c r="CS110" s="254" t="str">
        <f>IFERROR(IF(AND('Classificação geral'!$H103="FEM",'Classificação geral'!$I103=1,'Classificação geral'!G103="Tapete"),'Classificação geral'!A103,""),"")</f>
        <v/>
      </c>
      <c r="CT110" s="254" t="str">
        <f>IFERROR(IF(AND('Classificação geral'!$H103="FEM",'Classificação geral'!$I103=1,'Classificação geral'!G103="Tapete"),'Classificação geral'!$B103,""),"")</f>
        <v/>
      </c>
      <c r="CU110" s="255" t="str">
        <f>IF($CT110='Classificação geral'!$B103,'Classificação geral'!$C103,"")</f>
        <v/>
      </c>
      <c r="CV110" s="255" t="str">
        <f>IF($CT110='Classificação geral'!$B103,'Classificação geral'!$D103,"")</f>
        <v/>
      </c>
      <c r="CW110" s="255" t="str">
        <f>IF($CT110='Classificação geral'!$B103,'Classificação geral'!$H103,"")</f>
        <v/>
      </c>
      <c r="CX110" s="255" t="str">
        <f>IF($CW110='Classificação geral'!$H103,'Classificação geral'!$I103,"")</f>
        <v/>
      </c>
      <c r="CY110" s="255" t="str">
        <f>IF($CX110='Classificação geral'!$I103,'Classificação geral'!$AA103,"")</f>
        <v/>
      </c>
      <c r="CZ110" s="255" t="str">
        <f>IF($CX110='Classificação geral'!$I103,'Classificação geral'!$AC103,"")</f>
        <v/>
      </c>
      <c r="DA110" s="255" t="str">
        <f>IF($CX110='Classificação geral'!$I103,'Classificação geral'!$AD103,"")</f>
        <v/>
      </c>
      <c r="DB110" s="255" t="str">
        <f>IF($CX110='Classificação geral'!$I103,'Classificação geral'!$M103,"")</f>
        <v/>
      </c>
      <c r="DC110" s="255" t="str">
        <f>IF($CX110='Classificação geral'!$I103,'Classificação geral'!$AH103,"")</f>
        <v/>
      </c>
      <c r="DD110" s="256" t="str">
        <f>IFERROR(RANK(DC110,DC:DC,0)+ COUNTIF($DC$12:DC109,DC110),"")</f>
        <v/>
      </c>
      <c r="DF110" s="254" t="str">
        <f>IFERROR(IF(AND('Classificação geral'!$H103="mas",'Classificação geral'!$I103=1,'Classificação geral'!$G103="Tapete"),'Classificação geral'!$A103,""),"")</f>
        <v/>
      </c>
      <c r="DG110" s="254" t="str">
        <f>IFERROR(IF(AND('Classificação geral'!$H103="mas",'Classificação geral'!$I103=1,'Classificação geral'!$G103="Tapete"),'Classificação geral'!$B103,""),"")</f>
        <v/>
      </c>
      <c r="DH110" s="255" t="str">
        <f>IF($DG110='Classificação geral'!$B103,'Classificação geral'!$C103,"")</f>
        <v/>
      </c>
      <c r="DI110" s="255" t="str">
        <f>IF($DG110='Classificação geral'!$B103,'Classificação geral'!$D103,"")</f>
        <v/>
      </c>
      <c r="DJ110" s="255" t="str">
        <f>IF($DG110='Classificação geral'!$B103,'Classificação geral'!$H103,"")</f>
        <v/>
      </c>
      <c r="DK110" s="254" t="str">
        <f>IFERROR(IF(AND($DJ110="mas",'Classificação geral'!$I103=1),'Classificação geral'!I103,""),"")</f>
        <v/>
      </c>
      <c r="DL110" s="254" t="str">
        <f>IFERROR(IF(AND($DJ110="mas",'Classificação geral'!$I103=1),'Classificação geral'!AA103,""),"")</f>
        <v/>
      </c>
      <c r="DM110" s="254" t="str">
        <f>IFERROR(IF(AND($DJ110="mas",'Classificação geral'!$I103=1),'Classificação geral'!AC103,""),"")</f>
        <v/>
      </c>
      <c r="DN110" s="254" t="str">
        <f>IFERROR(IF(AND($DJ110="mas",'Classificação geral'!$I103=1),'Classificação geral'!AD103,""),"")</f>
        <v/>
      </c>
      <c r="DO110" s="254" t="str">
        <f>IFERROR(IF(AND($DJ110="mas",'Classificação geral'!$I103=1),'Classificação geral'!M103,""),"")</f>
        <v/>
      </c>
      <c r="DP110" s="254" t="str">
        <f>IFERROR(IF(AND($DJ110="mas",'Classificação geral'!$I103=1),'Classificação geral'!AH103,""),"")</f>
        <v/>
      </c>
      <c r="DQ110" s="256" t="str">
        <f>IFERROR(RANK(DP110,DP:DP,0)+ COUNTIF($DP$12:DP109,DP110),"")</f>
        <v/>
      </c>
      <c r="DS110" s="254" t="str">
        <f>IFERROR(IF(AND('Classificação geral'!$H103="fem",'Classificação geral'!$I103=2,'Classificação geral'!$G103="Tapete"),'Classificação geral'!$A103,""),"")</f>
        <v/>
      </c>
      <c r="DT110" s="254" t="str">
        <f>IFERROR(IF(AND('Classificação geral'!$H103="fem",'Classificação geral'!$I103=2,'Classificação geral'!$G103="Tapete"),'Classificação geral'!$B103,""),"")</f>
        <v/>
      </c>
      <c r="DU110" s="255" t="str">
        <f>IF($DT110='Classificação geral'!$B103,'Classificação geral'!$C103,"")</f>
        <v/>
      </c>
      <c r="DV110" s="255" t="str">
        <f>IF($DT110='Classificação geral'!$B103,'Classificação geral'!$D103,"")</f>
        <v/>
      </c>
      <c r="DW110" s="255" t="str">
        <f>IF($DT110='Classificação geral'!$B103,'Classificação geral'!$H103,"")</f>
        <v/>
      </c>
      <c r="DX110" s="254" t="str">
        <f>IFERROR(IF(AND($DW110="fem",'Classificação geral'!$I103=2),'Classificação geral'!I103,""),"")</f>
        <v/>
      </c>
      <c r="DY110" s="254" t="str">
        <f>IFERROR(IF(AND($DW110="fem",'Classificação geral'!$I103=2),'Classificação geral'!AA103,""),"")</f>
        <v/>
      </c>
      <c r="DZ110" s="254" t="str">
        <f>IFERROR(IF(AND($DW110="fem",'Classificação geral'!$I103=2),'Classificação geral'!AC103,""),"")</f>
        <v/>
      </c>
      <c r="EA110" s="254" t="str">
        <f>IFERROR(IF(AND($DW110="fem",'Classificação geral'!$I103=2),'Classificação geral'!AD103,""),"")</f>
        <v/>
      </c>
      <c r="EB110" s="254" t="str">
        <f>IFERROR(IF(AND($DW110="fem",'Classificação geral'!$I103=2),'Classificação geral'!M103,""),"")</f>
        <v/>
      </c>
      <c r="EC110" s="254" t="str">
        <f>IFERROR(IF(AND($DW110="fem",'Classificação geral'!$I103=2),'Classificação geral'!AH103,""),"")</f>
        <v/>
      </c>
      <c r="ED110" s="256" t="str">
        <f>IFERROR(RANK(EC110,EC:EC,0)+ COUNTIF(EC$12:$EC108,EC110),"")</f>
        <v/>
      </c>
      <c r="EE110" s="244"/>
      <c r="EF110" s="254" t="str">
        <f>IFERROR(IF(AND('Classificação geral'!$H103="mas",'Classificação geral'!$I103=2,'Classificação geral'!$G103="Tapete"),'Classificação geral'!$A103,""),"")</f>
        <v/>
      </c>
      <c r="EG110" s="254" t="str">
        <f>IFERROR(IF(AND('Classificação geral'!$H103="mas",'Classificação geral'!$I103=2,'Classificação geral'!$G103="Tapete"),'Classificação geral'!$B103,""),"")</f>
        <v/>
      </c>
      <c r="EH110" s="255" t="str">
        <f>IF($EG110='Classificação geral'!$B103,'Classificação geral'!$C103,"")</f>
        <v/>
      </c>
      <c r="EI110" s="255" t="str">
        <f>IF($EG110='Classificação geral'!$B103,'Classificação geral'!$D103,"")</f>
        <v/>
      </c>
      <c r="EJ110" s="255" t="str">
        <f>IF($EG110='Classificação geral'!$B103,'Classificação geral'!$H103,"")</f>
        <v/>
      </c>
      <c r="EK110" s="254" t="str">
        <f>IFERROR(IF(AND($EJ110="mas",'Classificação geral'!$I103=2),'Classificação geral'!I103,""),"")</f>
        <v/>
      </c>
      <c r="EL110" s="254" t="str">
        <f>IFERROR(IF(AND($EJ110="mas",'Classificação geral'!$I103=2),'Classificação geral'!AA103,""),"")</f>
        <v/>
      </c>
      <c r="EM110" s="254" t="str">
        <f>IFERROR(IF(AND($EJ110="mas",'Classificação geral'!$I103=2),'Classificação geral'!AC103,""),"")</f>
        <v/>
      </c>
      <c r="EN110" s="254" t="str">
        <f>IFERROR(IF(AND($EJ110="mas",'Classificação geral'!$I103=2),'Classificação geral'!AD103,""),"")</f>
        <v/>
      </c>
      <c r="EO110" s="254" t="str">
        <f>IFERROR(IF(AND($EJ110="mas",'Classificação geral'!$I103=2),'Classificação geral'!M103,""),"")</f>
        <v/>
      </c>
      <c r="EP110" s="254" t="str">
        <f>IFERROR(IF(AND($EJ110="mas",'Classificação geral'!$I103=2),'Classificação geral'!AH103,""),"")</f>
        <v/>
      </c>
      <c r="EQ110" s="256" t="str">
        <f>IFERROR(RANK(EP110,EP:EP,0)+ COUNTIF($EP$12:EP$12,EP110),"")</f>
        <v/>
      </c>
      <c r="ER110" s="244"/>
      <c r="ES110" s="254" t="str">
        <f>IFERROR(IF(AND('Classificação geral'!$H103="fem",'Classificação geral'!$I103=3,'Classificação geral'!$G103="Tapete"),'Classificação geral'!$A103,""),"")</f>
        <v/>
      </c>
      <c r="ET110" s="254" t="str">
        <f>IFERROR(IF(AND('Classificação geral'!$H103="fem",'Classificação geral'!$I103=3,'Classificação geral'!$G103="Tapete"),'Classificação geral'!$B103,""),"")</f>
        <v/>
      </c>
      <c r="EU110" s="255" t="str">
        <f>IF($ET110='Classificação geral'!$B103,'Classificação geral'!$C103,"")</f>
        <v/>
      </c>
      <c r="EV110" s="255" t="str">
        <f>IF($ET110='Classificação geral'!$B103,'Classificação geral'!$D103,"")</f>
        <v/>
      </c>
      <c r="EW110" s="255" t="str">
        <f>IF($ET110='Classificação geral'!$B103,'Classificação geral'!$H103,"")</f>
        <v/>
      </c>
      <c r="EX110" s="255" t="str">
        <f>IF($EW110='Classificação geral'!$H103,'Classificação geral'!$I103,"")</f>
        <v/>
      </c>
      <c r="EY110" s="255" t="str">
        <f>IF($EX110='Classificação geral'!$I103,'Classificação geral'!$AA103,"")</f>
        <v/>
      </c>
      <c r="EZ110" s="255" t="str">
        <f>IF($EX110='Classificação geral'!$I103,'Classificação geral'!$AC103,"")</f>
        <v/>
      </c>
      <c r="FA110" s="255" t="str">
        <f>IF($EX110='Classificação geral'!$I103,'Classificação geral'!$AD103,"")</f>
        <v/>
      </c>
      <c r="FB110" s="255" t="str">
        <f>IF($EX110='Classificação geral'!$I103,'Classificação geral'!$M103,"")</f>
        <v/>
      </c>
      <c r="FC110" s="255" t="str">
        <f>IF($EX110='Classificação geral'!$I103,'Classificação geral'!$AH103,"")</f>
        <v/>
      </c>
      <c r="FD110" s="256" t="str">
        <f>IFERROR(RANK(FC110,FC:FC,0)+ COUNTIF($FC$12:FC108,FC110),"")</f>
        <v/>
      </c>
      <c r="FE110" s="244"/>
      <c r="FF110" s="254" t="str">
        <f>IFERROR(IF(AND('Classificação geral'!$H103="mas",'Classificação geral'!$I103=3,'Classificação geral'!$G103="Tapete"),'Classificação geral'!$A103,""),"")</f>
        <v/>
      </c>
      <c r="FG110" s="254" t="str">
        <f>IFERROR(IF(AND('Classificação geral'!$H103="mas",'Classificação geral'!$I103=3,'Classificação geral'!$G103="Tapete"),'Classificação geral'!$B103,""),"")</f>
        <v/>
      </c>
      <c r="FH110" s="255" t="str">
        <f>IF($FG110='Classificação geral'!$B103,'Classificação geral'!$C103,"")</f>
        <v/>
      </c>
      <c r="FI110" s="255" t="str">
        <f>IF($FG110='Classificação geral'!$B103,'Classificação geral'!$D103,"")</f>
        <v/>
      </c>
      <c r="FJ110" s="255" t="str">
        <f>IF($FG110='Classificação geral'!$B103,'Classificação geral'!$H103,"")</f>
        <v/>
      </c>
      <c r="FK110" s="254" t="str">
        <f>IFERROR(IF(AND($FJ110="mas",'Classificação geral'!$I103=3),'Classificação geral'!I103,""),"")</f>
        <v/>
      </c>
      <c r="FL110" s="254" t="str">
        <f>IFERROR(IF(AND($FJ110="mas",'Classificação geral'!$I103=3),'Classificação geral'!AA103,""),"")</f>
        <v/>
      </c>
      <c r="FM110" s="254" t="str">
        <f>IFERROR(IF(AND($FJ110="mas",'Classificação geral'!$I103=3),'Classificação geral'!AC103,""),"")</f>
        <v/>
      </c>
      <c r="FN110" s="254" t="str">
        <f>IFERROR(IF(AND($FJ110="mas",'Classificação geral'!$I103=3),'Classificação geral'!AD103,""),"")</f>
        <v/>
      </c>
      <c r="FO110" s="254" t="str">
        <f>IFERROR(IF(AND($FJ110="mas",'Classificação geral'!$I103=3),'Classificação geral'!M103,""),"")</f>
        <v/>
      </c>
      <c r="FP110" s="254" t="str">
        <f>IFERROR(IF(AND($FJ110="mas",'Classificação geral'!$I103=3),'Classificação geral'!AH103,""),"")</f>
        <v/>
      </c>
      <c r="FQ110" s="256" t="str">
        <f>IFERROR(RANK(FP110,FP:FP,0)+ COUNTIF(FP$12:$FP108,FP110),"")</f>
        <v/>
      </c>
    </row>
    <row r="111" spans="1:173" s="230" customFormat="1" ht="24.75" customHeight="1" x14ac:dyDescent="0.4">
      <c r="A111" s="221"/>
      <c r="B111" s="233"/>
      <c r="C111" s="222"/>
      <c r="D111" s="222"/>
      <c r="E111" s="222"/>
      <c r="F111" s="223"/>
      <c r="G111" s="223"/>
      <c r="H111" s="223"/>
      <c r="I111" s="223"/>
      <c r="J111" s="223"/>
      <c r="K111" s="223"/>
      <c r="L111" s="223"/>
      <c r="M111" s="224"/>
      <c r="N111" s="224"/>
      <c r="O111" s="224"/>
      <c r="P111" s="224"/>
      <c r="Q111" s="225"/>
      <c r="R111" s="225"/>
      <c r="S111" s="222"/>
      <c r="T111" s="226"/>
      <c r="U111" s="226"/>
      <c r="V111" s="226"/>
      <c r="W111" s="226"/>
      <c r="X111" s="226"/>
      <c r="Y111" s="226"/>
      <c r="Z111" s="226"/>
      <c r="AA111" s="224"/>
      <c r="AB111" s="221"/>
      <c r="AC111" s="221"/>
      <c r="AD111" s="224"/>
      <c r="AE111" s="222"/>
      <c r="AF111" s="222"/>
      <c r="AG111" s="223"/>
      <c r="AH111" s="223"/>
      <c r="AI111" s="223"/>
      <c r="AJ111" s="223"/>
      <c r="AK111" s="223"/>
      <c r="AL111" s="223"/>
      <c r="AM111" s="223"/>
      <c r="AN111" s="223"/>
      <c r="AO111" s="224"/>
      <c r="AP111" s="224"/>
      <c r="AQ111" s="224"/>
      <c r="AR111" s="224"/>
      <c r="AS111" s="225"/>
      <c r="AT111" s="225"/>
      <c r="AU111" s="223"/>
      <c r="AV111" s="226"/>
      <c r="AW111" s="226"/>
      <c r="AX111" s="226"/>
      <c r="AY111" s="226"/>
      <c r="AZ111" s="226"/>
      <c r="BA111" s="226"/>
      <c r="BB111" s="226"/>
      <c r="BC111" s="224"/>
      <c r="BD111" s="221"/>
      <c r="BE111" s="221"/>
      <c r="BF111" s="233"/>
      <c r="BG111" s="222"/>
      <c r="BH111" s="222"/>
      <c r="BI111" s="225"/>
      <c r="BJ111" s="223"/>
      <c r="BK111" s="223"/>
      <c r="BL111" s="223"/>
      <c r="BM111" s="223"/>
      <c r="BN111" s="223"/>
      <c r="BO111" s="223"/>
      <c r="BP111" s="223"/>
      <c r="BQ111" s="224"/>
      <c r="BR111" s="224"/>
      <c r="BS111" s="224"/>
      <c r="BT111" s="224"/>
      <c r="BU111" s="225"/>
      <c r="BV111" s="225"/>
      <c r="BW111" s="225"/>
      <c r="BX111" s="226"/>
      <c r="BY111" s="226"/>
      <c r="BZ111" s="226"/>
      <c r="CA111" s="226"/>
      <c r="CB111" s="226"/>
      <c r="CC111" s="226"/>
      <c r="CD111" s="226"/>
      <c r="CE111" s="224"/>
      <c r="CF111" s="221"/>
      <c r="CG111" s="221"/>
      <c r="CH111" s="221"/>
      <c r="CI111" s="221"/>
      <c r="CJ111" s="221"/>
      <c r="CK111" s="221"/>
      <c r="CL111" s="221"/>
      <c r="CM111" s="221"/>
      <c r="CN111" s="221"/>
      <c r="CO111" s="221"/>
      <c r="CP111" s="221"/>
      <c r="CQ111" s="221"/>
      <c r="CR111" s="221"/>
      <c r="CS111" s="254" t="str">
        <f>IFERROR(IF(AND('Classificação geral'!$H104="FEM",'Classificação geral'!$I104=1,'Classificação geral'!G104="Tapete"),'Classificação geral'!A104,""),"")</f>
        <v/>
      </c>
      <c r="CT111" s="254" t="str">
        <f>IFERROR(IF(AND('Classificação geral'!$H104="FEM",'Classificação geral'!$I104=1,'Classificação geral'!G104="Tapete"),'Classificação geral'!$B104,""),"")</f>
        <v/>
      </c>
      <c r="CU111" s="255" t="str">
        <f>IF($CT111='Classificação geral'!$B104,'Classificação geral'!$C104,"")</f>
        <v/>
      </c>
      <c r="CV111" s="255" t="str">
        <f>IF($CT111='Classificação geral'!$B104,'Classificação geral'!$D104,"")</f>
        <v/>
      </c>
      <c r="CW111" s="255" t="str">
        <f>IF($CT111='Classificação geral'!$B104,'Classificação geral'!$H104,"")</f>
        <v/>
      </c>
      <c r="CX111" s="255" t="str">
        <f>IF($CW111='Classificação geral'!$H104,'Classificação geral'!$I104,"")</f>
        <v/>
      </c>
      <c r="CY111" s="255" t="str">
        <f>IF($CX111='Classificação geral'!$I104,'Classificação geral'!$AA104,"")</f>
        <v/>
      </c>
      <c r="CZ111" s="255" t="str">
        <f>IF($CX111='Classificação geral'!$I104,'Classificação geral'!$AC104,"")</f>
        <v/>
      </c>
      <c r="DA111" s="255" t="str">
        <f>IF($CX111='Classificação geral'!$I104,'Classificação geral'!$AD104,"")</f>
        <v/>
      </c>
      <c r="DB111" s="255" t="str">
        <f>IF($CX111='Classificação geral'!$I104,'Classificação geral'!$M104,"")</f>
        <v/>
      </c>
      <c r="DC111" s="255" t="str">
        <f>IF($CX111='Classificação geral'!$I104,'Classificação geral'!$AH104,"")</f>
        <v/>
      </c>
      <c r="DD111" s="256" t="str">
        <f>IFERROR(RANK(DC111,DC:DC,0)+ COUNTIF($DC$12:DC110,DC111),"")</f>
        <v/>
      </c>
      <c r="DF111" s="254" t="str">
        <f>IFERROR(IF(AND('Classificação geral'!$H104="mas",'Classificação geral'!$I104=1,'Classificação geral'!$G104="Tapete"),'Classificação geral'!$A104,""),"")</f>
        <v/>
      </c>
      <c r="DG111" s="254" t="str">
        <f>IFERROR(IF(AND('Classificação geral'!$H104="mas",'Classificação geral'!$I104=1,'Classificação geral'!$G104="Tapete"),'Classificação geral'!$B104,""),"")</f>
        <v/>
      </c>
      <c r="DH111" s="255" t="str">
        <f>IF($DG111='Classificação geral'!$B104,'Classificação geral'!$C104,"")</f>
        <v/>
      </c>
      <c r="DI111" s="255" t="str">
        <f>IF($DG111='Classificação geral'!$B104,'Classificação geral'!$D104,"")</f>
        <v/>
      </c>
      <c r="DJ111" s="255" t="str">
        <f>IF($DG111='Classificação geral'!$B104,'Classificação geral'!$H104,"")</f>
        <v/>
      </c>
      <c r="DK111" s="254" t="str">
        <f>IFERROR(IF(AND($DJ111="mas",'Classificação geral'!$I104=1),'Classificação geral'!I104,""),"")</f>
        <v/>
      </c>
      <c r="DL111" s="254" t="str">
        <f>IFERROR(IF(AND($DJ111="mas",'Classificação geral'!$I104=1),'Classificação geral'!AA104,""),"")</f>
        <v/>
      </c>
      <c r="DM111" s="254" t="str">
        <f>IFERROR(IF(AND($DJ111="mas",'Classificação geral'!$I104=1),'Classificação geral'!AC104,""),"")</f>
        <v/>
      </c>
      <c r="DN111" s="254" t="str">
        <f>IFERROR(IF(AND($DJ111="mas",'Classificação geral'!$I104=1),'Classificação geral'!AD104,""),"")</f>
        <v/>
      </c>
      <c r="DO111" s="254" t="str">
        <f>IFERROR(IF(AND($DJ111="mas",'Classificação geral'!$I104=1),'Classificação geral'!M104,""),"")</f>
        <v/>
      </c>
      <c r="DP111" s="254" t="str">
        <f>IFERROR(IF(AND($DJ111="mas",'Classificação geral'!$I104=1),'Classificação geral'!AH104,""),"")</f>
        <v/>
      </c>
      <c r="DQ111" s="256" t="str">
        <f>IFERROR(RANK(DP111,DP:DP,0)+ COUNTIF($DP$12:DP110,DP111),"")</f>
        <v/>
      </c>
      <c r="DS111" s="254" t="str">
        <f>IFERROR(IF(AND('Classificação geral'!$H104="fem",'Classificação geral'!$I104=2,'Classificação geral'!$G104="Tapete"),'Classificação geral'!$A104,""),"")</f>
        <v/>
      </c>
      <c r="DT111" s="254" t="str">
        <f>IFERROR(IF(AND('Classificação geral'!$H104="fem",'Classificação geral'!$I104=2,'Classificação geral'!$G104="Tapete"),'Classificação geral'!$B104,""),"")</f>
        <v/>
      </c>
      <c r="DU111" s="255" t="str">
        <f>IF($DT111='Classificação geral'!$B104,'Classificação geral'!$C104,"")</f>
        <v/>
      </c>
      <c r="DV111" s="255" t="str">
        <f>IF($DT111='Classificação geral'!$B104,'Classificação geral'!$D104,"")</f>
        <v/>
      </c>
      <c r="DW111" s="255" t="str">
        <f>IF($DT111='Classificação geral'!$B104,'Classificação geral'!$H104,"")</f>
        <v/>
      </c>
      <c r="DX111" s="254" t="str">
        <f>IFERROR(IF(AND($DW111="fem",'Classificação geral'!$I104=2),'Classificação geral'!I104,""),"")</f>
        <v/>
      </c>
      <c r="DY111" s="254" t="str">
        <f>IFERROR(IF(AND($DW111="fem",'Classificação geral'!$I104=2),'Classificação geral'!AA104,""),"")</f>
        <v/>
      </c>
      <c r="DZ111" s="254" t="str">
        <f>IFERROR(IF(AND($DW111="fem",'Classificação geral'!$I104=2),'Classificação geral'!AC104,""),"")</f>
        <v/>
      </c>
      <c r="EA111" s="254" t="str">
        <f>IFERROR(IF(AND($DW111="fem",'Classificação geral'!$I104=2),'Classificação geral'!AD104,""),"")</f>
        <v/>
      </c>
      <c r="EB111" s="254" t="str">
        <f>IFERROR(IF(AND($DW111="fem",'Classificação geral'!$I104=2),'Classificação geral'!M104,""),"")</f>
        <v/>
      </c>
      <c r="EC111" s="254" t="str">
        <f>IFERROR(IF(AND($DW111="fem",'Classificação geral'!$I104=2),'Classificação geral'!AH104,""),"")</f>
        <v/>
      </c>
      <c r="ED111" s="256" t="str">
        <f>IFERROR(RANK(EC111,EC:EC,0)+ COUNTIF(EC$12:$EC109,EC111),"")</f>
        <v/>
      </c>
      <c r="EE111" s="244"/>
      <c r="EF111" s="254" t="str">
        <f>IFERROR(IF(AND('Classificação geral'!$H104="mas",'Classificação geral'!$I104=2,'Classificação geral'!$G104="Tapete"),'Classificação geral'!$A104,""),"")</f>
        <v/>
      </c>
      <c r="EG111" s="254" t="str">
        <f>IFERROR(IF(AND('Classificação geral'!$H104="mas",'Classificação geral'!$I104=2,'Classificação geral'!$G104="Tapete"),'Classificação geral'!$B104,""),"")</f>
        <v/>
      </c>
      <c r="EH111" s="255" t="str">
        <f>IF($EG111='Classificação geral'!$B104,'Classificação geral'!$C104,"")</f>
        <v/>
      </c>
      <c r="EI111" s="255" t="str">
        <f>IF($EG111='Classificação geral'!$B104,'Classificação geral'!$D104,"")</f>
        <v/>
      </c>
      <c r="EJ111" s="255" t="str">
        <f>IF($EG111='Classificação geral'!$B104,'Classificação geral'!$H104,"")</f>
        <v/>
      </c>
      <c r="EK111" s="254" t="str">
        <f>IFERROR(IF(AND($EJ111="mas",'Classificação geral'!$I104=2),'Classificação geral'!I104,""),"")</f>
        <v/>
      </c>
      <c r="EL111" s="254" t="str">
        <f>IFERROR(IF(AND($EJ111="mas",'Classificação geral'!$I104=2),'Classificação geral'!AA104,""),"")</f>
        <v/>
      </c>
      <c r="EM111" s="254" t="str">
        <f>IFERROR(IF(AND($EJ111="mas",'Classificação geral'!$I104=2),'Classificação geral'!AC104,""),"")</f>
        <v/>
      </c>
      <c r="EN111" s="254" t="str">
        <f>IFERROR(IF(AND($EJ111="mas",'Classificação geral'!$I104=2),'Classificação geral'!AD104,""),"")</f>
        <v/>
      </c>
      <c r="EO111" s="254" t="str">
        <f>IFERROR(IF(AND($EJ111="mas",'Classificação geral'!$I104=2),'Classificação geral'!M104,""),"")</f>
        <v/>
      </c>
      <c r="EP111" s="254" t="str">
        <f>IFERROR(IF(AND($EJ111="mas",'Classificação geral'!$I104=2),'Classificação geral'!AH104,""),"")</f>
        <v/>
      </c>
      <c r="EQ111" s="256" t="str">
        <f>IFERROR(RANK(EP111,EP:EP,0)+ COUNTIF($EP$12:EP$12,EP111),"")</f>
        <v/>
      </c>
      <c r="ER111" s="244"/>
      <c r="ES111" s="254" t="str">
        <f>IFERROR(IF(AND('Classificação geral'!$H104="fem",'Classificação geral'!$I104=3,'Classificação geral'!$G104="Tapete"),'Classificação geral'!$A104,""),"")</f>
        <v/>
      </c>
      <c r="ET111" s="254" t="str">
        <f>IFERROR(IF(AND('Classificação geral'!$H104="fem",'Classificação geral'!$I104=3,'Classificação geral'!$G104="Tapete"),'Classificação geral'!$B104,""),"")</f>
        <v/>
      </c>
      <c r="EU111" s="255" t="str">
        <f>IF($ET111='Classificação geral'!$B104,'Classificação geral'!$C104,"")</f>
        <v/>
      </c>
      <c r="EV111" s="255" t="str">
        <f>IF($ET111='Classificação geral'!$B104,'Classificação geral'!$D104,"")</f>
        <v/>
      </c>
      <c r="EW111" s="255" t="str">
        <f>IF($ET111='Classificação geral'!$B104,'Classificação geral'!$H104,"")</f>
        <v/>
      </c>
      <c r="EX111" s="255" t="str">
        <f>IF($EW111='Classificação geral'!$H104,'Classificação geral'!$I104,"")</f>
        <v/>
      </c>
      <c r="EY111" s="255" t="str">
        <f>IF($EX111='Classificação geral'!$I104,'Classificação geral'!$AA104,"")</f>
        <v/>
      </c>
      <c r="EZ111" s="255" t="str">
        <f>IF($EX111='Classificação geral'!$I104,'Classificação geral'!$AC104,"")</f>
        <v/>
      </c>
      <c r="FA111" s="255" t="str">
        <f>IF($EX111='Classificação geral'!$I104,'Classificação geral'!$AD104,"")</f>
        <v/>
      </c>
      <c r="FB111" s="255" t="str">
        <f>IF($EX111='Classificação geral'!$I104,'Classificação geral'!$M104,"")</f>
        <v/>
      </c>
      <c r="FC111" s="255" t="str">
        <f>IF($EX111='Classificação geral'!$I104,'Classificação geral'!$AH104,"")</f>
        <v/>
      </c>
      <c r="FD111" s="256" t="str">
        <f>IFERROR(RANK(FC111,FC:FC,0)+ COUNTIF($FC$12:FC109,FC111),"")</f>
        <v/>
      </c>
      <c r="FE111" s="244"/>
      <c r="FF111" s="254" t="str">
        <f>IFERROR(IF(AND('Classificação geral'!$H104="mas",'Classificação geral'!$I104=3,'Classificação geral'!$G104="Tapete"),'Classificação geral'!$A104,""),"")</f>
        <v/>
      </c>
      <c r="FG111" s="254" t="str">
        <f>IFERROR(IF(AND('Classificação geral'!$H104="mas",'Classificação geral'!$I104=3,'Classificação geral'!$G104="Tapete"),'Classificação geral'!$B104,""),"")</f>
        <v/>
      </c>
      <c r="FH111" s="255" t="str">
        <f>IF($FG111='Classificação geral'!$B104,'Classificação geral'!$C104,"")</f>
        <v/>
      </c>
      <c r="FI111" s="255" t="str">
        <f>IF($FG111='Classificação geral'!$B104,'Classificação geral'!$D104,"")</f>
        <v/>
      </c>
      <c r="FJ111" s="255" t="str">
        <f>IF($FG111='Classificação geral'!$B104,'Classificação geral'!$H104,"")</f>
        <v/>
      </c>
      <c r="FK111" s="254" t="str">
        <f>IFERROR(IF(AND($FJ111="mas",'Classificação geral'!$I104=3),'Classificação geral'!I104,""),"")</f>
        <v/>
      </c>
      <c r="FL111" s="254" t="str">
        <f>IFERROR(IF(AND($FJ111="mas",'Classificação geral'!$I104=3),'Classificação geral'!AA104,""),"")</f>
        <v/>
      </c>
      <c r="FM111" s="254" t="str">
        <f>IFERROR(IF(AND($FJ111="mas",'Classificação geral'!$I104=3),'Classificação geral'!AC104,""),"")</f>
        <v/>
      </c>
      <c r="FN111" s="254" t="str">
        <f>IFERROR(IF(AND($FJ111="mas",'Classificação geral'!$I104=3),'Classificação geral'!AD104,""),"")</f>
        <v/>
      </c>
      <c r="FO111" s="254" t="str">
        <f>IFERROR(IF(AND($FJ111="mas",'Classificação geral'!$I104=3),'Classificação geral'!M104,""),"")</f>
        <v/>
      </c>
      <c r="FP111" s="254" t="str">
        <f>IFERROR(IF(AND($FJ111="mas",'Classificação geral'!$I104=3),'Classificação geral'!AH104,""),"")</f>
        <v/>
      </c>
      <c r="FQ111" s="256" t="str">
        <f>IFERROR(RANK(FP111,FP:FP,0)+ COUNTIF(FP$12:$FP109,FP111),"")</f>
        <v/>
      </c>
    </row>
    <row r="112" spans="1:173" s="230" customFormat="1" ht="24.75" customHeight="1" x14ac:dyDescent="0.4">
      <c r="A112" s="221"/>
      <c r="B112" s="233"/>
      <c r="C112" s="222"/>
      <c r="D112" s="222"/>
      <c r="E112" s="222"/>
      <c r="F112" s="223"/>
      <c r="G112" s="223"/>
      <c r="H112" s="223"/>
      <c r="I112" s="223"/>
      <c r="J112" s="223"/>
      <c r="K112" s="223"/>
      <c r="L112" s="223"/>
      <c r="M112" s="224"/>
      <c r="N112" s="224"/>
      <c r="O112" s="224"/>
      <c r="P112" s="224"/>
      <c r="Q112" s="225"/>
      <c r="R112" s="225"/>
      <c r="S112" s="222"/>
      <c r="T112" s="226"/>
      <c r="U112" s="226"/>
      <c r="V112" s="226"/>
      <c r="W112" s="226"/>
      <c r="X112" s="226"/>
      <c r="Y112" s="226"/>
      <c r="Z112" s="226"/>
      <c r="AA112" s="224"/>
      <c r="AB112" s="221"/>
      <c r="AC112" s="221"/>
      <c r="AD112" s="224"/>
      <c r="AE112" s="222"/>
      <c r="AF112" s="222"/>
      <c r="AG112" s="223"/>
      <c r="AH112" s="223"/>
      <c r="AI112" s="223"/>
      <c r="AJ112" s="223"/>
      <c r="AK112" s="223"/>
      <c r="AL112" s="223"/>
      <c r="AM112" s="223"/>
      <c r="AN112" s="223"/>
      <c r="AO112" s="224"/>
      <c r="AP112" s="224"/>
      <c r="AQ112" s="224"/>
      <c r="AR112" s="224"/>
      <c r="AS112" s="225"/>
      <c r="AT112" s="225"/>
      <c r="AU112" s="223"/>
      <c r="AV112" s="226"/>
      <c r="AW112" s="226"/>
      <c r="AX112" s="226"/>
      <c r="AY112" s="226"/>
      <c r="AZ112" s="226"/>
      <c r="BA112" s="226"/>
      <c r="BB112" s="226"/>
      <c r="BC112" s="224"/>
      <c r="BD112" s="221"/>
      <c r="BE112" s="221"/>
      <c r="BF112" s="233"/>
      <c r="BG112" s="222"/>
      <c r="BH112" s="222"/>
      <c r="BI112" s="225"/>
      <c r="BJ112" s="223"/>
      <c r="BK112" s="223"/>
      <c r="BL112" s="223"/>
      <c r="BM112" s="223"/>
      <c r="BN112" s="223"/>
      <c r="BO112" s="223"/>
      <c r="BP112" s="223"/>
      <c r="BQ112" s="224"/>
      <c r="BR112" s="224"/>
      <c r="BS112" s="224"/>
      <c r="BT112" s="224"/>
      <c r="BU112" s="225"/>
      <c r="BV112" s="225"/>
      <c r="BW112" s="225"/>
      <c r="BX112" s="226"/>
      <c r="BY112" s="226"/>
      <c r="BZ112" s="226"/>
      <c r="CA112" s="226"/>
      <c r="CB112" s="226"/>
      <c r="CC112" s="226"/>
      <c r="CD112" s="226"/>
      <c r="CE112" s="224"/>
      <c r="CF112" s="221"/>
      <c r="CG112" s="221"/>
      <c r="CH112" s="221"/>
      <c r="CI112" s="221"/>
      <c r="CJ112" s="221"/>
      <c r="CK112" s="221"/>
      <c r="CL112" s="221"/>
      <c r="CM112" s="221"/>
      <c r="CN112" s="221"/>
      <c r="CO112" s="221"/>
      <c r="CP112" s="221"/>
      <c r="CQ112" s="221"/>
      <c r="CR112" s="221"/>
      <c r="CS112" s="254" t="str">
        <f>IFERROR(IF(AND('Classificação geral'!$H105="FEM",'Classificação geral'!$I105=1,'Classificação geral'!G105="Tapete"),'Classificação geral'!A105,""),"")</f>
        <v/>
      </c>
      <c r="CT112" s="254" t="str">
        <f>IFERROR(IF(AND('Classificação geral'!$H105="FEM",'Classificação geral'!$I105=1,'Classificação geral'!G105="Tapete"),'Classificação geral'!$B105,""),"")</f>
        <v/>
      </c>
      <c r="CU112" s="255" t="str">
        <f>IF($CT112='Classificação geral'!$B105,'Classificação geral'!$C105,"")</f>
        <v/>
      </c>
      <c r="CV112" s="255" t="str">
        <f>IF($CT112='Classificação geral'!$B105,'Classificação geral'!$D105,"")</f>
        <v/>
      </c>
      <c r="CW112" s="255" t="str">
        <f>IF($CT112='Classificação geral'!$B105,'Classificação geral'!$H105,"")</f>
        <v/>
      </c>
      <c r="CX112" s="255" t="str">
        <f>IF($CW112='Classificação geral'!$H105,'Classificação geral'!$I105,"")</f>
        <v/>
      </c>
      <c r="CY112" s="255" t="str">
        <f>IF($CX112='Classificação geral'!$I105,'Classificação geral'!$AA105,"")</f>
        <v/>
      </c>
      <c r="CZ112" s="255" t="str">
        <f>IF($CX112='Classificação geral'!$I105,'Classificação geral'!$AC105,"")</f>
        <v/>
      </c>
      <c r="DA112" s="255" t="str">
        <f>IF($CX112='Classificação geral'!$I105,'Classificação geral'!$AD105,"")</f>
        <v/>
      </c>
      <c r="DB112" s="255" t="str">
        <f>IF($CX112='Classificação geral'!$I105,'Classificação geral'!$M105,"")</f>
        <v/>
      </c>
      <c r="DC112" s="255" t="str">
        <f>IF($CX112='Classificação geral'!$I105,'Classificação geral'!$AH105,"")</f>
        <v/>
      </c>
      <c r="DD112" s="256" t="str">
        <f>IFERROR(RANK(DC112,DC:DC,0)+ COUNTIF($DC$12:DC111,DC112),"")</f>
        <v/>
      </c>
      <c r="DF112" s="254" t="str">
        <f>IFERROR(IF(AND('Classificação geral'!$H105="mas",'Classificação geral'!$I105=1,'Classificação geral'!$G105="Tapete"),'Classificação geral'!$A105,""),"")</f>
        <v/>
      </c>
      <c r="DG112" s="254" t="str">
        <f>IFERROR(IF(AND('Classificação geral'!$H105="mas",'Classificação geral'!$I105=1,'Classificação geral'!$G105="Tapete"),'Classificação geral'!$B105,""),"")</f>
        <v/>
      </c>
      <c r="DH112" s="255" t="str">
        <f>IF($DG112='Classificação geral'!$B105,'Classificação geral'!$C105,"")</f>
        <v/>
      </c>
      <c r="DI112" s="255" t="str">
        <f>IF($DG112='Classificação geral'!$B105,'Classificação geral'!$D105,"")</f>
        <v/>
      </c>
      <c r="DJ112" s="255" t="str">
        <f>IF($DG112='Classificação geral'!$B105,'Classificação geral'!$H105,"")</f>
        <v/>
      </c>
      <c r="DK112" s="254" t="str">
        <f>IFERROR(IF(AND($DJ112="mas",'Classificação geral'!$I105=1),'Classificação geral'!I105,""),"")</f>
        <v/>
      </c>
      <c r="DL112" s="254" t="str">
        <f>IFERROR(IF(AND($DJ112="mas",'Classificação geral'!$I105=1),'Classificação geral'!AA105,""),"")</f>
        <v/>
      </c>
      <c r="DM112" s="254" t="str">
        <f>IFERROR(IF(AND($DJ112="mas",'Classificação geral'!$I105=1),'Classificação geral'!AC105,""),"")</f>
        <v/>
      </c>
      <c r="DN112" s="254" t="str">
        <f>IFERROR(IF(AND($DJ112="mas",'Classificação geral'!$I105=1),'Classificação geral'!AD105,""),"")</f>
        <v/>
      </c>
      <c r="DO112" s="254" t="str">
        <f>IFERROR(IF(AND($DJ112="mas",'Classificação geral'!$I105=1),'Classificação geral'!M105,""),"")</f>
        <v/>
      </c>
      <c r="DP112" s="254" t="str">
        <f>IFERROR(IF(AND($DJ112="mas",'Classificação geral'!$I105=1),'Classificação geral'!AH105,""),"")</f>
        <v/>
      </c>
      <c r="DQ112" s="256" t="str">
        <f>IFERROR(RANK(DP112,DP:DP,0)+ COUNTIF($DP$12:DP111,DP112),"")</f>
        <v/>
      </c>
      <c r="DS112" s="254" t="str">
        <f>IFERROR(IF(AND('Classificação geral'!$H105="fem",'Classificação geral'!$I105=2,'Classificação geral'!$G105="Tapete"),'Classificação geral'!$A105,""),"")</f>
        <v/>
      </c>
      <c r="DT112" s="254" t="str">
        <f>IFERROR(IF(AND('Classificação geral'!$H105="fem",'Classificação geral'!$I105=2,'Classificação geral'!$G105="Tapete"),'Classificação geral'!$B105,""),"")</f>
        <v/>
      </c>
      <c r="DU112" s="255" t="str">
        <f>IF($DT112='Classificação geral'!$B105,'Classificação geral'!$C105,"")</f>
        <v/>
      </c>
      <c r="DV112" s="255" t="str">
        <f>IF($DT112='Classificação geral'!$B105,'Classificação geral'!$D105,"")</f>
        <v/>
      </c>
      <c r="DW112" s="255" t="str">
        <f>IF($DT112='Classificação geral'!$B105,'Classificação geral'!$H105,"")</f>
        <v/>
      </c>
      <c r="DX112" s="254" t="str">
        <f>IFERROR(IF(AND($DW112="fem",'Classificação geral'!$I105=2),'Classificação geral'!I105,""),"")</f>
        <v/>
      </c>
      <c r="DY112" s="254" t="str">
        <f>IFERROR(IF(AND($DW112="fem",'Classificação geral'!$I105=2),'Classificação geral'!AA105,""),"")</f>
        <v/>
      </c>
      <c r="DZ112" s="254" t="str">
        <f>IFERROR(IF(AND($DW112="fem",'Classificação geral'!$I105=2),'Classificação geral'!AC105,""),"")</f>
        <v/>
      </c>
      <c r="EA112" s="254" t="str">
        <f>IFERROR(IF(AND($DW112="fem",'Classificação geral'!$I105=2),'Classificação geral'!AD105,""),"")</f>
        <v/>
      </c>
      <c r="EB112" s="254" t="str">
        <f>IFERROR(IF(AND($DW112="fem",'Classificação geral'!$I105=2),'Classificação geral'!M105,""),"")</f>
        <v/>
      </c>
      <c r="EC112" s="254" t="str">
        <f>IFERROR(IF(AND($DW112="fem",'Classificação geral'!$I105=2),'Classificação geral'!AH105,""),"")</f>
        <v/>
      </c>
      <c r="ED112" s="256" t="str">
        <f>IFERROR(RANK(EC112,EC:EC,0)+ COUNTIF(EC$12:$EC110,EC112),"")</f>
        <v/>
      </c>
      <c r="EE112" s="244"/>
      <c r="EF112" s="254" t="str">
        <f>IFERROR(IF(AND('Classificação geral'!$H105="mas",'Classificação geral'!$I105=2,'Classificação geral'!$G105="Tapete"),'Classificação geral'!$A105,""),"")</f>
        <v/>
      </c>
      <c r="EG112" s="254" t="str">
        <f>IFERROR(IF(AND('Classificação geral'!$H105="mas",'Classificação geral'!$I105=2,'Classificação geral'!$G105="Tapete"),'Classificação geral'!$B105,""),"")</f>
        <v/>
      </c>
      <c r="EH112" s="255" t="str">
        <f>IF($EG112='Classificação geral'!$B105,'Classificação geral'!$C105,"")</f>
        <v/>
      </c>
      <c r="EI112" s="255" t="str">
        <f>IF($EG112='Classificação geral'!$B105,'Classificação geral'!$D105,"")</f>
        <v/>
      </c>
      <c r="EJ112" s="255" t="str">
        <f>IF($EG112='Classificação geral'!$B105,'Classificação geral'!$H105,"")</f>
        <v/>
      </c>
      <c r="EK112" s="254" t="str">
        <f>IFERROR(IF(AND($EJ112="mas",'Classificação geral'!$I105=2),'Classificação geral'!I105,""),"")</f>
        <v/>
      </c>
      <c r="EL112" s="254" t="str">
        <f>IFERROR(IF(AND($EJ112="mas",'Classificação geral'!$I105=2),'Classificação geral'!AA105,""),"")</f>
        <v/>
      </c>
      <c r="EM112" s="254" t="str">
        <f>IFERROR(IF(AND($EJ112="mas",'Classificação geral'!$I105=2),'Classificação geral'!AC105,""),"")</f>
        <v/>
      </c>
      <c r="EN112" s="254" t="str">
        <f>IFERROR(IF(AND($EJ112="mas",'Classificação geral'!$I105=2),'Classificação geral'!AD105,""),"")</f>
        <v/>
      </c>
      <c r="EO112" s="254" t="str">
        <f>IFERROR(IF(AND($EJ112="mas",'Classificação geral'!$I105=2),'Classificação geral'!M105,""),"")</f>
        <v/>
      </c>
      <c r="EP112" s="254" t="str">
        <f>IFERROR(IF(AND($EJ112="mas",'Classificação geral'!$I105=2),'Classificação geral'!AH105,""),"")</f>
        <v/>
      </c>
      <c r="EQ112" s="256" t="str">
        <f>IFERROR(RANK(EP112,EP:EP,0)+ COUNTIF($EP$12:EP$12,EP112),"")</f>
        <v/>
      </c>
      <c r="ER112" s="244"/>
      <c r="ES112" s="254" t="str">
        <f>IFERROR(IF(AND('Classificação geral'!$H105="fem",'Classificação geral'!$I105=3,'Classificação geral'!$G105="Tapete"),'Classificação geral'!$A105,""),"")</f>
        <v/>
      </c>
      <c r="ET112" s="254" t="str">
        <f>IFERROR(IF(AND('Classificação geral'!$H105="fem",'Classificação geral'!$I105=3,'Classificação geral'!$G105="Tapete"),'Classificação geral'!$B105,""),"")</f>
        <v/>
      </c>
      <c r="EU112" s="255" t="str">
        <f>IF($ET112='Classificação geral'!$B105,'Classificação geral'!$C105,"")</f>
        <v/>
      </c>
      <c r="EV112" s="255" t="str">
        <f>IF($ET112='Classificação geral'!$B105,'Classificação geral'!$D105,"")</f>
        <v/>
      </c>
      <c r="EW112" s="255" t="str">
        <f>IF($ET112='Classificação geral'!$B105,'Classificação geral'!$H105,"")</f>
        <v/>
      </c>
      <c r="EX112" s="255" t="str">
        <f>IF($EW112='Classificação geral'!$H105,'Classificação geral'!$I105,"")</f>
        <v/>
      </c>
      <c r="EY112" s="255" t="str">
        <f>IF($EX112='Classificação geral'!$I105,'Classificação geral'!$AA105,"")</f>
        <v/>
      </c>
      <c r="EZ112" s="255" t="str">
        <f>IF($EX112='Classificação geral'!$I105,'Classificação geral'!$AC105,"")</f>
        <v/>
      </c>
      <c r="FA112" s="255" t="str">
        <f>IF($EX112='Classificação geral'!$I105,'Classificação geral'!$AD105,"")</f>
        <v/>
      </c>
      <c r="FB112" s="255" t="str">
        <f>IF($EX112='Classificação geral'!$I105,'Classificação geral'!$M105,"")</f>
        <v/>
      </c>
      <c r="FC112" s="255" t="str">
        <f>IF($EX112='Classificação geral'!$I105,'Classificação geral'!$AH105,"")</f>
        <v/>
      </c>
      <c r="FD112" s="256" t="str">
        <f>IFERROR(RANK(FC112,FC:FC,0)+ COUNTIF($FC$12:FC110,FC112),"")</f>
        <v/>
      </c>
      <c r="FE112" s="244"/>
      <c r="FF112" s="254" t="str">
        <f>IFERROR(IF(AND('Classificação geral'!$H105="mas",'Classificação geral'!$I105=3,'Classificação geral'!$G105="Tapete"),'Classificação geral'!$A105,""),"")</f>
        <v/>
      </c>
      <c r="FG112" s="254" t="str">
        <f>IFERROR(IF(AND('Classificação geral'!$H105="mas",'Classificação geral'!$I105=3,'Classificação geral'!$G105="Tapete"),'Classificação geral'!$B105,""),"")</f>
        <v/>
      </c>
      <c r="FH112" s="255" t="str">
        <f>IF($FG112='Classificação geral'!$B105,'Classificação geral'!$C105,"")</f>
        <v/>
      </c>
      <c r="FI112" s="255" t="str">
        <f>IF($FG112='Classificação geral'!$B105,'Classificação geral'!$D105,"")</f>
        <v/>
      </c>
      <c r="FJ112" s="255" t="str">
        <f>IF($FG112='Classificação geral'!$B105,'Classificação geral'!$H105,"")</f>
        <v/>
      </c>
      <c r="FK112" s="254" t="str">
        <f>IFERROR(IF(AND($FJ112="mas",'Classificação geral'!$I105=3),'Classificação geral'!I105,""),"")</f>
        <v/>
      </c>
      <c r="FL112" s="254" t="str">
        <f>IFERROR(IF(AND($FJ112="mas",'Classificação geral'!$I105=3),'Classificação geral'!AA105,""),"")</f>
        <v/>
      </c>
      <c r="FM112" s="254" t="str">
        <f>IFERROR(IF(AND($FJ112="mas",'Classificação geral'!$I105=3),'Classificação geral'!AC105,""),"")</f>
        <v/>
      </c>
      <c r="FN112" s="254" t="str">
        <f>IFERROR(IF(AND($FJ112="mas",'Classificação geral'!$I105=3),'Classificação geral'!AD105,""),"")</f>
        <v/>
      </c>
      <c r="FO112" s="254" t="str">
        <f>IFERROR(IF(AND($FJ112="mas",'Classificação geral'!$I105=3),'Classificação geral'!M105,""),"")</f>
        <v/>
      </c>
      <c r="FP112" s="254" t="str">
        <f>IFERROR(IF(AND($FJ112="mas",'Classificação geral'!$I105=3),'Classificação geral'!AH105,""),"")</f>
        <v/>
      </c>
      <c r="FQ112" s="256" t="str">
        <f>IFERROR(RANK(FP112,FP:FP,0)+ COUNTIF(FP$12:$FP110,FP112),"")</f>
        <v/>
      </c>
    </row>
    <row r="113" spans="1:173" s="230" customFormat="1" ht="24.75" customHeight="1" x14ac:dyDescent="0.4">
      <c r="A113" s="221"/>
      <c r="B113" s="233"/>
      <c r="C113" s="222"/>
      <c r="D113" s="222"/>
      <c r="E113" s="222"/>
      <c r="F113" s="223"/>
      <c r="G113" s="223"/>
      <c r="H113" s="223"/>
      <c r="I113" s="223"/>
      <c r="J113" s="223"/>
      <c r="K113" s="223"/>
      <c r="L113" s="223"/>
      <c r="M113" s="224"/>
      <c r="N113" s="224"/>
      <c r="O113" s="224"/>
      <c r="P113" s="224"/>
      <c r="Q113" s="225"/>
      <c r="R113" s="225"/>
      <c r="S113" s="222"/>
      <c r="T113" s="226"/>
      <c r="U113" s="226"/>
      <c r="V113" s="226"/>
      <c r="W113" s="226"/>
      <c r="X113" s="226"/>
      <c r="Y113" s="226"/>
      <c r="Z113" s="226"/>
      <c r="AA113" s="224"/>
      <c r="AB113" s="221"/>
      <c r="AC113" s="221"/>
      <c r="AD113" s="224"/>
      <c r="AE113" s="222"/>
      <c r="AF113" s="222"/>
      <c r="AG113" s="223"/>
      <c r="AH113" s="223"/>
      <c r="AI113" s="223"/>
      <c r="AJ113" s="223"/>
      <c r="AK113" s="223"/>
      <c r="AL113" s="223"/>
      <c r="AM113" s="223"/>
      <c r="AN113" s="223"/>
      <c r="AO113" s="224"/>
      <c r="AP113" s="224"/>
      <c r="AQ113" s="224"/>
      <c r="AR113" s="224"/>
      <c r="AS113" s="225"/>
      <c r="AT113" s="225"/>
      <c r="AU113" s="223"/>
      <c r="AV113" s="226"/>
      <c r="AW113" s="226"/>
      <c r="AX113" s="226"/>
      <c r="AY113" s="226"/>
      <c r="AZ113" s="226"/>
      <c r="BA113" s="226"/>
      <c r="BB113" s="226"/>
      <c r="BC113" s="224"/>
      <c r="BD113" s="221"/>
      <c r="BE113" s="221"/>
      <c r="BF113" s="233"/>
      <c r="BG113" s="222"/>
      <c r="BH113" s="222"/>
      <c r="BI113" s="225"/>
      <c r="BJ113" s="223"/>
      <c r="BK113" s="223"/>
      <c r="BL113" s="223"/>
      <c r="BM113" s="223"/>
      <c r="BN113" s="223"/>
      <c r="BO113" s="223"/>
      <c r="BP113" s="223"/>
      <c r="BQ113" s="224"/>
      <c r="BR113" s="224"/>
      <c r="BS113" s="224"/>
      <c r="BT113" s="224"/>
      <c r="BU113" s="225"/>
      <c r="BV113" s="225"/>
      <c r="BW113" s="225"/>
      <c r="BX113" s="226"/>
      <c r="BY113" s="226"/>
      <c r="BZ113" s="226"/>
      <c r="CA113" s="226"/>
      <c r="CB113" s="226"/>
      <c r="CC113" s="226"/>
      <c r="CD113" s="226"/>
      <c r="CE113" s="224"/>
      <c r="CF113" s="221"/>
      <c r="CG113" s="221"/>
      <c r="CH113" s="221"/>
      <c r="CI113" s="221"/>
      <c r="CJ113" s="221"/>
      <c r="CK113" s="221"/>
      <c r="CL113" s="221"/>
      <c r="CM113" s="221"/>
      <c r="CN113" s="221"/>
      <c r="CO113" s="221"/>
      <c r="CP113" s="221"/>
      <c r="CQ113" s="221"/>
      <c r="CR113" s="221"/>
      <c r="CS113" s="254" t="str">
        <f>IFERROR(IF(AND('Classificação geral'!$H106="FEM",'Classificação geral'!$I106=1,'Classificação geral'!G106="Tapete"),'Classificação geral'!A106,""),"")</f>
        <v/>
      </c>
      <c r="CT113" s="254" t="str">
        <f>IFERROR(IF(AND('Classificação geral'!$H106="FEM",'Classificação geral'!$I106=1,'Classificação geral'!G106="Tapete"),'Classificação geral'!$B106,""),"")</f>
        <v/>
      </c>
      <c r="CU113" s="255" t="str">
        <f>IF($CT113='Classificação geral'!$B106,'Classificação geral'!$C106,"")</f>
        <v/>
      </c>
      <c r="CV113" s="255" t="str">
        <f>IF($CT113='Classificação geral'!$B106,'Classificação geral'!$D106,"")</f>
        <v/>
      </c>
      <c r="CW113" s="255" t="str">
        <f>IF($CT113='Classificação geral'!$B106,'Classificação geral'!$H106,"")</f>
        <v/>
      </c>
      <c r="CX113" s="255" t="str">
        <f>IF($CW113='Classificação geral'!$H106,'Classificação geral'!$I106,"")</f>
        <v/>
      </c>
      <c r="CY113" s="255" t="str">
        <f>IF($CX113='Classificação geral'!$I106,'Classificação geral'!$AA106,"")</f>
        <v/>
      </c>
      <c r="CZ113" s="255" t="str">
        <f>IF($CX113='Classificação geral'!$I106,'Classificação geral'!$AC106,"")</f>
        <v/>
      </c>
      <c r="DA113" s="255" t="str">
        <f>IF($CX113='Classificação geral'!$I106,'Classificação geral'!$AD106,"")</f>
        <v/>
      </c>
      <c r="DB113" s="255" t="str">
        <f>IF($CX113='Classificação geral'!$I106,'Classificação geral'!$M106,"")</f>
        <v/>
      </c>
      <c r="DC113" s="255" t="str">
        <f>IF($CX113='Classificação geral'!$I106,'Classificação geral'!$AH106,"")</f>
        <v/>
      </c>
      <c r="DD113" s="256" t="str">
        <f>IFERROR(RANK(DC113,DC:DC,0)+ COUNTIF($DC$12:DC112,DC113),"")</f>
        <v/>
      </c>
      <c r="DF113" s="254" t="str">
        <f>IFERROR(IF(AND('Classificação geral'!$H106="mas",'Classificação geral'!$I106=1,'Classificação geral'!$G106="Tapete"),'Classificação geral'!$A106,""),"")</f>
        <v/>
      </c>
      <c r="DG113" s="254" t="str">
        <f>IFERROR(IF(AND('Classificação geral'!$H106="mas",'Classificação geral'!$I106=1,'Classificação geral'!$G106="Tapete"),'Classificação geral'!$B106,""),"")</f>
        <v/>
      </c>
      <c r="DH113" s="255" t="str">
        <f>IF($DG113='Classificação geral'!$B106,'Classificação geral'!$C106,"")</f>
        <v/>
      </c>
      <c r="DI113" s="255" t="str">
        <f>IF($DG113='Classificação geral'!$B106,'Classificação geral'!$D106,"")</f>
        <v/>
      </c>
      <c r="DJ113" s="255" t="str">
        <f>IF($DG113='Classificação geral'!$B106,'Classificação geral'!$H106,"")</f>
        <v/>
      </c>
      <c r="DK113" s="254" t="str">
        <f>IFERROR(IF(AND($DJ113="mas",'Classificação geral'!$I106=1),'Classificação geral'!I106,""),"")</f>
        <v/>
      </c>
      <c r="DL113" s="254" t="str">
        <f>IFERROR(IF(AND($DJ113="mas",'Classificação geral'!$I106=1),'Classificação geral'!AA106,""),"")</f>
        <v/>
      </c>
      <c r="DM113" s="254" t="str">
        <f>IFERROR(IF(AND($DJ113="mas",'Classificação geral'!$I106=1),'Classificação geral'!AC106,""),"")</f>
        <v/>
      </c>
      <c r="DN113" s="254" t="str">
        <f>IFERROR(IF(AND($DJ113="mas",'Classificação geral'!$I106=1),'Classificação geral'!AD106,""),"")</f>
        <v/>
      </c>
      <c r="DO113" s="254" t="str">
        <f>IFERROR(IF(AND($DJ113="mas",'Classificação geral'!$I106=1),'Classificação geral'!M106,""),"")</f>
        <v/>
      </c>
      <c r="DP113" s="254" t="str">
        <f>IFERROR(IF(AND($DJ113="mas",'Classificação geral'!$I106=1),'Classificação geral'!AH106,""),"")</f>
        <v/>
      </c>
      <c r="DQ113" s="256" t="str">
        <f>IFERROR(RANK(DP113,DP:DP,0)+ COUNTIF($DP$12:DP112,DP113),"")</f>
        <v/>
      </c>
      <c r="DS113" s="254" t="str">
        <f>IFERROR(IF(AND('Classificação geral'!$H106="fem",'Classificação geral'!$I106=2,'Classificação geral'!$G106="Tapete"),'Classificação geral'!$A106,""),"")</f>
        <v/>
      </c>
      <c r="DT113" s="254" t="str">
        <f>IFERROR(IF(AND('Classificação geral'!$H106="fem",'Classificação geral'!$I106=2,'Classificação geral'!$G106="Tapete"),'Classificação geral'!$B106,""),"")</f>
        <v/>
      </c>
      <c r="DU113" s="255" t="str">
        <f>IF($DT113='Classificação geral'!$B106,'Classificação geral'!$C106,"")</f>
        <v/>
      </c>
      <c r="DV113" s="255" t="str">
        <f>IF($DT113='Classificação geral'!$B106,'Classificação geral'!$D106,"")</f>
        <v/>
      </c>
      <c r="DW113" s="255" t="str">
        <f>IF($DT113='Classificação geral'!$B106,'Classificação geral'!$H106,"")</f>
        <v/>
      </c>
      <c r="DX113" s="254" t="str">
        <f>IFERROR(IF(AND($DW113="fem",'Classificação geral'!$I106=2),'Classificação geral'!I106,""),"")</f>
        <v/>
      </c>
      <c r="DY113" s="254" t="str">
        <f>IFERROR(IF(AND($DW113="fem",'Classificação geral'!$I106=2),'Classificação geral'!AA106,""),"")</f>
        <v/>
      </c>
      <c r="DZ113" s="254" t="str">
        <f>IFERROR(IF(AND($DW113="fem",'Classificação geral'!$I106=2),'Classificação geral'!AC106,""),"")</f>
        <v/>
      </c>
      <c r="EA113" s="254" t="str">
        <f>IFERROR(IF(AND($DW113="fem",'Classificação geral'!$I106=2),'Classificação geral'!AD106,""),"")</f>
        <v/>
      </c>
      <c r="EB113" s="254" t="str">
        <f>IFERROR(IF(AND($DW113="fem",'Classificação geral'!$I106=2),'Classificação geral'!M106,""),"")</f>
        <v/>
      </c>
      <c r="EC113" s="254" t="str">
        <f>IFERROR(IF(AND($DW113="fem",'Classificação geral'!$I106=2),'Classificação geral'!AH106,""),"")</f>
        <v/>
      </c>
      <c r="ED113" s="256" t="str">
        <f>IFERROR(RANK(EC113,EC:EC,0)+ COUNTIF(EC$12:$EC111,EC113),"")</f>
        <v/>
      </c>
      <c r="EE113" s="244"/>
      <c r="EF113" s="254" t="str">
        <f>IFERROR(IF(AND('Classificação geral'!$H106="mas",'Classificação geral'!$I106=2,'Classificação geral'!$G106="Tapete"),'Classificação geral'!$A106,""),"")</f>
        <v/>
      </c>
      <c r="EG113" s="254" t="str">
        <f>IFERROR(IF(AND('Classificação geral'!$H106="mas",'Classificação geral'!$I106=2,'Classificação geral'!$G106="Tapete"),'Classificação geral'!$B106,""),"")</f>
        <v/>
      </c>
      <c r="EH113" s="255" t="str">
        <f>IF($EG113='Classificação geral'!$B106,'Classificação geral'!$C106,"")</f>
        <v/>
      </c>
      <c r="EI113" s="255" t="str">
        <f>IF($EG113='Classificação geral'!$B106,'Classificação geral'!$D106,"")</f>
        <v/>
      </c>
      <c r="EJ113" s="255" t="str">
        <f>IF($EG113='Classificação geral'!$B106,'Classificação geral'!$H106,"")</f>
        <v/>
      </c>
      <c r="EK113" s="254" t="str">
        <f>IFERROR(IF(AND($EJ113="mas",'Classificação geral'!$I106=2),'Classificação geral'!I106,""),"")</f>
        <v/>
      </c>
      <c r="EL113" s="254" t="str">
        <f>IFERROR(IF(AND($EJ113="mas",'Classificação geral'!$I106=2),'Classificação geral'!AA106,""),"")</f>
        <v/>
      </c>
      <c r="EM113" s="254" t="str">
        <f>IFERROR(IF(AND($EJ113="mas",'Classificação geral'!$I106=2),'Classificação geral'!AC106,""),"")</f>
        <v/>
      </c>
      <c r="EN113" s="254" t="str">
        <f>IFERROR(IF(AND($EJ113="mas",'Classificação geral'!$I106=2),'Classificação geral'!AD106,""),"")</f>
        <v/>
      </c>
      <c r="EO113" s="254" t="str">
        <f>IFERROR(IF(AND($EJ113="mas",'Classificação geral'!$I106=2),'Classificação geral'!M106,""),"")</f>
        <v/>
      </c>
      <c r="EP113" s="254" t="str">
        <f>IFERROR(IF(AND($EJ113="mas",'Classificação geral'!$I106=2),'Classificação geral'!AH106,""),"")</f>
        <v/>
      </c>
      <c r="EQ113" s="256" t="str">
        <f>IFERROR(RANK(EP113,EP:EP,0)+ COUNTIF($EP$12:EP$12,EP113),"")</f>
        <v/>
      </c>
      <c r="ER113" s="244"/>
      <c r="ES113" s="254" t="str">
        <f>IFERROR(IF(AND('Classificação geral'!$H106="fem",'Classificação geral'!$I106=3,'Classificação geral'!$G106="Tapete"),'Classificação geral'!$A106,""),"")</f>
        <v/>
      </c>
      <c r="ET113" s="254" t="str">
        <f>IFERROR(IF(AND('Classificação geral'!$H106="fem",'Classificação geral'!$I106=3,'Classificação geral'!$G106="Tapete"),'Classificação geral'!$B106,""),"")</f>
        <v/>
      </c>
      <c r="EU113" s="255" t="str">
        <f>IF($ET113='Classificação geral'!$B106,'Classificação geral'!$C106,"")</f>
        <v/>
      </c>
      <c r="EV113" s="255" t="str">
        <f>IF($ET113='Classificação geral'!$B106,'Classificação geral'!$D106,"")</f>
        <v/>
      </c>
      <c r="EW113" s="255" t="str">
        <f>IF($ET113='Classificação geral'!$B106,'Classificação geral'!$H106,"")</f>
        <v/>
      </c>
      <c r="EX113" s="255" t="str">
        <f>IF($EW113='Classificação geral'!$H106,'Classificação geral'!$I106,"")</f>
        <v/>
      </c>
      <c r="EY113" s="255" t="str">
        <f>IF($EX113='Classificação geral'!$I106,'Classificação geral'!$AA106,"")</f>
        <v/>
      </c>
      <c r="EZ113" s="255" t="str">
        <f>IF($EX113='Classificação geral'!$I106,'Classificação geral'!$AC106,"")</f>
        <v/>
      </c>
      <c r="FA113" s="255" t="str">
        <f>IF($EX113='Classificação geral'!$I106,'Classificação geral'!$AD106,"")</f>
        <v/>
      </c>
      <c r="FB113" s="255" t="str">
        <f>IF($EX113='Classificação geral'!$I106,'Classificação geral'!$M106,"")</f>
        <v/>
      </c>
      <c r="FC113" s="255" t="str">
        <f>IF($EX113='Classificação geral'!$I106,'Classificação geral'!$AH106,"")</f>
        <v/>
      </c>
      <c r="FD113" s="256" t="str">
        <f>IFERROR(RANK(FC113,FC:FC,0)+ COUNTIF($FC$12:FC111,FC113),"")</f>
        <v/>
      </c>
      <c r="FE113" s="244"/>
      <c r="FF113" s="254" t="str">
        <f>IFERROR(IF(AND('Classificação geral'!$H106="mas",'Classificação geral'!$I106=3,'Classificação geral'!$G106="Tapete"),'Classificação geral'!$A106,""),"")</f>
        <v/>
      </c>
      <c r="FG113" s="254" t="str">
        <f>IFERROR(IF(AND('Classificação geral'!$H106="mas",'Classificação geral'!$I106=3,'Classificação geral'!$G106="Tapete"),'Classificação geral'!$B106,""),"")</f>
        <v/>
      </c>
      <c r="FH113" s="255" t="str">
        <f>IF($FG113='Classificação geral'!$B106,'Classificação geral'!$C106,"")</f>
        <v/>
      </c>
      <c r="FI113" s="255" t="str">
        <f>IF($FG113='Classificação geral'!$B106,'Classificação geral'!$D106,"")</f>
        <v/>
      </c>
      <c r="FJ113" s="255" t="str">
        <f>IF($FG113='Classificação geral'!$B106,'Classificação geral'!$H106,"")</f>
        <v/>
      </c>
      <c r="FK113" s="254" t="str">
        <f>IFERROR(IF(AND($FJ113="mas",'Classificação geral'!$I106=3),'Classificação geral'!I106,""),"")</f>
        <v/>
      </c>
      <c r="FL113" s="254" t="str">
        <f>IFERROR(IF(AND($FJ113="mas",'Classificação geral'!$I106=3),'Classificação geral'!AA106,""),"")</f>
        <v/>
      </c>
      <c r="FM113" s="254" t="str">
        <f>IFERROR(IF(AND($FJ113="mas",'Classificação geral'!$I106=3),'Classificação geral'!AC106,""),"")</f>
        <v/>
      </c>
      <c r="FN113" s="254" t="str">
        <f>IFERROR(IF(AND($FJ113="mas",'Classificação geral'!$I106=3),'Classificação geral'!AD106,""),"")</f>
        <v/>
      </c>
      <c r="FO113" s="254" t="str">
        <f>IFERROR(IF(AND($FJ113="mas",'Classificação geral'!$I106=3),'Classificação geral'!M106,""),"")</f>
        <v/>
      </c>
      <c r="FP113" s="254" t="str">
        <f>IFERROR(IF(AND($FJ113="mas",'Classificação geral'!$I106=3),'Classificação geral'!AH106,""),"")</f>
        <v/>
      </c>
      <c r="FQ113" s="256" t="str">
        <f>IFERROR(RANK(FP113,FP:FP,0)+ COUNTIF(FP$12:$FP111,FP113),"")</f>
        <v/>
      </c>
    </row>
    <row r="114" spans="1:173" s="230" customFormat="1" ht="24.75" customHeight="1" x14ac:dyDescent="0.4">
      <c r="A114" s="221"/>
      <c r="B114" s="233"/>
      <c r="C114" s="222"/>
      <c r="D114" s="222"/>
      <c r="E114" s="222"/>
      <c r="F114" s="223"/>
      <c r="G114" s="223"/>
      <c r="H114" s="223"/>
      <c r="I114" s="223"/>
      <c r="J114" s="223"/>
      <c r="K114" s="223"/>
      <c r="L114" s="223"/>
      <c r="M114" s="224"/>
      <c r="N114" s="224"/>
      <c r="O114" s="224"/>
      <c r="P114" s="224"/>
      <c r="Q114" s="225"/>
      <c r="R114" s="225"/>
      <c r="S114" s="222"/>
      <c r="T114" s="226"/>
      <c r="U114" s="226"/>
      <c r="V114" s="226"/>
      <c r="W114" s="226"/>
      <c r="X114" s="226"/>
      <c r="Y114" s="226"/>
      <c r="Z114" s="226"/>
      <c r="AA114" s="224"/>
      <c r="AB114" s="221"/>
      <c r="AC114" s="221"/>
      <c r="AD114" s="224"/>
      <c r="AE114" s="222"/>
      <c r="AF114" s="222"/>
      <c r="AG114" s="223"/>
      <c r="AH114" s="223"/>
      <c r="AI114" s="223"/>
      <c r="AJ114" s="223"/>
      <c r="AK114" s="223"/>
      <c r="AL114" s="223"/>
      <c r="AM114" s="223"/>
      <c r="AN114" s="223"/>
      <c r="AO114" s="224"/>
      <c r="AP114" s="224"/>
      <c r="AQ114" s="224"/>
      <c r="AR114" s="224"/>
      <c r="AS114" s="225"/>
      <c r="AT114" s="225"/>
      <c r="AU114" s="223"/>
      <c r="AV114" s="226"/>
      <c r="AW114" s="226"/>
      <c r="AX114" s="226"/>
      <c r="AY114" s="226"/>
      <c r="AZ114" s="226"/>
      <c r="BA114" s="226"/>
      <c r="BB114" s="226"/>
      <c r="BC114" s="224"/>
      <c r="BD114" s="221"/>
      <c r="BE114" s="221"/>
      <c r="BF114" s="233"/>
      <c r="BG114" s="222"/>
      <c r="BH114" s="222"/>
      <c r="BI114" s="225"/>
      <c r="BJ114" s="223"/>
      <c r="BK114" s="223"/>
      <c r="BL114" s="223"/>
      <c r="BM114" s="223"/>
      <c r="BN114" s="223"/>
      <c r="BO114" s="223"/>
      <c r="BP114" s="223"/>
      <c r="BQ114" s="224"/>
      <c r="BR114" s="224"/>
      <c r="BS114" s="224"/>
      <c r="BT114" s="224"/>
      <c r="BU114" s="225"/>
      <c r="BV114" s="225"/>
      <c r="BW114" s="225"/>
      <c r="BX114" s="226"/>
      <c r="BY114" s="226"/>
      <c r="BZ114" s="226"/>
      <c r="CA114" s="226"/>
      <c r="CB114" s="226"/>
      <c r="CC114" s="226"/>
      <c r="CD114" s="226"/>
      <c r="CE114" s="224"/>
      <c r="CF114" s="221"/>
      <c r="CG114" s="221"/>
      <c r="CH114" s="221"/>
      <c r="CI114" s="221"/>
      <c r="CJ114" s="221"/>
      <c r="CK114" s="221"/>
      <c r="CL114" s="221"/>
      <c r="CM114" s="221"/>
      <c r="CN114" s="221"/>
      <c r="CO114" s="221"/>
      <c r="CP114" s="221"/>
      <c r="CQ114" s="221"/>
      <c r="CR114" s="221"/>
      <c r="CS114" s="254" t="str">
        <f>IFERROR(IF(AND('Classificação geral'!$H107="FEM",'Classificação geral'!$I107=1,'Classificação geral'!G107="Tapete"),'Classificação geral'!A107,""),"")</f>
        <v/>
      </c>
      <c r="CT114" s="254" t="str">
        <f>IFERROR(IF(AND('Classificação geral'!$H107="FEM",'Classificação geral'!$I107=1,'Classificação geral'!G107="Tapete"),'Classificação geral'!$B107,""),"")</f>
        <v/>
      </c>
      <c r="CU114" s="255" t="str">
        <f>IF($CT114='Classificação geral'!$B107,'Classificação geral'!$C107,"")</f>
        <v/>
      </c>
      <c r="CV114" s="255" t="str">
        <f>IF($CT114='Classificação geral'!$B107,'Classificação geral'!$D107,"")</f>
        <v/>
      </c>
      <c r="CW114" s="255" t="str">
        <f>IF($CT114='Classificação geral'!$B107,'Classificação geral'!$H107,"")</f>
        <v/>
      </c>
      <c r="CX114" s="255" t="str">
        <f>IF($CW114='Classificação geral'!$H107,'Classificação geral'!$I107,"")</f>
        <v/>
      </c>
      <c r="CY114" s="255" t="str">
        <f>IF($CX114='Classificação geral'!$I107,'Classificação geral'!$AA107,"")</f>
        <v/>
      </c>
      <c r="CZ114" s="255" t="str">
        <f>IF($CX114='Classificação geral'!$I107,'Classificação geral'!$AC107,"")</f>
        <v/>
      </c>
      <c r="DA114" s="255" t="str">
        <f>IF($CX114='Classificação geral'!$I107,'Classificação geral'!$AD107,"")</f>
        <v/>
      </c>
      <c r="DB114" s="255" t="str">
        <f>IF($CX114='Classificação geral'!$I107,'Classificação geral'!$M107,"")</f>
        <v/>
      </c>
      <c r="DC114" s="255" t="str">
        <f>IF($CX114='Classificação geral'!$I107,'Classificação geral'!$AH107,"")</f>
        <v/>
      </c>
      <c r="DD114" s="256" t="str">
        <f>IFERROR(RANK(DC114,DC:DC,0)+ COUNTIF($DC$12:DC113,DC114),"")</f>
        <v/>
      </c>
      <c r="DF114" s="254" t="str">
        <f>IFERROR(IF(AND('Classificação geral'!$H107="mas",'Classificação geral'!$I107=1,'Classificação geral'!$G107="Tapete"),'Classificação geral'!$A107,""),"")</f>
        <v/>
      </c>
      <c r="DG114" s="254" t="str">
        <f>IFERROR(IF(AND('Classificação geral'!$H107="mas",'Classificação geral'!$I107=1,'Classificação geral'!$G107="Tapete"),'Classificação geral'!$B107,""),"")</f>
        <v/>
      </c>
      <c r="DH114" s="255" t="str">
        <f>IF($DG114='Classificação geral'!$B107,'Classificação geral'!$C107,"")</f>
        <v/>
      </c>
      <c r="DI114" s="255" t="str">
        <f>IF($DG114='Classificação geral'!$B107,'Classificação geral'!$D107,"")</f>
        <v/>
      </c>
      <c r="DJ114" s="255" t="str">
        <f>IF($DG114='Classificação geral'!$B107,'Classificação geral'!$H107,"")</f>
        <v/>
      </c>
      <c r="DK114" s="254" t="str">
        <f>IFERROR(IF(AND($DJ114="mas",'Classificação geral'!$I107=1),'Classificação geral'!I107,""),"")</f>
        <v/>
      </c>
      <c r="DL114" s="254" t="str">
        <f>IFERROR(IF(AND($DJ114="mas",'Classificação geral'!$I107=1),'Classificação geral'!AA107,""),"")</f>
        <v/>
      </c>
      <c r="DM114" s="254" t="str">
        <f>IFERROR(IF(AND($DJ114="mas",'Classificação geral'!$I107=1),'Classificação geral'!AC107,""),"")</f>
        <v/>
      </c>
      <c r="DN114" s="254" t="str">
        <f>IFERROR(IF(AND($DJ114="mas",'Classificação geral'!$I107=1),'Classificação geral'!AD107,""),"")</f>
        <v/>
      </c>
      <c r="DO114" s="254" t="str">
        <f>IFERROR(IF(AND($DJ114="mas",'Classificação geral'!$I107=1),'Classificação geral'!M107,""),"")</f>
        <v/>
      </c>
      <c r="DP114" s="254" t="str">
        <f>IFERROR(IF(AND($DJ114="mas",'Classificação geral'!$I107=1),'Classificação geral'!AH107,""),"")</f>
        <v/>
      </c>
      <c r="DQ114" s="256" t="str">
        <f>IFERROR(RANK(DP114,DP:DP,0)+ COUNTIF($DP$12:DP113,DP114),"")</f>
        <v/>
      </c>
      <c r="DS114" s="254" t="str">
        <f>IFERROR(IF(AND('Classificação geral'!$H107="fem",'Classificação geral'!$I107=2,'Classificação geral'!$G107="Tapete"),'Classificação geral'!$A107,""),"")</f>
        <v/>
      </c>
      <c r="DT114" s="254" t="str">
        <f>IFERROR(IF(AND('Classificação geral'!$H107="fem",'Classificação geral'!$I107=2,'Classificação geral'!$G107="Tapete"),'Classificação geral'!$B107,""),"")</f>
        <v/>
      </c>
      <c r="DU114" s="255" t="str">
        <f>IF($DT114='Classificação geral'!$B107,'Classificação geral'!$C107,"")</f>
        <v/>
      </c>
      <c r="DV114" s="255" t="str">
        <f>IF($DT114='Classificação geral'!$B107,'Classificação geral'!$D107,"")</f>
        <v/>
      </c>
      <c r="DW114" s="255" t="str">
        <f>IF($DT114='Classificação geral'!$B107,'Classificação geral'!$H107,"")</f>
        <v/>
      </c>
      <c r="DX114" s="254" t="str">
        <f>IFERROR(IF(AND($DW114="fem",'Classificação geral'!$I107=2),'Classificação geral'!I107,""),"")</f>
        <v/>
      </c>
      <c r="DY114" s="254" t="str">
        <f>IFERROR(IF(AND($DW114="fem",'Classificação geral'!$I107=2),'Classificação geral'!AA107,""),"")</f>
        <v/>
      </c>
      <c r="DZ114" s="254" t="str">
        <f>IFERROR(IF(AND($DW114="fem",'Classificação geral'!$I107=2),'Classificação geral'!AC107,""),"")</f>
        <v/>
      </c>
      <c r="EA114" s="254" t="str">
        <f>IFERROR(IF(AND($DW114="fem",'Classificação geral'!$I107=2),'Classificação geral'!AD107,""),"")</f>
        <v/>
      </c>
      <c r="EB114" s="254" t="str">
        <f>IFERROR(IF(AND($DW114="fem",'Classificação geral'!$I107=2),'Classificação geral'!M107,""),"")</f>
        <v/>
      </c>
      <c r="EC114" s="254" t="str">
        <f>IFERROR(IF(AND($DW114="fem",'Classificação geral'!$I107=2),'Classificação geral'!AH107,""),"")</f>
        <v/>
      </c>
      <c r="ED114" s="256" t="str">
        <f>IFERROR(RANK(EC114,EC:EC,0)+ COUNTIF(EC$12:$EC112,EC114),"")</f>
        <v/>
      </c>
      <c r="EE114" s="244"/>
      <c r="EF114" s="254" t="str">
        <f>IFERROR(IF(AND('Classificação geral'!$H107="mas",'Classificação geral'!$I107=2,'Classificação geral'!$G107="Tapete"),'Classificação geral'!$A107,""),"")</f>
        <v/>
      </c>
      <c r="EG114" s="254" t="str">
        <f>IFERROR(IF(AND('Classificação geral'!$H107="mas",'Classificação geral'!$I107=2,'Classificação geral'!$G107="Tapete"),'Classificação geral'!$B107,""),"")</f>
        <v/>
      </c>
      <c r="EH114" s="255" t="str">
        <f>IF($EG114='Classificação geral'!$B107,'Classificação geral'!$C107,"")</f>
        <v/>
      </c>
      <c r="EI114" s="255" t="str">
        <f>IF($EG114='Classificação geral'!$B107,'Classificação geral'!$D107,"")</f>
        <v/>
      </c>
      <c r="EJ114" s="255" t="str">
        <f>IF($EG114='Classificação geral'!$B107,'Classificação geral'!$H107,"")</f>
        <v/>
      </c>
      <c r="EK114" s="254" t="str">
        <f>IFERROR(IF(AND($EJ114="mas",'Classificação geral'!$I107=2),'Classificação geral'!I107,""),"")</f>
        <v/>
      </c>
      <c r="EL114" s="254" t="str">
        <f>IFERROR(IF(AND($EJ114="mas",'Classificação geral'!$I107=2),'Classificação geral'!AA107,""),"")</f>
        <v/>
      </c>
      <c r="EM114" s="254" t="str">
        <f>IFERROR(IF(AND($EJ114="mas",'Classificação geral'!$I107=2),'Classificação geral'!AC107,""),"")</f>
        <v/>
      </c>
      <c r="EN114" s="254" t="str">
        <f>IFERROR(IF(AND($EJ114="mas",'Classificação geral'!$I107=2),'Classificação geral'!AD107,""),"")</f>
        <v/>
      </c>
      <c r="EO114" s="254" t="str">
        <f>IFERROR(IF(AND($EJ114="mas",'Classificação geral'!$I107=2),'Classificação geral'!M107,""),"")</f>
        <v/>
      </c>
      <c r="EP114" s="254" t="str">
        <f>IFERROR(IF(AND($EJ114="mas",'Classificação geral'!$I107=2),'Classificação geral'!AH107,""),"")</f>
        <v/>
      </c>
      <c r="EQ114" s="256" t="str">
        <f>IFERROR(RANK(EP114,EP:EP,0)+ COUNTIF($EP$12:EP$12,EP114),"")</f>
        <v/>
      </c>
      <c r="ER114" s="244"/>
      <c r="ES114" s="254" t="str">
        <f>IFERROR(IF(AND('Classificação geral'!$H107="fem",'Classificação geral'!$I107=3,'Classificação geral'!$G107="Tapete"),'Classificação geral'!$A107,""),"")</f>
        <v/>
      </c>
      <c r="ET114" s="254" t="str">
        <f>IFERROR(IF(AND('Classificação geral'!$H107="fem",'Classificação geral'!$I107=3,'Classificação geral'!$G107="Tapete"),'Classificação geral'!$B107,""),"")</f>
        <v/>
      </c>
      <c r="EU114" s="255" t="str">
        <f>IF($ET114='Classificação geral'!$B107,'Classificação geral'!$C107,"")</f>
        <v/>
      </c>
      <c r="EV114" s="255" t="str">
        <f>IF($ET114='Classificação geral'!$B107,'Classificação geral'!$D107,"")</f>
        <v/>
      </c>
      <c r="EW114" s="255" t="str">
        <f>IF($ET114='Classificação geral'!$B107,'Classificação geral'!$H107,"")</f>
        <v/>
      </c>
      <c r="EX114" s="255" t="str">
        <f>IF($EW114='Classificação geral'!$H107,'Classificação geral'!$I107,"")</f>
        <v/>
      </c>
      <c r="EY114" s="255" t="str">
        <f>IF($EX114='Classificação geral'!$I107,'Classificação geral'!$AA107,"")</f>
        <v/>
      </c>
      <c r="EZ114" s="255" t="str">
        <f>IF($EX114='Classificação geral'!$I107,'Classificação geral'!$AC107,"")</f>
        <v/>
      </c>
      <c r="FA114" s="255" t="str">
        <f>IF($EX114='Classificação geral'!$I107,'Classificação geral'!$AD107,"")</f>
        <v/>
      </c>
      <c r="FB114" s="255" t="str">
        <f>IF($EX114='Classificação geral'!$I107,'Classificação geral'!$M107,"")</f>
        <v/>
      </c>
      <c r="FC114" s="255" t="str">
        <f>IF($EX114='Classificação geral'!$I107,'Classificação geral'!$AH107,"")</f>
        <v/>
      </c>
      <c r="FD114" s="256" t="str">
        <f>IFERROR(RANK(FC114,FC:FC,0)+ COUNTIF($FC$12:FC112,FC114),"")</f>
        <v/>
      </c>
      <c r="FE114" s="244"/>
      <c r="FF114" s="254" t="str">
        <f>IFERROR(IF(AND('Classificação geral'!$H107="mas",'Classificação geral'!$I107=3,'Classificação geral'!$G107="Tapete"),'Classificação geral'!$A107,""),"")</f>
        <v/>
      </c>
      <c r="FG114" s="254" t="str">
        <f>IFERROR(IF(AND('Classificação geral'!$H107="mas",'Classificação geral'!$I107=3,'Classificação geral'!$G107="Tapete"),'Classificação geral'!$B107,""),"")</f>
        <v/>
      </c>
      <c r="FH114" s="255" t="str">
        <f>IF($FG114='Classificação geral'!$B107,'Classificação geral'!$C107,"")</f>
        <v/>
      </c>
      <c r="FI114" s="255" t="str">
        <f>IF($FG114='Classificação geral'!$B107,'Classificação geral'!$D107,"")</f>
        <v/>
      </c>
      <c r="FJ114" s="255" t="str">
        <f>IF($FG114='Classificação geral'!$B107,'Classificação geral'!$H107,"")</f>
        <v/>
      </c>
      <c r="FK114" s="254" t="str">
        <f>IFERROR(IF(AND($FJ114="mas",'Classificação geral'!$I107=3),'Classificação geral'!I107,""),"")</f>
        <v/>
      </c>
      <c r="FL114" s="254" t="str">
        <f>IFERROR(IF(AND($FJ114="mas",'Classificação geral'!$I107=3),'Classificação geral'!AA107,""),"")</f>
        <v/>
      </c>
      <c r="FM114" s="254" t="str">
        <f>IFERROR(IF(AND($FJ114="mas",'Classificação geral'!$I107=3),'Classificação geral'!AC107,""),"")</f>
        <v/>
      </c>
      <c r="FN114" s="254" t="str">
        <f>IFERROR(IF(AND($FJ114="mas",'Classificação geral'!$I107=3),'Classificação geral'!AD107,""),"")</f>
        <v/>
      </c>
      <c r="FO114" s="254" t="str">
        <f>IFERROR(IF(AND($FJ114="mas",'Classificação geral'!$I107=3),'Classificação geral'!M107,""),"")</f>
        <v/>
      </c>
      <c r="FP114" s="254" t="str">
        <f>IFERROR(IF(AND($FJ114="mas",'Classificação geral'!$I107=3),'Classificação geral'!AH107,""),"")</f>
        <v/>
      </c>
      <c r="FQ114" s="256" t="str">
        <f>IFERROR(RANK(FP114,FP:FP,0)+ COUNTIF(FP$12:$FP112,FP114),"")</f>
        <v/>
      </c>
    </row>
    <row r="115" spans="1:173" s="230" customFormat="1" ht="24.75" customHeight="1" x14ac:dyDescent="0.4">
      <c r="A115" s="221"/>
      <c r="B115" s="233"/>
      <c r="C115" s="222"/>
      <c r="D115" s="222"/>
      <c r="E115" s="222"/>
      <c r="F115" s="223"/>
      <c r="G115" s="223"/>
      <c r="H115" s="223"/>
      <c r="I115" s="223"/>
      <c r="J115" s="223"/>
      <c r="K115" s="223"/>
      <c r="L115" s="223"/>
      <c r="M115" s="224"/>
      <c r="N115" s="224"/>
      <c r="O115" s="224"/>
      <c r="P115" s="224"/>
      <c r="Q115" s="225"/>
      <c r="R115" s="225"/>
      <c r="S115" s="222"/>
      <c r="T115" s="226"/>
      <c r="U115" s="226"/>
      <c r="V115" s="226"/>
      <c r="W115" s="226"/>
      <c r="X115" s="226"/>
      <c r="Y115" s="226"/>
      <c r="Z115" s="226"/>
      <c r="AA115" s="224"/>
      <c r="AB115" s="221"/>
      <c r="AC115" s="221"/>
      <c r="AD115" s="224"/>
      <c r="AE115" s="222"/>
      <c r="AF115" s="222"/>
      <c r="AG115" s="223"/>
      <c r="AH115" s="223"/>
      <c r="AI115" s="223"/>
      <c r="AJ115" s="223"/>
      <c r="AK115" s="223"/>
      <c r="AL115" s="223"/>
      <c r="AM115" s="223"/>
      <c r="AN115" s="223"/>
      <c r="AO115" s="224"/>
      <c r="AP115" s="224"/>
      <c r="AQ115" s="224"/>
      <c r="AR115" s="224"/>
      <c r="AS115" s="225"/>
      <c r="AT115" s="225"/>
      <c r="AU115" s="223"/>
      <c r="AV115" s="226"/>
      <c r="AW115" s="226"/>
      <c r="AX115" s="226"/>
      <c r="AY115" s="226"/>
      <c r="AZ115" s="226"/>
      <c r="BA115" s="226"/>
      <c r="BB115" s="226"/>
      <c r="BC115" s="224"/>
      <c r="BD115" s="221"/>
      <c r="BE115" s="221"/>
      <c r="BF115" s="233"/>
      <c r="BG115" s="222"/>
      <c r="BH115" s="222"/>
      <c r="BI115" s="225"/>
      <c r="BJ115" s="223"/>
      <c r="BK115" s="223"/>
      <c r="BL115" s="223"/>
      <c r="BM115" s="223"/>
      <c r="BN115" s="223"/>
      <c r="BO115" s="223"/>
      <c r="BP115" s="223"/>
      <c r="BQ115" s="224"/>
      <c r="BR115" s="224"/>
      <c r="BS115" s="224"/>
      <c r="BT115" s="224"/>
      <c r="BU115" s="225"/>
      <c r="BV115" s="225"/>
      <c r="BW115" s="225"/>
      <c r="BX115" s="226"/>
      <c r="BY115" s="226"/>
      <c r="BZ115" s="226"/>
      <c r="CA115" s="226"/>
      <c r="CB115" s="226"/>
      <c r="CC115" s="226"/>
      <c r="CD115" s="226"/>
      <c r="CE115" s="224"/>
      <c r="CF115" s="221"/>
      <c r="CG115" s="221"/>
      <c r="CH115" s="221"/>
      <c r="CI115" s="221"/>
      <c r="CJ115" s="221"/>
      <c r="CK115" s="221"/>
      <c r="CL115" s="221"/>
      <c r="CM115" s="221"/>
      <c r="CN115" s="221"/>
      <c r="CO115" s="221"/>
      <c r="CP115" s="221"/>
      <c r="CQ115" s="221"/>
      <c r="CR115" s="221"/>
      <c r="CS115" s="254" t="str">
        <f>IFERROR(IF(AND('Classificação geral'!$H108="FEM",'Classificação geral'!$I108=1,'Classificação geral'!G108="Tapete"),'Classificação geral'!A108,""),"")</f>
        <v/>
      </c>
      <c r="CT115" s="254" t="str">
        <f>IFERROR(IF(AND('Classificação geral'!$H108="FEM",'Classificação geral'!$I108=1,'Classificação geral'!G108="Tapete"),'Classificação geral'!$B108,""),"")</f>
        <v/>
      </c>
      <c r="CU115" s="255" t="str">
        <f>IF($CT115='Classificação geral'!$B108,'Classificação geral'!$C108,"")</f>
        <v/>
      </c>
      <c r="CV115" s="255" t="str">
        <f>IF($CT115='Classificação geral'!$B108,'Classificação geral'!$D108,"")</f>
        <v/>
      </c>
      <c r="CW115" s="255" t="str">
        <f>IF($CT115='Classificação geral'!$B108,'Classificação geral'!$H108,"")</f>
        <v/>
      </c>
      <c r="CX115" s="255" t="str">
        <f>IF($CW115='Classificação geral'!$H108,'Classificação geral'!$I108,"")</f>
        <v/>
      </c>
      <c r="CY115" s="255" t="str">
        <f>IF($CX115='Classificação geral'!$I108,'Classificação geral'!$AA108,"")</f>
        <v/>
      </c>
      <c r="CZ115" s="255" t="str">
        <f>IF($CX115='Classificação geral'!$I108,'Classificação geral'!$AC108,"")</f>
        <v/>
      </c>
      <c r="DA115" s="255" t="str">
        <f>IF($CX115='Classificação geral'!$I108,'Classificação geral'!$AD108,"")</f>
        <v/>
      </c>
      <c r="DB115" s="255" t="str">
        <f>IF($CX115='Classificação geral'!$I108,'Classificação geral'!$M108,"")</f>
        <v/>
      </c>
      <c r="DC115" s="255" t="str">
        <f>IF($CX115='Classificação geral'!$I108,'Classificação geral'!$AH108,"")</f>
        <v/>
      </c>
      <c r="DD115" s="256" t="str">
        <f>IFERROR(RANK(DC115,DC:DC,0)+ COUNTIF($DC$12:DC114,DC115),"")</f>
        <v/>
      </c>
      <c r="DF115" s="254" t="str">
        <f>IFERROR(IF(AND('Classificação geral'!$H108="mas",'Classificação geral'!$I108=1,'Classificação geral'!$G108="Tapete"),'Classificação geral'!$A108,""),"")</f>
        <v/>
      </c>
      <c r="DG115" s="254" t="str">
        <f>IFERROR(IF(AND('Classificação geral'!$H108="mas",'Classificação geral'!$I108=1,'Classificação geral'!$G108="Tapete"),'Classificação geral'!$B108,""),"")</f>
        <v/>
      </c>
      <c r="DH115" s="255" t="str">
        <f>IF($DG115='Classificação geral'!$B108,'Classificação geral'!$C108,"")</f>
        <v/>
      </c>
      <c r="DI115" s="255" t="str">
        <f>IF($DG115='Classificação geral'!$B108,'Classificação geral'!$D108,"")</f>
        <v/>
      </c>
      <c r="DJ115" s="255" t="str">
        <f>IF($DG115='Classificação geral'!$B108,'Classificação geral'!$H108,"")</f>
        <v/>
      </c>
      <c r="DK115" s="254" t="str">
        <f>IFERROR(IF(AND($DJ115="mas",'Classificação geral'!$I108=1),'Classificação geral'!I108,""),"")</f>
        <v/>
      </c>
      <c r="DL115" s="254" t="str">
        <f>IFERROR(IF(AND($DJ115="mas",'Classificação geral'!$I108=1),'Classificação geral'!AA108,""),"")</f>
        <v/>
      </c>
      <c r="DM115" s="254" t="str">
        <f>IFERROR(IF(AND($DJ115="mas",'Classificação geral'!$I108=1),'Classificação geral'!AC108,""),"")</f>
        <v/>
      </c>
      <c r="DN115" s="254" t="str">
        <f>IFERROR(IF(AND($DJ115="mas",'Classificação geral'!$I108=1),'Classificação geral'!AD108,""),"")</f>
        <v/>
      </c>
      <c r="DO115" s="254" t="str">
        <f>IFERROR(IF(AND($DJ115="mas",'Classificação geral'!$I108=1),'Classificação geral'!M108,""),"")</f>
        <v/>
      </c>
      <c r="DP115" s="254" t="str">
        <f>IFERROR(IF(AND($DJ115="mas",'Classificação geral'!$I108=1),'Classificação geral'!AH108,""),"")</f>
        <v/>
      </c>
      <c r="DQ115" s="256" t="str">
        <f>IFERROR(RANK(DP115,DP:DP,0)+ COUNTIF($DP$12:DP114,DP115),"")</f>
        <v/>
      </c>
      <c r="DS115" s="254" t="str">
        <f>IFERROR(IF(AND('Classificação geral'!$H108="fem",'Classificação geral'!$I108=2,'Classificação geral'!$G108="Tapete"),'Classificação geral'!$A108,""),"")</f>
        <v/>
      </c>
      <c r="DT115" s="254" t="str">
        <f>IFERROR(IF(AND('Classificação geral'!$H108="fem",'Classificação geral'!$I108=2,'Classificação geral'!$G108="Tapete"),'Classificação geral'!$B108,""),"")</f>
        <v/>
      </c>
      <c r="DU115" s="255" t="str">
        <f>IF($DT115='Classificação geral'!$B108,'Classificação geral'!$C108,"")</f>
        <v/>
      </c>
      <c r="DV115" s="255" t="str">
        <f>IF($DT115='Classificação geral'!$B108,'Classificação geral'!$D108,"")</f>
        <v/>
      </c>
      <c r="DW115" s="255" t="str">
        <f>IF($DT115='Classificação geral'!$B108,'Classificação geral'!$H108,"")</f>
        <v/>
      </c>
      <c r="DX115" s="254" t="str">
        <f>IFERROR(IF(AND($DW115="fem",'Classificação geral'!$I108=2),'Classificação geral'!I108,""),"")</f>
        <v/>
      </c>
      <c r="DY115" s="254" t="str">
        <f>IFERROR(IF(AND($DW115="fem",'Classificação geral'!$I108=2),'Classificação geral'!AA108,""),"")</f>
        <v/>
      </c>
      <c r="DZ115" s="254" t="str">
        <f>IFERROR(IF(AND($DW115="fem",'Classificação geral'!$I108=2),'Classificação geral'!AC108,""),"")</f>
        <v/>
      </c>
      <c r="EA115" s="254" t="str">
        <f>IFERROR(IF(AND($DW115="fem",'Classificação geral'!$I108=2),'Classificação geral'!AD108,""),"")</f>
        <v/>
      </c>
      <c r="EB115" s="254" t="str">
        <f>IFERROR(IF(AND($DW115="fem",'Classificação geral'!$I108=2),'Classificação geral'!M108,""),"")</f>
        <v/>
      </c>
      <c r="EC115" s="254" t="str">
        <f>IFERROR(IF(AND($DW115="fem",'Classificação geral'!$I108=2),'Classificação geral'!AH108,""),"")</f>
        <v/>
      </c>
      <c r="ED115" s="256" t="str">
        <f>IFERROR(RANK(EC115,EC:EC,0)+ COUNTIF(EC$12:$EC113,EC115),"")</f>
        <v/>
      </c>
      <c r="EE115" s="244"/>
      <c r="EF115" s="254" t="str">
        <f>IFERROR(IF(AND('Classificação geral'!$H108="mas",'Classificação geral'!$I108=2,'Classificação geral'!$G108="Tapete"),'Classificação geral'!$A108,""),"")</f>
        <v/>
      </c>
      <c r="EG115" s="254" t="str">
        <f>IFERROR(IF(AND('Classificação geral'!$H108="mas",'Classificação geral'!$I108=2,'Classificação geral'!$G108="Tapete"),'Classificação geral'!$B108,""),"")</f>
        <v/>
      </c>
      <c r="EH115" s="255" t="str">
        <f>IF($EG115='Classificação geral'!$B108,'Classificação geral'!$C108,"")</f>
        <v/>
      </c>
      <c r="EI115" s="255" t="str">
        <f>IF($EG115='Classificação geral'!$B108,'Classificação geral'!$D108,"")</f>
        <v/>
      </c>
      <c r="EJ115" s="255" t="str">
        <f>IF($EG115='Classificação geral'!$B108,'Classificação geral'!$H108,"")</f>
        <v/>
      </c>
      <c r="EK115" s="254" t="str">
        <f>IFERROR(IF(AND($EJ115="mas",'Classificação geral'!$I108=2),'Classificação geral'!I108,""),"")</f>
        <v/>
      </c>
      <c r="EL115" s="254" t="str">
        <f>IFERROR(IF(AND($EJ115="mas",'Classificação geral'!$I108=2),'Classificação geral'!AA108,""),"")</f>
        <v/>
      </c>
      <c r="EM115" s="254" t="str">
        <f>IFERROR(IF(AND($EJ115="mas",'Classificação geral'!$I108=2),'Classificação geral'!AC108,""),"")</f>
        <v/>
      </c>
      <c r="EN115" s="254" t="str">
        <f>IFERROR(IF(AND($EJ115="mas",'Classificação geral'!$I108=2),'Classificação geral'!AD108,""),"")</f>
        <v/>
      </c>
      <c r="EO115" s="254" t="str">
        <f>IFERROR(IF(AND($EJ115="mas",'Classificação geral'!$I108=2),'Classificação geral'!M108,""),"")</f>
        <v/>
      </c>
      <c r="EP115" s="254" t="str">
        <f>IFERROR(IF(AND($EJ115="mas",'Classificação geral'!$I108=2),'Classificação geral'!AH108,""),"")</f>
        <v/>
      </c>
      <c r="EQ115" s="256" t="str">
        <f>IFERROR(RANK(EP115,EP:EP,0)+ COUNTIF($EP$12:EP$12,EP115),"")</f>
        <v/>
      </c>
      <c r="ER115" s="244"/>
      <c r="ES115" s="254" t="str">
        <f>IFERROR(IF(AND('Classificação geral'!$H108="fem",'Classificação geral'!$I108=3,'Classificação geral'!$G108="Tapete"),'Classificação geral'!$A108,""),"")</f>
        <v/>
      </c>
      <c r="ET115" s="254" t="str">
        <f>IFERROR(IF(AND('Classificação geral'!$H108="fem",'Classificação geral'!$I108=3,'Classificação geral'!$G108="Tapete"),'Classificação geral'!$B108,""),"")</f>
        <v/>
      </c>
      <c r="EU115" s="255" t="str">
        <f>IF($ET115='Classificação geral'!$B108,'Classificação geral'!$C108,"")</f>
        <v/>
      </c>
      <c r="EV115" s="255" t="str">
        <f>IF($ET115='Classificação geral'!$B108,'Classificação geral'!$D108,"")</f>
        <v/>
      </c>
      <c r="EW115" s="255" t="str">
        <f>IF($ET115='Classificação geral'!$B108,'Classificação geral'!$H108,"")</f>
        <v/>
      </c>
      <c r="EX115" s="255" t="str">
        <f>IF($EW115='Classificação geral'!$H108,'Classificação geral'!$I108,"")</f>
        <v/>
      </c>
      <c r="EY115" s="255" t="str">
        <f>IF($EX115='Classificação geral'!$I108,'Classificação geral'!$AA108,"")</f>
        <v/>
      </c>
      <c r="EZ115" s="255" t="str">
        <f>IF($EX115='Classificação geral'!$I108,'Classificação geral'!$AC108,"")</f>
        <v/>
      </c>
      <c r="FA115" s="255" t="str">
        <f>IF($EX115='Classificação geral'!$I108,'Classificação geral'!$AD108,"")</f>
        <v/>
      </c>
      <c r="FB115" s="255" t="str">
        <f>IF($EX115='Classificação geral'!$I108,'Classificação geral'!$M108,"")</f>
        <v/>
      </c>
      <c r="FC115" s="255" t="str">
        <f>IF($EX115='Classificação geral'!$I108,'Classificação geral'!$AH108,"")</f>
        <v/>
      </c>
      <c r="FD115" s="256" t="str">
        <f>IFERROR(RANK(FC115,FC:FC,0)+ COUNTIF($FC$12:FC113,FC115),"")</f>
        <v/>
      </c>
      <c r="FE115" s="244"/>
      <c r="FF115" s="254" t="str">
        <f>IFERROR(IF(AND('Classificação geral'!$H108="mas",'Classificação geral'!$I108=3,'Classificação geral'!$G108="Tapete"),'Classificação geral'!$A108,""),"")</f>
        <v/>
      </c>
      <c r="FG115" s="254" t="str">
        <f>IFERROR(IF(AND('Classificação geral'!$H108="mas",'Classificação geral'!$I108=3,'Classificação geral'!$G108="Tapete"),'Classificação geral'!$B108,""),"")</f>
        <v/>
      </c>
      <c r="FH115" s="255" t="str">
        <f>IF($FG115='Classificação geral'!$B108,'Classificação geral'!$C108,"")</f>
        <v/>
      </c>
      <c r="FI115" s="255" t="str">
        <f>IF($FG115='Classificação geral'!$B108,'Classificação geral'!$D108,"")</f>
        <v/>
      </c>
      <c r="FJ115" s="255" t="str">
        <f>IF($FG115='Classificação geral'!$B108,'Classificação geral'!$H108,"")</f>
        <v/>
      </c>
      <c r="FK115" s="254" t="str">
        <f>IFERROR(IF(AND($FJ115="mas",'Classificação geral'!$I108=3),'Classificação geral'!I108,""),"")</f>
        <v/>
      </c>
      <c r="FL115" s="254" t="str">
        <f>IFERROR(IF(AND($FJ115="mas",'Classificação geral'!$I108=3),'Classificação geral'!AA108,""),"")</f>
        <v/>
      </c>
      <c r="FM115" s="254" t="str">
        <f>IFERROR(IF(AND($FJ115="mas",'Classificação geral'!$I108=3),'Classificação geral'!AC108,""),"")</f>
        <v/>
      </c>
      <c r="FN115" s="254" t="str">
        <f>IFERROR(IF(AND($FJ115="mas",'Classificação geral'!$I108=3),'Classificação geral'!AD108,""),"")</f>
        <v/>
      </c>
      <c r="FO115" s="254" t="str">
        <f>IFERROR(IF(AND($FJ115="mas",'Classificação geral'!$I108=3),'Classificação geral'!M108,""),"")</f>
        <v/>
      </c>
      <c r="FP115" s="254" t="str">
        <f>IFERROR(IF(AND($FJ115="mas",'Classificação geral'!$I108=3),'Classificação geral'!AH108,""),"")</f>
        <v/>
      </c>
      <c r="FQ115" s="256" t="str">
        <f>IFERROR(RANK(FP115,FP:FP,0)+ COUNTIF(FP$12:$FP113,FP115),"")</f>
        <v/>
      </c>
    </row>
    <row r="116" spans="1:173" s="230" customFormat="1" ht="24.75" customHeight="1" x14ac:dyDescent="0.4">
      <c r="A116" s="221"/>
      <c r="B116" s="233"/>
      <c r="C116" s="222"/>
      <c r="D116" s="222"/>
      <c r="E116" s="222"/>
      <c r="F116" s="223"/>
      <c r="G116" s="223"/>
      <c r="H116" s="223"/>
      <c r="I116" s="223"/>
      <c r="J116" s="223"/>
      <c r="K116" s="223"/>
      <c r="L116" s="223"/>
      <c r="M116" s="224"/>
      <c r="N116" s="224"/>
      <c r="O116" s="224"/>
      <c r="P116" s="224"/>
      <c r="Q116" s="225"/>
      <c r="R116" s="225"/>
      <c r="S116" s="222"/>
      <c r="T116" s="226"/>
      <c r="U116" s="226"/>
      <c r="V116" s="226"/>
      <c r="W116" s="226"/>
      <c r="X116" s="226"/>
      <c r="Y116" s="226"/>
      <c r="Z116" s="226"/>
      <c r="AA116" s="224"/>
      <c r="AB116" s="221"/>
      <c r="AC116" s="221"/>
      <c r="AD116" s="224"/>
      <c r="AE116" s="222"/>
      <c r="AF116" s="222"/>
      <c r="AG116" s="223"/>
      <c r="AH116" s="223"/>
      <c r="AI116" s="223"/>
      <c r="AJ116" s="223"/>
      <c r="AK116" s="223"/>
      <c r="AL116" s="223"/>
      <c r="AM116" s="223"/>
      <c r="AN116" s="223"/>
      <c r="AO116" s="224"/>
      <c r="AP116" s="224"/>
      <c r="AQ116" s="224"/>
      <c r="AR116" s="224"/>
      <c r="AS116" s="225"/>
      <c r="AT116" s="225"/>
      <c r="AU116" s="223"/>
      <c r="AV116" s="226"/>
      <c r="AW116" s="226"/>
      <c r="AX116" s="226"/>
      <c r="AY116" s="226"/>
      <c r="AZ116" s="226"/>
      <c r="BA116" s="226"/>
      <c r="BB116" s="226"/>
      <c r="BC116" s="224"/>
      <c r="BD116" s="221"/>
      <c r="BE116" s="221"/>
      <c r="BF116" s="233"/>
      <c r="BG116" s="222"/>
      <c r="BH116" s="222"/>
      <c r="BI116" s="225"/>
      <c r="BJ116" s="223"/>
      <c r="BK116" s="223"/>
      <c r="BL116" s="223"/>
      <c r="BM116" s="223"/>
      <c r="BN116" s="223"/>
      <c r="BO116" s="223"/>
      <c r="BP116" s="223"/>
      <c r="BQ116" s="224"/>
      <c r="BR116" s="224"/>
      <c r="BS116" s="224"/>
      <c r="BT116" s="224"/>
      <c r="BU116" s="225"/>
      <c r="BV116" s="225"/>
      <c r="BW116" s="225"/>
      <c r="BX116" s="226"/>
      <c r="BY116" s="226"/>
      <c r="BZ116" s="226"/>
      <c r="CA116" s="226"/>
      <c r="CB116" s="226"/>
      <c r="CC116" s="226"/>
      <c r="CD116" s="226"/>
      <c r="CE116" s="224"/>
      <c r="CF116" s="221"/>
      <c r="CG116" s="221"/>
      <c r="CH116" s="221"/>
      <c r="CI116" s="221"/>
      <c r="CJ116" s="221"/>
      <c r="CK116" s="221"/>
      <c r="CL116" s="221"/>
      <c r="CM116" s="221"/>
      <c r="CN116" s="221"/>
      <c r="CO116" s="221"/>
      <c r="CP116" s="221"/>
      <c r="CQ116" s="221"/>
      <c r="CR116" s="221"/>
      <c r="CS116" s="254" t="str">
        <f>IFERROR(IF(AND('Classificação geral'!$H109="FEM",'Classificação geral'!$I109=1,'Classificação geral'!G109="Tapete"),'Classificação geral'!A109,""),"")</f>
        <v/>
      </c>
      <c r="CT116" s="254" t="str">
        <f>IFERROR(IF(AND('Classificação geral'!$H109="FEM",'Classificação geral'!$I109=1,'Classificação geral'!G109="Tapete"),'Classificação geral'!$B109,""),"")</f>
        <v/>
      </c>
      <c r="CU116" s="255" t="str">
        <f>IF($CT116='Classificação geral'!$B109,'Classificação geral'!$C109,"")</f>
        <v/>
      </c>
      <c r="CV116" s="255" t="str">
        <f>IF($CT116='Classificação geral'!$B109,'Classificação geral'!$D109,"")</f>
        <v/>
      </c>
      <c r="CW116" s="255" t="str">
        <f>IF($CT116='Classificação geral'!$B109,'Classificação geral'!$H109,"")</f>
        <v/>
      </c>
      <c r="CX116" s="255" t="str">
        <f>IF($CW116='Classificação geral'!$H109,'Classificação geral'!$I109,"")</f>
        <v/>
      </c>
      <c r="CY116" s="255" t="str">
        <f>IF($CX116='Classificação geral'!$I109,'Classificação geral'!$AA109,"")</f>
        <v/>
      </c>
      <c r="CZ116" s="255" t="str">
        <f>IF($CX116='Classificação geral'!$I109,'Classificação geral'!$AC109,"")</f>
        <v/>
      </c>
      <c r="DA116" s="255" t="str">
        <f>IF($CX116='Classificação geral'!$I109,'Classificação geral'!$AD109,"")</f>
        <v/>
      </c>
      <c r="DB116" s="255" t="str">
        <f>IF($CX116='Classificação geral'!$I109,'Classificação geral'!$M109,"")</f>
        <v/>
      </c>
      <c r="DC116" s="255" t="str">
        <f>IF($CX116='Classificação geral'!$I109,'Classificação geral'!$AH109,"")</f>
        <v/>
      </c>
      <c r="DD116" s="256" t="str">
        <f>IFERROR(RANK(DC116,DC:DC,0)+ COUNTIF($DC$12:DC115,DC116),"")</f>
        <v/>
      </c>
      <c r="DF116" s="254" t="str">
        <f>IFERROR(IF(AND('Classificação geral'!$H109="mas",'Classificação geral'!$I109=1,'Classificação geral'!$G109="Tapete"),'Classificação geral'!$A109,""),"")</f>
        <v/>
      </c>
      <c r="DG116" s="254" t="str">
        <f>IFERROR(IF(AND('Classificação geral'!$H109="mas",'Classificação geral'!$I109=1,'Classificação geral'!$G109="Tapete"),'Classificação geral'!$B109,""),"")</f>
        <v/>
      </c>
      <c r="DH116" s="255" t="str">
        <f>IF($DG116='Classificação geral'!$B109,'Classificação geral'!$C109,"")</f>
        <v/>
      </c>
      <c r="DI116" s="255" t="str">
        <f>IF($DG116='Classificação geral'!$B109,'Classificação geral'!$D109,"")</f>
        <v/>
      </c>
      <c r="DJ116" s="255" t="str">
        <f>IF($DG116='Classificação geral'!$B109,'Classificação geral'!$H109,"")</f>
        <v/>
      </c>
      <c r="DK116" s="254" t="str">
        <f>IFERROR(IF(AND($DJ116="mas",'Classificação geral'!$I109=1),'Classificação geral'!I109,""),"")</f>
        <v/>
      </c>
      <c r="DL116" s="254" t="str">
        <f>IFERROR(IF(AND($DJ116="mas",'Classificação geral'!$I109=1),'Classificação geral'!AA109,""),"")</f>
        <v/>
      </c>
      <c r="DM116" s="254" t="str">
        <f>IFERROR(IF(AND($DJ116="mas",'Classificação geral'!$I109=1),'Classificação geral'!AC109,""),"")</f>
        <v/>
      </c>
      <c r="DN116" s="254" t="str">
        <f>IFERROR(IF(AND($DJ116="mas",'Classificação geral'!$I109=1),'Classificação geral'!AD109,""),"")</f>
        <v/>
      </c>
      <c r="DO116" s="254" t="str">
        <f>IFERROR(IF(AND($DJ116="mas",'Classificação geral'!$I109=1),'Classificação geral'!M109,""),"")</f>
        <v/>
      </c>
      <c r="DP116" s="254" t="str">
        <f>IFERROR(IF(AND($DJ116="mas",'Classificação geral'!$I109=1),'Classificação geral'!AH109,""),"")</f>
        <v/>
      </c>
      <c r="DQ116" s="256" t="str">
        <f>IFERROR(RANK(DP116,DP:DP,0)+ COUNTIF($DP$12:DP115,DP116),"")</f>
        <v/>
      </c>
      <c r="DS116" s="254" t="str">
        <f>IFERROR(IF(AND('Classificação geral'!$H109="fem",'Classificação geral'!$I109=2,'Classificação geral'!$G109="Tapete"),'Classificação geral'!$A109,""),"")</f>
        <v/>
      </c>
      <c r="DT116" s="254" t="str">
        <f>IFERROR(IF(AND('Classificação geral'!$H109="fem",'Classificação geral'!$I109=2,'Classificação geral'!$G109="Tapete"),'Classificação geral'!$B109,""),"")</f>
        <v/>
      </c>
      <c r="DU116" s="255" t="str">
        <f>IF($DT116='Classificação geral'!$B109,'Classificação geral'!$C109,"")</f>
        <v/>
      </c>
      <c r="DV116" s="255" t="str">
        <f>IF($DT116='Classificação geral'!$B109,'Classificação geral'!$D109,"")</f>
        <v/>
      </c>
      <c r="DW116" s="255" t="str">
        <f>IF($DT116='Classificação geral'!$B109,'Classificação geral'!$H109,"")</f>
        <v/>
      </c>
      <c r="DX116" s="254" t="str">
        <f>IFERROR(IF(AND($DW116="fem",'Classificação geral'!$I109=2),'Classificação geral'!I109,""),"")</f>
        <v/>
      </c>
      <c r="DY116" s="254" t="str">
        <f>IFERROR(IF(AND($DW116="fem",'Classificação geral'!$I109=2),'Classificação geral'!AA109,""),"")</f>
        <v/>
      </c>
      <c r="DZ116" s="254" t="str">
        <f>IFERROR(IF(AND($DW116="fem",'Classificação geral'!$I109=2),'Classificação geral'!AC109,""),"")</f>
        <v/>
      </c>
      <c r="EA116" s="254" t="str">
        <f>IFERROR(IF(AND($DW116="fem",'Classificação geral'!$I109=2),'Classificação geral'!AD109,""),"")</f>
        <v/>
      </c>
      <c r="EB116" s="254" t="str">
        <f>IFERROR(IF(AND($DW116="fem",'Classificação geral'!$I109=2),'Classificação geral'!M109,""),"")</f>
        <v/>
      </c>
      <c r="EC116" s="254" t="str">
        <f>IFERROR(IF(AND($DW116="fem",'Classificação geral'!$I109=2),'Classificação geral'!AH109,""),"")</f>
        <v/>
      </c>
      <c r="ED116" s="256" t="str">
        <f>IFERROR(RANK(EC116,EC:EC,0)+ COUNTIF(EC$12:$EC114,EC116),"")</f>
        <v/>
      </c>
      <c r="EE116" s="244"/>
      <c r="EF116" s="254" t="str">
        <f>IFERROR(IF(AND('Classificação geral'!$H109="mas",'Classificação geral'!$I109=2,'Classificação geral'!$G109="Tapete"),'Classificação geral'!$A109,""),"")</f>
        <v/>
      </c>
      <c r="EG116" s="254" t="str">
        <f>IFERROR(IF(AND('Classificação geral'!$H109="mas",'Classificação geral'!$I109=2,'Classificação geral'!$G109="Tapete"),'Classificação geral'!$B109,""),"")</f>
        <v/>
      </c>
      <c r="EH116" s="255" t="str">
        <f>IF($EG116='Classificação geral'!$B109,'Classificação geral'!$C109,"")</f>
        <v/>
      </c>
      <c r="EI116" s="255" t="str">
        <f>IF($EG116='Classificação geral'!$B109,'Classificação geral'!$D109,"")</f>
        <v/>
      </c>
      <c r="EJ116" s="255" t="str">
        <f>IF($EG116='Classificação geral'!$B109,'Classificação geral'!$H109,"")</f>
        <v/>
      </c>
      <c r="EK116" s="254" t="str">
        <f>IFERROR(IF(AND($EJ116="mas",'Classificação geral'!$I109=2),'Classificação geral'!I109,""),"")</f>
        <v/>
      </c>
      <c r="EL116" s="254" t="str">
        <f>IFERROR(IF(AND($EJ116="mas",'Classificação geral'!$I109=2),'Classificação geral'!AA109,""),"")</f>
        <v/>
      </c>
      <c r="EM116" s="254" t="str">
        <f>IFERROR(IF(AND($EJ116="mas",'Classificação geral'!$I109=2),'Classificação geral'!AC109,""),"")</f>
        <v/>
      </c>
      <c r="EN116" s="254" t="str">
        <f>IFERROR(IF(AND($EJ116="mas",'Classificação geral'!$I109=2),'Classificação geral'!AD109,""),"")</f>
        <v/>
      </c>
      <c r="EO116" s="254" t="str">
        <f>IFERROR(IF(AND($EJ116="mas",'Classificação geral'!$I109=2),'Classificação geral'!M109,""),"")</f>
        <v/>
      </c>
      <c r="EP116" s="254" t="str">
        <f>IFERROR(IF(AND($EJ116="mas",'Classificação geral'!$I109=2),'Classificação geral'!AH109,""),"")</f>
        <v/>
      </c>
      <c r="EQ116" s="256" t="str">
        <f>IFERROR(RANK(EP116,EP:EP,0)+ COUNTIF($EP$12:EP$12,EP116),"")</f>
        <v/>
      </c>
      <c r="ER116" s="244"/>
      <c r="ES116" s="254" t="str">
        <f>IFERROR(IF(AND('Classificação geral'!$H109="fem",'Classificação geral'!$I109=3,'Classificação geral'!$G109="Tapete"),'Classificação geral'!$A109,""),"")</f>
        <v/>
      </c>
      <c r="ET116" s="254" t="str">
        <f>IFERROR(IF(AND('Classificação geral'!$H109="fem",'Classificação geral'!$I109=3,'Classificação geral'!$G109="Tapete"),'Classificação geral'!$B109,""),"")</f>
        <v/>
      </c>
      <c r="EU116" s="255" t="str">
        <f>IF($ET116='Classificação geral'!$B109,'Classificação geral'!$C109,"")</f>
        <v/>
      </c>
      <c r="EV116" s="255" t="str">
        <f>IF($ET116='Classificação geral'!$B109,'Classificação geral'!$D109,"")</f>
        <v/>
      </c>
      <c r="EW116" s="255" t="str">
        <f>IF($ET116='Classificação geral'!$B109,'Classificação geral'!$H109,"")</f>
        <v/>
      </c>
      <c r="EX116" s="255" t="str">
        <f>IF($EW116='Classificação geral'!$H109,'Classificação geral'!$I109,"")</f>
        <v/>
      </c>
      <c r="EY116" s="255" t="str">
        <f>IF($EX116='Classificação geral'!$I109,'Classificação geral'!$AA109,"")</f>
        <v/>
      </c>
      <c r="EZ116" s="255" t="str">
        <f>IF($EX116='Classificação geral'!$I109,'Classificação geral'!$AC109,"")</f>
        <v/>
      </c>
      <c r="FA116" s="255" t="str">
        <f>IF($EX116='Classificação geral'!$I109,'Classificação geral'!$AD109,"")</f>
        <v/>
      </c>
      <c r="FB116" s="255" t="str">
        <f>IF($EX116='Classificação geral'!$I109,'Classificação geral'!$M109,"")</f>
        <v/>
      </c>
      <c r="FC116" s="255" t="str">
        <f>IF($EX116='Classificação geral'!$I109,'Classificação geral'!$AH109,"")</f>
        <v/>
      </c>
      <c r="FD116" s="256" t="str">
        <f>IFERROR(RANK(FC116,FC:FC,0)+ COUNTIF($FC$12:FC114,FC116),"")</f>
        <v/>
      </c>
      <c r="FE116" s="244"/>
      <c r="FF116" s="254" t="str">
        <f>IFERROR(IF(AND('Classificação geral'!$H109="mas",'Classificação geral'!$I109=3,'Classificação geral'!$G109="Tapete"),'Classificação geral'!$A109,""),"")</f>
        <v/>
      </c>
      <c r="FG116" s="254" t="str">
        <f>IFERROR(IF(AND('Classificação geral'!$H109="mas",'Classificação geral'!$I109=3,'Classificação geral'!$G109="Tapete"),'Classificação geral'!$B109,""),"")</f>
        <v/>
      </c>
      <c r="FH116" s="255" t="str">
        <f>IF($FG116='Classificação geral'!$B109,'Classificação geral'!$C109,"")</f>
        <v/>
      </c>
      <c r="FI116" s="255" t="str">
        <f>IF($FG116='Classificação geral'!$B109,'Classificação geral'!$D109,"")</f>
        <v/>
      </c>
      <c r="FJ116" s="255" t="str">
        <f>IF($FG116='Classificação geral'!$B109,'Classificação geral'!$H109,"")</f>
        <v/>
      </c>
      <c r="FK116" s="254" t="str">
        <f>IFERROR(IF(AND($FJ116="mas",'Classificação geral'!$I109=3),'Classificação geral'!I109,""),"")</f>
        <v/>
      </c>
      <c r="FL116" s="254" t="str">
        <f>IFERROR(IF(AND($FJ116="mas",'Classificação geral'!$I109=3),'Classificação geral'!AA109,""),"")</f>
        <v/>
      </c>
      <c r="FM116" s="254" t="str">
        <f>IFERROR(IF(AND($FJ116="mas",'Classificação geral'!$I109=3),'Classificação geral'!AC109,""),"")</f>
        <v/>
      </c>
      <c r="FN116" s="254" t="str">
        <f>IFERROR(IF(AND($FJ116="mas",'Classificação geral'!$I109=3),'Classificação geral'!AD109,""),"")</f>
        <v/>
      </c>
      <c r="FO116" s="254" t="str">
        <f>IFERROR(IF(AND($FJ116="mas",'Classificação geral'!$I109=3),'Classificação geral'!M109,""),"")</f>
        <v/>
      </c>
      <c r="FP116" s="254" t="str">
        <f>IFERROR(IF(AND($FJ116="mas",'Classificação geral'!$I109=3),'Classificação geral'!AH109,""),"")</f>
        <v/>
      </c>
      <c r="FQ116" s="256" t="str">
        <f>IFERROR(RANK(FP116,FP:FP,0)+ COUNTIF(FP$12:$FP114,FP116),"")</f>
        <v/>
      </c>
    </row>
    <row r="117" spans="1:173" s="230" customFormat="1" ht="24.75" customHeight="1" x14ac:dyDescent="0.4">
      <c r="A117" s="221"/>
      <c r="B117" s="233"/>
      <c r="C117" s="222"/>
      <c r="D117" s="222"/>
      <c r="E117" s="222"/>
      <c r="F117" s="223"/>
      <c r="G117" s="223"/>
      <c r="H117" s="223"/>
      <c r="I117" s="223"/>
      <c r="J117" s="223"/>
      <c r="K117" s="223"/>
      <c r="L117" s="223"/>
      <c r="M117" s="224"/>
      <c r="N117" s="224"/>
      <c r="O117" s="224"/>
      <c r="P117" s="224"/>
      <c r="Q117" s="225"/>
      <c r="R117" s="225"/>
      <c r="S117" s="222"/>
      <c r="T117" s="226"/>
      <c r="U117" s="226"/>
      <c r="V117" s="226"/>
      <c r="W117" s="226"/>
      <c r="X117" s="226"/>
      <c r="Y117" s="226"/>
      <c r="Z117" s="226"/>
      <c r="AA117" s="224"/>
      <c r="AB117" s="221"/>
      <c r="AC117" s="221"/>
      <c r="AD117" s="224"/>
      <c r="AE117" s="222"/>
      <c r="AF117" s="222"/>
      <c r="AG117" s="223"/>
      <c r="AH117" s="223"/>
      <c r="AI117" s="223"/>
      <c r="AJ117" s="223"/>
      <c r="AK117" s="223"/>
      <c r="AL117" s="223"/>
      <c r="AM117" s="223"/>
      <c r="AN117" s="223"/>
      <c r="AO117" s="224"/>
      <c r="AP117" s="224"/>
      <c r="AQ117" s="224"/>
      <c r="AR117" s="224"/>
      <c r="AS117" s="225"/>
      <c r="AT117" s="225"/>
      <c r="AU117" s="223"/>
      <c r="AV117" s="226"/>
      <c r="AW117" s="226"/>
      <c r="AX117" s="226"/>
      <c r="AY117" s="226"/>
      <c r="AZ117" s="226"/>
      <c r="BA117" s="226"/>
      <c r="BB117" s="226"/>
      <c r="BC117" s="224"/>
      <c r="BD117" s="221"/>
      <c r="BE117" s="221"/>
      <c r="BF117" s="233"/>
      <c r="BG117" s="222"/>
      <c r="BH117" s="222"/>
      <c r="BI117" s="225"/>
      <c r="BJ117" s="223"/>
      <c r="BK117" s="223"/>
      <c r="BL117" s="223"/>
      <c r="BM117" s="223"/>
      <c r="BN117" s="223"/>
      <c r="BO117" s="223"/>
      <c r="BP117" s="223"/>
      <c r="BQ117" s="224"/>
      <c r="BR117" s="224"/>
      <c r="BS117" s="224"/>
      <c r="BT117" s="224"/>
      <c r="BU117" s="225"/>
      <c r="BV117" s="225"/>
      <c r="BW117" s="225"/>
      <c r="BX117" s="226"/>
      <c r="BY117" s="226"/>
      <c r="BZ117" s="226"/>
      <c r="CA117" s="226"/>
      <c r="CB117" s="226"/>
      <c r="CC117" s="226"/>
      <c r="CD117" s="226"/>
      <c r="CE117" s="224"/>
      <c r="CF117" s="221"/>
      <c r="CG117" s="221"/>
      <c r="CH117" s="221"/>
      <c r="CI117" s="221"/>
      <c r="CJ117" s="221"/>
      <c r="CK117" s="221"/>
      <c r="CL117" s="221"/>
      <c r="CM117" s="221"/>
      <c r="CN117" s="221"/>
      <c r="CO117" s="221"/>
      <c r="CP117" s="221"/>
      <c r="CQ117" s="221"/>
      <c r="CR117" s="221"/>
      <c r="CS117" s="254" t="str">
        <f>IFERROR(IF(AND('Classificação geral'!$H110="FEM",'Classificação geral'!$I110=1,'Classificação geral'!G110="Tapete"),'Classificação geral'!A110,""),"")</f>
        <v/>
      </c>
      <c r="CT117" s="254" t="str">
        <f>IFERROR(IF(AND('Classificação geral'!$H110="FEM",'Classificação geral'!$I110=1,'Classificação geral'!G110="Tapete"),'Classificação geral'!$B110,""),"")</f>
        <v/>
      </c>
      <c r="CU117" s="255" t="str">
        <f>IF($CT117='Classificação geral'!$B110,'Classificação geral'!$C110,"")</f>
        <v/>
      </c>
      <c r="CV117" s="255" t="str">
        <f>IF($CT117='Classificação geral'!$B110,'Classificação geral'!$D110,"")</f>
        <v/>
      </c>
      <c r="CW117" s="255" t="str">
        <f>IF($CT117='Classificação geral'!$B110,'Classificação geral'!$H110,"")</f>
        <v/>
      </c>
      <c r="CX117" s="255" t="str">
        <f>IF($CW117='Classificação geral'!$H110,'Classificação geral'!$I110,"")</f>
        <v/>
      </c>
      <c r="CY117" s="255" t="str">
        <f>IF($CX117='Classificação geral'!$I110,'Classificação geral'!$AA110,"")</f>
        <v/>
      </c>
      <c r="CZ117" s="255" t="str">
        <f>IF($CX117='Classificação geral'!$I110,'Classificação geral'!$AC110,"")</f>
        <v/>
      </c>
      <c r="DA117" s="255" t="str">
        <f>IF($CX117='Classificação geral'!$I110,'Classificação geral'!$AD110,"")</f>
        <v/>
      </c>
      <c r="DB117" s="255" t="str">
        <f>IF($CX117='Classificação geral'!$I110,'Classificação geral'!$M110,"")</f>
        <v/>
      </c>
      <c r="DC117" s="255" t="str">
        <f>IF($CX117='Classificação geral'!$I110,'Classificação geral'!$AH110,"")</f>
        <v/>
      </c>
      <c r="DD117" s="256" t="str">
        <f>IFERROR(RANK(DC117,DC:DC,0)+ COUNTIF($DC$12:DC116,DC117),"")</f>
        <v/>
      </c>
      <c r="DF117" s="254" t="str">
        <f>IFERROR(IF(AND('Classificação geral'!$H110="mas",'Classificação geral'!$I110=1,'Classificação geral'!$G110="Tapete"),'Classificação geral'!$A110,""),"")</f>
        <v/>
      </c>
      <c r="DG117" s="254" t="str">
        <f>IFERROR(IF(AND('Classificação geral'!$H110="mas",'Classificação geral'!$I110=1,'Classificação geral'!$G110="Tapete"),'Classificação geral'!$B110,""),"")</f>
        <v/>
      </c>
      <c r="DH117" s="255" t="str">
        <f>IF($DG117='Classificação geral'!$B110,'Classificação geral'!$C110,"")</f>
        <v/>
      </c>
      <c r="DI117" s="255" t="str">
        <f>IF($DG117='Classificação geral'!$B110,'Classificação geral'!$D110,"")</f>
        <v/>
      </c>
      <c r="DJ117" s="255" t="str">
        <f>IF($DG117='Classificação geral'!$B110,'Classificação geral'!$H110,"")</f>
        <v/>
      </c>
      <c r="DK117" s="254" t="str">
        <f>IFERROR(IF(AND($DJ117="mas",'Classificação geral'!$I110=1),'Classificação geral'!I110,""),"")</f>
        <v/>
      </c>
      <c r="DL117" s="254" t="str">
        <f>IFERROR(IF(AND($DJ117="mas",'Classificação geral'!$I110=1),'Classificação geral'!AA110,""),"")</f>
        <v/>
      </c>
      <c r="DM117" s="254" t="str">
        <f>IFERROR(IF(AND($DJ117="mas",'Classificação geral'!$I110=1),'Classificação geral'!AC110,""),"")</f>
        <v/>
      </c>
      <c r="DN117" s="254" t="str">
        <f>IFERROR(IF(AND($DJ117="mas",'Classificação geral'!$I110=1),'Classificação geral'!AD110,""),"")</f>
        <v/>
      </c>
      <c r="DO117" s="254" t="str">
        <f>IFERROR(IF(AND($DJ117="mas",'Classificação geral'!$I110=1),'Classificação geral'!M110,""),"")</f>
        <v/>
      </c>
      <c r="DP117" s="254" t="str">
        <f>IFERROR(IF(AND($DJ117="mas",'Classificação geral'!$I110=1),'Classificação geral'!AH110,""),"")</f>
        <v/>
      </c>
      <c r="DQ117" s="256" t="str">
        <f>IFERROR(RANK(DP117,DP:DP,0)+ COUNTIF($DP$12:DP116,DP117),"")</f>
        <v/>
      </c>
      <c r="DS117" s="254" t="str">
        <f>IFERROR(IF(AND('Classificação geral'!$H110="fem",'Classificação geral'!$I110=2,'Classificação geral'!$G110="Tapete"),'Classificação geral'!$A110,""),"")</f>
        <v/>
      </c>
      <c r="DT117" s="254" t="str">
        <f>IFERROR(IF(AND('Classificação geral'!$H110="fem",'Classificação geral'!$I110=2,'Classificação geral'!$G110="Tapete"),'Classificação geral'!$B110,""),"")</f>
        <v/>
      </c>
      <c r="DU117" s="255" t="str">
        <f>IF($DT117='Classificação geral'!$B110,'Classificação geral'!$C110,"")</f>
        <v/>
      </c>
      <c r="DV117" s="255" t="str">
        <f>IF($DT117='Classificação geral'!$B110,'Classificação geral'!$D110,"")</f>
        <v/>
      </c>
      <c r="DW117" s="255" t="str">
        <f>IF($DT117='Classificação geral'!$B110,'Classificação geral'!$H110,"")</f>
        <v/>
      </c>
      <c r="DX117" s="254" t="str">
        <f>IFERROR(IF(AND($DW117="fem",'Classificação geral'!$I110=2),'Classificação geral'!I110,""),"")</f>
        <v/>
      </c>
      <c r="DY117" s="254" t="str">
        <f>IFERROR(IF(AND($DW117="fem",'Classificação geral'!$I110=2),'Classificação geral'!AA110,""),"")</f>
        <v/>
      </c>
      <c r="DZ117" s="254" t="str">
        <f>IFERROR(IF(AND($DW117="fem",'Classificação geral'!$I110=2),'Classificação geral'!AC110,""),"")</f>
        <v/>
      </c>
      <c r="EA117" s="254" t="str">
        <f>IFERROR(IF(AND($DW117="fem",'Classificação geral'!$I110=2),'Classificação geral'!AD110,""),"")</f>
        <v/>
      </c>
      <c r="EB117" s="254" t="str">
        <f>IFERROR(IF(AND($DW117="fem",'Classificação geral'!$I110=2),'Classificação geral'!M110,""),"")</f>
        <v/>
      </c>
      <c r="EC117" s="254" t="str">
        <f>IFERROR(IF(AND($DW117="fem",'Classificação geral'!$I110=2),'Classificação geral'!AH110,""),"")</f>
        <v/>
      </c>
      <c r="ED117" s="256" t="str">
        <f>IFERROR(RANK(EC117,EC:EC,0)+ COUNTIF(EC$12:$EC115,EC117),"")</f>
        <v/>
      </c>
      <c r="EE117" s="244"/>
      <c r="EF117" s="254" t="str">
        <f>IFERROR(IF(AND('Classificação geral'!$H110="mas",'Classificação geral'!$I110=2,'Classificação geral'!$G110="Tapete"),'Classificação geral'!$A110,""),"")</f>
        <v/>
      </c>
      <c r="EG117" s="254" t="str">
        <f>IFERROR(IF(AND('Classificação geral'!$H110="mas",'Classificação geral'!$I110=2,'Classificação geral'!$G110="Tapete"),'Classificação geral'!$B110,""),"")</f>
        <v/>
      </c>
      <c r="EH117" s="255" t="str">
        <f>IF($EG117='Classificação geral'!$B110,'Classificação geral'!$C110,"")</f>
        <v/>
      </c>
      <c r="EI117" s="255" t="str">
        <f>IF($EG117='Classificação geral'!$B110,'Classificação geral'!$D110,"")</f>
        <v/>
      </c>
      <c r="EJ117" s="255" t="str">
        <f>IF($EG117='Classificação geral'!$B110,'Classificação geral'!$H110,"")</f>
        <v/>
      </c>
      <c r="EK117" s="254" t="str">
        <f>IFERROR(IF(AND($EJ117="mas",'Classificação geral'!$I110=2),'Classificação geral'!I110,""),"")</f>
        <v/>
      </c>
      <c r="EL117" s="254" t="str">
        <f>IFERROR(IF(AND($EJ117="mas",'Classificação geral'!$I110=2),'Classificação geral'!AA110,""),"")</f>
        <v/>
      </c>
      <c r="EM117" s="254" t="str">
        <f>IFERROR(IF(AND($EJ117="mas",'Classificação geral'!$I110=2),'Classificação geral'!AC110,""),"")</f>
        <v/>
      </c>
      <c r="EN117" s="254" t="str">
        <f>IFERROR(IF(AND($EJ117="mas",'Classificação geral'!$I110=2),'Classificação geral'!AD110,""),"")</f>
        <v/>
      </c>
      <c r="EO117" s="254" t="str">
        <f>IFERROR(IF(AND($EJ117="mas",'Classificação geral'!$I110=2),'Classificação geral'!M110,""),"")</f>
        <v/>
      </c>
      <c r="EP117" s="254" t="str">
        <f>IFERROR(IF(AND($EJ117="mas",'Classificação geral'!$I110=2),'Classificação geral'!AH110,""),"")</f>
        <v/>
      </c>
      <c r="EQ117" s="256" t="str">
        <f>IFERROR(RANK(EP117,EP:EP,0)+ COUNTIF($EP$12:EP$12,EP117),"")</f>
        <v/>
      </c>
      <c r="ER117" s="244"/>
      <c r="ES117" s="254" t="str">
        <f>IFERROR(IF(AND('Classificação geral'!$H110="fem",'Classificação geral'!$I110=3,'Classificação geral'!$G110="Tapete"),'Classificação geral'!$A110,""),"")</f>
        <v/>
      </c>
      <c r="ET117" s="254" t="str">
        <f>IFERROR(IF(AND('Classificação geral'!$H110="fem",'Classificação geral'!$I110=3,'Classificação geral'!$G110="Tapete"),'Classificação geral'!$B110,""),"")</f>
        <v/>
      </c>
      <c r="EU117" s="255" t="str">
        <f>IF($ET117='Classificação geral'!$B110,'Classificação geral'!$C110,"")</f>
        <v/>
      </c>
      <c r="EV117" s="255" t="str">
        <f>IF($ET117='Classificação geral'!$B110,'Classificação geral'!$D110,"")</f>
        <v/>
      </c>
      <c r="EW117" s="255" t="str">
        <f>IF($ET117='Classificação geral'!$B110,'Classificação geral'!$H110,"")</f>
        <v/>
      </c>
      <c r="EX117" s="255" t="str">
        <f>IF($EW117='Classificação geral'!$H110,'Classificação geral'!$I110,"")</f>
        <v/>
      </c>
      <c r="EY117" s="255" t="str">
        <f>IF($EX117='Classificação geral'!$I110,'Classificação geral'!$AA110,"")</f>
        <v/>
      </c>
      <c r="EZ117" s="255" t="str">
        <f>IF($EX117='Classificação geral'!$I110,'Classificação geral'!$AC110,"")</f>
        <v/>
      </c>
      <c r="FA117" s="255" t="str">
        <f>IF($EX117='Classificação geral'!$I110,'Classificação geral'!$AD110,"")</f>
        <v/>
      </c>
      <c r="FB117" s="255" t="str">
        <f>IF($EX117='Classificação geral'!$I110,'Classificação geral'!$M110,"")</f>
        <v/>
      </c>
      <c r="FC117" s="255" t="str">
        <f>IF($EX117='Classificação geral'!$I110,'Classificação geral'!$AH110,"")</f>
        <v/>
      </c>
      <c r="FD117" s="256" t="str">
        <f>IFERROR(RANK(FC117,FC:FC,0)+ COUNTIF($FC$12:FC115,FC117),"")</f>
        <v/>
      </c>
      <c r="FE117" s="244"/>
      <c r="FF117" s="254" t="str">
        <f>IFERROR(IF(AND('Classificação geral'!$H110="mas",'Classificação geral'!$I110=3,'Classificação geral'!$G110="Tapete"),'Classificação geral'!$A110,""),"")</f>
        <v/>
      </c>
      <c r="FG117" s="254" t="str">
        <f>IFERROR(IF(AND('Classificação geral'!$H110="mas",'Classificação geral'!$I110=3,'Classificação geral'!$G110="Tapete"),'Classificação geral'!$B110,""),"")</f>
        <v/>
      </c>
      <c r="FH117" s="255" t="str">
        <f>IF($FG117='Classificação geral'!$B110,'Classificação geral'!$C110,"")</f>
        <v/>
      </c>
      <c r="FI117" s="255" t="str">
        <f>IF($FG117='Classificação geral'!$B110,'Classificação geral'!$D110,"")</f>
        <v/>
      </c>
      <c r="FJ117" s="255" t="str">
        <f>IF($FG117='Classificação geral'!$B110,'Classificação geral'!$H110,"")</f>
        <v/>
      </c>
      <c r="FK117" s="254" t="str">
        <f>IFERROR(IF(AND($FJ117="mas",'Classificação geral'!$I110=3),'Classificação geral'!I110,""),"")</f>
        <v/>
      </c>
      <c r="FL117" s="254" t="str">
        <f>IFERROR(IF(AND($FJ117="mas",'Classificação geral'!$I110=3),'Classificação geral'!AA110,""),"")</f>
        <v/>
      </c>
      <c r="FM117" s="254" t="str">
        <f>IFERROR(IF(AND($FJ117="mas",'Classificação geral'!$I110=3),'Classificação geral'!AC110,""),"")</f>
        <v/>
      </c>
      <c r="FN117" s="254" t="str">
        <f>IFERROR(IF(AND($FJ117="mas",'Classificação geral'!$I110=3),'Classificação geral'!AD110,""),"")</f>
        <v/>
      </c>
      <c r="FO117" s="254" t="str">
        <f>IFERROR(IF(AND($FJ117="mas",'Classificação geral'!$I110=3),'Classificação geral'!M110,""),"")</f>
        <v/>
      </c>
      <c r="FP117" s="254" t="str">
        <f>IFERROR(IF(AND($FJ117="mas",'Classificação geral'!$I110=3),'Classificação geral'!AH110,""),"")</f>
        <v/>
      </c>
      <c r="FQ117" s="256" t="str">
        <f>IFERROR(RANK(FP117,FP:FP,0)+ COUNTIF(FP$12:$FP115,FP117),"")</f>
        <v/>
      </c>
    </row>
    <row r="118" spans="1:173" s="230" customFormat="1" ht="24.75" customHeight="1" x14ac:dyDescent="0.4">
      <c r="A118" s="221"/>
      <c r="B118" s="233"/>
      <c r="C118" s="222"/>
      <c r="D118" s="222"/>
      <c r="E118" s="222"/>
      <c r="F118" s="223"/>
      <c r="G118" s="223"/>
      <c r="H118" s="223"/>
      <c r="I118" s="223"/>
      <c r="J118" s="223"/>
      <c r="K118" s="223"/>
      <c r="L118" s="223"/>
      <c r="M118" s="224"/>
      <c r="N118" s="224"/>
      <c r="O118" s="224"/>
      <c r="P118" s="224"/>
      <c r="Q118" s="225"/>
      <c r="R118" s="225"/>
      <c r="S118" s="222"/>
      <c r="T118" s="226"/>
      <c r="U118" s="226"/>
      <c r="V118" s="226"/>
      <c r="W118" s="226"/>
      <c r="X118" s="226"/>
      <c r="Y118" s="226"/>
      <c r="Z118" s="226"/>
      <c r="AA118" s="224"/>
      <c r="AB118" s="221"/>
      <c r="AC118" s="221"/>
      <c r="AD118" s="224"/>
      <c r="AE118" s="222"/>
      <c r="AF118" s="222"/>
      <c r="AG118" s="223"/>
      <c r="AH118" s="223"/>
      <c r="AI118" s="223"/>
      <c r="AJ118" s="223"/>
      <c r="AK118" s="223"/>
      <c r="AL118" s="223"/>
      <c r="AM118" s="223"/>
      <c r="AN118" s="223"/>
      <c r="AO118" s="224"/>
      <c r="AP118" s="224"/>
      <c r="AQ118" s="224"/>
      <c r="AR118" s="224"/>
      <c r="AS118" s="225"/>
      <c r="AT118" s="225"/>
      <c r="AU118" s="223"/>
      <c r="AV118" s="226"/>
      <c r="AW118" s="226"/>
      <c r="AX118" s="226"/>
      <c r="AY118" s="226"/>
      <c r="AZ118" s="226"/>
      <c r="BA118" s="226"/>
      <c r="BB118" s="226"/>
      <c r="BC118" s="224"/>
      <c r="BD118" s="221"/>
      <c r="BE118" s="221"/>
      <c r="BF118" s="233"/>
      <c r="BG118" s="222"/>
      <c r="BH118" s="222"/>
      <c r="BI118" s="225"/>
      <c r="BJ118" s="223"/>
      <c r="BK118" s="223"/>
      <c r="BL118" s="223"/>
      <c r="BM118" s="223"/>
      <c r="BN118" s="223"/>
      <c r="BO118" s="223"/>
      <c r="BP118" s="223"/>
      <c r="BQ118" s="224"/>
      <c r="BR118" s="224"/>
      <c r="BS118" s="224"/>
      <c r="BT118" s="224"/>
      <c r="BU118" s="225"/>
      <c r="BV118" s="225"/>
      <c r="BW118" s="225"/>
      <c r="BX118" s="226"/>
      <c r="BY118" s="226"/>
      <c r="BZ118" s="226"/>
      <c r="CA118" s="226"/>
      <c r="CB118" s="226"/>
      <c r="CC118" s="226"/>
      <c r="CD118" s="226"/>
      <c r="CE118" s="224"/>
      <c r="CF118" s="221"/>
      <c r="CG118" s="221"/>
      <c r="CH118" s="221"/>
      <c r="CI118" s="221"/>
      <c r="CJ118" s="221"/>
      <c r="CK118" s="221"/>
      <c r="CL118" s="221"/>
      <c r="CM118" s="221"/>
      <c r="CN118" s="221"/>
      <c r="CO118" s="221"/>
      <c r="CP118" s="221"/>
      <c r="CQ118" s="221"/>
      <c r="CR118" s="221"/>
      <c r="CS118" s="254" t="str">
        <f>IFERROR(IF(AND('Classificação geral'!$H111="FEM",'Classificação geral'!$I111=1,'Classificação geral'!G111="Tapete"),'Classificação geral'!A111,""),"")</f>
        <v/>
      </c>
      <c r="CT118" s="254" t="str">
        <f>IFERROR(IF(AND('Classificação geral'!$H111="FEM",'Classificação geral'!$I111=1,'Classificação geral'!G111="Tapete"),'Classificação geral'!$B111,""),"")</f>
        <v/>
      </c>
      <c r="CU118" s="255" t="str">
        <f>IF($CT118='Classificação geral'!$B111,'Classificação geral'!$C111,"")</f>
        <v/>
      </c>
      <c r="CV118" s="255" t="str">
        <f>IF($CT118='Classificação geral'!$B111,'Classificação geral'!$D111,"")</f>
        <v/>
      </c>
      <c r="CW118" s="255" t="str">
        <f>IF($CT118='Classificação geral'!$B111,'Classificação geral'!$H111,"")</f>
        <v/>
      </c>
      <c r="CX118" s="255" t="str">
        <f>IF($CW118='Classificação geral'!$H111,'Classificação geral'!$I111,"")</f>
        <v/>
      </c>
      <c r="CY118" s="255" t="str">
        <f>IF($CX118='Classificação geral'!$I111,'Classificação geral'!$AA111,"")</f>
        <v/>
      </c>
      <c r="CZ118" s="255" t="str">
        <f>IF($CX118='Classificação geral'!$I111,'Classificação geral'!$AC111,"")</f>
        <v/>
      </c>
      <c r="DA118" s="255" t="str">
        <f>IF($CX118='Classificação geral'!$I111,'Classificação geral'!$AD111,"")</f>
        <v/>
      </c>
      <c r="DB118" s="255" t="str">
        <f>IF($CX118='Classificação geral'!$I111,'Classificação geral'!$M111,"")</f>
        <v/>
      </c>
      <c r="DC118" s="255" t="str">
        <f>IF($CX118='Classificação geral'!$I111,'Classificação geral'!$AH111,"")</f>
        <v/>
      </c>
      <c r="DD118" s="256" t="str">
        <f>IFERROR(RANK(DC118,DC:DC,0)+ COUNTIF($DC$12:DC117,DC118),"")</f>
        <v/>
      </c>
      <c r="DF118" s="254" t="str">
        <f>IFERROR(IF(AND('Classificação geral'!$H111="mas",'Classificação geral'!$I111=1,'Classificação geral'!$G111="Tapete"),'Classificação geral'!$A111,""),"")</f>
        <v/>
      </c>
      <c r="DG118" s="254" t="str">
        <f>IFERROR(IF(AND('Classificação geral'!$H111="mas",'Classificação geral'!$I111=1,'Classificação geral'!$G111="Tapete"),'Classificação geral'!$B111,""),"")</f>
        <v/>
      </c>
      <c r="DH118" s="255" t="str">
        <f>IF($DG118='Classificação geral'!$B111,'Classificação geral'!$C111,"")</f>
        <v/>
      </c>
      <c r="DI118" s="255" t="str">
        <f>IF($DG118='Classificação geral'!$B111,'Classificação geral'!$D111,"")</f>
        <v/>
      </c>
      <c r="DJ118" s="255" t="str">
        <f>IF($DG118='Classificação geral'!$B111,'Classificação geral'!$H111,"")</f>
        <v/>
      </c>
      <c r="DK118" s="254" t="str">
        <f>IFERROR(IF(AND($DJ118="mas",'Classificação geral'!$I111=1),'Classificação geral'!I111,""),"")</f>
        <v/>
      </c>
      <c r="DL118" s="254" t="str">
        <f>IFERROR(IF(AND($DJ118="mas",'Classificação geral'!$I111=1),'Classificação geral'!AA111,""),"")</f>
        <v/>
      </c>
      <c r="DM118" s="254" t="str">
        <f>IFERROR(IF(AND($DJ118="mas",'Classificação geral'!$I111=1),'Classificação geral'!AC111,""),"")</f>
        <v/>
      </c>
      <c r="DN118" s="254" t="str">
        <f>IFERROR(IF(AND($DJ118="mas",'Classificação geral'!$I111=1),'Classificação geral'!AD111,""),"")</f>
        <v/>
      </c>
      <c r="DO118" s="254" t="str">
        <f>IFERROR(IF(AND($DJ118="mas",'Classificação geral'!$I111=1),'Classificação geral'!M111,""),"")</f>
        <v/>
      </c>
      <c r="DP118" s="254" t="str">
        <f>IFERROR(IF(AND($DJ118="mas",'Classificação geral'!$I111=1),'Classificação geral'!AH111,""),"")</f>
        <v/>
      </c>
      <c r="DQ118" s="256" t="str">
        <f>IFERROR(RANK(DP118,DP:DP,0)+ COUNTIF($DP$12:DP117,DP118),"")</f>
        <v/>
      </c>
      <c r="DS118" s="254" t="str">
        <f>IFERROR(IF(AND('Classificação geral'!$H111="fem",'Classificação geral'!$I111=2,'Classificação geral'!$G111="Tapete"),'Classificação geral'!$A111,""),"")</f>
        <v/>
      </c>
      <c r="DT118" s="254" t="str">
        <f>IFERROR(IF(AND('Classificação geral'!$H111="fem",'Classificação geral'!$I111=2,'Classificação geral'!$G111="Tapete"),'Classificação geral'!$B111,""),"")</f>
        <v/>
      </c>
      <c r="DU118" s="255" t="str">
        <f>IF($DT118='Classificação geral'!$B111,'Classificação geral'!$C111,"")</f>
        <v/>
      </c>
      <c r="DV118" s="255" t="str">
        <f>IF($DT118='Classificação geral'!$B111,'Classificação geral'!$D111,"")</f>
        <v/>
      </c>
      <c r="DW118" s="255" t="str">
        <f>IF($DT118='Classificação geral'!$B111,'Classificação geral'!$H111,"")</f>
        <v/>
      </c>
      <c r="DX118" s="254" t="str">
        <f>IFERROR(IF(AND($DW118="fem",'Classificação geral'!$I111=2),'Classificação geral'!I111,""),"")</f>
        <v/>
      </c>
      <c r="DY118" s="254" t="str">
        <f>IFERROR(IF(AND($DW118="fem",'Classificação geral'!$I111=2),'Classificação geral'!AA111,""),"")</f>
        <v/>
      </c>
      <c r="DZ118" s="254" t="str">
        <f>IFERROR(IF(AND($DW118="fem",'Classificação geral'!$I111=2),'Classificação geral'!AC111,""),"")</f>
        <v/>
      </c>
      <c r="EA118" s="254" t="str">
        <f>IFERROR(IF(AND($DW118="fem",'Classificação geral'!$I111=2),'Classificação geral'!AD111,""),"")</f>
        <v/>
      </c>
      <c r="EB118" s="254" t="str">
        <f>IFERROR(IF(AND($DW118="fem",'Classificação geral'!$I111=2),'Classificação geral'!M111,""),"")</f>
        <v/>
      </c>
      <c r="EC118" s="254" t="str">
        <f>IFERROR(IF(AND($DW118="fem",'Classificação geral'!$I111=2),'Classificação geral'!AH111,""),"")</f>
        <v/>
      </c>
      <c r="ED118" s="256" t="str">
        <f>IFERROR(RANK(EC118,EC:EC,0)+ COUNTIF(EC$12:$EC116,EC118),"")</f>
        <v/>
      </c>
      <c r="EE118" s="244"/>
      <c r="EF118" s="254" t="str">
        <f>IFERROR(IF(AND('Classificação geral'!$H111="mas",'Classificação geral'!$I111=2,'Classificação geral'!$G111="Tapete"),'Classificação geral'!$A111,""),"")</f>
        <v/>
      </c>
      <c r="EG118" s="254" t="str">
        <f>IFERROR(IF(AND('Classificação geral'!$H111="mas",'Classificação geral'!$I111=2,'Classificação geral'!$G111="Tapete"),'Classificação geral'!$B111,""),"")</f>
        <v/>
      </c>
      <c r="EH118" s="255" t="str">
        <f>IF($EG118='Classificação geral'!$B111,'Classificação geral'!$C111,"")</f>
        <v/>
      </c>
      <c r="EI118" s="255" t="str">
        <f>IF($EG118='Classificação geral'!$B111,'Classificação geral'!$D111,"")</f>
        <v/>
      </c>
      <c r="EJ118" s="255" t="str">
        <f>IF($EG118='Classificação geral'!$B111,'Classificação geral'!$H111,"")</f>
        <v/>
      </c>
      <c r="EK118" s="254" t="str">
        <f>IFERROR(IF(AND($EJ118="mas",'Classificação geral'!$I111=2),'Classificação geral'!I111,""),"")</f>
        <v/>
      </c>
      <c r="EL118" s="254" t="str">
        <f>IFERROR(IF(AND($EJ118="mas",'Classificação geral'!$I111=2),'Classificação geral'!AA111,""),"")</f>
        <v/>
      </c>
      <c r="EM118" s="254" t="str">
        <f>IFERROR(IF(AND($EJ118="mas",'Classificação geral'!$I111=2),'Classificação geral'!AC111,""),"")</f>
        <v/>
      </c>
      <c r="EN118" s="254" t="str">
        <f>IFERROR(IF(AND($EJ118="mas",'Classificação geral'!$I111=2),'Classificação geral'!AD111,""),"")</f>
        <v/>
      </c>
      <c r="EO118" s="254" t="str">
        <f>IFERROR(IF(AND($EJ118="mas",'Classificação geral'!$I111=2),'Classificação geral'!M111,""),"")</f>
        <v/>
      </c>
      <c r="EP118" s="254" t="str">
        <f>IFERROR(IF(AND($EJ118="mas",'Classificação geral'!$I111=2),'Classificação geral'!AH111,""),"")</f>
        <v/>
      </c>
      <c r="EQ118" s="256" t="str">
        <f>IFERROR(RANK(EP118,EP:EP,0)+ COUNTIF($EP$12:EP$12,EP118),"")</f>
        <v/>
      </c>
      <c r="ER118" s="244"/>
      <c r="ES118" s="254" t="str">
        <f>IFERROR(IF(AND('Classificação geral'!$H111="fem",'Classificação geral'!$I111=3,'Classificação geral'!$G111="Tapete"),'Classificação geral'!$A111,""),"")</f>
        <v/>
      </c>
      <c r="ET118" s="254" t="str">
        <f>IFERROR(IF(AND('Classificação geral'!$H111="fem",'Classificação geral'!$I111=3,'Classificação geral'!$G111="Tapete"),'Classificação geral'!$B111,""),"")</f>
        <v/>
      </c>
      <c r="EU118" s="255" t="str">
        <f>IF($ET118='Classificação geral'!$B111,'Classificação geral'!$C111,"")</f>
        <v/>
      </c>
      <c r="EV118" s="255" t="str">
        <f>IF($ET118='Classificação geral'!$B111,'Classificação geral'!$D111,"")</f>
        <v/>
      </c>
      <c r="EW118" s="255" t="str">
        <f>IF($ET118='Classificação geral'!$B111,'Classificação geral'!$H111,"")</f>
        <v/>
      </c>
      <c r="EX118" s="255" t="str">
        <f>IF($EW118='Classificação geral'!$H111,'Classificação geral'!$I111,"")</f>
        <v/>
      </c>
      <c r="EY118" s="255" t="str">
        <f>IF($EX118='Classificação geral'!$I111,'Classificação geral'!$AA111,"")</f>
        <v/>
      </c>
      <c r="EZ118" s="255" t="str">
        <f>IF($EX118='Classificação geral'!$I111,'Classificação geral'!$AC111,"")</f>
        <v/>
      </c>
      <c r="FA118" s="255" t="str">
        <f>IF($EX118='Classificação geral'!$I111,'Classificação geral'!$AD111,"")</f>
        <v/>
      </c>
      <c r="FB118" s="255" t="str">
        <f>IF($EX118='Classificação geral'!$I111,'Classificação geral'!$M111,"")</f>
        <v/>
      </c>
      <c r="FC118" s="255" t="str">
        <f>IF($EX118='Classificação geral'!$I111,'Classificação geral'!$AH111,"")</f>
        <v/>
      </c>
      <c r="FD118" s="256" t="str">
        <f>IFERROR(RANK(FC118,FC:FC,0)+ COUNTIF($FC$12:FC116,FC118),"")</f>
        <v/>
      </c>
      <c r="FE118" s="244"/>
      <c r="FF118" s="254" t="str">
        <f>IFERROR(IF(AND('Classificação geral'!$H111="mas",'Classificação geral'!$I111=3,'Classificação geral'!$G111="Tapete"),'Classificação geral'!$A111,""),"")</f>
        <v/>
      </c>
      <c r="FG118" s="254" t="str">
        <f>IFERROR(IF(AND('Classificação geral'!$H111="mas",'Classificação geral'!$I111=3,'Classificação geral'!$G111="Tapete"),'Classificação geral'!$B111,""),"")</f>
        <v/>
      </c>
      <c r="FH118" s="255" t="str">
        <f>IF($FG118='Classificação geral'!$B111,'Classificação geral'!$C111,"")</f>
        <v/>
      </c>
      <c r="FI118" s="255" t="str">
        <f>IF($FG118='Classificação geral'!$B111,'Classificação geral'!$D111,"")</f>
        <v/>
      </c>
      <c r="FJ118" s="255" t="str">
        <f>IF($FG118='Classificação geral'!$B111,'Classificação geral'!$H111,"")</f>
        <v/>
      </c>
      <c r="FK118" s="254" t="str">
        <f>IFERROR(IF(AND($FJ118="mas",'Classificação geral'!$I111=3),'Classificação geral'!I111,""),"")</f>
        <v/>
      </c>
      <c r="FL118" s="254" t="str">
        <f>IFERROR(IF(AND($FJ118="mas",'Classificação geral'!$I111=3),'Classificação geral'!AA111,""),"")</f>
        <v/>
      </c>
      <c r="FM118" s="254" t="str">
        <f>IFERROR(IF(AND($FJ118="mas",'Classificação geral'!$I111=3),'Classificação geral'!AC111,""),"")</f>
        <v/>
      </c>
      <c r="FN118" s="254" t="str">
        <f>IFERROR(IF(AND($FJ118="mas",'Classificação geral'!$I111=3),'Classificação geral'!AD111,""),"")</f>
        <v/>
      </c>
      <c r="FO118" s="254" t="str">
        <f>IFERROR(IF(AND($FJ118="mas",'Classificação geral'!$I111=3),'Classificação geral'!M111,""),"")</f>
        <v/>
      </c>
      <c r="FP118" s="254" t="str">
        <f>IFERROR(IF(AND($FJ118="mas",'Classificação geral'!$I111=3),'Classificação geral'!AH111,""),"")</f>
        <v/>
      </c>
      <c r="FQ118" s="256" t="str">
        <f>IFERROR(RANK(FP118,FP:FP,0)+ COUNTIF(FP$12:$FP116,FP118),"")</f>
        <v/>
      </c>
    </row>
    <row r="119" spans="1:173" s="230" customFormat="1" ht="24.75" customHeight="1" x14ac:dyDescent="0.4">
      <c r="A119" s="221"/>
      <c r="B119" s="233"/>
      <c r="C119" s="222"/>
      <c r="D119" s="222"/>
      <c r="E119" s="222"/>
      <c r="F119" s="223"/>
      <c r="G119" s="223"/>
      <c r="H119" s="223"/>
      <c r="I119" s="223"/>
      <c r="J119" s="223"/>
      <c r="K119" s="223"/>
      <c r="L119" s="223"/>
      <c r="M119" s="224"/>
      <c r="N119" s="224"/>
      <c r="O119" s="224"/>
      <c r="P119" s="224"/>
      <c r="Q119" s="225"/>
      <c r="R119" s="225"/>
      <c r="S119" s="222"/>
      <c r="T119" s="226"/>
      <c r="U119" s="226"/>
      <c r="V119" s="226"/>
      <c r="W119" s="226"/>
      <c r="X119" s="226"/>
      <c r="Y119" s="226"/>
      <c r="Z119" s="226"/>
      <c r="AA119" s="224"/>
      <c r="AB119" s="221"/>
      <c r="AC119" s="221"/>
      <c r="AD119" s="224"/>
      <c r="AE119" s="222"/>
      <c r="AF119" s="222"/>
      <c r="AG119" s="223"/>
      <c r="AH119" s="223"/>
      <c r="AI119" s="223"/>
      <c r="AJ119" s="223"/>
      <c r="AK119" s="223"/>
      <c r="AL119" s="223"/>
      <c r="AM119" s="223"/>
      <c r="AN119" s="223"/>
      <c r="AO119" s="224"/>
      <c r="AP119" s="224"/>
      <c r="AQ119" s="224"/>
      <c r="AR119" s="224"/>
      <c r="AS119" s="225"/>
      <c r="AT119" s="225"/>
      <c r="AU119" s="223"/>
      <c r="AV119" s="226"/>
      <c r="AW119" s="226"/>
      <c r="AX119" s="226"/>
      <c r="AY119" s="226"/>
      <c r="AZ119" s="226"/>
      <c r="BA119" s="226"/>
      <c r="BB119" s="226"/>
      <c r="BC119" s="224"/>
      <c r="BD119" s="221"/>
      <c r="BE119" s="221"/>
      <c r="BF119" s="233"/>
      <c r="BG119" s="222"/>
      <c r="BH119" s="222"/>
      <c r="BI119" s="225"/>
      <c r="BJ119" s="223"/>
      <c r="BK119" s="223"/>
      <c r="BL119" s="223"/>
      <c r="BM119" s="223"/>
      <c r="BN119" s="223"/>
      <c r="BO119" s="223"/>
      <c r="BP119" s="223"/>
      <c r="BQ119" s="224"/>
      <c r="BR119" s="224"/>
      <c r="BS119" s="224"/>
      <c r="BT119" s="224"/>
      <c r="BU119" s="225"/>
      <c r="BV119" s="225"/>
      <c r="BW119" s="225"/>
      <c r="BX119" s="226"/>
      <c r="BY119" s="226"/>
      <c r="BZ119" s="226"/>
      <c r="CA119" s="226"/>
      <c r="CB119" s="226"/>
      <c r="CC119" s="226"/>
      <c r="CD119" s="226"/>
      <c r="CE119" s="224"/>
      <c r="CF119" s="221"/>
      <c r="CG119" s="221"/>
      <c r="CH119" s="221"/>
      <c r="CI119" s="221"/>
      <c r="CJ119" s="221"/>
      <c r="CK119" s="221"/>
      <c r="CL119" s="221"/>
      <c r="CM119" s="221"/>
      <c r="CN119" s="221"/>
      <c r="CO119" s="221"/>
      <c r="CP119" s="221"/>
      <c r="CQ119" s="221"/>
      <c r="CR119" s="221"/>
      <c r="CS119" s="254" t="str">
        <f>IFERROR(IF(AND('Classificação geral'!$H112="FEM",'Classificação geral'!$I112=1,'Classificação geral'!G112="Tapete"),'Classificação geral'!A112,""),"")</f>
        <v/>
      </c>
      <c r="CT119" s="254" t="str">
        <f>IFERROR(IF(AND('Classificação geral'!$H112="FEM",'Classificação geral'!$I112=1,'Classificação geral'!G112="Tapete"),'Classificação geral'!$B112,""),"")</f>
        <v/>
      </c>
      <c r="CU119" s="255" t="str">
        <f>IF($CT119='Classificação geral'!$B112,'Classificação geral'!$C112,"")</f>
        <v/>
      </c>
      <c r="CV119" s="255" t="str">
        <f>IF($CT119='Classificação geral'!$B112,'Classificação geral'!$D112,"")</f>
        <v/>
      </c>
      <c r="CW119" s="255" t="str">
        <f>IF($CT119='Classificação geral'!$B112,'Classificação geral'!$H112,"")</f>
        <v/>
      </c>
      <c r="CX119" s="255" t="str">
        <f>IF($CW119='Classificação geral'!$H112,'Classificação geral'!$I112,"")</f>
        <v/>
      </c>
      <c r="CY119" s="255" t="str">
        <f>IF($CX119='Classificação geral'!$I112,'Classificação geral'!$AA112,"")</f>
        <v/>
      </c>
      <c r="CZ119" s="255" t="str">
        <f>IF($CX119='Classificação geral'!$I112,'Classificação geral'!$AC112,"")</f>
        <v/>
      </c>
      <c r="DA119" s="255" t="str">
        <f>IF($CX119='Classificação geral'!$I112,'Classificação geral'!$AD112,"")</f>
        <v/>
      </c>
      <c r="DB119" s="255" t="str">
        <f>IF($CX119='Classificação geral'!$I112,'Classificação geral'!$M112,"")</f>
        <v/>
      </c>
      <c r="DC119" s="255" t="str">
        <f>IF($CX119='Classificação geral'!$I112,'Classificação geral'!$AH112,"")</f>
        <v/>
      </c>
      <c r="DD119" s="256" t="str">
        <f>IFERROR(RANK(DC119,DC:DC,0)+ COUNTIF($DC$12:DC118,DC119),"")</f>
        <v/>
      </c>
      <c r="DF119" s="254" t="str">
        <f>IFERROR(IF(AND('Classificação geral'!$H112="mas",'Classificação geral'!$I112=1,'Classificação geral'!$G112="Tapete"),'Classificação geral'!$A112,""),"")</f>
        <v/>
      </c>
      <c r="DG119" s="254" t="str">
        <f>IFERROR(IF(AND('Classificação geral'!$H112="mas",'Classificação geral'!$I112=1,'Classificação geral'!$G112="Tapete"),'Classificação geral'!$B112,""),"")</f>
        <v/>
      </c>
      <c r="DH119" s="255" t="str">
        <f>IF($DG119='Classificação geral'!$B112,'Classificação geral'!$C112,"")</f>
        <v/>
      </c>
      <c r="DI119" s="255" t="str">
        <f>IF($DG119='Classificação geral'!$B112,'Classificação geral'!$D112,"")</f>
        <v/>
      </c>
      <c r="DJ119" s="255" t="str">
        <f>IF($DG119='Classificação geral'!$B112,'Classificação geral'!$H112,"")</f>
        <v/>
      </c>
      <c r="DK119" s="254" t="str">
        <f>IFERROR(IF(AND($DJ119="mas",'Classificação geral'!$I112=1),'Classificação geral'!I112,""),"")</f>
        <v/>
      </c>
      <c r="DL119" s="254" t="str">
        <f>IFERROR(IF(AND($DJ119="mas",'Classificação geral'!$I112=1),'Classificação geral'!AA112,""),"")</f>
        <v/>
      </c>
      <c r="DM119" s="254" t="str">
        <f>IFERROR(IF(AND($DJ119="mas",'Classificação geral'!$I112=1),'Classificação geral'!AC112,""),"")</f>
        <v/>
      </c>
      <c r="DN119" s="254" t="str">
        <f>IFERROR(IF(AND($DJ119="mas",'Classificação geral'!$I112=1),'Classificação geral'!AD112,""),"")</f>
        <v/>
      </c>
      <c r="DO119" s="254" t="str">
        <f>IFERROR(IF(AND($DJ119="mas",'Classificação geral'!$I112=1),'Classificação geral'!M112,""),"")</f>
        <v/>
      </c>
      <c r="DP119" s="254" t="str">
        <f>IFERROR(IF(AND($DJ119="mas",'Classificação geral'!$I112=1),'Classificação geral'!AH112,""),"")</f>
        <v/>
      </c>
      <c r="DQ119" s="256" t="str">
        <f>IFERROR(RANK(DP119,DP:DP,0)+ COUNTIF($DP$12:DP118,DP119),"")</f>
        <v/>
      </c>
      <c r="DS119" s="254" t="str">
        <f>IFERROR(IF(AND('Classificação geral'!$H112="fem",'Classificação geral'!$I112=2,'Classificação geral'!$G112="Tapete"),'Classificação geral'!$A112,""),"")</f>
        <v/>
      </c>
      <c r="DT119" s="254" t="str">
        <f>IFERROR(IF(AND('Classificação geral'!$H112="fem",'Classificação geral'!$I112=2,'Classificação geral'!$G112="Tapete"),'Classificação geral'!$B112,""),"")</f>
        <v/>
      </c>
      <c r="DU119" s="255" t="str">
        <f>IF($DT119='Classificação geral'!$B112,'Classificação geral'!$C112,"")</f>
        <v/>
      </c>
      <c r="DV119" s="255" t="str">
        <f>IF($DT119='Classificação geral'!$B112,'Classificação geral'!$D112,"")</f>
        <v/>
      </c>
      <c r="DW119" s="255" t="str">
        <f>IF($DT119='Classificação geral'!$B112,'Classificação geral'!$H112,"")</f>
        <v/>
      </c>
      <c r="DX119" s="254" t="str">
        <f>IFERROR(IF(AND($DW119="fem",'Classificação geral'!$I112=2),'Classificação geral'!I112,""),"")</f>
        <v/>
      </c>
      <c r="DY119" s="254" t="str">
        <f>IFERROR(IF(AND($DW119="fem",'Classificação geral'!$I112=2),'Classificação geral'!AA112,""),"")</f>
        <v/>
      </c>
      <c r="DZ119" s="254" t="str">
        <f>IFERROR(IF(AND($DW119="fem",'Classificação geral'!$I112=2),'Classificação geral'!AC112,""),"")</f>
        <v/>
      </c>
      <c r="EA119" s="254" t="str">
        <f>IFERROR(IF(AND($DW119="fem",'Classificação geral'!$I112=2),'Classificação geral'!AD112,""),"")</f>
        <v/>
      </c>
      <c r="EB119" s="254" t="str">
        <f>IFERROR(IF(AND($DW119="fem",'Classificação geral'!$I112=2),'Classificação geral'!M112,""),"")</f>
        <v/>
      </c>
      <c r="EC119" s="254" t="str">
        <f>IFERROR(IF(AND($DW119="fem",'Classificação geral'!$I112=2),'Classificação geral'!AH112,""),"")</f>
        <v/>
      </c>
      <c r="ED119" s="256" t="str">
        <f>IFERROR(RANK(EC119,EC:EC,0)+ COUNTIF(EC$12:$EC117,EC119),"")</f>
        <v/>
      </c>
      <c r="EE119" s="244"/>
      <c r="EF119" s="254" t="str">
        <f>IFERROR(IF(AND('Classificação geral'!$H112="mas",'Classificação geral'!$I112=2,'Classificação geral'!$G112="Tapete"),'Classificação geral'!$A112,""),"")</f>
        <v/>
      </c>
      <c r="EG119" s="254" t="str">
        <f>IFERROR(IF(AND('Classificação geral'!$H112="mas",'Classificação geral'!$I112=2,'Classificação geral'!$G112="Tapete"),'Classificação geral'!$B112,""),"")</f>
        <v/>
      </c>
      <c r="EH119" s="255" t="str">
        <f>IF($EG119='Classificação geral'!$B112,'Classificação geral'!$C112,"")</f>
        <v/>
      </c>
      <c r="EI119" s="255" t="str">
        <f>IF($EG119='Classificação geral'!$B112,'Classificação geral'!$D112,"")</f>
        <v/>
      </c>
      <c r="EJ119" s="255" t="str">
        <f>IF($EG119='Classificação geral'!$B112,'Classificação geral'!$H112,"")</f>
        <v/>
      </c>
      <c r="EK119" s="254" t="str">
        <f>IFERROR(IF(AND($EJ119="mas",'Classificação geral'!$I112=2),'Classificação geral'!I112,""),"")</f>
        <v/>
      </c>
      <c r="EL119" s="254" t="str">
        <f>IFERROR(IF(AND($EJ119="mas",'Classificação geral'!$I112=2),'Classificação geral'!AA112,""),"")</f>
        <v/>
      </c>
      <c r="EM119" s="254" t="str">
        <f>IFERROR(IF(AND($EJ119="mas",'Classificação geral'!$I112=2),'Classificação geral'!AC112,""),"")</f>
        <v/>
      </c>
      <c r="EN119" s="254" t="str">
        <f>IFERROR(IF(AND($EJ119="mas",'Classificação geral'!$I112=2),'Classificação geral'!AD112,""),"")</f>
        <v/>
      </c>
      <c r="EO119" s="254" t="str">
        <f>IFERROR(IF(AND($EJ119="mas",'Classificação geral'!$I112=2),'Classificação geral'!M112,""),"")</f>
        <v/>
      </c>
      <c r="EP119" s="254" t="str">
        <f>IFERROR(IF(AND($EJ119="mas",'Classificação geral'!$I112=2),'Classificação geral'!AH112,""),"")</f>
        <v/>
      </c>
      <c r="EQ119" s="256" t="str">
        <f>IFERROR(RANK(EP119,EP:EP,0)+ COUNTIF($EP$12:EP$12,EP119),"")</f>
        <v/>
      </c>
      <c r="ER119" s="244"/>
      <c r="ES119" s="254" t="str">
        <f>IFERROR(IF(AND('Classificação geral'!$H112="fem",'Classificação geral'!$I112=3,'Classificação geral'!$G112="Tapete"),'Classificação geral'!$A112,""),"")</f>
        <v/>
      </c>
      <c r="ET119" s="254" t="str">
        <f>IFERROR(IF(AND('Classificação geral'!$H112="fem",'Classificação geral'!$I112=3,'Classificação geral'!$G112="Tapete"),'Classificação geral'!$B112,""),"")</f>
        <v/>
      </c>
      <c r="EU119" s="255" t="str">
        <f>IF($ET119='Classificação geral'!$B112,'Classificação geral'!$C112,"")</f>
        <v/>
      </c>
      <c r="EV119" s="255" t="str">
        <f>IF($ET119='Classificação geral'!$B112,'Classificação geral'!$D112,"")</f>
        <v/>
      </c>
      <c r="EW119" s="255" t="str">
        <f>IF($ET119='Classificação geral'!$B112,'Classificação geral'!$H112,"")</f>
        <v/>
      </c>
      <c r="EX119" s="255" t="str">
        <f>IF($EW119='Classificação geral'!$H112,'Classificação geral'!$I112,"")</f>
        <v/>
      </c>
      <c r="EY119" s="255" t="str">
        <f>IF($EX119='Classificação geral'!$I112,'Classificação geral'!$AA112,"")</f>
        <v/>
      </c>
      <c r="EZ119" s="255" t="str">
        <f>IF($EX119='Classificação geral'!$I112,'Classificação geral'!$AC112,"")</f>
        <v/>
      </c>
      <c r="FA119" s="255" t="str">
        <f>IF($EX119='Classificação geral'!$I112,'Classificação geral'!$AD112,"")</f>
        <v/>
      </c>
      <c r="FB119" s="255" t="str">
        <f>IF($EX119='Classificação geral'!$I112,'Classificação geral'!$M112,"")</f>
        <v/>
      </c>
      <c r="FC119" s="255" t="str">
        <f>IF($EX119='Classificação geral'!$I112,'Classificação geral'!$AH112,"")</f>
        <v/>
      </c>
      <c r="FD119" s="256" t="str">
        <f>IFERROR(RANK(FC119,FC:FC,0)+ COUNTIF($FC$12:FC117,FC119),"")</f>
        <v/>
      </c>
      <c r="FE119" s="244"/>
      <c r="FF119" s="254" t="str">
        <f>IFERROR(IF(AND('Classificação geral'!$H112="mas",'Classificação geral'!$I112=3,'Classificação geral'!$G112="Tapete"),'Classificação geral'!$A112,""),"")</f>
        <v/>
      </c>
      <c r="FG119" s="254" t="str">
        <f>IFERROR(IF(AND('Classificação geral'!$H112="mas",'Classificação geral'!$I112=3,'Classificação geral'!$G112="Tapete"),'Classificação geral'!$B112,""),"")</f>
        <v/>
      </c>
      <c r="FH119" s="255" t="str">
        <f>IF($FG119='Classificação geral'!$B112,'Classificação geral'!$C112,"")</f>
        <v/>
      </c>
      <c r="FI119" s="255" t="str">
        <f>IF($FG119='Classificação geral'!$B112,'Classificação geral'!$D112,"")</f>
        <v/>
      </c>
      <c r="FJ119" s="255" t="str">
        <f>IF($FG119='Classificação geral'!$B112,'Classificação geral'!$H112,"")</f>
        <v/>
      </c>
      <c r="FK119" s="254" t="str">
        <f>IFERROR(IF(AND($FJ119="mas",'Classificação geral'!$I112=3),'Classificação geral'!I112,""),"")</f>
        <v/>
      </c>
      <c r="FL119" s="254" t="str">
        <f>IFERROR(IF(AND($FJ119="mas",'Classificação geral'!$I112=3),'Classificação geral'!AA112,""),"")</f>
        <v/>
      </c>
      <c r="FM119" s="254" t="str">
        <f>IFERROR(IF(AND($FJ119="mas",'Classificação geral'!$I112=3),'Classificação geral'!AC112,""),"")</f>
        <v/>
      </c>
      <c r="FN119" s="254" t="str">
        <f>IFERROR(IF(AND($FJ119="mas",'Classificação geral'!$I112=3),'Classificação geral'!AD112,""),"")</f>
        <v/>
      </c>
      <c r="FO119" s="254" t="str">
        <f>IFERROR(IF(AND($FJ119="mas",'Classificação geral'!$I112=3),'Classificação geral'!M112,""),"")</f>
        <v/>
      </c>
      <c r="FP119" s="254" t="str">
        <f>IFERROR(IF(AND($FJ119="mas",'Classificação geral'!$I112=3),'Classificação geral'!AH112,""),"")</f>
        <v/>
      </c>
      <c r="FQ119" s="256" t="str">
        <f>IFERROR(RANK(FP119,FP:FP,0)+ COUNTIF(FP$12:$FP117,FP119),"")</f>
        <v/>
      </c>
    </row>
    <row r="120" spans="1:173" s="230" customFormat="1" ht="24.75" customHeight="1" x14ac:dyDescent="0.4">
      <c r="A120" s="221"/>
      <c r="B120" s="233"/>
      <c r="C120" s="222"/>
      <c r="D120" s="222"/>
      <c r="E120" s="222"/>
      <c r="F120" s="223"/>
      <c r="G120" s="223"/>
      <c r="H120" s="223"/>
      <c r="I120" s="223"/>
      <c r="J120" s="223"/>
      <c r="K120" s="223"/>
      <c r="L120" s="223"/>
      <c r="M120" s="224"/>
      <c r="N120" s="224"/>
      <c r="O120" s="224"/>
      <c r="P120" s="224"/>
      <c r="Q120" s="225"/>
      <c r="R120" s="225"/>
      <c r="S120" s="222"/>
      <c r="T120" s="226"/>
      <c r="U120" s="226"/>
      <c r="V120" s="226"/>
      <c r="W120" s="226"/>
      <c r="X120" s="226"/>
      <c r="Y120" s="226"/>
      <c r="Z120" s="226"/>
      <c r="AA120" s="224"/>
      <c r="AB120" s="221"/>
      <c r="AC120" s="221"/>
      <c r="AD120" s="224"/>
      <c r="AE120" s="222"/>
      <c r="AF120" s="222"/>
      <c r="AG120" s="223"/>
      <c r="AH120" s="223"/>
      <c r="AI120" s="223"/>
      <c r="AJ120" s="223"/>
      <c r="AK120" s="223"/>
      <c r="AL120" s="223"/>
      <c r="AM120" s="223"/>
      <c r="AN120" s="223"/>
      <c r="AO120" s="224"/>
      <c r="AP120" s="224"/>
      <c r="AQ120" s="224"/>
      <c r="AR120" s="224"/>
      <c r="AS120" s="225"/>
      <c r="AT120" s="225"/>
      <c r="AU120" s="223"/>
      <c r="AV120" s="226"/>
      <c r="AW120" s="226"/>
      <c r="AX120" s="226"/>
      <c r="AY120" s="226"/>
      <c r="AZ120" s="226"/>
      <c r="BA120" s="226"/>
      <c r="BB120" s="226"/>
      <c r="BC120" s="224"/>
      <c r="BD120" s="221"/>
      <c r="BE120" s="221"/>
      <c r="BF120" s="233"/>
      <c r="BG120" s="222"/>
      <c r="BH120" s="222"/>
      <c r="BI120" s="225"/>
      <c r="BJ120" s="223"/>
      <c r="BK120" s="223"/>
      <c r="BL120" s="223"/>
      <c r="BM120" s="223"/>
      <c r="BN120" s="223"/>
      <c r="BO120" s="223"/>
      <c r="BP120" s="223"/>
      <c r="BQ120" s="224"/>
      <c r="BR120" s="224"/>
      <c r="BS120" s="224"/>
      <c r="BT120" s="224"/>
      <c r="BU120" s="225"/>
      <c r="BV120" s="225"/>
      <c r="BW120" s="225"/>
      <c r="BX120" s="226"/>
      <c r="BY120" s="226"/>
      <c r="BZ120" s="226"/>
      <c r="CA120" s="226"/>
      <c r="CB120" s="226"/>
      <c r="CC120" s="226"/>
      <c r="CD120" s="226"/>
      <c r="CE120" s="224"/>
      <c r="CF120" s="221"/>
      <c r="CG120" s="221"/>
      <c r="CH120" s="221"/>
      <c r="CI120" s="221"/>
      <c r="CJ120" s="221"/>
      <c r="CK120" s="221"/>
      <c r="CL120" s="221"/>
      <c r="CM120" s="221"/>
      <c r="CN120" s="221"/>
      <c r="CO120" s="221"/>
      <c r="CP120" s="221"/>
      <c r="CQ120" s="221"/>
      <c r="CR120" s="221"/>
      <c r="CS120" s="254" t="str">
        <f>IFERROR(IF(AND('Classificação geral'!$H113="FEM",'Classificação geral'!$I113=1,'Classificação geral'!G113="Tapete"),'Classificação geral'!A113,""),"")</f>
        <v/>
      </c>
      <c r="CT120" s="254" t="str">
        <f>IFERROR(IF(AND('Classificação geral'!$H113="FEM",'Classificação geral'!$I113=1,'Classificação geral'!G113="Tapete"),'Classificação geral'!$B113,""),"")</f>
        <v/>
      </c>
      <c r="CU120" s="255" t="str">
        <f>IF($CT120='Classificação geral'!$B113,'Classificação geral'!$C113,"")</f>
        <v/>
      </c>
      <c r="CV120" s="255" t="str">
        <f>IF($CT120='Classificação geral'!$B113,'Classificação geral'!$D113,"")</f>
        <v/>
      </c>
      <c r="CW120" s="255" t="str">
        <f>IF($CT120='Classificação geral'!$B113,'Classificação geral'!$H113,"")</f>
        <v/>
      </c>
      <c r="CX120" s="255" t="str">
        <f>IF($CW120='Classificação geral'!$H113,'Classificação geral'!$I113,"")</f>
        <v/>
      </c>
      <c r="CY120" s="255" t="str">
        <f>IF($CX120='Classificação geral'!$I113,'Classificação geral'!$AA113,"")</f>
        <v/>
      </c>
      <c r="CZ120" s="255" t="str">
        <f>IF($CX120='Classificação geral'!$I113,'Classificação geral'!$AC113,"")</f>
        <v/>
      </c>
      <c r="DA120" s="255" t="str">
        <f>IF($CX120='Classificação geral'!$I113,'Classificação geral'!$AD113,"")</f>
        <v/>
      </c>
      <c r="DB120" s="255" t="str">
        <f>IF($CX120='Classificação geral'!$I113,'Classificação geral'!$M113,"")</f>
        <v/>
      </c>
      <c r="DC120" s="255" t="str">
        <f>IF($CX120='Classificação geral'!$I113,'Classificação geral'!$AH113,"")</f>
        <v/>
      </c>
      <c r="DD120" s="256" t="str">
        <f>IFERROR(RANK(DC120,DC:DC,0)+ COUNTIF($DC$12:DC119,DC120),"")</f>
        <v/>
      </c>
      <c r="DF120" s="254" t="str">
        <f>IFERROR(IF(AND('Classificação geral'!$H113="mas",'Classificação geral'!$I113=1,'Classificação geral'!$G113="Tapete"),'Classificação geral'!$A113,""),"")</f>
        <v/>
      </c>
      <c r="DG120" s="254" t="str">
        <f>IFERROR(IF(AND('Classificação geral'!$H113="mas",'Classificação geral'!$I113=1,'Classificação geral'!$G113="Tapete"),'Classificação geral'!$B113,""),"")</f>
        <v/>
      </c>
      <c r="DH120" s="255" t="str">
        <f>IF($DG120='Classificação geral'!$B113,'Classificação geral'!$C113,"")</f>
        <v/>
      </c>
      <c r="DI120" s="255" t="str">
        <f>IF($DG120='Classificação geral'!$B113,'Classificação geral'!$D113,"")</f>
        <v/>
      </c>
      <c r="DJ120" s="255" t="str">
        <f>IF($DG120='Classificação geral'!$B113,'Classificação geral'!$H113,"")</f>
        <v/>
      </c>
      <c r="DK120" s="254" t="str">
        <f>IFERROR(IF(AND($DJ120="mas",'Classificação geral'!$I113=1),'Classificação geral'!I113,""),"")</f>
        <v/>
      </c>
      <c r="DL120" s="254" t="str">
        <f>IFERROR(IF(AND($DJ120="mas",'Classificação geral'!$I113=1),'Classificação geral'!AA113,""),"")</f>
        <v/>
      </c>
      <c r="DM120" s="254" t="str">
        <f>IFERROR(IF(AND($DJ120="mas",'Classificação geral'!$I113=1),'Classificação geral'!AC113,""),"")</f>
        <v/>
      </c>
      <c r="DN120" s="254" t="str">
        <f>IFERROR(IF(AND($DJ120="mas",'Classificação geral'!$I113=1),'Classificação geral'!AD113,""),"")</f>
        <v/>
      </c>
      <c r="DO120" s="254" t="str">
        <f>IFERROR(IF(AND($DJ120="mas",'Classificação geral'!$I113=1),'Classificação geral'!M113,""),"")</f>
        <v/>
      </c>
      <c r="DP120" s="254" t="str">
        <f>IFERROR(IF(AND($DJ120="mas",'Classificação geral'!$I113=1),'Classificação geral'!AH113,""),"")</f>
        <v/>
      </c>
      <c r="DQ120" s="256" t="str">
        <f>IFERROR(RANK(DP120,DP:DP,0)+ COUNTIF($DP$12:DP119,DP120),"")</f>
        <v/>
      </c>
      <c r="DS120" s="254" t="str">
        <f>IFERROR(IF(AND('Classificação geral'!$H113="fem",'Classificação geral'!$I113=2,'Classificação geral'!$G113="Tapete"),'Classificação geral'!$A113,""),"")</f>
        <v/>
      </c>
      <c r="DT120" s="254" t="str">
        <f>IFERROR(IF(AND('Classificação geral'!$H113="fem",'Classificação geral'!$I113=2,'Classificação geral'!$G113="Tapete"),'Classificação geral'!$B113,""),"")</f>
        <v/>
      </c>
      <c r="DU120" s="255" t="str">
        <f>IF($DT120='Classificação geral'!$B113,'Classificação geral'!$C113,"")</f>
        <v/>
      </c>
      <c r="DV120" s="255" t="str">
        <f>IF($DT120='Classificação geral'!$B113,'Classificação geral'!$D113,"")</f>
        <v/>
      </c>
      <c r="DW120" s="255" t="str">
        <f>IF($DT120='Classificação geral'!$B113,'Classificação geral'!$H113,"")</f>
        <v/>
      </c>
      <c r="DX120" s="254" t="str">
        <f>IFERROR(IF(AND($DW120="fem",'Classificação geral'!$I113=2),'Classificação geral'!I113,""),"")</f>
        <v/>
      </c>
      <c r="DY120" s="254" t="str">
        <f>IFERROR(IF(AND($DW120="fem",'Classificação geral'!$I113=2),'Classificação geral'!AA113,""),"")</f>
        <v/>
      </c>
      <c r="DZ120" s="254" t="str">
        <f>IFERROR(IF(AND($DW120="fem",'Classificação geral'!$I113=2),'Classificação geral'!AC113,""),"")</f>
        <v/>
      </c>
      <c r="EA120" s="254" t="str">
        <f>IFERROR(IF(AND($DW120="fem",'Classificação geral'!$I113=2),'Classificação geral'!AD113,""),"")</f>
        <v/>
      </c>
      <c r="EB120" s="254" t="str">
        <f>IFERROR(IF(AND($DW120="fem",'Classificação geral'!$I113=2),'Classificação geral'!M113,""),"")</f>
        <v/>
      </c>
      <c r="EC120" s="254" t="str">
        <f>IFERROR(IF(AND($DW120="fem",'Classificação geral'!$I113=2),'Classificação geral'!AH113,""),"")</f>
        <v/>
      </c>
      <c r="ED120" s="256" t="str">
        <f>IFERROR(RANK(EC120,EC:EC,0)+ COUNTIF(EC$12:$EC118,EC120),"")</f>
        <v/>
      </c>
      <c r="EE120" s="244"/>
      <c r="EF120" s="254" t="str">
        <f>IFERROR(IF(AND('Classificação geral'!$H113="mas",'Classificação geral'!$I113=2,'Classificação geral'!$G113="Tapete"),'Classificação geral'!$A113,""),"")</f>
        <v/>
      </c>
      <c r="EG120" s="254" t="str">
        <f>IFERROR(IF(AND('Classificação geral'!$H113="mas",'Classificação geral'!$I113=2,'Classificação geral'!$G113="Tapete"),'Classificação geral'!$B113,""),"")</f>
        <v/>
      </c>
      <c r="EH120" s="255" t="str">
        <f>IF($EG120='Classificação geral'!$B113,'Classificação geral'!$C113,"")</f>
        <v/>
      </c>
      <c r="EI120" s="255" t="str">
        <f>IF($EG120='Classificação geral'!$B113,'Classificação geral'!$D113,"")</f>
        <v/>
      </c>
      <c r="EJ120" s="255" t="str">
        <f>IF($EG120='Classificação geral'!$B113,'Classificação geral'!$H113,"")</f>
        <v/>
      </c>
      <c r="EK120" s="254" t="str">
        <f>IFERROR(IF(AND($EJ120="mas",'Classificação geral'!$I113=2),'Classificação geral'!I113,""),"")</f>
        <v/>
      </c>
      <c r="EL120" s="254" t="str">
        <f>IFERROR(IF(AND($EJ120="mas",'Classificação geral'!$I113=2),'Classificação geral'!AA113,""),"")</f>
        <v/>
      </c>
      <c r="EM120" s="254" t="str">
        <f>IFERROR(IF(AND($EJ120="mas",'Classificação geral'!$I113=2),'Classificação geral'!AC113,""),"")</f>
        <v/>
      </c>
      <c r="EN120" s="254" t="str">
        <f>IFERROR(IF(AND($EJ120="mas",'Classificação geral'!$I113=2),'Classificação geral'!AD113,""),"")</f>
        <v/>
      </c>
      <c r="EO120" s="254" t="str">
        <f>IFERROR(IF(AND($EJ120="mas",'Classificação geral'!$I113=2),'Classificação geral'!M113,""),"")</f>
        <v/>
      </c>
      <c r="EP120" s="254" t="str">
        <f>IFERROR(IF(AND($EJ120="mas",'Classificação geral'!$I113=2),'Classificação geral'!AH113,""),"")</f>
        <v/>
      </c>
      <c r="EQ120" s="256" t="str">
        <f>IFERROR(RANK(EP120,EP:EP,0)+ COUNTIF($EP$12:EP$12,EP120),"")</f>
        <v/>
      </c>
      <c r="ER120" s="244"/>
      <c r="ES120" s="254" t="str">
        <f>IFERROR(IF(AND('Classificação geral'!$H113="fem",'Classificação geral'!$I113=3,'Classificação geral'!$G113="Tapete"),'Classificação geral'!$A113,""),"")</f>
        <v/>
      </c>
      <c r="ET120" s="254" t="str">
        <f>IFERROR(IF(AND('Classificação geral'!$H113="fem",'Classificação geral'!$I113=3,'Classificação geral'!$G113="Tapete"),'Classificação geral'!$B113,""),"")</f>
        <v/>
      </c>
      <c r="EU120" s="255" t="str">
        <f>IF($ET120='Classificação geral'!$B113,'Classificação geral'!$C113,"")</f>
        <v/>
      </c>
      <c r="EV120" s="255" t="str">
        <f>IF($ET120='Classificação geral'!$B113,'Classificação geral'!$D113,"")</f>
        <v/>
      </c>
      <c r="EW120" s="255" t="str">
        <f>IF($ET120='Classificação geral'!$B113,'Classificação geral'!$H113,"")</f>
        <v/>
      </c>
      <c r="EX120" s="255" t="str">
        <f>IF($EW120='Classificação geral'!$H113,'Classificação geral'!$I113,"")</f>
        <v/>
      </c>
      <c r="EY120" s="255" t="str">
        <f>IF($EX120='Classificação geral'!$I113,'Classificação geral'!$AA113,"")</f>
        <v/>
      </c>
      <c r="EZ120" s="255" t="str">
        <f>IF($EX120='Classificação geral'!$I113,'Classificação geral'!$AC113,"")</f>
        <v/>
      </c>
      <c r="FA120" s="255" t="str">
        <f>IF($EX120='Classificação geral'!$I113,'Classificação geral'!$AD113,"")</f>
        <v/>
      </c>
      <c r="FB120" s="255" t="str">
        <f>IF($EX120='Classificação geral'!$I113,'Classificação geral'!$M113,"")</f>
        <v/>
      </c>
      <c r="FC120" s="255" t="str">
        <f>IF($EX120='Classificação geral'!$I113,'Classificação geral'!$AH113,"")</f>
        <v/>
      </c>
      <c r="FD120" s="256" t="str">
        <f>IFERROR(RANK(FC120,FC:FC,0)+ COUNTIF($FC$12:FC118,FC120),"")</f>
        <v/>
      </c>
      <c r="FE120" s="244"/>
      <c r="FF120" s="254" t="str">
        <f>IFERROR(IF(AND('Classificação geral'!$H113="mas",'Classificação geral'!$I113=3,'Classificação geral'!$G113="Tapete"),'Classificação geral'!$A113,""),"")</f>
        <v/>
      </c>
      <c r="FG120" s="254" t="str">
        <f>IFERROR(IF(AND('Classificação geral'!$H113="mas",'Classificação geral'!$I113=3,'Classificação geral'!$G113="Tapete"),'Classificação geral'!$B113,""),"")</f>
        <v/>
      </c>
      <c r="FH120" s="255" t="str">
        <f>IF($FG120='Classificação geral'!$B113,'Classificação geral'!$C113,"")</f>
        <v/>
      </c>
      <c r="FI120" s="255" t="str">
        <f>IF($FG120='Classificação geral'!$B113,'Classificação geral'!$D113,"")</f>
        <v/>
      </c>
      <c r="FJ120" s="255" t="str">
        <f>IF($FG120='Classificação geral'!$B113,'Classificação geral'!$H113,"")</f>
        <v/>
      </c>
      <c r="FK120" s="254" t="str">
        <f>IFERROR(IF(AND($FJ120="mas",'Classificação geral'!$I113=3),'Classificação geral'!I113,""),"")</f>
        <v/>
      </c>
      <c r="FL120" s="254" t="str">
        <f>IFERROR(IF(AND($FJ120="mas",'Classificação geral'!$I113=3),'Classificação geral'!AA113,""),"")</f>
        <v/>
      </c>
      <c r="FM120" s="254" t="str">
        <f>IFERROR(IF(AND($FJ120="mas",'Classificação geral'!$I113=3),'Classificação geral'!AC113,""),"")</f>
        <v/>
      </c>
      <c r="FN120" s="254" t="str">
        <f>IFERROR(IF(AND($FJ120="mas",'Classificação geral'!$I113=3),'Classificação geral'!AD113,""),"")</f>
        <v/>
      </c>
      <c r="FO120" s="254" t="str">
        <f>IFERROR(IF(AND($FJ120="mas",'Classificação geral'!$I113=3),'Classificação geral'!M113,""),"")</f>
        <v/>
      </c>
      <c r="FP120" s="254" t="str">
        <f>IFERROR(IF(AND($FJ120="mas",'Classificação geral'!$I113=3),'Classificação geral'!AH113,""),"")</f>
        <v/>
      </c>
      <c r="FQ120" s="256" t="str">
        <f>IFERROR(RANK(FP120,FP:FP,0)+ COUNTIF(FP$12:$FP118,FP120),"")</f>
        <v/>
      </c>
    </row>
    <row r="121" spans="1:173" s="230" customFormat="1" ht="24.75" customHeight="1" x14ac:dyDescent="0.4">
      <c r="A121" s="221"/>
      <c r="B121" s="233"/>
      <c r="C121" s="222"/>
      <c r="D121" s="222"/>
      <c r="E121" s="222"/>
      <c r="F121" s="223"/>
      <c r="G121" s="223"/>
      <c r="H121" s="223"/>
      <c r="I121" s="223"/>
      <c r="J121" s="223"/>
      <c r="K121" s="223"/>
      <c r="L121" s="223"/>
      <c r="M121" s="224"/>
      <c r="N121" s="224"/>
      <c r="O121" s="224"/>
      <c r="P121" s="224"/>
      <c r="Q121" s="225"/>
      <c r="R121" s="225"/>
      <c r="S121" s="222"/>
      <c r="T121" s="226"/>
      <c r="U121" s="226"/>
      <c r="V121" s="226"/>
      <c r="W121" s="226"/>
      <c r="X121" s="226"/>
      <c r="Y121" s="226"/>
      <c r="Z121" s="226"/>
      <c r="AA121" s="224"/>
      <c r="AB121" s="221"/>
      <c r="AC121" s="221"/>
      <c r="AD121" s="224"/>
      <c r="AE121" s="222"/>
      <c r="AF121" s="222"/>
      <c r="AG121" s="223"/>
      <c r="AH121" s="223"/>
      <c r="AI121" s="223"/>
      <c r="AJ121" s="223"/>
      <c r="AK121" s="223"/>
      <c r="AL121" s="223"/>
      <c r="AM121" s="223"/>
      <c r="AN121" s="223"/>
      <c r="AO121" s="224"/>
      <c r="AP121" s="224"/>
      <c r="AQ121" s="224"/>
      <c r="AR121" s="224"/>
      <c r="AS121" s="225"/>
      <c r="AT121" s="225"/>
      <c r="AU121" s="223"/>
      <c r="AV121" s="226"/>
      <c r="AW121" s="226"/>
      <c r="AX121" s="226"/>
      <c r="AY121" s="226"/>
      <c r="AZ121" s="226"/>
      <c r="BA121" s="226"/>
      <c r="BB121" s="226"/>
      <c r="BC121" s="224"/>
      <c r="BD121" s="221"/>
      <c r="BE121" s="221"/>
      <c r="BF121" s="233"/>
      <c r="BG121" s="222"/>
      <c r="BH121" s="222"/>
      <c r="BI121" s="225"/>
      <c r="BJ121" s="223"/>
      <c r="BK121" s="223"/>
      <c r="BL121" s="223"/>
      <c r="BM121" s="223"/>
      <c r="BN121" s="223"/>
      <c r="BO121" s="223"/>
      <c r="BP121" s="223"/>
      <c r="BQ121" s="224"/>
      <c r="BR121" s="224"/>
      <c r="BS121" s="224"/>
      <c r="BT121" s="224"/>
      <c r="BU121" s="225"/>
      <c r="BV121" s="225"/>
      <c r="BW121" s="225"/>
      <c r="BX121" s="226"/>
      <c r="BY121" s="226"/>
      <c r="BZ121" s="226"/>
      <c r="CA121" s="226"/>
      <c r="CB121" s="226"/>
      <c r="CC121" s="226"/>
      <c r="CD121" s="226"/>
      <c r="CE121" s="224"/>
      <c r="CF121" s="221"/>
      <c r="CG121" s="221"/>
      <c r="CH121" s="221"/>
      <c r="CI121" s="221"/>
      <c r="CJ121" s="221"/>
      <c r="CK121" s="221"/>
      <c r="CL121" s="221"/>
      <c r="CM121" s="221"/>
      <c r="CN121" s="221"/>
      <c r="CO121" s="221"/>
      <c r="CP121" s="221"/>
      <c r="CQ121" s="221"/>
      <c r="CR121" s="221"/>
      <c r="CS121" s="254" t="str">
        <f>IFERROR(IF(AND('Classificação geral'!$H114="FEM",'Classificação geral'!$I114=1,'Classificação geral'!G114="Tapete"),'Classificação geral'!A114,""),"")</f>
        <v/>
      </c>
      <c r="CT121" s="254" t="str">
        <f>IFERROR(IF(AND('Classificação geral'!$H114="FEM",'Classificação geral'!$I114=1,'Classificação geral'!G114="Tapete"),'Classificação geral'!$B114,""),"")</f>
        <v/>
      </c>
      <c r="CU121" s="255" t="str">
        <f>IF($CT121='Classificação geral'!$B114,'Classificação geral'!$C114,"")</f>
        <v/>
      </c>
      <c r="CV121" s="255" t="str">
        <f>IF($CT121='Classificação geral'!$B114,'Classificação geral'!$D114,"")</f>
        <v/>
      </c>
      <c r="CW121" s="255" t="str">
        <f>IF($CT121='Classificação geral'!$B114,'Classificação geral'!$H114,"")</f>
        <v/>
      </c>
      <c r="CX121" s="255" t="str">
        <f>IF($CW121='Classificação geral'!$H114,'Classificação geral'!$I114,"")</f>
        <v/>
      </c>
      <c r="CY121" s="255" t="str">
        <f>IF($CX121='Classificação geral'!$I114,'Classificação geral'!$AA114,"")</f>
        <v/>
      </c>
      <c r="CZ121" s="255" t="str">
        <f>IF($CX121='Classificação geral'!$I114,'Classificação geral'!$AC114,"")</f>
        <v/>
      </c>
      <c r="DA121" s="255" t="str">
        <f>IF($CX121='Classificação geral'!$I114,'Classificação geral'!$AD114,"")</f>
        <v/>
      </c>
      <c r="DB121" s="255" t="str">
        <f>IF($CX121='Classificação geral'!$I114,'Classificação geral'!$M114,"")</f>
        <v/>
      </c>
      <c r="DC121" s="255" t="str">
        <f>IF($CX121='Classificação geral'!$I114,'Classificação geral'!$AH114,"")</f>
        <v/>
      </c>
      <c r="DD121" s="256" t="str">
        <f>IFERROR(RANK(DC121,DC:DC,0)+ COUNTIF($DC$12:DC120,DC121),"")</f>
        <v/>
      </c>
      <c r="DF121" s="254" t="str">
        <f>IFERROR(IF(AND('Classificação geral'!$H114="mas",'Classificação geral'!$I114=1,'Classificação geral'!$G114="Tapete"),'Classificação geral'!$A114,""),"")</f>
        <v/>
      </c>
      <c r="DG121" s="254" t="str">
        <f>IFERROR(IF(AND('Classificação geral'!$H114="mas",'Classificação geral'!$I114=1,'Classificação geral'!$G114="Tapete"),'Classificação geral'!$B114,""),"")</f>
        <v/>
      </c>
      <c r="DH121" s="255" t="str">
        <f>IF($DG121='Classificação geral'!$B114,'Classificação geral'!$C114,"")</f>
        <v/>
      </c>
      <c r="DI121" s="255" t="str">
        <f>IF($DG121='Classificação geral'!$B114,'Classificação geral'!$D114,"")</f>
        <v/>
      </c>
      <c r="DJ121" s="255" t="str">
        <f>IF($DG121='Classificação geral'!$B114,'Classificação geral'!$H114,"")</f>
        <v/>
      </c>
      <c r="DK121" s="254" t="str">
        <f>IFERROR(IF(AND($DJ121="mas",'Classificação geral'!$I114=1),'Classificação geral'!I114,""),"")</f>
        <v/>
      </c>
      <c r="DL121" s="254" t="str">
        <f>IFERROR(IF(AND($DJ121="mas",'Classificação geral'!$I114=1),'Classificação geral'!AA114,""),"")</f>
        <v/>
      </c>
      <c r="DM121" s="254" t="str">
        <f>IFERROR(IF(AND($DJ121="mas",'Classificação geral'!$I114=1),'Classificação geral'!AC114,""),"")</f>
        <v/>
      </c>
      <c r="DN121" s="254" t="str">
        <f>IFERROR(IF(AND($DJ121="mas",'Classificação geral'!$I114=1),'Classificação geral'!AD114,""),"")</f>
        <v/>
      </c>
      <c r="DO121" s="254" t="str">
        <f>IFERROR(IF(AND($DJ121="mas",'Classificação geral'!$I114=1),'Classificação geral'!M114,""),"")</f>
        <v/>
      </c>
      <c r="DP121" s="254" t="str">
        <f>IFERROR(IF(AND($DJ121="mas",'Classificação geral'!$I114=1),'Classificação geral'!AH114,""),"")</f>
        <v/>
      </c>
      <c r="DQ121" s="256" t="str">
        <f>IFERROR(RANK(DP121,DP:DP,0)+ COUNTIF($DP$12:DP120,DP121),"")</f>
        <v/>
      </c>
      <c r="DS121" s="254" t="str">
        <f>IFERROR(IF(AND('Classificação geral'!$H114="fem",'Classificação geral'!$I114=2,'Classificação geral'!$G114="Tapete"),'Classificação geral'!$A114,""),"")</f>
        <v/>
      </c>
      <c r="DT121" s="254" t="str">
        <f>IFERROR(IF(AND('Classificação geral'!$H114="fem",'Classificação geral'!$I114=2,'Classificação geral'!$G114="Tapete"),'Classificação geral'!$B114,""),"")</f>
        <v/>
      </c>
      <c r="DU121" s="255" t="str">
        <f>IF($DT121='Classificação geral'!$B114,'Classificação geral'!$C114,"")</f>
        <v/>
      </c>
      <c r="DV121" s="255" t="str">
        <f>IF($DT121='Classificação geral'!$B114,'Classificação geral'!$D114,"")</f>
        <v/>
      </c>
      <c r="DW121" s="255" t="str">
        <f>IF($DT121='Classificação geral'!$B114,'Classificação geral'!$H114,"")</f>
        <v/>
      </c>
      <c r="DX121" s="254" t="str">
        <f>IFERROR(IF(AND($DW121="fem",'Classificação geral'!$I114=2),'Classificação geral'!I114,""),"")</f>
        <v/>
      </c>
      <c r="DY121" s="254" t="str">
        <f>IFERROR(IF(AND($DW121="fem",'Classificação geral'!$I114=2),'Classificação geral'!AA114,""),"")</f>
        <v/>
      </c>
      <c r="DZ121" s="254" t="str">
        <f>IFERROR(IF(AND($DW121="fem",'Classificação geral'!$I114=2),'Classificação geral'!AC114,""),"")</f>
        <v/>
      </c>
      <c r="EA121" s="254" t="str">
        <f>IFERROR(IF(AND($DW121="fem",'Classificação geral'!$I114=2),'Classificação geral'!AD114,""),"")</f>
        <v/>
      </c>
      <c r="EB121" s="254" t="str">
        <f>IFERROR(IF(AND($DW121="fem",'Classificação geral'!$I114=2),'Classificação geral'!M114,""),"")</f>
        <v/>
      </c>
      <c r="EC121" s="254" t="str">
        <f>IFERROR(IF(AND($DW121="fem",'Classificação geral'!$I114=2),'Classificação geral'!AH114,""),"")</f>
        <v/>
      </c>
      <c r="ED121" s="256" t="str">
        <f>IFERROR(RANK(EC121,EC:EC,0)+ COUNTIF(EC$12:$EC119,EC121),"")</f>
        <v/>
      </c>
      <c r="EE121" s="244"/>
      <c r="EF121" s="254" t="str">
        <f>IFERROR(IF(AND('Classificação geral'!$H114="mas",'Classificação geral'!$I114=2,'Classificação geral'!$G114="Tapete"),'Classificação geral'!$A114,""),"")</f>
        <v/>
      </c>
      <c r="EG121" s="254" t="str">
        <f>IFERROR(IF(AND('Classificação geral'!$H114="mas",'Classificação geral'!$I114=2,'Classificação geral'!$G114="Tapete"),'Classificação geral'!$B114,""),"")</f>
        <v/>
      </c>
      <c r="EH121" s="255" t="str">
        <f>IF($EG121='Classificação geral'!$B114,'Classificação geral'!$C114,"")</f>
        <v/>
      </c>
      <c r="EI121" s="255" t="str">
        <f>IF($EG121='Classificação geral'!$B114,'Classificação geral'!$D114,"")</f>
        <v/>
      </c>
      <c r="EJ121" s="255" t="str">
        <f>IF($EG121='Classificação geral'!$B114,'Classificação geral'!$H114,"")</f>
        <v/>
      </c>
      <c r="EK121" s="254" t="str">
        <f>IFERROR(IF(AND($EJ121="mas",'Classificação geral'!$I114=2),'Classificação geral'!I114,""),"")</f>
        <v/>
      </c>
      <c r="EL121" s="254" t="str">
        <f>IFERROR(IF(AND($EJ121="mas",'Classificação geral'!$I114=2),'Classificação geral'!AA114,""),"")</f>
        <v/>
      </c>
      <c r="EM121" s="254" t="str">
        <f>IFERROR(IF(AND($EJ121="mas",'Classificação geral'!$I114=2),'Classificação geral'!AC114,""),"")</f>
        <v/>
      </c>
      <c r="EN121" s="254" t="str">
        <f>IFERROR(IF(AND($EJ121="mas",'Classificação geral'!$I114=2),'Classificação geral'!AD114,""),"")</f>
        <v/>
      </c>
      <c r="EO121" s="254" t="str">
        <f>IFERROR(IF(AND($EJ121="mas",'Classificação geral'!$I114=2),'Classificação geral'!M114,""),"")</f>
        <v/>
      </c>
      <c r="EP121" s="254" t="str">
        <f>IFERROR(IF(AND($EJ121="mas",'Classificação geral'!$I114=2),'Classificação geral'!AH114,""),"")</f>
        <v/>
      </c>
      <c r="EQ121" s="256" t="str">
        <f>IFERROR(RANK(EP121,EP:EP,0)+ COUNTIF($EP$12:EP$12,EP121),"")</f>
        <v/>
      </c>
      <c r="ER121" s="244"/>
      <c r="ES121" s="254" t="str">
        <f>IFERROR(IF(AND('Classificação geral'!$H114="fem",'Classificação geral'!$I114=3,'Classificação geral'!$G114="Tapete"),'Classificação geral'!$A114,""),"")</f>
        <v/>
      </c>
      <c r="ET121" s="254" t="str">
        <f>IFERROR(IF(AND('Classificação geral'!$H114="fem",'Classificação geral'!$I114=3,'Classificação geral'!$G114="Tapete"),'Classificação geral'!$B114,""),"")</f>
        <v/>
      </c>
      <c r="EU121" s="255" t="str">
        <f>IF($ET121='Classificação geral'!$B114,'Classificação geral'!$C114,"")</f>
        <v/>
      </c>
      <c r="EV121" s="255" t="str">
        <f>IF($ET121='Classificação geral'!$B114,'Classificação geral'!$D114,"")</f>
        <v/>
      </c>
      <c r="EW121" s="255" t="str">
        <f>IF($ET121='Classificação geral'!$B114,'Classificação geral'!$H114,"")</f>
        <v/>
      </c>
      <c r="EX121" s="255" t="str">
        <f>IF($EW121='Classificação geral'!$H114,'Classificação geral'!$I114,"")</f>
        <v/>
      </c>
      <c r="EY121" s="255" t="str">
        <f>IF($EX121='Classificação geral'!$I114,'Classificação geral'!$AA114,"")</f>
        <v/>
      </c>
      <c r="EZ121" s="255" t="str">
        <f>IF($EX121='Classificação geral'!$I114,'Classificação geral'!$AC114,"")</f>
        <v/>
      </c>
      <c r="FA121" s="255" t="str">
        <f>IF($EX121='Classificação geral'!$I114,'Classificação geral'!$AD114,"")</f>
        <v/>
      </c>
      <c r="FB121" s="255" t="str">
        <f>IF($EX121='Classificação geral'!$I114,'Classificação geral'!$M114,"")</f>
        <v/>
      </c>
      <c r="FC121" s="255" t="str">
        <f>IF($EX121='Classificação geral'!$I114,'Classificação geral'!$AH114,"")</f>
        <v/>
      </c>
      <c r="FD121" s="256" t="str">
        <f>IFERROR(RANK(FC121,FC:FC,0)+ COUNTIF($FC$12:FC119,FC121),"")</f>
        <v/>
      </c>
      <c r="FE121" s="244"/>
      <c r="FF121" s="254" t="str">
        <f>IFERROR(IF(AND('Classificação geral'!$H114="mas",'Classificação geral'!$I114=3,'Classificação geral'!$G114="Tapete"),'Classificação geral'!$A114,""),"")</f>
        <v/>
      </c>
      <c r="FG121" s="254" t="str">
        <f>IFERROR(IF(AND('Classificação geral'!$H114="mas",'Classificação geral'!$I114=3,'Classificação geral'!$G114="Tapete"),'Classificação geral'!$B114,""),"")</f>
        <v/>
      </c>
      <c r="FH121" s="255" t="str">
        <f>IF($FG121='Classificação geral'!$B114,'Classificação geral'!$C114,"")</f>
        <v/>
      </c>
      <c r="FI121" s="255" t="str">
        <f>IF($FG121='Classificação geral'!$B114,'Classificação geral'!$D114,"")</f>
        <v/>
      </c>
      <c r="FJ121" s="255" t="str">
        <f>IF($FG121='Classificação geral'!$B114,'Classificação geral'!$H114,"")</f>
        <v/>
      </c>
      <c r="FK121" s="254" t="str">
        <f>IFERROR(IF(AND($FJ121="mas",'Classificação geral'!$I114=3),'Classificação geral'!I114,""),"")</f>
        <v/>
      </c>
      <c r="FL121" s="254" t="str">
        <f>IFERROR(IF(AND($FJ121="mas",'Classificação geral'!$I114=3),'Classificação geral'!AA114,""),"")</f>
        <v/>
      </c>
      <c r="FM121" s="254" t="str">
        <f>IFERROR(IF(AND($FJ121="mas",'Classificação geral'!$I114=3),'Classificação geral'!AC114,""),"")</f>
        <v/>
      </c>
      <c r="FN121" s="254" t="str">
        <f>IFERROR(IF(AND($FJ121="mas",'Classificação geral'!$I114=3),'Classificação geral'!AD114,""),"")</f>
        <v/>
      </c>
      <c r="FO121" s="254" t="str">
        <f>IFERROR(IF(AND($FJ121="mas",'Classificação geral'!$I114=3),'Classificação geral'!M114,""),"")</f>
        <v/>
      </c>
      <c r="FP121" s="254" t="str">
        <f>IFERROR(IF(AND($FJ121="mas",'Classificação geral'!$I114=3),'Classificação geral'!AH114,""),"")</f>
        <v/>
      </c>
      <c r="FQ121" s="256" t="str">
        <f>IFERROR(RANK(FP121,FP:FP,0)+ COUNTIF(FP$12:$FP119,FP121),"")</f>
        <v/>
      </c>
    </row>
    <row r="122" spans="1:173" s="230" customFormat="1" ht="24.75" customHeight="1" x14ac:dyDescent="0.4">
      <c r="A122" s="221"/>
      <c r="B122" s="233"/>
      <c r="C122" s="222"/>
      <c r="D122" s="222"/>
      <c r="E122" s="222"/>
      <c r="F122" s="223"/>
      <c r="G122" s="223"/>
      <c r="H122" s="223"/>
      <c r="I122" s="223"/>
      <c r="J122" s="223"/>
      <c r="K122" s="223"/>
      <c r="L122" s="223"/>
      <c r="M122" s="224"/>
      <c r="N122" s="224"/>
      <c r="O122" s="224"/>
      <c r="P122" s="224"/>
      <c r="Q122" s="225"/>
      <c r="R122" s="225"/>
      <c r="S122" s="222"/>
      <c r="T122" s="226"/>
      <c r="U122" s="226"/>
      <c r="V122" s="226"/>
      <c r="W122" s="226"/>
      <c r="X122" s="226"/>
      <c r="Y122" s="226"/>
      <c r="Z122" s="226"/>
      <c r="AA122" s="224"/>
      <c r="AB122" s="221"/>
      <c r="AC122" s="221"/>
      <c r="AD122" s="224"/>
      <c r="AE122" s="222"/>
      <c r="AF122" s="222"/>
      <c r="AG122" s="223"/>
      <c r="AH122" s="223"/>
      <c r="AI122" s="223"/>
      <c r="AJ122" s="223"/>
      <c r="AK122" s="223"/>
      <c r="AL122" s="223"/>
      <c r="AM122" s="223"/>
      <c r="AN122" s="223"/>
      <c r="AO122" s="224"/>
      <c r="AP122" s="224"/>
      <c r="AQ122" s="224"/>
      <c r="AR122" s="224"/>
      <c r="AS122" s="225"/>
      <c r="AT122" s="225"/>
      <c r="AU122" s="223"/>
      <c r="AV122" s="226"/>
      <c r="AW122" s="226"/>
      <c r="AX122" s="226"/>
      <c r="AY122" s="226"/>
      <c r="AZ122" s="226"/>
      <c r="BA122" s="226"/>
      <c r="BB122" s="226"/>
      <c r="BC122" s="224"/>
      <c r="BD122" s="221"/>
      <c r="BE122" s="221"/>
      <c r="BF122" s="233"/>
      <c r="BG122" s="222"/>
      <c r="BH122" s="222"/>
      <c r="BI122" s="225"/>
      <c r="BJ122" s="223"/>
      <c r="BK122" s="223"/>
      <c r="BL122" s="223"/>
      <c r="BM122" s="223"/>
      <c r="BN122" s="223"/>
      <c r="BO122" s="223"/>
      <c r="BP122" s="223"/>
      <c r="BQ122" s="224"/>
      <c r="BR122" s="224"/>
      <c r="BS122" s="224"/>
      <c r="BT122" s="224"/>
      <c r="BU122" s="225"/>
      <c r="BV122" s="225"/>
      <c r="BW122" s="225"/>
      <c r="BX122" s="226"/>
      <c r="BY122" s="226"/>
      <c r="BZ122" s="226"/>
      <c r="CA122" s="226"/>
      <c r="CB122" s="226"/>
      <c r="CC122" s="226"/>
      <c r="CD122" s="226"/>
      <c r="CE122" s="224"/>
      <c r="CF122" s="221"/>
      <c r="CG122" s="221"/>
      <c r="CH122" s="221"/>
      <c r="CI122" s="221"/>
      <c r="CJ122" s="221"/>
      <c r="CK122" s="221"/>
      <c r="CL122" s="221"/>
      <c r="CM122" s="221"/>
      <c r="CN122" s="221"/>
      <c r="CO122" s="221"/>
      <c r="CP122" s="221"/>
      <c r="CQ122" s="221"/>
      <c r="CR122" s="221"/>
      <c r="CS122" s="254" t="str">
        <f>IFERROR(IF(AND('Classificação geral'!$H115="FEM",'Classificação geral'!$I115=1,'Classificação geral'!G115="Tapete"),'Classificação geral'!A115,""),"")</f>
        <v/>
      </c>
      <c r="CT122" s="254" t="str">
        <f>IFERROR(IF(AND('Classificação geral'!$H115="FEM",'Classificação geral'!$I115=1,'Classificação geral'!G115="Tapete"),'Classificação geral'!$B115,""),"")</f>
        <v/>
      </c>
      <c r="CU122" s="255" t="str">
        <f>IF($CT122='Classificação geral'!$B115,'Classificação geral'!$C115,"")</f>
        <v/>
      </c>
      <c r="CV122" s="255" t="str">
        <f>IF($CT122='Classificação geral'!$B115,'Classificação geral'!$D115,"")</f>
        <v/>
      </c>
      <c r="CW122" s="255" t="str">
        <f>IF($CT122='Classificação geral'!$B115,'Classificação geral'!$H115,"")</f>
        <v/>
      </c>
      <c r="CX122" s="255" t="str">
        <f>IF($CW122='Classificação geral'!$H115,'Classificação geral'!$I115,"")</f>
        <v/>
      </c>
      <c r="CY122" s="255" t="str">
        <f>IF($CX122='Classificação geral'!$I115,'Classificação geral'!$AA115,"")</f>
        <v/>
      </c>
      <c r="CZ122" s="255" t="str">
        <f>IF($CX122='Classificação geral'!$I115,'Classificação geral'!$AC115,"")</f>
        <v/>
      </c>
      <c r="DA122" s="255" t="str">
        <f>IF($CX122='Classificação geral'!$I115,'Classificação geral'!$AD115,"")</f>
        <v/>
      </c>
      <c r="DB122" s="255" t="str">
        <f>IF($CX122='Classificação geral'!$I115,'Classificação geral'!$M115,"")</f>
        <v/>
      </c>
      <c r="DC122" s="255" t="str">
        <f>IF($CX122='Classificação geral'!$I115,'Classificação geral'!$AH115,"")</f>
        <v/>
      </c>
      <c r="DD122" s="256" t="str">
        <f>IFERROR(RANK(DC122,DC:DC,0)+ COUNTIF($DC$12:DC121,DC122),"")</f>
        <v/>
      </c>
      <c r="DF122" s="254" t="str">
        <f>IFERROR(IF(AND('Classificação geral'!$H115="mas",'Classificação geral'!$I115=1,'Classificação geral'!$G115="Tapete"),'Classificação geral'!$A115,""),"")</f>
        <v/>
      </c>
      <c r="DG122" s="254" t="str">
        <f>IFERROR(IF(AND('Classificação geral'!$H115="mas",'Classificação geral'!$I115=1,'Classificação geral'!$G115="Tapete"),'Classificação geral'!$B115,""),"")</f>
        <v/>
      </c>
      <c r="DH122" s="255" t="str">
        <f>IF($DG122='Classificação geral'!$B115,'Classificação geral'!$C115,"")</f>
        <v/>
      </c>
      <c r="DI122" s="255" t="str">
        <f>IF($DG122='Classificação geral'!$B115,'Classificação geral'!$D115,"")</f>
        <v/>
      </c>
      <c r="DJ122" s="255" t="str">
        <f>IF($DG122='Classificação geral'!$B115,'Classificação geral'!$H115,"")</f>
        <v/>
      </c>
      <c r="DK122" s="254" t="str">
        <f>IFERROR(IF(AND($DJ122="mas",'Classificação geral'!$I115=1),'Classificação geral'!I115,""),"")</f>
        <v/>
      </c>
      <c r="DL122" s="254" t="str">
        <f>IFERROR(IF(AND($DJ122="mas",'Classificação geral'!$I115=1),'Classificação geral'!AA115,""),"")</f>
        <v/>
      </c>
      <c r="DM122" s="254" t="str">
        <f>IFERROR(IF(AND($DJ122="mas",'Classificação geral'!$I115=1),'Classificação geral'!AC115,""),"")</f>
        <v/>
      </c>
      <c r="DN122" s="254" t="str">
        <f>IFERROR(IF(AND($DJ122="mas",'Classificação geral'!$I115=1),'Classificação geral'!AD115,""),"")</f>
        <v/>
      </c>
      <c r="DO122" s="254" t="str">
        <f>IFERROR(IF(AND($DJ122="mas",'Classificação geral'!$I115=1),'Classificação geral'!M115,""),"")</f>
        <v/>
      </c>
      <c r="DP122" s="254" t="str">
        <f>IFERROR(IF(AND($DJ122="mas",'Classificação geral'!$I115=1),'Classificação geral'!AH115,""),"")</f>
        <v/>
      </c>
      <c r="DQ122" s="256" t="str">
        <f>IFERROR(RANK(DP122,DP:DP,0)+ COUNTIF($DP$12:DP121,DP122),"")</f>
        <v/>
      </c>
      <c r="DS122" s="254" t="str">
        <f>IFERROR(IF(AND('Classificação geral'!$H115="fem",'Classificação geral'!$I115=2,'Classificação geral'!$G115="Tapete"),'Classificação geral'!$A115,""),"")</f>
        <v/>
      </c>
      <c r="DT122" s="254" t="str">
        <f>IFERROR(IF(AND('Classificação geral'!$H115="fem",'Classificação geral'!$I115=2,'Classificação geral'!$G115="Tapete"),'Classificação geral'!$B115,""),"")</f>
        <v/>
      </c>
      <c r="DU122" s="255" t="str">
        <f>IF($DT122='Classificação geral'!$B115,'Classificação geral'!$C115,"")</f>
        <v/>
      </c>
      <c r="DV122" s="255" t="str">
        <f>IF($DT122='Classificação geral'!$B115,'Classificação geral'!$D115,"")</f>
        <v/>
      </c>
      <c r="DW122" s="255" t="str">
        <f>IF($DT122='Classificação geral'!$B115,'Classificação geral'!$H115,"")</f>
        <v/>
      </c>
      <c r="DX122" s="254" t="str">
        <f>IFERROR(IF(AND($DW122="fem",'Classificação geral'!$I115=2),'Classificação geral'!I115,""),"")</f>
        <v/>
      </c>
      <c r="DY122" s="254" t="str">
        <f>IFERROR(IF(AND($DW122="fem",'Classificação geral'!$I115=2),'Classificação geral'!AA115,""),"")</f>
        <v/>
      </c>
      <c r="DZ122" s="254" t="str">
        <f>IFERROR(IF(AND($DW122="fem",'Classificação geral'!$I115=2),'Classificação geral'!AC115,""),"")</f>
        <v/>
      </c>
      <c r="EA122" s="254" t="str">
        <f>IFERROR(IF(AND($DW122="fem",'Classificação geral'!$I115=2),'Classificação geral'!AD115,""),"")</f>
        <v/>
      </c>
      <c r="EB122" s="254" t="str">
        <f>IFERROR(IF(AND($DW122="fem",'Classificação geral'!$I115=2),'Classificação geral'!M115,""),"")</f>
        <v/>
      </c>
      <c r="EC122" s="254" t="str">
        <f>IFERROR(IF(AND($DW122="fem",'Classificação geral'!$I115=2),'Classificação geral'!AH115,""),"")</f>
        <v/>
      </c>
      <c r="ED122" s="256" t="str">
        <f>IFERROR(RANK(EC122,EC:EC,0)+ COUNTIF(EC$12:$EC120,EC122),"")</f>
        <v/>
      </c>
      <c r="EE122" s="244"/>
      <c r="EF122" s="254" t="str">
        <f>IFERROR(IF(AND('Classificação geral'!$H115="mas",'Classificação geral'!$I115=2,'Classificação geral'!$G115="Tapete"),'Classificação geral'!$A115,""),"")</f>
        <v/>
      </c>
      <c r="EG122" s="254" t="str">
        <f>IFERROR(IF(AND('Classificação geral'!$H115="mas",'Classificação geral'!$I115=2,'Classificação geral'!$G115="Tapete"),'Classificação geral'!$B115,""),"")</f>
        <v/>
      </c>
      <c r="EH122" s="255" t="str">
        <f>IF($EG122='Classificação geral'!$B115,'Classificação geral'!$C115,"")</f>
        <v/>
      </c>
      <c r="EI122" s="255" t="str">
        <f>IF($EG122='Classificação geral'!$B115,'Classificação geral'!$D115,"")</f>
        <v/>
      </c>
      <c r="EJ122" s="255" t="str">
        <f>IF($EG122='Classificação geral'!$B115,'Classificação geral'!$H115,"")</f>
        <v/>
      </c>
      <c r="EK122" s="254" t="str">
        <f>IFERROR(IF(AND($EJ122="mas",'Classificação geral'!$I115=2),'Classificação geral'!I115,""),"")</f>
        <v/>
      </c>
      <c r="EL122" s="254" t="str">
        <f>IFERROR(IF(AND($EJ122="mas",'Classificação geral'!$I115=2),'Classificação geral'!AA115,""),"")</f>
        <v/>
      </c>
      <c r="EM122" s="254" t="str">
        <f>IFERROR(IF(AND($EJ122="mas",'Classificação geral'!$I115=2),'Classificação geral'!AC115,""),"")</f>
        <v/>
      </c>
      <c r="EN122" s="254" t="str">
        <f>IFERROR(IF(AND($EJ122="mas",'Classificação geral'!$I115=2),'Classificação geral'!AD115,""),"")</f>
        <v/>
      </c>
      <c r="EO122" s="254" t="str">
        <f>IFERROR(IF(AND($EJ122="mas",'Classificação geral'!$I115=2),'Classificação geral'!M115,""),"")</f>
        <v/>
      </c>
      <c r="EP122" s="254" t="str">
        <f>IFERROR(IF(AND($EJ122="mas",'Classificação geral'!$I115=2),'Classificação geral'!AH115,""),"")</f>
        <v/>
      </c>
      <c r="EQ122" s="256" t="str">
        <f>IFERROR(RANK(EP122,EP:EP,0)+ COUNTIF($EP$12:EP$12,EP122),"")</f>
        <v/>
      </c>
      <c r="ER122" s="244"/>
      <c r="ES122" s="254" t="str">
        <f>IFERROR(IF(AND('Classificação geral'!$H115="fem",'Classificação geral'!$I115=3,'Classificação geral'!$G115="Tapete"),'Classificação geral'!$A115,""),"")</f>
        <v/>
      </c>
      <c r="ET122" s="254" t="str">
        <f>IFERROR(IF(AND('Classificação geral'!$H115="fem",'Classificação geral'!$I115=3,'Classificação geral'!$G115="Tapete"),'Classificação geral'!$B115,""),"")</f>
        <v/>
      </c>
      <c r="EU122" s="255" t="str">
        <f>IF($ET122='Classificação geral'!$B115,'Classificação geral'!$C115,"")</f>
        <v/>
      </c>
      <c r="EV122" s="255" t="str">
        <f>IF($ET122='Classificação geral'!$B115,'Classificação geral'!$D115,"")</f>
        <v/>
      </c>
      <c r="EW122" s="255" t="str">
        <f>IF($ET122='Classificação geral'!$B115,'Classificação geral'!$H115,"")</f>
        <v/>
      </c>
      <c r="EX122" s="255" t="str">
        <f>IF($EW122='Classificação geral'!$H115,'Classificação geral'!$I115,"")</f>
        <v/>
      </c>
      <c r="EY122" s="255" t="str">
        <f>IF($EX122='Classificação geral'!$I115,'Classificação geral'!$AA115,"")</f>
        <v/>
      </c>
      <c r="EZ122" s="255" t="str">
        <f>IF($EX122='Classificação geral'!$I115,'Classificação geral'!$AC115,"")</f>
        <v/>
      </c>
      <c r="FA122" s="255" t="str">
        <f>IF($EX122='Classificação geral'!$I115,'Classificação geral'!$AD115,"")</f>
        <v/>
      </c>
      <c r="FB122" s="255" t="str">
        <f>IF($EX122='Classificação geral'!$I115,'Classificação geral'!$M115,"")</f>
        <v/>
      </c>
      <c r="FC122" s="255" t="str">
        <f>IF($EX122='Classificação geral'!$I115,'Classificação geral'!$AH115,"")</f>
        <v/>
      </c>
      <c r="FD122" s="256" t="str">
        <f>IFERROR(RANK(FC122,FC:FC,0)+ COUNTIF($FC$12:FC120,FC122),"")</f>
        <v/>
      </c>
      <c r="FE122" s="244"/>
      <c r="FF122" s="254" t="str">
        <f>IFERROR(IF(AND('Classificação geral'!$H115="mas",'Classificação geral'!$I115=3,'Classificação geral'!$G115="Tapete"),'Classificação geral'!$A115,""),"")</f>
        <v/>
      </c>
      <c r="FG122" s="254" t="str">
        <f>IFERROR(IF(AND('Classificação geral'!$H115="mas",'Classificação geral'!$I115=3,'Classificação geral'!$G115="Tapete"),'Classificação geral'!$B115,""),"")</f>
        <v/>
      </c>
      <c r="FH122" s="255" t="str">
        <f>IF($FG122='Classificação geral'!$B115,'Classificação geral'!$C115,"")</f>
        <v/>
      </c>
      <c r="FI122" s="255" t="str">
        <f>IF($FG122='Classificação geral'!$B115,'Classificação geral'!$D115,"")</f>
        <v/>
      </c>
      <c r="FJ122" s="255" t="str">
        <f>IF($FG122='Classificação geral'!$B115,'Classificação geral'!$H115,"")</f>
        <v/>
      </c>
      <c r="FK122" s="254" t="str">
        <f>IFERROR(IF(AND($FJ122="mas",'Classificação geral'!$I115=3),'Classificação geral'!I115,""),"")</f>
        <v/>
      </c>
      <c r="FL122" s="254" t="str">
        <f>IFERROR(IF(AND($FJ122="mas",'Classificação geral'!$I115=3),'Classificação geral'!AA115,""),"")</f>
        <v/>
      </c>
      <c r="FM122" s="254" t="str">
        <f>IFERROR(IF(AND($FJ122="mas",'Classificação geral'!$I115=3),'Classificação geral'!AC115,""),"")</f>
        <v/>
      </c>
      <c r="FN122" s="254" t="str">
        <f>IFERROR(IF(AND($FJ122="mas",'Classificação geral'!$I115=3),'Classificação geral'!AD115,""),"")</f>
        <v/>
      </c>
      <c r="FO122" s="254" t="str">
        <f>IFERROR(IF(AND($FJ122="mas",'Classificação geral'!$I115=3),'Classificação geral'!M115,""),"")</f>
        <v/>
      </c>
      <c r="FP122" s="254" t="str">
        <f>IFERROR(IF(AND($FJ122="mas",'Classificação geral'!$I115=3),'Classificação geral'!AH115,""),"")</f>
        <v/>
      </c>
      <c r="FQ122" s="256" t="str">
        <f>IFERROR(RANK(FP122,FP:FP,0)+ COUNTIF(FP$12:$FP120,FP122),"")</f>
        <v/>
      </c>
    </row>
    <row r="123" spans="1:173" s="230" customFormat="1" ht="24.75" customHeight="1" x14ac:dyDescent="0.4">
      <c r="A123" s="221"/>
      <c r="B123" s="233"/>
      <c r="C123" s="222"/>
      <c r="D123" s="222"/>
      <c r="E123" s="222"/>
      <c r="F123" s="223"/>
      <c r="G123" s="223"/>
      <c r="H123" s="223"/>
      <c r="I123" s="223"/>
      <c r="J123" s="223"/>
      <c r="K123" s="223"/>
      <c r="L123" s="223"/>
      <c r="M123" s="224"/>
      <c r="N123" s="224"/>
      <c r="O123" s="224"/>
      <c r="P123" s="224"/>
      <c r="Q123" s="225"/>
      <c r="R123" s="225"/>
      <c r="S123" s="222"/>
      <c r="T123" s="226"/>
      <c r="U123" s="226"/>
      <c r="V123" s="226"/>
      <c r="W123" s="226"/>
      <c r="X123" s="226"/>
      <c r="Y123" s="226"/>
      <c r="Z123" s="226"/>
      <c r="AA123" s="224"/>
      <c r="AB123" s="221"/>
      <c r="AC123" s="221"/>
      <c r="AD123" s="224"/>
      <c r="AE123" s="222"/>
      <c r="AF123" s="222"/>
      <c r="AG123" s="223"/>
      <c r="AH123" s="223"/>
      <c r="AI123" s="223"/>
      <c r="AJ123" s="223"/>
      <c r="AK123" s="223"/>
      <c r="AL123" s="223"/>
      <c r="AM123" s="223"/>
      <c r="AN123" s="223"/>
      <c r="AO123" s="224"/>
      <c r="AP123" s="224"/>
      <c r="AQ123" s="224"/>
      <c r="AR123" s="224"/>
      <c r="AS123" s="225"/>
      <c r="AT123" s="225"/>
      <c r="AU123" s="223"/>
      <c r="AV123" s="226"/>
      <c r="AW123" s="226"/>
      <c r="AX123" s="226"/>
      <c r="AY123" s="226"/>
      <c r="AZ123" s="226"/>
      <c r="BA123" s="226"/>
      <c r="BB123" s="226"/>
      <c r="BC123" s="224"/>
      <c r="BD123" s="221"/>
      <c r="BE123" s="221"/>
      <c r="BF123" s="233"/>
      <c r="BG123" s="222"/>
      <c r="BH123" s="222"/>
      <c r="BI123" s="225"/>
      <c r="BJ123" s="223"/>
      <c r="BK123" s="223"/>
      <c r="BL123" s="223"/>
      <c r="BM123" s="223"/>
      <c r="BN123" s="223"/>
      <c r="BO123" s="223"/>
      <c r="BP123" s="223"/>
      <c r="BQ123" s="224"/>
      <c r="BR123" s="224"/>
      <c r="BS123" s="224"/>
      <c r="BT123" s="224"/>
      <c r="BU123" s="225"/>
      <c r="BV123" s="225"/>
      <c r="BW123" s="225"/>
      <c r="BX123" s="226"/>
      <c r="BY123" s="226"/>
      <c r="BZ123" s="226"/>
      <c r="CA123" s="226"/>
      <c r="CB123" s="226"/>
      <c r="CC123" s="226"/>
      <c r="CD123" s="226"/>
      <c r="CE123" s="224"/>
      <c r="CF123" s="221"/>
      <c r="CG123" s="221"/>
      <c r="CH123" s="221"/>
      <c r="CI123" s="221"/>
      <c r="CJ123" s="221"/>
      <c r="CK123" s="221"/>
      <c r="CL123" s="221"/>
      <c r="CM123" s="221"/>
      <c r="CN123" s="221"/>
      <c r="CO123" s="221"/>
      <c r="CP123" s="221"/>
      <c r="CQ123" s="221"/>
      <c r="CR123" s="221"/>
      <c r="CS123" s="254" t="str">
        <f>IFERROR(IF(AND('Classificação geral'!$H116="FEM",'Classificação geral'!$I116=1,'Classificação geral'!G116="Tapete"),'Classificação geral'!A116,""),"")</f>
        <v/>
      </c>
      <c r="CT123" s="254" t="str">
        <f>IFERROR(IF(AND('Classificação geral'!$H116="FEM",'Classificação geral'!$I116=1,'Classificação geral'!G116="Tapete"),'Classificação geral'!$B116,""),"")</f>
        <v/>
      </c>
      <c r="CU123" s="255" t="str">
        <f>IF($CT123='Classificação geral'!$B116,'Classificação geral'!$C116,"")</f>
        <v/>
      </c>
      <c r="CV123" s="255" t="str">
        <f>IF($CT123='Classificação geral'!$B116,'Classificação geral'!$D116,"")</f>
        <v/>
      </c>
      <c r="CW123" s="255" t="str">
        <f>IF($CT123='Classificação geral'!$B116,'Classificação geral'!$H116,"")</f>
        <v/>
      </c>
      <c r="CX123" s="255" t="str">
        <f>IF($CW123='Classificação geral'!$H116,'Classificação geral'!$I116,"")</f>
        <v/>
      </c>
      <c r="CY123" s="255" t="str">
        <f>IF($CX123='Classificação geral'!$I116,'Classificação geral'!$AA116,"")</f>
        <v/>
      </c>
      <c r="CZ123" s="255" t="str">
        <f>IF($CX123='Classificação geral'!$I116,'Classificação geral'!$AC116,"")</f>
        <v/>
      </c>
      <c r="DA123" s="255" t="str">
        <f>IF($CX123='Classificação geral'!$I116,'Classificação geral'!$AD116,"")</f>
        <v/>
      </c>
      <c r="DB123" s="255" t="str">
        <f>IF($CX123='Classificação geral'!$I116,'Classificação geral'!$M116,"")</f>
        <v/>
      </c>
      <c r="DC123" s="255" t="str">
        <f>IF($CX123='Classificação geral'!$I116,'Classificação geral'!$AH116,"")</f>
        <v/>
      </c>
      <c r="DD123" s="256" t="str">
        <f>IFERROR(RANK(DC123,DC:DC,0)+ COUNTIF($DC$12:DC122,DC123),"")</f>
        <v/>
      </c>
      <c r="DF123" s="254" t="str">
        <f>IFERROR(IF(AND('Classificação geral'!$H116="mas",'Classificação geral'!$I116=1,'Classificação geral'!$G116="Tapete"),'Classificação geral'!$A116,""),"")</f>
        <v/>
      </c>
      <c r="DG123" s="254" t="str">
        <f>IFERROR(IF(AND('Classificação geral'!$H116="mas",'Classificação geral'!$I116=1,'Classificação geral'!$G116="Tapete"),'Classificação geral'!$B116,""),"")</f>
        <v/>
      </c>
      <c r="DH123" s="255" t="str">
        <f>IF($DG123='Classificação geral'!$B116,'Classificação geral'!$C116,"")</f>
        <v/>
      </c>
      <c r="DI123" s="255" t="str">
        <f>IF($DG123='Classificação geral'!$B116,'Classificação geral'!$D116,"")</f>
        <v/>
      </c>
      <c r="DJ123" s="255" t="str">
        <f>IF($DG123='Classificação geral'!$B116,'Classificação geral'!$H116,"")</f>
        <v/>
      </c>
      <c r="DK123" s="254" t="str">
        <f>IFERROR(IF(AND($DJ123="mas",'Classificação geral'!$I116=1),'Classificação geral'!I116,""),"")</f>
        <v/>
      </c>
      <c r="DL123" s="254" t="str">
        <f>IFERROR(IF(AND($DJ123="mas",'Classificação geral'!$I116=1),'Classificação geral'!AA116,""),"")</f>
        <v/>
      </c>
      <c r="DM123" s="254" t="str">
        <f>IFERROR(IF(AND($DJ123="mas",'Classificação geral'!$I116=1),'Classificação geral'!AC116,""),"")</f>
        <v/>
      </c>
      <c r="DN123" s="254" t="str">
        <f>IFERROR(IF(AND($DJ123="mas",'Classificação geral'!$I116=1),'Classificação geral'!AD116,""),"")</f>
        <v/>
      </c>
      <c r="DO123" s="254" t="str">
        <f>IFERROR(IF(AND($DJ123="mas",'Classificação geral'!$I116=1),'Classificação geral'!M116,""),"")</f>
        <v/>
      </c>
      <c r="DP123" s="254" t="str">
        <f>IFERROR(IF(AND($DJ123="mas",'Classificação geral'!$I116=1),'Classificação geral'!AH116,""),"")</f>
        <v/>
      </c>
      <c r="DQ123" s="256" t="str">
        <f>IFERROR(RANK(DP123,DP:DP,0)+ COUNTIF($DP$12:DP122,DP123),"")</f>
        <v/>
      </c>
      <c r="DS123" s="254" t="str">
        <f>IFERROR(IF(AND('Classificação geral'!$H116="fem",'Classificação geral'!$I116=2,'Classificação geral'!$G116="Tapete"),'Classificação geral'!$A116,""),"")</f>
        <v/>
      </c>
      <c r="DT123" s="254" t="str">
        <f>IFERROR(IF(AND('Classificação geral'!$H116="fem",'Classificação geral'!$I116=2,'Classificação geral'!$G116="Tapete"),'Classificação geral'!$B116,""),"")</f>
        <v/>
      </c>
      <c r="DU123" s="255" t="str">
        <f>IF($DT123='Classificação geral'!$B116,'Classificação geral'!$C116,"")</f>
        <v/>
      </c>
      <c r="DV123" s="255" t="str">
        <f>IF($DT123='Classificação geral'!$B116,'Classificação geral'!$D116,"")</f>
        <v/>
      </c>
      <c r="DW123" s="255" t="str">
        <f>IF($DT123='Classificação geral'!$B116,'Classificação geral'!$H116,"")</f>
        <v/>
      </c>
      <c r="DX123" s="254" t="str">
        <f>IFERROR(IF(AND($DW123="fem",'Classificação geral'!$I116=2),'Classificação geral'!I116,""),"")</f>
        <v/>
      </c>
      <c r="DY123" s="254" t="str">
        <f>IFERROR(IF(AND($DW123="fem",'Classificação geral'!$I116=2),'Classificação geral'!AA116,""),"")</f>
        <v/>
      </c>
      <c r="DZ123" s="254" t="str">
        <f>IFERROR(IF(AND($DW123="fem",'Classificação geral'!$I116=2),'Classificação geral'!AC116,""),"")</f>
        <v/>
      </c>
      <c r="EA123" s="254" t="str">
        <f>IFERROR(IF(AND($DW123="fem",'Classificação geral'!$I116=2),'Classificação geral'!AD116,""),"")</f>
        <v/>
      </c>
      <c r="EB123" s="254" t="str">
        <f>IFERROR(IF(AND($DW123="fem",'Classificação geral'!$I116=2),'Classificação geral'!M116,""),"")</f>
        <v/>
      </c>
      <c r="EC123" s="254" t="str">
        <f>IFERROR(IF(AND($DW123="fem",'Classificação geral'!$I116=2),'Classificação geral'!AH116,""),"")</f>
        <v/>
      </c>
      <c r="ED123" s="256" t="str">
        <f>IFERROR(RANK(EC123,EC:EC,0)+ COUNTIF(EC$12:$EC121,EC123),"")</f>
        <v/>
      </c>
      <c r="EE123" s="244"/>
      <c r="EF123" s="254" t="str">
        <f>IFERROR(IF(AND('Classificação geral'!$H116="mas",'Classificação geral'!$I116=2,'Classificação geral'!$G116="Tapete"),'Classificação geral'!$A116,""),"")</f>
        <v/>
      </c>
      <c r="EG123" s="254" t="str">
        <f>IFERROR(IF(AND('Classificação geral'!$H116="mas",'Classificação geral'!$I116=2,'Classificação geral'!$G116="Tapete"),'Classificação geral'!$B116,""),"")</f>
        <v/>
      </c>
      <c r="EH123" s="255" t="str">
        <f>IF($EG123='Classificação geral'!$B116,'Classificação geral'!$C116,"")</f>
        <v/>
      </c>
      <c r="EI123" s="255" t="str">
        <f>IF($EG123='Classificação geral'!$B116,'Classificação geral'!$D116,"")</f>
        <v/>
      </c>
      <c r="EJ123" s="255" t="str">
        <f>IF($EG123='Classificação geral'!$B116,'Classificação geral'!$H116,"")</f>
        <v/>
      </c>
      <c r="EK123" s="254" t="str">
        <f>IFERROR(IF(AND($EJ123="mas",'Classificação geral'!$I116=2),'Classificação geral'!I116,""),"")</f>
        <v/>
      </c>
      <c r="EL123" s="254" t="str">
        <f>IFERROR(IF(AND($EJ123="mas",'Classificação geral'!$I116=2),'Classificação geral'!AA116,""),"")</f>
        <v/>
      </c>
      <c r="EM123" s="254" t="str">
        <f>IFERROR(IF(AND($EJ123="mas",'Classificação geral'!$I116=2),'Classificação geral'!AC116,""),"")</f>
        <v/>
      </c>
      <c r="EN123" s="254" t="str">
        <f>IFERROR(IF(AND($EJ123="mas",'Classificação geral'!$I116=2),'Classificação geral'!AD116,""),"")</f>
        <v/>
      </c>
      <c r="EO123" s="254" t="str">
        <f>IFERROR(IF(AND($EJ123="mas",'Classificação geral'!$I116=2),'Classificação geral'!M116,""),"")</f>
        <v/>
      </c>
      <c r="EP123" s="254" t="str">
        <f>IFERROR(IF(AND($EJ123="mas",'Classificação geral'!$I116=2),'Classificação geral'!AH116,""),"")</f>
        <v/>
      </c>
      <c r="EQ123" s="256" t="str">
        <f>IFERROR(RANK(EP123,EP:EP,0)+ COUNTIF($EP$12:EP$12,EP123),"")</f>
        <v/>
      </c>
      <c r="ER123" s="244"/>
      <c r="ES123" s="254" t="str">
        <f>IFERROR(IF(AND('Classificação geral'!$H116="fem",'Classificação geral'!$I116=3,'Classificação geral'!$G116="Tapete"),'Classificação geral'!$A116,""),"")</f>
        <v/>
      </c>
      <c r="ET123" s="254" t="str">
        <f>IFERROR(IF(AND('Classificação geral'!$H116="fem",'Classificação geral'!$I116=3,'Classificação geral'!$G116="Tapete"),'Classificação geral'!$B116,""),"")</f>
        <v/>
      </c>
      <c r="EU123" s="255" t="str">
        <f>IF($ET123='Classificação geral'!$B116,'Classificação geral'!$C116,"")</f>
        <v/>
      </c>
      <c r="EV123" s="255" t="str">
        <f>IF($ET123='Classificação geral'!$B116,'Classificação geral'!$D116,"")</f>
        <v/>
      </c>
      <c r="EW123" s="255" t="str">
        <f>IF($ET123='Classificação geral'!$B116,'Classificação geral'!$H116,"")</f>
        <v/>
      </c>
      <c r="EX123" s="255" t="str">
        <f>IF($EW123='Classificação geral'!$H116,'Classificação geral'!$I116,"")</f>
        <v/>
      </c>
      <c r="EY123" s="255" t="str">
        <f>IF($EX123='Classificação geral'!$I116,'Classificação geral'!$AA116,"")</f>
        <v/>
      </c>
      <c r="EZ123" s="255" t="str">
        <f>IF($EX123='Classificação geral'!$I116,'Classificação geral'!$AC116,"")</f>
        <v/>
      </c>
      <c r="FA123" s="255" t="str">
        <f>IF($EX123='Classificação geral'!$I116,'Classificação geral'!$AD116,"")</f>
        <v/>
      </c>
      <c r="FB123" s="255" t="str">
        <f>IF($EX123='Classificação geral'!$I116,'Classificação geral'!$M116,"")</f>
        <v/>
      </c>
      <c r="FC123" s="255" t="str">
        <f>IF($EX123='Classificação geral'!$I116,'Classificação geral'!$AH116,"")</f>
        <v/>
      </c>
      <c r="FD123" s="256" t="str">
        <f>IFERROR(RANK(FC123,FC:FC,0)+ COUNTIF($FC$12:FC121,FC123),"")</f>
        <v/>
      </c>
      <c r="FE123" s="244"/>
      <c r="FF123" s="254" t="str">
        <f>IFERROR(IF(AND('Classificação geral'!$H116="mas",'Classificação geral'!$I116=3,'Classificação geral'!$G116="Tapete"),'Classificação geral'!$A116,""),"")</f>
        <v/>
      </c>
      <c r="FG123" s="254" t="str">
        <f>IFERROR(IF(AND('Classificação geral'!$H116="mas",'Classificação geral'!$I116=3,'Classificação geral'!$G116="Tapete"),'Classificação geral'!$B116,""),"")</f>
        <v/>
      </c>
      <c r="FH123" s="255" t="str">
        <f>IF($FG123='Classificação geral'!$B116,'Classificação geral'!$C116,"")</f>
        <v/>
      </c>
      <c r="FI123" s="255" t="str">
        <f>IF($FG123='Classificação geral'!$B116,'Classificação geral'!$D116,"")</f>
        <v/>
      </c>
      <c r="FJ123" s="255" t="str">
        <f>IF($FG123='Classificação geral'!$B116,'Classificação geral'!$H116,"")</f>
        <v/>
      </c>
      <c r="FK123" s="254" t="str">
        <f>IFERROR(IF(AND($FJ123="mas",'Classificação geral'!$I116=3),'Classificação geral'!I116,""),"")</f>
        <v/>
      </c>
      <c r="FL123" s="254" t="str">
        <f>IFERROR(IF(AND($FJ123="mas",'Classificação geral'!$I116=3),'Classificação geral'!AA116,""),"")</f>
        <v/>
      </c>
      <c r="FM123" s="254" t="str">
        <f>IFERROR(IF(AND($FJ123="mas",'Classificação geral'!$I116=3),'Classificação geral'!AC116,""),"")</f>
        <v/>
      </c>
      <c r="FN123" s="254" t="str">
        <f>IFERROR(IF(AND($FJ123="mas",'Classificação geral'!$I116=3),'Classificação geral'!AD116,""),"")</f>
        <v/>
      </c>
      <c r="FO123" s="254" t="str">
        <f>IFERROR(IF(AND($FJ123="mas",'Classificação geral'!$I116=3),'Classificação geral'!M116,""),"")</f>
        <v/>
      </c>
      <c r="FP123" s="254" t="str">
        <f>IFERROR(IF(AND($FJ123="mas",'Classificação geral'!$I116=3),'Classificação geral'!AH116,""),"")</f>
        <v/>
      </c>
      <c r="FQ123" s="256" t="str">
        <f>IFERROR(RANK(FP123,FP:FP,0)+ COUNTIF(FP$12:$FP121,FP123),"")</f>
        <v/>
      </c>
    </row>
    <row r="124" spans="1:173" s="230" customFormat="1" ht="24.75" customHeight="1" x14ac:dyDescent="0.4">
      <c r="A124" s="221"/>
      <c r="B124" s="233"/>
      <c r="C124" s="222"/>
      <c r="D124" s="222"/>
      <c r="E124" s="222"/>
      <c r="F124" s="223"/>
      <c r="G124" s="223"/>
      <c r="H124" s="223"/>
      <c r="I124" s="223"/>
      <c r="J124" s="223"/>
      <c r="K124" s="223"/>
      <c r="L124" s="223"/>
      <c r="M124" s="224"/>
      <c r="N124" s="224"/>
      <c r="O124" s="224"/>
      <c r="P124" s="224"/>
      <c r="Q124" s="225"/>
      <c r="R124" s="225"/>
      <c r="S124" s="222"/>
      <c r="T124" s="226"/>
      <c r="U124" s="226"/>
      <c r="V124" s="226"/>
      <c r="W124" s="226"/>
      <c r="X124" s="226"/>
      <c r="Y124" s="226"/>
      <c r="Z124" s="226"/>
      <c r="AA124" s="224"/>
      <c r="AB124" s="221"/>
      <c r="AC124" s="221"/>
      <c r="AD124" s="224"/>
      <c r="AE124" s="222"/>
      <c r="AF124" s="222"/>
      <c r="AG124" s="223"/>
      <c r="AH124" s="223"/>
      <c r="AI124" s="223"/>
      <c r="AJ124" s="223"/>
      <c r="AK124" s="223"/>
      <c r="AL124" s="223"/>
      <c r="AM124" s="223"/>
      <c r="AN124" s="223"/>
      <c r="AO124" s="224"/>
      <c r="AP124" s="224"/>
      <c r="AQ124" s="224"/>
      <c r="AR124" s="224"/>
      <c r="AS124" s="225"/>
      <c r="AT124" s="225"/>
      <c r="AU124" s="223"/>
      <c r="AV124" s="226"/>
      <c r="AW124" s="226"/>
      <c r="AX124" s="226"/>
      <c r="AY124" s="226"/>
      <c r="AZ124" s="226"/>
      <c r="BA124" s="226"/>
      <c r="BB124" s="226"/>
      <c r="BC124" s="224"/>
      <c r="BD124" s="221"/>
      <c r="BE124" s="221"/>
      <c r="BF124" s="233"/>
      <c r="BG124" s="222"/>
      <c r="BH124" s="222"/>
      <c r="BI124" s="225"/>
      <c r="BJ124" s="223"/>
      <c r="BK124" s="223"/>
      <c r="BL124" s="223"/>
      <c r="BM124" s="223"/>
      <c r="BN124" s="223"/>
      <c r="BO124" s="223"/>
      <c r="BP124" s="223"/>
      <c r="BQ124" s="224"/>
      <c r="BR124" s="224"/>
      <c r="BS124" s="224"/>
      <c r="BT124" s="224"/>
      <c r="BU124" s="225"/>
      <c r="BV124" s="225"/>
      <c r="BW124" s="225"/>
      <c r="BX124" s="226"/>
      <c r="BY124" s="226"/>
      <c r="BZ124" s="226"/>
      <c r="CA124" s="226"/>
      <c r="CB124" s="226"/>
      <c r="CC124" s="226"/>
      <c r="CD124" s="226"/>
      <c r="CE124" s="224"/>
      <c r="CF124" s="221"/>
      <c r="CG124" s="221"/>
      <c r="CH124" s="221"/>
      <c r="CI124" s="221"/>
      <c r="CJ124" s="221"/>
      <c r="CK124" s="221"/>
      <c r="CL124" s="221"/>
      <c r="CM124" s="221"/>
      <c r="CN124" s="221"/>
      <c r="CO124" s="221"/>
      <c r="CP124" s="221"/>
      <c r="CQ124" s="221"/>
      <c r="CR124" s="221"/>
      <c r="CS124" s="254" t="str">
        <f>IFERROR(IF(AND('Classificação geral'!$H117="FEM",'Classificação geral'!$I117=1,'Classificação geral'!G117="Tapete"),'Classificação geral'!A117,""),"")</f>
        <v/>
      </c>
      <c r="CT124" s="254" t="str">
        <f>IFERROR(IF(AND('Classificação geral'!$H117="FEM",'Classificação geral'!$I117=1,'Classificação geral'!G117="Tapete"),'Classificação geral'!$B117,""),"")</f>
        <v/>
      </c>
      <c r="CU124" s="255" t="str">
        <f>IF($CT124='Classificação geral'!$B117,'Classificação geral'!$C117,"")</f>
        <v/>
      </c>
      <c r="CV124" s="255" t="str">
        <f>IF($CT124='Classificação geral'!$B117,'Classificação geral'!$D117,"")</f>
        <v/>
      </c>
      <c r="CW124" s="255" t="str">
        <f>IF($CT124='Classificação geral'!$B117,'Classificação geral'!$H117,"")</f>
        <v/>
      </c>
      <c r="CX124" s="255" t="str">
        <f>IF($CW124='Classificação geral'!$H117,'Classificação geral'!$I117,"")</f>
        <v/>
      </c>
      <c r="CY124" s="255" t="str">
        <f>IF($CX124='Classificação geral'!$I117,'Classificação geral'!$AA117,"")</f>
        <v/>
      </c>
      <c r="CZ124" s="255" t="str">
        <f>IF($CX124='Classificação geral'!$I117,'Classificação geral'!$AC117,"")</f>
        <v/>
      </c>
      <c r="DA124" s="255" t="str">
        <f>IF($CX124='Classificação geral'!$I117,'Classificação geral'!$AD117,"")</f>
        <v/>
      </c>
      <c r="DB124" s="255" t="str">
        <f>IF($CX124='Classificação geral'!$I117,'Classificação geral'!$M117,"")</f>
        <v/>
      </c>
      <c r="DC124" s="255" t="str">
        <f>IF($CX124='Classificação geral'!$I117,'Classificação geral'!$AH117,"")</f>
        <v/>
      </c>
      <c r="DD124" s="256" t="str">
        <f>IFERROR(RANK(DC124,DC:DC,0)+ COUNTIF($DC$12:DC123,DC124),"")</f>
        <v/>
      </c>
      <c r="DF124" s="254" t="str">
        <f>IFERROR(IF(AND('Classificação geral'!$H117="mas",'Classificação geral'!$I117=1,'Classificação geral'!$G117="Tapete"),'Classificação geral'!$A117,""),"")</f>
        <v/>
      </c>
      <c r="DG124" s="254" t="str">
        <f>IFERROR(IF(AND('Classificação geral'!$H117="mas",'Classificação geral'!$I117=1,'Classificação geral'!$G117="Tapete"),'Classificação geral'!$B117,""),"")</f>
        <v/>
      </c>
      <c r="DH124" s="255" t="str">
        <f>IF($DG124='Classificação geral'!$B117,'Classificação geral'!$C117,"")</f>
        <v/>
      </c>
      <c r="DI124" s="255" t="str">
        <f>IF($DG124='Classificação geral'!$B117,'Classificação geral'!$D117,"")</f>
        <v/>
      </c>
      <c r="DJ124" s="255" t="str">
        <f>IF($DG124='Classificação geral'!$B117,'Classificação geral'!$H117,"")</f>
        <v/>
      </c>
      <c r="DK124" s="254" t="str">
        <f>IFERROR(IF(AND($DJ124="mas",'Classificação geral'!$I117=1),'Classificação geral'!I117,""),"")</f>
        <v/>
      </c>
      <c r="DL124" s="254" t="str">
        <f>IFERROR(IF(AND($DJ124="mas",'Classificação geral'!$I117=1),'Classificação geral'!AA117,""),"")</f>
        <v/>
      </c>
      <c r="DM124" s="254" t="str">
        <f>IFERROR(IF(AND($DJ124="mas",'Classificação geral'!$I117=1),'Classificação geral'!AC117,""),"")</f>
        <v/>
      </c>
      <c r="DN124" s="254" t="str">
        <f>IFERROR(IF(AND($DJ124="mas",'Classificação geral'!$I117=1),'Classificação geral'!AD117,""),"")</f>
        <v/>
      </c>
      <c r="DO124" s="254" t="str">
        <f>IFERROR(IF(AND($DJ124="mas",'Classificação geral'!$I117=1),'Classificação geral'!M117,""),"")</f>
        <v/>
      </c>
      <c r="DP124" s="254" t="str">
        <f>IFERROR(IF(AND($DJ124="mas",'Classificação geral'!$I117=1),'Classificação geral'!AH117,""),"")</f>
        <v/>
      </c>
      <c r="DQ124" s="256" t="str">
        <f>IFERROR(RANK(DP124,DP:DP,0)+ COUNTIF($DP$12:DP123,DP124),"")</f>
        <v/>
      </c>
      <c r="DS124" s="254" t="str">
        <f>IFERROR(IF(AND('Classificação geral'!$H117="fem",'Classificação geral'!$I117=2,'Classificação geral'!$G117="Tapete"),'Classificação geral'!$A117,""),"")</f>
        <v/>
      </c>
      <c r="DT124" s="254" t="str">
        <f>IFERROR(IF(AND('Classificação geral'!$H117="fem",'Classificação geral'!$I117=2,'Classificação geral'!$G117="Tapete"),'Classificação geral'!$B117,""),"")</f>
        <v/>
      </c>
      <c r="DU124" s="255" t="str">
        <f>IF($DT124='Classificação geral'!$B117,'Classificação geral'!$C117,"")</f>
        <v/>
      </c>
      <c r="DV124" s="255" t="str">
        <f>IF($DT124='Classificação geral'!$B117,'Classificação geral'!$D117,"")</f>
        <v/>
      </c>
      <c r="DW124" s="255" t="str">
        <f>IF($DT124='Classificação geral'!$B117,'Classificação geral'!$H117,"")</f>
        <v/>
      </c>
      <c r="DX124" s="254" t="str">
        <f>IFERROR(IF(AND($DW124="fem",'Classificação geral'!$I117=2),'Classificação geral'!I117,""),"")</f>
        <v/>
      </c>
      <c r="DY124" s="254" t="str">
        <f>IFERROR(IF(AND($DW124="fem",'Classificação geral'!$I117=2),'Classificação geral'!AA117,""),"")</f>
        <v/>
      </c>
      <c r="DZ124" s="254" t="str">
        <f>IFERROR(IF(AND($DW124="fem",'Classificação geral'!$I117=2),'Classificação geral'!AC117,""),"")</f>
        <v/>
      </c>
      <c r="EA124" s="254" t="str">
        <f>IFERROR(IF(AND($DW124="fem",'Classificação geral'!$I117=2),'Classificação geral'!AD117,""),"")</f>
        <v/>
      </c>
      <c r="EB124" s="254" t="str">
        <f>IFERROR(IF(AND($DW124="fem",'Classificação geral'!$I117=2),'Classificação geral'!M117,""),"")</f>
        <v/>
      </c>
      <c r="EC124" s="254" t="str">
        <f>IFERROR(IF(AND($DW124="fem",'Classificação geral'!$I117=2),'Classificação geral'!AH117,""),"")</f>
        <v/>
      </c>
      <c r="ED124" s="256" t="str">
        <f>IFERROR(RANK(EC124,EC:EC,0)+ COUNTIF(EC$12:$EC122,EC124),"")</f>
        <v/>
      </c>
      <c r="EE124" s="244"/>
      <c r="EF124" s="254" t="str">
        <f>IFERROR(IF(AND('Classificação geral'!$H117="mas",'Classificação geral'!$I117=2,'Classificação geral'!$G117="Tapete"),'Classificação geral'!$A117,""),"")</f>
        <v/>
      </c>
      <c r="EG124" s="254" t="str">
        <f>IFERROR(IF(AND('Classificação geral'!$H117="mas",'Classificação geral'!$I117=2,'Classificação geral'!$G117="Tapete"),'Classificação geral'!$B117,""),"")</f>
        <v/>
      </c>
      <c r="EH124" s="255" t="str">
        <f>IF($EG124='Classificação geral'!$B117,'Classificação geral'!$C117,"")</f>
        <v/>
      </c>
      <c r="EI124" s="255" t="str">
        <f>IF($EG124='Classificação geral'!$B117,'Classificação geral'!$D117,"")</f>
        <v/>
      </c>
      <c r="EJ124" s="255" t="str">
        <f>IF($EG124='Classificação geral'!$B117,'Classificação geral'!$H117,"")</f>
        <v/>
      </c>
      <c r="EK124" s="254" t="str">
        <f>IFERROR(IF(AND($EJ124="mas",'Classificação geral'!$I117=2),'Classificação geral'!I117,""),"")</f>
        <v/>
      </c>
      <c r="EL124" s="254" t="str">
        <f>IFERROR(IF(AND($EJ124="mas",'Classificação geral'!$I117=2),'Classificação geral'!AA117,""),"")</f>
        <v/>
      </c>
      <c r="EM124" s="254" t="str">
        <f>IFERROR(IF(AND($EJ124="mas",'Classificação geral'!$I117=2),'Classificação geral'!AC117,""),"")</f>
        <v/>
      </c>
      <c r="EN124" s="254" t="str">
        <f>IFERROR(IF(AND($EJ124="mas",'Classificação geral'!$I117=2),'Classificação geral'!AD117,""),"")</f>
        <v/>
      </c>
      <c r="EO124" s="254" t="str">
        <f>IFERROR(IF(AND($EJ124="mas",'Classificação geral'!$I117=2),'Classificação geral'!M117,""),"")</f>
        <v/>
      </c>
      <c r="EP124" s="254" t="str">
        <f>IFERROR(IF(AND($EJ124="mas",'Classificação geral'!$I117=2),'Classificação geral'!AH117,""),"")</f>
        <v/>
      </c>
      <c r="EQ124" s="256" t="str">
        <f>IFERROR(RANK(EP124,EP:EP,0)+ COUNTIF($EP$12:EP$12,EP124),"")</f>
        <v/>
      </c>
      <c r="ER124" s="244"/>
      <c r="ES124" s="254" t="str">
        <f>IFERROR(IF(AND('Classificação geral'!$H117="fem",'Classificação geral'!$I117=3,'Classificação geral'!$G117="Tapete"),'Classificação geral'!$A117,""),"")</f>
        <v/>
      </c>
      <c r="ET124" s="254" t="str">
        <f>IFERROR(IF(AND('Classificação geral'!$H117="fem",'Classificação geral'!$I117=3,'Classificação geral'!$G117="Tapete"),'Classificação geral'!$B117,""),"")</f>
        <v/>
      </c>
      <c r="EU124" s="255" t="str">
        <f>IF($ET124='Classificação geral'!$B117,'Classificação geral'!$C117,"")</f>
        <v/>
      </c>
      <c r="EV124" s="255" t="str">
        <f>IF($ET124='Classificação geral'!$B117,'Classificação geral'!$D117,"")</f>
        <v/>
      </c>
      <c r="EW124" s="255" t="str">
        <f>IF($ET124='Classificação geral'!$B117,'Classificação geral'!$H117,"")</f>
        <v/>
      </c>
      <c r="EX124" s="255" t="str">
        <f>IF($EW124='Classificação geral'!$H117,'Classificação geral'!$I117,"")</f>
        <v/>
      </c>
      <c r="EY124" s="255" t="str">
        <f>IF($EX124='Classificação geral'!$I117,'Classificação geral'!$AA117,"")</f>
        <v/>
      </c>
      <c r="EZ124" s="255" t="str">
        <f>IF($EX124='Classificação geral'!$I117,'Classificação geral'!$AC117,"")</f>
        <v/>
      </c>
      <c r="FA124" s="255" t="str">
        <f>IF($EX124='Classificação geral'!$I117,'Classificação geral'!$AD117,"")</f>
        <v/>
      </c>
      <c r="FB124" s="255" t="str">
        <f>IF($EX124='Classificação geral'!$I117,'Classificação geral'!$M117,"")</f>
        <v/>
      </c>
      <c r="FC124" s="255" t="str">
        <f>IF($EX124='Classificação geral'!$I117,'Classificação geral'!$AH117,"")</f>
        <v/>
      </c>
      <c r="FD124" s="256" t="str">
        <f>IFERROR(RANK(FC124,FC:FC,0)+ COUNTIF($FC$12:FC122,FC124),"")</f>
        <v/>
      </c>
      <c r="FE124" s="244"/>
      <c r="FF124" s="254" t="str">
        <f>IFERROR(IF(AND('Classificação geral'!$H117="mas",'Classificação geral'!$I117=3,'Classificação geral'!$G117="Tapete"),'Classificação geral'!$A117,""),"")</f>
        <v/>
      </c>
      <c r="FG124" s="254" t="str">
        <f>IFERROR(IF(AND('Classificação geral'!$H117="mas",'Classificação geral'!$I117=3,'Classificação geral'!$G117="Tapete"),'Classificação geral'!$B117,""),"")</f>
        <v/>
      </c>
      <c r="FH124" s="255" t="str">
        <f>IF($FG124='Classificação geral'!$B117,'Classificação geral'!$C117,"")</f>
        <v/>
      </c>
      <c r="FI124" s="255" t="str">
        <f>IF($FG124='Classificação geral'!$B117,'Classificação geral'!$D117,"")</f>
        <v/>
      </c>
      <c r="FJ124" s="255" t="str">
        <f>IF($FG124='Classificação geral'!$B117,'Classificação geral'!$H117,"")</f>
        <v/>
      </c>
      <c r="FK124" s="254" t="str">
        <f>IFERROR(IF(AND($FJ124="mas",'Classificação geral'!$I117=3),'Classificação geral'!I117,""),"")</f>
        <v/>
      </c>
      <c r="FL124" s="254" t="str">
        <f>IFERROR(IF(AND($FJ124="mas",'Classificação geral'!$I117=3),'Classificação geral'!AA117,""),"")</f>
        <v/>
      </c>
      <c r="FM124" s="254" t="str">
        <f>IFERROR(IF(AND($FJ124="mas",'Classificação geral'!$I117=3),'Classificação geral'!AC117,""),"")</f>
        <v/>
      </c>
      <c r="FN124" s="254" t="str">
        <f>IFERROR(IF(AND($FJ124="mas",'Classificação geral'!$I117=3),'Classificação geral'!AD117,""),"")</f>
        <v/>
      </c>
      <c r="FO124" s="254" t="str">
        <f>IFERROR(IF(AND($FJ124="mas",'Classificação geral'!$I117=3),'Classificação geral'!M117,""),"")</f>
        <v/>
      </c>
      <c r="FP124" s="254" t="str">
        <f>IFERROR(IF(AND($FJ124="mas",'Classificação geral'!$I117=3),'Classificação geral'!AH117,""),"")</f>
        <v/>
      </c>
      <c r="FQ124" s="256" t="str">
        <f>IFERROR(RANK(FP124,FP:FP,0)+ COUNTIF(FP$12:$FP122,FP124),"")</f>
        <v/>
      </c>
    </row>
    <row r="125" spans="1:173" s="230" customFormat="1" ht="24.75" customHeight="1" x14ac:dyDescent="0.4">
      <c r="A125" s="221"/>
      <c r="B125" s="233"/>
      <c r="C125" s="232"/>
      <c r="D125" s="232"/>
      <c r="E125" s="232"/>
      <c r="F125" s="221"/>
      <c r="G125" s="221"/>
      <c r="H125" s="221"/>
      <c r="I125" s="221"/>
      <c r="J125" s="221"/>
      <c r="K125" s="221"/>
      <c r="L125" s="221"/>
      <c r="M125" s="221"/>
      <c r="N125" s="221"/>
      <c r="O125" s="221"/>
      <c r="P125" s="233"/>
      <c r="Q125" s="232"/>
      <c r="R125" s="232"/>
      <c r="S125" s="232"/>
      <c r="T125" s="221"/>
      <c r="U125" s="221"/>
      <c r="V125" s="221"/>
      <c r="W125" s="221"/>
      <c r="X125" s="221"/>
      <c r="Y125" s="221"/>
      <c r="Z125" s="221"/>
      <c r="AA125" s="221"/>
      <c r="AB125" s="221"/>
      <c r="AC125" s="221"/>
      <c r="AD125" s="221"/>
      <c r="AE125" s="232"/>
      <c r="AF125" s="232"/>
      <c r="AG125" s="233"/>
      <c r="AH125" s="221"/>
      <c r="AI125" s="221"/>
      <c r="AJ125" s="221"/>
      <c r="AK125" s="221"/>
      <c r="AL125" s="221"/>
      <c r="AM125" s="221"/>
      <c r="AN125" s="221"/>
      <c r="AO125" s="221"/>
      <c r="AP125" s="221"/>
      <c r="AQ125" s="221"/>
      <c r="AR125" s="221"/>
      <c r="AS125" s="232"/>
      <c r="AT125" s="232"/>
      <c r="AU125" s="233"/>
      <c r="AV125" s="221"/>
      <c r="AW125" s="221"/>
      <c r="AX125" s="221"/>
      <c r="AY125" s="221"/>
      <c r="AZ125" s="221"/>
      <c r="BA125" s="221"/>
      <c r="BB125" s="221"/>
      <c r="BC125" s="221"/>
      <c r="BD125" s="221"/>
      <c r="BE125" s="221"/>
      <c r="BF125" s="233"/>
      <c r="BG125" s="232"/>
      <c r="BH125" s="232"/>
      <c r="BI125" s="232"/>
      <c r="BJ125" s="221"/>
      <c r="BK125" s="221"/>
      <c r="BL125" s="221"/>
      <c r="BM125" s="221"/>
      <c r="BN125" s="221"/>
      <c r="BO125" s="221"/>
      <c r="BP125" s="221"/>
      <c r="BQ125" s="221"/>
      <c r="BR125" s="221"/>
      <c r="BS125" s="221"/>
      <c r="BT125" s="233"/>
      <c r="BU125" s="232"/>
      <c r="BV125" s="232"/>
      <c r="BW125" s="232"/>
      <c r="BX125" s="221"/>
      <c r="BY125" s="221"/>
      <c r="BZ125" s="221"/>
      <c r="CA125" s="221"/>
      <c r="CB125" s="221"/>
      <c r="CC125" s="221"/>
      <c r="CD125" s="221"/>
      <c r="CE125" s="221"/>
      <c r="CF125" s="221"/>
      <c r="CG125" s="221"/>
      <c r="CH125" s="221"/>
      <c r="CI125" s="221"/>
      <c r="CJ125" s="221"/>
      <c r="CK125" s="221"/>
      <c r="CL125" s="221"/>
      <c r="CM125" s="221"/>
      <c r="CN125" s="221"/>
      <c r="CO125" s="221"/>
      <c r="CP125" s="221"/>
      <c r="CQ125" s="221"/>
      <c r="CR125" s="221"/>
      <c r="CS125" s="254" t="str">
        <f>IFERROR(IF(AND('Classificação geral'!$H118="FEM",'Classificação geral'!$I118=1,'Classificação geral'!G118="Tapete"),'Classificação geral'!A118,""),"")</f>
        <v/>
      </c>
      <c r="CT125" s="254" t="str">
        <f>IFERROR(IF(AND('Classificação geral'!$H118="FEM",'Classificação geral'!$I118=1,'Classificação geral'!G118="Tapete"),'Classificação geral'!$B118,""),"")</f>
        <v/>
      </c>
      <c r="CU125" s="255" t="str">
        <f>IF($CT125='Classificação geral'!$B118,'Classificação geral'!$C118,"")</f>
        <v/>
      </c>
      <c r="CV125" s="255" t="str">
        <f>IF($CT125='Classificação geral'!$B118,'Classificação geral'!$D118,"")</f>
        <v/>
      </c>
      <c r="CW125" s="255" t="str">
        <f>IF($CT125='Classificação geral'!$B118,'Classificação geral'!$H118,"")</f>
        <v/>
      </c>
      <c r="CX125" s="255" t="str">
        <f>IF($CW125='Classificação geral'!$H118,'Classificação geral'!$I118,"")</f>
        <v/>
      </c>
      <c r="CY125" s="255" t="str">
        <f>IF($CX125='Classificação geral'!$I118,'Classificação geral'!$AA118,"")</f>
        <v/>
      </c>
      <c r="CZ125" s="255" t="str">
        <f>IF($CX125='Classificação geral'!$I118,'Classificação geral'!$AC118,"")</f>
        <v/>
      </c>
      <c r="DA125" s="255" t="str">
        <f>IF($CX125='Classificação geral'!$I118,'Classificação geral'!$AD118,"")</f>
        <v/>
      </c>
      <c r="DB125" s="255" t="str">
        <f>IF($CX125='Classificação geral'!$I118,'Classificação geral'!$M118,"")</f>
        <v/>
      </c>
      <c r="DC125" s="255" t="str">
        <f>IF($CX125='Classificação geral'!$I118,'Classificação geral'!$AH118,"")</f>
        <v/>
      </c>
      <c r="DD125" s="256" t="str">
        <f>IFERROR(RANK(DC125,DC:DC,0)+ COUNTIF($DC$12:DC124,DC125),"")</f>
        <v/>
      </c>
      <c r="DF125" s="254" t="str">
        <f>IFERROR(IF(AND('Classificação geral'!$H118="mas",'Classificação geral'!$I118=1,'Classificação geral'!$G118="Tapete"),'Classificação geral'!$A118,""),"")</f>
        <v/>
      </c>
      <c r="DG125" s="254" t="str">
        <f>IFERROR(IF(AND('Classificação geral'!$H118="mas",'Classificação geral'!$I118=1,'Classificação geral'!$G118="Tapete"),'Classificação geral'!$B118,""),"")</f>
        <v/>
      </c>
      <c r="DH125" s="255" t="str">
        <f>IF($DG125='Classificação geral'!$B118,'Classificação geral'!$C118,"")</f>
        <v/>
      </c>
      <c r="DI125" s="255" t="str">
        <f>IF($DG125='Classificação geral'!$B118,'Classificação geral'!$D118,"")</f>
        <v/>
      </c>
      <c r="DJ125" s="255" t="str">
        <f>IF($DG125='Classificação geral'!$B118,'Classificação geral'!$H118,"")</f>
        <v/>
      </c>
      <c r="DK125" s="254" t="str">
        <f>IFERROR(IF(AND($DJ125="mas",'Classificação geral'!$I118=1),'Classificação geral'!I118,""),"")</f>
        <v/>
      </c>
      <c r="DL125" s="254" t="str">
        <f>IFERROR(IF(AND($DJ125="mas",'Classificação geral'!$I118=1),'Classificação geral'!AA118,""),"")</f>
        <v/>
      </c>
      <c r="DM125" s="254" t="str">
        <f>IFERROR(IF(AND($DJ125="mas",'Classificação geral'!$I118=1),'Classificação geral'!AC118,""),"")</f>
        <v/>
      </c>
      <c r="DN125" s="254" t="str">
        <f>IFERROR(IF(AND($DJ125="mas",'Classificação geral'!$I118=1),'Classificação geral'!AD118,""),"")</f>
        <v/>
      </c>
      <c r="DO125" s="254" t="str">
        <f>IFERROR(IF(AND($DJ125="mas",'Classificação geral'!$I118=1),'Classificação geral'!M118,""),"")</f>
        <v/>
      </c>
      <c r="DP125" s="254" t="str">
        <f>IFERROR(IF(AND($DJ125="mas",'Classificação geral'!$I118=1),'Classificação geral'!AH118,""),"")</f>
        <v/>
      </c>
      <c r="DQ125" s="256" t="str">
        <f>IFERROR(RANK(DP125,DP:DP,0)+ COUNTIF($DP$12:DP124,DP125),"")</f>
        <v/>
      </c>
      <c r="DS125" s="254" t="str">
        <f>IFERROR(IF(AND('Classificação geral'!$H118="fem",'Classificação geral'!$I118=2,'Classificação geral'!$G118="Tapete"),'Classificação geral'!$A118,""),"")</f>
        <v/>
      </c>
      <c r="DT125" s="254" t="str">
        <f>IFERROR(IF(AND('Classificação geral'!$H118="fem",'Classificação geral'!$I118=2,'Classificação geral'!$G118="Tapete"),'Classificação geral'!$B118,""),"")</f>
        <v/>
      </c>
      <c r="DU125" s="255" t="str">
        <f>IF($DT125='Classificação geral'!$B118,'Classificação geral'!$C118,"")</f>
        <v/>
      </c>
      <c r="DV125" s="255" t="str">
        <f>IF($DT125='Classificação geral'!$B118,'Classificação geral'!$D118,"")</f>
        <v/>
      </c>
      <c r="DW125" s="255" t="str">
        <f>IF($DT125='Classificação geral'!$B118,'Classificação geral'!$H118,"")</f>
        <v/>
      </c>
      <c r="DX125" s="254" t="str">
        <f>IFERROR(IF(AND($DW125="fem",'Classificação geral'!$I118=2),'Classificação geral'!I118,""),"")</f>
        <v/>
      </c>
      <c r="DY125" s="254" t="str">
        <f>IFERROR(IF(AND($DW125="fem",'Classificação geral'!$I118=2),'Classificação geral'!AA118,""),"")</f>
        <v/>
      </c>
      <c r="DZ125" s="254" t="str">
        <f>IFERROR(IF(AND($DW125="fem",'Classificação geral'!$I118=2),'Classificação geral'!AC118,""),"")</f>
        <v/>
      </c>
      <c r="EA125" s="254" t="str">
        <f>IFERROR(IF(AND($DW125="fem",'Classificação geral'!$I118=2),'Classificação geral'!AD118,""),"")</f>
        <v/>
      </c>
      <c r="EB125" s="254" t="str">
        <f>IFERROR(IF(AND($DW125="fem",'Classificação geral'!$I118=2),'Classificação geral'!M118,""),"")</f>
        <v/>
      </c>
      <c r="EC125" s="254" t="str">
        <f>IFERROR(IF(AND($DW125="fem",'Classificação geral'!$I118=2),'Classificação geral'!AH118,""),"")</f>
        <v/>
      </c>
      <c r="ED125" s="256" t="str">
        <f>IFERROR(RANK(EC125,EC:EC,0)+ COUNTIF(EC$12:$EC123,EC125),"")</f>
        <v/>
      </c>
      <c r="EE125" s="244"/>
      <c r="EF125" s="254" t="str">
        <f>IFERROR(IF(AND('Classificação geral'!$H118="mas",'Classificação geral'!$I118=2,'Classificação geral'!$G118="Tapete"),'Classificação geral'!$A118,""),"")</f>
        <v/>
      </c>
      <c r="EG125" s="254" t="str">
        <f>IFERROR(IF(AND('Classificação geral'!$H118="mas",'Classificação geral'!$I118=2,'Classificação geral'!$G118="Tapete"),'Classificação geral'!$B118,""),"")</f>
        <v/>
      </c>
      <c r="EH125" s="255" t="str">
        <f>IF($EG125='Classificação geral'!$B118,'Classificação geral'!$C118,"")</f>
        <v/>
      </c>
      <c r="EI125" s="255" t="str">
        <f>IF($EG125='Classificação geral'!$B118,'Classificação geral'!$D118,"")</f>
        <v/>
      </c>
      <c r="EJ125" s="255" t="str">
        <f>IF($EG125='Classificação geral'!$B118,'Classificação geral'!$H118,"")</f>
        <v/>
      </c>
      <c r="EK125" s="254" t="str">
        <f>IFERROR(IF(AND($EJ125="mas",'Classificação geral'!$I118=2),'Classificação geral'!I118,""),"")</f>
        <v/>
      </c>
      <c r="EL125" s="254" t="str">
        <f>IFERROR(IF(AND($EJ125="mas",'Classificação geral'!$I118=2),'Classificação geral'!AA118,""),"")</f>
        <v/>
      </c>
      <c r="EM125" s="254" t="str">
        <f>IFERROR(IF(AND($EJ125="mas",'Classificação geral'!$I118=2),'Classificação geral'!AC118,""),"")</f>
        <v/>
      </c>
      <c r="EN125" s="254" t="str">
        <f>IFERROR(IF(AND($EJ125="mas",'Classificação geral'!$I118=2),'Classificação geral'!AD118,""),"")</f>
        <v/>
      </c>
      <c r="EO125" s="254" t="str">
        <f>IFERROR(IF(AND($EJ125="mas",'Classificação geral'!$I118=2),'Classificação geral'!M118,""),"")</f>
        <v/>
      </c>
      <c r="EP125" s="254" t="str">
        <f>IFERROR(IF(AND($EJ125="mas",'Classificação geral'!$I118=2),'Classificação geral'!AH118,""),"")</f>
        <v/>
      </c>
      <c r="EQ125" s="256" t="str">
        <f>IFERROR(RANK(EP125,EP:EP,0)+ COUNTIF($EP$12:EP$12,EP125),"")</f>
        <v/>
      </c>
      <c r="ER125" s="244"/>
      <c r="ES125" s="254" t="str">
        <f>IFERROR(IF(AND('Classificação geral'!$H118="fem",'Classificação geral'!$I118=3,'Classificação geral'!$G118="Tapete"),'Classificação geral'!$A118,""),"")</f>
        <v/>
      </c>
      <c r="ET125" s="254" t="str">
        <f>IFERROR(IF(AND('Classificação geral'!$H118="fem",'Classificação geral'!$I118=3,'Classificação geral'!$G118="Tapete"),'Classificação geral'!$B118,""),"")</f>
        <v/>
      </c>
      <c r="EU125" s="255" t="str">
        <f>IF($ET125='Classificação geral'!$B118,'Classificação geral'!$C118,"")</f>
        <v/>
      </c>
      <c r="EV125" s="255" t="str">
        <f>IF($ET125='Classificação geral'!$B118,'Classificação geral'!$D118,"")</f>
        <v/>
      </c>
      <c r="EW125" s="255" t="str">
        <f>IF($ET125='Classificação geral'!$B118,'Classificação geral'!$H118,"")</f>
        <v/>
      </c>
      <c r="EX125" s="255" t="str">
        <f>IF($EW125='Classificação geral'!$H118,'Classificação geral'!$I118,"")</f>
        <v/>
      </c>
      <c r="EY125" s="255" t="str">
        <f>IF($EX125='Classificação geral'!$I118,'Classificação geral'!$AA118,"")</f>
        <v/>
      </c>
      <c r="EZ125" s="255" t="str">
        <f>IF($EX125='Classificação geral'!$I118,'Classificação geral'!$AC118,"")</f>
        <v/>
      </c>
      <c r="FA125" s="255" t="str">
        <f>IF($EX125='Classificação geral'!$I118,'Classificação geral'!$AD118,"")</f>
        <v/>
      </c>
      <c r="FB125" s="255" t="str">
        <f>IF($EX125='Classificação geral'!$I118,'Classificação geral'!$M118,"")</f>
        <v/>
      </c>
      <c r="FC125" s="255" t="str">
        <f>IF($EX125='Classificação geral'!$I118,'Classificação geral'!$AH118,"")</f>
        <v/>
      </c>
      <c r="FD125" s="256" t="str">
        <f>IFERROR(RANK(FC125,FC:FC,0)+ COUNTIF($FC$12:FC123,FC125),"")</f>
        <v/>
      </c>
      <c r="FE125" s="244"/>
      <c r="FF125" s="254" t="str">
        <f>IFERROR(IF(AND('Classificação geral'!$H118="mas",'Classificação geral'!$I118=3,'Classificação geral'!$G118="Tapete"),'Classificação geral'!$A118,""),"")</f>
        <v/>
      </c>
      <c r="FG125" s="254" t="str">
        <f>IFERROR(IF(AND('Classificação geral'!$H118="mas",'Classificação geral'!$I118=3,'Classificação geral'!$G118="Tapete"),'Classificação geral'!$B118,""),"")</f>
        <v/>
      </c>
      <c r="FH125" s="255" t="str">
        <f>IF($FG125='Classificação geral'!$B118,'Classificação geral'!$C118,"")</f>
        <v/>
      </c>
      <c r="FI125" s="255" t="str">
        <f>IF($FG125='Classificação geral'!$B118,'Classificação geral'!$D118,"")</f>
        <v/>
      </c>
      <c r="FJ125" s="255" t="str">
        <f>IF($FG125='Classificação geral'!$B118,'Classificação geral'!$H118,"")</f>
        <v/>
      </c>
      <c r="FK125" s="254" t="str">
        <f>IFERROR(IF(AND($FJ125="mas",'Classificação geral'!$I118=3),'Classificação geral'!I118,""),"")</f>
        <v/>
      </c>
      <c r="FL125" s="254" t="str">
        <f>IFERROR(IF(AND($FJ125="mas",'Classificação geral'!$I118=3),'Classificação geral'!AA118,""),"")</f>
        <v/>
      </c>
      <c r="FM125" s="254" t="str">
        <f>IFERROR(IF(AND($FJ125="mas",'Classificação geral'!$I118=3),'Classificação geral'!AC118,""),"")</f>
        <v/>
      </c>
      <c r="FN125" s="254" t="str">
        <f>IFERROR(IF(AND($FJ125="mas",'Classificação geral'!$I118=3),'Classificação geral'!AD118,""),"")</f>
        <v/>
      </c>
      <c r="FO125" s="254" t="str">
        <f>IFERROR(IF(AND($FJ125="mas",'Classificação geral'!$I118=3),'Classificação geral'!M118,""),"")</f>
        <v/>
      </c>
      <c r="FP125" s="254" t="str">
        <f>IFERROR(IF(AND($FJ125="mas",'Classificação geral'!$I118=3),'Classificação geral'!AH118,""),"")</f>
        <v/>
      </c>
      <c r="FQ125" s="256" t="str">
        <f>IFERROR(RANK(FP125,FP:FP,0)+ COUNTIF(FP$12:$FP123,FP125),"")</f>
        <v/>
      </c>
    </row>
    <row r="126" spans="1:173" s="230" customFormat="1" ht="24.75" customHeight="1" x14ac:dyDescent="0.4">
      <c r="A126" s="221"/>
      <c r="B126" s="233"/>
      <c r="C126" s="232"/>
      <c r="D126" s="232"/>
      <c r="E126" s="232"/>
      <c r="F126" s="221"/>
      <c r="G126" s="221"/>
      <c r="H126" s="221"/>
      <c r="I126" s="221"/>
      <c r="J126" s="221"/>
      <c r="K126" s="221"/>
      <c r="L126" s="221"/>
      <c r="M126" s="221"/>
      <c r="N126" s="221"/>
      <c r="O126" s="221"/>
      <c r="P126" s="233"/>
      <c r="Q126" s="232"/>
      <c r="R126" s="232"/>
      <c r="S126" s="232"/>
      <c r="T126" s="221"/>
      <c r="U126" s="221"/>
      <c r="V126" s="221"/>
      <c r="W126" s="221"/>
      <c r="X126" s="221"/>
      <c r="Y126" s="221"/>
      <c r="Z126" s="221"/>
      <c r="AA126" s="221"/>
      <c r="AB126" s="221"/>
      <c r="AC126" s="221"/>
      <c r="AD126" s="221"/>
      <c r="AE126" s="232"/>
      <c r="AF126" s="232"/>
      <c r="AG126" s="233"/>
      <c r="AH126" s="221"/>
      <c r="AI126" s="221"/>
      <c r="AJ126" s="221"/>
      <c r="AK126" s="221"/>
      <c r="AL126" s="221"/>
      <c r="AM126" s="221"/>
      <c r="AN126" s="221"/>
      <c r="AO126" s="221"/>
      <c r="AP126" s="221"/>
      <c r="AQ126" s="221"/>
      <c r="AR126" s="221"/>
      <c r="AS126" s="232"/>
      <c r="AT126" s="232"/>
      <c r="AU126" s="233"/>
      <c r="AV126" s="221"/>
      <c r="AW126" s="221"/>
      <c r="AX126" s="221"/>
      <c r="AY126" s="221"/>
      <c r="AZ126" s="221"/>
      <c r="BA126" s="221"/>
      <c r="BB126" s="221"/>
      <c r="BC126" s="221"/>
      <c r="BD126" s="221"/>
      <c r="BE126" s="221"/>
      <c r="BF126" s="233"/>
      <c r="BG126" s="232"/>
      <c r="BH126" s="232"/>
      <c r="BI126" s="232"/>
      <c r="BJ126" s="221"/>
      <c r="BK126" s="221"/>
      <c r="BL126" s="221"/>
      <c r="BM126" s="221"/>
      <c r="BN126" s="221"/>
      <c r="BO126" s="221"/>
      <c r="BP126" s="221"/>
      <c r="BQ126" s="221"/>
      <c r="BR126" s="221"/>
      <c r="BS126" s="221"/>
      <c r="BT126" s="233"/>
      <c r="BU126" s="232"/>
      <c r="BV126" s="232"/>
      <c r="BW126" s="232"/>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1"/>
      <c r="CS126" s="254" t="str">
        <f>IFERROR(IF(AND('Classificação geral'!$H119="FEM",'Classificação geral'!$I119=1,'Classificação geral'!G119="Tapete"),'Classificação geral'!A119,""),"")</f>
        <v/>
      </c>
      <c r="CT126" s="254" t="str">
        <f>IFERROR(IF(AND('Classificação geral'!$H119="FEM",'Classificação geral'!$I119=1,'Classificação geral'!G119="Tapete"),'Classificação geral'!$B119,""),"")</f>
        <v/>
      </c>
      <c r="CU126" s="255" t="str">
        <f>IF($CT126='Classificação geral'!$B119,'Classificação geral'!$C119,"")</f>
        <v/>
      </c>
      <c r="CV126" s="255" t="str">
        <f>IF($CT126='Classificação geral'!$B119,'Classificação geral'!$D119,"")</f>
        <v/>
      </c>
      <c r="CW126" s="255" t="str">
        <f>IF($CT126='Classificação geral'!$B119,'Classificação geral'!$H119,"")</f>
        <v/>
      </c>
      <c r="CX126" s="255" t="str">
        <f>IF($CW126='Classificação geral'!$H119,'Classificação geral'!$I119,"")</f>
        <v/>
      </c>
      <c r="CY126" s="255" t="str">
        <f>IF($CX126='Classificação geral'!$I119,'Classificação geral'!$AA119,"")</f>
        <v/>
      </c>
      <c r="CZ126" s="255" t="str">
        <f>IF($CX126='Classificação geral'!$I119,'Classificação geral'!$AC119,"")</f>
        <v/>
      </c>
      <c r="DA126" s="255" t="str">
        <f>IF($CX126='Classificação geral'!$I119,'Classificação geral'!$AD119,"")</f>
        <v/>
      </c>
      <c r="DB126" s="255" t="str">
        <f>IF($CX126='Classificação geral'!$I119,'Classificação geral'!$M119,"")</f>
        <v/>
      </c>
      <c r="DC126" s="255" t="str">
        <f>IF($CX126='Classificação geral'!$I119,'Classificação geral'!$AH119,"")</f>
        <v/>
      </c>
      <c r="DD126" s="256" t="str">
        <f>IFERROR(RANK(DC126,DC:DC,0)+ COUNTIF($DC$12:DC125,DC126),"")</f>
        <v/>
      </c>
      <c r="DF126" s="254" t="str">
        <f>IFERROR(IF(AND('Classificação geral'!$H119="mas",'Classificação geral'!$I119=1,'Classificação geral'!$G119="Tapete"),'Classificação geral'!$A119,""),"")</f>
        <v/>
      </c>
      <c r="DG126" s="254" t="str">
        <f>IFERROR(IF(AND('Classificação geral'!$H119="mas",'Classificação geral'!$I119=1,'Classificação geral'!$G119="Tapete"),'Classificação geral'!$B119,""),"")</f>
        <v/>
      </c>
      <c r="DH126" s="255" t="str">
        <f>IF($DG126='Classificação geral'!$B119,'Classificação geral'!$C119,"")</f>
        <v/>
      </c>
      <c r="DI126" s="255" t="str">
        <f>IF($DG126='Classificação geral'!$B119,'Classificação geral'!$D119,"")</f>
        <v/>
      </c>
      <c r="DJ126" s="255" t="str">
        <f>IF($DG126='Classificação geral'!$B119,'Classificação geral'!$H119,"")</f>
        <v/>
      </c>
      <c r="DK126" s="254" t="str">
        <f>IFERROR(IF(AND($DJ126="mas",'Classificação geral'!$I119=1),'Classificação geral'!I119,""),"")</f>
        <v/>
      </c>
      <c r="DL126" s="254" t="str">
        <f>IFERROR(IF(AND($DJ126="mas",'Classificação geral'!$I119=1),'Classificação geral'!AA119,""),"")</f>
        <v/>
      </c>
      <c r="DM126" s="254" t="str">
        <f>IFERROR(IF(AND($DJ126="mas",'Classificação geral'!$I119=1),'Classificação geral'!AC119,""),"")</f>
        <v/>
      </c>
      <c r="DN126" s="254" t="str">
        <f>IFERROR(IF(AND($DJ126="mas",'Classificação geral'!$I119=1),'Classificação geral'!AD119,""),"")</f>
        <v/>
      </c>
      <c r="DO126" s="254" t="str">
        <f>IFERROR(IF(AND($DJ126="mas",'Classificação geral'!$I119=1),'Classificação geral'!M119,""),"")</f>
        <v/>
      </c>
      <c r="DP126" s="254" t="str">
        <f>IFERROR(IF(AND($DJ126="mas",'Classificação geral'!$I119=1),'Classificação geral'!AH119,""),"")</f>
        <v/>
      </c>
      <c r="DQ126" s="256" t="str">
        <f>IFERROR(RANK(DP126,DP:DP,0)+ COUNTIF($DP$12:DP125,DP126),"")</f>
        <v/>
      </c>
      <c r="DS126" s="254" t="str">
        <f>IFERROR(IF(AND('Classificação geral'!$H119="fem",'Classificação geral'!$I119=2,'Classificação geral'!$G119="Tapete"),'Classificação geral'!$A119,""),"")</f>
        <v/>
      </c>
      <c r="DT126" s="254" t="str">
        <f>IFERROR(IF(AND('Classificação geral'!$H119="fem",'Classificação geral'!$I119=2,'Classificação geral'!$G119="Tapete"),'Classificação geral'!$B119,""),"")</f>
        <v/>
      </c>
      <c r="DU126" s="255" t="str">
        <f>IF($DT126='Classificação geral'!$B119,'Classificação geral'!$C119,"")</f>
        <v/>
      </c>
      <c r="DV126" s="255" t="str">
        <f>IF($DT126='Classificação geral'!$B119,'Classificação geral'!$D119,"")</f>
        <v/>
      </c>
      <c r="DW126" s="255" t="str">
        <f>IF($DT126='Classificação geral'!$B119,'Classificação geral'!$H119,"")</f>
        <v/>
      </c>
      <c r="DX126" s="254" t="str">
        <f>IFERROR(IF(AND($DW126="fem",'Classificação geral'!$I119=2),'Classificação geral'!I119,""),"")</f>
        <v/>
      </c>
      <c r="DY126" s="254" t="str">
        <f>IFERROR(IF(AND($DW126="fem",'Classificação geral'!$I119=2),'Classificação geral'!AA119,""),"")</f>
        <v/>
      </c>
      <c r="DZ126" s="254" t="str">
        <f>IFERROR(IF(AND($DW126="fem",'Classificação geral'!$I119=2),'Classificação geral'!AC119,""),"")</f>
        <v/>
      </c>
      <c r="EA126" s="254" t="str">
        <f>IFERROR(IF(AND($DW126="fem",'Classificação geral'!$I119=2),'Classificação geral'!AD119,""),"")</f>
        <v/>
      </c>
      <c r="EB126" s="254" t="str">
        <f>IFERROR(IF(AND($DW126="fem",'Classificação geral'!$I119=2),'Classificação geral'!M119,""),"")</f>
        <v/>
      </c>
      <c r="EC126" s="254" t="str">
        <f>IFERROR(IF(AND($DW126="fem",'Classificação geral'!$I119=2),'Classificação geral'!AH119,""),"")</f>
        <v/>
      </c>
      <c r="ED126" s="256" t="str">
        <f>IFERROR(RANK(EC126,EC:EC,0)+ COUNTIF(EC$12:$EC124,EC126),"")</f>
        <v/>
      </c>
      <c r="EE126" s="244"/>
      <c r="EF126" s="254" t="str">
        <f>IFERROR(IF(AND('Classificação geral'!$H119="mas",'Classificação geral'!$I119=2,'Classificação geral'!$G119="Tapete"),'Classificação geral'!$A119,""),"")</f>
        <v/>
      </c>
      <c r="EG126" s="254" t="str">
        <f>IFERROR(IF(AND('Classificação geral'!$H119="mas",'Classificação geral'!$I119=2,'Classificação geral'!$G119="Tapete"),'Classificação geral'!$B119,""),"")</f>
        <v/>
      </c>
      <c r="EH126" s="255" t="str">
        <f>IF($EG126='Classificação geral'!$B119,'Classificação geral'!$C119,"")</f>
        <v/>
      </c>
      <c r="EI126" s="255" t="str">
        <f>IF($EG126='Classificação geral'!$B119,'Classificação geral'!$D119,"")</f>
        <v/>
      </c>
      <c r="EJ126" s="255" t="str">
        <f>IF($EG126='Classificação geral'!$B119,'Classificação geral'!$H119,"")</f>
        <v/>
      </c>
      <c r="EK126" s="254" t="str">
        <f>IFERROR(IF(AND($EJ126="mas",'Classificação geral'!$I119=2),'Classificação geral'!I119,""),"")</f>
        <v/>
      </c>
      <c r="EL126" s="254" t="str">
        <f>IFERROR(IF(AND($EJ126="mas",'Classificação geral'!$I119=2),'Classificação geral'!AA119,""),"")</f>
        <v/>
      </c>
      <c r="EM126" s="254" t="str">
        <f>IFERROR(IF(AND($EJ126="mas",'Classificação geral'!$I119=2),'Classificação geral'!AC119,""),"")</f>
        <v/>
      </c>
      <c r="EN126" s="254" t="str">
        <f>IFERROR(IF(AND($EJ126="mas",'Classificação geral'!$I119=2),'Classificação geral'!AD119,""),"")</f>
        <v/>
      </c>
      <c r="EO126" s="254" t="str">
        <f>IFERROR(IF(AND($EJ126="mas",'Classificação geral'!$I119=2),'Classificação geral'!M119,""),"")</f>
        <v/>
      </c>
      <c r="EP126" s="254" t="str">
        <f>IFERROR(IF(AND($EJ126="mas",'Classificação geral'!$I119=2),'Classificação geral'!AH119,""),"")</f>
        <v/>
      </c>
      <c r="EQ126" s="256" t="str">
        <f>IFERROR(RANK(EP126,EP:EP,0)+ COUNTIF($EP$12:EP$12,EP126),"")</f>
        <v/>
      </c>
      <c r="ER126" s="244"/>
      <c r="ES126" s="254" t="str">
        <f>IFERROR(IF(AND('Classificação geral'!$H119="fem",'Classificação geral'!$I119=3,'Classificação geral'!$G119="Tapete"),'Classificação geral'!$A119,""),"")</f>
        <v/>
      </c>
      <c r="ET126" s="254" t="str">
        <f>IFERROR(IF(AND('Classificação geral'!$H119="fem",'Classificação geral'!$I119=3,'Classificação geral'!$G119="Tapete"),'Classificação geral'!$B119,""),"")</f>
        <v/>
      </c>
      <c r="EU126" s="255" t="str">
        <f>IF($ET126='Classificação geral'!$B119,'Classificação geral'!$C119,"")</f>
        <v/>
      </c>
      <c r="EV126" s="255" t="str">
        <f>IF($ET126='Classificação geral'!$B119,'Classificação geral'!$D119,"")</f>
        <v/>
      </c>
      <c r="EW126" s="255" t="str">
        <f>IF($ET126='Classificação geral'!$B119,'Classificação geral'!$H119,"")</f>
        <v/>
      </c>
      <c r="EX126" s="255" t="str">
        <f>IF($EW126='Classificação geral'!$H119,'Classificação geral'!$I119,"")</f>
        <v/>
      </c>
      <c r="EY126" s="255" t="str">
        <f>IF($EX126='Classificação geral'!$I119,'Classificação geral'!$AA119,"")</f>
        <v/>
      </c>
      <c r="EZ126" s="255" t="str">
        <f>IF($EX126='Classificação geral'!$I119,'Classificação geral'!$AC119,"")</f>
        <v/>
      </c>
      <c r="FA126" s="255" t="str">
        <f>IF($EX126='Classificação geral'!$I119,'Classificação geral'!$AD119,"")</f>
        <v/>
      </c>
      <c r="FB126" s="255" t="str">
        <f>IF($EX126='Classificação geral'!$I119,'Classificação geral'!$M119,"")</f>
        <v/>
      </c>
      <c r="FC126" s="255" t="str">
        <f>IF($EX126='Classificação geral'!$I119,'Classificação geral'!$AH119,"")</f>
        <v/>
      </c>
      <c r="FD126" s="256" t="str">
        <f>IFERROR(RANK(FC126,FC:FC,0)+ COUNTIF($FC$12:FC124,FC126),"")</f>
        <v/>
      </c>
      <c r="FE126" s="244"/>
      <c r="FF126" s="254" t="str">
        <f>IFERROR(IF(AND('Classificação geral'!$H119="mas",'Classificação geral'!$I119=3,'Classificação geral'!$G119="Tapete"),'Classificação geral'!$A119,""),"")</f>
        <v/>
      </c>
      <c r="FG126" s="254" t="str">
        <f>IFERROR(IF(AND('Classificação geral'!$H119="mas",'Classificação geral'!$I119=3,'Classificação geral'!$G119="Tapete"),'Classificação geral'!$B119,""),"")</f>
        <v/>
      </c>
      <c r="FH126" s="255" t="str">
        <f>IF($FG126='Classificação geral'!$B119,'Classificação geral'!$C119,"")</f>
        <v/>
      </c>
      <c r="FI126" s="255" t="str">
        <f>IF($FG126='Classificação geral'!$B119,'Classificação geral'!$D119,"")</f>
        <v/>
      </c>
      <c r="FJ126" s="255" t="str">
        <f>IF($FG126='Classificação geral'!$B119,'Classificação geral'!$H119,"")</f>
        <v/>
      </c>
      <c r="FK126" s="254" t="str">
        <f>IFERROR(IF(AND($FJ126="mas",'Classificação geral'!$I119=3),'Classificação geral'!I119,""),"")</f>
        <v/>
      </c>
      <c r="FL126" s="254" t="str">
        <f>IFERROR(IF(AND($FJ126="mas",'Classificação geral'!$I119=3),'Classificação geral'!AA119,""),"")</f>
        <v/>
      </c>
      <c r="FM126" s="254" t="str">
        <f>IFERROR(IF(AND($FJ126="mas",'Classificação geral'!$I119=3),'Classificação geral'!AC119,""),"")</f>
        <v/>
      </c>
      <c r="FN126" s="254" t="str">
        <f>IFERROR(IF(AND($FJ126="mas",'Classificação geral'!$I119=3),'Classificação geral'!AD119,""),"")</f>
        <v/>
      </c>
      <c r="FO126" s="254" t="str">
        <f>IFERROR(IF(AND($FJ126="mas",'Classificação geral'!$I119=3),'Classificação geral'!M119,""),"")</f>
        <v/>
      </c>
      <c r="FP126" s="254" t="str">
        <f>IFERROR(IF(AND($FJ126="mas",'Classificação geral'!$I119=3),'Classificação geral'!AH119,""),"")</f>
        <v/>
      </c>
      <c r="FQ126" s="256" t="str">
        <f>IFERROR(RANK(FP126,FP:FP,0)+ COUNTIF(FP$12:$FP124,FP126),"")</f>
        <v/>
      </c>
    </row>
    <row r="127" spans="1:173" s="230" customFormat="1" ht="24.75" customHeight="1" x14ac:dyDescent="0.4">
      <c r="A127" s="221"/>
      <c r="B127" s="233"/>
      <c r="C127" s="232"/>
      <c r="D127" s="232"/>
      <c r="E127" s="232"/>
      <c r="F127" s="221"/>
      <c r="G127" s="221"/>
      <c r="H127" s="221"/>
      <c r="I127" s="221"/>
      <c r="J127" s="221"/>
      <c r="K127" s="221"/>
      <c r="L127" s="221"/>
      <c r="M127" s="221"/>
      <c r="N127" s="221"/>
      <c r="O127" s="221"/>
      <c r="P127" s="233"/>
      <c r="Q127" s="232"/>
      <c r="R127" s="232"/>
      <c r="S127" s="232"/>
      <c r="T127" s="221"/>
      <c r="U127" s="221"/>
      <c r="V127" s="221"/>
      <c r="W127" s="221"/>
      <c r="X127" s="221"/>
      <c r="Y127" s="221"/>
      <c r="Z127" s="221"/>
      <c r="AA127" s="221"/>
      <c r="AB127" s="221"/>
      <c r="AC127" s="221"/>
      <c r="AD127" s="221"/>
      <c r="AE127" s="232"/>
      <c r="AF127" s="232"/>
      <c r="AG127" s="233"/>
      <c r="AH127" s="221"/>
      <c r="AI127" s="221"/>
      <c r="AJ127" s="221"/>
      <c r="AK127" s="221"/>
      <c r="AL127" s="221"/>
      <c r="AM127" s="221"/>
      <c r="AN127" s="221"/>
      <c r="AO127" s="221"/>
      <c r="AP127" s="221"/>
      <c r="AQ127" s="221"/>
      <c r="AR127" s="221"/>
      <c r="AS127" s="232"/>
      <c r="AT127" s="232"/>
      <c r="AU127" s="233"/>
      <c r="AV127" s="221"/>
      <c r="AW127" s="221"/>
      <c r="AX127" s="221"/>
      <c r="AY127" s="221"/>
      <c r="AZ127" s="221"/>
      <c r="BA127" s="221"/>
      <c r="BB127" s="221"/>
      <c r="BC127" s="221"/>
      <c r="BD127" s="221"/>
      <c r="BE127" s="221"/>
      <c r="BF127" s="233"/>
      <c r="BG127" s="232"/>
      <c r="BH127" s="232"/>
      <c r="BI127" s="232"/>
      <c r="BJ127" s="221"/>
      <c r="BK127" s="221"/>
      <c r="BL127" s="221"/>
      <c r="BM127" s="221"/>
      <c r="BN127" s="221"/>
      <c r="BO127" s="221"/>
      <c r="BP127" s="221"/>
      <c r="BQ127" s="221"/>
      <c r="BR127" s="221"/>
      <c r="BS127" s="221"/>
      <c r="BT127" s="233"/>
      <c r="BU127" s="232"/>
      <c r="BV127" s="232"/>
      <c r="BW127" s="232"/>
      <c r="BX127" s="221"/>
      <c r="BY127" s="221"/>
      <c r="BZ127" s="221"/>
      <c r="CA127" s="221"/>
      <c r="CB127" s="221"/>
      <c r="CC127" s="221"/>
      <c r="CD127" s="221"/>
      <c r="CE127" s="221"/>
      <c r="CF127" s="221"/>
      <c r="CG127" s="221"/>
      <c r="CH127" s="221"/>
      <c r="CI127" s="221"/>
      <c r="CJ127" s="221"/>
      <c r="CK127" s="221"/>
      <c r="CL127" s="221"/>
      <c r="CM127" s="221"/>
      <c r="CN127" s="221"/>
      <c r="CO127" s="221"/>
      <c r="CP127" s="221"/>
      <c r="CQ127" s="221"/>
      <c r="CR127" s="221"/>
      <c r="CS127" s="254" t="str">
        <f>IFERROR(IF(AND('Classificação geral'!$H120="FEM",'Classificação geral'!$I120=1,'Classificação geral'!G120="Tapete"),'Classificação geral'!A120,""),"")</f>
        <v/>
      </c>
      <c r="CT127" s="254" t="str">
        <f>IFERROR(IF(AND('Classificação geral'!$H120="FEM",'Classificação geral'!$I120=1,'Classificação geral'!G120="Tapete"),'Classificação geral'!$B120,""),"")</f>
        <v/>
      </c>
      <c r="CU127" s="255" t="str">
        <f>IF($CT127='Classificação geral'!$B120,'Classificação geral'!$C120,"")</f>
        <v/>
      </c>
      <c r="CV127" s="255" t="str">
        <f>IF($CT127='Classificação geral'!$B120,'Classificação geral'!$D120,"")</f>
        <v/>
      </c>
      <c r="CW127" s="255" t="str">
        <f>IF($CT127='Classificação geral'!$B120,'Classificação geral'!$H120,"")</f>
        <v/>
      </c>
      <c r="CX127" s="255" t="str">
        <f>IF($CW127='Classificação geral'!$H120,'Classificação geral'!$I120,"")</f>
        <v/>
      </c>
      <c r="CY127" s="255" t="str">
        <f>IF($CX127='Classificação geral'!$I120,'Classificação geral'!$AA120,"")</f>
        <v/>
      </c>
      <c r="CZ127" s="255" t="str">
        <f>IF($CX127='Classificação geral'!$I120,'Classificação geral'!$AC120,"")</f>
        <v/>
      </c>
      <c r="DA127" s="255" t="str">
        <f>IF($CX127='Classificação geral'!$I120,'Classificação geral'!$AD120,"")</f>
        <v/>
      </c>
      <c r="DB127" s="255" t="str">
        <f>IF($CX127='Classificação geral'!$I120,'Classificação geral'!$M120,"")</f>
        <v/>
      </c>
      <c r="DC127" s="255" t="str">
        <f>IF($CX127='Classificação geral'!$I120,'Classificação geral'!$AH120,"")</f>
        <v/>
      </c>
      <c r="DD127" s="256" t="str">
        <f>IFERROR(RANK(DC127,DC:DC,0)+ COUNTIF($DC$12:DC126,DC127),"")</f>
        <v/>
      </c>
      <c r="DF127" s="254" t="str">
        <f>IFERROR(IF(AND('Classificação geral'!$H120="mas",'Classificação geral'!$I120=1,'Classificação geral'!$G120="Tapete"),'Classificação geral'!$A120,""),"")</f>
        <v/>
      </c>
      <c r="DG127" s="254" t="str">
        <f>IFERROR(IF(AND('Classificação geral'!$H120="mas",'Classificação geral'!$I120=1,'Classificação geral'!$G120="Tapete"),'Classificação geral'!$B120,""),"")</f>
        <v/>
      </c>
      <c r="DH127" s="255" t="str">
        <f>IF($DG127='Classificação geral'!$B120,'Classificação geral'!$C120,"")</f>
        <v/>
      </c>
      <c r="DI127" s="255" t="str">
        <f>IF($DG127='Classificação geral'!$B120,'Classificação geral'!$D120,"")</f>
        <v/>
      </c>
      <c r="DJ127" s="255" t="str">
        <f>IF($DG127='Classificação geral'!$B120,'Classificação geral'!$H120,"")</f>
        <v/>
      </c>
      <c r="DK127" s="254" t="str">
        <f>IFERROR(IF(AND($DJ127="mas",'Classificação geral'!$I120=1),'Classificação geral'!I120,""),"")</f>
        <v/>
      </c>
      <c r="DL127" s="254" t="str">
        <f>IFERROR(IF(AND($DJ127="mas",'Classificação geral'!$I120=1),'Classificação geral'!AA120,""),"")</f>
        <v/>
      </c>
      <c r="DM127" s="254" t="str">
        <f>IFERROR(IF(AND($DJ127="mas",'Classificação geral'!$I120=1),'Classificação geral'!AC120,""),"")</f>
        <v/>
      </c>
      <c r="DN127" s="254" t="str">
        <f>IFERROR(IF(AND($DJ127="mas",'Classificação geral'!$I120=1),'Classificação geral'!AD120,""),"")</f>
        <v/>
      </c>
      <c r="DO127" s="254" t="str">
        <f>IFERROR(IF(AND($DJ127="mas",'Classificação geral'!$I120=1),'Classificação geral'!M120,""),"")</f>
        <v/>
      </c>
      <c r="DP127" s="254" t="str">
        <f>IFERROR(IF(AND($DJ127="mas",'Classificação geral'!$I120=1),'Classificação geral'!AH120,""),"")</f>
        <v/>
      </c>
      <c r="DQ127" s="256" t="str">
        <f>IFERROR(RANK(DP127,DP:DP,0)+ COUNTIF($DP$12:DP126,DP127),"")</f>
        <v/>
      </c>
      <c r="DS127" s="254" t="str">
        <f>IFERROR(IF(AND('Classificação geral'!$H120="fem",'Classificação geral'!$I120=2,'Classificação geral'!$G120="Tapete"),'Classificação geral'!$A120,""),"")</f>
        <v/>
      </c>
      <c r="DT127" s="254" t="str">
        <f>IFERROR(IF(AND('Classificação geral'!$H120="fem",'Classificação geral'!$I120=2,'Classificação geral'!$G120="Tapete"),'Classificação geral'!$B120,""),"")</f>
        <v/>
      </c>
      <c r="DU127" s="255" t="str">
        <f>IF($DT127='Classificação geral'!$B120,'Classificação geral'!$C120,"")</f>
        <v/>
      </c>
      <c r="DV127" s="255" t="str">
        <f>IF($DT127='Classificação geral'!$B120,'Classificação geral'!$D120,"")</f>
        <v/>
      </c>
      <c r="DW127" s="255" t="str">
        <f>IF($DT127='Classificação geral'!$B120,'Classificação geral'!$H120,"")</f>
        <v/>
      </c>
      <c r="DX127" s="254" t="str">
        <f>IFERROR(IF(AND($DW127="fem",'Classificação geral'!$I120=2),'Classificação geral'!I120,""),"")</f>
        <v/>
      </c>
      <c r="DY127" s="254" t="str">
        <f>IFERROR(IF(AND($DW127="fem",'Classificação geral'!$I120=2),'Classificação geral'!AA120,""),"")</f>
        <v/>
      </c>
      <c r="DZ127" s="254" t="str">
        <f>IFERROR(IF(AND($DW127="fem",'Classificação geral'!$I120=2),'Classificação geral'!AC120,""),"")</f>
        <v/>
      </c>
      <c r="EA127" s="254" t="str">
        <f>IFERROR(IF(AND($DW127="fem",'Classificação geral'!$I120=2),'Classificação geral'!AD120,""),"")</f>
        <v/>
      </c>
      <c r="EB127" s="254" t="str">
        <f>IFERROR(IF(AND($DW127="fem",'Classificação geral'!$I120=2),'Classificação geral'!M120,""),"")</f>
        <v/>
      </c>
      <c r="EC127" s="254" t="str">
        <f>IFERROR(IF(AND($DW127="fem",'Classificação geral'!$I120=2),'Classificação geral'!AH120,""),"")</f>
        <v/>
      </c>
      <c r="ED127" s="256" t="str">
        <f>IFERROR(RANK(EC127,EC:EC,0)+ COUNTIF(EC$12:$EC125,EC127),"")</f>
        <v/>
      </c>
      <c r="EE127" s="244"/>
      <c r="EF127" s="254" t="str">
        <f>IFERROR(IF(AND('Classificação geral'!$H120="mas",'Classificação geral'!$I120=2,'Classificação geral'!$G120="Tapete"),'Classificação geral'!$A120,""),"")</f>
        <v/>
      </c>
      <c r="EG127" s="254" t="str">
        <f>IFERROR(IF(AND('Classificação geral'!$H120="mas",'Classificação geral'!$I120=2,'Classificação geral'!$G120="Tapete"),'Classificação geral'!$B120,""),"")</f>
        <v/>
      </c>
      <c r="EH127" s="255" t="str">
        <f>IF($EG127='Classificação geral'!$B120,'Classificação geral'!$C120,"")</f>
        <v/>
      </c>
      <c r="EI127" s="255" t="str">
        <f>IF($EG127='Classificação geral'!$B120,'Classificação geral'!$D120,"")</f>
        <v/>
      </c>
      <c r="EJ127" s="255" t="str">
        <f>IF($EG127='Classificação geral'!$B120,'Classificação geral'!$H120,"")</f>
        <v/>
      </c>
      <c r="EK127" s="254" t="str">
        <f>IFERROR(IF(AND($EJ127="mas",'Classificação geral'!$I120=2),'Classificação geral'!I120,""),"")</f>
        <v/>
      </c>
      <c r="EL127" s="254" t="str">
        <f>IFERROR(IF(AND($EJ127="mas",'Classificação geral'!$I120=2),'Classificação geral'!AA120,""),"")</f>
        <v/>
      </c>
      <c r="EM127" s="254" t="str">
        <f>IFERROR(IF(AND($EJ127="mas",'Classificação geral'!$I120=2),'Classificação geral'!AC120,""),"")</f>
        <v/>
      </c>
      <c r="EN127" s="254" t="str">
        <f>IFERROR(IF(AND($EJ127="mas",'Classificação geral'!$I120=2),'Classificação geral'!AD120,""),"")</f>
        <v/>
      </c>
      <c r="EO127" s="254" t="str">
        <f>IFERROR(IF(AND($EJ127="mas",'Classificação geral'!$I120=2),'Classificação geral'!M120,""),"")</f>
        <v/>
      </c>
      <c r="EP127" s="254" t="str">
        <f>IFERROR(IF(AND($EJ127="mas",'Classificação geral'!$I120=2),'Classificação geral'!AH120,""),"")</f>
        <v/>
      </c>
      <c r="EQ127" s="256" t="str">
        <f>IFERROR(RANK(EP127,EP:EP,0)+ COUNTIF($EP$12:EP$12,EP127),"")</f>
        <v/>
      </c>
      <c r="ER127" s="244"/>
      <c r="ES127" s="254" t="str">
        <f>IFERROR(IF(AND('Classificação geral'!$H120="fem",'Classificação geral'!$I120=3,'Classificação geral'!$G120="Tapete"),'Classificação geral'!$A120,""),"")</f>
        <v/>
      </c>
      <c r="ET127" s="254" t="str">
        <f>IFERROR(IF(AND('Classificação geral'!$H120="fem",'Classificação geral'!$I120=3,'Classificação geral'!$G120="Tapete"),'Classificação geral'!$B120,""),"")</f>
        <v/>
      </c>
      <c r="EU127" s="255" t="str">
        <f>IF($ET127='Classificação geral'!$B120,'Classificação geral'!$C120,"")</f>
        <v/>
      </c>
      <c r="EV127" s="255" t="str">
        <f>IF($ET127='Classificação geral'!$B120,'Classificação geral'!$D120,"")</f>
        <v/>
      </c>
      <c r="EW127" s="255" t="str">
        <f>IF($ET127='Classificação geral'!$B120,'Classificação geral'!$H120,"")</f>
        <v/>
      </c>
      <c r="EX127" s="255" t="str">
        <f>IF($EW127='Classificação geral'!$H120,'Classificação geral'!$I120,"")</f>
        <v/>
      </c>
      <c r="EY127" s="255" t="str">
        <f>IF($EX127='Classificação geral'!$I120,'Classificação geral'!$AA120,"")</f>
        <v/>
      </c>
      <c r="EZ127" s="255" t="str">
        <f>IF($EX127='Classificação geral'!$I120,'Classificação geral'!$AC120,"")</f>
        <v/>
      </c>
      <c r="FA127" s="255" t="str">
        <f>IF($EX127='Classificação geral'!$I120,'Classificação geral'!$AD120,"")</f>
        <v/>
      </c>
      <c r="FB127" s="255" t="str">
        <f>IF($EX127='Classificação geral'!$I120,'Classificação geral'!$M120,"")</f>
        <v/>
      </c>
      <c r="FC127" s="255" t="str">
        <f>IF($EX127='Classificação geral'!$I120,'Classificação geral'!$AH120,"")</f>
        <v/>
      </c>
      <c r="FD127" s="256" t="str">
        <f>IFERROR(RANK(FC127,FC:FC,0)+ COUNTIF($FC$12:FC125,FC127),"")</f>
        <v/>
      </c>
      <c r="FE127" s="244"/>
      <c r="FF127" s="254" t="str">
        <f>IFERROR(IF(AND('Classificação geral'!$H120="mas",'Classificação geral'!$I120=3,'Classificação geral'!$G120="Tapete"),'Classificação geral'!$A120,""),"")</f>
        <v/>
      </c>
      <c r="FG127" s="254" t="str">
        <f>IFERROR(IF(AND('Classificação geral'!$H120="mas",'Classificação geral'!$I120=3,'Classificação geral'!$G120="Tapete"),'Classificação geral'!$B120,""),"")</f>
        <v/>
      </c>
      <c r="FH127" s="255" t="str">
        <f>IF($FG127='Classificação geral'!$B120,'Classificação geral'!$C120,"")</f>
        <v/>
      </c>
      <c r="FI127" s="255" t="str">
        <f>IF($FG127='Classificação geral'!$B120,'Classificação geral'!$D120,"")</f>
        <v/>
      </c>
      <c r="FJ127" s="255" t="str">
        <f>IF($FG127='Classificação geral'!$B120,'Classificação geral'!$H120,"")</f>
        <v/>
      </c>
      <c r="FK127" s="254" t="str">
        <f>IFERROR(IF(AND($FJ127="mas",'Classificação geral'!$I120=3),'Classificação geral'!I120,""),"")</f>
        <v/>
      </c>
      <c r="FL127" s="254" t="str">
        <f>IFERROR(IF(AND($FJ127="mas",'Classificação geral'!$I120=3),'Classificação geral'!AA120,""),"")</f>
        <v/>
      </c>
      <c r="FM127" s="254" t="str">
        <f>IFERROR(IF(AND($FJ127="mas",'Classificação geral'!$I120=3),'Classificação geral'!AC120,""),"")</f>
        <v/>
      </c>
      <c r="FN127" s="254" t="str">
        <f>IFERROR(IF(AND($FJ127="mas",'Classificação geral'!$I120=3),'Classificação geral'!AD120,""),"")</f>
        <v/>
      </c>
      <c r="FO127" s="254" t="str">
        <f>IFERROR(IF(AND($FJ127="mas",'Classificação geral'!$I120=3),'Classificação geral'!M120,""),"")</f>
        <v/>
      </c>
      <c r="FP127" s="254" t="str">
        <f>IFERROR(IF(AND($FJ127="mas",'Classificação geral'!$I120=3),'Classificação geral'!AH120,""),"")</f>
        <v/>
      </c>
      <c r="FQ127" s="256" t="str">
        <f>IFERROR(RANK(FP127,FP:FP,0)+ COUNTIF(FP$12:$FP125,FP127),"")</f>
        <v/>
      </c>
    </row>
    <row r="128" spans="1:173" s="230" customFormat="1" ht="24.75" customHeight="1" x14ac:dyDescent="0.4">
      <c r="A128" s="221"/>
      <c r="B128" s="233"/>
      <c r="C128" s="232"/>
      <c r="D128" s="232"/>
      <c r="E128" s="232"/>
      <c r="F128" s="221"/>
      <c r="G128" s="221"/>
      <c r="H128" s="221"/>
      <c r="I128" s="221"/>
      <c r="J128" s="221"/>
      <c r="K128" s="221"/>
      <c r="L128" s="221"/>
      <c r="M128" s="221"/>
      <c r="N128" s="221"/>
      <c r="O128" s="221"/>
      <c r="P128" s="233"/>
      <c r="Q128" s="232"/>
      <c r="R128" s="232"/>
      <c r="S128" s="232"/>
      <c r="T128" s="221"/>
      <c r="U128" s="221"/>
      <c r="V128" s="221"/>
      <c r="W128" s="221"/>
      <c r="X128" s="221"/>
      <c r="Y128" s="221"/>
      <c r="Z128" s="221"/>
      <c r="AA128" s="221"/>
      <c r="AB128" s="221"/>
      <c r="AC128" s="221"/>
      <c r="AD128" s="221"/>
      <c r="AE128" s="232"/>
      <c r="AF128" s="232"/>
      <c r="AG128" s="233"/>
      <c r="AH128" s="221"/>
      <c r="AI128" s="221"/>
      <c r="AJ128" s="221"/>
      <c r="AK128" s="221"/>
      <c r="AL128" s="221"/>
      <c r="AM128" s="221"/>
      <c r="AN128" s="221"/>
      <c r="AO128" s="221"/>
      <c r="AP128" s="221"/>
      <c r="AQ128" s="221"/>
      <c r="AR128" s="221"/>
      <c r="AS128" s="232"/>
      <c r="AT128" s="232"/>
      <c r="AU128" s="233"/>
      <c r="AV128" s="221"/>
      <c r="AW128" s="221"/>
      <c r="AX128" s="221"/>
      <c r="AY128" s="221"/>
      <c r="AZ128" s="221"/>
      <c r="BA128" s="221"/>
      <c r="BB128" s="221"/>
      <c r="BC128" s="221"/>
      <c r="BD128" s="221"/>
      <c r="BE128" s="221"/>
      <c r="BF128" s="233"/>
      <c r="BG128" s="232"/>
      <c r="BH128" s="232"/>
      <c r="BI128" s="232"/>
      <c r="BJ128" s="221"/>
      <c r="BK128" s="221"/>
      <c r="BL128" s="221"/>
      <c r="BM128" s="221"/>
      <c r="BN128" s="221"/>
      <c r="BO128" s="221"/>
      <c r="BP128" s="221"/>
      <c r="BQ128" s="221"/>
      <c r="BR128" s="221"/>
      <c r="BS128" s="221"/>
      <c r="BT128" s="233"/>
      <c r="BU128" s="232"/>
      <c r="BV128" s="232"/>
      <c r="BW128" s="232"/>
      <c r="BX128" s="221"/>
      <c r="BY128" s="221"/>
      <c r="BZ128" s="221"/>
      <c r="CA128" s="221"/>
      <c r="CB128" s="221"/>
      <c r="CC128" s="221"/>
      <c r="CD128" s="221"/>
      <c r="CE128" s="221"/>
      <c r="CF128" s="221"/>
      <c r="CG128" s="221"/>
      <c r="CH128" s="221"/>
      <c r="CI128" s="221"/>
      <c r="CJ128" s="221"/>
      <c r="CK128" s="221"/>
      <c r="CL128" s="221"/>
      <c r="CM128" s="221"/>
      <c r="CN128" s="221"/>
      <c r="CO128" s="221"/>
      <c r="CP128" s="221"/>
      <c r="CQ128" s="221"/>
      <c r="CR128" s="221"/>
      <c r="CS128" s="254" t="str">
        <f>IFERROR(IF(AND('Classificação geral'!$H121="FEM",'Classificação geral'!$I121=1,'Classificação geral'!G121="Tapete"),'Classificação geral'!A121,""),"")</f>
        <v/>
      </c>
      <c r="CT128" s="254" t="str">
        <f>IFERROR(IF(AND('Classificação geral'!$H121="FEM",'Classificação geral'!$I121=1,'Classificação geral'!G121="Tapete"),'Classificação geral'!$B121,""),"")</f>
        <v/>
      </c>
      <c r="CU128" s="255" t="str">
        <f>IF($CT128='Classificação geral'!$B121,'Classificação geral'!$C121,"")</f>
        <v/>
      </c>
      <c r="CV128" s="255" t="str">
        <f>IF($CT128='Classificação geral'!$B121,'Classificação geral'!$D121,"")</f>
        <v/>
      </c>
      <c r="CW128" s="255" t="str">
        <f>IF($CT128='Classificação geral'!$B121,'Classificação geral'!$H121,"")</f>
        <v/>
      </c>
      <c r="CX128" s="255" t="str">
        <f>IF($CW128='Classificação geral'!$H121,'Classificação geral'!$I121,"")</f>
        <v/>
      </c>
      <c r="CY128" s="255" t="str">
        <f>IF($CX128='Classificação geral'!$I121,'Classificação geral'!$AA121,"")</f>
        <v/>
      </c>
      <c r="CZ128" s="255" t="str">
        <f>IF($CX128='Classificação geral'!$I121,'Classificação geral'!$AC121,"")</f>
        <v/>
      </c>
      <c r="DA128" s="255" t="str">
        <f>IF($CX128='Classificação geral'!$I121,'Classificação geral'!$AD121,"")</f>
        <v/>
      </c>
      <c r="DB128" s="255" t="str">
        <f>IF($CX128='Classificação geral'!$I121,'Classificação geral'!$M121,"")</f>
        <v/>
      </c>
      <c r="DC128" s="255" t="str">
        <f>IF($CX128='Classificação geral'!$I121,'Classificação geral'!$AH121,"")</f>
        <v/>
      </c>
      <c r="DD128" s="256" t="str">
        <f>IFERROR(RANK(DC128,DC:DC,0)+ COUNTIF($DC$12:DC127,DC128),"")</f>
        <v/>
      </c>
      <c r="DF128" s="254" t="str">
        <f>IFERROR(IF(AND('Classificação geral'!$H121="mas",'Classificação geral'!$I121=1,'Classificação geral'!$G121="Tapete"),'Classificação geral'!$A121,""),"")</f>
        <v/>
      </c>
      <c r="DG128" s="254" t="str">
        <f>IFERROR(IF(AND('Classificação geral'!$H121="mas",'Classificação geral'!$I121=1,'Classificação geral'!$G121="Tapete"),'Classificação geral'!$B121,""),"")</f>
        <v/>
      </c>
      <c r="DH128" s="255" t="str">
        <f>IF($DG128='Classificação geral'!$B121,'Classificação geral'!$C121,"")</f>
        <v/>
      </c>
      <c r="DI128" s="255" t="str">
        <f>IF($DG128='Classificação geral'!$B121,'Classificação geral'!$D121,"")</f>
        <v/>
      </c>
      <c r="DJ128" s="255" t="str">
        <f>IF($DG128='Classificação geral'!$B121,'Classificação geral'!$H121,"")</f>
        <v/>
      </c>
      <c r="DK128" s="254" t="str">
        <f>IFERROR(IF(AND($DJ128="mas",'Classificação geral'!$I121=1),'Classificação geral'!I121,""),"")</f>
        <v/>
      </c>
      <c r="DL128" s="254" t="str">
        <f>IFERROR(IF(AND($DJ128="mas",'Classificação geral'!$I121=1),'Classificação geral'!AA121,""),"")</f>
        <v/>
      </c>
      <c r="DM128" s="254" t="str">
        <f>IFERROR(IF(AND($DJ128="mas",'Classificação geral'!$I121=1),'Classificação geral'!AC121,""),"")</f>
        <v/>
      </c>
      <c r="DN128" s="254" t="str">
        <f>IFERROR(IF(AND($DJ128="mas",'Classificação geral'!$I121=1),'Classificação geral'!AD121,""),"")</f>
        <v/>
      </c>
      <c r="DO128" s="254" t="str">
        <f>IFERROR(IF(AND($DJ128="mas",'Classificação geral'!$I121=1),'Classificação geral'!M121,""),"")</f>
        <v/>
      </c>
      <c r="DP128" s="254" t="str">
        <f>IFERROR(IF(AND($DJ128="mas",'Classificação geral'!$I121=1),'Classificação geral'!AH121,""),"")</f>
        <v/>
      </c>
      <c r="DQ128" s="256" t="str">
        <f>IFERROR(RANK(DP128,DP:DP,0)+ COUNTIF($DP$12:DP127,DP128),"")</f>
        <v/>
      </c>
      <c r="DS128" s="254" t="str">
        <f>IFERROR(IF(AND('Classificação geral'!$H121="fem",'Classificação geral'!$I121=2,'Classificação geral'!$G121="Tapete"),'Classificação geral'!$A121,""),"")</f>
        <v/>
      </c>
      <c r="DT128" s="254" t="str">
        <f>IFERROR(IF(AND('Classificação geral'!$H121="fem",'Classificação geral'!$I121=2,'Classificação geral'!$G121="Tapete"),'Classificação geral'!$B121,""),"")</f>
        <v/>
      </c>
      <c r="DU128" s="255" t="str">
        <f>IF($DT128='Classificação geral'!$B121,'Classificação geral'!$C121,"")</f>
        <v/>
      </c>
      <c r="DV128" s="255" t="str">
        <f>IF($DT128='Classificação geral'!$B121,'Classificação geral'!$D121,"")</f>
        <v/>
      </c>
      <c r="DW128" s="255" t="str">
        <f>IF($DT128='Classificação geral'!$B121,'Classificação geral'!$H121,"")</f>
        <v/>
      </c>
      <c r="DX128" s="254" t="str">
        <f>IFERROR(IF(AND($DW128="fem",'Classificação geral'!$I121=2),'Classificação geral'!I121,""),"")</f>
        <v/>
      </c>
      <c r="DY128" s="254" t="str">
        <f>IFERROR(IF(AND($DW128="fem",'Classificação geral'!$I121=2),'Classificação geral'!AA121,""),"")</f>
        <v/>
      </c>
      <c r="DZ128" s="254" t="str">
        <f>IFERROR(IF(AND($DW128="fem",'Classificação geral'!$I121=2),'Classificação geral'!AC121,""),"")</f>
        <v/>
      </c>
      <c r="EA128" s="254" t="str">
        <f>IFERROR(IF(AND($DW128="fem",'Classificação geral'!$I121=2),'Classificação geral'!AD121,""),"")</f>
        <v/>
      </c>
      <c r="EB128" s="254" t="str">
        <f>IFERROR(IF(AND($DW128="fem",'Classificação geral'!$I121=2),'Classificação geral'!M121,""),"")</f>
        <v/>
      </c>
      <c r="EC128" s="254" t="str">
        <f>IFERROR(IF(AND($DW128="fem",'Classificação geral'!$I121=2),'Classificação geral'!AH121,""),"")</f>
        <v/>
      </c>
      <c r="ED128" s="256" t="str">
        <f>IFERROR(RANK(EC128,EC:EC,0)+ COUNTIF(EC$12:$EC126,EC128),"")</f>
        <v/>
      </c>
      <c r="EE128" s="244"/>
      <c r="EF128" s="254" t="str">
        <f>IFERROR(IF(AND('Classificação geral'!$H121="mas",'Classificação geral'!$I121=2,'Classificação geral'!$G121="Tapete"),'Classificação geral'!$A121,""),"")</f>
        <v/>
      </c>
      <c r="EG128" s="254" t="str">
        <f>IFERROR(IF(AND('Classificação geral'!$H121="mas",'Classificação geral'!$I121=2,'Classificação geral'!$G121="Tapete"),'Classificação geral'!$B121,""),"")</f>
        <v/>
      </c>
      <c r="EH128" s="255" t="str">
        <f>IF($EG128='Classificação geral'!$B121,'Classificação geral'!$C121,"")</f>
        <v/>
      </c>
      <c r="EI128" s="255" t="str">
        <f>IF($EG128='Classificação geral'!$B121,'Classificação geral'!$D121,"")</f>
        <v/>
      </c>
      <c r="EJ128" s="255" t="str">
        <f>IF($EG128='Classificação geral'!$B121,'Classificação geral'!$H121,"")</f>
        <v/>
      </c>
      <c r="EK128" s="254" t="str">
        <f>IFERROR(IF(AND($EJ128="mas",'Classificação geral'!$I121=2),'Classificação geral'!I121,""),"")</f>
        <v/>
      </c>
      <c r="EL128" s="254" t="str">
        <f>IFERROR(IF(AND($EJ128="mas",'Classificação geral'!$I121=2),'Classificação geral'!AA121,""),"")</f>
        <v/>
      </c>
      <c r="EM128" s="254" t="str">
        <f>IFERROR(IF(AND($EJ128="mas",'Classificação geral'!$I121=2),'Classificação geral'!AC121,""),"")</f>
        <v/>
      </c>
      <c r="EN128" s="254" t="str">
        <f>IFERROR(IF(AND($EJ128="mas",'Classificação geral'!$I121=2),'Classificação geral'!AD121,""),"")</f>
        <v/>
      </c>
      <c r="EO128" s="254" t="str">
        <f>IFERROR(IF(AND($EJ128="mas",'Classificação geral'!$I121=2),'Classificação geral'!M121,""),"")</f>
        <v/>
      </c>
      <c r="EP128" s="254" t="str">
        <f>IFERROR(IF(AND($EJ128="mas",'Classificação geral'!$I121=2),'Classificação geral'!AH121,""),"")</f>
        <v/>
      </c>
      <c r="EQ128" s="256" t="str">
        <f>IFERROR(RANK(EP128,EP:EP,0)+ COUNTIF($EP$12:EP$12,EP128),"")</f>
        <v/>
      </c>
      <c r="ER128" s="244"/>
      <c r="ES128" s="254" t="str">
        <f>IFERROR(IF(AND('Classificação geral'!$H121="fem",'Classificação geral'!$I121=3,'Classificação geral'!$G121="Tapete"),'Classificação geral'!$A121,""),"")</f>
        <v/>
      </c>
      <c r="ET128" s="254" t="str">
        <f>IFERROR(IF(AND('Classificação geral'!$H121="fem",'Classificação geral'!$I121=3,'Classificação geral'!$G121="Tapete"),'Classificação geral'!$B121,""),"")</f>
        <v/>
      </c>
      <c r="EU128" s="255" t="str">
        <f>IF($ET128='Classificação geral'!$B121,'Classificação geral'!$C121,"")</f>
        <v/>
      </c>
      <c r="EV128" s="255" t="str">
        <f>IF($ET128='Classificação geral'!$B121,'Classificação geral'!$D121,"")</f>
        <v/>
      </c>
      <c r="EW128" s="255" t="str">
        <f>IF($ET128='Classificação geral'!$B121,'Classificação geral'!$H121,"")</f>
        <v/>
      </c>
      <c r="EX128" s="255" t="str">
        <f>IF($EW128='Classificação geral'!$H121,'Classificação geral'!$I121,"")</f>
        <v/>
      </c>
      <c r="EY128" s="255" t="str">
        <f>IF($EX128='Classificação geral'!$I121,'Classificação geral'!$AA121,"")</f>
        <v/>
      </c>
      <c r="EZ128" s="255" t="str">
        <f>IF($EX128='Classificação geral'!$I121,'Classificação geral'!$AC121,"")</f>
        <v/>
      </c>
      <c r="FA128" s="255" t="str">
        <f>IF($EX128='Classificação geral'!$I121,'Classificação geral'!$AD121,"")</f>
        <v/>
      </c>
      <c r="FB128" s="255" t="str">
        <f>IF($EX128='Classificação geral'!$I121,'Classificação geral'!$M121,"")</f>
        <v/>
      </c>
      <c r="FC128" s="255" t="str">
        <f>IF($EX128='Classificação geral'!$I121,'Classificação geral'!$AH121,"")</f>
        <v/>
      </c>
      <c r="FD128" s="256" t="str">
        <f>IFERROR(RANK(FC128,FC:FC,0)+ COUNTIF($FC$12:FC126,FC128),"")</f>
        <v/>
      </c>
      <c r="FE128" s="244"/>
      <c r="FF128" s="254" t="str">
        <f>IFERROR(IF(AND('Classificação geral'!$H121="mas",'Classificação geral'!$I121=3,'Classificação geral'!$G121="Tapete"),'Classificação geral'!$A121,""),"")</f>
        <v/>
      </c>
      <c r="FG128" s="254" t="str">
        <f>IFERROR(IF(AND('Classificação geral'!$H121="mas",'Classificação geral'!$I121=3,'Classificação geral'!$G121="Tapete"),'Classificação geral'!$B121,""),"")</f>
        <v/>
      </c>
      <c r="FH128" s="255" t="str">
        <f>IF($FG128='Classificação geral'!$B121,'Classificação geral'!$C121,"")</f>
        <v/>
      </c>
      <c r="FI128" s="255" t="str">
        <f>IF($FG128='Classificação geral'!$B121,'Classificação geral'!$D121,"")</f>
        <v/>
      </c>
      <c r="FJ128" s="255" t="str">
        <f>IF($FG128='Classificação geral'!$B121,'Classificação geral'!$H121,"")</f>
        <v/>
      </c>
      <c r="FK128" s="254" t="str">
        <f>IFERROR(IF(AND($FJ128="mas",'Classificação geral'!$I121=3),'Classificação geral'!I121,""),"")</f>
        <v/>
      </c>
      <c r="FL128" s="254" t="str">
        <f>IFERROR(IF(AND($FJ128="mas",'Classificação geral'!$I121=3),'Classificação geral'!AA121,""),"")</f>
        <v/>
      </c>
      <c r="FM128" s="254" t="str">
        <f>IFERROR(IF(AND($FJ128="mas",'Classificação geral'!$I121=3),'Classificação geral'!AC121,""),"")</f>
        <v/>
      </c>
      <c r="FN128" s="254" t="str">
        <f>IFERROR(IF(AND($FJ128="mas",'Classificação geral'!$I121=3),'Classificação geral'!AD121,""),"")</f>
        <v/>
      </c>
      <c r="FO128" s="254" t="str">
        <f>IFERROR(IF(AND($FJ128="mas",'Classificação geral'!$I121=3),'Classificação geral'!M121,""),"")</f>
        <v/>
      </c>
      <c r="FP128" s="254" t="str">
        <f>IFERROR(IF(AND($FJ128="mas",'Classificação geral'!$I121=3),'Classificação geral'!AH121,""),"")</f>
        <v/>
      </c>
      <c r="FQ128" s="256" t="str">
        <f>IFERROR(RANK(FP128,FP:FP,0)+ COUNTIF(FP$12:$FP126,FP128),"")</f>
        <v/>
      </c>
    </row>
    <row r="129" spans="1:182" s="230" customFormat="1" ht="24.75" customHeight="1" x14ac:dyDescent="0.4">
      <c r="A129" s="221"/>
      <c r="B129" s="233"/>
      <c r="C129" s="232"/>
      <c r="D129" s="232"/>
      <c r="E129" s="232"/>
      <c r="F129" s="221"/>
      <c r="G129" s="221"/>
      <c r="H129" s="221"/>
      <c r="I129" s="221"/>
      <c r="J129" s="221"/>
      <c r="K129" s="221"/>
      <c r="L129" s="221"/>
      <c r="M129" s="221"/>
      <c r="N129" s="221"/>
      <c r="O129" s="221"/>
      <c r="P129" s="233"/>
      <c r="Q129" s="232"/>
      <c r="R129" s="232"/>
      <c r="S129" s="232"/>
      <c r="T129" s="221"/>
      <c r="U129" s="221"/>
      <c r="V129" s="221"/>
      <c r="W129" s="221"/>
      <c r="X129" s="221"/>
      <c r="Y129" s="221"/>
      <c r="Z129" s="221"/>
      <c r="AA129" s="221"/>
      <c r="AB129" s="221"/>
      <c r="AC129" s="221"/>
      <c r="AD129" s="221"/>
      <c r="AE129" s="232"/>
      <c r="AF129" s="232"/>
      <c r="AG129" s="233"/>
      <c r="AH129" s="221"/>
      <c r="AI129" s="221"/>
      <c r="AJ129" s="221"/>
      <c r="AK129" s="221"/>
      <c r="AL129" s="221"/>
      <c r="AM129" s="221"/>
      <c r="AN129" s="221"/>
      <c r="AO129" s="221"/>
      <c r="AP129" s="221"/>
      <c r="AQ129" s="221"/>
      <c r="AR129" s="221"/>
      <c r="AS129" s="232"/>
      <c r="AT129" s="232"/>
      <c r="AU129" s="233"/>
      <c r="AV129" s="221"/>
      <c r="AW129" s="221"/>
      <c r="AX129" s="221"/>
      <c r="AY129" s="221"/>
      <c r="AZ129" s="221"/>
      <c r="BA129" s="221"/>
      <c r="BB129" s="221"/>
      <c r="BC129" s="221"/>
      <c r="BD129" s="221"/>
      <c r="BE129" s="221"/>
      <c r="BF129" s="233"/>
      <c r="BG129" s="232"/>
      <c r="BH129" s="232"/>
      <c r="BI129" s="232"/>
      <c r="BJ129" s="221"/>
      <c r="BK129" s="221"/>
      <c r="BL129" s="221"/>
      <c r="BM129" s="221"/>
      <c r="BN129" s="221"/>
      <c r="BO129" s="221"/>
      <c r="BP129" s="221"/>
      <c r="BQ129" s="221"/>
      <c r="BR129" s="221"/>
      <c r="BS129" s="221"/>
      <c r="BT129" s="233"/>
      <c r="BU129" s="232"/>
      <c r="BV129" s="232"/>
      <c r="BW129" s="232"/>
      <c r="BX129" s="221"/>
      <c r="BY129" s="221"/>
      <c r="BZ129" s="221"/>
      <c r="CA129" s="221"/>
      <c r="CB129" s="221"/>
      <c r="CC129" s="221"/>
      <c r="CD129" s="221"/>
      <c r="CE129" s="221"/>
      <c r="CF129" s="221"/>
      <c r="CG129" s="221"/>
      <c r="CH129" s="221"/>
      <c r="CI129" s="221"/>
      <c r="CJ129" s="221"/>
      <c r="CK129" s="221"/>
      <c r="CL129" s="221"/>
      <c r="CM129" s="221"/>
      <c r="CN129" s="221"/>
      <c r="CO129" s="221"/>
      <c r="CP129" s="221"/>
      <c r="CQ129" s="221"/>
      <c r="CR129" s="221"/>
      <c r="CS129" s="254" t="str">
        <f>IFERROR(IF(AND('Classificação geral'!$H122="FEM",'Classificação geral'!$I122=1,'Classificação geral'!G122="Tapete"),'Classificação geral'!A122,""),"")</f>
        <v/>
      </c>
      <c r="CT129" s="254" t="str">
        <f>IFERROR(IF(AND('Classificação geral'!$H122="FEM",'Classificação geral'!$I122=1,'Classificação geral'!G122="Tapete"),'Classificação geral'!$B122,""),"")</f>
        <v/>
      </c>
      <c r="CU129" s="255" t="str">
        <f>IF($CT129='Classificação geral'!$B122,'Classificação geral'!$C122,"")</f>
        <v/>
      </c>
      <c r="CV129" s="255" t="str">
        <f>IF($CT129='Classificação geral'!$B122,'Classificação geral'!$D122,"")</f>
        <v/>
      </c>
      <c r="CW129" s="255" t="str">
        <f>IF($CT129='Classificação geral'!$B122,'Classificação geral'!$H122,"")</f>
        <v/>
      </c>
      <c r="CX129" s="255" t="str">
        <f>IF($CW129='Classificação geral'!$H122,'Classificação geral'!$I122,"")</f>
        <v/>
      </c>
      <c r="CY129" s="255" t="str">
        <f>IF($CX129='Classificação geral'!$I122,'Classificação geral'!$AA122,"")</f>
        <v/>
      </c>
      <c r="CZ129" s="255" t="str">
        <f>IF($CX129='Classificação geral'!$I122,'Classificação geral'!$AC122,"")</f>
        <v/>
      </c>
      <c r="DA129" s="255" t="str">
        <f>IF($CX129='Classificação geral'!$I122,'Classificação geral'!$AD122,"")</f>
        <v/>
      </c>
      <c r="DB129" s="255" t="str">
        <f>IF($CX129='Classificação geral'!$I122,'Classificação geral'!$M122,"")</f>
        <v/>
      </c>
      <c r="DC129" s="255" t="str">
        <f>IF($CX129='Classificação geral'!$I122,'Classificação geral'!$AH122,"")</f>
        <v/>
      </c>
      <c r="DD129" s="256" t="str">
        <f>IFERROR(RANK(DC129,DC:DC,0)+ COUNTIF($DC$12:DC128,DC129),"")</f>
        <v/>
      </c>
      <c r="DF129" s="254" t="str">
        <f>IFERROR(IF(AND('Classificação geral'!$H122="mas",'Classificação geral'!$I122=1,'Classificação geral'!$G122="Tapete"),'Classificação geral'!$A122,""),"")</f>
        <v/>
      </c>
      <c r="DG129" s="254" t="str">
        <f>IFERROR(IF(AND('Classificação geral'!$H122="mas",'Classificação geral'!$I122=1,'Classificação geral'!$G122="Tapete"),'Classificação geral'!$B122,""),"")</f>
        <v/>
      </c>
      <c r="DH129" s="255" t="str">
        <f>IF($DG129='Classificação geral'!$B122,'Classificação geral'!$C122,"")</f>
        <v/>
      </c>
      <c r="DI129" s="255" t="str">
        <f>IF($DG129='Classificação geral'!$B122,'Classificação geral'!$D122,"")</f>
        <v/>
      </c>
      <c r="DJ129" s="255" t="str">
        <f>IF($DG129='Classificação geral'!$B122,'Classificação geral'!$H122,"")</f>
        <v/>
      </c>
      <c r="DK129" s="254" t="str">
        <f>IFERROR(IF(AND($DJ129="mas",'Classificação geral'!$I122=1),'Classificação geral'!I122,""),"")</f>
        <v/>
      </c>
      <c r="DL129" s="254" t="str">
        <f>IFERROR(IF(AND($DJ129="mas",'Classificação geral'!$I122=1),'Classificação geral'!AA122,""),"")</f>
        <v/>
      </c>
      <c r="DM129" s="254" t="str">
        <f>IFERROR(IF(AND($DJ129="mas",'Classificação geral'!$I122=1),'Classificação geral'!AC122,""),"")</f>
        <v/>
      </c>
      <c r="DN129" s="254" t="str">
        <f>IFERROR(IF(AND($DJ129="mas",'Classificação geral'!$I122=1),'Classificação geral'!AD122,""),"")</f>
        <v/>
      </c>
      <c r="DO129" s="254" t="str">
        <f>IFERROR(IF(AND($DJ129="mas",'Classificação geral'!$I122=1),'Classificação geral'!M122,""),"")</f>
        <v/>
      </c>
      <c r="DP129" s="254" t="str">
        <f>IFERROR(IF(AND($DJ129="mas",'Classificação geral'!$I122=1),'Classificação geral'!AH122,""),"")</f>
        <v/>
      </c>
      <c r="DQ129" s="256" t="str">
        <f>IFERROR(RANK(DP129,DP:DP,0)+ COUNTIF($DP$12:DP128,DP129),"")</f>
        <v/>
      </c>
      <c r="DS129" s="254" t="str">
        <f>IFERROR(IF(AND('Classificação geral'!$H122="fem",'Classificação geral'!$I122=2,'Classificação geral'!$G122="Tapete"),'Classificação geral'!$A122,""),"")</f>
        <v/>
      </c>
      <c r="DT129" s="254" t="str">
        <f>IFERROR(IF(AND('Classificação geral'!$H122="fem",'Classificação geral'!$I122=2,'Classificação geral'!$G122="Tapete"),'Classificação geral'!$B122,""),"")</f>
        <v/>
      </c>
      <c r="DU129" s="255" t="str">
        <f>IF($DT129='Classificação geral'!$B122,'Classificação geral'!$C122,"")</f>
        <v/>
      </c>
      <c r="DV129" s="255" t="str">
        <f>IF($DT129='Classificação geral'!$B122,'Classificação geral'!$D122,"")</f>
        <v/>
      </c>
      <c r="DW129" s="255" t="str">
        <f>IF($DT129='Classificação geral'!$B122,'Classificação geral'!$H122,"")</f>
        <v/>
      </c>
      <c r="DX129" s="254" t="str">
        <f>IFERROR(IF(AND($DW129="fem",'Classificação geral'!$I122=2),'Classificação geral'!I122,""),"")</f>
        <v/>
      </c>
      <c r="DY129" s="254" t="str">
        <f>IFERROR(IF(AND($DW129="fem",'Classificação geral'!$I122=2),'Classificação geral'!AA122,""),"")</f>
        <v/>
      </c>
      <c r="DZ129" s="254" t="str">
        <f>IFERROR(IF(AND($DW129="fem",'Classificação geral'!$I122=2),'Classificação geral'!AC122,""),"")</f>
        <v/>
      </c>
      <c r="EA129" s="254" t="str">
        <f>IFERROR(IF(AND($DW129="fem",'Classificação geral'!$I122=2),'Classificação geral'!AD122,""),"")</f>
        <v/>
      </c>
      <c r="EB129" s="254" t="str">
        <f>IFERROR(IF(AND($DW129="fem",'Classificação geral'!$I122=2),'Classificação geral'!M122,""),"")</f>
        <v/>
      </c>
      <c r="EC129" s="254" t="str">
        <f>IFERROR(IF(AND($DW129="fem",'Classificação geral'!$I122=2),'Classificação geral'!AH122,""),"")</f>
        <v/>
      </c>
      <c r="ED129" s="256" t="str">
        <f>IFERROR(RANK(EC129,EC:EC,0)+ COUNTIF(EC$12:$EC127,EC129),"")</f>
        <v/>
      </c>
      <c r="EE129" s="244"/>
      <c r="EF129" s="254" t="str">
        <f>IFERROR(IF(AND('Classificação geral'!$H122="mas",'Classificação geral'!$I122=2,'Classificação geral'!$G122="Tapete"),'Classificação geral'!$A122,""),"")</f>
        <v/>
      </c>
      <c r="EG129" s="254" t="str">
        <f>IFERROR(IF(AND('Classificação geral'!$H122="mas",'Classificação geral'!$I122=2,'Classificação geral'!$G122="Tapete"),'Classificação geral'!$B122,""),"")</f>
        <v/>
      </c>
      <c r="EH129" s="255" t="str">
        <f>IF($EG129='Classificação geral'!$B122,'Classificação geral'!$C122,"")</f>
        <v/>
      </c>
      <c r="EI129" s="255" t="str">
        <f>IF($EG129='Classificação geral'!$B122,'Classificação geral'!$D122,"")</f>
        <v/>
      </c>
      <c r="EJ129" s="255" t="str">
        <f>IF($EG129='Classificação geral'!$B122,'Classificação geral'!$H122,"")</f>
        <v/>
      </c>
      <c r="EK129" s="254" t="str">
        <f>IFERROR(IF(AND($EJ129="mas",'Classificação geral'!$I122=2),'Classificação geral'!I122,""),"")</f>
        <v/>
      </c>
      <c r="EL129" s="254" t="str">
        <f>IFERROR(IF(AND($EJ129="mas",'Classificação geral'!$I122=2),'Classificação geral'!AA122,""),"")</f>
        <v/>
      </c>
      <c r="EM129" s="254" t="str">
        <f>IFERROR(IF(AND($EJ129="mas",'Classificação geral'!$I122=2),'Classificação geral'!AC122,""),"")</f>
        <v/>
      </c>
      <c r="EN129" s="254" t="str">
        <f>IFERROR(IF(AND($EJ129="mas",'Classificação geral'!$I122=2),'Classificação geral'!AD122,""),"")</f>
        <v/>
      </c>
      <c r="EO129" s="254" t="str">
        <f>IFERROR(IF(AND($EJ129="mas",'Classificação geral'!$I122=2),'Classificação geral'!M122,""),"")</f>
        <v/>
      </c>
      <c r="EP129" s="254" t="str">
        <f>IFERROR(IF(AND($EJ129="mas",'Classificação geral'!$I122=2),'Classificação geral'!AH122,""),"")</f>
        <v/>
      </c>
      <c r="EQ129" s="256" t="str">
        <f>IFERROR(RANK(EP129,EP:EP,0)+ COUNTIF($EP$12:EP$12,EP129),"")</f>
        <v/>
      </c>
      <c r="ER129" s="244"/>
      <c r="ES129" s="254" t="str">
        <f>IFERROR(IF(AND('Classificação geral'!$H122="fem",'Classificação geral'!$I122=3,'Classificação geral'!$G122="Tapete"),'Classificação geral'!$A122,""),"")</f>
        <v/>
      </c>
      <c r="ET129" s="254" t="str">
        <f>IFERROR(IF(AND('Classificação geral'!$H122="fem",'Classificação geral'!$I122=3,'Classificação geral'!$G122="Tapete"),'Classificação geral'!$B122,""),"")</f>
        <v/>
      </c>
      <c r="EU129" s="255" t="str">
        <f>IF($ET129='Classificação geral'!$B122,'Classificação geral'!$C122,"")</f>
        <v/>
      </c>
      <c r="EV129" s="255" t="str">
        <f>IF($ET129='Classificação geral'!$B122,'Classificação geral'!$D122,"")</f>
        <v/>
      </c>
      <c r="EW129" s="255" t="str">
        <f>IF($ET129='Classificação geral'!$B122,'Classificação geral'!$H122,"")</f>
        <v/>
      </c>
      <c r="EX129" s="255" t="str">
        <f>IF($EW129='Classificação geral'!$H122,'Classificação geral'!$I122,"")</f>
        <v/>
      </c>
      <c r="EY129" s="255" t="str">
        <f>IF($EX129='Classificação geral'!$I122,'Classificação geral'!$AA122,"")</f>
        <v/>
      </c>
      <c r="EZ129" s="255" t="str">
        <f>IF($EX129='Classificação geral'!$I122,'Classificação geral'!$AC122,"")</f>
        <v/>
      </c>
      <c r="FA129" s="255" t="str">
        <f>IF($EX129='Classificação geral'!$I122,'Classificação geral'!$AD122,"")</f>
        <v/>
      </c>
      <c r="FB129" s="255" t="str">
        <f>IF($EX129='Classificação geral'!$I122,'Classificação geral'!$M122,"")</f>
        <v/>
      </c>
      <c r="FC129" s="255" t="str">
        <f>IF($EX129='Classificação geral'!$I122,'Classificação geral'!$AH122,"")</f>
        <v/>
      </c>
      <c r="FD129" s="256" t="str">
        <f>IFERROR(RANK(FC129,FC:FC,0)+ COUNTIF($FC$12:FC127,FC129),"")</f>
        <v/>
      </c>
      <c r="FE129" s="244"/>
      <c r="FF129" s="254" t="str">
        <f>IFERROR(IF(AND('Classificação geral'!$H122="mas",'Classificação geral'!$I122=3,'Classificação geral'!$G122="Tapete"),'Classificação geral'!$A122,""),"")</f>
        <v/>
      </c>
      <c r="FG129" s="254" t="str">
        <f>IFERROR(IF(AND('Classificação geral'!$H122="mas",'Classificação geral'!$I122=3,'Classificação geral'!$G122="Tapete"),'Classificação geral'!$B122,""),"")</f>
        <v/>
      </c>
      <c r="FH129" s="255" t="str">
        <f>IF($FG129='Classificação geral'!$B122,'Classificação geral'!$C122,"")</f>
        <v/>
      </c>
      <c r="FI129" s="255" t="str">
        <f>IF($FG129='Classificação geral'!$B122,'Classificação geral'!$D122,"")</f>
        <v/>
      </c>
      <c r="FJ129" s="255" t="str">
        <f>IF($FG129='Classificação geral'!$B122,'Classificação geral'!$H122,"")</f>
        <v/>
      </c>
      <c r="FK129" s="254" t="str">
        <f>IFERROR(IF(AND($FJ129="mas",'Classificação geral'!$I122=3),'Classificação geral'!I122,""),"")</f>
        <v/>
      </c>
      <c r="FL129" s="254" t="str">
        <f>IFERROR(IF(AND($FJ129="mas",'Classificação geral'!$I122=3),'Classificação geral'!AA122,""),"")</f>
        <v/>
      </c>
      <c r="FM129" s="254" t="str">
        <f>IFERROR(IF(AND($FJ129="mas",'Classificação geral'!$I122=3),'Classificação geral'!AC122,""),"")</f>
        <v/>
      </c>
      <c r="FN129" s="254" t="str">
        <f>IFERROR(IF(AND($FJ129="mas",'Classificação geral'!$I122=3),'Classificação geral'!AD122,""),"")</f>
        <v/>
      </c>
      <c r="FO129" s="254" t="str">
        <f>IFERROR(IF(AND($FJ129="mas",'Classificação geral'!$I122=3),'Classificação geral'!M122,""),"")</f>
        <v/>
      </c>
      <c r="FP129" s="254" t="str">
        <f>IFERROR(IF(AND($FJ129="mas",'Classificação geral'!$I122=3),'Classificação geral'!AH122,""),"")</f>
        <v/>
      </c>
      <c r="FQ129" s="256" t="str">
        <f>IFERROR(RANK(FP129,FP:FP,0)+ COUNTIF(FP$12:$FP127,FP129),"")</f>
        <v/>
      </c>
    </row>
    <row r="130" spans="1:182" s="230" customFormat="1" ht="24.75" customHeight="1" x14ac:dyDescent="0.4">
      <c r="A130" s="221"/>
      <c r="B130" s="233"/>
      <c r="C130" s="232"/>
      <c r="D130" s="232"/>
      <c r="E130" s="232"/>
      <c r="F130" s="221"/>
      <c r="G130" s="221"/>
      <c r="H130" s="221"/>
      <c r="I130" s="221"/>
      <c r="J130" s="221"/>
      <c r="K130" s="221"/>
      <c r="L130" s="221"/>
      <c r="M130" s="221"/>
      <c r="N130" s="221"/>
      <c r="O130" s="221"/>
      <c r="P130" s="233"/>
      <c r="Q130" s="232"/>
      <c r="R130" s="232"/>
      <c r="S130" s="232"/>
      <c r="T130" s="221"/>
      <c r="U130" s="221"/>
      <c r="V130" s="221"/>
      <c r="W130" s="221"/>
      <c r="X130" s="221"/>
      <c r="Y130" s="221"/>
      <c r="Z130" s="221"/>
      <c r="AA130" s="221"/>
      <c r="AB130" s="221"/>
      <c r="AC130" s="221"/>
      <c r="AD130" s="221"/>
      <c r="AE130" s="232"/>
      <c r="AF130" s="232"/>
      <c r="AG130" s="233"/>
      <c r="AH130" s="221"/>
      <c r="AI130" s="221"/>
      <c r="AJ130" s="221"/>
      <c r="AK130" s="221"/>
      <c r="AL130" s="221"/>
      <c r="AM130" s="221"/>
      <c r="AN130" s="221"/>
      <c r="AO130" s="221"/>
      <c r="AP130" s="221"/>
      <c r="AQ130" s="221"/>
      <c r="AR130" s="221"/>
      <c r="AS130" s="232"/>
      <c r="AT130" s="232"/>
      <c r="AU130" s="233"/>
      <c r="AV130" s="221"/>
      <c r="AW130" s="221"/>
      <c r="AX130" s="221"/>
      <c r="AY130" s="221"/>
      <c r="AZ130" s="221"/>
      <c r="BA130" s="221"/>
      <c r="BB130" s="221"/>
      <c r="BC130" s="221"/>
      <c r="BD130" s="221"/>
      <c r="BE130" s="221"/>
      <c r="BF130" s="233"/>
      <c r="BG130" s="232"/>
      <c r="BH130" s="232"/>
      <c r="BI130" s="232"/>
      <c r="BJ130" s="221"/>
      <c r="BK130" s="221"/>
      <c r="BL130" s="221"/>
      <c r="BM130" s="221"/>
      <c r="BN130" s="221"/>
      <c r="BO130" s="221"/>
      <c r="BP130" s="221"/>
      <c r="BQ130" s="221"/>
      <c r="BR130" s="221"/>
      <c r="BS130" s="221"/>
      <c r="BT130" s="233"/>
      <c r="BU130" s="232"/>
      <c r="BV130" s="232"/>
      <c r="BW130" s="232"/>
      <c r="BX130" s="221"/>
      <c r="BY130" s="221"/>
      <c r="BZ130" s="221"/>
      <c r="CA130" s="221"/>
      <c r="CB130" s="221"/>
      <c r="CC130" s="221"/>
      <c r="CD130" s="221"/>
      <c r="CE130" s="221"/>
      <c r="CF130" s="221"/>
      <c r="CG130" s="221"/>
      <c r="CH130" s="221"/>
      <c r="CI130" s="221"/>
      <c r="CJ130" s="221"/>
      <c r="CK130" s="221"/>
      <c r="CL130" s="221"/>
      <c r="CM130" s="221"/>
      <c r="CN130" s="221"/>
      <c r="CO130" s="221"/>
      <c r="CP130" s="221"/>
      <c r="CQ130" s="221"/>
      <c r="CR130" s="221"/>
      <c r="CS130" s="254" t="str">
        <f>IFERROR(IF(AND('Classificação geral'!$H123="FEM",'Classificação geral'!$I123=1,'Classificação geral'!G123="Tapete"),'Classificação geral'!A123,""),"")</f>
        <v/>
      </c>
      <c r="CT130" s="254" t="str">
        <f>IFERROR(IF(AND('Classificação geral'!$H123="FEM",'Classificação geral'!$I123=1,'Classificação geral'!G123="Tapete"),'Classificação geral'!$B123,""),"")</f>
        <v/>
      </c>
      <c r="CU130" s="255" t="str">
        <f>IF($CT130='Classificação geral'!$B123,'Classificação geral'!$C123,"")</f>
        <v/>
      </c>
      <c r="CV130" s="255" t="str">
        <f>IF($CT130='Classificação geral'!$B123,'Classificação geral'!$D123,"")</f>
        <v/>
      </c>
      <c r="CW130" s="255" t="str">
        <f>IF($CT130='Classificação geral'!$B123,'Classificação geral'!$H123,"")</f>
        <v/>
      </c>
      <c r="CX130" s="255" t="str">
        <f>IF($CW130='Classificação geral'!$H123,'Classificação geral'!$I123,"")</f>
        <v/>
      </c>
      <c r="CY130" s="255" t="str">
        <f>IF($CX130='Classificação geral'!$I123,'Classificação geral'!$AA123,"")</f>
        <v/>
      </c>
      <c r="CZ130" s="255" t="str">
        <f>IF($CX130='Classificação geral'!$I123,'Classificação geral'!$AC123,"")</f>
        <v/>
      </c>
      <c r="DA130" s="255" t="str">
        <f>IF($CX130='Classificação geral'!$I123,'Classificação geral'!$AD123,"")</f>
        <v/>
      </c>
      <c r="DB130" s="255" t="str">
        <f>IF($CX130='Classificação geral'!$I123,'Classificação geral'!$M123,"")</f>
        <v/>
      </c>
      <c r="DC130" s="255" t="str">
        <f>IF($CX130='Classificação geral'!$I123,'Classificação geral'!$AH123,"")</f>
        <v/>
      </c>
      <c r="DD130" s="256" t="str">
        <f>IFERROR(RANK(DC130,DC:DC,0)+ COUNTIF($DC$12:DC129,DC130),"")</f>
        <v/>
      </c>
      <c r="DF130" s="254" t="str">
        <f>IFERROR(IF(AND('Classificação geral'!$H123="mas",'Classificação geral'!$I123=1,'Classificação geral'!$G123="Tapete"),'Classificação geral'!$A123,""),"")</f>
        <v/>
      </c>
      <c r="DG130" s="254" t="str">
        <f>IFERROR(IF(AND('Classificação geral'!$H123="mas",'Classificação geral'!$I123=1,'Classificação geral'!$G123="Tapete"),'Classificação geral'!$B123,""),"")</f>
        <v/>
      </c>
      <c r="DH130" s="255" t="str">
        <f>IF($DG130='Classificação geral'!$B123,'Classificação geral'!$C123,"")</f>
        <v/>
      </c>
      <c r="DI130" s="255" t="str">
        <f>IF($DG130='Classificação geral'!$B123,'Classificação geral'!$D123,"")</f>
        <v/>
      </c>
      <c r="DJ130" s="255" t="str">
        <f>IF($DG130='Classificação geral'!$B123,'Classificação geral'!$H123,"")</f>
        <v/>
      </c>
      <c r="DK130" s="254" t="str">
        <f>IFERROR(IF(AND($DJ130="mas",'Classificação geral'!$I123=1),'Classificação geral'!I123,""),"")</f>
        <v/>
      </c>
      <c r="DL130" s="254" t="str">
        <f>IFERROR(IF(AND($DJ130="mas",'Classificação geral'!$I123=1),'Classificação geral'!AA123,""),"")</f>
        <v/>
      </c>
      <c r="DM130" s="254" t="str">
        <f>IFERROR(IF(AND($DJ130="mas",'Classificação geral'!$I123=1),'Classificação geral'!AC123,""),"")</f>
        <v/>
      </c>
      <c r="DN130" s="254" t="str">
        <f>IFERROR(IF(AND($DJ130="mas",'Classificação geral'!$I123=1),'Classificação geral'!AD123,""),"")</f>
        <v/>
      </c>
      <c r="DO130" s="254" t="str">
        <f>IFERROR(IF(AND($DJ130="mas",'Classificação geral'!$I123=1),'Classificação geral'!M123,""),"")</f>
        <v/>
      </c>
      <c r="DP130" s="254" t="str">
        <f>IFERROR(IF(AND($DJ130="mas",'Classificação geral'!$I123=1),'Classificação geral'!AH123,""),"")</f>
        <v/>
      </c>
      <c r="DQ130" s="256" t="str">
        <f>IFERROR(RANK(DP130,DP:DP,0)+ COUNTIF($DP$12:DP129,DP130),"")</f>
        <v/>
      </c>
      <c r="DS130" s="254" t="str">
        <f>IFERROR(IF(AND('Classificação geral'!$H123="fem",'Classificação geral'!$I123=2,'Classificação geral'!$G123="Tapete"),'Classificação geral'!$A123,""),"")</f>
        <v/>
      </c>
      <c r="DT130" s="254" t="str">
        <f>IFERROR(IF(AND('Classificação geral'!$H123="fem",'Classificação geral'!$I123=2,'Classificação geral'!$G123="Tapete"),'Classificação geral'!$B123,""),"")</f>
        <v/>
      </c>
      <c r="DU130" s="255" t="str">
        <f>IF($DT130='Classificação geral'!$B123,'Classificação geral'!$C123,"")</f>
        <v/>
      </c>
      <c r="DV130" s="255" t="str">
        <f>IF($DT130='Classificação geral'!$B123,'Classificação geral'!$D123,"")</f>
        <v/>
      </c>
      <c r="DW130" s="255" t="str">
        <f>IF($DT130='Classificação geral'!$B123,'Classificação geral'!$H123,"")</f>
        <v/>
      </c>
      <c r="DX130" s="254" t="str">
        <f>IFERROR(IF(AND($DW130="fem",'Classificação geral'!$I123=2),'Classificação geral'!I123,""),"")</f>
        <v/>
      </c>
      <c r="DY130" s="254" t="str">
        <f>IFERROR(IF(AND($DW130="fem",'Classificação geral'!$I123=2),'Classificação geral'!AA123,""),"")</f>
        <v/>
      </c>
      <c r="DZ130" s="254" t="str">
        <f>IFERROR(IF(AND($DW130="fem",'Classificação geral'!$I123=2),'Classificação geral'!AC123,""),"")</f>
        <v/>
      </c>
      <c r="EA130" s="254" t="str">
        <f>IFERROR(IF(AND($DW130="fem",'Classificação geral'!$I123=2),'Classificação geral'!AD123,""),"")</f>
        <v/>
      </c>
      <c r="EB130" s="254" t="str">
        <f>IFERROR(IF(AND($DW130="fem",'Classificação geral'!$I123=2),'Classificação geral'!M123,""),"")</f>
        <v/>
      </c>
      <c r="EC130" s="254" t="str">
        <f>IFERROR(IF(AND($DW130="fem",'Classificação geral'!$I123=2),'Classificação geral'!AH123,""),"")</f>
        <v/>
      </c>
      <c r="ED130" s="256" t="str">
        <f>IFERROR(RANK(EC130,EC:EC,0)+ COUNTIF(EC$12:$EC128,EC130),"")</f>
        <v/>
      </c>
      <c r="EE130" s="244"/>
      <c r="EF130" s="254" t="str">
        <f>IFERROR(IF(AND('Classificação geral'!$H123="mas",'Classificação geral'!$I123=2,'Classificação geral'!$G123="Tapete"),'Classificação geral'!$A123,""),"")</f>
        <v/>
      </c>
      <c r="EG130" s="254" t="str">
        <f>IFERROR(IF(AND('Classificação geral'!$H123="mas",'Classificação geral'!$I123=2,'Classificação geral'!$G123="Tapete"),'Classificação geral'!$B123,""),"")</f>
        <v/>
      </c>
      <c r="EH130" s="255" t="str">
        <f>IF($EG130='Classificação geral'!$B123,'Classificação geral'!$C123,"")</f>
        <v/>
      </c>
      <c r="EI130" s="255" t="str">
        <f>IF($EG130='Classificação geral'!$B123,'Classificação geral'!$D123,"")</f>
        <v/>
      </c>
      <c r="EJ130" s="255" t="str">
        <f>IF($EG130='Classificação geral'!$B123,'Classificação geral'!$H123,"")</f>
        <v/>
      </c>
      <c r="EK130" s="254" t="str">
        <f>IFERROR(IF(AND($EJ130="mas",'Classificação geral'!$I123=2),'Classificação geral'!I123,""),"")</f>
        <v/>
      </c>
      <c r="EL130" s="254" t="str">
        <f>IFERROR(IF(AND($EJ130="mas",'Classificação geral'!$I123=2),'Classificação geral'!AA123,""),"")</f>
        <v/>
      </c>
      <c r="EM130" s="254" t="str">
        <f>IFERROR(IF(AND($EJ130="mas",'Classificação geral'!$I123=2),'Classificação geral'!AC123,""),"")</f>
        <v/>
      </c>
      <c r="EN130" s="254" t="str">
        <f>IFERROR(IF(AND($EJ130="mas",'Classificação geral'!$I123=2),'Classificação geral'!AD123,""),"")</f>
        <v/>
      </c>
      <c r="EO130" s="254" t="str">
        <f>IFERROR(IF(AND($EJ130="mas",'Classificação geral'!$I123=2),'Classificação geral'!M123,""),"")</f>
        <v/>
      </c>
      <c r="EP130" s="254" t="str">
        <f>IFERROR(IF(AND($EJ130="mas",'Classificação geral'!$I123=2),'Classificação geral'!AH123,""),"")</f>
        <v/>
      </c>
      <c r="EQ130" s="256" t="str">
        <f>IFERROR(RANK(EP130,EP:EP,0)+ COUNTIF($EP$12:EP$12,EP130),"")</f>
        <v/>
      </c>
      <c r="ER130" s="244"/>
      <c r="ES130" s="254" t="str">
        <f>IFERROR(IF(AND('Classificação geral'!$H123="fem",'Classificação geral'!$I123=3,'Classificação geral'!$G123="Tapete"),'Classificação geral'!$A123,""),"")</f>
        <v/>
      </c>
      <c r="ET130" s="254" t="str">
        <f>IFERROR(IF(AND('Classificação geral'!$H123="fem",'Classificação geral'!$I123=3,'Classificação geral'!$G123="Tapete"),'Classificação geral'!$B123,""),"")</f>
        <v/>
      </c>
      <c r="EU130" s="255" t="str">
        <f>IF($ET130='Classificação geral'!$B123,'Classificação geral'!$C123,"")</f>
        <v/>
      </c>
      <c r="EV130" s="255" t="str">
        <f>IF($ET130='Classificação geral'!$B123,'Classificação geral'!$D123,"")</f>
        <v/>
      </c>
      <c r="EW130" s="255" t="str">
        <f>IF($ET130='Classificação geral'!$B123,'Classificação geral'!$H123,"")</f>
        <v/>
      </c>
      <c r="EX130" s="255" t="str">
        <f>IF($EW130='Classificação geral'!$H123,'Classificação geral'!$I123,"")</f>
        <v/>
      </c>
      <c r="EY130" s="255" t="str">
        <f>IF($EX130='Classificação geral'!$I123,'Classificação geral'!$AA123,"")</f>
        <v/>
      </c>
      <c r="EZ130" s="255" t="str">
        <f>IF($EX130='Classificação geral'!$I123,'Classificação geral'!$AC123,"")</f>
        <v/>
      </c>
      <c r="FA130" s="255" t="str">
        <f>IF($EX130='Classificação geral'!$I123,'Classificação geral'!$AD123,"")</f>
        <v/>
      </c>
      <c r="FB130" s="255" t="str">
        <f>IF($EX130='Classificação geral'!$I123,'Classificação geral'!$M123,"")</f>
        <v/>
      </c>
      <c r="FC130" s="255" t="str">
        <f>IF($EX130='Classificação geral'!$I123,'Classificação geral'!$AH123,"")</f>
        <v/>
      </c>
      <c r="FD130" s="256" t="str">
        <f>IFERROR(RANK(FC130,FC:FC,0)+ COUNTIF($FC$12:FC128,FC130),"")</f>
        <v/>
      </c>
      <c r="FE130" s="244"/>
      <c r="FF130" s="254" t="str">
        <f>IFERROR(IF(AND('Classificação geral'!$H123="mas",'Classificação geral'!$I123=3,'Classificação geral'!$G123="Tapete"),'Classificação geral'!$A123,""),"")</f>
        <v/>
      </c>
      <c r="FG130" s="254" t="str">
        <f>IFERROR(IF(AND('Classificação geral'!$H123="mas",'Classificação geral'!$I123=3,'Classificação geral'!$G123="Tapete"),'Classificação geral'!$B123,""),"")</f>
        <v/>
      </c>
      <c r="FH130" s="255" t="str">
        <f>IF($FG130='Classificação geral'!$B123,'Classificação geral'!$C123,"")</f>
        <v/>
      </c>
      <c r="FI130" s="255" t="str">
        <f>IF($FG130='Classificação geral'!$B123,'Classificação geral'!$D123,"")</f>
        <v/>
      </c>
      <c r="FJ130" s="255" t="str">
        <f>IF($FG130='Classificação geral'!$B123,'Classificação geral'!$H123,"")</f>
        <v/>
      </c>
      <c r="FK130" s="254" t="str">
        <f>IFERROR(IF(AND($FJ130="mas",'Classificação geral'!$I123=3),'Classificação geral'!I123,""),"")</f>
        <v/>
      </c>
      <c r="FL130" s="254" t="str">
        <f>IFERROR(IF(AND($FJ130="mas",'Classificação geral'!$I123=3),'Classificação geral'!AA123,""),"")</f>
        <v/>
      </c>
      <c r="FM130" s="254" t="str">
        <f>IFERROR(IF(AND($FJ130="mas",'Classificação geral'!$I123=3),'Classificação geral'!AC123,""),"")</f>
        <v/>
      </c>
      <c r="FN130" s="254" t="str">
        <f>IFERROR(IF(AND($FJ130="mas",'Classificação geral'!$I123=3),'Classificação geral'!AD123,""),"")</f>
        <v/>
      </c>
      <c r="FO130" s="254" t="str">
        <f>IFERROR(IF(AND($FJ130="mas",'Classificação geral'!$I123=3),'Classificação geral'!M123,""),"")</f>
        <v/>
      </c>
      <c r="FP130" s="254" t="str">
        <f>IFERROR(IF(AND($FJ130="mas",'Classificação geral'!$I123=3),'Classificação geral'!AH123,""),"")</f>
        <v/>
      </c>
      <c r="FQ130" s="256" t="str">
        <f>IFERROR(RANK(FP130,FP:FP,0)+ COUNTIF(FP$12:$FP128,FP130),"")</f>
        <v/>
      </c>
    </row>
    <row r="131" spans="1:182" s="230" customFormat="1" ht="24.75" customHeight="1" x14ac:dyDescent="0.4">
      <c r="A131" s="221"/>
      <c r="B131" s="233"/>
      <c r="C131" s="232"/>
      <c r="D131" s="232"/>
      <c r="E131" s="232"/>
      <c r="F131" s="221"/>
      <c r="G131" s="221"/>
      <c r="H131" s="221"/>
      <c r="I131" s="221"/>
      <c r="J131" s="221"/>
      <c r="K131" s="221"/>
      <c r="L131" s="221"/>
      <c r="M131" s="221"/>
      <c r="N131" s="221"/>
      <c r="O131" s="221"/>
      <c r="P131" s="233"/>
      <c r="Q131" s="232"/>
      <c r="R131" s="232"/>
      <c r="S131" s="232"/>
      <c r="T131" s="221"/>
      <c r="U131" s="221"/>
      <c r="V131" s="221"/>
      <c r="W131" s="221"/>
      <c r="X131" s="221"/>
      <c r="Y131" s="221"/>
      <c r="Z131" s="221"/>
      <c r="AA131" s="221"/>
      <c r="AB131" s="221"/>
      <c r="AC131" s="221"/>
      <c r="AD131" s="221"/>
      <c r="AE131" s="232"/>
      <c r="AF131" s="232"/>
      <c r="AG131" s="233"/>
      <c r="AH131" s="221"/>
      <c r="AI131" s="221"/>
      <c r="AJ131" s="221"/>
      <c r="AK131" s="221"/>
      <c r="AL131" s="221"/>
      <c r="AM131" s="221"/>
      <c r="AN131" s="221"/>
      <c r="AO131" s="221"/>
      <c r="AP131" s="221"/>
      <c r="AQ131" s="221"/>
      <c r="AR131" s="221"/>
      <c r="AS131" s="232"/>
      <c r="AT131" s="232"/>
      <c r="AU131" s="233"/>
      <c r="AV131" s="221"/>
      <c r="AW131" s="221"/>
      <c r="AX131" s="221"/>
      <c r="AY131" s="221"/>
      <c r="AZ131" s="221"/>
      <c r="BA131" s="221"/>
      <c r="BB131" s="221"/>
      <c r="BC131" s="221"/>
      <c r="BD131" s="221"/>
      <c r="BE131" s="221"/>
      <c r="BF131" s="233"/>
      <c r="BG131" s="232"/>
      <c r="BH131" s="232"/>
      <c r="BI131" s="232"/>
      <c r="BJ131" s="221"/>
      <c r="BK131" s="221"/>
      <c r="BL131" s="221"/>
      <c r="BM131" s="221"/>
      <c r="BN131" s="221"/>
      <c r="BO131" s="221"/>
      <c r="BP131" s="221"/>
      <c r="BQ131" s="221"/>
      <c r="BR131" s="221"/>
      <c r="BS131" s="221"/>
      <c r="BT131" s="233"/>
      <c r="BU131" s="232"/>
      <c r="BV131" s="232"/>
      <c r="BW131" s="232"/>
      <c r="BX131" s="221"/>
      <c r="BY131" s="221"/>
      <c r="BZ131" s="221"/>
      <c r="CA131" s="221"/>
      <c r="CB131" s="221"/>
      <c r="CC131" s="221"/>
      <c r="CD131" s="221"/>
      <c r="CE131" s="221"/>
      <c r="CF131" s="221"/>
      <c r="CG131" s="221"/>
      <c r="CH131" s="221"/>
      <c r="CI131" s="221"/>
      <c r="CJ131" s="221"/>
      <c r="CK131" s="221"/>
      <c r="CL131" s="221"/>
      <c r="CM131" s="221"/>
      <c r="CN131" s="221"/>
      <c r="CO131" s="221"/>
      <c r="CP131" s="221"/>
      <c r="CQ131" s="221"/>
      <c r="CR131" s="221"/>
      <c r="CS131" s="254" t="str">
        <f>IFERROR(IF(AND('Classificação geral'!$H124="FEM",'Classificação geral'!$I124=1,'Classificação geral'!G124="Tapete"),'Classificação geral'!A124,""),"")</f>
        <v/>
      </c>
      <c r="CT131" s="254" t="str">
        <f>IFERROR(IF(AND('Classificação geral'!$H124="FEM",'Classificação geral'!$I124=1,'Classificação geral'!G124="Tapete"),'Classificação geral'!$B124,""),"")</f>
        <v/>
      </c>
      <c r="CU131" s="255" t="str">
        <f>IF($CT131='Classificação geral'!$B124,'Classificação geral'!$C124,"")</f>
        <v/>
      </c>
      <c r="CV131" s="255" t="str">
        <f>IF($CT131='Classificação geral'!$B124,'Classificação geral'!$D124,"")</f>
        <v/>
      </c>
      <c r="CW131" s="255" t="str">
        <f>IF($CT131='Classificação geral'!$B124,'Classificação geral'!$H124,"")</f>
        <v/>
      </c>
      <c r="CX131" s="255" t="str">
        <f>IF($CW131='Classificação geral'!$H124,'Classificação geral'!$I124,"")</f>
        <v/>
      </c>
      <c r="CY131" s="255" t="str">
        <f>IF($CX131='Classificação geral'!$I124,'Classificação geral'!$AA124,"")</f>
        <v/>
      </c>
      <c r="CZ131" s="255" t="str">
        <f>IF($CX131='Classificação geral'!$I124,'Classificação geral'!$AC124,"")</f>
        <v/>
      </c>
      <c r="DA131" s="255" t="str">
        <f>IF($CX131='Classificação geral'!$I124,'Classificação geral'!$AD124,"")</f>
        <v/>
      </c>
      <c r="DB131" s="255" t="str">
        <f>IF($CX131='Classificação geral'!$I124,'Classificação geral'!$M124,"")</f>
        <v/>
      </c>
      <c r="DC131" s="255" t="str">
        <f>IF($CX131='Classificação geral'!$I124,'Classificação geral'!$AH124,"")</f>
        <v/>
      </c>
      <c r="DD131" s="256" t="str">
        <f>IFERROR(RANK(DC131,DC:DC,0)+ COUNTIF($DC$12:DC130,DC131),"")</f>
        <v/>
      </c>
      <c r="DF131" s="254" t="str">
        <f>IFERROR(IF(AND('Classificação geral'!$H124="mas",'Classificação geral'!$I124=1,'Classificação geral'!$G124="Tapete"),'Classificação geral'!$A124,""),"")</f>
        <v/>
      </c>
      <c r="DG131" s="254" t="str">
        <f>IFERROR(IF(AND('Classificação geral'!$H124="mas",'Classificação geral'!$I124=1,'Classificação geral'!$G124="Tapete"),'Classificação geral'!$B124,""),"")</f>
        <v/>
      </c>
      <c r="DH131" s="255" t="str">
        <f>IF($DG131='Classificação geral'!$B124,'Classificação geral'!$C124,"")</f>
        <v/>
      </c>
      <c r="DI131" s="255" t="str">
        <f>IF($DG131='Classificação geral'!$B124,'Classificação geral'!$D124,"")</f>
        <v/>
      </c>
      <c r="DJ131" s="255" t="str">
        <f>IF($DG131='Classificação geral'!$B124,'Classificação geral'!$H124,"")</f>
        <v/>
      </c>
      <c r="DK131" s="254" t="str">
        <f>IFERROR(IF(AND($DJ131="mas",'Classificação geral'!$I124=1),'Classificação geral'!I124,""),"")</f>
        <v/>
      </c>
      <c r="DL131" s="254" t="str">
        <f>IFERROR(IF(AND($DJ131="mas",'Classificação geral'!$I124=1),'Classificação geral'!AA124,""),"")</f>
        <v/>
      </c>
      <c r="DM131" s="254" t="str">
        <f>IFERROR(IF(AND($DJ131="mas",'Classificação geral'!$I124=1),'Classificação geral'!AC124,""),"")</f>
        <v/>
      </c>
      <c r="DN131" s="254" t="str">
        <f>IFERROR(IF(AND($DJ131="mas",'Classificação geral'!$I124=1),'Classificação geral'!AD124,""),"")</f>
        <v/>
      </c>
      <c r="DO131" s="254" t="str">
        <f>IFERROR(IF(AND($DJ131="mas",'Classificação geral'!$I124=1),'Classificação geral'!M124,""),"")</f>
        <v/>
      </c>
      <c r="DP131" s="254" t="str">
        <f>IFERROR(IF(AND($DJ131="mas",'Classificação geral'!$I124=1),'Classificação geral'!AH124,""),"")</f>
        <v/>
      </c>
      <c r="DQ131" s="256" t="str">
        <f>IFERROR(RANK(DP131,DP:DP,0)+ COUNTIF($DP$12:DP130,DP131),"")</f>
        <v/>
      </c>
      <c r="DS131" s="254" t="str">
        <f>IFERROR(IF(AND('Classificação geral'!$H124="fem",'Classificação geral'!$I124=2,'Classificação geral'!$G124="Tapete"),'Classificação geral'!$A124,""),"")</f>
        <v/>
      </c>
      <c r="DT131" s="254" t="str">
        <f>IFERROR(IF(AND('Classificação geral'!$H124="fem",'Classificação geral'!$I124=2,'Classificação geral'!$G124="Tapete"),'Classificação geral'!$B124,""),"")</f>
        <v/>
      </c>
      <c r="DU131" s="255" t="str">
        <f>IF($DT131='Classificação geral'!$B124,'Classificação geral'!$C124,"")</f>
        <v/>
      </c>
      <c r="DV131" s="255" t="str">
        <f>IF($DT131='Classificação geral'!$B124,'Classificação geral'!$D124,"")</f>
        <v/>
      </c>
      <c r="DW131" s="255" t="str">
        <f>IF($DT131='Classificação geral'!$B124,'Classificação geral'!$H124,"")</f>
        <v/>
      </c>
      <c r="DX131" s="254" t="str">
        <f>IFERROR(IF(AND($DW131="fem",'Classificação geral'!$I124=2),'Classificação geral'!I124,""),"")</f>
        <v/>
      </c>
      <c r="DY131" s="254" t="str">
        <f>IFERROR(IF(AND($DW131="fem",'Classificação geral'!$I124=2),'Classificação geral'!AA124,""),"")</f>
        <v/>
      </c>
      <c r="DZ131" s="254" t="str">
        <f>IFERROR(IF(AND($DW131="fem",'Classificação geral'!$I124=2),'Classificação geral'!AC124,""),"")</f>
        <v/>
      </c>
      <c r="EA131" s="254" t="str">
        <f>IFERROR(IF(AND($DW131="fem",'Classificação geral'!$I124=2),'Classificação geral'!AD124,""),"")</f>
        <v/>
      </c>
      <c r="EB131" s="254" t="str">
        <f>IFERROR(IF(AND($DW131="fem",'Classificação geral'!$I124=2),'Classificação geral'!M124,""),"")</f>
        <v/>
      </c>
      <c r="EC131" s="254" t="str">
        <f>IFERROR(IF(AND($DW131="fem",'Classificação geral'!$I124=2),'Classificação geral'!AH124,""),"")</f>
        <v/>
      </c>
      <c r="ED131" s="256" t="str">
        <f>IFERROR(RANK(EC131,EC:EC,0)+ COUNTIF(EC$12:$EC129,EC131),"")</f>
        <v/>
      </c>
      <c r="EE131" s="244"/>
      <c r="EF131" s="254" t="str">
        <f>IFERROR(IF(AND('Classificação geral'!$H124="mas",'Classificação geral'!$I124=2,'Classificação geral'!$G124="Tapete"),'Classificação geral'!$A124,""),"")</f>
        <v/>
      </c>
      <c r="EG131" s="254" t="str">
        <f>IFERROR(IF(AND('Classificação geral'!$H124="mas",'Classificação geral'!$I124=2,'Classificação geral'!$G124="Tapete"),'Classificação geral'!$B124,""),"")</f>
        <v/>
      </c>
      <c r="EH131" s="255" t="str">
        <f>IF($EG131='Classificação geral'!$B124,'Classificação geral'!$C124,"")</f>
        <v/>
      </c>
      <c r="EI131" s="255" t="str">
        <f>IF($EG131='Classificação geral'!$B124,'Classificação geral'!$D124,"")</f>
        <v/>
      </c>
      <c r="EJ131" s="255" t="str">
        <f>IF($EG131='Classificação geral'!$B124,'Classificação geral'!$H124,"")</f>
        <v/>
      </c>
      <c r="EK131" s="254" t="str">
        <f>IFERROR(IF(AND($EJ131="mas",'Classificação geral'!$I124=2),'Classificação geral'!I124,""),"")</f>
        <v/>
      </c>
      <c r="EL131" s="254" t="str">
        <f>IFERROR(IF(AND($EJ131="mas",'Classificação geral'!$I124=2),'Classificação geral'!AA124,""),"")</f>
        <v/>
      </c>
      <c r="EM131" s="254" t="str">
        <f>IFERROR(IF(AND($EJ131="mas",'Classificação geral'!$I124=2),'Classificação geral'!AC124,""),"")</f>
        <v/>
      </c>
      <c r="EN131" s="254" t="str">
        <f>IFERROR(IF(AND($EJ131="mas",'Classificação geral'!$I124=2),'Classificação geral'!AD124,""),"")</f>
        <v/>
      </c>
      <c r="EO131" s="254" t="str">
        <f>IFERROR(IF(AND($EJ131="mas",'Classificação geral'!$I124=2),'Classificação geral'!M124,""),"")</f>
        <v/>
      </c>
      <c r="EP131" s="254" t="str">
        <f>IFERROR(IF(AND($EJ131="mas",'Classificação geral'!$I124=2),'Classificação geral'!AH124,""),"")</f>
        <v/>
      </c>
      <c r="EQ131" s="256" t="str">
        <f>IFERROR(RANK(EP131,EP:EP,0)+ COUNTIF($EP$12:EP$12,EP131),"")</f>
        <v/>
      </c>
      <c r="ER131" s="244"/>
      <c r="ES131" s="254" t="str">
        <f>IFERROR(IF(AND('Classificação geral'!$H124="fem",'Classificação geral'!$I124=3,'Classificação geral'!$G124="Tapete"),'Classificação geral'!$A124,""),"")</f>
        <v/>
      </c>
      <c r="ET131" s="254" t="str">
        <f>IFERROR(IF(AND('Classificação geral'!$H124="fem",'Classificação geral'!$I124=3,'Classificação geral'!$G124="Tapete"),'Classificação geral'!$B124,""),"")</f>
        <v/>
      </c>
      <c r="EU131" s="255" t="str">
        <f>IF($ET131='Classificação geral'!$B124,'Classificação geral'!$C124,"")</f>
        <v/>
      </c>
      <c r="EV131" s="255" t="str">
        <f>IF($ET131='Classificação geral'!$B124,'Classificação geral'!$D124,"")</f>
        <v/>
      </c>
      <c r="EW131" s="255" t="str">
        <f>IF($ET131='Classificação geral'!$B124,'Classificação geral'!$H124,"")</f>
        <v/>
      </c>
      <c r="EX131" s="255" t="str">
        <f>IF($EW131='Classificação geral'!$H124,'Classificação geral'!$I124,"")</f>
        <v/>
      </c>
      <c r="EY131" s="255" t="str">
        <f>IF($EX131='Classificação geral'!$I124,'Classificação geral'!$AA124,"")</f>
        <v/>
      </c>
      <c r="EZ131" s="255" t="str">
        <f>IF($EX131='Classificação geral'!$I124,'Classificação geral'!$AC124,"")</f>
        <v/>
      </c>
      <c r="FA131" s="255" t="str">
        <f>IF($EX131='Classificação geral'!$I124,'Classificação geral'!$AD124,"")</f>
        <v/>
      </c>
      <c r="FB131" s="255" t="str">
        <f>IF($EX131='Classificação geral'!$I124,'Classificação geral'!$M124,"")</f>
        <v/>
      </c>
      <c r="FC131" s="255" t="str">
        <f>IF($EX131='Classificação geral'!$I124,'Classificação geral'!$AH124,"")</f>
        <v/>
      </c>
      <c r="FD131" s="256" t="str">
        <f>IFERROR(RANK(FC131,FC:FC,0)+ COUNTIF($FC$12:FC129,FC131),"")</f>
        <v/>
      </c>
      <c r="FE131" s="244"/>
      <c r="FF131" s="254" t="str">
        <f>IFERROR(IF(AND('Classificação geral'!$H124="mas",'Classificação geral'!$I124=3,'Classificação geral'!$G124="Tapete"),'Classificação geral'!$A124,""),"")</f>
        <v/>
      </c>
      <c r="FG131" s="254" t="str">
        <f>IFERROR(IF(AND('Classificação geral'!$H124="mas",'Classificação geral'!$I124=3,'Classificação geral'!$G124="Tapete"),'Classificação geral'!$B124,""),"")</f>
        <v/>
      </c>
      <c r="FH131" s="255" t="str">
        <f>IF($FG131='Classificação geral'!$B124,'Classificação geral'!$C124,"")</f>
        <v/>
      </c>
      <c r="FI131" s="255" t="str">
        <f>IF($FG131='Classificação geral'!$B124,'Classificação geral'!$D124,"")</f>
        <v/>
      </c>
      <c r="FJ131" s="255" t="str">
        <f>IF($FG131='Classificação geral'!$B124,'Classificação geral'!$H124,"")</f>
        <v/>
      </c>
      <c r="FK131" s="254" t="str">
        <f>IFERROR(IF(AND($FJ131="mas",'Classificação geral'!$I124=3),'Classificação geral'!I124,""),"")</f>
        <v/>
      </c>
      <c r="FL131" s="254" t="str">
        <f>IFERROR(IF(AND($FJ131="mas",'Classificação geral'!$I124=3),'Classificação geral'!AA124,""),"")</f>
        <v/>
      </c>
      <c r="FM131" s="254" t="str">
        <f>IFERROR(IF(AND($FJ131="mas",'Classificação geral'!$I124=3),'Classificação geral'!AC124,""),"")</f>
        <v/>
      </c>
      <c r="FN131" s="254" t="str">
        <f>IFERROR(IF(AND($FJ131="mas",'Classificação geral'!$I124=3),'Classificação geral'!AD124,""),"")</f>
        <v/>
      </c>
      <c r="FO131" s="254" t="str">
        <f>IFERROR(IF(AND($FJ131="mas",'Classificação geral'!$I124=3),'Classificação geral'!M124,""),"")</f>
        <v/>
      </c>
      <c r="FP131" s="254" t="str">
        <f>IFERROR(IF(AND($FJ131="mas",'Classificação geral'!$I124=3),'Classificação geral'!AH124,""),"")</f>
        <v/>
      </c>
      <c r="FQ131" s="256" t="str">
        <f>IFERROR(RANK(FP131,FP:FP,0)+ COUNTIF(FP$12:$FP129,FP131),"")</f>
        <v/>
      </c>
      <c r="FR131" s="234"/>
      <c r="FS131" s="234"/>
      <c r="FT131" s="234"/>
      <c r="FU131" s="234"/>
      <c r="FV131" s="234"/>
      <c r="FW131" s="234"/>
      <c r="FX131" s="234"/>
      <c r="FY131" s="234"/>
      <c r="FZ131" s="234"/>
    </row>
    <row r="132" spans="1:182" s="230" customFormat="1" ht="24.75" customHeight="1" x14ac:dyDescent="0.4">
      <c r="A132" s="221"/>
      <c r="B132" s="233"/>
      <c r="C132" s="232"/>
      <c r="D132" s="232"/>
      <c r="E132" s="232"/>
      <c r="F132" s="221"/>
      <c r="G132" s="221"/>
      <c r="H132" s="221"/>
      <c r="I132" s="221"/>
      <c r="J132" s="221"/>
      <c r="K132" s="221"/>
      <c r="L132" s="221"/>
      <c r="M132" s="221"/>
      <c r="N132" s="221"/>
      <c r="O132" s="221"/>
      <c r="P132" s="233"/>
      <c r="Q132" s="232"/>
      <c r="R132" s="232"/>
      <c r="S132" s="232"/>
      <c r="T132" s="221"/>
      <c r="U132" s="221"/>
      <c r="V132" s="221"/>
      <c r="W132" s="221"/>
      <c r="X132" s="221"/>
      <c r="Y132" s="221"/>
      <c r="Z132" s="221"/>
      <c r="AA132" s="221"/>
      <c r="AB132" s="221"/>
      <c r="AC132" s="221"/>
      <c r="AD132" s="221"/>
      <c r="AE132" s="232"/>
      <c r="AF132" s="232"/>
      <c r="AG132" s="233"/>
      <c r="AH132" s="221"/>
      <c r="AI132" s="221"/>
      <c r="AJ132" s="221"/>
      <c r="AK132" s="221"/>
      <c r="AL132" s="221"/>
      <c r="AM132" s="221"/>
      <c r="AN132" s="221"/>
      <c r="AO132" s="221"/>
      <c r="AP132" s="221"/>
      <c r="AQ132" s="221"/>
      <c r="AR132" s="221"/>
      <c r="AS132" s="232"/>
      <c r="AT132" s="232"/>
      <c r="AU132" s="233"/>
      <c r="AV132" s="221"/>
      <c r="AW132" s="221"/>
      <c r="AX132" s="221"/>
      <c r="AY132" s="221"/>
      <c r="AZ132" s="221"/>
      <c r="BA132" s="221"/>
      <c r="BB132" s="221"/>
      <c r="BC132" s="221"/>
      <c r="BD132" s="221"/>
      <c r="BE132" s="221"/>
      <c r="BF132" s="233"/>
      <c r="BG132" s="232"/>
      <c r="BH132" s="232"/>
      <c r="BI132" s="232"/>
      <c r="BJ132" s="221"/>
      <c r="BK132" s="221"/>
      <c r="BL132" s="221"/>
      <c r="BM132" s="221"/>
      <c r="BN132" s="221"/>
      <c r="BO132" s="221"/>
      <c r="BP132" s="221"/>
      <c r="BQ132" s="221"/>
      <c r="BR132" s="221"/>
      <c r="BS132" s="221"/>
      <c r="BT132" s="233"/>
      <c r="BU132" s="232"/>
      <c r="BV132" s="232"/>
      <c r="BW132" s="232"/>
      <c r="BX132" s="221"/>
      <c r="BY132" s="221"/>
      <c r="BZ132" s="221"/>
      <c r="CA132" s="221"/>
      <c r="CB132" s="221"/>
      <c r="CC132" s="221"/>
      <c r="CD132" s="221"/>
      <c r="CE132" s="221"/>
      <c r="CF132" s="221"/>
      <c r="CG132" s="221"/>
      <c r="CH132" s="221"/>
      <c r="CI132" s="221"/>
      <c r="CJ132" s="221"/>
      <c r="CK132" s="221"/>
      <c r="CL132" s="221"/>
      <c r="CM132" s="221"/>
      <c r="CN132" s="221"/>
      <c r="CO132" s="221"/>
      <c r="CP132" s="221"/>
      <c r="CQ132" s="221"/>
      <c r="CR132" s="221"/>
      <c r="CS132" s="254" t="str">
        <f>IFERROR(IF(AND('Classificação geral'!$H125="FEM",'Classificação geral'!$I125=1,'Classificação geral'!G125="Tapete"),'Classificação geral'!A125,""),"")</f>
        <v/>
      </c>
      <c r="CT132" s="254" t="str">
        <f>IFERROR(IF(AND('Classificação geral'!$H125="FEM",'Classificação geral'!$I125=1,'Classificação geral'!G125="Tapete"),'Classificação geral'!$B125,""),"")</f>
        <v/>
      </c>
      <c r="CU132" s="255" t="str">
        <f>IF($CT132='Classificação geral'!$B125,'Classificação geral'!$C125,"")</f>
        <v/>
      </c>
      <c r="CV132" s="255" t="str">
        <f>IF($CT132='Classificação geral'!$B125,'Classificação geral'!$D125,"")</f>
        <v/>
      </c>
      <c r="CW132" s="255" t="str">
        <f>IF($CT132='Classificação geral'!$B125,'Classificação geral'!$H125,"")</f>
        <v/>
      </c>
      <c r="CX132" s="255" t="str">
        <f>IF($CW132='Classificação geral'!$H125,'Classificação geral'!$I125,"")</f>
        <v/>
      </c>
      <c r="CY132" s="255" t="str">
        <f>IF($CX132='Classificação geral'!$I125,'Classificação geral'!$AA125,"")</f>
        <v/>
      </c>
      <c r="CZ132" s="255" t="str">
        <f>IF($CX132='Classificação geral'!$I125,'Classificação geral'!$AC125,"")</f>
        <v/>
      </c>
      <c r="DA132" s="255" t="str">
        <f>IF($CX132='Classificação geral'!$I125,'Classificação geral'!$AD125,"")</f>
        <v/>
      </c>
      <c r="DB132" s="255" t="str">
        <f>IF($CX132='Classificação geral'!$I125,'Classificação geral'!$M125,"")</f>
        <v/>
      </c>
      <c r="DC132" s="255" t="str">
        <f>IF($CX132='Classificação geral'!$I125,'Classificação geral'!$AH125,"")</f>
        <v/>
      </c>
      <c r="DD132" s="256" t="str">
        <f>IFERROR(RANK(DC132,DC:DC,0)+ COUNTIF($DC$12:DC131,DC132),"")</f>
        <v/>
      </c>
      <c r="DF132" s="254" t="str">
        <f>IFERROR(IF(AND('Classificação geral'!$H125="mas",'Classificação geral'!$I125=1,'Classificação geral'!$G125="Tapete"),'Classificação geral'!$A125,""),"")</f>
        <v/>
      </c>
      <c r="DG132" s="254" t="str">
        <f>IFERROR(IF(AND('Classificação geral'!$H125="mas",'Classificação geral'!$I125=1,'Classificação geral'!$G125="Tapete"),'Classificação geral'!$B125,""),"")</f>
        <v/>
      </c>
      <c r="DH132" s="255" t="str">
        <f>IF($DG132='Classificação geral'!$B125,'Classificação geral'!$C125,"")</f>
        <v/>
      </c>
      <c r="DI132" s="255" t="str">
        <f>IF($DG132='Classificação geral'!$B125,'Classificação geral'!$D125,"")</f>
        <v/>
      </c>
      <c r="DJ132" s="255" t="str">
        <f>IF($DG132='Classificação geral'!$B125,'Classificação geral'!$H125,"")</f>
        <v/>
      </c>
      <c r="DK132" s="254" t="str">
        <f>IFERROR(IF(AND($DJ132="mas",'Classificação geral'!$I125=1),'Classificação geral'!I125,""),"")</f>
        <v/>
      </c>
      <c r="DL132" s="254" t="str">
        <f>IFERROR(IF(AND($DJ132="mas",'Classificação geral'!$I125=1),'Classificação geral'!AA125,""),"")</f>
        <v/>
      </c>
      <c r="DM132" s="254" t="str">
        <f>IFERROR(IF(AND($DJ132="mas",'Classificação geral'!$I125=1),'Classificação geral'!AC125,""),"")</f>
        <v/>
      </c>
      <c r="DN132" s="254" t="str">
        <f>IFERROR(IF(AND($DJ132="mas",'Classificação geral'!$I125=1),'Classificação geral'!AD125,""),"")</f>
        <v/>
      </c>
      <c r="DO132" s="254" t="str">
        <f>IFERROR(IF(AND($DJ132="mas",'Classificação geral'!$I125=1),'Classificação geral'!M125,""),"")</f>
        <v/>
      </c>
      <c r="DP132" s="254" t="str">
        <f>IFERROR(IF(AND($DJ132="mas",'Classificação geral'!$I125=1),'Classificação geral'!AH125,""),"")</f>
        <v/>
      </c>
      <c r="DQ132" s="256" t="str">
        <f>IFERROR(RANK(DP132,DP:DP,0)+ COUNTIF($DP$12:DP131,DP132),"")</f>
        <v/>
      </c>
      <c r="DS132" s="254" t="str">
        <f>IFERROR(IF(AND('Classificação geral'!$H125="fem",'Classificação geral'!$I125=2,'Classificação geral'!$G125="Tapete"),'Classificação geral'!$A125,""),"")</f>
        <v/>
      </c>
      <c r="DT132" s="254" t="str">
        <f>IFERROR(IF(AND('Classificação geral'!$H125="fem",'Classificação geral'!$I125=2,'Classificação geral'!$G125="Tapete"),'Classificação geral'!$B125,""),"")</f>
        <v/>
      </c>
      <c r="DU132" s="255" t="str">
        <f>IF($DT132='Classificação geral'!$B125,'Classificação geral'!$C125,"")</f>
        <v/>
      </c>
      <c r="DV132" s="255" t="str">
        <f>IF($DT132='Classificação geral'!$B125,'Classificação geral'!$D125,"")</f>
        <v/>
      </c>
      <c r="DW132" s="255" t="str">
        <f>IF($DT132='Classificação geral'!$B125,'Classificação geral'!$H125,"")</f>
        <v/>
      </c>
      <c r="DX132" s="254" t="str">
        <f>IFERROR(IF(AND($DW132="fem",'Classificação geral'!$I125=2),'Classificação geral'!I125,""),"")</f>
        <v/>
      </c>
      <c r="DY132" s="254" t="str">
        <f>IFERROR(IF(AND($DW132="fem",'Classificação geral'!$I125=2),'Classificação geral'!AA125,""),"")</f>
        <v/>
      </c>
      <c r="DZ132" s="254" t="str">
        <f>IFERROR(IF(AND($DW132="fem",'Classificação geral'!$I125=2),'Classificação geral'!AC125,""),"")</f>
        <v/>
      </c>
      <c r="EA132" s="254" t="str">
        <f>IFERROR(IF(AND($DW132="fem",'Classificação geral'!$I125=2),'Classificação geral'!AD125,""),"")</f>
        <v/>
      </c>
      <c r="EB132" s="254" t="str">
        <f>IFERROR(IF(AND($DW132="fem",'Classificação geral'!$I125=2),'Classificação geral'!M125,""),"")</f>
        <v/>
      </c>
      <c r="EC132" s="254" t="str">
        <f>IFERROR(IF(AND($DW132="fem",'Classificação geral'!$I125=2),'Classificação geral'!AH125,""),"")</f>
        <v/>
      </c>
      <c r="ED132" s="256" t="str">
        <f>IFERROR(RANK(EC132,EC:EC,0)+ COUNTIF(EC$12:$EC130,EC132),"")</f>
        <v/>
      </c>
      <c r="EE132" s="244"/>
      <c r="EF132" s="254" t="str">
        <f>IFERROR(IF(AND('Classificação geral'!$H125="mas",'Classificação geral'!$I125=2,'Classificação geral'!$G125="Tapete"),'Classificação geral'!$A125,""),"")</f>
        <v/>
      </c>
      <c r="EG132" s="254" t="str">
        <f>IFERROR(IF(AND('Classificação geral'!$H125="mas",'Classificação geral'!$I125=2,'Classificação geral'!$G125="Tapete"),'Classificação geral'!$B125,""),"")</f>
        <v/>
      </c>
      <c r="EH132" s="255" t="str">
        <f>IF($EG132='Classificação geral'!$B125,'Classificação geral'!$C125,"")</f>
        <v/>
      </c>
      <c r="EI132" s="255" t="str">
        <f>IF($EG132='Classificação geral'!$B125,'Classificação geral'!$D125,"")</f>
        <v/>
      </c>
      <c r="EJ132" s="255" t="str">
        <f>IF($EG132='Classificação geral'!$B125,'Classificação geral'!$H125,"")</f>
        <v/>
      </c>
      <c r="EK132" s="254" t="str">
        <f>IFERROR(IF(AND($EJ132="mas",'Classificação geral'!$I125=2),'Classificação geral'!I125,""),"")</f>
        <v/>
      </c>
      <c r="EL132" s="254" t="str">
        <f>IFERROR(IF(AND($EJ132="mas",'Classificação geral'!$I125=2),'Classificação geral'!AA125,""),"")</f>
        <v/>
      </c>
      <c r="EM132" s="254" t="str">
        <f>IFERROR(IF(AND($EJ132="mas",'Classificação geral'!$I125=2),'Classificação geral'!AC125,""),"")</f>
        <v/>
      </c>
      <c r="EN132" s="254" t="str">
        <f>IFERROR(IF(AND($EJ132="mas",'Classificação geral'!$I125=2),'Classificação geral'!AD125,""),"")</f>
        <v/>
      </c>
      <c r="EO132" s="254" t="str">
        <f>IFERROR(IF(AND($EJ132="mas",'Classificação geral'!$I125=2),'Classificação geral'!M125,""),"")</f>
        <v/>
      </c>
      <c r="EP132" s="254" t="str">
        <f>IFERROR(IF(AND($EJ132="mas",'Classificação geral'!$I125=2),'Classificação geral'!AH125,""),"")</f>
        <v/>
      </c>
      <c r="EQ132" s="256" t="str">
        <f>IFERROR(RANK(EP132,EP:EP,0)+ COUNTIF($EP$12:EP$12,EP132),"")</f>
        <v/>
      </c>
      <c r="ER132" s="244"/>
      <c r="ES132" s="254" t="str">
        <f>IFERROR(IF(AND('Classificação geral'!$H125="fem",'Classificação geral'!$I125=3,'Classificação geral'!$G125="Tapete"),'Classificação geral'!$A125,""),"")</f>
        <v/>
      </c>
      <c r="ET132" s="254" t="str">
        <f>IFERROR(IF(AND('Classificação geral'!$H125="fem",'Classificação geral'!$I125=3,'Classificação geral'!$G125="Tapete"),'Classificação geral'!$B125,""),"")</f>
        <v/>
      </c>
      <c r="EU132" s="255" t="str">
        <f>IF($ET132='Classificação geral'!$B125,'Classificação geral'!$C125,"")</f>
        <v/>
      </c>
      <c r="EV132" s="255" t="str">
        <f>IF($ET132='Classificação geral'!$B125,'Classificação geral'!$D125,"")</f>
        <v/>
      </c>
      <c r="EW132" s="255" t="str">
        <f>IF($ET132='Classificação geral'!$B125,'Classificação geral'!$H125,"")</f>
        <v/>
      </c>
      <c r="EX132" s="255" t="str">
        <f>IF($EW132='Classificação geral'!$H125,'Classificação geral'!$I125,"")</f>
        <v/>
      </c>
      <c r="EY132" s="255" t="str">
        <f>IF($EX132='Classificação geral'!$I125,'Classificação geral'!$AA125,"")</f>
        <v/>
      </c>
      <c r="EZ132" s="255" t="str">
        <f>IF($EX132='Classificação geral'!$I125,'Classificação geral'!$AC125,"")</f>
        <v/>
      </c>
      <c r="FA132" s="255" t="str">
        <f>IF($EX132='Classificação geral'!$I125,'Classificação geral'!$AD125,"")</f>
        <v/>
      </c>
      <c r="FB132" s="255" t="str">
        <f>IF($EX132='Classificação geral'!$I125,'Classificação geral'!$M125,"")</f>
        <v/>
      </c>
      <c r="FC132" s="255" t="str">
        <f>IF($EX132='Classificação geral'!$I125,'Classificação geral'!$AH125,"")</f>
        <v/>
      </c>
      <c r="FD132" s="256" t="str">
        <f>IFERROR(RANK(FC132,FC:FC,0)+ COUNTIF($FC$12:FC130,FC132),"")</f>
        <v/>
      </c>
      <c r="FE132" s="244"/>
      <c r="FF132" s="254" t="str">
        <f>IFERROR(IF(AND('Classificação geral'!$H125="mas",'Classificação geral'!$I125=3,'Classificação geral'!$G125="Tapete"),'Classificação geral'!$A125,""),"")</f>
        <v/>
      </c>
      <c r="FG132" s="254" t="str">
        <f>IFERROR(IF(AND('Classificação geral'!$H125="mas",'Classificação geral'!$I125=3,'Classificação geral'!$G125="Tapete"),'Classificação geral'!$B125,""),"")</f>
        <v/>
      </c>
      <c r="FH132" s="255" t="str">
        <f>IF($FG132='Classificação geral'!$B125,'Classificação geral'!$C125,"")</f>
        <v/>
      </c>
      <c r="FI132" s="255" t="str">
        <f>IF($FG132='Classificação geral'!$B125,'Classificação geral'!$D125,"")</f>
        <v/>
      </c>
      <c r="FJ132" s="255" t="str">
        <f>IF($FG132='Classificação geral'!$B125,'Classificação geral'!$H125,"")</f>
        <v/>
      </c>
      <c r="FK132" s="254" t="str">
        <f>IFERROR(IF(AND($FJ132="mas",'Classificação geral'!$I125=3),'Classificação geral'!I125,""),"")</f>
        <v/>
      </c>
      <c r="FL132" s="254" t="str">
        <f>IFERROR(IF(AND($FJ132="mas",'Classificação geral'!$I125=3),'Classificação geral'!AA125,""),"")</f>
        <v/>
      </c>
      <c r="FM132" s="254" t="str">
        <f>IFERROR(IF(AND($FJ132="mas",'Classificação geral'!$I125=3),'Classificação geral'!AC125,""),"")</f>
        <v/>
      </c>
      <c r="FN132" s="254" t="str">
        <f>IFERROR(IF(AND($FJ132="mas",'Classificação geral'!$I125=3),'Classificação geral'!AD125,""),"")</f>
        <v/>
      </c>
      <c r="FO132" s="254" t="str">
        <f>IFERROR(IF(AND($FJ132="mas",'Classificação geral'!$I125=3),'Classificação geral'!M125,""),"")</f>
        <v/>
      </c>
      <c r="FP132" s="254" t="str">
        <f>IFERROR(IF(AND($FJ132="mas",'Classificação geral'!$I125=3),'Classificação geral'!AH125,""),"")</f>
        <v/>
      </c>
      <c r="FQ132" s="256" t="str">
        <f>IFERROR(RANK(FP132,FP:FP,0)+ COUNTIF(FP$12:$FP130,FP132),"")</f>
        <v/>
      </c>
      <c r="FR132" s="234"/>
      <c r="FS132" s="234"/>
      <c r="FT132" s="234"/>
      <c r="FU132" s="234"/>
      <c r="FV132" s="234"/>
      <c r="FW132" s="234"/>
      <c r="FX132" s="234"/>
      <c r="FY132" s="234"/>
      <c r="FZ132" s="234"/>
    </row>
    <row r="133" spans="1:182" s="230" customFormat="1" ht="24.75" customHeight="1" x14ac:dyDescent="0.4">
      <c r="A133" s="221"/>
      <c r="B133" s="233"/>
      <c r="C133" s="232"/>
      <c r="D133" s="232"/>
      <c r="E133" s="232"/>
      <c r="F133" s="221"/>
      <c r="G133" s="221"/>
      <c r="H133" s="221"/>
      <c r="I133" s="221"/>
      <c r="J133" s="221"/>
      <c r="K133" s="221"/>
      <c r="L133" s="221"/>
      <c r="M133" s="221"/>
      <c r="N133" s="221"/>
      <c r="O133" s="221"/>
      <c r="P133" s="233"/>
      <c r="Q133" s="232"/>
      <c r="R133" s="232"/>
      <c r="S133" s="232"/>
      <c r="T133" s="221"/>
      <c r="U133" s="221"/>
      <c r="V133" s="221"/>
      <c r="W133" s="221"/>
      <c r="X133" s="221"/>
      <c r="Y133" s="221"/>
      <c r="Z133" s="221"/>
      <c r="AA133" s="221"/>
      <c r="AB133" s="221"/>
      <c r="AC133" s="221"/>
      <c r="AD133" s="221"/>
      <c r="AE133" s="232"/>
      <c r="AF133" s="232"/>
      <c r="AG133" s="233"/>
      <c r="AH133" s="221"/>
      <c r="AI133" s="221"/>
      <c r="AJ133" s="221"/>
      <c r="AK133" s="221"/>
      <c r="AL133" s="221"/>
      <c r="AM133" s="221"/>
      <c r="AN133" s="221"/>
      <c r="AO133" s="221"/>
      <c r="AP133" s="221"/>
      <c r="AQ133" s="221"/>
      <c r="AR133" s="221"/>
      <c r="AS133" s="232"/>
      <c r="AT133" s="232"/>
      <c r="AU133" s="233"/>
      <c r="AV133" s="221"/>
      <c r="AW133" s="221"/>
      <c r="AX133" s="221"/>
      <c r="AY133" s="221"/>
      <c r="AZ133" s="221"/>
      <c r="BA133" s="221"/>
      <c r="BB133" s="221"/>
      <c r="BC133" s="221"/>
      <c r="BD133" s="221"/>
      <c r="BE133" s="221"/>
      <c r="BF133" s="233"/>
      <c r="BG133" s="232"/>
      <c r="BH133" s="232"/>
      <c r="BI133" s="232"/>
      <c r="BJ133" s="221"/>
      <c r="BK133" s="221"/>
      <c r="BL133" s="221"/>
      <c r="BM133" s="221"/>
      <c r="BN133" s="221"/>
      <c r="BO133" s="221"/>
      <c r="BP133" s="221"/>
      <c r="BQ133" s="221"/>
      <c r="BR133" s="221"/>
      <c r="BS133" s="221"/>
      <c r="BT133" s="233"/>
      <c r="BU133" s="232"/>
      <c r="BV133" s="232"/>
      <c r="BW133" s="232"/>
      <c r="BX133" s="221"/>
      <c r="BY133" s="221"/>
      <c r="BZ133" s="221"/>
      <c r="CA133" s="221"/>
      <c r="CB133" s="221"/>
      <c r="CC133" s="221"/>
      <c r="CD133" s="221"/>
      <c r="CE133" s="221"/>
      <c r="CF133" s="221"/>
      <c r="CG133" s="221"/>
      <c r="CH133" s="221"/>
      <c r="CI133" s="221"/>
      <c r="CJ133" s="221"/>
      <c r="CK133" s="221"/>
      <c r="CL133" s="221"/>
      <c r="CM133" s="221"/>
      <c r="CN133" s="221"/>
      <c r="CO133" s="221"/>
      <c r="CP133" s="221"/>
      <c r="CQ133" s="221"/>
      <c r="CR133" s="221"/>
      <c r="CS133" s="254" t="str">
        <f>IFERROR(IF(AND('Classificação geral'!$H126="FEM",'Classificação geral'!$I126=1,'Classificação geral'!G126="Tapete"),'Classificação geral'!A126,""),"")</f>
        <v/>
      </c>
      <c r="CT133" s="254" t="str">
        <f>IFERROR(IF(AND('Classificação geral'!$H126="FEM",'Classificação geral'!$I126=1,'Classificação geral'!G126="Tapete"),'Classificação geral'!$B126,""),"")</f>
        <v/>
      </c>
      <c r="CU133" s="255" t="str">
        <f>IF($CT133='Classificação geral'!$B126,'Classificação geral'!$C126,"")</f>
        <v/>
      </c>
      <c r="CV133" s="255" t="str">
        <f>IF($CT133='Classificação geral'!$B126,'Classificação geral'!$D126,"")</f>
        <v/>
      </c>
      <c r="CW133" s="255" t="str">
        <f>IF($CT133='Classificação geral'!$B126,'Classificação geral'!$H126,"")</f>
        <v/>
      </c>
      <c r="CX133" s="255" t="str">
        <f>IF($CW133='Classificação geral'!$H126,'Classificação geral'!$I126,"")</f>
        <v/>
      </c>
      <c r="CY133" s="255" t="str">
        <f>IF($CX133='Classificação geral'!$I126,'Classificação geral'!$AA126,"")</f>
        <v/>
      </c>
      <c r="CZ133" s="255" t="str">
        <f>IF($CX133='Classificação geral'!$I126,'Classificação geral'!$AC126,"")</f>
        <v/>
      </c>
      <c r="DA133" s="255" t="str">
        <f>IF($CX133='Classificação geral'!$I126,'Classificação geral'!$AD126,"")</f>
        <v/>
      </c>
      <c r="DB133" s="255" t="str">
        <f>IF($CX133='Classificação geral'!$I126,'Classificação geral'!$M126,"")</f>
        <v/>
      </c>
      <c r="DC133" s="255" t="str">
        <f>IF($CX133='Classificação geral'!$I126,'Classificação geral'!$AH126,"")</f>
        <v/>
      </c>
      <c r="DD133" s="256" t="str">
        <f>IFERROR(RANK(DC133,DC:DC,0)+ COUNTIF($DC$12:DC132,DC133),"")</f>
        <v/>
      </c>
      <c r="DF133" s="254" t="str">
        <f>IFERROR(IF(AND('Classificação geral'!$H126="mas",'Classificação geral'!$I126=1,'Classificação geral'!$G126="Tapete"),'Classificação geral'!$A126,""),"")</f>
        <v/>
      </c>
      <c r="DG133" s="254" t="str">
        <f>IFERROR(IF(AND('Classificação geral'!$H126="mas",'Classificação geral'!$I126=1,'Classificação geral'!$G126="Tapete"),'Classificação geral'!$B126,""),"")</f>
        <v/>
      </c>
      <c r="DH133" s="255" t="str">
        <f>IF($DG133='Classificação geral'!$B126,'Classificação geral'!$C126,"")</f>
        <v/>
      </c>
      <c r="DI133" s="255" t="str">
        <f>IF($DG133='Classificação geral'!$B126,'Classificação geral'!$D126,"")</f>
        <v/>
      </c>
      <c r="DJ133" s="255" t="str">
        <f>IF($DG133='Classificação geral'!$B126,'Classificação geral'!$H126,"")</f>
        <v/>
      </c>
      <c r="DK133" s="254" t="str">
        <f>IFERROR(IF(AND($DJ133="mas",'Classificação geral'!$I126=1),'Classificação geral'!I126,""),"")</f>
        <v/>
      </c>
      <c r="DL133" s="254" t="str">
        <f>IFERROR(IF(AND($DJ133="mas",'Classificação geral'!$I126=1),'Classificação geral'!AA126,""),"")</f>
        <v/>
      </c>
      <c r="DM133" s="254" t="str">
        <f>IFERROR(IF(AND($DJ133="mas",'Classificação geral'!$I126=1),'Classificação geral'!AC126,""),"")</f>
        <v/>
      </c>
      <c r="DN133" s="254" t="str">
        <f>IFERROR(IF(AND($DJ133="mas",'Classificação geral'!$I126=1),'Classificação geral'!AD126,""),"")</f>
        <v/>
      </c>
      <c r="DO133" s="254" t="str">
        <f>IFERROR(IF(AND($DJ133="mas",'Classificação geral'!$I126=1),'Classificação geral'!M126,""),"")</f>
        <v/>
      </c>
      <c r="DP133" s="254" t="str">
        <f>IFERROR(IF(AND($DJ133="mas",'Classificação geral'!$I126=1),'Classificação geral'!AH126,""),"")</f>
        <v/>
      </c>
      <c r="DQ133" s="256" t="str">
        <f>IFERROR(RANK(DP133,DP:DP,0)+ COUNTIF($DP$12:DP132,DP133),"")</f>
        <v/>
      </c>
      <c r="DS133" s="254" t="str">
        <f>IFERROR(IF(AND('Classificação geral'!$H126="fem",'Classificação geral'!$I126=2,'Classificação geral'!$G126="Tapete"),'Classificação geral'!$A126,""),"")</f>
        <v/>
      </c>
      <c r="DT133" s="254" t="str">
        <f>IFERROR(IF(AND('Classificação geral'!$H126="fem",'Classificação geral'!$I126=2,'Classificação geral'!$G126="Tapete"),'Classificação geral'!$B126,""),"")</f>
        <v/>
      </c>
      <c r="DU133" s="255" t="str">
        <f>IF($DT133='Classificação geral'!$B126,'Classificação geral'!$C126,"")</f>
        <v/>
      </c>
      <c r="DV133" s="255" t="str">
        <f>IF($DT133='Classificação geral'!$B126,'Classificação geral'!$D126,"")</f>
        <v/>
      </c>
      <c r="DW133" s="255" t="str">
        <f>IF($DT133='Classificação geral'!$B126,'Classificação geral'!$H126,"")</f>
        <v/>
      </c>
      <c r="DX133" s="254" t="str">
        <f>IFERROR(IF(AND($DW133="fem",'Classificação geral'!$I126=2),'Classificação geral'!I126,""),"")</f>
        <v/>
      </c>
      <c r="DY133" s="254" t="str">
        <f>IFERROR(IF(AND($DW133="fem",'Classificação geral'!$I126=2),'Classificação geral'!AA126,""),"")</f>
        <v/>
      </c>
      <c r="DZ133" s="254" t="str">
        <f>IFERROR(IF(AND($DW133="fem",'Classificação geral'!$I126=2),'Classificação geral'!AC126,""),"")</f>
        <v/>
      </c>
      <c r="EA133" s="254" t="str">
        <f>IFERROR(IF(AND($DW133="fem",'Classificação geral'!$I126=2),'Classificação geral'!AD126,""),"")</f>
        <v/>
      </c>
      <c r="EB133" s="254" t="str">
        <f>IFERROR(IF(AND($DW133="fem",'Classificação geral'!$I126=2),'Classificação geral'!M126,""),"")</f>
        <v/>
      </c>
      <c r="EC133" s="254" t="str">
        <f>IFERROR(IF(AND($DW133="fem",'Classificação geral'!$I126=2),'Classificação geral'!AH126,""),"")</f>
        <v/>
      </c>
      <c r="ED133" s="256" t="str">
        <f>IFERROR(RANK(EC133,EC:EC,0)+ COUNTIF(EC$12:$EC131,EC133),"")</f>
        <v/>
      </c>
      <c r="EE133" s="244"/>
      <c r="EF133" s="254" t="str">
        <f>IFERROR(IF(AND('Classificação geral'!$H126="mas",'Classificação geral'!$I126=2,'Classificação geral'!$G126="Tapete"),'Classificação geral'!$A126,""),"")</f>
        <v/>
      </c>
      <c r="EG133" s="254" t="str">
        <f>IFERROR(IF(AND('Classificação geral'!$H126="mas",'Classificação geral'!$I126=2,'Classificação geral'!$G126="Tapete"),'Classificação geral'!$B126,""),"")</f>
        <v/>
      </c>
      <c r="EH133" s="255" t="str">
        <f>IF($EG133='Classificação geral'!$B126,'Classificação geral'!$C126,"")</f>
        <v/>
      </c>
      <c r="EI133" s="255" t="str">
        <f>IF($EG133='Classificação geral'!$B126,'Classificação geral'!$D126,"")</f>
        <v/>
      </c>
      <c r="EJ133" s="255" t="str">
        <f>IF($EG133='Classificação geral'!$B126,'Classificação geral'!$H126,"")</f>
        <v/>
      </c>
      <c r="EK133" s="254" t="str">
        <f>IFERROR(IF(AND($EJ133="mas",'Classificação geral'!$I126=2),'Classificação geral'!I126,""),"")</f>
        <v/>
      </c>
      <c r="EL133" s="254" t="str">
        <f>IFERROR(IF(AND($EJ133="mas",'Classificação geral'!$I126=2),'Classificação geral'!AA126,""),"")</f>
        <v/>
      </c>
      <c r="EM133" s="254" t="str">
        <f>IFERROR(IF(AND($EJ133="mas",'Classificação geral'!$I126=2),'Classificação geral'!AC126,""),"")</f>
        <v/>
      </c>
      <c r="EN133" s="254" t="str">
        <f>IFERROR(IF(AND($EJ133="mas",'Classificação geral'!$I126=2),'Classificação geral'!AD126,""),"")</f>
        <v/>
      </c>
      <c r="EO133" s="254" t="str">
        <f>IFERROR(IF(AND($EJ133="mas",'Classificação geral'!$I126=2),'Classificação geral'!M126,""),"")</f>
        <v/>
      </c>
      <c r="EP133" s="254" t="str">
        <f>IFERROR(IF(AND($EJ133="mas",'Classificação geral'!$I126=2),'Classificação geral'!AH126,""),"")</f>
        <v/>
      </c>
      <c r="EQ133" s="256" t="str">
        <f>IFERROR(RANK(EP133,EP:EP,0)+ COUNTIF($EP$12:EP$12,EP133),"")</f>
        <v/>
      </c>
      <c r="ER133" s="244"/>
      <c r="ES133" s="254" t="str">
        <f>IFERROR(IF(AND('Classificação geral'!$H126="fem",'Classificação geral'!$I126=3,'Classificação geral'!$G126="Tapete"),'Classificação geral'!$A126,""),"")</f>
        <v/>
      </c>
      <c r="ET133" s="254" t="str">
        <f>IFERROR(IF(AND('Classificação geral'!$H126="fem",'Classificação geral'!$I126=3,'Classificação geral'!$G126="Tapete"),'Classificação geral'!$B126,""),"")</f>
        <v/>
      </c>
      <c r="EU133" s="255" t="str">
        <f>IF($ET133='Classificação geral'!$B126,'Classificação geral'!$C126,"")</f>
        <v/>
      </c>
      <c r="EV133" s="255" t="str">
        <f>IF($ET133='Classificação geral'!$B126,'Classificação geral'!$D126,"")</f>
        <v/>
      </c>
      <c r="EW133" s="255" t="str">
        <f>IF($ET133='Classificação geral'!$B126,'Classificação geral'!$H126,"")</f>
        <v/>
      </c>
      <c r="EX133" s="255" t="str">
        <f>IF($EW133='Classificação geral'!$H126,'Classificação geral'!$I126,"")</f>
        <v/>
      </c>
      <c r="EY133" s="255" t="str">
        <f>IF($EX133='Classificação geral'!$I126,'Classificação geral'!$AA126,"")</f>
        <v/>
      </c>
      <c r="EZ133" s="255" t="str">
        <f>IF($EX133='Classificação geral'!$I126,'Classificação geral'!$AC126,"")</f>
        <v/>
      </c>
      <c r="FA133" s="255" t="str">
        <f>IF($EX133='Classificação geral'!$I126,'Classificação geral'!$AD126,"")</f>
        <v/>
      </c>
      <c r="FB133" s="255" t="str">
        <f>IF($EX133='Classificação geral'!$I126,'Classificação geral'!$M126,"")</f>
        <v/>
      </c>
      <c r="FC133" s="255" t="str">
        <f>IF($EX133='Classificação geral'!$I126,'Classificação geral'!$AH126,"")</f>
        <v/>
      </c>
      <c r="FD133" s="256" t="str">
        <f>IFERROR(RANK(FC133,FC:FC,0)+ COUNTIF($FC$12:FC131,FC133),"")</f>
        <v/>
      </c>
      <c r="FE133" s="244"/>
      <c r="FF133" s="254" t="str">
        <f>IFERROR(IF(AND('Classificação geral'!$H126="mas",'Classificação geral'!$I126=3,'Classificação geral'!$G126="Tapete"),'Classificação geral'!$A126,""),"")</f>
        <v/>
      </c>
      <c r="FG133" s="254" t="str">
        <f>IFERROR(IF(AND('Classificação geral'!$H126="mas",'Classificação geral'!$I126=3,'Classificação geral'!$G126="Tapete"),'Classificação geral'!$B126,""),"")</f>
        <v/>
      </c>
      <c r="FH133" s="255" t="str">
        <f>IF($FG133='Classificação geral'!$B126,'Classificação geral'!$C126,"")</f>
        <v/>
      </c>
      <c r="FI133" s="255" t="str">
        <f>IF($FG133='Classificação geral'!$B126,'Classificação geral'!$D126,"")</f>
        <v/>
      </c>
      <c r="FJ133" s="255" t="str">
        <f>IF($FG133='Classificação geral'!$B126,'Classificação geral'!$H126,"")</f>
        <v/>
      </c>
      <c r="FK133" s="254" t="str">
        <f>IFERROR(IF(AND($FJ133="mas",'Classificação geral'!$I126=3),'Classificação geral'!I126,""),"")</f>
        <v/>
      </c>
      <c r="FL133" s="254" t="str">
        <f>IFERROR(IF(AND($FJ133="mas",'Classificação geral'!$I126=3),'Classificação geral'!AA126,""),"")</f>
        <v/>
      </c>
      <c r="FM133" s="254" t="str">
        <f>IFERROR(IF(AND($FJ133="mas",'Classificação geral'!$I126=3),'Classificação geral'!AC126,""),"")</f>
        <v/>
      </c>
      <c r="FN133" s="254" t="str">
        <f>IFERROR(IF(AND($FJ133="mas",'Classificação geral'!$I126=3),'Classificação geral'!AD126,""),"")</f>
        <v/>
      </c>
      <c r="FO133" s="254" t="str">
        <f>IFERROR(IF(AND($FJ133="mas",'Classificação geral'!$I126=3),'Classificação geral'!M126,""),"")</f>
        <v/>
      </c>
      <c r="FP133" s="254" t="str">
        <f>IFERROR(IF(AND($FJ133="mas",'Classificação geral'!$I126=3),'Classificação geral'!AH126,""),"")</f>
        <v/>
      </c>
      <c r="FQ133" s="256" t="str">
        <f>IFERROR(RANK(FP133,FP:FP,0)+ COUNTIF(FP$12:$FP131,FP133),"")</f>
        <v/>
      </c>
      <c r="FR133" s="234"/>
      <c r="FS133" s="234"/>
      <c r="FT133" s="234"/>
      <c r="FU133" s="234"/>
      <c r="FV133" s="234"/>
      <c r="FW133" s="234"/>
      <c r="FX133" s="234"/>
      <c r="FY133" s="234"/>
      <c r="FZ133" s="234"/>
    </row>
    <row r="134" spans="1:182" ht="24.75" customHeight="1" x14ac:dyDescent="0.4">
      <c r="A134" s="21"/>
      <c r="B134" s="236"/>
      <c r="C134" s="235"/>
      <c r="D134" s="235"/>
      <c r="E134" s="235"/>
      <c r="F134" s="21"/>
      <c r="G134" s="21"/>
      <c r="H134" s="21"/>
      <c r="I134" s="21"/>
      <c r="J134" s="21"/>
      <c r="K134" s="21"/>
      <c r="L134" s="21"/>
      <c r="M134" s="21"/>
      <c r="N134" s="21"/>
      <c r="O134" s="21"/>
      <c r="P134" s="236"/>
      <c r="Q134" s="235"/>
      <c r="R134" s="235"/>
      <c r="S134" s="235"/>
      <c r="T134" s="21"/>
      <c r="U134" s="21"/>
      <c r="V134" s="21"/>
      <c r="W134" s="21"/>
      <c r="X134" s="21"/>
      <c r="Y134" s="21"/>
      <c r="Z134" s="21"/>
      <c r="AA134" s="21"/>
      <c r="AB134" s="21"/>
      <c r="AC134" s="21"/>
      <c r="AD134" s="21"/>
      <c r="AE134" s="235"/>
      <c r="AF134" s="235"/>
      <c r="AG134" s="236"/>
      <c r="AH134" s="21"/>
      <c r="AI134" s="21"/>
      <c r="AJ134" s="21"/>
      <c r="AK134" s="21"/>
      <c r="AL134" s="21"/>
      <c r="AM134" s="21"/>
      <c r="AN134" s="21"/>
      <c r="AO134" s="21"/>
      <c r="AP134" s="21"/>
      <c r="AQ134" s="21"/>
      <c r="AR134" s="21"/>
      <c r="AS134" s="235"/>
      <c r="AT134" s="235"/>
      <c r="AU134" s="236"/>
      <c r="AV134" s="21"/>
      <c r="AW134" s="21"/>
      <c r="AX134" s="21"/>
      <c r="AY134" s="21"/>
      <c r="AZ134" s="21"/>
      <c r="BA134" s="21"/>
      <c r="BB134" s="21"/>
      <c r="BC134" s="21"/>
      <c r="BD134" s="21"/>
      <c r="BE134" s="21"/>
      <c r="BF134" s="236"/>
      <c r="BG134" s="235"/>
      <c r="BH134" s="235"/>
      <c r="BI134" s="235"/>
      <c r="BJ134" s="21"/>
      <c r="BK134" s="21"/>
      <c r="BL134" s="21"/>
      <c r="BM134" s="21"/>
      <c r="BN134" s="21"/>
      <c r="BO134" s="21"/>
      <c r="BP134" s="21"/>
      <c r="BQ134" s="21"/>
      <c r="BR134" s="21"/>
      <c r="BS134" s="21"/>
      <c r="BT134" s="236"/>
      <c r="BU134" s="235"/>
      <c r="BV134" s="235"/>
      <c r="BW134" s="235"/>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54" t="str">
        <f>IFERROR(IF(AND('Classificação geral'!$H127="FEM",'Classificação geral'!$I127=1,'Classificação geral'!G127="Tapete"),'Classificação geral'!A127,""),"")</f>
        <v/>
      </c>
      <c r="CT134" s="254" t="str">
        <f>IFERROR(IF(AND('Classificação geral'!$H127="FEM",'Classificação geral'!$I127=1,'Classificação geral'!G127="Tapete"),'Classificação geral'!$B127,""),"")</f>
        <v/>
      </c>
      <c r="CU134" s="255" t="str">
        <f>IF($CT134='Classificação geral'!$B127,'Classificação geral'!$C127,"")</f>
        <v/>
      </c>
      <c r="CV134" s="255" t="str">
        <f>IF($CT134='Classificação geral'!$B127,'Classificação geral'!$D127,"")</f>
        <v/>
      </c>
      <c r="CW134" s="255" t="str">
        <f>IF($CT134='Classificação geral'!$B127,'Classificação geral'!$H127,"")</f>
        <v/>
      </c>
      <c r="CX134" s="255" t="str">
        <f>IF($CW134='Classificação geral'!$H127,'Classificação geral'!$I127,"")</f>
        <v/>
      </c>
      <c r="CY134" s="255" t="str">
        <f>IF($CX134='Classificação geral'!$I127,'Classificação geral'!$AA127,"")</f>
        <v/>
      </c>
      <c r="CZ134" s="255" t="str">
        <f>IF($CX134='Classificação geral'!$I127,'Classificação geral'!$AC127,"")</f>
        <v/>
      </c>
      <c r="DA134" s="255" t="str">
        <f>IF($CX134='Classificação geral'!$I127,'Classificação geral'!$AD127,"")</f>
        <v/>
      </c>
      <c r="DB134" s="255" t="str">
        <f>IF($CX134='Classificação geral'!$I127,'Classificação geral'!$M127,"")</f>
        <v/>
      </c>
      <c r="DC134" s="255" t="str">
        <f>IF($CX134='Classificação geral'!$I127,'Classificação geral'!$AH127,"")</f>
        <v/>
      </c>
      <c r="DD134" s="256" t="str">
        <f>IFERROR(RANK(DC134,DC:DC,0)+ COUNTIF($DC$12:DC133,DC134),"")</f>
        <v/>
      </c>
      <c r="DE134" s="230"/>
      <c r="DF134" s="254" t="str">
        <f>IFERROR(IF(AND('Classificação geral'!$H127="mas",'Classificação geral'!$I127=1,'Classificação geral'!$G127="Tapete"),'Classificação geral'!$A127,""),"")</f>
        <v/>
      </c>
      <c r="DG134" s="254" t="str">
        <f>IFERROR(IF(AND('Classificação geral'!$H127="mas",'Classificação geral'!$I127=1,'Classificação geral'!$G127="Tapete"),'Classificação geral'!$B127,""),"")</f>
        <v/>
      </c>
      <c r="DH134" s="255" t="str">
        <f>IF($DG134='Classificação geral'!$B127,'Classificação geral'!$C127,"")</f>
        <v/>
      </c>
      <c r="DI134" s="255" t="str">
        <f>IF($DG134='Classificação geral'!$B127,'Classificação geral'!$D127,"")</f>
        <v/>
      </c>
      <c r="DJ134" s="255" t="str">
        <f>IF($DG134='Classificação geral'!$B127,'Classificação geral'!$H127,"")</f>
        <v/>
      </c>
      <c r="DK134" s="254" t="str">
        <f>IFERROR(IF(AND($DJ134="mas",'Classificação geral'!$I127=1),'Classificação geral'!I127,""),"")</f>
        <v/>
      </c>
      <c r="DL134" s="254" t="str">
        <f>IFERROR(IF(AND($DJ134="mas",'Classificação geral'!$I127=1),'Classificação geral'!AA127,""),"")</f>
        <v/>
      </c>
      <c r="DM134" s="254" t="str">
        <f>IFERROR(IF(AND($DJ134="mas",'Classificação geral'!$I127=1),'Classificação geral'!AC127,""),"")</f>
        <v/>
      </c>
      <c r="DN134" s="254" t="str">
        <f>IFERROR(IF(AND($DJ134="mas",'Classificação geral'!$I127=1),'Classificação geral'!AD127,""),"")</f>
        <v/>
      </c>
      <c r="DO134" s="254" t="str">
        <f>IFERROR(IF(AND($DJ134="mas",'Classificação geral'!$I127=1),'Classificação geral'!M127,""),"")</f>
        <v/>
      </c>
      <c r="DP134" s="254" t="str">
        <f>IFERROR(IF(AND($DJ134="mas",'Classificação geral'!$I127=1),'Classificação geral'!AH127,""),"")</f>
        <v/>
      </c>
      <c r="DQ134" s="256" t="str">
        <f>IFERROR(RANK(DP134,DP:DP,0)+ COUNTIF($DP$12:DP133,DP134),"")</f>
        <v/>
      </c>
      <c r="DR134" s="230"/>
      <c r="DS134" s="254" t="str">
        <f>IFERROR(IF(AND('Classificação geral'!$H127="fem",'Classificação geral'!$I127=2,'Classificação geral'!$G127="Tapete"),'Classificação geral'!$A127,""),"")</f>
        <v/>
      </c>
      <c r="DT134" s="254" t="str">
        <f>IFERROR(IF(AND('Classificação geral'!$H127="fem",'Classificação geral'!$I127=2,'Classificação geral'!$G127="Tapete"),'Classificação geral'!$B127,""),"")</f>
        <v/>
      </c>
      <c r="DU134" s="255" t="str">
        <f>IF($DT134='Classificação geral'!$B127,'Classificação geral'!$C127,"")</f>
        <v/>
      </c>
      <c r="DV134" s="255" t="str">
        <f>IF($DT134='Classificação geral'!$B127,'Classificação geral'!$D127,"")</f>
        <v/>
      </c>
      <c r="DW134" s="255" t="str">
        <f>IF($DT134='Classificação geral'!$B127,'Classificação geral'!$H127,"")</f>
        <v/>
      </c>
      <c r="DX134" s="254" t="str">
        <f>IFERROR(IF(AND($DW134="fem",'Classificação geral'!$I127=2),'Classificação geral'!I127,""),"")</f>
        <v/>
      </c>
      <c r="DY134" s="254" t="str">
        <f>IFERROR(IF(AND($DW134="fem",'Classificação geral'!$I127=2),'Classificação geral'!AA127,""),"")</f>
        <v/>
      </c>
      <c r="DZ134" s="254" t="str">
        <f>IFERROR(IF(AND($DW134="fem",'Classificação geral'!$I127=2),'Classificação geral'!AC127,""),"")</f>
        <v/>
      </c>
      <c r="EA134" s="254" t="str">
        <f>IFERROR(IF(AND($DW134="fem",'Classificação geral'!$I127=2),'Classificação geral'!AD127,""),"")</f>
        <v/>
      </c>
      <c r="EB134" s="254" t="str">
        <f>IFERROR(IF(AND($DW134="fem",'Classificação geral'!$I127=2),'Classificação geral'!M127,""),"")</f>
        <v/>
      </c>
      <c r="EC134" s="254" t="str">
        <f>IFERROR(IF(AND($DW134="fem",'Classificação geral'!$I127=2),'Classificação geral'!AH127,""),"")</f>
        <v/>
      </c>
      <c r="ED134" s="256" t="str">
        <f>IFERROR(RANK(EC134,EC:EC,0)+ COUNTIF(EC$12:$EC132,EC134),"")</f>
        <v/>
      </c>
      <c r="EE134" s="244"/>
      <c r="EF134" s="254" t="str">
        <f>IFERROR(IF(AND('Classificação geral'!$H127="mas",'Classificação geral'!$I127=2,'Classificação geral'!$G127="Tapete"),'Classificação geral'!$A127,""),"")</f>
        <v/>
      </c>
      <c r="EG134" s="254" t="str">
        <f>IFERROR(IF(AND('Classificação geral'!$H127="mas",'Classificação geral'!$I127=2,'Classificação geral'!$G127="Tapete"),'Classificação geral'!$B127,""),"")</f>
        <v/>
      </c>
      <c r="EH134" s="255" t="str">
        <f>IF($EG134='Classificação geral'!$B127,'Classificação geral'!$C127,"")</f>
        <v/>
      </c>
      <c r="EI134" s="255" t="str">
        <f>IF($EG134='Classificação geral'!$B127,'Classificação geral'!$D127,"")</f>
        <v/>
      </c>
      <c r="EJ134" s="255" t="str">
        <f>IF($EG134='Classificação geral'!$B127,'Classificação geral'!$H127,"")</f>
        <v/>
      </c>
      <c r="EK134" s="254" t="str">
        <f>IFERROR(IF(AND($EJ134="mas",'Classificação geral'!$I127=2),'Classificação geral'!I127,""),"")</f>
        <v/>
      </c>
      <c r="EL134" s="254" t="str">
        <f>IFERROR(IF(AND($EJ134="mas",'Classificação geral'!$I127=2),'Classificação geral'!AA127,""),"")</f>
        <v/>
      </c>
      <c r="EM134" s="254" t="str">
        <f>IFERROR(IF(AND($EJ134="mas",'Classificação geral'!$I127=2),'Classificação geral'!AC127,""),"")</f>
        <v/>
      </c>
      <c r="EN134" s="254" t="str">
        <f>IFERROR(IF(AND($EJ134="mas",'Classificação geral'!$I127=2),'Classificação geral'!AD127,""),"")</f>
        <v/>
      </c>
      <c r="EO134" s="254" t="str">
        <f>IFERROR(IF(AND($EJ134="mas",'Classificação geral'!$I127=2),'Classificação geral'!M127,""),"")</f>
        <v/>
      </c>
      <c r="EP134" s="254" t="str">
        <f>IFERROR(IF(AND($EJ134="mas",'Classificação geral'!$I127=2),'Classificação geral'!AH127,""),"")</f>
        <v/>
      </c>
      <c r="EQ134" s="256" t="str">
        <f>IFERROR(RANK(EP134,EP:EP,0)+ COUNTIF($EP$12:EP$12,EP134),"")</f>
        <v/>
      </c>
      <c r="ER134" s="244"/>
      <c r="ES134" s="254" t="str">
        <f>IFERROR(IF(AND('Classificação geral'!$H127="fem",'Classificação geral'!$I127=3,'Classificação geral'!$G127="Tapete"),'Classificação geral'!$A127,""),"")</f>
        <v/>
      </c>
      <c r="ET134" s="254" t="str">
        <f>IFERROR(IF(AND('Classificação geral'!$H127="fem",'Classificação geral'!$I127=3,'Classificação geral'!$G127="Tapete"),'Classificação geral'!$B127,""),"")</f>
        <v/>
      </c>
      <c r="EU134" s="255" t="str">
        <f>IF($ET134='Classificação geral'!$B127,'Classificação geral'!$C127,"")</f>
        <v/>
      </c>
      <c r="EV134" s="255" t="str">
        <f>IF($ET134='Classificação geral'!$B127,'Classificação geral'!$D127,"")</f>
        <v/>
      </c>
      <c r="EW134" s="255" t="str">
        <f>IF($ET134='Classificação geral'!$B127,'Classificação geral'!$H127,"")</f>
        <v/>
      </c>
      <c r="EX134" s="255" t="str">
        <f>IF($EW134='Classificação geral'!$H127,'Classificação geral'!$I127,"")</f>
        <v/>
      </c>
      <c r="EY134" s="255" t="str">
        <f>IF($EX134='Classificação geral'!$I127,'Classificação geral'!$AA127,"")</f>
        <v/>
      </c>
      <c r="EZ134" s="255" t="str">
        <f>IF($EX134='Classificação geral'!$I127,'Classificação geral'!$AC127,"")</f>
        <v/>
      </c>
      <c r="FA134" s="255" t="str">
        <f>IF($EX134='Classificação geral'!$I127,'Classificação geral'!$AD127,"")</f>
        <v/>
      </c>
      <c r="FB134" s="255" t="str">
        <f>IF($EX134='Classificação geral'!$I127,'Classificação geral'!$M127,"")</f>
        <v/>
      </c>
      <c r="FC134" s="255" t="str">
        <f>IF($EX134='Classificação geral'!$I127,'Classificação geral'!$AH127,"")</f>
        <v/>
      </c>
      <c r="FD134" s="256" t="str">
        <f>IFERROR(RANK(FC134,FC:FC,0)+ COUNTIF($FC$12:FC132,FC134),"")</f>
        <v/>
      </c>
      <c r="FE134" s="244"/>
      <c r="FF134" s="254" t="str">
        <f>IFERROR(IF(AND('Classificação geral'!$H127="mas",'Classificação geral'!$I127=3,'Classificação geral'!$G127="Tapete"),'Classificação geral'!$A127,""),"")</f>
        <v/>
      </c>
      <c r="FG134" s="254" t="str">
        <f>IFERROR(IF(AND('Classificação geral'!$H127="mas",'Classificação geral'!$I127=3,'Classificação geral'!$G127="Tapete"),'Classificação geral'!$B127,""),"")</f>
        <v/>
      </c>
      <c r="FH134" s="255" t="str">
        <f>IF($FG134='Classificação geral'!$B127,'Classificação geral'!$C127,"")</f>
        <v/>
      </c>
      <c r="FI134" s="255" t="str">
        <f>IF($FG134='Classificação geral'!$B127,'Classificação geral'!$D127,"")</f>
        <v/>
      </c>
      <c r="FJ134" s="255" t="str">
        <f>IF($FG134='Classificação geral'!$B127,'Classificação geral'!$H127,"")</f>
        <v/>
      </c>
      <c r="FK134" s="254" t="str">
        <f>IFERROR(IF(AND($FJ134="mas",'Classificação geral'!$I127=3),'Classificação geral'!I127,""),"")</f>
        <v/>
      </c>
      <c r="FL134" s="254" t="str">
        <f>IFERROR(IF(AND($FJ134="mas",'Classificação geral'!$I127=3),'Classificação geral'!AA127,""),"")</f>
        <v/>
      </c>
      <c r="FM134" s="254" t="str">
        <f>IFERROR(IF(AND($FJ134="mas",'Classificação geral'!$I127=3),'Classificação geral'!AC127,""),"")</f>
        <v/>
      </c>
      <c r="FN134" s="254" t="str">
        <f>IFERROR(IF(AND($FJ134="mas",'Classificação geral'!$I127=3),'Classificação geral'!AD127,""),"")</f>
        <v/>
      </c>
      <c r="FO134" s="254" t="str">
        <f>IFERROR(IF(AND($FJ134="mas",'Classificação geral'!$I127=3),'Classificação geral'!M127,""),"")</f>
        <v/>
      </c>
      <c r="FP134" s="254" t="str">
        <f>IFERROR(IF(AND($FJ134="mas",'Classificação geral'!$I127=3),'Classificação geral'!AH127,""),"")</f>
        <v/>
      </c>
      <c r="FQ134" s="256" t="str">
        <f>IFERROR(RANK(FP134,FP:FP,0)+ COUNTIF(FP$12:$FP132,FP134),"")</f>
        <v/>
      </c>
      <c r="FR134" s="240"/>
      <c r="FS134" s="240"/>
      <c r="FT134" s="240"/>
      <c r="FU134" s="240"/>
      <c r="FV134" s="240"/>
      <c r="FW134" s="240"/>
      <c r="FX134" s="240"/>
      <c r="FY134" s="240"/>
      <c r="FZ134" s="240"/>
    </row>
    <row r="135" spans="1:182" ht="24.75" customHeight="1" x14ac:dyDescent="0.4">
      <c r="A135" s="21"/>
      <c r="B135" s="236"/>
      <c r="C135" s="235"/>
      <c r="D135" s="235"/>
      <c r="E135" s="235"/>
      <c r="F135" s="21"/>
      <c r="G135" s="21"/>
      <c r="H135" s="21"/>
      <c r="I135" s="21"/>
      <c r="J135" s="21"/>
      <c r="K135" s="21"/>
      <c r="L135" s="21"/>
      <c r="M135" s="21"/>
      <c r="N135" s="21"/>
      <c r="O135" s="21"/>
      <c r="P135" s="236"/>
      <c r="Q135" s="235"/>
      <c r="R135" s="235"/>
      <c r="S135" s="235"/>
      <c r="T135" s="21"/>
      <c r="U135" s="21"/>
      <c r="V135" s="21"/>
      <c r="W135" s="21"/>
      <c r="X135" s="21"/>
      <c r="Y135" s="21"/>
      <c r="Z135" s="21"/>
      <c r="AA135" s="21"/>
      <c r="AB135" s="21"/>
      <c r="AC135" s="21"/>
      <c r="AD135" s="21"/>
      <c r="AE135" s="235"/>
      <c r="AF135" s="235"/>
      <c r="AG135" s="236"/>
      <c r="AH135" s="21"/>
      <c r="AI135" s="21"/>
      <c r="AJ135" s="21"/>
      <c r="AK135" s="21"/>
      <c r="AL135" s="21"/>
      <c r="AM135" s="21"/>
      <c r="AN135" s="21"/>
      <c r="AO135" s="21"/>
      <c r="AP135" s="21"/>
      <c r="AQ135" s="21"/>
      <c r="AR135" s="21"/>
      <c r="AS135" s="235"/>
      <c r="AT135" s="235"/>
      <c r="AU135" s="236"/>
      <c r="AV135" s="21"/>
      <c r="AW135" s="21"/>
      <c r="AX135" s="21"/>
      <c r="AY135" s="21"/>
      <c r="AZ135" s="21"/>
      <c r="BA135" s="21"/>
      <c r="BB135" s="21"/>
      <c r="BC135" s="21"/>
      <c r="BD135" s="21"/>
      <c r="BE135" s="21"/>
      <c r="BF135" s="236"/>
      <c r="BG135" s="235"/>
      <c r="BH135" s="235"/>
      <c r="BI135" s="235"/>
      <c r="BJ135" s="21"/>
      <c r="BK135" s="21"/>
      <c r="BL135" s="21"/>
      <c r="BM135" s="21"/>
      <c r="BN135" s="21"/>
      <c r="BO135" s="21"/>
      <c r="BP135" s="21"/>
      <c r="BQ135" s="21"/>
      <c r="BR135" s="21"/>
      <c r="BS135" s="21"/>
      <c r="BT135" s="236"/>
      <c r="BU135" s="235"/>
      <c r="BV135" s="235"/>
      <c r="BW135" s="235"/>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54" t="str">
        <f>IFERROR(IF(AND('Classificação geral'!$H128="FEM",'Classificação geral'!$I128=1,'Classificação geral'!G128="Tapete"),'Classificação geral'!A128,""),"")</f>
        <v/>
      </c>
      <c r="CT135" s="254" t="str">
        <f>IFERROR(IF(AND('Classificação geral'!$H128="FEM",'Classificação geral'!$I128=1,'Classificação geral'!G128="Tapete"),'Classificação geral'!$B128,""),"")</f>
        <v/>
      </c>
      <c r="CU135" s="255" t="str">
        <f>IF($CT135='Classificação geral'!$B128,'Classificação geral'!$C128,"")</f>
        <v/>
      </c>
      <c r="CV135" s="255" t="str">
        <f>IF($CT135='Classificação geral'!$B128,'Classificação geral'!$D128,"")</f>
        <v/>
      </c>
      <c r="CW135" s="255" t="str">
        <f>IF($CT135='Classificação geral'!$B128,'Classificação geral'!$H128,"")</f>
        <v/>
      </c>
      <c r="CX135" s="255" t="str">
        <f>IF($CW135='Classificação geral'!$H128,'Classificação geral'!$I128,"")</f>
        <v/>
      </c>
      <c r="CY135" s="255" t="str">
        <f>IF($CX135='Classificação geral'!$I128,'Classificação geral'!$AA128,"")</f>
        <v/>
      </c>
      <c r="CZ135" s="255" t="str">
        <f>IF($CX135='Classificação geral'!$I128,'Classificação geral'!$AC128,"")</f>
        <v/>
      </c>
      <c r="DA135" s="255" t="str">
        <f>IF($CX135='Classificação geral'!$I128,'Classificação geral'!$AD128,"")</f>
        <v/>
      </c>
      <c r="DB135" s="255" t="str">
        <f>IF($CX135='Classificação geral'!$I128,'Classificação geral'!$M128,"")</f>
        <v/>
      </c>
      <c r="DC135" s="255" t="str">
        <f>IF($CX135='Classificação geral'!$I128,'Classificação geral'!$AH128,"")</f>
        <v/>
      </c>
      <c r="DD135" s="256" t="str">
        <f>IFERROR(RANK(DC135,DC:DC,0)+ COUNTIF($DC$12:DC134,DC135),"")</f>
        <v/>
      </c>
      <c r="DE135" s="230"/>
      <c r="DF135" s="254" t="str">
        <f>IFERROR(IF(AND('Classificação geral'!$H128="mas",'Classificação geral'!$I128=1,'Classificação geral'!$G128="Tapete"),'Classificação geral'!$A128,""),"")</f>
        <v/>
      </c>
      <c r="DG135" s="254" t="str">
        <f>IFERROR(IF(AND('Classificação geral'!$H128="mas",'Classificação geral'!$I128=1,'Classificação geral'!$G128="Tapete"),'Classificação geral'!$B128,""),"")</f>
        <v/>
      </c>
      <c r="DH135" s="255" t="str">
        <f>IF($DG135='Classificação geral'!$B128,'Classificação geral'!$C128,"")</f>
        <v/>
      </c>
      <c r="DI135" s="255" t="str">
        <f>IF($DG135='Classificação geral'!$B128,'Classificação geral'!$D128,"")</f>
        <v/>
      </c>
      <c r="DJ135" s="255" t="str">
        <f>IF($DG135='Classificação geral'!$B128,'Classificação geral'!$H128,"")</f>
        <v/>
      </c>
      <c r="DK135" s="254" t="str">
        <f>IFERROR(IF(AND($DJ135="mas",'Classificação geral'!$I128=1),'Classificação geral'!I128,""),"")</f>
        <v/>
      </c>
      <c r="DL135" s="254" t="str">
        <f>IFERROR(IF(AND($DJ135="mas",'Classificação geral'!$I128=1),'Classificação geral'!AA128,""),"")</f>
        <v/>
      </c>
      <c r="DM135" s="254" t="str">
        <f>IFERROR(IF(AND($DJ135="mas",'Classificação geral'!$I128=1),'Classificação geral'!AC128,""),"")</f>
        <v/>
      </c>
      <c r="DN135" s="254" t="str">
        <f>IFERROR(IF(AND($DJ135="mas",'Classificação geral'!$I128=1),'Classificação geral'!AD128,""),"")</f>
        <v/>
      </c>
      <c r="DO135" s="254" t="str">
        <f>IFERROR(IF(AND($DJ135="mas",'Classificação geral'!$I128=1),'Classificação geral'!M128,""),"")</f>
        <v/>
      </c>
      <c r="DP135" s="254" t="str">
        <f>IFERROR(IF(AND($DJ135="mas",'Classificação geral'!$I128=1),'Classificação geral'!AH128,""),"")</f>
        <v/>
      </c>
      <c r="DQ135" s="256" t="str">
        <f>IFERROR(RANK(DP135,DP:DP,0)+ COUNTIF($DP$12:DP134,DP135),"")</f>
        <v/>
      </c>
      <c r="DR135" s="230"/>
      <c r="DS135" s="254" t="str">
        <f>IFERROR(IF(AND('Classificação geral'!$H128="fem",'Classificação geral'!$I128=2,'Classificação geral'!$G128="Tapete"),'Classificação geral'!$A128,""),"")</f>
        <v/>
      </c>
      <c r="DT135" s="254" t="str">
        <f>IFERROR(IF(AND('Classificação geral'!$H128="fem",'Classificação geral'!$I128=2,'Classificação geral'!$G128="Tapete"),'Classificação geral'!$B128,""),"")</f>
        <v/>
      </c>
      <c r="DU135" s="255" t="str">
        <f>IF($DT135='Classificação geral'!$B128,'Classificação geral'!$C128,"")</f>
        <v/>
      </c>
      <c r="DV135" s="255" t="str">
        <f>IF($DT135='Classificação geral'!$B128,'Classificação geral'!$D128,"")</f>
        <v/>
      </c>
      <c r="DW135" s="255" t="str">
        <f>IF($DT135='Classificação geral'!$B128,'Classificação geral'!$H128,"")</f>
        <v/>
      </c>
      <c r="DX135" s="254" t="str">
        <f>IFERROR(IF(AND($DW135="fem",'Classificação geral'!$I128=2),'Classificação geral'!I128,""),"")</f>
        <v/>
      </c>
      <c r="DY135" s="254" t="str">
        <f>IFERROR(IF(AND($DW135="fem",'Classificação geral'!$I128=2),'Classificação geral'!AA128,""),"")</f>
        <v/>
      </c>
      <c r="DZ135" s="254" t="str">
        <f>IFERROR(IF(AND($DW135="fem",'Classificação geral'!$I128=2),'Classificação geral'!AC128,""),"")</f>
        <v/>
      </c>
      <c r="EA135" s="254" t="str">
        <f>IFERROR(IF(AND($DW135="fem",'Classificação geral'!$I128=2),'Classificação geral'!AD128,""),"")</f>
        <v/>
      </c>
      <c r="EB135" s="254" t="str">
        <f>IFERROR(IF(AND($DW135="fem",'Classificação geral'!$I128=2),'Classificação geral'!M128,""),"")</f>
        <v/>
      </c>
      <c r="EC135" s="254" t="str">
        <f>IFERROR(IF(AND($DW135="fem",'Classificação geral'!$I128=2),'Classificação geral'!AH128,""),"")</f>
        <v/>
      </c>
      <c r="ED135" s="256" t="str">
        <f>IFERROR(RANK(EC135,EC:EC,0)+ COUNTIF(EC$12:$EC133,EC135),"")</f>
        <v/>
      </c>
      <c r="EE135" s="244"/>
      <c r="EF135" s="254" t="str">
        <f>IFERROR(IF(AND('Classificação geral'!$H128="mas",'Classificação geral'!$I128=2,'Classificação geral'!$G128="Tapete"),'Classificação geral'!$A128,""),"")</f>
        <v/>
      </c>
      <c r="EG135" s="254" t="str">
        <f>IFERROR(IF(AND('Classificação geral'!$H128="mas",'Classificação geral'!$I128=2,'Classificação geral'!$G128="Tapete"),'Classificação geral'!$B128,""),"")</f>
        <v/>
      </c>
      <c r="EH135" s="255" t="str">
        <f>IF($EG135='Classificação geral'!$B128,'Classificação geral'!$C128,"")</f>
        <v/>
      </c>
      <c r="EI135" s="255" t="str">
        <f>IF($EG135='Classificação geral'!$B128,'Classificação geral'!$D128,"")</f>
        <v/>
      </c>
      <c r="EJ135" s="255" t="str">
        <f>IF($EG135='Classificação geral'!$B128,'Classificação geral'!$H128,"")</f>
        <v/>
      </c>
      <c r="EK135" s="254" t="str">
        <f>IFERROR(IF(AND($EJ135="mas",'Classificação geral'!$I128=2),'Classificação geral'!I128,""),"")</f>
        <v/>
      </c>
      <c r="EL135" s="254" t="str">
        <f>IFERROR(IF(AND($EJ135="mas",'Classificação geral'!$I128=2),'Classificação geral'!AA128,""),"")</f>
        <v/>
      </c>
      <c r="EM135" s="254" t="str">
        <f>IFERROR(IF(AND($EJ135="mas",'Classificação geral'!$I128=2),'Classificação geral'!AC128,""),"")</f>
        <v/>
      </c>
      <c r="EN135" s="254" t="str">
        <f>IFERROR(IF(AND($EJ135="mas",'Classificação geral'!$I128=2),'Classificação geral'!AD128,""),"")</f>
        <v/>
      </c>
      <c r="EO135" s="254" t="str">
        <f>IFERROR(IF(AND($EJ135="mas",'Classificação geral'!$I128=2),'Classificação geral'!M128,""),"")</f>
        <v/>
      </c>
      <c r="EP135" s="254" t="str">
        <f>IFERROR(IF(AND($EJ135="mas",'Classificação geral'!$I128=2),'Classificação geral'!AH128,""),"")</f>
        <v/>
      </c>
      <c r="EQ135" s="256" t="str">
        <f>IFERROR(RANK(EP135,EP:EP,0)+ COUNTIF($EP$12:EP$12,EP135),"")</f>
        <v/>
      </c>
      <c r="ER135" s="244"/>
      <c r="ES135" s="254" t="str">
        <f>IFERROR(IF(AND('Classificação geral'!$H128="fem",'Classificação geral'!$I128=3,'Classificação geral'!$G128="Tapete"),'Classificação geral'!$A128,""),"")</f>
        <v/>
      </c>
      <c r="ET135" s="254" t="str">
        <f>IFERROR(IF(AND('Classificação geral'!$H128="fem",'Classificação geral'!$I128=3,'Classificação geral'!$G128="Tapete"),'Classificação geral'!$B128,""),"")</f>
        <v/>
      </c>
      <c r="EU135" s="255" t="str">
        <f>IF($ET135='Classificação geral'!$B128,'Classificação geral'!$C128,"")</f>
        <v/>
      </c>
      <c r="EV135" s="255" t="str">
        <f>IF($ET135='Classificação geral'!$B128,'Classificação geral'!$D128,"")</f>
        <v/>
      </c>
      <c r="EW135" s="255" t="str">
        <f>IF($ET135='Classificação geral'!$B128,'Classificação geral'!$H128,"")</f>
        <v/>
      </c>
      <c r="EX135" s="255" t="str">
        <f>IF($EW135='Classificação geral'!$H128,'Classificação geral'!$I128,"")</f>
        <v/>
      </c>
      <c r="EY135" s="255" t="str">
        <f>IF($EX135='Classificação geral'!$I128,'Classificação geral'!$AA128,"")</f>
        <v/>
      </c>
      <c r="EZ135" s="255" t="str">
        <f>IF($EX135='Classificação geral'!$I128,'Classificação geral'!$AC128,"")</f>
        <v/>
      </c>
      <c r="FA135" s="255" t="str">
        <f>IF($EX135='Classificação geral'!$I128,'Classificação geral'!$AD128,"")</f>
        <v/>
      </c>
      <c r="FB135" s="255" t="str">
        <f>IF($EX135='Classificação geral'!$I128,'Classificação geral'!$M128,"")</f>
        <v/>
      </c>
      <c r="FC135" s="255" t="str">
        <f>IF($EX135='Classificação geral'!$I128,'Classificação geral'!$AH128,"")</f>
        <v/>
      </c>
      <c r="FD135" s="256" t="str">
        <f>IFERROR(RANK(FC135,FC:FC,0)+ COUNTIF($FC$12:FC133,FC135),"")</f>
        <v/>
      </c>
      <c r="FE135" s="244"/>
      <c r="FF135" s="254" t="str">
        <f>IFERROR(IF(AND('Classificação geral'!$H128="mas",'Classificação geral'!$I128=3,'Classificação geral'!$G128="Tapete"),'Classificação geral'!$A128,""),"")</f>
        <v/>
      </c>
      <c r="FG135" s="254" t="str">
        <f>IFERROR(IF(AND('Classificação geral'!$H128="mas",'Classificação geral'!$I128=3,'Classificação geral'!$G128="Tapete"),'Classificação geral'!$B128,""),"")</f>
        <v/>
      </c>
      <c r="FH135" s="255" t="str">
        <f>IF($FG135='Classificação geral'!$B128,'Classificação geral'!$C128,"")</f>
        <v/>
      </c>
      <c r="FI135" s="255" t="str">
        <f>IF($FG135='Classificação geral'!$B128,'Classificação geral'!$D128,"")</f>
        <v/>
      </c>
      <c r="FJ135" s="255" t="str">
        <f>IF($FG135='Classificação geral'!$B128,'Classificação geral'!$H128,"")</f>
        <v/>
      </c>
      <c r="FK135" s="254" t="str">
        <f>IFERROR(IF(AND($FJ135="mas",'Classificação geral'!$I128=3),'Classificação geral'!I128,""),"")</f>
        <v/>
      </c>
      <c r="FL135" s="254" t="str">
        <f>IFERROR(IF(AND($FJ135="mas",'Classificação geral'!$I128=3),'Classificação geral'!AA128,""),"")</f>
        <v/>
      </c>
      <c r="FM135" s="254" t="str">
        <f>IFERROR(IF(AND($FJ135="mas",'Classificação geral'!$I128=3),'Classificação geral'!AC128,""),"")</f>
        <v/>
      </c>
      <c r="FN135" s="254" t="str">
        <f>IFERROR(IF(AND($FJ135="mas",'Classificação geral'!$I128=3),'Classificação geral'!AD128,""),"")</f>
        <v/>
      </c>
      <c r="FO135" s="254" t="str">
        <f>IFERROR(IF(AND($FJ135="mas",'Classificação geral'!$I128=3),'Classificação geral'!M128,""),"")</f>
        <v/>
      </c>
      <c r="FP135" s="254" t="str">
        <f>IFERROR(IF(AND($FJ135="mas",'Classificação geral'!$I128=3),'Classificação geral'!AH128,""),"")</f>
        <v/>
      </c>
      <c r="FQ135" s="256" t="str">
        <f>IFERROR(RANK(FP135,FP:FP,0)+ COUNTIF(FP$12:$FP133,FP135),"")</f>
        <v/>
      </c>
      <c r="FR135" s="240"/>
      <c r="FS135" s="240"/>
      <c r="FT135" s="240"/>
      <c r="FU135" s="240"/>
      <c r="FV135" s="240"/>
      <c r="FW135" s="240"/>
      <c r="FX135" s="240"/>
      <c r="FY135" s="240"/>
      <c r="FZ135" s="240"/>
    </row>
    <row r="136" spans="1:182" ht="24.75" customHeight="1" x14ac:dyDescent="0.4">
      <c r="A136" s="21"/>
      <c r="B136" s="236"/>
      <c r="C136" s="235"/>
      <c r="D136" s="235"/>
      <c r="E136" s="235"/>
      <c r="F136" s="21"/>
      <c r="G136" s="21"/>
      <c r="H136" s="21"/>
      <c r="I136" s="21"/>
      <c r="J136" s="21"/>
      <c r="K136" s="21"/>
      <c r="L136" s="21"/>
      <c r="M136" s="21"/>
      <c r="N136" s="21"/>
      <c r="O136" s="21"/>
      <c r="P136" s="236"/>
      <c r="Q136" s="235"/>
      <c r="R136" s="235"/>
      <c r="S136" s="235"/>
      <c r="T136" s="21"/>
      <c r="U136" s="21"/>
      <c r="V136" s="21"/>
      <c r="W136" s="21"/>
      <c r="X136" s="21"/>
      <c r="Y136" s="21"/>
      <c r="Z136" s="21"/>
      <c r="AA136" s="21"/>
      <c r="AB136" s="21"/>
      <c r="AC136" s="21"/>
      <c r="AD136" s="21"/>
      <c r="AE136" s="235"/>
      <c r="AF136" s="235"/>
      <c r="AG136" s="236"/>
      <c r="AH136" s="21"/>
      <c r="AI136" s="21"/>
      <c r="AJ136" s="21"/>
      <c r="AK136" s="21"/>
      <c r="AL136" s="21"/>
      <c r="AM136" s="21"/>
      <c r="AN136" s="21"/>
      <c r="AO136" s="21"/>
      <c r="AP136" s="21"/>
      <c r="AQ136" s="21"/>
      <c r="AR136" s="21"/>
      <c r="AS136" s="235"/>
      <c r="AT136" s="235"/>
      <c r="AU136" s="236"/>
      <c r="AV136" s="21"/>
      <c r="AW136" s="21"/>
      <c r="AX136" s="21"/>
      <c r="AY136" s="21"/>
      <c r="AZ136" s="21"/>
      <c r="BA136" s="21"/>
      <c r="BB136" s="21"/>
      <c r="BC136" s="21"/>
      <c r="BD136" s="21"/>
      <c r="BE136" s="21"/>
      <c r="BF136" s="236"/>
      <c r="BG136" s="235"/>
      <c r="BH136" s="235"/>
      <c r="BI136" s="235"/>
      <c r="BJ136" s="21"/>
      <c r="BK136" s="21"/>
      <c r="BL136" s="21"/>
      <c r="BM136" s="21"/>
      <c r="BN136" s="21"/>
      <c r="BO136" s="21"/>
      <c r="BP136" s="21"/>
      <c r="BQ136" s="21"/>
      <c r="BR136" s="21"/>
      <c r="BS136" s="21"/>
      <c r="BT136" s="236"/>
      <c r="BU136" s="235"/>
      <c r="BV136" s="235"/>
      <c r="BW136" s="235"/>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54" t="str">
        <f>IFERROR(IF(AND('Classificação geral'!$H129="FEM",'Classificação geral'!$I129=1,'Classificação geral'!G129="Tapete"),'Classificação geral'!A129,""),"")</f>
        <v/>
      </c>
      <c r="CT136" s="254" t="str">
        <f>IFERROR(IF(AND('Classificação geral'!$H129="FEM",'Classificação geral'!$I129=1,'Classificação geral'!G129="Tapete"),'Classificação geral'!$B129,""),"")</f>
        <v/>
      </c>
      <c r="CU136" s="255" t="str">
        <f>IF($CT136='Classificação geral'!$B129,'Classificação geral'!$C129,"")</f>
        <v/>
      </c>
      <c r="CV136" s="255" t="str">
        <f>IF($CT136='Classificação geral'!$B129,'Classificação geral'!$D129,"")</f>
        <v/>
      </c>
      <c r="CW136" s="255" t="str">
        <f>IF($CT136='Classificação geral'!$B129,'Classificação geral'!$H129,"")</f>
        <v/>
      </c>
      <c r="CX136" s="255" t="str">
        <f>IF($CW136='Classificação geral'!$H129,'Classificação geral'!$I129,"")</f>
        <v/>
      </c>
      <c r="CY136" s="255" t="str">
        <f>IF($CX136='Classificação geral'!$I129,'Classificação geral'!$AA129,"")</f>
        <v/>
      </c>
      <c r="CZ136" s="255" t="str">
        <f>IF($CX136='Classificação geral'!$I129,'Classificação geral'!$AC129,"")</f>
        <v/>
      </c>
      <c r="DA136" s="255" t="str">
        <f>IF($CX136='Classificação geral'!$I129,'Classificação geral'!$AD129,"")</f>
        <v/>
      </c>
      <c r="DB136" s="255" t="str">
        <f>IF($CX136='Classificação geral'!$I129,'Classificação geral'!$M129,"")</f>
        <v/>
      </c>
      <c r="DC136" s="255" t="str">
        <f>IF($CX136='Classificação geral'!$I129,'Classificação geral'!$AH129,"")</f>
        <v/>
      </c>
      <c r="DD136" s="256" t="str">
        <f>IFERROR(RANK(DC136,DC:DC,0)+ COUNTIF($DC$12:DC135,DC136),"")</f>
        <v/>
      </c>
      <c r="DE136" s="230"/>
      <c r="DF136" s="254" t="str">
        <f>IFERROR(IF(AND('Classificação geral'!$H129="mas",'Classificação geral'!$I129=1,'Classificação geral'!$G129="Tapete"),'Classificação geral'!$A129,""),"")</f>
        <v/>
      </c>
      <c r="DG136" s="254" t="str">
        <f>IFERROR(IF(AND('Classificação geral'!$H129="mas",'Classificação geral'!$I129=1,'Classificação geral'!$G129="Tapete"),'Classificação geral'!$B129,""),"")</f>
        <v/>
      </c>
      <c r="DH136" s="255" t="str">
        <f>IF($DG136='Classificação geral'!$B129,'Classificação geral'!$C129,"")</f>
        <v/>
      </c>
      <c r="DI136" s="255" t="str">
        <f>IF($DG136='Classificação geral'!$B129,'Classificação geral'!$D129,"")</f>
        <v/>
      </c>
      <c r="DJ136" s="255" t="str">
        <f>IF($DG136='Classificação geral'!$B129,'Classificação geral'!$H129,"")</f>
        <v/>
      </c>
      <c r="DK136" s="254" t="str">
        <f>IFERROR(IF(AND($DJ136="mas",'Classificação geral'!$I129=1),'Classificação geral'!I129,""),"")</f>
        <v/>
      </c>
      <c r="DL136" s="254" t="str">
        <f>IFERROR(IF(AND($DJ136="mas",'Classificação geral'!$I129=1),'Classificação geral'!AA129,""),"")</f>
        <v/>
      </c>
      <c r="DM136" s="254" t="str">
        <f>IFERROR(IF(AND($DJ136="mas",'Classificação geral'!$I129=1),'Classificação geral'!AC129,""),"")</f>
        <v/>
      </c>
      <c r="DN136" s="254" t="str">
        <f>IFERROR(IF(AND($DJ136="mas",'Classificação geral'!$I129=1),'Classificação geral'!AD129,""),"")</f>
        <v/>
      </c>
      <c r="DO136" s="254" t="str">
        <f>IFERROR(IF(AND($DJ136="mas",'Classificação geral'!$I129=1),'Classificação geral'!M129,""),"")</f>
        <v/>
      </c>
      <c r="DP136" s="254" t="str">
        <f>IFERROR(IF(AND($DJ136="mas",'Classificação geral'!$I129=1),'Classificação geral'!AH129,""),"")</f>
        <v/>
      </c>
      <c r="DQ136" s="256" t="str">
        <f>IFERROR(RANK(DP136,DP:DP,0)+ COUNTIF($DP$12:DP135,DP136),"")</f>
        <v/>
      </c>
      <c r="DR136" s="230"/>
      <c r="DS136" s="254" t="str">
        <f>IFERROR(IF(AND('Classificação geral'!$H129="fem",'Classificação geral'!$I129=2,'Classificação geral'!$G129="Tapete"),'Classificação geral'!$A129,""),"")</f>
        <v/>
      </c>
      <c r="DT136" s="254" t="str">
        <f>IFERROR(IF(AND('Classificação geral'!$H129="fem",'Classificação geral'!$I129=2,'Classificação geral'!$G129="Tapete"),'Classificação geral'!$B129,""),"")</f>
        <v/>
      </c>
      <c r="DU136" s="255" t="str">
        <f>IF($DT136='Classificação geral'!$B129,'Classificação geral'!$C129,"")</f>
        <v/>
      </c>
      <c r="DV136" s="255" t="str">
        <f>IF($DT136='Classificação geral'!$B129,'Classificação geral'!$D129,"")</f>
        <v/>
      </c>
      <c r="DW136" s="255" t="str">
        <f>IF($DT136='Classificação geral'!$B129,'Classificação geral'!$H129,"")</f>
        <v/>
      </c>
      <c r="DX136" s="254" t="str">
        <f>IFERROR(IF(AND($DW136="fem",'Classificação geral'!$I129=2),'Classificação geral'!I129,""),"")</f>
        <v/>
      </c>
      <c r="DY136" s="254" t="str">
        <f>IFERROR(IF(AND($DW136="fem",'Classificação geral'!$I129=2),'Classificação geral'!AA129,""),"")</f>
        <v/>
      </c>
      <c r="DZ136" s="254" t="str">
        <f>IFERROR(IF(AND($DW136="fem",'Classificação geral'!$I129=2),'Classificação geral'!AC129,""),"")</f>
        <v/>
      </c>
      <c r="EA136" s="254" t="str">
        <f>IFERROR(IF(AND($DW136="fem",'Classificação geral'!$I129=2),'Classificação geral'!AD129,""),"")</f>
        <v/>
      </c>
      <c r="EB136" s="254" t="str">
        <f>IFERROR(IF(AND($DW136="fem",'Classificação geral'!$I129=2),'Classificação geral'!M129,""),"")</f>
        <v/>
      </c>
      <c r="EC136" s="254" t="str">
        <f>IFERROR(IF(AND($DW136="fem",'Classificação geral'!$I129=2),'Classificação geral'!AH129,""),"")</f>
        <v/>
      </c>
      <c r="ED136" s="256" t="str">
        <f>IFERROR(RANK(EC136,EC:EC,0)+ COUNTIF(EC$12:$EC134,EC136),"")</f>
        <v/>
      </c>
      <c r="EE136" s="244"/>
      <c r="EF136" s="254" t="str">
        <f>IFERROR(IF(AND('Classificação geral'!$H129="mas",'Classificação geral'!$I129=2,'Classificação geral'!$G129="Tapete"),'Classificação geral'!$A129,""),"")</f>
        <v/>
      </c>
      <c r="EG136" s="254" t="str">
        <f>IFERROR(IF(AND('Classificação geral'!$H129="mas",'Classificação geral'!$I129=2,'Classificação geral'!$G129="Tapete"),'Classificação geral'!$B129,""),"")</f>
        <v/>
      </c>
      <c r="EH136" s="255" t="str">
        <f>IF($EG136='Classificação geral'!$B129,'Classificação geral'!$C129,"")</f>
        <v/>
      </c>
      <c r="EI136" s="255" t="str">
        <f>IF($EG136='Classificação geral'!$B129,'Classificação geral'!$D129,"")</f>
        <v/>
      </c>
      <c r="EJ136" s="255" t="str">
        <f>IF($EG136='Classificação geral'!$B129,'Classificação geral'!$H129,"")</f>
        <v/>
      </c>
      <c r="EK136" s="254" t="str">
        <f>IFERROR(IF(AND($EJ136="mas",'Classificação geral'!$I129=2),'Classificação geral'!I129,""),"")</f>
        <v/>
      </c>
      <c r="EL136" s="254" t="str">
        <f>IFERROR(IF(AND($EJ136="mas",'Classificação geral'!$I129=2),'Classificação geral'!AA129,""),"")</f>
        <v/>
      </c>
      <c r="EM136" s="254" t="str">
        <f>IFERROR(IF(AND($EJ136="mas",'Classificação geral'!$I129=2),'Classificação geral'!AC129,""),"")</f>
        <v/>
      </c>
      <c r="EN136" s="254" t="str">
        <f>IFERROR(IF(AND($EJ136="mas",'Classificação geral'!$I129=2),'Classificação geral'!AD129,""),"")</f>
        <v/>
      </c>
      <c r="EO136" s="254" t="str">
        <f>IFERROR(IF(AND($EJ136="mas",'Classificação geral'!$I129=2),'Classificação geral'!M129,""),"")</f>
        <v/>
      </c>
      <c r="EP136" s="254" t="str">
        <f>IFERROR(IF(AND($EJ136="mas",'Classificação geral'!$I129=2),'Classificação geral'!AH129,""),"")</f>
        <v/>
      </c>
      <c r="EQ136" s="256" t="str">
        <f>IFERROR(RANK(EP136,EP:EP,0)+ COUNTIF($EP$12:EP$12,EP136),"")</f>
        <v/>
      </c>
      <c r="ER136" s="244"/>
      <c r="ES136" s="254" t="str">
        <f>IFERROR(IF(AND('Classificação geral'!$H129="fem",'Classificação geral'!$I129=3,'Classificação geral'!$G129="Tapete"),'Classificação geral'!$A129,""),"")</f>
        <v/>
      </c>
      <c r="ET136" s="254" t="str">
        <f>IFERROR(IF(AND('Classificação geral'!$H129="fem",'Classificação geral'!$I129=3,'Classificação geral'!$G129="Tapete"),'Classificação geral'!$B129,""),"")</f>
        <v/>
      </c>
      <c r="EU136" s="255" t="str">
        <f>IF($ET136='Classificação geral'!$B129,'Classificação geral'!$C129,"")</f>
        <v/>
      </c>
      <c r="EV136" s="255" t="str">
        <f>IF($ET136='Classificação geral'!$B129,'Classificação geral'!$D129,"")</f>
        <v/>
      </c>
      <c r="EW136" s="255" t="str">
        <f>IF($ET136='Classificação geral'!$B129,'Classificação geral'!$H129,"")</f>
        <v/>
      </c>
      <c r="EX136" s="255" t="str">
        <f>IF($EW136='Classificação geral'!$H129,'Classificação geral'!$I129,"")</f>
        <v/>
      </c>
      <c r="EY136" s="255" t="str">
        <f>IF($EX136='Classificação geral'!$I129,'Classificação geral'!$AA129,"")</f>
        <v/>
      </c>
      <c r="EZ136" s="255" t="str">
        <f>IF($EX136='Classificação geral'!$I129,'Classificação geral'!$AC129,"")</f>
        <v/>
      </c>
      <c r="FA136" s="255" t="str">
        <f>IF($EX136='Classificação geral'!$I129,'Classificação geral'!$AD129,"")</f>
        <v/>
      </c>
      <c r="FB136" s="255" t="str">
        <f>IF($EX136='Classificação geral'!$I129,'Classificação geral'!$M129,"")</f>
        <v/>
      </c>
      <c r="FC136" s="255" t="str">
        <f>IF($EX136='Classificação geral'!$I129,'Classificação geral'!$AH129,"")</f>
        <v/>
      </c>
      <c r="FD136" s="256" t="str">
        <f>IFERROR(RANK(FC136,FC:FC,0)+ COUNTIF($FC$12:FC134,FC136),"")</f>
        <v/>
      </c>
      <c r="FE136" s="244"/>
      <c r="FF136" s="254" t="str">
        <f>IFERROR(IF(AND('Classificação geral'!$H129="mas",'Classificação geral'!$I129=3,'Classificação geral'!$G129="Tapete"),'Classificação geral'!$A129,""),"")</f>
        <v/>
      </c>
      <c r="FG136" s="254" t="str">
        <f>IFERROR(IF(AND('Classificação geral'!$H129="mas",'Classificação geral'!$I129=3,'Classificação geral'!$G129="Tapete"),'Classificação geral'!$B129,""),"")</f>
        <v/>
      </c>
      <c r="FH136" s="255" t="str">
        <f>IF($FG136='Classificação geral'!$B129,'Classificação geral'!$C129,"")</f>
        <v/>
      </c>
      <c r="FI136" s="255" t="str">
        <f>IF($FG136='Classificação geral'!$B129,'Classificação geral'!$D129,"")</f>
        <v/>
      </c>
      <c r="FJ136" s="255" t="str">
        <f>IF($FG136='Classificação geral'!$B129,'Classificação geral'!$H129,"")</f>
        <v/>
      </c>
      <c r="FK136" s="254" t="str">
        <f>IFERROR(IF(AND($FJ136="mas",'Classificação geral'!$I129=3),'Classificação geral'!I129,""),"")</f>
        <v/>
      </c>
      <c r="FL136" s="254" t="str">
        <f>IFERROR(IF(AND($FJ136="mas",'Classificação geral'!$I129=3),'Classificação geral'!AA129,""),"")</f>
        <v/>
      </c>
      <c r="FM136" s="254" t="str">
        <f>IFERROR(IF(AND($FJ136="mas",'Classificação geral'!$I129=3),'Classificação geral'!AC129,""),"")</f>
        <v/>
      </c>
      <c r="FN136" s="254" t="str">
        <f>IFERROR(IF(AND($FJ136="mas",'Classificação geral'!$I129=3),'Classificação geral'!AD129,""),"")</f>
        <v/>
      </c>
      <c r="FO136" s="254" t="str">
        <f>IFERROR(IF(AND($FJ136="mas",'Classificação geral'!$I129=3),'Classificação geral'!M129,""),"")</f>
        <v/>
      </c>
      <c r="FP136" s="254" t="str">
        <f>IFERROR(IF(AND($FJ136="mas",'Classificação geral'!$I129=3),'Classificação geral'!AH129,""),"")</f>
        <v/>
      </c>
      <c r="FQ136" s="256" t="str">
        <f>IFERROR(RANK(FP136,FP:FP,0)+ COUNTIF(FP$12:$FP134,FP136),"")</f>
        <v/>
      </c>
      <c r="FR136" s="240"/>
      <c r="FS136" s="240"/>
      <c r="FT136" s="240"/>
      <c r="FU136" s="240"/>
      <c r="FV136" s="240"/>
      <c r="FW136" s="240"/>
      <c r="FX136" s="240"/>
      <c r="FY136" s="240"/>
      <c r="FZ136" s="240"/>
    </row>
    <row r="137" spans="1:182" ht="24.75" customHeight="1" x14ac:dyDescent="0.4">
      <c r="A137" s="21"/>
      <c r="B137" s="236"/>
      <c r="C137" s="235"/>
      <c r="D137" s="235"/>
      <c r="E137" s="235"/>
      <c r="F137" s="21"/>
      <c r="G137" s="21"/>
      <c r="H137" s="21"/>
      <c r="I137" s="21"/>
      <c r="J137" s="21"/>
      <c r="K137" s="21"/>
      <c r="L137" s="21"/>
      <c r="M137" s="21"/>
      <c r="N137" s="21"/>
      <c r="O137" s="21"/>
      <c r="P137" s="236"/>
      <c r="Q137" s="235"/>
      <c r="R137" s="235"/>
      <c r="S137" s="235"/>
      <c r="T137" s="21"/>
      <c r="U137" s="21"/>
      <c r="V137" s="21"/>
      <c r="W137" s="21"/>
      <c r="X137" s="21"/>
      <c r="Y137" s="21"/>
      <c r="Z137" s="21"/>
      <c r="AA137" s="21"/>
      <c r="AB137" s="21"/>
      <c r="AC137" s="21"/>
      <c r="AD137" s="21"/>
      <c r="AE137" s="235"/>
      <c r="AF137" s="235"/>
      <c r="AG137" s="236"/>
      <c r="AH137" s="21"/>
      <c r="AI137" s="21"/>
      <c r="AJ137" s="21"/>
      <c r="AK137" s="21"/>
      <c r="AL137" s="21"/>
      <c r="AM137" s="21"/>
      <c r="AN137" s="21"/>
      <c r="AO137" s="21"/>
      <c r="AP137" s="21"/>
      <c r="AQ137" s="21"/>
      <c r="AR137" s="21"/>
      <c r="AS137" s="235"/>
      <c r="AT137" s="235"/>
      <c r="AU137" s="236"/>
      <c r="AV137" s="21"/>
      <c r="AW137" s="21"/>
      <c r="AX137" s="21"/>
      <c r="AY137" s="21"/>
      <c r="AZ137" s="21"/>
      <c r="BA137" s="21"/>
      <c r="BB137" s="21"/>
      <c r="BC137" s="21"/>
      <c r="BD137" s="21"/>
      <c r="BE137" s="21"/>
      <c r="BF137" s="236"/>
      <c r="BG137" s="235"/>
      <c r="BH137" s="235"/>
      <c r="BI137" s="235"/>
      <c r="BJ137" s="21"/>
      <c r="BK137" s="21"/>
      <c r="BL137" s="21"/>
      <c r="BM137" s="21"/>
      <c r="BN137" s="21"/>
      <c r="BO137" s="21"/>
      <c r="BP137" s="21"/>
      <c r="BQ137" s="21"/>
      <c r="BR137" s="21"/>
      <c r="BS137" s="21"/>
      <c r="BT137" s="236"/>
      <c r="BU137" s="235"/>
      <c r="BV137" s="235"/>
      <c r="BW137" s="235"/>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54" t="str">
        <f>IFERROR(IF(AND('Classificação geral'!$H130="FEM",'Classificação geral'!$I130=1,'Classificação geral'!G130="Tapete"),'Classificação geral'!A130,""),"")</f>
        <v/>
      </c>
      <c r="CT137" s="254" t="str">
        <f>IFERROR(IF(AND('Classificação geral'!$H130="FEM",'Classificação geral'!$I130=1,'Classificação geral'!G130="Tapete"),'Classificação geral'!$B130,""),"")</f>
        <v/>
      </c>
      <c r="CU137" s="255" t="str">
        <f>IF($CT137='Classificação geral'!$B130,'Classificação geral'!$C130,"")</f>
        <v/>
      </c>
      <c r="CV137" s="255" t="str">
        <f>IF($CT137='Classificação geral'!$B130,'Classificação geral'!$D130,"")</f>
        <v/>
      </c>
      <c r="CW137" s="255" t="str">
        <f>IF($CT137='Classificação geral'!$B130,'Classificação geral'!$H130,"")</f>
        <v/>
      </c>
      <c r="CX137" s="255" t="str">
        <f>IF($CW137='Classificação geral'!$H130,'Classificação geral'!$I130,"")</f>
        <v/>
      </c>
      <c r="CY137" s="255" t="str">
        <f>IF($CX137='Classificação geral'!$I130,'Classificação geral'!$AA130,"")</f>
        <v/>
      </c>
      <c r="CZ137" s="255" t="str">
        <f>IF($CX137='Classificação geral'!$I130,'Classificação geral'!$AC130,"")</f>
        <v/>
      </c>
      <c r="DA137" s="255" t="str">
        <f>IF($CX137='Classificação geral'!$I130,'Classificação geral'!$AD130,"")</f>
        <v/>
      </c>
      <c r="DB137" s="255" t="str">
        <f>IF($CX137='Classificação geral'!$I130,'Classificação geral'!$M130,"")</f>
        <v/>
      </c>
      <c r="DC137" s="255" t="str">
        <f>IF($CX137='Classificação geral'!$I130,'Classificação geral'!$AH130,"")</f>
        <v/>
      </c>
      <c r="DD137" s="256" t="str">
        <f>IFERROR(RANK(DC137,DC:DC,0)+ COUNTIF($DC$12:DC136,DC137),"")</f>
        <v/>
      </c>
      <c r="DE137" s="230"/>
      <c r="DF137" s="254" t="str">
        <f>IFERROR(IF(AND('Classificação geral'!$H130="mas",'Classificação geral'!$I130=1,'Classificação geral'!$G130="Tapete"),'Classificação geral'!$A130,""),"")</f>
        <v/>
      </c>
      <c r="DG137" s="254" t="str">
        <f>IFERROR(IF(AND('Classificação geral'!$H130="mas",'Classificação geral'!$I130=1,'Classificação geral'!$G130="Tapete"),'Classificação geral'!$B130,""),"")</f>
        <v/>
      </c>
      <c r="DH137" s="255" t="str">
        <f>IF($DG137='Classificação geral'!$B130,'Classificação geral'!$C130,"")</f>
        <v/>
      </c>
      <c r="DI137" s="255" t="str">
        <f>IF($DG137='Classificação geral'!$B130,'Classificação geral'!$D130,"")</f>
        <v/>
      </c>
      <c r="DJ137" s="255" t="str">
        <f>IF($DG137='Classificação geral'!$B130,'Classificação geral'!$H130,"")</f>
        <v/>
      </c>
      <c r="DK137" s="254" t="str">
        <f>IFERROR(IF(AND($DJ137="mas",'Classificação geral'!$I130=1),'Classificação geral'!I130,""),"")</f>
        <v/>
      </c>
      <c r="DL137" s="254" t="str">
        <f>IFERROR(IF(AND($DJ137="mas",'Classificação geral'!$I130=1),'Classificação geral'!AA130,""),"")</f>
        <v/>
      </c>
      <c r="DM137" s="254" t="str">
        <f>IFERROR(IF(AND($DJ137="mas",'Classificação geral'!$I130=1),'Classificação geral'!AC130,""),"")</f>
        <v/>
      </c>
      <c r="DN137" s="254" t="str">
        <f>IFERROR(IF(AND($DJ137="mas",'Classificação geral'!$I130=1),'Classificação geral'!AD130,""),"")</f>
        <v/>
      </c>
      <c r="DO137" s="254" t="str">
        <f>IFERROR(IF(AND($DJ137="mas",'Classificação geral'!$I130=1),'Classificação geral'!M130,""),"")</f>
        <v/>
      </c>
      <c r="DP137" s="254" t="str">
        <f>IFERROR(IF(AND($DJ137="mas",'Classificação geral'!$I130=1),'Classificação geral'!AH130,""),"")</f>
        <v/>
      </c>
      <c r="DQ137" s="256" t="str">
        <f>IFERROR(RANK(DP137,DP:DP,0)+ COUNTIF($DP$12:DP136,DP137),"")</f>
        <v/>
      </c>
      <c r="DR137" s="230"/>
      <c r="DS137" s="254" t="str">
        <f>IFERROR(IF(AND('Classificação geral'!$H130="fem",'Classificação geral'!$I130=2,'Classificação geral'!$G130="Tapete"),'Classificação geral'!$A130,""),"")</f>
        <v/>
      </c>
      <c r="DT137" s="254" t="str">
        <f>IFERROR(IF(AND('Classificação geral'!$H130="fem",'Classificação geral'!$I130=2,'Classificação geral'!$G130="Tapete"),'Classificação geral'!$B130,""),"")</f>
        <v/>
      </c>
      <c r="DU137" s="255" t="str">
        <f>IF($DT137='Classificação geral'!$B130,'Classificação geral'!$C130,"")</f>
        <v/>
      </c>
      <c r="DV137" s="255" t="str">
        <f>IF($DT137='Classificação geral'!$B130,'Classificação geral'!$D130,"")</f>
        <v/>
      </c>
      <c r="DW137" s="255" t="str">
        <f>IF($DT137='Classificação geral'!$B130,'Classificação geral'!$H130,"")</f>
        <v/>
      </c>
      <c r="DX137" s="254" t="str">
        <f>IFERROR(IF(AND($DW137="fem",'Classificação geral'!$I130=2),'Classificação geral'!I130,""),"")</f>
        <v/>
      </c>
      <c r="DY137" s="254" t="str">
        <f>IFERROR(IF(AND($DW137="fem",'Classificação geral'!$I130=2),'Classificação geral'!AA130,""),"")</f>
        <v/>
      </c>
      <c r="DZ137" s="254" t="str">
        <f>IFERROR(IF(AND($DW137="fem",'Classificação geral'!$I130=2),'Classificação geral'!AC130,""),"")</f>
        <v/>
      </c>
      <c r="EA137" s="254" t="str">
        <f>IFERROR(IF(AND($DW137="fem",'Classificação geral'!$I130=2),'Classificação geral'!AD130,""),"")</f>
        <v/>
      </c>
      <c r="EB137" s="254" t="str">
        <f>IFERROR(IF(AND($DW137="fem",'Classificação geral'!$I130=2),'Classificação geral'!M130,""),"")</f>
        <v/>
      </c>
      <c r="EC137" s="254" t="str">
        <f>IFERROR(IF(AND($DW137="fem",'Classificação geral'!$I130=2),'Classificação geral'!AH130,""),"")</f>
        <v/>
      </c>
      <c r="ED137" s="256" t="str">
        <f>IFERROR(RANK(EC137,EC:EC,0)+ COUNTIF(EC$12:$EC135,EC137),"")</f>
        <v/>
      </c>
      <c r="EE137" s="244"/>
      <c r="EF137" s="254" t="str">
        <f>IFERROR(IF(AND('Classificação geral'!$H130="mas",'Classificação geral'!$I130=2,'Classificação geral'!$G130="Tapete"),'Classificação geral'!$A130,""),"")</f>
        <v/>
      </c>
      <c r="EG137" s="254" t="str">
        <f>IFERROR(IF(AND('Classificação geral'!$H130="mas",'Classificação geral'!$I130=2,'Classificação geral'!$G130="Tapete"),'Classificação geral'!$B130,""),"")</f>
        <v/>
      </c>
      <c r="EH137" s="255" t="str">
        <f>IF($EG137='Classificação geral'!$B130,'Classificação geral'!$C130,"")</f>
        <v/>
      </c>
      <c r="EI137" s="255" t="str">
        <f>IF($EG137='Classificação geral'!$B130,'Classificação geral'!$D130,"")</f>
        <v/>
      </c>
      <c r="EJ137" s="255" t="str">
        <f>IF($EG137='Classificação geral'!$B130,'Classificação geral'!$H130,"")</f>
        <v/>
      </c>
      <c r="EK137" s="254" t="str">
        <f>IFERROR(IF(AND($EJ137="mas",'Classificação geral'!$I130=2),'Classificação geral'!I130,""),"")</f>
        <v/>
      </c>
      <c r="EL137" s="254" t="str">
        <f>IFERROR(IF(AND($EJ137="mas",'Classificação geral'!$I130=2),'Classificação geral'!AA130,""),"")</f>
        <v/>
      </c>
      <c r="EM137" s="254" t="str">
        <f>IFERROR(IF(AND($EJ137="mas",'Classificação geral'!$I130=2),'Classificação geral'!AC130,""),"")</f>
        <v/>
      </c>
      <c r="EN137" s="254" t="str">
        <f>IFERROR(IF(AND($EJ137="mas",'Classificação geral'!$I130=2),'Classificação geral'!AD130,""),"")</f>
        <v/>
      </c>
      <c r="EO137" s="254" t="str">
        <f>IFERROR(IF(AND($EJ137="mas",'Classificação geral'!$I130=2),'Classificação geral'!M130,""),"")</f>
        <v/>
      </c>
      <c r="EP137" s="254" t="str">
        <f>IFERROR(IF(AND($EJ137="mas",'Classificação geral'!$I130=2),'Classificação geral'!AH130,""),"")</f>
        <v/>
      </c>
      <c r="EQ137" s="256" t="str">
        <f>IFERROR(RANK(EP137,EP:EP,0)+ COUNTIF($EP$12:EP$12,EP137),"")</f>
        <v/>
      </c>
      <c r="ER137" s="244"/>
      <c r="ES137" s="254" t="str">
        <f>IFERROR(IF(AND('Classificação geral'!$H130="fem",'Classificação geral'!$I130=3,'Classificação geral'!$G130="Tapete"),'Classificação geral'!$A130,""),"")</f>
        <v/>
      </c>
      <c r="ET137" s="254" t="str">
        <f>IFERROR(IF(AND('Classificação geral'!$H130="fem",'Classificação geral'!$I130=3,'Classificação geral'!$G130="Tapete"),'Classificação geral'!$B130,""),"")</f>
        <v/>
      </c>
      <c r="EU137" s="255" t="str">
        <f>IF($ET137='Classificação geral'!$B130,'Classificação geral'!$C130,"")</f>
        <v/>
      </c>
      <c r="EV137" s="255" t="str">
        <f>IF($ET137='Classificação geral'!$B130,'Classificação geral'!$D130,"")</f>
        <v/>
      </c>
      <c r="EW137" s="255" t="str">
        <f>IF($ET137='Classificação geral'!$B130,'Classificação geral'!$H130,"")</f>
        <v/>
      </c>
      <c r="EX137" s="255" t="str">
        <f>IF($EW137='Classificação geral'!$H130,'Classificação geral'!$I130,"")</f>
        <v/>
      </c>
      <c r="EY137" s="255" t="str">
        <f>IF($EX137='Classificação geral'!$I130,'Classificação geral'!$AA130,"")</f>
        <v/>
      </c>
      <c r="EZ137" s="255" t="str">
        <f>IF($EX137='Classificação geral'!$I130,'Classificação geral'!$AC130,"")</f>
        <v/>
      </c>
      <c r="FA137" s="255" t="str">
        <f>IF($EX137='Classificação geral'!$I130,'Classificação geral'!$AD130,"")</f>
        <v/>
      </c>
      <c r="FB137" s="255" t="str">
        <f>IF($EX137='Classificação geral'!$I130,'Classificação geral'!$M130,"")</f>
        <v/>
      </c>
      <c r="FC137" s="255" t="str">
        <f>IF($EX137='Classificação geral'!$I130,'Classificação geral'!$AH130,"")</f>
        <v/>
      </c>
      <c r="FD137" s="256" t="str">
        <f>IFERROR(RANK(FC137,FC:FC,0)+ COUNTIF($FC$12:FC135,FC137),"")</f>
        <v/>
      </c>
      <c r="FE137" s="244"/>
      <c r="FF137" s="254" t="str">
        <f>IFERROR(IF(AND('Classificação geral'!$H130="mas",'Classificação geral'!$I130=3,'Classificação geral'!$G130="Tapete"),'Classificação geral'!$A130,""),"")</f>
        <v/>
      </c>
      <c r="FG137" s="254" t="str">
        <f>IFERROR(IF(AND('Classificação geral'!$H130="mas",'Classificação geral'!$I130=3,'Classificação geral'!$G130="Tapete"),'Classificação geral'!$B130,""),"")</f>
        <v/>
      </c>
      <c r="FH137" s="255" t="str">
        <f>IF($FG137='Classificação geral'!$B130,'Classificação geral'!$C130,"")</f>
        <v/>
      </c>
      <c r="FI137" s="255" t="str">
        <f>IF($FG137='Classificação geral'!$B130,'Classificação geral'!$D130,"")</f>
        <v/>
      </c>
      <c r="FJ137" s="255" t="str">
        <f>IF($FG137='Classificação geral'!$B130,'Classificação geral'!$H130,"")</f>
        <v/>
      </c>
      <c r="FK137" s="254" t="str">
        <f>IFERROR(IF(AND($FJ137="mas",'Classificação geral'!$I130=3),'Classificação geral'!I130,""),"")</f>
        <v/>
      </c>
      <c r="FL137" s="254" t="str">
        <f>IFERROR(IF(AND($FJ137="mas",'Classificação geral'!$I130=3),'Classificação geral'!AA130,""),"")</f>
        <v/>
      </c>
      <c r="FM137" s="254" t="str">
        <f>IFERROR(IF(AND($FJ137="mas",'Classificação geral'!$I130=3),'Classificação geral'!AC130,""),"")</f>
        <v/>
      </c>
      <c r="FN137" s="254" t="str">
        <f>IFERROR(IF(AND($FJ137="mas",'Classificação geral'!$I130=3),'Classificação geral'!AD130,""),"")</f>
        <v/>
      </c>
      <c r="FO137" s="254" t="str">
        <f>IFERROR(IF(AND($FJ137="mas",'Classificação geral'!$I130=3),'Classificação geral'!M130,""),"")</f>
        <v/>
      </c>
      <c r="FP137" s="254" t="str">
        <f>IFERROR(IF(AND($FJ137="mas",'Classificação geral'!$I130=3),'Classificação geral'!AH130,""),"")</f>
        <v/>
      </c>
      <c r="FQ137" s="256" t="str">
        <f>IFERROR(RANK(FP137,FP:FP,0)+ COUNTIF(FP$12:$FP135,FP137),"")</f>
        <v/>
      </c>
      <c r="FR137" s="240"/>
      <c r="FS137" s="240"/>
      <c r="FT137" s="240"/>
      <c r="FU137" s="240"/>
      <c r="FV137" s="240"/>
      <c r="FW137" s="240"/>
      <c r="FX137" s="240"/>
      <c r="FY137" s="240"/>
      <c r="FZ137" s="240"/>
    </row>
    <row r="138" spans="1:182" ht="24.75" customHeight="1" x14ac:dyDescent="0.4">
      <c r="A138" s="21"/>
      <c r="B138" s="236"/>
      <c r="C138" s="235"/>
      <c r="D138" s="235"/>
      <c r="E138" s="235"/>
      <c r="F138" s="21"/>
      <c r="G138" s="21"/>
      <c r="H138" s="21"/>
      <c r="I138" s="21"/>
      <c r="J138" s="21"/>
      <c r="K138" s="21"/>
      <c r="L138" s="21"/>
      <c r="M138" s="21"/>
      <c r="N138" s="21"/>
      <c r="O138" s="21"/>
      <c r="P138" s="236"/>
      <c r="Q138" s="235"/>
      <c r="R138" s="235"/>
      <c r="S138" s="235"/>
      <c r="T138" s="21"/>
      <c r="U138" s="21"/>
      <c r="V138" s="21"/>
      <c r="W138" s="21"/>
      <c r="X138" s="21"/>
      <c r="Y138" s="21"/>
      <c r="Z138" s="21"/>
      <c r="AA138" s="21"/>
      <c r="AB138" s="21"/>
      <c r="AC138" s="21"/>
      <c r="AD138" s="21"/>
      <c r="AE138" s="235"/>
      <c r="AF138" s="235"/>
      <c r="AG138" s="236"/>
      <c r="AH138" s="21"/>
      <c r="AI138" s="21"/>
      <c r="AJ138" s="21"/>
      <c r="AK138" s="21"/>
      <c r="AL138" s="21"/>
      <c r="AM138" s="21"/>
      <c r="AN138" s="21"/>
      <c r="AO138" s="21"/>
      <c r="AP138" s="21"/>
      <c r="AQ138" s="21"/>
      <c r="AR138" s="21"/>
      <c r="AS138" s="235"/>
      <c r="AT138" s="235"/>
      <c r="AU138" s="236"/>
      <c r="AV138" s="21"/>
      <c r="AW138" s="21"/>
      <c r="AX138" s="21"/>
      <c r="AY138" s="21"/>
      <c r="AZ138" s="21"/>
      <c r="BA138" s="21"/>
      <c r="BB138" s="21"/>
      <c r="BC138" s="21"/>
      <c r="BD138" s="21"/>
      <c r="BE138" s="21"/>
      <c r="BF138" s="236"/>
      <c r="BG138" s="235"/>
      <c r="BH138" s="235"/>
      <c r="BI138" s="235"/>
      <c r="BJ138" s="21"/>
      <c r="BK138" s="21"/>
      <c r="BL138" s="21"/>
      <c r="BM138" s="21"/>
      <c r="BN138" s="21"/>
      <c r="BO138" s="21"/>
      <c r="BP138" s="21"/>
      <c r="BQ138" s="21"/>
      <c r="BR138" s="21"/>
      <c r="BS138" s="21"/>
      <c r="BT138" s="236"/>
      <c r="BU138" s="235"/>
      <c r="BV138" s="235"/>
      <c r="BW138" s="235"/>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54" t="str">
        <f>IFERROR(IF(AND('Classificação geral'!$H131="FEM",'Classificação geral'!$I131=1,'Classificação geral'!G131="Tapete"),'Classificação geral'!A131,""),"")</f>
        <v/>
      </c>
      <c r="CT138" s="254" t="str">
        <f>IFERROR(IF(AND('Classificação geral'!$H131="FEM",'Classificação geral'!$I131=1,'Classificação geral'!G131="Tapete"),'Classificação geral'!$B131,""),"")</f>
        <v/>
      </c>
      <c r="CU138" s="255" t="str">
        <f>IF($CT138='Classificação geral'!$B131,'Classificação geral'!$C131,"")</f>
        <v/>
      </c>
      <c r="CV138" s="255" t="str">
        <f>IF($CT138='Classificação geral'!$B131,'Classificação geral'!$D131,"")</f>
        <v/>
      </c>
      <c r="CW138" s="255" t="str">
        <f>IF($CT138='Classificação geral'!$B131,'Classificação geral'!$H131,"")</f>
        <v/>
      </c>
      <c r="CX138" s="255" t="str">
        <f>IF($CW138='Classificação geral'!$H131,'Classificação geral'!$I131,"")</f>
        <v/>
      </c>
      <c r="CY138" s="255" t="str">
        <f>IF($CX138='Classificação geral'!$I131,'Classificação geral'!$AA131,"")</f>
        <v/>
      </c>
      <c r="CZ138" s="255" t="str">
        <f>IF($CX138='Classificação geral'!$I131,'Classificação geral'!$AC131,"")</f>
        <v/>
      </c>
      <c r="DA138" s="255" t="str">
        <f>IF($CX138='Classificação geral'!$I131,'Classificação geral'!$AD131,"")</f>
        <v/>
      </c>
      <c r="DB138" s="255" t="str">
        <f>IF($CX138='Classificação geral'!$I131,'Classificação geral'!$M131,"")</f>
        <v/>
      </c>
      <c r="DC138" s="255" t="str">
        <f>IF($CX138='Classificação geral'!$I131,'Classificação geral'!$AH131,"")</f>
        <v/>
      </c>
      <c r="DD138" s="256" t="str">
        <f>IFERROR(RANK(DC138,DC:DC,0)+ COUNTIF($DC$12:DC137,DC138),"")</f>
        <v/>
      </c>
      <c r="DE138" s="230"/>
      <c r="DF138" s="254" t="str">
        <f>IFERROR(IF(AND('Classificação geral'!$H131="mas",'Classificação geral'!$I131=1,'Classificação geral'!$G131="Tapete"),'Classificação geral'!$A131,""),"")</f>
        <v/>
      </c>
      <c r="DG138" s="254" t="str">
        <f>IFERROR(IF(AND('Classificação geral'!$H131="mas",'Classificação geral'!$I131=1,'Classificação geral'!$G131="Tapete"),'Classificação geral'!$B131,""),"")</f>
        <v/>
      </c>
      <c r="DH138" s="255" t="str">
        <f>IF($DG138='Classificação geral'!$B131,'Classificação geral'!$C131,"")</f>
        <v/>
      </c>
      <c r="DI138" s="255" t="str">
        <f>IF($DG138='Classificação geral'!$B131,'Classificação geral'!$D131,"")</f>
        <v/>
      </c>
      <c r="DJ138" s="255" t="str">
        <f>IF($DG138='Classificação geral'!$B131,'Classificação geral'!$H131,"")</f>
        <v/>
      </c>
      <c r="DK138" s="254" t="str">
        <f>IFERROR(IF(AND($DJ138="mas",'Classificação geral'!$I131=1),'Classificação geral'!I131,""),"")</f>
        <v/>
      </c>
      <c r="DL138" s="254" t="str">
        <f>IFERROR(IF(AND($DJ138="mas",'Classificação geral'!$I131=1),'Classificação geral'!AA131,""),"")</f>
        <v/>
      </c>
      <c r="DM138" s="254" t="str">
        <f>IFERROR(IF(AND($DJ138="mas",'Classificação geral'!$I131=1),'Classificação geral'!AC131,""),"")</f>
        <v/>
      </c>
      <c r="DN138" s="254" t="str">
        <f>IFERROR(IF(AND($DJ138="mas",'Classificação geral'!$I131=1),'Classificação geral'!AD131,""),"")</f>
        <v/>
      </c>
      <c r="DO138" s="254" t="str">
        <f>IFERROR(IF(AND($DJ138="mas",'Classificação geral'!$I131=1),'Classificação geral'!M131,""),"")</f>
        <v/>
      </c>
      <c r="DP138" s="254" t="str">
        <f>IFERROR(IF(AND($DJ138="mas",'Classificação geral'!$I131=1),'Classificação geral'!AH131,""),"")</f>
        <v/>
      </c>
      <c r="DQ138" s="256" t="str">
        <f>IFERROR(RANK(DP138,DP:DP,0)+ COUNTIF($DP$12:DP137,DP138),"")</f>
        <v/>
      </c>
      <c r="DR138" s="230"/>
      <c r="DS138" s="254" t="str">
        <f>IFERROR(IF(AND('Classificação geral'!$H131="fem",'Classificação geral'!$I131=2,'Classificação geral'!$G131="Tapete"),'Classificação geral'!$A131,""),"")</f>
        <v/>
      </c>
      <c r="DT138" s="254" t="str">
        <f>IFERROR(IF(AND('Classificação geral'!$H131="fem",'Classificação geral'!$I131=2,'Classificação geral'!$G131="Tapete"),'Classificação geral'!$B131,""),"")</f>
        <v/>
      </c>
      <c r="DU138" s="255" t="str">
        <f>IF($DT138='Classificação geral'!$B131,'Classificação geral'!$C131,"")</f>
        <v/>
      </c>
      <c r="DV138" s="255" t="str">
        <f>IF($DT138='Classificação geral'!$B131,'Classificação geral'!$D131,"")</f>
        <v/>
      </c>
      <c r="DW138" s="255" t="str">
        <f>IF($DT138='Classificação geral'!$B131,'Classificação geral'!$H131,"")</f>
        <v/>
      </c>
      <c r="DX138" s="254" t="str">
        <f>IFERROR(IF(AND($DW138="fem",'Classificação geral'!$I131=2),'Classificação geral'!I131,""),"")</f>
        <v/>
      </c>
      <c r="DY138" s="254" t="str">
        <f>IFERROR(IF(AND($DW138="fem",'Classificação geral'!$I131=2),'Classificação geral'!AA131,""),"")</f>
        <v/>
      </c>
      <c r="DZ138" s="254" t="str">
        <f>IFERROR(IF(AND($DW138="fem",'Classificação geral'!$I131=2),'Classificação geral'!AC131,""),"")</f>
        <v/>
      </c>
      <c r="EA138" s="254" t="str">
        <f>IFERROR(IF(AND($DW138="fem",'Classificação geral'!$I131=2),'Classificação geral'!AD131,""),"")</f>
        <v/>
      </c>
      <c r="EB138" s="254" t="str">
        <f>IFERROR(IF(AND($DW138="fem",'Classificação geral'!$I131=2),'Classificação geral'!M131,""),"")</f>
        <v/>
      </c>
      <c r="EC138" s="254" t="str">
        <f>IFERROR(IF(AND($DW138="fem",'Classificação geral'!$I131=2),'Classificação geral'!AH131,""),"")</f>
        <v/>
      </c>
      <c r="ED138" s="256" t="str">
        <f>IFERROR(RANK(EC138,EC:EC,0)+ COUNTIF(EC$12:$EC136,EC138),"")</f>
        <v/>
      </c>
      <c r="EE138" s="244"/>
      <c r="EF138" s="254" t="str">
        <f>IFERROR(IF(AND('Classificação geral'!$H131="mas",'Classificação geral'!$I131=2,'Classificação geral'!$G131="Tapete"),'Classificação geral'!$A131,""),"")</f>
        <v/>
      </c>
      <c r="EG138" s="254" t="str">
        <f>IFERROR(IF(AND('Classificação geral'!$H131="mas",'Classificação geral'!$I131=2,'Classificação geral'!$G131="Tapete"),'Classificação geral'!$B131,""),"")</f>
        <v/>
      </c>
      <c r="EH138" s="255" t="str">
        <f>IF($EG138='Classificação geral'!$B131,'Classificação geral'!$C131,"")</f>
        <v/>
      </c>
      <c r="EI138" s="255" t="str">
        <f>IF($EG138='Classificação geral'!$B131,'Classificação geral'!$D131,"")</f>
        <v/>
      </c>
      <c r="EJ138" s="255" t="str">
        <f>IF($EG138='Classificação geral'!$B131,'Classificação geral'!$H131,"")</f>
        <v/>
      </c>
      <c r="EK138" s="254" t="str">
        <f>IFERROR(IF(AND($EJ138="mas",'Classificação geral'!$I131=2),'Classificação geral'!I131,""),"")</f>
        <v/>
      </c>
      <c r="EL138" s="254" t="str">
        <f>IFERROR(IF(AND($EJ138="mas",'Classificação geral'!$I131=2),'Classificação geral'!AA131,""),"")</f>
        <v/>
      </c>
      <c r="EM138" s="254" t="str">
        <f>IFERROR(IF(AND($EJ138="mas",'Classificação geral'!$I131=2),'Classificação geral'!AC131,""),"")</f>
        <v/>
      </c>
      <c r="EN138" s="254" t="str">
        <f>IFERROR(IF(AND($EJ138="mas",'Classificação geral'!$I131=2),'Classificação geral'!AD131,""),"")</f>
        <v/>
      </c>
      <c r="EO138" s="254" t="str">
        <f>IFERROR(IF(AND($EJ138="mas",'Classificação geral'!$I131=2),'Classificação geral'!M131,""),"")</f>
        <v/>
      </c>
      <c r="EP138" s="254" t="str">
        <f>IFERROR(IF(AND($EJ138="mas",'Classificação geral'!$I131=2),'Classificação geral'!AH131,""),"")</f>
        <v/>
      </c>
      <c r="EQ138" s="256" t="str">
        <f>IFERROR(RANK(EP138,EP:EP,0)+ COUNTIF($EP$12:EP$12,EP138),"")</f>
        <v/>
      </c>
      <c r="ER138" s="244"/>
      <c r="ES138" s="254" t="str">
        <f>IFERROR(IF(AND('Classificação geral'!$H131="fem",'Classificação geral'!$I131=3,'Classificação geral'!$G131="Tapete"),'Classificação geral'!$A131,""),"")</f>
        <v/>
      </c>
      <c r="ET138" s="254" t="str">
        <f>IFERROR(IF(AND('Classificação geral'!$H131="fem",'Classificação geral'!$I131=3,'Classificação geral'!$G131="Tapete"),'Classificação geral'!$B131,""),"")</f>
        <v/>
      </c>
      <c r="EU138" s="255" t="str">
        <f>IF($ET138='Classificação geral'!$B131,'Classificação geral'!$C131,"")</f>
        <v/>
      </c>
      <c r="EV138" s="255" t="str">
        <f>IF($ET138='Classificação geral'!$B131,'Classificação geral'!$D131,"")</f>
        <v/>
      </c>
      <c r="EW138" s="255" t="str">
        <f>IF($ET138='Classificação geral'!$B131,'Classificação geral'!$H131,"")</f>
        <v/>
      </c>
      <c r="EX138" s="255" t="str">
        <f>IF($EW138='Classificação geral'!$H131,'Classificação geral'!$I131,"")</f>
        <v/>
      </c>
      <c r="EY138" s="255" t="str">
        <f>IF($EX138='Classificação geral'!$I131,'Classificação geral'!$AA131,"")</f>
        <v/>
      </c>
      <c r="EZ138" s="255" t="str">
        <f>IF($EX138='Classificação geral'!$I131,'Classificação geral'!$AC131,"")</f>
        <v/>
      </c>
      <c r="FA138" s="255" t="str">
        <f>IF($EX138='Classificação geral'!$I131,'Classificação geral'!$AD131,"")</f>
        <v/>
      </c>
      <c r="FB138" s="255" t="str">
        <f>IF($EX138='Classificação geral'!$I131,'Classificação geral'!$M131,"")</f>
        <v/>
      </c>
      <c r="FC138" s="255" t="str">
        <f>IF($EX138='Classificação geral'!$I131,'Classificação geral'!$AH131,"")</f>
        <v/>
      </c>
      <c r="FD138" s="256" t="str">
        <f>IFERROR(RANK(FC138,FC:FC,0)+ COUNTIF($FC$12:FC136,FC138),"")</f>
        <v/>
      </c>
      <c r="FE138" s="244"/>
      <c r="FF138" s="254" t="str">
        <f>IFERROR(IF(AND('Classificação geral'!$H131="mas",'Classificação geral'!$I131=3,'Classificação geral'!$G131="Tapete"),'Classificação geral'!$A131,""),"")</f>
        <v/>
      </c>
      <c r="FG138" s="254" t="str">
        <f>IFERROR(IF(AND('Classificação geral'!$H131="mas",'Classificação geral'!$I131=3,'Classificação geral'!$G131="Tapete"),'Classificação geral'!$B131,""),"")</f>
        <v/>
      </c>
      <c r="FH138" s="255" t="str">
        <f>IF($FG138='Classificação geral'!$B131,'Classificação geral'!$C131,"")</f>
        <v/>
      </c>
      <c r="FI138" s="255" t="str">
        <f>IF($FG138='Classificação geral'!$B131,'Classificação geral'!$D131,"")</f>
        <v/>
      </c>
      <c r="FJ138" s="255" t="str">
        <f>IF($FG138='Classificação geral'!$B131,'Classificação geral'!$H131,"")</f>
        <v/>
      </c>
      <c r="FK138" s="254" t="str">
        <f>IFERROR(IF(AND($FJ138="mas",'Classificação geral'!$I131=3),'Classificação geral'!I131,""),"")</f>
        <v/>
      </c>
      <c r="FL138" s="254" t="str">
        <f>IFERROR(IF(AND($FJ138="mas",'Classificação geral'!$I131=3),'Classificação geral'!AA131,""),"")</f>
        <v/>
      </c>
      <c r="FM138" s="254" t="str">
        <f>IFERROR(IF(AND($FJ138="mas",'Classificação geral'!$I131=3),'Classificação geral'!AC131,""),"")</f>
        <v/>
      </c>
      <c r="FN138" s="254" t="str">
        <f>IFERROR(IF(AND($FJ138="mas",'Classificação geral'!$I131=3),'Classificação geral'!AD131,""),"")</f>
        <v/>
      </c>
      <c r="FO138" s="254" t="str">
        <f>IFERROR(IF(AND($FJ138="mas",'Classificação geral'!$I131=3),'Classificação geral'!M131,""),"")</f>
        <v/>
      </c>
      <c r="FP138" s="254" t="str">
        <f>IFERROR(IF(AND($FJ138="mas",'Classificação geral'!$I131=3),'Classificação geral'!AH131,""),"")</f>
        <v/>
      </c>
      <c r="FQ138" s="256" t="str">
        <f>IFERROR(RANK(FP138,FP:FP,0)+ COUNTIF(FP$12:$FP136,FP138),"")</f>
        <v/>
      </c>
      <c r="FR138" s="240"/>
      <c r="FS138" s="240"/>
      <c r="FT138" s="240"/>
      <c r="FU138" s="240"/>
      <c r="FV138" s="240"/>
      <c r="FW138" s="240"/>
      <c r="FX138" s="240"/>
      <c r="FY138" s="240"/>
      <c r="FZ138" s="240"/>
    </row>
    <row r="139" spans="1:182" ht="24.75" customHeight="1" x14ac:dyDescent="0.4">
      <c r="A139" s="21"/>
      <c r="B139" s="236"/>
      <c r="C139" s="235"/>
      <c r="D139" s="235"/>
      <c r="E139" s="235"/>
      <c r="F139" s="21"/>
      <c r="G139" s="21"/>
      <c r="H139" s="21"/>
      <c r="I139" s="21"/>
      <c r="J139" s="21"/>
      <c r="K139" s="21"/>
      <c r="L139" s="21"/>
      <c r="M139" s="21"/>
      <c r="N139" s="21"/>
      <c r="O139" s="21"/>
      <c r="P139" s="236"/>
      <c r="Q139" s="235"/>
      <c r="R139" s="235"/>
      <c r="S139" s="235"/>
      <c r="T139" s="21"/>
      <c r="U139" s="21"/>
      <c r="V139" s="21"/>
      <c r="W139" s="21"/>
      <c r="X139" s="21"/>
      <c r="Y139" s="21"/>
      <c r="Z139" s="21"/>
      <c r="AA139" s="21"/>
      <c r="AB139" s="21"/>
      <c r="AC139" s="21"/>
      <c r="AD139" s="21"/>
      <c r="AE139" s="235"/>
      <c r="AF139" s="235"/>
      <c r="AG139" s="236"/>
      <c r="AH139" s="21"/>
      <c r="AI139" s="21"/>
      <c r="AJ139" s="21"/>
      <c r="AK139" s="21"/>
      <c r="AL139" s="21"/>
      <c r="AM139" s="21"/>
      <c r="AN139" s="21"/>
      <c r="AO139" s="21"/>
      <c r="AP139" s="21"/>
      <c r="AQ139" s="21"/>
      <c r="AR139" s="21"/>
      <c r="AS139" s="235"/>
      <c r="AT139" s="235"/>
      <c r="AU139" s="236"/>
      <c r="AV139" s="21"/>
      <c r="AW139" s="21"/>
      <c r="AX139" s="21"/>
      <c r="AY139" s="21"/>
      <c r="AZ139" s="21"/>
      <c r="BA139" s="21"/>
      <c r="BB139" s="21"/>
      <c r="BC139" s="21"/>
      <c r="BD139" s="21"/>
      <c r="BE139" s="21"/>
      <c r="BF139" s="236"/>
      <c r="BG139" s="235"/>
      <c r="BH139" s="235"/>
      <c r="BI139" s="235"/>
      <c r="BJ139" s="21"/>
      <c r="BK139" s="21"/>
      <c r="BL139" s="21"/>
      <c r="BM139" s="21"/>
      <c r="BN139" s="21"/>
      <c r="BO139" s="21"/>
      <c r="BP139" s="21"/>
      <c r="BQ139" s="21"/>
      <c r="BR139" s="21"/>
      <c r="BS139" s="21"/>
      <c r="BT139" s="236"/>
      <c r="BU139" s="235"/>
      <c r="BV139" s="235"/>
      <c r="BW139" s="235"/>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54" t="str">
        <f>IFERROR(IF(AND('Classificação geral'!$H132="FEM",'Classificação geral'!$I132=1,'Classificação geral'!G132="Tapete"),'Classificação geral'!A132,""),"")</f>
        <v/>
      </c>
      <c r="CT139" s="254" t="str">
        <f>IFERROR(IF(AND('Classificação geral'!$H132="FEM",'Classificação geral'!$I132=1,'Classificação geral'!G132="Tapete"),'Classificação geral'!$B132,""),"")</f>
        <v/>
      </c>
      <c r="CU139" s="255" t="str">
        <f>IF($CT139='Classificação geral'!$B132,'Classificação geral'!$C132,"")</f>
        <v/>
      </c>
      <c r="CV139" s="255" t="str">
        <f>IF($CT139='Classificação geral'!$B132,'Classificação geral'!$D132,"")</f>
        <v/>
      </c>
      <c r="CW139" s="255" t="str">
        <f>IF($CT139='Classificação geral'!$B132,'Classificação geral'!$H132,"")</f>
        <v/>
      </c>
      <c r="CX139" s="255" t="str">
        <f>IF($CW139='Classificação geral'!$H132,'Classificação geral'!$I132,"")</f>
        <v/>
      </c>
      <c r="CY139" s="255" t="str">
        <f>IF($CX139='Classificação geral'!$I132,'Classificação geral'!$AA132,"")</f>
        <v/>
      </c>
      <c r="CZ139" s="255" t="str">
        <f>IF($CX139='Classificação geral'!$I132,'Classificação geral'!$AC132,"")</f>
        <v/>
      </c>
      <c r="DA139" s="255" t="str">
        <f>IF($CX139='Classificação geral'!$I132,'Classificação geral'!$AD132,"")</f>
        <v/>
      </c>
      <c r="DB139" s="255" t="str">
        <f>IF($CX139='Classificação geral'!$I132,'Classificação geral'!$M132,"")</f>
        <v/>
      </c>
      <c r="DC139" s="255" t="str">
        <f>IF($CX139='Classificação geral'!$I132,'Classificação geral'!$AH132,"")</f>
        <v/>
      </c>
      <c r="DD139" s="256" t="str">
        <f>IFERROR(RANK(DC139,DC:DC,0)+ COUNTIF($DC$12:DC138,DC139),"")</f>
        <v/>
      </c>
      <c r="DE139" s="230"/>
      <c r="DF139" s="254" t="str">
        <f>IFERROR(IF(AND('Classificação geral'!$H132="mas",'Classificação geral'!$I132=1,'Classificação geral'!$G132="Tapete"),'Classificação geral'!$A132,""),"")</f>
        <v/>
      </c>
      <c r="DG139" s="254" t="str">
        <f>IFERROR(IF(AND('Classificação geral'!$H132="mas",'Classificação geral'!$I132=1,'Classificação geral'!$G132="Tapete"),'Classificação geral'!$B132,""),"")</f>
        <v/>
      </c>
      <c r="DH139" s="255" t="str">
        <f>IF($DG139='Classificação geral'!$B132,'Classificação geral'!$C132,"")</f>
        <v/>
      </c>
      <c r="DI139" s="255" t="str">
        <f>IF($DG139='Classificação geral'!$B132,'Classificação geral'!$D132,"")</f>
        <v/>
      </c>
      <c r="DJ139" s="255" t="str">
        <f>IF($DG139='Classificação geral'!$B132,'Classificação geral'!$H132,"")</f>
        <v/>
      </c>
      <c r="DK139" s="254" t="str">
        <f>IFERROR(IF(AND($DJ139="mas",'Classificação geral'!$I132=1),'Classificação geral'!I132,""),"")</f>
        <v/>
      </c>
      <c r="DL139" s="254" t="str">
        <f>IFERROR(IF(AND($DJ139="mas",'Classificação geral'!$I132=1),'Classificação geral'!AA132,""),"")</f>
        <v/>
      </c>
      <c r="DM139" s="254" t="str">
        <f>IFERROR(IF(AND($DJ139="mas",'Classificação geral'!$I132=1),'Classificação geral'!AC132,""),"")</f>
        <v/>
      </c>
      <c r="DN139" s="254" t="str">
        <f>IFERROR(IF(AND($DJ139="mas",'Classificação geral'!$I132=1),'Classificação geral'!AD132,""),"")</f>
        <v/>
      </c>
      <c r="DO139" s="254" t="str">
        <f>IFERROR(IF(AND($DJ139="mas",'Classificação geral'!$I132=1),'Classificação geral'!M132,""),"")</f>
        <v/>
      </c>
      <c r="DP139" s="254" t="str">
        <f>IFERROR(IF(AND($DJ139="mas",'Classificação geral'!$I132=1),'Classificação geral'!AH132,""),"")</f>
        <v/>
      </c>
      <c r="DQ139" s="256" t="str">
        <f>IFERROR(RANK(DP139,DP:DP,0)+ COUNTIF($DP$12:DP138,DP139),"")</f>
        <v/>
      </c>
      <c r="DR139" s="230"/>
      <c r="DS139" s="254" t="str">
        <f>IFERROR(IF(AND('Classificação geral'!$H132="fem",'Classificação geral'!$I132=2,'Classificação geral'!$G132="Tapete"),'Classificação geral'!$A132,""),"")</f>
        <v/>
      </c>
      <c r="DT139" s="254" t="str">
        <f>IFERROR(IF(AND('Classificação geral'!$H132="fem",'Classificação geral'!$I132=2,'Classificação geral'!$G132="Tapete"),'Classificação geral'!$B132,""),"")</f>
        <v/>
      </c>
      <c r="DU139" s="255" t="str">
        <f>IF($DT139='Classificação geral'!$B132,'Classificação geral'!$C132,"")</f>
        <v/>
      </c>
      <c r="DV139" s="255" t="str">
        <f>IF($DT139='Classificação geral'!$B132,'Classificação geral'!$D132,"")</f>
        <v/>
      </c>
      <c r="DW139" s="255" t="str">
        <f>IF($DT139='Classificação geral'!$B132,'Classificação geral'!$H132,"")</f>
        <v/>
      </c>
      <c r="DX139" s="254" t="str">
        <f>IFERROR(IF(AND($DW139="fem",'Classificação geral'!$I132=2),'Classificação geral'!I132,""),"")</f>
        <v/>
      </c>
      <c r="DY139" s="254" t="str">
        <f>IFERROR(IF(AND($DW139="fem",'Classificação geral'!$I132=2),'Classificação geral'!AA132,""),"")</f>
        <v/>
      </c>
      <c r="DZ139" s="254" t="str">
        <f>IFERROR(IF(AND($DW139="fem",'Classificação geral'!$I132=2),'Classificação geral'!AC132,""),"")</f>
        <v/>
      </c>
      <c r="EA139" s="254" t="str">
        <f>IFERROR(IF(AND($DW139="fem",'Classificação geral'!$I132=2),'Classificação geral'!AD132,""),"")</f>
        <v/>
      </c>
      <c r="EB139" s="254" t="str">
        <f>IFERROR(IF(AND($DW139="fem",'Classificação geral'!$I132=2),'Classificação geral'!M132,""),"")</f>
        <v/>
      </c>
      <c r="EC139" s="254" t="str">
        <f>IFERROR(IF(AND($DW139="fem",'Classificação geral'!$I132=2),'Classificação geral'!AH132,""),"")</f>
        <v/>
      </c>
      <c r="ED139" s="256" t="str">
        <f>IFERROR(RANK(EC139,EC:EC,0)+ COUNTIF(EC$12:$EC137,EC139),"")</f>
        <v/>
      </c>
      <c r="EE139" s="244"/>
      <c r="EF139" s="254" t="str">
        <f>IFERROR(IF(AND('Classificação geral'!$H132="mas",'Classificação geral'!$I132=2,'Classificação geral'!$G132="Tapete"),'Classificação geral'!$A132,""),"")</f>
        <v/>
      </c>
      <c r="EG139" s="254" t="str">
        <f>IFERROR(IF(AND('Classificação geral'!$H132="mas",'Classificação geral'!$I132=2,'Classificação geral'!$G132="Tapete"),'Classificação geral'!$B132,""),"")</f>
        <v/>
      </c>
      <c r="EH139" s="255" t="str">
        <f>IF($EG139='Classificação geral'!$B132,'Classificação geral'!$C132,"")</f>
        <v/>
      </c>
      <c r="EI139" s="255" t="str">
        <f>IF($EG139='Classificação geral'!$B132,'Classificação geral'!$D132,"")</f>
        <v/>
      </c>
      <c r="EJ139" s="255" t="str">
        <f>IF($EG139='Classificação geral'!$B132,'Classificação geral'!$H132,"")</f>
        <v/>
      </c>
      <c r="EK139" s="254" t="str">
        <f>IFERROR(IF(AND($EJ139="mas",'Classificação geral'!$I132=2),'Classificação geral'!I132,""),"")</f>
        <v/>
      </c>
      <c r="EL139" s="254" t="str">
        <f>IFERROR(IF(AND($EJ139="mas",'Classificação geral'!$I132=2),'Classificação geral'!AA132,""),"")</f>
        <v/>
      </c>
      <c r="EM139" s="254" t="str">
        <f>IFERROR(IF(AND($EJ139="mas",'Classificação geral'!$I132=2),'Classificação geral'!AC132,""),"")</f>
        <v/>
      </c>
      <c r="EN139" s="254" t="str">
        <f>IFERROR(IF(AND($EJ139="mas",'Classificação geral'!$I132=2),'Classificação geral'!AD132,""),"")</f>
        <v/>
      </c>
      <c r="EO139" s="254" t="str">
        <f>IFERROR(IF(AND($EJ139="mas",'Classificação geral'!$I132=2),'Classificação geral'!M132,""),"")</f>
        <v/>
      </c>
      <c r="EP139" s="254" t="str">
        <f>IFERROR(IF(AND($EJ139="mas",'Classificação geral'!$I132=2),'Classificação geral'!AH132,""),"")</f>
        <v/>
      </c>
      <c r="EQ139" s="256" t="str">
        <f>IFERROR(RANK(EP139,EP:EP,0)+ COUNTIF($EP$12:EP$12,EP139),"")</f>
        <v/>
      </c>
      <c r="ER139" s="244"/>
      <c r="ES139" s="254" t="str">
        <f>IFERROR(IF(AND('Classificação geral'!$H132="fem",'Classificação geral'!$I132=3,'Classificação geral'!$G132="Tapete"),'Classificação geral'!$A132,""),"")</f>
        <v/>
      </c>
      <c r="ET139" s="254" t="str">
        <f>IFERROR(IF(AND('Classificação geral'!$H132="fem",'Classificação geral'!$I132=3,'Classificação geral'!$G132="Tapete"),'Classificação geral'!$B132,""),"")</f>
        <v/>
      </c>
      <c r="EU139" s="255" t="str">
        <f>IF($ET139='Classificação geral'!$B132,'Classificação geral'!$C132,"")</f>
        <v/>
      </c>
      <c r="EV139" s="255" t="str">
        <f>IF($ET139='Classificação geral'!$B132,'Classificação geral'!$D132,"")</f>
        <v/>
      </c>
      <c r="EW139" s="255" t="str">
        <f>IF($ET139='Classificação geral'!$B132,'Classificação geral'!$H132,"")</f>
        <v/>
      </c>
      <c r="EX139" s="255" t="str">
        <f>IF($EW139='Classificação geral'!$H132,'Classificação geral'!$I132,"")</f>
        <v/>
      </c>
      <c r="EY139" s="255" t="str">
        <f>IF($EX139='Classificação geral'!$I132,'Classificação geral'!$AA132,"")</f>
        <v/>
      </c>
      <c r="EZ139" s="255" t="str">
        <f>IF($EX139='Classificação geral'!$I132,'Classificação geral'!$AC132,"")</f>
        <v/>
      </c>
      <c r="FA139" s="255" t="str">
        <f>IF($EX139='Classificação geral'!$I132,'Classificação geral'!$AD132,"")</f>
        <v/>
      </c>
      <c r="FB139" s="255" t="str">
        <f>IF($EX139='Classificação geral'!$I132,'Classificação geral'!$M132,"")</f>
        <v/>
      </c>
      <c r="FC139" s="255" t="str">
        <f>IF($EX139='Classificação geral'!$I132,'Classificação geral'!$AH132,"")</f>
        <v/>
      </c>
      <c r="FD139" s="256" t="str">
        <f>IFERROR(RANK(FC139,FC:FC,0)+ COUNTIF($FC$12:FC137,FC139),"")</f>
        <v/>
      </c>
      <c r="FE139" s="244"/>
      <c r="FF139" s="254" t="str">
        <f>IFERROR(IF(AND('Classificação geral'!$H132="mas",'Classificação geral'!$I132=3,'Classificação geral'!$G132="Tapete"),'Classificação geral'!$A132,""),"")</f>
        <v/>
      </c>
      <c r="FG139" s="254" t="str">
        <f>IFERROR(IF(AND('Classificação geral'!$H132="mas",'Classificação geral'!$I132=3,'Classificação geral'!$G132="Tapete"),'Classificação geral'!$B132,""),"")</f>
        <v/>
      </c>
      <c r="FH139" s="255" t="str">
        <f>IF($FG139='Classificação geral'!$B132,'Classificação geral'!$C132,"")</f>
        <v/>
      </c>
      <c r="FI139" s="255" t="str">
        <f>IF($FG139='Classificação geral'!$B132,'Classificação geral'!$D132,"")</f>
        <v/>
      </c>
      <c r="FJ139" s="255" t="str">
        <f>IF($FG139='Classificação geral'!$B132,'Classificação geral'!$H132,"")</f>
        <v/>
      </c>
      <c r="FK139" s="254" t="str">
        <f>IFERROR(IF(AND($FJ139="mas",'Classificação geral'!$I132=3),'Classificação geral'!I132,""),"")</f>
        <v/>
      </c>
      <c r="FL139" s="254" t="str">
        <f>IFERROR(IF(AND($FJ139="mas",'Classificação geral'!$I132=3),'Classificação geral'!AA132,""),"")</f>
        <v/>
      </c>
      <c r="FM139" s="254" t="str">
        <f>IFERROR(IF(AND($FJ139="mas",'Classificação geral'!$I132=3),'Classificação geral'!AC132,""),"")</f>
        <v/>
      </c>
      <c r="FN139" s="254" t="str">
        <f>IFERROR(IF(AND($FJ139="mas",'Classificação geral'!$I132=3),'Classificação geral'!AD132,""),"")</f>
        <v/>
      </c>
      <c r="FO139" s="254" t="str">
        <f>IFERROR(IF(AND($FJ139="mas",'Classificação geral'!$I132=3),'Classificação geral'!M132,""),"")</f>
        <v/>
      </c>
      <c r="FP139" s="254" t="str">
        <f>IFERROR(IF(AND($FJ139="mas",'Classificação geral'!$I132=3),'Classificação geral'!AH132,""),"")</f>
        <v/>
      </c>
      <c r="FQ139" s="256" t="str">
        <f>IFERROR(RANK(FP139,FP:FP,0)+ COUNTIF(FP$12:$FP137,FP139),"")</f>
        <v/>
      </c>
      <c r="FR139" s="240"/>
      <c r="FS139" s="240"/>
      <c r="FT139" s="240"/>
      <c r="FU139" s="240"/>
      <c r="FV139" s="240"/>
      <c r="FW139" s="240"/>
      <c r="FX139" s="240"/>
      <c r="FY139" s="240"/>
      <c r="FZ139" s="240"/>
    </row>
    <row r="140" spans="1:182" ht="24.75" customHeight="1" x14ac:dyDescent="0.4">
      <c r="A140" s="21"/>
      <c r="B140" s="236"/>
      <c r="C140" s="235"/>
      <c r="D140" s="235"/>
      <c r="E140" s="235"/>
      <c r="F140" s="21"/>
      <c r="G140" s="21"/>
      <c r="H140" s="21"/>
      <c r="I140" s="21"/>
      <c r="J140" s="21"/>
      <c r="K140" s="21"/>
      <c r="L140" s="21"/>
      <c r="M140" s="21"/>
      <c r="N140" s="21"/>
      <c r="O140" s="21"/>
      <c r="P140" s="236"/>
      <c r="Q140" s="235"/>
      <c r="R140" s="235"/>
      <c r="S140" s="235"/>
      <c r="T140" s="21"/>
      <c r="U140" s="21"/>
      <c r="V140" s="21"/>
      <c r="W140" s="21"/>
      <c r="X140" s="21"/>
      <c r="Y140" s="21"/>
      <c r="Z140" s="21"/>
      <c r="AA140" s="21"/>
      <c r="AB140" s="21"/>
      <c r="AC140" s="21"/>
      <c r="AD140" s="21"/>
      <c r="AE140" s="235"/>
      <c r="AF140" s="235"/>
      <c r="AG140" s="236"/>
      <c r="AH140" s="21"/>
      <c r="AI140" s="21"/>
      <c r="AJ140" s="21"/>
      <c r="AK140" s="21"/>
      <c r="AL140" s="21"/>
      <c r="AM140" s="21"/>
      <c r="AN140" s="21"/>
      <c r="AO140" s="21"/>
      <c r="AP140" s="21"/>
      <c r="AQ140" s="21"/>
      <c r="AR140" s="21"/>
      <c r="AS140" s="235"/>
      <c r="AT140" s="235"/>
      <c r="AU140" s="236"/>
      <c r="AV140" s="21"/>
      <c r="AW140" s="21"/>
      <c r="AX140" s="21"/>
      <c r="AY140" s="21"/>
      <c r="AZ140" s="21"/>
      <c r="BA140" s="21"/>
      <c r="BB140" s="21"/>
      <c r="BC140" s="21"/>
      <c r="BD140" s="21"/>
      <c r="BE140" s="21"/>
      <c r="BF140" s="236"/>
      <c r="BG140" s="235"/>
      <c r="BH140" s="235"/>
      <c r="BI140" s="235"/>
      <c r="BJ140" s="21"/>
      <c r="BK140" s="21"/>
      <c r="BL140" s="21"/>
      <c r="BM140" s="21"/>
      <c r="BN140" s="21"/>
      <c r="BO140" s="21"/>
      <c r="BP140" s="21"/>
      <c r="BQ140" s="21"/>
      <c r="BR140" s="21"/>
      <c r="BS140" s="21"/>
      <c r="BT140" s="236"/>
      <c r="BU140" s="235"/>
      <c r="BV140" s="235"/>
      <c r="BW140" s="235"/>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54" t="str">
        <f>IFERROR(IF(AND('Classificação geral'!$H133="FEM",'Classificação geral'!$I133=1,'Classificação geral'!G133="Tapete"),'Classificação geral'!A133,""),"")</f>
        <v/>
      </c>
      <c r="CT140" s="254" t="str">
        <f>IFERROR(IF(AND('Classificação geral'!$H133="FEM",'Classificação geral'!$I133=1,'Classificação geral'!G133="Tapete"),'Classificação geral'!$B133,""),"")</f>
        <v/>
      </c>
      <c r="CU140" s="255" t="str">
        <f>IF($CT140='Classificação geral'!$B133,'Classificação geral'!$C133,"")</f>
        <v/>
      </c>
      <c r="CV140" s="255" t="str">
        <f>IF($CT140='Classificação geral'!$B133,'Classificação geral'!$D133,"")</f>
        <v/>
      </c>
      <c r="CW140" s="255" t="str">
        <f>IF($CT140='Classificação geral'!$B133,'Classificação geral'!$H133,"")</f>
        <v/>
      </c>
      <c r="CX140" s="255" t="str">
        <f>IF($CW140='Classificação geral'!$H133,'Classificação geral'!$I133,"")</f>
        <v/>
      </c>
      <c r="CY140" s="255" t="str">
        <f>IF($CX140='Classificação geral'!$I133,'Classificação geral'!$AA133,"")</f>
        <v/>
      </c>
      <c r="CZ140" s="255" t="str">
        <f>IF($CX140='Classificação geral'!$I133,'Classificação geral'!$AC133,"")</f>
        <v/>
      </c>
      <c r="DA140" s="255" t="str">
        <f>IF($CX140='Classificação geral'!$I133,'Classificação geral'!$AD133,"")</f>
        <v/>
      </c>
      <c r="DB140" s="255" t="str">
        <f>IF($CX140='Classificação geral'!$I133,'Classificação geral'!$M133,"")</f>
        <v/>
      </c>
      <c r="DC140" s="255" t="str">
        <f>IF($CX140='Classificação geral'!$I133,'Classificação geral'!$AH133,"")</f>
        <v/>
      </c>
      <c r="DD140" s="256" t="str">
        <f>IFERROR(RANK(DC140,DC:DC,0)+ COUNTIF($DC$12:DC139,DC140),"")</f>
        <v/>
      </c>
      <c r="DE140" s="230"/>
      <c r="DF140" s="254" t="str">
        <f>IFERROR(IF(AND('Classificação geral'!$H133="mas",'Classificação geral'!$I133=1,'Classificação geral'!$G133="Tapete"),'Classificação geral'!$A133,""),"")</f>
        <v/>
      </c>
      <c r="DG140" s="254" t="str">
        <f>IFERROR(IF(AND('Classificação geral'!$H133="mas",'Classificação geral'!$I133=1,'Classificação geral'!$G133="Tapete"),'Classificação geral'!$B133,""),"")</f>
        <v/>
      </c>
      <c r="DH140" s="255" t="str">
        <f>IF($DG140='Classificação geral'!$B133,'Classificação geral'!$C133,"")</f>
        <v/>
      </c>
      <c r="DI140" s="255" t="str">
        <f>IF($DG140='Classificação geral'!$B133,'Classificação geral'!$D133,"")</f>
        <v/>
      </c>
      <c r="DJ140" s="255" t="str">
        <f>IF($DG140='Classificação geral'!$B133,'Classificação geral'!$H133,"")</f>
        <v/>
      </c>
      <c r="DK140" s="254" t="str">
        <f>IFERROR(IF(AND($DJ140="mas",'Classificação geral'!$I133=1),'Classificação geral'!I133,""),"")</f>
        <v/>
      </c>
      <c r="DL140" s="254" t="str">
        <f>IFERROR(IF(AND($DJ140="mas",'Classificação geral'!$I133=1),'Classificação geral'!AA133,""),"")</f>
        <v/>
      </c>
      <c r="DM140" s="254" t="str">
        <f>IFERROR(IF(AND($DJ140="mas",'Classificação geral'!$I133=1),'Classificação geral'!AC133,""),"")</f>
        <v/>
      </c>
      <c r="DN140" s="254" t="str">
        <f>IFERROR(IF(AND($DJ140="mas",'Classificação geral'!$I133=1),'Classificação geral'!AD133,""),"")</f>
        <v/>
      </c>
      <c r="DO140" s="254" t="str">
        <f>IFERROR(IF(AND($DJ140="mas",'Classificação geral'!$I133=1),'Classificação geral'!M133,""),"")</f>
        <v/>
      </c>
      <c r="DP140" s="254" t="str">
        <f>IFERROR(IF(AND($DJ140="mas",'Classificação geral'!$I133=1),'Classificação geral'!AH133,""),"")</f>
        <v/>
      </c>
      <c r="DQ140" s="256" t="str">
        <f>IFERROR(RANK(DP140,DP:DP,0)+ COUNTIF($DP$12:DP139,DP140),"")</f>
        <v/>
      </c>
      <c r="DR140" s="230"/>
      <c r="DS140" s="254" t="str">
        <f>IFERROR(IF(AND('Classificação geral'!$H133="fem",'Classificação geral'!$I133=2,'Classificação geral'!$G133="Tapete"),'Classificação geral'!$A133,""),"")</f>
        <v/>
      </c>
      <c r="DT140" s="254" t="str">
        <f>IFERROR(IF(AND('Classificação geral'!$H133="fem",'Classificação geral'!$I133=2,'Classificação geral'!$G133="Tapete"),'Classificação geral'!$B133,""),"")</f>
        <v/>
      </c>
      <c r="DU140" s="255" t="str">
        <f>IF($DT140='Classificação geral'!$B133,'Classificação geral'!$C133,"")</f>
        <v/>
      </c>
      <c r="DV140" s="255" t="str">
        <f>IF($DT140='Classificação geral'!$B133,'Classificação geral'!$D133,"")</f>
        <v/>
      </c>
      <c r="DW140" s="255" t="str">
        <f>IF($DT140='Classificação geral'!$B133,'Classificação geral'!$H133,"")</f>
        <v/>
      </c>
      <c r="DX140" s="254" t="str">
        <f>IFERROR(IF(AND($DW140="fem",'Classificação geral'!$I133=2),'Classificação geral'!I133,""),"")</f>
        <v/>
      </c>
      <c r="DY140" s="254" t="str">
        <f>IFERROR(IF(AND($DW140="fem",'Classificação geral'!$I133=2),'Classificação geral'!AA133,""),"")</f>
        <v/>
      </c>
      <c r="DZ140" s="254" t="str">
        <f>IFERROR(IF(AND($DW140="fem",'Classificação geral'!$I133=2),'Classificação geral'!AC133,""),"")</f>
        <v/>
      </c>
      <c r="EA140" s="254" t="str">
        <f>IFERROR(IF(AND($DW140="fem",'Classificação geral'!$I133=2),'Classificação geral'!AD133,""),"")</f>
        <v/>
      </c>
      <c r="EB140" s="254" t="str">
        <f>IFERROR(IF(AND($DW140="fem",'Classificação geral'!$I133=2),'Classificação geral'!M133,""),"")</f>
        <v/>
      </c>
      <c r="EC140" s="254" t="str">
        <f>IFERROR(IF(AND($DW140="fem",'Classificação geral'!$I133=2),'Classificação geral'!AH133,""),"")</f>
        <v/>
      </c>
      <c r="ED140" s="256" t="str">
        <f>IFERROR(RANK(EC140,EC:EC,0)+ COUNTIF(EC$12:$EC138,EC140),"")</f>
        <v/>
      </c>
      <c r="EE140" s="244"/>
      <c r="EF140" s="254" t="str">
        <f>IFERROR(IF(AND('Classificação geral'!$H133="mas",'Classificação geral'!$I133=2,'Classificação geral'!$G133="Tapete"),'Classificação geral'!$A133,""),"")</f>
        <v/>
      </c>
      <c r="EG140" s="254" t="str">
        <f>IFERROR(IF(AND('Classificação geral'!$H133="mas",'Classificação geral'!$I133=2,'Classificação geral'!$G133="Tapete"),'Classificação geral'!$B133,""),"")</f>
        <v/>
      </c>
      <c r="EH140" s="255" t="str">
        <f>IF($EG140='Classificação geral'!$B133,'Classificação geral'!$C133,"")</f>
        <v/>
      </c>
      <c r="EI140" s="255" t="str">
        <f>IF($EG140='Classificação geral'!$B133,'Classificação geral'!$D133,"")</f>
        <v/>
      </c>
      <c r="EJ140" s="255" t="str">
        <f>IF($EG140='Classificação geral'!$B133,'Classificação geral'!$H133,"")</f>
        <v/>
      </c>
      <c r="EK140" s="254" t="str">
        <f>IFERROR(IF(AND($EJ140="mas",'Classificação geral'!$I133=2),'Classificação geral'!I133,""),"")</f>
        <v/>
      </c>
      <c r="EL140" s="254" t="str">
        <f>IFERROR(IF(AND($EJ140="mas",'Classificação geral'!$I133=2),'Classificação geral'!AA133,""),"")</f>
        <v/>
      </c>
      <c r="EM140" s="254" t="str">
        <f>IFERROR(IF(AND($EJ140="mas",'Classificação geral'!$I133=2),'Classificação geral'!AC133,""),"")</f>
        <v/>
      </c>
      <c r="EN140" s="254" t="str">
        <f>IFERROR(IF(AND($EJ140="mas",'Classificação geral'!$I133=2),'Classificação geral'!AD133,""),"")</f>
        <v/>
      </c>
      <c r="EO140" s="254" t="str">
        <f>IFERROR(IF(AND($EJ140="mas",'Classificação geral'!$I133=2),'Classificação geral'!M133,""),"")</f>
        <v/>
      </c>
      <c r="EP140" s="254" t="str">
        <f>IFERROR(IF(AND($EJ140="mas",'Classificação geral'!$I133=2),'Classificação geral'!AH133,""),"")</f>
        <v/>
      </c>
      <c r="EQ140" s="256" t="str">
        <f>IFERROR(RANK(EP140,EP:EP,0)+ COUNTIF($EP$12:EP$12,EP140),"")</f>
        <v/>
      </c>
      <c r="ER140" s="244"/>
      <c r="ES140" s="254" t="str">
        <f>IFERROR(IF(AND('Classificação geral'!$H133="fem",'Classificação geral'!$I133=3,'Classificação geral'!$G133="Tapete"),'Classificação geral'!$A133,""),"")</f>
        <v/>
      </c>
      <c r="ET140" s="254" t="str">
        <f>IFERROR(IF(AND('Classificação geral'!$H133="fem",'Classificação geral'!$I133=3,'Classificação geral'!$G133="Tapete"),'Classificação geral'!$B133,""),"")</f>
        <v/>
      </c>
      <c r="EU140" s="255" t="str">
        <f>IF($ET140='Classificação geral'!$B133,'Classificação geral'!$C133,"")</f>
        <v/>
      </c>
      <c r="EV140" s="255" t="str">
        <f>IF($ET140='Classificação geral'!$B133,'Classificação geral'!$D133,"")</f>
        <v/>
      </c>
      <c r="EW140" s="255" t="str">
        <f>IF($ET140='Classificação geral'!$B133,'Classificação geral'!$H133,"")</f>
        <v/>
      </c>
      <c r="EX140" s="255" t="str">
        <f>IF($EW140='Classificação geral'!$H133,'Classificação geral'!$I133,"")</f>
        <v/>
      </c>
      <c r="EY140" s="255" t="str">
        <f>IF($EX140='Classificação geral'!$I133,'Classificação geral'!$AA133,"")</f>
        <v/>
      </c>
      <c r="EZ140" s="255" t="str">
        <f>IF($EX140='Classificação geral'!$I133,'Classificação geral'!$AC133,"")</f>
        <v/>
      </c>
      <c r="FA140" s="255" t="str">
        <f>IF($EX140='Classificação geral'!$I133,'Classificação geral'!$AD133,"")</f>
        <v/>
      </c>
      <c r="FB140" s="255" t="str">
        <f>IF($EX140='Classificação geral'!$I133,'Classificação geral'!$M133,"")</f>
        <v/>
      </c>
      <c r="FC140" s="255" t="str">
        <f>IF($EX140='Classificação geral'!$I133,'Classificação geral'!$AH133,"")</f>
        <v/>
      </c>
      <c r="FD140" s="256" t="str">
        <f>IFERROR(RANK(FC140,FC:FC,0)+ COUNTIF($FC$12:FC138,FC140),"")</f>
        <v/>
      </c>
      <c r="FE140" s="244"/>
      <c r="FF140" s="254" t="str">
        <f>IFERROR(IF(AND('Classificação geral'!$H133="mas",'Classificação geral'!$I133=3,'Classificação geral'!$G133="Tapete"),'Classificação geral'!$A133,""),"")</f>
        <v/>
      </c>
      <c r="FG140" s="254" t="str">
        <f>IFERROR(IF(AND('Classificação geral'!$H133="mas",'Classificação geral'!$I133=3,'Classificação geral'!$G133="Tapete"),'Classificação geral'!$B133,""),"")</f>
        <v/>
      </c>
      <c r="FH140" s="255" t="str">
        <f>IF($FG140='Classificação geral'!$B133,'Classificação geral'!$C133,"")</f>
        <v/>
      </c>
      <c r="FI140" s="255" t="str">
        <f>IF($FG140='Classificação geral'!$B133,'Classificação geral'!$D133,"")</f>
        <v/>
      </c>
      <c r="FJ140" s="255" t="str">
        <f>IF($FG140='Classificação geral'!$B133,'Classificação geral'!$H133,"")</f>
        <v/>
      </c>
      <c r="FK140" s="254" t="str">
        <f>IFERROR(IF(AND($FJ140="mas",'Classificação geral'!$I133=3),'Classificação geral'!I133,""),"")</f>
        <v/>
      </c>
      <c r="FL140" s="254" t="str">
        <f>IFERROR(IF(AND($FJ140="mas",'Classificação geral'!$I133=3),'Classificação geral'!AA133,""),"")</f>
        <v/>
      </c>
      <c r="FM140" s="254" t="str">
        <f>IFERROR(IF(AND($FJ140="mas",'Classificação geral'!$I133=3),'Classificação geral'!AC133,""),"")</f>
        <v/>
      </c>
      <c r="FN140" s="254" t="str">
        <f>IFERROR(IF(AND($FJ140="mas",'Classificação geral'!$I133=3),'Classificação geral'!AD133,""),"")</f>
        <v/>
      </c>
      <c r="FO140" s="254" t="str">
        <f>IFERROR(IF(AND($FJ140="mas",'Classificação geral'!$I133=3),'Classificação geral'!M133,""),"")</f>
        <v/>
      </c>
      <c r="FP140" s="254" t="str">
        <f>IFERROR(IF(AND($FJ140="mas",'Classificação geral'!$I133=3),'Classificação geral'!AH133,""),"")</f>
        <v/>
      </c>
      <c r="FQ140" s="256" t="str">
        <f>IFERROR(RANK(FP140,FP:FP,0)+ COUNTIF(FP$12:$FP138,FP140),"")</f>
        <v/>
      </c>
      <c r="FR140" s="240"/>
      <c r="FS140" s="240"/>
      <c r="FT140" s="240"/>
      <c r="FU140" s="240"/>
      <c r="FV140" s="240"/>
      <c r="FW140" s="240"/>
      <c r="FX140" s="240"/>
      <c r="FY140" s="240"/>
      <c r="FZ140" s="240"/>
    </row>
    <row r="141" spans="1:182" ht="24.75" customHeight="1" x14ac:dyDescent="0.4">
      <c r="A141" s="21"/>
      <c r="B141" s="236"/>
      <c r="C141" s="235"/>
      <c r="D141" s="235"/>
      <c r="E141" s="235"/>
      <c r="F141" s="21"/>
      <c r="G141" s="21"/>
      <c r="H141" s="21"/>
      <c r="I141" s="21"/>
      <c r="J141" s="21"/>
      <c r="K141" s="21"/>
      <c r="L141" s="21"/>
      <c r="M141" s="21"/>
      <c r="N141" s="21"/>
      <c r="O141" s="21"/>
      <c r="P141" s="236"/>
      <c r="Q141" s="235"/>
      <c r="R141" s="235"/>
      <c r="S141" s="235"/>
      <c r="T141" s="21"/>
      <c r="U141" s="21"/>
      <c r="V141" s="21"/>
      <c r="W141" s="21"/>
      <c r="X141" s="21"/>
      <c r="Y141" s="21"/>
      <c r="Z141" s="21"/>
      <c r="AA141" s="21"/>
      <c r="AB141" s="21"/>
      <c r="AC141" s="21"/>
      <c r="AD141" s="21"/>
      <c r="AE141" s="235"/>
      <c r="AF141" s="235"/>
      <c r="AG141" s="236"/>
      <c r="AH141" s="21"/>
      <c r="AI141" s="21"/>
      <c r="AJ141" s="21"/>
      <c r="AK141" s="21"/>
      <c r="AL141" s="21"/>
      <c r="AM141" s="21"/>
      <c r="AN141" s="21"/>
      <c r="AO141" s="21"/>
      <c r="AP141" s="21"/>
      <c r="AQ141" s="21"/>
      <c r="AR141" s="21"/>
      <c r="AS141" s="235"/>
      <c r="AT141" s="235"/>
      <c r="AU141" s="236"/>
      <c r="AV141" s="21"/>
      <c r="AW141" s="21"/>
      <c r="AX141" s="21"/>
      <c r="AY141" s="21"/>
      <c r="AZ141" s="21"/>
      <c r="BA141" s="21"/>
      <c r="BB141" s="21"/>
      <c r="BC141" s="21"/>
      <c r="BD141" s="21"/>
      <c r="BE141" s="21"/>
      <c r="BF141" s="236"/>
      <c r="BG141" s="235"/>
      <c r="BH141" s="235"/>
      <c r="BI141" s="235"/>
      <c r="BJ141" s="21"/>
      <c r="BK141" s="21"/>
      <c r="BL141" s="21"/>
      <c r="BM141" s="21"/>
      <c r="BN141" s="21"/>
      <c r="BO141" s="21"/>
      <c r="BP141" s="21"/>
      <c r="BQ141" s="21"/>
      <c r="BR141" s="21"/>
      <c r="BS141" s="21"/>
      <c r="BT141" s="236"/>
      <c r="BU141" s="235"/>
      <c r="BV141" s="235"/>
      <c r="BW141" s="235"/>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54" t="str">
        <f>IFERROR(IF(AND('Classificação geral'!$H134="FEM",'Classificação geral'!$I134=1,'Classificação geral'!G134="Tapete"),'Classificação geral'!A134,""),"")</f>
        <v/>
      </c>
      <c r="CT141" s="254" t="str">
        <f>IFERROR(IF(AND('Classificação geral'!$H134="FEM",'Classificação geral'!$I134=1,'Classificação geral'!G134="Tapete"),'Classificação geral'!$B134,""),"")</f>
        <v/>
      </c>
      <c r="CU141" s="255" t="str">
        <f>IF($CT141='Classificação geral'!$B134,'Classificação geral'!$C134,"")</f>
        <v/>
      </c>
      <c r="CV141" s="255" t="str">
        <f>IF($CT141='Classificação geral'!$B134,'Classificação geral'!$D134,"")</f>
        <v/>
      </c>
      <c r="CW141" s="255" t="str">
        <f>IF($CT141='Classificação geral'!$B134,'Classificação geral'!$H134,"")</f>
        <v/>
      </c>
      <c r="CX141" s="255" t="str">
        <f>IF($CW141='Classificação geral'!$H134,'Classificação geral'!$I134,"")</f>
        <v/>
      </c>
      <c r="CY141" s="255" t="str">
        <f>IF($CX141='Classificação geral'!$I134,'Classificação geral'!$AA134,"")</f>
        <v/>
      </c>
      <c r="CZ141" s="255" t="str">
        <f>IF($CX141='Classificação geral'!$I134,'Classificação geral'!$AC134,"")</f>
        <v/>
      </c>
      <c r="DA141" s="255" t="str">
        <f>IF($CX141='Classificação geral'!$I134,'Classificação geral'!$AD134,"")</f>
        <v/>
      </c>
      <c r="DB141" s="255" t="str">
        <f>IF($CX141='Classificação geral'!$I134,'Classificação geral'!$M134,"")</f>
        <v/>
      </c>
      <c r="DC141" s="255" t="str">
        <f>IF($CX141='Classificação geral'!$I134,'Classificação geral'!$AH134,"")</f>
        <v/>
      </c>
      <c r="DD141" s="256" t="str">
        <f>IFERROR(RANK(DC141,DC:DC,0)+ COUNTIF($DC$12:DC140,DC141),"")</f>
        <v/>
      </c>
      <c r="DE141" s="230"/>
      <c r="DF141" s="254" t="str">
        <f>IFERROR(IF(AND('Classificação geral'!$H134="mas",'Classificação geral'!$I134=1,'Classificação geral'!$G134="Tapete"),'Classificação geral'!$A134,""),"")</f>
        <v/>
      </c>
      <c r="DG141" s="254" t="str">
        <f>IFERROR(IF(AND('Classificação geral'!$H134="mas",'Classificação geral'!$I134=1,'Classificação geral'!$G134="Tapete"),'Classificação geral'!$B134,""),"")</f>
        <v/>
      </c>
      <c r="DH141" s="255" t="str">
        <f>IF($DG141='Classificação geral'!$B134,'Classificação geral'!$C134,"")</f>
        <v/>
      </c>
      <c r="DI141" s="255" t="str">
        <f>IF($DG141='Classificação geral'!$B134,'Classificação geral'!$D134,"")</f>
        <v/>
      </c>
      <c r="DJ141" s="255" t="str">
        <f>IF($DG141='Classificação geral'!$B134,'Classificação geral'!$H134,"")</f>
        <v/>
      </c>
      <c r="DK141" s="254" t="str">
        <f>IFERROR(IF(AND($DJ141="mas",'Classificação geral'!$I134=1),'Classificação geral'!I134,""),"")</f>
        <v/>
      </c>
      <c r="DL141" s="254" t="str">
        <f>IFERROR(IF(AND($DJ141="mas",'Classificação geral'!$I134=1),'Classificação geral'!AA134,""),"")</f>
        <v/>
      </c>
      <c r="DM141" s="254" t="str">
        <f>IFERROR(IF(AND($DJ141="mas",'Classificação geral'!$I134=1),'Classificação geral'!AC134,""),"")</f>
        <v/>
      </c>
      <c r="DN141" s="254" t="str">
        <f>IFERROR(IF(AND($DJ141="mas",'Classificação geral'!$I134=1),'Classificação geral'!AD134,""),"")</f>
        <v/>
      </c>
      <c r="DO141" s="254" t="str">
        <f>IFERROR(IF(AND($DJ141="mas",'Classificação geral'!$I134=1),'Classificação geral'!M134,""),"")</f>
        <v/>
      </c>
      <c r="DP141" s="254" t="str">
        <f>IFERROR(IF(AND($DJ141="mas",'Classificação geral'!$I134=1),'Classificação geral'!AH134,""),"")</f>
        <v/>
      </c>
      <c r="DQ141" s="256" t="str">
        <f>IFERROR(RANK(DP141,DP:DP,0)+ COUNTIF($DP$12:DP140,DP141),"")</f>
        <v/>
      </c>
      <c r="DR141" s="230"/>
      <c r="DS141" s="254" t="str">
        <f>IFERROR(IF(AND('Classificação geral'!$H134="fem",'Classificação geral'!$I134=2,'Classificação geral'!$G134="Tapete"),'Classificação geral'!$A134,""),"")</f>
        <v/>
      </c>
      <c r="DT141" s="254" t="str">
        <f>IFERROR(IF(AND('Classificação geral'!$H134="fem",'Classificação geral'!$I134=2,'Classificação geral'!$G134="Tapete"),'Classificação geral'!$B134,""),"")</f>
        <v/>
      </c>
      <c r="DU141" s="255" t="str">
        <f>IF($DT141='Classificação geral'!$B134,'Classificação geral'!$C134,"")</f>
        <v/>
      </c>
      <c r="DV141" s="255" t="str">
        <f>IF($DT141='Classificação geral'!$B134,'Classificação geral'!$D134,"")</f>
        <v/>
      </c>
      <c r="DW141" s="255" t="str">
        <f>IF($DT141='Classificação geral'!$B134,'Classificação geral'!$H134,"")</f>
        <v/>
      </c>
      <c r="DX141" s="254" t="str">
        <f>IFERROR(IF(AND($DW141="fem",'Classificação geral'!$I134=2),'Classificação geral'!I134,""),"")</f>
        <v/>
      </c>
      <c r="DY141" s="254" t="str">
        <f>IFERROR(IF(AND($DW141="fem",'Classificação geral'!$I134=2),'Classificação geral'!AA134,""),"")</f>
        <v/>
      </c>
      <c r="DZ141" s="254" t="str">
        <f>IFERROR(IF(AND($DW141="fem",'Classificação geral'!$I134=2),'Classificação geral'!AC134,""),"")</f>
        <v/>
      </c>
      <c r="EA141" s="254" t="str">
        <f>IFERROR(IF(AND($DW141="fem",'Classificação geral'!$I134=2),'Classificação geral'!AD134,""),"")</f>
        <v/>
      </c>
      <c r="EB141" s="254" t="str">
        <f>IFERROR(IF(AND($DW141="fem",'Classificação geral'!$I134=2),'Classificação geral'!M134,""),"")</f>
        <v/>
      </c>
      <c r="EC141" s="254" t="str">
        <f>IFERROR(IF(AND($DW141="fem",'Classificação geral'!$I134=2),'Classificação geral'!AH134,""),"")</f>
        <v/>
      </c>
      <c r="ED141" s="256" t="str">
        <f>IFERROR(RANK(EC141,EC:EC,0)+ COUNTIF(EC$12:$EC139,EC141),"")</f>
        <v/>
      </c>
      <c r="EE141" s="244"/>
      <c r="EF141" s="254" t="str">
        <f>IFERROR(IF(AND('Classificação geral'!$H134="mas",'Classificação geral'!$I134=2,'Classificação geral'!$G134="Tapete"),'Classificação geral'!$A134,""),"")</f>
        <v/>
      </c>
      <c r="EG141" s="254" t="str">
        <f>IFERROR(IF(AND('Classificação geral'!$H134="mas",'Classificação geral'!$I134=2,'Classificação geral'!$G134="Tapete"),'Classificação geral'!$B134,""),"")</f>
        <v/>
      </c>
      <c r="EH141" s="255" t="str">
        <f>IF($EG141='Classificação geral'!$B134,'Classificação geral'!$C134,"")</f>
        <v/>
      </c>
      <c r="EI141" s="255" t="str">
        <f>IF($EG141='Classificação geral'!$B134,'Classificação geral'!$D134,"")</f>
        <v/>
      </c>
      <c r="EJ141" s="255" t="str">
        <f>IF($EG141='Classificação geral'!$B134,'Classificação geral'!$H134,"")</f>
        <v/>
      </c>
      <c r="EK141" s="254" t="str">
        <f>IFERROR(IF(AND($EJ141="mas",'Classificação geral'!$I134=2),'Classificação geral'!I134,""),"")</f>
        <v/>
      </c>
      <c r="EL141" s="254" t="str">
        <f>IFERROR(IF(AND($EJ141="mas",'Classificação geral'!$I134=2),'Classificação geral'!AA134,""),"")</f>
        <v/>
      </c>
      <c r="EM141" s="254" t="str">
        <f>IFERROR(IF(AND($EJ141="mas",'Classificação geral'!$I134=2),'Classificação geral'!AC134,""),"")</f>
        <v/>
      </c>
      <c r="EN141" s="254" t="str">
        <f>IFERROR(IF(AND($EJ141="mas",'Classificação geral'!$I134=2),'Classificação geral'!AD134,""),"")</f>
        <v/>
      </c>
      <c r="EO141" s="254" t="str">
        <f>IFERROR(IF(AND($EJ141="mas",'Classificação geral'!$I134=2),'Classificação geral'!M134,""),"")</f>
        <v/>
      </c>
      <c r="EP141" s="254" t="str">
        <f>IFERROR(IF(AND($EJ141="mas",'Classificação geral'!$I134=2),'Classificação geral'!AH134,""),"")</f>
        <v/>
      </c>
      <c r="EQ141" s="256" t="str">
        <f>IFERROR(RANK(EP141,EP:EP,0)+ COUNTIF($EP$12:EP$12,EP141),"")</f>
        <v/>
      </c>
      <c r="ER141" s="244"/>
      <c r="ES141" s="254" t="str">
        <f>IFERROR(IF(AND('Classificação geral'!$H134="fem",'Classificação geral'!$I134=3,'Classificação geral'!$G134="Tapete"),'Classificação geral'!$A134,""),"")</f>
        <v/>
      </c>
      <c r="ET141" s="254" t="str">
        <f>IFERROR(IF(AND('Classificação geral'!$H134="fem",'Classificação geral'!$I134=3,'Classificação geral'!$G134="Tapete"),'Classificação geral'!$B134,""),"")</f>
        <v/>
      </c>
      <c r="EU141" s="255" t="str">
        <f>IF($ET141='Classificação geral'!$B134,'Classificação geral'!$C134,"")</f>
        <v/>
      </c>
      <c r="EV141" s="255" t="str">
        <f>IF($ET141='Classificação geral'!$B134,'Classificação geral'!$D134,"")</f>
        <v/>
      </c>
      <c r="EW141" s="255" t="str">
        <f>IF($ET141='Classificação geral'!$B134,'Classificação geral'!$H134,"")</f>
        <v/>
      </c>
      <c r="EX141" s="255" t="str">
        <f>IF($EW141='Classificação geral'!$H134,'Classificação geral'!$I134,"")</f>
        <v/>
      </c>
      <c r="EY141" s="255" t="str">
        <f>IF($EX141='Classificação geral'!$I134,'Classificação geral'!$AA134,"")</f>
        <v/>
      </c>
      <c r="EZ141" s="255" t="str">
        <f>IF($EX141='Classificação geral'!$I134,'Classificação geral'!$AC134,"")</f>
        <v/>
      </c>
      <c r="FA141" s="255" t="str">
        <f>IF($EX141='Classificação geral'!$I134,'Classificação geral'!$AD134,"")</f>
        <v/>
      </c>
      <c r="FB141" s="255" t="str">
        <f>IF($EX141='Classificação geral'!$I134,'Classificação geral'!$M134,"")</f>
        <v/>
      </c>
      <c r="FC141" s="255" t="str">
        <f>IF($EX141='Classificação geral'!$I134,'Classificação geral'!$AH134,"")</f>
        <v/>
      </c>
      <c r="FD141" s="256" t="str">
        <f>IFERROR(RANK(FC141,FC:FC,0)+ COUNTIF($FC$12:FC139,FC141),"")</f>
        <v/>
      </c>
      <c r="FE141" s="244"/>
      <c r="FF141" s="254" t="str">
        <f>IFERROR(IF(AND('Classificação geral'!$H134="mas",'Classificação geral'!$I134=3,'Classificação geral'!$G134="Tapete"),'Classificação geral'!$A134,""),"")</f>
        <v/>
      </c>
      <c r="FG141" s="254" t="str">
        <f>IFERROR(IF(AND('Classificação geral'!$H134="mas",'Classificação geral'!$I134=3,'Classificação geral'!$G134="Tapete"),'Classificação geral'!$B134,""),"")</f>
        <v/>
      </c>
      <c r="FH141" s="255" t="str">
        <f>IF($FG141='Classificação geral'!$B134,'Classificação geral'!$C134,"")</f>
        <v/>
      </c>
      <c r="FI141" s="255" t="str">
        <f>IF($FG141='Classificação geral'!$B134,'Classificação geral'!$D134,"")</f>
        <v/>
      </c>
      <c r="FJ141" s="255" t="str">
        <f>IF($FG141='Classificação geral'!$B134,'Classificação geral'!$H134,"")</f>
        <v/>
      </c>
      <c r="FK141" s="254" t="str">
        <f>IFERROR(IF(AND($FJ141="mas",'Classificação geral'!$I134=3),'Classificação geral'!I134,""),"")</f>
        <v/>
      </c>
      <c r="FL141" s="254" t="str">
        <f>IFERROR(IF(AND($FJ141="mas",'Classificação geral'!$I134=3),'Classificação geral'!AA134,""),"")</f>
        <v/>
      </c>
      <c r="FM141" s="254" t="str">
        <f>IFERROR(IF(AND($FJ141="mas",'Classificação geral'!$I134=3),'Classificação geral'!AC134,""),"")</f>
        <v/>
      </c>
      <c r="FN141" s="254" t="str">
        <f>IFERROR(IF(AND($FJ141="mas",'Classificação geral'!$I134=3),'Classificação geral'!AD134,""),"")</f>
        <v/>
      </c>
      <c r="FO141" s="254" t="str">
        <f>IFERROR(IF(AND($FJ141="mas",'Classificação geral'!$I134=3),'Classificação geral'!M134,""),"")</f>
        <v/>
      </c>
      <c r="FP141" s="254" t="str">
        <f>IFERROR(IF(AND($FJ141="mas",'Classificação geral'!$I134=3),'Classificação geral'!AH134,""),"")</f>
        <v/>
      </c>
      <c r="FQ141" s="256" t="str">
        <f>IFERROR(RANK(FP141,FP:FP,0)+ COUNTIF(FP$12:$FP139,FP141),"")</f>
        <v/>
      </c>
      <c r="FR141" s="240"/>
      <c r="FS141" s="240"/>
      <c r="FT141" s="240"/>
      <c r="FU141" s="240"/>
      <c r="FV141" s="240"/>
      <c r="FW141" s="240"/>
      <c r="FX141" s="240"/>
      <c r="FY141" s="240"/>
      <c r="FZ141" s="240"/>
    </row>
    <row r="142" spans="1:182" ht="24.75" customHeight="1" x14ac:dyDescent="0.4">
      <c r="A142" s="21"/>
      <c r="B142" s="236"/>
      <c r="C142" s="235"/>
      <c r="D142" s="235"/>
      <c r="E142" s="235"/>
      <c r="F142" s="21"/>
      <c r="G142" s="21"/>
      <c r="H142" s="21"/>
      <c r="I142" s="21"/>
      <c r="J142" s="21"/>
      <c r="K142" s="21"/>
      <c r="L142" s="21"/>
      <c r="M142" s="21"/>
      <c r="N142" s="21"/>
      <c r="O142" s="21"/>
      <c r="P142" s="236"/>
      <c r="Q142" s="235"/>
      <c r="R142" s="235"/>
      <c r="S142" s="235"/>
      <c r="T142" s="21"/>
      <c r="U142" s="21"/>
      <c r="V142" s="21"/>
      <c r="W142" s="21"/>
      <c r="X142" s="21"/>
      <c r="Y142" s="21"/>
      <c r="Z142" s="21"/>
      <c r="AA142" s="21"/>
      <c r="AB142" s="21"/>
      <c r="AC142" s="21"/>
      <c r="AD142" s="21"/>
      <c r="AE142" s="235"/>
      <c r="AF142" s="235"/>
      <c r="AG142" s="236"/>
      <c r="AH142" s="21"/>
      <c r="AI142" s="21"/>
      <c r="AJ142" s="21"/>
      <c r="AK142" s="21"/>
      <c r="AL142" s="21"/>
      <c r="AM142" s="21"/>
      <c r="AN142" s="21"/>
      <c r="AO142" s="21"/>
      <c r="AP142" s="21"/>
      <c r="AQ142" s="21"/>
      <c r="AR142" s="21"/>
      <c r="AS142" s="235"/>
      <c r="AT142" s="235"/>
      <c r="AU142" s="236"/>
      <c r="AV142" s="21"/>
      <c r="AW142" s="21"/>
      <c r="AX142" s="21"/>
      <c r="AY142" s="21"/>
      <c r="AZ142" s="21"/>
      <c r="BA142" s="21"/>
      <c r="BB142" s="21"/>
      <c r="BC142" s="21"/>
      <c r="BD142" s="21"/>
      <c r="BE142" s="21"/>
      <c r="BF142" s="236"/>
      <c r="BG142" s="235"/>
      <c r="BH142" s="235"/>
      <c r="BI142" s="235"/>
      <c r="BJ142" s="21"/>
      <c r="BK142" s="21"/>
      <c r="BL142" s="21"/>
      <c r="BM142" s="21"/>
      <c r="BN142" s="21"/>
      <c r="BO142" s="21"/>
      <c r="BP142" s="21"/>
      <c r="BQ142" s="21"/>
      <c r="BR142" s="21"/>
      <c r="BS142" s="21"/>
      <c r="BT142" s="236"/>
      <c r="BU142" s="235"/>
      <c r="BV142" s="235"/>
      <c r="BW142" s="235"/>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54" t="str">
        <f>IFERROR(IF(AND('Classificação geral'!$H135="FEM",'Classificação geral'!$I135=1,'Classificação geral'!G135="Tapete"),'Classificação geral'!A135,""),"")</f>
        <v/>
      </c>
      <c r="CT142" s="254" t="str">
        <f>IFERROR(IF(AND('Classificação geral'!$H135="FEM",'Classificação geral'!$I135=1,'Classificação geral'!G135="Tapete"),'Classificação geral'!$B135,""),"")</f>
        <v/>
      </c>
      <c r="CU142" s="255" t="str">
        <f>IF($CT142='Classificação geral'!$B135,'Classificação geral'!$C135,"")</f>
        <v/>
      </c>
      <c r="CV142" s="255" t="str">
        <f>IF($CT142='Classificação geral'!$B135,'Classificação geral'!$D135,"")</f>
        <v/>
      </c>
      <c r="CW142" s="255" t="str">
        <f>IF($CT142='Classificação geral'!$B135,'Classificação geral'!$H135,"")</f>
        <v/>
      </c>
      <c r="CX142" s="255" t="str">
        <f>IF($CW142='Classificação geral'!$H135,'Classificação geral'!$I135,"")</f>
        <v/>
      </c>
      <c r="CY142" s="255" t="str">
        <f>IF($CX142='Classificação geral'!$I135,'Classificação geral'!$AA135,"")</f>
        <v/>
      </c>
      <c r="CZ142" s="255" t="str">
        <f>IF($CX142='Classificação geral'!$I135,'Classificação geral'!$AC135,"")</f>
        <v/>
      </c>
      <c r="DA142" s="255" t="str">
        <f>IF($CX142='Classificação geral'!$I135,'Classificação geral'!$AD135,"")</f>
        <v/>
      </c>
      <c r="DB142" s="255" t="str">
        <f>IF($CX142='Classificação geral'!$I135,'Classificação geral'!$M135,"")</f>
        <v/>
      </c>
      <c r="DC142" s="255" t="str">
        <f>IF($CX142='Classificação geral'!$I135,'Classificação geral'!$AH135,"")</f>
        <v/>
      </c>
      <c r="DD142" s="256" t="str">
        <f>IFERROR(RANK(DC142,DC:DC,0)+ COUNTIF($DC$12:DC141,DC142),"")</f>
        <v/>
      </c>
      <c r="DE142" s="230"/>
      <c r="DF142" s="254" t="str">
        <f>IFERROR(IF(AND('Classificação geral'!$H135="mas",'Classificação geral'!$I135=1,'Classificação geral'!$G135="Tapete"),'Classificação geral'!$A135,""),"")</f>
        <v/>
      </c>
      <c r="DG142" s="254" t="str">
        <f>IFERROR(IF(AND('Classificação geral'!$H135="mas",'Classificação geral'!$I135=1,'Classificação geral'!$G135="Tapete"),'Classificação geral'!$B135,""),"")</f>
        <v/>
      </c>
      <c r="DH142" s="255" t="str">
        <f>IF($DG142='Classificação geral'!$B135,'Classificação geral'!$C135,"")</f>
        <v/>
      </c>
      <c r="DI142" s="255" t="str">
        <f>IF($DG142='Classificação geral'!$B135,'Classificação geral'!$D135,"")</f>
        <v/>
      </c>
      <c r="DJ142" s="255" t="str">
        <f>IF($DG142='Classificação geral'!$B135,'Classificação geral'!$H135,"")</f>
        <v/>
      </c>
      <c r="DK142" s="254" t="str">
        <f>IFERROR(IF(AND($DJ142="mas",'Classificação geral'!$I135=1),'Classificação geral'!I135,""),"")</f>
        <v/>
      </c>
      <c r="DL142" s="254" t="str">
        <f>IFERROR(IF(AND($DJ142="mas",'Classificação geral'!$I135=1),'Classificação geral'!AA135,""),"")</f>
        <v/>
      </c>
      <c r="DM142" s="254" t="str">
        <f>IFERROR(IF(AND($DJ142="mas",'Classificação geral'!$I135=1),'Classificação geral'!AC135,""),"")</f>
        <v/>
      </c>
      <c r="DN142" s="254" t="str">
        <f>IFERROR(IF(AND($DJ142="mas",'Classificação geral'!$I135=1),'Classificação geral'!AD135,""),"")</f>
        <v/>
      </c>
      <c r="DO142" s="254" t="str">
        <f>IFERROR(IF(AND($DJ142="mas",'Classificação geral'!$I135=1),'Classificação geral'!M135,""),"")</f>
        <v/>
      </c>
      <c r="DP142" s="254" t="str">
        <f>IFERROR(IF(AND($DJ142="mas",'Classificação geral'!$I135=1),'Classificação geral'!AH135,""),"")</f>
        <v/>
      </c>
      <c r="DQ142" s="256" t="str">
        <f>IFERROR(RANK(DP142,DP:DP,0)+ COUNTIF($DP$12:DP141,DP142),"")</f>
        <v/>
      </c>
      <c r="DR142" s="230"/>
      <c r="DS142" s="254" t="str">
        <f>IFERROR(IF(AND('Classificação geral'!$H135="fem",'Classificação geral'!$I135=2,'Classificação geral'!$G135="Tapete"),'Classificação geral'!$A135,""),"")</f>
        <v/>
      </c>
      <c r="DT142" s="254" t="str">
        <f>IFERROR(IF(AND('Classificação geral'!$H135="fem",'Classificação geral'!$I135=2,'Classificação geral'!$G135="Tapete"),'Classificação geral'!$B135,""),"")</f>
        <v/>
      </c>
      <c r="DU142" s="255" t="str">
        <f>IF($DT142='Classificação geral'!$B135,'Classificação geral'!$C135,"")</f>
        <v/>
      </c>
      <c r="DV142" s="255" t="str">
        <f>IF($DT142='Classificação geral'!$B135,'Classificação geral'!$D135,"")</f>
        <v/>
      </c>
      <c r="DW142" s="255" t="str">
        <f>IF($DT142='Classificação geral'!$B135,'Classificação geral'!$H135,"")</f>
        <v/>
      </c>
      <c r="DX142" s="254" t="str">
        <f>IFERROR(IF(AND($DW142="fem",'Classificação geral'!$I135=2),'Classificação geral'!I135,""),"")</f>
        <v/>
      </c>
      <c r="DY142" s="254" t="str">
        <f>IFERROR(IF(AND($DW142="fem",'Classificação geral'!$I135=2),'Classificação geral'!AA135,""),"")</f>
        <v/>
      </c>
      <c r="DZ142" s="254" t="str">
        <f>IFERROR(IF(AND($DW142="fem",'Classificação geral'!$I135=2),'Classificação geral'!AC135,""),"")</f>
        <v/>
      </c>
      <c r="EA142" s="254" t="str">
        <f>IFERROR(IF(AND($DW142="fem",'Classificação geral'!$I135=2),'Classificação geral'!AD135,""),"")</f>
        <v/>
      </c>
      <c r="EB142" s="254" t="str">
        <f>IFERROR(IF(AND($DW142="fem",'Classificação geral'!$I135=2),'Classificação geral'!M135,""),"")</f>
        <v/>
      </c>
      <c r="EC142" s="254" t="str">
        <f>IFERROR(IF(AND($DW142="fem",'Classificação geral'!$I135=2),'Classificação geral'!AH135,""),"")</f>
        <v/>
      </c>
      <c r="ED142" s="256" t="str">
        <f>IFERROR(RANK(EC142,EC:EC,0)+ COUNTIF(EC$12:$EC140,EC142),"")</f>
        <v/>
      </c>
      <c r="EE142" s="244"/>
      <c r="EF142" s="254" t="str">
        <f>IFERROR(IF(AND('Classificação geral'!$H135="mas",'Classificação geral'!$I135=2,'Classificação geral'!$G135="Tapete"),'Classificação geral'!$A135,""),"")</f>
        <v/>
      </c>
      <c r="EG142" s="254" t="str">
        <f>IFERROR(IF(AND('Classificação geral'!$H135="mas",'Classificação geral'!$I135=2,'Classificação geral'!$G135="Tapete"),'Classificação geral'!$B135,""),"")</f>
        <v/>
      </c>
      <c r="EH142" s="255" t="str">
        <f>IF($EG142='Classificação geral'!$B135,'Classificação geral'!$C135,"")</f>
        <v/>
      </c>
      <c r="EI142" s="255" t="str">
        <f>IF($EG142='Classificação geral'!$B135,'Classificação geral'!$D135,"")</f>
        <v/>
      </c>
      <c r="EJ142" s="255" t="str">
        <f>IF($EG142='Classificação geral'!$B135,'Classificação geral'!$H135,"")</f>
        <v/>
      </c>
      <c r="EK142" s="254" t="str">
        <f>IFERROR(IF(AND($EJ142="mas",'Classificação geral'!$I135=2),'Classificação geral'!I135,""),"")</f>
        <v/>
      </c>
      <c r="EL142" s="254" t="str">
        <f>IFERROR(IF(AND($EJ142="mas",'Classificação geral'!$I135=2),'Classificação geral'!AA135,""),"")</f>
        <v/>
      </c>
      <c r="EM142" s="254" t="str">
        <f>IFERROR(IF(AND($EJ142="mas",'Classificação geral'!$I135=2),'Classificação geral'!AC135,""),"")</f>
        <v/>
      </c>
      <c r="EN142" s="254" t="str">
        <f>IFERROR(IF(AND($EJ142="mas",'Classificação geral'!$I135=2),'Classificação geral'!AD135,""),"")</f>
        <v/>
      </c>
      <c r="EO142" s="254" t="str">
        <f>IFERROR(IF(AND($EJ142="mas",'Classificação geral'!$I135=2),'Classificação geral'!M135,""),"")</f>
        <v/>
      </c>
      <c r="EP142" s="254" t="str">
        <f>IFERROR(IF(AND($EJ142="mas",'Classificação geral'!$I135=2),'Classificação geral'!AH135,""),"")</f>
        <v/>
      </c>
      <c r="EQ142" s="256" t="str">
        <f>IFERROR(RANK(EP142,EP:EP,0)+ COUNTIF($EP$12:EP$12,EP142),"")</f>
        <v/>
      </c>
      <c r="ER142" s="244"/>
      <c r="ES142" s="254" t="str">
        <f>IFERROR(IF(AND('Classificação geral'!$H135="fem",'Classificação geral'!$I135=3,'Classificação geral'!$G135="Tapete"),'Classificação geral'!$A135,""),"")</f>
        <v/>
      </c>
      <c r="ET142" s="254" t="str">
        <f>IFERROR(IF(AND('Classificação geral'!$H135="fem",'Classificação geral'!$I135=3,'Classificação geral'!$G135="Tapete"),'Classificação geral'!$B135,""),"")</f>
        <v/>
      </c>
      <c r="EU142" s="255" t="str">
        <f>IF($ET142='Classificação geral'!$B135,'Classificação geral'!$C135,"")</f>
        <v/>
      </c>
      <c r="EV142" s="255" t="str">
        <f>IF($ET142='Classificação geral'!$B135,'Classificação geral'!$D135,"")</f>
        <v/>
      </c>
      <c r="EW142" s="255" t="str">
        <f>IF($ET142='Classificação geral'!$B135,'Classificação geral'!$H135,"")</f>
        <v/>
      </c>
      <c r="EX142" s="255" t="str">
        <f>IF($EW142='Classificação geral'!$H135,'Classificação geral'!$I135,"")</f>
        <v/>
      </c>
      <c r="EY142" s="255" t="str">
        <f>IF($EX142='Classificação geral'!$I135,'Classificação geral'!$AA135,"")</f>
        <v/>
      </c>
      <c r="EZ142" s="255" t="str">
        <f>IF($EX142='Classificação geral'!$I135,'Classificação geral'!$AC135,"")</f>
        <v/>
      </c>
      <c r="FA142" s="255" t="str">
        <f>IF($EX142='Classificação geral'!$I135,'Classificação geral'!$AD135,"")</f>
        <v/>
      </c>
      <c r="FB142" s="255" t="str">
        <f>IF($EX142='Classificação geral'!$I135,'Classificação geral'!$M135,"")</f>
        <v/>
      </c>
      <c r="FC142" s="255" t="str">
        <f>IF($EX142='Classificação geral'!$I135,'Classificação geral'!$AH135,"")</f>
        <v/>
      </c>
      <c r="FD142" s="256" t="str">
        <f>IFERROR(RANK(FC142,FC:FC,0)+ COUNTIF($FC$12:FC140,FC142),"")</f>
        <v/>
      </c>
      <c r="FE142" s="244"/>
      <c r="FF142" s="254" t="str">
        <f>IFERROR(IF(AND('Classificação geral'!$H135="mas",'Classificação geral'!$I135=3,'Classificação geral'!$G135="Tapete"),'Classificação geral'!$A135,""),"")</f>
        <v/>
      </c>
      <c r="FG142" s="254" t="str">
        <f>IFERROR(IF(AND('Classificação geral'!$H135="mas",'Classificação geral'!$I135=3,'Classificação geral'!$G135="Tapete"),'Classificação geral'!$B135,""),"")</f>
        <v/>
      </c>
      <c r="FH142" s="255" t="str">
        <f>IF($FG142='Classificação geral'!$B135,'Classificação geral'!$C135,"")</f>
        <v/>
      </c>
      <c r="FI142" s="255" t="str">
        <f>IF($FG142='Classificação geral'!$B135,'Classificação geral'!$D135,"")</f>
        <v/>
      </c>
      <c r="FJ142" s="255" t="str">
        <f>IF($FG142='Classificação geral'!$B135,'Classificação geral'!$H135,"")</f>
        <v/>
      </c>
      <c r="FK142" s="254" t="str">
        <f>IFERROR(IF(AND($FJ142="mas",'Classificação geral'!$I135=3),'Classificação geral'!I135,""),"")</f>
        <v/>
      </c>
      <c r="FL142" s="254" t="str">
        <f>IFERROR(IF(AND($FJ142="mas",'Classificação geral'!$I135=3),'Classificação geral'!AA135,""),"")</f>
        <v/>
      </c>
      <c r="FM142" s="254" t="str">
        <f>IFERROR(IF(AND($FJ142="mas",'Classificação geral'!$I135=3),'Classificação geral'!AC135,""),"")</f>
        <v/>
      </c>
      <c r="FN142" s="254" t="str">
        <f>IFERROR(IF(AND($FJ142="mas",'Classificação geral'!$I135=3),'Classificação geral'!AD135,""),"")</f>
        <v/>
      </c>
      <c r="FO142" s="254" t="str">
        <f>IFERROR(IF(AND($FJ142="mas",'Classificação geral'!$I135=3),'Classificação geral'!M135,""),"")</f>
        <v/>
      </c>
      <c r="FP142" s="254" t="str">
        <f>IFERROR(IF(AND($FJ142="mas",'Classificação geral'!$I135=3),'Classificação geral'!AH135,""),"")</f>
        <v/>
      </c>
      <c r="FQ142" s="256" t="str">
        <f>IFERROR(RANK(FP142,FP:FP,0)+ COUNTIF(FP$12:$FP140,FP142),"")</f>
        <v/>
      </c>
      <c r="FR142" s="240"/>
      <c r="FS142" s="240"/>
      <c r="FT142" s="240"/>
      <c r="FU142" s="240"/>
      <c r="FV142" s="240"/>
      <c r="FW142" s="240"/>
      <c r="FX142" s="240"/>
      <c r="FY142" s="240"/>
      <c r="FZ142" s="240"/>
    </row>
    <row r="143" spans="1:182" ht="24.75" customHeight="1" x14ac:dyDescent="0.4">
      <c r="A143" s="21"/>
      <c r="B143" s="236"/>
      <c r="C143" s="235"/>
      <c r="D143" s="235"/>
      <c r="E143" s="235"/>
      <c r="F143" s="21"/>
      <c r="G143" s="21"/>
      <c r="H143" s="21"/>
      <c r="I143" s="21"/>
      <c r="J143" s="21"/>
      <c r="K143" s="21"/>
      <c r="L143" s="21"/>
      <c r="M143" s="21"/>
      <c r="N143" s="21"/>
      <c r="O143" s="21"/>
      <c r="P143" s="236"/>
      <c r="Q143" s="235"/>
      <c r="R143" s="235"/>
      <c r="S143" s="235"/>
      <c r="T143" s="21"/>
      <c r="U143" s="21"/>
      <c r="V143" s="21"/>
      <c r="W143" s="21"/>
      <c r="X143" s="21"/>
      <c r="Y143" s="21"/>
      <c r="Z143" s="21"/>
      <c r="AA143" s="21"/>
      <c r="AB143" s="21"/>
      <c r="AC143" s="21"/>
      <c r="AD143" s="21"/>
      <c r="AE143" s="235"/>
      <c r="AF143" s="235"/>
      <c r="AG143" s="236"/>
      <c r="AH143" s="21"/>
      <c r="AI143" s="21"/>
      <c r="AJ143" s="21"/>
      <c r="AK143" s="21"/>
      <c r="AL143" s="21"/>
      <c r="AM143" s="21"/>
      <c r="AN143" s="21"/>
      <c r="AO143" s="21"/>
      <c r="AP143" s="21"/>
      <c r="AQ143" s="21"/>
      <c r="AR143" s="21"/>
      <c r="AS143" s="235"/>
      <c r="AT143" s="235"/>
      <c r="AU143" s="236"/>
      <c r="AV143" s="21"/>
      <c r="AW143" s="21"/>
      <c r="AX143" s="21"/>
      <c r="AY143" s="21"/>
      <c r="AZ143" s="21"/>
      <c r="BA143" s="21"/>
      <c r="BB143" s="21"/>
      <c r="BC143" s="21"/>
      <c r="BD143" s="21"/>
      <c r="BE143" s="21"/>
      <c r="BF143" s="236"/>
      <c r="BG143" s="235"/>
      <c r="BH143" s="235"/>
      <c r="BI143" s="235"/>
      <c r="BJ143" s="21"/>
      <c r="BK143" s="21"/>
      <c r="BL143" s="21"/>
      <c r="BM143" s="21"/>
      <c r="BN143" s="21"/>
      <c r="BO143" s="21"/>
      <c r="BP143" s="21"/>
      <c r="BQ143" s="21"/>
      <c r="BR143" s="21"/>
      <c r="BS143" s="21"/>
      <c r="BT143" s="236"/>
      <c r="BU143" s="235"/>
      <c r="BV143" s="235"/>
      <c r="BW143" s="235"/>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54" t="str">
        <f>IFERROR(IF(AND('Classificação geral'!$H136="FEM",'Classificação geral'!$I136=1,'Classificação geral'!G136="Tapete"),'Classificação geral'!A136,""),"")</f>
        <v/>
      </c>
      <c r="CT143" s="254" t="str">
        <f>IFERROR(IF(AND('Classificação geral'!$H136="FEM",'Classificação geral'!$I136=1,'Classificação geral'!G136="Tapete"),'Classificação geral'!$B136,""),"")</f>
        <v/>
      </c>
      <c r="CU143" s="255" t="str">
        <f>IF($CT143='Classificação geral'!$B136,'Classificação geral'!$C136,"")</f>
        <v/>
      </c>
      <c r="CV143" s="255" t="str">
        <f>IF($CT143='Classificação geral'!$B136,'Classificação geral'!$D136,"")</f>
        <v/>
      </c>
      <c r="CW143" s="255" t="str">
        <f>IF($CT143='Classificação geral'!$B136,'Classificação geral'!$H136,"")</f>
        <v/>
      </c>
      <c r="CX143" s="255" t="str">
        <f>IF($CW143='Classificação geral'!$H136,'Classificação geral'!$I136,"")</f>
        <v/>
      </c>
      <c r="CY143" s="255" t="str">
        <f>IF($CX143='Classificação geral'!$I136,'Classificação geral'!$AA136,"")</f>
        <v/>
      </c>
      <c r="CZ143" s="255" t="str">
        <f>IF($CX143='Classificação geral'!$I136,'Classificação geral'!$AC136,"")</f>
        <v/>
      </c>
      <c r="DA143" s="255" t="str">
        <f>IF($CX143='Classificação geral'!$I136,'Classificação geral'!$AD136,"")</f>
        <v/>
      </c>
      <c r="DB143" s="255" t="str">
        <f>IF($CX143='Classificação geral'!$I136,'Classificação geral'!$M136,"")</f>
        <v/>
      </c>
      <c r="DC143" s="255" t="str">
        <f>IF($CX143='Classificação geral'!$I136,'Classificação geral'!$AH136,"")</f>
        <v/>
      </c>
      <c r="DD143" s="256" t="str">
        <f>IFERROR(RANK(DC143,DC:DC,0)+ COUNTIF($DC$12:DC142,DC143),"")</f>
        <v/>
      </c>
      <c r="DE143" s="230"/>
      <c r="DF143" s="254" t="str">
        <f>IFERROR(IF(AND('Classificação geral'!$H136="mas",'Classificação geral'!$I136=1,'Classificação geral'!$G136="Tapete"),'Classificação geral'!$A136,""),"")</f>
        <v/>
      </c>
      <c r="DG143" s="254" t="str">
        <f>IFERROR(IF(AND('Classificação geral'!$H136="mas",'Classificação geral'!$I136=1,'Classificação geral'!$G136="Tapete"),'Classificação geral'!$B136,""),"")</f>
        <v/>
      </c>
      <c r="DH143" s="255" t="str">
        <f>IF($DG143='Classificação geral'!$B136,'Classificação geral'!$C136,"")</f>
        <v/>
      </c>
      <c r="DI143" s="255" t="str">
        <f>IF($DG143='Classificação geral'!$B136,'Classificação geral'!$D136,"")</f>
        <v/>
      </c>
      <c r="DJ143" s="255" t="str">
        <f>IF($DG143='Classificação geral'!$B136,'Classificação geral'!$H136,"")</f>
        <v/>
      </c>
      <c r="DK143" s="254" t="str">
        <f>IFERROR(IF(AND($DJ143="mas",'Classificação geral'!$I136=1),'Classificação geral'!I136,""),"")</f>
        <v/>
      </c>
      <c r="DL143" s="254" t="str">
        <f>IFERROR(IF(AND($DJ143="mas",'Classificação geral'!$I136=1),'Classificação geral'!AA136,""),"")</f>
        <v/>
      </c>
      <c r="DM143" s="254" t="str">
        <f>IFERROR(IF(AND($DJ143="mas",'Classificação geral'!$I136=1),'Classificação geral'!AC136,""),"")</f>
        <v/>
      </c>
      <c r="DN143" s="254" t="str">
        <f>IFERROR(IF(AND($DJ143="mas",'Classificação geral'!$I136=1),'Classificação geral'!AD136,""),"")</f>
        <v/>
      </c>
      <c r="DO143" s="254" t="str">
        <f>IFERROR(IF(AND($DJ143="mas",'Classificação geral'!$I136=1),'Classificação geral'!M136,""),"")</f>
        <v/>
      </c>
      <c r="DP143" s="254" t="str">
        <f>IFERROR(IF(AND($DJ143="mas",'Classificação geral'!$I136=1),'Classificação geral'!AH136,""),"")</f>
        <v/>
      </c>
      <c r="DQ143" s="256" t="str">
        <f>IFERROR(RANK(DP143,DP:DP,0)+ COUNTIF($DP$12:DP142,DP143),"")</f>
        <v/>
      </c>
      <c r="DR143" s="230"/>
      <c r="DS143" s="254" t="str">
        <f>IFERROR(IF(AND('Classificação geral'!$H136="fem",'Classificação geral'!$I136=2,'Classificação geral'!$G136="Tapete"),'Classificação geral'!$A136,""),"")</f>
        <v/>
      </c>
      <c r="DT143" s="254" t="str">
        <f>IFERROR(IF(AND('Classificação geral'!$H136="fem",'Classificação geral'!$I136=2,'Classificação geral'!$G136="Tapete"),'Classificação geral'!$B136,""),"")</f>
        <v/>
      </c>
      <c r="DU143" s="255" t="str">
        <f>IF($DT143='Classificação geral'!$B136,'Classificação geral'!$C136,"")</f>
        <v/>
      </c>
      <c r="DV143" s="255" t="str">
        <f>IF($DT143='Classificação geral'!$B136,'Classificação geral'!$D136,"")</f>
        <v/>
      </c>
      <c r="DW143" s="255" t="str">
        <f>IF($DT143='Classificação geral'!$B136,'Classificação geral'!$H136,"")</f>
        <v/>
      </c>
      <c r="DX143" s="254" t="str">
        <f>IFERROR(IF(AND($DW143="fem",'Classificação geral'!$I136=2),'Classificação geral'!I136,""),"")</f>
        <v/>
      </c>
      <c r="DY143" s="254" t="str">
        <f>IFERROR(IF(AND($DW143="fem",'Classificação geral'!$I136=2),'Classificação geral'!AA136,""),"")</f>
        <v/>
      </c>
      <c r="DZ143" s="254" t="str">
        <f>IFERROR(IF(AND($DW143="fem",'Classificação geral'!$I136=2),'Classificação geral'!AC136,""),"")</f>
        <v/>
      </c>
      <c r="EA143" s="254" t="str">
        <f>IFERROR(IF(AND($DW143="fem",'Classificação geral'!$I136=2),'Classificação geral'!AD136,""),"")</f>
        <v/>
      </c>
      <c r="EB143" s="254" t="str">
        <f>IFERROR(IF(AND($DW143="fem",'Classificação geral'!$I136=2),'Classificação geral'!M136,""),"")</f>
        <v/>
      </c>
      <c r="EC143" s="254" t="str">
        <f>IFERROR(IF(AND($DW143="fem",'Classificação geral'!$I136=2),'Classificação geral'!AH136,""),"")</f>
        <v/>
      </c>
      <c r="ED143" s="256" t="str">
        <f>IFERROR(RANK(EC143,EC:EC,0)+ COUNTIF(EC$12:$EC141,EC143),"")</f>
        <v/>
      </c>
      <c r="EE143" s="244"/>
      <c r="EF143" s="254" t="str">
        <f>IFERROR(IF(AND('Classificação geral'!$H136="mas",'Classificação geral'!$I136=2,'Classificação geral'!$G136="Tapete"),'Classificação geral'!$A136,""),"")</f>
        <v/>
      </c>
      <c r="EG143" s="254" t="str">
        <f>IFERROR(IF(AND('Classificação geral'!$H136="mas",'Classificação geral'!$I136=2,'Classificação geral'!$G136="Tapete"),'Classificação geral'!$B136,""),"")</f>
        <v/>
      </c>
      <c r="EH143" s="255" t="str">
        <f>IF($EG143='Classificação geral'!$B136,'Classificação geral'!$C136,"")</f>
        <v/>
      </c>
      <c r="EI143" s="255" t="str">
        <f>IF($EG143='Classificação geral'!$B136,'Classificação geral'!$D136,"")</f>
        <v/>
      </c>
      <c r="EJ143" s="255" t="str">
        <f>IF($EG143='Classificação geral'!$B136,'Classificação geral'!$H136,"")</f>
        <v/>
      </c>
      <c r="EK143" s="254" t="str">
        <f>IFERROR(IF(AND($EJ143="mas",'Classificação geral'!$I136=2),'Classificação geral'!I136,""),"")</f>
        <v/>
      </c>
      <c r="EL143" s="254" t="str">
        <f>IFERROR(IF(AND($EJ143="mas",'Classificação geral'!$I136=2),'Classificação geral'!AA136,""),"")</f>
        <v/>
      </c>
      <c r="EM143" s="254" t="str">
        <f>IFERROR(IF(AND($EJ143="mas",'Classificação geral'!$I136=2),'Classificação geral'!AC136,""),"")</f>
        <v/>
      </c>
      <c r="EN143" s="254" t="str">
        <f>IFERROR(IF(AND($EJ143="mas",'Classificação geral'!$I136=2),'Classificação geral'!AD136,""),"")</f>
        <v/>
      </c>
      <c r="EO143" s="254" t="str">
        <f>IFERROR(IF(AND($EJ143="mas",'Classificação geral'!$I136=2),'Classificação geral'!M136,""),"")</f>
        <v/>
      </c>
      <c r="EP143" s="254" t="str">
        <f>IFERROR(IF(AND($EJ143="mas",'Classificação geral'!$I136=2),'Classificação geral'!AH136,""),"")</f>
        <v/>
      </c>
      <c r="EQ143" s="256" t="str">
        <f>IFERROR(RANK(EP143,EP:EP,0)+ COUNTIF($EP$12:EP$12,EP143),"")</f>
        <v/>
      </c>
      <c r="ER143" s="244"/>
      <c r="ES143" s="254" t="str">
        <f>IFERROR(IF(AND('Classificação geral'!$H136="fem",'Classificação geral'!$I136=3,'Classificação geral'!$G136="Tapete"),'Classificação geral'!$A136,""),"")</f>
        <v/>
      </c>
      <c r="ET143" s="254" t="str">
        <f>IFERROR(IF(AND('Classificação geral'!$H136="fem",'Classificação geral'!$I136=3,'Classificação geral'!$G136="Tapete"),'Classificação geral'!$B136,""),"")</f>
        <v/>
      </c>
      <c r="EU143" s="255" t="str">
        <f>IF($ET143='Classificação geral'!$B136,'Classificação geral'!$C136,"")</f>
        <v/>
      </c>
      <c r="EV143" s="255" t="str">
        <f>IF($ET143='Classificação geral'!$B136,'Classificação geral'!$D136,"")</f>
        <v/>
      </c>
      <c r="EW143" s="255" t="str">
        <f>IF($ET143='Classificação geral'!$B136,'Classificação geral'!$H136,"")</f>
        <v/>
      </c>
      <c r="EX143" s="255" t="str">
        <f>IF($EW143='Classificação geral'!$H136,'Classificação geral'!$I136,"")</f>
        <v/>
      </c>
      <c r="EY143" s="255" t="str">
        <f>IF($EX143='Classificação geral'!$I136,'Classificação geral'!$AA136,"")</f>
        <v/>
      </c>
      <c r="EZ143" s="255" t="str">
        <f>IF($EX143='Classificação geral'!$I136,'Classificação geral'!$AC136,"")</f>
        <v/>
      </c>
      <c r="FA143" s="255" t="str">
        <f>IF($EX143='Classificação geral'!$I136,'Classificação geral'!$AD136,"")</f>
        <v/>
      </c>
      <c r="FB143" s="255" t="str">
        <f>IF($EX143='Classificação geral'!$I136,'Classificação geral'!$M136,"")</f>
        <v/>
      </c>
      <c r="FC143" s="255" t="str">
        <f>IF($EX143='Classificação geral'!$I136,'Classificação geral'!$AH136,"")</f>
        <v/>
      </c>
      <c r="FD143" s="256" t="str">
        <f>IFERROR(RANK(FC143,FC:FC,0)+ COUNTIF($FC$12:FC141,FC143),"")</f>
        <v/>
      </c>
      <c r="FE143" s="244"/>
      <c r="FF143" s="254" t="str">
        <f>IFERROR(IF(AND('Classificação geral'!$H136="mas",'Classificação geral'!$I136=3,'Classificação geral'!$G136="Tapete"),'Classificação geral'!$A136,""),"")</f>
        <v/>
      </c>
      <c r="FG143" s="254" t="str">
        <f>IFERROR(IF(AND('Classificação geral'!$H136="mas",'Classificação geral'!$I136=3,'Classificação geral'!$G136="Tapete"),'Classificação geral'!$B136,""),"")</f>
        <v/>
      </c>
      <c r="FH143" s="255" t="str">
        <f>IF($FG143='Classificação geral'!$B136,'Classificação geral'!$C136,"")</f>
        <v/>
      </c>
      <c r="FI143" s="255" t="str">
        <f>IF($FG143='Classificação geral'!$B136,'Classificação geral'!$D136,"")</f>
        <v/>
      </c>
      <c r="FJ143" s="255" t="str">
        <f>IF($FG143='Classificação geral'!$B136,'Classificação geral'!$H136,"")</f>
        <v/>
      </c>
      <c r="FK143" s="254" t="str">
        <f>IFERROR(IF(AND($FJ143="mas",'Classificação geral'!$I136=3),'Classificação geral'!I136,""),"")</f>
        <v/>
      </c>
      <c r="FL143" s="254" t="str">
        <f>IFERROR(IF(AND($FJ143="mas",'Classificação geral'!$I136=3),'Classificação geral'!AA136,""),"")</f>
        <v/>
      </c>
      <c r="FM143" s="254" t="str">
        <f>IFERROR(IF(AND($FJ143="mas",'Classificação geral'!$I136=3),'Classificação geral'!AC136,""),"")</f>
        <v/>
      </c>
      <c r="FN143" s="254" t="str">
        <f>IFERROR(IF(AND($FJ143="mas",'Classificação geral'!$I136=3),'Classificação geral'!AD136,""),"")</f>
        <v/>
      </c>
      <c r="FO143" s="254" t="str">
        <f>IFERROR(IF(AND($FJ143="mas",'Classificação geral'!$I136=3),'Classificação geral'!M136,""),"")</f>
        <v/>
      </c>
      <c r="FP143" s="254" t="str">
        <f>IFERROR(IF(AND($FJ143="mas",'Classificação geral'!$I136=3),'Classificação geral'!AH136,""),"")</f>
        <v/>
      </c>
      <c r="FQ143" s="256" t="str">
        <f>IFERROR(RANK(FP143,FP:FP,0)+ COUNTIF(FP$12:$FP141,FP143),"")</f>
        <v/>
      </c>
      <c r="FR143" s="240"/>
      <c r="FS143" s="240"/>
      <c r="FT143" s="240"/>
      <c r="FU143" s="240"/>
      <c r="FV143" s="240"/>
      <c r="FW143" s="240"/>
      <c r="FX143" s="240"/>
      <c r="FY143" s="240"/>
      <c r="FZ143" s="240"/>
    </row>
    <row r="144" spans="1:182" ht="24.75" customHeight="1" x14ac:dyDescent="0.4">
      <c r="A144" s="21"/>
      <c r="B144" s="236"/>
      <c r="C144" s="235"/>
      <c r="D144" s="235"/>
      <c r="E144" s="235"/>
      <c r="F144" s="21"/>
      <c r="G144" s="21"/>
      <c r="H144" s="21"/>
      <c r="I144" s="21"/>
      <c r="J144" s="21"/>
      <c r="K144" s="21"/>
      <c r="L144" s="21"/>
      <c r="M144" s="21"/>
      <c r="N144" s="21"/>
      <c r="O144" s="21"/>
      <c r="P144" s="236"/>
      <c r="Q144" s="235"/>
      <c r="R144" s="235"/>
      <c r="S144" s="235"/>
      <c r="T144" s="21"/>
      <c r="U144" s="21"/>
      <c r="V144" s="21"/>
      <c r="W144" s="21"/>
      <c r="X144" s="21"/>
      <c r="Y144" s="21"/>
      <c r="Z144" s="21"/>
      <c r="AA144" s="21"/>
      <c r="AB144" s="21"/>
      <c r="AC144" s="21"/>
      <c r="AD144" s="21"/>
      <c r="AE144" s="235"/>
      <c r="AF144" s="235"/>
      <c r="AG144" s="236"/>
      <c r="AH144" s="21"/>
      <c r="AI144" s="21"/>
      <c r="AJ144" s="21"/>
      <c r="AK144" s="21"/>
      <c r="AL144" s="21"/>
      <c r="AM144" s="21"/>
      <c r="AN144" s="21"/>
      <c r="AO144" s="21"/>
      <c r="AP144" s="21"/>
      <c r="AQ144" s="21"/>
      <c r="AR144" s="21"/>
      <c r="AS144" s="235"/>
      <c r="AT144" s="235"/>
      <c r="AU144" s="236"/>
      <c r="AV144" s="21"/>
      <c r="AW144" s="21"/>
      <c r="AX144" s="21"/>
      <c r="AY144" s="21"/>
      <c r="AZ144" s="21"/>
      <c r="BA144" s="21"/>
      <c r="BB144" s="21"/>
      <c r="BC144" s="21"/>
      <c r="BD144" s="21"/>
      <c r="BE144" s="21"/>
      <c r="BF144" s="236"/>
      <c r="BG144" s="235"/>
      <c r="BH144" s="235"/>
      <c r="BI144" s="235"/>
      <c r="BJ144" s="21"/>
      <c r="BK144" s="21"/>
      <c r="BL144" s="21"/>
      <c r="BM144" s="21"/>
      <c r="BN144" s="21"/>
      <c r="BO144" s="21"/>
      <c r="BP144" s="21"/>
      <c r="BQ144" s="21"/>
      <c r="BR144" s="21"/>
      <c r="BS144" s="21"/>
      <c r="BT144" s="236"/>
      <c r="BU144" s="235"/>
      <c r="BV144" s="235"/>
      <c r="BW144" s="235"/>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54" t="str">
        <f>IFERROR(IF(AND('Classificação geral'!$H137="FEM",'Classificação geral'!$I137=1,'Classificação geral'!G137="Tapete"),'Classificação geral'!A137,""),"")</f>
        <v/>
      </c>
      <c r="CT144" s="254" t="str">
        <f>IFERROR(IF(AND('Classificação geral'!$H137="FEM",'Classificação geral'!$I137=1,'Classificação geral'!G137="Tapete"),'Classificação geral'!$B137,""),"")</f>
        <v/>
      </c>
      <c r="CU144" s="255" t="str">
        <f>IF($CT144='Classificação geral'!$B137,'Classificação geral'!$C137,"")</f>
        <v/>
      </c>
      <c r="CV144" s="255" t="str">
        <f>IF($CT144='Classificação geral'!$B137,'Classificação geral'!$D137,"")</f>
        <v/>
      </c>
      <c r="CW144" s="255" t="str">
        <f>IF($CT144='Classificação geral'!$B137,'Classificação geral'!$H137,"")</f>
        <v/>
      </c>
      <c r="CX144" s="255" t="str">
        <f>IF($CW144='Classificação geral'!$H137,'Classificação geral'!$I137,"")</f>
        <v/>
      </c>
      <c r="CY144" s="255" t="str">
        <f>IF($CX144='Classificação geral'!$I137,'Classificação geral'!$AA137,"")</f>
        <v/>
      </c>
      <c r="CZ144" s="255" t="str">
        <f>IF($CX144='Classificação geral'!$I137,'Classificação geral'!$AC137,"")</f>
        <v/>
      </c>
      <c r="DA144" s="255" t="str">
        <f>IF($CX144='Classificação geral'!$I137,'Classificação geral'!$AD137,"")</f>
        <v/>
      </c>
      <c r="DB144" s="255" t="str">
        <f>IF($CX144='Classificação geral'!$I137,'Classificação geral'!$M137,"")</f>
        <v/>
      </c>
      <c r="DC144" s="255" t="str">
        <f>IF($CX144='Classificação geral'!$I137,'Classificação geral'!$AH137,"")</f>
        <v/>
      </c>
      <c r="DD144" s="256" t="str">
        <f>IFERROR(RANK(DC144,DC:DC,0)+ COUNTIF($DC$12:DC143,DC144),"")</f>
        <v/>
      </c>
      <c r="DE144" s="230"/>
      <c r="DF144" s="254" t="str">
        <f>IFERROR(IF(AND('Classificação geral'!$H137="mas",'Classificação geral'!$I137=1,'Classificação geral'!$G137="Tapete"),'Classificação geral'!$A137,""),"")</f>
        <v/>
      </c>
      <c r="DG144" s="254" t="str">
        <f>IFERROR(IF(AND('Classificação geral'!$H137="mas",'Classificação geral'!$I137=1,'Classificação geral'!$G137="Tapete"),'Classificação geral'!$B137,""),"")</f>
        <v/>
      </c>
      <c r="DH144" s="255" t="str">
        <f>IF($DG144='Classificação geral'!$B137,'Classificação geral'!$C137,"")</f>
        <v/>
      </c>
      <c r="DI144" s="255" t="str">
        <f>IF($DG144='Classificação geral'!$B137,'Classificação geral'!$D137,"")</f>
        <v/>
      </c>
      <c r="DJ144" s="255" t="str">
        <f>IF($DG144='Classificação geral'!$B137,'Classificação geral'!$H137,"")</f>
        <v/>
      </c>
      <c r="DK144" s="254" t="str">
        <f>IFERROR(IF(AND($DJ144="mas",'Classificação geral'!$I137=1),'Classificação geral'!I137,""),"")</f>
        <v/>
      </c>
      <c r="DL144" s="254" t="str">
        <f>IFERROR(IF(AND($DJ144="mas",'Classificação geral'!$I137=1),'Classificação geral'!AA137,""),"")</f>
        <v/>
      </c>
      <c r="DM144" s="254" t="str">
        <f>IFERROR(IF(AND($DJ144="mas",'Classificação geral'!$I137=1),'Classificação geral'!AC137,""),"")</f>
        <v/>
      </c>
      <c r="DN144" s="254" t="str">
        <f>IFERROR(IF(AND($DJ144="mas",'Classificação geral'!$I137=1),'Classificação geral'!AD137,""),"")</f>
        <v/>
      </c>
      <c r="DO144" s="254" t="str">
        <f>IFERROR(IF(AND($DJ144="mas",'Classificação geral'!$I137=1),'Classificação geral'!M137,""),"")</f>
        <v/>
      </c>
      <c r="DP144" s="254" t="str">
        <f>IFERROR(IF(AND($DJ144="mas",'Classificação geral'!$I137=1),'Classificação geral'!AH137,""),"")</f>
        <v/>
      </c>
      <c r="DQ144" s="256" t="str">
        <f>IFERROR(RANK(DP144,DP:DP,0)+ COUNTIF($DP$12:DP143,DP144),"")</f>
        <v/>
      </c>
      <c r="DR144" s="230"/>
      <c r="DS144" s="254" t="str">
        <f>IFERROR(IF(AND('Classificação geral'!$H137="fem",'Classificação geral'!$I137=2,'Classificação geral'!$G137="Tapete"),'Classificação geral'!$A137,""),"")</f>
        <v/>
      </c>
      <c r="DT144" s="254" t="str">
        <f>IFERROR(IF(AND('Classificação geral'!$H137="fem",'Classificação geral'!$I137=2,'Classificação geral'!$G137="Tapete"),'Classificação geral'!$B137,""),"")</f>
        <v/>
      </c>
      <c r="DU144" s="255" t="str">
        <f>IF($DT144='Classificação geral'!$B137,'Classificação geral'!$C137,"")</f>
        <v/>
      </c>
      <c r="DV144" s="255" t="str">
        <f>IF($DT144='Classificação geral'!$B137,'Classificação geral'!$D137,"")</f>
        <v/>
      </c>
      <c r="DW144" s="255" t="str">
        <f>IF($DT144='Classificação geral'!$B137,'Classificação geral'!$H137,"")</f>
        <v/>
      </c>
      <c r="DX144" s="254" t="str">
        <f>IFERROR(IF(AND($DW144="fem",'Classificação geral'!$I137=2),'Classificação geral'!I137,""),"")</f>
        <v/>
      </c>
      <c r="DY144" s="254" t="str">
        <f>IFERROR(IF(AND($DW144="fem",'Classificação geral'!$I137=2),'Classificação geral'!AA137,""),"")</f>
        <v/>
      </c>
      <c r="DZ144" s="254" t="str">
        <f>IFERROR(IF(AND($DW144="fem",'Classificação geral'!$I137=2),'Classificação geral'!AC137,""),"")</f>
        <v/>
      </c>
      <c r="EA144" s="254" t="str">
        <f>IFERROR(IF(AND($DW144="fem",'Classificação geral'!$I137=2),'Classificação geral'!AD137,""),"")</f>
        <v/>
      </c>
      <c r="EB144" s="254" t="str">
        <f>IFERROR(IF(AND($DW144="fem",'Classificação geral'!$I137=2),'Classificação geral'!M137,""),"")</f>
        <v/>
      </c>
      <c r="EC144" s="254" t="str">
        <f>IFERROR(IF(AND($DW144="fem",'Classificação geral'!$I137=2),'Classificação geral'!AH137,""),"")</f>
        <v/>
      </c>
      <c r="ED144" s="256" t="str">
        <f>IFERROR(RANK(EC144,EC:EC,0)+ COUNTIF(EC$12:$EC142,EC144),"")</f>
        <v/>
      </c>
      <c r="EE144" s="244"/>
      <c r="EF144" s="254" t="str">
        <f>IFERROR(IF(AND('Classificação geral'!$H137="mas",'Classificação geral'!$I137=2,'Classificação geral'!$G137="Tapete"),'Classificação geral'!$A137,""),"")</f>
        <v/>
      </c>
      <c r="EG144" s="254" t="str">
        <f>IFERROR(IF(AND('Classificação geral'!$H137="mas",'Classificação geral'!$I137=2,'Classificação geral'!$G137="Tapete"),'Classificação geral'!$B137,""),"")</f>
        <v/>
      </c>
      <c r="EH144" s="255" t="str">
        <f>IF($EG144='Classificação geral'!$B137,'Classificação geral'!$C137,"")</f>
        <v/>
      </c>
      <c r="EI144" s="255" t="str">
        <f>IF($EG144='Classificação geral'!$B137,'Classificação geral'!$D137,"")</f>
        <v/>
      </c>
      <c r="EJ144" s="255" t="str">
        <f>IF($EG144='Classificação geral'!$B137,'Classificação geral'!$H137,"")</f>
        <v/>
      </c>
      <c r="EK144" s="254" t="str">
        <f>IFERROR(IF(AND($EJ144="mas",'Classificação geral'!$I137=2),'Classificação geral'!I137,""),"")</f>
        <v/>
      </c>
      <c r="EL144" s="254" t="str">
        <f>IFERROR(IF(AND($EJ144="mas",'Classificação geral'!$I137=2),'Classificação geral'!AA137,""),"")</f>
        <v/>
      </c>
      <c r="EM144" s="254" t="str">
        <f>IFERROR(IF(AND($EJ144="mas",'Classificação geral'!$I137=2),'Classificação geral'!AC137,""),"")</f>
        <v/>
      </c>
      <c r="EN144" s="254" t="str">
        <f>IFERROR(IF(AND($EJ144="mas",'Classificação geral'!$I137=2),'Classificação geral'!AD137,""),"")</f>
        <v/>
      </c>
      <c r="EO144" s="254" t="str">
        <f>IFERROR(IF(AND($EJ144="mas",'Classificação geral'!$I137=2),'Classificação geral'!M137,""),"")</f>
        <v/>
      </c>
      <c r="EP144" s="254" t="str">
        <f>IFERROR(IF(AND($EJ144="mas",'Classificação geral'!$I137=2),'Classificação geral'!AH137,""),"")</f>
        <v/>
      </c>
      <c r="EQ144" s="256" t="str">
        <f>IFERROR(RANK(EP144,EP:EP,0)+ COUNTIF($EP$12:EP$12,EP144),"")</f>
        <v/>
      </c>
      <c r="ER144" s="244"/>
      <c r="ES144" s="254" t="str">
        <f>IFERROR(IF(AND('Classificação geral'!$H137="fem",'Classificação geral'!$I137=3,'Classificação geral'!$G137="Tapete"),'Classificação geral'!$A137,""),"")</f>
        <v/>
      </c>
      <c r="ET144" s="254" t="str">
        <f>IFERROR(IF(AND('Classificação geral'!$H137="fem",'Classificação geral'!$I137=3,'Classificação geral'!$G137="Tapete"),'Classificação geral'!$B137,""),"")</f>
        <v/>
      </c>
      <c r="EU144" s="255" t="str">
        <f>IF($ET144='Classificação geral'!$B137,'Classificação geral'!$C137,"")</f>
        <v/>
      </c>
      <c r="EV144" s="255" t="str">
        <f>IF($ET144='Classificação geral'!$B137,'Classificação geral'!$D137,"")</f>
        <v/>
      </c>
      <c r="EW144" s="255" t="str">
        <f>IF($ET144='Classificação geral'!$B137,'Classificação geral'!$H137,"")</f>
        <v/>
      </c>
      <c r="EX144" s="255" t="str">
        <f>IF($EW144='Classificação geral'!$H137,'Classificação geral'!$I137,"")</f>
        <v/>
      </c>
      <c r="EY144" s="255" t="str">
        <f>IF($EX144='Classificação geral'!$I137,'Classificação geral'!$AA137,"")</f>
        <v/>
      </c>
      <c r="EZ144" s="255" t="str">
        <f>IF($EX144='Classificação geral'!$I137,'Classificação geral'!$AC137,"")</f>
        <v/>
      </c>
      <c r="FA144" s="255" t="str">
        <f>IF($EX144='Classificação geral'!$I137,'Classificação geral'!$AD137,"")</f>
        <v/>
      </c>
      <c r="FB144" s="255" t="str">
        <f>IF($EX144='Classificação geral'!$I137,'Classificação geral'!$M137,"")</f>
        <v/>
      </c>
      <c r="FC144" s="255" t="str">
        <f>IF($EX144='Classificação geral'!$I137,'Classificação geral'!$AH137,"")</f>
        <v/>
      </c>
      <c r="FD144" s="256" t="str">
        <f>IFERROR(RANK(FC144,FC:FC,0)+ COUNTIF($FC$12:FC142,FC144),"")</f>
        <v/>
      </c>
      <c r="FE144" s="244"/>
      <c r="FF144" s="254" t="str">
        <f>IFERROR(IF(AND('Classificação geral'!$H137="mas",'Classificação geral'!$I137=3,'Classificação geral'!$G137="Tapete"),'Classificação geral'!$A137,""),"")</f>
        <v/>
      </c>
      <c r="FG144" s="254" t="str">
        <f>IFERROR(IF(AND('Classificação geral'!$H137="mas",'Classificação geral'!$I137=3,'Classificação geral'!$G137="Tapete"),'Classificação geral'!$B137,""),"")</f>
        <v/>
      </c>
      <c r="FH144" s="255" t="str">
        <f>IF($FG144='Classificação geral'!$B137,'Classificação geral'!$C137,"")</f>
        <v/>
      </c>
      <c r="FI144" s="255" t="str">
        <f>IF($FG144='Classificação geral'!$B137,'Classificação geral'!$D137,"")</f>
        <v/>
      </c>
      <c r="FJ144" s="255" t="str">
        <f>IF($FG144='Classificação geral'!$B137,'Classificação geral'!$H137,"")</f>
        <v/>
      </c>
      <c r="FK144" s="254" t="str">
        <f>IFERROR(IF(AND($FJ144="mas",'Classificação geral'!$I137=3),'Classificação geral'!I137,""),"")</f>
        <v/>
      </c>
      <c r="FL144" s="254" t="str">
        <f>IFERROR(IF(AND($FJ144="mas",'Classificação geral'!$I137=3),'Classificação geral'!AA137,""),"")</f>
        <v/>
      </c>
      <c r="FM144" s="254" t="str">
        <f>IFERROR(IF(AND($FJ144="mas",'Classificação geral'!$I137=3),'Classificação geral'!AC137,""),"")</f>
        <v/>
      </c>
      <c r="FN144" s="254" t="str">
        <f>IFERROR(IF(AND($FJ144="mas",'Classificação geral'!$I137=3),'Classificação geral'!AD137,""),"")</f>
        <v/>
      </c>
      <c r="FO144" s="254" t="str">
        <f>IFERROR(IF(AND($FJ144="mas",'Classificação geral'!$I137=3),'Classificação geral'!M137,""),"")</f>
        <v/>
      </c>
      <c r="FP144" s="254" t="str">
        <f>IFERROR(IF(AND($FJ144="mas",'Classificação geral'!$I137=3),'Classificação geral'!AH137,""),"")</f>
        <v/>
      </c>
      <c r="FQ144" s="256" t="str">
        <f>IFERROR(RANK(FP144,FP:FP,0)+ COUNTIF(FP$12:$FP142,FP144),"")</f>
        <v/>
      </c>
      <c r="FR144" s="240"/>
      <c r="FS144" s="240"/>
      <c r="FT144" s="240"/>
      <c r="FU144" s="240"/>
      <c r="FV144" s="240"/>
      <c r="FW144" s="240"/>
      <c r="FX144" s="240"/>
      <c r="FY144" s="240"/>
      <c r="FZ144" s="240"/>
    </row>
    <row r="145" spans="1:182" ht="24.75" customHeight="1" x14ac:dyDescent="0.4">
      <c r="A145" s="21"/>
      <c r="B145" s="236"/>
      <c r="C145" s="235"/>
      <c r="D145" s="235"/>
      <c r="E145" s="235"/>
      <c r="F145" s="21"/>
      <c r="G145" s="21"/>
      <c r="H145" s="21"/>
      <c r="I145" s="21"/>
      <c r="J145" s="21"/>
      <c r="K145" s="21"/>
      <c r="L145" s="21"/>
      <c r="M145" s="21"/>
      <c r="N145" s="21"/>
      <c r="O145" s="21"/>
      <c r="P145" s="236"/>
      <c r="Q145" s="235"/>
      <c r="R145" s="235"/>
      <c r="S145" s="235"/>
      <c r="T145" s="21"/>
      <c r="U145" s="21"/>
      <c r="V145" s="21"/>
      <c r="W145" s="21"/>
      <c r="X145" s="21"/>
      <c r="Y145" s="21"/>
      <c r="Z145" s="21"/>
      <c r="AA145" s="21"/>
      <c r="AB145" s="21"/>
      <c r="AC145" s="21"/>
      <c r="AD145" s="21"/>
      <c r="AE145" s="235"/>
      <c r="AF145" s="235"/>
      <c r="AG145" s="236"/>
      <c r="AH145" s="21"/>
      <c r="AI145" s="21"/>
      <c r="AJ145" s="21"/>
      <c r="AK145" s="21"/>
      <c r="AL145" s="21"/>
      <c r="AM145" s="21"/>
      <c r="AN145" s="21"/>
      <c r="AO145" s="21"/>
      <c r="AP145" s="21"/>
      <c r="AQ145" s="21"/>
      <c r="AR145" s="21"/>
      <c r="AS145" s="235"/>
      <c r="AT145" s="235"/>
      <c r="AU145" s="236"/>
      <c r="AV145" s="21"/>
      <c r="AW145" s="21"/>
      <c r="AX145" s="21"/>
      <c r="AY145" s="21"/>
      <c r="AZ145" s="21"/>
      <c r="BA145" s="21"/>
      <c r="BB145" s="21"/>
      <c r="BC145" s="21"/>
      <c r="BD145" s="21"/>
      <c r="BE145" s="21"/>
      <c r="BF145" s="236"/>
      <c r="BG145" s="235"/>
      <c r="BH145" s="235"/>
      <c r="BI145" s="235"/>
      <c r="BJ145" s="21"/>
      <c r="BK145" s="21"/>
      <c r="BL145" s="21"/>
      <c r="BM145" s="21"/>
      <c r="BN145" s="21"/>
      <c r="BO145" s="21"/>
      <c r="BP145" s="21"/>
      <c r="BQ145" s="21"/>
      <c r="BR145" s="21"/>
      <c r="BS145" s="21"/>
      <c r="BT145" s="236"/>
      <c r="BU145" s="235"/>
      <c r="BV145" s="235"/>
      <c r="BW145" s="235"/>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54" t="str">
        <f>IFERROR(IF(AND('Classificação geral'!$H138="FEM",'Classificação geral'!$I138=1,'Classificação geral'!G138="Tapete"),'Classificação geral'!A138,""),"")</f>
        <v/>
      </c>
      <c r="CT145" s="254" t="str">
        <f>IFERROR(IF(AND('Classificação geral'!$H138="FEM",'Classificação geral'!$I138=1,'Classificação geral'!G138="Tapete"),'Classificação geral'!$B138,""),"")</f>
        <v/>
      </c>
      <c r="CU145" s="255" t="str">
        <f>IF($CT145='Classificação geral'!$B138,'Classificação geral'!$C138,"")</f>
        <v/>
      </c>
      <c r="CV145" s="255" t="str">
        <f>IF($CT145='Classificação geral'!$B138,'Classificação geral'!$D138,"")</f>
        <v/>
      </c>
      <c r="CW145" s="255" t="str">
        <f>IF($CT145='Classificação geral'!$B138,'Classificação geral'!$H138,"")</f>
        <v/>
      </c>
      <c r="CX145" s="255" t="str">
        <f>IF($CW145='Classificação geral'!$H138,'Classificação geral'!$I138,"")</f>
        <v/>
      </c>
      <c r="CY145" s="255" t="str">
        <f>IF($CX145='Classificação geral'!$I138,'Classificação geral'!$AA138,"")</f>
        <v/>
      </c>
      <c r="CZ145" s="255" t="str">
        <f>IF($CX145='Classificação geral'!$I138,'Classificação geral'!$AC138,"")</f>
        <v/>
      </c>
      <c r="DA145" s="255" t="str">
        <f>IF($CX145='Classificação geral'!$I138,'Classificação geral'!$AD138,"")</f>
        <v/>
      </c>
      <c r="DB145" s="255" t="str">
        <f>IF($CX145='Classificação geral'!$I138,'Classificação geral'!$M138,"")</f>
        <v/>
      </c>
      <c r="DC145" s="255" t="str">
        <f>IF($CX145='Classificação geral'!$I138,'Classificação geral'!$AH138,"")</f>
        <v/>
      </c>
      <c r="DD145" s="256" t="str">
        <f>IFERROR(RANK(DC145,DC:DC,0)+ COUNTIF($DC$12:DC144,DC145),"")</f>
        <v/>
      </c>
      <c r="DE145" s="230"/>
      <c r="DF145" s="254" t="str">
        <f>IFERROR(IF(AND('Classificação geral'!$H138="mas",'Classificação geral'!$I138=1,'Classificação geral'!$G138="Tapete"),'Classificação geral'!$A138,""),"")</f>
        <v/>
      </c>
      <c r="DG145" s="254" t="str">
        <f>IFERROR(IF(AND('Classificação geral'!$H138="mas",'Classificação geral'!$I138=1,'Classificação geral'!$G138="Tapete"),'Classificação geral'!$B138,""),"")</f>
        <v/>
      </c>
      <c r="DH145" s="255" t="str">
        <f>IF($DG145='Classificação geral'!$B138,'Classificação geral'!$C138,"")</f>
        <v/>
      </c>
      <c r="DI145" s="255" t="str">
        <f>IF($DG145='Classificação geral'!$B138,'Classificação geral'!$D138,"")</f>
        <v/>
      </c>
      <c r="DJ145" s="255" t="str">
        <f>IF($DG145='Classificação geral'!$B138,'Classificação geral'!$H138,"")</f>
        <v/>
      </c>
      <c r="DK145" s="254" t="str">
        <f>IFERROR(IF(AND($DJ145="mas",'Classificação geral'!$I138=1),'Classificação geral'!I138,""),"")</f>
        <v/>
      </c>
      <c r="DL145" s="254" t="str">
        <f>IFERROR(IF(AND($DJ145="mas",'Classificação geral'!$I138=1),'Classificação geral'!AA138,""),"")</f>
        <v/>
      </c>
      <c r="DM145" s="254" t="str">
        <f>IFERROR(IF(AND($DJ145="mas",'Classificação geral'!$I138=1),'Classificação geral'!AC138,""),"")</f>
        <v/>
      </c>
      <c r="DN145" s="254" t="str">
        <f>IFERROR(IF(AND($DJ145="mas",'Classificação geral'!$I138=1),'Classificação geral'!AD138,""),"")</f>
        <v/>
      </c>
      <c r="DO145" s="254" t="str">
        <f>IFERROR(IF(AND($DJ145="mas",'Classificação geral'!$I138=1),'Classificação geral'!M138,""),"")</f>
        <v/>
      </c>
      <c r="DP145" s="254" t="str">
        <f>IFERROR(IF(AND($DJ145="mas",'Classificação geral'!$I138=1),'Classificação geral'!AH138,""),"")</f>
        <v/>
      </c>
      <c r="DQ145" s="256" t="str">
        <f>IFERROR(RANK(DP145,DP:DP,0)+ COUNTIF($DP$12:DP144,DP145),"")</f>
        <v/>
      </c>
      <c r="DR145" s="230"/>
      <c r="DS145" s="254" t="str">
        <f>IFERROR(IF(AND('Classificação geral'!$H138="fem",'Classificação geral'!$I138=2,'Classificação geral'!$G138="Tapete"),'Classificação geral'!$A138,""),"")</f>
        <v/>
      </c>
      <c r="DT145" s="254" t="str">
        <f>IFERROR(IF(AND('Classificação geral'!$H138="fem",'Classificação geral'!$I138=2,'Classificação geral'!$G138="Tapete"),'Classificação geral'!$B138,""),"")</f>
        <v/>
      </c>
      <c r="DU145" s="255" t="str">
        <f>IF($DT145='Classificação geral'!$B138,'Classificação geral'!$C138,"")</f>
        <v/>
      </c>
      <c r="DV145" s="255" t="str">
        <f>IF($DT145='Classificação geral'!$B138,'Classificação geral'!$D138,"")</f>
        <v/>
      </c>
      <c r="DW145" s="255" t="str">
        <f>IF($DT145='Classificação geral'!$B138,'Classificação geral'!$H138,"")</f>
        <v/>
      </c>
      <c r="DX145" s="254" t="str">
        <f>IFERROR(IF(AND($DW145="fem",'Classificação geral'!$I138=2),'Classificação geral'!I138,""),"")</f>
        <v/>
      </c>
      <c r="DY145" s="254" t="str">
        <f>IFERROR(IF(AND($DW145="fem",'Classificação geral'!$I138=2),'Classificação geral'!AA138,""),"")</f>
        <v/>
      </c>
      <c r="DZ145" s="254" t="str">
        <f>IFERROR(IF(AND($DW145="fem",'Classificação geral'!$I138=2),'Classificação geral'!AC138,""),"")</f>
        <v/>
      </c>
      <c r="EA145" s="254" t="str">
        <f>IFERROR(IF(AND($DW145="fem",'Classificação geral'!$I138=2),'Classificação geral'!AD138,""),"")</f>
        <v/>
      </c>
      <c r="EB145" s="254" t="str">
        <f>IFERROR(IF(AND($DW145="fem",'Classificação geral'!$I138=2),'Classificação geral'!M138,""),"")</f>
        <v/>
      </c>
      <c r="EC145" s="254" t="str">
        <f>IFERROR(IF(AND($DW145="fem",'Classificação geral'!$I138=2),'Classificação geral'!AH138,""),"")</f>
        <v/>
      </c>
      <c r="ED145" s="256" t="str">
        <f>IFERROR(RANK(EC145,EC:EC,0)+ COUNTIF(EC$12:$EC143,EC145),"")</f>
        <v/>
      </c>
      <c r="EE145" s="244"/>
      <c r="EF145" s="254" t="str">
        <f>IFERROR(IF(AND('Classificação geral'!$H138="mas",'Classificação geral'!$I138=2,'Classificação geral'!$G138="Tapete"),'Classificação geral'!$A138,""),"")</f>
        <v/>
      </c>
      <c r="EG145" s="254" t="str">
        <f>IFERROR(IF(AND('Classificação geral'!$H138="mas",'Classificação geral'!$I138=2,'Classificação geral'!$G138="Tapete"),'Classificação geral'!$B138,""),"")</f>
        <v/>
      </c>
      <c r="EH145" s="255" t="str">
        <f>IF($EG145='Classificação geral'!$B138,'Classificação geral'!$C138,"")</f>
        <v/>
      </c>
      <c r="EI145" s="255" t="str">
        <f>IF($EG145='Classificação geral'!$B138,'Classificação geral'!$D138,"")</f>
        <v/>
      </c>
      <c r="EJ145" s="255" t="str">
        <f>IF($EG145='Classificação geral'!$B138,'Classificação geral'!$H138,"")</f>
        <v/>
      </c>
      <c r="EK145" s="254" t="str">
        <f>IFERROR(IF(AND($EJ145="mas",'Classificação geral'!$I138=2),'Classificação geral'!I138,""),"")</f>
        <v/>
      </c>
      <c r="EL145" s="254" t="str">
        <f>IFERROR(IF(AND($EJ145="mas",'Classificação geral'!$I138=2),'Classificação geral'!AA138,""),"")</f>
        <v/>
      </c>
      <c r="EM145" s="254" t="str">
        <f>IFERROR(IF(AND($EJ145="mas",'Classificação geral'!$I138=2),'Classificação geral'!AC138,""),"")</f>
        <v/>
      </c>
      <c r="EN145" s="254" t="str">
        <f>IFERROR(IF(AND($EJ145="mas",'Classificação geral'!$I138=2),'Classificação geral'!AD138,""),"")</f>
        <v/>
      </c>
      <c r="EO145" s="254" t="str">
        <f>IFERROR(IF(AND($EJ145="mas",'Classificação geral'!$I138=2),'Classificação geral'!M138,""),"")</f>
        <v/>
      </c>
      <c r="EP145" s="254" t="str">
        <f>IFERROR(IF(AND($EJ145="mas",'Classificação geral'!$I138=2),'Classificação geral'!AH138,""),"")</f>
        <v/>
      </c>
      <c r="EQ145" s="256" t="str">
        <f>IFERROR(RANK(EP145,EP:EP,0)+ COUNTIF($EP$12:EP$12,EP145),"")</f>
        <v/>
      </c>
      <c r="ER145" s="244"/>
      <c r="ES145" s="254" t="str">
        <f>IFERROR(IF(AND('Classificação geral'!$H138="fem",'Classificação geral'!$I138=3,'Classificação geral'!$G138="Tapete"),'Classificação geral'!$A138,""),"")</f>
        <v/>
      </c>
      <c r="ET145" s="254" t="str">
        <f>IFERROR(IF(AND('Classificação geral'!$H138="fem",'Classificação geral'!$I138=3,'Classificação geral'!$G138="Tapete"),'Classificação geral'!$B138,""),"")</f>
        <v/>
      </c>
      <c r="EU145" s="255" t="str">
        <f>IF($ET145='Classificação geral'!$B138,'Classificação geral'!$C138,"")</f>
        <v/>
      </c>
      <c r="EV145" s="255" t="str">
        <f>IF($ET145='Classificação geral'!$B138,'Classificação geral'!$D138,"")</f>
        <v/>
      </c>
      <c r="EW145" s="255" t="str">
        <f>IF($ET145='Classificação geral'!$B138,'Classificação geral'!$H138,"")</f>
        <v/>
      </c>
      <c r="EX145" s="255" t="str">
        <f>IF($EW145='Classificação geral'!$H138,'Classificação geral'!$I138,"")</f>
        <v/>
      </c>
      <c r="EY145" s="255" t="str">
        <f>IF($EX145='Classificação geral'!$I138,'Classificação geral'!$AA138,"")</f>
        <v/>
      </c>
      <c r="EZ145" s="255" t="str">
        <f>IF($EX145='Classificação geral'!$I138,'Classificação geral'!$AC138,"")</f>
        <v/>
      </c>
      <c r="FA145" s="255" t="str">
        <f>IF($EX145='Classificação geral'!$I138,'Classificação geral'!$AD138,"")</f>
        <v/>
      </c>
      <c r="FB145" s="255" t="str">
        <f>IF($EX145='Classificação geral'!$I138,'Classificação geral'!$M138,"")</f>
        <v/>
      </c>
      <c r="FC145" s="255" t="str">
        <f>IF($EX145='Classificação geral'!$I138,'Classificação geral'!$AH138,"")</f>
        <v/>
      </c>
      <c r="FD145" s="256" t="str">
        <f>IFERROR(RANK(FC145,FC:FC,0)+ COUNTIF($FC$12:FC143,FC145),"")</f>
        <v/>
      </c>
      <c r="FE145" s="244"/>
      <c r="FF145" s="254" t="str">
        <f>IFERROR(IF(AND('Classificação geral'!$H138="mas",'Classificação geral'!$I138=3,'Classificação geral'!$G138="Tapete"),'Classificação geral'!$A138,""),"")</f>
        <v/>
      </c>
      <c r="FG145" s="254" t="str">
        <f>IFERROR(IF(AND('Classificação geral'!$H138="mas",'Classificação geral'!$I138=3,'Classificação geral'!$G138="Tapete"),'Classificação geral'!$B138,""),"")</f>
        <v/>
      </c>
      <c r="FH145" s="255" t="str">
        <f>IF($FG145='Classificação geral'!$B138,'Classificação geral'!$C138,"")</f>
        <v/>
      </c>
      <c r="FI145" s="255" t="str">
        <f>IF($FG145='Classificação geral'!$B138,'Classificação geral'!$D138,"")</f>
        <v/>
      </c>
      <c r="FJ145" s="255" t="str">
        <f>IF($FG145='Classificação geral'!$B138,'Classificação geral'!$H138,"")</f>
        <v/>
      </c>
      <c r="FK145" s="254" t="str">
        <f>IFERROR(IF(AND($FJ145="mas",'Classificação geral'!$I138=3),'Classificação geral'!I138,""),"")</f>
        <v/>
      </c>
      <c r="FL145" s="254" t="str">
        <f>IFERROR(IF(AND($FJ145="mas",'Classificação geral'!$I138=3),'Classificação geral'!AA138,""),"")</f>
        <v/>
      </c>
      <c r="FM145" s="254" t="str">
        <f>IFERROR(IF(AND($FJ145="mas",'Classificação geral'!$I138=3),'Classificação geral'!AC138,""),"")</f>
        <v/>
      </c>
      <c r="FN145" s="254" t="str">
        <f>IFERROR(IF(AND($FJ145="mas",'Classificação geral'!$I138=3),'Classificação geral'!AD138,""),"")</f>
        <v/>
      </c>
      <c r="FO145" s="254" t="str">
        <f>IFERROR(IF(AND($FJ145="mas",'Classificação geral'!$I138=3),'Classificação geral'!M138,""),"")</f>
        <v/>
      </c>
      <c r="FP145" s="254" t="str">
        <f>IFERROR(IF(AND($FJ145="mas",'Classificação geral'!$I138=3),'Classificação geral'!AH138,""),"")</f>
        <v/>
      </c>
      <c r="FQ145" s="256" t="str">
        <f>IFERROR(RANK(FP145,FP:FP,0)+ COUNTIF(FP$12:$FP143,FP145),"")</f>
        <v/>
      </c>
      <c r="FR145" s="240"/>
      <c r="FS145" s="240"/>
      <c r="FT145" s="240"/>
      <c r="FU145" s="240"/>
      <c r="FV145" s="240"/>
      <c r="FW145" s="240"/>
      <c r="FX145" s="240"/>
      <c r="FY145" s="240"/>
      <c r="FZ145" s="240"/>
    </row>
    <row r="146" spans="1:182" ht="24.75" customHeight="1" x14ac:dyDescent="0.4">
      <c r="A146" s="21"/>
      <c r="B146" s="236"/>
      <c r="C146" s="235"/>
      <c r="D146" s="235"/>
      <c r="E146" s="235"/>
      <c r="F146" s="21"/>
      <c r="G146" s="21"/>
      <c r="H146" s="21"/>
      <c r="I146" s="21"/>
      <c r="J146" s="21"/>
      <c r="K146" s="21"/>
      <c r="L146" s="21"/>
      <c r="M146" s="21"/>
      <c r="N146" s="21"/>
      <c r="O146" s="21"/>
      <c r="P146" s="236"/>
      <c r="Q146" s="235"/>
      <c r="R146" s="235"/>
      <c r="S146" s="235"/>
      <c r="T146" s="21"/>
      <c r="U146" s="21"/>
      <c r="V146" s="21"/>
      <c r="W146" s="21"/>
      <c r="X146" s="21"/>
      <c r="Y146" s="21"/>
      <c r="Z146" s="21"/>
      <c r="AA146" s="21"/>
      <c r="AB146" s="21"/>
      <c r="AC146" s="21"/>
      <c r="AD146" s="21"/>
      <c r="AE146" s="235"/>
      <c r="AF146" s="235"/>
      <c r="AG146" s="236"/>
      <c r="AH146" s="21"/>
      <c r="AI146" s="21"/>
      <c r="AJ146" s="21"/>
      <c r="AK146" s="21"/>
      <c r="AL146" s="21"/>
      <c r="AM146" s="21"/>
      <c r="AN146" s="21"/>
      <c r="AO146" s="21"/>
      <c r="AP146" s="21"/>
      <c r="AQ146" s="21"/>
      <c r="AR146" s="21"/>
      <c r="AS146" s="235"/>
      <c r="AT146" s="235"/>
      <c r="AU146" s="236"/>
      <c r="AV146" s="21"/>
      <c r="AW146" s="21"/>
      <c r="AX146" s="21"/>
      <c r="AY146" s="21"/>
      <c r="AZ146" s="21"/>
      <c r="BA146" s="21"/>
      <c r="BB146" s="21"/>
      <c r="BC146" s="21"/>
      <c r="BD146" s="21"/>
      <c r="BE146" s="21"/>
      <c r="BF146" s="236"/>
      <c r="BG146" s="235"/>
      <c r="BH146" s="235"/>
      <c r="BI146" s="235"/>
      <c r="BJ146" s="21"/>
      <c r="BK146" s="21"/>
      <c r="BL146" s="21"/>
      <c r="BM146" s="21"/>
      <c r="BN146" s="21"/>
      <c r="BO146" s="21"/>
      <c r="BP146" s="21"/>
      <c r="BQ146" s="21"/>
      <c r="BR146" s="21"/>
      <c r="BS146" s="21"/>
      <c r="BT146" s="236"/>
      <c r="BU146" s="235"/>
      <c r="BV146" s="235"/>
      <c r="BW146" s="235"/>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54" t="str">
        <f>IFERROR(IF(AND('Classificação geral'!$H139="FEM",'Classificação geral'!$I139=1,'Classificação geral'!G139="Tapete"),'Classificação geral'!A139,""),"")</f>
        <v/>
      </c>
      <c r="CT146" s="254" t="str">
        <f>IFERROR(IF(AND('Classificação geral'!$H139="FEM",'Classificação geral'!$I139=1,'Classificação geral'!G139="Tapete"),'Classificação geral'!$B139,""),"")</f>
        <v/>
      </c>
      <c r="CU146" s="255" t="str">
        <f>IF($CT146='Classificação geral'!$B139,'Classificação geral'!$C139,"")</f>
        <v/>
      </c>
      <c r="CV146" s="255" t="str">
        <f>IF($CT146='Classificação geral'!$B139,'Classificação geral'!$D139,"")</f>
        <v/>
      </c>
      <c r="CW146" s="255" t="str">
        <f>IF($CT146='Classificação geral'!$B139,'Classificação geral'!$H139,"")</f>
        <v/>
      </c>
      <c r="CX146" s="255" t="str">
        <f>IF($CW146='Classificação geral'!$H139,'Classificação geral'!$I139,"")</f>
        <v/>
      </c>
      <c r="CY146" s="255" t="str">
        <f>IF($CX146='Classificação geral'!$I139,'Classificação geral'!$AA139,"")</f>
        <v/>
      </c>
      <c r="CZ146" s="255" t="str">
        <f>IF($CX146='Classificação geral'!$I139,'Classificação geral'!$AC139,"")</f>
        <v/>
      </c>
      <c r="DA146" s="255" t="str">
        <f>IF($CX146='Classificação geral'!$I139,'Classificação geral'!$AD139,"")</f>
        <v/>
      </c>
      <c r="DB146" s="255" t="str">
        <f>IF($CX146='Classificação geral'!$I139,'Classificação geral'!$M139,"")</f>
        <v/>
      </c>
      <c r="DC146" s="255" t="str">
        <f>IF($CX146='Classificação geral'!$I139,'Classificação geral'!$AH139,"")</f>
        <v/>
      </c>
      <c r="DD146" s="256" t="str">
        <f>IFERROR(RANK(DC146,DC:DC,0)+ COUNTIF($DC$12:DC145,DC146),"")</f>
        <v/>
      </c>
      <c r="DE146" s="230"/>
      <c r="DF146" s="254" t="str">
        <f>IFERROR(IF(AND('Classificação geral'!$H139="mas",'Classificação geral'!$I139=1,'Classificação geral'!$G139="Tapete"),'Classificação geral'!$A139,""),"")</f>
        <v/>
      </c>
      <c r="DG146" s="254" t="str">
        <f>IFERROR(IF(AND('Classificação geral'!$H139="mas",'Classificação geral'!$I139=1,'Classificação geral'!$G139="Tapete"),'Classificação geral'!$B139,""),"")</f>
        <v/>
      </c>
      <c r="DH146" s="255" t="str">
        <f>IF($DG146='Classificação geral'!$B139,'Classificação geral'!$C139,"")</f>
        <v/>
      </c>
      <c r="DI146" s="255" t="str">
        <f>IF($DG146='Classificação geral'!$B139,'Classificação geral'!$D139,"")</f>
        <v/>
      </c>
      <c r="DJ146" s="255" t="str">
        <f>IF($DG146='Classificação geral'!$B139,'Classificação geral'!$H139,"")</f>
        <v/>
      </c>
      <c r="DK146" s="254" t="str">
        <f>IFERROR(IF(AND($DJ146="mas",'Classificação geral'!$I139=1),'Classificação geral'!I139,""),"")</f>
        <v/>
      </c>
      <c r="DL146" s="254" t="str">
        <f>IFERROR(IF(AND($DJ146="mas",'Classificação geral'!$I139=1),'Classificação geral'!AA139,""),"")</f>
        <v/>
      </c>
      <c r="DM146" s="254" t="str">
        <f>IFERROR(IF(AND($DJ146="mas",'Classificação geral'!$I139=1),'Classificação geral'!AC139,""),"")</f>
        <v/>
      </c>
      <c r="DN146" s="254" t="str">
        <f>IFERROR(IF(AND($DJ146="mas",'Classificação geral'!$I139=1),'Classificação geral'!AD139,""),"")</f>
        <v/>
      </c>
      <c r="DO146" s="254" t="str">
        <f>IFERROR(IF(AND($DJ146="mas",'Classificação geral'!$I139=1),'Classificação geral'!M139,""),"")</f>
        <v/>
      </c>
      <c r="DP146" s="254" t="str">
        <f>IFERROR(IF(AND($DJ146="mas",'Classificação geral'!$I139=1),'Classificação geral'!AH139,""),"")</f>
        <v/>
      </c>
      <c r="DQ146" s="256" t="str">
        <f>IFERROR(RANK(DP146,DP:DP,0)+ COUNTIF($DP$12:DP145,DP146),"")</f>
        <v/>
      </c>
      <c r="DR146" s="230"/>
      <c r="DS146" s="254" t="str">
        <f>IFERROR(IF(AND('Classificação geral'!$H139="fem",'Classificação geral'!$I139=2,'Classificação geral'!$G139="Tapete"),'Classificação geral'!$A139,""),"")</f>
        <v/>
      </c>
      <c r="DT146" s="254" t="str">
        <f>IFERROR(IF(AND('Classificação geral'!$H139="fem",'Classificação geral'!$I139=2,'Classificação geral'!$G139="Tapete"),'Classificação geral'!$B139,""),"")</f>
        <v/>
      </c>
      <c r="DU146" s="255" t="str">
        <f>IF($DT146='Classificação geral'!$B139,'Classificação geral'!$C139,"")</f>
        <v/>
      </c>
      <c r="DV146" s="255" t="str">
        <f>IF($DT146='Classificação geral'!$B139,'Classificação geral'!$D139,"")</f>
        <v/>
      </c>
      <c r="DW146" s="255" t="str">
        <f>IF($DT146='Classificação geral'!$B139,'Classificação geral'!$H139,"")</f>
        <v/>
      </c>
      <c r="DX146" s="254" t="str">
        <f>IFERROR(IF(AND($DW146="fem",'Classificação geral'!$I139=2),'Classificação geral'!I139,""),"")</f>
        <v/>
      </c>
      <c r="DY146" s="254" t="str">
        <f>IFERROR(IF(AND($DW146="fem",'Classificação geral'!$I139=2),'Classificação geral'!AA139,""),"")</f>
        <v/>
      </c>
      <c r="DZ146" s="254" t="str">
        <f>IFERROR(IF(AND($DW146="fem",'Classificação geral'!$I139=2),'Classificação geral'!AC139,""),"")</f>
        <v/>
      </c>
      <c r="EA146" s="254" t="str">
        <f>IFERROR(IF(AND($DW146="fem",'Classificação geral'!$I139=2),'Classificação geral'!AD139,""),"")</f>
        <v/>
      </c>
      <c r="EB146" s="254" t="str">
        <f>IFERROR(IF(AND($DW146="fem",'Classificação geral'!$I139=2),'Classificação geral'!M139,""),"")</f>
        <v/>
      </c>
      <c r="EC146" s="254" t="str">
        <f>IFERROR(IF(AND($DW146="fem",'Classificação geral'!$I139=2),'Classificação geral'!AH139,""),"")</f>
        <v/>
      </c>
      <c r="ED146" s="256" t="str">
        <f>IFERROR(RANK(EC146,EC:EC,0)+ COUNTIF(EC$12:$EC144,EC146),"")</f>
        <v/>
      </c>
      <c r="EE146" s="244"/>
      <c r="EF146" s="254" t="str">
        <f>IFERROR(IF(AND('Classificação geral'!$H139="mas",'Classificação geral'!$I139=2,'Classificação geral'!$G139="Tapete"),'Classificação geral'!$A139,""),"")</f>
        <v/>
      </c>
      <c r="EG146" s="254" t="str">
        <f>IFERROR(IF(AND('Classificação geral'!$H139="mas",'Classificação geral'!$I139=2,'Classificação geral'!$G139="Tapete"),'Classificação geral'!$B139,""),"")</f>
        <v/>
      </c>
      <c r="EH146" s="255" t="str">
        <f>IF($EG146='Classificação geral'!$B139,'Classificação geral'!$C139,"")</f>
        <v/>
      </c>
      <c r="EI146" s="255" t="str">
        <f>IF($EG146='Classificação geral'!$B139,'Classificação geral'!$D139,"")</f>
        <v/>
      </c>
      <c r="EJ146" s="255" t="str">
        <f>IF($EG146='Classificação geral'!$B139,'Classificação geral'!$H139,"")</f>
        <v/>
      </c>
      <c r="EK146" s="254" t="str">
        <f>IFERROR(IF(AND($EJ146="mas",'Classificação geral'!$I139=2),'Classificação geral'!I139,""),"")</f>
        <v/>
      </c>
      <c r="EL146" s="254" t="str">
        <f>IFERROR(IF(AND($EJ146="mas",'Classificação geral'!$I139=2),'Classificação geral'!AA139,""),"")</f>
        <v/>
      </c>
      <c r="EM146" s="254" t="str">
        <f>IFERROR(IF(AND($EJ146="mas",'Classificação geral'!$I139=2),'Classificação geral'!AC139,""),"")</f>
        <v/>
      </c>
      <c r="EN146" s="254" t="str">
        <f>IFERROR(IF(AND($EJ146="mas",'Classificação geral'!$I139=2),'Classificação geral'!AD139,""),"")</f>
        <v/>
      </c>
      <c r="EO146" s="254" t="str">
        <f>IFERROR(IF(AND($EJ146="mas",'Classificação geral'!$I139=2),'Classificação geral'!M139,""),"")</f>
        <v/>
      </c>
      <c r="EP146" s="254" t="str">
        <f>IFERROR(IF(AND($EJ146="mas",'Classificação geral'!$I139=2),'Classificação geral'!AH139,""),"")</f>
        <v/>
      </c>
      <c r="EQ146" s="256" t="str">
        <f>IFERROR(RANK(EP146,EP:EP,0)+ COUNTIF($EP$12:EP$12,EP146),"")</f>
        <v/>
      </c>
      <c r="ER146" s="244"/>
      <c r="ES146" s="254" t="str">
        <f>IFERROR(IF(AND('Classificação geral'!$H139="fem",'Classificação geral'!$I139=3,'Classificação geral'!$G139="Tapete"),'Classificação geral'!$A139,""),"")</f>
        <v/>
      </c>
      <c r="ET146" s="254" t="str">
        <f>IFERROR(IF(AND('Classificação geral'!$H139="fem",'Classificação geral'!$I139=3,'Classificação geral'!$G139="Tapete"),'Classificação geral'!$B139,""),"")</f>
        <v/>
      </c>
      <c r="EU146" s="255" t="str">
        <f>IF($ET146='Classificação geral'!$B139,'Classificação geral'!$C139,"")</f>
        <v/>
      </c>
      <c r="EV146" s="255" t="str">
        <f>IF($ET146='Classificação geral'!$B139,'Classificação geral'!$D139,"")</f>
        <v/>
      </c>
      <c r="EW146" s="255" t="str">
        <f>IF($ET146='Classificação geral'!$B139,'Classificação geral'!$H139,"")</f>
        <v/>
      </c>
      <c r="EX146" s="255" t="str">
        <f>IF($EW146='Classificação geral'!$H139,'Classificação geral'!$I139,"")</f>
        <v/>
      </c>
      <c r="EY146" s="255" t="str">
        <f>IF($EX146='Classificação geral'!$I139,'Classificação geral'!$AA139,"")</f>
        <v/>
      </c>
      <c r="EZ146" s="255" t="str">
        <f>IF($EX146='Classificação geral'!$I139,'Classificação geral'!$AC139,"")</f>
        <v/>
      </c>
      <c r="FA146" s="255" t="str">
        <f>IF($EX146='Classificação geral'!$I139,'Classificação geral'!$AD139,"")</f>
        <v/>
      </c>
      <c r="FB146" s="255" t="str">
        <f>IF($EX146='Classificação geral'!$I139,'Classificação geral'!$M139,"")</f>
        <v/>
      </c>
      <c r="FC146" s="255" t="str">
        <f>IF($EX146='Classificação geral'!$I139,'Classificação geral'!$AH139,"")</f>
        <v/>
      </c>
      <c r="FD146" s="256" t="str">
        <f>IFERROR(RANK(FC146,FC:FC,0)+ COUNTIF($FC$12:FC144,FC146),"")</f>
        <v/>
      </c>
      <c r="FE146" s="244"/>
      <c r="FF146" s="254" t="str">
        <f>IFERROR(IF(AND('Classificação geral'!$H139="mas",'Classificação geral'!$I139=3,'Classificação geral'!$G139="Tapete"),'Classificação geral'!$A139,""),"")</f>
        <v/>
      </c>
      <c r="FG146" s="254" t="str">
        <f>IFERROR(IF(AND('Classificação geral'!$H139="mas",'Classificação geral'!$I139=3,'Classificação geral'!$G139="Tapete"),'Classificação geral'!$B139,""),"")</f>
        <v/>
      </c>
      <c r="FH146" s="255" t="str">
        <f>IF($FG146='Classificação geral'!$B139,'Classificação geral'!$C139,"")</f>
        <v/>
      </c>
      <c r="FI146" s="255" t="str">
        <f>IF($FG146='Classificação geral'!$B139,'Classificação geral'!$D139,"")</f>
        <v/>
      </c>
      <c r="FJ146" s="255" t="str">
        <f>IF($FG146='Classificação geral'!$B139,'Classificação geral'!$H139,"")</f>
        <v/>
      </c>
      <c r="FK146" s="254" t="str">
        <f>IFERROR(IF(AND($FJ146="mas",'Classificação geral'!$I139=3),'Classificação geral'!I139,""),"")</f>
        <v/>
      </c>
      <c r="FL146" s="254" t="str">
        <f>IFERROR(IF(AND($FJ146="mas",'Classificação geral'!$I139=3),'Classificação geral'!AA139,""),"")</f>
        <v/>
      </c>
      <c r="FM146" s="254" t="str">
        <f>IFERROR(IF(AND($FJ146="mas",'Classificação geral'!$I139=3),'Classificação geral'!AC139,""),"")</f>
        <v/>
      </c>
      <c r="FN146" s="254" t="str">
        <f>IFERROR(IF(AND($FJ146="mas",'Classificação geral'!$I139=3),'Classificação geral'!AD139,""),"")</f>
        <v/>
      </c>
      <c r="FO146" s="254" t="str">
        <f>IFERROR(IF(AND($FJ146="mas",'Classificação geral'!$I139=3),'Classificação geral'!M139,""),"")</f>
        <v/>
      </c>
      <c r="FP146" s="254" t="str">
        <f>IFERROR(IF(AND($FJ146="mas",'Classificação geral'!$I139=3),'Classificação geral'!AH139,""),"")</f>
        <v/>
      </c>
      <c r="FQ146" s="256" t="str">
        <f>IFERROR(RANK(FP146,FP:FP,0)+ COUNTIF(FP$12:$FP144,FP146),"")</f>
        <v/>
      </c>
      <c r="FR146" s="240"/>
      <c r="FS146" s="240"/>
      <c r="FT146" s="240"/>
      <c r="FU146" s="240"/>
      <c r="FV146" s="240"/>
      <c r="FW146" s="240"/>
      <c r="FX146" s="240"/>
      <c r="FY146" s="240"/>
      <c r="FZ146" s="240"/>
    </row>
    <row r="147" spans="1:182" ht="24.75" customHeight="1" x14ac:dyDescent="0.4">
      <c r="A147" s="21"/>
      <c r="B147" s="236"/>
      <c r="C147" s="235"/>
      <c r="D147" s="235"/>
      <c r="E147" s="235"/>
      <c r="F147" s="21"/>
      <c r="G147" s="21"/>
      <c r="H147" s="21"/>
      <c r="I147" s="21"/>
      <c r="J147" s="21"/>
      <c r="K147" s="21"/>
      <c r="L147" s="21"/>
      <c r="M147" s="21"/>
      <c r="N147" s="21"/>
      <c r="O147" s="21"/>
      <c r="P147" s="236"/>
      <c r="Q147" s="235"/>
      <c r="R147" s="235"/>
      <c r="S147" s="235"/>
      <c r="T147" s="21"/>
      <c r="U147" s="21"/>
      <c r="V147" s="21"/>
      <c r="W147" s="21"/>
      <c r="X147" s="21"/>
      <c r="Y147" s="21"/>
      <c r="Z147" s="21"/>
      <c r="AA147" s="21"/>
      <c r="AB147" s="21"/>
      <c r="AC147" s="21"/>
      <c r="AD147" s="21"/>
      <c r="AE147" s="235"/>
      <c r="AF147" s="235"/>
      <c r="AG147" s="236"/>
      <c r="AH147" s="21"/>
      <c r="AI147" s="21"/>
      <c r="AJ147" s="21"/>
      <c r="AK147" s="21"/>
      <c r="AL147" s="21"/>
      <c r="AM147" s="21"/>
      <c r="AN147" s="21"/>
      <c r="AO147" s="21"/>
      <c r="AP147" s="21"/>
      <c r="AQ147" s="21"/>
      <c r="AR147" s="21"/>
      <c r="AS147" s="235"/>
      <c r="AT147" s="235"/>
      <c r="AU147" s="236"/>
      <c r="AV147" s="21"/>
      <c r="AW147" s="21"/>
      <c r="AX147" s="21"/>
      <c r="AY147" s="21"/>
      <c r="AZ147" s="21"/>
      <c r="BA147" s="21"/>
      <c r="BB147" s="21"/>
      <c r="BC147" s="21"/>
      <c r="BD147" s="21"/>
      <c r="BE147" s="21"/>
      <c r="BF147" s="236"/>
      <c r="BG147" s="235"/>
      <c r="BH147" s="235"/>
      <c r="BI147" s="235"/>
      <c r="BJ147" s="21"/>
      <c r="BK147" s="21"/>
      <c r="BL147" s="21"/>
      <c r="BM147" s="21"/>
      <c r="BN147" s="21"/>
      <c r="BO147" s="21"/>
      <c r="BP147" s="21"/>
      <c r="BQ147" s="21"/>
      <c r="BR147" s="21"/>
      <c r="BS147" s="21"/>
      <c r="BT147" s="236"/>
      <c r="BU147" s="235"/>
      <c r="BV147" s="235"/>
      <c r="BW147" s="235"/>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54" t="str">
        <f>IFERROR(IF(AND('Classificação geral'!$H140="FEM",'Classificação geral'!$I140=1,'Classificação geral'!G140="Tapete"),'Classificação geral'!A140,""),"")</f>
        <v/>
      </c>
      <c r="CT147" s="254" t="str">
        <f>IFERROR(IF(AND('Classificação geral'!$H140="FEM",'Classificação geral'!$I140=1,'Classificação geral'!G140="Tapete"),'Classificação geral'!$B140,""),"")</f>
        <v/>
      </c>
      <c r="CU147" s="255" t="str">
        <f>IF($CT147='Classificação geral'!$B140,'Classificação geral'!$C140,"")</f>
        <v/>
      </c>
      <c r="CV147" s="255" t="str">
        <f>IF($CT147='Classificação geral'!$B140,'Classificação geral'!$D140,"")</f>
        <v/>
      </c>
      <c r="CW147" s="255" t="str">
        <f>IF($CT147='Classificação geral'!$B140,'Classificação geral'!$H140,"")</f>
        <v/>
      </c>
      <c r="CX147" s="255" t="str">
        <f>IF($CW147='Classificação geral'!$H140,'Classificação geral'!$I140,"")</f>
        <v/>
      </c>
      <c r="CY147" s="255" t="str">
        <f>IF($CX147='Classificação geral'!$I140,'Classificação geral'!$AA140,"")</f>
        <v/>
      </c>
      <c r="CZ147" s="255" t="str">
        <f>IF($CX147='Classificação geral'!$I140,'Classificação geral'!$AC140,"")</f>
        <v/>
      </c>
      <c r="DA147" s="255" t="str">
        <f>IF($CX147='Classificação geral'!$I140,'Classificação geral'!$AD140,"")</f>
        <v/>
      </c>
      <c r="DB147" s="255" t="str">
        <f>IF($CX147='Classificação geral'!$I140,'Classificação geral'!$M140,"")</f>
        <v/>
      </c>
      <c r="DC147" s="255" t="str">
        <f>IF($CX147='Classificação geral'!$I140,'Classificação geral'!$AH140,"")</f>
        <v/>
      </c>
      <c r="DD147" s="256" t="str">
        <f>IFERROR(RANK(DC147,DC:DC,0)+ COUNTIF($DC$12:DC146,DC147),"")</f>
        <v/>
      </c>
      <c r="DE147" s="230"/>
      <c r="DF147" s="254" t="str">
        <f>IFERROR(IF(AND('Classificação geral'!$H140="mas",'Classificação geral'!$I140=1,'Classificação geral'!$G140="Tapete"),'Classificação geral'!$A140,""),"")</f>
        <v/>
      </c>
      <c r="DG147" s="254" t="str">
        <f>IFERROR(IF(AND('Classificação geral'!$H140="mas",'Classificação geral'!$I140=1,'Classificação geral'!$G140="Tapete"),'Classificação geral'!$B140,""),"")</f>
        <v/>
      </c>
      <c r="DH147" s="255" t="str">
        <f>IF($DG147='Classificação geral'!$B140,'Classificação geral'!$C140,"")</f>
        <v/>
      </c>
      <c r="DI147" s="255" t="str">
        <f>IF($DG147='Classificação geral'!$B140,'Classificação geral'!$D140,"")</f>
        <v/>
      </c>
      <c r="DJ147" s="255" t="str">
        <f>IF($DG147='Classificação geral'!$B140,'Classificação geral'!$H140,"")</f>
        <v/>
      </c>
      <c r="DK147" s="254" t="str">
        <f>IFERROR(IF(AND($DJ147="mas",'Classificação geral'!$I140=1),'Classificação geral'!I140,""),"")</f>
        <v/>
      </c>
      <c r="DL147" s="254" t="str">
        <f>IFERROR(IF(AND($DJ147="mas",'Classificação geral'!$I140=1),'Classificação geral'!AA140,""),"")</f>
        <v/>
      </c>
      <c r="DM147" s="254" t="str">
        <f>IFERROR(IF(AND($DJ147="mas",'Classificação geral'!$I140=1),'Classificação geral'!AC140,""),"")</f>
        <v/>
      </c>
      <c r="DN147" s="254" t="str">
        <f>IFERROR(IF(AND($DJ147="mas",'Classificação geral'!$I140=1),'Classificação geral'!AD140,""),"")</f>
        <v/>
      </c>
      <c r="DO147" s="254" t="str">
        <f>IFERROR(IF(AND($DJ147="mas",'Classificação geral'!$I140=1),'Classificação geral'!M140,""),"")</f>
        <v/>
      </c>
      <c r="DP147" s="254" t="str">
        <f>IFERROR(IF(AND($DJ147="mas",'Classificação geral'!$I140=1),'Classificação geral'!AH140,""),"")</f>
        <v/>
      </c>
      <c r="DQ147" s="256" t="str">
        <f>IFERROR(RANK(DP147,DP:DP,0)+ COUNTIF($DP$12:DP146,DP147),"")</f>
        <v/>
      </c>
      <c r="DR147" s="230"/>
      <c r="DS147" s="254" t="str">
        <f>IFERROR(IF(AND('Classificação geral'!$H140="fem",'Classificação geral'!$I140=2,'Classificação geral'!$G140="Tapete"),'Classificação geral'!$A140,""),"")</f>
        <v/>
      </c>
      <c r="DT147" s="254" t="str">
        <f>IFERROR(IF(AND('Classificação geral'!$H140="fem",'Classificação geral'!$I140=2,'Classificação geral'!$G140="Tapete"),'Classificação geral'!$B140,""),"")</f>
        <v/>
      </c>
      <c r="DU147" s="255" t="str">
        <f>IF($DT147='Classificação geral'!$B140,'Classificação geral'!$C140,"")</f>
        <v/>
      </c>
      <c r="DV147" s="255" t="str">
        <f>IF($DT147='Classificação geral'!$B140,'Classificação geral'!$D140,"")</f>
        <v/>
      </c>
      <c r="DW147" s="255" t="str">
        <f>IF($DT147='Classificação geral'!$B140,'Classificação geral'!$H140,"")</f>
        <v/>
      </c>
      <c r="DX147" s="254" t="str">
        <f>IFERROR(IF(AND($DW147="fem",'Classificação geral'!$I140=2),'Classificação geral'!I140,""),"")</f>
        <v/>
      </c>
      <c r="DY147" s="254" t="str">
        <f>IFERROR(IF(AND($DW147="fem",'Classificação geral'!$I140=2),'Classificação geral'!AA140,""),"")</f>
        <v/>
      </c>
      <c r="DZ147" s="254" t="str">
        <f>IFERROR(IF(AND($DW147="fem",'Classificação geral'!$I140=2),'Classificação geral'!AC140,""),"")</f>
        <v/>
      </c>
      <c r="EA147" s="254" t="str">
        <f>IFERROR(IF(AND($DW147="fem",'Classificação geral'!$I140=2),'Classificação geral'!AD140,""),"")</f>
        <v/>
      </c>
      <c r="EB147" s="254" t="str">
        <f>IFERROR(IF(AND($DW147="fem",'Classificação geral'!$I140=2),'Classificação geral'!M140,""),"")</f>
        <v/>
      </c>
      <c r="EC147" s="254" t="str">
        <f>IFERROR(IF(AND($DW147="fem",'Classificação geral'!$I140=2),'Classificação geral'!AH140,""),"")</f>
        <v/>
      </c>
      <c r="ED147" s="256" t="str">
        <f>IFERROR(RANK(EC147,EC:EC,0)+ COUNTIF(EC$12:$EC145,EC147),"")</f>
        <v/>
      </c>
      <c r="EE147" s="244"/>
      <c r="EF147" s="254" t="str">
        <f>IFERROR(IF(AND('Classificação geral'!$H140="mas",'Classificação geral'!$I140=2,'Classificação geral'!$G140="Tapete"),'Classificação geral'!$A140,""),"")</f>
        <v/>
      </c>
      <c r="EG147" s="254" t="str">
        <f>IFERROR(IF(AND('Classificação geral'!$H140="mas",'Classificação geral'!$I140=2,'Classificação geral'!$G140="Tapete"),'Classificação geral'!$B140,""),"")</f>
        <v/>
      </c>
      <c r="EH147" s="255" t="str">
        <f>IF($EG147='Classificação geral'!$B140,'Classificação geral'!$C140,"")</f>
        <v/>
      </c>
      <c r="EI147" s="255" t="str">
        <f>IF($EG147='Classificação geral'!$B140,'Classificação geral'!$D140,"")</f>
        <v/>
      </c>
      <c r="EJ147" s="255" t="str">
        <f>IF($EG147='Classificação geral'!$B140,'Classificação geral'!$H140,"")</f>
        <v/>
      </c>
      <c r="EK147" s="254" t="str">
        <f>IFERROR(IF(AND($EJ147="mas",'Classificação geral'!$I140=2),'Classificação geral'!I140,""),"")</f>
        <v/>
      </c>
      <c r="EL147" s="254" t="str">
        <f>IFERROR(IF(AND($EJ147="mas",'Classificação geral'!$I140=2),'Classificação geral'!AA140,""),"")</f>
        <v/>
      </c>
      <c r="EM147" s="254" t="str">
        <f>IFERROR(IF(AND($EJ147="mas",'Classificação geral'!$I140=2),'Classificação geral'!AC140,""),"")</f>
        <v/>
      </c>
      <c r="EN147" s="254" t="str">
        <f>IFERROR(IF(AND($EJ147="mas",'Classificação geral'!$I140=2),'Classificação geral'!AD140,""),"")</f>
        <v/>
      </c>
      <c r="EO147" s="254" t="str">
        <f>IFERROR(IF(AND($EJ147="mas",'Classificação geral'!$I140=2),'Classificação geral'!M140,""),"")</f>
        <v/>
      </c>
      <c r="EP147" s="254" t="str">
        <f>IFERROR(IF(AND($EJ147="mas",'Classificação geral'!$I140=2),'Classificação geral'!AH140,""),"")</f>
        <v/>
      </c>
      <c r="EQ147" s="256" t="str">
        <f>IFERROR(RANK(EP147,EP:EP,0)+ COUNTIF($EP$12:EP$12,EP147),"")</f>
        <v/>
      </c>
      <c r="ER147" s="244"/>
      <c r="ES147" s="254" t="str">
        <f>IFERROR(IF(AND('Classificação geral'!$H140="fem",'Classificação geral'!$I140=3,'Classificação geral'!$G140="Tapete"),'Classificação geral'!$A140,""),"")</f>
        <v/>
      </c>
      <c r="ET147" s="254" t="str">
        <f>IFERROR(IF(AND('Classificação geral'!$H140="fem",'Classificação geral'!$I140=3,'Classificação geral'!$G140="Tapete"),'Classificação geral'!$B140,""),"")</f>
        <v/>
      </c>
      <c r="EU147" s="255" t="str">
        <f>IF($ET147='Classificação geral'!$B140,'Classificação geral'!$C140,"")</f>
        <v/>
      </c>
      <c r="EV147" s="255" t="str">
        <f>IF($ET147='Classificação geral'!$B140,'Classificação geral'!$D140,"")</f>
        <v/>
      </c>
      <c r="EW147" s="255" t="str">
        <f>IF($ET147='Classificação geral'!$B140,'Classificação geral'!$H140,"")</f>
        <v/>
      </c>
      <c r="EX147" s="255" t="str">
        <f>IF($EW147='Classificação geral'!$H140,'Classificação geral'!$I140,"")</f>
        <v/>
      </c>
      <c r="EY147" s="255" t="str">
        <f>IF($EX147='Classificação geral'!$I140,'Classificação geral'!$AA140,"")</f>
        <v/>
      </c>
      <c r="EZ147" s="255" t="str">
        <f>IF($EX147='Classificação geral'!$I140,'Classificação geral'!$AC140,"")</f>
        <v/>
      </c>
      <c r="FA147" s="255" t="str">
        <f>IF($EX147='Classificação geral'!$I140,'Classificação geral'!$AD140,"")</f>
        <v/>
      </c>
      <c r="FB147" s="255" t="str">
        <f>IF($EX147='Classificação geral'!$I140,'Classificação geral'!$M140,"")</f>
        <v/>
      </c>
      <c r="FC147" s="255" t="str">
        <f>IF($EX147='Classificação geral'!$I140,'Classificação geral'!$AH140,"")</f>
        <v/>
      </c>
      <c r="FD147" s="256" t="str">
        <f>IFERROR(RANK(FC147,FC:FC,0)+ COUNTIF($FC$12:FC145,FC147),"")</f>
        <v/>
      </c>
      <c r="FE147" s="244"/>
      <c r="FF147" s="254" t="str">
        <f>IFERROR(IF(AND('Classificação geral'!$H140="mas",'Classificação geral'!$I140=3,'Classificação geral'!$G140="Tapete"),'Classificação geral'!$A140,""),"")</f>
        <v/>
      </c>
      <c r="FG147" s="254" t="str">
        <f>IFERROR(IF(AND('Classificação geral'!$H140="mas",'Classificação geral'!$I140=3,'Classificação geral'!$G140="Tapete"),'Classificação geral'!$B140,""),"")</f>
        <v/>
      </c>
      <c r="FH147" s="255" t="str">
        <f>IF($FG147='Classificação geral'!$B140,'Classificação geral'!$C140,"")</f>
        <v/>
      </c>
      <c r="FI147" s="255" t="str">
        <f>IF($FG147='Classificação geral'!$B140,'Classificação geral'!$D140,"")</f>
        <v/>
      </c>
      <c r="FJ147" s="255" t="str">
        <f>IF($FG147='Classificação geral'!$B140,'Classificação geral'!$H140,"")</f>
        <v/>
      </c>
      <c r="FK147" s="254" t="str">
        <f>IFERROR(IF(AND($FJ147="mas",'Classificação geral'!$I140=3),'Classificação geral'!I140,""),"")</f>
        <v/>
      </c>
      <c r="FL147" s="254" t="str">
        <f>IFERROR(IF(AND($FJ147="mas",'Classificação geral'!$I140=3),'Classificação geral'!AA140,""),"")</f>
        <v/>
      </c>
      <c r="FM147" s="254" t="str">
        <f>IFERROR(IF(AND($FJ147="mas",'Classificação geral'!$I140=3),'Classificação geral'!AC140,""),"")</f>
        <v/>
      </c>
      <c r="FN147" s="254" t="str">
        <f>IFERROR(IF(AND($FJ147="mas",'Classificação geral'!$I140=3),'Classificação geral'!AD140,""),"")</f>
        <v/>
      </c>
      <c r="FO147" s="254" t="str">
        <f>IFERROR(IF(AND($FJ147="mas",'Classificação geral'!$I140=3),'Classificação geral'!M140,""),"")</f>
        <v/>
      </c>
      <c r="FP147" s="254" t="str">
        <f>IFERROR(IF(AND($FJ147="mas",'Classificação geral'!$I140=3),'Classificação geral'!AH140,""),"")</f>
        <v/>
      </c>
      <c r="FQ147" s="256" t="str">
        <f>IFERROR(RANK(FP147,FP:FP,0)+ COUNTIF(FP$12:$FP145,FP147),"")</f>
        <v/>
      </c>
      <c r="FR147" s="240"/>
      <c r="FS147" s="240"/>
      <c r="FT147" s="240"/>
      <c r="FU147" s="240"/>
      <c r="FV147" s="240"/>
      <c r="FW147" s="240"/>
      <c r="FX147" s="240"/>
      <c r="FY147" s="240"/>
      <c r="FZ147" s="240"/>
    </row>
    <row r="148" spans="1:182" ht="24.75" customHeight="1" x14ac:dyDescent="0.4">
      <c r="A148" s="21"/>
      <c r="B148" s="236"/>
      <c r="C148" s="235"/>
      <c r="D148" s="235"/>
      <c r="E148" s="235"/>
      <c r="F148" s="21"/>
      <c r="G148" s="21"/>
      <c r="H148" s="21"/>
      <c r="I148" s="21"/>
      <c r="J148" s="21"/>
      <c r="K148" s="21"/>
      <c r="L148" s="21"/>
      <c r="M148" s="21"/>
      <c r="N148" s="21"/>
      <c r="O148" s="21"/>
      <c r="P148" s="236"/>
      <c r="Q148" s="235"/>
      <c r="R148" s="235"/>
      <c r="S148" s="235"/>
      <c r="T148" s="21"/>
      <c r="U148" s="21"/>
      <c r="V148" s="21"/>
      <c r="W148" s="21"/>
      <c r="X148" s="21"/>
      <c r="Y148" s="21"/>
      <c r="Z148" s="21"/>
      <c r="AA148" s="21"/>
      <c r="AB148" s="21"/>
      <c r="AC148" s="21"/>
      <c r="AD148" s="21"/>
      <c r="AE148" s="235"/>
      <c r="AF148" s="235"/>
      <c r="AG148" s="236"/>
      <c r="AH148" s="21"/>
      <c r="AI148" s="21"/>
      <c r="AJ148" s="21"/>
      <c r="AK148" s="21"/>
      <c r="AL148" s="21"/>
      <c r="AM148" s="21"/>
      <c r="AN148" s="21"/>
      <c r="AO148" s="21"/>
      <c r="AP148" s="21"/>
      <c r="AQ148" s="21"/>
      <c r="AR148" s="21"/>
      <c r="AS148" s="235"/>
      <c r="AT148" s="235"/>
      <c r="AU148" s="236"/>
      <c r="AV148" s="21"/>
      <c r="AW148" s="21"/>
      <c r="AX148" s="21"/>
      <c r="AY148" s="21"/>
      <c r="AZ148" s="21"/>
      <c r="BA148" s="21"/>
      <c r="BB148" s="21"/>
      <c r="BC148" s="21"/>
      <c r="BD148" s="21"/>
      <c r="BE148" s="21"/>
      <c r="BF148" s="236"/>
      <c r="BG148" s="235"/>
      <c r="BH148" s="235"/>
      <c r="BI148" s="235"/>
      <c r="BJ148" s="21"/>
      <c r="BK148" s="21"/>
      <c r="BL148" s="21"/>
      <c r="BM148" s="21"/>
      <c r="BN148" s="21"/>
      <c r="BO148" s="21"/>
      <c r="BP148" s="21"/>
      <c r="BQ148" s="21"/>
      <c r="BR148" s="21"/>
      <c r="BS148" s="21"/>
      <c r="BT148" s="236"/>
      <c r="BU148" s="235"/>
      <c r="BV148" s="235"/>
      <c r="BW148" s="235"/>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54" t="str">
        <f>IFERROR(IF(AND('Classificação geral'!$H141="FEM",'Classificação geral'!$I141=1,'Classificação geral'!G141="Tapete"),'Classificação geral'!A141,""),"")</f>
        <v/>
      </c>
      <c r="CT148" s="254" t="str">
        <f>IFERROR(IF(AND('Classificação geral'!$H141="FEM",'Classificação geral'!$I141=1,'Classificação geral'!G141="Tapete"),'Classificação geral'!$B141,""),"")</f>
        <v/>
      </c>
      <c r="CU148" s="255" t="str">
        <f>IF($CT148='Classificação geral'!$B141,'Classificação geral'!$C141,"")</f>
        <v/>
      </c>
      <c r="CV148" s="255" t="str">
        <f>IF($CT148='Classificação geral'!$B141,'Classificação geral'!$D141,"")</f>
        <v/>
      </c>
      <c r="CW148" s="255" t="str">
        <f>IF($CT148='Classificação geral'!$B141,'Classificação geral'!$H141,"")</f>
        <v/>
      </c>
      <c r="CX148" s="255" t="str">
        <f>IF($CW148='Classificação geral'!$H141,'Classificação geral'!$I141,"")</f>
        <v/>
      </c>
      <c r="CY148" s="255" t="str">
        <f>IF($CX148='Classificação geral'!$I141,'Classificação geral'!$AA141,"")</f>
        <v/>
      </c>
      <c r="CZ148" s="255" t="str">
        <f>IF($CX148='Classificação geral'!$I141,'Classificação geral'!$AC141,"")</f>
        <v/>
      </c>
      <c r="DA148" s="255" t="str">
        <f>IF($CX148='Classificação geral'!$I141,'Classificação geral'!$AD141,"")</f>
        <v/>
      </c>
      <c r="DB148" s="255" t="str">
        <f>IF($CX148='Classificação geral'!$I141,'Classificação geral'!$M141,"")</f>
        <v/>
      </c>
      <c r="DC148" s="255" t="str">
        <f>IF($CX148='Classificação geral'!$I141,'Classificação geral'!$AH141,"")</f>
        <v/>
      </c>
      <c r="DD148" s="256" t="str">
        <f>IFERROR(RANK(DC148,DC:DC,0)+ COUNTIF($DC$12:DC147,DC148),"")</f>
        <v/>
      </c>
      <c r="DE148" s="230"/>
      <c r="DF148" s="254" t="str">
        <f>IFERROR(IF(AND('Classificação geral'!$H141="mas",'Classificação geral'!$I141=1,'Classificação geral'!$G141="Tapete"),'Classificação geral'!$A141,""),"")</f>
        <v/>
      </c>
      <c r="DG148" s="254" t="str">
        <f>IFERROR(IF(AND('Classificação geral'!$H141="mas",'Classificação geral'!$I141=1,'Classificação geral'!$G141="Tapete"),'Classificação geral'!$B141,""),"")</f>
        <v/>
      </c>
      <c r="DH148" s="255" t="str">
        <f>IF($DG148='Classificação geral'!$B141,'Classificação geral'!$C141,"")</f>
        <v/>
      </c>
      <c r="DI148" s="255" t="str">
        <f>IF($DG148='Classificação geral'!$B141,'Classificação geral'!$D141,"")</f>
        <v/>
      </c>
      <c r="DJ148" s="255" t="str">
        <f>IF($DG148='Classificação geral'!$B141,'Classificação geral'!$H141,"")</f>
        <v/>
      </c>
      <c r="DK148" s="254" t="str">
        <f>IFERROR(IF(AND($DJ148="mas",'Classificação geral'!$I141=1),'Classificação geral'!I141,""),"")</f>
        <v/>
      </c>
      <c r="DL148" s="254" t="str">
        <f>IFERROR(IF(AND($DJ148="mas",'Classificação geral'!$I141=1),'Classificação geral'!AA141,""),"")</f>
        <v/>
      </c>
      <c r="DM148" s="254" t="str">
        <f>IFERROR(IF(AND($DJ148="mas",'Classificação geral'!$I141=1),'Classificação geral'!AC141,""),"")</f>
        <v/>
      </c>
      <c r="DN148" s="254" t="str">
        <f>IFERROR(IF(AND($DJ148="mas",'Classificação geral'!$I141=1),'Classificação geral'!AD141,""),"")</f>
        <v/>
      </c>
      <c r="DO148" s="254" t="str">
        <f>IFERROR(IF(AND($DJ148="mas",'Classificação geral'!$I141=1),'Classificação geral'!M141,""),"")</f>
        <v/>
      </c>
      <c r="DP148" s="254" t="str">
        <f>IFERROR(IF(AND($DJ148="mas",'Classificação geral'!$I141=1),'Classificação geral'!AH141,""),"")</f>
        <v/>
      </c>
      <c r="DQ148" s="256" t="str">
        <f>IFERROR(RANK(DP148,DP:DP,0)+ COUNTIF($DP$12:DP147,DP148),"")</f>
        <v/>
      </c>
      <c r="DR148" s="230"/>
      <c r="DS148" s="254" t="str">
        <f>IFERROR(IF(AND('Classificação geral'!$H141="fem",'Classificação geral'!$I141=2,'Classificação geral'!$G141="Tapete"),'Classificação geral'!$A141,""),"")</f>
        <v/>
      </c>
      <c r="DT148" s="254" t="str">
        <f>IFERROR(IF(AND('Classificação geral'!$H141="fem",'Classificação geral'!$I141=2,'Classificação geral'!$G141="Tapete"),'Classificação geral'!$B141,""),"")</f>
        <v/>
      </c>
      <c r="DU148" s="255" t="str">
        <f>IF($DT148='Classificação geral'!$B141,'Classificação geral'!$C141,"")</f>
        <v/>
      </c>
      <c r="DV148" s="255" t="str">
        <f>IF($DT148='Classificação geral'!$B141,'Classificação geral'!$D141,"")</f>
        <v/>
      </c>
      <c r="DW148" s="255" t="str">
        <f>IF($DT148='Classificação geral'!$B141,'Classificação geral'!$H141,"")</f>
        <v/>
      </c>
      <c r="DX148" s="254" t="str">
        <f>IFERROR(IF(AND($DW148="fem",'Classificação geral'!$I141=2),'Classificação geral'!I141,""),"")</f>
        <v/>
      </c>
      <c r="DY148" s="254" t="str">
        <f>IFERROR(IF(AND($DW148="fem",'Classificação geral'!$I141=2),'Classificação geral'!AA141,""),"")</f>
        <v/>
      </c>
      <c r="DZ148" s="254" t="str">
        <f>IFERROR(IF(AND($DW148="fem",'Classificação geral'!$I141=2),'Classificação geral'!AC141,""),"")</f>
        <v/>
      </c>
      <c r="EA148" s="254" t="str">
        <f>IFERROR(IF(AND($DW148="fem",'Classificação geral'!$I141=2),'Classificação geral'!AD141,""),"")</f>
        <v/>
      </c>
      <c r="EB148" s="254" t="str">
        <f>IFERROR(IF(AND($DW148="fem",'Classificação geral'!$I141=2),'Classificação geral'!M141,""),"")</f>
        <v/>
      </c>
      <c r="EC148" s="254" t="str">
        <f>IFERROR(IF(AND($DW148="fem",'Classificação geral'!$I141=2),'Classificação geral'!AH141,""),"")</f>
        <v/>
      </c>
      <c r="ED148" s="256" t="str">
        <f>IFERROR(RANK(EC148,EC:EC,0)+ COUNTIF(EC$12:$EC146,EC148),"")</f>
        <v/>
      </c>
      <c r="EE148" s="244"/>
      <c r="EF148" s="254" t="str">
        <f>IFERROR(IF(AND('Classificação geral'!$H141="mas",'Classificação geral'!$I141=2,'Classificação geral'!$G141="Tapete"),'Classificação geral'!$A141,""),"")</f>
        <v/>
      </c>
      <c r="EG148" s="254" t="str">
        <f>IFERROR(IF(AND('Classificação geral'!$H141="mas",'Classificação geral'!$I141=2,'Classificação geral'!$G141="Tapete"),'Classificação geral'!$B141,""),"")</f>
        <v/>
      </c>
      <c r="EH148" s="255" t="str">
        <f>IF($EG148='Classificação geral'!$B141,'Classificação geral'!$C141,"")</f>
        <v/>
      </c>
      <c r="EI148" s="255" t="str">
        <f>IF($EG148='Classificação geral'!$B141,'Classificação geral'!$D141,"")</f>
        <v/>
      </c>
      <c r="EJ148" s="255" t="str">
        <f>IF($EG148='Classificação geral'!$B141,'Classificação geral'!$H141,"")</f>
        <v/>
      </c>
      <c r="EK148" s="254" t="str">
        <f>IFERROR(IF(AND($EJ148="mas",'Classificação geral'!$I141=2),'Classificação geral'!I141,""),"")</f>
        <v/>
      </c>
      <c r="EL148" s="254" t="str">
        <f>IFERROR(IF(AND($EJ148="mas",'Classificação geral'!$I141=2),'Classificação geral'!AA141,""),"")</f>
        <v/>
      </c>
      <c r="EM148" s="254" t="str">
        <f>IFERROR(IF(AND($EJ148="mas",'Classificação geral'!$I141=2),'Classificação geral'!AC141,""),"")</f>
        <v/>
      </c>
      <c r="EN148" s="254" t="str">
        <f>IFERROR(IF(AND($EJ148="mas",'Classificação geral'!$I141=2),'Classificação geral'!AD141,""),"")</f>
        <v/>
      </c>
      <c r="EO148" s="254" t="str">
        <f>IFERROR(IF(AND($EJ148="mas",'Classificação geral'!$I141=2),'Classificação geral'!M141,""),"")</f>
        <v/>
      </c>
      <c r="EP148" s="254" t="str">
        <f>IFERROR(IF(AND($EJ148="mas",'Classificação geral'!$I141=2),'Classificação geral'!AH141,""),"")</f>
        <v/>
      </c>
      <c r="EQ148" s="256" t="str">
        <f>IFERROR(RANK(EP148,EP:EP,0)+ COUNTIF($EP$12:EP$12,EP148),"")</f>
        <v/>
      </c>
      <c r="ER148" s="244"/>
      <c r="ES148" s="254" t="str">
        <f>IFERROR(IF(AND('Classificação geral'!$H141="fem",'Classificação geral'!$I141=3,'Classificação geral'!$G141="Tapete"),'Classificação geral'!$A141,""),"")</f>
        <v/>
      </c>
      <c r="ET148" s="254" t="str">
        <f>IFERROR(IF(AND('Classificação geral'!$H141="fem",'Classificação geral'!$I141=3,'Classificação geral'!$G141="Tapete"),'Classificação geral'!$B141,""),"")</f>
        <v/>
      </c>
      <c r="EU148" s="255" t="str">
        <f>IF($ET148='Classificação geral'!$B141,'Classificação geral'!$C141,"")</f>
        <v/>
      </c>
      <c r="EV148" s="255" t="str">
        <f>IF($ET148='Classificação geral'!$B141,'Classificação geral'!$D141,"")</f>
        <v/>
      </c>
      <c r="EW148" s="255" t="str">
        <f>IF($ET148='Classificação geral'!$B141,'Classificação geral'!$H141,"")</f>
        <v/>
      </c>
      <c r="EX148" s="255" t="str">
        <f>IF($EW148='Classificação geral'!$H141,'Classificação geral'!$I141,"")</f>
        <v/>
      </c>
      <c r="EY148" s="255" t="str">
        <f>IF($EX148='Classificação geral'!$I141,'Classificação geral'!$AA141,"")</f>
        <v/>
      </c>
      <c r="EZ148" s="255" t="str">
        <f>IF($EX148='Classificação geral'!$I141,'Classificação geral'!$AC141,"")</f>
        <v/>
      </c>
      <c r="FA148" s="255" t="str">
        <f>IF($EX148='Classificação geral'!$I141,'Classificação geral'!$AD141,"")</f>
        <v/>
      </c>
      <c r="FB148" s="255" t="str">
        <f>IF($EX148='Classificação geral'!$I141,'Classificação geral'!$M141,"")</f>
        <v/>
      </c>
      <c r="FC148" s="255" t="str">
        <f>IF($EX148='Classificação geral'!$I141,'Classificação geral'!$AH141,"")</f>
        <v/>
      </c>
      <c r="FD148" s="256" t="str">
        <f>IFERROR(RANK(FC148,FC:FC,0)+ COUNTIF($FC$12:FC146,FC148),"")</f>
        <v/>
      </c>
      <c r="FE148" s="244"/>
      <c r="FF148" s="254" t="str">
        <f>IFERROR(IF(AND('Classificação geral'!$H141="mas",'Classificação geral'!$I141=3,'Classificação geral'!$G141="Tapete"),'Classificação geral'!$A141,""),"")</f>
        <v/>
      </c>
      <c r="FG148" s="254" t="str">
        <f>IFERROR(IF(AND('Classificação geral'!$H141="mas",'Classificação geral'!$I141=3,'Classificação geral'!$G141="Tapete"),'Classificação geral'!$B141,""),"")</f>
        <v/>
      </c>
      <c r="FH148" s="255" t="str">
        <f>IF($FG148='Classificação geral'!$B141,'Classificação geral'!$C141,"")</f>
        <v/>
      </c>
      <c r="FI148" s="255" t="str">
        <f>IF($FG148='Classificação geral'!$B141,'Classificação geral'!$D141,"")</f>
        <v/>
      </c>
      <c r="FJ148" s="255" t="str">
        <f>IF($FG148='Classificação geral'!$B141,'Classificação geral'!$H141,"")</f>
        <v/>
      </c>
      <c r="FK148" s="254" t="str">
        <f>IFERROR(IF(AND($FJ148="mas",'Classificação geral'!$I141=3),'Classificação geral'!I141,""),"")</f>
        <v/>
      </c>
      <c r="FL148" s="254" t="str">
        <f>IFERROR(IF(AND($FJ148="mas",'Classificação geral'!$I141=3),'Classificação geral'!AA141,""),"")</f>
        <v/>
      </c>
      <c r="FM148" s="254" t="str">
        <f>IFERROR(IF(AND($FJ148="mas",'Classificação geral'!$I141=3),'Classificação geral'!AC141,""),"")</f>
        <v/>
      </c>
      <c r="FN148" s="254" t="str">
        <f>IFERROR(IF(AND($FJ148="mas",'Classificação geral'!$I141=3),'Classificação geral'!AD141,""),"")</f>
        <v/>
      </c>
      <c r="FO148" s="254" t="str">
        <f>IFERROR(IF(AND($FJ148="mas",'Classificação geral'!$I141=3),'Classificação geral'!M141,""),"")</f>
        <v/>
      </c>
      <c r="FP148" s="254" t="str">
        <f>IFERROR(IF(AND($FJ148="mas",'Classificação geral'!$I141=3),'Classificação geral'!AH141,""),"")</f>
        <v/>
      </c>
      <c r="FQ148" s="256" t="str">
        <f>IFERROR(RANK(FP148,FP:FP,0)+ COUNTIF(FP$12:$FP146,FP148),"")</f>
        <v/>
      </c>
      <c r="FR148" s="240"/>
      <c r="FS148" s="240"/>
      <c r="FT148" s="240"/>
      <c r="FU148" s="240"/>
      <c r="FV148" s="240"/>
      <c r="FW148" s="240"/>
      <c r="FX148" s="240"/>
      <c r="FY148" s="240"/>
      <c r="FZ148" s="240"/>
    </row>
    <row r="149" spans="1:182" ht="24.75" customHeight="1" x14ac:dyDescent="0.4">
      <c r="A149" s="21"/>
      <c r="B149" s="236"/>
      <c r="C149" s="235"/>
      <c r="D149" s="235"/>
      <c r="E149" s="235"/>
      <c r="F149" s="21"/>
      <c r="G149" s="21"/>
      <c r="H149" s="21"/>
      <c r="I149" s="21"/>
      <c r="J149" s="21"/>
      <c r="K149" s="21"/>
      <c r="L149" s="21"/>
      <c r="M149" s="21"/>
      <c r="N149" s="21"/>
      <c r="O149" s="21"/>
      <c r="P149" s="236"/>
      <c r="Q149" s="235"/>
      <c r="R149" s="235"/>
      <c r="S149" s="235"/>
      <c r="T149" s="21"/>
      <c r="U149" s="21"/>
      <c r="V149" s="21"/>
      <c r="W149" s="21"/>
      <c r="X149" s="21"/>
      <c r="Y149" s="21"/>
      <c r="Z149" s="21"/>
      <c r="AA149" s="21"/>
      <c r="AB149" s="21"/>
      <c r="AC149" s="21"/>
      <c r="AD149" s="21"/>
      <c r="AE149" s="235"/>
      <c r="AF149" s="235"/>
      <c r="AG149" s="236"/>
      <c r="AH149" s="21"/>
      <c r="AI149" s="21"/>
      <c r="AJ149" s="21"/>
      <c r="AK149" s="21"/>
      <c r="AL149" s="21"/>
      <c r="AM149" s="21"/>
      <c r="AN149" s="21"/>
      <c r="AO149" s="21"/>
      <c r="AP149" s="21"/>
      <c r="AQ149" s="21"/>
      <c r="AR149" s="21"/>
      <c r="AS149" s="235"/>
      <c r="AT149" s="235"/>
      <c r="AU149" s="236"/>
      <c r="AV149" s="21"/>
      <c r="AW149" s="21"/>
      <c r="AX149" s="21"/>
      <c r="AY149" s="21"/>
      <c r="AZ149" s="21"/>
      <c r="BA149" s="21"/>
      <c r="BB149" s="21"/>
      <c r="BC149" s="21"/>
      <c r="BD149" s="21"/>
      <c r="BE149" s="21"/>
      <c r="BF149" s="236"/>
      <c r="BG149" s="235"/>
      <c r="BH149" s="235"/>
      <c r="BI149" s="235"/>
      <c r="BJ149" s="21"/>
      <c r="BK149" s="21"/>
      <c r="BL149" s="21"/>
      <c r="BM149" s="21"/>
      <c r="BN149" s="21"/>
      <c r="BO149" s="21"/>
      <c r="BP149" s="21"/>
      <c r="BQ149" s="21"/>
      <c r="BR149" s="21"/>
      <c r="BS149" s="21"/>
      <c r="BT149" s="236"/>
      <c r="BU149" s="235"/>
      <c r="BV149" s="235"/>
      <c r="BW149" s="235"/>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54" t="str">
        <f>IFERROR(IF(AND('Classificação geral'!$H142="FEM",'Classificação geral'!$I142=1,'Classificação geral'!G142="Tapete"),'Classificação geral'!A142,""),"")</f>
        <v/>
      </c>
      <c r="CT149" s="254" t="str">
        <f>IFERROR(IF(AND('Classificação geral'!$H142="FEM",'Classificação geral'!$I142=1,'Classificação geral'!G142="Tapete"),'Classificação geral'!$B142,""),"")</f>
        <v/>
      </c>
      <c r="CU149" s="255" t="str">
        <f>IF($CT149='Classificação geral'!$B142,'Classificação geral'!$C142,"")</f>
        <v/>
      </c>
      <c r="CV149" s="255" t="str">
        <f>IF($CT149='Classificação geral'!$B142,'Classificação geral'!$D142,"")</f>
        <v/>
      </c>
      <c r="CW149" s="255" t="str">
        <f>IF($CT149='Classificação geral'!$B142,'Classificação geral'!$H142,"")</f>
        <v/>
      </c>
      <c r="CX149" s="255" t="str">
        <f>IF($CW149='Classificação geral'!$H142,'Classificação geral'!$I142,"")</f>
        <v/>
      </c>
      <c r="CY149" s="255" t="str">
        <f>IF($CX149='Classificação geral'!$I142,'Classificação geral'!$AA142,"")</f>
        <v/>
      </c>
      <c r="CZ149" s="255" t="str">
        <f>IF($CX149='Classificação geral'!$I142,'Classificação geral'!$AC142,"")</f>
        <v/>
      </c>
      <c r="DA149" s="255" t="str">
        <f>IF($CX149='Classificação geral'!$I142,'Classificação geral'!$AD142,"")</f>
        <v/>
      </c>
      <c r="DB149" s="255" t="str">
        <f>IF($CX149='Classificação geral'!$I142,'Classificação geral'!$M142,"")</f>
        <v/>
      </c>
      <c r="DC149" s="255" t="str">
        <f>IF($CX149='Classificação geral'!$I142,'Classificação geral'!$AH142,"")</f>
        <v/>
      </c>
      <c r="DD149" s="256" t="str">
        <f>IFERROR(RANK(DC149,DC:DC,0)+ COUNTIF($DC$12:DC148,DC149),"")</f>
        <v/>
      </c>
      <c r="DE149" s="230"/>
      <c r="DF149" s="254" t="str">
        <f>IFERROR(IF(AND('Classificação geral'!$H142="mas",'Classificação geral'!$I142=1,'Classificação geral'!$G142="Tapete"),'Classificação geral'!$A142,""),"")</f>
        <v/>
      </c>
      <c r="DG149" s="254" t="str">
        <f>IFERROR(IF(AND('Classificação geral'!$H142="mas",'Classificação geral'!$I142=1,'Classificação geral'!$G142="Tapete"),'Classificação geral'!$B142,""),"")</f>
        <v/>
      </c>
      <c r="DH149" s="255" t="str">
        <f>IF($DG149='Classificação geral'!$B142,'Classificação geral'!$C142,"")</f>
        <v/>
      </c>
      <c r="DI149" s="255" t="str">
        <f>IF($DG149='Classificação geral'!$B142,'Classificação geral'!$D142,"")</f>
        <v/>
      </c>
      <c r="DJ149" s="255" t="str">
        <f>IF($DG149='Classificação geral'!$B142,'Classificação geral'!$H142,"")</f>
        <v/>
      </c>
      <c r="DK149" s="254" t="str">
        <f>IFERROR(IF(AND($DJ149="mas",'Classificação geral'!$I142=1),'Classificação geral'!I142,""),"")</f>
        <v/>
      </c>
      <c r="DL149" s="254" t="str">
        <f>IFERROR(IF(AND($DJ149="mas",'Classificação geral'!$I142=1),'Classificação geral'!AA142,""),"")</f>
        <v/>
      </c>
      <c r="DM149" s="254" t="str">
        <f>IFERROR(IF(AND($DJ149="mas",'Classificação geral'!$I142=1),'Classificação geral'!AC142,""),"")</f>
        <v/>
      </c>
      <c r="DN149" s="254" t="str">
        <f>IFERROR(IF(AND($DJ149="mas",'Classificação geral'!$I142=1),'Classificação geral'!AD142,""),"")</f>
        <v/>
      </c>
      <c r="DO149" s="254" t="str">
        <f>IFERROR(IF(AND($DJ149="mas",'Classificação geral'!$I142=1),'Classificação geral'!M142,""),"")</f>
        <v/>
      </c>
      <c r="DP149" s="254" t="str">
        <f>IFERROR(IF(AND($DJ149="mas",'Classificação geral'!$I142=1),'Classificação geral'!AH142,""),"")</f>
        <v/>
      </c>
      <c r="DQ149" s="256" t="str">
        <f>IFERROR(RANK(DP149,DP:DP,0)+ COUNTIF($DP$12:DP148,DP149),"")</f>
        <v/>
      </c>
      <c r="DR149" s="230"/>
      <c r="DS149" s="254" t="str">
        <f>IFERROR(IF(AND('Classificação geral'!$H142="fem",'Classificação geral'!$I142=2,'Classificação geral'!$G142="Tapete"),'Classificação geral'!$A142,""),"")</f>
        <v/>
      </c>
      <c r="DT149" s="254" t="str">
        <f>IFERROR(IF(AND('Classificação geral'!$H142="fem",'Classificação geral'!$I142=2,'Classificação geral'!$G142="Tapete"),'Classificação geral'!$B142,""),"")</f>
        <v/>
      </c>
      <c r="DU149" s="255" t="str">
        <f>IF($DT149='Classificação geral'!$B142,'Classificação geral'!$C142,"")</f>
        <v/>
      </c>
      <c r="DV149" s="255" t="str">
        <f>IF($DT149='Classificação geral'!$B142,'Classificação geral'!$D142,"")</f>
        <v/>
      </c>
      <c r="DW149" s="255" t="str">
        <f>IF($DT149='Classificação geral'!$B142,'Classificação geral'!$H142,"")</f>
        <v/>
      </c>
      <c r="DX149" s="254" t="str">
        <f>IFERROR(IF(AND($DW149="fem",'Classificação geral'!$I142=2),'Classificação geral'!I142,""),"")</f>
        <v/>
      </c>
      <c r="DY149" s="254" t="str">
        <f>IFERROR(IF(AND($DW149="fem",'Classificação geral'!$I142=2),'Classificação geral'!AA142,""),"")</f>
        <v/>
      </c>
      <c r="DZ149" s="254" t="str">
        <f>IFERROR(IF(AND($DW149="fem",'Classificação geral'!$I142=2),'Classificação geral'!AC142,""),"")</f>
        <v/>
      </c>
      <c r="EA149" s="254" t="str">
        <f>IFERROR(IF(AND($DW149="fem",'Classificação geral'!$I142=2),'Classificação geral'!AD142,""),"")</f>
        <v/>
      </c>
      <c r="EB149" s="254" t="str">
        <f>IFERROR(IF(AND($DW149="fem",'Classificação geral'!$I142=2),'Classificação geral'!M142,""),"")</f>
        <v/>
      </c>
      <c r="EC149" s="254" t="str">
        <f>IFERROR(IF(AND($DW149="fem",'Classificação geral'!$I142=2),'Classificação geral'!AH142,""),"")</f>
        <v/>
      </c>
      <c r="ED149" s="256" t="str">
        <f>IFERROR(RANK(EC149,EC:EC,0)+ COUNTIF(EC$12:$EC147,EC149),"")</f>
        <v/>
      </c>
      <c r="EE149" s="244"/>
      <c r="EF149" s="254" t="str">
        <f>IFERROR(IF(AND('Classificação geral'!$H142="mas",'Classificação geral'!$I142=2,'Classificação geral'!$G142="Tapete"),'Classificação geral'!$A142,""),"")</f>
        <v/>
      </c>
      <c r="EG149" s="254" t="str">
        <f>IFERROR(IF(AND('Classificação geral'!$H142="mas",'Classificação geral'!$I142=2,'Classificação geral'!$G142="Tapete"),'Classificação geral'!$B142,""),"")</f>
        <v/>
      </c>
      <c r="EH149" s="255" t="str">
        <f>IF($EG149='Classificação geral'!$B142,'Classificação geral'!$C142,"")</f>
        <v/>
      </c>
      <c r="EI149" s="255" t="str">
        <f>IF($EG149='Classificação geral'!$B142,'Classificação geral'!$D142,"")</f>
        <v/>
      </c>
      <c r="EJ149" s="255" t="str">
        <f>IF($EG149='Classificação geral'!$B142,'Classificação geral'!$H142,"")</f>
        <v/>
      </c>
      <c r="EK149" s="254" t="str">
        <f>IFERROR(IF(AND($EJ149="mas",'Classificação geral'!$I142=2),'Classificação geral'!I142,""),"")</f>
        <v/>
      </c>
      <c r="EL149" s="254" t="str">
        <f>IFERROR(IF(AND($EJ149="mas",'Classificação geral'!$I142=2),'Classificação geral'!AA142,""),"")</f>
        <v/>
      </c>
      <c r="EM149" s="254" t="str">
        <f>IFERROR(IF(AND($EJ149="mas",'Classificação geral'!$I142=2),'Classificação geral'!AC142,""),"")</f>
        <v/>
      </c>
      <c r="EN149" s="254" t="str">
        <f>IFERROR(IF(AND($EJ149="mas",'Classificação geral'!$I142=2),'Classificação geral'!AD142,""),"")</f>
        <v/>
      </c>
      <c r="EO149" s="254" t="str">
        <f>IFERROR(IF(AND($EJ149="mas",'Classificação geral'!$I142=2),'Classificação geral'!M142,""),"")</f>
        <v/>
      </c>
      <c r="EP149" s="254" t="str">
        <f>IFERROR(IF(AND($EJ149="mas",'Classificação geral'!$I142=2),'Classificação geral'!AH142,""),"")</f>
        <v/>
      </c>
      <c r="EQ149" s="256" t="str">
        <f>IFERROR(RANK(EP149,EP:EP,0)+ COUNTIF($EP$12:EP$12,EP149),"")</f>
        <v/>
      </c>
      <c r="ER149" s="244"/>
      <c r="ES149" s="254" t="str">
        <f>IFERROR(IF(AND('Classificação geral'!$H142="fem",'Classificação geral'!$I142=3,'Classificação geral'!$G142="Tapete"),'Classificação geral'!$A142,""),"")</f>
        <v/>
      </c>
      <c r="ET149" s="254" t="str">
        <f>IFERROR(IF(AND('Classificação geral'!$H142="fem",'Classificação geral'!$I142=3,'Classificação geral'!$G142="Tapete"),'Classificação geral'!$B142,""),"")</f>
        <v/>
      </c>
      <c r="EU149" s="255" t="str">
        <f>IF($ET149='Classificação geral'!$B142,'Classificação geral'!$C142,"")</f>
        <v/>
      </c>
      <c r="EV149" s="255" t="str">
        <f>IF($ET149='Classificação geral'!$B142,'Classificação geral'!$D142,"")</f>
        <v/>
      </c>
      <c r="EW149" s="255" t="str">
        <f>IF($ET149='Classificação geral'!$B142,'Classificação geral'!$H142,"")</f>
        <v/>
      </c>
      <c r="EX149" s="255" t="str">
        <f>IF($EW149='Classificação geral'!$H142,'Classificação geral'!$I142,"")</f>
        <v/>
      </c>
      <c r="EY149" s="255" t="str">
        <f>IF($EX149='Classificação geral'!$I142,'Classificação geral'!$AA142,"")</f>
        <v/>
      </c>
      <c r="EZ149" s="255" t="str">
        <f>IF($EX149='Classificação geral'!$I142,'Classificação geral'!$AC142,"")</f>
        <v/>
      </c>
      <c r="FA149" s="255" t="str">
        <f>IF($EX149='Classificação geral'!$I142,'Classificação geral'!$AD142,"")</f>
        <v/>
      </c>
      <c r="FB149" s="255" t="str">
        <f>IF($EX149='Classificação geral'!$I142,'Classificação geral'!$M142,"")</f>
        <v/>
      </c>
      <c r="FC149" s="255" t="str">
        <f>IF($EX149='Classificação geral'!$I142,'Classificação geral'!$AH142,"")</f>
        <v/>
      </c>
      <c r="FD149" s="256" t="str">
        <f>IFERROR(RANK(FC149,FC:FC,0)+ COUNTIF($FC$12:FC147,FC149),"")</f>
        <v/>
      </c>
      <c r="FE149" s="244"/>
      <c r="FF149" s="254" t="str">
        <f>IFERROR(IF(AND('Classificação geral'!$H142="mas",'Classificação geral'!$I142=3,'Classificação geral'!$G142="Tapete"),'Classificação geral'!$A142,""),"")</f>
        <v/>
      </c>
      <c r="FG149" s="254" t="str">
        <f>IFERROR(IF(AND('Classificação geral'!$H142="mas",'Classificação geral'!$I142=3,'Classificação geral'!$G142="Tapete"),'Classificação geral'!$B142,""),"")</f>
        <v/>
      </c>
      <c r="FH149" s="255" t="str">
        <f>IF($FG149='Classificação geral'!$B142,'Classificação geral'!$C142,"")</f>
        <v/>
      </c>
      <c r="FI149" s="255" t="str">
        <f>IF($FG149='Classificação geral'!$B142,'Classificação geral'!$D142,"")</f>
        <v/>
      </c>
      <c r="FJ149" s="255" t="str">
        <f>IF($FG149='Classificação geral'!$B142,'Classificação geral'!$H142,"")</f>
        <v/>
      </c>
      <c r="FK149" s="254" t="str">
        <f>IFERROR(IF(AND($FJ149="mas",'Classificação geral'!$I142=3),'Classificação geral'!I142,""),"")</f>
        <v/>
      </c>
      <c r="FL149" s="254" t="str">
        <f>IFERROR(IF(AND($FJ149="mas",'Classificação geral'!$I142=3),'Classificação geral'!AA142,""),"")</f>
        <v/>
      </c>
      <c r="FM149" s="254" t="str">
        <f>IFERROR(IF(AND($FJ149="mas",'Classificação geral'!$I142=3),'Classificação geral'!AC142,""),"")</f>
        <v/>
      </c>
      <c r="FN149" s="254" t="str">
        <f>IFERROR(IF(AND($FJ149="mas",'Classificação geral'!$I142=3),'Classificação geral'!AD142,""),"")</f>
        <v/>
      </c>
      <c r="FO149" s="254" t="str">
        <f>IFERROR(IF(AND($FJ149="mas",'Classificação geral'!$I142=3),'Classificação geral'!M142,""),"")</f>
        <v/>
      </c>
      <c r="FP149" s="254" t="str">
        <f>IFERROR(IF(AND($FJ149="mas",'Classificação geral'!$I142=3),'Classificação geral'!AH142,""),"")</f>
        <v/>
      </c>
      <c r="FQ149" s="256" t="str">
        <f>IFERROR(RANK(FP149,FP:FP,0)+ COUNTIF(FP$12:$FP147,FP149),"")</f>
        <v/>
      </c>
      <c r="FR149" s="240"/>
      <c r="FS149" s="240"/>
      <c r="FT149" s="240"/>
      <c r="FU149" s="240"/>
      <c r="FV149" s="240"/>
      <c r="FW149" s="240"/>
      <c r="FX149" s="240"/>
      <c r="FY149" s="240"/>
      <c r="FZ149" s="240"/>
    </row>
    <row r="150" spans="1:182" ht="24.75" customHeight="1" x14ac:dyDescent="0.4">
      <c r="A150" s="21"/>
      <c r="B150" s="236"/>
      <c r="C150" s="235"/>
      <c r="D150" s="235"/>
      <c r="E150" s="235"/>
      <c r="F150" s="21"/>
      <c r="G150" s="21"/>
      <c r="H150" s="21"/>
      <c r="I150" s="21"/>
      <c r="J150" s="21"/>
      <c r="K150" s="21"/>
      <c r="L150" s="21"/>
      <c r="M150" s="21"/>
      <c r="N150" s="21"/>
      <c r="O150" s="21"/>
      <c r="P150" s="236"/>
      <c r="Q150" s="235"/>
      <c r="R150" s="235"/>
      <c r="S150" s="235"/>
      <c r="T150" s="21"/>
      <c r="U150" s="21"/>
      <c r="V150" s="21"/>
      <c r="W150" s="21"/>
      <c r="X150" s="21"/>
      <c r="Y150" s="21"/>
      <c r="Z150" s="21"/>
      <c r="AA150" s="21"/>
      <c r="AB150" s="21"/>
      <c r="AC150" s="21"/>
      <c r="AD150" s="21"/>
      <c r="AE150" s="235"/>
      <c r="AF150" s="235"/>
      <c r="AG150" s="236"/>
      <c r="AH150" s="21"/>
      <c r="AI150" s="21"/>
      <c r="AJ150" s="21"/>
      <c r="AK150" s="21"/>
      <c r="AL150" s="21"/>
      <c r="AM150" s="21"/>
      <c r="AN150" s="21"/>
      <c r="AO150" s="21"/>
      <c r="AP150" s="21"/>
      <c r="AQ150" s="21"/>
      <c r="AR150" s="21"/>
      <c r="AS150" s="235"/>
      <c r="AT150" s="235"/>
      <c r="AU150" s="236"/>
      <c r="AV150" s="21"/>
      <c r="AW150" s="21"/>
      <c r="AX150" s="21"/>
      <c r="AY150" s="21"/>
      <c r="AZ150" s="21"/>
      <c r="BA150" s="21"/>
      <c r="BB150" s="21"/>
      <c r="BC150" s="21"/>
      <c r="BD150" s="21"/>
      <c r="BE150" s="21"/>
      <c r="BF150" s="236"/>
      <c r="BG150" s="235"/>
      <c r="BH150" s="235"/>
      <c r="BI150" s="235"/>
      <c r="BJ150" s="21"/>
      <c r="BK150" s="21"/>
      <c r="BL150" s="21"/>
      <c r="BM150" s="21"/>
      <c r="BN150" s="21"/>
      <c r="BO150" s="21"/>
      <c r="BP150" s="21"/>
      <c r="BQ150" s="21"/>
      <c r="BR150" s="21"/>
      <c r="BS150" s="21"/>
      <c r="BT150" s="236"/>
      <c r="BU150" s="235"/>
      <c r="BV150" s="235"/>
      <c r="BW150" s="235"/>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54" t="str">
        <f>IFERROR(IF(AND('Classificação geral'!$H143="FEM",'Classificação geral'!$I143=1,'Classificação geral'!G143="Tapete"),'Classificação geral'!A143,""),"")</f>
        <v/>
      </c>
      <c r="CT150" s="254" t="str">
        <f>IFERROR(IF(AND('Classificação geral'!$H143="FEM",'Classificação geral'!$I143=1,'Classificação geral'!G143="Tapete"),'Classificação geral'!$B143,""),"")</f>
        <v/>
      </c>
      <c r="CU150" s="255" t="str">
        <f>IF($CT150='Classificação geral'!$B143,'Classificação geral'!$C143,"")</f>
        <v/>
      </c>
      <c r="CV150" s="255" t="str">
        <f>IF($CT150='Classificação geral'!$B143,'Classificação geral'!$D143,"")</f>
        <v/>
      </c>
      <c r="CW150" s="255" t="str">
        <f>IF($CT150='Classificação geral'!$B143,'Classificação geral'!$H143,"")</f>
        <v/>
      </c>
      <c r="CX150" s="255" t="str">
        <f>IF($CW150='Classificação geral'!$H143,'Classificação geral'!$I143,"")</f>
        <v/>
      </c>
      <c r="CY150" s="255" t="str">
        <f>IF($CX150='Classificação geral'!$I143,'Classificação geral'!$AA143,"")</f>
        <v/>
      </c>
      <c r="CZ150" s="255" t="str">
        <f>IF($CX150='Classificação geral'!$I143,'Classificação geral'!$AC143,"")</f>
        <v/>
      </c>
      <c r="DA150" s="255" t="str">
        <f>IF($CX150='Classificação geral'!$I143,'Classificação geral'!$AD143,"")</f>
        <v/>
      </c>
      <c r="DB150" s="255" t="str">
        <f>IF($CX150='Classificação geral'!$I143,'Classificação geral'!$M143,"")</f>
        <v/>
      </c>
      <c r="DC150" s="255" t="str">
        <f>IF($CX150='Classificação geral'!$I143,'Classificação geral'!$AH143,"")</f>
        <v/>
      </c>
      <c r="DD150" s="256" t="str">
        <f>IFERROR(RANK(DC150,DC:DC,0)+ COUNTIF($DC$12:DC149,DC150),"")</f>
        <v/>
      </c>
      <c r="DE150" s="230"/>
      <c r="DF150" s="254" t="str">
        <f>IFERROR(IF(AND('Classificação geral'!$H143="mas",'Classificação geral'!$I143=1,'Classificação geral'!$G143="Tapete"),'Classificação geral'!$A143,""),"")</f>
        <v/>
      </c>
      <c r="DG150" s="254" t="str">
        <f>IFERROR(IF(AND('Classificação geral'!$H143="mas",'Classificação geral'!$I143=1,'Classificação geral'!$G143="Tapete"),'Classificação geral'!$B143,""),"")</f>
        <v/>
      </c>
      <c r="DH150" s="255" t="str">
        <f>IF($DG150='Classificação geral'!$B143,'Classificação geral'!$C143,"")</f>
        <v/>
      </c>
      <c r="DI150" s="255" t="str">
        <f>IF($DG150='Classificação geral'!$B143,'Classificação geral'!$D143,"")</f>
        <v/>
      </c>
      <c r="DJ150" s="255" t="str">
        <f>IF($DG150='Classificação geral'!$B143,'Classificação geral'!$H143,"")</f>
        <v/>
      </c>
      <c r="DK150" s="254" t="str">
        <f>IFERROR(IF(AND($DJ150="mas",'Classificação geral'!$I143=1),'Classificação geral'!I143,""),"")</f>
        <v/>
      </c>
      <c r="DL150" s="254" t="str">
        <f>IFERROR(IF(AND($DJ150="mas",'Classificação geral'!$I143=1),'Classificação geral'!AA143,""),"")</f>
        <v/>
      </c>
      <c r="DM150" s="254" t="str">
        <f>IFERROR(IF(AND($DJ150="mas",'Classificação geral'!$I143=1),'Classificação geral'!AC143,""),"")</f>
        <v/>
      </c>
      <c r="DN150" s="254" t="str">
        <f>IFERROR(IF(AND($DJ150="mas",'Classificação geral'!$I143=1),'Classificação geral'!AD143,""),"")</f>
        <v/>
      </c>
      <c r="DO150" s="254" t="str">
        <f>IFERROR(IF(AND($DJ150="mas",'Classificação geral'!$I143=1),'Classificação geral'!M143,""),"")</f>
        <v/>
      </c>
      <c r="DP150" s="254" t="str">
        <f>IFERROR(IF(AND($DJ150="mas",'Classificação geral'!$I143=1),'Classificação geral'!AH143,""),"")</f>
        <v/>
      </c>
      <c r="DQ150" s="256" t="str">
        <f>IFERROR(RANK(DP150,DP:DP,0)+ COUNTIF($DP$12:DP149,DP150),"")</f>
        <v/>
      </c>
      <c r="DR150" s="230"/>
      <c r="DS150" s="254" t="str">
        <f>IFERROR(IF(AND('Classificação geral'!$H143="fem",'Classificação geral'!$I143=2,'Classificação geral'!$G143="Tapete"),'Classificação geral'!$A143,""),"")</f>
        <v/>
      </c>
      <c r="DT150" s="254" t="str">
        <f>IFERROR(IF(AND('Classificação geral'!$H143="fem",'Classificação geral'!$I143=2,'Classificação geral'!$G143="Tapete"),'Classificação geral'!$B143,""),"")</f>
        <v/>
      </c>
      <c r="DU150" s="255" t="str">
        <f>IF($DT150='Classificação geral'!$B143,'Classificação geral'!$C143,"")</f>
        <v/>
      </c>
      <c r="DV150" s="255" t="str">
        <f>IF($DT150='Classificação geral'!$B143,'Classificação geral'!$D143,"")</f>
        <v/>
      </c>
      <c r="DW150" s="255" t="str">
        <f>IF($DT150='Classificação geral'!$B143,'Classificação geral'!$H143,"")</f>
        <v/>
      </c>
      <c r="DX150" s="254" t="str">
        <f>IFERROR(IF(AND($DW150="fem",'Classificação geral'!$I143=2),'Classificação geral'!I143,""),"")</f>
        <v/>
      </c>
      <c r="DY150" s="254" t="str">
        <f>IFERROR(IF(AND($DW150="fem",'Classificação geral'!$I143=2),'Classificação geral'!AA143,""),"")</f>
        <v/>
      </c>
      <c r="DZ150" s="254" t="str">
        <f>IFERROR(IF(AND($DW150="fem",'Classificação geral'!$I143=2),'Classificação geral'!AC143,""),"")</f>
        <v/>
      </c>
      <c r="EA150" s="254" t="str">
        <f>IFERROR(IF(AND($DW150="fem",'Classificação geral'!$I143=2),'Classificação geral'!AD143,""),"")</f>
        <v/>
      </c>
      <c r="EB150" s="254" t="str">
        <f>IFERROR(IF(AND($DW150="fem",'Classificação geral'!$I143=2),'Classificação geral'!M143,""),"")</f>
        <v/>
      </c>
      <c r="EC150" s="254" t="str">
        <f>IFERROR(IF(AND($DW150="fem",'Classificação geral'!$I143=2),'Classificação geral'!AH143,""),"")</f>
        <v/>
      </c>
      <c r="ED150" s="256" t="str">
        <f>IFERROR(RANK(EC150,EC:EC,0)+ COUNTIF(EC$12:$EC148,EC150),"")</f>
        <v/>
      </c>
      <c r="EE150" s="244"/>
      <c r="EF150" s="254" t="str">
        <f>IFERROR(IF(AND('Classificação geral'!$H143="mas",'Classificação geral'!$I143=2,'Classificação geral'!$G143="Tapete"),'Classificação geral'!$A143,""),"")</f>
        <v/>
      </c>
      <c r="EG150" s="254" t="str">
        <f>IFERROR(IF(AND('Classificação geral'!$H143="mas",'Classificação geral'!$I143=2,'Classificação geral'!$G143="Tapete"),'Classificação geral'!$B143,""),"")</f>
        <v/>
      </c>
      <c r="EH150" s="255" t="str">
        <f>IF($EG150='Classificação geral'!$B143,'Classificação geral'!$C143,"")</f>
        <v/>
      </c>
      <c r="EI150" s="255" t="str">
        <f>IF($EG150='Classificação geral'!$B143,'Classificação geral'!$D143,"")</f>
        <v/>
      </c>
      <c r="EJ150" s="255" t="str">
        <f>IF($EG150='Classificação geral'!$B143,'Classificação geral'!$H143,"")</f>
        <v/>
      </c>
      <c r="EK150" s="254" t="str">
        <f>IFERROR(IF(AND($EJ150="mas",'Classificação geral'!$I143=2),'Classificação geral'!I143,""),"")</f>
        <v/>
      </c>
      <c r="EL150" s="254" t="str">
        <f>IFERROR(IF(AND($EJ150="mas",'Classificação geral'!$I143=2),'Classificação geral'!AA143,""),"")</f>
        <v/>
      </c>
      <c r="EM150" s="254" t="str">
        <f>IFERROR(IF(AND($EJ150="mas",'Classificação geral'!$I143=2),'Classificação geral'!AC143,""),"")</f>
        <v/>
      </c>
      <c r="EN150" s="254" t="str">
        <f>IFERROR(IF(AND($EJ150="mas",'Classificação geral'!$I143=2),'Classificação geral'!AD143,""),"")</f>
        <v/>
      </c>
      <c r="EO150" s="254" t="str">
        <f>IFERROR(IF(AND($EJ150="mas",'Classificação geral'!$I143=2),'Classificação geral'!M143,""),"")</f>
        <v/>
      </c>
      <c r="EP150" s="254" t="str">
        <f>IFERROR(IF(AND($EJ150="mas",'Classificação geral'!$I143=2),'Classificação geral'!AH143,""),"")</f>
        <v/>
      </c>
      <c r="EQ150" s="256" t="str">
        <f>IFERROR(RANK(EP150,EP:EP,0)+ COUNTIF($EP$12:EP$12,EP150),"")</f>
        <v/>
      </c>
      <c r="ER150" s="244"/>
      <c r="ES150" s="254" t="str">
        <f>IFERROR(IF(AND('Classificação geral'!$H143="fem",'Classificação geral'!$I143=3,'Classificação geral'!$G143="Tapete"),'Classificação geral'!$A143,""),"")</f>
        <v/>
      </c>
      <c r="ET150" s="254" t="str">
        <f>IFERROR(IF(AND('Classificação geral'!$H143="fem",'Classificação geral'!$I143=3,'Classificação geral'!$G143="Tapete"),'Classificação geral'!$B143,""),"")</f>
        <v/>
      </c>
      <c r="EU150" s="255" t="str">
        <f>IF($ET150='Classificação geral'!$B143,'Classificação geral'!$C143,"")</f>
        <v/>
      </c>
      <c r="EV150" s="255" t="str">
        <f>IF($ET150='Classificação geral'!$B143,'Classificação geral'!$D143,"")</f>
        <v/>
      </c>
      <c r="EW150" s="255" t="str">
        <f>IF($ET150='Classificação geral'!$B143,'Classificação geral'!$H143,"")</f>
        <v/>
      </c>
      <c r="EX150" s="255" t="str">
        <f>IF($EW150='Classificação geral'!$H143,'Classificação geral'!$I143,"")</f>
        <v/>
      </c>
      <c r="EY150" s="255" t="str">
        <f>IF($EX150='Classificação geral'!$I143,'Classificação geral'!$AA143,"")</f>
        <v/>
      </c>
      <c r="EZ150" s="255" t="str">
        <f>IF($EX150='Classificação geral'!$I143,'Classificação geral'!$AC143,"")</f>
        <v/>
      </c>
      <c r="FA150" s="255" t="str">
        <f>IF($EX150='Classificação geral'!$I143,'Classificação geral'!$AD143,"")</f>
        <v/>
      </c>
      <c r="FB150" s="255" t="str">
        <f>IF($EX150='Classificação geral'!$I143,'Classificação geral'!$M143,"")</f>
        <v/>
      </c>
      <c r="FC150" s="255" t="str">
        <f>IF($EX150='Classificação geral'!$I143,'Classificação geral'!$AH143,"")</f>
        <v/>
      </c>
      <c r="FD150" s="256" t="str">
        <f>IFERROR(RANK(FC150,FC:FC,0)+ COUNTIF($FC$12:FC148,FC150),"")</f>
        <v/>
      </c>
      <c r="FE150" s="244"/>
      <c r="FF150" s="254" t="str">
        <f>IFERROR(IF(AND('Classificação geral'!$H143="mas",'Classificação geral'!$I143=3,'Classificação geral'!$G143="Tapete"),'Classificação geral'!$A143,""),"")</f>
        <v/>
      </c>
      <c r="FG150" s="254" t="str">
        <f>IFERROR(IF(AND('Classificação geral'!$H143="mas",'Classificação geral'!$I143=3,'Classificação geral'!$G143="Tapete"),'Classificação geral'!$B143,""),"")</f>
        <v/>
      </c>
      <c r="FH150" s="255" t="str">
        <f>IF($FG150='Classificação geral'!$B143,'Classificação geral'!$C143,"")</f>
        <v/>
      </c>
      <c r="FI150" s="255" t="str">
        <f>IF($FG150='Classificação geral'!$B143,'Classificação geral'!$D143,"")</f>
        <v/>
      </c>
      <c r="FJ150" s="255" t="str">
        <f>IF($FG150='Classificação geral'!$B143,'Classificação geral'!$H143,"")</f>
        <v/>
      </c>
      <c r="FK150" s="254" t="str">
        <f>IFERROR(IF(AND($FJ150="mas",'Classificação geral'!$I143=3),'Classificação geral'!I143,""),"")</f>
        <v/>
      </c>
      <c r="FL150" s="254" t="str">
        <f>IFERROR(IF(AND($FJ150="mas",'Classificação geral'!$I143=3),'Classificação geral'!AA143,""),"")</f>
        <v/>
      </c>
      <c r="FM150" s="254" t="str">
        <f>IFERROR(IF(AND($FJ150="mas",'Classificação geral'!$I143=3),'Classificação geral'!AC143,""),"")</f>
        <v/>
      </c>
      <c r="FN150" s="254" t="str">
        <f>IFERROR(IF(AND($FJ150="mas",'Classificação geral'!$I143=3),'Classificação geral'!AD143,""),"")</f>
        <v/>
      </c>
      <c r="FO150" s="254" t="str">
        <f>IFERROR(IF(AND($FJ150="mas",'Classificação geral'!$I143=3),'Classificação geral'!M143,""),"")</f>
        <v/>
      </c>
      <c r="FP150" s="254" t="str">
        <f>IFERROR(IF(AND($FJ150="mas",'Classificação geral'!$I143=3),'Classificação geral'!AH143,""),"")</f>
        <v/>
      </c>
      <c r="FQ150" s="256" t="str">
        <f>IFERROR(RANK(FP150,FP:FP,0)+ COUNTIF(FP$12:$FP148,FP150),"")</f>
        <v/>
      </c>
      <c r="FR150" s="240"/>
      <c r="FS150" s="240"/>
      <c r="FT150" s="240"/>
      <c r="FU150" s="240"/>
      <c r="FV150" s="240"/>
      <c r="FW150" s="240"/>
      <c r="FX150" s="240"/>
      <c r="FY150" s="240"/>
      <c r="FZ150" s="240"/>
    </row>
    <row r="151" spans="1:182" ht="24.75" customHeight="1" x14ac:dyDescent="0.4">
      <c r="A151" s="21"/>
      <c r="B151" s="236"/>
      <c r="C151" s="235"/>
      <c r="D151" s="235"/>
      <c r="E151" s="235"/>
      <c r="F151" s="21"/>
      <c r="G151" s="21"/>
      <c r="H151" s="21"/>
      <c r="I151" s="21"/>
      <c r="J151" s="21"/>
      <c r="K151" s="21"/>
      <c r="L151" s="21"/>
      <c r="M151" s="21"/>
      <c r="N151" s="21"/>
      <c r="O151" s="21"/>
      <c r="P151" s="236"/>
      <c r="Q151" s="235"/>
      <c r="R151" s="235"/>
      <c r="S151" s="235"/>
      <c r="T151" s="21"/>
      <c r="U151" s="21"/>
      <c r="V151" s="21"/>
      <c r="W151" s="21"/>
      <c r="X151" s="21"/>
      <c r="Y151" s="21"/>
      <c r="Z151" s="21"/>
      <c r="AA151" s="21"/>
      <c r="AB151" s="21"/>
      <c r="AC151" s="21"/>
      <c r="AD151" s="21"/>
      <c r="AE151" s="235"/>
      <c r="AF151" s="235"/>
      <c r="AG151" s="236"/>
      <c r="AH151" s="21"/>
      <c r="AI151" s="21"/>
      <c r="AJ151" s="21"/>
      <c r="AK151" s="21"/>
      <c r="AL151" s="21"/>
      <c r="AM151" s="21"/>
      <c r="AN151" s="21"/>
      <c r="AO151" s="21"/>
      <c r="AP151" s="21"/>
      <c r="AQ151" s="21"/>
      <c r="AR151" s="21"/>
      <c r="AS151" s="235"/>
      <c r="AT151" s="235"/>
      <c r="AU151" s="236"/>
      <c r="AV151" s="21"/>
      <c r="AW151" s="21"/>
      <c r="AX151" s="21"/>
      <c r="AY151" s="21"/>
      <c r="AZ151" s="21"/>
      <c r="BA151" s="21"/>
      <c r="BB151" s="21"/>
      <c r="BC151" s="21"/>
      <c r="BD151" s="21"/>
      <c r="BE151" s="21"/>
      <c r="BF151" s="236"/>
      <c r="BG151" s="235"/>
      <c r="BH151" s="235"/>
      <c r="BI151" s="235"/>
      <c r="BJ151" s="21"/>
      <c r="BK151" s="21"/>
      <c r="BL151" s="21"/>
      <c r="BM151" s="21"/>
      <c r="BN151" s="21"/>
      <c r="BO151" s="21"/>
      <c r="BP151" s="21"/>
      <c r="BQ151" s="21"/>
      <c r="BR151" s="21"/>
      <c r="BS151" s="21"/>
      <c r="BT151" s="236"/>
      <c r="BU151" s="235"/>
      <c r="BV151" s="235"/>
      <c r="BW151" s="235"/>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54" t="str">
        <f>IFERROR(IF(AND('Classificação geral'!$H144="FEM",'Classificação geral'!$I144=1,'Classificação geral'!G144="Tapete"),'Classificação geral'!A144,""),"")</f>
        <v/>
      </c>
      <c r="CT151" s="254" t="str">
        <f>IFERROR(IF(AND('Classificação geral'!$H144="FEM",'Classificação geral'!$I144=1,'Classificação geral'!G144="Tapete"),'Classificação geral'!$B144,""),"")</f>
        <v/>
      </c>
      <c r="CU151" s="255" t="str">
        <f>IF($CT151='Classificação geral'!$B144,'Classificação geral'!$C144,"")</f>
        <v/>
      </c>
      <c r="CV151" s="255" t="str">
        <f>IF($CT151='Classificação geral'!$B144,'Classificação geral'!$D144,"")</f>
        <v/>
      </c>
      <c r="CW151" s="255" t="str">
        <f>IF($CT151='Classificação geral'!$B144,'Classificação geral'!$H144,"")</f>
        <v/>
      </c>
      <c r="CX151" s="255" t="str">
        <f>IF($CW151='Classificação geral'!$H144,'Classificação geral'!$I144,"")</f>
        <v/>
      </c>
      <c r="CY151" s="255" t="str">
        <f>IF($CX151='Classificação geral'!$I144,'Classificação geral'!$AA144,"")</f>
        <v/>
      </c>
      <c r="CZ151" s="255" t="str">
        <f>IF($CX151='Classificação geral'!$I144,'Classificação geral'!$AC144,"")</f>
        <v/>
      </c>
      <c r="DA151" s="255" t="str">
        <f>IF($CX151='Classificação geral'!$I144,'Classificação geral'!$AD144,"")</f>
        <v/>
      </c>
      <c r="DB151" s="255" t="str">
        <f>IF($CX151='Classificação geral'!$I144,'Classificação geral'!$M144,"")</f>
        <v/>
      </c>
      <c r="DC151" s="255" t="str">
        <f>IF($CX151='Classificação geral'!$I144,'Classificação geral'!$AH144,"")</f>
        <v/>
      </c>
      <c r="DD151" s="256" t="str">
        <f>IFERROR(RANK(DC151,DC:DC,0)+ COUNTIF($DC$12:DC150,DC151),"")</f>
        <v/>
      </c>
      <c r="DE151" s="230"/>
      <c r="DF151" s="254" t="str">
        <f>IFERROR(IF(AND('Classificação geral'!$H144="mas",'Classificação geral'!$I144=1,'Classificação geral'!$G144="Tapete"),'Classificação geral'!$A144,""),"")</f>
        <v/>
      </c>
      <c r="DG151" s="254" t="str">
        <f>IFERROR(IF(AND('Classificação geral'!$H144="mas",'Classificação geral'!$I144=1,'Classificação geral'!$G144="Tapete"),'Classificação geral'!$B144,""),"")</f>
        <v/>
      </c>
      <c r="DH151" s="255" t="str">
        <f>IF($DG151='Classificação geral'!$B144,'Classificação geral'!$C144,"")</f>
        <v/>
      </c>
      <c r="DI151" s="255" t="str">
        <f>IF($DG151='Classificação geral'!$B144,'Classificação geral'!$D144,"")</f>
        <v/>
      </c>
      <c r="DJ151" s="255" t="str">
        <f>IF($DG151='Classificação geral'!$B144,'Classificação geral'!$H144,"")</f>
        <v/>
      </c>
      <c r="DK151" s="254" t="str">
        <f>IFERROR(IF(AND($DJ151="mas",'Classificação geral'!$I144=1),'Classificação geral'!I144,""),"")</f>
        <v/>
      </c>
      <c r="DL151" s="254" t="str">
        <f>IFERROR(IF(AND($DJ151="mas",'Classificação geral'!$I144=1),'Classificação geral'!AA144,""),"")</f>
        <v/>
      </c>
      <c r="DM151" s="254" t="str">
        <f>IFERROR(IF(AND($DJ151="mas",'Classificação geral'!$I144=1),'Classificação geral'!AC144,""),"")</f>
        <v/>
      </c>
      <c r="DN151" s="254" t="str">
        <f>IFERROR(IF(AND($DJ151="mas",'Classificação geral'!$I144=1),'Classificação geral'!AD144,""),"")</f>
        <v/>
      </c>
      <c r="DO151" s="254" t="str">
        <f>IFERROR(IF(AND($DJ151="mas",'Classificação geral'!$I144=1),'Classificação geral'!M144,""),"")</f>
        <v/>
      </c>
      <c r="DP151" s="254" t="str">
        <f>IFERROR(IF(AND($DJ151="mas",'Classificação geral'!$I144=1),'Classificação geral'!AH144,""),"")</f>
        <v/>
      </c>
      <c r="DQ151" s="256" t="str">
        <f>IFERROR(RANK(DP151,DP:DP,0)+ COUNTIF($DP$12:DP150,DP151),"")</f>
        <v/>
      </c>
      <c r="DR151" s="230"/>
      <c r="DS151" s="254" t="str">
        <f>IFERROR(IF(AND('Classificação geral'!$H144="fem",'Classificação geral'!$I144=2,'Classificação geral'!$G144="Tapete"),'Classificação geral'!$A144,""),"")</f>
        <v/>
      </c>
      <c r="DT151" s="254" t="str">
        <f>IFERROR(IF(AND('Classificação geral'!$H144="fem",'Classificação geral'!$I144=2,'Classificação geral'!$G144="Tapete"),'Classificação geral'!$B144,""),"")</f>
        <v/>
      </c>
      <c r="DU151" s="255" t="str">
        <f>IF($DT151='Classificação geral'!$B144,'Classificação geral'!$C144,"")</f>
        <v/>
      </c>
      <c r="DV151" s="255" t="str">
        <f>IF($DT151='Classificação geral'!$B144,'Classificação geral'!$D144,"")</f>
        <v/>
      </c>
      <c r="DW151" s="255" t="str">
        <f>IF($DT151='Classificação geral'!$B144,'Classificação geral'!$H144,"")</f>
        <v/>
      </c>
      <c r="DX151" s="254" t="str">
        <f>IFERROR(IF(AND($DW151="fem",'Classificação geral'!$I144=2),'Classificação geral'!I144,""),"")</f>
        <v/>
      </c>
      <c r="DY151" s="254" t="str">
        <f>IFERROR(IF(AND($DW151="fem",'Classificação geral'!$I144=2),'Classificação geral'!AA144,""),"")</f>
        <v/>
      </c>
      <c r="DZ151" s="254" t="str">
        <f>IFERROR(IF(AND($DW151="fem",'Classificação geral'!$I144=2),'Classificação geral'!AC144,""),"")</f>
        <v/>
      </c>
      <c r="EA151" s="254" t="str">
        <f>IFERROR(IF(AND($DW151="fem",'Classificação geral'!$I144=2),'Classificação geral'!AD144,""),"")</f>
        <v/>
      </c>
      <c r="EB151" s="254" t="str">
        <f>IFERROR(IF(AND($DW151="fem",'Classificação geral'!$I144=2),'Classificação geral'!M144,""),"")</f>
        <v/>
      </c>
      <c r="EC151" s="254" t="str">
        <f>IFERROR(IF(AND($DW151="fem",'Classificação geral'!$I144=2),'Classificação geral'!AH144,""),"")</f>
        <v/>
      </c>
      <c r="ED151" s="256" t="str">
        <f>IFERROR(RANK(EC151,EC:EC,0)+ COUNTIF(EC$12:$EC149,EC151),"")</f>
        <v/>
      </c>
      <c r="EE151" s="244"/>
      <c r="EF151" s="254" t="str">
        <f>IFERROR(IF(AND('Classificação geral'!$H144="mas",'Classificação geral'!$I144=2,'Classificação geral'!$G144="Tapete"),'Classificação geral'!$A144,""),"")</f>
        <v/>
      </c>
      <c r="EG151" s="254" t="str">
        <f>IFERROR(IF(AND('Classificação geral'!$H144="mas",'Classificação geral'!$I144=2,'Classificação geral'!$G144="Tapete"),'Classificação geral'!$B144,""),"")</f>
        <v/>
      </c>
      <c r="EH151" s="255" t="str">
        <f>IF($EG151='Classificação geral'!$B144,'Classificação geral'!$C144,"")</f>
        <v/>
      </c>
      <c r="EI151" s="255" t="str">
        <f>IF($EG151='Classificação geral'!$B144,'Classificação geral'!$D144,"")</f>
        <v/>
      </c>
      <c r="EJ151" s="255" t="str">
        <f>IF($EG151='Classificação geral'!$B144,'Classificação geral'!$H144,"")</f>
        <v/>
      </c>
      <c r="EK151" s="254" t="str">
        <f>IFERROR(IF(AND($EJ151="mas",'Classificação geral'!$I144=2),'Classificação geral'!I144,""),"")</f>
        <v/>
      </c>
      <c r="EL151" s="254" t="str">
        <f>IFERROR(IF(AND($EJ151="mas",'Classificação geral'!$I144=2),'Classificação geral'!AA144,""),"")</f>
        <v/>
      </c>
      <c r="EM151" s="254" t="str">
        <f>IFERROR(IF(AND($EJ151="mas",'Classificação geral'!$I144=2),'Classificação geral'!AC144,""),"")</f>
        <v/>
      </c>
      <c r="EN151" s="254" t="str">
        <f>IFERROR(IF(AND($EJ151="mas",'Classificação geral'!$I144=2),'Classificação geral'!AD144,""),"")</f>
        <v/>
      </c>
      <c r="EO151" s="254" t="str">
        <f>IFERROR(IF(AND($EJ151="mas",'Classificação geral'!$I144=2),'Classificação geral'!M144,""),"")</f>
        <v/>
      </c>
      <c r="EP151" s="254" t="str">
        <f>IFERROR(IF(AND($EJ151="mas",'Classificação geral'!$I144=2),'Classificação geral'!AH144,""),"")</f>
        <v/>
      </c>
      <c r="EQ151" s="256" t="str">
        <f>IFERROR(RANK(EP151,EP:EP,0)+ COUNTIF($EP$12:EP$12,EP151),"")</f>
        <v/>
      </c>
      <c r="ER151" s="244"/>
      <c r="ES151" s="254" t="str">
        <f>IFERROR(IF(AND('Classificação geral'!$H144="fem",'Classificação geral'!$I144=3,'Classificação geral'!$G144="Tapete"),'Classificação geral'!$A144,""),"")</f>
        <v/>
      </c>
      <c r="ET151" s="254" t="str">
        <f>IFERROR(IF(AND('Classificação geral'!$H144="fem",'Classificação geral'!$I144=3,'Classificação geral'!$G144="Tapete"),'Classificação geral'!$B144,""),"")</f>
        <v/>
      </c>
      <c r="EU151" s="255" t="str">
        <f>IF($ET151='Classificação geral'!$B144,'Classificação geral'!$C144,"")</f>
        <v/>
      </c>
      <c r="EV151" s="255" t="str">
        <f>IF($ET151='Classificação geral'!$B144,'Classificação geral'!$D144,"")</f>
        <v/>
      </c>
      <c r="EW151" s="255" t="str">
        <f>IF($ET151='Classificação geral'!$B144,'Classificação geral'!$H144,"")</f>
        <v/>
      </c>
      <c r="EX151" s="255" t="str">
        <f>IF($EW151='Classificação geral'!$H144,'Classificação geral'!$I144,"")</f>
        <v/>
      </c>
      <c r="EY151" s="255" t="str">
        <f>IF($EX151='Classificação geral'!$I144,'Classificação geral'!$AA144,"")</f>
        <v/>
      </c>
      <c r="EZ151" s="255" t="str">
        <f>IF($EX151='Classificação geral'!$I144,'Classificação geral'!$AC144,"")</f>
        <v/>
      </c>
      <c r="FA151" s="255" t="str">
        <f>IF($EX151='Classificação geral'!$I144,'Classificação geral'!$AD144,"")</f>
        <v/>
      </c>
      <c r="FB151" s="255" t="str">
        <f>IF($EX151='Classificação geral'!$I144,'Classificação geral'!$M144,"")</f>
        <v/>
      </c>
      <c r="FC151" s="255" t="str">
        <f>IF($EX151='Classificação geral'!$I144,'Classificação geral'!$AH144,"")</f>
        <v/>
      </c>
      <c r="FD151" s="256" t="str">
        <f>IFERROR(RANK(FC151,FC:FC,0)+ COUNTIF($FC$12:FC149,FC151),"")</f>
        <v/>
      </c>
      <c r="FE151" s="244"/>
      <c r="FF151" s="254" t="str">
        <f>IFERROR(IF(AND('Classificação geral'!$H144="mas",'Classificação geral'!$I144=3,'Classificação geral'!$G144="Tapete"),'Classificação geral'!$A144,""),"")</f>
        <v/>
      </c>
      <c r="FG151" s="254" t="str">
        <f>IFERROR(IF(AND('Classificação geral'!$H144="mas",'Classificação geral'!$I144=3,'Classificação geral'!$G144="Tapete"),'Classificação geral'!$B144,""),"")</f>
        <v/>
      </c>
      <c r="FH151" s="255" t="str">
        <f>IF($FG151='Classificação geral'!$B144,'Classificação geral'!$C144,"")</f>
        <v/>
      </c>
      <c r="FI151" s="255" t="str">
        <f>IF($FG151='Classificação geral'!$B144,'Classificação geral'!$D144,"")</f>
        <v/>
      </c>
      <c r="FJ151" s="255" t="str">
        <f>IF($FG151='Classificação geral'!$B144,'Classificação geral'!$H144,"")</f>
        <v/>
      </c>
      <c r="FK151" s="254" t="str">
        <f>IFERROR(IF(AND($FJ151="mas",'Classificação geral'!$I144=3),'Classificação geral'!I144,""),"")</f>
        <v/>
      </c>
      <c r="FL151" s="254" t="str">
        <f>IFERROR(IF(AND($FJ151="mas",'Classificação geral'!$I144=3),'Classificação geral'!AA144,""),"")</f>
        <v/>
      </c>
      <c r="FM151" s="254" t="str">
        <f>IFERROR(IF(AND($FJ151="mas",'Classificação geral'!$I144=3),'Classificação geral'!AC144,""),"")</f>
        <v/>
      </c>
      <c r="FN151" s="254" t="str">
        <f>IFERROR(IF(AND($FJ151="mas",'Classificação geral'!$I144=3),'Classificação geral'!AD144,""),"")</f>
        <v/>
      </c>
      <c r="FO151" s="254" t="str">
        <f>IFERROR(IF(AND($FJ151="mas",'Classificação geral'!$I144=3),'Classificação geral'!M144,""),"")</f>
        <v/>
      </c>
      <c r="FP151" s="254" t="str">
        <f>IFERROR(IF(AND($FJ151="mas",'Classificação geral'!$I144=3),'Classificação geral'!AH144,""),"")</f>
        <v/>
      </c>
      <c r="FQ151" s="256" t="str">
        <f>IFERROR(RANK(FP151,FP:FP,0)+ COUNTIF(FP$12:$FP149,FP151),"")</f>
        <v/>
      </c>
      <c r="FR151" s="240"/>
      <c r="FS151" s="240"/>
      <c r="FT151" s="240"/>
      <c r="FU151" s="240"/>
      <c r="FV151" s="240"/>
      <c r="FW151" s="240"/>
      <c r="FX151" s="240"/>
      <c r="FY151" s="240"/>
      <c r="FZ151" s="240"/>
    </row>
    <row r="152" spans="1:182" ht="24.75" customHeight="1" x14ac:dyDescent="0.4">
      <c r="A152" s="21"/>
      <c r="B152" s="236"/>
      <c r="C152" s="235"/>
      <c r="D152" s="235"/>
      <c r="E152" s="235"/>
      <c r="F152" s="21"/>
      <c r="G152" s="21"/>
      <c r="H152" s="21"/>
      <c r="I152" s="21"/>
      <c r="J152" s="21"/>
      <c r="K152" s="21"/>
      <c r="L152" s="21"/>
      <c r="M152" s="21"/>
      <c r="N152" s="21"/>
      <c r="O152" s="21"/>
      <c r="P152" s="236"/>
      <c r="Q152" s="235"/>
      <c r="R152" s="235"/>
      <c r="S152" s="235"/>
      <c r="T152" s="21"/>
      <c r="U152" s="21"/>
      <c r="V152" s="21"/>
      <c r="W152" s="21"/>
      <c r="X152" s="21"/>
      <c r="Y152" s="21"/>
      <c r="Z152" s="21"/>
      <c r="AA152" s="21"/>
      <c r="AB152" s="21"/>
      <c r="AC152" s="21"/>
      <c r="AD152" s="21"/>
      <c r="AE152" s="235"/>
      <c r="AF152" s="235"/>
      <c r="AG152" s="236"/>
      <c r="AH152" s="21"/>
      <c r="AI152" s="21"/>
      <c r="AJ152" s="21"/>
      <c r="AK152" s="21"/>
      <c r="AL152" s="21"/>
      <c r="AM152" s="21"/>
      <c r="AN152" s="21"/>
      <c r="AO152" s="21"/>
      <c r="AP152" s="21"/>
      <c r="AQ152" s="21"/>
      <c r="AR152" s="21"/>
      <c r="AS152" s="235"/>
      <c r="AT152" s="235"/>
      <c r="AU152" s="236"/>
      <c r="AV152" s="21"/>
      <c r="AW152" s="21"/>
      <c r="AX152" s="21"/>
      <c r="AY152" s="21"/>
      <c r="AZ152" s="21"/>
      <c r="BA152" s="21"/>
      <c r="BB152" s="21"/>
      <c r="BC152" s="21"/>
      <c r="BD152" s="21"/>
      <c r="BE152" s="21"/>
      <c r="BF152" s="236"/>
      <c r="BG152" s="235"/>
      <c r="BH152" s="235"/>
      <c r="BI152" s="235"/>
      <c r="BJ152" s="21"/>
      <c r="BK152" s="21"/>
      <c r="BL152" s="21"/>
      <c r="BM152" s="21"/>
      <c r="BN152" s="21"/>
      <c r="BO152" s="21"/>
      <c r="BP152" s="21"/>
      <c r="BQ152" s="21"/>
      <c r="BR152" s="21"/>
      <c r="BS152" s="21"/>
      <c r="BT152" s="236"/>
      <c r="BU152" s="235"/>
      <c r="BV152" s="235"/>
      <c r="BW152" s="235"/>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54" t="str">
        <f>IFERROR(IF(AND('Classificação geral'!$H145="FEM",'Classificação geral'!$I145=1,'Classificação geral'!G145="Tapete"),'Classificação geral'!A145,""),"")</f>
        <v/>
      </c>
      <c r="CT152" s="254" t="str">
        <f>IFERROR(IF(AND('Classificação geral'!$H145="FEM",'Classificação geral'!$I145=1,'Classificação geral'!G145="Tapete"),'Classificação geral'!$B145,""),"")</f>
        <v/>
      </c>
      <c r="CU152" s="255" t="str">
        <f>IF($CT152='Classificação geral'!$B145,'Classificação geral'!$C145,"")</f>
        <v/>
      </c>
      <c r="CV152" s="255" t="str">
        <f>IF($CT152='Classificação geral'!$B145,'Classificação geral'!$D145,"")</f>
        <v/>
      </c>
      <c r="CW152" s="255" t="str">
        <f>IF($CT152='Classificação geral'!$B145,'Classificação geral'!$H145,"")</f>
        <v/>
      </c>
      <c r="CX152" s="255" t="str">
        <f>IF($CW152='Classificação geral'!$H145,'Classificação geral'!$I145,"")</f>
        <v/>
      </c>
      <c r="CY152" s="255" t="str">
        <f>IF($CX152='Classificação geral'!$I145,'Classificação geral'!$AA145,"")</f>
        <v/>
      </c>
      <c r="CZ152" s="255" t="str">
        <f>IF($CX152='Classificação geral'!$I145,'Classificação geral'!$AC145,"")</f>
        <v/>
      </c>
      <c r="DA152" s="255" t="str">
        <f>IF($CX152='Classificação geral'!$I145,'Classificação geral'!$AD145,"")</f>
        <v/>
      </c>
      <c r="DB152" s="255" t="str">
        <f>IF($CX152='Classificação geral'!$I145,'Classificação geral'!$M145,"")</f>
        <v/>
      </c>
      <c r="DC152" s="255" t="str">
        <f>IF($CX152='Classificação geral'!$I145,'Classificação geral'!$AH145,"")</f>
        <v/>
      </c>
      <c r="DD152" s="256" t="str">
        <f>IFERROR(RANK(DC152,DC:DC,0)+ COUNTIF($DC$12:DC151,DC152),"")</f>
        <v/>
      </c>
      <c r="DE152" s="230"/>
      <c r="DF152" s="254" t="str">
        <f>IFERROR(IF(AND('Classificação geral'!$H145="mas",'Classificação geral'!$I145=1,'Classificação geral'!$G145="Tapete"),'Classificação geral'!$A145,""),"")</f>
        <v/>
      </c>
      <c r="DG152" s="254" t="str">
        <f>IFERROR(IF(AND('Classificação geral'!$H145="mas",'Classificação geral'!$I145=1,'Classificação geral'!$G145="Tapete"),'Classificação geral'!$B145,""),"")</f>
        <v/>
      </c>
      <c r="DH152" s="255" t="str">
        <f>IF($DG152='Classificação geral'!$B145,'Classificação geral'!$C145,"")</f>
        <v/>
      </c>
      <c r="DI152" s="255" t="str">
        <f>IF($DG152='Classificação geral'!$B145,'Classificação geral'!$D145,"")</f>
        <v/>
      </c>
      <c r="DJ152" s="255" t="str">
        <f>IF($DG152='Classificação geral'!$B145,'Classificação geral'!$H145,"")</f>
        <v/>
      </c>
      <c r="DK152" s="254" t="str">
        <f>IFERROR(IF(AND($DJ152="mas",'Classificação geral'!$I145=1),'Classificação geral'!I145,""),"")</f>
        <v/>
      </c>
      <c r="DL152" s="254" t="str">
        <f>IFERROR(IF(AND($DJ152="mas",'Classificação geral'!$I145=1),'Classificação geral'!AA145,""),"")</f>
        <v/>
      </c>
      <c r="DM152" s="254" t="str">
        <f>IFERROR(IF(AND($DJ152="mas",'Classificação geral'!$I145=1),'Classificação geral'!AC145,""),"")</f>
        <v/>
      </c>
      <c r="DN152" s="254" t="str">
        <f>IFERROR(IF(AND($DJ152="mas",'Classificação geral'!$I145=1),'Classificação geral'!AD145,""),"")</f>
        <v/>
      </c>
      <c r="DO152" s="254" t="str">
        <f>IFERROR(IF(AND($DJ152="mas",'Classificação geral'!$I145=1),'Classificação geral'!M145,""),"")</f>
        <v/>
      </c>
      <c r="DP152" s="254" t="str">
        <f>IFERROR(IF(AND($DJ152="mas",'Classificação geral'!$I145=1),'Classificação geral'!AH145,""),"")</f>
        <v/>
      </c>
      <c r="DQ152" s="256" t="str">
        <f>IFERROR(RANK(DP152,DP:DP,0)+ COUNTIF($DP$12:DP151,DP152),"")</f>
        <v/>
      </c>
      <c r="DR152" s="230"/>
      <c r="DS152" s="254" t="str">
        <f>IFERROR(IF(AND('Classificação geral'!$H145="fem",'Classificação geral'!$I145=2,'Classificação geral'!$G145="Tapete"),'Classificação geral'!$A145,""),"")</f>
        <v/>
      </c>
      <c r="DT152" s="254" t="str">
        <f>IFERROR(IF(AND('Classificação geral'!$H145="fem",'Classificação geral'!$I145=2,'Classificação geral'!$G145="Tapete"),'Classificação geral'!$B145,""),"")</f>
        <v/>
      </c>
      <c r="DU152" s="255" t="str">
        <f>IF($DT152='Classificação geral'!$B145,'Classificação geral'!$C145,"")</f>
        <v/>
      </c>
      <c r="DV152" s="255" t="str">
        <f>IF($DT152='Classificação geral'!$B145,'Classificação geral'!$D145,"")</f>
        <v/>
      </c>
      <c r="DW152" s="255" t="str">
        <f>IF($DT152='Classificação geral'!$B145,'Classificação geral'!$H145,"")</f>
        <v/>
      </c>
      <c r="DX152" s="254" t="str">
        <f>IFERROR(IF(AND($DW152="fem",'Classificação geral'!$I145=2),'Classificação geral'!I145,""),"")</f>
        <v/>
      </c>
      <c r="DY152" s="254" t="str">
        <f>IFERROR(IF(AND($DW152="fem",'Classificação geral'!$I145=2),'Classificação geral'!AA145,""),"")</f>
        <v/>
      </c>
      <c r="DZ152" s="254" t="str">
        <f>IFERROR(IF(AND($DW152="fem",'Classificação geral'!$I145=2),'Classificação geral'!AC145,""),"")</f>
        <v/>
      </c>
      <c r="EA152" s="254" t="str">
        <f>IFERROR(IF(AND($DW152="fem",'Classificação geral'!$I145=2),'Classificação geral'!AD145,""),"")</f>
        <v/>
      </c>
      <c r="EB152" s="254" t="str">
        <f>IFERROR(IF(AND($DW152="fem",'Classificação geral'!$I145=2),'Classificação geral'!M145,""),"")</f>
        <v/>
      </c>
      <c r="EC152" s="254" t="str">
        <f>IFERROR(IF(AND($DW152="fem",'Classificação geral'!$I145=2),'Classificação geral'!AH145,""),"")</f>
        <v/>
      </c>
      <c r="ED152" s="256" t="str">
        <f>IFERROR(RANK(EC152,EC:EC,0)+ COUNTIF(EC$12:$EC150,EC152),"")</f>
        <v/>
      </c>
      <c r="EE152" s="244"/>
      <c r="EF152" s="254" t="str">
        <f>IFERROR(IF(AND('Classificação geral'!$H145="mas",'Classificação geral'!$I145=2,'Classificação geral'!$G145="Tapete"),'Classificação geral'!$A145,""),"")</f>
        <v/>
      </c>
      <c r="EG152" s="254" t="str">
        <f>IFERROR(IF(AND('Classificação geral'!$H145="mas",'Classificação geral'!$I145=2,'Classificação geral'!$G145="Tapete"),'Classificação geral'!$B145,""),"")</f>
        <v/>
      </c>
      <c r="EH152" s="255" t="str">
        <f>IF($EG152='Classificação geral'!$B145,'Classificação geral'!$C145,"")</f>
        <v/>
      </c>
      <c r="EI152" s="255" t="str">
        <f>IF($EG152='Classificação geral'!$B145,'Classificação geral'!$D145,"")</f>
        <v/>
      </c>
      <c r="EJ152" s="255" t="str">
        <f>IF($EG152='Classificação geral'!$B145,'Classificação geral'!$H145,"")</f>
        <v/>
      </c>
      <c r="EK152" s="254" t="str">
        <f>IFERROR(IF(AND($EJ152="mas",'Classificação geral'!$I145=2),'Classificação geral'!I145,""),"")</f>
        <v/>
      </c>
      <c r="EL152" s="254" t="str">
        <f>IFERROR(IF(AND($EJ152="mas",'Classificação geral'!$I145=2),'Classificação geral'!AA145,""),"")</f>
        <v/>
      </c>
      <c r="EM152" s="254" t="str">
        <f>IFERROR(IF(AND($EJ152="mas",'Classificação geral'!$I145=2),'Classificação geral'!AC145,""),"")</f>
        <v/>
      </c>
      <c r="EN152" s="254" t="str">
        <f>IFERROR(IF(AND($EJ152="mas",'Classificação geral'!$I145=2),'Classificação geral'!AD145,""),"")</f>
        <v/>
      </c>
      <c r="EO152" s="254" t="str">
        <f>IFERROR(IF(AND($EJ152="mas",'Classificação geral'!$I145=2),'Classificação geral'!M145,""),"")</f>
        <v/>
      </c>
      <c r="EP152" s="254" t="str">
        <f>IFERROR(IF(AND($EJ152="mas",'Classificação geral'!$I145=2),'Classificação geral'!AH145,""),"")</f>
        <v/>
      </c>
      <c r="EQ152" s="256" t="str">
        <f>IFERROR(RANK(EP152,EP:EP,0)+ COUNTIF($EP$12:EP$12,EP152),"")</f>
        <v/>
      </c>
      <c r="ER152" s="244"/>
      <c r="ES152" s="254" t="str">
        <f>IFERROR(IF(AND('Classificação geral'!$H145="fem",'Classificação geral'!$I145=3,'Classificação geral'!$G145="Tapete"),'Classificação geral'!$A145,""),"")</f>
        <v/>
      </c>
      <c r="ET152" s="254" t="str">
        <f>IFERROR(IF(AND('Classificação geral'!$H145="fem",'Classificação geral'!$I145=3,'Classificação geral'!$G145="Tapete"),'Classificação geral'!$B145,""),"")</f>
        <v/>
      </c>
      <c r="EU152" s="255" t="str">
        <f>IF($ET152='Classificação geral'!$B145,'Classificação geral'!$C145,"")</f>
        <v/>
      </c>
      <c r="EV152" s="255" t="str">
        <f>IF($ET152='Classificação geral'!$B145,'Classificação geral'!$D145,"")</f>
        <v/>
      </c>
      <c r="EW152" s="255" t="str">
        <f>IF($ET152='Classificação geral'!$B145,'Classificação geral'!$H145,"")</f>
        <v/>
      </c>
      <c r="EX152" s="255" t="str">
        <f>IF($EW152='Classificação geral'!$H145,'Classificação geral'!$I145,"")</f>
        <v/>
      </c>
      <c r="EY152" s="255" t="str">
        <f>IF($EX152='Classificação geral'!$I145,'Classificação geral'!$AA145,"")</f>
        <v/>
      </c>
      <c r="EZ152" s="255" t="str">
        <f>IF($EX152='Classificação geral'!$I145,'Classificação geral'!$AC145,"")</f>
        <v/>
      </c>
      <c r="FA152" s="255" t="str">
        <f>IF($EX152='Classificação geral'!$I145,'Classificação geral'!$AD145,"")</f>
        <v/>
      </c>
      <c r="FB152" s="255" t="str">
        <f>IF($EX152='Classificação geral'!$I145,'Classificação geral'!$M145,"")</f>
        <v/>
      </c>
      <c r="FC152" s="255" t="str">
        <f>IF($EX152='Classificação geral'!$I145,'Classificação geral'!$AH145,"")</f>
        <v/>
      </c>
      <c r="FD152" s="256" t="str">
        <f>IFERROR(RANK(FC152,FC:FC,0)+ COUNTIF($FC$12:FC150,FC152),"")</f>
        <v/>
      </c>
      <c r="FE152" s="244"/>
      <c r="FF152" s="254" t="str">
        <f>IFERROR(IF(AND('Classificação geral'!$H145="mas",'Classificação geral'!$I145=3,'Classificação geral'!$G145="Tapete"),'Classificação geral'!$A145,""),"")</f>
        <v/>
      </c>
      <c r="FG152" s="254" t="str">
        <f>IFERROR(IF(AND('Classificação geral'!$H145="mas",'Classificação geral'!$I145=3,'Classificação geral'!$G145="Tapete"),'Classificação geral'!$B145,""),"")</f>
        <v/>
      </c>
      <c r="FH152" s="255" t="str">
        <f>IF($FG152='Classificação geral'!$B145,'Classificação geral'!$C145,"")</f>
        <v/>
      </c>
      <c r="FI152" s="255" t="str">
        <f>IF($FG152='Classificação geral'!$B145,'Classificação geral'!$D145,"")</f>
        <v/>
      </c>
      <c r="FJ152" s="255" t="str">
        <f>IF($FG152='Classificação geral'!$B145,'Classificação geral'!$H145,"")</f>
        <v/>
      </c>
      <c r="FK152" s="254" t="str">
        <f>IFERROR(IF(AND($FJ152="mas",'Classificação geral'!$I145=3),'Classificação geral'!I145,""),"")</f>
        <v/>
      </c>
      <c r="FL152" s="254" t="str">
        <f>IFERROR(IF(AND($FJ152="mas",'Classificação geral'!$I145=3),'Classificação geral'!AA145,""),"")</f>
        <v/>
      </c>
      <c r="FM152" s="254" t="str">
        <f>IFERROR(IF(AND($FJ152="mas",'Classificação geral'!$I145=3),'Classificação geral'!AC145,""),"")</f>
        <v/>
      </c>
      <c r="FN152" s="254" t="str">
        <f>IFERROR(IF(AND($FJ152="mas",'Classificação geral'!$I145=3),'Classificação geral'!AD145,""),"")</f>
        <v/>
      </c>
      <c r="FO152" s="254" t="str">
        <f>IFERROR(IF(AND($FJ152="mas",'Classificação geral'!$I145=3),'Classificação geral'!M145,""),"")</f>
        <v/>
      </c>
      <c r="FP152" s="254" t="str">
        <f>IFERROR(IF(AND($FJ152="mas",'Classificação geral'!$I145=3),'Classificação geral'!AH145,""),"")</f>
        <v/>
      </c>
      <c r="FQ152" s="256" t="str">
        <f>IFERROR(RANK(FP152,FP:FP,0)+ COUNTIF(FP$12:$FP150,FP152),"")</f>
        <v/>
      </c>
      <c r="FR152" s="240"/>
      <c r="FS152" s="240"/>
      <c r="FT152" s="240"/>
      <c r="FU152" s="240"/>
      <c r="FV152" s="240"/>
      <c r="FW152" s="240"/>
      <c r="FX152" s="240"/>
      <c r="FY152" s="240"/>
      <c r="FZ152" s="240"/>
    </row>
    <row r="153" spans="1:182" ht="24.75" customHeight="1" x14ac:dyDescent="0.4">
      <c r="A153" s="21"/>
      <c r="B153" s="236"/>
      <c r="C153" s="235"/>
      <c r="D153" s="235"/>
      <c r="E153" s="235"/>
      <c r="F153" s="21"/>
      <c r="G153" s="21"/>
      <c r="H153" s="21"/>
      <c r="I153" s="21"/>
      <c r="J153" s="21"/>
      <c r="K153" s="21"/>
      <c r="L153" s="21"/>
      <c r="M153" s="21"/>
      <c r="N153" s="21"/>
      <c r="O153" s="21"/>
      <c r="P153" s="236"/>
      <c r="Q153" s="235"/>
      <c r="R153" s="235"/>
      <c r="S153" s="235"/>
      <c r="T153" s="21"/>
      <c r="U153" s="21"/>
      <c r="V153" s="21"/>
      <c r="W153" s="21"/>
      <c r="X153" s="21"/>
      <c r="Y153" s="21"/>
      <c r="Z153" s="21"/>
      <c r="AA153" s="21"/>
      <c r="AB153" s="21"/>
      <c r="AC153" s="21"/>
      <c r="AD153" s="21"/>
      <c r="AE153" s="235"/>
      <c r="AF153" s="235"/>
      <c r="AG153" s="236"/>
      <c r="AH153" s="21"/>
      <c r="AI153" s="21"/>
      <c r="AJ153" s="21"/>
      <c r="AK153" s="21"/>
      <c r="AL153" s="21"/>
      <c r="AM153" s="21"/>
      <c r="AN153" s="21"/>
      <c r="AO153" s="21"/>
      <c r="AP153" s="21"/>
      <c r="AQ153" s="21"/>
      <c r="AR153" s="21"/>
      <c r="AS153" s="235"/>
      <c r="AT153" s="235"/>
      <c r="AU153" s="236"/>
      <c r="AV153" s="21"/>
      <c r="AW153" s="21"/>
      <c r="AX153" s="21"/>
      <c r="AY153" s="21"/>
      <c r="AZ153" s="21"/>
      <c r="BA153" s="21"/>
      <c r="BB153" s="21"/>
      <c r="BC153" s="21"/>
      <c r="BD153" s="21"/>
      <c r="BE153" s="21"/>
      <c r="BF153" s="236"/>
      <c r="BG153" s="235"/>
      <c r="BH153" s="235"/>
      <c r="BI153" s="235"/>
      <c r="BJ153" s="21"/>
      <c r="BK153" s="21"/>
      <c r="BL153" s="21"/>
      <c r="BM153" s="21"/>
      <c r="BN153" s="21"/>
      <c r="BO153" s="21"/>
      <c r="BP153" s="21"/>
      <c r="BQ153" s="21"/>
      <c r="BR153" s="21"/>
      <c r="BS153" s="21"/>
      <c r="BT153" s="236"/>
      <c r="BU153" s="235"/>
      <c r="BV153" s="235"/>
      <c r="BW153" s="235"/>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54" t="str">
        <f>IFERROR(IF(AND('Classificação geral'!$H146="FEM",'Classificação geral'!$I146=1,'Classificação geral'!G146="Tapete"),'Classificação geral'!A146,""),"")</f>
        <v/>
      </c>
      <c r="CT153" s="254" t="str">
        <f>IFERROR(IF(AND('Classificação geral'!$H146="FEM",'Classificação geral'!$I146=1,'Classificação geral'!G146="Tapete"),'Classificação geral'!$B146,""),"")</f>
        <v/>
      </c>
      <c r="CU153" s="255" t="str">
        <f>IF($CT153='Classificação geral'!$B146,'Classificação geral'!$C146,"")</f>
        <v/>
      </c>
      <c r="CV153" s="255" t="str">
        <f>IF($CT153='Classificação geral'!$B146,'Classificação geral'!$D146,"")</f>
        <v/>
      </c>
      <c r="CW153" s="255" t="str">
        <f>IF($CT153='Classificação geral'!$B146,'Classificação geral'!$H146,"")</f>
        <v/>
      </c>
      <c r="CX153" s="255" t="str">
        <f>IF($CW153='Classificação geral'!$H146,'Classificação geral'!$I146,"")</f>
        <v/>
      </c>
      <c r="CY153" s="255" t="str">
        <f>IF($CX153='Classificação geral'!$I146,'Classificação geral'!$AA146,"")</f>
        <v/>
      </c>
      <c r="CZ153" s="255" t="str">
        <f>IF($CX153='Classificação geral'!$I146,'Classificação geral'!$AC146,"")</f>
        <v/>
      </c>
      <c r="DA153" s="255" t="str">
        <f>IF($CX153='Classificação geral'!$I146,'Classificação geral'!$AD146,"")</f>
        <v/>
      </c>
      <c r="DB153" s="255" t="str">
        <f>IF($CX153='Classificação geral'!$I146,'Classificação geral'!$M146,"")</f>
        <v/>
      </c>
      <c r="DC153" s="255" t="str">
        <f>IF($CX153='Classificação geral'!$I146,'Classificação geral'!$AH146,"")</f>
        <v/>
      </c>
      <c r="DD153" s="256" t="str">
        <f>IFERROR(RANK(DC153,DC:DC,0)+ COUNTIF($DC$12:DC152,DC153),"")</f>
        <v/>
      </c>
      <c r="DE153" s="230"/>
      <c r="DF153" s="254" t="str">
        <f>IFERROR(IF(AND('Classificação geral'!$H146="mas",'Classificação geral'!$I146=1,'Classificação geral'!$G146="Tapete"),'Classificação geral'!$A146,""),"")</f>
        <v/>
      </c>
      <c r="DG153" s="254" t="str">
        <f>IFERROR(IF(AND('Classificação geral'!$H146="mas",'Classificação geral'!$I146=1,'Classificação geral'!$G146="Tapete"),'Classificação geral'!$B146,""),"")</f>
        <v/>
      </c>
      <c r="DH153" s="255" t="str">
        <f>IF($DG153='Classificação geral'!$B146,'Classificação geral'!$C146,"")</f>
        <v/>
      </c>
      <c r="DI153" s="255" t="str">
        <f>IF($DG153='Classificação geral'!$B146,'Classificação geral'!$D146,"")</f>
        <v/>
      </c>
      <c r="DJ153" s="255" t="str">
        <f>IF($DG153='Classificação geral'!$B146,'Classificação geral'!$H146,"")</f>
        <v/>
      </c>
      <c r="DK153" s="254" t="str">
        <f>IFERROR(IF(AND($DJ153="mas",'Classificação geral'!$I146=1),'Classificação geral'!I146,""),"")</f>
        <v/>
      </c>
      <c r="DL153" s="254" t="str">
        <f>IFERROR(IF(AND($DJ153="mas",'Classificação geral'!$I146=1),'Classificação geral'!AA146,""),"")</f>
        <v/>
      </c>
      <c r="DM153" s="254" t="str">
        <f>IFERROR(IF(AND($DJ153="mas",'Classificação geral'!$I146=1),'Classificação geral'!AC146,""),"")</f>
        <v/>
      </c>
      <c r="DN153" s="254" t="str">
        <f>IFERROR(IF(AND($DJ153="mas",'Classificação geral'!$I146=1),'Classificação geral'!AD146,""),"")</f>
        <v/>
      </c>
      <c r="DO153" s="254" t="str">
        <f>IFERROR(IF(AND($DJ153="mas",'Classificação geral'!$I146=1),'Classificação geral'!M146,""),"")</f>
        <v/>
      </c>
      <c r="DP153" s="254" t="str">
        <f>IFERROR(IF(AND($DJ153="mas",'Classificação geral'!$I146=1),'Classificação geral'!AH146,""),"")</f>
        <v/>
      </c>
      <c r="DQ153" s="256" t="str">
        <f>IFERROR(RANK(DP153,DP:DP,0)+ COUNTIF($DP$12:DP152,DP153),"")</f>
        <v/>
      </c>
      <c r="DR153" s="230"/>
      <c r="DS153" s="254" t="str">
        <f>IFERROR(IF(AND('Classificação geral'!$H146="fem",'Classificação geral'!$I146=2,'Classificação geral'!$G146="Tapete"),'Classificação geral'!$A146,""),"")</f>
        <v/>
      </c>
      <c r="DT153" s="254" t="str">
        <f>IFERROR(IF(AND('Classificação geral'!$H146="fem",'Classificação geral'!$I146=2,'Classificação geral'!$G146="Tapete"),'Classificação geral'!$B146,""),"")</f>
        <v/>
      </c>
      <c r="DU153" s="255" t="str">
        <f>IF($DT153='Classificação geral'!$B146,'Classificação geral'!$C146,"")</f>
        <v/>
      </c>
      <c r="DV153" s="255" t="str">
        <f>IF($DT153='Classificação geral'!$B146,'Classificação geral'!$D146,"")</f>
        <v/>
      </c>
      <c r="DW153" s="255" t="str">
        <f>IF($DT153='Classificação geral'!$B146,'Classificação geral'!$H146,"")</f>
        <v/>
      </c>
      <c r="DX153" s="254" t="str">
        <f>IFERROR(IF(AND($DW153="fem",'Classificação geral'!$I146=2),'Classificação geral'!I146,""),"")</f>
        <v/>
      </c>
      <c r="DY153" s="254" t="str">
        <f>IFERROR(IF(AND($DW153="fem",'Classificação geral'!$I146=2),'Classificação geral'!AA146,""),"")</f>
        <v/>
      </c>
      <c r="DZ153" s="254" t="str">
        <f>IFERROR(IF(AND($DW153="fem",'Classificação geral'!$I146=2),'Classificação geral'!AC146,""),"")</f>
        <v/>
      </c>
      <c r="EA153" s="254" t="str">
        <f>IFERROR(IF(AND($DW153="fem",'Classificação geral'!$I146=2),'Classificação geral'!AD146,""),"")</f>
        <v/>
      </c>
      <c r="EB153" s="254" t="str">
        <f>IFERROR(IF(AND($DW153="fem",'Classificação geral'!$I146=2),'Classificação geral'!M146,""),"")</f>
        <v/>
      </c>
      <c r="EC153" s="254" t="str">
        <f>IFERROR(IF(AND($DW153="fem",'Classificação geral'!$I146=2),'Classificação geral'!AH146,""),"")</f>
        <v/>
      </c>
      <c r="ED153" s="256" t="str">
        <f>IFERROR(RANK(EC153,EC:EC,0)+ COUNTIF(EC$12:$EC151,EC153),"")</f>
        <v/>
      </c>
      <c r="EE153" s="244"/>
      <c r="EF153" s="254" t="str">
        <f>IFERROR(IF(AND('Classificação geral'!$H146="mas",'Classificação geral'!$I146=2,'Classificação geral'!$G146="Tapete"),'Classificação geral'!$A146,""),"")</f>
        <v/>
      </c>
      <c r="EG153" s="254" t="str">
        <f>IFERROR(IF(AND('Classificação geral'!$H146="mas",'Classificação geral'!$I146=2,'Classificação geral'!$G146="Tapete"),'Classificação geral'!$B146,""),"")</f>
        <v/>
      </c>
      <c r="EH153" s="255" t="str">
        <f>IF($EG153='Classificação geral'!$B146,'Classificação geral'!$C146,"")</f>
        <v/>
      </c>
      <c r="EI153" s="255" t="str">
        <f>IF($EG153='Classificação geral'!$B146,'Classificação geral'!$D146,"")</f>
        <v/>
      </c>
      <c r="EJ153" s="255" t="str">
        <f>IF($EG153='Classificação geral'!$B146,'Classificação geral'!$H146,"")</f>
        <v/>
      </c>
      <c r="EK153" s="254" t="str">
        <f>IFERROR(IF(AND($EJ153="mas",'Classificação geral'!$I146=2),'Classificação geral'!I146,""),"")</f>
        <v/>
      </c>
      <c r="EL153" s="254" t="str">
        <f>IFERROR(IF(AND($EJ153="mas",'Classificação geral'!$I146=2),'Classificação geral'!AA146,""),"")</f>
        <v/>
      </c>
      <c r="EM153" s="254" t="str">
        <f>IFERROR(IF(AND($EJ153="mas",'Classificação geral'!$I146=2),'Classificação geral'!AC146,""),"")</f>
        <v/>
      </c>
      <c r="EN153" s="254" t="str">
        <f>IFERROR(IF(AND($EJ153="mas",'Classificação geral'!$I146=2),'Classificação geral'!AD146,""),"")</f>
        <v/>
      </c>
      <c r="EO153" s="254" t="str">
        <f>IFERROR(IF(AND($EJ153="mas",'Classificação geral'!$I146=2),'Classificação geral'!M146,""),"")</f>
        <v/>
      </c>
      <c r="EP153" s="254" t="str">
        <f>IFERROR(IF(AND($EJ153="mas",'Classificação geral'!$I146=2),'Classificação geral'!AH146,""),"")</f>
        <v/>
      </c>
      <c r="EQ153" s="256" t="str">
        <f>IFERROR(RANK(EP153,EP:EP,0)+ COUNTIF($EP$12:EP$12,EP153),"")</f>
        <v/>
      </c>
      <c r="ER153" s="244"/>
      <c r="ES153" s="254" t="str">
        <f>IFERROR(IF(AND('Classificação geral'!$H146="fem",'Classificação geral'!$I146=3,'Classificação geral'!$G146="Tapete"),'Classificação geral'!$A146,""),"")</f>
        <v/>
      </c>
      <c r="ET153" s="254" t="str">
        <f>IFERROR(IF(AND('Classificação geral'!$H146="fem",'Classificação geral'!$I146=3,'Classificação geral'!$G146="Tapete"),'Classificação geral'!$B146,""),"")</f>
        <v/>
      </c>
      <c r="EU153" s="255" t="str">
        <f>IF($ET153='Classificação geral'!$B146,'Classificação geral'!$C146,"")</f>
        <v/>
      </c>
      <c r="EV153" s="255" t="str">
        <f>IF($ET153='Classificação geral'!$B146,'Classificação geral'!$D146,"")</f>
        <v/>
      </c>
      <c r="EW153" s="255" t="str">
        <f>IF($ET153='Classificação geral'!$B146,'Classificação geral'!$H146,"")</f>
        <v/>
      </c>
      <c r="EX153" s="255" t="str">
        <f>IF($EW153='Classificação geral'!$H146,'Classificação geral'!$I146,"")</f>
        <v/>
      </c>
      <c r="EY153" s="255" t="str">
        <f>IF($EX153='Classificação geral'!$I146,'Classificação geral'!$AA146,"")</f>
        <v/>
      </c>
      <c r="EZ153" s="255" t="str">
        <f>IF($EX153='Classificação geral'!$I146,'Classificação geral'!$AC146,"")</f>
        <v/>
      </c>
      <c r="FA153" s="255" t="str">
        <f>IF($EX153='Classificação geral'!$I146,'Classificação geral'!$AD146,"")</f>
        <v/>
      </c>
      <c r="FB153" s="255" t="str">
        <f>IF($EX153='Classificação geral'!$I146,'Classificação geral'!$M146,"")</f>
        <v/>
      </c>
      <c r="FC153" s="255" t="str">
        <f>IF($EX153='Classificação geral'!$I146,'Classificação geral'!$AH146,"")</f>
        <v/>
      </c>
      <c r="FD153" s="256" t="str">
        <f>IFERROR(RANK(FC153,FC:FC,0)+ COUNTIF($FC$12:FC151,FC153),"")</f>
        <v/>
      </c>
      <c r="FE153" s="244"/>
      <c r="FF153" s="254" t="str">
        <f>IFERROR(IF(AND('Classificação geral'!$H146="mas",'Classificação geral'!$I146=3,'Classificação geral'!$G146="Tapete"),'Classificação geral'!$A146,""),"")</f>
        <v/>
      </c>
      <c r="FG153" s="254" t="str">
        <f>IFERROR(IF(AND('Classificação geral'!$H146="mas",'Classificação geral'!$I146=3,'Classificação geral'!$G146="Tapete"),'Classificação geral'!$B146,""),"")</f>
        <v/>
      </c>
      <c r="FH153" s="255" t="str">
        <f>IF($FG153='Classificação geral'!$B146,'Classificação geral'!$C146,"")</f>
        <v/>
      </c>
      <c r="FI153" s="255" t="str">
        <f>IF($FG153='Classificação geral'!$B146,'Classificação geral'!$D146,"")</f>
        <v/>
      </c>
      <c r="FJ153" s="255" t="str">
        <f>IF($FG153='Classificação geral'!$B146,'Classificação geral'!$H146,"")</f>
        <v/>
      </c>
      <c r="FK153" s="254" t="str">
        <f>IFERROR(IF(AND($FJ153="mas",'Classificação geral'!$I146=3),'Classificação geral'!I146,""),"")</f>
        <v/>
      </c>
      <c r="FL153" s="254" t="str">
        <f>IFERROR(IF(AND($FJ153="mas",'Classificação geral'!$I146=3),'Classificação geral'!AA146,""),"")</f>
        <v/>
      </c>
      <c r="FM153" s="254" t="str">
        <f>IFERROR(IF(AND($FJ153="mas",'Classificação geral'!$I146=3),'Classificação geral'!AC146,""),"")</f>
        <v/>
      </c>
      <c r="FN153" s="254" t="str">
        <f>IFERROR(IF(AND($FJ153="mas",'Classificação geral'!$I146=3),'Classificação geral'!AD146,""),"")</f>
        <v/>
      </c>
      <c r="FO153" s="254" t="str">
        <f>IFERROR(IF(AND($FJ153="mas",'Classificação geral'!$I146=3),'Classificação geral'!M146,""),"")</f>
        <v/>
      </c>
      <c r="FP153" s="254" t="str">
        <f>IFERROR(IF(AND($FJ153="mas",'Classificação geral'!$I146=3),'Classificação geral'!AH146,""),"")</f>
        <v/>
      </c>
      <c r="FQ153" s="256" t="str">
        <f>IFERROR(RANK(FP153,FP:FP,0)+ COUNTIF(FP$12:$FP151,FP153),"")</f>
        <v/>
      </c>
      <c r="FR153" s="240"/>
      <c r="FS153" s="240"/>
      <c r="FT153" s="240"/>
      <c r="FU153" s="240"/>
      <c r="FV153" s="240"/>
      <c r="FW153" s="240"/>
      <c r="FX153" s="240"/>
      <c r="FY153" s="240"/>
      <c r="FZ153" s="240"/>
    </row>
    <row r="154" spans="1:182" ht="24.75" customHeight="1" x14ac:dyDescent="0.4">
      <c r="A154" s="21"/>
      <c r="B154" s="236"/>
      <c r="C154" s="235"/>
      <c r="D154" s="235"/>
      <c r="E154" s="235"/>
      <c r="F154" s="21"/>
      <c r="G154" s="21"/>
      <c r="H154" s="21"/>
      <c r="I154" s="21"/>
      <c r="J154" s="21"/>
      <c r="K154" s="21"/>
      <c r="L154" s="21"/>
      <c r="M154" s="21"/>
      <c r="N154" s="21"/>
      <c r="O154" s="21"/>
      <c r="P154" s="236"/>
      <c r="Q154" s="235"/>
      <c r="R154" s="235"/>
      <c r="S154" s="235"/>
      <c r="T154" s="21"/>
      <c r="U154" s="21"/>
      <c r="V154" s="21"/>
      <c r="W154" s="21"/>
      <c r="X154" s="21"/>
      <c r="Y154" s="21"/>
      <c r="Z154" s="21"/>
      <c r="AA154" s="21"/>
      <c r="AB154" s="21"/>
      <c r="AC154" s="21"/>
      <c r="AD154" s="21"/>
      <c r="AE154" s="235"/>
      <c r="AF154" s="235"/>
      <c r="AG154" s="236"/>
      <c r="AH154" s="21"/>
      <c r="AI154" s="21"/>
      <c r="AJ154" s="21"/>
      <c r="AK154" s="21"/>
      <c r="AL154" s="21"/>
      <c r="AM154" s="21"/>
      <c r="AN154" s="21"/>
      <c r="AO154" s="21"/>
      <c r="AP154" s="21"/>
      <c r="AQ154" s="21"/>
      <c r="AR154" s="21"/>
      <c r="AS154" s="235"/>
      <c r="AT154" s="235"/>
      <c r="AU154" s="236"/>
      <c r="AV154" s="21"/>
      <c r="AW154" s="21"/>
      <c r="AX154" s="21"/>
      <c r="AY154" s="21"/>
      <c r="AZ154" s="21"/>
      <c r="BA154" s="21"/>
      <c r="BB154" s="21"/>
      <c r="BC154" s="21"/>
      <c r="BD154" s="21"/>
      <c r="BE154" s="21"/>
      <c r="BF154" s="236"/>
      <c r="BG154" s="235"/>
      <c r="BH154" s="235"/>
      <c r="BI154" s="235"/>
      <c r="BJ154" s="21"/>
      <c r="BK154" s="21"/>
      <c r="BL154" s="21"/>
      <c r="BM154" s="21"/>
      <c r="BN154" s="21"/>
      <c r="BO154" s="21"/>
      <c r="BP154" s="21"/>
      <c r="BQ154" s="21"/>
      <c r="BR154" s="21"/>
      <c r="BS154" s="21"/>
      <c r="BT154" s="236"/>
      <c r="BU154" s="235"/>
      <c r="BV154" s="235"/>
      <c r="BW154" s="235"/>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54" t="str">
        <f>IFERROR(IF(AND('Classificação geral'!$H147="FEM",'Classificação geral'!$I147=1,'Classificação geral'!G147="Tapete"),'Classificação geral'!A147,""),"")</f>
        <v/>
      </c>
      <c r="CT154" s="254" t="str">
        <f>IFERROR(IF(AND('Classificação geral'!$H147="FEM",'Classificação geral'!$I147=1,'Classificação geral'!G147="Tapete"),'Classificação geral'!$B147,""),"")</f>
        <v/>
      </c>
      <c r="CU154" s="255" t="str">
        <f>IF($CT154='Classificação geral'!$B147,'Classificação geral'!$C147,"")</f>
        <v/>
      </c>
      <c r="CV154" s="255" t="str">
        <f>IF($CT154='Classificação geral'!$B147,'Classificação geral'!$D147,"")</f>
        <v/>
      </c>
      <c r="CW154" s="255" t="str">
        <f>IF($CT154='Classificação geral'!$B147,'Classificação geral'!$H147,"")</f>
        <v/>
      </c>
      <c r="CX154" s="255" t="str">
        <f>IF($CW154='Classificação geral'!$H147,'Classificação geral'!$I147,"")</f>
        <v/>
      </c>
      <c r="CY154" s="255" t="str">
        <f>IF($CX154='Classificação geral'!$I147,'Classificação geral'!$AA147,"")</f>
        <v/>
      </c>
      <c r="CZ154" s="255" t="str">
        <f>IF($CX154='Classificação geral'!$I147,'Classificação geral'!$AC147,"")</f>
        <v/>
      </c>
      <c r="DA154" s="255" t="str">
        <f>IF($CX154='Classificação geral'!$I147,'Classificação geral'!$AD147,"")</f>
        <v/>
      </c>
      <c r="DB154" s="255" t="str">
        <f>IF($CX154='Classificação geral'!$I147,'Classificação geral'!$M147,"")</f>
        <v/>
      </c>
      <c r="DC154" s="255" t="str">
        <f>IF($CX154='Classificação geral'!$I147,'Classificação geral'!$AH147,"")</f>
        <v/>
      </c>
      <c r="DD154" s="256" t="str">
        <f>IFERROR(RANK(DC154,DC:DC,0)+ COUNTIF($DC$12:DC153,DC154),"")</f>
        <v/>
      </c>
      <c r="DE154" s="230"/>
      <c r="DF154" s="254" t="str">
        <f>IFERROR(IF(AND('Classificação geral'!$H147="mas",'Classificação geral'!$I147=1,'Classificação geral'!$G147="Tapete"),'Classificação geral'!$A147,""),"")</f>
        <v/>
      </c>
      <c r="DG154" s="254" t="str">
        <f>IFERROR(IF(AND('Classificação geral'!$H147="mas",'Classificação geral'!$I147=1,'Classificação geral'!$G147="Tapete"),'Classificação geral'!$B147,""),"")</f>
        <v/>
      </c>
      <c r="DH154" s="255" t="str">
        <f>IF($DG154='Classificação geral'!$B147,'Classificação geral'!$C147,"")</f>
        <v/>
      </c>
      <c r="DI154" s="255" t="str">
        <f>IF($DG154='Classificação geral'!$B147,'Classificação geral'!$D147,"")</f>
        <v/>
      </c>
      <c r="DJ154" s="255" t="str">
        <f>IF($DG154='Classificação geral'!$B147,'Classificação geral'!$H147,"")</f>
        <v/>
      </c>
      <c r="DK154" s="254" t="str">
        <f>IFERROR(IF(AND($DJ154="mas",'Classificação geral'!$I147=1),'Classificação geral'!I147,""),"")</f>
        <v/>
      </c>
      <c r="DL154" s="254" t="str">
        <f>IFERROR(IF(AND($DJ154="mas",'Classificação geral'!$I147=1),'Classificação geral'!AA147,""),"")</f>
        <v/>
      </c>
      <c r="DM154" s="254" t="str">
        <f>IFERROR(IF(AND($DJ154="mas",'Classificação geral'!$I147=1),'Classificação geral'!AC147,""),"")</f>
        <v/>
      </c>
      <c r="DN154" s="254" t="str">
        <f>IFERROR(IF(AND($DJ154="mas",'Classificação geral'!$I147=1),'Classificação geral'!AD147,""),"")</f>
        <v/>
      </c>
      <c r="DO154" s="254" t="str">
        <f>IFERROR(IF(AND($DJ154="mas",'Classificação geral'!$I147=1),'Classificação geral'!M147,""),"")</f>
        <v/>
      </c>
      <c r="DP154" s="254" t="str">
        <f>IFERROR(IF(AND($DJ154="mas",'Classificação geral'!$I147=1),'Classificação geral'!AH147,""),"")</f>
        <v/>
      </c>
      <c r="DQ154" s="256" t="str">
        <f>IFERROR(RANK(DP154,DP:DP,0)+ COUNTIF($DP$12:DP153,DP154),"")</f>
        <v/>
      </c>
      <c r="DR154" s="230"/>
      <c r="DS154" s="254" t="str">
        <f>IFERROR(IF(AND('Classificação geral'!$H147="fem",'Classificação geral'!$I147=2,'Classificação geral'!$G147="Tapete"),'Classificação geral'!$A147,""),"")</f>
        <v/>
      </c>
      <c r="DT154" s="254" t="str">
        <f>IFERROR(IF(AND('Classificação geral'!$H147="fem",'Classificação geral'!$I147=2,'Classificação geral'!$G147="Tapete"),'Classificação geral'!$B147,""),"")</f>
        <v/>
      </c>
      <c r="DU154" s="255" t="str">
        <f>IF($DT154='Classificação geral'!$B147,'Classificação geral'!$C147,"")</f>
        <v/>
      </c>
      <c r="DV154" s="255" t="str">
        <f>IF($DT154='Classificação geral'!$B147,'Classificação geral'!$D147,"")</f>
        <v/>
      </c>
      <c r="DW154" s="255" t="str">
        <f>IF($DT154='Classificação geral'!$B147,'Classificação geral'!$H147,"")</f>
        <v/>
      </c>
      <c r="DX154" s="254" t="str">
        <f>IFERROR(IF(AND($DW154="fem",'Classificação geral'!$I147=2),'Classificação geral'!I147,""),"")</f>
        <v/>
      </c>
      <c r="DY154" s="254" t="str">
        <f>IFERROR(IF(AND($DW154="fem",'Classificação geral'!$I147=2),'Classificação geral'!AA147,""),"")</f>
        <v/>
      </c>
      <c r="DZ154" s="254" t="str">
        <f>IFERROR(IF(AND($DW154="fem",'Classificação geral'!$I147=2),'Classificação geral'!AC147,""),"")</f>
        <v/>
      </c>
      <c r="EA154" s="254" t="str">
        <f>IFERROR(IF(AND($DW154="fem",'Classificação geral'!$I147=2),'Classificação geral'!AD147,""),"")</f>
        <v/>
      </c>
      <c r="EB154" s="254" t="str">
        <f>IFERROR(IF(AND($DW154="fem",'Classificação geral'!$I147=2),'Classificação geral'!M147,""),"")</f>
        <v/>
      </c>
      <c r="EC154" s="254" t="str">
        <f>IFERROR(IF(AND($DW154="fem",'Classificação geral'!$I147=2),'Classificação geral'!AH147,""),"")</f>
        <v/>
      </c>
      <c r="ED154" s="256" t="str">
        <f>IFERROR(RANK(EC154,EC:EC,0)+ COUNTIF(EC$12:$EC152,EC154),"")</f>
        <v/>
      </c>
      <c r="EE154" s="244"/>
      <c r="EF154" s="254" t="str">
        <f>IFERROR(IF(AND('Classificação geral'!$H147="mas",'Classificação geral'!$I147=2,'Classificação geral'!$G147="Tapete"),'Classificação geral'!$A147,""),"")</f>
        <v/>
      </c>
      <c r="EG154" s="254" t="str">
        <f>IFERROR(IF(AND('Classificação geral'!$H147="mas",'Classificação geral'!$I147=2,'Classificação geral'!$G147="Tapete"),'Classificação geral'!$B147,""),"")</f>
        <v/>
      </c>
      <c r="EH154" s="255" t="str">
        <f>IF($EG154='Classificação geral'!$B147,'Classificação geral'!$C147,"")</f>
        <v/>
      </c>
      <c r="EI154" s="255" t="str">
        <f>IF($EG154='Classificação geral'!$B147,'Classificação geral'!$D147,"")</f>
        <v/>
      </c>
      <c r="EJ154" s="255" t="str">
        <f>IF($EG154='Classificação geral'!$B147,'Classificação geral'!$H147,"")</f>
        <v/>
      </c>
      <c r="EK154" s="254" t="str">
        <f>IFERROR(IF(AND($EJ154="mas",'Classificação geral'!$I147=2),'Classificação geral'!I147,""),"")</f>
        <v/>
      </c>
      <c r="EL154" s="254" t="str">
        <f>IFERROR(IF(AND($EJ154="mas",'Classificação geral'!$I147=2),'Classificação geral'!AA147,""),"")</f>
        <v/>
      </c>
      <c r="EM154" s="254" t="str">
        <f>IFERROR(IF(AND($EJ154="mas",'Classificação geral'!$I147=2),'Classificação geral'!AC147,""),"")</f>
        <v/>
      </c>
      <c r="EN154" s="254" t="str">
        <f>IFERROR(IF(AND($EJ154="mas",'Classificação geral'!$I147=2),'Classificação geral'!AD147,""),"")</f>
        <v/>
      </c>
      <c r="EO154" s="254" t="str">
        <f>IFERROR(IF(AND($EJ154="mas",'Classificação geral'!$I147=2),'Classificação geral'!M147,""),"")</f>
        <v/>
      </c>
      <c r="EP154" s="254" t="str">
        <f>IFERROR(IF(AND($EJ154="mas",'Classificação geral'!$I147=2),'Classificação geral'!AH147,""),"")</f>
        <v/>
      </c>
      <c r="EQ154" s="256" t="str">
        <f>IFERROR(RANK(EP154,EP:EP,0)+ COUNTIF($EP$12:EP$12,EP154),"")</f>
        <v/>
      </c>
      <c r="ER154" s="244"/>
      <c r="ES154" s="254" t="str">
        <f>IFERROR(IF(AND('Classificação geral'!$H147="fem",'Classificação geral'!$I147=3,'Classificação geral'!$G147="Tapete"),'Classificação geral'!$A147,""),"")</f>
        <v/>
      </c>
      <c r="ET154" s="254" t="str">
        <f>IFERROR(IF(AND('Classificação geral'!$H147="fem",'Classificação geral'!$I147=3,'Classificação geral'!$G147="Tapete"),'Classificação geral'!$B147,""),"")</f>
        <v/>
      </c>
      <c r="EU154" s="255" t="str">
        <f>IF($ET154='Classificação geral'!$B147,'Classificação geral'!$C147,"")</f>
        <v/>
      </c>
      <c r="EV154" s="255" t="str">
        <f>IF($ET154='Classificação geral'!$B147,'Classificação geral'!$D147,"")</f>
        <v/>
      </c>
      <c r="EW154" s="255" t="str">
        <f>IF($ET154='Classificação geral'!$B147,'Classificação geral'!$H147,"")</f>
        <v/>
      </c>
      <c r="EX154" s="255" t="str">
        <f>IF($EW154='Classificação geral'!$H147,'Classificação geral'!$I147,"")</f>
        <v/>
      </c>
      <c r="EY154" s="255" t="str">
        <f>IF($EX154='Classificação geral'!$I147,'Classificação geral'!$AA147,"")</f>
        <v/>
      </c>
      <c r="EZ154" s="255" t="str">
        <f>IF($EX154='Classificação geral'!$I147,'Classificação geral'!$AC147,"")</f>
        <v/>
      </c>
      <c r="FA154" s="255" t="str">
        <f>IF($EX154='Classificação geral'!$I147,'Classificação geral'!$AD147,"")</f>
        <v/>
      </c>
      <c r="FB154" s="255" t="str">
        <f>IF($EX154='Classificação geral'!$I147,'Classificação geral'!$M147,"")</f>
        <v/>
      </c>
      <c r="FC154" s="255" t="str">
        <f>IF($EX154='Classificação geral'!$I147,'Classificação geral'!$AH147,"")</f>
        <v/>
      </c>
      <c r="FD154" s="256" t="str">
        <f>IFERROR(RANK(FC154,FC:FC,0)+ COUNTIF($FC$12:FC152,FC154),"")</f>
        <v/>
      </c>
      <c r="FE154" s="244"/>
      <c r="FF154" s="254" t="str">
        <f>IFERROR(IF(AND('Classificação geral'!$H147="mas",'Classificação geral'!$I147=3,'Classificação geral'!$G147="Tapete"),'Classificação geral'!$A147,""),"")</f>
        <v/>
      </c>
      <c r="FG154" s="254" t="str">
        <f>IFERROR(IF(AND('Classificação geral'!$H147="mas",'Classificação geral'!$I147=3,'Classificação geral'!$G147="Tapete"),'Classificação geral'!$B147,""),"")</f>
        <v/>
      </c>
      <c r="FH154" s="255" t="str">
        <f>IF($FG154='Classificação geral'!$B147,'Classificação geral'!$C147,"")</f>
        <v/>
      </c>
      <c r="FI154" s="255" t="str">
        <f>IF($FG154='Classificação geral'!$B147,'Classificação geral'!$D147,"")</f>
        <v/>
      </c>
      <c r="FJ154" s="255" t="str">
        <f>IF($FG154='Classificação geral'!$B147,'Classificação geral'!$H147,"")</f>
        <v/>
      </c>
      <c r="FK154" s="254" t="str">
        <f>IFERROR(IF(AND($FJ154="mas",'Classificação geral'!$I147=3),'Classificação geral'!I147,""),"")</f>
        <v/>
      </c>
      <c r="FL154" s="254" t="str">
        <f>IFERROR(IF(AND($FJ154="mas",'Classificação geral'!$I147=3),'Classificação geral'!AA147,""),"")</f>
        <v/>
      </c>
      <c r="FM154" s="254" t="str">
        <f>IFERROR(IF(AND($FJ154="mas",'Classificação geral'!$I147=3),'Classificação geral'!AC147,""),"")</f>
        <v/>
      </c>
      <c r="FN154" s="254" t="str">
        <f>IFERROR(IF(AND($FJ154="mas",'Classificação geral'!$I147=3),'Classificação geral'!AD147,""),"")</f>
        <v/>
      </c>
      <c r="FO154" s="254" t="str">
        <f>IFERROR(IF(AND($FJ154="mas",'Classificação geral'!$I147=3),'Classificação geral'!M147,""),"")</f>
        <v/>
      </c>
      <c r="FP154" s="254" t="str">
        <f>IFERROR(IF(AND($FJ154="mas",'Classificação geral'!$I147=3),'Classificação geral'!AH147,""),"")</f>
        <v/>
      </c>
      <c r="FQ154" s="256" t="str">
        <f>IFERROR(RANK(FP154,FP:FP,0)+ COUNTIF(FP$12:$FP152,FP154),"")</f>
        <v/>
      </c>
      <c r="FR154" s="240"/>
      <c r="FS154" s="240"/>
      <c r="FT154" s="240"/>
      <c r="FU154" s="240"/>
      <c r="FV154" s="240"/>
      <c r="FW154" s="240"/>
      <c r="FX154" s="240"/>
      <c r="FY154" s="240"/>
      <c r="FZ154" s="240"/>
    </row>
    <row r="155" spans="1:182" ht="24.75" customHeight="1" x14ac:dyDescent="0.4">
      <c r="A155" s="21"/>
      <c r="B155" s="236"/>
      <c r="C155" s="235"/>
      <c r="D155" s="235"/>
      <c r="E155" s="235"/>
      <c r="F155" s="21"/>
      <c r="G155" s="21"/>
      <c r="H155" s="21"/>
      <c r="I155" s="21"/>
      <c r="J155" s="21"/>
      <c r="K155" s="21"/>
      <c r="L155" s="21"/>
      <c r="M155" s="21"/>
      <c r="N155" s="21"/>
      <c r="O155" s="21"/>
      <c r="P155" s="236"/>
      <c r="Q155" s="235"/>
      <c r="R155" s="235"/>
      <c r="S155" s="235"/>
      <c r="T155" s="21"/>
      <c r="U155" s="21"/>
      <c r="V155" s="21"/>
      <c r="W155" s="21"/>
      <c r="X155" s="21"/>
      <c r="Y155" s="21"/>
      <c r="Z155" s="21"/>
      <c r="AA155" s="21"/>
      <c r="AB155" s="21"/>
      <c r="AC155" s="21"/>
      <c r="AD155" s="21"/>
      <c r="AE155" s="235"/>
      <c r="AF155" s="235"/>
      <c r="AG155" s="236"/>
      <c r="AH155" s="21"/>
      <c r="AI155" s="21"/>
      <c r="AJ155" s="21"/>
      <c r="AK155" s="21"/>
      <c r="AL155" s="21"/>
      <c r="AM155" s="21"/>
      <c r="AN155" s="21"/>
      <c r="AO155" s="21"/>
      <c r="AP155" s="21"/>
      <c r="AQ155" s="21"/>
      <c r="AR155" s="21"/>
      <c r="AS155" s="235"/>
      <c r="AT155" s="235"/>
      <c r="AU155" s="236"/>
      <c r="AV155" s="21"/>
      <c r="AW155" s="21"/>
      <c r="AX155" s="21"/>
      <c r="AY155" s="21"/>
      <c r="AZ155" s="21"/>
      <c r="BA155" s="21"/>
      <c r="BB155" s="21"/>
      <c r="BC155" s="21"/>
      <c r="BD155" s="21"/>
      <c r="BE155" s="21"/>
      <c r="BF155" s="236"/>
      <c r="BG155" s="235"/>
      <c r="BH155" s="235"/>
      <c r="BI155" s="235"/>
      <c r="BJ155" s="21"/>
      <c r="BK155" s="21"/>
      <c r="BL155" s="21"/>
      <c r="BM155" s="21"/>
      <c r="BN155" s="21"/>
      <c r="BO155" s="21"/>
      <c r="BP155" s="21"/>
      <c r="BQ155" s="21"/>
      <c r="BR155" s="21"/>
      <c r="BS155" s="21"/>
      <c r="BT155" s="236"/>
      <c r="BU155" s="235"/>
      <c r="BV155" s="235"/>
      <c r="BW155" s="235"/>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54" t="str">
        <f>IFERROR(IF(AND('Classificação geral'!$H148="FEM",'Classificação geral'!$I148=1,'Classificação geral'!G148="Tapete"),'Classificação geral'!A148,""),"")</f>
        <v/>
      </c>
      <c r="CT155" s="254" t="str">
        <f>IFERROR(IF(AND('Classificação geral'!$H148="FEM",'Classificação geral'!$I148=1,'Classificação geral'!G148="Tapete"),'Classificação geral'!$B148,""),"")</f>
        <v/>
      </c>
      <c r="CU155" s="255" t="str">
        <f>IF($CT155='Classificação geral'!$B148,'Classificação geral'!$C148,"")</f>
        <v/>
      </c>
      <c r="CV155" s="255" t="str">
        <f>IF($CT155='Classificação geral'!$B148,'Classificação geral'!$D148,"")</f>
        <v/>
      </c>
      <c r="CW155" s="255" t="str">
        <f>IF($CT155='Classificação geral'!$B148,'Classificação geral'!$H148,"")</f>
        <v/>
      </c>
      <c r="CX155" s="255" t="str">
        <f>IF($CW155='Classificação geral'!$H148,'Classificação geral'!$I148,"")</f>
        <v/>
      </c>
      <c r="CY155" s="255" t="str">
        <f>IF($CX155='Classificação geral'!$I148,'Classificação geral'!$AA148,"")</f>
        <v/>
      </c>
      <c r="CZ155" s="255" t="str">
        <f>IF($CX155='Classificação geral'!$I148,'Classificação geral'!$AC148,"")</f>
        <v/>
      </c>
      <c r="DA155" s="255" t="str">
        <f>IF($CX155='Classificação geral'!$I148,'Classificação geral'!$AD148,"")</f>
        <v/>
      </c>
      <c r="DB155" s="255" t="str">
        <f>IF($CX155='Classificação geral'!$I148,'Classificação geral'!$M148,"")</f>
        <v/>
      </c>
      <c r="DC155" s="255" t="str">
        <f>IF($CX155='Classificação geral'!$I148,'Classificação geral'!$AH148,"")</f>
        <v/>
      </c>
      <c r="DD155" s="256" t="str">
        <f>IFERROR(RANK(DC155,DC:DC,0)+ COUNTIF($DC$12:DC154,DC155),"")</f>
        <v/>
      </c>
      <c r="DE155" s="230"/>
      <c r="DF155" s="254" t="str">
        <f>IFERROR(IF(AND('Classificação geral'!$H148="mas",'Classificação geral'!$I148=1,'Classificação geral'!$G148="Tapete"),'Classificação geral'!$A148,""),"")</f>
        <v/>
      </c>
      <c r="DG155" s="254" t="str">
        <f>IFERROR(IF(AND('Classificação geral'!$H148="mas",'Classificação geral'!$I148=1,'Classificação geral'!$G148="Tapete"),'Classificação geral'!$B148,""),"")</f>
        <v/>
      </c>
      <c r="DH155" s="255" t="str">
        <f>IF($DG155='Classificação geral'!$B148,'Classificação geral'!$C148,"")</f>
        <v/>
      </c>
      <c r="DI155" s="255" t="str">
        <f>IF($DG155='Classificação geral'!$B148,'Classificação geral'!$D148,"")</f>
        <v/>
      </c>
      <c r="DJ155" s="255" t="str">
        <f>IF($DG155='Classificação geral'!$B148,'Classificação geral'!$H148,"")</f>
        <v/>
      </c>
      <c r="DK155" s="254" t="str">
        <f>IFERROR(IF(AND($DJ155="mas",'Classificação geral'!$I148=1),'Classificação geral'!I148,""),"")</f>
        <v/>
      </c>
      <c r="DL155" s="254" t="str">
        <f>IFERROR(IF(AND($DJ155="mas",'Classificação geral'!$I148=1),'Classificação geral'!AA148,""),"")</f>
        <v/>
      </c>
      <c r="DM155" s="254" t="str">
        <f>IFERROR(IF(AND($DJ155="mas",'Classificação geral'!$I148=1),'Classificação geral'!AC148,""),"")</f>
        <v/>
      </c>
      <c r="DN155" s="254" t="str">
        <f>IFERROR(IF(AND($DJ155="mas",'Classificação geral'!$I148=1),'Classificação geral'!AD148,""),"")</f>
        <v/>
      </c>
      <c r="DO155" s="254" t="str">
        <f>IFERROR(IF(AND($DJ155="mas",'Classificação geral'!$I148=1),'Classificação geral'!M148,""),"")</f>
        <v/>
      </c>
      <c r="DP155" s="254" t="str">
        <f>IFERROR(IF(AND($DJ155="mas",'Classificação geral'!$I148=1),'Classificação geral'!AH148,""),"")</f>
        <v/>
      </c>
      <c r="DQ155" s="256" t="str">
        <f>IFERROR(RANK(DP155,DP:DP,0)+ COUNTIF($DP$12:DP154,DP155),"")</f>
        <v/>
      </c>
      <c r="DR155" s="230"/>
      <c r="DS155" s="254" t="str">
        <f>IFERROR(IF(AND('Classificação geral'!$H148="fem",'Classificação geral'!$I148=2,'Classificação geral'!$G148="Tapete"),'Classificação geral'!$A148,""),"")</f>
        <v/>
      </c>
      <c r="DT155" s="254" t="str">
        <f>IFERROR(IF(AND('Classificação geral'!$H148="fem",'Classificação geral'!$I148=2,'Classificação geral'!$G148="Tapete"),'Classificação geral'!$B148,""),"")</f>
        <v/>
      </c>
      <c r="DU155" s="255" t="str">
        <f>IF($DT155='Classificação geral'!$B148,'Classificação geral'!$C148,"")</f>
        <v/>
      </c>
      <c r="DV155" s="255" t="str">
        <f>IF($DT155='Classificação geral'!$B148,'Classificação geral'!$D148,"")</f>
        <v/>
      </c>
      <c r="DW155" s="255" t="str">
        <f>IF($DT155='Classificação geral'!$B148,'Classificação geral'!$H148,"")</f>
        <v/>
      </c>
      <c r="DX155" s="254" t="str">
        <f>IFERROR(IF(AND($DW155="fem",'Classificação geral'!$I148=2),'Classificação geral'!I148,""),"")</f>
        <v/>
      </c>
      <c r="DY155" s="254" t="str">
        <f>IFERROR(IF(AND($DW155="fem",'Classificação geral'!$I148=2),'Classificação geral'!AA148,""),"")</f>
        <v/>
      </c>
      <c r="DZ155" s="254" t="str">
        <f>IFERROR(IF(AND($DW155="fem",'Classificação geral'!$I148=2),'Classificação geral'!AC148,""),"")</f>
        <v/>
      </c>
      <c r="EA155" s="254" t="str">
        <f>IFERROR(IF(AND($DW155="fem",'Classificação geral'!$I148=2),'Classificação geral'!AD148,""),"")</f>
        <v/>
      </c>
      <c r="EB155" s="254" t="str">
        <f>IFERROR(IF(AND($DW155="fem",'Classificação geral'!$I148=2),'Classificação geral'!M148,""),"")</f>
        <v/>
      </c>
      <c r="EC155" s="254" t="str">
        <f>IFERROR(IF(AND($DW155="fem",'Classificação geral'!$I148=2),'Classificação geral'!AH148,""),"")</f>
        <v/>
      </c>
      <c r="ED155" s="256" t="str">
        <f>IFERROR(RANK(EC155,EC:EC,0)+ COUNTIF(EC$12:$EC153,EC155),"")</f>
        <v/>
      </c>
      <c r="EE155" s="244"/>
      <c r="EF155" s="254" t="str">
        <f>IFERROR(IF(AND('Classificação geral'!$H148="mas",'Classificação geral'!$I148=2,'Classificação geral'!$G148="Tapete"),'Classificação geral'!$A148,""),"")</f>
        <v/>
      </c>
      <c r="EG155" s="254" t="str">
        <f>IFERROR(IF(AND('Classificação geral'!$H148="mas",'Classificação geral'!$I148=2,'Classificação geral'!$G148="Tapete"),'Classificação geral'!$B148,""),"")</f>
        <v/>
      </c>
      <c r="EH155" s="255" t="str">
        <f>IF($EG155='Classificação geral'!$B148,'Classificação geral'!$C148,"")</f>
        <v/>
      </c>
      <c r="EI155" s="255" t="str">
        <f>IF($EG155='Classificação geral'!$B148,'Classificação geral'!$D148,"")</f>
        <v/>
      </c>
      <c r="EJ155" s="255" t="str">
        <f>IF($EG155='Classificação geral'!$B148,'Classificação geral'!$H148,"")</f>
        <v/>
      </c>
      <c r="EK155" s="254" t="str">
        <f>IFERROR(IF(AND($EJ155="mas",'Classificação geral'!$I148=2),'Classificação geral'!I148,""),"")</f>
        <v/>
      </c>
      <c r="EL155" s="254" t="str">
        <f>IFERROR(IF(AND($EJ155="mas",'Classificação geral'!$I148=2),'Classificação geral'!AA148,""),"")</f>
        <v/>
      </c>
      <c r="EM155" s="254" t="str">
        <f>IFERROR(IF(AND($EJ155="mas",'Classificação geral'!$I148=2),'Classificação geral'!AC148,""),"")</f>
        <v/>
      </c>
      <c r="EN155" s="254" t="str">
        <f>IFERROR(IF(AND($EJ155="mas",'Classificação geral'!$I148=2),'Classificação geral'!AD148,""),"")</f>
        <v/>
      </c>
      <c r="EO155" s="254" t="str">
        <f>IFERROR(IF(AND($EJ155="mas",'Classificação geral'!$I148=2),'Classificação geral'!M148,""),"")</f>
        <v/>
      </c>
      <c r="EP155" s="254" t="str">
        <f>IFERROR(IF(AND($EJ155="mas",'Classificação geral'!$I148=2),'Classificação geral'!AH148,""),"")</f>
        <v/>
      </c>
      <c r="EQ155" s="256" t="str">
        <f>IFERROR(RANK(EP155,EP:EP,0)+ COUNTIF($EP$12:EP$12,EP155),"")</f>
        <v/>
      </c>
      <c r="ER155" s="244"/>
      <c r="ES155" s="254" t="str">
        <f>IFERROR(IF(AND('Classificação geral'!$H148="fem",'Classificação geral'!$I148=3,'Classificação geral'!$G148="Tapete"),'Classificação geral'!$A148,""),"")</f>
        <v/>
      </c>
      <c r="ET155" s="254" t="str">
        <f>IFERROR(IF(AND('Classificação geral'!$H148="fem",'Classificação geral'!$I148=3,'Classificação geral'!$G148="Tapete"),'Classificação geral'!$B148,""),"")</f>
        <v/>
      </c>
      <c r="EU155" s="255" t="str">
        <f>IF($ET155='Classificação geral'!$B148,'Classificação geral'!$C148,"")</f>
        <v/>
      </c>
      <c r="EV155" s="255" t="str">
        <f>IF($ET155='Classificação geral'!$B148,'Classificação geral'!$D148,"")</f>
        <v/>
      </c>
      <c r="EW155" s="255" t="str">
        <f>IF($ET155='Classificação geral'!$B148,'Classificação geral'!$H148,"")</f>
        <v/>
      </c>
      <c r="EX155" s="255" t="str">
        <f>IF($EW155='Classificação geral'!$H148,'Classificação geral'!$I148,"")</f>
        <v/>
      </c>
      <c r="EY155" s="255" t="str">
        <f>IF($EX155='Classificação geral'!$I148,'Classificação geral'!$AA148,"")</f>
        <v/>
      </c>
      <c r="EZ155" s="255" t="str">
        <f>IF($EX155='Classificação geral'!$I148,'Classificação geral'!$AC148,"")</f>
        <v/>
      </c>
      <c r="FA155" s="255" t="str">
        <f>IF($EX155='Classificação geral'!$I148,'Classificação geral'!$AD148,"")</f>
        <v/>
      </c>
      <c r="FB155" s="255" t="str">
        <f>IF($EX155='Classificação geral'!$I148,'Classificação geral'!$M148,"")</f>
        <v/>
      </c>
      <c r="FC155" s="255" t="str">
        <f>IF($EX155='Classificação geral'!$I148,'Classificação geral'!$AH148,"")</f>
        <v/>
      </c>
      <c r="FD155" s="256" t="str">
        <f>IFERROR(RANK(FC155,FC:FC,0)+ COUNTIF($FC$12:FC153,FC155),"")</f>
        <v/>
      </c>
      <c r="FE155" s="244"/>
      <c r="FF155" s="254" t="str">
        <f>IFERROR(IF(AND('Classificação geral'!$H148="mas",'Classificação geral'!$I148=3,'Classificação geral'!$G148="Tapete"),'Classificação geral'!$A148,""),"")</f>
        <v/>
      </c>
      <c r="FG155" s="254" t="str">
        <f>IFERROR(IF(AND('Classificação geral'!$H148="mas",'Classificação geral'!$I148=3,'Classificação geral'!$G148="Tapete"),'Classificação geral'!$B148,""),"")</f>
        <v/>
      </c>
      <c r="FH155" s="255" t="str">
        <f>IF($FG155='Classificação geral'!$B148,'Classificação geral'!$C148,"")</f>
        <v/>
      </c>
      <c r="FI155" s="255" t="str">
        <f>IF($FG155='Classificação geral'!$B148,'Classificação geral'!$D148,"")</f>
        <v/>
      </c>
      <c r="FJ155" s="255" t="str">
        <f>IF($FG155='Classificação geral'!$B148,'Classificação geral'!$H148,"")</f>
        <v/>
      </c>
      <c r="FK155" s="254" t="str">
        <f>IFERROR(IF(AND($FJ155="mas",'Classificação geral'!$I148=3),'Classificação geral'!I148,""),"")</f>
        <v/>
      </c>
      <c r="FL155" s="254" t="str">
        <f>IFERROR(IF(AND($FJ155="mas",'Classificação geral'!$I148=3),'Classificação geral'!AA148,""),"")</f>
        <v/>
      </c>
      <c r="FM155" s="254" t="str">
        <f>IFERROR(IF(AND($FJ155="mas",'Classificação geral'!$I148=3),'Classificação geral'!AC148,""),"")</f>
        <v/>
      </c>
      <c r="FN155" s="254" t="str">
        <f>IFERROR(IF(AND($FJ155="mas",'Classificação geral'!$I148=3),'Classificação geral'!AD148,""),"")</f>
        <v/>
      </c>
      <c r="FO155" s="254" t="str">
        <f>IFERROR(IF(AND($FJ155="mas",'Classificação geral'!$I148=3),'Classificação geral'!M148,""),"")</f>
        <v/>
      </c>
      <c r="FP155" s="254" t="str">
        <f>IFERROR(IF(AND($FJ155="mas",'Classificação geral'!$I148=3),'Classificação geral'!AH148,""),"")</f>
        <v/>
      </c>
      <c r="FQ155" s="256" t="str">
        <f>IFERROR(RANK(FP155,FP:FP,0)+ COUNTIF(FP$12:$FP153,FP155),"")</f>
        <v/>
      </c>
      <c r="FR155" s="240"/>
      <c r="FS155" s="240"/>
      <c r="FT155" s="240"/>
      <c r="FU155" s="240"/>
      <c r="FV155" s="240"/>
      <c r="FW155" s="240"/>
      <c r="FX155" s="240"/>
      <c r="FY155" s="240"/>
      <c r="FZ155" s="240"/>
    </row>
    <row r="156" spans="1:182" ht="24.75" customHeight="1" x14ac:dyDescent="0.4">
      <c r="A156" s="21"/>
      <c r="B156" s="236"/>
      <c r="C156" s="235"/>
      <c r="D156" s="235"/>
      <c r="E156" s="235"/>
      <c r="F156" s="21"/>
      <c r="G156" s="21"/>
      <c r="H156" s="21"/>
      <c r="I156" s="21"/>
      <c r="J156" s="21"/>
      <c r="K156" s="21"/>
      <c r="L156" s="21"/>
      <c r="M156" s="21"/>
      <c r="N156" s="21"/>
      <c r="O156" s="21"/>
      <c r="P156" s="236"/>
      <c r="Q156" s="235"/>
      <c r="R156" s="235"/>
      <c r="S156" s="235"/>
      <c r="T156" s="21"/>
      <c r="U156" s="21"/>
      <c r="V156" s="21"/>
      <c r="W156" s="21"/>
      <c r="X156" s="21"/>
      <c r="Y156" s="21"/>
      <c r="Z156" s="21"/>
      <c r="AA156" s="21"/>
      <c r="AB156" s="21"/>
      <c r="AC156" s="21"/>
      <c r="AD156" s="21"/>
      <c r="AE156" s="235"/>
      <c r="AF156" s="235"/>
      <c r="AG156" s="236"/>
      <c r="AH156" s="21"/>
      <c r="AI156" s="21"/>
      <c r="AJ156" s="21"/>
      <c r="AK156" s="21"/>
      <c r="AL156" s="21"/>
      <c r="AM156" s="21"/>
      <c r="AN156" s="21"/>
      <c r="AO156" s="21"/>
      <c r="AP156" s="21"/>
      <c r="AQ156" s="21"/>
      <c r="AR156" s="21"/>
      <c r="AS156" s="235"/>
      <c r="AT156" s="235"/>
      <c r="AU156" s="236"/>
      <c r="AV156" s="21"/>
      <c r="AW156" s="21"/>
      <c r="AX156" s="21"/>
      <c r="AY156" s="21"/>
      <c r="AZ156" s="21"/>
      <c r="BA156" s="21"/>
      <c r="BB156" s="21"/>
      <c r="BC156" s="21"/>
      <c r="BD156" s="21"/>
      <c r="BE156" s="21"/>
      <c r="BF156" s="236"/>
      <c r="BG156" s="235"/>
      <c r="BH156" s="235"/>
      <c r="BI156" s="235"/>
      <c r="BJ156" s="21"/>
      <c r="BK156" s="21"/>
      <c r="BL156" s="21"/>
      <c r="BM156" s="21"/>
      <c r="BN156" s="21"/>
      <c r="BO156" s="21"/>
      <c r="BP156" s="21"/>
      <c r="BQ156" s="21"/>
      <c r="BR156" s="21"/>
      <c r="BS156" s="21"/>
      <c r="BT156" s="236"/>
      <c r="BU156" s="235"/>
      <c r="BV156" s="235"/>
      <c r="BW156" s="235"/>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54" t="str">
        <f>IFERROR(IF(AND('Classificação geral'!$H149="FEM",'Classificação geral'!$I149=1,'Classificação geral'!G149="Tapete"),'Classificação geral'!A149,""),"")</f>
        <v/>
      </c>
      <c r="CT156" s="254" t="str">
        <f>IFERROR(IF(AND('Classificação geral'!$H149="FEM",'Classificação geral'!$I149=1,'Classificação geral'!G149="Tapete"),'Classificação geral'!$B149,""),"")</f>
        <v/>
      </c>
      <c r="CU156" s="255" t="str">
        <f>IF($CT156='Classificação geral'!$B149,'Classificação geral'!$C149,"")</f>
        <v/>
      </c>
      <c r="CV156" s="255" t="str">
        <f>IF($CT156='Classificação geral'!$B149,'Classificação geral'!$D149,"")</f>
        <v/>
      </c>
      <c r="CW156" s="255" t="str">
        <f>IF($CT156='Classificação geral'!$B149,'Classificação geral'!$H149,"")</f>
        <v/>
      </c>
      <c r="CX156" s="255" t="str">
        <f>IF($CW156='Classificação geral'!$H149,'Classificação geral'!$I149,"")</f>
        <v/>
      </c>
      <c r="CY156" s="255" t="str">
        <f>IF($CX156='Classificação geral'!$I149,'Classificação geral'!$AA149,"")</f>
        <v/>
      </c>
      <c r="CZ156" s="255" t="str">
        <f>IF($CX156='Classificação geral'!$I149,'Classificação geral'!$AC149,"")</f>
        <v/>
      </c>
      <c r="DA156" s="255" t="str">
        <f>IF($CX156='Classificação geral'!$I149,'Classificação geral'!$AD149,"")</f>
        <v/>
      </c>
      <c r="DB156" s="255" t="str">
        <f>IF($CX156='Classificação geral'!$I149,'Classificação geral'!$M149,"")</f>
        <v/>
      </c>
      <c r="DC156" s="255" t="str">
        <f>IF($CX156='Classificação geral'!$I149,'Classificação geral'!$AH149,"")</f>
        <v/>
      </c>
      <c r="DD156" s="256" t="str">
        <f>IFERROR(RANK(DC156,DC:DC,0)+ COUNTIF($DC$12:DC155,DC156),"")</f>
        <v/>
      </c>
      <c r="DE156" s="230"/>
      <c r="DF156" s="254" t="str">
        <f>IFERROR(IF(AND('Classificação geral'!$H149="mas",'Classificação geral'!$I149=1,'Classificação geral'!$G149="Tapete"),'Classificação geral'!$A149,""),"")</f>
        <v/>
      </c>
      <c r="DG156" s="254" t="str">
        <f>IFERROR(IF(AND('Classificação geral'!$H149="mas",'Classificação geral'!$I149=1,'Classificação geral'!$G149="Tapete"),'Classificação geral'!$B149,""),"")</f>
        <v/>
      </c>
      <c r="DH156" s="255" t="str">
        <f>IF($DG156='Classificação geral'!$B149,'Classificação geral'!$C149,"")</f>
        <v/>
      </c>
      <c r="DI156" s="255" t="str">
        <f>IF($DG156='Classificação geral'!$B149,'Classificação geral'!$D149,"")</f>
        <v/>
      </c>
      <c r="DJ156" s="255" t="str">
        <f>IF($DG156='Classificação geral'!$B149,'Classificação geral'!$H149,"")</f>
        <v/>
      </c>
      <c r="DK156" s="254" t="str">
        <f>IFERROR(IF(AND($DJ156="mas",'Classificação geral'!$I149=1),'Classificação geral'!I149,""),"")</f>
        <v/>
      </c>
      <c r="DL156" s="254" t="str">
        <f>IFERROR(IF(AND($DJ156="mas",'Classificação geral'!$I149=1),'Classificação geral'!AA149,""),"")</f>
        <v/>
      </c>
      <c r="DM156" s="254" t="str">
        <f>IFERROR(IF(AND($DJ156="mas",'Classificação geral'!$I149=1),'Classificação geral'!AC149,""),"")</f>
        <v/>
      </c>
      <c r="DN156" s="254" t="str">
        <f>IFERROR(IF(AND($DJ156="mas",'Classificação geral'!$I149=1),'Classificação geral'!AD149,""),"")</f>
        <v/>
      </c>
      <c r="DO156" s="254" t="str">
        <f>IFERROR(IF(AND($DJ156="mas",'Classificação geral'!$I149=1),'Classificação geral'!M149,""),"")</f>
        <v/>
      </c>
      <c r="DP156" s="254" t="str">
        <f>IFERROR(IF(AND($DJ156="mas",'Classificação geral'!$I149=1),'Classificação geral'!AH149,""),"")</f>
        <v/>
      </c>
      <c r="DQ156" s="256" t="str">
        <f>IFERROR(RANK(DP156,DP:DP,0)+ COUNTIF($DP$12:DP155,DP156),"")</f>
        <v/>
      </c>
      <c r="DR156" s="230"/>
      <c r="DS156" s="254" t="str">
        <f>IFERROR(IF(AND('Classificação geral'!$H149="fem",'Classificação geral'!$I149=2,'Classificação geral'!$G149="Tapete"),'Classificação geral'!$A149,""),"")</f>
        <v/>
      </c>
      <c r="DT156" s="254" t="str">
        <f>IFERROR(IF(AND('Classificação geral'!$H149="fem",'Classificação geral'!$I149=2,'Classificação geral'!$G149="Tapete"),'Classificação geral'!$B149,""),"")</f>
        <v/>
      </c>
      <c r="DU156" s="255" t="str">
        <f>IF($DT156='Classificação geral'!$B149,'Classificação geral'!$C149,"")</f>
        <v/>
      </c>
      <c r="DV156" s="255" t="str">
        <f>IF($DT156='Classificação geral'!$B149,'Classificação geral'!$D149,"")</f>
        <v/>
      </c>
      <c r="DW156" s="255" t="str">
        <f>IF($DT156='Classificação geral'!$B149,'Classificação geral'!$H149,"")</f>
        <v/>
      </c>
      <c r="DX156" s="254" t="str">
        <f>IFERROR(IF(AND($DW156="fem",'Classificação geral'!$I149=2),'Classificação geral'!I149,""),"")</f>
        <v/>
      </c>
      <c r="DY156" s="254" t="str">
        <f>IFERROR(IF(AND($DW156="fem",'Classificação geral'!$I149=2),'Classificação geral'!AA149,""),"")</f>
        <v/>
      </c>
      <c r="DZ156" s="254" t="str">
        <f>IFERROR(IF(AND($DW156="fem",'Classificação geral'!$I149=2),'Classificação geral'!AC149,""),"")</f>
        <v/>
      </c>
      <c r="EA156" s="254" t="str">
        <f>IFERROR(IF(AND($DW156="fem",'Classificação geral'!$I149=2),'Classificação geral'!AD149,""),"")</f>
        <v/>
      </c>
      <c r="EB156" s="254" t="str">
        <f>IFERROR(IF(AND($DW156="fem",'Classificação geral'!$I149=2),'Classificação geral'!M149,""),"")</f>
        <v/>
      </c>
      <c r="EC156" s="254" t="str">
        <f>IFERROR(IF(AND($DW156="fem",'Classificação geral'!$I149=2),'Classificação geral'!AH149,""),"")</f>
        <v/>
      </c>
      <c r="ED156" s="256" t="str">
        <f>IFERROR(RANK(EC156,EC:EC,0)+ COUNTIF(EC$12:$EC154,EC156),"")</f>
        <v/>
      </c>
      <c r="EE156" s="244"/>
      <c r="EF156" s="254" t="str">
        <f>IFERROR(IF(AND('Classificação geral'!$H149="mas",'Classificação geral'!$I149=2,'Classificação geral'!$G149="Tapete"),'Classificação geral'!$A149,""),"")</f>
        <v/>
      </c>
      <c r="EG156" s="254" t="str">
        <f>IFERROR(IF(AND('Classificação geral'!$H149="mas",'Classificação geral'!$I149=2,'Classificação geral'!$G149="Tapete"),'Classificação geral'!$B149,""),"")</f>
        <v/>
      </c>
      <c r="EH156" s="255" t="str">
        <f>IF($EG156='Classificação geral'!$B149,'Classificação geral'!$C149,"")</f>
        <v/>
      </c>
      <c r="EI156" s="255" t="str">
        <f>IF($EG156='Classificação geral'!$B149,'Classificação geral'!$D149,"")</f>
        <v/>
      </c>
      <c r="EJ156" s="255" t="str">
        <f>IF($EG156='Classificação geral'!$B149,'Classificação geral'!$H149,"")</f>
        <v/>
      </c>
      <c r="EK156" s="254" t="str">
        <f>IFERROR(IF(AND($EJ156="mas",'Classificação geral'!$I149=2),'Classificação geral'!I149,""),"")</f>
        <v/>
      </c>
      <c r="EL156" s="254" t="str">
        <f>IFERROR(IF(AND($EJ156="mas",'Classificação geral'!$I149=2),'Classificação geral'!AA149,""),"")</f>
        <v/>
      </c>
      <c r="EM156" s="254" t="str">
        <f>IFERROR(IF(AND($EJ156="mas",'Classificação geral'!$I149=2),'Classificação geral'!AC149,""),"")</f>
        <v/>
      </c>
      <c r="EN156" s="254" t="str">
        <f>IFERROR(IF(AND($EJ156="mas",'Classificação geral'!$I149=2),'Classificação geral'!AD149,""),"")</f>
        <v/>
      </c>
      <c r="EO156" s="254" t="str">
        <f>IFERROR(IF(AND($EJ156="mas",'Classificação geral'!$I149=2),'Classificação geral'!M149,""),"")</f>
        <v/>
      </c>
      <c r="EP156" s="254" t="str">
        <f>IFERROR(IF(AND($EJ156="mas",'Classificação geral'!$I149=2),'Classificação geral'!AH149,""),"")</f>
        <v/>
      </c>
      <c r="EQ156" s="256" t="str">
        <f>IFERROR(RANK(EP156,EP:EP,0)+ COUNTIF($EP$12:EP$12,EP156),"")</f>
        <v/>
      </c>
      <c r="ER156" s="244"/>
      <c r="ES156" s="254" t="str">
        <f>IFERROR(IF(AND('Classificação geral'!$H149="fem",'Classificação geral'!$I149=3,'Classificação geral'!$G149="Tapete"),'Classificação geral'!$A149,""),"")</f>
        <v/>
      </c>
      <c r="ET156" s="254" t="str">
        <f>IFERROR(IF(AND('Classificação geral'!$H149="fem",'Classificação geral'!$I149=3,'Classificação geral'!$G149="Tapete"),'Classificação geral'!$B149,""),"")</f>
        <v/>
      </c>
      <c r="EU156" s="255" t="str">
        <f>IF($ET156='Classificação geral'!$B149,'Classificação geral'!$C149,"")</f>
        <v/>
      </c>
      <c r="EV156" s="255" t="str">
        <f>IF($ET156='Classificação geral'!$B149,'Classificação geral'!$D149,"")</f>
        <v/>
      </c>
      <c r="EW156" s="255" t="str">
        <f>IF($ET156='Classificação geral'!$B149,'Classificação geral'!$H149,"")</f>
        <v/>
      </c>
      <c r="EX156" s="255" t="str">
        <f>IF($EW156='Classificação geral'!$H149,'Classificação geral'!$I149,"")</f>
        <v/>
      </c>
      <c r="EY156" s="255" t="str">
        <f>IF($EX156='Classificação geral'!$I149,'Classificação geral'!$AA149,"")</f>
        <v/>
      </c>
      <c r="EZ156" s="255" t="str">
        <f>IF($EX156='Classificação geral'!$I149,'Classificação geral'!$AC149,"")</f>
        <v/>
      </c>
      <c r="FA156" s="255" t="str">
        <f>IF($EX156='Classificação geral'!$I149,'Classificação geral'!$AD149,"")</f>
        <v/>
      </c>
      <c r="FB156" s="255" t="str">
        <f>IF($EX156='Classificação geral'!$I149,'Classificação geral'!$M149,"")</f>
        <v/>
      </c>
      <c r="FC156" s="255" t="str">
        <f>IF($EX156='Classificação geral'!$I149,'Classificação geral'!$AH149,"")</f>
        <v/>
      </c>
      <c r="FD156" s="256" t="str">
        <f>IFERROR(RANK(FC156,FC:FC,0)+ COUNTIF($FC$12:FC154,FC156),"")</f>
        <v/>
      </c>
      <c r="FE156" s="244"/>
      <c r="FF156" s="254" t="str">
        <f>IFERROR(IF(AND('Classificação geral'!$H149="mas",'Classificação geral'!$I149=3,'Classificação geral'!$G149="Tapete"),'Classificação geral'!$A149,""),"")</f>
        <v/>
      </c>
      <c r="FG156" s="254" t="str">
        <f>IFERROR(IF(AND('Classificação geral'!$H149="mas",'Classificação geral'!$I149=3,'Classificação geral'!$G149="Tapete"),'Classificação geral'!$B149,""),"")</f>
        <v/>
      </c>
      <c r="FH156" s="255" t="str">
        <f>IF($FG156='Classificação geral'!$B149,'Classificação geral'!$C149,"")</f>
        <v/>
      </c>
      <c r="FI156" s="255" t="str">
        <f>IF($FG156='Classificação geral'!$B149,'Classificação geral'!$D149,"")</f>
        <v/>
      </c>
      <c r="FJ156" s="255" t="str">
        <f>IF($FG156='Classificação geral'!$B149,'Classificação geral'!$H149,"")</f>
        <v/>
      </c>
      <c r="FK156" s="254" t="str">
        <f>IFERROR(IF(AND($FJ156="mas",'Classificação geral'!$I149=3),'Classificação geral'!I149,""),"")</f>
        <v/>
      </c>
      <c r="FL156" s="254" t="str">
        <f>IFERROR(IF(AND($FJ156="mas",'Classificação geral'!$I149=3),'Classificação geral'!AA149,""),"")</f>
        <v/>
      </c>
      <c r="FM156" s="254" t="str">
        <f>IFERROR(IF(AND($FJ156="mas",'Classificação geral'!$I149=3),'Classificação geral'!AC149,""),"")</f>
        <v/>
      </c>
      <c r="FN156" s="254" t="str">
        <f>IFERROR(IF(AND($FJ156="mas",'Classificação geral'!$I149=3),'Classificação geral'!AD149,""),"")</f>
        <v/>
      </c>
      <c r="FO156" s="254" t="str">
        <f>IFERROR(IF(AND($FJ156="mas",'Classificação geral'!$I149=3),'Classificação geral'!M149,""),"")</f>
        <v/>
      </c>
      <c r="FP156" s="254" t="str">
        <f>IFERROR(IF(AND($FJ156="mas",'Classificação geral'!$I149=3),'Classificação geral'!AH149,""),"")</f>
        <v/>
      </c>
      <c r="FQ156" s="256" t="str">
        <f>IFERROR(RANK(FP156,FP:FP,0)+ COUNTIF(FP$12:$FP154,FP156),"")</f>
        <v/>
      </c>
      <c r="FR156" s="240"/>
      <c r="FS156" s="240"/>
      <c r="FT156" s="240"/>
      <c r="FU156" s="240"/>
      <c r="FV156" s="240"/>
      <c r="FW156" s="240"/>
      <c r="FX156" s="240"/>
      <c r="FY156" s="240"/>
      <c r="FZ156" s="240"/>
    </row>
    <row r="157" spans="1:182" ht="24.75" customHeight="1" x14ac:dyDescent="0.4">
      <c r="A157" s="21"/>
      <c r="B157" s="236"/>
      <c r="C157" s="235"/>
      <c r="D157" s="235"/>
      <c r="E157" s="235"/>
      <c r="F157" s="21"/>
      <c r="G157" s="21"/>
      <c r="H157" s="21"/>
      <c r="I157" s="21"/>
      <c r="J157" s="21"/>
      <c r="K157" s="21"/>
      <c r="L157" s="21"/>
      <c r="M157" s="21"/>
      <c r="N157" s="21"/>
      <c r="O157" s="21"/>
      <c r="P157" s="236"/>
      <c r="Q157" s="235"/>
      <c r="R157" s="235"/>
      <c r="S157" s="235"/>
      <c r="T157" s="21"/>
      <c r="U157" s="21"/>
      <c r="V157" s="21"/>
      <c r="W157" s="21"/>
      <c r="X157" s="21"/>
      <c r="Y157" s="21"/>
      <c r="Z157" s="21"/>
      <c r="AA157" s="21"/>
      <c r="AB157" s="21"/>
      <c r="AC157" s="21"/>
      <c r="AD157" s="21"/>
      <c r="AE157" s="235"/>
      <c r="AF157" s="235"/>
      <c r="AG157" s="236"/>
      <c r="AH157" s="21"/>
      <c r="AI157" s="21"/>
      <c r="AJ157" s="21"/>
      <c r="AK157" s="21"/>
      <c r="AL157" s="21"/>
      <c r="AM157" s="21"/>
      <c r="AN157" s="21"/>
      <c r="AO157" s="21"/>
      <c r="AP157" s="21"/>
      <c r="AQ157" s="21"/>
      <c r="AR157" s="21"/>
      <c r="AS157" s="235"/>
      <c r="AT157" s="235"/>
      <c r="AU157" s="236"/>
      <c r="AV157" s="21"/>
      <c r="AW157" s="21"/>
      <c r="AX157" s="21"/>
      <c r="AY157" s="21"/>
      <c r="AZ157" s="21"/>
      <c r="BA157" s="21"/>
      <c r="BB157" s="21"/>
      <c r="BC157" s="21"/>
      <c r="BD157" s="21"/>
      <c r="BE157" s="21"/>
      <c r="BF157" s="236"/>
      <c r="BG157" s="235"/>
      <c r="BH157" s="235"/>
      <c r="BI157" s="235"/>
      <c r="BJ157" s="21"/>
      <c r="BK157" s="21"/>
      <c r="BL157" s="21"/>
      <c r="BM157" s="21"/>
      <c r="BN157" s="21"/>
      <c r="BO157" s="21"/>
      <c r="BP157" s="21"/>
      <c r="BQ157" s="21"/>
      <c r="BR157" s="21"/>
      <c r="BS157" s="21"/>
      <c r="BT157" s="236"/>
      <c r="BU157" s="235"/>
      <c r="BV157" s="235"/>
      <c r="BW157" s="235"/>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54" t="str">
        <f>IFERROR(IF(AND('Classificação geral'!$H150="FEM",'Classificação geral'!$I150=1,'Classificação geral'!G150="Tapete"),'Classificação geral'!A150,""),"")</f>
        <v/>
      </c>
      <c r="CT157" s="254" t="str">
        <f>IFERROR(IF(AND('Classificação geral'!$H150="FEM",'Classificação geral'!$I150=1,'Classificação geral'!G150="Tapete"),'Classificação geral'!$B150,""),"")</f>
        <v/>
      </c>
      <c r="CU157" s="255" t="str">
        <f>IF($CT157='Classificação geral'!$B150,'Classificação geral'!$C150,"")</f>
        <v/>
      </c>
      <c r="CV157" s="255" t="str">
        <f>IF($CT157='Classificação geral'!$B150,'Classificação geral'!$D150,"")</f>
        <v/>
      </c>
      <c r="CW157" s="255" t="str">
        <f>IF($CT157='Classificação geral'!$B150,'Classificação geral'!$H150,"")</f>
        <v/>
      </c>
      <c r="CX157" s="255" t="str">
        <f>IF($CW157='Classificação geral'!$H150,'Classificação geral'!$I150,"")</f>
        <v/>
      </c>
      <c r="CY157" s="255" t="str">
        <f>IF($CX157='Classificação geral'!$I150,'Classificação geral'!$AA150,"")</f>
        <v/>
      </c>
      <c r="CZ157" s="255" t="str">
        <f>IF($CX157='Classificação geral'!$I150,'Classificação geral'!$AC150,"")</f>
        <v/>
      </c>
      <c r="DA157" s="255" t="str">
        <f>IF($CX157='Classificação geral'!$I150,'Classificação geral'!$AD150,"")</f>
        <v/>
      </c>
      <c r="DB157" s="255" t="str">
        <f>IF($CX157='Classificação geral'!$I150,'Classificação geral'!$M150,"")</f>
        <v/>
      </c>
      <c r="DC157" s="255" t="str">
        <f>IF($CX157='Classificação geral'!$I150,'Classificação geral'!$AH150,"")</f>
        <v/>
      </c>
      <c r="DD157" s="256" t="str">
        <f>IFERROR(RANK(DC157,DC:DC,0)+ COUNTIF($DC$12:DC156,DC157),"")</f>
        <v/>
      </c>
      <c r="DE157" s="230"/>
      <c r="DF157" s="254" t="str">
        <f>IFERROR(IF(AND('Classificação geral'!$H150="mas",'Classificação geral'!$I150=1,'Classificação geral'!$G150="Tapete"),'Classificação geral'!$A150,""),"")</f>
        <v/>
      </c>
      <c r="DG157" s="254" t="str">
        <f>IFERROR(IF(AND('Classificação geral'!$H150="mas",'Classificação geral'!$I150=1,'Classificação geral'!$G150="Tapete"),'Classificação geral'!$B150,""),"")</f>
        <v/>
      </c>
      <c r="DH157" s="255" t="str">
        <f>IF($DG157='Classificação geral'!$B150,'Classificação geral'!$C150,"")</f>
        <v/>
      </c>
      <c r="DI157" s="255" t="str">
        <f>IF($DG157='Classificação geral'!$B150,'Classificação geral'!$D150,"")</f>
        <v/>
      </c>
      <c r="DJ157" s="255" t="str">
        <f>IF($DG157='Classificação geral'!$B150,'Classificação geral'!$H150,"")</f>
        <v/>
      </c>
      <c r="DK157" s="254" t="str">
        <f>IFERROR(IF(AND($DJ157="mas",'Classificação geral'!$I150=1),'Classificação geral'!I150,""),"")</f>
        <v/>
      </c>
      <c r="DL157" s="254" t="str">
        <f>IFERROR(IF(AND($DJ157="mas",'Classificação geral'!$I150=1),'Classificação geral'!AA150,""),"")</f>
        <v/>
      </c>
      <c r="DM157" s="254" t="str">
        <f>IFERROR(IF(AND($DJ157="mas",'Classificação geral'!$I150=1),'Classificação geral'!AC150,""),"")</f>
        <v/>
      </c>
      <c r="DN157" s="254" t="str">
        <f>IFERROR(IF(AND($DJ157="mas",'Classificação geral'!$I150=1),'Classificação geral'!AD150,""),"")</f>
        <v/>
      </c>
      <c r="DO157" s="254" t="str">
        <f>IFERROR(IF(AND($DJ157="mas",'Classificação geral'!$I150=1),'Classificação geral'!M150,""),"")</f>
        <v/>
      </c>
      <c r="DP157" s="254" t="str">
        <f>IFERROR(IF(AND($DJ157="mas",'Classificação geral'!$I150=1),'Classificação geral'!AH150,""),"")</f>
        <v/>
      </c>
      <c r="DQ157" s="256" t="str">
        <f>IFERROR(RANK(DP157,DP:DP,0)+ COUNTIF($DP$12:DP156,DP157),"")</f>
        <v/>
      </c>
      <c r="DR157" s="230"/>
      <c r="DS157" s="254" t="str">
        <f>IFERROR(IF(AND('Classificação geral'!$H150="fem",'Classificação geral'!$I150=2,'Classificação geral'!$G150="Tapete"),'Classificação geral'!$A150,""),"")</f>
        <v/>
      </c>
      <c r="DT157" s="254" t="str">
        <f>IFERROR(IF(AND('Classificação geral'!$H150="fem",'Classificação geral'!$I150=2,'Classificação geral'!$G150="Tapete"),'Classificação geral'!$B150,""),"")</f>
        <v/>
      </c>
      <c r="DU157" s="255" t="str">
        <f>IF($DT157='Classificação geral'!$B150,'Classificação geral'!$C150,"")</f>
        <v/>
      </c>
      <c r="DV157" s="255" t="str">
        <f>IF($DT157='Classificação geral'!$B150,'Classificação geral'!$D150,"")</f>
        <v/>
      </c>
      <c r="DW157" s="255" t="str">
        <f>IF($DT157='Classificação geral'!$B150,'Classificação geral'!$H150,"")</f>
        <v/>
      </c>
      <c r="DX157" s="254" t="str">
        <f>IFERROR(IF(AND($DW157="fem",'Classificação geral'!$I150=2),'Classificação geral'!I150,""),"")</f>
        <v/>
      </c>
      <c r="DY157" s="254" t="str">
        <f>IFERROR(IF(AND($DW157="fem",'Classificação geral'!$I150=2),'Classificação geral'!AA150,""),"")</f>
        <v/>
      </c>
      <c r="DZ157" s="254" t="str">
        <f>IFERROR(IF(AND($DW157="fem",'Classificação geral'!$I150=2),'Classificação geral'!AC150,""),"")</f>
        <v/>
      </c>
      <c r="EA157" s="254" t="str">
        <f>IFERROR(IF(AND($DW157="fem",'Classificação geral'!$I150=2),'Classificação geral'!AD150,""),"")</f>
        <v/>
      </c>
      <c r="EB157" s="254" t="str">
        <f>IFERROR(IF(AND($DW157="fem",'Classificação geral'!$I150=2),'Classificação geral'!M150,""),"")</f>
        <v/>
      </c>
      <c r="EC157" s="254" t="str">
        <f>IFERROR(IF(AND($DW157="fem",'Classificação geral'!$I150=2),'Classificação geral'!AH150,""),"")</f>
        <v/>
      </c>
      <c r="ED157" s="256" t="str">
        <f>IFERROR(RANK(EC157,EC:EC,0)+ COUNTIF(EC$12:$EC155,EC157),"")</f>
        <v/>
      </c>
      <c r="EE157" s="244"/>
      <c r="EF157" s="254" t="str">
        <f>IFERROR(IF(AND('Classificação geral'!$H150="mas",'Classificação geral'!$I150=2,'Classificação geral'!$G150="Tapete"),'Classificação geral'!$A150,""),"")</f>
        <v/>
      </c>
      <c r="EG157" s="254" t="str">
        <f>IFERROR(IF(AND('Classificação geral'!$H150="mas",'Classificação geral'!$I150=2,'Classificação geral'!$G150="Tapete"),'Classificação geral'!$B150,""),"")</f>
        <v/>
      </c>
      <c r="EH157" s="255" t="str">
        <f>IF($EG157='Classificação geral'!$B150,'Classificação geral'!$C150,"")</f>
        <v/>
      </c>
      <c r="EI157" s="255" t="str">
        <f>IF($EG157='Classificação geral'!$B150,'Classificação geral'!$D150,"")</f>
        <v/>
      </c>
      <c r="EJ157" s="255" t="str">
        <f>IF($EG157='Classificação geral'!$B150,'Classificação geral'!$H150,"")</f>
        <v/>
      </c>
      <c r="EK157" s="254" t="str">
        <f>IFERROR(IF(AND($EJ157="mas",'Classificação geral'!$I150=2),'Classificação geral'!I150,""),"")</f>
        <v/>
      </c>
      <c r="EL157" s="254" t="str">
        <f>IFERROR(IF(AND($EJ157="mas",'Classificação geral'!$I150=2),'Classificação geral'!AA150,""),"")</f>
        <v/>
      </c>
      <c r="EM157" s="254" t="str">
        <f>IFERROR(IF(AND($EJ157="mas",'Classificação geral'!$I150=2),'Classificação geral'!AC150,""),"")</f>
        <v/>
      </c>
      <c r="EN157" s="254" t="str">
        <f>IFERROR(IF(AND($EJ157="mas",'Classificação geral'!$I150=2),'Classificação geral'!AD150,""),"")</f>
        <v/>
      </c>
      <c r="EO157" s="254" t="str">
        <f>IFERROR(IF(AND($EJ157="mas",'Classificação geral'!$I150=2),'Classificação geral'!M150,""),"")</f>
        <v/>
      </c>
      <c r="EP157" s="254" t="str">
        <f>IFERROR(IF(AND($EJ157="mas",'Classificação geral'!$I150=2),'Classificação geral'!AH150,""),"")</f>
        <v/>
      </c>
      <c r="EQ157" s="256" t="str">
        <f>IFERROR(RANK(EP157,EP:EP,0)+ COUNTIF($EP$12:EP$12,EP157),"")</f>
        <v/>
      </c>
      <c r="ER157" s="244"/>
      <c r="ES157" s="254" t="str">
        <f>IFERROR(IF(AND('Classificação geral'!$H150="fem",'Classificação geral'!$I150=3,'Classificação geral'!$G150="Tapete"),'Classificação geral'!$A150,""),"")</f>
        <v/>
      </c>
      <c r="ET157" s="254" t="str">
        <f>IFERROR(IF(AND('Classificação geral'!$H150="fem",'Classificação geral'!$I150=3,'Classificação geral'!$G150="Tapete"),'Classificação geral'!$B150,""),"")</f>
        <v/>
      </c>
      <c r="EU157" s="255" t="str">
        <f>IF($ET157='Classificação geral'!$B150,'Classificação geral'!$C150,"")</f>
        <v/>
      </c>
      <c r="EV157" s="255" t="str">
        <f>IF($ET157='Classificação geral'!$B150,'Classificação geral'!$D150,"")</f>
        <v/>
      </c>
      <c r="EW157" s="255" t="str">
        <f>IF($ET157='Classificação geral'!$B150,'Classificação geral'!$H150,"")</f>
        <v/>
      </c>
      <c r="EX157" s="255" t="str">
        <f>IF($EW157='Classificação geral'!$H150,'Classificação geral'!$I150,"")</f>
        <v/>
      </c>
      <c r="EY157" s="255" t="str">
        <f>IF($EX157='Classificação geral'!$I150,'Classificação geral'!$AA150,"")</f>
        <v/>
      </c>
      <c r="EZ157" s="255" t="str">
        <f>IF($EX157='Classificação geral'!$I150,'Classificação geral'!$AC150,"")</f>
        <v/>
      </c>
      <c r="FA157" s="255" t="str">
        <f>IF($EX157='Classificação geral'!$I150,'Classificação geral'!$AD150,"")</f>
        <v/>
      </c>
      <c r="FB157" s="255" t="str">
        <f>IF($EX157='Classificação geral'!$I150,'Classificação geral'!$M150,"")</f>
        <v/>
      </c>
      <c r="FC157" s="255" t="str">
        <f>IF($EX157='Classificação geral'!$I150,'Classificação geral'!$AH150,"")</f>
        <v/>
      </c>
      <c r="FD157" s="256" t="str">
        <f>IFERROR(RANK(FC157,FC:FC,0)+ COUNTIF($FC$12:FC155,FC157),"")</f>
        <v/>
      </c>
      <c r="FE157" s="244"/>
      <c r="FF157" s="254" t="str">
        <f>IFERROR(IF(AND('Classificação geral'!$H150="mas",'Classificação geral'!$I150=3,'Classificação geral'!$G150="Tapete"),'Classificação geral'!$A150,""),"")</f>
        <v/>
      </c>
      <c r="FG157" s="254" t="str">
        <f>IFERROR(IF(AND('Classificação geral'!$H150="mas",'Classificação geral'!$I150=3,'Classificação geral'!$G150="Tapete"),'Classificação geral'!$B150,""),"")</f>
        <v/>
      </c>
      <c r="FH157" s="255" t="str">
        <f>IF($FG157='Classificação geral'!$B150,'Classificação geral'!$C150,"")</f>
        <v/>
      </c>
      <c r="FI157" s="255" t="str">
        <f>IF($FG157='Classificação geral'!$B150,'Classificação geral'!$D150,"")</f>
        <v/>
      </c>
      <c r="FJ157" s="255" t="str">
        <f>IF($FG157='Classificação geral'!$B150,'Classificação geral'!$H150,"")</f>
        <v/>
      </c>
      <c r="FK157" s="254" t="str">
        <f>IFERROR(IF(AND($FJ157="mas",'Classificação geral'!$I150=3),'Classificação geral'!I150,""),"")</f>
        <v/>
      </c>
      <c r="FL157" s="254" t="str">
        <f>IFERROR(IF(AND($FJ157="mas",'Classificação geral'!$I150=3),'Classificação geral'!AA150,""),"")</f>
        <v/>
      </c>
      <c r="FM157" s="254" t="str">
        <f>IFERROR(IF(AND($FJ157="mas",'Classificação geral'!$I150=3),'Classificação geral'!AC150,""),"")</f>
        <v/>
      </c>
      <c r="FN157" s="254" t="str">
        <f>IFERROR(IF(AND($FJ157="mas",'Classificação geral'!$I150=3),'Classificação geral'!AD150,""),"")</f>
        <v/>
      </c>
      <c r="FO157" s="254" t="str">
        <f>IFERROR(IF(AND($FJ157="mas",'Classificação geral'!$I150=3),'Classificação geral'!M150,""),"")</f>
        <v/>
      </c>
      <c r="FP157" s="254" t="str">
        <f>IFERROR(IF(AND($FJ157="mas",'Classificação geral'!$I150=3),'Classificação geral'!AH150,""),"")</f>
        <v/>
      </c>
      <c r="FQ157" s="256" t="str">
        <f>IFERROR(RANK(FP157,FP:FP,0)+ COUNTIF(FP$12:$FP155,FP157),"")</f>
        <v/>
      </c>
      <c r="FR157" s="240"/>
      <c r="FS157" s="240"/>
      <c r="FT157" s="240"/>
      <c r="FU157" s="240"/>
      <c r="FV157" s="240"/>
      <c r="FW157" s="240"/>
      <c r="FX157" s="240"/>
      <c r="FY157" s="240"/>
      <c r="FZ157" s="240"/>
    </row>
    <row r="158" spans="1:182" ht="24.75" customHeight="1" x14ac:dyDescent="0.4">
      <c r="A158" s="21"/>
      <c r="B158" s="236"/>
      <c r="C158" s="235"/>
      <c r="D158" s="235"/>
      <c r="E158" s="235"/>
      <c r="F158" s="21"/>
      <c r="G158" s="21"/>
      <c r="H158" s="21"/>
      <c r="I158" s="21"/>
      <c r="J158" s="21"/>
      <c r="K158" s="21"/>
      <c r="L158" s="21"/>
      <c r="M158" s="21"/>
      <c r="N158" s="21"/>
      <c r="O158" s="21"/>
      <c r="P158" s="236"/>
      <c r="Q158" s="235"/>
      <c r="R158" s="235"/>
      <c r="S158" s="235"/>
      <c r="T158" s="21"/>
      <c r="U158" s="21"/>
      <c r="V158" s="21"/>
      <c r="W158" s="21"/>
      <c r="X158" s="21"/>
      <c r="Y158" s="21"/>
      <c r="Z158" s="21"/>
      <c r="AA158" s="21"/>
      <c r="AB158" s="21"/>
      <c r="AC158" s="21"/>
      <c r="AD158" s="21"/>
      <c r="AE158" s="235"/>
      <c r="AF158" s="235"/>
      <c r="AG158" s="236"/>
      <c r="AH158" s="21"/>
      <c r="AI158" s="21"/>
      <c r="AJ158" s="21"/>
      <c r="AK158" s="21"/>
      <c r="AL158" s="21"/>
      <c r="AM158" s="21"/>
      <c r="AN158" s="21"/>
      <c r="AO158" s="21"/>
      <c r="AP158" s="21"/>
      <c r="AQ158" s="21"/>
      <c r="AR158" s="21"/>
      <c r="AS158" s="235"/>
      <c r="AT158" s="235"/>
      <c r="AU158" s="236"/>
      <c r="AV158" s="21"/>
      <c r="AW158" s="21"/>
      <c r="AX158" s="21"/>
      <c r="AY158" s="21"/>
      <c r="AZ158" s="21"/>
      <c r="BA158" s="21"/>
      <c r="BB158" s="21"/>
      <c r="BC158" s="21"/>
      <c r="BD158" s="21"/>
      <c r="BE158" s="21"/>
      <c r="BF158" s="236"/>
      <c r="BG158" s="235"/>
      <c r="BH158" s="235"/>
      <c r="BI158" s="235"/>
      <c r="BJ158" s="21"/>
      <c r="BK158" s="21"/>
      <c r="BL158" s="21"/>
      <c r="BM158" s="21"/>
      <c r="BN158" s="21"/>
      <c r="BO158" s="21"/>
      <c r="BP158" s="21"/>
      <c r="BQ158" s="21"/>
      <c r="BR158" s="21"/>
      <c r="BS158" s="21"/>
      <c r="BT158" s="236"/>
      <c r="BU158" s="235"/>
      <c r="BV158" s="235"/>
      <c r="BW158" s="235"/>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54" t="str">
        <f>IFERROR(IF(AND('Classificação geral'!$H151="FEM",'Classificação geral'!$I151=1,'Classificação geral'!G151="Tapete"),'Classificação geral'!A151,""),"")</f>
        <v/>
      </c>
      <c r="CT158" s="254" t="str">
        <f>IFERROR(IF(AND('Classificação geral'!$H151="FEM",'Classificação geral'!$I151=1,'Classificação geral'!G151="Tapete"),'Classificação geral'!$B151,""),"")</f>
        <v/>
      </c>
      <c r="CU158" s="255" t="str">
        <f>IF($CT158='Classificação geral'!$B151,'Classificação geral'!$C151,"")</f>
        <v/>
      </c>
      <c r="CV158" s="255" t="str">
        <f>IF($CT158='Classificação geral'!$B151,'Classificação geral'!$D151,"")</f>
        <v/>
      </c>
      <c r="CW158" s="255" t="str">
        <f>IF($CT158='Classificação geral'!$B151,'Classificação geral'!$H151,"")</f>
        <v/>
      </c>
      <c r="CX158" s="255" t="str">
        <f>IF($CW158='Classificação geral'!$H151,'Classificação geral'!$I151,"")</f>
        <v/>
      </c>
      <c r="CY158" s="255" t="str">
        <f>IF($CX158='Classificação geral'!$I151,'Classificação geral'!$AA151,"")</f>
        <v/>
      </c>
      <c r="CZ158" s="255" t="str">
        <f>IF($CX158='Classificação geral'!$I151,'Classificação geral'!$AC151,"")</f>
        <v/>
      </c>
      <c r="DA158" s="255" t="str">
        <f>IF($CX158='Classificação geral'!$I151,'Classificação geral'!$AD151,"")</f>
        <v/>
      </c>
      <c r="DB158" s="255" t="str">
        <f>IF($CX158='Classificação geral'!$I151,'Classificação geral'!$M151,"")</f>
        <v/>
      </c>
      <c r="DC158" s="255" t="str">
        <f>IF($CX158='Classificação geral'!$I151,'Classificação geral'!$AH151,"")</f>
        <v/>
      </c>
      <c r="DD158" s="256" t="str">
        <f>IFERROR(RANK(DC158,DC:DC,0)+ COUNTIF($DC$12:DC157,DC158),"")</f>
        <v/>
      </c>
      <c r="DE158" s="230"/>
      <c r="DF158" s="254" t="str">
        <f>IFERROR(IF(AND('Classificação geral'!$H151="mas",'Classificação geral'!$I151=1,'Classificação geral'!$G151="Tapete"),'Classificação geral'!$A151,""),"")</f>
        <v/>
      </c>
      <c r="DG158" s="254" t="str">
        <f>IFERROR(IF(AND('Classificação geral'!$H151="mas",'Classificação geral'!$I151=1,'Classificação geral'!$G151="Tapete"),'Classificação geral'!$B151,""),"")</f>
        <v/>
      </c>
      <c r="DH158" s="255" t="str">
        <f>IF($DG158='Classificação geral'!$B151,'Classificação geral'!$C151,"")</f>
        <v/>
      </c>
      <c r="DI158" s="255" t="str">
        <f>IF($DG158='Classificação geral'!$B151,'Classificação geral'!$D151,"")</f>
        <v/>
      </c>
      <c r="DJ158" s="255" t="str">
        <f>IF($DG158='Classificação geral'!$B151,'Classificação geral'!$H151,"")</f>
        <v/>
      </c>
      <c r="DK158" s="254" t="str">
        <f>IFERROR(IF(AND($DJ158="mas",'Classificação geral'!$I151=1),'Classificação geral'!I151,""),"")</f>
        <v/>
      </c>
      <c r="DL158" s="254" t="str">
        <f>IFERROR(IF(AND($DJ158="mas",'Classificação geral'!$I151=1),'Classificação geral'!AA151,""),"")</f>
        <v/>
      </c>
      <c r="DM158" s="254" t="str">
        <f>IFERROR(IF(AND($DJ158="mas",'Classificação geral'!$I151=1),'Classificação geral'!AC151,""),"")</f>
        <v/>
      </c>
      <c r="DN158" s="254" t="str">
        <f>IFERROR(IF(AND($DJ158="mas",'Classificação geral'!$I151=1),'Classificação geral'!AD151,""),"")</f>
        <v/>
      </c>
      <c r="DO158" s="254" t="str">
        <f>IFERROR(IF(AND($DJ158="mas",'Classificação geral'!$I151=1),'Classificação geral'!M151,""),"")</f>
        <v/>
      </c>
      <c r="DP158" s="254" t="str">
        <f>IFERROR(IF(AND($DJ158="mas",'Classificação geral'!$I151=1),'Classificação geral'!AH151,""),"")</f>
        <v/>
      </c>
      <c r="DQ158" s="256" t="str">
        <f>IFERROR(RANK(DP158,DP:DP,0)+ COUNTIF($DP$12:DP157,DP158),"")</f>
        <v/>
      </c>
      <c r="DR158" s="230"/>
      <c r="DS158" s="254" t="str">
        <f>IFERROR(IF(AND('Classificação geral'!$H151="fem",'Classificação geral'!$I151=2,'Classificação geral'!$G151="Tapete"),'Classificação geral'!$A151,""),"")</f>
        <v/>
      </c>
      <c r="DT158" s="254" t="str">
        <f>IFERROR(IF(AND('Classificação geral'!$H151="fem",'Classificação geral'!$I151=2,'Classificação geral'!$G151="Tapete"),'Classificação geral'!$B151,""),"")</f>
        <v/>
      </c>
      <c r="DU158" s="255" t="str">
        <f>IF($DT158='Classificação geral'!$B151,'Classificação geral'!$C151,"")</f>
        <v/>
      </c>
      <c r="DV158" s="255" t="str">
        <f>IF($DT158='Classificação geral'!$B151,'Classificação geral'!$D151,"")</f>
        <v/>
      </c>
      <c r="DW158" s="255" t="str">
        <f>IF($DT158='Classificação geral'!$B151,'Classificação geral'!$H151,"")</f>
        <v/>
      </c>
      <c r="DX158" s="254" t="str">
        <f>IFERROR(IF(AND($DW158="fem",'Classificação geral'!$I151=2),'Classificação geral'!I151,""),"")</f>
        <v/>
      </c>
      <c r="DY158" s="254" t="str">
        <f>IFERROR(IF(AND($DW158="fem",'Classificação geral'!$I151=2),'Classificação geral'!AA151,""),"")</f>
        <v/>
      </c>
      <c r="DZ158" s="254" t="str">
        <f>IFERROR(IF(AND($DW158="fem",'Classificação geral'!$I151=2),'Classificação geral'!AC151,""),"")</f>
        <v/>
      </c>
      <c r="EA158" s="254" t="str">
        <f>IFERROR(IF(AND($DW158="fem",'Classificação geral'!$I151=2),'Classificação geral'!AD151,""),"")</f>
        <v/>
      </c>
      <c r="EB158" s="254" t="str">
        <f>IFERROR(IF(AND($DW158="fem",'Classificação geral'!$I151=2),'Classificação geral'!M151,""),"")</f>
        <v/>
      </c>
      <c r="EC158" s="254" t="str">
        <f>IFERROR(IF(AND($DW158="fem",'Classificação geral'!$I151=2),'Classificação geral'!AH151,""),"")</f>
        <v/>
      </c>
      <c r="ED158" s="256" t="str">
        <f>IFERROR(RANK(EC158,EC:EC,0)+ COUNTIF(EC$12:$EC156,EC158),"")</f>
        <v/>
      </c>
      <c r="EE158" s="244"/>
      <c r="EF158" s="254" t="str">
        <f>IFERROR(IF(AND('Classificação geral'!$H151="mas",'Classificação geral'!$I151=2,'Classificação geral'!$G151="Tapete"),'Classificação geral'!$A151,""),"")</f>
        <v/>
      </c>
      <c r="EG158" s="254" t="str">
        <f>IFERROR(IF(AND('Classificação geral'!$H151="mas",'Classificação geral'!$I151=2,'Classificação geral'!$G151="Tapete"),'Classificação geral'!$B151,""),"")</f>
        <v/>
      </c>
      <c r="EH158" s="255" t="str">
        <f>IF($EG158='Classificação geral'!$B151,'Classificação geral'!$C151,"")</f>
        <v/>
      </c>
      <c r="EI158" s="255" t="str">
        <f>IF($EG158='Classificação geral'!$B151,'Classificação geral'!$D151,"")</f>
        <v/>
      </c>
      <c r="EJ158" s="255" t="str">
        <f>IF($EG158='Classificação geral'!$B151,'Classificação geral'!$H151,"")</f>
        <v/>
      </c>
      <c r="EK158" s="254" t="str">
        <f>IFERROR(IF(AND($EJ158="mas",'Classificação geral'!$I151=2),'Classificação geral'!I151,""),"")</f>
        <v/>
      </c>
      <c r="EL158" s="254" t="str">
        <f>IFERROR(IF(AND($EJ158="mas",'Classificação geral'!$I151=2),'Classificação geral'!AA151,""),"")</f>
        <v/>
      </c>
      <c r="EM158" s="254" t="str">
        <f>IFERROR(IF(AND($EJ158="mas",'Classificação geral'!$I151=2),'Classificação geral'!AC151,""),"")</f>
        <v/>
      </c>
      <c r="EN158" s="254" t="str">
        <f>IFERROR(IF(AND($EJ158="mas",'Classificação geral'!$I151=2),'Classificação geral'!AD151,""),"")</f>
        <v/>
      </c>
      <c r="EO158" s="254" t="str">
        <f>IFERROR(IF(AND($EJ158="mas",'Classificação geral'!$I151=2),'Classificação geral'!M151,""),"")</f>
        <v/>
      </c>
      <c r="EP158" s="254" t="str">
        <f>IFERROR(IF(AND($EJ158="mas",'Classificação geral'!$I151=2),'Classificação geral'!AH151,""),"")</f>
        <v/>
      </c>
      <c r="EQ158" s="256" t="str">
        <f>IFERROR(RANK(EP158,EP:EP,0)+ COUNTIF($EP$12:EP$12,EP158),"")</f>
        <v/>
      </c>
      <c r="ER158" s="244"/>
      <c r="ES158" s="254" t="str">
        <f>IFERROR(IF(AND('Classificação geral'!$H151="fem",'Classificação geral'!$I151=3,'Classificação geral'!$G151="Tapete"),'Classificação geral'!$A151,""),"")</f>
        <v/>
      </c>
      <c r="ET158" s="254" t="str">
        <f>IFERROR(IF(AND('Classificação geral'!$H151="fem",'Classificação geral'!$I151=3,'Classificação geral'!$G151="Tapete"),'Classificação geral'!$B151,""),"")</f>
        <v/>
      </c>
      <c r="EU158" s="255" t="str">
        <f>IF($ET158='Classificação geral'!$B151,'Classificação geral'!$C151,"")</f>
        <v/>
      </c>
      <c r="EV158" s="255" t="str">
        <f>IF($ET158='Classificação geral'!$B151,'Classificação geral'!$D151,"")</f>
        <v/>
      </c>
      <c r="EW158" s="255" t="str">
        <f>IF($ET158='Classificação geral'!$B151,'Classificação geral'!$H151,"")</f>
        <v/>
      </c>
      <c r="EX158" s="255" t="str">
        <f>IF($EW158='Classificação geral'!$H151,'Classificação geral'!$I151,"")</f>
        <v/>
      </c>
      <c r="EY158" s="255" t="str">
        <f>IF($EX158='Classificação geral'!$I151,'Classificação geral'!$AA151,"")</f>
        <v/>
      </c>
      <c r="EZ158" s="255" t="str">
        <f>IF($EX158='Classificação geral'!$I151,'Classificação geral'!$AC151,"")</f>
        <v/>
      </c>
      <c r="FA158" s="255" t="str">
        <f>IF($EX158='Classificação geral'!$I151,'Classificação geral'!$AD151,"")</f>
        <v/>
      </c>
      <c r="FB158" s="255" t="str">
        <f>IF($EX158='Classificação geral'!$I151,'Classificação geral'!$M151,"")</f>
        <v/>
      </c>
      <c r="FC158" s="255" t="str">
        <f>IF($EX158='Classificação geral'!$I151,'Classificação geral'!$AH151,"")</f>
        <v/>
      </c>
      <c r="FD158" s="256" t="str">
        <f>IFERROR(RANK(FC158,FC:FC,0)+ COUNTIF($FC$12:FC156,FC158),"")</f>
        <v/>
      </c>
      <c r="FE158" s="244"/>
      <c r="FF158" s="254" t="str">
        <f>IFERROR(IF(AND('Classificação geral'!$H151="mas",'Classificação geral'!$I151=3,'Classificação geral'!$G151="Tapete"),'Classificação geral'!$A151,""),"")</f>
        <v/>
      </c>
      <c r="FG158" s="254" t="str">
        <f>IFERROR(IF(AND('Classificação geral'!$H151="mas",'Classificação geral'!$I151=3,'Classificação geral'!$G151="Tapete"),'Classificação geral'!$B151,""),"")</f>
        <v/>
      </c>
      <c r="FH158" s="255" t="str">
        <f>IF($FG158='Classificação geral'!$B151,'Classificação geral'!$C151,"")</f>
        <v/>
      </c>
      <c r="FI158" s="255" t="str">
        <f>IF($FG158='Classificação geral'!$B151,'Classificação geral'!$D151,"")</f>
        <v/>
      </c>
      <c r="FJ158" s="255" t="str">
        <f>IF($FG158='Classificação geral'!$B151,'Classificação geral'!$H151,"")</f>
        <v/>
      </c>
      <c r="FK158" s="254" t="str">
        <f>IFERROR(IF(AND($FJ158="mas",'Classificação geral'!$I151=3),'Classificação geral'!I151,""),"")</f>
        <v/>
      </c>
      <c r="FL158" s="254" t="str">
        <f>IFERROR(IF(AND($FJ158="mas",'Classificação geral'!$I151=3),'Classificação geral'!AA151,""),"")</f>
        <v/>
      </c>
      <c r="FM158" s="254" t="str">
        <f>IFERROR(IF(AND($FJ158="mas",'Classificação geral'!$I151=3),'Classificação geral'!AC151,""),"")</f>
        <v/>
      </c>
      <c r="FN158" s="254" t="str">
        <f>IFERROR(IF(AND($FJ158="mas",'Classificação geral'!$I151=3),'Classificação geral'!AD151,""),"")</f>
        <v/>
      </c>
      <c r="FO158" s="254" t="str">
        <f>IFERROR(IF(AND($FJ158="mas",'Classificação geral'!$I151=3),'Classificação geral'!M151,""),"")</f>
        <v/>
      </c>
      <c r="FP158" s="254" t="str">
        <f>IFERROR(IF(AND($FJ158="mas",'Classificação geral'!$I151=3),'Classificação geral'!AH151,""),"")</f>
        <v/>
      </c>
      <c r="FQ158" s="256" t="str">
        <f>IFERROR(RANK(FP158,FP:FP,0)+ COUNTIF(FP$12:$FP156,FP158),"")</f>
        <v/>
      </c>
      <c r="FR158" s="240"/>
      <c r="FS158" s="240"/>
      <c r="FT158" s="240"/>
      <c r="FU158" s="240"/>
      <c r="FV158" s="240"/>
      <c r="FW158" s="240"/>
      <c r="FX158" s="240"/>
      <c r="FY158" s="240"/>
      <c r="FZ158" s="240"/>
    </row>
    <row r="159" spans="1:182" ht="24.75" customHeight="1" x14ac:dyDescent="0.4">
      <c r="A159" s="21"/>
      <c r="B159" s="236"/>
      <c r="C159" s="235"/>
      <c r="D159" s="235"/>
      <c r="E159" s="235"/>
      <c r="F159" s="21"/>
      <c r="G159" s="21"/>
      <c r="H159" s="21"/>
      <c r="I159" s="21"/>
      <c r="J159" s="21"/>
      <c r="K159" s="21"/>
      <c r="L159" s="21"/>
      <c r="M159" s="21"/>
      <c r="N159" s="21"/>
      <c r="O159" s="21"/>
      <c r="P159" s="236"/>
      <c r="Q159" s="235"/>
      <c r="R159" s="235"/>
      <c r="S159" s="235"/>
      <c r="T159" s="21"/>
      <c r="U159" s="21"/>
      <c r="V159" s="21"/>
      <c r="W159" s="21"/>
      <c r="X159" s="21"/>
      <c r="Y159" s="21"/>
      <c r="Z159" s="21"/>
      <c r="AA159" s="21"/>
      <c r="AB159" s="21"/>
      <c r="AC159" s="21"/>
      <c r="AD159" s="21"/>
      <c r="AE159" s="235"/>
      <c r="AF159" s="235"/>
      <c r="AG159" s="236"/>
      <c r="AH159" s="21"/>
      <c r="AI159" s="21"/>
      <c r="AJ159" s="21"/>
      <c r="AK159" s="21"/>
      <c r="AL159" s="21"/>
      <c r="AM159" s="21"/>
      <c r="AN159" s="21"/>
      <c r="AO159" s="21"/>
      <c r="AP159" s="21"/>
      <c r="AQ159" s="21"/>
      <c r="AR159" s="21"/>
      <c r="AS159" s="235"/>
      <c r="AT159" s="235"/>
      <c r="AU159" s="236"/>
      <c r="AV159" s="21"/>
      <c r="AW159" s="21"/>
      <c r="AX159" s="21"/>
      <c r="AY159" s="21"/>
      <c r="AZ159" s="21"/>
      <c r="BA159" s="21"/>
      <c r="BB159" s="21"/>
      <c r="BC159" s="21"/>
      <c r="BD159" s="21"/>
      <c r="BE159" s="21"/>
      <c r="BF159" s="236"/>
      <c r="BG159" s="235"/>
      <c r="BH159" s="235"/>
      <c r="BI159" s="235"/>
      <c r="BJ159" s="21"/>
      <c r="BK159" s="21"/>
      <c r="BL159" s="21"/>
      <c r="BM159" s="21"/>
      <c r="BN159" s="21"/>
      <c r="BO159" s="21"/>
      <c r="BP159" s="21"/>
      <c r="BQ159" s="21"/>
      <c r="BR159" s="21"/>
      <c r="BS159" s="21"/>
      <c r="BT159" s="236"/>
      <c r="BU159" s="235"/>
      <c r="BV159" s="235"/>
      <c r="BW159" s="235"/>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54" t="str">
        <f>IFERROR(IF(AND('Classificação geral'!$H152="FEM",'Classificação geral'!$I152=1,'Classificação geral'!G152="Tapete"),'Classificação geral'!A152,""),"")</f>
        <v/>
      </c>
      <c r="CT159" s="254" t="str">
        <f>IFERROR(IF(AND('Classificação geral'!$H152="FEM",'Classificação geral'!$I152=1,'Classificação geral'!G152="Tapete"),'Classificação geral'!$B152,""),"")</f>
        <v/>
      </c>
      <c r="CU159" s="255" t="str">
        <f>IF($CT159='Classificação geral'!$B152,'Classificação geral'!$C152,"")</f>
        <v/>
      </c>
      <c r="CV159" s="255" t="str">
        <f>IF($CT159='Classificação geral'!$B152,'Classificação geral'!$D152,"")</f>
        <v/>
      </c>
      <c r="CW159" s="255" t="str">
        <f>IF($CT159='Classificação geral'!$B152,'Classificação geral'!$H152,"")</f>
        <v/>
      </c>
      <c r="CX159" s="255" t="str">
        <f>IF($CW159='Classificação geral'!$H152,'Classificação geral'!$I152,"")</f>
        <v/>
      </c>
      <c r="CY159" s="255" t="str">
        <f>IF($CX159='Classificação geral'!$I152,'Classificação geral'!$AA152,"")</f>
        <v/>
      </c>
      <c r="CZ159" s="255" t="str">
        <f>IF($CX159='Classificação geral'!$I152,'Classificação geral'!$AC152,"")</f>
        <v/>
      </c>
      <c r="DA159" s="255" t="str">
        <f>IF($CX159='Classificação geral'!$I152,'Classificação geral'!$AD152,"")</f>
        <v/>
      </c>
      <c r="DB159" s="255" t="str">
        <f>IF($CX159='Classificação geral'!$I152,'Classificação geral'!$M152,"")</f>
        <v/>
      </c>
      <c r="DC159" s="255" t="str">
        <f>IF($CX159='Classificação geral'!$I152,'Classificação geral'!$AH152,"")</f>
        <v/>
      </c>
      <c r="DD159" s="256" t="str">
        <f>IFERROR(RANK(DC159,DC:DC,0)+ COUNTIF($DC$12:DC158,DC159),"")</f>
        <v/>
      </c>
      <c r="DE159" s="230"/>
      <c r="DF159" s="254" t="str">
        <f>IFERROR(IF(AND('Classificação geral'!$H152="mas",'Classificação geral'!$I152=1,'Classificação geral'!$G152="Tapete"),'Classificação geral'!$A152,""),"")</f>
        <v/>
      </c>
      <c r="DG159" s="254" t="str">
        <f>IFERROR(IF(AND('Classificação geral'!$H152="mas",'Classificação geral'!$I152=1,'Classificação geral'!$G152="Tapete"),'Classificação geral'!$B152,""),"")</f>
        <v/>
      </c>
      <c r="DH159" s="255" t="str">
        <f>IF($DG159='Classificação geral'!$B152,'Classificação geral'!$C152,"")</f>
        <v/>
      </c>
      <c r="DI159" s="255" t="str">
        <f>IF($DG159='Classificação geral'!$B152,'Classificação geral'!$D152,"")</f>
        <v/>
      </c>
      <c r="DJ159" s="255" t="str">
        <f>IF($DG159='Classificação geral'!$B152,'Classificação geral'!$H152,"")</f>
        <v/>
      </c>
      <c r="DK159" s="254" t="str">
        <f>IFERROR(IF(AND($DJ159="mas",'Classificação geral'!$I152=1),'Classificação geral'!I152,""),"")</f>
        <v/>
      </c>
      <c r="DL159" s="254" t="str">
        <f>IFERROR(IF(AND($DJ159="mas",'Classificação geral'!$I152=1),'Classificação geral'!AA152,""),"")</f>
        <v/>
      </c>
      <c r="DM159" s="254" t="str">
        <f>IFERROR(IF(AND($DJ159="mas",'Classificação geral'!$I152=1),'Classificação geral'!AC152,""),"")</f>
        <v/>
      </c>
      <c r="DN159" s="254" t="str">
        <f>IFERROR(IF(AND($DJ159="mas",'Classificação geral'!$I152=1),'Classificação geral'!AD152,""),"")</f>
        <v/>
      </c>
      <c r="DO159" s="254" t="str">
        <f>IFERROR(IF(AND($DJ159="mas",'Classificação geral'!$I152=1),'Classificação geral'!M152,""),"")</f>
        <v/>
      </c>
      <c r="DP159" s="254" t="str">
        <f>IFERROR(IF(AND($DJ159="mas",'Classificação geral'!$I152=1),'Classificação geral'!AH152,""),"")</f>
        <v/>
      </c>
      <c r="DQ159" s="256" t="str">
        <f>IFERROR(RANK(DP159,DP:DP,0)+ COUNTIF($DP$12:DP158,DP159),"")</f>
        <v/>
      </c>
      <c r="DR159" s="230"/>
      <c r="DS159" s="254" t="str">
        <f>IFERROR(IF(AND('Classificação geral'!$H152="fem",'Classificação geral'!$I152=2,'Classificação geral'!$G152="Tapete"),'Classificação geral'!$A152,""),"")</f>
        <v/>
      </c>
      <c r="DT159" s="254" t="str">
        <f>IFERROR(IF(AND('Classificação geral'!$H152="fem",'Classificação geral'!$I152=2,'Classificação geral'!$G152="Tapete"),'Classificação geral'!$B152,""),"")</f>
        <v/>
      </c>
      <c r="DU159" s="255" t="str">
        <f>IF($DT159='Classificação geral'!$B152,'Classificação geral'!$C152,"")</f>
        <v/>
      </c>
      <c r="DV159" s="255" t="str">
        <f>IF($DT159='Classificação geral'!$B152,'Classificação geral'!$D152,"")</f>
        <v/>
      </c>
      <c r="DW159" s="255" t="str">
        <f>IF($DT159='Classificação geral'!$B152,'Classificação geral'!$H152,"")</f>
        <v/>
      </c>
      <c r="DX159" s="254" t="str">
        <f>IFERROR(IF(AND($DW159="fem",'Classificação geral'!$I152=2),'Classificação geral'!I152,""),"")</f>
        <v/>
      </c>
      <c r="DY159" s="254" t="str">
        <f>IFERROR(IF(AND($DW159="fem",'Classificação geral'!$I152=2),'Classificação geral'!AA152,""),"")</f>
        <v/>
      </c>
      <c r="DZ159" s="254" t="str">
        <f>IFERROR(IF(AND($DW159="fem",'Classificação geral'!$I152=2),'Classificação geral'!AC152,""),"")</f>
        <v/>
      </c>
      <c r="EA159" s="254" t="str">
        <f>IFERROR(IF(AND($DW159="fem",'Classificação geral'!$I152=2),'Classificação geral'!AD152,""),"")</f>
        <v/>
      </c>
      <c r="EB159" s="254" t="str">
        <f>IFERROR(IF(AND($DW159="fem",'Classificação geral'!$I152=2),'Classificação geral'!M152,""),"")</f>
        <v/>
      </c>
      <c r="EC159" s="254" t="str">
        <f>IFERROR(IF(AND($DW159="fem",'Classificação geral'!$I152=2),'Classificação geral'!AH152,""),"")</f>
        <v/>
      </c>
      <c r="ED159" s="256" t="str">
        <f>IFERROR(RANK(EC159,EC:EC,0)+ COUNTIF(EC$12:$EC157,EC159),"")</f>
        <v/>
      </c>
      <c r="EE159" s="244"/>
      <c r="EF159" s="254" t="str">
        <f>IFERROR(IF(AND('Classificação geral'!$H152="mas",'Classificação geral'!$I152=2,'Classificação geral'!$G152="Tapete"),'Classificação geral'!$A152,""),"")</f>
        <v/>
      </c>
      <c r="EG159" s="254" t="str">
        <f>IFERROR(IF(AND('Classificação geral'!$H152="mas",'Classificação geral'!$I152=2,'Classificação geral'!$G152="Tapete"),'Classificação geral'!$B152,""),"")</f>
        <v/>
      </c>
      <c r="EH159" s="255" t="str">
        <f>IF($EG159='Classificação geral'!$B152,'Classificação geral'!$C152,"")</f>
        <v/>
      </c>
      <c r="EI159" s="255" t="str">
        <f>IF($EG159='Classificação geral'!$B152,'Classificação geral'!$D152,"")</f>
        <v/>
      </c>
      <c r="EJ159" s="255" t="str">
        <f>IF($EG159='Classificação geral'!$B152,'Classificação geral'!$H152,"")</f>
        <v/>
      </c>
      <c r="EK159" s="254" t="str">
        <f>IFERROR(IF(AND($EJ159="mas",'Classificação geral'!$I152=2),'Classificação geral'!I152,""),"")</f>
        <v/>
      </c>
      <c r="EL159" s="254" t="str">
        <f>IFERROR(IF(AND($EJ159="mas",'Classificação geral'!$I152=2),'Classificação geral'!AA152,""),"")</f>
        <v/>
      </c>
      <c r="EM159" s="254" t="str">
        <f>IFERROR(IF(AND($EJ159="mas",'Classificação geral'!$I152=2),'Classificação geral'!AC152,""),"")</f>
        <v/>
      </c>
      <c r="EN159" s="254" t="str">
        <f>IFERROR(IF(AND($EJ159="mas",'Classificação geral'!$I152=2),'Classificação geral'!AD152,""),"")</f>
        <v/>
      </c>
      <c r="EO159" s="254" t="str">
        <f>IFERROR(IF(AND($EJ159="mas",'Classificação geral'!$I152=2),'Classificação geral'!M152,""),"")</f>
        <v/>
      </c>
      <c r="EP159" s="254" t="str">
        <f>IFERROR(IF(AND($EJ159="mas",'Classificação geral'!$I152=2),'Classificação geral'!AH152,""),"")</f>
        <v/>
      </c>
      <c r="EQ159" s="256" t="str">
        <f>IFERROR(RANK(EP159,EP:EP,0)+ COUNTIF($EP$12:EP$12,EP159),"")</f>
        <v/>
      </c>
      <c r="ER159" s="244"/>
      <c r="ES159" s="254" t="str">
        <f>IFERROR(IF(AND('Classificação geral'!$H152="fem",'Classificação geral'!$I152=3,'Classificação geral'!$G152="Tapete"),'Classificação geral'!$A152,""),"")</f>
        <v/>
      </c>
      <c r="ET159" s="254" t="str">
        <f>IFERROR(IF(AND('Classificação geral'!$H152="fem",'Classificação geral'!$I152=3,'Classificação geral'!$G152="Tapete"),'Classificação geral'!$B152,""),"")</f>
        <v/>
      </c>
      <c r="EU159" s="255" t="str">
        <f>IF($ET159='Classificação geral'!$B152,'Classificação geral'!$C152,"")</f>
        <v/>
      </c>
      <c r="EV159" s="255" t="str">
        <f>IF($ET159='Classificação geral'!$B152,'Classificação geral'!$D152,"")</f>
        <v/>
      </c>
      <c r="EW159" s="255" t="str">
        <f>IF($ET159='Classificação geral'!$B152,'Classificação geral'!$H152,"")</f>
        <v/>
      </c>
      <c r="EX159" s="255" t="str">
        <f>IF($EW159='Classificação geral'!$H152,'Classificação geral'!$I152,"")</f>
        <v/>
      </c>
      <c r="EY159" s="255" t="str">
        <f>IF($EX159='Classificação geral'!$I152,'Classificação geral'!$AA152,"")</f>
        <v/>
      </c>
      <c r="EZ159" s="255" t="str">
        <f>IF($EX159='Classificação geral'!$I152,'Classificação geral'!$AC152,"")</f>
        <v/>
      </c>
      <c r="FA159" s="255" t="str">
        <f>IF($EX159='Classificação geral'!$I152,'Classificação geral'!$AD152,"")</f>
        <v/>
      </c>
      <c r="FB159" s="255" t="str">
        <f>IF($EX159='Classificação geral'!$I152,'Classificação geral'!$M152,"")</f>
        <v/>
      </c>
      <c r="FC159" s="255" t="str">
        <f>IF($EX159='Classificação geral'!$I152,'Classificação geral'!$AH152,"")</f>
        <v/>
      </c>
      <c r="FD159" s="256" t="str">
        <f>IFERROR(RANK(FC159,FC:FC,0)+ COUNTIF($FC$12:FC157,FC159),"")</f>
        <v/>
      </c>
      <c r="FE159" s="244"/>
      <c r="FF159" s="254" t="str">
        <f>IFERROR(IF(AND('Classificação geral'!$H152="mas",'Classificação geral'!$I152=3,'Classificação geral'!$G152="Tapete"),'Classificação geral'!$A152,""),"")</f>
        <v/>
      </c>
      <c r="FG159" s="254" t="str">
        <f>IFERROR(IF(AND('Classificação geral'!$H152="mas",'Classificação geral'!$I152=3,'Classificação geral'!$G152="Tapete"),'Classificação geral'!$B152,""),"")</f>
        <v/>
      </c>
      <c r="FH159" s="255" t="str">
        <f>IF($FG159='Classificação geral'!$B152,'Classificação geral'!$C152,"")</f>
        <v/>
      </c>
      <c r="FI159" s="255" t="str">
        <f>IF($FG159='Classificação geral'!$B152,'Classificação geral'!$D152,"")</f>
        <v/>
      </c>
      <c r="FJ159" s="255" t="str">
        <f>IF($FG159='Classificação geral'!$B152,'Classificação geral'!$H152,"")</f>
        <v/>
      </c>
      <c r="FK159" s="254" t="str">
        <f>IFERROR(IF(AND($FJ159="mas",'Classificação geral'!$I152=3),'Classificação geral'!I152,""),"")</f>
        <v/>
      </c>
      <c r="FL159" s="254" t="str">
        <f>IFERROR(IF(AND($FJ159="mas",'Classificação geral'!$I152=3),'Classificação geral'!AA152,""),"")</f>
        <v/>
      </c>
      <c r="FM159" s="254" t="str">
        <f>IFERROR(IF(AND($FJ159="mas",'Classificação geral'!$I152=3),'Classificação geral'!AC152,""),"")</f>
        <v/>
      </c>
      <c r="FN159" s="254" t="str">
        <f>IFERROR(IF(AND($FJ159="mas",'Classificação geral'!$I152=3),'Classificação geral'!AD152,""),"")</f>
        <v/>
      </c>
      <c r="FO159" s="254" t="str">
        <f>IFERROR(IF(AND($FJ159="mas",'Classificação geral'!$I152=3),'Classificação geral'!M152,""),"")</f>
        <v/>
      </c>
      <c r="FP159" s="254" t="str">
        <f>IFERROR(IF(AND($FJ159="mas",'Classificação geral'!$I152=3),'Classificação geral'!AH152,""),"")</f>
        <v/>
      </c>
      <c r="FQ159" s="256" t="str">
        <f>IFERROR(RANK(FP159,FP:FP,0)+ COUNTIF(FP$12:$FP157,FP159),"")</f>
        <v/>
      </c>
      <c r="FR159" s="240"/>
      <c r="FS159" s="240"/>
      <c r="FT159" s="240"/>
      <c r="FU159" s="240"/>
      <c r="FV159" s="240"/>
      <c r="FW159" s="240"/>
      <c r="FX159" s="240"/>
      <c r="FY159" s="240"/>
      <c r="FZ159" s="240"/>
    </row>
    <row r="160" spans="1:182" ht="24.75" customHeight="1" x14ac:dyDescent="0.4">
      <c r="A160" s="21"/>
      <c r="B160" s="236"/>
      <c r="C160" s="235"/>
      <c r="D160" s="235"/>
      <c r="E160" s="235"/>
      <c r="F160" s="21"/>
      <c r="G160" s="21"/>
      <c r="H160" s="21"/>
      <c r="I160" s="21"/>
      <c r="J160" s="21"/>
      <c r="K160" s="21"/>
      <c r="L160" s="21"/>
      <c r="M160" s="21"/>
      <c r="N160" s="21"/>
      <c r="O160" s="21"/>
      <c r="P160" s="236"/>
      <c r="Q160" s="235"/>
      <c r="R160" s="235"/>
      <c r="S160" s="235"/>
      <c r="T160" s="21"/>
      <c r="U160" s="21"/>
      <c r="V160" s="21"/>
      <c r="W160" s="21"/>
      <c r="X160" s="21"/>
      <c r="Y160" s="21"/>
      <c r="Z160" s="21"/>
      <c r="AA160" s="21"/>
      <c r="AB160" s="21"/>
      <c r="AC160" s="21"/>
      <c r="AD160" s="21"/>
      <c r="AE160" s="235"/>
      <c r="AF160" s="235"/>
      <c r="AG160" s="236"/>
      <c r="AH160" s="21"/>
      <c r="AI160" s="21"/>
      <c r="AJ160" s="21"/>
      <c r="AK160" s="21"/>
      <c r="AL160" s="21"/>
      <c r="AM160" s="21"/>
      <c r="AN160" s="21"/>
      <c r="AO160" s="21"/>
      <c r="AP160" s="21"/>
      <c r="AQ160" s="21"/>
      <c r="AR160" s="21"/>
      <c r="AS160" s="235"/>
      <c r="AT160" s="235"/>
      <c r="AU160" s="236"/>
      <c r="AV160" s="21"/>
      <c r="AW160" s="21"/>
      <c r="AX160" s="21"/>
      <c r="AY160" s="21"/>
      <c r="AZ160" s="21"/>
      <c r="BA160" s="21"/>
      <c r="BB160" s="21"/>
      <c r="BC160" s="21"/>
      <c r="BD160" s="21"/>
      <c r="BE160" s="21"/>
      <c r="BF160" s="236"/>
      <c r="BG160" s="235"/>
      <c r="BH160" s="235"/>
      <c r="BI160" s="235"/>
      <c r="BJ160" s="21"/>
      <c r="BK160" s="21"/>
      <c r="BL160" s="21"/>
      <c r="BM160" s="21"/>
      <c r="BN160" s="21"/>
      <c r="BO160" s="21"/>
      <c r="BP160" s="21"/>
      <c r="BQ160" s="21"/>
      <c r="BR160" s="21"/>
      <c r="BS160" s="21"/>
      <c r="BT160" s="236"/>
      <c r="BU160" s="235"/>
      <c r="BV160" s="235"/>
      <c r="BW160" s="235"/>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54" t="str">
        <f>IFERROR(IF(AND('Classificação geral'!$H153="FEM",'Classificação geral'!$I153=1,'Classificação geral'!G153="Tapete"),'Classificação geral'!A153,""),"")</f>
        <v/>
      </c>
      <c r="CT160" s="254" t="str">
        <f>IFERROR(IF(AND('Classificação geral'!$H153="FEM",'Classificação geral'!$I153=1,'Classificação geral'!G153="Tapete"),'Classificação geral'!$B153,""),"")</f>
        <v/>
      </c>
      <c r="CU160" s="255" t="str">
        <f>IF($CT160='Classificação geral'!$B153,'Classificação geral'!$C153,"")</f>
        <v/>
      </c>
      <c r="CV160" s="255" t="str">
        <f>IF($CT160='Classificação geral'!$B153,'Classificação geral'!$D153,"")</f>
        <v/>
      </c>
      <c r="CW160" s="255" t="str">
        <f>IF($CT160='Classificação geral'!$B153,'Classificação geral'!$H153,"")</f>
        <v/>
      </c>
      <c r="CX160" s="255" t="str">
        <f>IF($CW160='Classificação geral'!$H153,'Classificação geral'!$I153,"")</f>
        <v/>
      </c>
      <c r="CY160" s="255" t="str">
        <f>IF($CX160='Classificação geral'!$I153,'Classificação geral'!$AA153,"")</f>
        <v/>
      </c>
      <c r="CZ160" s="255" t="str">
        <f>IF($CX160='Classificação geral'!$I153,'Classificação geral'!$AC153,"")</f>
        <v/>
      </c>
      <c r="DA160" s="255" t="str">
        <f>IF($CX160='Classificação geral'!$I153,'Classificação geral'!$AD153,"")</f>
        <v/>
      </c>
      <c r="DB160" s="255" t="str">
        <f>IF($CX160='Classificação geral'!$I153,'Classificação geral'!$M153,"")</f>
        <v/>
      </c>
      <c r="DC160" s="255" t="str">
        <f>IF($CX160='Classificação geral'!$I153,'Classificação geral'!$AH153,"")</f>
        <v/>
      </c>
      <c r="DD160" s="256" t="str">
        <f>IFERROR(RANK(DC160,DC:DC,0)+ COUNTIF($DC$12:DC159,DC160),"")</f>
        <v/>
      </c>
      <c r="DE160" s="230"/>
      <c r="DF160" s="254" t="str">
        <f>IFERROR(IF(AND('Classificação geral'!$H153="mas",'Classificação geral'!$I153=1,'Classificação geral'!$G153="Tapete"),'Classificação geral'!$A153,""),"")</f>
        <v/>
      </c>
      <c r="DG160" s="254" t="str">
        <f>IFERROR(IF(AND('Classificação geral'!$H153="mas",'Classificação geral'!$I153=1,'Classificação geral'!$G153="Tapete"),'Classificação geral'!$B153,""),"")</f>
        <v/>
      </c>
      <c r="DH160" s="255" t="str">
        <f>IF($DG160='Classificação geral'!$B153,'Classificação geral'!$C153,"")</f>
        <v/>
      </c>
      <c r="DI160" s="255" t="str">
        <f>IF($DG160='Classificação geral'!$B153,'Classificação geral'!$D153,"")</f>
        <v/>
      </c>
      <c r="DJ160" s="255" t="str">
        <f>IF($DG160='Classificação geral'!$B153,'Classificação geral'!$H153,"")</f>
        <v/>
      </c>
      <c r="DK160" s="254" t="str">
        <f>IFERROR(IF(AND($DJ160="mas",'Classificação geral'!$I153=1),'Classificação geral'!I153,""),"")</f>
        <v/>
      </c>
      <c r="DL160" s="254" t="str">
        <f>IFERROR(IF(AND($DJ160="mas",'Classificação geral'!$I153=1),'Classificação geral'!AA153,""),"")</f>
        <v/>
      </c>
      <c r="DM160" s="254" t="str">
        <f>IFERROR(IF(AND($DJ160="mas",'Classificação geral'!$I153=1),'Classificação geral'!AC153,""),"")</f>
        <v/>
      </c>
      <c r="DN160" s="254" t="str">
        <f>IFERROR(IF(AND($DJ160="mas",'Classificação geral'!$I153=1),'Classificação geral'!AD153,""),"")</f>
        <v/>
      </c>
      <c r="DO160" s="254" t="str">
        <f>IFERROR(IF(AND($DJ160="mas",'Classificação geral'!$I153=1),'Classificação geral'!M153,""),"")</f>
        <v/>
      </c>
      <c r="DP160" s="254" t="str">
        <f>IFERROR(IF(AND($DJ160="mas",'Classificação geral'!$I153=1),'Classificação geral'!AH153,""),"")</f>
        <v/>
      </c>
      <c r="DQ160" s="256" t="str">
        <f>IFERROR(RANK(DP160,DP:DP,0)+ COUNTIF($DP$12:DP159,DP160),"")</f>
        <v/>
      </c>
      <c r="DR160" s="230"/>
      <c r="DS160" s="254" t="str">
        <f>IFERROR(IF(AND('Classificação geral'!$H153="fem",'Classificação geral'!$I153=2,'Classificação geral'!$G153="Tapete"),'Classificação geral'!$A153,""),"")</f>
        <v/>
      </c>
      <c r="DT160" s="254" t="str">
        <f>IFERROR(IF(AND('Classificação geral'!$H153="fem",'Classificação geral'!$I153=2,'Classificação geral'!$G153="Tapete"),'Classificação geral'!$B153,""),"")</f>
        <v/>
      </c>
      <c r="DU160" s="255" t="str">
        <f>IF($DT160='Classificação geral'!$B153,'Classificação geral'!$C153,"")</f>
        <v/>
      </c>
      <c r="DV160" s="255" t="str">
        <f>IF($DT160='Classificação geral'!$B153,'Classificação geral'!$D153,"")</f>
        <v/>
      </c>
      <c r="DW160" s="255" t="str">
        <f>IF($DT160='Classificação geral'!$B153,'Classificação geral'!$H153,"")</f>
        <v/>
      </c>
      <c r="DX160" s="254" t="str">
        <f>IFERROR(IF(AND($DW160="fem",'Classificação geral'!$I153=2),'Classificação geral'!I153,""),"")</f>
        <v/>
      </c>
      <c r="DY160" s="254" t="str">
        <f>IFERROR(IF(AND($DW160="fem",'Classificação geral'!$I153=2),'Classificação geral'!AA153,""),"")</f>
        <v/>
      </c>
      <c r="DZ160" s="254" t="str">
        <f>IFERROR(IF(AND($DW160="fem",'Classificação geral'!$I153=2),'Classificação geral'!AC153,""),"")</f>
        <v/>
      </c>
      <c r="EA160" s="254" t="str">
        <f>IFERROR(IF(AND($DW160="fem",'Classificação geral'!$I153=2),'Classificação geral'!AD153,""),"")</f>
        <v/>
      </c>
      <c r="EB160" s="254" t="str">
        <f>IFERROR(IF(AND($DW160="fem",'Classificação geral'!$I153=2),'Classificação geral'!M153,""),"")</f>
        <v/>
      </c>
      <c r="EC160" s="254" t="str">
        <f>IFERROR(IF(AND($DW160="fem",'Classificação geral'!$I153=2),'Classificação geral'!AH153,""),"")</f>
        <v/>
      </c>
      <c r="ED160" s="256" t="str">
        <f>IFERROR(RANK(EC160,EC:EC,0)+ COUNTIF(EC$12:$EC158,EC160),"")</f>
        <v/>
      </c>
      <c r="EE160" s="244"/>
      <c r="EF160" s="254" t="str">
        <f>IFERROR(IF(AND('Classificação geral'!$H153="mas",'Classificação geral'!$I153=2,'Classificação geral'!$G153="Tapete"),'Classificação geral'!$A153,""),"")</f>
        <v/>
      </c>
      <c r="EG160" s="254" t="str">
        <f>IFERROR(IF(AND('Classificação geral'!$H153="mas",'Classificação geral'!$I153=2,'Classificação geral'!$G153="Tapete"),'Classificação geral'!$B153,""),"")</f>
        <v/>
      </c>
      <c r="EH160" s="255" t="str">
        <f>IF($EG160='Classificação geral'!$B153,'Classificação geral'!$C153,"")</f>
        <v/>
      </c>
      <c r="EI160" s="255" t="str">
        <f>IF($EG160='Classificação geral'!$B153,'Classificação geral'!$D153,"")</f>
        <v/>
      </c>
      <c r="EJ160" s="255" t="str">
        <f>IF($EG160='Classificação geral'!$B153,'Classificação geral'!$H153,"")</f>
        <v/>
      </c>
      <c r="EK160" s="254" t="str">
        <f>IFERROR(IF(AND($EJ160="mas",'Classificação geral'!$I153=2),'Classificação geral'!I153,""),"")</f>
        <v/>
      </c>
      <c r="EL160" s="254" t="str">
        <f>IFERROR(IF(AND($EJ160="mas",'Classificação geral'!$I153=2),'Classificação geral'!AA153,""),"")</f>
        <v/>
      </c>
      <c r="EM160" s="254" t="str">
        <f>IFERROR(IF(AND($EJ160="mas",'Classificação geral'!$I153=2),'Classificação geral'!AC153,""),"")</f>
        <v/>
      </c>
      <c r="EN160" s="254" t="str">
        <f>IFERROR(IF(AND($EJ160="mas",'Classificação geral'!$I153=2),'Classificação geral'!AD153,""),"")</f>
        <v/>
      </c>
      <c r="EO160" s="254" t="str">
        <f>IFERROR(IF(AND($EJ160="mas",'Classificação geral'!$I153=2),'Classificação geral'!M153,""),"")</f>
        <v/>
      </c>
      <c r="EP160" s="254" t="str">
        <f>IFERROR(IF(AND($EJ160="mas",'Classificação geral'!$I153=2),'Classificação geral'!AH153,""),"")</f>
        <v/>
      </c>
      <c r="EQ160" s="256" t="str">
        <f>IFERROR(RANK(EP160,EP:EP,0)+ COUNTIF($EP$12:EP$12,EP160),"")</f>
        <v/>
      </c>
      <c r="ER160" s="244"/>
      <c r="ES160" s="254" t="str">
        <f>IFERROR(IF(AND('Classificação geral'!$H153="fem",'Classificação geral'!$I153=3,'Classificação geral'!$G153="Tapete"),'Classificação geral'!$A153,""),"")</f>
        <v/>
      </c>
      <c r="ET160" s="254" t="str">
        <f>IFERROR(IF(AND('Classificação geral'!$H153="fem",'Classificação geral'!$I153=3,'Classificação geral'!$G153="Tapete"),'Classificação geral'!$B153,""),"")</f>
        <v/>
      </c>
      <c r="EU160" s="255" t="str">
        <f>IF($ET160='Classificação geral'!$B153,'Classificação geral'!$C153,"")</f>
        <v/>
      </c>
      <c r="EV160" s="255" t="str">
        <f>IF($ET160='Classificação geral'!$B153,'Classificação geral'!$D153,"")</f>
        <v/>
      </c>
      <c r="EW160" s="255" t="str">
        <f>IF($ET160='Classificação geral'!$B153,'Classificação geral'!$H153,"")</f>
        <v/>
      </c>
      <c r="EX160" s="255" t="str">
        <f>IF($EW160='Classificação geral'!$H153,'Classificação geral'!$I153,"")</f>
        <v/>
      </c>
      <c r="EY160" s="255" t="str">
        <f>IF($EX160='Classificação geral'!$I153,'Classificação geral'!$AA153,"")</f>
        <v/>
      </c>
      <c r="EZ160" s="255" t="str">
        <f>IF($EX160='Classificação geral'!$I153,'Classificação geral'!$AC153,"")</f>
        <v/>
      </c>
      <c r="FA160" s="255" t="str">
        <f>IF($EX160='Classificação geral'!$I153,'Classificação geral'!$AD153,"")</f>
        <v/>
      </c>
      <c r="FB160" s="255" t="str">
        <f>IF($EX160='Classificação geral'!$I153,'Classificação geral'!$M153,"")</f>
        <v/>
      </c>
      <c r="FC160" s="255" t="str">
        <f>IF($EX160='Classificação geral'!$I153,'Classificação geral'!$AH153,"")</f>
        <v/>
      </c>
      <c r="FD160" s="256" t="str">
        <f>IFERROR(RANK(FC160,FC:FC,0)+ COUNTIF($FC$12:FC158,FC160),"")</f>
        <v/>
      </c>
      <c r="FE160" s="244"/>
      <c r="FF160" s="254" t="str">
        <f>IFERROR(IF(AND('Classificação geral'!$H153="mas",'Classificação geral'!$I153=3,'Classificação geral'!$G153="Tapete"),'Classificação geral'!$A153,""),"")</f>
        <v/>
      </c>
      <c r="FG160" s="254" t="str">
        <f>IFERROR(IF(AND('Classificação geral'!$H153="mas",'Classificação geral'!$I153=3,'Classificação geral'!$G153="Tapete"),'Classificação geral'!$B153,""),"")</f>
        <v/>
      </c>
      <c r="FH160" s="255" t="str">
        <f>IF($FG160='Classificação geral'!$B153,'Classificação geral'!$C153,"")</f>
        <v/>
      </c>
      <c r="FI160" s="255" t="str">
        <f>IF($FG160='Classificação geral'!$B153,'Classificação geral'!$D153,"")</f>
        <v/>
      </c>
      <c r="FJ160" s="255" t="str">
        <f>IF($FG160='Classificação geral'!$B153,'Classificação geral'!$H153,"")</f>
        <v/>
      </c>
      <c r="FK160" s="254" t="str">
        <f>IFERROR(IF(AND($FJ160="mas",'Classificação geral'!$I153=3),'Classificação geral'!I153,""),"")</f>
        <v/>
      </c>
      <c r="FL160" s="254" t="str">
        <f>IFERROR(IF(AND($FJ160="mas",'Classificação geral'!$I153=3),'Classificação geral'!AA153,""),"")</f>
        <v/>
      </c>
      <c r="FM160" s="254" t="str">
        <f>IFERROR(IF(AND($FJ160="mas",'Classificação geral'!$I153=3),'Classificação geral'!AC153,""),"")</f>
        <v/>
      </c>
      <c r="FN160" s="254" t="str">
        <f>IFERROR(IF(AND($FJ160="mas",'Classificação geral'!$I153=3),'Classificação geral'!AD153,""),"")</f>
        <v/>
      </c>
      <c r="FO160" s="254" t="str">
        <f>IFERROR(IF(AND($FJ160="mas",'Classificação geral'!$I153=3),'Classificação geral'!M153,""),"")</f>
        <v/>
      </c>
      <c r="FP160" s="254" t="str">
        <f>IFERROR(IF(AND($FJ160="mas",'Classificação geral'!$I153=3),'Classificação geral'!AH153,""),"")</f>
        <v/>
      </c>
      <c r="FQ160" s="256" t="str">
        <f>IFERROR(RANK(FP160,FP:FP,0)+ COUNTIF(FP$12:$FP158,FP160),"")</f>
        <v/>
      </c>
      <c r="FR160" s="240"/>
      <c r="FS160" s="240"/>
      <c r="FT160" s="240"/>
      <c r="FU160" s="240"/>
      <c r="FV160" s="240"/>
      <c r="FW160" s="240"/>
      <c r="FX160" s="240"/>
      <c r="FY160" s="240"/>
      <c r="FZ160" s="240"/>
    </row>
    <row r="161" spans="1:182" ht="24.75" customHeight="1" x14ac:dyDescent="0.3">
      <c r="A161" s="21"/>
      <c r="B161" s="236"/>
      <c r="C161" s="235"/>
      <c r="D161" s="235"/>
      <c r="E161" s="235"/>
      <c r="F161" s="21"/>
      <c r="G161" s="21"/>
      <c r="H161" s="21"/>
      <c r="I161" s="21"/>
      <c r="J161" s="21"/>
      <c r="K161" s="21"/>
      <c r="L161" s="21"/>
      <c r="M161" s="21"/>
      <c r="N161" s="21"/>
      <c r="O161" s="21"/>
      <c r="P161" s="236"/>
      <c r="Q161" s="235"/>
      <c r="R161" s="235"/>
      <c r="S161" s="235"/>
      <c r="T161" s="21"/>
      <c r="U161" s="21"/>
      <c r="V161" s="21"/>
      <c r="W161" s="21"/>
      <c r="X161" s="21"/>
      <c r="Y161" s="21"/>
      <c r="Z161" s="21"/>
      <c r="AA161" s="21"/>
      <c r="AB161" s="21"/>
      <c r="AC161" s="21"/>
      <c r="AD161" s="21"/>
      <c r="AE161" s="235"/>
      <c r="AF161" s="235"/>
      <c r="AG161" s="236"/>
      <c r="AH161" s="21"/>
      <c r="AI161" s="21"/>
      <c r="AJ161" s="21"/>
      <c r="AK161" s="21"/>
      <c r="AL161" s="21"/>
      <c r="AM161" s="21"/>
      <c r="AN161" s="21"/>
      <c r="AO161" s="21"/>
      <c r="AP161" s="21"/>
      <c r="AQ161" s="21"/>
      <c r="AR161" s="21"/>
      <c r="AS161" s="235"/>
      <c r="AT161" s="235"/>
      <c r="AU161" s="236"/>
      <c r="AV161" s="21"/>
      <c r="AW161" s="21"/>
      <c r="AX161" s="21"/>
      <c r="AY161" s="21"/>
      <c r="AZ161" s="21"/>
      <c r="BA161" s="21"/>
      <c r="BB161" s="21"/>
      <c r="BC161" s="21"/>
      <c r="BD161" s="21"/>
      <c r="BE161" s="21"/>
      <c r="BF161" s="236"/>
      <c r="BG161" s="235"/>
      <c r="BH161" s="235"/>
      <c r="BI161" s="235"/>
      <c r="BJ161" s="21"/>
      <c r="BK161" s="21"/>
      <c r="BL161" s="21"/>
      <c r="BM161" s="21"/>
      <c r="BN161" s="21"/>
      <c r="BO161" s="21"/>
      <c r="BP161" s="21"/>
      <c r="BQ161" s="21"/>
      <c r="BR161" s="21"/>
      <c r="BS161" s="21"/>
      <c r="BT161" s="236"/>
      <c r="BU161" s="235"/>
      <c r="BV161" s="235"/>
      <c r="BW161" s="235"/>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37"/>
      <c r="CU161" s="238"/>
      <c r="CV161" s="238"/>
      <c r="CW161" s="238"/>
      <c r="CX161" s="238"/>
      <c r="CY161" s="238"/>
      <c r="CZ161" s="238"/>
      <c r="DA161" s="238"/>
      <c r="DB161" s="238"/>
      <c r="DC161" s="238"/>
      <c r="DD161" s="239"/>
      <c r="DE161" s="240"/>
      <c r="DF161" s="21"/>
      <c r="DG161" s="237"/>
      <c r="DH161" s="238"/>
      <c r="DI161" s="238"/>
      <c r="DJ161" s="238"/>
      <c r="DK161" s="237"/>
      <c r="DL161" s="237"/>
      <c r="DM161" s="237"/>
      <c r="DN161" s="237"/>
      <c r="DO161" s="237"/>
      <c r="DP161" s="237"/>
      <c r="DQ161" s="239"/>
      <c r="DR161" s="240"/>
      <c r="DS161" s="21"/>
      <c r="DT161" s="237"/>
      <c r="DU161" s="238"/>
      <c r="DV161" s="238"/>
      <c r="DW161" s="238"/>
      <c r="DX161" s="237"/>
      <c r="DY161" s="237"/>
      <c r="DZ161" s="237"/>
      <c r="EA161" s="237"/>
      <c r="EB161" s="237"/>
      <c r="EC161" s="237"/>
      <c r="ED161" s="239"/>
      <c r="EE161" s="240"/>
      <c r="EF161" s="21"/>
      <c r="EG161" s="237"/>
      <c r="EH161" s="238"/>
      <c r="EI161" s="238"/>
      <c r="EJ161" s="238"/>
      <c r="EK161" s="237"/>
      <c r="EL161" s="237"/>
      <c r="EM161" s="237"/>
      <c r="EN161" s="237"/>
      <c r="EO161" s="237"/>
      <c r="EP161" s="237"/>
      <c r="EQ161" s="239"/>
      <c r="ER161" s="240"/>
      <c r="ES161" s="21"/>
      <c r="ET161" s="237"/>
      <c r="EU161" s="238"/>
      <c r="EV161" s="238"/>
      <c r="EW161" s="238"/>
      <c r="EX161" s="238"/>
      <c r="EY161" s="238"/>
      <c r="EZ161" s="238"/>
      <c r="FA161" s="238"/>
      <c r="FB161" s="238"/>
      <c r="FC161" s="238"/>
      <c r="FD161" s="239"/>
      <c r="FE161" s="240"/>
      <c r="FF161" s="21"/>
      <c r="FG161" s="237"/>
      <c r="FH161" s="238"/>
      <c r="FI161" s="238"/>
      <c r="FJ161" s="238"/>
      <c r="FK161" s="237"/>
      <c r="FL161" s="237"/>
      <c r="FM161" s="237"/>
      <c r="FN161" s="237"/>
      <c r="FO161" s="237"/>
      <c r="FP161" s="237"/>
      <c r="FQ161" s="239"/>
      <c r="FR161" s="240"/>
      <c r="FS161" s="240"/>
      <c r="FT161" s="240"/>
      <c r="FU161" s="240"/>
      <c r="FV161" s="240"/>
      <c r="FW161" s="240"/>
      <c r="FX161" s="240"/>
      <c r="FY161" s="240"/>
      <c r="FZ161" s="240"/>
    </row>
    <row r="162" spans="1:182" ht="24.75" customHeight="1" x14ac:dyDescent="0.3">
      <c r="A162" s="21"/>
      <c r="B162" s="236"/>
      <c r="C162" s="235"/>
      <c r="D162" s="235"/>
      <c r="E162" s="235"/>
      <c r="F162" s="21"/>
      <c r="G162" s="21"/>
      <c r="H162" s="21"/>
      <c r="I162" s="21"/>
      <c r="J162" s="21"/>
      <c r="K162" s="21"/>
      <c r="L162" s="21"/>
      <c r="M162" s="21"/>
      <c r="N162" s="21"/>
      <c r="O162" s="21"/>
      <c r="P162" s="236"/>
      <c r="Q162" s="235"/>
      <c r="R162" s="235"/>
      <c r="S162" s="235"/>
      <c r="T162" s="21"/>
      <c r="U162" s="21"/>
      <c r="V162" s="21"/>
      <c r="W162" s="21"/>
      <c r="X162" s="21"/>
      <c r="Y162" s="21"/>
      <c r="Z162" s="21"/>
      <c r="AA162" s="21"/>
      <c r="AB162" s="21"/>
      <c r="AC162" s="21"/>
      <c r="AD162" s="21"/>
      <c r="AE162" s="235"/>
      <c r="AF162" s="235"/>
      <c r="AG162" s="236"/>
      <c r="AH162" s="21"/>
      <c r="AI162" s="21"/>
      <c r="AJ162" s="21"/>
      <c r="AK162" s="21"/>
      <c r="AL162" s="21"/>
      <c r="AM162" s="21"/>
      <c r="AN162" s="21"/>
      <c r="AO162" s="21"/>
      <c r="AP162" s="21"/>
      <c r="AQ162" s="21"/>
      <c r="AR162" s="21"/>
      <c r="AS162" s="235"/>
      <c r="AT162" s="235"/>
      <c r="AU162" s="236"/>
      <c r="AV162" s="21"/>
      <c r="AW162" s="21"/>
      <c r="AX162" s="21"/>
      <c r="AY162" s="21"/>
      <c r="AZ162" s="21"/>
      <c r="BA162" s="21"/>
      <c r="BB162" s="21"/>
      <c r="BC162" s="21"/>
      <c r="BD162" s="21"/>
      <c r="BE162" s="21"/>
      <c r="BF162" s="236"/>
      <c r="BG162" s="235"/>
      <c r="BH162" s="235"/>
      <c r="BI162" s="235"/>
      <c r="BJ162" s="21"/>
      <c r="BK162" s="21"/>
      <c r="BL162" s="21"/>
      <c r="BM162" s="21"/>
      <c r="BN162" s="21"/>
      <c r="BO162" s="21"/>
      <c r="BP162" s="21"/>
      <c r="BQ162" s="21"/>
      <c r="BR162" s="21"/>
      <c r="BS162" s="21"/>
      <c r="BT162" s="236"/>
      <c r="BU162" s="235"/>
      <c r="BV162" s="235"/>
      <c r="BW162" s="235"/>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37"/>
      <c r="CU162" s="238"/>
      <c r="CV162" s="238"/>
      <c r="CW162" s="238"/>
      <c r="CX162" s="238"/>
      <c r="CY162" s="238"/>
      <c r="CZ162" s="238"/>
      <c r="DA162" s="238"/>
      <c r="DB162" s="238"/>
      <c r="DC162" s="238"/>
      <c r="DD162" s="239"/>
      <c r="DE162" s="240"/>
      <c r="DF162" s="21"/>
      <c r="DG162" s="237"/>
      <c r="DH162" s="238"/>
      <c r="DI162" s="238"/>
      <c r="DJ162" s="238"/>
      <c r="DK162" s="237"/>
      <c r="DL162" s="237"/>
      <c r="DM162" s="237"/>
      <c r="DN162" s="237"/>
      <c r="DO162" s="237"/>
      <c r="DP162" s="237"/>
      <c r="DQ162" s="239"/>
      <c r="DR162" s="240"/>
      <c r="DS162" s="21"/>
      <c r="DT162" s="237"/>
      <c r="DU162" s="238"/>
      <c r="DV162" s="238"/>
      <c r="DW162" s="238"/>
      <c r="DX162" s="237"/>
      <c r="DY162" s="237"/>
      <c r="DZ162" s="237"/>
      <c r="EA162" s="237"/>
      <c r="EB162" s="237"/>
      <c r="EC162" s="237"/>
      <c r="ED162" s="239"/>
      <c r="EE162" s="240"/>
      <c r="EF162" s="21"/>
      <c r="EG162" s="237"/>
      <c r="EH162" s="238"/>
      <c r="EI162" s="238"/>
      <c r="EJ162" s="238"/>
      <c r="EK162" s="237"/>
      <c r="EL162" s="237"/>
      <c r="EM162" s="237"/>
      <c r="EN162" s="237"/>
      <c r="EO162" s="237"/>
      <c r="EP162" s="237"/>
      <c r="EQ162" s="239"/>
      <c r="ER162" s="240"/>
      <c r="ES162" s="21"/>
      <c r="ET162" s="237"/>
      <c r="EU162" s="238"/>
      <c r="EV162" s="238"/>
      <c r="EW162" s="238"/>
      <c r="EX162" s="238"/>
      <c r="EY162" s="238"/>
      <c r="EZ162" s="238"/>
      <c r="FA162" s="238"/>
      <c r="FB162" s="238"/>
      <c r="FC162" s="238"/>
      <c r="FD162" s="239"/>
      <c r="FE162" s="240"/>
      <c r="FF162" s="21"/>
      <c r="FG162" s="237"/>
      <c r="FH162" s="238"/>
      <c r="FI162" s="238"/>
      <c r="FJ162" s="238"/>
      <c r="FK162" s="237"/>
      <c r="FL162" s="237"/>
      <c r="FM162" s="237"/>
      <c r="FN162" s="237"/>
      <c r="FO162" s="237"/>
      <c r="FP162" s="237"/>
      <c r="FQ162" s="239"/>
      <c r="FR162" s="240"/>
      <c r="FS162" s="240"/>
      <c r="FT162" s="240"/>
      <c r="FU162" s="240"/>
      <c r="FV162" s="240"/>
      <c r="FW162" s="240"/>
      <c r="FX162" s="240"/>
      <c r="FY162" s="240"/>
      <c r="FZ162" s="240"/>
    </row>
    <row r="163" spans="1:182" ht="24.75" customHeight="1" x14ac:dyDescent="0.3">
      <c r="A163" s="21"/>
      <c r="B163" s="236"/>
      <c r="C163" s="235"/>
      <c r="D163" s="235"/>
      <c r="E163" s="235"/>
      <c r="F163" s="21"/>
      <c r="G163" s="21"/>
      <c r="H163" s="21"/>
      <c r="I163" s="21"/>
      <c r="J163" s="21"/>
      <c r="K163" s="21"/>
      <c r="L163" s="21"/>
      <c r="M163" s="21"/>
      <c r="N163" s="21"/>
      <c r="O163" s="21"/>
      <c r="P163" s="236"/>
      <c r="Q163" s="235"/>
      <c r="R163" s="235"/>
      <c r="S163" s="235"/>
      <c r="T163" s="21"/>
      <c r="U163" s="21"/>
      <c r="V163" s="21"/>
      <c r="W163" s="21"/>
      <c r="X163" s="21"/>
      <c r="Y163" s="21"/>
      <c r="Z163" s="21"/>
      <c r="AA163" s="21"/>
      <c r="AB163" s="21"/>
      <c r="AC163" s="21"/>
      <c r="AD163" s="21"/>
      <c r="AE163" s="235"/>
      <c r="AF163" s="235"/>
      <c r="AG163" s="236"/>
      <c r="AH163" s="21"/>
      <c r="AI163" s="21"/>
      <c r="AJ163" s="21"/>
      <c r="AK163" s="21"/>
      <c r="AL163" s="21"/>
      <c r="AM163" s="21"/>
      <c r="AN163" s="21"/>
      <c r="AO163" s="21"/>
      <c r="AP163" s="21"/>
      <c r="AQ163" s="21"/>
      <c r="AR163" s="21"/>
      <c r="AS163" s="235"/>
      <c r="AT163" s="235"/>
      <c r="AU163" s="236"/>
      <c r="AV163" s="21"/>
      <c r="AW163" s="21"/>
      <c r="AX163" s="21"/>
      <c r="AY163" s="21"/>
      <c r="AZ163" s="21"/>
      <c r="BA163" s="21"/>
      <c r="BB163" s="21"/>
      <c r="BC163" s="21"/>
      <c r="BD163" s="21"/>
      <c r="BE163" s="21"/>
      <c r="BF163" s="236"/>
      <c r="BG163" s="235"/>
      <c r="BH163" s="235"/>
      <c r="BI163" s="235"/>
      <c r="BJ163" s="21"/>
      <c r="BK163" s="21"/>
      <c r="BL163" s="21"/>
      <c r="BM163" s="21"/>
      <c r="BN163" s="21"/>
      <c r="BO163" s="21"/>
      <c r="BP163" s="21"/>
      <c r="BQ163" s="21"/>
      <c r="BR163" s="21"/>
      <c r="BS163" s="21"/>
      <c r="BT163" s="236"/>
      <c r="BU163" s="235"/>
      <c r="BV163" s="235"/>
      <c r="BW163" s="235"/>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37"/>
      <c r="CU163" s="238"/>
      <c r="CV163" s="238"/>
      <c r="CW163" s="238"/>
      <c r="CX163" s="238"/>
      <c r="CY163" s="238"/>
      <c r="CZ163" s="238"/>
      <c r="DA163" s="238"/>
      <c r="DB163" s="238"/>
      <c r="DC163" s="238"/>
      <c r="DD163" s="239"/>
      <c r="DE163" s="240"/>
      <c r="DF163" s="21"/>
      <c r="DG163" s="237"/>
      <c r="DH163" s="238"/>
      <c r="DI163" s="238"/>
      <c r="DJ163" s="238"/>
      <c r="DK163" s="237"/>
      <c r="DL163" s="237"/>
      <c r="DM163" s="237"/>
      <c r="DN163" s="237"/>
      <c r="DO163" s="237"/>
      <c r="DP163" s="237"/>
      <c r="DQ163" s="239"/>
      <c r="DR163" s="240"/>
      <c r="DS163" s="21"/>
      <c r="DT163" s="237"/>
      <c r="DU163" s="238"/>
      <c r="DV163" s="238"/>
      <c r="DW163" s="238"/>
      <c r="DX163" s="237"/>
      <c r="DY163" s="237"/>
      <c r="DZ163" s="237"/>
      <c r="EA163" s="237"/>
      <c r="EB163" s="237"/>
      <c r="EC163" s="237"/>
      <c r="ED163" s="239"/>
      <c r="EE163" s="240"/>
      <c r="EF163" s="21"/>
      <c r="EG163" s="237"/>
      <c r="EH163" s="238"/>
      <c r="EI163" s="238"/>
      <c r="EJ163" s="238"/>
      <c r="EK163" s="237"/>
      <c r="EL163" s="237"/>
      <c r="EM163" s="237"/>
      <c r="EN163" s="237"/>
      <c r="EO163" s="237"/>
      <c r="EP163" s="237"/>
      <c r="EQ163" s="239"/>
      <c r="ER163" s="240"/>
      <c r="ES163" s="21"/>
      <c r="ET163" s="237"/>
      <c r="EU163" s="238"/>
      <c r="EV163" s="238"/>
      <c r="EW163" s="238"/>
      <c r="EX163" s="238"/>
      <c r="EY163" s="238"/>
      <c r="EZ163" s="238"/>
      <c r="FA163" s="238"/>
      <c r="FB163" s="238"/>
      <c r="FC163" s="238"/>
      <c r="FD163" s="239"/>
      <c r="FE163" s="240"/>
      <c r="FF163" s="21"/>
      <c r="FG163" s="237"/>
      <c r="FH163" s="238"/>
      <c r="FI163" s="238"/>
      <c r="FJ163" s="238"/>
      <c r="FK163" s="237"/>
      <c r="FL163" s="237"/>
      <c r="FM163" s="237"/>
      <c r="FN163" s="237"/>
      <c r="FO163" s="237"/>
      <c r="FP163" s="237"/>
      <c r="FQ163" s="239"/>
      <c r="FR163" s="240"/>
      <c r="FS163" s="240"/>
      <c r="FT163" s="240"/>
      <c r="FU163" s="240"/>
      <c r="FV163" s="240"/>
      <c r="FW163" s="240"/>
      <c r="FX163" s="240"/>
      <c r="FY163" s="240"/>
      <c r="FZ163" s="240"/>
    </row>
    <row r="164" spans="1:182" ht="24.75" customHeight="1" x14ac:dyDescent="0.3">
      <c r="A164" s="21"/>
      <c r="B164" s="236"/>
      <c r="C164" s="235"/>
      <c r="D164" s="235"/>
      <c r="E164" s="235"/>
      <c r="F164" s="21"/>
      <c r="G164" s="21"/>
      <c r="H164" s="21"/>
      <c r="I164" s="21"/>
      <c r="J164" s="21"/>
      <c r="K164" s="21"/>
      <c r="L164" s="21"/>
      <c r="M164" s="21"/>
      <c r="N164" s="21"/>
      <c r="O164" s="21"/>
      <c r="P164" s="236"/>
      <c r="Q164" s="235"/>
      <c r="R164" s="235"/>
      <c r="S164" s="235"/>
      <c r="T164" s="21"/>
      <c r="U164" s="21"/>
      <c r="V164" s="21"/>
      <c r="W164" s="21"/>
      <c r="X164" s="21"/>
      <c r="Y164" s="21"/>
      <c r="Z164" s="21"/>
      <c r="AA164" s="21"/>
      <c r="AB164" s="21"/>
      <c r="AC164" s="21"/>
      <c r="AD164" s="21"/>
      <c r="AE164" s="235"/>
      <c r="AF164" s="235"/>
      <c r="AG164" s="236"/>
      <c r="AH164" s="21"/>
      <c r="AI164" s="21"/>
      <c r="AJ164" s="21"/>
      <c r="AK164" s="21"/>
      <c r="AL164" s="21"/>
      <c r="AM164" s="21"/>
      <c r="AN164" s="21"/>
      <c r="AO164" s="21"/>
      <c r="AP164" s="21"/>
      <c r="AQ164" s="21"/>
      <c r="AR164" s="21"/>
      <c r="AS164" s="235"/>
      <c r="AT164" s="235"/>
      <c r="AU164" s="236"/>
      <c r="AV164" s="21"/>
      <c r="AW164" s="21"/>
      <c r="AX164" s="21"/>
      <c r="AY164" s="21"/>
      <c r="AZ164" s="21"/>
      <c r="BA164" s="21"/>
      <c r="BB164" s="21"/>
      <c r="BC164" s="21"/>
      <c r="BD164" s="21"/>
      <c r="BE164" s="21"/>
      <c r="BF164" s="236"/>
      <c r="BG164" s="235"/>
      <c r="BH164" s="235"/>
      <c r="BI164" s="235"/>
      <c r="BJ164" s="21"/>
      <c r="BK164" s="21"/>
      <c r="BL164" s="21"/>
      <c r="BM164" s="21"/>
      <c r="BN164" s="21"/>
      <c r="BO164" s="21"/>
      <c r="BP164" s="21"/>
      <c r="BQ164" s="21"/>
      <c r="BR164" s="21"/>
      <c r="BS164" s="21"/>
      <c r="BT164" s="236"/>
      <c r="BU164" s="235"/>
      <c r="BV164" s="235"/>
      <c r="BW164" s="235"/>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37"/>
      <c r="CU164" s="238"/>
      <c r="CV164" s="238"/>
      <c r="CW164" s="238"/>
      <c r="CX164" s="238"/>
      <c r="CY164" s="238"/>
      <c r="CZ164" s="238"/>
      <c r="DA164" s="238"/>
      <c r="DB164" s="238"/>
      <c r="DC164" s="238"/>
      <c r="DD164" s="239"/>
      <c r="DE164" s="240"/>
      <c r="DF164" s="21"/>
      <c r="DG164" s="237"/>
      <c r="DH164" s="238"/>
      <c r="DI164" s="238"/>
      <c r="DJ164" s="238"/>
      <c r="DK164" s="237"/>
      <c r="DL164" s="237"/>
      <c r="DM164" s="237"/>
      <c r="DN164" s="237"/>
      <c r="DO164" s="237"/>
      <c r="DP164" s="237"/>
      <c r="DQ164" s="239"/>
      <c r="DR164" s="240"/>
      <c r="DS164" s="21"/>
      <c r="DT164" s="237"/>
      <c r="DU164" s="238"/>
      <c r="DV164" s="238"/>
      <c r="DW164" s="238"/>
      <c r="DX164" s="237"/>
      <c r="DY164" s="237"/>
      <c r="DZ164" s="237"/>
      <c r="EA164" s="237"/>
      <c r="EB164" s="237"/>
      <c r="EC164" s="237"/>
      <c r="ED164" s="239"/>
      <c r="EE164" s="240"/>
      <c r="EF164" s="21"/>
      <c r="EG164" s="237"/>
      <c r="EH164" s="238"/>
      <c r="EI164" s="238"/>
      <c r="EJ164" s="238"/>
      <c r="EK164" s="237"/>
      <c r="EL164" s="237"/>
      <c r="EM164" s="237"/>
      <c r="EN164" s="237"/>
      <c r="EO164" s="237"/>
      <c r="EP164" s="237"/>
      <c r="EQ164" s="239"/>
      <c r="ER164" s="240"/>
      <c r="ES164" s="21"/>
      <c r="ET164" s="237"/>
      <c r="EU164" s="238"/>
      <c r="EV164" s="238"/>
      <c r="EW164" s="238"/>
      <c r="EX164" s="238"/>
      <c r="EY164" s="238"/>
      <c r="EZ164" s="238"/>
      <c r="FA164" s="238"/>
      <c r="FB164" s="238"/>
      <c r="FC164" s="238"/>
      <c r="FD164" s="239"/>
      <c r="FE164" s="240"/>
      <c r="FF164" s="21"/>
      <c r="FG164" s="237"/>
      <c r="FH164" s="238"/>
      <c r="FI164" s="238"/>
      <c r="FJ164" s="238"/>
      <c r="FK164" s="237"/>
      <c r="FL164" s="237"/>
      <c r="FM164" s="237"/>
      <c r="FN164" s="237"/>
      <c r="FO164" s="237"/>
      <c r="FP164" s="237"/>
      <c r="FQ164" s="239"/>
      <c r="FR164" s="240"/>
      <c r="FS164" s="240"/>
      <c r="FT164" s="240"/>
      <c r="FU164" s="240"/>
      <c r="FV164" s="240"/>
      <c r="FW164" s="240"/>
      <c r="FX164" s="240"/>
      <c r="FY164" s="240"/>
      <c r="FZ164" s="240"/>
    </row>
    <row r="165" spans="1:182" ht="24.75" customHeight="1" x14ac:dyDescent="0.3">
      <c r="CT165" s="237"/>
      <c r="CU165" s="238"/>
      <c r="CV165" s="238"/>
      <c r="CW165" s="238"/>
      <c r="CX165" s="238"/>
      <c r="CY165" s="238"/>
      <c r="CZ165" s="238"/>
      <c r="DA165" s="238"/>
      <c r="DB165" s="238"/>
      <c r="DC165" s="238"/>
      <c r="DD165" s="239"/>
      <c r="DE165" s="240"/>
      <c r="DG165" s="237"/>
      <c r="DH165" s="238"/>
      <c r="DI165" s="238"/>
      <c r="DJ165" s="238"/>
      <c r="DK165" s="237"/>
      <c r="DL165" s="237"/>
      <c r="DM165" s="237"/>
      <c r="DN165" s="237"/>
      <c r="DO165" s="237"/>
      <c r="DP165" s="237"/>
      <c r="DQ165" s="239"/>
      <c r="DR165" s="240"/>
      <c r="DT165" s="237"/>
      <c r="DU165" s="238"/>
      <c r="DV165" s="238"/>
      <c r="DW165" s="238"/>
      <c r="DX165" s="237"/>
      <c r="DY165" s="237"/>
      <c r="DZ165" s="237"/>
      <c r="EA165" s="237"/>
      <c r="EB165" s="237"/>
      <c r="EC165" s="237"/>
      <c r="ED165" s="239"/>
      <c r="EE165" s="240"/>
      <c r="EG165" s="237"/>
      <c r="EH165" s="238"/>
      <c r="EI165" s="238"/>
      <c r="EJ165" s="238"/>
      <c r="EK165" s="237"/>
      <c r="EL165" s="237"/>
      <c r="EM165" s="237"/>
      <c r="EN165" s="237"/>
      <c r="EO165" s="237"/>
      <c r="EP165" s="237"/>
      <c r="EQ165" s="239"/>
      <c r="ER165" s="240"/>
      <c r="ET165" s="237"/>
      <c r="EU165" s="238"/>
      <c r="EV165" s="238"/>
      <c r="EW165" s="238"/>
      <c r="EX165" s="238"/>
      <c r="EY165" s="238"/>
      <c r="EZ165" s="238"/>
      <c r="FA165" s="238"/>
      <c r="FB165" s="238"/>
      <c r="FC165" s="238"/>
      <c r="FD165" s="239"/>
      <c r="FE165" s="240"/>
      <c r="FG165" s="237"/>
      <c r="FH165" s="238"/>
      <c r="FI165" s="238"/>
      <c r="FJ165" s="238"/>
      <c r="FK165" s="237"/>
      <c r="FL165" s="237"/>
      <c r="FM165" s="237"/>
      <c r="FN165" s="237"/>
      <c r="FO165" s="237"/>
      <c r="FP165" s="237"/>
      <c r="FQ165" s="239"/>
      <c r="FR165" s="240"/>
      <c r="FS165" s="240"/>
      <c r="FT165" s="240"/>
      <c r="FU165" s="240"/>
      <c r="FV165" s="240"/>
      <c r="FW165" s="240"/>
      <c r="FX165" s="240"/>
      <c r="FY165" s="240"/>
      <c r="FZ165" s="240"/>
    </row>
    <row r="166" spans="1:182" ht="24.75" customHeight="1" x14ac:dyDescent="0.3">
      <c r="CT166" s="237"/>
      <c r="CU166" s="238"/>
      <c r="CV166" s="238"/>
      <c r="CW166" s="238"/>
      <c r="CX166" s="238"/>
      <c r="CY166" s="238"/>
      <c r="CZ166" s="238"/>
      <c r="DA166" s="238"/>
      <c r="DB166" s="238"/>
      <c r="DC166" s="238"/>
      <c r="DD166" s="239"/>
      <c r="DE166" s="240"/>
      <c r="DG166" s="237"/>
      <c r="DH166" s="238"/>
      <c r="DI166" s="238"/>
      <c r="DJ166" s="238"/>
      <c r="DK166" s="237"/>
      <c r="DL166" s="237"/>
      <c r="DM166" s="237"/>
      <c r="DN166" s="237"/>
      <c r="DO166" s="237"/>
      <c r="DP166" s="237"/>
      <c r="DQ166" s="239"/>
      <c r="DR166" s="240"/>
      <c r="DT166" s="237"/>
      <c r="DU166" s="238"/>
      <c r="DV166" s="238"/>
      <c r="DW166" s="238"/>
      <c r="DX166" s="237"/>
      <c r="DY166" s="237"/>
      <c r="DZ166" s="237"/>
      <c r="EA166" s="237"/>
      <c r="EB166" s="237"/>
      <c r="EC166" s="237"/>
      <c r="ED166" s="239"/>
      <c r="EE166" s="240"/>
      <c r="EG166" s="237"/>
      <c r="EH166" s="238"/>
      <c r="EI166" s="238"/>
      <c r="EJ166" s="238"/>
      <c r="EK166" s="237"/>
      <c r="EL166" s="237"/>
      <c r="EM166" s="237"/>
      <c r="EN166" s="237"/>
      <c r="EO166" s="237"/>
      <c r="EP166" s="237"/>
      <c r="EQ166" s="239"/>
      <c r="ER166" s="240"/>
      <c r="ET166" s="237"/>
      <c r="EU166" s="238"/>
      <c r="EV166" s="238"/>
      <c r="EW166" s="238"/>
      <c r="EX166" s="238"/>
      <c r="EY166" s="238"/>
      <c r="EZ166" s="238"/>
      <c r="FA166" s="238"/>
      <c r="FB166" s="238"/>
      <c r="FC166" s="238"/>
      <c r="FD166" s="239"/>
      <c r="FE166" s="240"/>
      <c r="FG166" s="237"/>
      <c r="FH166" s="238"/>
      <c r="FI166" s="238"/>
      <c r="FJ166" s="238"/>
      <c r="FK166" s="237"/>
      <c r="FL166" s="237"/>
      <c r="FM166" s="237"/>
      <c r="FN166" s="237"/>
      <c r="FO166" s="237"/>
      <c r="FP166" s="237"/>
      <c r="FQ166" s="239"/>
      <c r="FR166" s="240"/>
      <c r="FS166" s="240"/>
      <c r="FT166" s="240"/>
      <c r="FU166" s="240"/>
      <c r="FV166" s="240"/>
      <c r="FW166" s="240"/>
      <c r="FX166" s="240"/>
      <c r="FY166" s="240"/>
      <c r="FZ166" s="240"/>
    </row>
    <row r="167" spans="1:182" ht="24.75" customHeight="1" x14ac:dyDescent="0.3">
      <c r="CT167" s="237"/>
      <c r="CU167" s="238"/>
      <c r="CV167" s="238"/>
      <c r="CW167" s="238"/>
      <c r="CX167" s="238"/>
      <c r="CY167" s="238"/>
      <c r="CZ167" s="238"/>
      <c r="DA167" s="238"/>
      <c r="DB167" s="238"/>
      <c r="DC167" s="238"/>
      <c r="DD167" s="239"/>
      <c r="DE167" s="240"/>
      <c r="DG167" s="237"/>
      <c r="DH167" s="238"/>
      <c r="DI167" s="238"/>
      <c r="DJ167" s="238"/>
      <c r="DK167" s="237"/>
      <c r="DL167" s="237"/>
      <c r="DM167" s="237"/>
      <c r="DN167" s="237"/>
      <c r="DO167" s="237"/>
      <c r="DP167" s="237"/>
      <c r="DQ167" s="239"/>
      <c r="DR167" s="240"/>
      <c r="DT167" s="237"/>
      <c r="DU167" s="238"/>
      <c r="DV167" s="238"/>
      <c r="DW167" s="238"/>
      <c r="DX167" s="237"/>
      <c r="DY167" s="237"/>
      <c r="DZ167" s="237"/>
      <c r="EA167" s="237"/>
      <c r="EB167" s="237"/>
      <c r="EC167" s="237"/>
      <c r="ED167" s="239"/>
      <c r="EE167" s="240"/>
      <c r="EG167" s="237"/>
      <c r="EH167" s="238"/>
      <c r="EI167" s="238"/>
      <c r="EJ167" s="238"/>
      <c r="EK167" s="237"/>
      <c r="EL167" s="237"/>
      <c r="EM167" s="237"/>
      <c r="EN167" s="237"/>
      <c r="EO167" s="237"/>
      <c r="EP167" s="237"/>
      <c r="EQ167" s="239"/>
      <c r="ER167" s="240"/>
      <c r="ET167" s="237"/>
      <c r="EU167" s="238"/>
      <c r="EV167" s="238"/>
      <c r="EW167" s="238"/>
      <c r="EX167" s="238"/>
      <c r="EY167" s="238"/>
      <c r="EZ167" s="238"/>
      <c r="FA167" s="238"/>
      <c r="FB167" s="238"/>
      <c r="FC167" s="238"/>
      <c r="FD167" s="239"/>
      <c r="FE167" s="240"/>
      <c r="FG167" s="237"/>
      <c r="FH167" s="238"/>
      <c r="FI167" s="238"/>
      <c r="FJ167" s="238"/>
      <c r="FK167" s="237"/>
      <c r="FL167" s="237"/>
      <c r="FM167" s="237"/>
      <c r="FN167" s="237"/>
      <c r="FO167" s="237"/>
      <c r="FP167" s="237"/>
      <c r="FQ167" s="239"/>
      <c r="FR167" s="240"/>
      <c r="FS167" s="240"/>
      <c r="FT167" s="240"/>
      <c r="FU167" s="240"/>
      <c r="FV167" s="240"/>
      <c r="FW167" s="240"/>
      <c r="FX167" s="240"/>
      <c r="FY167" s="240"/>
      <c r="FZ167" s="240"/>
    </row>
    <row r="168" spans="1:182" ht="24.75" customHeight="1" x14ac:dyDescent="0.3">
      <c r="CT168" s="237"/>
      <c r="CU168" s="238"/>
      <c r="CV168" s="238"/>
      <c r="CW168" s="238"/>
      <c r="CX168" s="238"/>
      <c r="CY168" s="238"/>
      <c r="CZ168" s="238"/>
      <c r="DA168" s="238"/>
      <c r="DB168" s="238"/>
      <c r="DC168" s="238"/>
      <c r="DD168" s="239"/>
      <c r="DE168" s="240"/>
      <c r="DG168" s="237"/>
      <c r="DH168" s="238"/>
      <c r="DI168" s="238"/>
      <c r="DJ168" s="238"/>
      <c r="DK168" s="237"/>
      <c r="DL168" s="237"/>
      <c r="DM168" s="237"/>
      <c r="DN168" s="237"/>
      <c r="DO168" s="237"/>
      <c r="DP168" s="237"/>
      <c r="DQ168" s="239"/>
      <c r="DR168" s="240"/>
      <c r="DT168" s="237"/>
      <c r="DU168" s="238"/>
      <c r="DV168" s="238"/>
      <c r="DW168" s="238"/>
      <c r="DX168" s="237"/>
      <c r="DY168" s="237"/>
      <c r="DZ168" s="237"/>
      <c r="EA168" s="237"/>
      <c r="EB168" s="237"/>
      <c r="EC168" s="237"/>
      <c r="ED168" s="239"/>
      <c r="EE168" s="240"/>
      <c r="EG168" s="237"/>
      <c r="EH168" s="238"/>
      <c r="EI168" s="238"/>
      <c r="EJ168" s="238"/>
      <c r="EK168" s="237"/>
      <c r="EL168" s="237"/>
      <c r="EM168" s="237"/>
      <c r="EN168" s="237"/>
      <c r="EO168" s="237"/>
      <c r="EP168" s="237"/>
      <c r="EQ168" s="239"/>
      <c r="ER168" s="240"/>
      <c r="ET168" s="237"/>
      <c r="EU168" s="238"/>
      <c r="EV168" s="238"/>
      <c r="EW168" s="238"/>
      <c r="EX168" s="238"/>
      <c r="EY168" s="238"/>
      <c r="EZ168" s="238"/>
      <c r="FA168" s="238"/>
      <c r="FB168" s="238"/>
      <c r="FC168" s="238"/>
      <c r="FD168" s="239"/>
      <c r="FE168" s="240"/>
      <c r="FG168" s="237"/>
      <c r="FH168" s="238"/>
      <c r="FI168" s="238"/>
      <c r="FJ168" s="238"/>
      <c r="FK168" s="237"/>
      <c r="FL168" s="237"/>
      <c r="FM168" s="237"/>
      <c r="FN168" s="237"/>
      <c r="FO168" s="237"/>
      <c r="FP168" s="237"/>
      <c r="FQ168" s="239"/>
      <c r="FR168" s="240"/>
      <c r="FS168" s="240"/>
      <c r="FT168" s="240"/>
      <c r="FU168" s="240"/>
      <c r="FV168" s="240"/>
      <c r="FW168" s="240"/>
      <c r="FX168" s="240"/>
      <c r="FY168" s="240"/>
      <c r="FZ168" s="240"/>
    </row>
    <row r="169" spans="1:182" ht="24.75" customHeight="1" x14ac:dyDescent="0.3">
      <c r="CT169" s="237"/>
      <c r="CU169" s="238"/>
      <c r="CV169" s="238"/>
      <c r="CW169" s="238"/>
      <c r="CX169" s="238"/>
      <c r="CY169" s="238"/>
      <c r="CZ169" s="238"/>
      <c r="DA169" s="238"/>
      <c r="DB169" s="238"/>
      <c r="DC169" s="238"/>
      <c r="DD169" s="239"/>
      <c r="DE169" s="240"/>
      <c r="DG169" s="237"/>
      <c r="DH169" s="238"/>
      <c r="DI169" s="238"/>
      <c r="DJ169" s="238"/>
      <c r="DK169" s="237"/>
      <c r="DL169" s="237"/>
      <c r="DM169" s="237"/>
      <c r="DN169" s="237"/>
      <c r="DO169" s="237"/>
      <c r="DP169" s="237"/>
      <c r="DQ169" s="239"/>
      <c r="DR169" s="240"/>
      <c r="DT169" s="237"/>
      <c r="DU169" s="238"/>
      <c r="DV169" s="238"/>
      <c r="DW169" s="238"/>
      <c r="DX169" s="237"/>
      <c r="DY169" s="237"/>
      <c r="DZ169" s="237"/>
      <c r="EA169" s="237"/>
      <c r="EB169" s="237"/>
      <c r="EC169" s="237"/>
      <c r="ED169" s="239"/>
      <c r="EE169" s="240"/>
      <c r="EG169" s="237"/>
      <c r="EH169" s="238"/>
      <c r="EI169" s="238"/>
      <c r="EJ169" s="238"/>
      <c r="EK169" s="237"/>
      <c r="EL169" s="237"/>
      <c r="EM169" s="237"/>
      <c r="EN169" s="237"/>
      <c r="EO169" s="237"/>
      <c r="EP169" s="237"/>
      <c r="EQ169" s="239"/>
      <c r="ER169" s="240"/>
      <c r="ET169" s="237"/>
      <c r="EU169" s="238"/>
      <c r="EV169" s="238"/>
      <c r="EW169" s="238"/>
      <c r="EX169" s="238"/>
      <c r="EY169" s="238"/>
      <c r="EZ169" s="238"/>
      <c r="FA169" s="238"/>
      <c r="FB169" s="238"/>
      <c r="FC169" s="238"/>
      <c r="FD169" s="239"/>
      <c r="FE169" s="240"/>
      <c r="FG169" s="237"/>
      <c r="FH169" s="238"/>
      <c r="FI169" s="238"/>
      <c r="FJ169" s="238"/>
      <c r="FK169" s="237"/>
      <c r="FL169" s="237"/>
      <c r="FM169" s="237"/>
      <c r="FN169" s="237"/>
      <c r="FO169" s="237"/>
      <c r="FP169" s="237"/>
      <c r="FQ169" s="239"/>
      <c r="FR169" s="240"/>
      <c r="FS169" s="240"/>
      <c r="FT169" s="240"/>
      <c r="FU169" s="240"/>
      <c r="FV169" s="240"/>
      <c r="FW169" s="240"/>
      <c r="FX169" s="240"/>
      <c r="FY169" s="240"/>
      <c r="FZ169" s="240"/>
    </row>
    <row r="170" spans="1:182" ht="24.75" customHeight="1" x14ac:dyDescent="0.3">
      <c r="CT170" s="237"/>
      <c r="CU170" s="238"/>
      <c r="CV170" s="238"/>
      <c r="CW170" s="238"/>
      <c r="CX170" s="238"/>
      <c r="CY170" s="238"/>
      <c r="CZ170" s="238"/>
      <c r="DA170" s="238"/>
      <c r="DB170" s="238"/>
      <c r="DC170" s="238"/>
      <c r="DD170" s="239"/>
      <c r="DE170" s="240"/>
      <c r="DG170" s="237"/>
      <c r="DH170" s="238"/>
      <c r="DI170" s="238"/>
      <c r="DJ170" s="238"/>
      <c r="DK170" s="237"/>
      <c r="DL170" s="237"/>
      <c r="DM170" s="237"/>
      <c r="DN170" s="237"/>
      <c r="DO170" s="237"/>
      <c r="DP170" s="237"/>
      <c r="DQ170" s="239"/>
      <c r="DR170" s="240"/>
      <c r="DT170" s="237"/>
      <c r="DU170" s="238"/>
      <c r="DV170" s="238"/>
      <c r="DW170" s="238"/>
      <c r="DX170" s="237"/>
      <c r="DY170" s="237"/>
      <c r="DZ170" s="237"/>
      <c r="EA170" s="237"/>
      <c r="EB170" s="237"/>
      <c r="EC170" s="237"/>
      <c r="ED170" s="239"/>
      <c r="EE170" s="240"/>
      <c r="EG170" s="237"/>
      <c r="EH170" s="238"/>
      <c r="EI170" s="238"/>
      <c r="EJ170" s="238"/>
      <c r="EK170" s="237"/>
      <c r="EL170" s="237"/>
      <c r="EM170" s="237"/>
      <c r="EN170" s="237"/>
      <c r="EO170" s="237"/>
      <c r="EP170" s="237"/>
      <c r="EQ170" s="239"/>
      <c r="ER170" s="240"/>
      <c r="ET170" s="237"/>
      <c r="EU170" s="238"/>
      <c r="EV170" s="238"/>
      <c r="EW170" s="238"/>
      <c r="EX170" s="238"/>
      <c r="EY170" s="238"/>
      <c r="EZ170" s="238"/>
      <c r="FA170" s="238"/>
      <c r="FB170" s="238"/>
      <c r="FC170" s="238"/>
      <c r="FD170" s="239"/>
      <c r="FE170" s="240"/>
      <c r="FG170" s="237"/>
      <c r="FH170" s="238"/>
      <c r="FI170" s="238"/>
      <c r="FJ170" s="238"/>
      <c r="FK170" s="237"/>
      <c r="FL170" s="237"/>
      <c r="FM170" s="237"/>
      <c r="FN170" s="237"/>
      <c r="FO170" s="237"/>
      <c r="FP170" s="237"/>
      <c r="FQ170" s="239"/>
      <c r="FR170" s="240"/>
      <c r="FS170" s="240"/>
      <c r="FT170" s="240"/>
      <c r="FU170" s="240"/>
      <c r="FV170" s="240"/>
      <c r="FW170" s="240"/>
      <c r="FX170" s="240"/>
      <c r="FY170" s="240"/>
      <c r="FZ170" s="240"/>
    </row>
    <row r="171" spans="1:182" ht="24.75" customHeight="1" x14ac:dyDescent="0.3">
      <c r="CT171" s="237"/>
      <c r="CU171" s="238"/>
      <c r="CV171" s="238"/>
      <c r="CW171" s="238"/>
      <c r="CX171" s="238"/>
      <c r="CY171" s="238"/>
      <c r="CZ171" s="238"/>
      <c r="DA171" s="238"/>
      <c r="DB171" s="238"/>
      <c r="DC171" s="238"/>
      <c r="DD171" s="239"/>
      <c r="DE171" s="240"/>
      <c r="DG171" s="237"/>
      <c r="DH171" s="238"/>
      <c r="DI171" s="238"/>
      <c r="DJ171" s="238"/>
      <c r="DK171" s="237"/>
      <c r="DL171" s="237"/>
      <c r="DM171" s="237"/>
      <c r="DN171" s="237"/>
      <c r="DO171" s="237"/>
      <c r="DP171" s="237"/>
      <c r="DQ171" s="239"/>
      <c r="DR171" s="240"/>
      <c r="DT171" s="237"/>
      <c r="DU171" s="238"/>
      <c r="DV171" s="238"/>
      <c r="DW171" s="238"/>
      <c r="DX171" s="237"/>
      <c r="DY171" s="237"/>
      <c r="DZ171" s="237"/>
      <c r="EA171" s="237"/>
      <c r="EB171" s="237"/>
      <c r="EC171" s="237"/>
      <c r="ED171" s="239"/>
      <c r="EE171" s="240"/>
      <c r="EG171" s="237"/>
      <c r="EH171" s="238"/>
      <c r="EI171" s="238"/>
      <c r="EJ171" s="238"/>
      <c r="EK171" s="237"/>
      <c r="EL171" s="237"/>
      <c r="EM171" s="237"/>
      <c r="EN171" s="237"/>
      <c r="EO171" s="237"/>
      <c r="EP171" s="237"/>
      <c r="EQ171" s="239"/>
      <c r="ER171" s="240"/>
      <c r="ET171" s="237"/>
      <c r="EU171" s="238"/>
      <c r="EV171" s="238"/>
      <c r="EW171" s="238"/>
      <c r="EX171" s="238"/>
      <c r="EY171" s="238"/>
      <c r="EZ171" s="238"/>
      <c r="FA171" s="238"/>
      <c r="FB171" s="238"/>
      <c r="FC171" s="238"/>
      <c r="FD171" s="239"/>
      <c r="FE171" s="240"/>
      <c r="FG171" s="237"/>
      <c r="FH171" s="238"/>
      <c r="FI171" s="238"/>
      <c r="FJ171" s="238"/>
      <c r="FK171" s="237"/>
      <c r="FL171" s="237"/>
      <c r="FM171" s="237"/>
      <c r="FN171" s="237"/>
      <c r="FO171" s="237"/>
      <c r="FP171" s="237"/>
      <c r="FQ171" s="239"/>
      <c r="FR171" s="240"/>
      <c r="FS171" s="240"/>
      <c r="FT171" s="240"/>
      <c r="FU171" s="240"/>
      <c r="FV171" s="240"/>
      <c r="FW171" s="240"/>
      <c r="FX171" s="240"/>
      <c r="FY171" s="240"/>
      <c r="FZ171" s="240"/>
    </row>
    <row r="172" spans="1:182" ht="24.75" customHeight="1" x14ac:dyDescent="0.3">
      <c r="CT172" s="237"/>
      <c r="CU172" s="238"/>
      <c r="CV172" s="238"/>
      <c r="CW172" s="238"/>
      <c r="CX172" s="238"/>
      <c r="CY172" s="238"/>
      <c r="CZ172" s="238"/>
      <c r="DA172" s="238"/>
      <c r="DB172" s="238"/>
      <c r="DC172" s="238"/>
      <c r="DD172" s="239"/>
      <c r="DE172" s="240"/>
      <c r="DG172" s="237"/>
      <c r="DH172" s="238"/>
      <c r="DI172" s="238"/>
      <c r="DJ172" s="238"/>
      <c r="DK172" s="237"/>
      <c r="DL172" s="237"/>
      <c r="DM172" s="237"/>
      <c r="DN172" s="237"/>
      <c r="DO172" s="237"/>
      <c r="DP172" s="237"/>
      <c r="DQ172" s="239"/>
      <c r="DR172" s="240"/>
      <c r="DT172" s="237"/>
      <c r="DU172" s="238"/>
      <c r="DV172" s="238"/>
      <c r="DW172" s="238"/>
      <c r="DX172" s="237"/>
      <c r="DY172" s="237"/>
      <c r="DZ172" s="237"/>
      <c r="EA172" s="237"/>
      <c r="EB172" s="237"/>
      <c r="EC172" s="237"/>
      <c r="ED172" s="239"/>
      <c r="EE172" s="240"/>
      <c r="EG172" s="237"/>
      <c r="EH172" s="238"/>
      <c r="EI172" s="238"/>
      <c r="EJ172" s="238"/>
      <c r="EK172" s="237"/>
      <c r="EL172" s="237"/>
      <c r="EM172" s="237"/>
      <c r="EN172" s="237"/>
      <c r="EO172" s="237"/>
      <c r="EP172" s="237"/>
      <c r="EQ172" s="239"/>
      <c r="ER172" s="240"/>
      <c r="ET172" s="237"/>
      <c r="EU172" s="238"/>
      <c r="EV172" s="238"/>
      <c r="EW172" s="238"/>
      <c r="EX172" s="238"/>
      <c r="EY172" s="238"/>
      <c r="EZ172" s="238"/>
      <c r="FA172" s="238"/>
      <c r="FB172" s="238"/>
      <c r="FC172" s="238"/>
      <c r="FD172" s="239"/>
      <c r="FE172" s="240"/>
      <c r="FG172" s="237"/>
      <c r="FH172" s="238"/>
      <c r="FI172" s="238"/>
      <c r="FJ172" s="238"/>
      <c r="FK172" s="237"/>
      <c r="FL172" s="237"/>
      <c r="FM172" s="237"/>
      <c r="FN172" s="237"/>
      <c r="FO172" s="237"/>
      <c r="FP172" s="237"/>
      <c r="FQ172" s="239"/>
      <c r="FR172" s="240"/>
      <c r="FS172" s="240"/>
      <c r="FT172" s="240"/>
      <c r="FU172" s="240"/>
      <c r="FV172" s="240"/>
      <c r="FW172" s="240"/>
      <c r="FX172" s="240"/>
      <c r="FY172" s="240"/>
      <c r="FZ172" s="240"/>
    </row>
    <row r="173" spans="1:182" ht="24.75" customHeight="1" x14ac:dyDescent="0.3">
      <c r="CT173" s="237"/>
      <c r="CU173" s="238"/>
      <c r="CV173" s="238"/>
      <c r="CW173" s="238"/>
      <c r="CX173" s="238"/>
      <c r="CY173" s="238"/>
      <c r="CZ173" s="238"/>
      <c r="DA173" s="238"/>
      <c r="DB173" s="238"/>
      <c r="DC173" s="238"/>
      <c r="DD173" s="239"/>
      <c r="DE173" s="240"/>
      <c r="DG173" s="237"/>
      <c r="DH173" s="238"/>
      <c r="DI173" s="238"/>
      <c r="DJ173" s="238"/>
      <c r="DK173" s="237"/>
      <c r="DL173" s="237"/>
      <c r="DM173" s="237"/>
      <c r="DN173" s="237"/>
      <c r="DO173" s="237"/>
      <c r="DP173" s="237"/>
      <c r="DQ173" s="239"/>
      <c r="DR173" s="240"/>
      <c r="DT173" s="237"/>
      <c r="DU173" s="238"/>
      <c r="DV173" s="238"/>
      <c r="DW173" s="238"/>
      <c r="DX173" s="237"/>
      <c r="DY173" s="237"/>
      <c r="DZ173" s="237"/>
      <c r="EA173" s="237"/>
      <c r="EB173" s="237"/>
      <c r="EC173" s="237"/>
      <c r="ED173" s="239"/>
      <c r="EE173" s="240"/>
      <c r="EG173" s="237"/>
      <c r="EH173" s="238"/>
      <c r="EI173" s="238"/>
      <c r="EJ173" s="238"/>
      <c r="EK173" s="237"/>
      <c r="EL173" s="237"/>
      <c r="EM173" s="237"/>
      <c r="EN173" s="237"/>
      <c r="EO173" s="237"/>
      <c r="EP173" s="237"/>
      <c r="EQ173" s="239"/>
      <c r="ER173" s="240"/>
      <c r="ET173" s="237"/>
      <c r="EU173" s="238"/>
      <c r="EV173" s="238"/>
      <c r="EW173" s="238"/>
      <c r="EX173" s="238"/>
      <c r="EY173" s="238"/>
      <c r="EZ173" s="238"/>
      <c r="FA173" s="238"/>
      <c r="FB173" s="238"/>
      <c r="FC173" s="238"/>
      <c r="FD173" s="239"/>
      <c r="FE173" s="240"/>
      <c r="FG173" s="237"/>
      <c r="FH173" s="238"/>
      <c r="FI173" s="238"/>
      <c r="FJ173" s="238"/>
      <c r="FK173" s="237"/>
      <c r="FL173" s="237"/>
      <c r="FM173" s="237"/>
      <c r="FN173" s="237"/>
      <c r="FO173" s="237"/>
      <c r="FP173" s="237"/>
      <c r="FQ173" s="239"/>
      <c r="FR173" s="240"/>
      <c r="FS173" s="240"/>
      <c r="FT173" s="240"/>
      <c r="FU173" s="240"/>
      <c r="FV173" s="240"/>
      <c r="FW173" s="240"/>
      <c r="FX173" s="240"/>
      <c r="FY173" s="240"/>
      <c r="FZ173" s="240"/>
    </row>
    <row r="174" spans="1:182" ht="24.75" customHeight="1" x14ac:dyDescent="0.3">
      <c r="CT174" s="237"/>
      <c r="CU174" s="238"/>
      <c r="CV174" s="238"/>
      <c r="CW174" s="238"/>
      <c r="CX174" s="238"/>
      <c r="CY174" s="238"/>
      <c r="CZ174" s="238"/>
      <c r="DA174" s="238"/>
      <c r="DB174" s="238"/>
      <c r="DC174" s="238"/>
      <c r="DD174" s="239"/>
      <c r="DE174" s="240"/>
      <c r="DG174" s="237"/>
      <c r="DH174" s="238"/>
      <c r="DI174" s="238"/>
      <c r="DJ174" s="238"/>
      <c r="DK174" s="237"/>
      <c r="DL174" s="237"/>
      <c r="DM174" s="237"/>
      <c r="DN174" s="237"/>
      <c r="DO174" s="237"/>
      <c r="DP174" s="237"/>
      <c r="DQ174" s="239"/>
      <c r="DR174" s="240"/>
      <c r="DT174" s="237"/>
      <c r="DU174" s="238"/>
      <c r="DV174" s="238"/>
      <c r="DW174" s="238"/>
      <c r="DX174" s="237"/>
      <c r="DY174" s="237"/>
      <c r="DZ174" s="237"/>
      <c r="EA174" s="237"/>
      <c r="EB174" s="237"/>
      <c r="EC174" s="237"/>
      <c r="ED174" s="239"/>
      <c r="EE174" s="240"/>
      <c r="EG174" s="237"/>
      <c r="EH174" s="238"/>
      <c r="EI174" s="238"/>
      <c r="EJ174" s="238"/>
      <c r="EK174" s="237"/>
      <c r="EL174" s="237"/>
      <c r="EM174" s="237"/>
      <c r="EN174" s="237"/>
      <c r="EO174" s="237"/>
      <c r="EP174" s="237"/>
      <c r="EQ174" s="239"/>
      <c r="ER174" s="240"/>
      <c r="ET174" s="237"/>
      <c r="EU174" s="238"/>
      <c r="EV174" s="238"/>
      <c r="EW174" s="238"/>
      <c r="EX174" s="238"/>
      <c r="EY174" s="238"/>
      <c r="EZ174" s="238"/>
      <c r="FA174" s="238"/>
      <c r="FB174" s="238"/>
      <c r="FC174" s="238"/>
      <c r="FD174" s="239"/>
      <c r="FE174" s="240"/>
      <c r="FG174" s="237"/>
      <c r="FH174" s="238"/>
      <c r="FI174" s="238"/>
      <c r="FJ174" s="238"/>
      <c r="FK174" s="237"/>
      <c r="FL174" s="237"/>
      <c r="FM174" s="237"/>
      <c r="FN174" s="237"/>
      <c r="FO174" s="237"/>
      <c r="FP174" s="237"/>
      <c r="FQ174" s="239"/>
      <c r="FR174" s="240"/>
      <c r="FS174" s="240"/>
      <c r="FT174" s="240"/>
      <c r="FU174" s="240"/>
      <c r="FV174" s="240"/>
      <c r="FW174" s="240"/>
      <c r="FX174" s="240"/>
      <c r="FY174" s="240"/>
      <c r="FZ174" s="240"/>
    </row>
    <row r="175" spans="1:182" ht="24.75" customHeight="1" x14ac:dyDescent="0.3">
      <c r="CT175" s="237"/>
      <c r="CU175" s="238"/>
      <c r="CV175" s="238"/>
      <c r="CW175" s="238"/>
      <c r="CX175" s="238"/>
      <c r="CY175" s="238"/>
      <c r="CZ175" s="238"/>
      <c r="DA175" s="238"/>
      <c r="DB175" s="238"/>
      <c r="DC175" s="238"/>
      <c r="DD175" s="239"/>
      <c r="DE175" s="240"/>
      <c r="DG175" s="237"/>
      <c r="DH175" s="238"/>
      <c r="DI175" s="238"/>
      <c r="DJ175" s="238"/>
      <c r="DK175" s="237"/>
      <c r="DL175" s="237"/>
      <c r="DM175" s="237"/>
      <c r="DN175" s="237"/>
      <c r="DO175" s="237"/>
      <c r="DP175" s="237"/>
      <c r="DQ175" s="239"/>
      <c r="DR175" s="240"/>
      <c r="DT175" s="237"/>
      <c r="DU175" s="238"/>
      <c r="DV175" s="238"/>
      <c r="DW175" s="238"/>
      <c r="DX175" s="237"/>
      <c r="DY175" s="237"/>
      <c r="DZ175" s="237"/>
      <c r="EA175" s="237"/>
      <c r="EB175" s="237"/>
      <c r="EC175" s="237"/>
      <c r="ED175" s="239"/>
      <c r="EE175" s="240"/>
      <c r="EG175" s="237"/>
      <c r="EH175" s="238"/>
      <c r="EI175" s="238"/>
      <c r="EJ175" s="238"/>
      <c r="EK175" s="237"/>
      <c r="EL175" s="237"/>
      <c r="EM175" s="237"/>
      <c r="EN175" s="237"/>
      <c r="EO175" s="237"/>
      <c r="EP175" s="237"/>
      <c r="EQ175" s="239"/>
      <c r="ER175" s="240"/>
      <c r="ET175" s="237"/>
      <c r="EU175" s="238"/>
      <c r="EV175" s="238"/>
      <c r="EW175" s="238"/>
      <c r="EX175" s="238"/>
      <c r="EY175" s="238"/>
      <c r="EZ175" s="238"/>
      <c r="FA175" s="238"/>
      <c r="FB175" s="238"/>
      <c r="FC175" s="238"/>
      <c r="FD175" s="239"/>
      <c r="FE175" s="240"/>
      <c r="FG175" s="237"/>
      <c r="FH175" s="238"/>
      <c r="FI175" s="238"/>
      <c r="FJ175" s="238"/>
      <c r="FK175" s="237"/>
      <c r="FL175" s="237"/>
      <c r="FM175" s="237"/>
      <c r="FN175" s="237"/>
      <c r="FO175" s="237"/>
      <c r="FP175" s="237"/>
      <c r="FQ175" s="239"/>
      <c r="FR175" s="240"/>
      <c r="FS175" s="240"/>
      <c r="FT175" s="240"/>
      <c r="FU175" s="240"/>
      <c r="FV175" s="240"/>
      <c r="FW175" s="240"/>
      <c r="FX175" s="240"/>
      <c r="FY175" s="240"/>
      <c r="FZ175" s="240"/>
    </row>
    <row r="176" spans="1:182" ht="24.75" customHeight="1" x14ac:dyDescent="0.3">
      <c r="CT176" s="237"/>
      <c r="CU176" s="238"/>
      <c r="CV176" s="238"/>
      <c r="CW176" s="238"/>
      <c r="CX176" s="238"/>
      <c r="CY176" s="238"/>
      <c r="CZ176" s="238"/>
      <c r="DA176" s="238"/>
      <c r="DB176" s="238"/>
      <c r="DC176" s="238"/>
      <c r="DD176" s="239"/>
      <c r="DE176" s="240"/>
      <c r="DG176" s="237"/>
      <c r="DH176" s="238"/>
      <c r="DI176" s="238"/>
      <c r="DJ176" s="238"/>
      <c r="DK176" s="237"/>
      <c r="DL176" s="237"/>
      <c r="DM176" s="237"/>
      <c r="DN176" s="237"/>
      <c r="DO176" s="237"/>
      <c r="DP176" s="237"/>
      <c r="DQ176" s="239"/>
      <c r="DR176" s="240"/>
      <c r="DT176" s="237"/>
      <c r="DU176" s="238"/>
      <c r="DV176" s="238"/>
      <c r="DW176" s="238"/>
      <c r="DX176" s="237"/>
      <c r="DY176" s="237"/>
      <c r="DZ176" s="237"/>
      <c r="EA176" s="237"/>
      <c r="EB176" s="237"/>
      <c r="EC176" s="237"/>
      <c r="ED176" s="239"/>
      <c r="EE176" s="240"/>
      <c r="EG176" s="237"/>
      <c r="EH176" s="238"/>
      <c r="EI176" s="238"/>
      <c r="EJ176" s="238"/>
      <c r="EK176" s="237"/>
      <c r="EL176" s="237"/>
      <c r="EM176" s="237"/>
      <c r="EN176" s="237"/>
      <c r="EO176" s="237"/>
      <c r="EP176" s="237"/>
      <c r="EQ176" s="239"/>
      <c r="ER176" s="240"/>
      <c r="ET176" s="237"/>
      <c r="EU176" s="238"/>
      <c r="EV176" s="238"/>
      <c r="EW176" s="238"/>
      <c r="EX176" s="238"/>
      <c r="EY176" s="238"/>
      <c r="EZ176" s="238"/>
      <c r="FA176" s="238"/>
      <c r="FB176" s="238"/>
      <c r="FC176" s="238"/>
      <c r="FD176" s="239"/>
      <c r="FE176" s="240"/>
      <c r="FG176" s="237"/>
      <c r="FH176" s="238"/>
      <c r="FI176" s="238"/>
      <c r="FJ176" s="238"/>
      <c r="FK176" s="237"/>
      <c r="FL176" s="237"/>
      <c r="FM176" s="237"/>
      <c r="FN176" s="237"/>
      <c r="FO176" s="237"/>
      <c r="FP176" s="237"/>
      <c r="FQ176" s="239"/>
      <c r="FR176" s="240"/>
      <c r="FS176" s="240"/>
      <c r="FT176" s="240"/>
      <c r="FU176" s="240"/>
      <c r="FV176" s="240"/>
      <c r="FW176" s="240"/>
      <c r="FX176" s="240"/>
      <c r="FY176" s="240"/>
      <c r="FZ176" s="240"/>
    </row>
    <row r="177" spans="98:182" ht="24.75" customHeight="1" x14ac:dyDescent="0.3">
      <c r="CT177" s="237"/>
      <c r="CU177" s="238"/>
      <c r="CV177" s="238"/>
      <c r="CW177" s="238"/>
      <c r="CX177" s="238"/>
      <c r="CY177" s="238"/>
      <c r="CZ177" s="238"/>
      <c r="DA177" s="238"/>
      <c r="DB177" s="238"/>
      <c r="DC177" s="238"/>
      <c r="DD177" s="239"/>
      <c r="DE177" s="240"/>
      <c r="DG177" s="237"/>
      <c r="DH177" s="238"/>
      <c r="DI177" s="238"/>
      <c r="DJ177" s="238"/>
      <c r="DK177" s="237"/>
      <c r="DL177" s="237"/>
      <c r="DM177" s="237"/>
      <c r="DN177" s="237"/>
      <c r="DO177" s="237"/>
      <c r="DP177" s="237"/>
      <c r="DQ177" s="239"/>
      <c r="DR177" s="240"/>
      <c r="DT177" s="237"/>
      <c r="DU177" s="238"/>
      <c r="DV177" s="238"/>
      <c r="DW177" s="238"/>
      <c r="DX177" s="237"/>
      <c r="DY177" s="237"/>
      <c r="DZ177" s="237"/>
      <c r="EA177" s="237"/>
      <c r="EB177" s="237"/>
      <c r="EC177" s="237"/>
      <c r="ED177" s="239"/>
      <c r="EE177" s="240"/>
      <c r="EG177" s="237"/>
      <c r="EH177" s="238"/>
      <c r="EI177" s="238"/>
      <c r="EJ177" s="238"/>
      <c r="EK177" s="237"/>
      <c r="EL177" s="237"/>
      <c r="EM177" s="237"/>
      <c r="EN177" s="237"/>
      <c r="EO177" s="237"/>
      <c r="EP177" s="237"/>
      <c r="EQ177" s="239"/>
      <c r="ER177" s="240"/>
      <c r="ET177" s="237"/>
      <c r="EU177" s="238"/>
      <c r="EV177" s="238"/>
      <c r="EW177" s="238"/>
      <c r="EX177" s="238"/>
      <c r="EY177" s="238"/>
      <c r="EZ177" s="238"/>
      <c r="FA177" s="238"/>
      <c r="FB177" s="238"/>
      <c r="FC177" s="238"/>
      <c r="FD177" s="239"/>
      <c r="FE177" s="240"/>
      <c r="FG177" s="237"/>
      <c r="FH177" s="238"/>
      <c r="FI177" s="238"/>
      <c r="FJ177" s="238"/>
      <c r="FK177" s="237"/>
      <c r="FL177" s="237"/>
      <c r="FM177" s="237"/>
      <c r="FN177" s="237"/>
      <c r="FO177" s="237"/>
      <c r="FP177" s="237"/>
      <c r="FQ177" s="239"/>
      <c r="FR177" s="240"/>
      <c r="FS177" s="240"/>
      <c r="FT177" s="240"/>
      <c r="FU177" s="240"/>
      <c r="FV177" s="240"/>
      <c r="FW177" s="240"/>
      <c r="FX177" s="240"/>
      <c r="FY177" s="240"/>
      <c r="FZ177" s="240"/>
    </row>
    <row r="178" spans="98:182" ht="24.75" customHeight="1" x14ac:dyDescent="0.3">
      <c r="CT178" s="237"/>
      <c r="CU178" s="238"/>
      <c r="CV178" s="238"/>
      <c r="CW178" s="238"/>
      <c r="CX178" s="238"/>
      <c r="CY178" s="238"/>
      <c r="CZ178" s="238"/>
      <c r="DA178" s="238"/>
      <c r="DB178" s="238"/>
      <c r="DC178" s="238"/>
      <c r="DD178" s="239"/>
      <c r="DE178" s="240"/>
      <c r="DG178" s="237"/>
      <c r="DH178" s="238"/>
      <c r="DI178" s="238"/>
      <c r="DJ178" s="238"/>
      <c r="DK178" s="237"/>
      <c r="DL178" s="237"/>
      <c r="DM178" s="237"/>
      <c r="DN178" s="237"/>
      <c r="DO178" s="237"/>
      <c r="DP178" s="237"/>
      <c r="DQ178" s="239"/>
      <c r="DR178" s="240"/>
      <c r="DT178" s="237"/>
      <c r="DU178" s="238"/>
      <c r="DV178" s="238"/>
      <c r="DW178" s="238"/>
      <c r="DX178" s="237"/>
      <c r="DY178" s="237"/>
      <c r="DZ178" s="237"/>
      <c r="EA178" s="237"/>
      <c r="EB178" s="237"/>
      <c r="EC178" s="237"/>
      <c r="ED178" s="239"/>
      <c r="EE178" s="240"/>
      <c r="EG178" s="237"/>
      <c r="EH178" s="238"/>
      <c r="EI178" s="238"/>
      <c r="EJ178" s="238"/>
      <c r="EK178" s="237"/>
      <c r="EL178" s="237"/>
      <c r="EM178" s="237"/>
      <c r="EN178" s="237"/>
      <c r="EO178" s="237"/>
      <c r="EP178" s="237"/>
      <c r="EQ178" s="239"/>
      <c r="ER178" s="240"/>
      <c r="ET178" s="237"/>
      <c r="EU178" s="238"/>
      <c r="EV178" s="238"/>
      <c r="EW178" s="238"/>
      <c r="EX178" s="238"/>
      <c r="EY178" s="238"/>
      <c r="EZ178" s="238"/>
      <c r="FA178" s="238"/>
      <c r="FB178" s="238"/>
      <c r="FC178" s="238"/>
      <c r="FD178" s="239"/>
      <c r="FE178" s="240"/>
      <c r="FG178" s="237"/>
      <c r="FH178" s="238"/>
      <c r="FI178" s="238"/>
      <c r="FJ178" s="238"/>
      <c r="FK178" s="237"/>
      <c r="FL178" s="237"/>
      <c r="FM178" s="237"/>
      <c r="FN178" s="237"/>
      <c r="FO178" s="237"/>
      <c r="FP178" s="237"/>
      <c r="FQ178" s="239"/>
      <c r="FR178" s="240"/>
      <c r="FS178" s="240"/>
      <c r="FT178" s="240"/>
      <c r="FU178" s="240"/>
      <c r="FV178" s="240"/>
      <c r="FW178" s="240"/>
      <c r="FX178" s="240"/>
      <c r="FY178" s="240"/>
      <c r="FZ178" s="240"/>
    </row>
    <row r="179" spans="98:182" ht="24.75" customHeight="1" x14ac:dyDescent="0.3">
      <c r="CT179" s="237"/>
      <c r="CU179" s="238"/>
      <c r="CV179" s="238"/>
      <c r="CW179" s="238"/>
      <c r="CX179" s="238"/>
      <c r="CY179" s="238"/>
      <c r="CZ179" s="238"/>
      <c r="DA179" s="238"/>
      <c r="DB179" s="238"/>
      <c r="DC179" s="238"/>
      <c r="DD179" s="239"/>
      <c r="DE179" s="240"/>
      <c r="DG179" s="237"/>
      <c r="DH179" s="238"/>
      <c r="DI179" s="238"/>
      <c r="DJ179" s="238"/>
      <c r="DK179" s="237"/>
      <c r="DL179" s="237"/>
      <c r="DM179" s="237"/>
      <c r="DN179" s="237"/>
      <c r="DO179" s="237"/>
      <c r="DP179" s="237"/>
      <c r="DQ179" s="239"/>
      <c r="DR179" s="240"/>
      <c r="DT179" s="237"/>
      <c r="DU179" s="238"/>
      <c r="DV179" s="238"/>
      <c r="DW179" s="238"/>
      <c r="DX179" s="237"/>
      <c r="DY179" s="237"/>
      <c r="DZ179" s="237"/>
      <c r="EA179" s="237"/>
      <c r="EB179" s="237"/>
      <c r="EC179" s="237"/>
      <c r="ED179" s="239"/>
      <c r="EE179" s="240"/>
      <c r="EG179" s="237"/>
      <c r="EH179" s="238"/>
      <c r="EI179" s="238"/>
      <c r="EJ179" s="238"/>
      <c r="EK179" s="237"/>
      <c r="EL179" s="237"/>
      <c r="EM179" s="237"/>
      <c r="EN179" s="237"/>
      <c r="EO179" s="237"/>
      <c r="EP179" s="237"/>
      <c r="EQ179" s="239"/>
      <c r="ER179" s="240"/>
      <c r="ET179" s="237"/>
      <c r="EU179" s="238"/>
      <c r="EV179" s="238"/>
      <c r="EW179" s="238"/>
      <c r="EX179" s="238"/>
      <c r="EY179" s="238"/>
      <c r="EZ179" s="238"/>
      <c r="FA179" s="238"/>
      <c r="FB179" s="238"/>
      <c r="FC179" s="238"/>
      <c r="FD179" s="239"/>
      <c r="FE179" s="240"/>
      <c r="FG179" s="237"/>
      <c r="FH179" s="238"/>
      <c r="FI179" s="238"/>
      <c r="FJ179" s="238"/>
      <c r="FK179" s="237"/>
      <c r="FL179" s="237"/>
      <c r="FM179" s="237"/>
      <c r="FN179" s="237"/>
      <c r="FO179" s="237"/>
      <c r="FP179" s="237"/>
      <c r="FQ179" s="239"/>
      <c r="FR179" s="240"/>
      <c r="FS179" s="240"/>
      <c r="FT179" s="240"/>
      <c r="FU179" s="240"/>
      <c r="FV179" s="240"/>
      <c r="FW179" s="240"/>
      <c r="FX179" s="240"/>
      <c r="FY179" s="240"/>
      <c r="FZ179" s="240"/>
    </row>
    <row r="180" spans="98:182" ht="24.75" customHeight="1" x14ac:dyDescent="0.3">
      <c r="CT180" s="237"/>
      <c r="CU180" s="238"/>
      <c r="CV180" s="238"/>
      <c r="CW180" s="238"/>
      <c r="CX180" s="238"/>
      <c r="CY180" s="238"/>
      <c r="CZ180" s="238"/>
      <c r="DA180" s="238"/>
      <c r="DB180" s="238"/>
      <c r="DC180" s="238"/>
      <c r="DD180" s="239"/>
      <c r="DE180" s="240"/>
      <c r="DG180" s="237"/>
      <c r="DH180" s="238"/>
      <c r="DI180" s="238"/>
      <c r="DJ180" s="238"/>
      <c r="DK180" s="237"/>
      <c r="DL180" s="237"/>
      <c r="DM180" s="237"/>
      <c r="DN180" s="237"/>
      <c r="DO180" s="237"/>
      <c r="DP180" s="237"/>
      <c r="DQ180" s="239"/>
      <c r="DR180" s="240"/>
      <c r="DT180" s="237"/>
      <c r="DU180" s="238"/>
      <c r="DV180" s="238"/>
      <c r="DW180" s="238"/>
      <c r="DX180" s="237"/>
      <c r="DY180" s="237"/>
      <c r="DZ180" s="237"/>
      <c r="EA180" s="237"/>
      <c r="EB180" s="237"/>
      <c r="EC180" s="237"/>
      <c r="ED180" s="239"/>
      <c r="EE180" s="240"/>
      <c r="EG180" s="237"/>
      <c r="EH180" s="238"/>
      <c r="EI180" s="238"/>
      <c r="EJ180" s="238"/>
      <c r="EK180" s="237"/>
      <c r="EL180" s="237"/>
      <c r="EM180" s="237"/>
      <c r="EN180" s="237"/>
      <c r="EO180" s="237"/>
      <c r="EP180" s="237"/>
      <c r="EQ180" s="239"/>
      <c r="ER180" s="240"/>
      <c r="ET180" s="237"/>
      <c r="EU180" s="238"/>
      <c r="EV180" s="238"/>
      <c r="EW180" s="238"/>
      <c r="EX180" s="238"/>
      <c r="EY180" s="238"/>
      <c r="EZ180" s="238"/>
      <c r="FA180" s="238"/>
      <c r="FB180" s="238"/>
      <c r="FC180" s="238"/>
      <c r="FD180" s="239"/>
      <c r="FE180" s="240"/>
      <c r="FG180" s="237"/>
      <c r="FH180" s="238"/>
      <c r="FI180" s="238"/>
      <c r="FJ180" s="238"/>
      <c r="FK180" s="237"/>
      <c r="FL180" s="237"/>
      <c r="FM180" s="237"/>
      <c r="FN180" s="237"/>
      <c r="FO180" s="237"/>
      <c r="FP180" s="237"/>
      <c r="FQ180" s="239"/>
      <c r="FR180" s="240"/>
      <c r="FS180" s="240"/>
      <c r="FT180" s="240"/>
      <c r="FU180" s="240"/>
      <c r="FV180" s="240"/>
      <c r="FW180" s="240"/>
      <c r="FX180" s="240"/>
      <c r="FY180" s="240"/>
      <c r="FZ180" s="240"/>
    </row>
    <row r="181" spans="98:182" ht="24.75" customHeight="1" x14ac:dyDescent="0.3">
      <c r="CT181" s="237"/>
      <c r="CU181" s="238"/>
      <c r="CV181" s="238"/>
      <c r="CW181" s="238"/>
      <c r="CX181" s="238"/>
      <c r="CY181" s="238"/>
      <c r="CZ181" s="238"/>
      <c r="DA181" s="238"/>
      <c r="DB181" s="238"/>
      <c r="DC181" s="238"/>
      <c r="DD181" s="239"/>
      <c r="DE181" s="240"/>
      <c r="DG181" s="237"/>
      <c r="DH181" s="238"/>
      <c r="DI181" s="238"/>
      <c r="DJ181" s="238"/>
      <c r="DK181" s="237"/>
      <c r="DL181" s="237"/>
      <c r="DM181" s="237"/>
      <c r="DN181" s="237"/>
      <c r="DO181" s="237"/>
      <c r="DP181" s="237"/>
      <c r="DQ181" s="239"/>
      <c r="DR181" s="240"/>
      <c r="DT181" s="237"/>
      <c r="DU181" s="238"/>
      <c r="DV181" s="238"/>
      <c r="DW181" s="238"/>
      <c r="DX181" s="237"/>
      <c r="DY181" s="237"/>
      <c r="DZ181" s="237"/>
      <c r="EA181" s="237"/>
      <c r="EB181" s="237"/>
      <c r="EC181" s="237"/>
      <c r="ED181" s="239"/>
      <c r="EE181" s="240"/>
      <c r="EG181" s="237"/>
      <c r="EH181" s="238"/>
      <c r="EI181" s="238"/>
      <c r="EJ181" s="238"/>
      <c r="EK181" s="237"/>
      <c r="EL181" s="237"/>
      <c r="EM181" s="237"/>
      <c r="EN181" s="237"/>
      <c r="EO181" s="237"/>
      <c r="EP181" s="237"/>
      <c r="EQ181" s="239"/>
      <c r="ER181" s="240"/>
      <c r="ET181" s="237"/>
      <c r="EU181" s="238"/>
      <c r="EV181" s="238"/>
      <c r="EW181" s="238"/>
      <c r="EX181" s="238"/>
      <c r="EY181" s="238"/>
      <c r="EZ181" s="238"/>
      <c r="FA181" s="238"/>
      <c r="FB181" s="238"/>
      <c r="FC181" s="238"/>
      <c r="FD181" s="239"/>
      <c r="FE181" s="240"/>
      <c r="FG181" s="237"/>
      <c r="FH181" s="238"/>
      <c r="FI181" s="238"/>
      <c r="FJ181" s="238"/>
      <c r="FK181" s="237"/>
      <c r="FL181" s="237"/>
      <c r="FM181" s="237"/>
      <c r="FN181" s="237"/>
      <c r="FO181" s="237"/>
      <c r="FP181" s="237"/>
      <c r="FQ181" s="239"/>
      <c r="FR181" s="240"/>
      <c r="FS181" s="240"/>
      <c r="FT181" s="240"/>
      <c r="FU181" s="240"/>
      <c r="FV181" s="240"/>
      <c r="FW181" s="240"/>
      <c r="FX181" s="240"/>
      <c r="FY181" s="240"/>
      <c r="FZ181" s="240"/>
    </row>
    <row r="182" spans="98:182" ht="24.75" customHeight="1" x14ac:dyDescent="0.3">
      <c r="CT182" s="237"/>
      <c r="CU182" s="238"/>
      <c r="CV182" s="238"/>
      <c r="CW182" s="238"/>
      <c r="CX182" s="238"/>
      <c r="CY182" s="238"/>
      <c r="CZ182" s="238"/>
      <c r="DA182" s="238"/>
      <c r="DB182" s="238"/>
      <c r="DC182" s="238"/>
      <c r="DD182" s="239"/>
      <c r="DE182" s="240"/>
      <c r="DG182" s="237"/>
      <c r="DH182" s="238"/>
      <c r="DI182" s="238"/>
      <c r="DJ182" s="238"/>
      <c r="DK182" s="237"/>
      <c r="DL182" s="237"/>
      <c r="DM182" s="237"/>
      <c r="DN182" s="237"/>
      <c r="DO182" s="237"/>
      <c r="DP182" s="237"/>
      <c r="DQ182" s="239"/>
      <c r="DR182" s="240"/>
      <c r="DT182" s="237"/>
      <c r="DU182" s="238"/>
      <c r="DV182" s="238"/>
      <c r="DW182" s="238"/>
      <c r="DX182" s="237"/>
      <c r="DY182" s="237"/>
      <c r="DZ182" s="237"/>
      <c r="EA182" s="237"/>
      <c r="EB182" s="237"/>
      <c r="EC182" s="237"/>
      <c r="ED182" s="239"/>
      <c r="EE182" s="240"/>
      <c r="EG182" s="237"/>
      <c r="EH182" s="238"/>
      <c r="EI182" s="238"/>
      <c r="EJ182" s="238"/>
      <c r="EK182" s="237"/>
      <c r="EL182" s="237"/>
      <c r="EM182" s="237"/>
      <c r="EN182" s="237"/>
      <c r="EO182" s="237"/>
      <c r="EP182" s="237"/>
      <c r="EQ182" s="239"/>
      <c r="ER182" s="240"/>
      <c r="ET182" s="237"/>
      <c r="EU182" s="238"/>
      <c r="EV182" s="238"/>
      <c r="EW182" s="238"/>
      <c r="EX182" s="238"/>
      <c r="EY182" s="238"/>
      <c r="EZ182" s="238"/>
      <c r="FA182" s="238"/>
      <c r="FB182" s="238"/>
      <c r="FC182" s="238"/>
      <c r="FD182" s="239"/>
      <c r="FE182" s="240"/>
      <c r="FG182" s="237"/>
      <c r="FH182" s="238"/>
      <c r="FI182" s="238"/>
      <c r="FJ182" s="238"/>
      <c r="FK182" s="237"/>
      <c r="FL182" s="237"/>
      <c r="FM182" s="237"/>
      <c r="FN182" s="237"/>
      <c r="FO182" s="237"/>
      <c r="FP182" s="237"/>
      <c r="FQ182" s="239"/>
      <c r="FR182" s="240"/>
      <c r="FS182" s="240"/>
      <c r="FT182" s="240"/>
      <c r="FU182" s="240"/>
      <c r="FV182" s="240"/>
      <c r="FW182" s="240"/>
      <c r="FX182" s="240"/>
      <c r="FY182" s="240"/>
      <c r="FZ182" s="240"/>
    </row>
    <row r="183" spans="98:182" ht="24.75" customHeight="1" x14ac:dyDescent="0.3">
      <c r="CT183" s="237"/>
      <c r="CU183" s="238"/>
      <c r="CV183" s="238"/>
      <c r="CW183" s="238"/>
      <c r="CX183" s="238"/>
      <c r="CY183" s="238"/>
      <c r="CZ183" s="238"/>
      <c r="DA183" s="238"/>
      <c r="DB183" s="238"/>
      <c r="DC183" s="238"/>
      <c r="DD183" s="239"/>
      <c r="DE183" s="240"/>
      <c r="DG183" s="237"/>
      <c r="DH183" s="238"/>
      <c r="DI183" s="238"/>
      <c r="DJ183" s="238"/>
      <c r="DK183" s="237"/>
      <c r="DL183" s="237"/>
      <c r="DM183" s="237"/>
      <c r="DN183" s="237"/>
      <c r="DO183" s="237"/>
      <c r="DP183" s="237"/>
      <c r="DQ183" s="239"/>
      <c r="DR183" s="240"/>
      <c r="DT183" s="237"/>
      <c r="DU183" s="238"/>
      <c r="DV183" s="238"/>
      <c r="DW183" s="238"/>
      <c r="DX183" s="237"/>
      <c r="DY183" s="237"/>
      <c r="DZ183" s="237"/>
      <c r="EA183" s="237"/>
      <c r="EB183" s="237"/>
      <c r="EC183" s="237"/>
      <c r="ED183" s="239"/>
      <c r="EE183" s="240"/>
      <c r="EG183" s="237"/>
      <c r="EH183" s="238"/>
      <c r="EI183" s="238"/>
      <c r="EJ183" s="238"/>
      <c r="EK183" s="237"/>
      <c r="EL183" s="237"/>
      <c r="EM183" s="237"/>
      <c r="EN183" s="237"/>
      <c r="EO183" s="237"/>
      <c r="EP183" s="237"/>
      <c r="EQ183" s="239"/>
      <c r="ER183" s="240"/>
      <c r="ET183" s="237"/>
      <c r="EU183" s="238"/>
      <c r="EV183" s="238"/>
      <c r="EW183" s="238"/>
      <c r="EX183" s="238"/>
      <c r="EY183" s="238"/>
      <c r="EZ183" s="238"/>
      <c r="FA183" s="238"/>
      <c r="FB183" s="238"/>
      <c r="FC183" s="238"/>
      <c r="FD183" s="239"/>
      <c r="FE183" s="240"/>
      <c r="FG183" s="237"/>
      <c r="FH183" s="238"/>
      <c r="FI183" s="238"/>
      <c r="FJ183" s="238"/>
      <c r="FK183" s="237"/>
      <c r="FL183" s="237"/>
      <c r="FM183" s="237"/>
      <c r="FN183" s="237"/>
      <c r="FO183" s="237"/>
      <c r="FP183" s="237"/>
      <c r="FQ183" s="239"/>
      <c r="FR183" s="240"/>
      <c r="FS183" s="240"/>
      <c r="FT183" s="240"/>
      <c r="FU183" s="240"/>
      <c r="FV183" s="240"/>
      <c r="FW183" s="240"/>
      <c r="FX183" s="240"/>
      <c r="FY183" s="240"/>
      <c r="FZ183" s="240"/>
    </row>
    <row r="184" spans="98:182" ht="24.75" customHeight="1" x14ac:dyDescent="0.3">
      <c r="CT184" s="237"/>
      <c r="CU184" s="238"/>
      <c r="CV184" s="238"/>
      <c r="CW184" s="238"/>
      <c r="CX184" s="238"/>
      <c r="CY184" s="238"/>
      <c r="CZ184" s="238"/>
      <c r="DA184" s="238"/>
      <c r="DB184" s="238"/>
      <c r="DC184" s="238"/>
      <c r="DD184" s="239"/>
      <c r="DE184" s="240"/>
      <c r="DG184" s="237"/>
      <c r="DH184" s="238"/>
      <c r="DI184" s="238"/>
      <c r="DJ184" s="238"/>
      <c r="DK184" s="237"/>
      <c r="DL184" s="237"/>
      <c r="DM184" s="237"/>
      <c r="DN184" s="237"/>
      <c r="DO184" s="237"/>
      <c r="DP184" s="237"/>
      <c r="DQ184" s="239"/>
      <c r="DR184" s="240"/>
      <c r="DT184" s="237"/>
      <c r="DU184" s="238"/>
      <c r="DV184" s="238"/>
      <c r="DW184" s="238"/>
      <c r="DX184" s="237"/>
      <c r="DY184" s="237"/>
      <c r="DZ184" s="237"/>
      <c r="EA184" s="237"/>
      <c r="EB184" s="237"/>
      <c r="EC184" s="237"/>
      <c r="ED184" s="239"/>
      <c r="EE184" s="240"/>
      <c r="EG184" s="237"/>
      <c r="EH184" s="238"/>
      <c r="EI184" s="238"/>
      <c r="EJ184" s="238"/>
      <c r="EK184" s="237"/>
      <c r="EL184" s="237"/>
      <c r="EM184" s="237"/>
      <c r="EN184" s="237"/>
      <c r="EO184" s="237"/>
      <c r="EP184" s="237"/>
      <c r="EQ184" s="239"/>
      <c r="ER184" s="240"/>
      <c r="ET184" s="237"/>
      <c r="EU184" s="238"/>
      <c r="EV184" s="238"/>
      <c r="EW184" s="238"/>
      <c r="EX184" s="238"/>
      <c r="EY184" s="238"/>
      <c r="EZ184" s="238"/>
      <c r="FA184" s="238"/>
      <c r="FB184" s="238"/>
      <c r="FC184" s="238"/>
      <c r="FD184" s="239"/>
      <c r="FE184" s="240"/>
      <c r="FG184" s="237"/>
      <c r="FH184" s="238"/>
      <c r="FI184" s="238"/>
      <c r="FJ184" s="238"/>
      <c r="FK184" s="237"/>
      <c r="FL184" s="237"/>
      <c r="FM184" s="237"/>
      <c r="FN184" s="237"/>
      <c r="FO184" s="237"/>
      <c r="FP184" s="237"/>
      <c r="FQ184" s="239"/>
      <c r="FR184" s="240"/>
      <c r="FS184" s="240"/>
      <c r="FT184" s="240"/>
      <c r="FU184" s="240"/>
      <c r="FV184" s="240"/>
      <c r="FW184" s="240"/>
      <c r="FX184" s="240"/>
      <c r="FY184" s="240"/>
      <c r="FZ184" s="240"/>
    </row>
    <row r="185" spans="98:182" ht="24.75" customHeight="1" x14ac:dyDescent="0.3">
      <c r="CT185" s="237"/>
      <c r="CU185" s="238"/>
      <c r="CV185" s="238"/>
      <c r="CW185" s="238"/>
      <c r="CX185" s="238"/>
      <c r="CY185" s="238"/>
      <c r="CZ185" s="238"/>
      <c r="DA185" s="238"/>
      <c r="DB185" s="238"/>
      <c r="DC185" s="238"/>
      <c r="DD185" s="239"/>
      <c r="DE185" s="240"/>
      <c r="DG185" s="237"/>
      <c r="DH185" s="238"/>
      <c r="DI185" s="238"/>
      <c r="DJ185" s="238"/>
      <c r="DK185" s="237"/>
      <c r="DL185" s="237"/>
      <c r="DM185" s="237"/>
      <c r="DN185" s="237"/>
      <c r="DO185" s="237"/>
      <c r="DP185" s="237"/>
      <c r="DQ185" s="239"/>
      <c r="DR185" s="240"/>
      <c r="DT185" s="237"/>
      <c r="DU185" s="238"/>
      <c r="DV185" s="238"/>
      <c r="DW185" s="238"/>
      <c r="DX185" s="237"/>
      <c r="DY185" s="237"/>
      <c r="DZ185" s="237"/>
      <c r="EA185" s="237"/>
      <c r="EB185" s="237"/>
      <c r="EC185" s="237"/>
      <c r="ED185" s="239"/>
      <c r="EE185" s="240"/>
      <c r="EG185" s="237"/>
      <c r="EH185" s="238"/>
      <c r="EI185" s="238"/>
      <c r="EJ185" s="238"/>
      <c r="EK185" s="237"/>
      <c r="EL185" s="237"/>
      <c r="EM185" s="237"/>
      <c r="EN185" s="237"/>
      <c r="EO185" s="237"/>
      <c r="EP185" s="237"/>
      <c r="EQ185" s="239"/>
      <c r="ER185" s="240"/>
      <c r="ET185" s="237"/>
      <c r="EU185" s="238"/>
      <c r="EV185" s="238"/>
      <c r="EW185" s="238"/>
      <c r="EX185" s="238"/>
      <c r="EY185" s="238"/>
      <c r="EZ185" s="238"/>
      <c r="FA185" s="238"/>
      <c r="FB185" s="238"/>
      <c r="FC185" s="238"/>
      <c r="FD185" s="239"/>
      <c r="FE185" s="240"/>
      <c r="FG185" s="237"/>
      <c r="FH185" s="238"/>
      <c r="FI185" s="238"/>
      <c r="FJ185" s="238"/>
      <c r="FK185" s="237"/>
      <c r="FL185" s="237"/>
      <c r="FM185" s="237"/>
      <c r="FN185" s="237"/>
      <c r="FO185" s="237"/>
      <c r="FP185" s="237"/>
      <c r="FQ185" s="239"/>
      <c r="FR185" s="240"/>
      <c r="FS185" s="240"/>
      <c r="FT185" s="240"/>
      <c r="FU185" s="240"/>
      <c r="FV185" s="240"/>
      <c r="FW185" s="240"/>
      <c r="FX185" s="240"/>
      <c r="FY185" s="240"/>
      <c r="FZ185" s="240"/>
    </row>
    <row r="186" spans="98:182" ht="24.75" customHeight="1" x14ac:dyDescent="0.3">
      <c r="CT186" s="237"/>
      <c r="CU186" s="238"/>
      <c r="CV186" s="238"/>
      <c r="CW186" s="238"/>
      <c r="CX186" s="238"/>
      <c r="CY186" s="238"/>
      <c r="CZ186" s="238"/>
      <c r="DA186" s="238"/>
      <c r="DB186" s="238"/>
      <c r="DC186" s="238"/>
      <c r="DD186" s="239"/>
      <c r="DE186" s="240"/>
      <c r="DG186" s="237"/>
      <c r="DH186" s="238"/>
      <c r="DI186" s="238"/>
      <c r="DJ186" s="238"/>
      <c r="DK186" s="237"/>
      <c r="DL186" s="237"/>
      <c r="DM186" s="237"/>
      <c r="DN186" s="237"/>
      <c r="DO186" s="237"/>
      <c r="DP186" s="237"/>
      <c r="DQ186" s="239"/>
      <c r="DR186" s="240"/>
      <c r="DT186" s="237"/>
      <c r="DU186" s="238"/>
      <c r="DV186" s="238"/>
      <c r="DW186" s="238"/>
      <c r="DX186" s="237"/>
      <c r="DY186" s="237"/>
      <c r="DZ186" s="237"/>
      <c r="EA186" s="237"/>
      <c r="EB186" s="237"/>
      <c r="EC186" s="237"/>
      <c r="ED186" s="239"/>
      <c r="EE186" s="240"/>
      <c r="EG186" s="237"/>
      <c r="EH186" s="238"/>
      <c r="EI186" s="238"/>
      <c r="EJ186" s="238"/>
      <c r="EK186" s="237"/>
      <c r="EL186" s="237"/>
      <c r="EM186" s="237"/>
      <c r="EN186" s="237"/>
      <c r="EO186" s="237"/>
      <c r="EP186" s="237"/>
      <c r="EQ186" s="239"/>
      <c r="ER186" s="240"/>
      <c r="ET186" s="237"/>
      <c r="EU186" s="238"/>
      <c r="EV186" s="238"/>
      <c r="EW186" s="238"/>
      <c r="EX186" s="238"/>
      <c r="EY186" s="238"/>
      <c r="EZ186" s="238"/>
      <c r="FA186" s="238"/>
      <c r="FB186" s="238"/>
      <c r="FC186" s="238"/>
      <c r="FD186" s="239"/>
      <c r="FE186" s="240"/>
      <c r="FG186" s="237"/>
      <c r="FH186" s="238"/>
      <c r="FI186" s="238"/>
      <c r="FJ186" s="238"/>
      <c r="FK186" s="237"/>
      <c r="FL186" s="237"/>
      <c r="FM186" s="237"/>
      <c r="FN186" s="237"/>
      <c r="FO186" s="237"/>
      <c r="FP186" s="237"/>
      <c r="FQ186" s="239"/>
      <c r="FR186" s="240"/>
      <c r="FS186" s="240"/>
      <c r="FT186" s="240"/>
      <c r="FU186" s="240"/>
      <c r="FV186" s="240"/>
      <c r="FW186" s="240"/>
      <c r="FX186" s="240"/>
      <c r="FY186" s="240"/>
      <c r="FZ186" s="240"/>
    </row>
    <row r="187" spans="98:182" ht="24.75" customHeight="1" x14ac:dyDescent="0.3">
      <c r="CT187" s="237"/>
      <c r="CU187" s="238"/>
      <c r="CV187" s="238"/>
      <c r="CW187" s="238"/>
      <c r="CX187" s="238"/>
      <c r="CY187" s="238"/>
      <c r="CZ187" s="238"/>
      <c r="DA187" s="238"/>
      <c r="DB187" s="238"/>
      <c r="DC187" s="238"/>
      <c r="DD187" s="239"/>
      <c r="DE187" s="240"/>
      <c r="DG187" s="237"/>
      <c r="DH187" s="238"/>
      <c r="DI187" s="238"/>
      <c r="DJ187" s="238"/>
      <c r="DK187" s="237"/>
      <c r="DL187" s="237"/>
      <c r="DM187" s="237"/>
      <c r="DN187" s="237"/>
      <c r="DO187" s="237"/>
      <c r="DP187" s="237"/>
      <c r="DQ187" s="239"/>
      <c r="DR187" s="240"/>
      <c r="DT187" s="237"/>
      <c r="DU187" s="238"/>
      <c r="DV187" s="238"/>
      <c r="DW187" s="238"/>
      <c r="DX187" s="237"/>
      <c r="DY187" s="237"/>
      <c r="DZ187" s="237"/>
      <c r="EA187" s="237"/>
      <c r="EB187" s="237"/>
      <c r="EC187" s="237"/>
      <c r="ED187" s="239"/>
      <c r="EE187" s="240"/>
      <c r="EG187" s="237"/>
      <c r="EH187" s="238"/>
      <c r="EI187" s="238"/>
      <c r="EJ187" s="238"/>
      <c r="EK187" s="237"/>
      <c r="EL187" s="237"/>
      <c r="EM187" s="237"/>
      <c r="EN187" s="237"/>
      <c r="EO187" s="237"/>
      <c r="EP187" s="237"/>
      <c r="EQ187" s="239"/>
      <c r="ER187" s="240"/>
      <c r="ET187" s="237"/>
      <c r="EU187" s="238"/>
      <c r="EV187" s="238"/>
      <c r="EW187" s="238"/>
      <c r="EX187" s="238"/>
      <c r="EY187" s="238"/>
      <c r="EZ187" s="238"/>
      <c r="FA187" s="238"/>
      <c r="FB187" s="238"/>
      <c r="FC187" s="238"/>
      <c r="FD187" s="239"/>
      <c r="FE187" s="240"/>
      <c r="FG187" s="237"/>
      <c r="FH187" s="238"/>
      <c r="FI187" s="238"/>
      <c r="FJ187" s="238"/>
      <c r="FK187" s="237"/>
      <c r="FL187" s="237"/>
      <c r="FM187" s="237"/>
      <c r="FN187" s="237"/>
      <c r="FO187" s="237"/>
      <c r="FP187" s="237"/>
      <c r="FQ187" s="239"/>
      <c r="FR187" s="240"/>
      <c r="FS187" s="240"/>
      <c r="FT187" s="240"/>
      <c r="FU187" s="240"/>
      <c r="FV187" s="240"/>
      <c r="FW187" s="240"/>
      <c r="FX187" s="240"/>
      <c r="FY187" s="240"/>
      <c r="FZ187" s="240"/>
    </row>
    <row r="188" spans="98:182" ht="24.75" customHeight="1" x14ac:dyDescent="0.3">
      <c r="CT188" s="237"/>
      <c r="CU188" s="238"/>
      <c r="CV188" s="238"/>
      <c r="CW188" s="238"/>
      <c r="CX188" s="238"/>
      <c r="CY188" s="238"/>
      <c r="CZ188" s="238"/>
      <c r="DA188" s="238"/>
      <c r="DB188" s="238"/>
      <c r="DC188" s="238"/>
      <c r="DD188" s="239"/>
      <c r="DE188" s="240"/>
      <c r="DG188" s="237"/>
      <c r="DH188" s="238"/>
      <c r="DI188" s="238"/>
      <c r="DJ188" s="238"/>
      <c r="DK188" s="237"/>
      <c r="DL188" s="237"/>
      <c r="DM188" s="237"/>
      <c r="DN188" s="237"/>
      <c r="DO188" s="237"/>
      <c r="DP188" s="237"/>
      <c r="DQ188" s="239"/>
      <c r="DR188" s="240"/>
      <c r="DT188" s="237"/>
      <c r="DU188" s="238"/>
      <c r="DV188" s="238"/>
      <c r="DW188" s="238"/>
      <c r="DX188" s="237"/>
      <c r="DY188" s="237"/>
      <c r="DZ188" s="237"/>
      <c r="EA188" s="237"/>
      <c r="EB188" s="237"/>
      <c r="EC188" s="237"/>
      <c r="ED188" s="239"/>
      <c r="EE188" s="240"/>
      <c r="EG188" s="237"/>
      <c r="EH188" s="238"/>
      <c r="EI188" s="238"/>
      <c r="EJ188" s="238"/>
      <c r="EK188" s="237"/>
      <c r="EL188" s="237"/>
      <c r="EM188" s="237"/>
      <c r="EN188" s="237"/>
      <c r="EO188" s="237"/>
      <c r="EP188" s="237"/>
      <c r="EQ188" s="239"/>
      <c r="ER188" s="240"/>
      <c r="ET188" s="237"/>
      <c r="EU188" s="238"/>
      <c r="EV188" s="238"/>
      <c r="EW188" s="238"/>
      <c r="EX188" s="238"/>
      <c r="EY188" s="238"/>
      <c r="EZ188" s="238"/>
      <c r="FA188" s="238"/>
      <c r="FB188" s="238"/>
      <c r="FC188" s="238"/>
      <c r="FD188" s="239"/>
      <c r="FE188" s="240"/>
      <c r="FG188" s="237"/>
      <c r="FH188" s="238"/>
      <c r="FI188" s="238"/>
      <c r="FJ188" s="238"/>
      <c r="FK188" s="237"/>
      <c r="FL188" s="237"/>
      <c r="FM188" s="237"/>
      <c r="FN188" s="237"/>
      <c r="FO188" s="237"/>
      <c r="FP188" s="237"/>
      <c r="FQ188" s="239"/>
      <c r="FR188" s="240"/>
      <c r="FS188" s="240"/>
      <c r="FT188" s="240"/>
      <c r="FU188" s="240"/>
      <c r="FV188" s="240"/>
      <c r="FW188" s="240"/>
      <c r="FX188" s="240"/>
      <c r="FY188" s="240"/>
      <c r="FZ188" s="240"/>
    </row>
    <row r="189" spans="98:182" ht="24.75" customHeight="1" x14ac:dyDescent="0.3">
      <c r="CT189" s="237"/>
      <c r="CU189" s="238"/>
      <c r="CV189" s="238"/>
      <c r="CW189" s="238"/>
      <c r="CX189" s="238"/>
      <c r="CY189" s="238"/>
      <c r="CZ189" s="238"/>
      <c r="DA189" s="238"/>
      <c r="DB189" s="238"/>
      <c r="DC189" s="238"/>
      <c r="DD189" s="239"/>
      <c r="DE189" s="240"/>
      <c r="DG189" s="237"/>
      <c r="DH189" s="238"/>
      <c r="DI189" s="238"/>
      <c r="DJ189" s="238"/>
      <c r="DK189" s="237"/>
      <c r="DL189" s="237"/>
      <c r="DM189" s="237"/>
      <c r="DN189" s="237"/>
      <c r="DO189" s="237"/>
      <c r="DP189" s="237"/>
      <c r="DQ189" s="239"/>
      <c r="DR189" s="240"/>
      <c r="DT189" s="237"/>
      <c r="DU189" s="238"/>
      <c r="DV189" s="238"/>
      <c r="DW189" s="238"/>
      <c r="DX189" s="237"/>
      <c r="DY189" s="237"/>
      <c r="DZ189" s="237"/>
      <c r="EA189" s="237"/>
      <c r="EB189" s="237"/>
      <c r="EC189" s="237"/>
      <c r="ED189" s="239"/>
      <c r="EE189" s="240"/>
      <c r="EG189" s="237"/>
      <c r="EH189" s="238"/>
      <c r="EI189" s="238"/>
      <c r="EJ189" s="238"/>
      <c r="EK189" s="237"/>
      <c r="EL189" s="237"/>
      <c r="EM189" s="237"/>
      <c r="EN189" s="237"/>
      <c r="EO189" s="237"/>
      <c r="EP189" s="237"/>
      <c r="EQ189" s="239"/>
      <c r="ER189" s="240"/>
      <c r="ET189" s="237"/>
      <c r="EU189" s="238"/>
      <c r="EV189" s="238"/>
      <c r="EW189" s="238"/>
      <c r="EX189" s="238"/>
      <c r="EY189" s="238"/>
      <c r="EZ189" s="238"/>
      <c r="FA189" s="238"/>
      <c r="FB189" s="238"/>
      <c r="FC189" s="238"/>
      <c r="FD189" s="239"/>
      <c r="FE189" s="240"/>
      <c r="FG189" s="237"/>
      <c r="FH189" s="238"/>
      <c r="FI189" s="238"/>
      <c r="FJ189" s="238"/>
      <c r="FK189" s="237"/>
      <c r="FL189" s="237"/>
      <c r="FM189" s="237"/>
      <c r="FN189" s="237"/>
      <c r="FO189" s="237"/>
      <c r="FP189" s="237"/>
      <c r="FQ189" s="239"/>
      <c r="FR189" s="240"/>
      <c r="FS189" s="240"/>
      <c r="FT189" s="240"/>
      <c r="FU189" s="240"/>
      <c r="FV189" s="240"/>
      <c r="FW189" s="240"/>
      <c r="FX189" s="240"/>
      <c r="FY189" s="240"/>
      <c r="FZ189" s="240"/>
    </row>
    <row r="190" spans="98:182" ht="24.75" customHeight="1" x14ac:dyDescent="0.3">
      <c r="CT190" s="237"/>
      <c r="CU190" s="238"/>
      <c r="CV190" s="238"/>
      <c r="CW190" s="238"/>
      <c r="CX190" s="238"/>
      <c r="CY190" s="238"/>
      <c r="CZ190" s="238"/>
      <c r="DA190" s="238"/>
      <c r="DB190" s="238"/>
      <c r="DC190" s="238"/>
      <c r="DD190" s="239"/>
      <c r="DE190" s="240"/>
      <c r="DG190" s="237"/>
      <c r="DH190" s="238"/>
      <c r="DI190" s="238"/>
      <c r="DJ190" s="238"/>
      <c r="DK190" s="237"/>
      <c r="DL190" s="237"/>
      <c r="DM190" s="237"/>
      <c r="DN190" s="237"/>
      <c r="DO190" s="237"/>
      <c r="DP190" s="237"/>
      <c r="DQ190" s="239"/>
      <c r="DR190" s="240"/>
      <c r="DT190" s="237"/>
      <c r="DU190" s="238"/>
      <c r="DV190" s="238"/>
      <c r="DW190" s="238"/>
      <c r="DX190" s="237"/>
      <c r="DY190" s="237"/>
      <c r="DZ190" s="237"/>
      <c r="EA190" s="237"/>
      <c r="EB190" s="237"/>
      <c r="EC190" s="237"/>
      <c r="ED190" s="239"/>
      <c r="EE190" s="240"/>
      <c r="EG190" s="237"/>
      <c r="EH190" s="238"/>
      <c r="EI190" s="238"/>
      <c r="EJ190" s="238"/>
      <c r="EK190" s="237"/>
      <c r="EL190" s="237"/>
      <c r="EM190" s="237"/>
      <c r="EN190" s="237"/>
      <c r="EO190" s="237"/>
      <c r="EP190" s="237"/>
      <c r="EQ190" s="239"/>
      <c r="ER190" s="240"/>
      <c r="ET190" s="237"/>
      <c r="EU190" s="238"/>
      <c r="EV190" s="238"/>
      <c r="EW190" s="238"/>
      <c r="EX190" s="238"/>
      <c r="EY190" s="238"/>
      <c r="EZ190" s="238"/>
      <c r="FA190" s="238"/>
      <c r="FB190" s="238"/>
      <c r="FC190" s="238"/>
      <c r="FD190" s="239"/>
      <c r="FE190" s="240"/>
      <c r="FG190" s="237"/>
      <c r="FH190" s="238"/>
      <c r="FI190" s="238"/>
      <c r="FJ190" s="238"/>
      <c r="FK190" s="237"/>
      <c r="FL190" s="237"/>
      <c r="FM190" s="237"/>
      <c r="FN190" s="237"/>
      <c r="FO190" s="237"/>
      <c r="FP190" s="237"/>
      <c r="FQ190" s="239"/>
      <c r="FR190" s="240"/>
      <c r="FS190" s="240"/>
      <c r="FT190" s="240"/>
      <c r="FU190" s="240"/>
      <c r="FV190" s="240"/>
      <c r="FW190" s="240"/>
      <c r="FX190" s="240"/>
      <c r="FY190" s="240"/>
      <c r="FZ190" s="240"/>
    </row>
    <row r="191" spans="98:182" ht="24.75" customHeight="1" x14ac:dyDescent="0.3">
      <c r="CT191" s="237"/>
      <c r="CU191" s="238"/>
      <c r="CV191" s="238"/>
      <c r="CW191" s="238"/>
      <c r="CX191" s="238"/>
      <c r="CY191" s="238"/>
      <c r="CZ191" s="238"/>
      <c r="DA191" s="238"/>
      <c r="DB191" s="238"/>
      <c r="DC191" s="238"/>
      <c r="DD191" s="239"/>
      <c r="DE191" s="240"/>
      <c r="DG191" s="237"/>
      <c r="DH191" s="238"/>
      <c r="DI191" s="238"/>
      <c r="DJ191" s="238"/>
      <c r="DK191" s="237"/>
      <c r="DL191" s="237"/>
      <c r="DM191" s="237"/>
      <c r="DN191" s="237"/>
      <c r="DO191" s="237"/>
      <c r="DP191" s="237"/>
      <c r="DQ191" s="239"/>
      <c r="DR191" s="240"/>
      <c r="DT191" s="237"/>
      <c r="DU191" s="238"/>
      <c r="DV191" s="238"/>
      <c r="DW191" s="238"/>
      <c r="DX191" s="237"/>
      <c r="DY191" s="237"/>
      <c r="DZ191" s="237"/>
      <c r="EA191" s="237"/>
      <c r="EB191" s="237"/>
      <c r="EC191" s="237"/>
      <c r="ED191" s="239"/>
      <c r="EE191" s="240"/>
      <c r="EG191" s="237"/>
      <c r="EH191" s="238"/>
      <c r="EI191" s="238"/>
      <c r="EJ191" s="238"/>
      <c r="EK191" s="237"/>
      <c r="EL191" s="237"/>
      <c r="EM191" s="237"/>
      <c r="EN191" s="237"/>
      <c r="EO191" s="237"/>
      <c r="EP191" s="237"/>
      <c r="EQ191" s="239"/>
      <c r="ER191" s="240"/>
      <c r="ET191" s="237"/>
      <c r="EU191" s="238"/>
      <c r="EV191" s="238"/>
      <c r="EW191" s="238"/>
      <c r="EX191" s="238"/>
      <c r="EY191" s="238"/>
      <c r="EZ191" s="238"/>
      <c r="FA191" s="238"/>
      <c r="FB191" s="238"/>
      <c r="FC191" s="238"/>
      <c r="FD191" s="239"/>
      <c r="FE191" s="240"/>
      <c r="FG191" s="237"/>
      <c r="FH191" s="238"/>
      <c r="FI191" s="238"/>
      <c r="FJ191" s="238"/>
      <c r="FK191" s="237"/>
      <c r="FL191" s="237"/>
      <c r="FM191" s="237"/>
      <c r="FN191" s="237"/>
      <c r="FO191" s="237"/>
      <c r="FP191" s="237"/>
      <c r="FQ191" s="239"/>
      <c r="FR191" s="240"/>
      <c r="FS191" s="240"/>
      <c r="FT191" s="240"/>
      <c r="FU191" s="240"/>
      <c r="FV191" s="240"/>
      <c r="FW191" s="240"/>
      <c r="FX191" s="240"/>
      <c r="FY191" s="240"/>
      <c r="FZ191" s="240"/>
    </row>
    <row r="192" spans="98:182" ht="24.75" customHeight="1" x14ac:dyDescent="0.3">
      <c r="CT192" s="237"/>
      <c r="CU192" s="238"/>
      <c r="CV192" s="238"/>
      <c r="CW192" s="238"/>
      <c r="CX192" s="238"/>
      <c r="CY192" s="238"/>
      <c r="CZ192" s="238"/>
      <c r="DA192" s="238"/>
      <c r="DB192" s="238"/>
      <c r="DC192" s="238"/>
      <c r="DD192" s="239"/>
      <c r="DE192" s="240"/>
      <c r="DG192" s="237"/>
      <c r="DH192" s="238"/>
      <c r="DI192" s="238"/>
      <c r="DJ192" s="238"/>
      <c r="DK192" s="237"/>
      <c r="DL192" s="237"/>
      <c r="DM192" s="237"/>
      <c r="DN192" s="237"/>
      <c r="DO192" s="237"/>
      <c r="DP192" s="237"/>
      <c r="DQ192" s="239"/>
      <c r="DR192" s="240"/>
      <c r="DT192" s="237"/>
      <c r="DU192" s="238"/>
      <c r="DV192" s="238"/>
      <c r="DW192" s="238"/>
      <c r="DX192" s="237"/>
      <c r="DY192" s="237"/>
      <c r="DZ192" s="237"/>
      <c r="EA192" s="237"/>
      <c r="EB192" s="237"/>
      <c r="EC192" s="237"/>
      <c r="ED192" s="239"/>
      <c r="EE192" s="240"/>
      <c r="EG192" s="237"/>
      <c r="EH192" s="238"/>
      <c r="EI192" s="238"/>
      <c r="EJ192" s="238"/>
      <c r="EK192" s="237"/>
      <c r="EL192" s="237"/>
      <c r="EM192" s="237"/>
      <c r="EN192" s="237"/>
      <c r="EO192" s="237"/>
      <c r="EP192" s="237"/>
      <c r="EQ192" s="239"/>
      <c r="ER192" s="240"/>
      <c r="ET192" s="237"/>
      <c r="EU192" s="238"/>
      <c r="EV192" s="238"/>
      <c r="EW192" s="238"/>
      <c r="EX192" s="238"/>
      <c r="EY192" s="238"/>
      <c r="EZ192" s="238"/>
      <c r="FA192" s="238"/>
      <c r="FB192" s="238"/>
      <c r="FC192" s="238"/>
      <c r="FD192" s="239"/>
      <c r="FE192" s="240"/>
      <c r="FG192" s="237"/>
      <c r="FH192" s="238"/>
      <c r="FI192" s="238"/>
      <c r="FJ192" s="238"/>
      <c r="FK192" s="237"/>
      <c r="FL192" s="237"/>
      <c r="FM192" s="237"/>
      <c r="FN192" s="237"/>
      <c r="FO192" s="237"/>
      <c r="FP192" s="237"/>
      <c r="FQ192" s="239"/>
      <c r="FR192" s="240"/>
      <c r="FS192" s="240"/>
      <c r="FT192" s="240"/>
      <c r="FU192" s="240"/>
      <c r="FV192" s="240"/>
      <c r="FW192" s="240"/>
      <c r="FX192" s="240"/>
      <c r="FY192" s="240"/>
      <c r="FZ192" s="240"/>
    </row>
    <row r="193" spans="98:182" ht="24.75" customHeight="1" x14ac:dyDescent="0.3">
      <c r="CT193" s="237"/>
      <c r="CU193" s="238"/>
      <c r="CV193" s="238"/>
      <c r="CW193" s="238"/>
      <c r="CX193" s="238"/>
      <c r="CY193" s="238"/>
      <c r="CZ193" s="238"/>
      <c r="DA193" s="238"/>
      <c r="DB193" s="238"/>
      <c r="DC193" s="238"/>
      <c r="DD193" s="239"/>
      <c r="DE193" s="240"/>
      <c r="DG193" s="237"/>
      <c r="DH193" s="238"/>
      <c r="DI193" s="238"/>
      <c r="DJ193" s="238"/>
      <c r="DK193" s="237"/>
      <c r="DL193" s="237"/>
      <c r="DM193" s="237"/>
      <c r="DN193" s="237"/>
      <c r="DO193" s="237"/>
      <c r="DP193" s="237"/>
      <c r="DQ193" s="239"/>
      <c r="DR193" s="240"/>
      <c r="DT193" s="237"/>
      <c r="DU193" s="238"/>
      <c r="DV193" s="238"/>
      <c r="DW193" s="238"/>
      <c r="DX193" s="237"/>
      <c r="DY193" s="237"/>
      <c r="DZ193" s="237"/>
      <c r="EA193" s="237"/>
      <c r="EB193" s="237"/>
      <c r="EC193" s="237"/>
      <c r="ED193" s="239"/>
      <c r="EE193" s="240"/>
      <c r="EG193" s="237"/>
      <c r="EH193" s="238"/>
      <c r="EI193" s="238"/>
      <c r="EJ193" s="238"/>
      <c r="EK193" s="237"/>
      <c r="EL193" s="237"/>
      <c r="EM193" s="237"/>
      <c r="EN193" s="237"/>
      <c r="EO193" s="237"/>
      <c r="EP193" s="237"/>
      <c r="EQ193" s="239"/>
      <c r="ER193" s="240"/>
      <c r="ET193" s="237"/>
      <c r="EU193" s="238"/>
      <c r="EV193" s="238"/>
      <c r="EW193" s="238"/>
      <c r="EX193" s="238"/>
      <c r="EY193" s="238"/>
      <c r="EZ193" s="238"/>
      <c r="FA193" s="238"/>
      <c r="FB193" s="238"/>
      <c r="FC193" s="238"/>
      <c r="FD193" s="239"/>
      <c r="FE193" s="240"/>
      <c r="FG193" s="237"/>
      <c r="FH193" s="238"/>
      <c r="FI193" s="238"/>
      <c r="FJ193" s="238"/>
      <c r="FK193" s="237"/>
      <c r="FL193" s="237"/>
      <c r="FM193" s="237"/>
      <c r="FN193" s="237"/>
      <c r="FO193" s="237"/>
      <c r="FP193" s="237"/>
      <c r="FQ193" s="239"/>
      <c r="FR193" s="240"/>
      <c r="FS193" s="240"/>
      <c r="FT193" s="240"/>
      <c r="FU193" s="240"/>
      <c r="FV193" s="240"/>
      <c r="FW193" s="240"/>
      <c r="FX193" s="240"/>
      <c r="FY193" s="240"/>
      <c r="FZ193" s="240"/>
    </row>
    <row r="194" spans="98:182" ht="24.75" customHeight="1" x14ac:dyDescent="0.3">
      <c r="CT194" s="237"/>
      <c r="CU194" s="238"/>
      <c r="CV194" s="238"/>
      <c r="CW194" s="238"/>
      <c r="CX194" s="238"/>
      <c r="CY194" s="238"/>
      <c r="CZ194" s="238"/>
      <c r="DA194" s="238"/>
      <c r="DB194" s="238"/>
      <c r="DC194" s="238"/>
      <c r="DD194" s="239"/>
      <c r="DE194" s="240"/>
      <c r="DG194" s="237"/>
      <c r="DH194" s="238"/>
      <c r="DI194" s="238"/>
      <c r="DJ194" s="238"/>
      <c r="DK194" s="237"/>
      <c r="DL194" s="237"/>
      <c r="DM194" s="237"/>
      <c r="DN194" s="237"/>
      <c r="DO194" s="237"/>
      <c r="DP194" s="237"/>
      <c r="DQ194" s="239"/>
      <c r="DR194" s="240"/>
      <c r="DT194" s="237"/>
      <c r="DU194" s="238"/>
      <c r="DV194" s="238"/>
      <c r="DW194" s="238"/>
      <c r="DX194" s="237"/>
      <c r="DY194" s="237"/>
      <c r="DZ194" s="237"/>
      <c r="EA194" s="237"/>
      <c r="EB194" s="237"/>
      <c r="EC194" s="237"/>
      <c r="ED194" s="239"/>
      <c r="EE194" s="240"/>
      <c r="EG194" s="237"/>
      <c r="EH194" s="238"/>
      <c r="EI194" s="238"/>
      <c r="EJ194" s="238"/>
      <c r="EK194" s="237"/>
      <c r="EL194" s="237"/>
      <c r="EM194" s="237"/>
      <c r="EN194" s="237"/>
      <c r="EO194" s="237"/>
      <c r="EP194" s="237"/>
      <c r="EQ194" s="239"/>
      <c r="ER194" s="240"/>
      <c r="ET194" s="237"/>
      <c r="EU194" s="238"/>
      <c r="EV194" s="238"/>
      <c r="EW194" s="238"/>
      <c r="EX194" s="238"/>
      <c r="EY194" s="238"/>
      <c r="EZ194" s="238"/>
      <c r="FA194" s="238"/>
      <c r="FB194" s="238"/>
      <c r="FC194" s="238"/>
      <c r="FD194" s="239"/>
      <c r="FE194" s="240"/>
      <c r="FG194" s="237"/>
      <c r="FH194" s="238"/>
      <c r="FI194" s="238"/>
      <c r="FJ194" s="238"/>
      <c r="FK194" s="237"/>
      <c r="FL194" s="237"/>
      <c r="FM194" s="237"/>
      <c r="FN194" s="237"/>
      <c r="FO194" s="237"/>
      <c r="FP194" s="237"/>
      <c r="FQ194" s="239"/>
      <c r="FR194" s="240"/>
      <c r="FS194" s="240"/>
      <c r="FT194" s="240"/>
      <c r="FU194" s="240"/>
      <c r="FV194" s="240"/>
      <c r="FW194" s="240"/>
      <c r="FX194" s="240"/>
      <c r="FY194" s="240"/>
      <c r="FZ194" s="240"/>
    </row>
    <row r="195" spans="98:182" ht="24.75" customHeight="1" x14ac:dyDescent="0.3">
      <c r="CT195" s="237"/>
      <c r="CU195" s="238"/>
      <c r="CV195" s="238"/>
      <c r="CW195" s="238"/>
      <c r="CX195" s="238"/>
      <c r="CY195" s="238"/>
      <c r="CZ195" s="238"/>
      <c r="DA195" s="238"/>
      <c r="DB195" s="238"/>
      <c r="DC195" s="238"/>
      <c r="DD195" s="239"/>
      <c r="DE195" s="240"/>
      <c r="DG195" s="237"/>
      <c r="DH195" s="238"/>
      <c r="DI195" s="238"/>
      <c r="DJ195" s="238"/>
      <c r="DK195" s="237"/>
      <c r="DL195" s="237"/>
      <c r="DM195" s="237"/>
      <c r="DN195" s="237"/>
      <c r="DO195" s="237"/>
      <c r="DP195" s="237"/>
      <c r="DQ195" s="239"/>
      <c r="DR195" s="240"/>
      <c r="DT195" s="237"/>
      <c r="DU195" s="238"/>
      <c r="DV195" s="238"/>
      <c r="DW195" s="238"/>
      <c r="DX195" s="237"/>
      <c r="DY195" s="237"/>
      <c r="DZ195" s="237"/>
      <c r="EA195" s="237"/>
      <c r="EB195" s="237"/>
      <c r="EC195" s="237"/>
      <c r="ED195" s="239"/>
      <c r="EE195" s="240"/>
      <c r="EG195" s="237"/>
      <c r="EH195" s="238"/>
      <c r="EI195" s="238"/>
      <c r="EJ195" s="238"/>
      <c r="EK195" s="237"/>
      <c r="EL195" s="237"/>
      <c r="EM195" s="237"/>
      <c r="EN195" s="237"/>
      <c r="EO195" s="237"/>
      <c r="EP195" s="237"/>
      <c r="EQ195" s="239"/>
      <c r="ER195" s="240"/>
      <c r="ET195" s="237"/>
      <c r="EU195" s="238"/>
      <c r="EV195" s="238"/>
      <c r="EW195" s="238"/>
      <c r="EX195" s="238"/>
      <c r="EY195" s="238"/>
      <c r="EZ195" s="238"/>
      <c r="FA195" s="238"/>
      <c r="FB195" s="238"/>
      <c r="FC195" s="238"/>
      <c r="FD195" s="239"/>
      <c r="FE195" s="240"/>
      <c r="FG195" s="237"/>
      <c r="FH195" s="238"/>
      <c r="FI195" s="238"/>
      <c r="FJ195" s="238"/>
      <c r="FK195" s="237"/>
      <c r="FL195" s="237"/>
      <c r="FM195" s="237"/>
      <c r="FN195" s="237"/>
      <c r="FO195" s="237"/>
      <c r="FP195" s="237"/>
      <c r="FQ195" s="239"/>
      <c r="FR195" s="240"/>
      <c r="FS195" s="240"/>
      <c r="FT195" s="240"/>
      <c r="FU195" s="240"/>
      <c r="FV195" s="240"/>
      <c r="FW195" s="240"/>
      <c r="FX195" s="240"/>
      <c r="FY195" s="240"/>
      <c r="FZ195" s="240"/>
    </row>
    <row r="196" spans="98:182" ht="24.75" customHeight="1" x14ac:dyDescent="0.3">
      <c r="CT196" s="237"/>
      <c r="CU196" s="238"/>
      <c r="CV196" s="238"/>
      <c r="CW196" s="238"/>
      <c r="CX196" s="238"/>
      <c r="CY196" s="238"/>
      <c r="CZ196" s="238"/>
      <c r="DA196" s="238"/>
      <c r="DB196" s="238"/>
      <c r="DC196" s="238"/>
      <c r="DD196" s="239"/>
      <c r="DE196" s="240"/>
      <c r="DG196" s="237"/>
      <c r="DH196" s="238"/>
      <c r="DI196" s="238"/>
      <c r="DJ196" s="238"/>
      <c r="DK196" s="237"/>
      <c r="DL196" s="237"/>
      <c r="DM196" s="237"/>
      <c r="DN196" s="237"/>
      <c r="DO196" s="237"/>
      <c r="DP196" s="237"/>
      <c r="DQ196" s="239"/>
      <c r="DR196" s="240"/>
      <c r="DT196" s="237"/>
      <c r="DU196" s="238"/>
      <c r="DV196" s="238"/>
      <c r="DW196" s="238"/>
      <c r="DX196" s="237"/>
      <c r="DY196" s="237"/>
      <c r="DZ196" s="237"/>
      <c r="EA196" s="237"/>
      <c r="EB196" s="237"/>
      <c r="EC196" s="237"/>
      <c r="ED196" s="239"/>
      <c r="EE196" s="240"/>
      <c r="EG196" s="237"/>
      <c r="EH196" s="238"/>
      <c r="EI196" s="238"/>
      <c r="EJ196" s="238"/>
      <c r="EK196" s="237"/>
      <c r="EL196" s="237"/>
      <c r="EM196" s="237"/>
      <c r="EN196" s="237"/>
      <c r="EO196" s="237"/>
      <c r="EP196" s="237"/>
      <c r="EQ196" s="239"/>
      <c r="ER196" s="240"/>
      <c r="ET196" s="237"/>
      <c r="EU196" s="238"/>
      <c r="EV196" s="238"/>
      <c r="EW196" s="238"/>
      <c r="EX196" s="238"/>
      <c r="EY196" s="238"/>
      <c r="EZ196" s="238"/>
      <c r="FA196" s="238"/>
      <c r="FB196" s="238"/>
      <c r="FC196" s="238"/>
      <c r="FD196" s="239"/>
      <c r="FE196" s="240"/>
      <c r="FG196" s="237"/>
      <c r="FH196" s="238"/>
      <c r="FI196" s="238"/>
      <c r="FJ196" s="238"/>
      <c r="FK196" s="237"/>
      <c r="FL196" s="237"/>
      <c r="FM196" s="237"/>
      <c r="FN196" s="237"/>
      <c r="FO196" s="237"/>
      <c r="FP196" s="237"/>
      <c r="FQ196" s="239"/>
      <c r="FR196" s="240"/>
      <c r="FS196" s="240"/>
      <c r="FT196" s="240"/>
      <c r="FU196" s="240"/>
      <c r="FV196" s="240"/>
      <c r="FW196" s="240"/>
      <c r="FX196" s="240"/>
      <c r="FY196" s="240"/>
      <c r="FZ196" s="240"/>
    </row>
    <row r="197" spans="98:182" ht="24.75" customHeight="1" x14ac:dyDescent="0.3">
      <c r="CT197" s="237"/>
      <c r="CU197" s="238"/>
      <c r="CV197" s="238"/>
      <c r="CW197" s="238"/>
      <c r="CX197" s="238"/>
      <c r="CY197" s="238"/>
      <c r="CZ197" s="238"/>
      <c r="DA197" s="238"/>
      <c r="DB197" s="238"/>
      <c r="DC197" s="238"/>
      <c r="DD197" s="239"/>
      <c r="DE197" s="240"/>
      <c r="DG197" s="237"/>
      <c r="DH197" s="238"/>
      <c r="DI197" s="238"/>
      <c r="DJ197" s="238"/>
      <c r="DK197" s="237"/>
      <c r="DL197" s="237"/>
      <c r="DM197" s="237"/>
      <c r="DN197" s="237"/>
      <c r="DO197" s="237"/>
      <c r="DP197" s="237"/>
      <c r="DQ197" s="239"/>
      <c r="DR197" s="240"/>
      <c r="DT197" s="237"/>
      <c r="DU197" s="238"/>
      <c r="DV197" s="238"/>
      <c r="DW197" s="238"/>
      <c r="DX197" s="237"/>
      <c r="DY197" s="237"/>
      <c r="DZ197" s="237"/>
      <c r="EA197" s="237"/>
      <c r="EB197" s="237"/>
      <c r="EC197" s="237"/>
      <c r="ED197" s="239"/>
      <c r="EE197" s="240"/>
      <c r="EG197" s="237"/>
      <c r="EH197" s="238"/>
      <c r="EI197" s="238"/>
      <c r="EJ197" s="238"/>
      <c r="EK197" s="237"/>
      <c r="EL197" s="237"/>
      <c r="EM197" s="237"/>
      <c r="EN197" s="237"/>
      <c r="EO197" s="237"/>
      <c r="EP197" s="237"/>
      <c r="EQ197" s="239"/>
      <c r="ER197" s="240"/>
      <c r="ET197" s="237"/>
      <c r="EU197" s="238"/>
      <c r="EV197" s="238"/>
      <c r="EW197" s="238"/>
      <c r="EX197" s="238"/>
      <c r="EY197" s="238"/>
      <c r="EZ197" s="238"/>
      <c r="FA197" s="238"/>
      <c r="FB197" s="238"/>
      <c r="FC197" s="238"/>
      <c r="FD197" s="239"/>
      <c r="FE197" s="240"/>
      <c r="FG197" s="237"/>
      <c r="FH197" s="238"/>
      <c r="FI197" s="238"/>
      <c r="FJ197" s="238"/>
      <c r="FK197" s="237"/>
      <c r="FL197" s="237"/>
      <c r="FM197" s="237"/>
      <c r="FN197" s="237"/>
      <c r="FO197" s="237"/>
      <c r="FP197" s="237"/>
      <c r="FQ197" s="239"/>
      <c r="FR197" s="240"/>
      <c r="FS197" s="240"/>
      <c r="FT197" s="240"/>
      <c r="FU197" s="240"/>
      <c r="FV197" s="240"/>
      <c r="FW197" s="240"/>
      <c r="FX197" s="240"/>
      <c r="FY197" s="240"/>
      <c r="FZ197" s="240"/>
    </row>
    <row r="198" spans="98:182" ht="24.75" customHeight="1" x14ac:dyDescent="0.3">
      <c r="CT198" s="237"/>
      <c r="CU198" s="238"/>
      <c r="CV198" s="238"/>
      <c r="CW198" s="238"/>
      <c r="CX198" s="238"/>
      <c r="CY198" s="238"/>
      <c r="CZ198" s="238"/>
      <c r="DA198" s="238"/>
      <c r="DB198" s="238"/>
      <c r="DC198" s="238"/>
      <c r="DD198" s="239"/>
      <c r="DE198" s="240"/>
      <c r="DG198" s="237"/>
      <c r="DH198" s="238"/>
      <c r="DI198" s="238"/>
      <c r="DJ198" s="238"/>
      <c r="DK198" s="237"/>
      <c r="DL198" s="237"/>
      <c r="DM198" s="237"/>
      <c r="DN198" s="237"/>
      <c r="DO198" s="237"/>
      <c r="DP198" s="237"/>
      <c r="DQ198" s="239"/>
      <c r="DR198" s="240"/>
      <c r="DT198" s="237"/>
      <c r="DU198" s="238"/>
      <c r="DV198" s="238"/>
      <c r="DW198" s="238"/>
      <c r="DX198" s="237"/>
      <c r="DY198" s="237"/>
      <c r="DZ198" s="237"/>
      <c r="EA198" s="237"/>
      <c r="EB198" s="237"/>
      <c r="EC198" s="237"/>
      <c r="ED198" s="239"/>
      <c r="EE198" s="240"/>
      <c r="EG198" s="237"/>
      <c r="EH198" s="238"/>
      <c r="EI198" s="238"/>
      <c r="EJ198" s="238"/>
      <c r="EK198" s="237"/>
      <c r="EL198" s="237"/>
      <c r="EM198" s="237"/>
      <c r="EN198" s="237"/>
      <c r="EO198" s="237"/>
      <c r="EP198" s="237"/>
      <c r="EQ198" s="239"/>
      <c r="ER198" s="240"/>
      <c r="ET198" s="237"/>
      <c r="EU198" s="238"/>
      <c r="EV198" s="238"/>
      <c r="EW198" s="238"/>
      <c r="EX198" s="238"/>
      <c r="EY198" s="238"/>
      <c r="EZ198" s="238"/>
      <c r="FA198" s="238"/>
      <c r="FB198" s="238"/>
      <c r="FC198" s="238"/>
      <c r="FD198" s="239"/>
      <c r="FE198" s="240"/>
      <c r="FG198" s="237"/>
      <c r="FH198" s="238"/>
      <c r="FI198" s="238"/>
      <c r="FJ198" s="238"/>
      <c r="FK198" s="237"/>
      <c r="FL198" s="237"/>
      <c r="FM198" s="237"/>
      <c r="FN198" s="237"/>
      <c r="FO198" s="237"/>
      <c r="FP198" s="237"/>
      <c r="FQ198" s="239"/>
      <c r="FR198" s="240"/>
      <c r="FS198" s="240"/>
      <c r="FT198" s="240"/>
      <c r="FU198" s="240"/>
      <c r="FV198" s="240"/>
      <c r="FW198" s="240"/>
      <c r="FX198" s="240"/>
      <c r="FY198" s="240"/>
      <c r="FZ198" s="240"/>
    </row>
    <row r="199" spans="98:182" ht="24.75" customHeight="1" x14ac:dyDescent="0.3">
      <c r="CT199" s="237"/>
      <c r="CU199" s="238"/>
      <c r="CV199" s="238"/>
      <c r="CW199" s="238"/>
      <c r="CX199" s="238"/>
      <c r="CY199" s="238"/>
      <c r="CZ199" s="238"/>
      <c r="DA199" s="238"/>
      <c r="DB199" s="238"/>
      <c r="DC199" s="238"/>
      <c r="DD199" s="239"/>
      <c r="DE199" s="240"/>
      <c r="DG199" s="237"/>
      <c r="DH199" s="238"/>
      <c r="DI199" s="238"/>
      <c r="DJ199" s="238"/>
      <c r="DK199" s="237"/>
      <c r="DL199" s="237"/>
      <c r="DM199" s="237"/>
      <c r="DN199" s="237"/>
      <c r="DO199" s="237"/>
      <c r="DP199" s="237"/>
      <c r="DQ199" s="239"/>
      <c r="DR199" s="240"/>
      <c r="DT199" s="237"/>
      <c r="DU199" s="238"/>
      <c r="DV199" s="238"/>
      <c r="DW199" s="238"/>
      <c r="DX199" s="237"/>
      <c r="DY199" s="237"/>
      <c r="DZ199" s="237"/>
      <c r="EA199" s="237"/>
      <c r="EB199" s="237"/>
      <c r="EC199" s="237"/>
      <c r="ED199" s="239"/>
      <c r="EE199" s="240"/>
      <c r="EG199" s="237"/>
      <c r="EH199" s="238"/>
      <c r="EI199" s="238"/>
      <c r="EJ199" s="238"/>
      <c r="EK199" s="237"/>
      <c r="EL199" s="237"/>
      <c r="EM199" s="237"/>
      <c r="EN199" s="237"/>
      <c r="EO199" s="237"/>
      <c r="EP199" s="237"/>
      <c r="EQ199" s="239"/>
      <c r="ER199" s="240"/>
      <c r="ET199" s="237"/>
      <c r="EU199" s="238"/>
      <c r="EV199" s="238"/>
      <c r="EW199" s="238"/>
      <c r="EX199" s="238"/>
      <c r="EY199" s="238"/>
      <c r="EZ199" s="238"/>
      <c r="FA199" s="238"/>
      <c r="FB199" s="238"/>
      <c r="FC199" s="238"/>
      <c r="FD199" s="239"/>
      <c r="FE199" s="240"/>
      <c r="FG199" s="237"/>
      <c r="FH199" s="238"/>
      <c r="FI199" s="238"/>
      <c r="FJ199" s="238"/>
      <c r="FK199" s="237"/>
      <c r="FL199" s="237"/>
      <c r="FM199" s="237"/>
      <c r="FN199" s="237"/>
      <c r="FO199" s="237"/>
      <c r="FP199" s="237"/>
      <c r="FQ199" s="239"/>
      <c r="FR199" s="240"/>
      <c r="FS199" s="240"/>
      <c r="FT199" s="240"/>
      <c r="FU199" s="240"/>
      <c r="FV199" s="240"/>
      <c r="FW199" s="240"/>
      <c r="FX199" s="240"/>
      <c r="FY199" s="240"/>
      <c r="FZ199" s="240"/>
    </row>
    <row r="200" spans="98:182" ht="24.75" customHeight="1" x14ac:dyDescent="0.3">
      <c r="CT200" s="237"/>
      <c r="CU200" s="238"/>
      <c r="CV200" s="238"/>
      <c r="CW200" s="238"/>
      <c r="CX200" s="238"/>
      <c r="CY200" s="238"/>
      <c r="CZ200" s="238"/>
      <c r="DA200" s="238"/>
      <c r="DB200" s="238"/>
      <c r="DC200" s="238"/>
      <c r="DD200" s="239"/>
      <c r="DE200" s="240"/>
      <c r="DG200" s="237"/>
      <c r="DH200" s="238"/>
      <c r="DI200" s="238"/>
      <c r="DJ200" s="238"/>
      <c r="DK200" s="237"/>
      <c r="DL200" s="237"/>
      <c r="DM200" s="237"/>
      <c r="DN200" s="237"/>
      <c r="DO200" s="237"/>
      <c r="DP200" s="237"/>
      <c r="DQ200" s="239"/>
      <c r="DR200" s="240"/>
      <c r="DT200" s="237"/>
      <c r="DU200" s="238"/>
      <c r="DV200" s="238"/>
      <c r="DW200" s="238"/>
      <c r="DX200" s="237"/>
      <c r="DY200" s="237"/>
      <c r="DZ200" s="237"/>
      <c r="EA200" s="237"/>
      <c r="EB200" s="237"/>
      <c r="EC200" s="237"/>
      <c r="ED200" s="239"/>
      <c r="EE200" s="240"/>
      <c r="EG200" s="237"/>
      <c r="EH200" s="238"/>
      <c r="EI200" s="238"/>
      <c r="EJ200" s="238"/>
      <c r="EK200" s="237"/>
      <c r="EL200" s="237"/>
      <c r="EM200" s="237"/>
      <c r="EN200" s="237"/>
      <c r="EO200" s="237"/>
      <c r="EP200" s="237"/>
      <c r="EQ200" s="239"/>
      <c r="ER200" s="240"/>
      <c r="ET200" s="237"/>
      <c r="EU200" s="238"/>
      <c r="EV200" s="238"/>
      <c r="EW200" s="238"/>
      <c r="EX200" s="238"/>
      <c r="EY200" s="238"/>
      <c r="EZ200" s="238"/>
      <c r="FA200" s="238"/>
      <c r="FB200" s="238"/>
      <c r="FC200" s="238"/>
      <c r="FD200" s="239"/>
      <c r="FE200" s="240"/>
      <c r="FG200" s="237"/>
      <c r="FH200" s="238"/>
      <c r="FI200" s="238"/>
      <c r="FJ200" s="238"/>
      <c r="FK200" s="237"/>
      <c r="FL200" s="237"/>
      <c r="FM200" s="237"/>
      <c r="FN200" s="237"/>
      <c r="FO200" s="237"/>
      <c r="FP200" s="237"/>
      <c r="FQ200" s="239"/>
      <c r="FR200" s="240"/>
      <c r="FS200" s="240"/>
      <c r="FT200" s="240"/>
      <c r="FU200" s="240"/>
      <c r="FV200" s="240"/>
      <c r="FW200" s="240"/>
      <c r="FX200" s="240"/>
      <c r="FY200" s="240"/>
      <c r="FZ200" s="240"/>
    </row>
    <row r="201" spans="98:182" ht="24.75" customHeight="1" x14ac:dyDescent="0.3">
      <c r="CT201" s="237"/>
      <c r="CU201" s="238"/>
      <c r="CV201" s="238"/>
      <c r="CW201" s="238"/>
      <c r="CX201" s="238"/>
      <c r="CY201" s="238"/>
      <c r="CZ201" s="238"/>
      <c r="DA201" s="238"/>
      <c r="DB201" s="238"/>
      <c r="DC201" s="238"/>
      <c r="DD201" s="239"/>
      <c r="DE201" s="240"/>
      <c r="DG201" s="237"/>
      <c r="DH201" s="238"/>
      <c r="DI201" s="238"/>
      <c r="DJ201" s="238"/>
      <c r="DK201" s="237"/>
      <c r="DL201" s="237"/>
      <c r="DM201" s="237"/>
      <c r="DN201" s="237"/>
      <c r="DO201" s="237"/>
      <c r="DP201" s="237"/>
      <c r="DQ201" s="239"/>
      <c r="DR201" s="240"/>
      <c r="DT201" s="237"/>
      <c r="DU201" s="238"/>
      <c r="DV201" s="238"/>
      <c r="DW201" s="238"/>
      <c r="DX201" s="237"/>
      <c r="DY201" s="237"/>
      <c r="DZ201" s="237"/>
      <c r="EA201" s="237"/>
      <c r="EB201" s="237"/>
      <c r="EC201" s="237"/>
      <c r="ED201" s="239"/>
      <c r="EE201" s="240"/>
      <c r="EG201" s="237"/>
      <c r="EH201" s="238"/>
      <c r="EI201" s="238"/>
      <c r="EJ201" s="238"/>
      <c r="EK201" s="237"/>
      <c r="EL201" s="237"/>
      <c r="EM201" s="237"/>
      <c r="EN201" s="237"/>
      <c r="EO201" s="237"/>
      <c r="EP201" s="237"/>
      <c r="EQ201" s="239"/>
      <c r="ER201" s="240"/>
      <c r="ET201" s="237"/>
      <c r="EU201" s="238"/>
      <c r="EV201" s="238"/>
      <c r="EW201" s="238"/>
      <c r="EX201" s="238"/>
      <c r="EY201" s="238"/>
      <c r="EZ201" s="238"/>
      <c r="FA201" s="238"/>
      <c r="FB201" s="238"/>
      <c r="FC201" s="238"/>
      <c r="FD201" s="239"/>
      <c r="FE201" s="240"/>
      <c r="FG201" s="237"/>
      <c r="FH201" s="238"/>
      <c r="FI201" s="238"/>
      <c r="FJ201" s="238"/>
      <c r="FK201" s="237"/>
      <c r="FL201" s="237"/>
      <c r="FM201" s="237"/>
      <c r="FN201" s="237"/>
      <c r="FO201" s="237"/>
      <c r="FP201" s="237"/>
      <c r="FQ201" s="239"/>
      <c r="FR201" s="240"/>
      <c r="FS201" s="240"/>
      <c r="FT201" s="240"/>
      <c r="FU201" s="240"/>
      <c r="FV201" s="240"/>
      <c r="FW201" s="240"/>
      <c r="FX201" s="240"/>
      <c r="FY201" s="240"/>
      <c r="FZ201" s="240"/>
    </row>
    <row r="202" spans="98:182" ht="24.75" customHeight="1" x14ac:dyDescent="0.3">
      <c r="CT202" s="237"/>
      <c r="CU202" s="238"/>
      <c r="CV202" s="238"/>
      <c r="CW202" s="238"/>
      <c r="CX202" s="238"/>
      <c r="CY202" s="238"/>
      <c r="CZ202" s="238"/>
      <c r="DA202" s="238"/>
      <c r="DB202" s="238"/>
      <c r="DC202" s="238"/>
      <c r="DD202" s="239"/>
      <c r="DE202" s="240"/>
      <c r="DG202" s="237"/>
      <c r="DH202" s="238"/>
      <c r="DI202" s="238"/>
      <c r="DJ202" s="238"/>
      <c r="DK202" s="237"/>
      <c r="DL202" s="237"/>
      <c r="DM202" s="237"/>
      <c r="DN202" s="237"/>
      <c r="DO202" s="237"/>
      <c r="DP202" s="237"/>
      <c r="DQ202" s="239"/>
      <c r="DR202" s="240"/>
      <c r="DT202" s="237"/>
      <c r="DU202" s="238"/>
      <c r="DV202" s="238"/>
      <c r="DW202" s="238"/>
      <c r="DX202" s="237"/>
      <c r="DY202" s="237"/>
      <c r="DZ202" s="237"/>
      <c r="EA202" s="237"/>
      <c r="EB202" s="237"/>
      <c r="EC202" s="237"/>
      <c r="ED202" s="239"/>
      <c r="EE202" s="240"/>
      <c r="EG202" s="237"/>
      <c r="EH202" s="238"/>
      <c r="EI202" s="238"/>
      <c r="EJ202" s="238"/>
      <c r="EK202" s="237"/>
      <c r="EL202" s="237"/>
      <c r="EM202" s="237"/>
      <c r="EN202" s="237"/>
      <c r="EO202" s="237"/>
      <c r="EP202" s="237"/>
      <c r="EQ202" s="239"/>
      <c r="ER202" s="240"/>
      <c r="ET202" s="237"/>
      <c r="EU202" s="238"/>
      <c r="EV202" s="238"/>
      <c r="EW202" s="238"/>
      <c r="EX202" s="238"/>
      <c r="EY202" s="238"/>
      <c r="EZ202" s="238"/>
      <c r="FA202" s="238"/>
      <c r="FB202" s="238"/>
      <c r="FC202" s="238"/>
      <c r="FD202" s="239"/>
      <c r="FE202" s="240"/>
      <c r="FG202" s="237"/>
      <c r="FH202" s="238"/>
      <c r="FI202" s="238"/>
      <c r="FJ202" s="238"/>
      <c r="FK202" s="237"/>
      <c r="FL202" s="237"/>
      <c r="FM202" s="237"/>
      <c r="FN202" s="237"/>
      <c r="FO202" s="237"/>
      <c r="FP202" s="237"/>
      <c r="FQ202" s="239"/>
      <c r="FR202" s="240"/>
      <c r="FS202" s="240"/>
      <c r="FT202" s="240"/>
      <c r="FU202" s="240"/>
      <c r="FV202" s="240"/>
      <c r="FW202" s="240"/>
      <c r="FX202" s="240"/>
      <c r="FY202" s="240"/>
      <c r="FZ202" s="240"/>
    </row>
    <row r="203" spans="98:182" ht="24.75" customHeight="1" x14ac:dyDescent="0.3">
      <c r="CT203" s="237"/>
      <c r="CU203" s="238"/>
      <c r="CV203" s="238"/>
      <c r="CW203" s="238"/>
      <c r="CX203" s="238"/>
      <c r="CY203" s="238"/>
      <c r="CZ203" s="238"/>
      <c r="DA203" s="238"/>
      <c r="DB203" s="238"/>
      <c r="DC203" s="238"/>
      <c r="DD203" s="239"/>
      <c r="DE203" s="240"/>
      <c r="DG203" s="237"/>
      <c r="DH203" s="238"/>
      <c r="DI203" s="238"/>
      <c r="DJ203" s="238"/>
      <c r="DK203" s="237"/>
      <c r="DL203" s="237"/>
      <c r="DM203" s="237"/>
      <c r="DN203" s="237"/>
      <c r="DO203" s="237"/>
      <c r="DP203" s="237"/>
      <c r="DQ203" s="239"/>
      <c r="DR203" s="240"/>
      <c r="DT203" s="237"/>
      <c r="DU203" s="238"/>
      <c r="DV203" s="238"/>
      <c r="DW203" s="238"/>
      <c r="DX203" s="237"/>
      <c r="DY203" s="237"/>
      <c r="DZ203" s="237"/>
      <c r="EA203" s="237"/>
      <c r="EB203" s="237"/>
      <c r="EC203" s="237"/>
      <c r="ED203" s="239"/>
      <c r="EE203" s="240"/>
      <c r="EG203" s="237"/>
      <c r="EH203" s="238"/>
      <c r="EI203" s="238"/>
      <c r="EJ203" s="238"/>
      <c r="EK203" s="237"/>
      <c r="EL203" s="237"/>
      <c r="EM203" s="237"/>
      <c r="EN203" s="237"/>
      <c r="EO203" s="237"/>
      <c r="EP203" s="237"/>
      <c r="EQ203" s="239"/>
      <c r="ER203" s="240"/>
      <c r="ET203" s="237"/>
      <c r="EU203" s="238"/>
      <c r="EV203" s="238"/>
      <c r="EW203" s="238"/>
      <c r="EX203" s="238"/>
      <c r="EY203" s="238"/>
      <c r="EZ203" s="238"/>
      <c r="FA203" s="238"/>
      <c r="FB203" s="238"/>
      <c r="FC203" s="238"/>
      <c r="FD203" s="239"/>
      <c r="FE203" s="240"/>
      <c r="FG203" s="237"/>
      <c r="FH203" s="238"/>
      <c r="FI203" s="238"/>
      <c r="FJ203" s="238"/>
      <c r="FK203" s="237"/>
      <c r="FL203" s="237"/>
      <c r="FM203" s="237"/>
      <c r="FN203" s="237"/>
      <c r="FO203" s="237"/>
      <c r="FP203" s="237"/>
      <c r="FQ203" s="239"/>
      <c r="FR203" s="240"/>
      <c r="FS203" s="240"/>
      <c r="FT203" s="240"/>
      <c r="FU203" s="240"/>
      <c r="FV203" s="240"/>
      <c r="FW203" s="240"/>
      <c r="FX203" s="240"/>
      <c r="FY203" s="240"/>
      <c r="FZ203" s="240"/>
    </row>
    <row r="204" spans="98:182" ht="24.75" customHeight="1" x14ac:dyDescent="0.3">
      <c r="CT204" s="237"/>
      <c r="CU204" s="238"/>
      <c r="CV204" s="238"/>
      <c r="CW204" s="238"/>
      <c r="CX204" s="238"/>
      <c r="CY204" s="238"/>
      <c r="CZ204" s="238"/>
      <c r="DA204" s="238"/>
      <c r="DB204" s="238"/>
      <c r="DC204" s="238"/>
      <c r="DD204" s="239"/>
      <c r="DE204" s="240"/>
      <c r="DG204" s="237"/>
      <c r="DH204" s="238"/>
      <c r="DI204" s="238"/>
      <c r="DJ204" s="238"/>
      <c r="DK204" s="237"/>
      <c r="DL204" s="237"/>
      <c r="DM204" s="237"/>
      <c r="DN204" s="237"/>
      <c r="DO204" s="237"/>
      <c r="DP204" s="237"/>
      <c r="DQ204" s="239"/>
      <c r="DR204" s="240"/>
      <c r="DT204" s="237"/>
      <c r="DU204" s="238"/>
      <c r="DV204" s="238"/>
      <c r="DW204" s="238"/>
      <c r="DX204" s="237"/>
      <c r="DY204" s="237"/>
      <c r="DZ204" s="237"/>
      <c r="EA204" s="237"/>
      <c r="EB204" s="237"/>
      <c r="EC204" s="237"/>
      <c r="ED204" s="239"/>
      <c r="EE204" s="240"/>
      <c r="EG204" s="237"/>
      <c r="EH204" s="238"/>
      <c r="EI204" s="238"/>
      <c r="EJ204" s="238"/>
      <c r="EK204" s="237"/>
      <c r="EL204" s="237"/>
      <c r="EM204" s="237"/>
      <c r="EN204" s="237"/>
      <c r="EO204" s="237"/>
      <c r="EP204" s="237"/>
      <c r="EQ204" s="239"/>
      <c r="ER204" s="240"/>
      <c r="ET204" s="237"/>
      <c r="EU204" s="238"/>
      <c r="EV204" s="238"/>
      <c r="EW204" s="238"/>
      <c r="EX204" s="238"/>
      <c r="EY204" s="238"/>
      <c r="EZ204" s="238"/>
      <c r="FA204" s="238"/>
      <c r="FB204" s="238"/>
      <c r="FC204" s="238"/>
      <c r="FD204" s="239"/>
      <c r="FE204" s="240"/>
      <c r="FG204" s="237"/>
      <c r="FH204" s="238"/>
      <c r="FI204" s="238"/>
      <c r="FJ204" s="238"/>
      <c r="FK204" s="237"/>
      <c r="FL204" s="237"/>
      <c r="FM204" s="237"/>
      <c r="FN204" s="237"/>
      <c r="FO204" s="237"/>
      <c r="FP204" s="237"/>
      <c r="FQ204" s="239"/>
      <c r="FR204" s="240"/>
      <c r="FS204" s="240"/>
      <c r="FT204" s="240"/>
      <c r="FU204" s="240"/>
      <c r="FV204" s="240"/>
      <c r="FW204" s="240"/>
      <c r="FX204" s="240"/>
      <c r="FY204" s="240"/>
      <c r="FZ204" s="240"/>
    </row>
    <row r="205" spans="98:182" ht="24.75" customHeight="1" x14ac:dyDescent="0.3">
      <c r="CT205" s="237"/>
      <c r="CU205" s="238"/>
      <c r="CV205" s="238"/>
      <c r="CW205" s="238"/>
      <c r="CX205" s="238"/>
      <c r="CY205" s="238"/>
      <c r="CZ205" s="238"/>
      <c r="DA205" s="238"/>
      <c r="DB205" s="238"/>
      <c r="DC205" s="238"/>
      <c r="DD205" s="239"/>
      <c r="DE205" s="240"/>
      <c r="DG205" s="237"/>
      <c r="DH205" s="238"/>
      <c r="DI205" s="238"/>
      <c r="DJ205" s="238"/>
      <c r="DK205" s="237"/>
      <c r="DL205" s="237"/>
      <c r="DM205" s="237"/>
      <c r="DN205" s="237"/>
      <c r="DO205" s="237"/>
      <c r="DP205" s="237"/>
      <c r="DQ205" s="239"/>
      <c r="DR205" s="240"/>
      <c r="DT205" s="237"/>
      <c r="DU205" s="238"/>
      <c r="DV205" s="238"/>
      <c r="DW205" s="238"/>
      <c r="DX205" s="237"/>
      <c r="DY205" s="237"/>
      <c r="DZ205" s="237"/>
      <c r="EA205" s="237"/>
      <c r="EB205" s="237"/>
      <c r="EC205" s="237"/>
      <c r="ED205" s="239"/>
      <c r="EE205" s="240"/>
      <c r="EG205" s="237"/>
      <c r="EH205" s="238"/>
      <c r="EI205" s="238"/>
      <c r="EJ205" s="238"/>
      <c r="EK205" s="237"/>
      <c r="EL205" s="237"/>
      <c r="EM205" s="237"/>
      <c r="EN205" s="237"/>
      <c r="EO205" s="237"/>
      <c r="EP205" s="237"/>
      <c r="EQ205" s="239"/>
      <c r="ER205" s="240"/>
      <c r="ET205" s="237"/>
      <c r="EU205" s="238"/>
      <c r="EV205" s="238"/>
      <c r="EW205" s="238"/>
      <c r="EX205" s="238"/>
      <c r="EY205" s="238"/>
      <c r="EZ205" s="238"/>
      <c r="FA205" s="238"/>
      <c r="FB205" s="238"/>
      <c r="FC205" s="238"/>
      <c r="FD205" s="239"/>
      <c r="FE205" s="240"/>
      <c r="FG205" s="237"/>
      <c r="FH205" s="238"/>
      <c r="FI205" s="238"/>
      <c r="FJ205" s="238"/>
      <c r="FK205" s="237"/>
      <c r="FL205" s="237"/>
      <c r="FM205" s="237"/>
      <c r="FN205" s="237"/>
      <c r="FO205" s="237"/>
      <c r="FP205" s="237"/>
      <c r="FQ205" s="239"/>
      <c r="FR205" s="240"/>
      <c r="FS205" s="240"/>
      <c r="FT205" s="240"/>
      <c r="FU205" s="240"/>
      <c r="FV205" s="240"/>
      <c r="FW205" s="240"/>
      <c r="FX205" s="240"/>
      <c r="FY205" s="240"/>
      <c r="FZ205" s="240"/>
    </row>
    <row r="206" spans="98:182" ht="24.75" customHeight="1" x14ac:dyDescent="0.3">
      <c r="CT206" s="237"/>
      <c r="CU206" s="238"/>
      <c r="CV206" s="238"/>
      <c r="CW206" s="238"/>
      <c r="CX206" s="238"/>
      <c r="CY206" s="238"/>
      <c r="CZ206" s="238"/>
      <c r="DA206" s="238"/>
      <c r="DB206" s="238"/>
      <c r="DC206" s="238"/>
      <c r="DD206" s="239"/>
      <c r="DE206" s="240"/>
      <c r="DG206" s="237"/>
      <c r="DH206" s="238"/>
      <c r="DI206" s="238"/>
      <c r="DJ206" s="238"/>
      <c r="DK206" s="237"/>
      <c r="DL206" s="237"/>
      <c r="DM206" s="237"/>
      <c r="DN206" s="237"/>
      <c r="DO206" s="237"/>
      <c r="DP206" s="237"/>
      <c r="DQ206" s="239"/>
      <c r="DR206" s="240"/>
      <c r="DT206" s="237"/>
      <c r="DU206" s="238"/>
      <c r="DV206" s="238"/>
      <c r="DW206" s="238"/>
      <c r="DX206" s="237"/>
      <c r="DY206" s="237"/>
      <c r="DZ206" s="237"/>
      <c r="EA206" s="237"/>
      <c r="EB206" s="237"/>
      <c r="EC206" s="237"/>
      <c r="ED206" s="239"/>
      <c r="EE206" s="240"/>
      <c r="EG206" s="237"/>
      <c r="EH206" s="238"/>
      <c r="EI206" s="238"/>
      <c r="EJ206" s="238"/>
      <c r="EK206" s="237"/>
      <c r="EL206" s="237"/>
      <c r="EM206" s="237"/>
      <c r="EN206" s="237"/>
      <c r="EO206" s="237"/>
      <c r="EP206" s="237"/>
      <c r="EQ206" s="239"/>
      <c r="ER206" s="240"/>
      <c r="ET206" s="237"/>
      <c r="EU206" s="238"/>
      <c r="EV206" s="238"/>
      <c r="EW206" s="238"/>
      <c r="EX206" s="238"/>
      <c r="EY206" s="238"/>
      <c r="EZ206" s="238"/>
      <c r="FA206" s="238"/>
      <c r="FB206" s="238"/>
      <c r="FC206" s="238"/>
      <c r="FD206" s="239"/>
      <c r="FE206" s="240"/>
      <c r="FG206" s="237"/>
      <c r="FH206" s="238"/>
      <c r="FI206" s="238"/>
      <c r="FJ206" s="238"/>
      <c r="FK206" s="237"/>
      <c r="FL206" s="237"/>
      <c r="FM206" s="237"/>
      <c r="FN206" s="237"/>
      <c r="FO206" s="237"/>
      <c r="FP206" s="237"/>
      <c r="FQ206" s="239"/>
      <c r="FR206" s="240"/>
      <c r="FS206" s="240"/>
      <c r="FT206" s="240"/>
      <c r="FU206" s="240"/>
      <c r="FV206" s="240"/>
      <c r="FW206" s="240"/>
      <c r="FX206" s="240"/>
      <c r="FY206" s="240"/>
      <c r="FZ206" s="240"/>
    </row>
    <row r="207" spans="98:182" ht="24.75" customHeight="1" x14ac:dyDescent="0.3">
      <c r="CT207" s="237"/>
      <c r="CU207" s="238"/>
      <c r="CV207" s="238"/>
      <c r="CW207" s="238"/>
      <c r="CX207" s="238"/>
      <c r="CY207" s="238"/>
      <c r="CZ207" s="238"/>
      <c r="DA207" s="238"/>
      <c r="DB207" s="238"/>
      <c r="DC207" s="238"/>
      <c r="DD207" s="239"/>
      <c r="DE207" s="240"/>
      <c r="DG207" s="237"/>
      <c r="DH207" s="238"/>
      <c r="DI207" s="238"/>
      <c r="DJ207" s="238"/>
      <c r="DK207" s="237"/>
      <c r="DL207" s="237"/>
      <c r="DM207" s="237"/>
      <c r="DN207" s="237"/>
      <c r="DO207" s="237"/>
      <c r="DP207" s="237"/>
      <c r="DQ207" s="239"/>
      <c r="DR207" s="240"/>
      <c r="DT207" s="237"/>
      <c r="DU207" s="238"/>
      <c r="DV207" s="238"/>
      <c r="DW207" s="238"/>
      <c r="DX207" s="237"/>
      <c r="DY207" s="237"/>
      <c r="DZ207" s="237"/>
      <c r="EA207" s="237"/>
      <c r="EB207" s="237"/>
      <c r="EC207" s="237"/>
      <c r="ED207" s="239"/>
      <c r="EE207" s="240"/>
      <c r="EG207" s="237"/>
      <c r="EH207" s="238"/>
      <c r="EI207" s="238"/>
      <c r="EJ207" s="238"/>
      <c r="EK207" s="237"/>
      <c r="EL207" s="237"/>
      <c r="EM207" s="237"/>
      <c r="EN207" s="237"/>
      <c r="EO207" s="237"/>
      <c r="EP207" s="237"/>
      <c r="EQ207" s="239"/>
      <c r="ER207" s="240"/>
      <c r="ET207" s="237"/>
      <c r="EU207" s="238"/>
      <c r="EV207" s="238"/>
      <c r="EW207" s="238"/>
      <c r="EX207" s="238"/>
      <c r="EY207" s="238"/>
      <c r="EZ207" s="238"/>
      <c r="FA207" s="238"/>
      <c r="FB207" s="238"/>
      <c r="FC207" s="238"/>
      <c r="FD207" s="239"/>
      <c r="FE207" s="240"/>
      <c r="FG207" s="237"/>
      <c r="FH207" s="238"/>
      <c r="FI207" s="238"/>
      <c r="FJ207" s="238"/>
      <c r="FK207" s="237"/>
      <c r="FL207" s="237"/>
      <c r="FM207" s="237"/>
      <c r="FN207" s="237"/>
      <c r="FO207" s="237"/>
      <c r="FP207" s="237"/>
      <c r="FQ207" s="239"/>
      <c r="FR207" s="240"/>
      <c r="FS207" s="240"/>
      <c r="FT207" s="240"/>
      <c r="FU207" s="240"/>
      <c r="FV207" s="240"/>
      <c r="FW207" s="240"/>
      <c r="FX207" s="240"/>
      <c r="FY207" s="240"/>
      <c r="FZ207" s="240"/>
    </row>
    <row r="208" spans="98:182" ht="24.75" customHeight="1" x14ac:dyDescent="0.3">
      <c r="CT208" s="237"/>
      <c r="CU208" s="238"/>
      <c r="CV208" s="238"/>
      <c r="CW208" s="238"/>
      <c r="CX208" s="238"/>
      <c r="CY208" s="238"/>
      <c r="CZ208" s="238"/>
      <c r="DA208" s="238"/>
      <c r="DB208" s="238"/>
      <c r="DC208" s="238"/>
      <c r="DD208" s="239"/>
      <c r="DE208" s="240"/>
      <c r="DG208" s="237"/>
      <c r="DH208" s="238"/>
      <c r="DI208" s="238"/>
      <c r="DJ208" s="238"/>
      <c r="DK208" s="237"/>
      <c r="DL208" s="237"/>
      <c r="DM208" s="237"/>
      <c r="DN208" s="237"/>
      <c r="DO208" s="237"/>
      <c r="DP208" s="237"/>
      <c r="DQ208" s="239"/>
      <c r="DR208" s="240"/>
      <c r="DT208" s="237"/>
      <c r="DU208" s="238"/>
      <c r="DV208" s="238"/>
      <c r="DW208" s="238"/>
      <c r="DX208" s="237"/>
      <c r="DY208" s="237"/>
      <c r="DZ208" s="237"/>
      <c r="EA208" s="237"/>
      <c r="EB208" s="237"/>
      <c r="EC208" s="237"/>
      <c r="ED208" s="239"/>
      <c r="EE208" s="240"/>
      <c r="EG208" s="237"/>
      <c r="EH208" s="238"/>
      <c r="EI208" s="238"/>
      <c r="EJ208" s="238"/>
      <c r="EK208" s="237"/>
      <c r="EL208" s="237"/>
      <c r="EM208" s="237"/>
      <c r="EN208" s="237"/>
      <c r="EO208" s="237"/>
      <c r="EP208" s="237"/>
      <c r="EQ208" s="239"/>
      <c r="ER208" s="240"/>
      <c r="ET208" s="237"/>
      <c r="EU208" s="238"/>
      <c r="EV208" s="238"/>
      <c r="EW208" s="238"/>
      <c r="EX208" s="238"/>
      <c r="EY208" s="238"/>
      <c r="EZ208" s="238"/>
      <c r="FA208" s="238"/>
      <c r="FB208" s="238"/>
      <c r="FC208" s="238"/>
      <c r="FD208" s="239"/>
      <c r="FE208" s="240"/>
      <c r="FG208" s="237"/>
      <c r="FH208" s="238"/>
      <c r="FI208" s="238"/>
      <c r="FJ208" s="238"/>
      <c r="FK208" s="237"/>
      <c r="FL208" s="237"/>
      <c r="FM208" s="237"/>
      <c r="FN208" s="237"/>
      <c r="FO208" s="237"/>
      <c r="FP208" s="237"/>
      <c r="FQ208" s="239"/>
      <c r="FR208" s="240"/>
      <c r="FS208" s="240"/>
      <c r="FT208" s="240"/>
      <c r="FU208" s="240"/>
      <c r="FV208" s="240"/>
      <c r="FW208" s="240"/>
      <c r="FX208" s="240"/>
      <c r="FY208" s="240"/>
      <c r="FZ208" s="240"/>
    </row>
    <row r="209" spans="98:182" ht="24.75" customHeight="1" x14ac:dyDescent="0.3">
      <c r="CT209" s="237"/>
      <c r="CU209" s="238"/>
      <c r="CV209" s="238"/>
      <c r="CW209" s="238"/>
      <c r="CX209" s="238"/>
      <c r="CY209" s="238"/>
      <c r="CZ209" s="238"/>
      <c r="DA209" s="238"/>
      <c r="DB209" s="238"/>
      <c r="DC209" s="238"/>
      <c r="DD209" s="239"/>
      <c r="DE209" s="240"/>
      <c r="DG209" s="237"/>
      <c r="DH209" s="238"/>
      <c r="DI209" s="238"/>
      <c r="DJ209" s="238"/>
      <c r="DK209" s="237"/>
      <c r="DL209" s="237"/>
      <c r="DM209" s="237"/>
      <c r="DN209" s="237"/>
      <c r="DO209" s="237"/>
      <c r="DP209" s="237"/>
      <c r="DQ209" s="239"/>
      <c r="DR209" s="240"/>
      <c r="DT209" s="237"/>
      <c r="DU209" s="238"/>
      <c r="DV209" s="238"/>
      <c r="DW209" s="238"/>
      <c r="DX209" s="237"/>
      <c r="DY209" s="237"/>
      <c r="DZ209" s="237"/>
      <c r="EA209" s="237"/>
      <c r="EB209" s="237"/>
      <c r="EC209" s="237"/>
      <c r="ED209" s="239"/>
      <c r="EE209" s="240"/>
      <c r="EG209" s="237"/>
      <c r="EH209" s="238"/>
      <c r="EI209" s="238"/>
      <c r="EJ209" s="238"/>
      <c r="EK209" s="237"/>
      <c r="EL209" s="237"/>
      <c r="EM209" s="237"/>
      <c r="EN209" s="237"/>
      <c r="EO209" s="237"/>
      <c r="EP209" s="237"/>
      <c r="EQ209" s="239"/>
      <c r="ER209" s="240"/>
      <c r="ET209" s="237"/>
      <c r="EU209" s="238"/>
      <c r="EV209" s="238"/>
      <c r="EW209" s="238"/>
      <c r="EX209" s="238"/>
      <c r="EY209" s="238"/>
      <c r="EZ209" s="238"/>
      <c r="FA209" s="238"/>
      <c r="FB209" s="238"/>
      <c r="FC209" s="238"/>
      <c r="FD209" s="239"/>
      <c r="FE209" s="240"/>
      <c r="FG209" s="237"/>
      <c r="FH209" s="238"/>
      <c r="FI209" s="238"/>
      <c r="FJ209" s="238"/>
      <c r="FK209" s="237"/>
      <c r="FL209" s="237"/>
      <c r="FM209" s="237"/>
      <c r="FN209" s="237"/>
      <c r="FO209" s="237"/>
      <c r="FP209" s="237"/>
      <c r="FQ209" s="239"/>
      <c r="FR209" s="240"/>
      <c r="FS209" s="240"/>
      <c r="FT209" s="240"/>
      <c r="FU209" s="240"/>
      <c r="FV209" s="240"/>
      <c r="FW209" s="240"/>
      <c r="FX209" s="240"/>
      <c r="FY209" s="240"/>
      <c r="FZ209" s="240"/>
    </row>
    <row r="210" spans="98:182" ht="24.75" customHeight="1" x14ac:dyDescent="0.3">
      <c r="CT210" s="237"/>
      <c r="CU210" s="238"/>
      <c r="CV210" s="238"/>
      <c r="CW210" s="238"/>
      <c r="CX210" s="238"/>
      <c r="CY210" s="238"/>
      <c r="CZ210" s="238"/>
      <c r="DA210" s="238"/>
      <c r="DB210" s="238"/>
      <c r="DC210" s="238"/>
      <c r="DD210" s="239"/>
      <c r="DE210" s="240"/>
      <c r="DG210" s="237"/>
      <c r="DH210" s="238"/>
      <c r="DI210" s="238"/>
      <c r="DJ210" s="238"/>
      <c r="DK210" s="237"/>
      <c r="DL210" s="237"/>
      <c r="DM210" s="237"/>
      <c r="DN210" s="237"/>
      <c r="DO210" s="237"/>
      <c r="DP210" s="237"/>
      <c r="DQ210" s="239"/>
      <c r="DR210" s="240"/>
      <c r="DT210" s="237"/>
      <c r="DU210" s="238"/>
      <c r="DV210" s="238"/>
      <c r="DW210" s="238"/>
      <c r="DX210" s="237"/>
      <c r="DY210" s="237"/>
      <c r="DZ210" s="237"/>
      <c r="EA210" s="237"/>
      <c r="EB210" s="237"/>
      <c r="EC210" s="237"/>
      <c r="ED210" s="239"/>
      <c r="EE210" s="240"/>
      <c r="EG210" s="237"/>
      <c r="EH210" s="238"/>
      <c r="EI210" s="238"/>
      <c r="EJ210" s="238"/>
      <c r="EK210" s="237"/>
      <c r="EL210" s="237"/>
      <c r="EM210" s="237"/>
      <c r="EN210" s="237"/>
      <c r="EO210" s="237"/>
      <c r="EP210" s="237"/>
      <c r="EQ210" s="239"/>
      <c r="ER210" s="240"/>
      <c r="ET210" s="237"/>
      <c r="EU210" s="238"/>
      <c r="EV210" s="238"/>
      <c r="EW210" s="238"/>
      <c r="EX210" s="238"/>
      <c r="EY210" s="238"/>
      <c r="EZ210" s="238"/>
      <c r="FA210" s="238"/>
      <c r="FB210" s="238"/>
      <c r="FC210" s="238"/>
      <c r="FD210" s="239"/>
      <c r="FE210" s="240"/>
      <c r="FG210" s="237"/>
      <c r="FH210" s="238"/>
      <c r="FI210" s="238"/>
      <c r="FJ210" s="238"/>
      <c r="FK210" s="237"/>
      <c r="FL210" s="237"/>
      <c r="FM210" s="237"/>
      <c r="FN210" s="237"/>
      <c r="FO210" s="237"/>
      <c r="FP210" s="237"/>
      <c r="FQ210" s="239"/>
      <c r="FR210" s="240"/>
      <c r="FS210" s="240"/>
      <c r="FT210" s="240"/>
      <c r="FU210" s="240"/>
      <c r="FV210" s="240"/>
      <c r="FW210" s="240"/>
      <c r="FX210" s="240"/>
      <c r="FY210" s="240"/>
      <c r="FZ210" s="240"/>
    </row>
    <row r="211" spans="98:182" ht="24.75" customHeight="1" x14ac:dyDescent="0.3">
      <c r="CT211" s="237"/>
      <c r="CU211" s="238"/>
      <c r="CV211" s="238"/>
      <c r="CW211" s="238"/>
      <c r="CX211" s="238"/>
      <c r="CY211" s="238"/>
      <c r="CZ211" s="238"/>
      <c r="DA211" s="238"/>
      <c r="DB211" s="238"/>
      <c r="DC211" s="238"/>
      <c r="DD211" s="239"/>
      <c r="DE211" s="240"/>
      <c r="DG211" s="237"/>
      <c r="DH211" s="238"/>
      <c r="DI211" s="238"/>
      <c r="DJ211" s="238"/>
      <c r="DK211" s="237"/>
      <c r="DL211" s="237"/>
      <c r="DM211" s="237"/>
      <c r="DN211" s="237"/>
      <c r="DO211" s="237"/>
      <c r="DP211" s="237"/>
      <c r="DQ211" s="239"/>
      <c r="DR211" s="240"/>
      <c r="DT211" s="237"/>
      <c r="DU211" s="238"/>
      <c r="DV211" s="238"/>
      <c r="DW211" s="238"/>
      <c r="DX211" s="237"/>
      <c r="DY211" s="237"/>
      <c r="DZ211" s="237"/>
      <c r="EA211" s="237"/>
      <c r="EB211" s="237"/>
      <c r="EC211" s="237"/>
      <c r="ED211" s="239"/>
      <c r="EE211" s="240"/>
      <c r="EG211" s="237"/>
      <c r="EH211" s="238"/>
      <c r="EI211" s="238"/>
      <c r="EJ211" s="238"/>
      <c r="EK211" s="237"/>
      <c r="EL211" s="237"/>
      <c r="EM211" s="237"/>
      <c r="EN211" s="237"/>
      <c r="EO211" s="237"/>
      <c r="EP211" s="237"/>
      <c r="EQ211" s="239"/>
      <c r="ER211" s="240"/>
      <c r="ET211" s="237"/>
      <c r="EU211" s="238"/>
      <c r="EV211" s="238"/>
      <c r="EW211" s="238"/>
      <c r="EX211" s="238"/>
      <c r="EY211" s="238"/>
      <c r="EZ211" s="238"/>
      <c r="FA211" s="238"/>
      <c r="FB211" s="238"/>
      <c r="FC211" s="238"/>
      <c r="FD211" s="239"/>
      <c r="FE211" s="240"/>
      <c r="FG211" s="237"/>
      <c r="FH211" s="238"/>
      <c r="FI211" s="238"/>
      <c r="FJ211" s="238"/>
      <c r="FK211" s="237"/>
      <c r="FL211" s="237"/>
      <c r="FM211" s="237"/>
      <c r="FN211" s="237"/>
      <c r="FO211" s="237"/>
      <c r="FP211" s="237"/>
      <c r="FQ211" s="239"/>
      <c r="FR211" s="240"/>
      <c r="FS211" s="240"/>
      <c r="FT211" s="240"/>
      <c r="FU211" s="240"/>
      <c r="FV211" s="240"/>
      <c r="FW211" s="240"/>
      <c r="FX211" s="240"/>
      <c r="FY211" s="240"/>
      <c r="FZ211" s="240"/>
    </row>
    <row r="212" spans="98:182" ht="24.75" customHeight="1" x14ac:dyDescent="0.3">
      <c r="CT212" s="237"/>
      <c r="CU212" s="238"/>
      <c r="CV212" s="238"/>
      <c r="CW212" s="238"/>
      <c r="CX212" s="238"/>
      <c r="CY212" s="238"/>
      <c r="CZ212" s="238"/>
      <c r="DA212" s="238"/>
      <c r="DB212" s="238"/>
      <c r="DC212" s="238"/>
      <c r="DD212" s="239"/>
      <c r="DE212" s="240"/>
      <c r="DG212" s="237"/>
      <c r="DH212" s="238"/>
      <c r="DI212" s="238"/>
      <c r="DJ212" s="238"/>
      <c r="DK212" s="237"/>
      <c r="DL212" s="237"/>
      <c r="DM212" s="237"/>
      <c r="DN212" s="237"/>
      <c r="DO212" s="237"/>
      <c r="DP212" s="237"/>
      <c r="DQ212" s="239"/>
      <c r="DR212" s="240"/>
      <c r="DT212" s="237"/>
      <c r="DU212" s="238"/>
      <c r="DV212" s="238"/>
      <c r="DW212" s="238"/>
      <c r="DX212" s="237"/>
      <c r="DY212" s="237"/>
      <c r="DZ212" s="237"/>
      <c r="EA212" s="237"/>
      <c r="EB212" s="237"/>
      <c r="EC212" s="237"/>
      <c r="ED212" s="239"/>
      <c r="EE212" s="240"/>
      <c r="EG212" s="237"/>
      <c r="EH212" s="238"/>
      <c r="EI212" s="238"/>
      <c r="EJ212" s="238"/>
      <c r="EK212" s="237"/>
      <c r="EL212" s="237"/>
      <c r="EM212" s="237"/>
      <c r="EN212" s="237"/>
      <c r="EO212" s="237"/>
      <c r="EP212" s="237"/>
      <c r="EQ212" s="239"/>
      <c r="ER212" s="240"/>
      <c r="ET212" s="237"/>
      <c r="EU212" s="238"/>
      <c r="EV212" s="238"/>
      <c r="EW212" s="238"/>
      <c r="EX212" s="238"/>
      <c r="EY212" s="238"/>
      <c r="EZ212" s="238"/>
      <c r="FA212" s="238"/>
      <c r="FB212" s="238"/>
      <c r="FC212" s="238"/>
      <c r="FD212" s="239"/>
      <c r="FE212" s="240"/>
      <c r="FG212" s="237"/>
      <c r="FH212" s="238"/>
      <c r="FI212" s="238"/>
      <c r="FJ212" s="238"/>
      <c r="FK212" s="237"/>
      <c r="FL212" s="237"/>
      <c r="FM212" s="237"/>
      <c r="FN212" s="237"/>
      <c r="FO212" s="237"/>
      <c r="FP212" s="237"/>
      <c r="FQ212" s="239"/>
      <c r="FR212" s="240"/>
      <c r="FS212" s="240"/>
      <c r="FT212" s="240"/>
      <c r="FU212" s="240"/>
      <c r="FV212" s="240"/>
      <c r="FW212" s="240"/>
      <c r="FX212" s="240"/>
      <c r="FY212" s="240"/>
      <c r="FZ212" s="240"/>
    </row>
    <row r="213" spans="98:182" ht="24.75" customHeight="1" x14ac:dyDescent="0.3">
      <c r="CT213" s="237"/>
      <c r="CU213" s="238"/>
      <c r="CV213" s="238"/>
      <c r="CW213" s="238"/>
      <c r="CX213" s="238"/>
      <c r="CY213" s="238"/>
      <c r="CZ213" s="238"/>
      <c r="DA213" s="238"/>
      <c r="DB213" s="238"/>
      <c r="DC213" s="238"/>
      <c r="DD213" s="239"/>
      <c r="DE213" s="240"/>
      <c r="DG213" s="237"/>
      <c r="DH213" s="238"/>
      <c r="DI213" s="238"/>
      <c r="DJ213" s="238"/>
      <c r="DK213" s="237"/>
      <c r="DL213" s="237"/>
      <c r="DM213" s="237"/>
      <c r="DN213" s="237"/>
      <c r="DO213" s="237"/>
      <c r="DP213" s="237"/>
      <c r="DQ213" s="239"/>
      <c r="DR213" s="240"/>
      <c r="DT213" s="237"/>
      <c r="DU213" s="238"/>
      <c r="DV213" s="238"/>
      <c r="DW213" s="238"/>
      <c r="DX213" s="237"/>
      <c r="DY213" s="237"/>
      <c r="DZ213" s="237"/>
      <c r="EA213" s="237"/>
      <c r="EB213" s="237"/>
      <c r="EC213" s="237"/>
      <c r="ED213" s="239"/>
      <c r="EE213" s="240"/>
      <c r="EG213" s="237"/>
      <c r="EH213" s="238"/>
      <c r="EI213" s="238"/>
      <c r="EJ213" s="238"/>
      <c r="EK213" s="237"/>
      <c r="EL213" s="237"/>
      <c r="EM213" s="237"/>
      <c r="EN213" s="237"/>
      <c r="EO213" s="237"/>
      <c r="EP213" s="237"/>
      <c r="EQ213" s="239"/>
      <c r="ER213" s="240"/>
      <c r="ET213" s="237"/>
      <c r="EU213" s="238"/>
      <c r="EV213" s="238"/>
      <c r="EW213" s="238"/>
      <c r="EX213" s="238"/>
      <c r="EY213" s="238"/>
      <c r="EZ213" s="238"/>
      <c r="FA213" s="238"/>
      <c r="FB213" s="238"/>
      <c r="FC213" s="238"/>
      <c r="FD213" s="239"/>
      <c r="FE213" s="240"/>
      <c r="FG213" s="237"/>
      <c r="FH213" s="238"/>
      <c r="FI213" s="238"/>
      <c r="FJ213" s="238"/>
      <c r="FK213" s="237"/>
      <c r="FL213" s="237"/>
      <c r="FM213" s="237"/>
      <c r="FN213" s="237"/>
      <c r="FO213" s="237"/>
      <c r="FP213" s="237"/>
      <c r="FQ213" s="239"/>
      <c r="FR213" s="240"/>
      <c r="FS213" s="240"/>
      <c r="FT213" s="240"/>
      <c r="FU213" s="240"/>
      <c r="FV213" s="240"/>
      <c r="FW213" s="240"/>
      <c r="FX213" s="240"/>
      <c r="FY213" s="240"/>
      <c r="FZ213" s="240"/>
    </row>
    <row r="214" spans="98:182" ht="24.75" customHeight="1" x14ac:dyDescent="0.3">
      <c r="CT214" s="237"/>
      <c r="CU214" s="238"/>
      <c r="CV214" s="238"/>
      <c r="CW214" s="238"/>
      <c r="CX214" s="238"/>
      <c r="CY214" s="238"/>
      <c r="CZ214" s="238"/>
      <c r="DA214" s="238"/>
      <c r="DB214" s="238"/>
      <c r="DC214" s="238"/>
      <c r="DD214" s="239"/>
      <c r="DE214" s="240"/>
      <c r="DG214" s="237"/>
      <c r="DH214" s="238"/>
      <c r="DI214" s="238"/>
      <c r="DJ214" s="238"/>
      <c r="DK214" s="237"/>
      <c r="DL214" s="237"/>
      <c r="DM214" s="237"/>
      <c r="DN214" s="237"/>
      <c r="DO214" s="237"/>
      <c r="DP214" s="237"/>
      <c r="DQ214" s="239"/>
      <c r="DR214" s="240"/>
      <c r="DT214" s="237"/>
      <c r="DU214" s="238"/>
      <c r="DV214" s="238"/>
      <c r="DW214" s="238"/>
      <c r="DX214" s="237"/>
      <c r="DY214" s="237"/>
      <c r="DZ214" s="237"/>
      <c r="EA214" s="237"/>
      <c r="EB214" s="237"/>
      <c r="EC214" s="237"/>
      <c r="ED214" s="239"/>
      <c r="EE214" s="240"/>
      <c r="EG214" s="237"/>
      <c r="EH214" s="238"/>
      <c r="EI214" s="238"/>
      <c r="EJ214" s="238"/>
      <c r="EK214" s="237"/>
      <c r="EL214" s="237"/>
      <c r="EM214" s="237"/>
      <c r="EN214" s="237"/>
      <c r="EO214" s="237"/>
      <c r="EP214" s="237"/>
      <c r="EQ214" s="239"/>
      <c r="ER214" s="240"/>
      <c r="ET214" s="237"/>
      <c r="EU214" s="238"/>
      <c r="EV214" s="238"/>
      <c r="EW214" s="238"/>
      <c r="EX214" s="238"/>
      <c r="EY214" s="238"/>
      <c r="EZ214" s="238"/>
      <c r="FA214" s="238"/>
      <c r="FB214" s="238"/>
      <c r="FC214" s="238"/>
      <c r="FD214" s="239"/>
      <c r="FE214" s="240"/>
      <c r="FG214" s="237"/>
      <c r="FH214" s="238"/>
      <c r="FI214" s="238"/>
      <c r="FJ214" s="238"/>
      <c r="FK214" s="237"/>
      <c r="FL214" s="237"/>
      <c r="FM214" s="237"/>
      <c r="FN214" s="237"/>
      <c r="FO214" s="237"/>
      <c r="FP214" s="237"/>
      <c r="FQ214" s="239"/>
      <c r="FR214" s="240"/>
      <c r="FS214" s="240"/>
      <c r="FT214" s="240"/>
      <c r="FU214" s="240"/>
      <c r="FV214" s="240"/>
      <c r="FW214" s="240"/>
      <c r="FX214" s="240"/>
      <c r="FY214" s="240"/>
      <c r="FZ214" s="240"/>
    </row>
    <row r="215" spans="98:182" ht="24.75" customHeight="1" x14ac:dyDescent="0.3">
      <c r="CT215" s="237"/>
      <c r="CU215" s="238"/>
      <c r="CV215" s="238"/>
      <c r="CW215" s="238"/>
      <c r="CX215" s="238"/>
      <c r="CY215" s="238"/>
      <c r="CZ215" s="238"/>
      <c r="DA215" s="238"/>
      <c r="DB215" s="238"/>
      <c r="DC215" s="238"/>
      <c r="DD215" s="239"/>
      <c r="DE215" s="240"/>
      <c r="DG215" s="237"/>
      <c r="DH215" s="238"/>
      <c r="DI215" s="238"/>
      <c r="DJ215" s="238"/>
      <c r="DK215" s="237"/>
      <c r="DL215" s="237"/>
      <c r="DM215" s="237"/>
      <c r="DN215" s="237"/>
      <c r="DO215" s="237"/>
      <c r="DP215" s="237"/>
      <c r="DQ215" s="239"/>
      <c r="DR215" s="240"/>
      <c r="DT215" s="237"/>
      <c r="DU215" s="238"/>
      <c r="DV215" s="238"/>
      <c r="DW215" s="238"/>
      <c r="DX215" s="237"/>
      <c r="DY215" s="237"/>
      <c r="DZ215" s="237"/>
      <c r="EA215" s="237"/>
      <c r="EB215" s="237"/>
      <c r="EC215" s="237"/>
      <c r="ED215" s="239"/>
      <c r="EE215" s="240"/>
      <c r="EG215" s="237"/>
      <c r="EH215" s="238"/>
      <c r="EI215" s="238"/>
      <c r="EJ215" s="238"/>
      <c r="EK215" s="237"/>
      <c r="EL215" s="237"/>
      <c r="EM215" s="237"/>
      <c r="EN215" s="237"/>
      <c r="EO215" s="237"/>
      <c r="EP215" s="237"/>
      <c r="EQ215" s="239"/>
      <c r="ER215" s="240"/>
      <c r="ET215" s="237"/>
      <c r="EU215" s="238"/>
      <c r="EV215" s="238"/>
      <c r="EW215" s="238"/>
      <c r="EX215" s="238"/>
      <c r="EY215" s="238"/>
      <c r="EZ215" s="238"/>
      <c r="FA215" s="238"/>
      <c r="FB215" s="238"/>
      <c r="FC215" s="238"/>
      <c r="FD215" s="239"/>
      <c r="FE215" s="240"/>
      <c r="FG215" s="237"/>
      <c r="FH215" s="238"/>
      <c r="FI215" s="238"/>
      <c r="FJ215" s="238"/>
      <c r="FK215" s="237"/>
      <c r="FL215" s="237"/>
      <c r="FM215" s="237"/>
      <c r="FN215" s="237"/>
      <c r="FO215" s="237"/>
      <c r="FP215" s="237"/>
      <c r="FQ215" s="239"/>
      <c r="FR215" s="240"/>
      <c r="FS215" s="240"/>
      <c r="FT215" s="240"/>
      <c r="FU215" s="240"/>
      <c r="FV215" s="240"/>
      <c r="FW215" s="240"/>
      <c r="FX215" s="240"/>
      <c r="FY215" s="240"/>
      <c r="FZ215" s="240"/>
    </row>
    <row r="216" spans="98:182" ht="24.75" customHeight="1" x14ac:dyDescent="0.3">
      <c r="CT216" s="237"/>
      <c r="CU216" s="238"/>
      <c r="CV216" s="238"/>
      <c r="CW216" s="238"/>
      <c r="CX216" s="238"/>
      <c r="CY216" s="238"/>
      <c r="CZ216" s="238"/>
      <c r="DA216" s="238"/>
      <c r="DB216" s="238"/>
      <c r="DC216" s="238"/>
      <c r="DD216" s="239"/>
      <c r="DE216" s="240"/>
      <c r="DG216" s="237"/>
      <c r="DH216" s="238"/>
      <c r="DI216" s="238"/>
      <c r="DJ216" s="238"/>
      <c r="DK216" s="237"/>
      <c r="DL216" s="237"/>
      <c r="DM216" s="237"/>
      <c r="DN216" s="237"/>
      <c r="DO216" s="237"/>
      <c r="DP216" s="237"/>
      <c r="DQ216" s="239"/>
      <c r="DR216" s="240"/>
      <c r="DT216" s="237"/>
      <c r="DU216" s="238"/>
      <c r="DV216" s="238"/>
      <c r="DW216" s="238"/>
      <c r="DX216" s="237"/>
      <c r="DY216" s="237"/>
      <c r="DZ216" s="237"/>
      <c r="EA216" s="237"/>
      <c r="EB216" s="237"/>
      <c r="EC216" s="237"/>
      <c r="ED216" s="239"/>
      <c r="EE216" s="240"/>
      <c r="EG216" s="237"/>
      <c r="EH216" s="238"/>
      <c r="EI216" s="238"/>
      <c r="EJ216" s="238"/>
      <c r="EK216" s="237"/>
      <c r="EL216" s="237"/>
      <c r="EM216" s="237"/>
      <c r="EN216" s="237"/>
      <c r="EO216" s="237"/>
      <c r="EP216" s="237"/>
      <c r="EQ216" s="239"/>
      <c r="ER216" s="240"/>
      <c r="ET216" s="237"/>
      <c r="EU216" s="238"/>
      <c r="EV216" s="238"/>
      <c r="EW216" s="238"/>
      <c r="EX216" s="238"/>
      <c r="EY216" s="238"/>
      <c r="EZ216" s="238"/>
      <c r="FA216" s="238"/>
      <c r="FB216" s="238"/>
      <c r="FC216" s="238"/>
      <c r="FD216" s="239"/>
      <c r="FE216" s="240"/>
      <c r="FG216" s="237"/>
      <c r="FH216" s="238"/>
      <c r="FI216" s="238"/>
      <c r="FJ216" s="238"/>
      <c r="FK216" s="237"/>
      <c r="FL216" s="237"/>
      <c r="FM216" s="237"/>
      <c r="FN216" s="237"/>
      <c r="FO216" s="237"/>
      <c r="FP216" s="237"/>
      <c r="FQ216" s="239"/>
      <c r="FR216" s="240"/>
      <c r="FS216" s="240"/>
      <c r="FT216" s="240"/>
      <c r="FU216" s="240"/>
      <c r="FV216" s="240"/>
      <c r="FW216" s="240"/>
      <c r="FX216" s="240"/>
      <c r="FY216" s="240"/>
      <c r="FZ216" s="240"/>
    </row>
    <row r="217" spans="98:182" ht="24.75" customHeight="1" x14ac:dyDescent="0.3">
      <c r="CT217" s="237"/>
      <c r="CU217" s="238"/>
      <c r="CV217" s="238"/>
      <c r="CW217" s="238"/>
      <c r="CX217" s="238"/>
      <c r="CY217" s="238"/>
      <c r="CZ217" s="238"/>
      <c r="DA217" s="238"/>
      <c r="DB217" s="238"/>
      <c r="DC217" s="238"/>
      <c r="DD217" s="239"/>
      <c r="DE217" s="240"/>
      <c r="DG217" s="237"/>
      <c r="DH217" s="238"/>
      <c r="DI217" s="238"/>
      <c r="DJ217" s="238"/>
      <c r="DK217" s="237"/>
      <c r="DL217" s="237"/>
      <c r="DM217" s="237"/>
      <c r="DN217" s="237"/>
      <c r="DO217" s="237"/>
      <c r="DP217" s="237"/>
      <c r="DQ217" s="239"/>
      <c r="DR217" s="240"/>
      <c r="DT217" s="237"/>
      <c r="DU217" s="238"/>
      <c r="DV217" s="238"/>
      <c r="DW217" s="238"/>
      <c r="DX217" s="237"/>
      <c r="DY217" s="237"/>
      <c r="DZ217" s="237"/>
      <c r="EA217" s="237"/>
      <c r="EB217" s="237"/>
      <c r="EC217" s="237"/>
      <c r="ED217" s="239"/>
      <c r="EE217" s="240"/>
      <c r="EG217" s="237"/>
      <c r="EH217" s="238"/>
      <c r="EI217" s="238"/>
      <c r="EJ217" s="238"/>
      <c r="EK217" s="237"/>
      <c r="EL217" s="237"/>
      <c r="EM217" s="237"/>
      <c r="EN217" s="237"/>
      <c r="EO217" s="237"/>
      <c r="EP217" s="237"/>
      <c r="EQ217" s="239"/>
      <c r="ER217" s="240"/>
      <c r="ET217" s="237"/>
      <c r="EU217" s="238"/>
      <c r="EV217" s="238"/>
      <c r="EW217" s="238"/>
      <c r="EX217" s="238"/>
      <c r="EY217" s="238"/>
      <c r="EZ217" s="238"/>
      <c r="FA217" s="238"/>
      <c r="FB217" s="238"/>
      <c r="FC217" s="238"/>
      <c r="FD217" s="239"/>
      <c r="FE217" s="240"/>
      <c r="FG217" s="237"/>
      <c r="FH217" s="238"/>
      <c r="FI217" s="238"/>
      <c r="FJ217" s="238"/>
      <c r="FK217" s="237"/>
      <c r="FL217" s="237"/>
      <c r="FM217" s="237"/>
      <c r="FN217" s="237"/>
      <c r="FO217" s="237"/>
      <c r="FP217" s="237"/>
      <c r="FQ217" s="239"/>
      <c r="FR217" s="240"/>
      <c r="FS217" s="240"/>
      <c r="FT217" s="240"/>
      <c r="FU217" s="240"/>
      <c r="FV217" s="240"/>
      <c r="FW217" s="240"/>
      <c r="FX217" s="240"/>
      <c r="FY217" s="240"/>
      <c r="FZ217" s="240"/>
    </row>
    <row r="218" spans="98:182" ht="24.75" customHeight="1" x14ac:dyDescent="0.3">
      <c r="CT218" s="237"/>
      <c r="CU218" s="238"/>
      <c r="CV218" s="238"/>
      <c r="CW218" s="238"/>
      <c r="CX218" s="238"/>
      <c r="CY218" s="238"/>
      <c r="CZ218" s="238"/>
      <c r="DA218" s="238"/>
      <c r="DB218" s="238"/>
      <c r="DC218" s="238"/>
      <c r="DD218" s="239"/>
      <c r="DE218" s="240"/>
      <c r="DG218" s="237"/>
      <c r="DH218" s="238"/>
      <c r="DI218" s="238"/>
      <c r="DJ218" s="238"/>
      <c r="DK218" s="237"/>
      <c r="DL218" s="237"/>
      <c r="DM218" s="237"/>
      <c r="DN218" s="237"/>
      <c r="DO218" s="237"/>
      <c r="DP218" s="237"/>
      <c r="DQ218" s="239"/>
      <c r="DR218" s="240"/>
      <c r="DT218" s="237"/>
      <c r="DU218" s="238"/>
      <c r="DV218" s="238"/>
      <c r="DW218" s="238"/>
      <c r="DX218" s="237"/>
      <c r="DY218" s="237"/>
      <c r="DZ218" s="237"/>
      <c r="EA218" s="237"/>
      <c r="EB218" s="237"/>
      <c r="EC218" s="237"/>
      <c r="ED218" s="239"/>
      <c r="EE218" s="240"/>
      <c r="EG218" s="237"/>
      <c r="EH218" s="238"/>
      <c r="EI218" s="238"/>
      <c r="EJ218" s="238"/>
      <c r="EK218" s="237"/>
      <c r="EL218" s="237"/>
      <c r="EM218" s="237"/>
      <c r="EN218" s="237"/>
      <c r="EO218" s="237"/>
      <c r="EP218" s="237"/>
      <c r="EQ218" s="239"/>
      <c r="ER218" s="240"/>
      <c r="ET218" s="237"/>
      <c r="EU218" s="238"/>
      <c r="EV218" s="238"/>
      <c r="EW218" s="238"/>
      <c r="EX218" s="238"/>
      <c r="EY218" s="238"/>
      <c r="EZ218" s="238"/>
      <c r="FA218" s="238"/>
      <c r="FB218" s="238"/>
      <c r="FC218" s="238"/>
      <c r="FD218" s="239"/>
      <c r="FE218" s="240"/>
      <c r="FG218" s="237"/>
      <c r="FH218" s="238"/>
      <c r="FI218" s="238"/>
      <c r="FJ218" s="238"/>
      <c r="FK218" s="237"/>
      <c r="FL218" s="237"/>
      <c r="FM218" s="237"/>
      <c r="FN218" s="237"/>
      <c r="FO218" s="237"/>
      <c r="FP218" s="237"/>
      <c r="FQ218" s="239"/>
      <c r="FR218" s="240"/>
      <c r="FS218" s="240"/>
      <c r="FT218" s="240"/>
      <c r="FU218" s="240"/>
      <c r="FV218" s="240"/>
      <c r="FW218" s="240"/>
      <c r="FX218" s="240"/>
      <c r="FY218" s="240"/>
      <c r="FZ218" s="240"/>
    </row>
    <row r="219" spans="98:182" ht="24.75" customHeight="1" x14ac:dyDescent="0.3">
      <c r="CT219" s="237"/>
      <c r="CU219" s="238"/>
      <c r="CV219" s="238"/>
      <c r="CW219" s="238"/>
      <c r="CX219" s="238"/>
      <c r="CY219" s="238"/>
      <c r="CZ219" s="238"/>
      <c r="DA219" s="238"/>
      <c r="DB219" s="238"/>
      <c r="DC219" s="238"/>
      <c r="DD219" s="239"/>
      <c r="DE219" s="240"/>
      <c r="DG219" s="237"/>
      <c r="DH219" s="238"/>
      <c r="DI219" s="238"/>
      <c r="DJ219" s="238"/>
      <c r="DK219" s="237"/>
      <c r="DL219" s="237"/>
      <c r="DM219" s="237"/>
      <c r="DN219" s="237"/>
      <c r="DO219" s="237"/>
      <c r="DP219" s="237"/>
      <c r="DQ219" s="239"/>
      <c r="DR219" s="240"/>
      <c r="DT219" s="237"/>
      <c r="DU219" s="238"/>
      <c r="DV219" s="238"/>
      <c r="DW219" s="238"/>
      <c r="DX219" s="237"/>
      <c r="DY219" s="237"/>
      <c r="DZ219" s="237"/>
      <c r="EA219" s="237"/>
      <c r="EB219" s="237"/>
      <c r="EC219" s="237"/>
      <c r="ED219" s="239"/>
      <c r="EE219" s="240"/>
      <c r="EG219" s="237"/>
      <c r="EH219" s="238"/>
      <c r="EI219" s="238"/>
      <c r="EJ219" s="238"/>
      <c r="EK219" s="237"/>
      <c r="EL219" s="237"/>
      <c r="EM219" s="237"/>
      <c r="EN219" s="237"/>
      <c r="EO219" s="237"/>
      <c r="EP219" s="237"/>
      <c r="EQ219" s="239"/>
      <c r="ER219" s="240"/>
      <c r="ET219" s="237"/>
      <c r="EU219" s="238"/>
      <c r="EV219" s="238"/>
      <c r="EW219" s="238"/>
      <c r="EX219" s="238"/>
      <c r="EY219" s="238"/>
      <c r="EZ219" s="238"/>
      <c r="FA219" s="238"/>
      <c r="FB219" s="238"/>
      <c r="FC219" s="238"/>
      <c r="FD219" s="239"/>
      <c r="FE219" s="240"/>
      <c r="FG219" s="237"/>
      <c r="FH219" s="238"/>
      <c r="FI219" s="238"/>
      <c r="FJ219" s="238"/>
      <c r="FK219" s="237"/>
      <c r="FL219" s="237"/>
      <c r="FM219" s="237"/>
      <c r="FN219" s="237"/>
      <c r="FO219" s="237"/>
      <c r="FP219" s="237"/>
      <c r="FQ219" s="239"/>
      <c r="FR219" s="240"/>
      <c r="FS219" s="240"/>
      <c r="FT219" s="240"/>
      <c r="FU219" s="240"/>
      <c r="FV219" s="240"/>
      <c r="FW219" s="240"/>
      <c r="FX219" s="240"/>
      <c r="FY219" s="240"/>
      <c r="FZ219" s="240"/>
    </row>
    <row r="220" spans="98:182" ht="24.75" customHeight="1" x14ac:dyDescent="0.3">
      <c r="CT220" s="237"/>
      <c r="CU220" s="238"/>
      <c r="CV220" s="238"/>
      <c r="CW220" s="238"/>
      <c r="CX220" s="238"/>
      <c r="CY220" s="238"/>
      <c r="CZ220" s="238"/>
      <c r="DA220" s="238"/>
      <c r="DB220" s="238"/>
      <c r="DC220" s="238"/>
      <c r="DD220" s="239"/>
      <c r="DE220" s="240"/>
      <c r="DG220" s="237"/>
      <c r="DH220" s="238"/>
      <c r="DI220" s="238"/>
      <c r="DJ220" s="238"/>
      <c r="DK220" s="237"/>
      <c r="DL220" s="237"/>
      <c r="DM220" s="237"/>
      <c r="DN220" s="237"/>
      <c r="DO220" s="237"/>
      <c r="DP220" s="237"/>
      <c r="DQ220" s="239"/>
      <c r="DR220" s="240"/>
      <c r="DT220" s="237"/>
      <c r="DU220" s="238"/>
      <c r="DV220" s="238"/>
      <c r="DW220" s="238"/>
      <c r="DX220" s="237"/>
      <c r="DY220" s="237"/>
      <c r="DZ220" s="237"/>
      <c r="EA220" s="237"/>
      <c r="EB220" s="237"/>
      <c r="EC220" s="237"/>
      <c r="ED220" s="239"/>
      <c r="EE220" s="240"/>
      <c r="EG220" s="237"/>
      <c r="EH220" s="238"/>
      <c r="EI220" s="238"/>
      <c r="EJ220" s="238"/>
      <c r="EK220" s="237"/>
      <c r="EL220" s="237"/>
      <c r="EM220" s="237"/>
      <c r="EN220" s="237"/>
      <c r="EO220" s="237"/>
      <c r="EP220" s="237"/>
      <c r="EQ220" s="239"/>
      <c r="ER220" s="240"/>
      <c r="ET220" s="237"/>
      <c r="EU220" s="238"/>
      <c r="EV220" s="238"/>
      <c r="EW220" s="238"/>
      <c r="EX220" s="238"/>
      <c r="EY220" s="238"/>
      <c r="EZ220" s="238"/>
      <c r="FA220" s="238"/>
      <c r="FB220" s="238"/>
      <c r="FC220" s="238"/>
      <c r="FD220" s="239"/>
      <c r="FE220" s="240"/>
      <c r="FG220" s="237"/>
      <c r="FH220" s="238"/>
      <c r="FI220" s="238"/>
      <c r="FJ220" s="238"/>
      <c r="FK220" s="237"/>
      <c r="FL220" s="237"/>
      <c r="FM220" s="237"/>
      <c r="FN220" s="237"/>
      <c r="FO220" s="237"/>
      <c r="FP220" s="237"/>
      <c r="FQ220" s="239"/>
      <c r="FR220" s="240"/>
      <c r="FS220" s="240"/>
      <c r="FT220" s="240"/>
      <c r="FU220" s="240"/>
      <c r="FV220" s="240"/>
      <c r="FW220" s="240"/>
      <c r="FX220" s="240"/>
      <c r="FY220" s="240"/>
      <c r="FZ220" s="240"/>
    </row>
    <row r="221" spans="98:182" ht="24.75" customHeight="1" x14ac:dyDescent="0.3">
      <c r="CT221" s="237"/>
      <c r="CU221" s="238"/>
      <c r="CV221" s="238"/>
      <c r="CW221" s="238"/>
      <c r="CX221" s="238"/>
      <c r="CY221" s="238"/>
      <c r="CZ221" s="238"/>
      <c r="DA221" s="238"/>
      <c r="DB221" s="238"/>
      <c r="DC221" s="238"/>
      <c r="DD221" s="239"/>
      <c r="DE221" s="240"/>
      <c r="DG221" s="237"/>
      <c r="DH221" s="238"/>
      <c r="DI221" s="238"/>
      <c r="DJ221" s="238"/>
      <c r="DK221" s="237"/>
      <c r="DL221" s="237"/>
      <c r="DM221" s="237"/>
      <c r="DN221" s="237"/>
      <c r="DO221" s="237"/>
      <c r="DP221" s="237"/>
      <c r="DQ221" s="239"/>
      <c r="DR221" s="240"/>
      <c r="DT221" s="237"/>
      <c r="DU221" s="238"/>
      <c r="DV221" s="238"/>
      <c r="DW221" s="238"/>
      <c r="DX221" s="237"/>
      <c r="DY221" s="237"/>
      <c r="DZ221" s="237"/>
      <c r="EA221" s="237"/>
      <c r="EB221" s="237"/>
      <c r="EC221" s="237"/>
      <c r="ED221" s="239"/>
      <c r="EE221" s="240"/>
      <c r="EG221" s="237"/>
      <c r="EH221" s="238"/>
      <c r="EI221" s="238"/>
      <c r="EJ221" s="238"/>
      <c r="EK221" s="237"/>
      <c r="EL221" s="237"/>
      <c r="EM221" s="237"/>
      <c r="EN221" s="237"/>
      <c r="EO221" s="237"/>
      <c r="EP221" s="237"/>
      <c r="EQ221" s="239"/>
      <c r="ER221" s="240"/>
      <c r="ET221" s="237"/>
      <c r="EU221" s="238"/>
      <c r="EV221" s="238"/>
      <c r="EW221" s="238"/>
      <c r="EX221" s="238"/>
      <c r="EY221" s="238"/>
      <c r="EZ221" s="238"/>
      <c r="FA221" s="238"/>
      <c r="FB221" s="238"/>
      <c r="FC221" s="238"/>
      <c r="FD221" s="239"/>
      <c r="FE221" s="240"/>
      <c r="FG221" s="237"/>
      <c r="FH221" s="238"/>
      <c r="FI221" s="238"/>
      <c r="FJ221" s="238"/>
      <c r="FK221" s="237"/>
      <c r="FL221" s="237"/>
      <c r="FM221" s="237"/>
      <c r="FN221" s="237"/>
      <c r="FO221" s="237"/>
      <c r="FP221" s="237"/>
      <c r="FQ221" s="239"/>
      <c r="FR221" s="240"/>
      <c r="FS221" s="240"/>
      <c r="FT221" s="240"/>
      <c r="FU221" s="240"/>
      <c r="FV221" s="240"/>
      <c r="FW221" s="240"/>
      <c r="FX221" s="240"/>
      <c r="FY221" s="240"/>
      <c r="FZ221" s="240"/>
    </row>
    <row r="222" spans="98:182" ht="24.75" customHeight="1" x14ac:dyDescent="0.3">
      <c r="CT222" s="237"/>
      <c r="CU222" s="238"/>
      <c r="CV222" s="238"/>
      <c r="CW222" s="238"/>
      <c r="CX222" s="238"/>
      <c r="CY222" s="238"/>
      <c r="CZ222" s="238"/>
      <c r="DA222" s="238"/>
      <c r="DB222" s="238"/>
      <c r="DC222" s="238"/>
      <c r="DD222" s="239"/>
      <c r="DE222" s="240"/>
      <c r="DG222" s="237"/>
      <c r="DH222" s="238"/>
      <c r="DI222" s="238"/>
      <c r="DJ222" s="238"/>
      <c r="DK222" s="237"/>
      <c r="DL222" s="237"/>
      <c r="DM222" s="237"/>
      <c r="DN222" s="237"/>
      <c r="DO222" s="237"/>
      <c r="DP222" s="237"/>
      <c r="DQ222" s="239"/>
      <c r="DR222" s="240"/>
      <c r="DT222" s="237"/>
      <c r="DU222" s="238"/>
      <c r="DV222" s="238"/>
      <c r="DW222" s="238"/>
      <c r="DX222" s="237"/>
      <c r="DY222" s="237"/>
      <c r="DZ222" s="237"/>
      <c r="EA222" s="237"/>
      <c r="EB222" s="237"/>
      <c r="EC222" s="237"/>
      <c r="ED222" s="239"/>
      <c r="EE222" s="240"/>
      <c r="EG222" s="237"/>
      <c r="EH222" s="238"/>
      <c r="EI222" s="238"/>
      <c r="EJ222" s="238"/>
      <c r="EK222" s="237"/>
      <c r="EL222" s="237"/>
      <c r="EM222" s="237"/>
      <c r="EN222" s="237"/>
      <c r="EO222" s="237"/>
      <c r="EP222" s="237"/>
      <c r="EQ222" s="239"/>
      <c r="ER222" s="240"/>
      <c r="ET222" s="237"/>
      <c r="EU222" s="238"/>
      <c r="EV222" s="238"/>
      <c r="EW222" s="238"/>
      <c r="EX222" s="238"/>
      <c r="EY222" s="238"/>
      <c r="EZ222" s="238"/>
      <c r="FA222" s="238"/>
      <c r="FB222" s="238"/>
      <c r="FC222" s="238"/>
      <c r="FD222" s="239"/>
      <c r="FE222" s="240"/>
      <c r="FG222" s="237"/>
      <c r="FH222" s="238"/>
      <c r="FI222" s="238"/>
      <c r="FJ222" s="238"/>
      <c r="FK222" s="237"/>
      <c r="FL222" s="237"/>
      <c r="FM222" s="237"/>
      <c r="FN222" s="237"/>
      <c r="FO222" s="237"/>
      <c r="FP222" s="237"/>
      <c r="FQ222" s="239"/>
      <c r="FR222" s="240"/>
      <c r="FS222" s="240"/>
      <c r="FT222" s="240"/>
      <c r="FU222" s="240"/>
      <c r="FV222" s="240"/>
      <c r="FW222" s="240"/>
      <c r="FX222" s="240"/>
      <c r="FY222" s="240"/>
      <c r="FZ222" s="240"/>
    </row>
    <row r="223" spans="98:182" ht="24.75" customHeight="1" x14ac:dyDescent="0.3">
      <c r="CT223" s="237"/>
      <c r="CU223" s="238"/>
      <c r="CV223" s="238"/>
      <c r="CW223" s="238"/>
      <c r="CX223" s="238"/>
      <c r="CY223" s="238"/>
      <c r="CZ223" s="238"/>
      <c r="DA223" s="238"/>
      <c r="DB223" s="238"/>
      <c r="DC223" s="238"/>
      <c r="DD223" s="239"/>
      <c r="DE223" s="240"/>
      <c r="DG223" s="237"/>
      <c r="DH223" s="238"/>
      <c r="DI223" s="238"/>
      <c r="DJ223" s="238"/>
      <c r="DK223" s="237"/>
      <c r="DL223" s="237"/>
      <c r="DM223" s="237"/>
      <c r="DN223" s="237"/>
      <c r="DO223" s="237"/>
      <c r="DP223" s="237"/>
      <c r="DQ223" s="239"/>
      <c r="DR223" s="240"/>
      <c r="DT223" s="237"/>
      <c r="DU223" s="238"/>
      <c r="DV223" s="238"/>
      <c r="DW223" s="238"/>
      <c r="DX223" s="237"/>
      <c r="DY223" s="237"/>
      <c r="DZ223" s="237"/>
      <c r="EA223" s="237"/>
      <c r="EB223" s="237"/>
      <c r="EC223" s="237"/>
      <c r="ED223" s="239"/>
      <c r="EE223" s="240"/>
      <c r="EG223" s="237"/>
      <c r="EH223" s="238"/>
      <c r="EI223" s="238"/>
      <c r="EJ223" s="238"/>
      <c r="EK223" s="237"/>
      <c r="EL223" s="237"/>
      <c r="EM223" s="237"/>
      <c r="EN223" s="237"/>
      <c r="EO223" s="237"/>
      <c r="EP223" s="237"/>
      <c r="EQ223" s="239"/>
      <c r="ER223" s="240"/>
      <c r="ET223" s="237"/>
      <c r="EU223" s="238"/>
      <c r="EV223" s="238"/>
      <c r="EW223" s="238"/>
      <c r="EX223" s="238"/>
      <c r="EY223" s="238"/>
      <c r="EZ223" s="238"/>
      <c r="FA223" s="238"/>
      <c r="FB223" s="238"/>
      <c r="FC223" s="238"/>
      <c r="FD223" s="239"/>
      <c r="FE223" s="240"/>
      <c r="FG223" s="237"/>
      <c r="FH223" s="238"/>
      <c r="FI223" s="238"/>
      <c r="FJ223" s="238"/>
      <c r="FK223" s="237"/>
      <c r="FL223" s="237"/>
      <c r="FM223" s="237"/>
      <c r="FN223" s="237"/>
      <c r="FO223" s="237"/>
      <c r="FP223" s="237"/>
      <c r="FQ223" s="239"/>
      <c r="FR223" s="240"/>
      <c r="FS223" s="240"/>
      <c r="FT223" s="240"/>
      <c r="FU223" s="240"/>
      <c r="FV223" s="240"/>
      <c r="FW223" s="240"/>
      <c r="FX223" s="240"/>
      <c r="FY223" s="240"/>
      <c r="FZ223" s="240"/>
    </row>
    <row r="224" spans="98:182" ht="24.75" customHeight="1" x14ac:dyDescent="0.3">
      <c r="CT224" s="237"/>
      <c r="CU224" s="238"/>
      <c r="CV224" s="238"/>
      <c r="CW224" s="238"/>
      <c r="CX224" s="238"/>
      <c r="CY224" s="238"/>
      <c r="CZ224" s="238"/>
      <c r="DA224" s="238"/>
      <c r="DB224" s="238"/>
      <c r="DC224" s="238"/>
      <c r="DD224" s="239"/>
      <c r="DE224" s="240"/>
      <c r="DG224" s="237"/>
      <c r="DH224" s="238"/>
      <c r="DI224" s="238"/>
      <c r="DJ224" s="238"/>
      <c r="DK224" s="237"/>
      <c r="DL224" s="237"/>
      <c r="DM224" s="237"/>
      <c r="DN224" s="237"/>
      <c r="DO224" s="237"/>
      <c r="DP224" s="237"/>
      <c r="DQ224" s="239"/>
      <c r="DR224" s="240"/>
      <c r="DT224" s="237"/>
      <c r="DU224" s="238"/>
      <c r="DV224" s="238"/>
      <c r="DW224" s="238"/>
      <c r="DX224" s="237"/>
      <c r="DY224" s="237"/>
      <c r="DZ224" s="237"/>
      <c r="EA224" s="237"/>
      <c r="EB224" s="237"/>
      <c r="EC224" s="237"/>
      <c r="ED224" s="239"/>
      <c r="EE224" s="240"/>
      <c r="EG224" s="237"/>
      <c r="EH224" s="238"/>
      <c r="EI224" s="238"/>
      <c r="EJ224" s="238"/>
      <c r="EK224" s="237"/>
      <c r="EL224" s="237"/>
      <c r="EM224" s="237"/>
      <c r="EN224" s="237"/>
      <c r="EO224" s="237"/>
      <c r="EP224" s="237"/>
      <c r="EQ224" s="239"/>
      <c r="ER224" s="240"/>
      <c r="ET224" s="237"/>
      <c r="EU224" s="238"/>
      <c r="EV224" s="238"/>
      <c r="EW224" s="238"/>
      <c r="EX224" s="238"/>
      <c r="EY224" s="238"/>
      <c r="EZ224" s="238"/>
      <c r="FA224" s="238"/>
      <c r="FB224" s="238"/>
      <c r="FC224" s="238"/>
      <c r="FD224" s="239"/>
      <c r="FE224" s="240"/>
      <c r="FG224" s="237"/>
      <c r="FH224" s="238"/>
      <c r="FI224" s="238"/>
      <c r="FJ224" s="238"/>
      <c r="FK224" s="237"/>
      <c r="FL224" s="237"/>
      <c r="FM224" s="237"/>
      <c r="FN224" s="237"/>
      <c r="FO224" s="237"/>
      <c r="FP224" s="237"/>
      <c r="FQ224" s="239"/>
      <c r="FR224" s="240"/>
      <c r="FS224" s="240"/>
      <c r="FT224" s="240"/>
      <c r="FU224" s="240"/>
      <c r="FV224" s="240"/>
      <c r="FW224" s="240"/>
      <c r="FX224" s="240"/>
      <c r="FY224" s="240"/>
      <c r="FZ224" s="240"/>
    </row>
    <row r="225" spans="98:182" ht="24.75" customHeight="1" x14ac:dyDescent="0.3">
      <c r="CT225" s="237"/>
      <c r="CU225" s="238"/>
      <c r="CV225" s="238"/>
      <c r="CW225" s="238"/>
      <c r="CX225" s="238"/>
      <c r="CY225" s="238"/>
      <c r="CZ225" s="238"/>
      <c r="DA225" s="238"/>
      <c r="DB225" s="238"/>
      <c r="DC225" s="238"/>
      <c r="DD225" s="239"/>
      <c r="DE225" s="240"/>
      <c r="DG225" s="237"/>
      <c r="DH225" s="238"/>
      <c r="DI225" s="238"/>
      <c r="DJ225" s="238"/>
      <c r="DK225" s="237"/>
      <c r="DL225" s="237"/>
      <c r="DM225" s="237"/>
      <c r="DN225" s="237"/>
      <c r="DO225" s="237"/>
      <c r="DP225" s="237"/>
      <c r="DQ225" s="239"/>
      <c r="DR225" s="240"/>
      <c r="DT225" s="237"/>
      <c r="DU225" s="238"/>
      <c r="DV225" s="238"/>
      <c r="DW225" s="238"/>
      <c r="DX225" s="237"/>
      <c r="DY225" s="237"/>
      <c r="DZ225" s="237"/>
      <c r="EA225" s="237"/>
      <c r="EB225" s="237"/>
      <c r="EC225" s="237"/>
      <c r="ED225" s="239"/>
      <c r="EE225" s="240"/>
      <c r="EG225" s="237"/>
      <c r="EH225" s="238"/>
      <c r="EI225" s="238"/>
      <c r="EJ225" s="238"/>
      <c r="EK225" s="237"/>
      <c r="EL225" s="237"/>
      <c r="EM225" s="237"/>
      <c r="EN225" s="237"/>
      <c r="EO225" s="237"/>
      <c r="EP225" s="237"/>
      <c r="EQ225" s="239"/>
      <c r="ER225" s="240"/>
      <c r="ET225" s="237"/>
      <c r="EU225" s="238"/>
      <c r="EV225" s="238"/>
      <c r="EW225" s="238"/>
      <c r="EX225" s="238"/>
      <c r="EY225" s="238"/>
      <c r="EZ225" s="238"/>
      <c r="FA225" s="238"/>
      <c r="FB225" s="238"/>
      <c r="FC225" s="238"/>
      <c r="FD225" s="239"/>
      <c r="FE225" s="240"/>
      <c r="FG225" s="237"/>
      <c r="FH225" s="238"/>
      <c r="FI225" s="238"/>
      <c r="FJ225" s="238"/>
      <c r="FK225" s="237"/>
      <c r="FL225" s="237"/>
      <c r="FM225" s="237"/>
      <c r="FN225" s="237"/>
      <c r="FO225" s="237"/>
      <c r="FP225" s="237"/>
      <c r="FQ225" s="239"/>
      <c r="FR225" s="240"/>
      <c r="FS225" s="240"/>
      <c r="FT225" s="240"/>
      <c r="FU225" s="240"/>
      <c r="FV225" s="240"/>
      <c r="FW225" s="240"/>
      <c r="FX225" s="240"/>
      <c r="FY225" s="240"/>
      <c r="FZ225" s="240"/>
    </row>
    <row r="226" spans="98:182" ht="24.75" customHeight="1" x14ac:dyDescent="0.3">
      <c r="CT226" s="237"/>
      <c r="CU226" s="238"/>
      <c r="CV226" s="238"/>
      <c r="CW226" s="238"/>
      <c r="CX226" s="238"/>
      <c r="CY226" s="238"/>
      <c r="CZ226" s="238"/>
      <c r="DA226" s="238"/>
      <c r="DB226" s="238"/>
      <c r="DC226" s="238"/>
      <c r="DD226" s="239"/>
      <c r="DE226" s="240"/>
      <c r="DG226" s="237"/>
      <c r="DH226" s="238"/>
      <c r="DI226" s="238"/>
      <c r="DJ226" s="238"/>
      <c r="DK226" s="237"/>
      <c r="DL226" s="237"/>
      <c r="DM226" s="237"/>
      <c r="DN226" s="237"/>
      <c r="DO226" s="237"/>
      <c r="DP226" s="237"/>
      <c r="DQ226" s="239"/>
      <c r="DR226" s="240"/>
      <c r="DT226" s="237"/>
      <c r="DU226" s="238"/>
      <c r="DV226" s="238"/>
      <c r="DW226" s="238"/>
      <c r="DX226" s="237"/>
      <c r="DY226" s="237"/>
      <c r="DZ226" s="237"/>
      <c r="EA226" s="237"/>
      <c r="EB226" s="237"/>
      <c r="EC226" s="237"/>
      <c r="ED226" s="239"/>
      <c r="EE226" s="240"/>
      <c r="EG226" s="237"/>
      <c r="EH226" s="238"/>
      <c r="EI226" s="238"/>
      <c r="EJ226" s="238"/>
      <c r="EK226" s="237"/>
      <c r="EL226" s="237"/>
      <c r="EM226" s="237"/>
      <c r="EN226" s="237"/>
      <c r="EO226" s="237"/>
      <c r="EP226" s="237"/>
      <c r="EQ226" s="239"/>
      <c r="ER226" s="240"/>
      <c r="ET226" s="237"/>
      <c r="EU226" s="238"/>
      <c r="EV226" s="238"/>
      <c r="EW226" s="238"/>
      <c r="EX226" s="238"/>
      <c r="EY226" s="238"/>
      <c r="EZ226" s="238"/>
      <c r="FA226" s="238"/>
      <c r="FB226" s="238"/>
      <c r="FC226" s="238"/>
      <c r="FD226" s="239"/>
      <c r="FE226" s="240"/>
      <c r="FG226" s="237"/>
      <c r="FH226" s="238"/>
      <c r="FI226" s="238"/>
      <c r="FJ226" s="238"/>
      <c r="FK226" s="237"/>
      <c r="FL226" s="237"/>
      <c r="FM226" s="237"/>
      <c r="FN226" s="237"/>
      <c r="FO226" s="237"/>
      <c r="FP226" s="237"/>
      <c r="FQ226" s="239"/>
      <c r="FR226" s="240"/>
      <c r="FS226" s="240"/>
      <c r="FT226" s="240"/>
      <c r="FU226" s="240"/>
      <c r="FV226" s="240"/>
      <c r="FW226" s="240"/>
      <c r="FX226" s="240"/>
      <c r="FY226" s="240"/>
      <c r="FZ226" s="240"/>
    </row>
    <row r="227" spans="98:182" ht="24.75" customHeight="1" x14ac:dyDescent="0.3">
      <c r="CT227" s="237"/>
      <c r="CU227" s="238"/>
      <c r="CV227" s="238"/>
      <c r="CW227" s="238"/>
      <c r="CX227" s="238"/>
      <c r="CY227" s="238"/>
      <c r="CZ227" s="238"/>
      <c r="DA227" s="238"/>
      <c r="DB227" s="238"/>
      <c r="DC227" s="238"/>
      <c r="DD227" s="239"/>
      <c r="DE227" s="240"/>
      <c r="DG227" s="237"/>
      <c r="DH227" s="238"/>
      <c r="DI227" s="238"/>
      <c r="DJ227" s="238"/>
      <c r="DK227" s="237"/>
      <c r="DL227" s="237"/>
      <c r="DM227" s="237"/>
      <c r="DN227" s="237"/>
      <c r="DO227" s="237"/>
      <c r="DP227" s="237"/>
      <c r="DQ227" s="239"/>
      <c r="DR227" s="240"/>
      <c r="DT227" s="237"/>
      <c r="DU227" s="238"/>
      <c r="DV227" s="238"/>
      <c r="DW227" s="238"/>
      <c r="DX227" s="237"/>
      <c r="DY227" s="237"/>
      <c r="DZ227" s="237"/>
      <c r="EA227" s="237"/>
      <c r="EB227" s="237"/>
      <c r="EC227" s="237"/>
      <c r="ED227" s="239"/>
      <c r="EE227" s="240"/>
      <c r="EG227" s="237"/>
      <c r="EH227" s="238"/>
      <c r="EI227" s="238"/>
      <c r="EJ227" s="238"/>
      <c r="EK227" s="237"/>
      <c r="EL227" s="237"/>
      <c r="EM227" s="237"/>
      <c r="EN227" s="237"/>
      <c r="EO227" s="237"/>
      <c r="EP227" s="237"/>
      <c r="EQ227" s="239"/>
      <c r="ER227" s="240"/>
      <c r="ET227" s="237"/>
      <c r="EU227" s="238"/>
      <c r="EV227" s="238"/>
      <c r="EW227" s="238"/>
      <c r="EX227" s="238"/>
      <c r="EY227" s="238"/>
      <c r="EZ227" s="238"/>
      <c r="FA227" s="238"/>
      <c r="FB227" s="238"/>
      <c r="FC227" s="238"/>
      <c r="FD227" s="239"/>
      <c r="FE227" s="240"/>
      <c r="FG227" s="237"/>
      <c r="FH227" s="238"/>
      <c r="FI227" s="238"/>
      <c r="FJ227" s="238"/>
      <c r="FK227" s="237"/>
      <c r="FL227" s="237"/>
      <c r="FM227" s="237"/>
      <c r="FN227" s="237"/>
      <c r="FO227" s="237"/>
      <c r="FP227" s="237"/>
      <c r="FQ227" s="239"/>
      <c r="FR227" s="240"/>
      <c r="FS227" s="240"/>
      <c r="FT227" s="240"/>
      <c r="FU227" s="240"/>
      <c r="FV227" s="240"/>
      <c r="FW227" s="240"/>
      <c r="FX227" s="240"/>
      <c r="FY227" s="240"/>
      <c r="FZ227" s="240"/>
    </row>
    <row r="228" spans="98:182" ht="24.75" customHeight="1" x14ac:dyDescent="0.3">
      <c r="CT228" s="237"/>
      <c r="CU228" s="238"/>
      <c r="CV228" s="238"/>
      <c r="CW228" s="238"/>
      <c r="CX228" s="238"/>
      <c r="CY228" s="238"/>
      <c r="CZ228" s="238"/>
      <c r="DA228" s="238"/>
      <c r="DB228" s="238"/>
      <c r="DC228" s="238"/>
      <c r="DD228" s="239"/>
      <c r="DE228" s="240"/>
      <c r="DG228" s="237"/>
      <c r="DH228" s="238"/>
      <c r="DI228" s="238"/>
      <c r="DJ228" s="238"/>
      <c r="DK228" s="237"/>
      <c r="DL228" s="237"/>
      <c r="DM228" s="237"/>
      <c r="DN228" s="237"/>
      <c r="DO228" s="237"/>
      <c r="DP228" s="237"/>
      <c r="DQ228" s="239"/>
      <c r="DR228" s="240"/>
      <c r="DT228" s="237"/>
      <c r="DU228" s="238"/>
      <c r="DV228" s="238"/>
      <c r="DW228" s="238"/>
      <c r="DX228" s="237"/>
      <c r="DY228" s="237"/>
      <c r="DZ228" s="237"/>
      <c r="EA228" s="237"/>
      <c r="EB228" s="237"/>
      <c r="EC228" s="237"/>
      <c r="ED228" s="239"/>
      <c r="EE228" s="240"/>
      <c r="EG228" s="237"/>
      <c r="EH228" s="238"/>
      <c r="EI228" s="238"/>
      <c r="EJ228" s="238"/>
      <c r="EK228" s="237"/>
      <c r="EL228" s="237"/>
      <c r="EM228" s="237"/>
      <c r="EN228" s="237"/>
      <c r="EO228" s="237"/>
      <c r="EP228" s="237"/>
      <c r="EQ228" s="239"/>
      <c r="ER228" s="240"/>
      <c r="ET228" s="237"/>
      <c r="EU228" s="238"/>
      <c r="EV228" s="238"/>
      <c r="EW228" s="238"/>
      <c r="EX228" s="238"/>
      <c r="EY228" s="238"/>
      <c r="EZ228" s="238"/>
      <c r="FA228" s="238"/>
      <c r="FB228" s="238"/>
      <c r="FC228" s="238"/>
      <c r="FD228" s="239"/>
      <c r="FE228" s="240"/>
      <c r="FG228" s="237"/>
      <c r="FH228" s="238"/>
      <c r="FI228" s="238"/>
      <c r="FJ228" s="238"/>
      <c r="FK228" s="237"/>
      <c r="FL228" s="237"/>
      <c r="FM228" s="237"/>
      <c r="FN228" s="237"/>
      <c r="FO228" s="237"/>
      <c r="FP228" s="237"/>
      <c r="FQ228" s="239"/>
      <c r="FR228" s="240"/>
      <c r="FS228" s="240"/>
      <c r="FT228" s="240"/>
      <c r="FU228" s="240"/>
      <c r="FV228" s="240"/>
      <c r="FW228" s="240"/>
      <c r="FX228" s="240"/>
      <c r="FY228" s="240"/>
      <c r="FZ228" s="240"/>
    </row>
    <row r="229" spans="98:182" ht="24.75" customHeight="1" x14ac:dyDescent="0.3">
      <c r="CT229" s="237"/>
      <c r="CU229" s="238"/>
      <c r="CV229" s="238"/>
      <c r="CW229" s="238"/>
      <c r="CX229" s="238"/>
      <c r="CY229" s="238"/>
      <c r="CZ229" s="238"/>
      <c r="DA229" s="238"/>
      <c r="DB229" s="238"/>
      <c r="DC229" s="238"/>
      <c r="DD229" s="239"/>
      <c r="DE229" s="240"/>
      <c r="DG229" s="237"/>
      <c r="DH229" s="238"/>
      <c r="DI229" s="238"/>
      <c r="DJ229" s="238"/>
      <c r="DK229" s="237"/>
      <c r="DL229" s="237"/>
      <c r="DM229" s="237"/>
      <c r="DN229" s="237"/>
      <c r="DO229" s="237"/>
      <c r="DP229" s="237"/>
      <c r="DQ229" s="239"/>
      <c r="DR229" s="240"/>
      <c r="DT229" s="237"/>
      <c r="DU229" s="238"/>
      <c r="DV229" s="238"/>
      <c r="DW229" s="238"/>
      <c r="DX229" s="237"/>
      <c r="DY229" s="237"/>
      <c r="DZ229" s="237"/>
      <c r="EA229" s="237"/>
      <c r="EB229" s="237"/>
      <c r="EC229" s="237"/>
      <c r="ED229" s="239"/>
      <c r="EE229" s="240"/>
      <c r="EG229" s="237"/>
      <c r="EH229" s="238"/>
      <c r="EI229" s="238"/>
      <c r="EJ229" s="238"/>
      <c r="EK229" s="237"/>
      <c r="EL229" s="237"/>
      <c r="EM229" s="237"/>
      <c r="EN229" s="237"/>
      <c r="EO229" s="237"/>
      <c r="EP229" s="237"/>
      <c r="EQ229" s="239"/>
      <c r="ER229" s="240"/>
      <c r="ET229" s="237"/>
      <c r="EU229" s="238"/>
      <c r="EV229" s="238"/>
      <c r="EW229" s="238"/>
      <c r="EX229" s="238"/>
      <c r="EY229" s="238"/>
      <c r="EZ229" s="238"/>
      <c r="FA229" s="238"/>
      <c r="FB229" s="238"/>
      <c r="FC229" s="238"/>
      <c r="FD229" s="239"/>
      <c r="FE229" s="240"/>
      <c r="FG229" s="237"/>
      <c r="FH229" s="238"/>
      <c r="FI229" s="238"/>
      <c r="FJ229" s="238"/>
      <c r="FK229" s="237"/>
      <c r="FL229" s="237"/>
      <c r="FM229" s="237"/>
      <c r="FN229" s="237"/>
      <c r="FO229" s="237"/>
      <c r="FP229" s="237"/>
      <c r="FQ229" s="239"/>
      <c r="FR229" s="240"/>
      <c r="FS229" s="240"/>
      <c r="FT229" s="240"/>
      <c r="FU229" s="240"/>
      <c r="FV229" s="240"/>
      <c r="FW229" s="240"/>
      <c r="FX229" s="240"/>
      <c r="FY229" s="240"/>
      <c r="FZ229" s="240"/>
    </row>
    <row r="230" spans="98:182" ht="24.75" customHeight="1" x14ac:dyDescent="0.3">
      <c r="CT230" s="237"/>
      <c r="CU230" s="238"/>
      <c r="CV230" s="238"/>
      <c r="CW230" s="238"/>
      <c r="CX230" s="238"/>
      <c r="CY230" s="238"/>
      <c r="CZ230" s="238"/>
      <c r="DA230" s="238"/>
      <c r="DB230" s="238"/>
      <c r="DC230" s="238"/>
      <c r="DD230" s="239"/>
      <c r="DE230" s="240"/>
      <c r="DG230" s="237"/>
      <c r="DH230" s="238"/>
      <c r="DI230" s="238"/>
      <c r="DJ230" s="238"/>
      <c r="DK230" s="237"/>
      <c r="DL230" s="237"/>
      <c r="DM230" s="237"/>
      <c r="DN230" s="237"/>
      <c r="DO230" s="237"/>
      <c r="DP230" s="237"/>
      <c r="DQ230" s="239"/>
      <c r="DR230" s="240"/>
      <c r="DT230" s="237"/>
      <c r="DU230" s="238"/>
      <c r="DV230" s="238"/>
      <c r="DW230" s="238"/>
      <c r="DX230" s="237"/>
      <c r="DY230" s="237"/>
      <c r="DZ230" s="237"/>
      <c r="EA230" s="237"/>
      <c r="EB230" s="237"/>
      <c r="EC230" s="237"/>
      <c r="ED230" s="239"/>
      <c r="EE230" s="240"/>
      <c r="EG230" s="237"/>
      <c r="EH230" s="238"/>
      <c r="EI230" s="238"/>
      <c r="EJ230" s="238"/>
      <c r="EK230" s="237"/>
      <c r="EL230" s="237"/>
      <c r="EM230" s="237"/>
      <c r="EN230" s="237"/>
      <c r="EO230" s="237"/>
      <c r="EP230" s="237"/>
      <c r="EQ230" s="239"/>
      <c r="ER230" s="240"/>
      <c r="ET230" s="237"/>
      <c r="EU230" s="238"/>
      <c r="EV230" s="238"/>
      <c r="EW230" s="238"/>
      <c r="EX230" s="238"/>
      <c r="EY230" s="238"/>
      <c r="EZ230" s="238"/>
      <c r="FA230" s="238"/>
      <c r="FB230" s="238"/>
      <c r="FC230" s="238"/>
      <c r="FD230" s="239"/>
      <c r="FE230" s="240"/>
      <c r="FG230" s="237"/>
      <c r="FH230" s="238"/>
      <c r="FI230" s="238"/>
      <c r="FJ230" s="238"/>
      <c r="FK230" s="237"/>
      <c r="FL230" s="237"/>
      <c r="FM230" s="237"/>
      <c r="FN230" s="237"/>
      <c r="FO230" s="237"/>
      <c r="FP230" s="237"/>
      <c r="FQ230" s="239"/>
      <c r="FR230" s="240"/>
      <c r="FS230" s="240"/>
      <c r="FT230" s="240"/>
      <c r="FU230" s="240"/>
      <c r="FV230" s="240"/>
      <c r="FW230" s="240"/>
      <c r="FX230" s="240"/>
      <c r="FY230" s="240"/>
      <c r="FZ230" s="240"/>
    </row>
    <row r="231" spans="98:182" ht="24.75" customHeight="1" x14ac:dyDescent="0.3">
      <c r="CT231" s="237"/>
      <c r="CU231" s="238"/>
      <c r="CV231" s="238"/>
      <c r="CW231" s="238"/>
      <c r="CX231" s="238"/>
      <c r="CY231" s="238"/>
      <c r="CZ231" s="238"/>
      <c r="DA231" s="238"/>
      <c r="DB231" s="238"/>
      <c r="DC231" s="238"/>
      <c r="DD231" s="239"/>
      <c r="DE231" s="240"/>
      <c r="DG231" s="237"/>
      <c r="DH231" s="238"/>
      <c r="DI231" s="238"/>
      <c r="DJ231" s="238"/>
      <c r="DK231" s="237"/>
      <c r="DL231" s="237"/>
      <c r="DM231" s="237"/>
      <c r="DN231" s="237"/>
      <c r="DO231" s="237"/>
      <c r="DP231" s="237"/>
      <c r="DQ231" s="239"/>
      <c r="DR231" s="240"/>
      <c r="DT231" s="237"/>
      <c r="DU231" s="238"/>
      <c r="DV231" s="238"/>
      <c r="DW231" s="238"/>
      <c r="DX231" s="237"/>
      <c r="DY231" s="237"/>
      <c r="DZ231" s="237"/>
      <c r="EA231" s="237"/>
      <c r="EB231" s="237"/>
      <c r="EC231" s="237"/>
      <c r="ED231" s="239"/>
      <c r="EE231" s="240"/>
      <c r="EG231" s="237"/>
      <c r="EH231" s="238"/>
      <c r="EI231" s="238"/>
      <c r="EJ231" s="238"/>
      <c r="EK231" s="237"/>
      <c r="EL231" s="237"/>
      <c r="EM231" s="237"/>
      <c r="EN231" s="237"/>
      <c r="EO231" s="237"/>
      <c r="EP231" s="237"/>
      <c r="EQ231" s="239"/>
      <c r="ER231" s="240"/>
      <c r="ET231" s="237"/>
      <c r="EU231" s="238"/>
      <c r="EV231" s="238"/>
      <c r="EW231" s="238"/>
      <c r="EX231" s="238"/>
      <c r="EY231" s="238"/>
      <c r="EZ231" s="238"/>
      <c r="FA231" s="238"/>
      <c r="FB231" s="238"/>
      <c r="FC231" s="238"/>
      <c r="FD231" s="239"/>
      <c r="FE231" s="240"/>
      <c r="FG231" s="237"/>
      <c r="FH231" s="238"/>
      <c r="FI231" s="238"/>
      <c r="FJ231" s="238"/>
      <c r="FK231" s="237"/>
      <c r="FL231" s="237"/>
      <c r="FM231" s="237"/>
      <c r="FN231" s="237"/>
      <c r="FO231" s="237"/>
      <c r="FP231" s="237"/>
      <c r="FQ231" s="239"/>
      <c r="FR231" s="240"/>
      <c r="FS231" s="240"/>
      <c r="FT231" s="240"/>
      <c r="FU231" s="240"/>
      <c r="FV231" s="240"/>
      <c r="FW231" s="240"/>
      <c r="FX231" s="240"/>
      <c r="FY231" s="240"/>
      <c r="FZ231" s="240"/>
    </row>
    <row r="232" spans="98:182" ht="24.75" customHeight="1" x14ac:dyDescent="0.3">
      <c r="CT232" s="237"/>
      <c r="CU232" s="238"/>
      <c r="CV232" s="238"/>
      <c r="CW232" s="238"/>
      <c r="CX232" s="238"/>
      <c r="CY232" s="238"/>
      <c r="CZ232" s="238"/>
      <c r="DA232" s="238"/>
      <c r="DB232" s="238"/>
      <c r="DC232" s="238"/>
      <c r="DD232" s="239"/>
      <c r="DE232" s="240"/>
      <c r="DG232" s="237"/>
      <c r="DH232" s="238"/>
      <c r="DI232" s="238"/>
      <c r="DJ232" s="238"/>
      <c r="DK232" s="237"/>
      <c r="DL232" s="237"/>
      <c r="DM232" s="237"/>
      <c r="DN232" s="237"/>
      <c r="DO232" s="237"/>
      <c r="DP232" s="237"/>
      <c r="DQ232" s="239"/>
      <c r="DR232" s="240"/>
      <c r="DT232" s="237"/>
      <c r="DU232" s="238"/>
      <c r="DV232" s="238"/>
      <c r="DW232" s="238"/>
      <c r="DX232" s="237"/>
      <c r="DY232" s="237"/>
      <c r="DZ232" s="237"/>
      <c r="EA232" s="237"/>
      <c r="EB232" s="237"/>
      <c r="EC232" s="237"/>
      <c r="ED232" s="239"/>
      <c r="EE232" s="240"/>
      <c r="EG232" s="237"/>
      <c r="EH232" s="238"/>
      <c r="EI232" s="238"/>
      <c r="EJ232" s="238"/>
      <c r="EK232" s="237"/>
      <c r="EL232" s="237"/>
      <c r="EM232" s="237"/>
      <c r="EN232" s="237"/>
      <c r="EO232" s="237"/>
      <c r="EP232" s="237"/>
      <c r="EQ232" s="239"/>
      <c r="ER232" s="240"/>
      <c r="ET232" s="237"/>
      <c r="EU232" s="238"/>
      <c r="EV232" s="238"/>
      <c r="EW232" s="238"/>
      <c r="EX232" s="238"/>
      <c r="EY232" s="238"/>
      <c r="EZ232" s="238"/>
      <c r="FA232" s="238"/>
      <c r="FB232" s="238"/>
      <c r="FC232" s="238"/>
      <c r="FD232" s="239"/>
      <c r="FE232" s="240"/>
      <c r="FG232" s="237"/>
      <c r="FH232" s="238"/>
      <c r="FI232" s="238"/>
      <c r="FJ232" s="238"/>
      <c r="FK232" s="237"/>
      <c r="FL232" s="237"/>
      <c r="FM232" s="237"/>
      <c r="FN232" s="237"/>
      <c r="FO232" s="237"/>
      <c r="FP232" s="237"/>
      <c r="FQ232" s="239"/>
      <c r="FR232" s="240"/>
      <c r="FS232" s="240"/>
      <c r="FT232" s="240"/>
      <c r="FU232" s="240"/>
      <c r="FV232" s="240"/>
      <c r="FW232" s="240"/>
      <c r="FX232" s="240"/>
      <c r="FY232" s="240"/>
      <c r="FZ232" s="240"/>
    </row>
    <row r="233" spans="98:182" ht="24.75" customHeight="1" x14ac:dyDescent="0.3">
      <c r="CT233" s="237"/>
      <c r="CU233" s="238"/>
      <c r="CV233" s="238"/>
      <c r="CW233" s="238"/>
      <c r="CX233" s="238"/>
      <c r="CY233" s="238"/>
      <c r="CZ233" s="238"/>
      <c r="DA233" s="238"/>
      <c r="DB233" s="238"/>
      <c r="DC233" s="238"/>
      <c r="DD233" s="239"/>
      <c r="DE233" s="240"/>
      <c r="DG233" s="237"/>
      <c r="DH233" s="238"/>
      <c r="DI233" s="238"/>
      <c r="DJ233" s="238"/>
      <c r="DK233" s="237"/>
      <c r="DL233" s="237"/>
      <c r="DM233" s="237"/>
      <c r="DN233" s="237"/>
      <c r="DO233" s="237"/>
      <c r="DP233" s="237"/>
      <c r="DQ233" s="239"/>
      <c r="DR233" s="240"/>
      <c r="DT233" s="237"/>
      <c r="DU233" s="238"/>
      <c r="DV233" s="238"/>
      <c r="DW233" s="238"/>
      <c r="DX233" s="237"/>
      <c r="DY233" s="237"/>
      <c r="DZ233" s="237"/>
      <c r="EA233" s="237"/>
      <c r="EB233" s="237"/>
      <c r="EC233" s="237"/>
      <c r="ED233" s="239"/>
      <c r="EE233" s="240"/>
      <c r="EG233" s="237"/>
      <c r="EH233" s="238"/>
      <c r="EI233" s="238"/>
      <c r="EJ233" s="238"/>
      <c r="EK233" s="237"/>
      <c r="EL233" s="237"/>
      <c r="EM233" s="237"/>
      <c r="EN233" s="237"/>
      <c r="EO233" s="237"/>
      <c r="EP233" s="237"/>
      <c r="EQ233" s="239"/>
      <c r="ER233" s="240"/>
      <c r="ET233" s="237"/>
      <c r="EU233" s="238"/>
      <c r="EV233" s="238"/>
      <c r="EW233" s="238"/>
      <c r="EX233" s="238"/>
      <c r="EY233" s="238"/>
      <c r="EZ233" s="238"/>
      <c r="FA233" s="238"/>
      <c r="FB233" s="238"/>
      <c r="FC233" s="238"/>
      <c r="FD233" s="239"/>
      <c r="FE233" s="240"/>
      <c r="FG233" s="237"/>
      <c r="FH233" s="238"/>
      <c r="FI233" s="238"/>
      <c r="FJ233" s="238"/>
      <c r="FK233" s="237"/>
      <c r="FL233" s="237"/>
      <c r="FM233" s="237"/>
      <c r="FN233" s="237"/>
      <c r="FO233" s="237"/>
      <c r="FP233" s="237"/>
      <c r="FQ233" s="239"/>
      <c r="FR233" s="240"/>
      <c r="FS233" s="240"/>
      <c r="FT233" s="240"/>
      <c r="FU233" s="240"/>
      <c r="FV233" s="240"/>
      <c r="FW233" s="240"/>
      <c r="FX233" s="240"/>
      <c r="FY233" s="240"/>
      <c r="FZ233" s="240"/>
    </row>
    <row r="234" spans="98:182" ht="24.75" customHeight="1" x14ac:dyDescent="0.3">
      <c r="CT234" s="237"/>
      <c r="CU234" s="238"/>
      <c r="CV234" s="238"/>
      <c r="CW234" s="238"/>
      <c r="CX234" s="238"/>
      <c r="CY234" s="238"/>
      <c r="CZ234" s="238"/>
      <c r="DA234" s="238"/>
      <c r="DB234" s="238"/>
      <c r="DC234" s="238"/>
      <c r="DD234" s="239"/>
      <c r="DE234" s="240"/>
      <c r="DG234" s="237"/>
      <c r="DH234" s="238"/>
      <c r="DI234" s="238"/>
      <c r="DJ234" s="238"/>
      <c r="DK234" s="237"/>
      <c r="DL234" s="237"/>
      <c r="DM234" s="237"/>
      <c r="DN234" s="237"/>
      <c r="DO234" s="237"/>
      <c r="DP234" s="237"/>
      <c r="DQ234" s="239"/>
      <c r="DR234" s="240"/>
      <c r="DT234" s="237"/>
      <c r="DU234" s="238"/>
      <c r="DV234" s="238"/>
      <c r="DW234" s="238"/>
      <c r="DX234" s="237"/>
      <c r="DY234" s="237"/>
      <c r="DZ234" s="237"/>
      <c r="EA234" s="237"/>
      <c r="EB234" s="237"/>
      <c r="EC234" s="237"/>
      <c r="ED234" s="239"/>
      <c r="EE234" s="240"/>
      <c r="EG234" s="237"/>
      <c r="EH234" s="238"/>
      <c r="EI234" s="238"/>
      <c r="EJ234" s="238"/>
      <c r="EK234" s="237"/>
      <c r="EL234" s="237"/>
      <c r="EM234" s="237"/>
      <c r="EN234" s="237"/>
      <c r="EO234" s="237"/>
      <c r="EP234" s="237"/>
      <c r="EQ234" s="239"/>
      <c r="ER234" s="240"/>
      <c r="ET234" s="237"/>
      <c r="EU234" s="238"/>
      <c r="EV234" s="238"/>
      <c r="EW234" s="238"/>
      <c r="EX234" s="238"/>
      <c r="EY234" s="238"/>
      <c r="EZ234" s="238"/>
      <c r="FA234" s="238"/>
      <c r="FB234" s="238"/>
      <c r="FC234" s="238"/>
      <c r="FD234" s="239"/>
      <c r="FE234" s="240"/>
      <c r="FG234" s="237"/>
      <c r="FH234" s="238"/>
      <c r="FI234" s="238"/>
      <c r="FJ234" s="238"/>
      <c r="FK234" s="237"/>
      <c r="FL234" s="237"/>
      <c r="FM234" s="237"/>
      <c r="FN234" s="237"/>
      <c r="FO234" s="237"/>
      <c r="FP234" s="237"/>
      <c r="FQ234" s="239"/>
      <c r="FR234" s="240"/>
      <c r="FS234" s="240"/>
      <c r="FT234" s="240"/>
      <c r="FU234" s="240"/>
      <c r="FV234" s="240"/>
      <c r="FW234" s="240"/>
      <c r="FX234" s="240"/>
      <c r="FY234" s="240"/>
      <c r="FZ234" s="240"/>
    </row>
    <row r="235" spans="98:182" ht="24.75" customHeight="1" x14ac:dyDescent="0.3">
      <c r="CT235" s="237"/>
      <c r="CU235" s="238"/>
      <c r="CV235" s="238"/>
      <c r="CW235" s="238"/>
      <c r="CX235" s="238"/>
      <c r="CY235" s="238"/>
      <c r="CZ235" s="238"/>
      <c r="DA235" s="238"/>
      <c r="DB235" s="238"/>
      <c r="DC235" s="238"/>
      <c r="DD235" s="239"/>
      <c r="DE235" s="240"/>
      <c r="DG235" s="237"/>
      <c r="DH235" s="238"/>
      <c r="DI235" s="238"/>
      <c r="DJ235" s="238"/>
      <c r="DK235" s="237"/>
      <c r="DL235" s="237"/>
      <c r="DM235" s="237"/>
      <c r="DN235" s="237"/>
      <c r="DO235" s="237"/>
      <c r="DP235" s="237"/>
      <c r="DQ235" s="239"/>
      <c r="DR235" s="240"/>
      <c r="DT235" s="237"/>
      <c r="DU235" s="238"/>
      <c r="DV235" s="238"/>
      <c r="DW235" s="238"/>
      <c r="DX235" s="237"/>
      <c r="DY235" s="237"/>
      <c r="DZ235" s="237"/>
      <c r="EA235" s="237"/>
      <c r="EB235" s="237"/>
      <c r="EC235" s="237"/>
      <c r="ED235" s="239"/>
      <c r="EE235" s="240"/>
      <c r="EG235" s="237"/>
      <c r="EH235" s="238"/>
      <c r="EI235" s="238"/>
      <c r="EJ235" s="238"/>
      <c r="EK235" s="237"/>
      <c r="EL235" s="237"/>
      <c r="EM235" s="237"/>
      <c r="EN235" s="237"/>
      <c r="EO235" s="237"/>
      <c r="EP235" s="237"/>
      <c r="EQ235" s="239"/>
      <c r="ER235" s="240"/>
      <c r="ET235" s="237"/>
      <c r="EU235" s="238"/>
      <c r="EV235" s="238"/>
      <c r="EW235" s="238"/>
      <c r="EX235" s="238"/>
      <c r="EY235" s="238"/>
      <c r="EZ235" s="238"/>
      <c r="FA235" s="238"/>
      <c r="FB235" s="238"/>
      <c r="FC235" s="238"/>
      <c r="FD235" s="239"/>
      <c r="FE235" s="240"/>
      <c r="FG235" s="237"/>
      <c r="FH235" s="238"/>
      <c r="FI235" s="238"/>
      <c r="FJ235" s="238"/>
      <c r="FK235" s="237"/>
      <c r="FL235" s="237"/>
      <c r="FM235" s="237"/>
      <c r="FN235" s="237"/>
      <c r="FO235" s="237"/>
      <c r="FP235" s="237"/>
      <c r="FQ235" s="239"/>
      <c r="FR235" s="240"/>
      <c r="FS235" s="240"/>
      <c r="FT235" s="240"/>
      <c r="FU235" s="240"/>
      <c r="FV235" s="240"/>
      <c r="FW235" s="240"/>
      <c r="FX235" s="240"/>
      <c r="FY235" s="240"/>
      <c r="FZ235" s="240"/>
    </row>
    <row r="236" spans="98:182" ht="24.75" customHeight="1" x14ac:dyDescent="0.3">
      <c r="CT236" s="237"/>
      <c r="CU236" s="238"/>
      <c r="CV236" s="238"/>
      <c r="CW236" s="238"/>
      <c r="CX236" s="238"/>
      <c r="CY236" s="238"/>
      <c r="CZ236" s="238"/>
      <c r="DA236" s="238"/>
      <c r="DB236" s="238"/>
      <c r="DC236" s="238"/>
      <c r="DD236" s="239"/>
      <c r="DE236" s="240"/>
      <c r="DG236" s="237"/>
      <c r="DH236" s="238"/>
      <c r="DI236" s="238"/>
      <c r="DJ236" s="238"/>
      <c r="DK236" s="237"/>
      <c r="DL236" s="237"/>
      <c r="DM236" s="237"/>
      <c r="DN236" s="237"/>
      <c r="DO236" s="237"/>
      <c r="DP236" s="237"/>
      <c r="DQ236" s="239"/>
      <c r="DR236" s="240"/>
      <c r="DT236" s="237"/>
      <c r="DU236" s="238"/>
      <c r="DV236" s="238"/>
      <c r="DW236" s="238"/>
      <c r="DX236" s="237"/>
      <c r="DY236" s="237"/>
      <c r="DZ236" s="237"/>
      <c r="EA236" s="237"/>
      <c r="EB236" s="237"/>
      <c r="EC236" s="237"/>
      <c r="ED236" s="239"/>
      <c r="EE236" s="240"/>
      <c r="EG236" s="237"/>
      <c r="EH236" s="238"/>
      <c r="EI236" s="238"/>
      <c r="EJ236" s="238"/>
      <c r="EK236" s="237"/>
      <c r="EL236" s="237"/>
      <c r="EM236" s="237"/>
      <c r="EN236" s="237"/>
      <c r="EO236" s="237"/>
      <c r="EP236" s="237"/>
      <c r="EQ236" s="239"/>
      <c r="ER236" s="240"/>
      <c r="ET236" s="237"/>
      <c r="EU236" s="238"/>
      <c r="EV236" s="238"/>
      <c r="EW236" s="238"/>
      <c r="EX236" s="238"/>
      <c r="EY236" s="238"/>
      <c r="EZ236" s="238"/>
      <c r="FA236" s="238"/>
      <c r="FB236" s="238"/>
      <c r="FC236" s="238"/>
      <c r="FD236" s="239"/>
      <c r="FE236" s="240"/>
      <c r="FG236" s="237"/>
      <c r="FH236" s="238"/>
      <c r="FI236" s="238"/>
      <c r="FJ236" s="238"/>
      <c r="FK236" s="237"/>
      <c r="FL236" s="237"/>
      <c r="FM236" s="237"/>
      <c r="FN236" s="237"/>
      <c r="FO236" s="237"/>
      <c r="FP236" s="237"/>
      <c r="FQ236" s="239"/>
      <c r="FR236" s="240"/>
      <c r="FS236" s="240"/>
      <c r="FT236" s="240"/>
      <c r="FU236" s="240"/>
      <c r="FV236" s="240"/>
      <c r="FW236" s="240"/>
      <c r="FX236" s="240"/>
      <c r="FY236" s="240"/>
      <c r="FZ236" s="240"/>
    </row>
    <row r="237" spans="98:182" ht="24.75" customHeight="1" x14ac:dyDescent="0.3">
      <c r="CT237" s="237"/>
      <c r="CU237" s="238"/>
      <c r="CV237" s="238"/>
      <c r="CW237" s="238"/>
      <c r="CX237" s="238"/>
      <c r="CY237" s="238"/>
      <c r="CZ237" s="238"/>
      <c r="DA237" s="238"/>
      <c r="DB237" s="238"/>
      <c r="DC237" s="238"/>
      <c r="DD237" s="239"/>
      <c r="DE237" s="240"/>
      <c r="DG237" s="237"/>
      <c r="DH237" s="238"/>
      <c r="DI237" s="238"/>
      <c r="DJ237" s="238"/>
      <c r="DK237" s="237"/>
      <c r="DL237" s="237"/>
      <c r="DM237" s="237"/>
      <c r="DN237" s="237"/>
      <c r="DO237" s="237"/>
      <c r="DP237" s="237"/>
      <c r="DQ237" s="239"/>
      <c r="DR237" s="240"/>
      <c r="DT237" s="237"/>
      <c r="DU237" s="238"/>
      <c r="DV237" s="238"/>
      <c r="DW237" s="238"/>
      <c r="DX237" s="237"/>
      <c r="DY237" s="237"/>
      <c r="DZ237" s="237"/>
      <c r="EA237" s="237"/>
      <c r="EB237" s="237"/>
      <c r="EC237" s="237"/>
      <c r="ED237" s="239"/>
      <c r="EE237" s="240"/>
      <c r="EG237" s="237"/>
      <c r="EH237" s="238"/>
      <c r="EI237" s="238"/>
      <c r="EJ237" s="238"/>
      <c r="EK237" s="237"/>
      <c r="EL237" s="237"/>
      <c r="EM237" s="237"/>
      <c r="EN237" s="237"/>
      <c r="EO237" s="237"/>
      <c r="EP237" s="237"/>
      <c r="EQ237" s="239"/>
      <c r="ER237" s="240"/>
      <c r="ET237" s="237"/>
      <c r="EU237" s="238"/>
      <c r="EV237" s="238"/>
      <c r="EW237" s="238"/>
      <c r="EX237" s="238"/>
      <c r="EY237" s="238"/>
      <c r="EZ237" s="238"/>
      <c r="FA237" s="238"/>
      <c r="FB237" s="238"/>
      <c r="FC237" s="238"/>
      <c r="FD237" s="239"/>
      <c r="FE237" s="240"/>
      <c r="FG237" s="237"/>
      <c r="FH237" s="238"/>
      <c r="FI237" s="238"/>
      <c r="FJ237" s="238"/>
      <c r="FK237" s="237"/>
      <c r="FL237" s="237"/>
      <c r="FM237" s="237"/>
      <c r="FN237" s="237"/>
      <c r="FO237" s="237"/>
      <c r="FP237" s="237"/>
      <c r="FQ237" s="239"/>
      <c r="FR237" s="240"/>
      <c r="FS237" s="240"/>
      <c r="FT237" s="240"/>
      <c r="FU237" s="240"/>
      <c r="FV237" s="240"/>
      <c r="FW237" s="240"/>
      <c r="FX237" s="240"/>
      <c r="FY237" s="240"/>
      <c r="FZ237" s="240"/>
    </row>
    <row r="238" spans="98:182" ht="24.75" customHeight="1" x14ac:dyDescent="0.3">
      <c r="CT238" s="237"/>
      <c r="CU238" s="238"/>
      <c r="CV238" s="238"/>
      <c r="CW238" s="238"/>
      <c r="CX238" s="238"/>
      <c r="CY238" s="238"/>
      <c r="CZ238" s="238"/>
      <c r="DA238" s="238"/>
      <c r="DB238" s="238"/>
      <c r="DC238" s="238"/>
      <c r="DD238" s="239"/>
      <c r="DE238" s="240"/>
      <c r="DG238" s="237"/>
      <c r="DH238" s="238"/>
      <c r="DI238" s="238"/>
      <c r="DJ238" s="238"/>
      <c r="DK238" s="237"/>
      <c r="DL238" s="237"/>
      <c r="DM238" s="237"/>
      <c r="DN238" s="237"/>
      <c r="DO238" s="237"/>
      <c r="DP238" s="237"/>
      <c r="DQ238" s="239"/>
      <c r="DR238" s="240"/>
      <c r="DT238" s="237"/>
      <c r="DU238" s="238"/>
      <c r="DV238" s="238"/>
      <c r="DW238" s="238"/>
      <c r="DX238" s="237"/>
      <c r="DY238" s="237"/>
      <c r="DZ238" s="237"/>
      <c r="EA238" s="237"/>
      <c r="EB238" s="237"/>
      <c r="EC238" s="237"/>
      <c r="ED238" s="239"/>
      <c r="EE238" s="240"/>
      <c r="EG238" s="237"/>
      <c r="EH238" s="238"/>
      <c r="EI238" s="238"/>
      <c r="EJ238" s="238"/>
      <c r="EK238" s="237"/>
      <c r="EL238" s="237"/>
      <c r="EM238" s="237"/>
      <c r="EN238" s="237"/>
      <c r="EO238" s="237"/>
      <c r="EP238" s="237"/>
      <c r="EQ238" s="239"/>
      <c r="ER238" s="240"/>
      <c r="ET238" s="237"/>
      <c r="EU238" s="238"/>
      <c r="EV238" s="238"/>
      <c r="EW238" s="238"/>
      <c r="EX238" s="238"/>
      <c r="EY238" s="238"/>
      <c r="EZ238" s="238"/>
      <c r="FA238" s="238"/>
      <c r="FB238" s="238"/>
      <c r="FC238" s="238"/>
      <c r="FD238" s="239"/>
      <c r="FE238" s="240"/>
      <c r="FG238" s="237"/>
      <c r="FH238" s="238"/>
      <c r="FI238" s="238"/>
      <c r="FJ238" s="238"/>
      <c r="FK238" s="237"/>
      <c r="FL238" s="237"/>
      <c r="FM238" s="237"/>
      <c r="FN238" s="237"/>
      <c r="FO238" s="237"/>
      <c r="FP238" s="237"/>
      <c r="FQ238" s="239"/>
      <c r="FR238" s="240"/>
      <c r="FS238" s="240"/>
      <c r="FT238" s="240"/>
      <c r="FU238" s="240"/>
      <c r="FV238" s="240"/>
      <c r="FW238" s="240"/>
      <c r="FX238" s="240"/>
      <c r="FY238" s="240"/>
      <c r="FZ238" s="240"/>
    </row>
    <row r="239" spans="98:182" ht="24.75" customHeight="1" x14ac:dyDescent="0.3">
      <c r="CT239" s="237"/>
      <c r="CU239" s="238"/>
      <c r="CV239" s="238"/>
      <c r="CW239" s="238"/>
      <c r="CX239" s="238"/>
      <c r="CY239" s="238"/>
      <c r="CZ239" s="238"/>
      <c r="DA239" s="238"/>
      <c r="DB239" s="238"/>
      <c r="DC239" s="238"/>
      <c r="DD239" s="239"/>
      <c r="DE239" s="240"/>
      <c r="DG239" s="237"/>
      <c r="DH239" s="238"/>
      <c r="DI239" s="238"/>
      <c r="DJ239" s="238"/>
      <c r="DK239" s="237"/>
      <c r="DL239" s="237"/>
      <c r="DM239" s="237"/>
      <c r="DN239" s="237"/>
      <c r="DO239" s="237"/>
      <c r="DP239" s="237"/>
      <c r="DQ239" s="239"/>
      <c r="DR239" s="240"/>
      <c r="DT239" s="237"/>
      <c r="DU239" s="238"/>
      <c r="DV239" s="238"/>
      <c r="DW239" s="238"/>
      <c r="DX239" s="237"/>
      <c r="DY239" s="237"/>
      <c r="DZ239" s="237"/>
      <c r="EA239" s="237"/>
      <c r="EB239" s="237"/>
      <c r="EC239" s="237"/>
      <c r="ED239" s="239"/>
      <c r="EE239" s="240"/>
      <c r="EG239" s="237"/>
      <c r="EH239" s="238"/>
      <c r="EI239" s="238"/>
      <c r="EJ239" s="238"/>
      <c r="EK239" s="237"/>
      <c r="EL239" s="237"/>
      <c r="EM239" s="237"/>
      <c r="EN239" s="237"/>
      <c r="EO239" s="237"/>
      <c r="EP239" s="237"/>
      <c r="EQ239" s="239"/>
      <c r="ER239" s="240"/>
      <c r="ET239" s="237"/>
      <c r="EU239" s="238"/>
      <c r="EV239" s="238"/>
      <c r="EW239" s="238"/>
      <c r="EX239" s="238"/>
      <c r="EY239" s="238"/>
      <c r="EZ239" s="238"/>
      <c r="FA239" s="238"/>
      <c r="FB239" s="238"/>
      <c r="FC239" s="238"/>
      <c r="FD239" s="239"/>
      <c r="FE239" s="240"/>
      <c r="FG239" s="237"/>
      <c r="FH239" s="238"/>
      <c r="FI239" s="238"/>
      <c r="FJ239" s="238"/>
      <c r="FK239" s="237"/>
      <c r="FL239" s="237"/>
      <c r="FM239" s="237"/>
      <c r="FN239" s="237"/>
      <c r="FO239" s="237"/>
      <c r="FP239" s="237"/>
      <c r="FQ239" s="239"/>
      <c r="FR239" s="240"/>
      <c r="FS239" s="240"/>
      <c r="FT239" s="240"/>
      <c r="FU239" s="240"/>
      <c r="FV239" s="240"/>
      <c r="FW239" s="240"/>
      <c r="FX239" s="240"/>
      <c r="FY239" s="240"/>
      <c r="FZ239" s="240"/>
    </row>
    <row r="240" spans="98:182" ht="24.75" customHeight="1" x14ac:dyDescent="0.3">
      <c r="CT240" s="237"/>
      <c r="CU240" s="238"/>
      <c r="CV240" s="238"/>
      <c r="CW240" s="238"/>
      <c r="CX240" s="238"/>
      <c r="CY240" s="238"/>
      <c r="CZ240" s="238"/>
      <c r="DA240" s="238"/>
      <c r="DB240" s="238"/>
      <c r="DC240" s="238"/>
      <c r="DD240" s="239"/>
      <c r="DE240" s="240"/>
      <c r="DG240" s="237"/>
      <c r="DH240" s="238"/>
      <c r="DI240" s="238"/>
      <c r="DJ240" s="238"/>
      <c r="DK240" s="237"/>
      <c r="DL240" s="237"/>
      <c r="DM240" s="237"/>
      <c r="DN240" s="237"/>
      <c r="DO240" s="237"/>
      <c r="DP240" s="237"/>
      <c r="DQ240" s="239"/>
      <c r="DR240" s="240"/>
      <c r="DT240" s="237"/>
      <c r="DU240" s="238"/>
      <c r="DV240" s="238"/>
      <c r="DW240" s="238"/>
      <c r="DX240" s="237"/>
      <c r="DY240" s="237"/>
      <c r="DZ240" s="237"/>
      <c r="EA240" s="237"/>
      <c r="EB240" s="237"/>
      <c r="EC240" s="237"/>
      <c r="ED240" s="239"/>
      <c r="EE240" s="240"/>
      <c r="EG240" s="237"/>
      <c r="EH240" s="238"/>
      <c r="EI240" s="238"/>
      <c r="EJ240" s="238"/>
      <c r="EK240" s="237"/>
      <c r="EL240" s="237"/>
      <c r="EM240" s="237"/>
      <c r="EN240" s="237"/>
      <c r="EO240" s="237"/>
      <c r="EP240" s="237"/>
      <c r="EQ240" s="239"/>
      <c r="ER240" s="240"/>
      <c r="ET240" s="237"/>
      <c r="EU240" s="238"/>
      <c r="EV240" s="238"/>
      <c r="EW240" s="238"/>
      <c r="EX240" s="238"/>
      <c r="EY240" s="238"/>
      <c r="EZ240" s="238"/>
      <c r="FA240" s="238"/>
      <c r="FB240" s="238"/>
      <c r="FC240" s="238"/>
      <c r="FD240" s="239"/>
      <c r="FE240" s="240"/>
      <c r="FG240" s="237"/>
      <c r="FH240" s="238"/>
      <c r="FI240" s="238"/>
      <c r="FJ240" s="238"/>
      <c r="FK240" s="237"/>
      <c r="FL240" s="237"/>
      <c r="FM240" s="237"/>
      <c r="FN240" s="237"/>
      <c r="FO240" s="237"/>
      <c r="FP240" s="237"/>
      <c r="FQ240" s="239"/>
      <c r="FR240" s="240"/>
      <c r="FS240" s="240"/>
      <c r="FT240" s="240"/>
      <c r="FU240" s="240"/>
      <c r="FV240" s="240"/>
      <c r="FW240" s="240"/>
      <c r="FX240" s="240"/>
      <c r="FY240" s="240"/>
      <c r="FZ240" s="240"/>
    </row>
    <row r="241" spans="98:182" ht="24.75" customHeight="1" x14ac:dyDescent="0.3">
      <c r="CT241" s="237"/>
      <c r="CU241" s="238"/>
      <c r="CV241" s="238"/>
      <c r="CW241" s="238"/>
      <c r="CX241" s="238"/>
      <c r="CY241" s="238"/>
      <c r="CZ241" s="238"/>
      <c r="DA241" s="238"/>
      <c r="DB241" s="238"/>
      <c r="DC241" s="238"/>
      <c r="DD241" s="239"/>
      <c r="DE241" s="240"/>
      <c r="DG241" s="237"/>
      <c r="DH241" s="238"/>
      <c r="DI241" s="238"/>
      <c r="DJ241" s="238"/>
      <c r="DK241" s="237"/>
      <c r="DL241" s="237"/>
      <c r="DM241" s="237"/>
      <c r="DN241" s="237"/>
      <c r="DO241" s="237"/>
      <c r="DP241" s="237"/>
      <c r="DQ241" s="239"/>
      <c r="DR241" s="240"/>
      <c r="DT241" s="237"/>
      <c r="DU241" s="238"/>
      <c r="DV241" s="238"/>
      <c r="DW241" s="238"/>
      <c r="DX241" s="237"/>
      <c r="DY241" s="237"/>
      <c r="DZ241" s="237"/>
      <c r="EA241" s="237"/>
      <c r="EB241" s="237"/>
      <c r="EC241" s="237"/>
      <c r="ED241" s="239"/>
      <c r="EE241" s="240"/>
      <c r="EG241" s="237"/>
      <c r="EH241" s="238"/>
      <c r="EI241" s="238"/>
      <c r="EJ241" s="238"/>
      <c r="EK241" s="237"/>
      <c r="EL241" s="237"/>
      <c r="EM241" s="237"/>
      <c r="EN241" s="237"/>
      <c r="EO241" s="237"/>
      <c r="EP241" s="237"/>
      <c r="EQ241" s="239"/>
      <c r="ER241" s="240"/>
      <c r="ET241" s="237"/>
      <c r="EU241" s="238"/>
      <c r="EV241" s="238"/>
      <c r="EW241" s="238"/>
      <c r="EX241" s="238"/>
      <c r="EY241" s="238"/>
      <c r="EZ241" s="238"/>
      <c r="FA241" s="238"/>
      <c r="FB241" s="238"/>
      <c r="FC241" s="238"/>
      <c r="FD241" s="239"/>
      <c r="FE241" s="240"/>
      <c r="FG241" s="237"/>
      <c r="FH241" s="238"/>
      <c r="FI241" s="238"/>
      <c r="FJ241" s="238"/>
      <c r="FK241" s="237"/>
      <c r="FL241" s="237"/>
      <c r="FM241" s="237"/>
      <c r="FN241" s="237"/>
      <c r="FO241" s="237"/>
      <c r="FP241" s="237"/>
      <c r="FQ241" s="239"/>
      <c r="FR241" s="240"/>
      <c r="FS241" s="240"/>
      <c r="FT241" s="240"/>
      <c r="FU241" s="240"/>
      <c r="FV241" s="240"/>
      <c r="FW241" s="240"/>
      <c r="FX241" s="240"/>
      <c r="FY241" s="240"/>
      <c r="FZ241" s="240"/>
    </row>
    <row r="242" spans="98:182" ht="24.75" customHeight="1" x14ac:dyDescent="0.3">
      <c r="CT242" s="237"/>
      <c r="CU242" s="238"/>
      <c r="CV242" s="238"/>
      <c r="CW242" s="238"/>
      <c r="CX242" s="238"/>
      <c r="CY242" s="238"/>
      <c r="CZ242" s="238"/>
      <c r="DA242" s="238"/>
      <c r="DB242" s="238"/>
      <c r="DC242" s="238"/>
      <c r="DD242" s="239"/>
      <c r="DE242" s="240"/>
      <c r="DG242" s="237"/>
      <c r="DH242" s="238"/>
      <c r="DI242" s="238"/>
      <c r="DJ242" s="238"/>
      <c r="DK242" s="237"/>
      <c r="DL242" s="237"/>
      <c r="DM242" s="237"/>
      <c r="DN242" s="237"/>
      <c r="DO242" s="237"/>
      <c r="DP242" s="237"/>
      <c r="DQ242" s="239"/>
      <c r="DR242" s="240"/>
      <c r="DT242" s="237"/>
      <c r="DU242" s="238"/>
      <c r="DV242" s="238"/>
      <c r="DW242" s="238"/>
      <c r="DX242" s="237"/>
      <c r="DY242" s="237"/>
      <c r="DZ242" s="237"/>
      <c r="EA242" s="237"/>
      <c r="EB242" s="237"/>
      <c r="EC242" s="237"/>
      <c r="ED242" s="239"/>
      <c r="EE242" s="240"/>
      <c r="EG242" s="237"/>
      <c r="EH242" s="238"/>
      <c r="EI242" s="238"/>
      <c r="EJ242" s="238"/>
      <c r="EK242" s="237"/>
      <c r="EL242" s="237"/>
      <c r="EM242" s="237"/>
      <c r="EN242" s="237"/>
      <c r="EO242" s="237"/>
      <c r="EP242" s="237"/>
      <c r="EQ242" s="239"/>
      <c r="ER242" s="240"/>
      <c r="ET242" s="237"/>
      <c r="EU242" s="238"/>
      <c r="EV242" s="238"/>
      <c r="EW242" s="238"/>
      <c r="EX242" s="238"/>
      <c r="EY242" s="238"/>
      <c r="EZ242" s="238"/>
      <c r="FA242" s="238"/>
      <c r="FB242" s="238"/>
      <c r="FC242" s="238"/>
      <c r="FD242" s="239"/>
      <c r="FE242" s="240"/>
      <c r="FG242" s="237"/>
      <c r="FH242" s="238"/>
      <c r="FI242" s="238"/>
      <c r="FJ242" s="238"/>
      <c r="FK242" s="237"/>
      <c r="FL242" s="237"/>
      <c r="FM242" s="237"/>
      <c r="FN242" s="237"/>
      <c r="FO242" s="237"/>
      <c r="FP242" s="237"/>
      <c r="FQ242" s="239"/>
      <c r="FR242" s="240"/>
      <c r="FS242" s="240"/>
      <c r="FT242" s="240"/>
      <c r="FU242" s="240"/>
      <c r="FV242" s="240"/>
      <c r="FW242" s="240"/>
      <c r="FX242" s="240"/>
      <c r="FY242" s="240"/>
      <c r="FZ242" s="240"/>
    </row>
    <row r="243" spans="98:182" ht="24.75" customHeight="1" x14ac:dyDescent="0.3">
      <c r="CT243" s="237"/>
      <c r="CU243" s="238"/>
      <c r="CV243" s="238"/>
      <c r="CW243" s="238"/>
      <c r="CX243" s="238"/>
      <c r="CY243" s="238"/>
      <c r="CZ243" s="238"/>
      <c r="DA243" s="238"/>
      <c r="DB243" s="238"/>
      <c r="DC243" s="238"/>
      <c r="DD243" s="239"/>
      <c r="DE243" s="240"/>
      <c r="DG243" s="237"/>
      <c r="DH243" s="238"/>
      <c r="DI243" s="238"/>
      <c r="DJ243" s="238"/>
      <c r="DK243" s="237"/>
      <c r="DL243" s="237"/>
      <c r="DM243" s="237"/>
      <c r="DN243" s="237"/>
      <c r="DO243" s="237"/>
      <c r="DP243" s="237"/>
      <c r="DQ243" s="239"/>
      <c r="DR243" s="240"/>
      <c r="DT243" s="237"/>
      <c r="DU243" s="238"/>
      <c r="DV243" s="238"/>
      <c r="DW243" s="238"/>
      <c r="DX243" s="237"/>
      <c r="DY243" s="237"/>
      <c r="DZ243" s="237"/>
      <c r="EA243" s="237"/>
      <c r="EB243" s="237"/>
      <c r="EC243" s="237"/>
      <c r="ED243" s="239"/>
      <c r="EE243" s="240"/>
      <c r="EG243" s="237"/>
      <c r="EH243" s="238"/>
      <c r="EI243" s="238"/>
      <c r="EJ243" s="238"/>
      <c r="EK243" s="237"/>
      <c r="EL243" s="237"/>
      <c r="EM243" s="237"/>
      <c r="EN243" s="237"/>
      <c r="EO243" s="237"/>
      <c r="EP243" s="237"/>
      <c r="EQ243" s="239"/>
      <c r="ER243" s="240"/>
      <c r="ET243" s="237"/>
      <c r="EU243" s="238"/>
      <c r="EV243" s="238"/>
      <c r="EW243" s="238"/>
      <c r="EX243" s="238"/>
      <c r="EY243" s="238"/>
      <c r="EZ243" s="238"/>
      <c r="FA243" s="238"/>
      <c r="FB243" s="238"/>
      <c r="FC243" s="238"/>
      <c r="FD243" s="239"/>
      <c r="FE243" s="240"/>
      <c r="FG243" s="237"/>
      <c r="FH243" s="238"/>
      <c r="FI243" s="238"/>
      <c r="FJ243" s="238"/>
      <c r="FK243" s="237"/>
      <c r="FL243" s="237"/>
      <c r="FM243" s="237"/>
      <c r="FN243" s="237"/>
      <c r="FO243" s="237"/>
      <c r="FP243" s="237"/>
      <c r="FQ243" s="239"/>
      <c r="FR243" s="240"/>
      <c r="FS243" s="240"/>
      <c r="FT243" s="240"/>
      <c r="FU243" s="240"/>
      <c r="FV243" s="240"/>
      <c r="FW243" s="240"/>
      <c r="FX243" s="240"/>
      <c r="FY243" s="240"/>
      <c r="FZ243" s="240"/>
    </row>
    <row r="244" spans="98:182" ht="24.75" customHeight="1" x14ac:dyDescent="0.3">
      <c r="CT244" s="237"/>
      <c r="CU244" s="238"/>
      <c r="CV244" s="238"/>
      <c r="CW244" s="238"/>
      <c r="CX244" s="238"/>
      <c r="CY244" s="238"/>
      <c r="CZ244" s="238"/>
      <c r="DA244" s="238"/>
      <c r="DB244" s="238"/>
      <c r="DC244" s="238"/>
      <c r="DD244" s="239"/>
      <c r="DE244" s="240"/>
      <c r="DG244" s="237"/>
      <c r="DH244" s="238"/>
      <c r="DI244" s="238"/>
      <c r="DJ244" s="238"/>
      <c r="DK244" s="237"/>
      <c r="DL244" s="237"/>
      <c r="DM244" s="237"/>
      <c r="DN244" s="237"/>
      <c r="DO244" s="237"/>
      <c r="DP244" s="237"/>
      <c r="DQ244" s="239"/>
      <c r="DR244" s="240"/>
      <c r="DT244" s="237"/>
      <c r="DU244" s="238"/>
      <c r="DV244" s="238"/>
      <c r="DW244" s="238"/>
      <c r="DX244" s="237"/>
      <c r="DY244" s="237"/>
      <c r="DZ244" s="237"/>
      <c r="EA244" s="237"/>
      <c r="EB244" s="237"/>
      <c r="EC244" s="237"/>
      <c r="ED244" s="239"/>
      <c r="EE244" s="240"/>
      <c r="EG244" s="237"/>
      <c r="EH244" s="238"/>
      <c r="EI244" s="238"/>
      <c r="EJ244" s="238"/>
      <c r="EK244" s="237"/>
      <c r="EL244" s="237"/>
      <c r="EM244" s="237"/>
      <c r="EN244" s="237"/>
      <c r="EO244" s="237"/>
      <c r="EP244" s="237"/>
      <c r="EQ244" s="239"/>
      <c r="ER244" s="240"/>
      <c r="ET244" s="237"/>
      <c r="EU244" s="238"/>
      <c r="EV244" s="238"/>
      <c r="EW244" s="238"/>
      <c r="EX244" s="238"/>
      <c r="EY244" s="238"/>
      <c r="EZ244" s="238"/>
      <c r="FA244" s="238"/>
      <c r="FB244" s="238"/>
      <c r="FC244" s="238"/>
      <c r="FD244" s="239"/>
      <c r="FE244" s="240"/>
      <c r="FG244" s="237"/>
      <c r="FH244" s="238"/>
      <c r="FI244" s="238"/>
      <c r="FJ244" s="238"/>
      <c r="FK244" s="237"/>
      <c r="FL244" s="237"/>
      <c r="FM244" s="237"/>
      <c r="FN244" s="237"/>
      <c r="FO244" s="237"/>
      <c r="FP244" s="237"/>
      <c r="FQ244" s="239"/>
      <c r="FR244" s="240"/>
      <c r="FS244" s="240"/>
      <c r="FT244" s="240"/>
      <c r="FU244" s="240"/>
      <c r="FV244" s="240"/>
      <c r="FW244" s="240"/>
      <c r="FX244" s="240"/>
      <c r="FY244" s="240"/>
      <c r="FZ244" s="240"/>
    </row>
    <row r="245" spans="98:182" ht="24.75" customHeight="1" x14ac:dyDescent="0.3">
      <c r="CT245" s="237"/>
      <c r="CU245" s="238"/>
      <c r="CV245" s="238"/>
      <c r="CW245" s="238"/>
      <c r="CX245" s="238"/>
      <c r="CY245" s="238"/>
      <c r="CZ245" s="238"/>
      <c r="DA245" s="238"/>
      <c r="DB245" s="238"/>
      <c r="DC245" s="238"/>
      <c r="DD245" s="239"/>
      <c r="DE245" s="240"/>
      <c r="DG245" s="237"/>
      <c r="DH245" s="238"/>
      <c r="DI245" s="238"/>
      <c r="DJ245" s="238"/>
      <c r="DK245" s="237"/>
      <c r="DL245" s="237"/>
      <c r="DM245" s="237"/>
      <c r="DN245" s="237"/>
      <c r="DO245" s="237"/>
      <c r="DP245" s="237"/>
      <c r="DQ245" s="239"/>
      <c r="DR245" s="240"/>
      <c r="DT245" s="237"/>
      <c r="DU245" s="238"/>
      <c r="DV245" s="238"/>
      <c r="DW245" s="238"/>
      <c r="DX245" s="237"/>
      <c r="DY245" s="237"/>
      <c r="DZ245" s="237"/>
      <c r="EA245" s="237"/>
      <c r="EB245" s="237"/>
      <c r="EC245" s="237"/>
      <c r="ED245" s="239"/>
      <c r="EE245" s="240"/>
      <c r="EG245" s="237"/>
      <c r="EH245" s="238"/>
      <c r="EI245" s="238"/>
      <c r="EJ245" s="238"/>
      <c r="EK245" s="237"/>
      <c r="EL245" s="237"/>
      <c r="EM245" s="237"/>
      <c r="EN245" s="237"/>
      <c r="EO245" s="237"/>
      <c r="EP245" s="237"/>
      <c r="EQ245" s="239"/>
      <c r="ER245" s="240"/>
      <c r="ET245" s="237"/>
      <c r="EU245" s="238"/>
      <c r="EV245" s="238"/>
      <c r="EW245" s="238"/>
      <c r="EX245" s="238"/>
      <c r="EY245" s="238"/>
      <c r="EZ245" s="238"/>
      <c r="FA245" s="238"/>
      <c r="FB245" s="238"/>
      <c r="FC245" s="238"/>
      <c r="FD245" s="239"/>
      <c r="FE245" s="240"/>
      <c r="FG245" s="237"/>
      <c r="FH245" s="238"/>
      <c r="FI245" s="238"/>
      <c r="FJ245" s="238"/>
      <c r="FK245" s="237"/>
      <c r="FL245" s="237"/>
      <c r="FM245" s="237"/>
      <c r="FN245" s="237"/>
      <c r="FO245" s="237"/>
      <c r="FP245" s="237"/>
      <c r="FQ245" s="239"/>
      <c r="FR245" s="240"/>
      <c r="FS245" s="240"/>
      <c r="FT245" s="240"/>
      <c r="FU245" s="240"/>
      <c r="FV245" s="240"/>
      <c r="FW245" s="240"/>
      <c r="FX245" s="240"/>
      <c r="FY245" s="240"/>
      <c r="FZ245" s="240"/>
    </row>
    <row r="246" spans="98:182" ht="24.75" customHeight="1" x14ac:dyDescent="0.3">
      <c r="CT246" s="237"/>
      <c r="CU246" s="238"/>
      <c r="CV246" s="238"/>
      <c r="CW246" s="238"/>
      <c r="CX246" s="238"/>
      <c r="CY246" s="238"/>
      <c r="CZ246" s="238"/>
      <c r="DA246" s="238"/>
      <c r="DB246" s="238"/>
      <c r="DC246" s="238"/>
      <c r="DD246" s="239"/>
      <c r="DE246" s="240"/>
      <c r="DG246" s="237"/>
      <c r="DH246" s="238"/>
      <c r="DI246" s="238"/>
      <c r="DJ246" s="238"/>
      <c r="DK246" s="237"/>
      <c r="DL246" s="237"/>
      <c r="DM246" s="237"/>
      <c r="DN246" s="237"/>
      <c r="DO246" s="237"/>
      <c r="DP246" s="237"/>
      <c r="DQ246" s="239"/>
      <c r="DR246" s="240"/>
      <c r="DT246" s="237"/>
      <c r="DU246" s="238"/>
      <c r="DV246" s="238"/>
      <c r="DW246" s="238"/>
      <c r="DX246" s="237"/>
      <c r="DY246" s="237"/>
      <c r="DZ246" s="237"/>
      <c r="EA246" s="237"/>
      <c r="EB246" s="237"/>
      <c r="EC246" s="237"/>
      <c r="ED246" s="239"/>
      <c r="EE246" s="240"/>
      <c r="EG246" s="237"/>
      <c r="EH246" s="238"/>
      <c r="EI246" s="238"/>
      <c r="EJ246" s="238"/>
      <c r="EK246" s="237"/>
      <c r="EL246" s="237"/>
      <c r="EM246" s="237"/>
      <c r="EN246" s="237"/>
      <c r="EO246" s="237"/>
      <c r="EP246" s="237"/>
      <c r="EQ246" s="239"/>
      <c r="ER246" s="240"/>
      <c r="ET246" s="237"/>
      <c r="EU246" s="238"/>
      <c r="EV246" s="238"/>
      <c r="EW246" s="238"/>
      <c r="EX246" s="238"/>
      <c r="EY246" s="238"/>
      <c r="EZ246" s="238"/>
      <c r="FA246" s="238"/>
      <c r="FB246" s="238"/>
      <c r="FC246" s="238"/>
      <c r="FD246" s="239"/>
      <c r="FE246" s="240"/>
      <c r="FG246" s="237"/>
      <c r="FH246" s="238"/>
      <c r="FI246" s="238"/>
      <c r="FJ246" s="238"/>
      <c r="FK246" s="237"/>
      <c r="FL246" s="237"/>
      <c r="FM246" s="237"/>
      <c r="FN246" s="237"/>
      <c r="FO246" s="237"/>
      <c r="FP246" s="237"/>
      <c r="FQ246" s="239"/>
      <c r="FR246" s="240"/>
      <c r="FS246" s="240"/>
      <c r="FT246" s="240"/>
      <c r="FU246" s="240"/>
      <c r="FV246" s="240"/>
      <c r="FW246" s="240"/>
      <c r="FX246" s="240"/>
      <c r="FY246" s="240"/>
      <c r="FZ246" s="240"/>
    </row>
    <row r="247" spans="98:182" ht="24.75" customHeight="1" x14ac:dyDescent="0.3">
      <c r="CT247" s="237"/>
      <c r="CU247" s="238"/>
      <c r="CV247" s="238"/>
      <c r="CW247" s="238"/>
      <c r="CX247" s="238"/>
      <c r="CY247" s="238"/>
      <c r="CZ247" s="238"/>
      <c r="DA247" s="238"/>
      <c r="DB247" s="238"/>
      <c r="DC247" s="238"/>
      <c r="DD247" s="239"/>
      <c r="DE247" s="240"/>
      <c r="DG247" s="237"/>
      <c r="DH247" s="238"/>
      <c r="DI247" s="238"/>
      <c r="DJ247" s="238"/>
      <c r="DK247" s="237"/>
      <c r="DL247" s="237"/>
      <c r="DM247" s="237"/>
      <c r="DN247" s="237"/>
      <c r="DO247" s="237"/>
      <c r="DP247" s="237"/>
      <c r="DQ247" s="239"/>
      <c r="DR247" s="240"/>
      <c r="DT247" s="237"/>
      <c r="DU247" s="238"/>
      <c r="DV247" s="238"/>
      <c r="DW247" s="238"/>
      <c r="DX247" s="237"/>
      <c r="DY247" s="237"/>
      <c r="DZ247" s="237"/>
      <c r="EA247" s="237"/>
      <c r="EB247" s="237"/>
      <c r="EC247" s="237"/>
      <c r="ED247" s="239"/>
      <c r="EE247" s="240"/>
      <c r="EG247" s="237"/>
      <c r="EH247" s="238"/>
      <c r="EI247" s="238"/>
      <c r="EJ247" s="238"/>
      <c r="EK247" s="237"/>
      <c r="EL247" s="237"/>
      <c r="EM247" s="237"/>
      <c r="EN247" s="237"/>
      <c r="EO247" s="237"/>
      <c r="EP247" s="237"/>
      <c r="EQ247" s="239"/>
      <c r="ER247" s="240"/>
      <c r="ET247" s="237"/>
      <c r="EU247" s="238"/>
      <c r="EV247" s="238"/>
      <c r="EW247" s="238"/>
      <c r="EX247" s="238"/>
      <c r="EY247" s="238"/>
      <c r="EZ247" s="238"/>
      <c r="FA247" s="238"/>
      <c r="FB247" s="238"/>
      <c r="FC247" s="238"/>
      <c r="FD247" s="239"/>
      <c r="FE247" s="240"/>
      <c r="FG247" s="237"/>
      <c r="FH247" s="238"/>
      <c r="FI247" s="238"/>
      <c r="FJ247" s="238"/>
      <c r="FK247" s="237"/>
      <c r="FL247" s="237"/>
      <c r="FM247" s="237"/>
      <c r="FN247" s="237"/>
      <c r="FO247" s="237"/>
      <c r="FP247" s="237"/>
      <c r="FQ247" s="239"/>
      <c r="FR247" s="240"/>
      <c r="FS247" s="240"/>
      <c r="FT247" s="240"/>
      <c r="FU247" s="240"/>
      <c r="FV247" s="240"/>
      <c r="FW247" s="240"/>
      <c r="FX247" s="240"/>
      <c r="FY247" s="240"/>
      <c r="FZ247" s="240"/>
    </row>
    <row r="248" spans="98:182" ht="24.75" customHeight="1" x14ac:dyDescent="0.3">
      <c r="CT248" s="237"/>
      <c r="CU248" s="238"/>
      <c r="CV248" s="238"/>
      <c r="CW248" s="238"/>
      <c r="CX248" s="238"/>
      <c r="CY248" s="238"/>
      <c r="CZ248" s="238"/>
      <c r="DA248" s="238"/>
      <c r="DB248" s="238"/>
      <c r="DC248" s="238"/>
      <c r="DD248" s="239"/>
      <c r="DE248" s="240"/>
      <c r="DG248" s="237"/>
      <c r="DH248" s="238"/>
      <c r="DI248" s="238"/>
      <c r="DJ248" s="238"/>
      <c r="DK248" s="237"/>
      <c r="DL248" s="237"/>
      <c r="DM248" s="237"/>
      <c r="DN248" s="237"/>
      <c r="DO248" s="237"/>
      <c r="DP248" s="237"/>
      <c r="DQ248" s="239"/>
      <c r="DR248" s="240"/>
      <c r="DT248" s="237"/>
      <c r="DU248" s="238"/>
      <c r="DV248" s="238"/>
      <c r="DW248" s="238"/>
      <c r="DX248" s="237"/>
      <c r="DY248" s="237"/>
      <c r="DZ248" s="237"/>
      <c r="EA248" s="237"/>
      <c r="EB248" s="237"/>
      <c r="EC248" s="237"/>
      <c r="ED248" s="239"/>
      <c r="EE248" s="240"/>
      <c r="EG248" s="237"/>
      <c r="EH248" s="238"/>
      <c r="EI248" s="238"/>
      <c r="EJ248" s="238"/>
      <c r="EK248" s="237"/>
      <c r="EL248" s="237"/>
      <c r="EM248" s="237"/>
      <c r="EN248" s="237"/>
      <c r="EO248" s="237"/>
      <c r="EP248" s="237"/>
      <c r="EQ248" s="239"/>
      <c r="ER248" s="240"/>
      <c r="ET248" s="237"/>
      <c r="EU248" s="238"/>
      <c r="EV248" s="238"/>
      <c r="EW248" s="238"/>
      <c r="EX248" s="238"/>
      <c r="EY248" s="238"/>
      <c r="EZ248" s="238"/>
      <c r="FA248" s="238"/>
      <c r="FB248" s="238"/>
      <c r="FC248" s="238"/>
      <c r="FD248" s="239"/>
      <c r="FE248" s="240"/>
      <c r="FG248" s="237"/>
      <c r="FH248" s="238"/>
      <c r="FI248" s="238"/>
      <c r="FJ248" s="238"/>
      <c r="FK248" s="237"/>
      <c r="FL248" s="237"/>
      <c r="FM248" s="237"/>
      <c r="FN248" s="237"/>
      <c r="FO248" s="237"/>
      <c r="FP248" s="237"/>
      <c r="FQ248" s="239"/>
      <c r="FR248" s="240"/>
      <c r="FS248" s="240"/>
      <c r="FT248" s="240"/>
      <c r="FU248" s="240"/>
      <c r="FV248" s="240"/>
      <c r="FW248" s="240"/>
      <c r="FX248" s="240"/>
      <c r="FY248" s="240"/>
      <c r="FZ248" s="240"/>
    </row>
    <row r="249" spans="98:182" ht="24.75" customHeight="1" x14ac:dyDescent="0.3">
      <c r="CT249" s="237"/>
      <c r="CU249" s="238"/>
      <c r="CV249" s="238"/>
      <c r="CW249" s="238"/>
      <c r="CX249" s="238"/>
      <c r="CY249" s="238"/>
      <c r="CZ249" s="238"/>
      <c r="DA249" s="238"/>
      <c r="DB249" s="238"/>
      <c r="DC249" s="238"/>
      <c r="DD249" s="239"/>
      <c r="DE249" s="240"/>
      <c r="DG249" s="237"/>
      <c r="DH249" s="238"/>
      <c r="DI249" s="238"/>
      <c r="DJ249" s="238"/>
      <c r="DK249" s="237"/>
      <c r="DL249" s="237"/>
      <c r="DM249" s="237"/>
      <c r="DN249" s="237"/>
      <c r="DO249" s="237"/>
      <c r="DP249" s="237"/>
      <c r="DQ249" s="239"/>
      <c r="DR249" s="240"/>
      <c r="DT249" s="237"/>
      <c r="DU249" s="238"/>
      <c r="DV249" s="238"/>
      <c r="DW249" s="238"/>
      <c r="DX249" s="237"/>
      <c r="DY249" s="237"/>
      <c r="DZ249" s="237"/>
      <c r="EA249" s="237"/>
      <c r="EB249" s="237"/>
      <c r="EC249" s="237"/>
      <c r="ED249" s="239"/>
      <c r="EE249" s="240"/>
      <c r="EG249" s="237"/>
      <c r="EH249" s="238"/>
      <c r="EI249" s="238"/>
      <c r="EJ249" s="238"/>
      <c r="EK249" s="237"/>
      <c r="EL249" s="237"/>
      <c r="EM249" s="237"/>
      <c r="EN249" s="237"/>
      <c r="EO249" s="237"/>
      <c r="EP249" s="237"/>
      <c r="EQ249" s="239"/>
      <c r="ER249" s="240"/>
      <c r="ET249" s="237"/>
      <c r="EU249" s="238"/>
      <c r="EV249" s="238"/>
      <c r="EW249" s="238"/>
      <c r="EX249" s="238"/>
      <c r="EY249" s="238"/>
      <c r="EZ249" s="238"/>
      <c r="FA249" s="238"/>
      <c r="FB249" s="238"/>
      <c r="FC249" s="238"/>
      <c r="FD249" s="239"/>
      <c r="FE249" s="240"/>
      <c r="FG249" s="237"/>
      <c r="FH249" s="238"/>
      <c r="FI249" s="238"/>
      <c r="FJ249" s="238"/>
      <c r="FK249" s="237"/>
      <c r="FL249" s="237"/>
      <c r="FM249" s="237"/>
      <c r="FN249" s="237"/>
      <c r="FO249" s="237"/>
      <c r="FP249" s="237"/>
      <c r="FQ249" s="239"/>
      <c r="FR249" s="240"/>
      <c r="FS249" s="240"/>
      <c r="FT249" s="240"/>
      <c r="FU249" s="240"/>
      <c r="FV249" s="240"/>
      <c r="FW249" s="240"/>
      <c r="FX249" s="240"/>
      <c r="FY249" s="240"/>
      <c r="FZ249" s="240"/>
    </row>
    <row r="250" spans="98:182" ht="24.75" customHeight="1" x14ac:dyDescent="0.3">
      <c r="CT250" s="237"/>
      <c r="CU250" s="238"/>
      <c r="CV250" s="238"/>
      <c r="CW250" s="238"/>
      <c r="CX250" s="238"/>
      <c r="CY250" s="238"/>
      <c r="CZ250" s="238"/>
      <c r="DA250" s="238"/>
      <c r="DB250" s="238"/>
      <c r="DC250" s="238"/>
      <c r="DD250" s="239"/>
      <c r="DE250" s="240"/>
      <c r="DG250" s="237"/>
      <c r="DH250" s="238"/>
      <c r="DI250" s="238"/>
      <c r="DJ250" s="238"/>
      <c r="DK250" s="237"/>
      <c r="DL250" s="237"/>
      <c r="DM250" s="237"/>
      <c r="DN250" s="237"/>
      <c r="DO250" s="237"/>
      <c r="DP250" s="237"/>
      <c r="DQ250" s="239"/>
      <c r="DR250" s="240"/>
      <c r="DT250" s="237"/>
      <c r="DU250" s="238"/>
      <c r="DV250" s="238"/>
      <c r="DW250" s="238"/>
      <c r="DX250" s="237"/>
      <c r="DY250" s="237"/>
      <c r="DZ250" s="237"/>
      <c r="EA250" s="237"/>
      <c r="EB250" s="237"/>
      <c r="EC250" s="237"/>
      <c r="ED250" s="239"/>
      <c r="EE250" s="240"/>
      <c r="EG250" s="237"/>
      <c r="EH250" s="238"/>
      <c r="EI250" s="238"/>
      <c r="EJ250" s="238"/>
      <c r="EK250" s="237"/>
      <c r="EL250" s="237"/>
      <c r="EM250" s="237"/>
      <c r="EN250" s="237"/>
      <c r="EO250" s="237"/>
      <c r="EP250" s="237"/>
      <c r="EQ250" s="239"/>
      <c r="ER250" s="240"/>
      <c r="ET250" s="237"/>
      <c r="EU250" s="238"/>
      <c r="EV250" s="238"/>
      <c r="EW250" s="238"/>
      <c r="EX250" s="238"/>
      <c r="EY250" s="238"/>
      <c r="EZ250" s="238"/>
      <c r="FA250" s="238"/>
      <c r="FB250" s="238"/>
      <c r="FC250" s="238"/>
      <c r="FD250" s="239"/>
      <c r="FE250" s="240"/>
      <c r="FG250" s="237"/>
      <c r="FH250" s="238"/>
      <c r="FI250" s="238"/>
      <c r="FJ250" s="238"/>
      <c r="FK250" s="237"/>
      <c r="FL250" s="237"/>
      <c r="FM250" s="237"/>
      <c r="FN250" s="237"/>
      <c r="FO250" s="237"/>
      <c r="FP250" s="237"/>
      <c r="FQ250" s="239"/>
      <c r="FR250" s="240"/>
      <c r="FS250" s="240"/>
      <c r="FT250" s="240"/>
      <c r="FU250" s="240"/>
      <c r="FV250" s="240"/>
      <c r="FW250" s="240"/>
      <c r="FX250" s="240"/>
      <c r="FY250" s="240"/>
      <c r="FZ250" s="240"/>
    </row>
    <row r="251" spans="98:182" ht="24.75" customHeight="1" x14ac:dyDescent="0.3">
      <c r="CT251" s="237"/>
      <c r="CU251" s="238"/>
      <c r="CV251" s="238"/>
      <c r="CW251" s="238"/>
      <c r="CX251" s="238"/>
      <c r="CY251" s="238"/>
      <c r="CZ251" s="238"/>
      <c r="DA251" s="238"/>
      <c r="DB251" s="238"/>
      <c r="DC251" s="238"/>
      <c r="DD251" s="239"/>
      <c r="DE251" s="240"/>
      <c r="DG251" s="237"/>
      <c r="DH251" s="238"/>
      <c r="DI251" s="238"/>
      <c r="DJ251" s="238"/>
      <c r="DK251" s="237"/>
      <c r="DL251" s="237"/>
      <c r="DM251" s="237"/>
      <c r="DN251" s="237"/>
      <c r="DO251" s="237"/>
      <c r="DP251" s="237"/>
      <c r="DQ251" s="239"/>
      <c r="DR251" s="240"/>
      <c r="DT251" s="237"/>
      <c r="DU251" s="238"/>
      <c r="DV251" s="238"/>
      <c r="DW251" s="238"/>
      <c r="DX251" s="237"/>
      <c r="DY251" s="237"/>
      <c r="DZ251" s="237"/>
      <c r="EA251" s="237"/>
      <c r="EB251" s="237"/>
      <c r="EC251" s="237"/>
      <c r="ED251" s="239"/>
      <c r="EE251" s="240"/>
      <c r="EG251" s="237"/>
      <c r="EH251" s="238"/>
      <c r="EI251" s="238"/>
      <c r="EJ251" s="238"/>
      <c r="EK251" s="237"/>
      <c r="EL251" s="237"/>
      <c r="EM251" s="237"/>
      <c r="EN251" s="237"/>
      <c r="EO251" s="237"/>
      <c r="EP251" s="237"/>
      <c r="EQ251" s="239"/>
      <c r="ER251" s="240"/>
      <c r="ET251" s="237"/>
      <c r="EU251" s="238"/>
      <c r="EV251" s="238"/>
      <c r="EW251" s="238"/>
      <c r="EX251" s="238"/>
      <c r="EY251" s="238"/>
      <c r="EZ251" s="238"/>
      <c r="FA251" s="238"/>
      <c r="FB251" s="238"/>
      <c r="FC251" s="238"/>
      <c r="FD251" s="239"/>
      <c r="FE251" s="240"/>
      <c r="FG251" s="237"/>
      <c r="FH251" s="238"/>
      <c r="FI251" s="238"/>
      <c r="FJ251" s="238"/>
      <c r="FK251" s="237"/>
      <c r="FL251" s="237"/>
      <c r="FM251" s="237"/>
      <c r="FN251" s="237"/>
      <c r="FO251" s="237"/>
      <c r="FP251" s="237"/>
      <c r="FQ251" s="239"/>
      <c r="FR251" s="240"/>
      <c r="FS251" s="240"/>
      <c r="FT251" s="240"/>
      <c r="FU251" s="240"/>
      <c r="FV251" s="240"/>
      <c r="FW251" s="240"/>
      <c r="FX251" s="240"/>
      <c r="FY251" s="240"/>
      <c r="FZ251" s="240"/>
    </row>
    <row r="252" spans="98:182" ht="24.75" customHeight="1" x14ac:dyDescent="0.3">
      <c r="CT252" s="237"/>
      <c r="CU252" s="238"/>
      <c r="CV252" s="238"/>
      <c r="CW252" s="238"/>
      <c r="CX252" s="238"/>
      <c r="CY252" s="238"/>
      <c r="CZ252" s="238"/>
      <c r="DA252" s="238"/>
      <c r="DB252" s="238"/>
      <c r="DC252" s="238"/>
      <c r="DD252" s="239"/>
      <c r="DE252" s="240"/>
      <c r="DG252" s="237"/>
      <c r="DH252" s="238"/>
      <c r="DI252" s="238"/>
      <c r="DJ252" s="238"/>
      <c r="DK252" s="237"/>
      <c r="DL252" s="237"/>
      <c r="DM252" s="237"/>
      <c r="DN252" s="237"/>
      <c r="DO252" s="237"/>
      <c r="DP252" s="237"/>
      <c r="DQ252" s="239"/>
      <c r="DR252" s="240"/>
      <c r="DT252" s="237"/>
      <c r="DU252" s="238"/>
      <c r="DV252" s="238"/>
      <c r="DW252" s="238"/>
      <c r="DX252" s="237"/>
      <c r="DY252" s="237"/>
      <c r="DZ252" s="237"/>
      <c r="EA252" s="237"/>
      <c r="EB252" s="237"/>
      <c r="EC252" s="237"/>
      <c r="ED252" s="239"/>
      <c r="EE252" s="240"/>
      <c r="EG252" s="237"/>
      <c r="EH252" s="238"/>
      <c r="EI252" s="238"/>
      <c r="EJ252" s="238"/>
      <c r="EK252" s="237"/>
      <c r="EL252" s="237"/>
      <c r="EM252" s="237"/>
      <c r="EN252" s="237"/>
      <c r="EO252" s="237"/>
      <c r="EP252" s="237"/>
      <c r="EQ252" s="239"/>
      <c r="ER252" s="240"/>
      <c r="ET252" s="237"/>
      <c r="EU252" s="238"/>
      <c r="EV252" s="238"/>
      <c r="EW252" s="238"/>
      <c r="EX252" s="238"/>
      <c r="EY252" s="238"/>
      <c r="EZ252" s="238"/>
      <c r="FA252" s="238"/>
      <c r="FB252" s="238"/>
      <c r="FC252" s="238"/>
      <c r="FD252" s="239"/>
      <c r="FE252" s="240"/>
      <c r="FG252" s="237"/>
      <c r="FH252" s="238"/>
      <c r="FI252" s="238"/>
      <c r="FJ252" s="238"/>
      <c r="FK252" s="237"/>
      <c r="FL252" s="237"/>
      <c r="FM252" s="237"/>
      <c r="FN252" s="237"/>
      <c r="FO252" s="237"/>
      <c r="FP252" s="237"/>
      <c r="FQ252" s="239"/>
      <c r="FR252" s="240"/>
      <c r="FS252" s="240"/>
      <c r="FT252" s="240"/>
      <c r="FU252" s="240"/>
      <c r="FV252" s="240"/>
      <c r="FW252" s="240"/>
      <c r="FX252" s="240"/>
      <c r="FY252" s="240"/>
      <c r="FZ252" s="240"/>
    </row>
    <row r="253" spans="98:182" ht="24.75" customHeight="1" x14ac:dyDescent="0.3">
      <c r="CT253" s="237"/>
      <c r="CU253" s="238"/>
      <c r="CV253" s="238"/>
      <c r="CW253" s="238"/>
      <c r="CX253" s="238"/>
      <c r="CY253" s="238"/>
      <c r="CZ253" s="238"/>
      <c r="DA253" s="238"/>
      <c r="DB253" s="238"/>
      <c r="DC253" s="238"/>
      <c r="DD253" s="239"/>
      <c r="DE253" s="240"/>
      <c r="DG253" s="237"/>
      <c r="DH253" s="238"/>
      <c r="DI253" s="238"/>
      <c r="DJ253" s="238"/>
      <c r="DK253" s="237"/>
      <c r="DL253" s="237"/>
      <c r="DM253" s="237"/>
      <c r="DN253" s="237"/>
      <c r="DO253" s="237"/>
      <c r="DP253" s="237"/>
      <c r="DQ253" s="239"/>
      <c r="DR253" s="240"/>
      <c r="DT253" s="237"/>
      <c r="DU253" s="238"/>
      <c r="DV253" s="238"/>
      <c r="DW253" s="238"/>
      <c r="DX253" s="237"/>
      <c r="DY253" s="237"/>
      <c r="DZ253" s="237"/>
      <c r="EA253" s="237"/>
      <c r="EB253" s="237"/>
      <c r="EC253" s="237"/>
      <c r="ED253" s="239"/>
      <c r="EE253" s="240"/>
      <c r="EG253" s="237"/>
      <c r="EH253" s="238"/>
      <c r="EI253" s="238"/>
      <c r="EJ253" s="238"/>
      <c r="EK253" s="237"/>
      <c r="EL253" s="237"/>
      <c r="EM253" s="237"/>
      <c r="EN253" s="237"/>
      <c r="EO253" s="237"/>
      <c r="EP253" s="237"/>
      <c r="EQ253" s="239"/>
      <c r="ER253" s="240"/>
      <c r="ET253" s="237"/>
      <c r="EU253" s="238"/>
      <c r="EV253" s="238"/>
      <c r="EW253" s="238"/>
      <c r="EX253" s="238"/>
      <c r="EY253" s="238"/>
      <c r="EZ253" s="238"/>
      <c r="FA253" s="238"/>
      <c r="FB253" s="238"/>
      <c r="FC253" s="238"/>
      <c r="FD253" s="239"/>
      <c r="FE253" s="240"/>
      <c r="FG253" s="237"/>
      <c r="FH253" s="238"/>
      <c r="FI253" s="238"/>
      <c r="FJ253" s="238"/>
      <c r="FK253" s="237"/>
      <c r="FL253" s="237"/>
      <c r="FM253" s="237"/>
      <c r="FN253" s="237"/>
      <c r="FO253" s="237"/>
      <c r="FP253" s="237"/>
      <c r="FQ253" s="239"/>
      <c r="FR253" s="240"/>
      <c r="FS253" s="240"/>
      <c r="FT253" s="240"/>
      <c r="FU253" s="240"/>
      <c r="FV253" s="240"/>
      <c r="FW253" s="240"/>
      <c r="FX253" s="240"/>
      <c r="FY253" s="240"/>
      <c r="FZ253" s="240"/>
    </row>
    <row r="254" spans="98:182" ht="24.75" customHeight="1" x14ac:dyDescent="0.3">
      <c r="CT254" s="237"/>
      <c r="CU254" s="238"/>
      <c r="CV254" s="238"/>
      <c r="CW254" s="238"/>
      <c r="CX254" s="238"/>
      <c r="CY254" s="238"/>
      <c r="CZ254" s="238"/>
      <c r="DA254" s="238"/>
      <c r="DB254" s="238"/>
      <c r="DC254" s="238"/>
      <c r="DD254" s="239"/>
      <c r="DE254" s="240"/>
      <c r="DG254" s="237"/>
      <c r="DH254" s="238"/>
      <c r="DI254" s="238"/>
      <c r="DJ254" s="238"/>
      <c r="DK254" s="237"/>
      <c r="DL254" s="237"/>
      <c r="DM254" s="237"/>
      <c r="DN254" s="237"/>
      <c r="DO254" s="237"/>
      <c r="DP254" s="237"/>
      <c r="DQ254" s="239"/>
      <c r="DR254" s="240"/>
      <c r="DT254" s="237"/>
      <c r="DU254" s="238"/>
      <c r="DV254" s="238"/>
      <c r="DW254" s="238"/>
      <c r="DX254" s="237"/>
      <c r="DY254" s="237"/>
      <c r="DZ254" s="237"/>
      <c r="EA254" s="237"/>
      <c r="EB254" s="237"/>
      <c r="EC254" s="237"/>
      <c r="ED254" s="239"/>
      <c r="EE254" s="240"/>
      <c r="EG254" s="237"/>
      <c r="EH254" s="238"/>
      <c r="EI254" s="238"/>
      <c r="EJ254" s="238"/>
      <c r="EK254" s="237"/>
      <c r="EL254" s="237"/>
      <c r="EM254" s="237"/>
      <c r="EN254" s="237"/>
      <c r="EO254" s="237"/>
      <c r="EP254" s="237"/>
      <c r="EQ254" s="239"/>
      <c r="ER254" s="240"/>
      <c r="ET254" s="237"/>
      <c r="EU254" s="238"/>
      <c r="EV254" s="238"/>
      <c r="EW254" s="238"/>
      <c r="EX254" s="238"/>
      <c r="EY254" s="238"/>
      <c r="EZ254" s="238"/>
      <c r="FA254" s="238"/>
      <c r="FB254" s="238"/>
      <c r="FC254" s="238"/>
      <c r="FD254" s="239"/>
      <c r="FE254" s="240"/>
      <c r="FG254" s="237"/>
      <c r="FH254" s="238"/>
      <c r="FI254" s="238"/>
      <c r="FJ254" s="238"/>
      <c r="FK254" s="237"/>
      <c r="FL254" s="237"/>
      <c r="FM254" s="237"/>
      <c r="FN254" s="237"/>
      <c r="FO254" s="237"/>
      <c r="FP254" s="237"/>
      <c r="FQ254" s="239"/>
      <c r="FR254" s="240"/>
      <c r="FS254" s="240"/>
      <c r="FT254" s="240"/>
      <c r="FU254" s="240"/>
      <c r="FV254" s="240"/>
      <c r="FW254" s="240"/>
      <c r="FX254" s="240"/>
      <c r="FY254" s="240"/>
      <c r="FZ254" s="240"/>
    </row>
    <row r="255" spans="98:182" ht="24.75" customHeight="1" x14ac:dyDescent="0.3">
      <c r="CT255" s="237"/>
      <c r="CU255" s="238"/>
      <c r="CV255" s="238"/>
      <c r="CW255" s="238"/>
      <c r="CX255" s="238"/>
      <c r="CY255" s="238"/>
      <c r="CZ255" s="238"/>
      <c r="DA255" s="238"/>
      <c r="DB255" s="238"/>
      <c r="DC255" s="238"/>
      <c r="DD255" s="239"/>
      <c r="DE255" s="240"/>
      <c r="DG255" s="237"/>
      <c r="DH255" s="238"/>
      <c r="DI255" s="238"/>
      <c r="DJ255" s="238"/>
      <c r="DK255" s="237"/>
      <c r="DL255" s="237"/>
      <c r="DM255" s="237"/>
      <c r="DN255" s="237"/>
      <c r="DO255" s="237"/>
      <c r="DP255" s="237"/>
      <c r="DQ255" s="239"/>
      <c r="DR255" s="240"/>
      <c r="DT255" s="237"/>
      <c r="DU255" s="238"/>
      <c r="DV255" s="238"/>
      <c r="DW255" s="238"/>
      <c r="DX255" s="237"/>
      <c r="DY255" s="237"/>
      <c r="DZ255" s="237"/>
      <c r="EA255" s="237"/>
      <c r="EB255" s="237"/>
      <c r="EC255" s="237"/>
      <c r="ED255" s="239"/>
      <c r="EE255" s="240"/>
      <c r="EG255" s="237"/>
      <c r="EH255" s="238"/>
      <c r="EI255" s="238"/>
      <c r="EJ255" s="238"/>
      <c r="EK255" s="237"/>
      <c r="EL255" s="237"/>
      <c r="EM255" s="237"/>
      <c r="EN255" s="237"/>
      <c r="EO255" s="237"/>
      <c r="EP255" s="237"/>
      <c r="EQ255" s="239"/>
      <c r="ER255" s="240"/>
      <c r="ET255" s="237"/>
      <c r="EU255" s="238"/>
      <c r="EV255" s="238"/>
      <c r="EW255" s="238"/>
      <c r="EX255" s="238"/>
      <c r="EY255" s="238"/>
      <c r="EZ255" s="238"/>
      <c r="FA255" s="238"/>
      <c r="FB255" s="238"/>
      <c r="FC255" s="238"/>
      <c r="FD255" s="239"/>
      <c r="FE255" s="240"/>
      <c r="FG255" s="237"/>
      <c r="FH255" s="238"/>
      <c r="FI255" s="238"/>
      <c r="FJ255" s="238"/>
      <c r="FK255" s="237"/>
      <c r="FL255" s="237"/>
      <c r="FM255" s="237"/>
      <c r="FN255" s="237"/>
      <c r="FO255" s="237"/>
      <c r="FP255" s="237"/>
      <c r="FQ255" s="239"/>
      <c r="FR255" s="240"/>
      <c r="FS255" s="240"/>
      <c r="FT255" s="240"/>
      <c r="FU255" s="240"/>
      <c r="FV255" s="240"/>
      <c r="FW255" s="240"/>
      <c r="FX255" s="240"/>
      <c r="FY255" s="240"/>
      <c r="FZ255" s="240"/>
    </row>
    <row r="256" spans="98:182" ht="24.75" customHeight="1" x14ac:dyDescent="0.3">
      <c r="CT256" s="237"/>
      <c r="CU256" s="238"/>
      <c r="CV256" s="238"/>
      <c r="CW256" s="238"/>
      <c r="CX256" s="238"/>
      <c r="CY256" s="238"/>
      <c r="CZ256" s="238"/>
      <c r="DA256" s="238"/>
      <c r="DB256" s="238"/>
      <c r="DC256" s="238"/>
      <c r="DD256" s="239"/>
      <c r="DE256" s="240"/>
      <c r="DG256" s="237"/>
      <c r="DH256" s="238"/>
      <c r="DI256" s="238"/>
      <c r="DJ256" s="238"/>
      <c r="DK256" s="237"/>
      <c r="DL256" s="237"/>
      <c r="DM256" s="237"/>
      <c r="DN256" s="237"/>
      <c r="DO256" s="237"/>
      <c r="DP256" s="237"/>
      <c r="DQ256" s="239"/>
      <c r="DR256" s="240"/>
      <c r="DT256" s="237"/>
      <c r="DU256" s="238"/>
      <c r="DV256" s="238"/>
      <c r="DW256" s="238"/>
      <c r="DX256" s="237"/>
      <c r="DY256" s="237"/>
      <c r="DZ256" s="237"/>
      <c r="EA256" s="237"/>
      <c r="EB256" s="237"/>
      <c r="EC256" s="237"/>
      <c r="ED256" s="239"/>
      <c r="EE256" s="240"/>
      <c r="EG256" s="237"/>
      <c r="EH256" s="238"/>
      <c r="EI256" s="238"/>
      <c r="EJ256" s="238"/>
      <c r="EK256" s="237"/>
      <c r="EL256" s="237"/>
      <c r="EM256" s="237"/>
      <c r="EN256" s="237"/>
      <c r="EO256" s="237"/>
      <c r="EP256" s="237"/>
      <c r="EQ256" s="239"/>
      <c r="ER256" s="240"/>
      <c r="ET256" s="237"/>
      <c r="EU256" s="238"/>
      <c r="EV256" s="238"/>
      <c r="EW256" s="238"/>
      <c r="EX256" s="238"/>
      <c r="EY256" s="238"/>
      <c r="EZ256" s="238"/>
      <c r="FA256" s="238"/>
      <c r="FB256" s="238"/>
      <c r="FC256" s="238"/>
      <c r="FD256" s="239"/>
      <c r="FE256" s="240"/>
      <c r="FG256" s="237"/>
      <c r="FH256" s="238"/>
      <c r="FI256" s="238"/>
      <c r="FJ256" s="238"/>
      <c r="FK256" s="237"/>
      <c r="FL256" s="237"/>
      <c r="FM256" s="237"/>
      <c r="FN256" s="237"/>
      <c r="FO256" s="237"/>
      <c r="FP256" s="237"/>
      <c r="FQ256" s="239"/>
      <c r="FR256" s="240"/>
      <c r="FS256" s="240"/>
      <c r="FT256" s="240"/>
      <c r="FU256" s="240"/>
      <c r="FV256" s="240"/>
      <c r="FW256" s="240"/>
      <c r="FX256" s="240"/>
      <c r="FY256" s="240"/>
      <c r="FZ256" s="240"/>
    </row>
    <row r="257" spans="98:182" ht="24.75" customHeight="1" x14ac:dyDescent="0.3">
      <c r="CT257" s="237"/>
      <c r="CU257" s="238"/>
      <c r="CV257" s="238"/>
      <c r="CW257" s="238"/>
      <c r="CX257" s="238"/>
      <c r="CY257" s="238"/>
      <c r="CZ257" s="238"/>
      <c r="DA257" s="238"/>
      <c r="DB257" s="238"/>
      <c r="DC257" s="238"/>
      <c r="DD257" s="239"/>
      <c r="DE257" s="240"/>
      <c r="DG257" s="237"/>
      <c r="DH257" s="238"/>
      <c r="DI257" s="238"/>
      <c r="DJ257" s="238"/>
      <c r="DK257" s="237"/>
      <c r="DL257" s="237"/>
      <c r="DM257" s="237"/>
      <c r="DN257" s="237"/>
      <c r="DO257" s="237"/>
      <c r="DP257" s="237"/>
      <c r="DQ257" s="239"/>
      <c r="DR257" s="240"/>
      <c r="DT257" s="237"/>
      <c r="DU257" s="238"/>
      <c r="DV257" s="238"/>
      <c r="DW257" s="238"/>
      <c r="DX257" s="237"/>
      <c r="DY257" s="237"/>
      <c r="DZ257" s="237"/>
      <c r="EA257" s="237"/>
      <c r="EB257" s="237"/>
      <c r="EC257" s="237"/>
      <c r="ED257" s="239"/>
      <c r="EE257" s="240"/>
      <c r="EG257" s="237"/>
      <c r="EH257" s="238"/>
      <c r="EI257" s="238"/>
      <c r="EJ257" s="238"/>
      <c r="EK257" s="237"/>
      <c r="EL257" s="237"/>
      <c r="EM257" s="237"/>
      <c r="EN257" s="237"/>
      <c r="EO257" s="237"/>
      <c r="EP257" s="237"/>
      <c r="EQ257" s="239"/>
      <c r="ER257" s="240"/>
      <c r="ET257" s="237"/>
      <c r="EU257" s="238"/>
      <c r="EV257" s="238"/>
      <c r="EW257" s="238"/>
      <c r="EX257" s="238"/>
      <c r="EY257" s="238"/>
      <c r="EZ257" s="238"/>
      <c r="FA257" s="238"/>
      <c r="FB257" s="238"/>
      <c r="FC257" s="238"/>
      <c r="FD257" s="239"/>
      <c r="FE257" s="240"/>
      <c r="FG257" s="237"/>
      <c r="FH257" s="238"/>
      <c r="FI257" s="238"/>
      <c r="FJ257" s="238"/>
      <c r="FK257" s="237"/>
      <c r="FL257" s="237"/>
      <c r="FM257" s="237"/>
      <c r="FN257" s="237"/>
      <c r="FO257" s="237"/>
      <c r="FP257" s="237"/>
      <c r="FQ257" s="239"/>
      <c r="FR257" s="240"/>
      <c r="FS257" s="240"/>
      <c r="FT257" s="240"/>
      <c r="FU257" s="240"/>
      <c r="FV257" s="240"/>
      <c r="FW257" s="240"/>
      <c r="FX257" s="240"/>
      <c r="FY257" s="240"/>
      <c r="FZ257" s="240"/>
    </row>
    <row r="258" spans="98:182" ht="24.75" customHeight="1" x14ac:dyDescent="0.3">
      <c r="CT258" s="237"/>
      <c r="CU258" s="238"/>
      <c r="CV258" s="238"/>
      <c r="CW258" s="238"/>
      <c r="CX258" s="238"/>
      <c r="CY258" s="238"/>
      <c r="CZ258" s="238"/>
      <c r="DA258" s="238"/>
      <c r="DB258" s="238"/>
      <c r="DC258" s="238"/>
      <c r="DD258" s="239"/>
      <c r="DE258" s="240"/>
      <c r="DG258" s="237"/>
      <c r="DH258" s="238"/>
      <c r="DI258" s="238"/>
      <c r="DJ258" s="238"/>
      <c r="DK258" s="237"/>
      <c r="DL258" s="237"/>
      <c r="DM258" s="237"/>
      <c r="DN258" s="237"/>
      <c r="DO258" s="237"/>
      <c r="DP258" s="237"/>
      <c r="DQ258" s="239"/>
      <c r="DR258" s="240"/>
      <c r="DT258" s="237"/>
      <c r="DU258" s="238"/>
      <c r="DV258" s="238"/>
      <c r="DW258" s="238"/>
      <c r="DX258" s="237"/>
      <c r="DY258" s="237"/>
      <c r="DZ258" s="237"/>
      <c r="EA258" s="237"/>
      <c r="EB258" s="237"/>
      <c r="EC258" s="237"/>
      <c r="ED258" s="239"/>
      <c r="EE258" s="240"/>
      <c r="EG258" s="237"/>
      <c r="EH258" s="238"/>
      <c r="EI258" s="238"/>
      <c r="EJ258" s="238"/>
      <c r="EK258" s="237"/>
      <c r="EL258" s="237"/>
      <c r="EM258" s="237"/>
      <c r="EN258" s="237"/>
      <c r="EO258" s="237"/>
      <c r="EP258" s="237"/>
      <c r="EQ258" s="239"/>
      <c r="ER258" s="240"/>
      <c r="ET258" s="237"/>
      <c r="EU258" s="238"/>
      <c r="EV258" s="238"/>
      <c r="EW258" s="238"/>
      <c r="EX258" s="238"/>
      <c r="EY258" s="238"/>
      <c r="EZ258" s="238"/>
      <c r="FA258" s="238"/>
      <c r="FB258" s="238"/>
      <c r="FC258" s="238"/>
      <c r="FD258" s="239"/>
      <c r="FE258" s="240"/>
      <c r="FG258" s="237"/>
      <c r="FH258" s="238"/>
      <c r="FI258" s="238"/>
      <c r="FJ258" s="238"/>
      <c r="FK258" s="237"/>
      <c r="FL258" s="237"/>
      <c r="FM258" s="237"/>
      <c r="FN258" s="237"/>
      <c r="FO258" s="237"/>
      <c r="FP258" s="237"/>
      <c r="FQ258" s="239"/>
      <c r="FR258" s="240"/>
      <c r="FS258" s="240"/>
      <c r="FT258" s="240"/>
      <c r="FU258" s="240"/>
      <c r="FV258" s="240"/>
      <c r="FW258" s="240"/>
      <c r="FX258" s="240"/>
      <c r="FY258" s="240"/>
      <c r="FZ258" s="240"/>
    </row>
    <row r="259" spans="98:182" ht="24.75" customHeight="1" x14ac:dyDescent="0.3">
      <c r="CT259" s="237"/>
      <c r="CU259" s="238"/>
      <c r="CV259" s="238"/>
      <c r="CW259" s="238"/>
      <c r="CX259" s="238"/>
      <c r="CY259" s="238"/>
      <c r="CZ259" s="238"/>
      <c r="DA259" s="238"/>
      <c r="DB259" s="238"/>
      <c r="DC259" s="238"/>
      <c r="DD259" s="239"/>
      <c r="DE259" s="240"/>
      <c r="DG259" s="237"/>
      <c r="DH259" s="238"/>
      <c r="DI259" s="238"/>
      <c r="DJ259" s="238"/>
      <c r="DK259" s="237"/>
      <c r="DL259" s="237"/>
      <c r="DM259" s="237"/>
      <c r="DN259" s="237"/>
      <c r="DO259" s="237"/>
      <c r="DP259" s="237"/>
      <c r="DQ259" s="239"/>
      <c r="DR259" s="240"/>
      <c r="DT259" s="237"/>
      <c r="DU259" s="238"/>
      <c r="DV259" s="238"/>
      <c r="DW259" s="238"/>
      <c r="DX259" s="237"/>
      <c r="DY259" s="237"/>
      <c r="DZ259" s="237"/>
      <c r="EA259" s="237"/>
      <c r="EB259" s="237"/>
      <c r="EC259" s="237"/>
      <c r="ED259" s="239"/>
      <c r="EE259" s="240"/>
      <c r="EG259" s="237"/>
      <c r="EH259" s="238"/>
      <c r="EI259" s="238"/>
      <c r="EJ259" s="238"/>
      <c r="EK259" s="237"/>
      <c r="EL259" s="237"/>
      <c r="EM259" s="237"/>
      <c r="EN259" s="237"/>
      <c r="EO259" s="237"/>
      <c r="EP259" s="237"/>
      <c r="EQ259" s="239"/>
      <c r="ER259" s="240"/>
      <c r="ET259" s="237"/>
      <c r="EU259" s="238"/>
      <c r="EV259" s="238"/>
      <c r="EW259" s="238"/>
      <c r="EX259" s="238"/>
      <c r="EY259" s="238"/>
      <c r="EZ259" s="238"/>
      <c r="FA259" s="238"/>
      <c r="FB259" s="238"/>
      <c r="FC259" s="238"/>
      <c r="FD259" s="239"/>
      <c r="FE259" s="240"/>
      <c r="FG259" s="237"/>
      <c r="FH259" s="238"/>
      <c r="FI259" s="238"/>
      <c r="FJ259" s="238"/>
      <c r="FK259" s="237"/>
      <c r="FL259" s="237"/>
      <c r="FM259" s="237"/>
      <c r="FN259" s="237"/>
      <c r="FO259" s="237"/>
      <c r="FP259" s="237"/>
      <c r="FQ259" s="239"/>
      <c r="FR259" s="240"/>
      <c r="FS259" s="240"/>
      <c r="FT259" s="240"/>
      <c r="FU259" s="240"/>
      <c r="FV259" s="240"/>
      <c r="FW259" s="240"/>
      <c r="FX259" s="240"/>
      <c r="FY259" s="240"/>
      <c r="FZ259" s="240"/>
    </row>
    <row r="260" spans="98:182" ht="19.5" customHeight="1" x14ac:dyDescent="0.3">
      <c r="CT260" s="237"/>
      <c r="CU260" s="238"/>
      <c r="CV260" s="238"/>
      <c r="CW260" s="238"/>
      <c r="CX260" s="238"/>
      <c r="CY260" s="238"/>
      <c r="CZ260" s="238"/>
      <c r="DA260" s="238"/>
      <c r="DB260" s="238"/>
      <c r="DC260" s="238"/>
      <c r="DD260" s="239"/>
      <c r="DE260" s="240"/>
      <c r="DG260" s="237"/>
      <c r="DH260" s="238"/>
      <c r="DI260" s="238"/>
      <c r="DJ260" s="238"/>
      <c r="DK260" s="237"/>
      <c r="DL260" s="237"/>
      <c r="DM260" s="237"/>
      <c r="DN260" s="237"/>
      <c r="DO260" s="237"/>
      <c r="DP260" s="237"/>
      <c r="DQ260" s="239"/>
      <c r="DR260" s="240"/>
      <c r="DT260" s="237"/>
      <c r="DU260" s="238"/>
      <c r="DV260" s="238"/>
      <c r="DW260" s="238"/>
      <c r="DX260" s="237"/>
      <c r="DY260" s="237"/>
      <c r="DZ260" s="237"/>
      <c r="EA260" s="237"/>
      <c r="EB260" s="237"/>
      <c r="EC260" s="237"/>
      <c r="ED260" s="239"/>
      <c r="EE260" s="240"/>
      <c r="EG260" s="237"/>
      <c r="EH260" s="238"/>
      <c r="EI260" s="238"/>
      <c r="EJ260" s="238"/>
      <c r="EK260" s="237"/>
      <c r="EL260" s="237"/>
      <c r="EM260" s="237"/>
      <c r="EN260" s="237"/>
      <c r="EO260" s="237"/>
      <c r="EP260" s="237"/>
      <c r="EQ260" s="239"/>
      <c r="ER260" s="240"/>
      <c r="ET260" s="237"/>
      <c r="EU260" s="238"/>
      <c r="EV260" s="238"/>
      <c r="EW260" s="238"/>
      <c r="EX260" s="238"/>
      <c r="EY260" s="238"/>
      <c r="EZ260" s="238"/>
      <c r="FA260" s="238"/>
      <c r="FB260" s="238"/>
      <c r="FC260" s="238"/>
      <c r="FD260" s="239"/>
      <c r="FE260" s="240"/>
      <c r="FG260" s="237"/>
      <c r="FH260" s="238"/>
      <c r="FI260" s="238"/>
      <c r="FJ260" s="238"/>
      <c r="FK260" s="237"/>
      <c r="FL260" s="237"/>
      <c r="FM260" s="237"/>
      <c r="FN260" s="237"/>
      <c r="FO260" s="237"/>
      <c r="FP260" s="237"/>
      <c r="FQ260" s="239"/>
      <c r="FR260" s="240"/>
      <c r="FS260" s="240"/>
      <c r="FT260" s="240"/>
      <c r="FU260" s="240"/>
      <c r="FV260" s="240"/>
      <c r="FW260" s="240"/>
      <c r="FX260" s="240"/>
      <c r="FY260" s="240"/>
      <c r="FZ260" s="240"/>
    </row>
    <row r="261" spans="98:182" ht="19.5" customHeight="1" x14ac:dyDescent="0.3">
      <c r="CT261" s="237"/>
      <c r="CU261" s="238"/>
      <c r="CV261" s="238"/>
      <c r="CW261" s="238"/>
      <c r="CX261" s="238"/>
      <c r="CY261" s="238"/>
      <c r="CZ261" s="238"/>
      <c r="DA261" s="238"/>
      <c r="DB261" s="238"/>
      <c r="DC261" s="238"/>
      <c r="DD261" s="239"/>
      <c r="DE261" s="240"/>
      <c r="DG261" s="237"/>
      <c r="DH261" s="238"/>
      <c r="DI261" s="238"/>
      <c r="DJ261" s="238"/>
      <c r="DK261" s="237"/>
      <c r="DL261" s="237"/>
      <c r="DM261" s="237"/>
      <c r="DN261" s="237"/>
      <c r="DO261" s="237"/>
      <c r="DP261" s="237"/>
      <c r="DQ261" s="239"/>
      <c r="DR261" s="240"/>
      <c r="DT261" s="237"/>
      <c r="DU261" s="238"/>
      <c r="DV261" s="238"/>
      <c r="DW261" s="238"/>
      <c r="DX261" s="237"/>
      <c r="DY261" s="237"/>
      <c r="DZ261" s="237"/>
      <c r="EA261" s="237"/>
      <c r="EB261" s="237"/>
      <c r="EC261" s="237"/>
      <c r="ED261" s="239"/>
      <c r="EE261" s="240"/>
      <c r="EG261" s="237"/>
      <c r="EH261" s="238"/>
      <c r="EI261" s="238"/>
      <c r="EJ261" s="238"/>
      <c r="EK261" s="237"/>
      <c r="EL261" s="237"/>
      <c r="EM261" s="237"/>
      <c r="EN261" s="237"/>
      <c r="EO261" s="237"/>
      <c r="EP261" s="237"/>
      <c r="EQ261" s="239"/>
      <c r="ER261" s="240"/>
      <c r="ET261" s="237"/>
      <c r="EU261" s="238"/>
      <c r="EV261" s="238"/>
      <c r="EW261" s="238"/>
      <c r="EX261" s="238"/>
      <c r="EY261" s="238"/>
      <c r="EZ261" s="238"/>
      <c r="FA261" s="238"/>
      <c r="FB261" s="238"/>
      <c r="FC261" s="238"/>
      <c r="FD261" s="239"/>
      <c r="FE261" s="240"/>
      <c r="FG261" s="237"/>
      <c r="FH261" s="238"/>
      <c r="FI261" s="238"/>
      <c r="FJ261" s="238"/>
      <c r="FK261" s="237"/>
      <c r="FL261" s="237"/>
      <c r="FM261" s="237"/>
      <c r="FN261" s="237"/>
      <c r="FO261" s="237"/>
      <c r="FP261" s="237"/>
      <c r="FQ261" s="239"/>
      <c r="FR261" s="240"/>
      <c r="FS261" s="240"/>
      <c r="FT261" s="240"/>
      <c r="FU261" s="240"/>
      <c r="FV261" s="240"/>
      <c r="FW261" s="240"/>
      <c r="FX261" s="240"/>
      <c r="FY261" s="240"/>
      <c r="FZ261" s="240"/>
    </row>
    <row r="262" spans="98:182" ht="19.5" customHeight="1" x14ac:dyDescent="0.3">
      <c r="CT262" s="237"/>
      <c r="CU262" s="238"/>
      <c r="CV262" s="238"/>
      <c r="CW262" s="238"/>
      <c r="CX262" s="238"/>
      <c r="CY262" s="238"/>
      <c r="CZ262" s="238"/>
      <c r="DA262" s="238"/>
      <c r="DB262" s="238"/>
      <c r="DC262" s="238"/>
      <c r="DD262" s="239"/>
      <c r="DE262" s="240"/>
      <c r="DG262" s="237"/>
      <c r="DH262" s="238"/>
      <c r="DI262" s="238"/>
      <c r="DJ262" s="238"/>
      <c r="DK262" s="237"/>
      <c r="DL262" s="237"/>
      <c r="DM262" s="237"/>
      <c r="DN262" s="237"/>
      <c r="DO262" s="237"/>
      <c r="DP262" s="237"/>
      <c r="DQ262" s="239"/>
      <c r="DR262" s="240"/>
      <c r="DT262" s="237"/>
      <c r="DU262" s="238"/>
      <c r="DV262" s="238"/>
      <c r="DW262" s="238"/>
      <c r="DX262" s="237"/>
      <c r="DY262" s="237"/>
      <c r="DZ262" s="237"/>
      <c r="EA262" s="237"/>
      <c r="EB262" s="237"/>
      <c r="EC262" s="237"/>
      <c r="ED262" s="239"/>
      <c r="EE262" s="240"/>
      <c r="EG262" s="237"/>
      <c r="EH262" s="238"/>
      <c r="EI262" s="238"/>
      <c r="EJ262" s="238"/>
      <c r="EK262" s="237"/>
      <c r="EL262" s="237"/>
      <c r="EM262" s="237"/>
      <c r="EN262" s="237"/>
      <c r="EO262" s="237"/>
      <c r="EP262" s="237"/>
      <c r="EQ262" s="239"/>
      <c r="ER262" s="240"/>
      <c r="ET262" s="237"/>
      <c r="EU262" s="238"/>
      <c r="EV262" s="238"/>
      <c r="EW262" s="238"/>
      <c r="EX262" s="238"/>
      <c r="EY262" s="238"/>
      <c r="EZ262" s="238"/>
      <c r="FA262" s="238"/>
      <c r="FB262" s="238"/>
      <c r="FC262" s="238"/>
      <c r="FD262" s="239"/>
      <c r="FE262" s="240"/>
      <c r="FG262" s="237"/>
      <c r="FH262" s="238"/>
      <c r="FI262" s="238"/>
      <c r="FJ262" s="238"/>
      <c r="FK262" s="237"/>
      <c r="FL262" s="237"/>
      <c r="FM262" s="237"/>
      <c r="FN262" s="237"/>
      <c r="FO262" s="237"/>
      <c r="FP262" s="237"/>
      <c r="FQ262" s="239"/>
      <c r="FR262" s="240"/>
      <c r="FS262" s="240"/>
      <c r="FT262" s="240"/>
      <c r="FU262" s="240"/>
      <c r="FV262" s="240"/>
      <c r="FW262" s="240"/>
      <c r="FX262" s="240"/>
      <c r="FY262" s="240"/>
      <c r="FZ262" s="240"/>
    </row>
    <row r="263" spans="98:182" ht="19.5" customHeight="1" x14ac:dyDescent="0.3">
      <c r="CT263" s="237"/>
      <c r="CU263" s="238"/>
      <c r="CV263" s="238"/>
      <c r="CW263" s="238"/>
      <c r="CX263" s="238"/>
      <c r="CY263" s="238"/>
      <c r="CZ263" s="238"/>
      <c r="DA263" s="238"/>
      <c r="DB263" s="238"/>
      <c r="DC263" s="238"/>
      <c r="DD263" s="239"/>
      <c r="DE263" s="240"/>
      <c r="DG263" s="237"/>
      <c r="DH263" s="238"/>
      <c r="DI263" s="238"/>
      <c r="DJ263" s="238"/>
      <c r="DK263" s="237"/>
      <c r="DL263" s="237"/>
      <c r="DM263" s="237"/>
      <c r="DN263" s="237"/>
      <c r="DO263" s="237"/>
      <c r="DP263" s="237"/>
      <c r="DQ263" s="239"/>
      <c r="DR263" s="240"/>
      <c r="DT263" s="237"/>
      <c r="DU263" s="238"/>
      <c r="DV263" s="238"/>
      <c r="DW263" s="238"/>
      <c r="DX263" s="237"/>
      <c r="DY263" s="237"/>
      <c r="DZ263" s="237"/>
      <c r="EA263" s="237"/>
      <c r="EB263" s="237"/>
      <c r="EC263" s="237"/>
      <c r="ED263" s="239"/>
      <c r="EE263" s="240"/>
      <c r="EG263" s="237"/>
      <c r="EH263" s="238"/>
      <c r="EI263" s="238"/>
      <c r="EJ263" s="238"/>
      <c r="EK263" s="237"/>
      <c r="EL263" s="237"/>
      <c r="EM263" s="237"/>
      <c r="EN263" s="237"/>
      <c r="EO263" s="237"/>
      <c r="EP263" s="237"/>
      <c r="EQ263" s="239"/>
      <c r="ER263" s="240"/>
      <c r="ET263" s="237"/>
      <c r="EU263" s="238"/>
      <c r="EV263" s="238"/>
      <c r="EW263" s="238"/>
      <c r="EX263" s="238"/>
      <c r="EY263" s="238"/>
      <c r="EZ263" s="238"/>
      <c r="FA263" s="238"/>
      <c r="FB263" s="238"/>
      <c r="FC263" s="238"/>
      <c r="FD263" s="239"/>
      <c r="FE263" s="240"/>
      <c r="FG263" s="237"/>
      <c r="FH263" s="238"/>
      <c r="FI263" s="238"/>
      <c r="FJ263" s="238"/>
      <c r="FK263" s="237"/>
      <c r="FL263" s="237"/>
      <c r="FM263" s="237"/>
      <c r="FN263" s="237"/>
      <c r="FO263" s="237"/>
      <c r="FP263" s="237"/>
      <c r="FQ263" s="239"/>
      <c r="FR263" s="240"/>
      <c r="FS263" s="240"/>
      <c r="FT263" s="240"/>
      <c r="FU263" s="240"/>
      <c r="FV263" s="240"/>
      <c r="FW263" s="240"/>
      <c r="FX263" s="240"/>
      <c r="FY263" s="240"/>
      <c r="FZ263" s="240"/>
    </row>
    <row r="264" spans="98:182" ht="19.5" customHeight="1" x14ac:dyDescent="0.3">
      <c r="CT264" s="237"/>
      <c r="CU264" s="238"/>
      <c r="CV264" s="238"/>
      <c r="CW264" s="238"/>
      <c r="CX264" s="238"/>
      <c r="CY264" s="238"/>
      <c r="CZ264" s="238"/>
      <c r="DA264" s="238"/>
      <c r="DB264" s="238"/>
      <c r="DC264" s="238"/>
      <c r="DD264" s="239"/>
      <c r="DE264" s="240"/>
      <c r="DG264" s="237"/>
      <c r="DH264" s="238"/>
      <c r="DI264" s="238"/>
      <c r="DJ264" s="238"/>
      <c r="DK264" s="237"/>
      <c r="DL264" s="237"/>
      <c r="DM264" s="237"/>
      <c r="DN264" s="237"/>
      <c r="DO264" s="237"/>
      <c r="DP264" s="237"/>
      <c r="DQ264" s="239"/>
      <c r="DR264" s="240"/>
      <c r="DT264" s="237"/>
      <c r="DU264" s="238"/>
      <c r="DV264" s="238"/>
      <c r="DW264" s="238"/>
      <c r="DX264" s="237"/>
      <c r="DY264" s="237"/>
      <c r="DZ264" s="237"/>
      <c r="EA264" s="237"/>
      <c r="EB264" s="237"/>
      <c r="EC264" s="237"/>
      <c r="ED264" s="239"/>
      <c r="EE264" s="240"/>
      <c r="EG264" s="237"/>
      <c r="EH264" s="238"/>
      <c r="EI264" s="238"/>
      <c r="EJ264" s="238"/>
      <c r="EK264" s="237"/>
      <c r="EL264" s="237"/>
      <c r="EM264" s="237"/>
      <c r="EN264" s="237"/>
      <c r="EO264" s="237"/>
      <c r="EP264" s="237"/>
      <c r="EQ264" s="239"/>
      <c r="ER264" s="240"/>
      <c r="ET264" s="237"/>
      <c r="EU264" s="238"/>
      <c r="EV264" s="238"/>
      <c r="EW264" s="238"/>
      <c r="EX264" s="238"/>
      <c r="EY264" s="238"/>
      <c r="EZ264" s="238"/>
      <c r="FA264" s="238"/>
      <c r="FB264" s="238"/>
      <c r="FC264" s="238"/>
      <c r="FD264" s="239"/>
      <c r="FE264" s="240"/>
      <c r="FG264" s="237"/>
      <c r="FH264" s="238"/>
      <c r="FI264" s="238"/>
      <c r="FJ264" s="238"/>
      <c r="FK264" s="237"/>
      <c r="FL264" s="237"/>
      <c r="FM264" s="237"/>
      <c r="FN264" s="237"/>
      <c r="FO264" s="237"/>
      <c r="FP264" s="237"/>
      <c r="FQ264" s="239"/>
      <c r="FR264" s="240"/>
      <c r="FS264" s="240"/>
      <c r="FT264" s="240"/>
      <c r="FU264" s="240"/>
      <c r="FV264" s="240"/>
      <c r="FW264" s="240"/>
      <c r="FX264" s="240"/>
      <c r="FY264" s="240"/>
      <c r="FZ264" s="240"/>
    </row>
    <row r="265" spans="98:182" ht="19.5" customHeight="1" x14ac:dyDescent="0.3">
      <c r="CT265" s="237"/>
      <c r="CU265" s="238"/>
      <c r="CV265" s="238"/>
      <c r="CW265" s="238"/>
      <c r="CX265" s="238"/>
      <c r="CY265" s="238"/>
      <c r="CZ265" s="238"/>
      <c r="DA265" s="238"/>
      <c r="DB265" s="238"/>
      <c r="DC265" s="238"/>
      <c r="DD265" s="239"/>
      <c r="DE265" s="240"/>
      <c r="DG265" s="237"/>
      <c r="DH265" s="238"/>
      <c r="DI265" s="238"/>
      <c r="DJ265" s="238"/>
      <c r="DK265" s="237"/>
      <c r="DL265" s="237"/>
      <c r="DM265" s="237"/>
      <c r="DN265" s="237"/>
      <c r="DO265" s="237"/>
      <c r="DP265" s="237"/>
      <c r="DQ265" s="239"/>
      <c r="DR265" s="240"/>
      <c r="DT265" s="237"/>
      <c r="DU265" s="238"/>
      <c r="DV265" s="238"/>
      <c r="DW265" s="238"/>
      <c r="DX265" s="237"/>
      <c r="DY265" s="237"/>
      <c r="DZ265" s="237"/>
      <c r="EA265" s="237"/>
      <c r="EB265" s="237"/>
      <c r="EC265" s="237"/>
      <c r="ED265" s="239"/>
      <c r="EE265" s="240"/>
      <c r="EG265" s="237"/>
      <c r="EH265" s="238"/>
      <c r="EI265" s="238"/>
      <c r="EJ265" s="238"/>
      <c r="EK265" s="237"/>
      <c r="EL265" s="237"/>
      <c r="EM265" s="237"/>
      <c r="EN265" s="237"/>
      <c r="EO265" s="237"/>
      <c r="EP265" s="237"/>
      <c r="EQ265" s="239"/>
      <c r="ER265" s="240"/>
      <c r="ET265" s="237"/>
      <c r="EU265" s="238"/>
      <c r="EV265" s="238"/>
      <c r="EW265" s="238"/>
      <c r="EX265" s="238"/>
      <c r="EY265" s="238"/>
      <c r="EZ265" s="238"/>
      <c r="FA265" s="238"/>
      <c r="FB265" s="238"/>
      <c r="FC265" s="238"/>
      <c r="FD265" s="239"/>
      <c r="FE265" s="240"/>
      <c r="FG265" s="237"/>
      <c r="FH265" s="238"/>
      <c r="FI265" s="238"/>
      <c r="FJ265" s="238"/>
      <c r="FK265" s="237"/>
      <c r="FL265" s="237"/>
      <c r="FM265" s="237"/>
      <c r="FN265" s="237"/>
      <c r="FO265" s="237"/>
      <c r="FP265" s="237"/>
      <c r="FQ265" s="239"/>
      <c r="FR265" s="240"/>
      <c r="FS265" s="240"/>
      <c r="FT265" s="240"/>
      <c r="FU265" s="240"/>
      <c r="FV265" s="240"/>
      <c r="FW265" s="240"/>
      <c r="FX265" s="240"/>
      <c r="FY265" s="240"/>
      <c r="FZ265" s="240"/>
    </row>
    <row r="266" spans="98:182" ht="19.5" customHeight="1" x14ac:dyDescent="0.3">
      <c r="CT266" s="237"/>
      <c r="CU266" s="238"/>
      <c r="CV266" s="238"/>
      <c r="CW266" s="238"/>
      <c r="CX266" s="238"/>
      <c r="CY266" s="238"/>
      <c r="CZ266" s="238"/>
      <c r="DA266" s="238"/>
      <c r="DB266" s="238"/>
      <c r="DC266" s="238"/>
      <c r="DD266" s="239"/>
      <c r="DE266" s="240"/>
      <c r="DG266" s="237"/>
      <c r="DH266" s="238"/>
      <c r="DI266" s="238"/>
      <c r="DJ266" s="238"/>
      <c r="DK266" s="237"/>
      <c r="DL266" s="237"/>
      <c r="DM266" s="237"/>
      <c r="DN266" s="237"/>
      <c r="DO266" s="237"/>
      <c r="DP266" s="237"/>
      <c r="DQ266" s="239"/>
      <c r="DR266" s="240"/>
      <c r="DT266" s="237"/>
      <c r="DU266" s="238"/>
      <c r="DV266" s="238"/>
      <c r="DW266" s="238"/>
      <c r="DX266" s="237"/>
      <c r="DY266" s="237"/>
      <c r="DZ266" s="237"/>
      <c r="EA266" s="237"/>
      <c r="EB266" s="237"/>
      <c r="EC266" s="237"/>
      <c r="ED266" s="239"/>
      <c r="EE266" s="240"/>
      <c r="EG266" s="237"/>
      <c r="EH266" s="238"/>
      <c r="EI266" s="238"/>
      <c r="EJ266" s="238"/>
      <c r="EK266" s="237"/>
      <c r="EL266" s="237"/>
      <c r="EM266" s="237"/>
      <c r="EN266" s="237"/>
      <c r="EO266" s="237"/>
      <c r="EP266" s="237"/>
      <c r="EQ266" s="239"/>
      <c r="ER266" s="240"/>
      <c r="ET266" s="237"/>
      <c r="EU266" s="238"/>
      <c r="EV266" s="238"/>
      <c r="EW266" s="238"/>
      <c r="EX266" s="238"/>
      <c r="EY266" s="238"/>
      <c r="EZ266" s="238"/>
      <c r="FA266" s="238"/>
      <c r="FB266" s="238"/>
      <c r="FC266" s="238"/>
      <c r="FD266" s="239"/>
      <c r="FE266" s="240"/>
      <c r="FG266" s="237"/>
      <c r="FH266" s="238"/>
      <c r="FI266" s="238"/>
      <c r="FJ266" s="238"/>
      <c r="FK266" s="237"/>
      <c r="FL266" s="237"/>
      <c r="FM266" s="237"/>
      <c r="FN266" s="237"/>
      <c r="FO266" s="237"/>
      <c r="FP266" s="237"/>
      <c r="FQ266" s="239"/>
      <c r="FR266" s="240"/>
      <c r="FS266" s="240"/>
      <c r="FT266" s="240"/>
      <c r="FU266" s="240"/>
      <c r="FV266" s="240"/>
      <c r="FW266" s="240"/>
      <c r="FX266" s="240"/>
      <c r="FY266" s="240"/>
      <c r="FZ266" s="240"/>
    </row>
    <row r="267" spans="98:182" ht="19.5" customHeight="1" x14ac:dyDescent="0.3">
      <c r="CT267" s="237"/>
      <c r="CU267" s="238"/>
      <c r="CV267" s="238"/>
      <c r="CW267" s="238"/>
      <c r="CX267" s="238"/>
      <c r="CY267" s="238"/>
      <c r="CZ267" s="238"/>
      <c r="DA267" s="238"/>
      <c r="DB267" s="238"/>
      <c r="DC267" s="238"/>
      <c r="DD267" s="239"/>
      <c r="DE267" s="240"/>
      <c r="DG267" s="237"/>
      <c r="DH267" s="238"/>
      <c r="DI267" s="238"/>
      <c r="DJ267" s="238"/>
      <c r="DK267" s="237"/>
      <c r="DL267" s="237"/>
      <c r="DM267" s="237"/>
      <c r="DN267" s="237"/>
      <c r="DO267" s="237"/>
      <c r="DP267" s="237"/>
      <c r="DQ267" s="239"/>
      <c r="DR267" s="240"/>
      <c r="DT267" s="237"/>
      <c r="DU267" s="238"/>
      <c r="DV267" s="238"/>
      <c r="DW267" s="238"/>
      <c r="DX267" s="237"/>
      <c r="DY267" s="237"/>
      <c r="DZ267" s="237"/>
      <c r="EA267" s="237"/>
      <c r="EB267" s="237"/>
      <c r="EC267" s="237"/>
      <c r="ED267" s="239"/>
      <c r="EE267" s="240"/>
      <c r="EG267" s="237"/>
      <c r="EH267" s="238"/>
      <c r="EI267" s="238"/>
      <c r="EJ267" s="238"/>
      <c r="EK267" s="237"/>
      <c r="EL267" s="237"/>
      <c r="EM267" s="237"/>
      <c r="EN267" s="237"/>
      <c r="EO267" s="237"/>
      <c r="EP267" s="237"/>
      <c r="EQ267" s="239"/>
      <c r="ER267" s="240"/>
      <c r="ET267" s="237"/>
      <c r="EU267" s="238"/>
      <c r="EV267" s="238"/>
      <c r="EW267" s="238"/>
      <c r="EX267" s="238"/>
      <c r="EY267" s="238"/>
      <c r="EZ267" s="238"/>
      <c r="FA267" s="238"/>
      <c r="FB267" s="238"/>
      <c r="FC267" s="238"/>
      <c r="FD267" s="239"/>
      <c r="FE267" s="240"/>
      <c r="FG267" s="237"/>
      <c r="FH267" s="238"/>
      <c r="FI267" s="238"/>
      <c r="FJ267" s="238"/>
      <c r="FK267" s="237"/>
      <c r="FL267" s="237"/>
      <c r="FM267" s="237"/>
      <c r="FN267" s="237"/>
      <c r="FO267" s="237"/>
      <c r="FP267" s="237"/>
      <c r="FQ267" s="239"/>
      <c r="FR267" s="240"/>
      <c r="FS267" s="240"/>
      <c r="FT267" s="240"/>
      <c r="FU267" s="240"/>
      <c r="FV267" s="240"/>
      <c r="FW267" s="240"/>
      <c r="FX267" s="240"/>
      <c r="FY267" s="240"/>
      <c r="FZ267" s="240"/>
    </row>
    <row r="268" spans="98:182" ht="19.5" customHeight="1" x14ac:dyDescent="0.3">
      <c r="CT268" s="237"/>
      <c r="CU268" s="238"/>
      <c r="CV268" s="238"/>
      <c r="CW268" s="238"/>
      <c r="CX268" s="238"/>
      <c r="CY268" s="238"/>
      <c r="CZ268" s="238"/>
      <c r="DA268" s="238"/>
      <c r="DB268" s="238"/>
      <c r="DC268" s="238"/>
      <c r="DD268" s="239"/>
      <c r="DE268" s="240"/>
      <c r="DG268" s="237"/>
      <c r="DH268" s="238"/>
      <c r="DI268" s="238"/>
      <c r="DJ268" s="238"/>
      <c r="DK268" s="237"/>
      <c r="DL268" s="237"/>
      <c r="DM268" s="237"/>
      <c r="DN268" s="237"/>
      <c r="DO268" s="237"/>
      <c r="DP268" s="237"/>
      <c r="DQ268" s="239"/>
      <c r="DR268" s="240"/>
      <c r="DT268" s="237"/>
      <c r="DU268" s="238"/>
      <c r="DV268" s="238"/>
      <c r="DW268" s="238"/>
      <c r="DX268" s="237"/>
      <c r="DY268" s="237"/>
      <c r="DZ268" s="237"/>
      <c r="EA268" s="237"/>
      <c r="EB268" s="237"/>
      <c r="EC268" s="237"/>
      <c r="ED268" s="239"/>
      <c r="EE268" s="240"/>
      <c r="EG268" s="237"/>
      <c r="EH268" s="238"/>
      <c r="EI268" s="238"/>
      <c r="EJ268" s="238"/>
      <c r="EK268" s="237"/>
      <c r="EL268" s="237"/>
      <c r="EM268" s="237"/>
      <c r="EN268" s="237"/>
      <c r="EO268" s="237"/>
      <c r="EP268" s="237"/>
      <c r="EQ268" s="239"/>
      <c r="ER268" s="240"/>
      <c r="ET268" s="237"/>
      <c r="EU268" s="238"/>
      <c r="EV268" s="238"/>
      <c r="EW268" s="238"/>
      <c r="EX268" s="238"/>
      <c r="EY268" s="238"/>
      <c r="EZ268" s="238"/>
      <c r="FA268" s="238"/>
      <c r="FB268" s="238"/>
      <c r="FC268" s="238"/>
      <c r="FD268" s="239"/>
      <c r="FE268" s="240"/>
      <c r="FG268" s="237"/>
      <c r="FH268" s="238"/>
      <c r="FI268" s="238"/>
      <c r="FJ268" s="238"/>
      <c r="FK268" s="237"/>
      <c r="FL268" s="237"/>
      <c r="FM268" s="237"/>
      <c r="FN268" s="237"/>
      <c r="FO268" s="237"/>
      <c r="FP268" s="237"/>
      <c r="FQ268" s="239"/>
      <c r="FR268" s="240"/>
      <c r="FS268" s="240"/>
      <c r="FT268" s="240"/>
      <c r="FU268" s="240"/>
      <c r="FV268" s="240"/>
      <c r="FW268" s="240"/>
      <c r="FX268" s="240"/>
      <c r="FY268" s="240"/>
      <c r="FZ268" s="240"/>
    </row>
    <row r="269" spans="98:182" ht="19.5" customHeight="1" x14ac:dyDescent="0.3">
      <c r="CT269" s="237"/>
      <c r="CU269" s="238"/>
      <c r="CV269" s="238"/>
      <c r="CW269" s="238"/>
      <c r="CX269" s="238"/>
      <c r="CY269" s="238"/>
      <c r="CZ269" s="238"/>
      <c r="DA269" s="238"/>
      <c r="DB269" s="238"/>
      <c r="DC269" s="238"/>
      <c r="DD269" s="239"/>
      <c r="DE269" s="240"/>
      <c r="DG269" s="237"/>
      <c r="DH269" s="238"/>
      <c r="DI269" s="238"/>
      <c r="DJ269" s="238"/>
      <c r="DK269" s="237"/>
      <c r="DL269" s="237"/>
      <c r="DM269" s="237"/>
      <c r="DN269" s="237"/>
      <c r="DO269" s="237"/>
      <c r="DP269" s="237"/>
      <c r="DQ269" s="239"/>
      <c r="DR269" s="240"/>
      <c r="DT269" s="237"/>
      <c r="DU269" s="238"/>
      <c r="DV269" s="238"/>
      <c r="DW269" s="238"/>
      <c r="DX269" s="237"/>
      <c r="DY269" s="237"/>
      <c r="DZ269" s="237"/>
      <c r="EA269" s="237"/>
      <c r="EB269" s="237"/>
      <c r="EC269" s="237"/>
      <c r="ED269" s="239"/>
      <c r="EE269" s="240"/>
      <c r="EG269" s="237"/>
      <c r="EH269" s="238"/>
      <c r="EI269" s="238"/>
      <c r="EJ269" s="238"/>
      <c r="EK269" s="237"/>
      <c r="EL269" s="237"/>
      <c r="EM269" s="237"/>
      <c r="EN269" s="237"/>
      <c r="EO269" s="237"/>
      <c r="EP269" s="237"/>
      <c r="EQ269" s="239"/>
      <c r="ER269" s="240"/>
      <c r="ET269" s="237"/>
      <c r="EU269" s="238"/>
      <c r="EV269" s="238"/>
      <c r="EW269" s="238"/>
      <c r="EX269" s="238"/>
      <c r="EY269" s="238"/>
      <c r="EZ269" s="238"/>
      <c r="FA269" s="238"/>
      <c r="FB269" s="238"/>
      <c r="FC269" s="238"/>
      <c r="FD269" s="239"/>
      <c r="FE269" s="240"/>
      <c r="FG269" s="237"/>
      <c r="FH269" s="238"/>
      <c r="FI269" s="238"/>
      <c r="FJ269" s="238"/>
      <c r="FK269" s="237"/>
      <c r="FL269" s="237"/>
      <c r="FM269" s="237"/>
      <c r="FN269" s="237"/>
      <c r="FO269" s="237"/>
      <c r="FP269" s="237"/>
      <c r="FQ269" s="239"/>
      <c r="FR269" s="240"/>
      <c r="FS269" s="240"/>
      <c r="FT269" s="240"/>
      <c r="FU269" s="240"/>
      <c r="FV269" s="240"/>
      <c r="FW269" s="240"/>
      <c r="FX269" s="240"/>
      <c r="FY269" s="240"/>
      <c r="FZ269" s="240"/>
    </row>
    <row r="270" spans="98:182" ht="19.5" customHeight="1" x14ac:dyDescent="0.3">
      <c r="CT270" s="237"/>
      <c r="CU270" s="238"/>
      <c r="CV270" s="238"/>
      <c r="CW270" s="238"/>
      <c r="CX270" s="238"/>
      <c r="CY270" s="238"/>
      <c r="CZ270" s="238"/>
      <c r="DA270" s="238"/>
      <c r="DB270" s="238"/>
      <c r="DC270" s="238"/>
      <c r="DD270" s="239"/>
      <c r="DE270" s="240"/>
      <c r="DG270" s="237"/>
      <c r="DH270" s="238"/>
      <c r="DI270" s="238"/>
      <c r="DJ270" s="238"/>
      <c r="DK270" s="237"/>
      <c r="DL270" s="237"/>
      <c r="DM270" s="237"/>
      <c r="DN270" s="237"/>
      <c r="DO270" s="237"/>
      <c r="DP270" s="237"/>
      <c r="DQ270" s="239"/>
      <c r="DR270" s="240"/>
      <c r="DT270" s="237"/>
      <c r="DU270" s="238"/>
      <c r="DV270" s="238"/>
      <c r="DW270" s="238"/>
      <c r="DX270" s="237"/>
      <c r="DY270" s="237"/>
      <c r="DZ270" s="237"/>
      <c r="EA270" s="237"/>
      <c r="EB270" s="237"/>
      <c r="EC270" s="237"/>
      <c r="ED270" s="239"/>
      <c r="EE270" s="240"/>
      <c r="EG270" s="237"/>
      <c r="EH270" s="238"/>
      <c r="EI270" s="238"/>
      <c r="EJ270" s="238"/>
      <c r="EK270" s="237"/>
      <c r="EL270" s="237"/>
      <c r="EM270" s="237"/>
      <c r="EN270" s="237"/>
      <c r="EO270" s="237"/>
      <c r="EP270" s="237"/>
      <c r="EQ270" s="239"/>
      <c r="ER270" s="240"/>
      <c r="ET270" s="237"/>
      <c r="EU270" s="238"/>
      <c r="EV270" s="238"/>
      <c r="EW270" s="238"/>
      <c r="EX270" s="238"/>
      <c r="EY270" s="238"/>
      <c r="EZ270" s="238"/>
      <c r="FA270" s="238"/>
      <c r="FB270" s="238"/>
      <c r="FC270" s="238"/>
      <c r="FD270" s="239"/>
      <c r="FE270" s="240"/>
      <c r="FG270" s="237"/>
      <c r="FH270" s="238"/>
      <c r="FI270" s="238"/>
      <c r="FJ270" s="238"/>
      <c r="FK270" s="237"/>
      <c r="FL270" s="237"/>
      <c r="FM270" s="237"/>
      <c r="FN270" s="237"/>
      <c r="FO270" s="237"/>
      <c r="FP270" s="237"/>
      <c r="FQ270" s="239"/>
      <c r="FR270" s="240"/>
      <c r="FS270" s="240"/>
      <c r="FT270" s="240"/>
      <c r="FU270" s="240"/>
      <c r="FV270" s="240"/>
      <c r="FW270" s="240"/>
      <c r="FX270" s="240"/>
      <c r="FY270" s="240"/>
      <c r="FZ270" s="240"/>
    </row>
    <row r="271" spans="98:182" ht="19.5" customHeight="1" x14ac:dyDescent="0.3">
      <c r="CT271" s="237"/>
      <c r="CU271" s="238"/>
      <c r="CV271" s="238"/>
      <c r="CW271" s="238"/>
      <c r="CX271" s="238"/>
      <c r="CY271" s="238"/>
      <c r="CZ271" s="238"/>
      <c r="DA271" s="238"/>
      <c r="DB271" s="238"/>
      <c r="DC271" s="238"/>
      <c r="DD271" s="239"/>
      <c r="DE271" s="240"/>
      <c r="DG271" s="237"/>
      <c r="DH271" s="238"/>
      <c r="DI271" s="238"/>
      <c r="DJ271" s="238"/>
      <c r="DK271" s="237"/>
      <c r="DL271" s="237"/>
      <c r="DM271" s="237"/>
      <c r="DN271" s="237"/>
      <c r="DO271" s="237"/>
      <c r="DP271" s="237"/>
      <c r="DQ271" s="239"/>
      <c r="DR271" s="240"/>
      <c r="DT271" s="237"/>
      <c r="DU271" s="238"/>
      <c r="DV271" s="238"/>
      <c r="DW271" s="238"/>
      <c r="DX271" s="237"/>
      <c r="DY271" s="237"/>
      <c r="DZ271" s="237"/>
      <c r="EA271" s="237"/>
      <c r="EB271" s="237"/>
      <c r="EC271" s="237"/>
      <c r="ED271" s="239"/>
      <c r="EE271" s="240"/>
      <c r="EG271" s="237"/>
      <c r="EH271" s="238"/>
      <c r="EI271" s="238"/>
      <c r="EJ271" s="238"/>
      <c r="EK271" s="237"/>
      <c r="EL271" s="237"/>
      <c r="EM271" s="237"/>
      <c r="EN271" s="237"/>
      <c r="EO271" s="237"/>
      <c r="EP271" s="237"/>
      <c r="EQ271" s="239"/>
      <c r="ER271" s="240"/>
      <c r="ET271" s="237"/>
      <c r="EU271" s="238"/>
      <c r="EV271" s="238"/>
      <c r="EW271" s="238"/>
      <c r="EX271" s="238"/>
      <c r="EY271" s="238"/>
      <c r="EZ271" s="238"/>
      <c r="FA271" s="238"/>
      <c r="FB271" s="238"/>
      <c r="FC271" s="238"/>
      <c r="FD271" s="239"/>
      <c r="FE271" s="240"/>
      <c r="FG271" s="237"/>
      <c r="FH271" s="238"/>
      <c r="FI271" s="238"/>
      <c r="FJ271" s="238"/>
      <c r="FK271" s="237"/>
      <c r="FL271" s="237"/>
      <c r="FM271" s="237"/>
      <c r="FN271" s="237"/>
      <c r="FO271" s="237"/>
      <c r="FP271" s="237"/>
      <c r="FQ271" s="239"/>
      <c r="FR271" s="240"/>
      <c r="FS271" s="240"/>
      <c r="FT271" s="240"/>
      <c r="FU271" s="240"/>
      <c r="FV271" s="240"/>
      <c r="FW271" s="240"/>
      <c r="FX271" s="240"/>
      <c r="FY271" s="240"/>
      <c r="FZ271" s="240"/>
    </row>
    <row r="272" spans="98:182" ht="19.5" customHeight="1" x14ac:dyDescent="0.3">
      <c r="CT272" s="237"/>
      <c r="CU272" s="238"/>
      <c r="CV272" s="238"/>
      <c r="CW272" s="238"/>
      <c r="CX272" s="238"/>
      <c r="CY272" s="238"/>
      <c r="CZ272" s="238"/>
      <c r="DA272" s="238"/>
      <c r="DB272" s="238"/>
      <c r="DC272" s="238"/>
      <c r="DD272" s="239"/>
      <c r="DE272" s="240"/>
      <c r="DG272" s="237"/>
      <c r="DH272" s="238"/>
      <c r="DI272" s="238"/>
      <c r="DJ272" s="238"/>
      <c r="DK272" s="237"/>
      <c r="DL272" s="237"/>
      <c r="DM272" s="237"/>
      <c r="DN272" s="237"/>
      <c r="DO272" s="237"/>
      <c r="DP272" s="237"/>
      <c r="DQ272" s="239"/>
      <c r="DR272" s="240"/>
      <c r="DT272" s="237"/>
      <c r="DU272" s="238"/>
      <c r="DV272" s="238"/>
      <c r="DW272" s="238"/>
      <c r="DX272" s="237"/>
      <c r="DY272" s="237"/>
      <c r="DZ272" s="237"/>
      <c r="EA272" s="237"/>
      <c r="EB272" s="237"/>
      <c r="EC272" s="237"/>
      <c r="ED272" s="239"/>
      <c r="EE272" s="240"/>
      <c r="EG272" s="237"/>
      <c r="EH272" s="238"/>
      <c r="EI272" s="238"/>
      <c r="EJ272" s="238"/>
      <c r="EK272" s="237"/>
      <c r="EL272" s="237"/>
      <c r="EM272" s="237"/>
      <c r="EN272" s="237"/>
      <c r="EO272" s="237"/>
      <c r="EP272" s="237"/>
      <c r="EQ272" s="239"/>
      <c r="ER272" s="240"/>
      <c r="ET272" s="237"/>
      <c r="EU272" s="238"/>
      <c r="EV272" s="238"/>
      <c r="EW272" s="238"/>
      <c r="EX272" s="238"/>
      <c r="EY272" s="238"/>
      <c r="EZ272" s="238"/>
      <c r="FA272" s="238"/>
      <c r="FB272" s="238"/>
      <c r="FC272" s="238"/>
      <c r="FD272" s="239"/>
      <c r="FE272" s="240"/>
      <c r="FG272" s="237"/>
      <c r="FH272" s="238"/>
      <c r="FI272" s="238"/>
      <c r="FJ272" s="238"/>
      <c r="FK272" s="237"/>
      <c r="FL272" s="237"/>
      <c r="FM272" s="237"/>
      <c r="FN272" s="237"/>
      <c r="FO272" s="237"/>
      <c r="FP272" s="237"/>
      <c r="FQ272" s="239"/>
      <c r="FR272" s="240"/>
      <c r="FS272" s="240"/>
      <c r="FT272" s="240"/>
      <c r="FU272" s="240"/>
      <c r="FV272" s="240"/>
      <c r="FW272" s="240"/>
      <c r="FX272" s="240"/>
      <c r="FY272" s="240"/>
      <c r="FZ272" s="240"/>
    </row>
    <row r="273" spans="98:182" ht="19.5" customHeight="1" x14ac:dyDescent="0.3">
      <c r="CT273" s="237"/>
      <c r="CU273" s="238"/>
      <c r="CV273" s="238"/>
      <c r="CW273" s="238"/>
      <c r="CX273" s="238"/>
      <c r="CY273" s="238"/>
      <c r="CZ273" s="238"/>
      <c r="DA273" s="238"/>
      <c r="DB273" s="238"/>
      <c r="DC273" s="238"/>
      <c r="DD273" s="239"/>
      <c r="DE273" s="240"/>
      <c r="DG273" s="237"/>
      <c r="DH273" s="238"/>
      <c r="DI273" s="238"/>
      <c r="DJ273" s="238"/>
      <c r="DK273" s="237"/>
      <c r="DL273" s="237"/>
      <c r="DM273" s="237"/>
      <c r="DN273" s="237"/>
      <c r="DO273" s="237"/>
      <c r="DP273" s="237"/>
      <c r="DQ273" s="239"/>
      <c r="DR273" s="240"/>
      <c r="DT273" s="237"/>
      <c r="DU273" s="238"/>
      <c r="DV273" s="238"/>
      <c r="DW273" s="238"/>
      <c r="DX273" s="237"/>
      <c r="DY273" s="237"/>
      <c r="DZ273" s="237"/>
      <c r="EA273" s="237"/>
      <c r="EB273" s="237"/>
      <c r="EC273" s="237"/>
      <c r="ED273" s="239"/>
      <c r="EE273" s="240"/>
      <c r="EG273" s="237"/>
      <c r="EH273" s="238"/>
      <c r="EI273" s="238"/>
      <c r="EJ273" s="238"/>
      <c r="EK273" s="237"/>
      <c r="EL273" s="237"/>
      <c r="EM273" s="237"/>
      <c r="EN273" s="237"/>
      <c r="EO273" s="237"/>
      <c r="EP273" s="237"/>
      <c r="EQ273" s="239"/>
      <c r="ER273" s="240"/>
      <c r="ET273" s="237"/>
      <c r="EU273" s="238"/>
      <c r="EV273" s="238"/>
      <c r="EW273" s="238"/>
      <c r="EX273" s="238"/>
      <c r="EY273" s="238"/>
      <c r="EZ273" s="238"/>
      <c r="FA273" s="238"/>
      <c r="FB273" s="238"/>
      <c r="FC273" s="238"/>
      <c r="FD273" s="239"/>
      <c r="FE273" s="240"/>
      <c r="FG273" s="237"/>
      <c r="FH273" s="238"/>
      <c r="FI273" s="238"/>
      <c r="FJ273" s="238"/>
      <c r="FK273" s="237"/>
      <c r="FL273" s="237"/>
      <c r="FM273" s="237"/>
      <c r="FN273" s="237"/>
      <c r="FO273" s="237"/>
      <c r="FP273" s="237"/>
      <c r="FQ273" s="239"/>
      <c r="FR273" s="240"/>
      <c r="FS273" s="240"/>
      <c r="FT273" s="240"/>
      <c r="FU273" s="240"/>
      <c r="FV273" s="240"/>
      <c r="FW273" s="240"/>
      <c r="FX273" s="240"/>
      <c r="FY273" s="240"/>
      <c r="FZ273" s="240"/>
    </row>
    <row r="274" spans="98:182" ht="19.5" customHeight="1" x14ac:dyDescent="0.3">
      <c r="CT274" s="237"/>
      <c r="CU274" s="238"/>
      <c r="CV274" s="238"/>
      <c r="CW274" s="238"/>
      <c r="CX274" s="238"/>
      <c r="CY274" s="238"/>
      <c r="CZ274" s="238"/>
      <c r="DA274" s="238"/>
      <c r="DB274" s="238"/>
      <c r="DC274" s="238"/>
      <c r="DD274" s="239"/>
      <c r="DE274" s="240"/>
      <c r="DG274" s="237"/>
      <c r="DH274" s="238"/>
      <c r="DI274" s="238"/>
      <c r="DJ274" s="238"/>
      <c r="DK274" s="237"/>
      <c r="DL274" s="237"/>
      <c r="DM274" s="237"/>
      <c r="DN274" s="237"/>
      <c r="DO274" s="237"/>
      <c r="DP274" s="237"/>
      <c r="DQ274" s="239"/>
      <c r="DR274" s="240"/>
      <c r="DT274" s="237"/>
      <c r="DU274" s="238"/>
      <c r="DV274" s="238"/>
      <c r="DW274" s="238"/>
      <c r="DX274" s="237"/>
      <c r="DY274" s="237"/>
      <c r="DZ274" s="237"/>
      <c r="EA274" s="237"/>
      <c r="EB274" s="237"/>
      <c r="EC274" s="237"/>
      <c r="ED274" s="239"/>
      <c r="EE274" s="240"/>
      <c r="EG274" s="237"/>
      <c r="EH274" s="238"/>
      <c r="EI274" s="238"/>
      <c r="EJ274" s="238"/>
      <c r="EK274" s="237"/>
      <c r="EL274" s="237"/>
      <c r="EM274" s="237"/>
      <c r="EN274" s="237"/>
      <c r="EO274" s="237"/>
      <c r="EP274" s="237"/>
      <c r="EQ274" s="239"/>
      <c r="ER274" s="240"/>
      <c r="ET274" s="237"/>
      <c r="EU274" s="238"/>
      <c r="EV274" s="238"/>
      <c r="EW274" s="238"/>
      <c r="EX274" s="238"/>
      <c r="EY274" s="238"/>
      <c r="EZ274" s="238"/>
      <c r="FA274" s="238"/>
      <c r="FB274" s="238"/>
      <c r="FC274" s="238"/>
      <c r="FD274" s="239"/>
      <c r="FE274" s="240"/>
      <c r="FG274" s="237"/>
      <c r="FH274" s="238"/>
      <c r="FI274" s="238"/>
      <c r="FJ274" s="238"/>
      <c r="FK274" s="237"/>
      <c r="FL274" s="237"/>
      <c r="FM274" s="237"/>
      <c r="FN274" s="237"/>
      <c r="FO274" s="237"/>
      <c r="FP274" s="237"/>
      <c r="FQ274" s="239"/>
      <c r="FR274" s="240"/>
      <c r="FS274" s="240"/>
      <c r="FT274" s="240"/>
      <c r="FU274" s="240"/>
      <c r="FV274" s="240"/>
      <c r="FW274" s="240"/>
      <c r="FX274" s="240"/>
      <c r="FY274" s="240"/>
      <c r="FZ274" s="240"/>
    </row>
    <row r="275" spans="98:182" ht="19.5" customHeight="1" x14ac:dyDescent="0.3">
      <c r="CT275" s="237"/>
      <c r="CU275" s="238"/>
      <c r="CV275" s="238"/>
      <c r="CW275" s="238"/>
      <c r="CX275" s="238"/>
      <c r="CY275" s="238"/>
      <c r="CZ275" s="238"/>
      <c r="DA275" s="238"/>
      <c r="DB275" s="238"/>
      <c r="DC275" s="238"/>
      <c r="DD275" s="239"/>
      <c r="DE275" s="240"/>
      <c r="DG275" s="237"/>
      <c r="DH275" s="238"/>
      <c r="DI275" s="238"/>
      <c r="DJ275" s="238"/>
      <c r="DK275" s="237"/>
      <c r="DL275" s="237"/>
      <c r="DM275" s="237"/>
      <c r="DN275" s="237"/>
      <c r="DO275" s="237"/>
      <c r="DP275" s="237"/>
      <c r="DQ275" s="239"/>
      <c r="DR275" s="240"/>
      <c r="DT275" s="237"/>
      <c r="DU275" s="238"/>
      <c r="DV275" s="238"/>
      <c r="DW275" s="238"/>
      <c r="DX275" s="237"/>
      <c r="DY275" s="237"/>
      <c r="DZ275" s="237"/>
      <c r="EA275" s="237"/>
      <c r="EB275" s="237"/>
      <c r="EC275" s="237"/>
      <c r="ED275" s="239"/>
      <c r="EE275" s="240"/>
      <c r="EG275" s="237"/>
      <c r="EH275" s="238"/>
      <c r="EI275" s="238"/>
      <c r="EJ275" s="238"/>
      <c r="EK275" s="237"/>
      <c r="EL275" s="237"/>
      <c r="EM275" s="237"/>
      <c r="EN275" s="237"/>
      <c r="EO275" s="237"/>
      <c r="EP275" s="237"/>
      <c r="EQ275" s="239"/>
      <c r="ER275" s="240"/>
      <c r="ET275" s="237"/>
      <c r="EU275" s="238"/>
      <c r="EV275" s="238"/>
      <c r="EW275" s="238"/>
      <c r="EX275" s="238"/>
      <c r="EY275" s="238"/>
      <c r="EZ275" s="238"/>
      <c r="FA275" s="238"/>
      <c r="FB275" s="238"/>
      <c r="FC275" s="238"/>
      <c r="FD275" s="239"/>
      <c r="FE275" s="240"/>
      <c r="FG275" s="237"/>
      <c r="FH275" s="238"/>
      <c r="FI275" s="238"/>
      <c r="FJ275" s="238"/>
      <c r="FK275" s="237"/>
      <c r="FL275" s="237"/>
      <c r="FM275" s="237"/>
      <c r="FN275" s="237"/>
      <c r="FO275" s="237"/>
      <c r="FP275" s="237"/>
      <c r="FQ275" s="239"/>
      <c r="FR275" s="240"/>
      <c r="FS275" s="240"/>
      <c r="FT275" s="240"/>
      <c r="FU275" s="240"/>
      <c r="FV275" s="240"/>
      <c r="FW275" s="240"/>
      <c r="FX275" s="240"/>
      <c r="FY275" s="240"/>
      <c r="FZ275" s="240"/>
    </row>
    <row r="276" spans="98:182" ht="19.5" customHeight="1" x14ac:dyDescent="0.3">
      <c r="CT276" s="237"/>
      <c r="CU276" s="238"/>
      <c r="CV276" s="238"/>
      <c r="CW276" s="238"/>
      <c r="CX276" s="238"/>
      <c r="CY276" s="238"/>
      <c r="CZ276" s="238"/>
      <c r="DA276" s="238"/>
      <c r="DB276" s="238"/>
      <c r="DC276" s="238"/>
      <c r="DD276" s="239"/>
      <c r="DE276" s="240"/>
      <c r="DG276" s="237"/>
      <c r="DH276" s="238"/>
      <c r="DI276" s="238"/>
      <c r="DJ276" s="238"/>
      <c r="DK276" s="237"/>
      <c r="DL276" s="237"/>
      <c r="DM276" s="237"/>
      <c r="DN276" s="237"/>
      <c r="DO276" s="237"/>
      <c r="DP276" s="237"/>
      <c r="DQ276" s="239"/>
      <c r="DR276" s="240"/>
      <c r="DT276" s="237"/>
      <c r="DU276" s="238"/>
      <c r="DV276" s="238"/>
      <c r="DW276" s="238"/>
      <c r="DX276" s="237"/>
      <c r="DY276" s="237"/>
      <c r="DZ276" s="237"/>
      <c r="EA276" s="237"/>
      <c r="EB276" s="237"/>
      <c r="EC276" s="237"/>
      <c r="ED276" s="239"/>
      <c r="EE276" s="240"/>
      <c r="EG276" s="237"/>
      <c r="EH276" s="238"/>
      <c r="EI276" s="238"/>
      <c r="EJ276" s="238"/>
      <c r="EK276" s="237"/>
      <c r="EL276" s="237"/>
      <c r="EM276" s="237"/>
      <c r="EN276" s="237"/>
      <c r="EO276" s="237"/>
      <c r="EP276" s="237"/>
      <c r="EQ276" s="239"/>
      <c r="ER276" s="240"/>
      <c r="ET276" s="237"/>
      <c r="EU276" s="238"/>
      <c r="EV276" s="238"/>
      <c r="EW276" s="238"/>
      <c r="EX276" s="238"/>
      <c r="EY276" s="238"/>
      <c r="EZ276" s="238"/>
      <c r="FA276" s="238"/>
      <c r="FB276" s="238"/>
      <c r="FC276" s="238"/>
      <c r="FD276" s="239"/>
      <c r="FE276" s="240"/>
      <c r="FG276" s="237"/>
      <c r="FH276" s="238"/>
      <c r="FI276" s="238"/>
      <c r="FJ276" s="238"/>
      <c r="FK276" s="237"/>
      <c r="FL276" s="237"/>
      <c r="FM276" s="237"/>
      <c r="FN276" s="237"/>
      <c r="FO276" s="237"/>
      <c r="FP276" s="237"/>
      <c r="FQ276" s="239"/>
      <c r="FR276" s="240"/>
      <c r="FS276" s="240"/>
      <c r="FT276" s="240"/>
      <c r="FU276" s="240"/>
      <c r="FV276" s="240"/>
      <c r="FW276" s="240"/>
      <c r="FX276" s="240"/>
      <c r="FY276" s="240"/>
      <c r="FZ276" s="240"/>
    </row>
    <row r="277" spans="98:182" ht="19.5" customHeight="1" x14ac:dyDescent="0.3">
      <c r="CT277" s="237"/>
      <c r="CU277" s="238"/>
      <c r="CV277" s="238"/>
      <c r="CW277" s="238"/>
      <c r="CX277" s="238"/>
      <c r="CY277" s="238"/>
      <c r="CZ277" s="238"/>
      <c r="DA277" s="238"/>
      <c r="DB277" s="238"/>
      <c r="DC277" s="238"/>
      <c r="DD277" s="239"/>
      <c r="DE277" s="240"/>
      <c r="DG277" s="237"/>
      <c r="DH277" s="238"/>
      <c r="DI277" s="238"/>
      <c r="DJ277" s="238"/>
      <c r="DK277" s="237"/>
      <c r="DL277" s="237"/>
      <c r="DM277" s="237"/>
      <c r="DN277" s="237"/>
      <c r="DO277" s="237"/>
      <c r="DP277" s="237"/>
      <c r="DQ277" s="239"/>
      <c r="DR277" s="240"/>
      <c r="DT277" s="237"/>
      <c r="DU277" s="238"/>
      <c r="DV277" s="238"/>
      <c r="DW277" s="238"/>
      <c r="DX277" s="237"/>
      <c r="DY277" s="237"/>
      <c r="DZ277" s="237"/>
      <c r="EA277" s="237"/>
      <c r="EB277" s="237"/>
      <c r="EC277" s="237"/>
      <c r="ED277" s="239"/>
      <c r="EE277" s="240"/>
      <c r="EG277" s="237"/>
      <c r="EH277" s="238"/>
      <c r="EI277" s="238"/>
      <c r="EJ277" s="238"/>
      <c r="EK277" s="237"/>
      <c r="EL277" s="237"/>
      <c r="EM277" s="237"/>
      <c r="EN277" s="237"/>
      <c r="EO277" s="237"/>
      <c r="EP277" s="237"/>
      <c r="EQ277" s="239"/>
      <c r="ER277" s="240"/>
      <c r="ET277" s="237"/>
      <c r="EU277" s="238"/>
      <c r="EV277" s="238"/>
      <c r="EW277" s="238"/>
      <c r="EX277" s="238"/>
      <c r="EY277" s="238"/>
      <c r="EZ277" s="238"/>
      <c r="FA277" s="238"/>
      <c r="FB277" s="238"/>
      <c r="FC277" s="238"/>
      <c r="FD277" s="239"/>
      <c r="FE277" s="240"/>
      <c r="FG277" s="237"/>
      <c r="FH277" s="238"/>
      <c r="FI277" s="238"/>
      <c r="FJ277" s="238"/>
      <c r="FK277" s="237"/>
      <c r="FL277" s="237"/>
      <c r="FM277" s="237"/>
      <c r="FN277" s="237"/>
      <c r="FO277" s="237"/>
      <c r="FP277" s="237"/>
      <c r="FQ277" s="239"/>
      <c r="FR277" s="240"/>
      <c r="FS277" s="240"/>
      <c r="FT277" s="240"/>
      <c r="FU277" s="240"/>
      <c r="FV277" s="240"/>
      <c r="FW277" s="240"/>
      <c r="FX277" s="240"/>
      <c r="FY277" s="240"/>
      <c r="FZ277" s="240"/>
    </row>
    <row r="278" spans="98:182" ht="19.5" customHeight="1" x14ac:dyDescent="0.3">
      <c r="CT278" s="237"/>
      <c r="CU278" s="238"/>
      <c r="CV278" s="238"/>
      <c r="CW278" s="238"/>
      <c r="CX278" s="238"/>
      <c r="CY278" s="238"/>
      <c r="CZ278" s="238"/>
      <c r="DA278" s="238"/>
      <c r="DB278" s="238"/>
      <c r="DC278" s="238"/>
      <c r="DD278" s="239"/>
      <c r="DE278" s="240"/>
      <c r="DG278" s="237"/>
      <c r="DH278" s="238"/>
      <c r="DI278" s="238"/>
      <c r="DJ278" s="238"/>
      <c r="DK278" s="237"/>
      <c r="DL278" s="237"/>
      <c r="DM278" s="237"/>
      <c r="DN278" s="237"/>
      <c r="DO278" s="237"/>
      <c r="DP278" s="237"/>
      <c r="DQ278" s="239"/>
      <c r="DR278" s="240"/>
      <c r="DT278" s="237"/>
      <c r="DU278" s="238"/>
      <c r="DV278" s="238"/>
      <c r="DW278" s="238"/>
      <c r="DX278" s="237"/>
      <c r="DY278" s="237"/>
      <c r="DZ278" s="237"/>
      <c r="EA278" s="237"/>
      <c r="EB278" s="237"/>
      <c r="EC278" s="237"/>
      <c r="ED278" s="239"/>
      <c r="EE278" s="240"/>
      <c r="EG278" s="237"/>
      <c r="EH278" s="238"/>
      <c r="EI278" s="238"/>
      <c r="EJ278" s="238"/>
      <c r="EK278" s="237"/>
      <c r="EL278" s="237"/>
      <c r="EM278" s="237"/>
      <c r="EN278" s="237"/>
      <c r="EO278" s="237"/>
      <c r="EP278" s="237"/>
      <c r="EQ278" s="239"/>
      <c r="ER278" s="240"/>
      <c r="ET278" s="237"/>
      <c r="EU278" s="238"/>
      <c r="EV278" s="238"/>
      <c r="EW278" s="238"/>
      <c r="EX278" s="238"/>
      <c r="EY278" s="238"/>
      <c r="EZ278" s="238"/>
      <c r="FA278" s="238"/>
      <c r="FB278" s="238"/>
      <c r="FC278" s="238"/>
      <c r="FD278" s="239"/>
      <c r="FE278" s="240"/>
      <c r="FG278" s="237"/>
      <c r="FH278" s="238"/>
      <c r="FI278" s="238"/>
      <c r="FJ278" s="238"/>
      <c r="FK278" s="237"/>
      <c r="FL278" s="237"/>
      <c r="FM278" s="237"/>
      <c r="FN278" s="237"/>
      <c r="FO278" s="237"/>
      <c r="FP278" s="237"/>
      <c r="FQ278" s="239"/>
      <c r="FR278" s="240"/>
      <c r="FS278" s="240"/>
      <c r="FT278" s="240"/>
      <c r="FU278" s="240"/>
      <c r="FV278" s="240"/>
      <c r="FW278" s="240"/>
      <c r="FX278" s="240"/>
      <c r="FY278" s="240"/>
      <c r="FZ278" s="240"/>
    </row>
    <row r="279" spans="98:182" ht="19.5" customHeight="1" x14ac:dyDescent="0.3">
      <c r="CT279" s="237"/>
      <c r="CU279" s="238"/>
      <c r="CV279" s="238"/>
      <c r="CW279" s="238"/>
      <c r="CX279" s="238"/>
      <c r="CY279" s="238"/>
      <c r="CZ279" s="238"/>
      <c r="DA279" s="238"/>
      <c r="DB279" s="238"/>
      <c r="DC279" s="238"/>
      <c r="DD279" s="239"/>
      <c r="DE279" s="240"/>
      <c r="DG279" s="237"/>
      <c r="DH279" s="238"/>
      <c r="DI279" s="238"/>
      <c r="DJ279" s="238"/>
      <c r="DK279" s="237"/>
      <c r="DL279" s="237"/>
      <c r="DM279" s="237"/>
      <c r="DN279" s="237"/>
      <c r="DO279" s="237"/>
      <c r="DP279" s="237"/>
      <c r="DQ279" s="239"/>
      <c r="DR279" s="240"/>
      <c r="DT279" s="237"/>
      <c r="DU279" s="238"/>
      <c r="DV279" s="238"/>
      <c r="DW279" s="238"/>
      <c r="DX279" s="237"/>
      <c r="DY279" s="237"/>
      <c r="DZ279" s="237"/>
      <c r="EA279" s="237"/>
      <c r="EB279" s="237"/>
      <c r="EC279" s="237"/>
      <c r="ED279" s="239"/>
      <c r="EE279" s="240"/>
      <c r="EG279" s="237"/>
      <c r="EH279" s="238"/>
      <c r="EI279" s="238"/>
      <c r="EJ279" s="238"/>
      <c r="EK279" s="237"/>
      <c r="EL279" s="237"/>
      <c r="EM279" s="237"/>
      <c r="EN279" s="237"/>
      <c r="EO279" s="237"/>
      <c r="EP279" s="237"/>
      <c r="EQ279" s="239"/>
      <c r="ER279" s="240"/>
      <c r="ET279" s="237"/>
      <c r="EU279" s="238"/>
      <c r="EV279" s="238"/>
      <c r="EW279" s="238"/>
      <c r="EX279" s="238"/>
      <c r="EY279" s="238"/>
      <c r="EZ279" s="238"/>
      <c r="FA279" s="238"/>
      <c r="FB279" s="238"/>
      <c r="FC279" s="238"/>
      <c r="FD279" s="239"/>
      <c r="FE279" s="240"/>
      <c r="FG279" s="237"/>
      <c r="FH279" s="238"/>
      <c r="FI279" s="238"/>
      <c r="FJ279" s="238"/>
      <c r="FK279" s="237"/>
      <c r="FL279" s="237"/>
      <c r="FM279" s="237"/>
      <c r="FN279" s="237"/>
      <c r="FO279" s="237"/>
      <c r="FP279" s="237"/>
      <c r="FQ279" s="239"/>
      <c r="FR279" s="240"/>
      <c r="FS279" s="240"/>
      <c r="FT279" s="240"/>
      <c r="FU279" s="240"/>
      <c r="FV279" s="240"/>
      <c r="FW279" s="240"/>
      <c r="FX279" s="240"/>
      <c r="FY279" s="240"/>
      <c r="FZ279" s="240"/>
    </row>
    <row r="280" spans="98:182" ht="19.5" customHeight="1" x14ac:dyDescent="0.3">
      <c r="CT280" s="241"/>
      <c r="CU280" s="242"/>
      <c r="CV280" s="242"/>
      <c r="CW280" s="242"/>
      <c r="CX280" s="242"/>
      <c r="CY280" s="242"/>
      <c r="CZ280" s="242"/>
      <c r="DA280" s="242"/>
      <c r="DB280" s="242"/>
      <c r="DC280" s="243"/>
      <c r="DD280" s="242"/>
      <c r="DE280" s="240"/>
      <c r="DG280" s="241"/>
      <c r="DH280" s="242"/>
      <c r="DI280" s="242"/>
      <c r="DJ280" s="242"/>
      <c r="DK280" s="242"/>
      <c r="DL280" s="242"/>
      <c r="DM280" s="242"/>
      <c r="DN280" s="242"/>
      <c r="DO280" s="242"/>
      <c r="DP280" s="243"/>
      <c r="DQ280" s="242"/>
      <c r="DR280" s="240"/>
      <c r="DT280" s="240"/>
      <c r="DU280" s="240"/>
      <c r="DV280" s="240"/>
      <c r="DW280" s="240"/>
      <c r="DX280" s="240"/>
      <c r="DY280" s="240"/>
      <c r="DZ280" s="240"/>
      <c r="EA280" s="240"/>
      <c r="EB280" s="240"/>
      <c r="EC280" s="240"/>
      <c r="ED280" s="240"/>
      <c r="EE280" s="240"/>
      <c r="EG280" s="240"/>
      <c r="EH280" s="240"/>
      <c r="EI280" s="240"/>
      <c r="EJ280" s="240"/>
      <c r="EK280" s="240"/>
      <c r="EL280" s="240"/>
      <c r="EM280" s="240"/>
      <c r="EN280" s="240"/>
      <c r="EO280" s="240"/>
      <c r="EP280" s="240"/>
      <c r="EQ280" s="240"/>
      <c r="ER280" s="240"/>
      <c r="ET280" s="240"/>
      <c r="EU280" s="240"/>
      <c r="EV280" s="240"/>
      <c r="EW280" s="240"/>
      <c r="EX280" s="240"/>
      <c r="EY280" s="240"/>
      <c r="EZ280" s="240"/>
      <c r="FA280" s="240"/>
      <c r="FB280" s="240"/>
      <c r="FC280" s="240"/>
      <c r="FD280" s="240"/>
      <c r="FE280" s="240"/>
      <c r="FG280" s="240"/>
      <c r="FH280" s="240"/>
      <c r="FI280" s="240"/>
      <c r="FJ280" s="240"/>
      <c r="FK280" s="240"/>
      <c r="FL280" s="240"/>
      <c r="FM280" s="240"/>
      <c r="FN280" s="240"/>
      <c r="FO280" s="240"/>
      <c r="FP280" s="240"/>
      <c r="FQ280" s="240"/>
      <c r="FR280" s="240"/>
      <c r="FS280" s="240"/>
      <c r="FT280" s="240"/>
      <c r="FU280" s="240"/>
      <c r="FV280" s="240"/>
      <c r="FW280" s="240"/>
      <c r="FX280" s="240"/>
      <c r="FY280" s="240"/>
      <c r="FZ280" s="240"/>
    </row>
    <row r="281" spans="98:182" x14ac:dyDescent="0.3">
      <c r="CT281" s="241"/>
      <c r="CU281" s="242"/>
      <c r="CV281" s="242"/>
      <c r="CW281" s="242"/>
      <c r="CX281" s="242"/>
      <c r="CY281" s="242"/>
      <c r="CZ281" s="242"/>
      <c r="DA281" s="242"/>
      <c r="DB281" s="242"/>
      <c r="DC281" s="243"/>
      <c r="DD281" s="242"/>
      <c r="DE281" s="240"/>
      <c r="DG281" s="241"/>
      <c r="DH281" s="242"/>
      <c r="DI281" s="242"/>
      <c r="DJ281" s="242"/>
      <c r="DK281" s="242"/>
      <c r="DL281" s="242"/>
      <c r="DM281" s="242"/>
      <c r="DN281" s="242"/>
      <c r="DO281" s="242"/>
      <c r="DP281" s="243"/>
      <c r="DQ281" s="242"/>
      <c r="DR281" s="240"/>
      <c r="DT281" s="240"/>
      <c r="DU281" s="240"/>
      <c r="DV281" s="240"/>
      <c r="DW281" s="240"/>
      <c r="DX281" s="240"/>
      <c r="DY281" s="240"/>
      <c r="DZ281" s="240"/>
      <c r="EA281" s="240"/>
      <c r="EB281" s="240"/>
      <c r="EC281" s="240"/>
      <c r="ED281" s="240"/>
      <c r="EE281" s="240"/>
      <c r="EG281" s="240"/>
      <c r="EH281" s="240"/>
      <c r="EI281" s="240"/>
      <c r="EJ281" s="240"/>
      <c r="EK281" s="240"/>
      <c r="EL281" s="240"/>
      <c r="EM281" s="240"/>
      <c r="EN281" s="240"/>
      <c r="EO281" s="240"/>
      <c r="EP281" s="240"/>
      <c r="EQ281" s="240"/>
      <c r="ER281" s="240"/>
      <c r="ET281" s="240"/>
      <c r="EU281" s="240"/>
      <c r="EV281" s="240"/>
      <c r="EW281" s="240"/>
      <c r="EX281" s="240"/>
      <c r="EY281" s="240"/>
      <c r="EZ281" s="240"/>
      <c r="FA281" s="240"/>
      <c r="FB281" s="240"/>
      <c r="FC281" s="240"/>
      <c r="FD281" s="240"/>
      <c r="FE281" s="240"/>
      <c r="FG281" s="240"/>
      <c r="FH281" s="240"/>
      <c r="FI281" s="240"/>
      <c r="FJ281" s="240"/>
      <c r="FK281" s="240"/>
      <c r="FL281" s="240"/>
      <c r="FM281" s="240"/>
      <c r="FN281" s="240"/>
      <c r="FO281" s="240"/>
      <c r="FP281" s="240"/>
      <c r="FQ281" s="240"/>
      <c r="FR281" s="240"/>
      <c r="FS281" s="240"/>
      <c r="FT281" s="240"/>
      <c r="FU281" s="240"/>
      <c r="FV281" s="240"/>
      <c r="FW281" s="240"/>
      <c r="FX281" s="240"/>
      <c r="FY281" s="240"/>
      <c r="FZ281" s="240"/>
    </row>
    <row r="282" spans="98:182" x14ac:dyDescent="0.3">
      <c r="CT282" s="241"/>
      <c r="CU282" s="242"/>
      <c r="CV282" s="242"/>
      <c r="CW282" s="242"/>
      <c r="CX282" s="242"/>
      <c r="CY282" s="242"/>
      <c r="CZ282" s="242"/>
      <c r="DA282" s="242"/>
      <c r="DB282" s="242"/>
      <c r="DC282" s="243"/>
      <c r="DD282" s="242"/>
      <c r="DE282" s="240"/>
      <c r="DG282" s="241"/>
      <c r="DH282" s="242"/>
      <c r="DI282" s="242"/>
      <c r="DJ282" s="242"/>
      <c r="DK282" s="242"/>
      <c r="DL282" s="242"/>
      <c r="DM282" s="242"/>
      <c r="DN282" s="242"/>
      <c r="DO282" s="242"/>
      <c r="DP282" s="243"/>
      <c r="DQ282" s="242"/>
      <c r="DR282" s="240"/>
      <c r="DT282" s="240"/>
      <c r="DU282" s="240"/>
      <c r="DV282" s="240"/>
      <c r="DW282" s="240"/>
      <c r="DX282" s="240"/>
      <c r="DY282" s="240"/>
      <c r="DZ282" s="240"/>
      <c r="EA282" s="240"/>
      <c r="EB282" s="240"/>
      <c r="EC282" s="240"/>
      <c r="ED282" s="240"/>
      <c r="EE282" s="240"/>
      <c r="EG282" s="240"/>
      <c r="EH282" s="240"/>
      <c r="EI282" s="240"/>
      <c r="EJ282" s="240"/>
      <c r="EK282" s="240"/>
      <c r="EL282" s="240"/>
      <c r="EM282" s="240"/>
      <c r="EN282" s="240"/>
      <c r="EO282" s="240"/>
      <c r="EP282" s="240"/>
      <c r="EQ282" s="240"/>
      <c r="ER282" s="240"/>
      <c r="ET282" s="240"/>
      <c r="EU282" s="240"/>
      <c r="EV282" s="240"/>
      <c r="EW282" s="240"/>
      <c r="EX282" s="240"/>
      <c r="EY282" s="240"/>
      <c r="EZ282" s="240"/>
      <c r="FA282" s="240"/>
      <c r="FB282" s="240"/>
      <c r="FC282" s="240"/>
      <c r="FD282" s="240"/>
      <c r="FE282" s="240"/>
      <c r="FG282" s="240"/>
      <c r="FH282" s="240"/>
      <c r="FI282" s="240"/>
      <c r="FJ282" s="240"/>
      <c r="FK282" s="240"/>
      <c r="FL282" s="240"/>
      <c r="FM282" s="240"/>
      <c r="FN282" s="240"/>
      <c r="FO282" s="240"/>
      <c r="FP282" s="240"/>
      <c r="FQ282" s="240"/>
      <c r="FR282" s="240"/>
      <c r="FS282" s="240"/>
      <c r="FT282" s="240"/>
      <c r="FU282" s="240"/>
      <c r="FV282" s="240"/>
      <c r="FW282" s="240"/>
      <c r="FX282" s="240"/>
      <c r="FY282" s="240"/>
      <c r="FZ282" s="240"/>
    </row>
    <row r="283" spans="98:182" x14ac:dyDescent="0.3">
      <c r="CT283" s="241"/>
      <c r="CU283" s="242"/>
      <c r="CV283" s="242"/>
      <c r="CW283" s="242"/>
      <c r="CX283" s="242"/>
      <c r="CY283" s="242"/>
      <c r="CZ283" s="242"/>
      <c r="DA283" s="242"/>
      <c r="DB283" s="242"/>
      <c r="DC283" s="243"/>
      <c r="DD283" s="242"/>
      <c r="DE283" s="240"/>
      <c r="DG283" s="241"/>
      <c r="DH283" s="242"/>
      <c r="DI283" s="242"/>
      <c r="DJ283" s="242"/>
      <c r="DK283" s="242"/>
      <c r="DL283" s="242"/>
      <c r="DM283" s="242"/>
      <c r="DN283" s="242"/>
      <c r="DO283" s="242"/>
      <c r="DP283" s="243"/>
      <c r="DQ283" s="242"/>
      <c r="DR283" s="240"/>
      <c r="DT283" s="240"/>
      <c r="DU283" s="240"/>
      <c r="DV283" s="240"/>
      <c r="DW283" s="240"/>
      <c r="DX283" s="240"/>
      <c r="DY283" s="240"/>
      <c r="DZ283" s="240"/>
      <c r="EA283" s="240"/>
      <c r="EB283" s="240"/>
      <c r="EC283" s="240"/>
      <c r="ED283" s="240"/>
      <c r="EE283" s="240"/>
      <c r="EG283" s="240"/>
      <c r="EH283" s="240"/>
      <c r="EI283" s="240"/>
      <c r="EJ283" s="240"/>
      <c r="EK283" s="240"/>
      <c r="EL283" s="240"/>
      <c r="EM283" s="240"/>
      <c r="EN283" s="240"/>
      <c r="EO283" s="240"/>
      <c r="EP283" s="240"/>
      <c r="EQ283" s="240"/>
      <c r="ER283" s="240"/>
      <c r="ET283" s="240"/>
      <c r="EU283" s="240"/>
      <c r="EV283" s="240"/>
      <c r="EW283" s="240"/>
      <c r="EX283" s="240"/>
      <c r="EY283" s="240"/>
      <c r="EZ283" s="240"/>
      <c r="FA283" s="240"/>
      <c r="FB283" s="240"/>
      <c r="FC283" s="240"/>
      <c r="FD283" s="240"/>
      <c r="FE283" s="240"/>
      <c r="FG283" s="240"/>
      <c r="FH283" s="240"/>
      <c r="FI283" s="240"/>
      <c r="FJ283" s="240"/>
      <c r="FK283" s="240"/>
      <c r="FL283" s="240"/>
      <c r="FM283" s="240"/>
      <c r="FN283" s="240"/>
      <c r="FO283" s="240"/>
      <c r="FP283" s="240"/>
      <c r="FQ283" s="240"/>
      <c r="FR283" s="240"/>
      <c r="FS283" s="240"/>
      <c r="FT283" s="240"/>
      <c r="FU283" s="240"/>
      <c r="FV283" s="240"/>
      <c r="FW283" s="240"/>
      <c r="FX283" s="240"/>
      <c r="FY283" s="240"/>
      <c r="FZ283" s="240"/>
    </row>
    <row r="284" spans="98:182" x14ac:dyDescent="0.3">
      <c r="CT284" s="241"/>
      <c r="CU284" s="242"/>
      <c r="CV284" s="242"/>
      <c r="CW284" s="242"/>
      <c r="CX284" s="242"/>
      <c r="CY284" s="242"/>
      <c r="CZ284" s="242"/>
      <c r="DA284" s="242"/>
      <c r="DB284" s="242"/>
      <c r="DC284" s="243"/>
      <c r="DD284" s="242"/>
      <c r="DE284" s="240"/>
      <c r="DG284" s="241"/>
      <c r="DH284" s="242"/>
      <c r="DI284" s="242"/>
      <c r="DJ284" s="242"/>
      <c r="DK284" s="242"/>
      <c r="DL284" s="242"/>
      <c r="DM284" s="242"/>
      <c r="DN284" s="242"/>
      <c r="DO284" s="242"/>
      <c r="DP284" s="243"/>
      <c r="DQ284" s="242"/>
      <c r="DR284" s="240"/>
      <c r="DT284" s="240"/>
      <c r="DU284" s="240"/>
      <c r="DV284" s="240"/>
      <c r="DW284" s="240"/>
      <c r="DX284" s="240"/>
      <c r="DY284" s="240"/>
      <c r="DZ284" s="240"/>
      <c r="EA284" s="240"/>
      <c r="EB284" s="240"/>
      <c r="EC284" s="240"/>
      <c r="ED284" s="240"/>
      <c r="EE284" s="240"/>
      <c r="EG284" s="240"/>
      <c r="EH284" s="240"/>
      <c r="EI284" s="240"/>
      <c r="EJ284" s="240"/>
      <c r="EK284" s="240"/>
      <c r="EL284" s="240"/>
      <c r="EM284" s="240"/>
      <c r="EN284" s="240"/>
      <c r="EO284" s="240"/>
      <c r="EP284" s="240"/>
      <c r="EQ284" s="240"/>
      <c r="ER284" s="240"/>
      <c r="ET284" s="240"/>
      <c r="EU284" s="240"/>
      <c r="EV284" s="240"/>
      <c r="EW284" s="240"/>
      <c r="EX284" s="240"/>
      <c r="EY284" s="240"/>
      <c r="EZ284" s="240"/>
      <c r="FA284" s="240"/>
      <c r="FB284" s="240"/>
      <c r="FC284" s="240"/>
      <c r="FD284" s="240"/>
      <c r="FE284" s="240"/>
      <c r="FG284" s="240"/>
      <c r="FH284" s="240"/>
      <c r="FI284" s="240"/>
      <c r="FJ284" s="240"/>
      <c r="FK284" s="240"/>
      <c r="FL284" s="240"/>
      <c r="FM284" s="240"/>
      <c r="FN284" s="240"/>
      <c r="FO284" s="240"/>
      <c r="FP284" s="240"/>
      <c r="FQ284" s="240"/>
      <c r="FR284" s="240"/>
      <c r="FS284" s="240"/>
      <c r="FT284" s="240"/>
      <c r="FU284" s="240"/>
      <c r="FV284" s="240"/>
      <c r="FW284" s="240"/>
      <c r="FX284" s="240"/>
      <c r="FY284" s="240"/>
      <c r="FZ284" s="240"/>
    </row>
    <row r="285" spans="98:182" x14ac:dyDescent="0.3">
      <c r="CT285" s="241"/>
      <c r="CU285" s="242"/>
      <c r="CV285" s="242"/>
      <c r="CW285" s="242"/>
      <c r="CX285" s="242"/>
      <c r="CY285" s="242"/>
      <c r="CZ285" s="242"/>
      <c r="DA285" s="242"/>
      <c r="DB285" s="242"/>
      <c r="DC285" s="243"/>
      <c r="DD285" s="242"/>
      <c r="DE285" s="240"/>
      <c r="DG285" s="241"/>
      <c r="DH285" s="242"/>
      <c r="DI285" s="242"/>
      <c r="DJ285" s="242"/>
      <c r="DK285" s="242"/>
      <c r="DL285" s="242"/>
      <c r="DM285" s="242"/>
      <c r="DN285" s="242"/>
      <c r="DO285" s="242"/>
      <c r="DP285" s="243"/>
      <c r="DQ285" s="242"/>
      <c r="DR285" s="240"/>
      <c r="DT285" s="240"/>
      <c r="DU285" s="240"/>
      <c r="DV285" s="240"/>
      <c r="DW285" s="240"/>
      <c r="DX285" s="240"/>
      <c r="DY285" s="240"/>
      <c r="DZ285" s="240"/>
      <c r="EA285" s="240"/>
      <c r="EB285" s="240"/>
      <c r="EC285" s="240"/>
      <c r="ED285" s="240"/>
      <c r="EE285" s="240"/>
      <c r="EG285" s="240"/>
      <c r="EH285" s="240"/>
      <c r="EI285" s="240"/>
      <c r="EJ285" s="240"/>
      <c r="EK285" s="240"/>
      <c r="EL285" s="240"/>
      <c r="EM285" s="240"/>
      <c r="EN285" s="240"/>
      <c r="EO285" s="240"/>
      <c r="EP285" s="240"/>
      <c r="EQ285" s="240"/>
      <c r="ER285" s="240"/>
      <c r="ET285" s="240"/>
      <c r="EU285" s="240"/>
      <c r="EV285" s="240"/>
      <c r="EW285" s="240"/>
      <c r="EX285" s="240"/>
      <c r="EY285" s="240"/>
      <c r="EZ285" s="240"/>
      <c r="FA285" s="240"/>
      <c r="FB285" s="240"/>
      <c r="FC285" s="240"/>
      <c r="FD285" s="240"/>
      <c r="FE285" s="240"/>
      <c r="FG285" s="240"/>
      <c r="FH285" s="240"/>
      <c r="FI285" s="240"/>
      <c r="FJ285" s="240"/>
      <c r="FK285" s="240"/>
      <c r="FL285" s="240"/>
      <c r="FM285" s="240"/>
      <c r="FN285" s="240"/>
      <c r="FO285" s="240"/>
      <c r="FP285" s="240"/>
      <c r="FQ285" s="240"/>
      <c r="FR285" s="240"/>
      <c r="FS285" s="240"/>
      <c r="FT285" s="240"/>
      <c r="FU285" s="240"/>
      <c r="FV285" s="240"/>
      <c r="FW285" s="240"/>
      <c r="FX285" s="240"/>
      <c r="FY285" s="240"/>
      <c r="FZ285" s="240"/>
    </row>
    <row r="286" spans="98:182" x14ac:dyDescent="0.3">
      <c r="CT286" s="241"/>
      <c r="CU286" s="242"/>
      <c r="CV286" s="242"/>
      <c r="CW286" s="242"/>
      <c r="CX286" s="242"/>
      <c r="CY286" s="242"/>
      <c r="CZ286" s="242"/>
      <c r="DA286" s="242"/>
      <c r="DB286" s="242"/>
      <c r="DC286" s="243"/>
      <c r="DD286" s="242"/>
      <c r="DE286" s="240"/>
      <c r="DG286" s="241"/>
      <c r="DH286" s="242"/>
      <c r="DI286" s="242"/>
      <c r="DJ286" s="242"/>
      <c r="DK286" s="242"/>
      <c r="DL286" s="242"/>
      <c r="DM286" s="242"/>
      <c r="DN286" s="242"/>
      <c r="DO286" s="242"/>
      <c r="DP286" s="243"/>
      <c r="DQ286" s="242"/>
      <c r="DR286" s="240"/>
      <c r="DT286" s="240"/>
      <c r="DU286" s="240"/>
      <c r="DV286" s="240"/>
      <c r="DW286" s="240"/>
      <c r="DX286" s="240"/>
      <c r="DY286" s="240"/>
      <c r="DZ286" s="240"/>
      <c r="EA286" s="240"/>
      <c r="EB286" s="240"/>
      <c r="EC286" s="240"/>
      <c r="ED286" s="240"/>
      <c r="EE286" s="240"/>
      <c r="EG286" s="240"/>
      <c r="EH286" s="240"/>
      <c r="EI286" s="240"/>
      <c r="EJ286" s="240"/>
      <c r="EK286" s="240"/>
      <c r="EL286" s="240"/>
      <c r="EM286" s="240"/>
      <c r="EN286" s="240"/>
      <c r="EO286" s="240"/>
      <c r="EP286" s="240"/>
      <c r="EQ286" s="240"/>
      <c r="ER286" s="240"/>
      <c r="ET286" s="240"/>
      <c r="EU286" s="240"/>
      <c r="EV286" s="240"/>
      <c r="EW286" s="240"/>
      <c r="EX286" s="240"/>
      <c r="EY286" s="240"/>
      <c r="EZ286" s="240"/>
      <c r="FA286" s="240"/>
      <c r="FB286" s="240"/>
      <c r="FC286" s="240"/>
      <c r="FD286" s="240"/>
      <c r="FE286" s="240"/>
      <c r="FG286" s="240"/>
      <c r="FH286" s="240"/>
      <c r="FI286" s="240"/>
      <c r="FJ286" s="240"/>
      <c r="FK286" s="240"/>
      <c r="FL286" s="240"/>
      <c r="FM286" s="240"/>
      <c r="FN286" s="240"/>
      <c r="FO286" s="240"/>
      <c r="FP286" s="240"/>
      <c r="FQ286" s="240"/>
      <c r="FR286" s="240"/>
      <c r="FS286" s="240"/>
      <c r="FT286" s="240"/>
      <c r="FU286" s="240"/>
      <c r="FV286" s="240"/>
      <c r="FW286" s="240"/>
      <c r="FX286" s="240"/>
      <c r="FY286" s="240"/>
      <c r="FZ286" s="240"/>
    </row>
    <row r="287" spans="98:182" x14ac:dyDescent="0.3">
      <c r="CT287" s="241"/>
      <c r="CU287" s="242"/>
      <c r="CV287" s="242"/>
      <c r="CW287" s="242"/>
      <c r="CX287" s="242"/>
      <c r="CY287" s="242"/>
      <c r="CZ287" s="242"/>
      <c r="DA287" s="242"/>
      <c r="DB287" s="242"/>
      <c r="DC287" s="243"/>
      <c r="DD287" s="242"/>
      <c r="DE287" s="240"/>
      <c r="DG287" s="241"/>
      <c r="DH287" s="242"/>
      <c r="DI287" s="242"/>
      <c r="DJ287" s="242"/>
      <c r="DK287" s="242"/>
      <c r="DL287" s="242"/>
      <c r="DM287" s="242"/>
      <c r="DN287" s="242"/>
      <c r="DO287" s="242"/>
      <c r="DP287" s="243"/>
      <c r="DQ287" s="242"/>
      <c r="DR287" s="240"/>
      <c r="DT287" s="240"/>
      <c r="DU287" s="240"/>
      <c r="DV287" s="240"/>
      <c r="DW287" s="240"/>
      <c r="DX287" s="240"/>
      <c r="DY287" s="240"/>
      <c r="DZ287" s="240"/>
      <c r="EA287" s="240"/>
      <c r="EB287" s="240"/>
      <c r="EC287" s="240"/>
      <c r="ED287" s="240"/>
      <c r="EE287" s="240"/>
      <c r="EG287" s="240"/>
      <c r="EH287" s="240"/>
      <c r="EI287" s="240"/>
      <c r="EJ287" s="240"/>
      <c r="EK287" s="240"/>
      <c r="EL287" s="240"/>
      <c r="EM287" s="240"/>
      <c r="EN287" s="240"/>
      <c r="EO287" s="240"/>
      <c r="EP287" s="240"/>
      <c r="EQ287" s="240"/>
      <c r="ER287" s="240"/>
      <c r="ET287" s="240"/>
      <c r="EU287" s="240"/>
      <c r="EV287" s="240"/>
      <c r="EW287" s="240"/>
      <c r="EX287" s="240"/>
      <c r="EY287" s="240"/>
      <c r="EZ287" s="240"/>
      <c r="FA287" s="240"/>
      <c r="FB287" s="240"/>
      <c r="FC287" s="240"/>
      <c r="FD287" s="240"/>
      <c r="FE287" s="240"/>
      <c r="FG287" s="240"/>
      <c r="FH287" s="240"/>
      <c r="FI287" s="240"/>
      <c r="FJ287" s="240"/>
      <c r="FK287" s="240"/>
      <c r="FL287" s="240"/>
      <c r="FM287" s="240"/>
      <c r="FN287" s="240"/>
      <c r="FO287" s="240"/>
      <c r="FP287" s="240"/>
      <c r="FQ287" s="240"/>
      <c r="FR287" s="240"/>
      <c r="FS287" s="240"/>
      <c r="FT287" s="240"/>
      <c r="FU287" s="240"/>
      <c r="FV287" s="240"/>
      <c r="FW287" s="240"/>
      <c r="FX287" s="240"/>
      <c r="FY287" s="240"/>
      <c r="FZ287" s="240"/>
    </row>
    <row r="288" spans="98:182" x14ac:dyDescent="0.3">
      <c r="CT288" s="241"/>
      <c r="CU288" s="242"/>
      <c r="CV288" s="242"/>
      <c r="CW288" s="242"/>
      <c r="CX288" s="242"/>
      <c r="CY288" s="242"/>
      <c r="CZ288" s="242"/>
      <c r="DA288" s="242"/>
      <c r="DB288" s="242"/>
      <c r="DC288" s="243"/>
      <c r="DD288" s="242"/>
      <c r="DE288" s="240"/>
      <c r="DG288" s="241"/>
      <c r="DH288" s="242"/>
      <c r="DI288" s="242"/>
      <c r="DJ288" s="242"/>
      <c r="DK288" s="242"/>
      <c r="DL288" s="242"/>
      <c r="DM288" s="242"/>
      <c r="DN288" s="242"/>
      <c r="DO288" s="242"/>
      <c r="DP288" s="243"/>
      <c r="DQ288" s="242"/>
      <c r="DR288" s="240"/>
      <c r="DT288" s="240"/>
      <c r="DU288" s="240"/>
      <c r="DV288" s="240"/>
      <c r="DW288" s="240"/>
      <c r="DX288" s="240"/>
      <c r="DY288" s="240"/>
      <c r="DZ288" s="240"/>
      <c r="EA288" s="240"/>
      <c r="EB288" s="240"/>
      <c r="EC288" s="240"/>
      <c r="ED288" s="240"/>
      <c r="EE288" s="240"/>
      <c r="EG288" s="240"/>
      <c r="EH288" s="240"/>
      <c r="EI288" s="240"/>
      <c r="EJ288" s="240"/>
      <c r="EK288" s="240"/>
      <c r="EL288" s="240"/>
      <c r="EM288" s="240"/>
      <c r="EN288" s="240"/>
      <c r="EO288" s="240"/>
      <c r="EP288" s="240"/>
      <c r="EQ288" s="240"/>
      <c r="ER288" s="240"/>
      <c r="ET288" s="240"/>
      <c r="EU288" s="240"/>
      <c r="EV288" s="240"/>
      <c r="EW288" s="240"/>
      <c r="EX288" s="240"/>
      <c r="EY288" s="240"/>
      <c r="EZ288" s="240"/>
      <c r="FA288" s="240"/>
      <c r="FB288" s="240"/>
      <c r="FC288" s="240"/>
      <c r="FD288" s="240"/>
      <c r="FE288" s="240"/>
      <c r="FG288" s="240"/>
      <c r="FH288" s="240"/>
      <c r="FI288" s="240"/>
      <c r="FJ288" s="240"/>
      <c r="FK288" s="240"/>
      <c r="FL288" s="240"/>
      <c r="FM288" s="240"/>
      <c r="FN288" s="240"/>
      <c r="FO288" s="240"/>
      <c r="FP288" s="240"/>
      <c r="FQ288" s="240"/>
      <c r="FR288" s="240"/>
      <c r="FS288" s="240"/>
      <c r="FT288" s="240"/>
      <c r="FU288" s="240"/>
      <c r="FV288" s="240"/>
      <c r="FW288" s="240"/>
      <c r="FX288" s="240"/>
      <c r="FY288" s="240"/>
      <c r="FZ288" s="240"/>
    </row>
    <row r="289" spans="98:182" x14ac:dyDescent="0.3">
      <c r="CT289" s="241"/>
      <c r="CU289" s="242"/>
      <c r="CV289" s="242"/>
      <c r="CW289" s="242"/>
      <c r="CX289" s="242"/>
      <c r="CY289" s="242"/>
      <c r="CZ289" s="242"/>
      <c r="DA289" s="242"/>
      <c r="DB289" s="242"/>
      <c r="DC289" s="243"/>
      <c r="DD289" s="242"/>
      <c r="DE289" s="240"/>
      <c r="DG289" s="241"/>
      <c r="DH289" s="242"/>
      <c r="DI289" s="242"/>
      <c r="DJ289" s="242"/>
      <c r="DK289" s="242"/>
      <c r="DL289" s="242"/>
      <c r="DM289" s="242"/>
      <c r="DN289" s="242"/>
      <c r="DO289" s="242"/>
      <c r="DP289" s="243"/>
      <c r="DQ289" s="242"/>
      <c r="DR289" s="240"/>
      <c r="DT289" s="240"/>
      <c r="DU289" s="240"/>
      <c r="DV289" s="240"/>
      <c r="DW289" s="240"/>
      <c r="DX289" s="240"/>
      <c r="DY289" s="240"/>
      <c r="DZ289" s="240"/>
      <c r="EA289" s="240"/>
      <c r="EB289" s="240"/>
      <c r="EC289" s="240"/>
      <c r="ED289" s="240"/>
      <c r="EE289" s="240"/>
      <c r="EG289" s="240"/>
      <c r="EH289" s="240"/>
      <c r="EI289" s="240"/>
      <c r="EJ289" s="240"/>
      <c r="EK289" s="240"/>
      <c r="EL289" s="240"/>
      <c r="EM289" s="240"/>
      <c r="EN289" s="240"/>
      <c r="EO289" s="240"/>
      <c r="EP289" s="240"/>
      <c r="EQ289" s="240"/>
      <c r="ER289" s="240"/>
      <c r="ET289" s="240"/>
      <c r="EU289" s="240"/>
      <c r="EV289" s="240"/>
      <c r="EW289" s="240"/>
      <c r="EX289" s="240"/>
      <c r="EY289" s="240"/>
      <c r="EZ289" s="240"/>
      <c r="FA289" s="240"/>
      <c r="FB289" s="240"/>
      <c r="FC289" s="240"/>
      <c r="FD289" s="240"/>
      <c r="FE289" s="240"/>
      <c r="FG289" s="240"/>
      <c r="FH289" s="240"/>
      <c r="FI289" s="240"/>
      <c r="FJ289" s="240"/>
      <c r="FK289" s="240"/>
      <c r="FL289" s="240"/>
      <c r="FM289" s="240"/>
      <c r="FN289" s="240"/>
      <c r="FO289" s="240"/>
      <c r="FP289" s="240"/>
      <c r="FQ289" s="240"/>
      <c r="FR289" s="240"/>
      <c r="FS289" s="240"/>
      <c r="FT289" s="240"/>
      <c r="FU289" s="240"/>
      <c r="FV289" s="240"/>
      <c r="FW289" s="240"/>
      <c r="FX289" s="240"/>
      <c r="FY289" s="240"/>
      <c r="FZ289" s="240"/>
    </row>
    <row r="290" spans="98:182" x14ac:dyDescent="0.3">
      <c r="CT290" s="241"/>
      <c r="CU290" s="242"/>
      <c r="CV290" s="242"/>
      <c r="CW290" s="242"/>
      <c r="CX290" s="242"/>
      <c r="CY290" s="242"/>
      <c r="CZ290" s="242"/>
      <c r="DA290" s="242"/>
      <c r="DB290" s="242"/>
      <c r="DC290" s="243"/>
      <c r="DD290" s="242"/>
      <c r="DE290" s="240"/>
      <c r="DG290" s="241"/>
      <c r="DH290" s="242"/>
      <c r="DI290" s="242"/>
      <c r="DJ290" s="242"/>
      <c r="DK290" s="242"/>
      <c r="DL290" s="242"/>
      <c r="DM290" s="242"/>
      <c r="DN290" s="242"/>
      <c r="DO290" s="242"/>
      <c r="DP290" s="243"/>
      <c r="DQ290" s="242"/>
      <c r="DR290" s="240"/>
      <c r="DT290" s="240"/>
      <c r="DU290" s="240"/>
      <c r="DV290" s="240"/>
      <c r="DW290" s="240"/>
      <c r="DX290" s="240"/>
      <c r="DY290" s="240"/>
      <c r="DZ290" s="240"/>
      <c r="EA290" s="240"/>
      <c r="EB290" s="240"/>
      <c r="EC290" s="240"/>
      <c r="ED290" s="240"/>
      <c r="EE290" s="240"/>
      <c r="EG290" s="240"/>
      <c r="EH290" s="240"/>
      <c r="EI290" s="240"/>
      <c r="EJ290" s="240"/>
      <c r="EK290" s="240"/>
      <c r="EL290" s="240"/>
      <c r="EM290" s="240"/>
      <c r="EN290" s="240"/>
      <c r="EO290" s="240"/>
      <c r="EP290" s="240"/>
      <c r="EQ290" s="240"/>
      <c r="ER290" s="240"/>
      <c r="ET290" s="240"/>
      <c r="EU290" s="240"/>
      <c r="EV290" s="240"/>
      <c r="EW290" s="240"/>
      <c r="EX290" s="240"/>
      <c r="EY290" s="240"/>
      <c r="EZ290" s="240"/>
      <c r="FA290" s="240"/>
      <c r="FB290" s="240"/>
      <c r="FC290" s="240"/>
      <c r="FD290" s="240"/>
      <c r="FE290" s="240"/>
      <c r="FG290" s="240"/>
      <c r="FH290" s="240"/>
      <c r="FI290" s="240"/>
      <c r="FJ290" s="240"/>
      <c r="FK290" s="240"/>
      <c r="FL290" s="240"/>
      <c r="FM290" s="240"/>
      <c r="FN290" s="240"/>
      <c r="FO290" s="240"/>
      <c r="FP290" s="240"/>
      <c r="FQ290" s="240"/>
      <c r="FR290" s="240"/>
      <c r="FS290" s="240"/>
      <c r="FT290" s="240"/>
      <c r="FU290" s="240"/>
      <c r="FV290" s="240"/>
      <c r="FW290" s="240"/>
      <c r="FX290" s="240"/>
      <c r="FY290" s="240"/>
      <c r="FZ290" s="240"/>
    </row>
    <row r="291" spans="98:182" x14ac:dyDescent="0.3">
      <c r="CT291" s="241"/>
      <c r="CU291" s="242"/>
      <c r="CV291" s="242"/>
      <c r="CW291" s="242"/>
      <c r="CX291" s="242"/>
      <c r="CY291" s="242"/>
      <c r="CZ291" s="242"/>
      <c r="DA291" s="242"/>
      <c r="DB291" s="242"/>
      <c r="DC291" s="243"/>
      <c r="DD291" s="242"/>
      <c r="DE291" s="240"/>
      <c r="DG291" s="241"/>
      <c r="DH291" s="242"/>
      <c r="DI291" s="242"/>
      <c r="DJ291" s="242"/>
      <c r="DK291" s="242"/>
      <c r="DL291" s="242"/>
      <c r="DM291" s="242"/>
      <c r="DN291" s="242"/>
      <c r="DO291" s="242"/>
      <c r="DP291" s="243"/>
      <c r="DQ291" s="242"/>
      <c r="DR291" s="240"/>
      <c r="DT291" s="240"/>
      <c r="DU291" s="240"/>
      <c r="DV291" s="240"/>
      <c r="DW291" s="240"/>
      <c r="DX291" s="240"/>
      <c r="DY291" s="240"/>
      <c r="DZ291" s="240"/>
      <c r="EA291" s="240"/>
      <c r="EB291" s="240"/>
      <c r="EC291" s="240"/>
      <c r="ED291" s="240"/>
      <c r="EE291" s="240"/>
      <c r="EG291" s="240"/>
      <c r="EH291" s="240"/>
      <c r="EI291" s="240"/>
      <c r="EJ291" s="240"/>
      <c r="EK291" s="240"/>
      <c r="EL291" s="240"/>
      <c r="EM291" s="240"/>
      <c r="EN291" s="240"/>
      <c r="EO291" s="240"/>
      <c r="EP291" s="240"/>
      <c r="EQ291" s="240"/>
      <c r="ER291" s="240"/>
      <c r="ET291" s="240"/>
      <c r="EU291" s="240"/>
      <c r="EV291" s="240"/>
      <c r="EW291" s="240"/>
      <c r="EX291" s="240"/>
      <c r="EY291" s="240"/>
      <c r="EZ291" s="240"/>
      <c r="FA291" s="240"/>
      <c r="FB291" s="240"/>
      <c r="FC291" s="240"/>
      <c r="FD291" s="240"/>
      <c r="FE291" s="240"/>
      <c r="FG291" s="240"/>
      <c r="FH291" s="240"/>
      <c r="FI291" s="240"/>
      <c r="FJ291" s="240"/>
      <c r="FK291" s="240"/>
      <c r="FL291" s="240"/>
      <c r="FM291" s="240"/>
      <c r="FN291" s="240"/>
      <c r="FO291" s="240"/>
      <c r="FP291" s="240"/>
      <c r="FQ291" s="240"/>
      <c r="FR291" s="240"/>
      <c r="FS291" s="240"/>
      <c r="FT291" s="240"/>
      <c r="FU291" s="240"/>
      <c r="FV291" s="240"/>
      <c r="FW291" s="240"/>
      <c r="FX291" s="240"/>
      <c r="FY291" s="240"/>
      <c r="FZ291" s="240"/>
    </row>
    <row r="292" spans="98:182" x14ac:dyDescent="0.3">
      <c r="CT292" s="241"/>
      <c r="CU292" s="242"/>
      <c r="CV292" s="242"/>
      <c r="CW292" s="242"/>
      <c r="CX292" s="242"/>
      <c r="CY292" s="242"/>
      <c r="CZ292" s="242"/>
      <c r="DA292" s="242"/>
      <c r="DB292" s="242"/>
      <c r="DC292" s="243"/>
      <c r="DD292" s="242"/>
      <c r="DE292" s="240"/>
      <c r="DG292" s="241"/>
      <c r="DH292" s="242"/>
      <c r="DI292" s="242"/>
      <c r="DJ292" s="242"/>
      <c r="DK292" s="242"/>
      <c r="DL292" s="242"/>
      <c r="DM292" s="242"/>
      <c r="DN292" s="242"/>
      <c r="DO292" s="242"/>
      <c r="DP292" s="243"/>
      <c r="DQ292" s="242"/>
      <c r="DR292" s="240"/>
      <c r="DT292" s="240"/>
      <c r="DU292" s="240"/>
      <c r="DV292" s="240"/>
      <c r="DW292" s="240"/>
      <c r="DX292" s="240"/>
      <c r="DY292" s="240"/>
      <c r="DZ292" s="240"/>
      <c r="EA292" s="240"/>
      <c r="EB292" s="240"/>
      <c r="EC292" s="240"/>
      <c r="ED292" s="240"/>
      <c r="EE292" s="240"/>
      <c r="EG292" s="240"/>
      <c r="EH292" s="240"/>
      <c r="EI292" s="240"/>
      <c r="EJ292" s="240"/>
      <c r="EK292" s="240"/>
      <c r="EL292" s="240"/>
      <c r="EM292" s="240"/>
      <c r="EN292" s="240"/>
      <c r="EO292" s="240"/>
      <c r="EP292" s="240"/>
      <c r="EQ292" s="240"/>
      <c r="ER292" s="240"/>
      <c r="ET292" s="240"/>
      <c r="EU292" s="240"/>
      <c r="EV292" s="240"/>
      <c r="EW292" s="240"/>
      <c r="EX292" s="240"/>
      <c r="EY292" s="240"/>
      <c r="EZ292" s="240"/>
      <c r="FA292" s="240"/>
      <c r="FB292" s="240"/>
      <c r="FC292" s="240"/>
      <c r="FD292" s="240"/>
      <c r="FE292" s="240"/>
      <c r="FG292" s="240"/>
      <c r="FH292" s="240"/>
      <c r="FI292" s="240"/>
      <c r="FJ292" s="240"/>
      <c r="FK292" s="240"/>
      <c r="FL292" s="240"/>
      <c r="FM292" s="240"/>
      <c r="FN292" s="240"/>
      <c r="FO292" s="240"/>
      <c r="FP292" s="240"/>
      <c r="FQ292" s="240"/>
      <c r="FR292" s="240"/>
      <c r="FS292" s="240"/>
      <c r="FT292" s="240"/>
      <c r="FU292" s="240"/>
      <c r="FV292" s="240"/>
      <c r="FW292" s="240"/>
      <c r="FX292" s="240"/>
      <c r="FY292" s="240"/>
      <c r="FZ292" s="240"/>
    </row>
    <row r="293" spans="98:182" x14ac:dyDescent="0.3">
      <c r="CT293" s="241"/>
      <c r="CU293" s="242"/>
      <c r="CV293" s="242"/>
      <c r="CW293" s="242"/>
      <c r="CX293" s="242"/>
      <c r="CY293" s="242"/>
      <c r="CZ293" s="242"/>
      <c r="DA293" s="242"/>
      <c r="DB293" s="242"/>
      <c r="DC293" s="243"/>
      <c r="DD293" s="242"/>
      <c r="DE293" s="240"/>
      <c r="DG293" s="241"/>
      <c r="DH293" s="242"/>
      <c r="DI293" s="242"/>
      <c r="DJ293" s="242"/>
      <c r="DK293" s="242"/>
      <c r="DL293" s="242"/>
      <c r="DM293" s="242"/>
      <c r="DN293" s="242"/>
      <c r="DO293" s="242"/>
      <c r="DP293" s="243"/>
      <c r="DQ293" s="242"/>
      <c r="DR293" s="240"/>
      <c r="DT293" s="240"/>
      <c r="DU293" s="240"/>
      <c r="DV293" s="240"/>
      <c r="DW293" s="240"/>
      <c r="DX293" s="240"/>
      <c r="DY293" s="240"/>
      <c r="DZ293" s="240"/>
      <c r="EA293" s="240"/>
      <c r="EB293" s="240"/>
      <c r="EC293" s="240"/>
      <c r="ED293" s="240"/>
      <c r="EE293" s="240"/>
      <c r="EG293" s="240"/>
      <c r="EH293" s="240"/>
      <c r="EI293" s="240"/>
      <c r="EJ293" s="240"/>
      <c r="EK293" s="240"/>
      <c r="EL293" s="240"/>
      <c r="EM293" s="240"/>
      <c r="EN293" s="240"/>
      <c r="EO293" s="240"/>
      <c r="EP293" s="240"/>
      <c r="EQ293" s="240"/>
      <c r="ER293" s="240"/>
      <c r="ET293" s="240"/>
      <c r="EU293" s="240"/>
      <c r="EV293" s="240"/>
      <c r="EW293" s="240"/>
      <c r="EX293" s="240"/>
      <c r="EY293" s="240"/>
      <c r="EZ293" s="240"/>
      <c r="FA293" s="240"/>
      <c r="FB293" s="240"/>
      <c r="FC293" s="240"/>
      <c r="FD293" s="240"/>
      <c r="FE293" s="240"/>
      <c r="FG293" s="240"/>
      <c r="FH293" s="240"/>
      <c r="FI293" s="240"/>
      <c r="FJ293" s="240"/>
      <c r="FK293" s="240"/>
      <c r="FL293" s="240"/>
      <c r="FM293" s="240"/>
      <c r="FN293" s="240"/>
      <c r="FO293" s="240"/>
      <c r="FP293" s="240"/>
      <c r="FQ293" s="240"/>
      <c r="FR293" s="240"/>
      <c r="FS293" s="240"/>
      <c r="FT293" s="240"/>
      <c r="FU293" s="240"/>
      <c r="FV293" s="240"/>
      <c r="FW293" s="240"/>
      <c r="FX293" s="240"/>
      <c r="FY293" s="240"/>
      <c r="FZ293" s="240"/>
    </row>
    <row r="294" spans="98:182" x14ac:dyDescent="0.3">
      <c r="CT294" s="241"/>
      <c r="CU294" s="242"/>
      <c r="CV294" s="242"/>
      <c r="CW294" s="242"/>
      <c r="CX294" s="242"/>
      <c r="CY294" s="242"/>
      <c r="CZ294" s="242"/>
      <c r="DA294" s="242"/>
      <c r="DB294" s="242"/>
      <c r="DC294" s="243"/>
      <c r="DD294" s="242"/>
      <c r="DE294" s="240"/>
      <c r="DG294" s="241"/>
      <c r="DH294" s="242"/>
      <c r="DI294" s="242"/>
      <c r="DJ294" s="242"/>
      <c r="DK294" s="242"/>
      <c r="DL294" s="242"/>
      <c r="DM294" s="242"/>
      <c r="DN294" s="242"/>
      <c r="DO294" s="242"/>
      <c r="DP294" s="243"/>
      <c r="DQ294" s="242"/>
      <c r="DR294" s="240"/>
      <c r="DT294" s="240"/>
      <c r="DU294" s="240"/>
      <c r="DV294" s="240"/>
      <c r="DW294" s="240"/>
      <c r="DX294" s="240"/>
      <c r="DY294" s="240"/>
      <c r="DZ294" s="240"/>
      <c r="EA294" s="240"/>
      <c r="EB294" s="240"/>
      <c r="EC294" s="240"/>
      <c r="ED294" s="240"/>
      <c r="EE294" s="240"/>
      <c r="EG294" s="240"/>
      <c r="EH294" s="240"/>
      <c r="EI294" s="240"/>
      <c r="EJ294" s="240"/>
      <c r="EK294" s="240"/>
      <c r="EL294" s="240"/>
      <c r="EM294" s="240"/>
      <c r="EN294" s="240"/>
      <c r="EO294" s="240"/>
      <c r="EP294" s="240"/>
      <c r="EQ294" s="240"/>
      <c r="ER294" s="240"/>
      <c r="ET294" s="240"/>
      <c r="EU294" s="240"/>
      <c r="EV294" s="240"/>
      <c r="EW294" s="240"/>
      <c r="EX294" s="240"/>
      <c r="EY294" s="240"/>
      <c r="EZ294" s="240"/>
      <c r="FA294" s="240"/>
      <c r="FB294" s="240"/>
      <c r="FC294" s="240"/>
      <c r="FD294" s="240"/>
      <c r="FE294" s="240"/>
      <c r="FG294" s="240"/>
      <c r="FH294" s="240"/>
      <c r="FI294" s="240"/>
      <c r="FJ294" s="240"/>
      <c r="FK294" s="240"/>
      <c r="FL294" s="240"/>
      <c r="FM294" s="240"/>
      <c r="FN294" s="240"/>
      <c r="FO294" s="240"/>
      <c r="FP294" s="240"/>
      <c r="FQ294" s="240"/>
      <c r="FR294" s="240"/>
      <c r="FS294" s="240"/>
      <c r="FT294" s="240"/>
      <c r="FU294" s="240"/>
      <c r="FV294" s="240"/>
      <c r="FW294" s="240"/>
      <c r="FX294" s="240"/>
      <c r="FY294" s="240"/>
      <c r="FZ294" s="240"/>
    </row>
    <row r="295" spans="98:182" x14ac:dyDescent="0.3">
      <c r="CT295" s="241"/>
      <c r="CU295" s="242"/>
      <c r="CV295" s="242"/>
      <c r="CW295" s="242"/>
      <c r="CX295" s="242"/>
      <c r="CY295" s="242"/>
      <c r="CZ295" s="242"/>
      <c r="DA295" s="242"/>
      <c r="DB295" s="242"/>
      <c r="DC295" s="243"/>
      <c r="DD295" s="242"/>
      <c r="DE295" s="240"/>
      <c r="DG295" s="241"/>
      <c r="DH295" s="242"/>
      <c r="DI295" s="242"/>
      <c r="DJ295" s="242"/>
      <c r="DK295" s="242"/>
      <c r="DL295" s="242"/>
      <c r="DM295" s="242"/>
      <c r="DN295" s="242"/>
      <c r="DO295" s="242"/>
      <c r="DP295" s="243"/>
      <c r="DQ295" s="242"/>
      <c r="DR295" s="240"/>
      <c r="DT295" s="240"/>
      <c r="DU295" s="240"/>
      <c r="DV295" s="240"/>
      <c r="DW295" s="240"/>
      <c r="DX295" s="240"/>
      <c r="DY295" s="240"/>
      <c r="DZ295" s="240"/>
      <c r="EA295" s="240"/>
      <c r="EB295" s="240"/>
      <c r="EC295" s="240"/>
      <c r="ED295" s="240"/>
      <c r="EE295" s="240"/>
      <c r="EG295" s="240"/>
      <c r="EH295" s="240"/>
      <c r="EI295" s="240"/>
      <c r="EJ295" s="240"/>
      <c r="EK295" s="240"/>
      <c r="EL295" s="240"/>
      <c r="EM295" s="240"/>
      <c r="EN295" s="240"/>
      <c r="EO295" s="240"/>
      <c r="EP295" s="240"/>
      <c r="EQ295" s="240"/>
      <c r="ER295" s="240"/>
      <c r="ET295" s="240"/>
      <c r="EU295" s="240"/>
      <c r="EV295" s="240"/>
      <c r="EW295" s="240"/>
      <c r="EX295" s="240"/>
      <c r="EY295" s="240"/>
      <c r="EZ295" s="240"/>
      <c r="FA295" s="240"/>
      <c r="FB295" s="240"/>
      <c r="FC295" s="240"/>
      <c r="FD295" s="240"/>
      <c r="FE295" s="240"/>
      <c r="FG295" s="240"/>
      <c r="FH295" s="240"/>
      <c r="FI295" s="240"/>
      <c r="FJ295" s="240"/>
      <c r="FK295" s="240"/>
      <c r="FL295" s="240"/>
      <c r="FM295" s="240"/>
      <c r="FN295" s="240"/>
      <c r="FO295" s="240"/>
      <c r="FP295" s="240"/>
      <c r="FQ295" s="240"/>
      <c r="FR295" s="240"/>
      <c r="FS295" s="240"/>
      <c r="FT295" s="240"/>
      <c r="FU295" s="240"/>
      <c r="FV295" s="240"/>
      <c r="FW295" s="240"/>
      <c r="FX295" s="240"/>
      <c r="FY295" s="240"/>
      <c r="FZ295" s="240"/>
    </row>
    <row r="296" spans="98:182" x14ac:dyDescent="0.3">
      <c r="CT296" s="241"/>
      <c r="CU296" s="242"/>
      <c r="CV296" s="242"/>
      <c r="CW296" s="242"/>
      <c r="CX296" s="242"/>
      <c r="CY296" s="242"/>
      <c r="CZ296" s="242"/>
      <c r="DA296" s="242"/>
      <c r="DB296" s="242"/>
      <c r="DC296" s="243"/>
      <c r="DD296" s="242"/>
      <c r="DE296" s="240"/>
      <c r="DG296" s="241"/>
      <c r="DH296" s="242"/>
      <c r="DI296" s="242"/>
      <c r="DJ296" s="242"/>
      <c r="DK296" s="242"/>
      <c r="DL296" s="242"/>
      <c r="DM296" s="242"/>
      <c r="DN296" s="242"/>
      <c r="DO296" s="242"/>
      <c r="DP296" s="243"/>
      <c r="DQ296" s="242"/>
      <c r="DR296" s="240"/>
      <c r="DT296" s="240"/>
      <c r="DU296" s="240"/>
      <c r="DV296" s="240"/>
      <c r="DW296" s="240"/>
      <c r="DX296" s="240"/>
      <c r="DY296" s="240"/>
      <c r="DZ296" s="240"/>
      <c r="EA296" s="240"/>
      <c r="EB296" s="240"/>
      <c r="EC296" s="240"/>
      <c r="ED296" s="240"/>
      <c r="EE296" s="240"/>
      <c r="EG296" s="240"/>
      <c r="EH296" s="240"/>
      <c r="EI296" s="240"/>
      <c r="EJ296" s="240"/>
      <c r="EK296" s="240"/>
      <c r="EL296" s="240"/>
      <c r="EM296" s="240"/>
      <c r="EN296" s="240"/>
      <c r="EO296" s="240"/>
      <c r="EP296" s="240"/>
      <c r="EQ296" s="240"/>
      <c r="ER296" s="240"/>
      <c r="ET296" s="240"/>
      <c r="EU296" s="240"/>
      <c r="EV296" s="240"/>
      <c r="EW296" s="240"/>
      <c r="EX296" s="240"/>
      <c r="EY296" s="240"/>
      <c r="EZ296" s="240"/>
      <c r="FA296" s="240"/>
      <c r="FB296" s="240"/>
      <c r="FC296" s="240"/>
      <c r="FD296" s="240"/>
      <c r="FE296" s="240"/>
      <c r="FG296" s="240"/>
      <c r="FH296" s="240"/>
      <c r="FI296" s="240"/>
      <c r="FJ296" s="240"/>
      <c r="FK296" s="240"/>
      <c r="FL296" s="240"/>
      <c r="FM296" s="240"/>
      <c r="FN296" s="240"/>
      <c r="FO296" s="240"/>
      <c r="FP296" s="240"/>
      <c r="FQ296" s="240"/>
      <c r="FR296" s="240"/>
      <c r="FS296" s="240"/>
      <c r="FT296" s="240"/>
      <c r="FU296" s="240"/>
      <c r="FV296" s="240"/>
      <c r="FW296" s="240"/>
      <c r="FX296" s="240"/>
      <c r="FY296" s="240"/>
      <c r="FZ296" s="240"/>
    </row>
    <row r="297" spans="98:182" x14ac:dyDescent="0.3">
      <c r="CT297" s="241"/>
      <c r="CU297" s="242"/>
      <c r="CV297" s="242"/>
      <c r="CW297" s="242"/>
      <c r="CX297" s="242"/>
      <c r="CY297" s="242"/>
      <c r="CZ297" s="242"/>
      <c r="DA297" s="242"/>
      <c r="DB297" s="242"/>
      <c r="DC297" s="243"/>
      <c r="DD297" s="242"/>
      <c r="DE297" s="240"/>
      <c r="DG297" s="241"/>
      <c r="DH297" s="242"/>
      <c r="DI297" s="242"/>
      <c r="DJ297" s="242"/>
      <c r="DK297" s="242"/>
      <c r="DL297" s="242"/>
      <c r="DM297" s="242"/>
      <c r="DN297" s="242"/>
      <c r="DO297" s="242"/>
      <c r="DP297" s="243"/>
      <c r="DQ297" s="242"/>
      <c r="DR297" s="240"/>
      <c r="DT297" s="240"/>
      <c r="DU297" s="240"/>
      <c r="DV297" s="240"/>
      <c r="DW297" s="240"/>
      <c r="DX297" s="240"/>
      <c r="DY297" s="240"/>
      <c r="DZ297" s="240"/>
      <c r="EA297" s="240"/>
      <c r="EB297" s="240"/>
      <c r="EC297" s="240"/>
      <c r="ED297" s="240"/>
      <c r="EE297" s="240"/>
      <c r="EG297" s="240"/>
      <c r="EH297" s="240"/>
      <c r="EI297" s="240"/>
      <c r="EJ297" s="240"/>
      <c r="EK297" s="240"/>
      <c r="EL297" s="240"/>
      <c r="EM297" s="240"/>
      <c r="EN297" s="240"/>
      <c r="EO297" s="240"/>
      <c r="EP297" s="240"/>
      <c r="EQ297" s="240"/>
      <c r="ER297" s="240"/>
      <c r="ET297" s="240"/>
      <c r="EU297" s="240"/>
      <c r="EV297" s="240"/>
      <c r="EW297" s="240"/>
      <c r="EX297" s="240"/>
      <c r="EY297" s="240"/>
      <c r="EZ297" s="240"/>
      <c r="FA297" s="240"/>
      <c r="FB297" s="240"/>
      <c r="FC297" s="240"/>
      <c r="FD297" s="240"/>
      <c r="FE297" s="240"/>
      <c r="FG297" s="240"/>
      <c r="FH297" s="240"/>
      <c r="FI297" s="240"/>
      <c r="FJ297" s="240"/>
      <c r="FK297" s="240"/>
      <c r="FL297" s="240"/>
      <c r="FM297" s="240"/>
      <c r="FN297" s="240"/>
      <c r="FO297" s="240"/>
      <c r="FP297" s="240"/>
      <c r="FQ297" s="240"/>
      <c r="FR297" s="240"/>
      <c r="FS297" s="240"/>
      <c r="FT297" s="240"/>
      <c r="FU297" s="240"/>
      <c r="FV297" s="240"/>
      <c r="FW297" s="240"/>
      <c r="FX297" s="240"/>
      <c r="FY297" s="240"/>
      <c r="FZ297" s="240"/>
    </row>
    <row r="298" spans="98:182" x14ac:dyDescent="0.3">
      <c r="CT298" s="241"/>
      <c r="CU298" s="242"/>
      <c r="CV298" s="242"/>
      <c r="CW298" s="242"/>
      <c r="CX298" s="242"/>
      <c r="CY298" s="242"/>
      <c r="CZ298" s="242"/>
      <c r="DA298" s="242"/>
      <c r="DB298" s="242"/>
      <c r="DC298" s="243"/>
      <c r="DD298" s="242"/>
      <c r="DE298" s="240"/>
      <c r="DG298" s="241"/>
      <c r="DH298" s="242"/>
      <c r="DI298" s="242"/>
      <c r="DJ298" s="242"/>
      <c r="DK298" s="242"/>
      <c r="DL298" s="242"/>
      <c r="DM298" s="242"/>
      <c r="DN298" s="242"/>
      <c r="DO298" s="242"/>
      <c r="DP298" s="243"/>
      <c r="DQ298" s="242"/>
      <c r="DR298" s="240"/>
      <c r="DT298" s="240"/>
      <c r="DU298" s="240"/>
      <c r="DV298" s="240"/>
      <c r="DW298" s="240"/>
      <c r="DX298" s="240"/>
      <c r="DY298" s="240"/>
      <c r="DZ298" s="240"/>
      <c r="EA298" s="240"/>
      <c r="EB298" s="240"/>
      <c r="EC298" s="240"/>
      <c r="ED298" s="240"/>
      <c r="EE298" s="240"/>
      <c r="EG298" s="240"/>
      <c r="EH298" s="240"/>
      <c r="EI298" s="240"/>
      <c r="EJ298" s="240"/>
      <c r="EK298" s="240"/>
      <c r="EL298" s="240"/>
      <c r="EM298" s="240"/>
      <c r="EN298" s="240"/>
      <c r="EO298" s="240"/>
      <c r="EP298" s="240"/>
      <c r="EQ298" s="240"/>
      <c r="ER298" s="240"/>
      <c r="ET298" s="240"/>
      <c r="EU298" s="240"/>
      <c r="EV298" s="240"/>
      <c r="EW298" s="240"/>
      <c r="EX298" s="240"/>
      <c r="EY298" s="240"/>
      <c r="EZ298" s="240"/>
      <c r="FA298" s="240"/>
      <c r="FB298" s="240"/>
      <c r="FC298" s="240"/>
      <c r="FD298" s="240"/>
      <c r="FE298" s="240"/>
      <c r="FG298" s="240"/>
      <c r="FH298" s="240"/>
      <c r="FI298" s="240"/>
      <c r="FJ298" s="240"/>
      <c r="FK298" s="240"/>
      <c r="FL298" s="240"/>
      <c r="FM298" s="240"/>
      <c r="FN298" s="240"/>
      <c r="FO298" s="240"/>
      <c r="FP298" s="240"/>
      <c r="FQ298" s="240"/>
      <c r="FR298" s="240"/>
      <c r="FS298" s="240"/>
      <c r="FT298" s="240"/>
      <c r="FU298" s="240"/>
      <c r="FV298" s="240"/>
      <c r="FW298" s="240"/>
      <c r="FX298" s="240"/>
      <c r="FY298" s="240"/>
      <c r="FZ298" s="240"/>
    </row>
    <row r="299" spans="98:182" x14ac:dyDescent="0.3">
      <c r="CT299" s="241"/>
      <c r="CU299" s="242"/>
      <c r="CV299" s="242"/>
      <c r="CW299" s="242"/>
      <c r="CX299" s="242"/>
      <c r="CY299" s="242"/>
      <c r="CZ299" s="242"/>
      <c r="DA299" s="242"/>
      <c r="DB299" s="242"/>
      <c r="DC299" s="243"/>
      <c r="DD299" s="242"/>
      <c r="DE299" s="240"/>
      <c r="DG299" s="241"/>
      <c r="DH299" s="242"/>
      <c r="DI299" s="242"/>
      <c r="DJ299" s="242"/>
      <c r="DK299" s="242"/>
      <c r="DL299" s="242"/>
      <c r="DM299" s="242"/>
      <c r="DN299" s="242"/>
      <c r="DO299" s="242"/>
      <c r="DP299" s="243"/>
      <c r="DQ299" s="242"/>
      <c r="DR299" s="240"/>
      <c r="DT299" s="240"/>
      <c r="DU299" s="240"/>
      <c r="DV299" s="240"/>
      <c r="DW299" s="240"/>
      <c r="DX299" s="240"/>
      <c r="DY299" s="240"/>
      <c r="DZ299" s="240"/>
      <c r="EA299" s="240"/>
      <c r="EB299" s="240"/>
      <c r="EC299" s="240"/>
      <c r="ED299" s="240"/>
      <c r="EE299" s="240"/>
      <c r="EG299" s="240"/>
      <c r="EH299" s="240"/>
      <c r="EI299" s="240"/>
      <c r="EJ299" s="240"/>
      <c r="EK299" s="240"/>
      <c r="EL299" s="240"/>
      <c r="EM299" s="240"/>
      <c r="EN299" s="240"/>
      <c r="EO299" s="240"/>
      <c r="EP299" s="240"/>
      <c r="EQ299" s="240"/>
      <c r="ER299" s="240"/>
      <c r="ET299" s="240"/>
      <c r="EU299" s="240"/>
      <c r="EV299" s="240"/>
      <c r="EW299" s="240"/>
      <c r="EX299" s="240"/>
      <c r="EY299" s="240"/>
      <c r="EZ299" s="240"/>
      <c r="FA299" s="240"/>
      <c r="FB299" s="240"/>
      <c r="FC299" s="240"/>
      <c r="FD299" s="240"/>
      <c r="FE299" s="240"/>
      <c r="FG299" s="240"/>
      <c r="FH299" s="240"/>
      <c r="FI299" s="240"/>
      <c r="FJ299" s="240"/>
      <c r="FK299" s="240"/>
      <c r="FL299" s="240"/>
      <c r="FM299" s="240"/>
      <c r="FN299" s="240"/>
      <c r="FO299" s="240"/>
      <c r="FP299" s="240"/>
      <c r="FQ299" s="240"/>
      <c r="FR299" s="240"/>
      <c r="FS299" s="240"/>
      <c r="FT299" s="240"/>
      <c r="FU299" s="240"/>
      <c r="FV299" s="240"/>
      <c r="FW299" s="240"/>
      <c r="FX299" s="240"/>
      <c r="FY299" s="240"/>
      <c r="FZ299" s="240"/>
    </row>
    <row r="300" spans="98:182" x14ac:dyDescent="0.3">
      <c r="CT300" s="241"/>
      <c r="CU300" s="242"/>
      <c r="CV300" s="242"/>
      <c r="CW300" s="242"/>
      <c r="CX300" s="242"/>
      <c r="CY300" s="242"/>
      <c r="CZ300" s="242"/>
      <c r="DA300" s="242"/>
      <c r="DB300" s="242"/>
      <c r="DC300" s="243"/>
      <c r="DD300" s="242"/>
      <c r="DE300" s="240"/>
      <c r="DG300" s="241"/>
      <c r="DH300" s="242"/>
      <c r="DI300" s="242"/>
      <c r="DJ300" s="242"/>
      <c r="DK300" s="242"/>
      <c r="DL300" s="242"/>
      <c r="DM300" s="242"/>
      <c r="DN300" s="242"/>
      <c r="DO300" s="242"/>
      <c r="DP300" s="243"/>
      <c r="DQ300" s="242"/>
      <c r="DR300" s="240"/>
      <c r="DT300" s="240"/>
      <c r="DU300" s="240"/>
      <c r="DV300" s="240"/>
      <c r="DW300" s="240"/>
      <c r="DX300" s="240"/>
      <c r="DY300" s="240"/>
      <c r="DZ300" s="240"/>
      <c r="EA300" s="240"/>
      <c r="EB300" s="240"/>
      <c r="EC300" s="240"/>
      <c r="ED300" s="240"/>
      <c r="EE300" s="240"/>
      <c r="EG300" s="240"/>
      <c r="EH300" s="240"/>
      <c r="EI300" s="240"/>
      <c r="EJ300" s="240"/>
      <c r="EK300" s="240"/>
      <c r="EL300" s="240"/>
      <c r="EM300" s="240"/>
      <c r="EN300" s="240"/>
      <c r="EO300" s="240"/>
      <c r="EP300" s="240"/>
      <c r="EQ300" s="240"/>
      <c r="ER300" s="240"/>
      <c r="ET300" s="240"/>
      <c r="EU300" s="240"/>
      <c r="EV300" s="240"/>
      <c r="EW300" s="240"/>
      <c r="EX300" s="240"/>
      <c r="EY300" s="240"/>
      <c r="EZ300" s="240"/>
      <c r="FA300" s="240"/>
      <c r="FB300" s="240"/>
      <c r="FC300" s="240"/>
      <c r="FD300" s="240"/>
      <c r="FE300" s="240"/>
      <c r="FG300" s="240"/>
      <c r="FH300" s="240"/>
      <c r="FI300" s="240"/>
      <c r="FJ300" s="240"/>
      <c r="FK300" s="240"/>
      <c r="FL300" s="240"/>
      <c r="FM300" s="240"/>
      <c r="FN300" s="240"/>
      <c r="FO300" s="240"/>
      <c r="FP300" s="240"/>
      <c r="FQ300" s="240"/>
      <c r="FR300" s="240"/>
      <c r="FS300" s="240"/>
      <c r="FT300" s="240"/>
      <c r="FU300" s="240"/>
      <c r="FV300" s="240"/>
      <c r="FW300" s="240"/>
      <c r="FX300" s="240"/>
      <c r="FY300" s="240"/>
      <c r="FZ300" s="240"/>
    </row>
    <row r="301" spans="98:182" x14ac:dyDescent="0.3">
      <c r="CT301" s="241"/>
      <c r="CU301" s="242"/>
      <c r="CV301" s="242"/>
      <c r="CW301" s="242"/>
      <c r="CX301" s="242"/>
      <c r="CY301" s="242"/>
      <c r="CZ301" s="242"/>
      <c r="DA301" s="242"/>
      <c r="DB301" s="242"/>
      <c r="DC301" s="243"/>
      <c r="DD301" s="242"/>
      <c r="DE301" s="240"/>
      <c r="DG301" s="241"/>
      <c r="DH301" s="242"/>
      <c r="DI301" s="242"/>
      <c r="DJ301" s="242"/>
      <c r="DK301" s="242"/>
      <c r="DL301" s="242"/>
      <c r="DM301" s="242"/>
      <c r="DN301" s="242"/>
      <c r="DO301" s="242"/>
      <c r="DP301" s="243"/>
      <c r="DQ301" s="242"/>
      <c r="DR301" s="240"/>
      <c r="DT301" s="240"/>
      <c r="DU301" s="240"/>
      <c r="DV301" s="240"/>
      <c r="DW301" s="240"/>
      <c r="DX301" s="240"/>
      <c r="DY301" s="240"/>
      <c r="DZ301" s="240"/>
      <c r="EA301" s="240"/>
      <c r="EB301" s="240"/>
      <c r="EC301" s="240"/>
      <c r="ED301" s="240"/>
      <c r="EE301" s="240"/>
      <c r="EG301" s="240"/>
      <c r="EH301" s="240"/>
      <c r="EI301" s="240"/>
      <c r="EJ301" s="240"/>
      <c r="EK301" s="240"/>
      <c r="EL301" s="240"/>
      <c r="EM301" s="240"/>
      <c r="EN301" s="240"/>
      <c r="EO301" s="240"/>
      <c r="EP301" s="240"/>
      <c r="EQ301" s="240"/>
      <c r="ER301" s="240"/>
      <c r="ET301" s="240"/>
      <c r="EU301" s="240"/>
      <c r="EV301" s="240"/>
      <c r="EW301" s="240"/>
      <c r="EX301" s="240"/>
      <c r="EY301" s="240"/>
      <c r="EZ301" s="240"/>
      <c r="FA301" s="240"/>
      <c r="FB301" s="240"/>
      <c r="FC301" s="240"/>
      <c r="FD301" s="240"/>
      <c r="FE301" s="240"/>
      <c r="FG301" s="240"/>
      <c r="FH301" s="240"/>
      <c r="FI301" s="240"/>
      <c r="FJ301" s="240"/>
      <c r="FK301" s="240"/>
      <c r="FL301" s="240"/>
      <c r="FM301" s="240"/>
      <c r="FN301" s="240"/>
      <c r="FO301" s="240"/>
      <c r="FP301" s="240"/>
      <c r="FQ301" s="240"/>
      <c r="FR301" s="240"/>
      <c r="FS301" s="240"/>
      <c r="FT301" s="240"/>
      <c r="FU301" s="240"/>
      <c r="FV301" s="240"/>
      <c r="FW301" s="240"/>
      <c r="FX301" s="240"/>
      <c r="FY301" s="240"/>
      <c r="FZ301" s="240"/>
    </row>
    <row r="302" spans="98:182" x14ac:dyDescent="0.3">
      <c r="CT302" s="241"/>
      <c r="CU302" s="242"/>
      <c r="CV302" s="242"/>
      <c r="CW302" s="242"/>
      <c r="CX302" s="242"/>
      <c r="CY302" s="242"/>
      <c r="CZ302" s="242"/>
      <c r="DA302" s="242"/>
      <c r="DB302" s="242"/>
      <c r="DC302" s="243"/>
      <c r="DD302" s="242"/>
      <c r="DE302" s="240"/>
      <c r="DG302" s="241"/>
      <c r="DH302" s="242"/>
      <c r="DI302" s="242"/>
      <c r="DJ302" s="242"/>
      <c r="DK302" s="242"/>
      <c r="DL302" s="242"/>
      <c r="DM302" s="242"/>
      <c r="DN302" s="242"/>
      <c r="DO302" s="242"/>
      <c r="DP302" s="243"/>
      <c r="DQ302" s="242"/>
      <c r="DR302" s="240"/>
      <c r="DT302" s="240"/>
      <c r="DU302" s="240"/>
      <c r="DV302" s="240"/>
      <c r="DW302" s="240"/>
      <c r="DX302" s="240"/>
      <c r="DY302" s="240"/>
      <c r="DZ302" s="240"/>
      <c r="EA302" s="240"/>
      <c r="EB302" s="240"/>
      <c r="EC302" s="240"/>
      <c r="ED302" s="240"/>
      <c r="EE302" s="240"/>
      <c r="EG302" s="240"/>
      <c r="EH302" s="240"/>
      <c r="EI302" s="240"/>
      <c r="EJ302" s="240"/>
      <c r="EK302" s="240"/>
      <c r="EL302" s="240"/>
      <c r="EM302" s="240"/>
      <c r="EN302" s="240"/>
      <c r="EO302" s="240"/>
      <c r="EP302" s="240"/>
      <c r="EQ302" s="240"/>
      <c r="ER302" s="240"/>
      <c r="ET302" s="240"/>
      <c r="EU302" s="240"/>
      <c r="EV302" s="240"/>
      <c r="EW302" s="240"/>
      <c r="EX302" s="240"/>
      <c r="EY302" s="240"/>
      <c r="EZ302" s="240"/>
      <c r="FA302" s="240"/>
      <c r="FB302" s="240"/>
      <c r="FC302" s="240"/>
      <c r="FD302" s="240"/>
      <c r="FE302" s="240"/>
      <c r="FG302" s="240"/>
      <c r="FH302" s="240"/>
      <c r="FI302" s="240"/>
      <c r="FJ302" s="240"/>
      <c r="FK302" s="240"/>
      <c r="FL302" s="240"/>
      <c r="FM302" s="240"/>
      <c r="FN302" s="240"/>
      <c r="FO302" s="240"/>
      <c r="FP302" s="240"/>
      <c r="FQ302" s="240"/>
      <c r="FR302" s="240"/>
      <c r="FS302" s="240"/>
      <c r="FT302" s="240"/>
      <c r="FU302" s="240"/>
      <c r="FV302" s="240"/>
      <c r="FW302" s="240"/>
      <c r="FX302" s="240"/>
      <c r="FY302" s="240"/>
      <c r="FZ302" s="240"/>
    </row>
    <row r="303" spans="98:182" x14ac:dyDescent="0.3">
      <c r="CT303" s="241"/>
      <c r="CU303" s="242"/>
      <c r="CV303" s="242"/>
      <c r="CW303" s="242"/>
      <c r="CX303" s="242"/>
      <c r="CY303" s="242"/>
      <c r="CZ303" s="242"/>
      <c r="DA303" s="242"/>
      <c r="DB303" s="242"/>
      <c r="DC303" s="243"/>
      <c r="DD303" s="242"/>
      <c r="DE303" s="240"/>
      <c r="DG303" s="241"/>
      <c r="DH303" s="242"/>
      <c r="DI303" s="242"/>
      <c r="DJ303" s="242"/>
      <c r="DK303" s="242"/>
      <c r="DL303" s="242"/>
      <c r="DM303" s="242"/>
      <c r="DN303" s="242"/>
      <c r="DO303" s="242"/>
      <c r="DP303" s="243"/>
      <c r="DQ303" s="242"/>
      <c r="DR303" s="240"/>
      <c r="DT303" s="240"/>
      <c r="DU303" s="240"/>
      <c r="DV303" s="240"/>
      <c r="DW303" s="240"/>
      <c r="DX303" s="240"/>
      <c r="DY303" s="240"/>
      <c r="DZ303" s="240"/>
      <c r="EA303" s="240"/>
      <c r="EB303" s="240"/>
      <c r="EC303" s="240"/>
      <c r="ED303" s="240"/>
      <c r="EE303" s="240"/>
      <c r="EG303" s="240"/>
      <c r="EH303" s="240"/>
      <c r="EI303" s="240"/>
      <c r="EJ303" s="240"/>
      <c r="EK303" s="240"/>
      <c r="EL303" s="240"/>
      <c r="EM303" s="240"/>
      <c r="EN303" s="240"/>
      <c r="EO303" s="240"/>
      <c r="EP303" s="240"/>
      <c r="EQ303" s="240"/>
      <c r="ER303" s="240"/>
      <c r="ET303" s="240"/>
      <c r="EU303" s="240"/>
      <c r="EV303" s="240"/>
      <c r="EW303" s="240"/>
      <c r="EX303" s="240"/>
      <c r="EY303" s="240"/>
      <c r="EZ303" s="240"/>
      <c r="FA303" s="240"/>
      <c r="FB303" s="240"/>
      <c r="FC303" s="240"/>
      <c r="FD303" s="240"/>
      <c r="FE303" s="240"/>
      <c r="FG303" s="240"/>
      <c r="FH303" s="240"/>
      <c r="FI303" s="240"/>
      <c r="FJ303" s="240"/>
      <c r="FK303" s="240"/>
      <c r="FL303" s="240"/>
      <c r="FM303" s="240"/>
      <c r="FN303" s="240"/>
      <c r="FO303" s="240"/>
      <c r="FP303" s="240"/>
      <c r="FQ303" s="240"/>
      <c r="FR303" s="240"/>
      <c r="FS303" s="240"/>
      <c r="FT303" s="240"/>
      <c r="FU303" s="240"/>
      <c r="FV303" s="240"/>
      <c r="FW303" s="240"/>
      <c r="FX303" s="240"/>
      <c r="FY303" s="240"/>
      <c r="FZ303" s="240"/>
    </row>
    <row r="304" spans="98:182" x14ac:dyDescent="0.3">
      <c r="CT304" s="241"/>
      <c r="CU304" s="242"/>
      <c r="CV304" s="242"/>
      <c r="CW304" s="242"/>
      <c r="CX304" s="242"/>
      <c r="CY304" s="242"/>
      <c r="CZ304" s="242"/>
      <c r="DA304" s="242"/>
      <c r="DB304" s="242"/>
      <c r="DC304" s="243"/>
      <c r="DD304" s="242"/>
      <c r="DE304" s="240"/>
      <c r="DG304" s="241"/>
      <c r="DH304" s="242"/>
      <c r="DI304" s="242"/>
      <c r="DJ304" s="242"/>
      <c r="DK304" s="242"/>
      <c r="DL304" s="242"/>
      <c r="DM304" s="242"/>
      <c r="DN304" s="242"/>
      <c r="DO304" s="242"/>
      <c r="DP304" s="243"/>
      <c r="DQ304" s="242"/>
      <c r="DR304" s="240"/>
      <c r="DT304" s="240"/>
      <c r="DU304" s="240"/>
      <c r="DV304" s="240"/>
      <c r="DW304" s="240"/>
      <c r="DX304" s="240"/>
      <c r="DY304" s="240"/>
      <c r="DZ304" s="240"/>
      <c r="EA304" s="240"/>
      <c r="EB304" s="240"/>
      <c r="EC304" s="240"/>
      <c r="ED304" s="240"/>
      <c r="EE304" s="240"/>
      <c r="EG304" s="240"/>
      <c r="EH304" s="240"/>
      <c r="EI304" s="240"/>
      <c r="EJ304" s="240"/>
      <c r="EK304" s="240"/>
      <c r="EL304" s="240"/>
      <c r="EM304" s="240"/>
      <c r="EN304" s="240"/>
      <c r="EO304" s="240"/>
      <c r="EP304" s="240"/>
      <c r="EQ304" s="240"/>
      <c r="ER304" s="240"/>
      <c r="ET304" s="240"/>
      <c r="EU304" s="240"/>
      <c r="EV304" s="240"/>
      <c r="EW304" s="240"/>
      <c r="EX304" s="240"/>
      <c r="EY304" s="240"/>
      <c r="EZ304" s="240"/>
      <c r="FA304" s="240"/>
      <c r="FB304" s="240"/>
      <c r="FC304" s="240"/>
      <c r="FD304" s="240"/>
      <c r="FE304" s="240"/>
      <c r="FG304" s="240"/>
      <c r="FH304" s="240"/>
      <c r="FI304" s="240"/>
      <c r="FJ304" s="240"/>
      <c r="FK304" s="240"/>
      <c r="FL304" s="240"/>
      <c r="FM304" s="240"/>
      <c r="FN304" s="240"/>
      <c r="FO304" s="240"/>
      <c r="FP304" s="240"/>
      <c r="FQ304" s="240"/>
      <c r="FR304" s="240"/>
      <c r="FS304" s="240"/>
      <c r="FT304" s="240"/>
      <c r="FU304" s="240"/>
      <c r="FV304" s="240"/>
      <c r="FW304" s="240"/>
      <c r="FX304" s="240"/>
      <c r="FY304" s="240"/>
      <c r="FZ304" s="240"/>
    </row>
    <row r="305" spans="98:182" x14ac:dyDescent="0.3">
      <c r="CT305" s="241"/>
      <c r="CU305" s="242"/>
      <c r="CV305" s="242"/>
      <c r="CW305" s="242"/>
      <c r="CX305" s="242"/>
      <c r="CY305" s="242"/>
      <c r="CZ305" s="242"/>
      <c r="DA305" s="242"/>
      <c r="DB305" s="242"/>
      <c r="DC305" s="243"/>
      <c r="DD305" s="242"/>
      <c r="DE305" s="240"/>
      <c r="DG305" s="241"/>
      <c r="DH305" s="242"/>
      <c r="DI305" s="242"/>
      <c r="DJ305" s="242"/>
      <c r="DK305" s="242"/>
      <c r="DL305" s="242"/>
      <c r="DM305" s="242"/>
      <c r="DN305" s="242"/>
      <c r="DO305" s="242"/>
      <c r="DP305" s="243"/>
      <c r="DQ305" s="242"/>
      <c r="DR305" s="240"/>
      <c r="DT305" s="240"/>
      <c r="DU305" s="240"/>
      <c r="DV305" s="240"/>
      <c r="DW305" s="240"/>
      <c r="DX305" s="240"/>
      <c r="DY305" s="240"/>
      <c r="DZ305" s="240"/>
      <c r="EA305" s="240"/>
      <c r="EB305" s="240"/>
      <c r="EC305" s="240"/>
      <c r="ED305" s="240"/>
      <c r="EE305" s="240"/>
      <c r="EG305" s="240"/>
      <c r="EH305" s="240"/>
      <c r="EI305" s="240"/>
      <c r="EJ305" s="240"/>
      <c r="EK305" s="240"/>
      <c r="EL305" s="240"/>
      <c r="EM305" s="240"/>
      <c r="EN305" s="240"/>
      <c r="EO305" s="240"/>
      <c r="EP305" s="240"/>
      <c r="EQ305" s="240"/>
      <c r="ER305" s="240"/>
      <c r="ET305" s="240"/>
      <c r="EU305" s="240"/>
      <c r="EV305" s="240"/>
      <c r="EW305" s="240"/>
      <c r="EX305" s="240"/>
      <c r="EY305" s="240"/>
      <c r="EZ305" s="240"/>
      <c r="FA305" s="240"/>
      <c r="FB305" s="240"/>
      <c r="FC305" s="240"/>
      <c r="FD305" s="240"/>
      <c r="FE305" s="240"/>
      <c r="FG305" s="240"/>
      <c r="FH305" s="240"/>
      <c r="FI305" s="240"/>
      <c r="FJ305" s="240"/>
      <c r="FK305" s="240"/>
      <c r="FL305" s="240"/>
      <c r="FM305" s="240"/>
      <c r="FN305" s="240"/>
      <c r="FO305" s="240"/>
      <c r="FP305" s="240"/>
      <c r="FQ305" s="240"/>
      <c r="FR305" s="240"/>
      <c r="FS305" s="240"/>
      <c r="FT305" s="240"/>
      <c r="FU305" s="240"/>
      <c r="FV305" s="240"/>
      <c r="FW305" s="240"/>
      <c r="FX305" s="240"/>
      <c r="FY305" s="240"/>
      <c r="FZ305" s="240"/>
    </row>
    <row r="306" spans="98:182" x14ac:dyDescent="0.3">
      <c r="CT306" s="241"/>
      <c r="CU306" s="242"/>
      <c r="CV306" s="242"/>
      <c r="CW306" s="242"/>
      <c r="CX306" s="242"/>
      <c r="CY306" s="242"/>
      <c r="CZ306" s="242"/>
      <c r="DA306" s="242"/>
      <c r="DB306" s="242"/>
      <c r="DC306" s="243"/>
      <c r="DD306" s="242"/>
      <c r="DE306" s="240"/>
      <c r="DG306" s="241"/>
      <c r="DH306" s="242"/>
      <c r="DI306" s="242"/>
      <c r="DJ306" s="242"/>
      <c r="DK306" s="242"/>
      <c r="DL306" s="242"/>
      <c r="DM306" s="242"/>
      <c r="DN306" s="242"/>
      <c r="DO306" s="242"/>
      <c r="DP306" s="243"/>
      <c r="DQ306" s="242"/>
      <c r="DR306" s="240"/>
      <c r="DT306" s="240"/>
      <c r="DU306" s="240"/>
      <c r="DV306" s="240"/>
      <c r="DW306" s="240"/>
      <c r="DX306" s="240"/>
      <c r="DY306" s="240"/>
      <c r="DZ306" s="240"/>
      <c r="EA306" s="240"/>
      <c r="EB306" s="240"/>
      <c r="EC306" s="240"/>
      <c r="ED306" s="240"/>
      <c r="EE306" s="240"/>
      <c r="EG306" s="240"/>
      <c r="EH306" s="240"/>
      <c r="EI306" s="240"/>
      <c r="EJ306" s="240"/>
      <c r="EK306" s="240"/>
      <c r="EL306" s="240"/>
      <c r="EM306" s="240"/>
      <c r="EN306" s="240"/>
      <c r="EO306" s="240"/>
      <c r="EP306" s="240"/>
      <c r="EQ306" s="240"/>
      <c r="ER306" s="240"/>
      <c r="ET306" s="240"/>
      <c r="EU306" s="240"/>
      <c r="EV306" s="240"/>
      <c r="EW306" s="240"/>
      <c r="EX306" s="240"/>
      <c r="EY306" s="240"/>
      <c r="EZ306" s="240"/>
      <c r="FA306" s="240"/>
      <c r="FB306" s="240"/>
      <c r="FC306" s="240"/>
      <c r="FD306" s="240"/>
      <c r="FE306" s="240"/>
      <c r="FG306" s="240"/>
      <c r="FH306" s="240"/>
      <c r="FI306" s="240"/>
      <c r="FJ306" s="240"/>
      <c r="FK306" s="240"/>
      <c r="FL306" s="240"/>
      <c r="FM306" s="240"/>
      <c r="FN306" s="240"/>
      <c r="FO306" s="240"/>
      <c r="FP306" s="240"/>
      <c r="FQ306" s="240"/>
      <c r="FR306" s="240"/>
      <c r="FS306" s="240"/>
      <c r="FT306" s="240"/>
      <c r="FU306" s="240"/>
      <c r="FV306" s="240"/>
      <c r="FW306" s="240"/>
      <c r="FX306" s="240"/>
      <c r="FY306" s="240"/>
      <c r="FZ306" s="240"/>
    </row>
    <row r="307" spans="98:182" x14ac:dyDescent="0.3">
      <c r="CT307" s="241"/>
      <c r="CU307" s="242"/>
      <c r="CV307" s="242"/>
      <c r="CW307" s="242"/>
      <c r="CX307" s="242"/>
      <c r="CY307" s="242"/>
      <c r="CZ307" s="242"/>
      <c r="DA307" s="242"/>
      <c r="DB307" s="242"/>
      <c r="DC307" s="243"/>
      <c r="DD307" s="242"/>
      <c r="DE307" s="240"/>
      <c r="DG307" s="241"/>
      <c r="DH307" s="242"/>
      <c r="DI307" s="242"/>
      <c r="DJ307" s="242"/>
      <c r="DK307" s="242"/>
      <c r="DL307" s="242"/>
      <c r="DM307" s="242"/>
      <c r="DN307" s="242"/>
      <c r="DO307" s="242"/>
      <c r="DP307" s="243"/>
      <c r="DQ307" s="242"/>
      <c r="DR307" s="240"/>
      <c r="DT307" s="240"/>
      <c r="DU307" s="240"/>
      <c r="DV307" s="240"/>
      <c r="DW307" s="240"/>
      <c r="DX307" s="240"/>
      <c r="DY307" s="240"/>
      <c r="DZ307" s="240"/>
      <c r="EA307" s="240"/>
      <c r="EB307" s="240"/>
      <c r="EC307" s="240"/>
      <c r="ED307" s="240"/>
      <c r="EE307" s="240"/>
      <c r="EG307" s="240"/>
      <c r="EH307" s="240"/>
      <c r="EI307" s="240"/>
      <c r="EJ307" s="240"/>
      <c r="EK307" s="240"/>
      <c r="EL307" s="240"/>
      <c r="EM307" s="240"/>
      <c r="EN307" s="240"/>
      <c r="EO307" s="240"/>
      <c r="EP307" s="240"/>
      <c r="EQ307" s="240"/>
      <c r="ER307" s="240"/>
      <c r="ET307" s="240"/>
      <c r="EU307" s="240"/>
      <c r="EV307" s="240"/>
      <c r="EW307" s="240"/>
      <c r="EX307" s="240"/>
      <c r="EY307" s="240"/>
      <c r="EZ307" s="240"/>
      <c r="FA307" s="240"/>
      <c r="FB307" s="240"/>
      <c r="FC307" s="240"/>
      <c r="FD307" s="240"/>
      <c r="FE307" s="240"/>
      <c r="FG307" s="240"/>
      <c r="FH307" s="240"/>
      <c r="FI307" s="240"/>
      <c r="FJ307" s="240"/>
      <c r="FK307" s="240"/>
      <c r="FL307" s="240"/>
      <c r="FM307" s="240"/>
      <c r="FN307" s="240"/>
      <c r="FO307" s="240"/>
      <c r="FP307" s="240"/>
      <c r="FQ307" s="240"/>
      <c r="FR307" s="240"/>
      <c r="FS307" s="240"/>
      <c r="FT307" s="240"/>
      <c r="FU307" s="240"/>
      <c r="FV307" s="240"/>
      <c r="FW307" s="240"/>
      <c r="FX307" s="240"/>
      <c r="FY307" s="240"/>
      <c r="FZ307" s="240"/>
    </row>
    <row r="308" spans="98:182" x14ac:dyDescent="0.3">
      <c r="CT308" s="241"/>
      <c r="CU308" s="242"/>
      <c r="CV308" s="242"/>
      <c r="CW308" s="242"/>
      <c r="CX308" s="242"/>
      <c r="CY308" s="242"/>
      <c r="CZ308" s="242"/>
      <c r="DA308" s="242"/>
      <c r="DB308" s="242"/>
      <c r="DC308" s="243"/>
      <c r="DD308" s="242"/>
      <c r="DE308" s="240"/>
      <c r="DG308" s="241"/>
      <c r="DH308" s="242"/>
      <c r="DI308" s="242"/>
      <c r="DJ308" s="242"/>
      <c r="DK308" s="242"/>
      <c r="DL308" s="242"/>
      <c r="DM308" s="242"/>
      <c r="DN308" s="242"/>
      <c r="DO308" s="242"/>
      <c r="DP308" s="243"/>
      <c r="DQ308" s="242"/>
      <c r="DR308" s="240"/>
      <c r="DT308" s="240"/>
      <c r="DU308" s="240"/>
      <c r="DV308" s="240"/>
      <c r="DW308" s="240"/>
      <c r="DX308" s="240"/>
      <c r="DY308" s="240"/>
      <c r="DZ308" s="240"/>
      <c r="EA308" s="240"/>
      <c r="EB308" s="240"/>
      <c r="EC308" s="240"/>
      <c r="ED308" s="240"/>
      <c r="EE308" s="240"/>
      <c r="EG308" s="240"/>
      <c r="EH308" s="240"/>
      <c r="EI308" s="240"/>
      <c r="EJ308" s="240"/>
      <c r="EK308" s="240"/>
      <c r="EL308" s="240"/>
      <c r="EM308" s="240"/>
      <c r="EN308" s="240"/>
      <c r="EO308" s="240"/>
      <c r="EP308" s="240"/>
      <c r="EQ308" s="240"/>
      <c r="ER308" s="240"/>
      <c r="ET308" s="240"/>
      <c r="EU308" s="240"/>
      <c r="EV308" s="240"/>
      <c r="EW308" s="240"/>
      <c r="EX308" s="240"/>
      <c r="EY308" s="240"/>
      <c r="EZ308" s="240"/>
      <c r="FA308" s="240"/>
      <c r="FB308" s="240"/>
      <c r="FC308" s="240"/>
      <c r="FD308" s="240"/>
      <c r="FE308" s="240"/>
      <c r="FG308" s="240"/>
      <c r="FH308" s="240"/>
      <c r="FI308" s="240"/>
      <c r="FJ308" s="240"/>
      <c r="FK308" s="240"/>
      <c r="FL308" s="240"/>
      <c r="FM308" s="240"/>
      <c r="FN308" s="240"/>
      <c r="FO308" s="240"/>
      <c r="FP308" s="240"/>
      <c r="FQ308" s="240"/>
      <c r="FR308" s="240"/>
      <c r="FS308" s="240"/>
      <c r="FT308" s="240"/>
      <c r="FU308" s="240"/>
      <c r="FV308" s="240"/>
      <c r="FW308" s="240"/>
      <c r="FX308" s="240"/>
      <c r="FY308" s="240"/>
      <c r="FZ308" s="240"/>
    </row>
    <row r="309" spans="98:182" x14ac:dyDescent="0.3">
      <c r="CT309" s="241"/>
      <c r="CU309" s="242"/>
      <c r="CV309" s="242"/>
      <c r="CW309" s="242"/>
      <c r="CX309" s="242"/>
      <c r="CY309" s="242"/>
      <c r="CZ309" s="242"/>
      <c r="DA309" s="242"/>
      <c r="DB309" s="242"/>
      <c r="DC309" s="243"/>
      <c r="DD309" s="242"/>
      <c r="DE309" s="240"/>
      <c r="DG309" s="241"/>
      <c r="DH309" s="242"/>
      <c r="DI309" s="242"/>
      <c r="DJ309" s="242"/>
      <c r="DK309" s="242"/>
      <c r="DL309" s="242"/>
      <c r="DM309" s="242"/>
      <c r="DN309" s="242"/>
      <c r="DO309" s="242"/>
      <c r="DP309" s="243"/>
      <c r="DQ309" s="242"/>
      <c r="DR309" s="240"/>
      <c r="DT309" s="240"/>
      <c r="DU309" s="240"/>
      <c r="DV309" s="240"/>
      <c r="DW309" s="240"/>
      <c r="DX309" s="240"/>
      <c r="DY309" s="240"/>
      <c r="DZ309" s="240"/>
      <c r="EA309" s="240"/>
      <c r="EB309" s="240"/>
      <c r="EC309" s="240"/>
      <c r="ED309" s="240"/>
      <c r="EE309" s="240"/>
      <c r="EG309" s="240"/>
      <c r="EH309" s="240"/>
      <c r="EI309" s="240"/>
      <c r="EJ309" s="240"/>
      <c r="EK309" s="240"/>
      <c r="EL309" s="240"/>
      <c r="EM309" s="240"/>
      <c r="EN309" s="240"/>
      <c r="EO309" s="240"/>
      <c r="EP309" s="240"/>
      <c r="EQ309" s="240"/>
      <c r="ER309" s="240"/>
      <c r="ET309" s="240"/>
      <c r="EU309" s="240"/>
      <c r="EV309" s="240"/>
      <c r="EW309" s="240"/>
      <c r="EX309" s="240"/>
      <c r="EY309" s="240"/>
      <c r="EZ309" s="240"/>
      <c r="FA309" s="240"/>
      <c r="FB309" s="240"/>
      <c r="FC309" s="240"/>
      <c r="FD309" s="240"/>
      <c r="FE309" s="240"/>
      <c r="FG309" s="240"/>
      <c r="FH309" s="240"/>
      <c r="FI309" s="240"/>
      <c r="FJ309" s="240"/>
      <c r="FK309" s="240"/>
      <c r="FL309" s="240"/>
      <c r="FM309" s="240"/>
      <c r="FN309" s="240"/>
      <c r="FO309" s="240"/>
      <c r="FP309" s="240"/>
      <c r="FQ309" s="240"/>
      <c r="FR309" s="240"/>
      <c r="FS309" s="240"/>
      <c r="FT309" s="240"/>
      <c r="FU309" s="240"/>
      <c r="FV309" s="240"/>
      <c r="FW309" s="240"/>
      <c r="FX309" s="240"/>
      <c r="FY309" s="240"/>
      <c r="FZ309" s="240"/>
    </row>
    <row r="310" spans="98:182" x14ac:dyDescent="0.3">
      <c r="CT310" s="241"/>
      <c r="CU310" s="242"/>
      <c r="CV310" s="242"/>
      <c r="CW310" s="242"/>
      <c r="CX310" s="242"/>
      <c r="CY310" s="242"/>
      <c r="CZ310" s="242"/>
      <c r="DA310" s="242"/>
      <c r="DB310" s="242"/>
      <c r="DC310" s="243"/>
      <c r="DD310" s="242"/>
      <c r="DE310" s="240"/>
      <c r="DG310" s="241"/>
      <c r="DH310" s="242"/>
      <c r="DI310" s="242"/>
      <c r="DJ310" s="242"/>
      <c r="DK310" s="242"/>
      <c r="DL310" s="242"/>
      <c r="DM310" s="242"/>
      <c r="DN310" s="242"/>
      <c r="DO310" s="242"/>
      <c r="DP310" s="243"/>
      <c r="DQ310" s="242"/>
      <c r="DR310" s="240"/>
      <c r="DT310" s="240"/>
      <c r="DU310" s="240"/>
      <c r="DV310" s="240"/>
      <c r="DW310" s="240"/>
      <c r="DX310" s="240"/>
      <c r="DY310" s="240"/>
      <c r="DZ310" s="240"/>
      <c r="EA310" s="240"/>
      <c r="EB310" s="240"/>
      <c r="EC310" s="240"/>
      <c r="ED310" s="240"/>
      <c r="EE310" s="240"/>
      <c r="EG310" s="240"/>
      <c r="EH310" s="240"/>
      <c r="EI310" s="240"/>
      <c r="EJ310" s="240"/>
      <c r="EK310" s="240"/>
      <c r="EL310" s="240"/>
      <c r="EM310" s="240"/>
      <c r="EN310" s="240"/>
      <c r="EO310" s="240"/>
      <c r="EP310" s="240"/>
      <c r="EQ310" s="240"/>
      <c r="ER310" s="240"/>
      <c r="ET310" s="240"/>
      <c r="EU310" s="240"/>
      <c r="EV310" s="240"/>
      <c r="EW310" s="240"/>
      <c r="EX310" s="240"/>
      <c r="EY310" s="240"/>
      <c r="EZ310" s="240"/>
      <c r="FA310" s="240"/>
      <c r="FB310" s="240"/>
      <c r="FC310" s="240"/>
      <c r="FD310" s="240"/>
      <c r="FE310" s="240"/>
      <c r="FG310" s="240"/>
      <c r="FH310" s="240"/>
      <c r="FI310" s="240"/>
      <c r="FJ310" s="240"/>
      <c r="FK310" s="240"/>
      <c r="FL310" s="240"/>
      <c r="FM310" s="240"/>
      <c r="FN310" s="240"/>
      <c r="FO310" s="240"/>
      <c r="FP310" s="240"/>
      <c r="FQ310" s="240"/>
      <c r="FR310" s="240"/>
      <c r="FS310" s="240"/>
      <c r="FT310" s="240"/>
      <c r="FU310" s="240"/>
      <c r="FV310" s="240"/>
      <c r="FW310" s="240"/>
      <c r="FX310" s="240"/>
      <c r="FY310" s="240"/>
      <c r="FZ310" s="240"/>
    </row>
    <row r="311" spans="98:182" x14ac:dyDescent="0.3">
      <c r="CT311" s="241"/>
      <c r="CU311" s="242"/>
      <c r="CV311" s="242"/>
      <c r="CW311" s="242"/>
      <c r="CX311" s="242"/>
      <c r="CY311" s="242"/>
      <c r="CZ311" s="242"/>
      <c r="DA311" s="242"/>
      <c r="DB311" s="242"/>
      <c r="DC311" s="243"/>
      <c r="DD311" s="242"/>
      <c r="DE311" s="240"/>
      <c r="DG311" s="241"/>
      <c r="DH311" s="242"/>
      <c r="DI311" s="242"/>
      <c r="DJ311" s="242"/>
      <c r="DK311" s="242"/>
      <c r="DL311" s="242"/>
      <c r="DM311" s="242"/>
      <c r="DN311" s="242"/>
      <c r="DO311" s="242"/>
      <c r="DP311" s="243"/>
      <c r="DQ311" s="242"/>
      <c r="DR311" s="240"/>
      <c r="DT311" s="240"/>
      <c r="DU311" s="240"/>
      <c r="DV311" s="240"/>
      <c r="DW311" s="240"/>
      <c r="DX311" s="240"/>
      <c r="DY311" s="240"/>
      <c r="DZ311" s="240"/>
      <c r="EA311" s="240"/>
      <c r="EB311" s="240"/>
      <c r="EC311" s="240"/>
      <c r="ED311" s="240"/>
      <c r="EE311" s="240"/>
      <c r="EG311" s="240"/>
      <c r="EH311" s="240"/>
      <c r="EI311" s="240"/>
      <c r="EJ311" s="240"/>
      <c r="EK311" s="240"/>
      <c r="EL311" s="240"/>
      <c r="EM311" s="240"/>
      <c r="EN311" s="240"/>
      <c r="EO311" s="240"/>
      <c r="EP311" s="240"/>
      <c r="EQ311" s="240"/>
      <c r="ER311" s="240"/>
      <c r="ET311" s="240"/>
      <c r="EU311" s="240"/>
      <c r="EV311" s="240"/>
      <c r="EW311" s="240"/>
      <c r="EX311" s="240"/>
      <c r="EY311" s="240"/>
      <c r="EZ311" s="240"/>
      <c r="FA311" s="240"/>
      <c r="FB311" s="240"/>
      <c r="FC311" s="240"/>
      <c r="FD311" s="240"/>
      <c r="FE311" s="240"/>
      <c r="FG311" s="240"/>
      <c r="FH311" s="240"/>
      <c r="FI311" s="240"/>
      <c r="FJ311" s="240"/>
      <c r="FK311" s="240"/>
      <c r="FL311" s="240"/>
      <c r="FM311" s="240"/>
      <c r="FN311" s="240"/>
      <c r="FO311" s="240"/>
      <c r="FP311" s="240"/>
      <c r="FQ311" s="240"/>
      <c r="FR311" s="240"/>
      <c r="FS311" s="240"/>
      <c r="FT311" s="240"/>
      <c r="FU311" s="240"/>
      <c r="FV311" s="240"/>
      <c r="FW311" s="240"/>
      <c r="FX311" s="240"/>
      <c r="FY311" s="240"/>
      <c r="FZ311" s="240"/>
    </row>
    <row r="312" spans="98:182" x14ac:dyDescent="0.3">
      <c r="CT312" s="241"/>
      <c r="CU312" s="242"/>
      <c r="CV312" s="242"/>
      <c r="CW312" s="242"/>
      <c r="CX312" s="242"/>
      <c r="CY312" s="242"/>
      <c r="CZ312" s="242"/>
      <c r="DA312" s="242"/>
      <c r="DB312" s="242"/>
      <c r="DC312" s="243"/>
      <c r="DD312" s="242"/>
      <c r="DE312" s="240"/>
      <c r="DG312" s="241"/>
      <c r="DH312" s="242"/>
      <c r="DI312" s="242"/>
      <c r="DJ312" s="242"/>
      <c r="DK312" s="242"/>
      <c r="DL312" s="242"/>
      <c r="DM312" s="242"/>
      <c r="DN312" s="242"/>
      <c r="DO312" s="242"/>
      <c r="DP312" s="243"/>
      <c r="DQ312" s="242"/>
      <c r="DR312" s="240"/>
      <c r="DT312" s="240"/>
      <c r="DU312" s="240"/>
      <c r="DV312" s="240"/>
      <c r="DW312" s="240"/>
      <c r="DX312" s="240"/>
      <c r="DY312" s="240"/>
      <c r="DZ312" s="240"/>
      <c r="EA312" s="240"/>
      <c r="EB312" s="240"/>
      <c r="EC312" s="240"/>
      <c r="ED312" s="240"/>
      <c r="EE312" s="240"/>
      <c r="EG312" s="240"/>
      <c r="EH312" s="240"/>
      <c r="EI312" s="240"/>
      <c r="EJ312" s="240"/>
      <c r="EK312" s="240"/>
      <c r="EL312" s="240"/>
      <c r="EM312" s="240"/>
      <c r="EN312" s="240"/>
      <c r="EO312" s="240"/>
      <c r="EP312" s="240"/>
      <c r="EQ312" s="240"/>
      <c r="ER312" s="240"/>
      <c r="ET312" s="240"/>
      <c r="EU312" s="240"/>
      <c r="EV312" s="240"/>
      <c r="EW312" s="240"/>
      <c r="EX312" s="240"/>
      <c r="EY312" s="240"/>
      <c r="EZ312" s="240"/>
      <c r="FA312" s="240"/>
      <c r="FB312" s="240"/>
      <c r="FC312" s="240"/>
      <c r="FD312" s="240"/>
      <c r="FE312" s="240"/>
      <c r="FG312" s="240"/>
      <c r="FH312" s="240"/>
      <c r="FI312" s="240"/>
      <c r="FJ312" s="240"/>
      <c r="FK312" s="240"/>
      <c r="FL312" s="240"/>
      <c r="FM312" s="240"/>
      <c r="FN312" s="240"/>
      <c r="FO312" s="240"/>
      <c r="FP312" s="240"/>
      <c r="FQ312" s="240"/>
      <c r="FR312" s="240"/>
      <c r="FS312" s="240"/>
      <c r="FT312" s="240"/>
      <c r="FU312" s="240"/>
      <c r="FV312" s="240"/>
      <c r="FW312" s="240"/>
      <c r="FX312" s="240"/>
      <c r="FY312" s="240"/>
      <c r="FZ312" s="240"/>
    </row>
    <row r="313" spans="98:182" x14ac:dyDescent="0.3">
      <c r="CT313" s="241"/>
      <c r="CU313" s="242"/>
      <c r="CV313" s="242"/>
      <c r="CW313" s="242"/>
      <c r="CX313" s="242"/>
      <c r="CY313" s="242"/>
      <c r="CZ313" s="242"/>
      <c r="DA313" s="242"/>
      <c r="DB313" s="242"/>
      <c r="DC313" s="243"/>
      <c r="DD313" s="242"/>
      <c r="DE313" s="240"/>
      <c r="DG313" s="241"/>
      <c r="DH313" s="242"/>
      <c r="DI313" s="242"/>
      <c r="DJ313" s="242"/>
      <c r="DK313" s="242"/>
      <c r="DL313" s="242"/>
      <c r="DM313" s="242"/>
      <c r="DN313" s="242"/>
      <c r="DO313" s="242"/>
      <c r="DP313" s="243"/>
      <c r="DQ313" s="242"/>
      <c r="DR313" s="240"/>
      <c r="DT313" s="240"/>
      <c r="DU313" s="240"/>
      <c r="DV313" s="240"/>
      <c r="DW313" s="240"/>
      <c r="DX313" s="240"/>
      <c r="DY313" s="240"/>
      <c r="DZ313" s="240"/>
      <c r="EA313" s="240"/>
      <c r="EB313" s="240"/>
      <c r="EC313" s="240"/>
      <c r="ED313" s="240"/>
      <c r="EE313" s="240"/>
      <c r="EG313" s="240"/>
      <c r="EH313" s="240"/>
      <c r="EI313" s="240"/>
      <c r="EJ313" s="240"/>
      <c r="EK313" s="240"/>
      <c r="EL313" s="240"/>
      <c r="EM313" s="240"/>
      <c r="EN313" s="240"/>
      <c r="EO313" s="240"/>
      <c r="EP313" s="240"/>
      <c r="EQ313" s="240"/>
      <c r="ER313" s="240"/>
      <c r="ET313" s="240"/>
      <c r="EU313" s="240"/>
      <c r="EV313" s="240"/>
      <c r="EW313" s="240"/>
      <c r="EX313" s="240"/>
      <c r="EY313" s="240"/>
      <c r="EZ313" s="240"/>
      <c r="FA313" s="240"/>
      <c r="FB313" s="240"/>
      <c r="FC313" s="240"/>
      <c r="FD313" s="240"/>
      <c r="FE313" s="240"/>
      <c r="FG313" s="240"/>
      <c r="FH313" s="240"/>
      <c r="FI313" s="240"/>
      <c r="FJ313" s="240"/>
      <c r="FK313" s="240"/>
      <c r="FL313" s="240"/>
      <c r="FM313" s="240"/>
      <c r="FN313" s="240"/>
      <c r="FO313" s="240"/>
      <c r="FP313" s="240"/>
      <c r="FQ313" s="240"/>
      <c r="FR313" s="240"/>
      <c r="FS313" s="240"/>
      <c r="FT313" s="240"/>
      <c r="FU313" s="240"/>
      <c r="FV313" s="240"/>
      <c r="FW313" s="240"/>
      <c r="FX313" s="240"/>
      <c r="FY313" s="240"/>
      <c r="FZ313" s="240"/>
    </row>
    <row r="314" spans="98:182" x14ac:dyDescent="0.3">
      <c r="CT314" s="241"/>
      <c r="CU314" s="242"/>
      <c r="CV314" s="242"/>
      <c r="CW314" s="242"/>
      <c r="CX314" s="242"/>
      <c r="CY314" s="242"/>
      <c r="CZ314" s="242"/>
      <c r="DA314" s="242"/>
      <c r="DB314" s="242"/>
      <c r="DC314" s="243"/>
      <c r="DD314" s="242"/>
      <c r="DE314" s="240"/>
      <c r="DG314" s="241"/>
      <c r="DH314" s="242"/>
      <c r="DI314" s="242"/>
      <c r="DJ314" s="242"/>
      <c r="DK314" s="242"/>
      <c r="DL314" s="242"/>
      <c r="DM314" s="242"/>
      <c r="DN314" s="242"/>
      <c r="DO314" s="242"/>
      <c r="DP314" s="243"/>
      <c r="DQ314" s="242"/>
      <c r="DR314" s="240"/>
      <c r="DT314" s="240"/>
      <c r="DU314" s="240"/>
      <c r="DV314" s="240"/>
      <c r="DW314" s="240"/>
      <c r="DX314" s="240"/>
      <c r="DY314" s="240"/>
      <c r="DZ314" s="240"/>
      <c r="EA314" s="240"/>
      <c r="EB314" s="240"/>
      <c r="EC314" s="240"/>
      <c r="ED314" s="240"/>
      <c r="EE314" s="240"/>
      <c r="EG314" s="240"/>
      <c r="EH314" s="240"/>
      <c r="EI314" s="240"/>
      <c r="EJ314" s="240"/>
      <c r="EK314" s="240"/>
      <c r="EL314" s="240"/>
      <c r="EM314" s="240"/>
      <c r="EN314" s="240"/>
      <c r="EO314" s="240"/>
      <c r="EP314" s="240"/>
      <c r="EQ314" s="240"/>
      <c r="ER314" s="240"/>
      <c r="ET314" s="240"/>
      <c r="EU314" s="240"/>
      <c r="EV314" s="240"/>
      <c r="EW314" s="240"/>
      <c r="EX314" s="240"/>
      <c r="EY314" s="240"/>
      <c r="EZ314" s="240"/>
      <c r="FA314" s="240"/>
      <c r="FB314" s="240"/>
      <c r="FC314" s="240"/>
      <c r="FD314" s="240"/>
      <c r="FE314" s="240"/>
      <c r="FG314" s="240"/>
      <c r="FH314" s="240"/>
      <c r="FI314" s="240"/>
      <c r="FJ314" s="240"/>
      <c r="FK314" s="240"/>
      <c r="FL314" s="240"/>
      <c r="FM314" s="240"/>
      <c r="FN314" s="240"/>
      <c r="FO314" s="240"/>
      <c r="FP314" s="240"/>
      <c r="FQ314" s="240"/>
      <c r="FR314" s="240"/>
      <c r="FS314" s="240"/>
      <c r="FT314" s="240"/>
      <c r="FU314" s="240"/>
      <c r="FV314" s="240"/>
      <c r="FW314" s="240"/>
      <c r="FX314" s="240"/>
      <c r="FY314" s="240"/>
      <c r="FZ314" s="240"/>
    </row>
    <row r="315" spans="98:182" x14ac:dyDescent="0.3">
      <c r="CT315" s="241"/>
      <c r="CU315" s="242"/>
      <c r="CV315" s="242"/>
      <c r="CW315" s="242"/>
      <c r="CX315" s="242"/>
      <c r="CY315" s="242"/>
      <c r="CZ315" s="242"/>
      <c r="DA315" s="242"/>
      <c r="DB315" s="242"/>
      <c r="DC315" s="243"/>
      <c r="DD315" s="242"/>
      <c r="DE315" s="240"/>
      <c r="DG315" s="241"/>
      <c r="DH315" s="242"/>
      <c r="DI315" s="242"/>
      <c r="DJ315" s="242"/>
      <c r="DK315" s="242"/>
      <c r="DL315" s="242"/>
      <c r="DM315" s="242"/>
      <c r="DN315" s="242"/>
      <c r="DO315" s="242"/>
      <c r="DP315" s="243"/>
      <c r="DQ315" s="242"/>
      <c r="DR315" s="240"/>
      <c r="DT315" s="240"/>
      <c r="DU315" s="240"/>
      <c r="DV315" s="240"/>
      <c r="DW315" s="240"/>
      <c r="DX315" s="240"/>
      <c r="DY315" s="240"/>
      <c r="DZ315" s="240"/>
      <c r="EA315" s="240"/>
      <c r="EB315" s="240"/>
      <c r="EC315" s="240"/>
      <c r="ED315" s="240"/>
      <c r="EE315" s="240"/>
      <c r="EG315" s="240"/>
      <c r="EH315" s="240"/>
      <c r="EI315" s="240"/>
      <c r="EJ315" s="240"/>
      <c r="EK315" s="240"/>
      <c r="EL315" s="240"/>
      <c r="EM315" s="240"/>
      <c r="EN315" s="240"/>
      <c r="EO315" s="240"/>
      <c r="EP315" s="240"/>
      <c r="EQ315" s="240"/>
      <c r="ER315" s="240"/>
      <c r="ET315" s="240"/>
      <c r="EU315" s="240"/>
      <c r="EV315" s="240"/>
      <c r="EW315" s="240"/>
      <c r="EX315" s="240"/>
      <c r="EY315" s="240"/>
      <c r="EZ315" s="240"/>
      <c r="FA315" s="240"/>
      <c r="FB315" s="240"/>
      <c r="FC315" s="240"/>
      <c r="FD315" s="240"/>
      <c r="FE315" s="240"/>
      <c r="FG315" s="240"/>
      <c r="FH315" s="240"/>
      <c r="FI315" s="240"/>
      <c r="FJ315" s="240"/>
      <c r="FK315" s="240"/>
      <c r="FL315" s="240"/>
      <c r="FM315" s="240"/>
      <c r="FN315" s="240"/>
      <c r="FO315" s="240"/>
      <c r="FP315" s="240"/>
      <c r="FQ315" s="240"/>
      <c r="FR315" s="240"/>
      <c r="FS315" s="240"/>
      <c r="FT315" s="240"/>
      <c r="FU315" s="240"/>
      <c r="FV315" s="240"/>
      <c r="FW315" s="240"/>
      <c r="FX315" s="240"/>
      <c r="FY315" s="240"/>
      <c r="FZ315" s="240"/>
    </row>
    <row r="316" spans="98:182" x14ac:dyDescent="0.3">
      <c r="CT316" s="241"/>
      <c r="CU316" s="242"/>
      <c r="CV316" s="242"/>
      <c r="CW316" s="242"/>
      <c r="CX316" s="242"/>
      <c r="CY316" s="242"/>
      <c r="CZ316" s="242"/>
      <c r="DA316" s="242"/>
      <c r="DB316" s="242"/>
      <c r="DC316" s="243"/>
      <c r="DD316" s="242"/>
      <c r="DE316" s="240"/>
      <c r="DG316" s="241"/>
      <c r="DH316" s="242"/>
      <c r="DI316" s="242"/>
      <c r="DJ316" s="242"/>
      <c r="DK316" s="242"/>
      <c r="DL316" s="242"/>
      <c r="DM316" s="242"/>
      <c r="DN316" s="242"/>
      <c r="DO316" s="242"/>
      <c r="DP316" s="243"/>
      <c r="DQ316" s="242"/>
      <c r="DR316" s="240"/>
      <c r="DT316" s="240"/>
      <c r="DU316" s="240"/>
      <c r="DV316" s="240"/>
      <c r="DW316" s="240"/>
      <c r="DX316" s="240"/>
      <c r="DY316" s="240"/>
      <c r="DZ316" s="240"/>
      <c r="EA316" s="240"/>
      <c r="EB316" s="240"/>
      <c r="EC316" s="240"/>
      <c r="ED316" s="240"/>
      <c r="EE316" s="240"/>
      <c r="EG316" s="240"/>
      <c r="EH316" s="240"/>
      <c r="EI316" s="240"/>
      <c r="EJ316" s="240"/>
      <c r="EK316" s="240"/>
      <c r="EL316" s="240"/>
      <c r="EM316" s="240"/>
      <c r="EN316" s="240"/>
      <c r="EO316" s="240"/>
      <c r="EP316" s="240"/>
      <c r="EQ316" s="240"/>
      <c r="ER316" s="240"/>
      <c r="ET316" s="240"/>
      <c r="EU316" s="240"/>
      <c r="EV316" s="240"/>
      <c r="EW316" s="240"/>
      <c r="EX316" s="240"/>
      <c r="EY316" s="240"/>
      <c r="EZ316" s="240"/>
      <c r="FA316" s="240"/>
      <c r="FB316" s="240"/>
      <c r="FC316" s="240"/>
      <c r="FD316" s="240"/>
      <c r="FE316" s="240"/>
      <c r="FG316" s="240"/>
      <c r="FH316" s="240"/>
      <c r="FI316" s="240"/>
      <c r="FJ316" s="240"/>
      <c r="FK316" s="240"/>
      <c r="FL316" s="240"/>
      <c r="FM316" s="240"/>
      <c r="FN316" s="240"/>
      <c r="FO316" s="240"/>
      <c r="FP316" s="240"/>
      <c r="FQ316" s="240"/>
      <c r="FR316" s="240"/>
      <c r="FS316" s="240"/>
      <c r="FT316" s="240"/>
      <c r="FU316" s="240"/>
      <c r="FV316" s="240"/>
      <c r="FW316" s="240"/>
      <c r="FX316" s="240"/>
      <c r="FY316" s="240"/>
      <c r="FZ316" s="240"/>
    </row>
    <row r="317" spans="98:182" x14ac:dyDescent="0.3">
      <c r="CT317" s="241"/>
      <c r="CU317" s="242"/>
      <c r="CV317" s="242"/>
      <c r="CW317" s="242"/>
      <c r="CX317" s="242"/>
      <c r="CY317" s="242"/>
      <c r="CZ317" s="242"/>
      <c r="DA317" s="242"/>
      <c r="DB317" s="242"/>
      <c r="DC317" s="243"/>
      <c r="DD317" s="242"/>
      <c r="DE317" s="240"/>
      <c r="DG317" s="241"/>
      <c r="DH317" s="242"/>
      <c r="DI317" s="242"/>
      <c r="DJ317" s="242"/>
      <c r="DK317" s="242"/>
      <c r="DL317" s="242"/>
      <c r="DM317" s="242"/>
      <c r="DN317" s="242"/>
      <c r="DO317" s="242"/>
      <c r="DP317" s="243"/>
      <c r="DQ317" s="242"/>
      <c r="DR317" s="240"/>
      <c r="DT317" s="240"/>
      <c r="DU317" s="240"/>
      <c r="DV317" s="240"/>
      <c r="DW317" s="240"/>
      <c r="DX317" s="240"/>
      <c r="DY317" s="240"/>
      <c r="DZ317" s="240"/>
      <c r="EA317" s="240"/>
      <c r="EB317" s="240"/>
      <c r="EC317" s="240"/>
      <c r="ED317" s="240"/>
      <c r="EE317" s="240"/>
      <c r="EG317" s="240"/>
      <c r="EH317" s="240"/>
      <c r="EI317" s="240"/>
      <c r="EJ317" s="240"/>
      <c r="EK317" s="240"/>
      <c r="EL317" s="240"/>
      <c r="EM317" s="240"/>
      <c r="EN317" s="240"/>
      <c r="EO317" s="240"/>
      <c r="EP317" s="240"/>
      <c r="EQ317" s="240"/>
      <c r="ER317" s="240"/>
      <c r="ET317" s="240"/>
      <c r="EU317" s="240"/>
      <c r="EV317" s="240"/>
      <c r="EW317" s="240"/>
      <c r="EX317" s="240"/>
      <c r="EY317" s="240"/>
      <c r="EZ317" s="240"/>
      <c r="FA317" s="240"/>
      <c r="FB317" s="240"/>
      <c r="FC317" s="240"/>
      <c r="FD317" s="240"/>
      <c r="FE317" s="240"/>
      <c r="FG317" s="240"/>
      <c r="FH317" s="240"/>
      <c r="FI317" s="240"/>
      <c r="FJ317" s="240"/>
      <c r="FK317" s="240"/>
      <c r="FL317" s="240"/>
      <c r="FM317" s="240"/>
      <c r="FN317" s="240"/>
      <c r="FO317" s="240"/>
      <c r="FP317" s="240"/>
      <c r="FQ317" s="240"/>
      <c r="FR317" s="240"/>
      <c r="FS317" s="240"/>
      <c r="FT317" s="240"/>
      <c r="FU317" s="240"/>
      <c r="FV317" s="240"/>
      <c r="FW317" s="240"/>
      <c r="FX317" s="240"/>
      <c r="FY317" s="240"/>
      <c r="FZ317" s="240"/>
    </row>
    <row r="318" spans="98:182" x14ac:dyDescent="0.3">
      <c r="CT318" s="241"/>
      <c r="CU318" s="242"/>
      <c r="CV318" s="242"/>
      <c r="CW318" s="242"/>
      <c r="CX318" s="242"/>
      <c r="CY318" s="242"/>
      <c r="CZ318" s="242"/>
      <c r="DA318" s="242"/>
      <c r="DB318" s="242"/>
      <c r="DC318" s="243"/>
      <c r="DD318" s="242"/>
      <c r="DE318" s="240"/>
      <c r="DG318" s="241"/>
      <c r="DH318" s="242"/>
      <c r="DI318" s="242"/>
      <c r="DJ318" s="242"/>
      <c r="DK318" s="242"/>
      <c r="DL318" s="242"/>
      <c r="DM318" s="242"/>
      <c r="DN318" s="242"/>
      <c r="DO318" s="242"/>
      <c r="DP318" s="243"/>
      <c r="DQ318" s="242"/>
      <c r="DR318" s="240"/>
      <c r="DT318" s="240"/>
      <c r="DU318" s="240"/>
      <c r="DV318" s="240"/>
      <c r="DW318" s="240"/>
      <c r="DX318" s="240"/>
      <c r="DY318" s="240"/>
      <c r="DZ318" s="240"/>
      <c r="EA318" s="240"/>
      <c r="EB318" s="240"/>
      <c r="EC318" s="240"/>
      <c r="ED318" s="240"/>
      <c r="EE318" s="240"/>
      <c r="EG318" s="240"/>
      <c r="EH318" s="240"/>
      <c r="EI318" s="240"/>
      <c r="EJ318" s="240"/>
      <c r="EK318" s="240"/>
      <c r="EL318" s="240"/>
      <c r="EM318" s="240"/>
      <c r="EN318" s="240"/>
      <c r="EO318" s="240"/>
      <c r="EP318" s="240"/>
      <c r="EQ318" s="240"/>
      <c r="ER318" s="240"/>
      <c r="ET318" s="240"/>
      <c r="EU318" s="240"/>
      <c r="EV318" s="240"/>
      <c r="EW318" s="240"/>
      <c r="EX318" s="240"/>
      <c r="EY318" s="240"/>
      <c r="EZ318" s="240"/>
      <c r="FA318" s="240"/>
      <c r="FB318" s="240"/>
      <c r="FC318" s="240"/>
      <c r="FD318" s="240"/>
      <c r="FE318" s="240"/>
      <c r="FG318" s="240"/>
      <c r="FH318" s="240"/>
      <c r="FI318" s="240"/>
      <c r="FJ318" s="240"/>
      <c r="FK318" s="240"/>
      <c r="FL318" s="240"/>
      <c r="FM318" s="240"/>
      <c r="FN318" s="240"/>
      <c r="FO318" s="240"/>
      <c r="FP318" s="240"/>
      <c r="FQ318" s="240"/>
      <c r="FR318" s="240"/>
      <c r="FS318" s="240"/>
      <c r="FT318" s="240"/>
      <c r="FU318" s="240"/>
      <c r="FV318" s="240"/>
      <c r="FW318" s="240"/>
      <c r="FX318" s="240"/>
      <c r="FY318" s="240"/>
      <c r="FZ318" s="240"/>
    </row>
    <row r="319" spans="98:182" x14ac:dyDescent="0.3">
      <c r="CT319" s="241"/>
      <c r="CU319" s="242"/>
      <c r="CV319" s="242"/>
      <c r="CW319" s="242"/>
      <c r="CX319" s="242"/>
      <c r="CY319" s="242"/>
      <c r="CZ319" s="242"/>
      <c r="DA319" s="242"/>
      <c r="DB319" s="242"/>
      <c r="DC319" s="243"/>
      <c r="DD319" s="242"/>
      <c r="DE319" s="240"/>
      <c r="DG319" s="241"/>
      <c r="DH319" s="242"/>
      <c r="DI319" s="242"/>
      <c r="DJ319" s="242"/>
      <c r="DK319" s="242"/>
      <c r="DL319" s="242"/>
      <c r="DM319" s="242"/>
      <c r="DN319" s="242"/>
      <c r="DO319" s="242"/>
      <c r="DP319" s="243"/>
      <c r="DQ319" s="242"/>
      <c r="DR319" s="240"/>
      <c r="DT319" s="240"/>
      <c r="DU319" s="240"/>
      <c r="DV319" s="240"/>
      <c r="DW319" s="240"/>
      <c r="DX319" s="240"/>
      <c r="DY319" s="240"/>
      <c r="DZ319" s="240"/>
      <c r="EA319" s="240"/>
      <c r="EB319" s="240"/>
      <c r="EC319" s="240"/>
      <c r="ED319" s="240"/>
      <c r="EE319" s="240"/>
      <c r="EG319" s="240"/>
      <c r="EH319" s="240"/>
      <c r="EI319" s="240"/>
      <c r="EJ319" s="240"/>
      <c r="EK319" s="240"/>
      <c r="EL319" s="240"/>
      <c r="EM319" s="240"/>
      <c r="EN319" s="240"/>
      <c r="EO319" s="240"/>
      <c r="EP319" s="240"/>
      <c r="EQ319" s="240"/>
      <c r="ER319" s="240"/>
      <c r="ET319" s="240"/>
      <c r="EU319" s="240"/>
      <c r="EV319" s="240"/>
      <c r="EW319" s="240"/>
      <c r="EX319" s="240"/>
      <c r="EY319" s="240"/>
      <c r="EZ319" s="240"/>
      <c r="FA319" s="240"/>
      <c r="FB319" s="240"/>
      <c r="FC319" s="240"/>
      <c r="FD319" s="240"/>
      <c r="FE319" s="240"/>
      <c r="FG319" s="240"/>
      <c r="FH319" s="240"/>
      <c r="FI319" s="240"/>
      <c r="FJ319" s="240"/>
      <c r="FK319" s="240"/>
      <c r="FL319" s="240"/>
      <c r="FM319" s="240"/>
      <c r="FN319" s="240"/>
      <c r="FO319" s="240"/>
      <c r="FP319" s="240"/>
      <c r="FQ319" s="240"/>
      <c r="FR319" s="240"/>
      <c r="FS319" s="240"/>
      <c r="FT319" s="240"/>
      <c r="FU319" s="240"/>
      <c r="FV319" s="240"/>
      <c r="FW319" s="240"/>
      <c r="FX319" s="240"/>
      <c r="FY319" s="240"/>
      <c r="FZ319" s="240"/>
    </row>
    <row r="320" spans="98:182" x14ac:dyDescent="0.3">
      <c r="CT320" s="241"/>
      <c r="CU320" s="242"/>
      <c r="CV320" s="242"/>
      <c r="CW320" s="242"/>
      <c r="CX320" s="242"/>
      <c r="CY320" s="242"/>
      <c r="CZ320" s="242"/>
      <c r="DA320" s="242"/>
      <c r="DB320" s="242"/>
      <c r="DC320" s="243"/>
      <c r="DD320" s="242"/>
      <c r="DE320" s="240"/>
      <c r="DG320" s="241"/>
      <c r="DH320" s="242"/>
      <c r="DI320" s="242"/>
      <c r="DJ320" s="242"/>
      <c r="DK320" s="242"/>
      <c r="DL320" s="242"/>
      <c r="DM320" s="242"/>
      <c r="DN320" s="242"/>
      <c r="DO320" s="242"/>
      <c r="DP320" s="243"/>
      <c r="DQ320" s="242"/>
      <c r="DR320" s="240"/>
      <c r="DT320" s="240"/>
      <c r="DU320" s="240"/>
      <c r="DV320" s="240"/>
      <c r="DW320" s="240"/>
      <c r="DX320" s="240"/>
      <c r="DY320" s="240"/>
      <c r="DZ320" s="240"/>
      <c r="EA320" s="240"/>
      <c r="EB320" s="240"/>
      <c r="EC320" s="240"/>
      <c r="ED320" s="240"/>
      <c r="EE320" s="240"/>
      <c r="EG320" s="240"/>
      <c r="EH320" s="240"/>
      <c r="EI320" s="240"/>
      <c r="EJ320" s="240"/>
      <c r="EK320" s="240"/>
      <c r="EL320" s="240"/>
      <c r="EM320" s="240"/>
      <c r="EN320" s="240"/>
      <c r="EO320" s="240"/>
      <c r="EP320" s="240"/>
      <c r="EQ320" s="240"/>
      <c r="ER320" s="240"/>
      <c r="ET320" s="240"/>
      <c r="EU320" s="240"/>
      <c r="EV320" s="240"/>
      <c r="EW320" s="240"/>
      <c r="EX320" s="240"/>
      <c r="EY320" s="240"/>
      <c r="EZ320" s="240"/>
      <c r="FA320" s="240"/>
      <c r="FB320" s="240"/>
      <c r="FC320" s="240"/>
      <c r="FD320" s="240"/>
      <c r="FE320" s="240"/>
      <c r="FG320" s="240"/>
      <c r="FH320" s="240"/>
      <c r="FI320" s="240"/>
      <c r="FJ320" s="240"/>
      <c r="FK320" s="240"/>
      <c r="FL320" s="240"/>
      <c r="FM320" s="240"/>
      <c r="FN320" s="240"/>
      <c r="FO320" s="240"/>
      <c r="FP320" s="240"/>
      <c r="FQ320" s="240"/>
      <c r="FR320" s="240"/>
      <c r="FS320" s="240"/>
      <c r="FT320" s="240"/>
      <c r="FU320" s="240"/>
      <c r="FV320" s="240"/>
      <c r="FW320" s="240"/>
      <c r="FX320" s="240"/>
      <c r="FY320" s="240"/>
      <c r="FZ320" s="240"/>
    </row>
    <row r="321" spans="98:182" x14ac:dyDescent="0.3">
      <c r="CT321" s="241"/>
      <c r="CU321" s="242"/>
      <c r="CV321" s="242"/>
      <c r="CW321" s="242"/>
      <c r="CX321" s="242"/>
      <c r="CY321" s="242"/>
      <c r="CZ321" s="242"/>
      <c r="DA321" s="242"/>
      <c r="DB321" s="242"/>
      <c r="DC321" s="243"/>
      <c r="DD321" s="242"/>
      <c r="DE321" s="240"/>
      <c r="DG321" s="241"/>
      <c r="DH321" s="242"/>
      <c r="DI321" s="242"/>
      <c r="DJ321" s="242"/>
      <c r="DK321" s="242"/>
      <c r="DL321" s="242"/>
      <c r="DM321" s="242"/>
      <c r="DN321" s="242"/>
      <c r="DO321" s="242"/>
      <c r="DP321" s="243"/>
      <c r="DQ321" s="242"/>
      <c r="DR321" s="240"/>
      <c r="DT321" s="240"/>
      <c r="DU321" s="240"/>
      <c r="DV321" s="240"/>
      <c r="DW321" s="240"/>
      <c r="DX321" s="240"/>
      <c r="DY321" s="240"/>
      <c r="DZ321" s="240"/>
      <c r="EA321" s="240"/>
      <c r="EB321" s="240"/>
      <c r="EC321" s="240"/>
      <c r="ED321" s="240"/>
      <c r="EE321" s="240"/>
      <c r="EG321" s="240"/>
      <c r="EH321" s="240"/>
      <c r="EI321" s="240"/>
      <c r="EJ321" s="240"/>
      <c r="EK321" s="240"/>
      <c r="EL321" s="240"/>
      <c r="EM321" s="240"/>
      <c r="EN321" s="240"/>
      <c r="EO321" s="240"/>
      <c r="EP321" s="240"/>
      <c r="EQ321" s="240"/>
      <c r="ER321" s="240"/>
      <c r="ET321" s="240"/>
      <c r="EU321" s="240"/>
      <c r="EV321" s="240"/>
      <c r="EW321" s="240"/>
      <c r="EX321" s="240"/>
      <c r="EY321" s="240"/>
      <c r="EZ321" s="240"/>
      <c r="FA321" s="240"/>
      <c r="FB321" s="240"/>
      <c r="FC321" s="240"/>
      <c r="FD321" s="240"/>
      <c r="FE321" s="240"/>
      <c r="FG321" s="240"/>
      <c r="FH321" s="240"/>
      <c r="FI321" s="240"/>
      <c r="FJ321" s="240"/>
      <c r="FK321" s="240"/>
      <c r="FL321" s="240"/>
      <c r="FM321" s="240"/>
      <c r="FN321" s="240"/>
      <c r="FO321" s="240"/>
      <c r="FP321" s="240"/>
      <c r="FQ321" s="240"/>
      <c r="FR321" s="240"/>
      <c r="FS321" s="240"/>
      <c r="FT321" s="240"/>
      <c r="FU321" s="240"/>
      <c r="FV321" s="240"/>
      <c r="FW321" s="240"/>
      <c r="FX321" s="240"/>
      <c r="FY321" s="240"/>
      <c r="FZ321" s="240"/>
    </row>
    <row r="322" spans="98:182" x14ac:dyDescent="0.3">
      <c r="CT322" s="241"/>
      <c r="CU322" s="242"/>
      <c r="CV322" s="242"/>
      <c r="CW322" s="242"/>
      <c r="CX322" s="242"/>
      <c r="CY322" s="242"/>
      <c r="CZ322" s="242"/>
      <c r="DA322" s="242"/>
      <c r="DB322" s="242"/>
      <c r="DC322" s="243"/>
      <c r="DD322" s="242"/>
      <c r="DE322" s="240"/>
      <c r="DG322" s="241"/>
      <c r="DH322" s="242"/>
      <c r="DI322" s="242"/>
      <c r="DJ322" s="242"/>
      <c r="DK322" s="242"/>
      <c r="DL322" s="242"/>
      <c r="DM322" s="242"/>
      <c r="DN322" s="242"/>
      <c r="DO322" s="242"/>
      <c r="DP322" s="243"/>
      <c r="DQ322" s="242"/>
      <c r="DR322" s="240"/>
      <c r="DT322" s="240"/>
      <c r="DU322" s="240"/>
      <c r="DV322" s="240"/>
      <c r="DW322" s="240"/>
      <c r="DX322" s="240"/>
      <c r="DY322" s="240"/>
      <c r="DZ322" s="240"/>
      <c r="EA322" s="240"/>
      <c r="EB322" s="240"/>
      <c r="EC322" s="240"/>
      <c r="ED322" s="240"/>
      <c r="EE322" s="240"/>
      <c r="EG322" s="240"/>
      <c r="EH322" s="240"/>
      <c r="EI322" s="240"/>
      <c r="EJ322" s="240"/>
      <c r="EK322" s="240"/>
      <c r="EL322" s="240"/>
      <c r="EM322" s="240"/>
      <c r="EN322" s="240"/>
      <c r="EO322" s="240"/>
      <c r="EP322" s="240"/>
      <c r="EQ322" s="240"/>
      <c r="ER322" s="240"/>
      <c r="ET322" s="240"/>
      <c r="EU322" s="240"/>
      <c r="EV322" s="240"/>
      <c r="EW322" s="240"/>
      <c r="EX322" s="240"/>
      <c r="EY322" s="240"/>
      <c r="EZ322" s="240"/>
      <c r="FA322" s="240"/>
      <c r="FB322" s="240"/>
      <c r="FC322" s="240"/>
      <c r="FD322" s="240"/>
      <c r="FE322" s="240"/>
      <c r="FG322" s="240"/>
      <c r="FH322" s="240"/>
      <c r="FI322" s="240"/>
      <c r="FJ322" s="240"/>
      <c r="FK322" s="240"/>
      <c r="FL322" s="240"/>
      <c r="FM322" s="240"/>
      <c r="FN322" s="240"/>
      <c r="FO322" s="240"/>
      <c r="FP322" s="240"/>
      <c r="FQ322" s="240"/>
      <c r="FR322" s="240"/>
      <c r="FS322" s="240"/>
      <c r="FT322" s="240"/>
      <c r="FU322" s="240"/>
      <c r="FV322" s="240"/>
      <c r="FW322" s="240"/>
      <c r="FX322" s="240"/>
      <c r="FY322" s="240"/>
      <c r="FZ322" s="240"/>
    </row>
    <row r="323" spans="98:182" x14ac:dyDescent="0.3">
      <c r="CT323" s="241"/>
      <c r="CU323" s="242"/>
      <c r="CV323" s="242"/>
      <c r="CW323" s="242"/>
      <c r="CX323" s="242"/>
      <c r="CY323" s="242"/>
      <c r="CZ323" s="242"/>
      <c r="DA323" s="242"/>
      <c r="DB323" s="242"/>
      <c r="DC323" s="243"/>
      <c r="DD323" s="242"/>
      <c r="DE323" s="240"/>
      <c r="DG323" s="241"/>
      <c r="DH323" s="242"/>
      <c r="DI323" s="242"/>
      <c r="DJ323" s="242"/>
      <c r="DK323" s="242"/>
      <c r="DL323" s="242"/>
      <c r="DM323" s="242"/>
      <c r="DN323" s="242"/>
      <c r="DO323" s="242"/>
      <c r="DP323" s="243"/>
      <c r="DQ323" s="242"/>
      <c r="DR323" s="240"/>
      <c r="DT323" s="240"/>
      <c r="DU323" s="240"/>
      <c r="DV323" s="240"/>
      <c r="DW323" s="240"/>
      <c r="DX323" s="240"/>
      <c r="DY323" s="240"/>
      <c r="DZ323" s="240"/>
      <c r="EA323" s="240"/>
      <c r="EB323" s="240"/>
      <c r="EC323" s="240"/>
      <c r="ED323" s="240"/>
      <c r="EE323" s="240"/>
      <c r="EG323" s="240"/>
      <c r="EH323" s="240"/>
      <c r="EI323" s="240"/>
      <c r="EJ323" s="240"/>
      <c r="EK323" s="240"/>
      <c r="EL323" s="240"/>
      <c r="EM323" s="240"/>
      <c r="EN323" s="240"/>
      <c r="EO323" s="240"/>
      <c r="EP323" s="240"/>
      <c r="EQ323" s="240"/>
      <c r="ER323" s="240"/>
      <c r="ET323" s="240"/>
      <c r="EU323" s="240"/>
      <c r="EV323" s="240"/>
      <c r="EW323" s="240"/>
      <c r="EX323" s="240"/>
      <c r="EY323" s="240"/>
      <c r="EZ323" s="240"/>
      <c r="FA323" s="240"/>
      <c r="FB323" s="240"/>
      <c r="FC323" s="240"/>
      <c r="FD323" s="240"/>
      <c r="FE323" s="240"/>
      <c r="FG323" s="240"/>
      <c r="FH323" s="240"/>
      <c r="FI323" s="240"/>
      <c r="FJ323" s="240"/>
      <c r="FK323" s="240"/>
      <c r="FL323" s="240"/>
      <c r="FM323" s="240"/>
      <c r="FN323" s="240"/>
      <c r="FO323" s="240"/>
      <c r="FP323" s="240"/>
      <c r="FQ323" s="240"/>
      <c r="FR323" s="240"/>
      <c r="FS323" s="240"/>
      <c r="FT323" s="240"/>
      <c r="FU323" s="240"/>
      <c r="FV323" s="240"/>
      <c r="FW323" s="240"/>
      <c r="FX323" s="240"/>
      <c r="FY323" s="240"/>
      <c r="FZ323" s="240"/>
    </row>
    <row r="324" spans="98:182" x14ac:dyDescent="0.3">
      <c r="CT324" s="241"/>
      <c r="CU324" s="242"/>
      <c r="CV324" s="242"/>
      <c r="CW324" s="242"/>
      <c r="CX324" s="242"/>
      <c r="CY324" s="242"/>
      <c r="CZ324" s="242"/>
      <c r="DA324" s="242"/>
      <c r="DB324" s="242"/>
      <c r="DC324" s="243"/>
      <c r="DD324" s="242"/>
      <c r="DE324" s="240"/>
      <c r="DG324" s="241"/>
      <c r="DH324" s="242"/>
      <c r="DI324" s="242"/>
      <c r="DJ324" s="242"/>
      <c r="DK324" s="242"/>
      <c r="DL324" s="242"/>
      <c r="DM324" s="242"/>
      <c r="DN324" s="242"/>
      <c r="DO324" s="242"/>
      <c r="DP324" s="243"/>
      <c r="DQ324" s="242"/>
      <c r="DR324" s="240"/>
      <c r="DT324" s="240"/>
      <c r="DU324" s="240"/>
      <c r="DV324" s="240"/>
      <c r="DW324" s="240"/>
      <c r="DX324" s="240"/>
      <c r="DY324" s="240"/>
      <c r="DZ324" s="240"/>
      <c r="EA324" s="240"/>
      <c r="EB324" s="240"/>
      <c r="EC324" s="240"/>
      <c r="ED324" s="240"/>
      <c r="EE324" s="240"/>
      <c r="EG324" s="240"/>
      <c r="EH324" s="240"/>
      <c r="EI324" s="240"/>
      <c r="EJ324" s="240"/>
      <c r="EK324" s="240"/>
      <c r="EL324" s="240"/>
      <c r="EM324" s="240"/>
      <c r="EN324" s="240"/>
      <c r="EO324" s="240"/>
      <c r="EP324" s="240"/>
      <c r="EQ324" s="240"/>
      <c r="ER324" s="240"/>
      <c r="ET324" s="240"/>
      <c r="EU324" s="240"/>
      <c r="EV324" s="240"/>
      <c r="EW324" s="240"/>
      <c r="EX324" s="240"/>
      <c r="EY324" s="240"/>
      <c r="EZ324" s="240"/>
      <c r="FA324" s="240"/>
      <c r="FB324" s="240"/>
      <c r="FC324" s="240"/>
      <c r="FD324" s="240"/>
      <c r="FE324" s="240"/>
      <c r="FG324" s="240"/>
      <c r="FH324" s="240"/>
      <c r="FI324" s="240"/>
      <c r="FJ324" s="240"/>
      <c r="FK324" s="240"/>
      <c r="FL324" s="240"/>
      <c r="FM324" s="240"/>
      <c r="FN324" s="240"/>
      <c r="FO324" s="240"/>
      <c r="FP324" s="240"/>
      <c r="FQ324" s="240"/>
      <c r="FR324" s="240"/>
      <c r="FS324" s="240"/>
      <c r="FT324" s="240"/>
      <c r="FU324" s="240"/>
      <c r="FV324" s="240"/>
      <c r="FW324" s="240"/>
      <c r="FX324" s="240"/>
      <c r="FY324" s="240"/>
      <c r="FZ324" s="240"/>
    </row>
    <row r="325" spans="98:182" x14ac:dyDescent="0.3">
      <c r="CT325" s="241"/>
      <c r="CU325" s="242"/>
      <c r="CV325" s="242"/>
      <c r="CW325" s="242"/>
      <c r="CX325" s="242"/>
      <c r="CY325" s="242"/>
      <c r="CZ325" s="242"/>
      <c r="DA325" s="242"/>
      <c r="DB325" s="242"/>
      <c r="DC325" s="243"/>
      <c r="DD325" s="242"/>
      <c r="DE325" s="240"/>
      <c r="DG325" s="241"/>
      <c r="DH325" s="242"/>
      <c r="DI325" s="242"/>
      <c r="DJ325" s="242"/>
      <c r="DK325" s="242"/>
      <c r="DL325" s="242"/>
      <c r="DM325" s="242"/>
      <c r="DN325" s="242"/>
      <c r="DO325" s="242"/>
      <c r="DP325" s="243"/>
      <c r="DQ325" s="242"/>
      <c r="DR325" s="240"/>
      <c r="DT325" s="240"/>
      <c r="DU325" s="240"/>
      <c r="DV325" s="240"/>
      <c r="DW325" s="240"/>
      <c r="DX325" s="240"/>
      <c r="DY325" s="240"/>
      <c r="DZ325" s="240"/>
      <c r="EA325" s="240"/>
      <c r="EB325" s="240"/>
      <c r="EC325" s="240"/>
      <c r="ED325" s="240"/>
      <c r="EE325" s="240"/>
      <c r="EG325" s="240"/>
      <c r="EH325" s="240"/>
      <c r="EI325" s="240"/>
      <c r="EJ325" s="240"/>
      <c r="EK325" s="240"/>
      <c r="EL325" s="240"/>
      <c r="EM325" s="240"/>
      <c r="EN325" s="240"/>
      <c r="EO325" s="240"/>
      <c r="EP325" s="240"/>
      <c r="EQ325" s="240"/>
      <c r="ER325" s="240"/>
      <c r="ET325" s="240"/>
      <c r="EU325" s="240"/>
      <c r="EV325" s="240"/>
      <c r="EW325" s="240"/>
      <c r="EX325" s="240"/>
      <c r="EY325" s="240"/>
      <c r="EZ325" s="240"/>
      <c r="FA325" s="240"/>
      <c r="FB325" s="240"/>
      <c r="FC325" s="240"/>
      <c r="FD325" s="240"/>
      <c r="FE325" s="240"/>
      <c r="FG325" s="240"/>
      <c r="FH325" s="240"/>
      <c r="FI325" s="240"/>
      <c r="FJ325" s="240"/>
      <c r="FK325" s="240"/>
      <c r="FL325" s="240"/>
      <c r="FM325" s="240"/>
      <c r="FN325" s="240"/>
      <c r="FO325" s="240"/>
      <c r="FP325" s="240"/>
      <c r="FQ325" s="240"/>
      <c r="FR325" s="240"/>
      <c r="FS325" s="240"/>
      <c r="FT325" s="240"/>
      <c r="FU325" s="240"/>
      <c r="FV325" s="240"/>
      <c r="FW325" s="240"/>
      <c r="FX325" s="240"/>
      <c r="FY325" s="240"/>
      <c r="FZ325" s="240"/>
    </row>
    <row r="326" spans="98:182" x14ac:dyDescent="0.3">
      <c r="CT326" s="241"/>
      <c r="CU326" s="242"/>
      <c r="CV326" s="242"/>
      <c r="CW326" s="242"/>
      <c r="CX326" s="242"/>
      <c r="CY326" s="242"/>
      <c r="CZ326" s="242"/>
      <c r="DA326" s="242"/>
      <c r="DB326" s="242"/>
      <c r="DC326" s="243"/>
      <c r="DD326" s="242"/>
      <c r="DE326" s="240"/>
      <c r="DG326" s="241"/>
      <c r="DH326" s="242"/>
      <c r="DI326" s="242"/>
      <c r="DJ326" s="242"/>
      <c r="DK326" s="242"/>
      <c r="DL326" s="242"/>
      <c r="DM326" s="242"/>
      <c r="DN326" s="242"/>
      <c r="DO326" s="242"/>
      <c r="DP326" s="243"/>
      <c r="DQ326" s="242"/>
      <c r="DR326" s="240"/>
      <c r="DT326" s="240"/>
      <c r="DU326" s="240"/>
      <c r="DV326" s="240"/>
      <c r="DW326" s="240"/>
      <c r="DX326" s="240"/>
      <c r="DY326" s="240"/>
      <c r="DZ326" s="240"/>
      <c r="EA326" s="240"/>
      <c r="EB326" s="240"/>
      <c r="EC326" s="240"/>
      <c r="ED326" s="240"/>
      <c r="EE326" s="240"/>
      <c r="EG326" s="240"/>
      <c r="EH326" s="240"/>
      <c r="EI326" s="240"/>
      <c r="EJ326" s="240"/>
      <c r="EK326" s="240"/>
      <c r="EL326" s="240"/>
      <c r="EM326" s="240"/>
      <c r="EN326" s="240"/>
      <c r="EO326" s="240"/>
      <c r="EP326" s="240"/>
      <c r="EQ326" s="240"/>
      <c r="ER326" s="240"/>
      <c r="ET326" s="240"/>
      <c r="EU326" s="240"/>
      <c r="EV326" s="240"/>
      <c r="EW326" s="240"/>
      <c r="EX326" s="240"/>
      <c r="EY326" s="240"/>
      <c r="EZ326" s="240"/>
      <c r="FA326" s="240"/>
      <c r="FB326" s="240"/>
      <c r="FC326" s="240"/>
      <c r="FD326" s="240"/>
      <c r="FE326" s="240"/>
      <c r="FG326" s="240"/>
      <c r="FH326" s="240"/>
      <c r="FI326" s="240"/>
      <c r="FJ326" s="240"/>
      <c r="FK326" s="240"/>
      <c r="FL326" s="240"/>
      <c r="FM326" s="240"/>
      <c r="FN326" s="240"/>
      <c r="FO326" s="240"/>
      <c r="FP326" s="240"/>
      <c r="FQ326" s="240"/>
      <c r="FR326" s="240"/>
      <c r="FS326" s="240"/>
      <c r="FT326" s="240"/>
      <c r="FU326" s="240"/>
      <c r="FV326" s="240"/>
      <c r="FW326" s="240"/>
      <c r="FX326" s="240"/>
      <c r="FY326" s="240"/>
      <c r="FZ326" s="240"/>
    </row>
    <row r="327" spans="98:182" x14ac:dyDescent="0.3">
      <c r="CT327" s="241"/>
      <c r="CU327" s="242"/>
      <c r="CV327" s="242"/>
      <c r="CW327" s="242"/>
      <c r="CX327" s="242"/>
      <c r="CY327" s="242"/>
      <c r="CZ327" s="242"/>
      <c r="DA327" s="242"/>
      <c r="DB327" s="242"/>
      <c r="DC327" s="243"/>
      <c r="DD327" s="242"/>
      <c r="DE327" s="240"/>
      <c r="DG327" s="241"/>
      <c r="DH327" s="242"/>
      <c r="DI327" s="242"/>
      <c r="DJ327" s="242"/>
      <c r="DK327" s="242"/>
      <c r="DL327" s="242"/>
      <c r="DM327" s="242"/>
      <c r="DN327" s="242"/>
      <c r="DO327" s="242"/>
      <c r="DP327" s="243"/>
      <c r="DQ327" s="242"/>
      <c r="DR327" s="240"/>
      <c r="DT327" s="240"/>
      <c r="DU327" s="240"/>
      <c r="DV327" s="240"/>
      <c r="DW327" s="240"/>
      <c r="DX327" s="240"/>
      <c r="DY327" s="240"/>
      <c r="DZ327" s="240"/>
      <c r="EA327" s="240"/>
      <c r="EB327" s="240"/>
      <c r="EC327" s="240"/>
      <c r="ED327" s="240"/>
      <c r="EE327" s="240"/>
      <c r="EG327" s="240"/>
      <c r="EH327" s="240"/>
      <c r="EI327" s="240"/>
      <c r="EJ327" s="240"/>
      <c r="EK327" s="240"/>
      <c r="EL327" s="240"/>
      <c r="EM327" s="240"/>
      <c r="EN327" s="240"/>
      <c r="EO327" s="240"/>
      <c r="EP327" s="240"/>
      <c r="EQ327" s="240"/>
      <c r="ER327" s="240"/>
      <c r="ET327" s="240"/>
      <c r="EU327" s="240"/>
      <c r="EV327" s="240"/>
      <c r="EW327" s="240"/>
      <c r="EX327" s="240"/>
      <c r="EY327" s="240"/>
      <c r="EZ327" s="240"/>
      <c r="FA327" s="240"/>
      <c r="FB327" s="240"/>
      <c r="FC327" s="240"/>
      <c r="FD327" s="240"/>
      <c r="FE327" s="240"/>
      <c r="FG327" s="240"/>
      <c r="FH327" s="240"/>
      <c r="FI327" s="240"/>
      <c r="FJ327" s="240"/>
      <c r="FK327" s="240"/>
      <c r="FL327" s="240"/>
      <c r="FM327" s="240"/>
      <c r="FN327" s="240"/>
      <c r="FO327" s="240"/>
      <c r="FP327" s="240"/>
      <c r="FQ327" s="240"/>
      <c r="FR327" s="240"/>
      <c r="FS327" s="240"/>
      <c r="FT327" s="240"/>
      <c r="FU327" s="240"/>
      <c r="FV327" s="240"/>
      <c r="FW327" s="240"/>
      <c r="FX327" s="240"/>
      <c r="FY327" s="240"/>
      <c r="FZ327" s="240"/>
    </row>
    <row r="328" spans="98:182" x14ac:dyDescent="0.3">
      <c r="CT328" s="241"/>
      <c r="CU328" s="242"/>
      <c r="CV328" s="242"/>
      <c r="CW328" s="242"/>
      <c r="CX328" s="242"/>
      <c r="CY328" s="242"/>
      <c r="CZ328" s="242"/>
      <c r="DA328" s="242"/>
      <c r="DB328" s="242"/>
      <c r="DC328" s="243"/>
      <c r="DD328" s="242"/>
      <c r="DE328" s="240"/>
      <c r="DG328" s="241"/>
      <c r="DH328" s="242"/>
      <c r="DI328" s="242"/>
      <c r="DJ328" s="242"/>
      <c r="DK328" s="242"/>
      <c r="DL328" s="242"/>
      <c r="DM328" s="242"/>
      <c r="DN328" s="242"/>
      <c r="DO328" s="242"/>
      <c r="DP328" s="243"/>
      <c r="DQ328" s="242"/>
      <c r="DR328" s="240"/>
      <c r="DT328" s="240"/>
      <c r="DU328" s="240"/>
      <c r="DV328" s="240"/>
      <c r="DW328" s="240"/>
      <c r="DX328" s="240"/>
      <c r="DY328" s="240"/>
      <c r="DZ328" s="240"/>
      <c r="EA328" s="240"/>
      <c r="EB328" s="240"/>
      <c r="EC328" s="240"/>
      <c r="ED328" s="240"/>
      <c r="EE328" s="240"/>
      <c r="EG328" s="240"/>
      <c r="EH328" s="240"/>
      <c r="EI328" s="240"/>
      <c r="EJ328" s="240"/>
      <c r="EK328" s="240"/>
      <c r="EL328" s="240"/>
      <c r="EM328" s="240"/>
      <c r="EN328" s="240"/>
      <c r="EO328" s="240"/>
      <c r="EP328" s="240"/>
      <c r="EQ328" s="240"/>
      <c r="ER328" s="240"/>
      <c r="ET328" s="240"/>
      <c r="EU328" s="240"/>
      <c r="EV328" s="240"/>
      <c r="EW328" s="240"/>
      <c r="EX328" s="240"/>
      <c r="EY328" s="240"/>
      <c r="EZ328" s="240"/>
      <c r="FA328" s="240"/>
      <c r="FB328" s="240"/>
      <c r="FC328" s="240"/>
      <c r="FD328" s="240"/>
      <c r="FE328" s="240"/>
      <c r="FG328" s="240"/>
      <c r="FH328" s="240"/>
      <c r="FI328" s="240"/>
      <c r="FJ328" s="240"/>
      <c r="FK328" s="240"/>
      <c r="FL328" s="240"/>
      <c r="FM328" s="240"/>
      <c r="FN328" s="240"/>
      <c r="FO328" s="240"/>
      <c r="FP328" s="240"/>
      <c r="FQ328" s="240"/>
      <c r="FR328" s="240"/>
      <c r="FS328" s="240"/>
      <c r="FT328" s="240"/>
      <c r="FU328" s="240"/>
      <c r="FV328" s="240"/>
      <c r="FW328" s="240"/>
      <c r="FX328" s="240"/>
      <c r="FY328" s="240"/>
      <c r="FZ328" s="240"/>
    </row>
    <row r="329" spans="98:182" x14ac:dyDescent="0.3">
      <c r="CT329" s="241"/>
      <c r="CU329" s="242"/>
      <c r="CV329" s="242"/>
      <c r="CW329" s="242"/>
      <c r="CX329" s="242"/>
      <c r="CY329" s="242"/>
      <c r="CZ329" s="242"/>
      <c r="DA329" s="242"/>
      <c r="DB329" s="242"/>
      <c r="DC329" s="243"/>
      <c r="DD329" s="242"/>
      <c r="DE329" s="240"/>
      <c r="DG329" s="241"/>
      <c r="DH329" s="242"/>
      <c r="DI329" s="242"/>
      <c r="DJ329" s="242"/>
      <c r="DK329" s="242"/>
      <c r="DL329" s="242"/>
      <c r="DM329" s="242"/>
      <c r="DN329" s="242"/>
      <c r="DO329" s="242"/>
      <c r="DP329" s="243"/>
      <c r="DQ329" s="242"/>
      <c r="DR329" s="240"/>
      <c r="DT329" s="240"/>
      <c r="DU329" s="240"/>
      <c r="DV329" s="240"/>
      <c r="DW329" s="240"/>
      <c r="DX329" s="240"/>
      <c r="DY329" s="240"/>
      <c r="DZ329" s="240"/>
      <c r="EA329" s="240"/>
      <c r="EB329" s="240"/>
      <c r="EC329" s="240"/>
      <c r="ED329" s="240"/>
      <c r="EE329" s="240"/>
      <c r="EG329" s="240"/>
      <c r="EH329" s="240"/>
      <c r="EI329" s="240"/>
      <c r="EJ329" s="240"/>
      <c r="EK329" s="240"/>
      <c r="EL329" s="240"/>
      <c r="EM329" s="240"/>
      <c r="EN329" s="240"/>
      <c r="EO329" s="240"/>
      <c r="EP329" s="240"/>
      <c r="EQ329" s="240"/>
      <c r="ER329" s="240"/>
      <c r="ET329" s="240"/>
      <c r="EU329" s="240"/>
      <c r="EV329" s="240"/>
      <c r="EW329" s="240"/>
      <c r="EX329" s="240"/>
      <c r="EY329" s="240"/>
      <c r="EZ329" s="240"/>
      <c r="FA329" s="240"/>
      <c r="FB329" s="240"/>
      <c r="FC329" s="240"/>
      <c r="FD329" s="240"/>
      <c r="FE329" s="240"/>
      <c r="FG329" s="240"/>
      <c r="FH329" s="240"/>
      <c r="FI329" s="240"/>
      <c r="FJ329" s="240"/>
      <c r="FK329" s="240"/>
      <c r="FL329" s="240"/>
      <c r="FM329" s="240"/>
      <c r="FN329" s="240"/>
      <c r="FO329" s="240"/>
      <c r="FP329" s="240"/>
      <c r="FQ329" s="240"/>
      <c r="FR329" s="240"/>
      <c r="FS329" s="240"/>
      <c r="FT329" s="240"/>
      <c r="FU329" s="240"/>
      <c r="FV329" s="240"/>
      <c r="FW329" s="240"/>
      <c r="FX329" s="240"/>
      <c r="FY329" s="240"/>
      <c r="FZ329" s="240"/>
    </row>
    <row r="330" spans="98:182" x14ac:dyDescent="0.3">
      <c r="CT330" s="241"/>
      <c r="CU330" s="242"/>
      <c r="CV330" s="242"/>
      <c r="CW330" s="242"/>
      <c r="CX330" s="242"/>
      <c r="CY330" s="242"/>
      <c r="CZ330" s="242"/>
      <c r="DA330" s="242"/>
      <c r="DB330" s="242"/>
      <c r="DC330" s="243"/>
      <c r="DD330" s="242"/>
      <c r="DE330" s="240"/>
      <c r="DG330" s="241"/>
      <c r="DH330" s="242"/>
      <c r="DI330" s="242"/>
      <c r="DJ330" s="242"/>
      <c r="DK330" s="242"/>
      <c r="DL330" s="242"/>
      <c r="DM330" s="242"/>
      <c r="DN330" s="242"/>
      <c r="DO330" s="242"/>
      <c r="DP330" s="243"/>
      <c r="DQ330" s="242"/>
      <c r="DR330" s="240"/>
      <c r="DT330" s="240"/>
      <c r="DU330" s="240"/>
      <c r="DV330" s="240"/>
      <c r="DW330" s="240"/>
      <c r="DX330" s="240"/>
      <c r="DY330" s="240"/>
      <c r="DZ330" s="240"/>
      <c r="EA330" s="240"/>
      <c r="EB330" s="240"/>
      <c r="EC330" s="240"/>
      <c r="ED330" s="240"/>
      <c r="EE330" s="240"/>
      <c r="EG330" s="240"/>
      <c r="EH330" s="240"/>
      <c r="EI330" s="240"/>
      <c r="EJ330" s="240"/>
      <c r="EK330" s="240"/>
      <c r="EL330" s="240"/>
      <c r="EM330" s="240"/>
      <c r="EN330" s="240"/>
      <c r="EO330" s="240"/>
      <c r="EP330" s="240"/>
      <c r="EQ330" s="240"/>
      <c r="ER330" s="240"/>
      <c r="ET330" s="240"/>
      <c r="EU330" s="240"/>
      <c r="EV330" s="240"/>
      <c r="EW330" s="240"/>
      <c r="EX330" s="240"/>
      <c r="EY330" s="240"/>
      <c r="EZ330" s="240"/>
      <c r="FA330" s="240"/>
      <c r="FB330" s="240"/>
      <c r="FC330" s="240"/>
      <c r="FD330" s="240"/>
      <c r="FE330" s="240"/>
      <c r="FG330" s="240"/>
      <c r="FH330" s="240"/>
      <c r="FI330" s="240"/>
      <c r="FJ330" s="240"/>
      <c r="FK330" s="240"/>
      <c r="FL330" s="240"/>
      <c r="FM330" s="240"/>
      <c r="FN330" s="240"/>
      <c r="FO330" s="240"/>
      <c r="FP330" s="240"/>
      <c r="FQ330" s="240"/>
      <c r="FR330" s="240"/>
      <c r="FS330" s="240"/>
      <c r="FT330" s="240"/>
      <c r="FU330" s="240"/>
      <c r="FV330" s="240"/>
      <c r="FW330" s="240"/>
      <c r="FX330" s="240"/>
      <c r="FY330" s="240"/>
      <c r="FZ330" s="240"/>
    </row>
    <row r="331" spans="98:182" x14ac:dyDescent="0.3">
      <c r="CT331" s="241"/>
      <c r="CU331" s="242"/>
      <c r="CV331" s="242"/>
      <c r="CW331" s="242"/>
      <c r="CX331" s="242"/>
      <c r="CY331" s="242"/>
      <c r="CZ331" s="242"/>
      <c r="DA331" s="242"/>
      <c r="DB331" s="242"/>
      <c r="DC331" s="243"/>
      <c r="DD331" s="242"/>
      <c r="DE331" s="240"/>
      <c r="DG331" s="241"/>
      <c r="DH331" s="242"/>
      <c r="DI331" s="242"/>
      <c r="DJ331" s="242"/>
      <c r="DK331" s="242"/>
      <c r="DL331" s="242"/>
      <c r="DM331" s="242"/>
      <c r="DN331" s="242"/>
      <c r="DO331" s="242"/>
      <c r="DP331" s="243"/>
      <c r="DQ331" s="242"/>
      <c r="DR331" s="240"/>
      <c r="DT331" s="240"/>
      <c r="DU331" s="240"/>
      <c r="DV331" s="240"/>
      <c r="DW331" s="240"/>
      <c r="DX331" s="240"/>
      <c r="DY331" s="240"/>
      <c r="DZ331" s="240"/>
      <c r="EA331" s="240"/>
      <c r="EB331" s="240"/>
      <c r="EC331" s="240"/>
      <c r="ED331" s="240"/>
      <c r="EE331" s="240"/>
      <c r="EG331" s="240"/>
      <c r="EH331" s="240"/>
      <c r="EI331" s="240"/>
      <c r="EJ331" s="240"/>
      <c r="EK331" s="240"/>
      <c r="EL331" s="240"/>
      <c r="EM331" s="240"/>
      <c r="EN331" s="240"/>
      <c r="EO331" s="240"/>
      <c r="EP331" s="240"/>
      <c r="EQ331" s="240"/>
      <c r="ER331" s="240"/>
      <c r="ET331" s="240"/>
      <c r="EU331" s="240"/>
      <c r="EV331" s="240"/>
      <c r="EW331" s="240"/>
      <c r="EX331" s="240"/>
      <c r="EY331" s="240"/>
      <c r="EZ331" s="240"/>
      <c r="FA331" s="240"/>
      <c r="FB331" s="240"/>
      <c r="FC331" s="240"/>
      <c r="FD331" s="240"/>
      <c r="FE331" s="240"/>
      <c r="FG331" s="240"/>
      <c r="FH331" s="240"/>
      <c r="FI331" s="240"/>
      <c r="FJ331" s="240"/>
      <c r="FK331" s="240"/>
      <c r="FL331" s="240"/>
      <c r="FM331" s="240"/>
      <c r="FN331" s="240"/>
      <c r="FO331" s="240"/>
      <c r="FP331" s="240"/>
      <c r="FQ331" s="240"/>
      <c r="FR331" s="240"/>
      <c r="FS331" s="240"/>
      <c r="FT331" s="240"/>
      <c r="FU331" s="240"/>
      <c r="FV331" s="240"/>
      <c r="FW331" s="240"/>
      <c r="FX331" s="240"/>
      <c r="FY331" s="240"/>
      <c r="FZ331" s="240"/>
    </row>
    <row r="332" spans="98:182" x14ac:dyDescent="0.3">
      <c r="CT332" s="241"/>
      <c r="CU332" s="242"/>
      <c r="CV332" s="242"/>
      <c r="CW332" s="242"/>
      <c r="CX332" s="242"/>
      <c r="CY332" s="242"/>
      <c r="CZ332" s="242"/>
      <c r="DA332" s="242"/>
      <c r="DB332" s="242"/>
      <c r="DC332" s="243"/>
      <c r="DD332" s="242"/>
      <c r="DE332" s="240"/>
      <c r="DG332" s="241"/>
      <c r="DH332" s="242"/>
      <c r="DI332" s="242"/>
      <c r="DJ332" s="242"/>
      <c r="DK332" s="242"/>
      <c r="DL332" s="242"/>
      <c r="DM332" s="242"/>
      <c r="DN332" s="242"/>
      <c r="DO332" s="242"/>
      <c r="DP332" s="243"/>
      <c r="DQ332" s="242"/>
      <c r="DR332" s="240"/>
      <c r="DT332" s="240"/>
      <c r="DU332" s="240"/>
      <c r="DV332" s="240"/>
      <c r="DW332" s="240"/>
      <c r="DX332" s="240"/>
      <c r="DY332" s="240"/>
      <c r="DZ332" s="240"/>
      <c r="EA332" s="240"/>
      <c r="EB332" s="240"/>
      <c r="EC332" s="240"/>
      <c r="ED332" s="240"/>
      <c r="EE332" s="240"/>
      <c r="EG332" s="240"/>
      <c r="EH332" s="240"/>
      <c r="EI332" s="240"/>
      <c r="EJ332" s="240"/>
      <c r="EK332" s="240"/>
      <c r="EL332" s="240"/>
      <c r="EM332" s="240"/>
      <c r="EN332" s="240"/>
      <c r="EO332" s="240"/>
      <c r="EP332" s="240"/>
      <c r="EQ332" s="240"/>
      <c r="ER332" s="240"/>
      <c r="ET332" s="240"/>
      <c r="EU332" s="240"/>
      <c r="EV332" s="240"/>
      <c r="EW332" s="240"/>
      <c r="EX332" s="240"/>
      <c r="EY332" s="240"/>
      <c r="EZ332" s="240"/>
      <c r="FA332" s="240"/>
      <c r="FB332" s="240"/>
      <c r="FC332" s="240"/>
      <c r="FD332" s="240"/>
      <c r="FE332" s="240"/>
      <c r="FG332" s="240"/>
      <c r="FH332" s="240"/>
      <c r="FI332" s="240"/>
      <c r="FJ332" s="240"/>
      <c r="FK332" s="240"/>
      <c r="FL332" s="240"/>
      <c r="FM332" s="240"/>
      <c r="FN332" s="240"/>
      <c r="FO332" s="240"/>
      <c r="FP332" s="240"/>
      <c r="FQ332" s="240"/>
      <c r="FR332" s="240"/>
      <c r="FS332" s="240"/>
      <c r="FT332" s="240"/>
      <c r="FU332" s="240"/>
      <c r="FV332" s="240"/>
      <c r="FW332" s="240"/>
      <c r="FX332" s="240"/>
      <c r="FY332" s="240"/>
      <c r="FZ332" s="240"/>
    </row>
    <row r="333" spans="98:182" x14ac:dyDescent="0.3">
      <c r="CT333" s="241"/>
      <c r="CU333" s="242"/>
      <c r="CV333" s="242"/>
      <c r="CW333" s="242"/>
      <c r="CX333" s="242"/>
      <c r="CY333" s="242"/>
      <c r="CZ333" s="242"/>
      <c r="DA333" s="242"/>
      <c r="DB333" s="242"/>
      <c r="DC333" s="243"/>
      <c r="DD333" s="242"/>
      <c r="DE333" s="240"/>
      <c r="DG333" s="241"/>
      <c r="DH333" s="242"/>
      <c r="DI333" s="242"/>
      <c r="DJ333" s="242"/>
      <c r="DK333" s="242"/>
      <c r="DL333" s="242"/>
      <c r="DM333" s="242"/>
      <c r="DN333" s="242"/>
      <c r="DO333" s="242"/>
      <c r="DP333" s="243"/>
      <c r="DQ333" s="242"/>
      <c r="DR333" s="240"/>
      <c r="DT333" s="240"/>
      <c r="DU333" s="240"/>
      <c r="DV333" s="240"/>
      <c r="DW333" s="240"/>
      <c r="DX333" s="240"/>
      <c r="DY333" s="240"/>
      <c r="DZ333" s="240"/>
      <c r="EA333" s="240"/>
      <c r="EB333" s="240"/>
      <c r="EC333" s="240"/>
      <c r="ED333" s="240"/>
      <c r="EE333" s="240"/>
      <c r="EG333" s="240"/>
      <c r="EH333" s="240"/>
      <c r="EI333" s="240"/>
      <c r="EJ333" s="240"/>
      <c r="EK333" s="240"/>
      <c r="EL333" s="240"/>
      <c r="EM333" s="240"/>
      <c r="EN333" s="240"/>
      <c r="EO333" s="240"/>
      <c r="EP333" s="240"/>
      <c r="EQ333" s="240"/>
      <c r="ER333" s="240"/>
      <c r="ET333" s="240"/>
      <c r="EU333" s="240"/>
      <c r="EV333" s="240"/>
      <c r="EW333" s="240"/>
      <c r="EX333" s="240"/>
      <c r="EY333" s="240"/>
      <c r="EZ333" s="240"/>
      <c r="FA333" s="240"/>
      <c r="FB333" s="240"/>
      <c r="FC333" s="240"/>
      <c r="FD333" s="240"/>
      <c r="FE333" s="240"/>
      <c r="FG333" s="240"/>
      <c r="FH333" s="240"/>
      <c r="FI333" s="240"/>
      <c r="FJ333" s="240"/>
      <c r="FK333" s="240"/>
      <c r="FL333" s="240"/>
      <c r="FM333" s="240"/>
      <c r="FN333" s="240"/>
      <c r="FO333" s="240"/>
      <c r="FP333" s="240"/>
      <c r="FQ333" s="240"/>
      <c r="FR333" s="240"/>
      <c r="FS333" s="240"/>
      <c r="FT333" s="240"/>
      <c r="FU333" s="240"/>
      <c r="FV333" s="240"/>
      <c r="FW333" s="240"/>
      <c r="FX333" s="240"/>
      <c r="FY333" s="240"/>
      <c r="FZ333" s="240"/>
    </row>
    <row r="334" spans="98:182" x14ac:dyDescent="0.3">
      <c r="CT334" s="241"/>
      <c r="CU334" s="242"/>
      <c r="CV334" s="242"/>
      <c r="CW334" s="242"/>
      <c r="CX334" s="242"/>
      <c r="CY334" s="242"/>
      <c r="CZ334" s="242"/>
      <c r="DA334" s="242"/>
      <c r="DB334" s="242"/>
      <c r="DC334" s="243"/>
      <c r="DD334" s="242"/>
      <c r="DE334" s="240"/>
      <c r="DG334" s="241"/>
      <c r="DH334" s="242"/>
      <c r="DI334" s="242"/>
      <c r="DJ334" s="242"/>
      <c r="DK334" s="242"/>
      <c r="DL334" s="242"/>
      <c r="DM334" s="242"/>
      <c r="DN334" s="242"/>
      <c r="DO334" s="242"/>
      <c r="DP334" s="243"/>
      <c r="DQ334" s="242"/>
      <c r="DR334" s="240"/>
      <c r="DT334" s="240"/>
      <c r="DU334" s="240"/>
      <c r="DV334" s="240"/>
      <c r="DW334" s="240"/>
      <c r="DX334" s="240"/>
      <c r="DY334" s="240"/>
      <c r="DZ334" s="240"/>
      <c r="EA334" s="240"/>
      <c r="EB334" s="240"/>
      <c r="EC334" s="240"/>
      <c r="ED334" s="240"/>
      <c r="EE334" s="240"/>
      <c r="EG334" s="240"/>
      <c r="EH334" s="240"/>
      <c r="EI334" s="240"/>
      <c r="EJ334" s="240"/>
      <c r="EK334" s="240"/>
      <c r="EL334" s="240"/>
      <c r="EM334" s="240"/>
      <c r="EN334" s="240"/>
      <c r="EO334" s="240"/>
      <c r="EP334" s="240"/>
      <c r="EQ334" s="240"/>
      <c r="ER334" s="240"/>
      <c r="ET334" s="240"/>
      <c r="EU334" s="240"/>
      <c r="EV334" s="240"/>
      <c r="EW334" s="240"/>
      <c r="EX334" s="240"/>
      <c r="EY334" s="240"/>
      <c r="EZ334" s="240"/>
      <c r="FA334" s="240"/>
      <c r="FB334" s="240"/>
      <c r="FC334" s="240"/>
      <c r="FD334" s="240"/>
      <c r="FE334" s="240"/>
      <c r="FG334" s="240"/>
      <c r="FH334" s="240"/>
      <c r="FI334" s="240"/>
      <c r="FJ334" s="240"/>
      <c r="FK334" s="240"/>
      <c r="FL334" s="240"/>
      <c r="FM334" s="240"/>
      <c r="FN334" s="240"/>
      <c r="FO334" s="240"/>
      <c r="FP334" s="240"/>
      <c r="FQ334" s="240"/>
      <c r="FR334" s="240"/>
      <c r="FS334" s="240"/>
      <c r="FT334" s="240"/>
      <c r="FU334" s="240"/>
      <c r="FV334" s="240"/>
      <c r="FW334" s="240"/>
      <c r="FX334" s="240"/>
      <c r="FY334" s="240"/>
      <c r="FZ334" s="240"/>
    </row>
    <row r="335" spans="98:182" x14ac:dyDescent="0.3">
      <c r="CT335" s="241"/>
      <c r="CU335" s="242"/>
      <c r="CV335" s="242"/>
      <c r="CW335" s="242"/>
      <c r="CX335" s="242"/>
      <c r="CY335" s="242"/>
      <c r="CZ335" s="242"/>
      <c r="DA335" s="242"/>
      <c r="DB335" s="242"/>
      <c r="DC335" s="243"/>
      <c r="DD335" s="242"/>
      <c r="DE335" s="240"/>
      <c r="DG335" s="241"/>
      <c r="DH335" s="242"/>
      <c r="DI335" s="242"/>
      <c r="DJ335" s="242"/>
      <c r="DK335" s="242"/>
      <c r="DL335" s="242"/>
      <c r="DM335" s="242"/>
      <c r="DN335" s="242"/>
      <c r="DO335" s="242"/>
      <c r="DP335" s="243"/>
      <c r="DQ335" s="242"/>
      <c r="DR335" s="240"/>
      <c r="DT335" s="240"/>
      <c r="DU335" s="240"/>
      <c r="DV335" s="240"/>
      <c r="DW335" s="240"/>
      <c r="DX335" s="240"/>
      <c r="DY335" s="240"/>
      <c r="DZ335" s="240"/>
      <c r="EA335" s="240"/>
      <c r="EB335" s="240"/>
      <c r="EC335" s="240"/>
      <c r="ED335" s="240"/>
      <c r="EE335" s="240"/>
      <c r="EG335" s="240"/>
      <c r="EH335" s="240"/>
      <c r="EI335" s="240"/>
      <c r="EJ335" s="240"/>
      <c r="EK335" s="240"/>
      <c r="EL335" s="240"/>
      <c r="EM335" s="240"/>
      <c r="EN335" s="240"/>
      <c r="EO335" s="240"/>
      <c r="EP335" s="240"/>
      <c r="EQ335" s="240"/>
      <c r="ER335" s="240"/>
      <c r="ET335" s="240"/>
      <c r="EU335" s="240"/>
      <c r="EV335" s="240"/>
      <c r="EW335" s="240"/>
      <c r="EX335" s="240"/>
      <c r="EY335" s="240"/>
      <c r="EZ335" s="240"/>
      <c r="FA335" s="240"/>
      <c r="FB335" s="240"/>
      <c r="FC335" s="240"/>
      <c r="FD335" s="240"/>
      <c r="FE335" s="240"/>
      <c r="FG335" s="240"/>
      <c r="FH335" s="240"/>
      <c r="FI335" s="240"/>
      <c r="FJ335" s="240"/>
      <c r="FK335" s="240"/>
      <c r="FL335" s="240"/>
      <c r="FM335" s="240"/>
      <c r="FN335" s="240"/>
      <c r="FO335" s="240"/>
      <c r="FP335" s="240"/>
      <c r="FQ335" s="240"/>
      <c r="FR335" s="240"/>
      <c r="FS335" s="240"/>
      <c r="FT335" s="240"/>
      <c r="FU335" s="240"/>
      <c r="FV335" s="240"/>
      <c r="FW335" s="240"/>
      <c r="FX335" s="240"/>
      <c r="FY335" s="240"/>
      <c r="FZ335" s="240"/>
    </row>
    <row r="336" spans="98:182" x14ac:dyDescent="0.3">
      <c r="CT336" s="241"/>
      <c r="CU336" s="242"/>
      <c r="CV336" s="242"/>
      <c r="CW336" s="242"/>
      <c r="CX336" s="242"/>
      <c r="CY336" s="242"/>
      <c r="CZ336" s="242"/>
      <c r="DA336" s="242"/>
      <c r="DB336" s="242"/>
      <c r="DC336" s="243"/>
      <c r="DD336" s="242"/>
      <c r="DE336" s="240"/>
      <c r="DG336" s="241"/>
      <c r="DH336" s="242"/>
      <c r="DI336" s="242"/>
      <c r="DJ336" s="242"/>
      <c r="DK336" s="242"/>
      <c r="DL336" s="242"/>
      <c r="DM336" s="242"/>
      <c r="DN336" s="242"/>
      <c r="DO336" s="242"/>
      <c r="DP336" s="243"/>
      <c r="DQ336" s="242"/>
      <c r="DR336" s="240"/>
      <c r="DT336" s="240"/>
      <c r="DU336" s="240"/>
      <c r="DV336" s="240"/>
      <c r="DW336" s="240"/>
      <c r="DX336" s="240"/>
      <c r="DY336" s="240"/>
      <c r="DZ336" s="240"/>
      <c r="EA336" s="240"/>
      <c r="EB336" s="240"/>
      <c r="EC336" s="240"/>
      <c r="ED336" s="240"/>
      <c r="EE336" s="240"/>
      <c r="EG336" s="240"/>
      <c r="EH336" s="240"/>
      <c r="EI336" s="240"/>
      <c r="EJ336" s="240"/>
      <c r="EK336" s="240"/>
      <c r="EL336" s="240"/>
      <c r="EM336" s="240"/>
      <c r="EN336" s="240"/>
      <c r="EO336" s="240"/>
      <c r="EP336" s="240"/>
      <c r="EQ336" s="240"/>
      <c r="ER336" s="240"/>
      <c r="ET336" s="240"/>
      <c r="EU336" s="240"/>
      <c r="EV336" s="240"/>
      <c r="EW336" s="240"/>
      <c r="EX336" s="240"/>
      <c r="EY336" s="240"/>
      <c r="EZ336" s="240"/>
      <c r="FA336" s="240"/>
      <c r="FB336" s="240"/>
      <c r="FC336" s="240"/>
      <c r="FD336" s="240"/>
      <c r="FE336" s="240"/>
      <c r="FG336" s="240"/>
      <c r="FH336" s="240"/>
      <c r="FI336" s="240"/>
      <c r="FJ336" s="240"/>
      <c r="FK336" s="240"/>
      <c r="FL336" s="240"/>
      <c r="FM336" s="240"/>
      <c r="FN336" s="240"/>
      <c r="FO336" s="240"/>
      <c r="FP336" s="240"/>
      <c r="FQ336" s="240"/>
      <c r="FR336" s="240"/>
      <c r="FS336" s="240"/>
      <c r="FT336" s="240"/>
      <c r="FU336" s="240"/>
      <c r="FV336" s="240"/>
      <c r="FW336" s="240"/>
      <c r="FX336" s="240"/>
      <c r="FY336" s="240"/>
      <c r="FZ336" s="240"/>
    </row>
    <row r="337" spans="98:182" x14ac:dyDescent="0.3">
      <c r="CT337" s="241"/>
      <c r="CU337" s="242"/>
      <c r="CV337" s="242"/>
      <c r="CW337" s="242"/>
      <c r="CX337" s="242"/>
      <c r="CY337" s="242"/>
      <c r="CZ337" s="242"/>
      <c r="DA337" s="242"/>
      <c r="DB337" s="242"/>
      <c r="DC337" s="243"/>
      <c r="DD337" s="242"/>
      <c r="DE337" s="240"/>
      <c r="DG337" s="241"/>
      <c r="DH337" s="242"/>
      <c r="DI337" s="242"/>
      <c r="DJ337" s="242"/>
      <c r="DK337" s="242"/>
      <c r="DL337" s="242"/>
      <c r="DM337" s="242"/>
      <c r="DN337" s="242"/>
      <c r="DO337" s="242"/>
      <c r="DP337" s="243"/>
      <c r="DQ337" s="242"/>
      <c r="DR337" s="240"/>
      <c r="DT337" s="240"/>
      <c r="DU337" s="240"/>
      <c r="DV337" s="240"/>
      <c r="DW337" s="240"/>
      <c r="DX337" s="240"/>
      <c r="DY337" s="240"/>
      <c r="DZ337" s="240"/>
      <c r="EA337" s="240"/>
      <c r="EB337" s="240"/>
      <c r="EC337" s="240"/>
      <c r="ED337" s="240"/>
      <c r="EE337" s="240"/>
      <c r="EG337" s="240"/>
      <c r="EH337" s="240"/>
      <c r="EI337" s="240"/>
      <c r="EJ337" s="240"/>
      <c r="EK337" s="240"/>
      <c r="EL337" s="240"/>
      <c r="EM337" s="240"/>
      <c r="EN337" s="240"/>
      <c r="EO337" s="240"/>
      <c r="EP337" s="240"/>
      <c r="EQ337" s="240"/>
      <c r="ER337" s="240"/>
      <c r="ET337" s="240"/>
      <c r="EU337" s="240"/>
      <c r="EV337" s="240"/>
      <c r="EW337" s="240"/>
      <c r="EX337" s="240"/>
      <c r="EY337" s="240"/>
      <c r="EZ337" s="240"/>
      <c r="FA337" s="240"/>
      <c r="FB337" s="240"/>
      <c r="FC337" s="240"/>
      <c r="FD337" s="240"/>
      <c r="FE337" s="240"/>
      <c r="FG337" s="240"/>
      <c r="FH337" s="240"/>
      <c r="FI337" s="240"/>
      <c r="FJ337" s="240"/>
      <c r="FK337" s="240"/>
      <c r="FL337" s="240"/>
      <c r="FM337" s="240"/>
      <c r="FN337" s="240"/>
      <c r="FO337" s="240"/>
      <c r="FP337" s="240"/>
      <c r="FQ337" s="240"/>
      <c r="FR337" s="240"/>
      <c r="FS337" s="240"/>
      <c r="FT337" s="240"/>
      <c r="FU337" s="240"/>
      <c r="FV337" s="240"/>
      <c r="FW337" s="240"/>
      <c r="FX337" s="240"/>
      <c r="FY337" s="240"/>
      <c r="FZ337" s="240"/>
    </row>
    <row r="338" spans="98:182" x14ac:dyDescent="0.3">
      <c r="CT338" s="241"/>
      <c r="CU338" s="242"/>
      <c r="CV338" s="242"/>
      <c r="CW338" s="242"/>
      <c r="CX338" s="242"/>
      <c r="CY338" s="242"/>
      <c r="CZ338" s="242"/>
      <c r="DA338" s="242"/>
      <c r="DB338" s="242"/>
      <c r="DC338" s="243"/>
      <c r="DD338" s="242"/>
      <c r="DE338" s="240"/>
      <c r="DG338" s="241"/>
      <c r="DH338" s="242"/>
      <c r="DI338" s="242"/>
      <c r="DJ338" s="242"/>
      <c r="DK338" s="242"/>
      <c r="DL338" s="242"/>
      <c r="DM338" s="242"/>
      <c r="DN338" s="242"/>
      <c r="DO338" s="242"/>
      <c r="DP338" s="243"/>
      <c r="DQ338" s="242"/>
      <c r="DR338" s="240"/>
      <c r="DT338" s="240"/>
      <c r="DU338" s="240"/>
      <c r="DV338" s="240"/>
      <c r="DW338" s="240"/>
      <c r="DX338" s="240"/>
      <c r="DY338" s="240"/>
      <c r="DZ338" s="240"/>
      <c r="EA338" s="240"/>
      <c r="EB338" s="240"/>
      <c r="EC338" s="240"/>
      <c r="ED338" s="240"/>
      <c r="EE338" s="240"/>
      <c r="EG338" s="240"/>
      <c r="EH338" s="240"/>
      <c r="EI338" s="240"/>
      <c r="EJ338" s="240"/>
      <c r="EK338" s="240"/>
      <c r="EL338" s="240"/>
      <c r="EM338" s="240"/>
      <c r="EN338" s="240"/>
      <c r="EO338" s="240"/>
      <c r="EP338" s="240"/>
      <c r="EQ338" s="240"/>
      <c r="ER338" s="240"/>
      <c r="ET338" s="240"/>
      <c r="EU338" s="240"/>
      <c r="EV338" s="240"/>
      <c r="EW338" s="240"/>
      <c r="EX338" s="240"/>
      <c r="EY338" s="240"/>
      <c r="EZ338" s="240"/>
      <c r="FA338" s="240"/>
      <c r="FB338" s="240"/>
      <c r="FC338" s="240"/>
      <c r="FD338" s="240"/>
      <c r="FE338" s="240"/>
      <c r="FG338" s="240"/>
      <c r="FH338" s="240"/>
      <c r="FI338" s="240"/>
      <c r="FJ338" s="240"/>
      <c r="FK338" s="240"/>
      <c r="FL338" s="240"/>
      <c r="FM338" s="240"/>
      <c r="FN338" s="240"/>
      <c r="FO338" s="240"/>
      <c r="FP338" s="240"/>
      <c r="FQ338" s="240"/>
      <c r="FR338" s="240"/>
      <c r="FS338" s="240"/>
      <c r="FT338" s="240"/>
      <c r="FU338" s="240"/>
      <c r="FV338" s="240"/>
      <c r="FW338" s="240"/>
      <c r="FX338" s="240"/>
      <c r="FY338" s="240"/>
      <c r="FZ338" s="240"/>
    </row>
    <row r="339" spans="98:182" x14ac:dyDescent="0.3">
      <c r="CT339" s="241"/>
      <c r="CU339" s="242"/>
      <c r="CV339" s="242"/>
      <c r="CW339" s="242"/>
      <c r="CX339" s="242"/>
      <c r="CY339" s="242"/>
      <c r="CZ339" s="242"/>
      <c r="DA339" s="242"/>
      <c r="DB339" s="242"/>
      <c r="DC339" s="243"/>
      <c r="DD339" s="242"/>
      <c r="DE339" s="240"/>
      <c r="DG339" s="241"/>
      <c r="DH339" s="242"/>
      <c r="DI339" s="242"/>
      <c r="DJ339" s="242"/>
      <c r="DK339" s="242"/>
      <c r="DL339" s="242"/>
      <c r="DM339" s="242"/>
      <c r="DN339" s="242"/>
      <c r="DO339" s="242"/>
      <c r="DP339" s="243"/>
      <c r="DQ339" s="242"/>
      <c r="DR339" s="240"/>
      <c r="DT339" s="240"/>
      <c r="DU339" s="240"/>
      <c r="DV339" s="240"/>
      <c r="DW339" s="240"/>
      <c r="DX339" s="240"/>
      <c r="DY339" s="240"/>
      <c r="DZ339" s="240"/>
      <c r="EA339" s="240"/>
      <c r="EB339" s="240"/>
      <c r="EC339" s="240"/>
      <c r="ED339" s="240"/>
      <c r="EE339" s="240"/>
      <c r="EG339" s="240"/>
      <c r="EH339" s="240"/>
      <c r="EI339" s="240"/>
      <c r="EJ339" s="240"/>
      <c r="EK339" s="240"/>
      <c r="EL339" s="240"/>
      <c r="EM339" s="240"/>
      <c r="EN339" s="240"/>
      <c r="EO339" s="240"/>
      <c r="EP339" s="240"/>
      <c r="EQ339" s="240"/>
      <c r="ER339" s="240"/>
      <c r="ET339" s="240"/>
      <c r="EU339" s="240"/>
      <c r="EV339" s="240"/>
      <c r="EW339" s="240"/>
      <c r="EX339" s="240"/>
      <c r="EY339" s="240"/>
      <c r="EZ339" s="240"/>
      <c r="FA339" s="240"/>
      <c r="FB339" s="240"/>
      <c r="FC339" s="240"/>
      <c r="FD339" s="240"/>
      <c r="FE339" s="240"/>
      <c r="FG339" s="240"/>
      <c r="FH339" s="240"/>
      <c r="FI339" s="240"/>
      <c r="FJ339" s="240"/>
      <c r="FK339" s="240"/>
      <c r="FL339" s="240"/>
      <c r="FM339" s="240"/>
      <c r="FN339" s="240"/>
      <c r="FO339" s="240"/>
      <c r="FP339" s="240"/>
      <c r="FQ339" s="240"/>
      <c r="FR339" s="240"/>
      <c r="FS339" s="240"/>
      <c r="FT339" s="240"/>
      <c r="FU339" s="240"/>
      <c r="FV339" s="240"/>
      <c r="FW339" s="240"/>
      <c r="FX339" s="240"/>
      <c r="FY339" s="240"/>
      <c r="FZ339" s="240"/>
    </row>
    <row r="340" spans="98:182" x14ac:dyDescent="0.3">
      <c r="CT340" s="241"/>
      <c r="CU340" s="242"/>
      <c r="CV340" s="242"/>
      <c r="CW340" s="242"/>
      <c r="CX340" s="242"/>
      <c r="CY340" s="242"/>
      <c r="CZ340" s="242"/>
      <c r="DA340" s="242"/>
      <c r="DB340" s="242"/>
      <c r="DC340" s="243"/>
      <c r="DD340" s="242"/>
      <c r="DE340" s="240"/>
      <c r="DG340" s="241"/>
      <c r="DH340" s="242"/>
      <c r="DI340" s="242"/>
      <c r="DJ340" s="242"/>
      <c r="DK340" s="242"/>
      <c r="DL340" s="242"/>
      <c r="DM340" s="242"/>
      <c r="DN340" s="242"/>
      <c r="DO340" s="242"/>
      <c r="DP340" s="243"/>
      <c r="DQ340" s="242"/>
      <c r="DR340" s="240"/>
      <c r="DT340" s="240"/>
      <c r="DU340" s="240"/>
      <c r="DV340" s="240"/>
      <c r="DW340" s="240"/>
      <c r="DX340" s="240"/>
      <c r="DY340" s="240"/>
      <c r="DZ340" s="240"/>
      <c r="EA340" s="240"/>
      <c r="EB340" s="240"/>
      <c r="EC340" s="240"/>
      <c r="ED340" s="240"/>
      <c r="EE340" s="240"/>
      <c r="EG340" s="240"/>
      <c r="EH340" s="240"/>
      <c r="EI340" s="240"/>
      <c r="EJ340" s="240"/>
      <c r="EK340" s="240"/>
      <c r="EL340" s="240"/>
      <c r="EM340" s="240"/>
      <c r="EN340" s="240"/>
      <c r="EO340" s="240"/>
      <c r="EP340" s="240"/>
      <c r="EQ340" s="240"/>
      <c r="ER340" s="240"/>
      <c r="ET340" s="240"/>
      <c r="EU340" s="240"/>
      <c r="EV340" s="240"/>
      <c r="EW340" s="240"/>
      <c r="EX340" s="240"/>
      <c r="EY340" s="240"/>
      <c r="EZ340" s="240"/>
      <c r="FA340" s="240"/>
      <c r="FB340" s="240"/>
      <c r="FC340" s="240"/>
      <c r="FD340" s="240"/>
      <c r="FE340" s="240"/>
      <c r="FG340" s="240"/>
      <c r="FH340" s="240"/>
      <c r="FI340" s="240"/>
      <c r="FJ340" s="240"/>
      <c r="FK340" s="240"/>
      <c r="FL340" s="240"/>
      <c r="FM340" s="240"/>
      <c r="FN340" s="240"/>
      <c r="FO340" s="240"/>
      <c r="FP340" s="240"/>
      <c r="FQ340" s="240"/>
      <c r="FR340" s="240"/>
      <c r="FS340" s="240"/>
      <c r="FT340" s="240"/>
      <c r="FU340" s="240"/>
      <c r="FV340" s="240"/>
      <c r="FW340" s="240"/>
      <c r="FX340" s="240"/>
      <c r="FY340" s="240"/>
      <c r="FZ340" s="240"/>
    </row>
    <row r="341" spans="98:182" x14ac:dyDescent="0.3">
      <c r="CT341" s="241"/>
      <c r="CU341" s="242"/>
      <c r="CV341" s="242"/>
      <c r="CW341" s="242"/>
      <c r="CX341" s="242"/>
      <c r="CY341" s="242"/>
      <c r="CZ341" s="242"/>
      <c r="DA341" s="242"/>
      <c r="DB341" s="242"/>
      <c r="DC341" s="243"/>
      <c r="DD341" s="242"/>
      <c r="DE341" s="240"/>
      <c r="DG341" s="241"/>
      <c r="DH341" s="242"/>
      <c r="DI341" s="242"/>
      <c r="DJ341" s="242"/>
      <c r="DK341" s="242"/>
      <c r="DL341" s="242"/>
      <c r="DM341" s="242"/>
      <c r="DN341" s="242"/>
      <c r="DO341" s="242"/>
      <c r="DP341" s="243"/>
      <c r="DQ341" s="242"/>
      <c r="DR341" s="240"/>
      <c r="DT341" s="240"/>
      <c r="DU341" s="240"/>
      <c r="DV341" s="240"/>
      <c r="DW341" s="240"/>
      <c r="DX341" s="240"/>
      <c r="DY341" s="240"/>
      <c r="DZ341" s="240"/>
      <c r="EA341" s="240"/>
      <c r="EB341" s="240"/>
      <c r="EC341" s="240"/>
      <c r="ED341" s="240"/>
      <c r="EE341" s="240"/>
      <c r="EG341" s="240"/>
      <c r="EH341" s="240"/>
      <c r="EI341" s="240"/>
      <c r="EJ341" s="240"/>
      <c r="EK341" s="240"/>
      <c r="EL341" s="240"/>
      <c r="EM341" s="240"/>
      <c r="EN341" s="240"/>
      <c r="EO341" s="240"/>
      <c r="EP341" s="240"/>
      <c r="EQ341" s="240"/>
      <c r="ER341" s="240"/>
      <c r="ET341" s="240"/>
      <c r="EU341" s="240"/>
      <c r="EV341" s="240"/>
      <c r="EW341" s="240"/>
      <c r="EX341" s="240"/>
      <c r="EY341" s="240"/>
      <c r="EZ341" s="240"/>
      <c r="FA341" s="240"/>
      <c r="FB341" s="240"/>
      <c r="FC341" s="240"/>
      <c r="FD341" s="240"/>
      <c r="FE341" s="240"/>
      <c r="FG341" s="240"/>
      <c r="FH341" s="240"/>
      <c r="FI341" s="240"/>
      <c r="FJ341" s="240"/>
      <c r="FK341" s="240"/>
      <c r="FL341" s="240"/>
      <c r="FM341" s="240"/>
      <c r="FN341" s="240"/>
      <c r="FO341" s="240"/>
      <c r="FP341" s="240"/>
      <c r="FQ341" s="240"/>
      <c r="FR341" s="240"/>
      <c r="FS341" s="240"/>
      <c r="FT341" s="240"/>
      <c r="FU341" s="240"/>
      <c r="FV341" s="240"/>
      <c r="FW341" s="240"/>
      <c r="FX341" s="240"/>
      <c r="FY341" s="240"/>
      <c r="FZ341" s="240"/>
    </row>
    <row r="342" spans="98:182" x14ac:dyDescent="0.3">
      <c r="CT342" s="241"/>
      <c r="CU342" s="242"/>
      <c r="CV342" s="242"/>
      <c r="CW342" s="242"/>
      <c r="CX342" s="242"/>
      <c r="CY342" s="242"/>
      <c r="CZ342" s="242"/>
      <c r="DA342" s="242"/>
      <c r="DB342" s="242"/>
      <c r="DC342" s="243"/>
      <c r="DD342" s="242"/>
      <c r="DE342" s="240"/>
      <c r="DG342" s="241"/>
      <c r="DH342" s="242"/>
      <c r="DI342" s="242"/>
      <c r="DJ342" s="242"/>
      <c r="DK342" s="242"/>
      <c r="DL342" s="242"/>
      <c r="DM342" s="242"/>
      <c r="DN342" s="242"/>
      <c r="DO342" s="242"/>
      <c r="DP342" s="243"/>
      <c r="DQ342" s="242"/>
      <c r="DR342" s="240"/>
      <c r="DT342" s="240"/>
      <c r="DU342" s="240"/>
      <c r="DV342" s="240"/>
      <c r="DW342" s="240"/>
      <c r="DX342" s="240"/>
      <c r="DY342" s="240"/>
      <c r="DZ342" s="240"/>
      <c r="EA342" s="240"/>
      <c r="EB342" s="240"/>
      <c r="EC342" s="240"/>
      <c r="ED342" s="240"/>
      <c r="EE342" s="240"/>
      <c r="EG342" s="240"/>
      <c r="EH342" s="240"/>
      <c r="EI342" s="240"/>
      <c r="EJ342" s="240"/>
      <c r="EK342" s="240"/>
      <c r="EL342" s="240"/>
      <c r="EM342" s="240"/>
      <c r="EN342" s="240"/>
      <c r="EO342" s="240"/>
      <c r="EP342" s="240"/>
      <c r="EQ342" s="240"/>
      <c r="ER342" s="240"/>
      <c r="ET342" s="240"/>
      <c r="EU342" s="240"/>
      <c r="EV342" s="240"/>
      <c r="EW342" s="240"/>
      <c r="EX342" s="240"/>
      <c r="EY342" s="240"/>
      <c r="EZ342" s="240"/>
      <c r="FA342" s="240"/>
      <c r="FB342" s="240"/>
      <c r="FC342" s="240"/>
      <c r="FD342" s="240"/>
      <c r="FE342" s="240"/>
      <c r="FG342" s="240"/>
      <c r="FH342" s="240"/>
      <c r="FI342" s="240"/>
      <c r="FJ342" s="240"/>
      <c r="FK342" s="240"/>
      <c r="FL342" s="240"/>
      <c r="FM342" s="240"/>
      <c r="FN342" s="240"/>
      <c r="FO342" s="240"/>
      <c r="FP342" s="240"/>
      <c r="FQ342" s="240"/>
      <c r="FR342" s="240"/>
      <c r="FS342" s="240"/>
      <c r="FT342" s="240"/>
      <c r="FU342" s="240"/>
      <c r="FV342" s="240"/>
      <c r="FW342" s="240"/>
      <c r="FX342" s="240"/>
      <c r="FY342" s="240"/>
      <c r="FZ342" s="240"/>
    </row>
    <row r="343" spans="98:182" x14ac:dyDescent="0.3">
      <c r="CT343" s="241"/>
      <c r="CU343" s="242"/>
      <c r="CV343" s="242"/>
      <c r="CW343" s="242"/>
      <c r="CX343" s="242"/>
      <c r="CY343" s="242"/>
      <c r="CZ343" s="242"/>
      <c r="DA343" s="242"/>
      <c r="DB343" s="242"/>
      <c r="DC343" s="243"/>
      <c r="DD343" s="242"/>
      <c r="DE343" s="240"/>
      <c r="DG343" s="241"/>
      <c r="DH343" s="242"/>
      <c r="DI343" s="242"/>
      <c r="DJ343" s="242"/>
      <c r="DK343" s="242"/>
      <c r="DL343" s="242"/>
      <c r="DM343" s="242"/>
      <c r="DN343" s="242"/>
      <c r="DO343" s="242"/>
      <c r="DP343" s="243"/>
      <c r="DQ343" s="242"/>
      <c r="DR343" s="240"/>
      <c r="DT343" s="240"/>
      <c r="DU343" s="240"/>
      <c r="DV343" s="240"/>
      <c r="DW343" s="240"/>
      <c r="DX343" s="240"/>
      <c r="DY343" s="240"/>
      <c r="DZ343" s="240"/>
      <c r="EA343" s="240"/>
      <c r="EB343" s="240"/>
      <c r="EC343" s="240"/>
      <c r="ED343" s="240"/>
      <c r="EE343" s="240"/>
      <c r="EG343" s="240"/>
      <c r="EH343" s="240"/>
      <c r="EI343" s="240"/>
      <c r="EJ343" s="240"/>
      <c r="EK343" s="240"/>
      <c r="EL343" s="240"/>
      <c r="EM343" s="240"/>
      <c r="EN343" s="240"/>
      <c r="EO343" s="240"/>
      <c r="EP343" s="240"/>
      <c r="EQ343" s="240"/>
      <c r="ER343" s="240"/>
      <c r="ET343" s="240"/>
      <c r="EU343" s="240"/>
      <c r="EV343" s="240"/>
      <c r="EW343" s="240"/>
      <c r="EX343" s="240"/>
      <c r="EY343" s="240"/>
      <c r="EZ343" s="240"/>
      <c r="FA343" s="240"/>
      <c r="FB343" s="240"/>
      <c r="FC343" s="240"/>
      <c r="FD343" s="240"/>
      <c r="FE343" s="240"/>
      <c r="FG343" s="240"/>
      <c r="FH343" s="240"/>
      <c r="FI343" s="240"/>
      <c r="FJ343" s="240"/>
      <c r="FK343" s="240"/>
      <c r="FL343" s="240"/>
      <c r="FM343" s="240"/>
      <c r="FN343" s="240"/>
      <c r="FO343" s="240"/>
      <c r="FP343" s="240"/>
      <c r="FQ343" s="240"/>
      <c r="FR343" s="240"/>
      <c r="FS343" s="240"/>
      <c r="FT343" s="240"/>
      <c r="FU343" s="240"/>
      <c r="FV343" s="240"/>
      <c r="FW343" s="240"/>
      <c r="FX343" s="240"/>
      <c r="FY343" s="240"/>
      <c r="FZ343" s="240"/>
    </row>
    <row r="344" spans="98:182" x14ac:dyDescent="0.3">
      <c r="CT344" s="241"/>
      <c r="CU344" s="242"/>
      <c r="CV344" s="242"/>
      <c r="CW344" s="242"/>
      <c r="CX344" s="242"/>
      <c r="CY344" s="242"/>
      <c r="CZ344" s="242"/>
      <c r="DA344" s="242"/>
      <c r="DB344" s="242"/>
      <c r="DC344" s="243"/>
      <c r="DD344" s="242"/>
      <c r="DE344" s="240"/>
      <c r="DG344" s="241"/>
      <c r="DH344" s="242"/>
      <c r="DI344" s="242"/>
      <c r="DJ344" s="242"/>
      <c r="DK344" s="242"/>
      <c r="DL344" s="242"/>
      <c r="DM344" s="242"/>
      <c r="DN344" s="242"/>
      <c r="DO344" s="242"/>
      <c r="DP344" s="243"/>
      <c r="DQ344" s="242"/>
      <c r="DR344" s="240"/>
      <c r="DT344" s="240"/>
      <c r="DU344" s="240"/>
      <c r="DV344" s="240"/>
      <c r="DW344" s="240"/>
      <c r="DX344" s="240"/>
      <c r="DY344" s="240"/>
      <c r="DZ344" s="240"/>
      <c r="EA344" s="240"/>
      <c r="EB344" s="240"/>
      <c r="EC344" s="240"/>
      <c r="ED344" s="240"/>
      <c r="EE344" s="240"/>
      <c r="EG344" s="240"/>
      <c r="EH344" s="240"/>
      <c r="EI344" s="240"/>
      <c r="EJ344" s="240"/>
      <c r="EK344" s="240"/>
      <c r="EL344" s="240"/>
      <c r="EM344" s="240"/>
      <c r="EN344" s="240"/>
      <c r="EO344" s="240"/>
      <c r="EP344" s="240"/>
      <c r="EQ344" s="240"/>
      <c r="ER344" s="240"/>
      <c r="ET344" s="240"/>
      <c r="EU344" s="240"/>
      <c r="EV344" s="240"/>
      <c r="EW344" s="240"/>
      <c r="EX344" s="240"/>
      <c r="EY344" s="240"/>
      <c r="EZ344" s="240"/>
      <c r="FA344" s="240"/>
      <c r="FB344" s="240"/>
      <c r="FC344" s="240"/>
      <c r="FD344" s="240"/>
      <c r="FE344" s="240"/>
      <c r="FG344" s="240"/>
      <c r="FH344" s="240"/>
      <c r="FI344" s="240"/>
      <c r="FJ344" s="240"/>
      <c r="FK344" s="240"/>
      <c r="FL344" s="240"/>
      <c r="FM344" s="240"/>
      <c r="FN344" s="240"/>
      <c r="FO344" s="240"/>
      <c r="FP344" s="240"/>
      <c r="FQ344" s="240"/>
      <c r="FR344" s="240"/>
      <c r="FS344" s="240"/>
      <c r="FT344" s="240"/>
      <c r="FU344" s="240"/>
      <c r="FV344" s="240"/>
      <c r="FW344" s="240"/>
      <c r="FX344" s="240"/>
      <c r="FY344" s="240"/>
      <c r="FZ344" s="240"/>
    </row>
    <row r="345" spans="98:182" x14ac:dyDescent="0.3">
      <c r="CT345" s="241"/>
      <c r="CU345" s="242"/>
      <c r="CV345" s="242"/>
      <c r="CW345" s="242"/>
      <c r="CX345" s="242"/>
      <c r="CY345" s="242"/>
      <c r="CZ345" s="242"/>
      <c r="DA345" s="242"/>
      <c r="DB345" s="242"/>
      <c r="DC345" s="243"/>
      <c r="DD345" s="242"/>
      <c r="DE345" s="240"/>
      <c r="DG345" s="241"/>
      <c r="DH345" s="242"/>
      <c r="DI345" s="242"/>
      <c r="DJ345" s="242"/>
      <c r="DK345" s="242"/>
      <c r="DL345" s="242"/>
      <c r="DM345" s="242"/>
      <c r="DN345" s="242"/>
      <c r="DO345" s="242"/>
      <c r="DP345" s="243"/>
      <c r="DQ345" s="242"/>
      <c r="DR345" s="240"/>
      <c r="DT345" s="240"/>
      <c r="DU345" s="240"/>
      <c r="DV345" s="240"/>
      <c r="DW345" s="240"/>
      <c r="DX345" s="240"/>
      <c r="DY345" s="240"/>
      <c r="DZ345" s="240"/>
      <c r="EA345" s="240"/>
      <c r="EB345" s="240"/>
      <c r="EC345" s="240"/>
      <c r="ED345" s="240"/>
      <c r="EE345" s="240"/>
      <c r="EG345" s="240"/>
      <c r="EH345" s="240"/>
      <c r="EI345" s="240"/>
      <c r="EJ345" s="240"/>
      <c r="EK345" s="240"/>
      <c r="EL345" s="240"/>
      <c r="EM345" s="240"/>
      <c r="EN345" s="240"/>
      <c r="EO345" s="240"/>
      <c r="EP345" s="240"/>
      <c r="EQ345" s="240"/>
      <c r="ER345" s="240"/>
      <c r="ET345" s="240"/>
      <c r="EU345" s="240"/>
      <c r="EV345" s="240"/>
      <c r="EW345" s="240"/>
      <c r="EX345" s="240"/>
      <c r="EY345" s="240"/>
      <c r="EZ345" s="240"/>
      <c r="FA345" s="240"/>
      <c r="FB345" s="240"/>
      <c r="FC345" s="240"/>
      <c r="FD345" s="240"/>
      <c r="FE345" s="240"/>
      <c r="FG345" s="240"/>
      <c r="FH345" s="240"/>
      <c r="FI345" s="240"/>
      <c r="FJ345" s="240"/>
      <c r="FK345" s="240"/>
      <c r="FL345" s="240"/>
      <c r="FM345" s="240"/>
      <c r="FN345" s="240"/>
      <c r="FO345" s="240"/>
      <c r="FP345" s="240"/>
      <c r="FQ345" s="240"/>
      <c r="FR345" s="240"/>
      <c r="FS345" s="240"/>
      <c r="FT345" s="240"/>
      <c r="FU345" s="240"/>
      <c r="FV345" s="240"/>
      <c r="FW345" s="240"/>
      <c r="FX345" s="240"/>
      <c r="FY345" s="240"/>
      <c r="FZ345" s="240"/>
    </row>
    <row r="346" spans="98:182" x14ac:dyDescent="0.3">
      <c r="CT346" s="241"/>
      <c r="CU346" s="242"/>
      <c r="CV346" s="242"/>
      <c r="CW346" s="242"/>
      <c r="CX346" s="242"/>
      <c r="CY346" s="242"/>
      <c r="CZ346" s="242"/>
      <c r="DA346" s="242"/>
      <c r="DB346" s="242"/>
      <c r="DC346" s="243"/>
      <c r="DD346" s="242"/>
      <c r="DE346" s="240"/>
      <c r="DG346" s="241"/>
      <c r="DH346" s="242"/>
      <c r="DI346" s="242"/>
      <c r="DJ346" s="242"/>
      <c r="DK346" s="242"/>
      <c r="DL346" s="242"/>
      <c r="DM346" s="242"/>
      <c r="DN346" s="242"/>
      <c r="DO346" s="242"/>
      <c r="DP346" s="243"/>
      <c r="DQ346" s="242"/>
      <c r="DR346" s="240"/>
      <c r="DT346" s="240"/>
      <c r="DU346" s="240"/>
      <c r="DV346" s="240"/>
      <c r="DW346" s="240"/>
      <c r="DX346" s="240"/>
      <c r="DY346" s="240"/>
      <c r="DZ346" s="240"/>
      <c r="EA346" s="240"/>
      <c r="EB346" s="240"/>
      <c r="EC346" s="240"/>
      <c r="ED346" s="240"/>
      <c r="EE346" s="240"/>
      <c r="EG346" s="240"/>
      <c r="EH346" s="240"/>
      <c r="EI346" s="240"/>
      <c r="EJ346" s="240"/>
      <c r="EK346" s="240"/>
      <c r="EL346" s="240"/>
      <c r="EM346" s="240"/>
      <c r="EN346" s="240"/>
      <c r="EO346" s="240"/>
      <c r="EP346" s="240"/>
      <c r="EQ346" s="240"/>
      <c r="ER346" s="240"/>
      <c r="ET346" s="240"/>
      <c r="EU346" s="240"/>
      <c r="EV346" s="240"/>
      <c r="EW346" s="240"/>
      <c r="EX346" s="240"/>
      <c r="EY346" s="240"/>
      <c r="EZ346" s="240"/>
      <c r="FA346" s="240"/>
      <c r="FB346" s="240"/>
      <c r="FC346" s="240"/>
      <c r="FD346" s="240"/>
      <c r="FE346" s="240"/>
      <c r="FG346" s="240"/>
      <c r="FH346" s="240"/>
      <c r="FI346" s="240"/>
      <c r="FJ346" s="240"/>
      <c r="FK346" s="240"/>
      <c r="FL346" s="240"/>
      <c r="FM346" s="240"/>
      <c r="FN346" s="240"/>
      <c r="FO346" s="240"/>
      <c r="FP346" s="240"/>
      <c r="FQ346" s="240"/>
      <c r="FR346" s="240"/>
      <c r="FS346" s="240"/>
      <c r="FT346" s="240"/>
      <c r="FU346" s="240"/>
      <c r="FV346" s="240"/>
      <c r="FW346" s="240"/>
      <c r="FX346" s="240"/>
      <c r="FY346" s="240"/>
      <c r="FZ346" s="240"/>
    </row>
    <row r="347" spans="98:182" x14ac:dyDescent="0.3">
      <c r="CT347" s="241"/>
      <c r="CU347" s="242"/>
      <c r="CV347" s="242"/>
      <c r="CW347" s="242"/>
      <c r="CX347" s="242"/>
      <c r="CY347" s="242"/>
      <c r="CZ347" s="242"/>
      <c r="DA347" s="242"/>
      <c r="DB347" s="242"/>
      <c r="DC347" s="243"/>
      <c r="DD347" s="242"/>
      <c r="DE347" s="240"/>
      <c r="DG347" s="241"/>
      <c r="DH347" s="242"/>
      <c r="DI347" s="242"/>
      <c r="DJ347" s="242"/>
      <c r="DK347" s="242"/>
      <c r="DL347" s="242"/>
      <c r="DM347" s="242"/>
      <c r="DN347" s="242"/>
      <c r="DO347" s="242"/>
      <c r="DP347" s="243"/>
      <c r="DQ347" s="242"/>
      <c r="DR347" s="240"/>
      <c r="DT347" s="240"/>
      <c r="DU347" s="240"/>
      <c r="DV347" s="240"/>
      <c r="DW347" s="240"/>
      <c r="DX347" s="240"/>
      <c r="DY347" s="240"/>
      <c r="DZ347" s="240"/>
      <c r="EA347" s="240"/>
      <c r="EB347" s="240"/>
      <c r="EC347" s="240"/>
      <c r="ED347" s="240"/>
      <c r="EE347" s="240"/>
      <c r="EG347" s="240"/>
      <c r="EH347" s="240"/>
      <c r="EI347" s="240"/>
      <c r="EJ347" s="240"/>
      <c r="EK347" s="240"/>
      <c r="EL347" s="240"/>
      <c r="EM347" s="240"/>
      <c r="EN347" s="240"/>
      <c r="EO347" s="240"/>
      <c r="EP347" s="240"/>
      <c r="EQ347" s="240"/>
      <c r="ER347" s="240"/>
      <c r="ET347" s="240"/>
      <c r="EU347" s="240"/>
      <c r="EV347" s="240"/>
      <c r="EW347" s="240"/>
      <c r="EX347" s="240"/>
      <c r="EY347" s="240"/>
      <c r="EZ347" s="240"/>
      <c r="FA347" s="240"/>
      <c r="FB347" s="240"/>
      <c r="FC347" s="240"/>
      <c r="FD347" s="240"/>
      <c r="FE347" s="240"/>
      <c r="FG347" s="240"/>
      <c r="FH347" s="240"/>
      <c r="FI347" s="240"/>
      <c r="FJ347" s="240"/>
      <c r="FK347" s="240"/>
      <c r="FL347" s="240"/>
      <c r="FM347" s="240"/>
      <c r="FN347" s="240"/>
      <c r="FO347" s="240"/>
      <c r="FP347" s="240"/>
      <c r="FQ347" s="240"/>
      <c r="FR347" s="240"/>
      <c r="FS347" s="240"/>
      <c r="FT347" s="240"/>
      <c r="FU347" s="240"/>
      <c r="FV347" s="240"/>
      <c r="FW347" s="240"/>
      <c r="FX347" s="240"/>
      <c r="FY347" s="240"/>
      <c r="FZ347" s="240"/>
    </row>
    <row r="348" spans="98:182" x14ac:dyDescent="0.3">
      <c r="CT348" s="241"/>
      <c r="CU348" s="242"/>
      <c r="CV348" s="242"/>
      <c r="CW348" s="242"/>
      <c r="CX348" s="242"/>
      <c r="CY348" s="242"/>
      <c r="CZ348" s="242"/>
      <c r="DA348" s="242"/>
      <c r="DB348" s="242"/>
      <c r="DC348" s="243"/>
      <c r="DD348" s="242"/>
      <c r="DE348" s="240"/>
      <c r="DG348" s="241"/>
      <c r="DH348" s="242"/>
      <c r="DI348" s="242"/>
      <c r="DJ348" s="242"/>
      <c r="DK348" s="242"/>
      <c r="DL348" s="242"/>
      <c r="DM348" s="242"/>
      <c r="DN348" s="242"/>
      <c r="DO348" s="242"/>
      <c r="DP348" s="243"/>
      <c r="DQ348" s="242"/>
      <c r="DR348" s="240"/>
      <c r="DT348" s="240"/>
      <c r="DU348" s="240"/>
      <c r="DV348" s="240"/>
      <c r="DW348" s="240"/>
      <c r="DX348" s="240"/>
      <c r="DY348" s="240"/>
      <c r="DZ348" s="240"/>
      <c r="EA348" s="240"/>
      <c r="EB348" s="240"/>
      <c r="EC348" s="240"/>
      <c r="ED348" s="240"/>
      <c r="EE348" s="240"/>
      <c r="EG348" s="240"/>
      <c r="EH348" s="240"/>
      <c r="EI348" s="240"/>
      <c r="EJ348" s="240"/>
      <c r="EK348" s="240"/>
      <c r="EL348" s="240"/>
      <c r="EM348" s="240"/>
      <c r="EN348" s="240"/>
      <c r="EO348" s="240"/>
      <c r="EP348" s="240"/>
      <c r="EQ348" s="240"/>
      <c r="ER348" s="240"/>
      <c r="ET348" s="240"/>
      <c r="EU348" s="240"/>
      <c r="EV348" s="240"/>
      <c r="EW348" s="240"/>
      <c r="EX348" s="240"/>
      <c r="EY348" s="240"/>
      <c r="EZ348" s="240"/>
      <c r="FA348" s="240"/>
      <c r="FB348" s="240"/>
      <c r="FC348" s="240"/>
      <c r="FD348" s="240"/>
      <c r="FE348" s="240"/>
      <c r="FG348" s="240"/>
      <c r="FH348" s="240"/>
      <c r="FI348" s="240"/>
      <c r="FJ348" s="240"/>
      <c r="FK348" s="240"/>
      <c r="FL348" s="240"/>
      <c r="FM348" s="240"/>
      <c r="FN348" s="240"/>
      <c r="FO348" s="240"/>
      <c r="FP348" s="240"/>
      <c r="FQ348" s="240"/>
      <c r="FR348" s="240"/>
      <c r="FS348" s="240"/>
      <c r="FT348" s="240"/>
      <c r="FU348" s="240"/>
      <c r="FV348" s="240"/>
      <c r="FW348" s="240"/>
      <c r="FX348" s="240"/>
      <c r="FY348" s="240"/>
      <c r="FZ348" s="240"/>
    </row>
    <row r="349" spans="98:182" x14ac:dyDescent="0.3">
      <c r="CT349" s="241"/>
      <c r="CU349" s="242"/>
      <c r="CV349" s="242"/>
      <c r="CW349" s="242"/>
      <c r="CX349" s="242"/>
      <c r="CY349" s="242"/>
      <c r="CZ349" s="242"/>
      <c r="DA349" s="242"/>
      <c r="DB349" s="242"/>
      <c r="DC349" s="243"/>
      <c r="DD349" s="242"/>
      <c r="DE349" s="240"/>
      <c r="DG349" s="241"/>
      <c r="DH349" s="242"/>
      <c r="DI349" s="242"/>
      <c r="DJ349" s="242"/>
      <c r="DK349" s="242"/>
      <c r="DL349" s="242"/>
      <c r="DM349" s="242"/>
      <c r="DN349" s="242"/>
      <c r="DO349" s="242"/>
      <c r="DP349" s="243"/>
      <c r="DQ349" s="242"/>
      <c r="DR349" s="240"/>
      <c r="DT349" s="240"/>
      <c r="DU349" s="240"/>
      <c r="DV349" s="240"/>
      <c r="DW349" s="240"/>
      <c r="DX349" s="240"/>
      <c r="DY349" s="240"/>
      <c r="DZ349" s="240"/>
      <c r="EA349" s="240"/>
      <c r="EB349" s="240"/>
      <c r="EC349" s="240"/>
      <c r="ED349" s="240"/>
      <c r="EE349" s="240"/>
      <c r="EG349" s="240"/>
      <c r="EH349" s="240"/>
      <c r="EI349" s="240"/>
      <c r="EJ349" s="240"/>
      <c r="EK349" s="240"/>
      <c r="EL349" s="240"/>
      <c r="EM349" s="240"/>
      <c r="EN349" s="240"/>
      <c r="EO349" s="240"/>
      <c r="EP349" s="240"/>
      <c r="EQ349" s="240"/>
      <c r="ER349" s="240"/>
      <c r="ET349" s="240"/>
      <c r="EU349" s="240"/>
      <c r="EV349" s="240"/>
      <c r="EW349" s="240"/>
      <c r="EX349" s="240"/>
      <c r="EY349" s="240"/>
      <c r="EZ349" s="240"/>
      <c r="FA349" s="240"/>
      <c r="FB349" s="240"/>
      <c r="FC349" s="240"/>
      <c r="FD349" s="240"/>
      <c r="FE349" s="240"/>
      <c r="FG349" s="240"/>
      <c r="FH349" s="240"/>
      <c r="FI349" s="240"/>
      <c r="FJ349" s="240"/>
      <c r="FK349" s="240"/>
      <c r="FL349" s="240"/>
      <c r="FM349" s="240"/>
      <c r="FN349" s="240"/>
      <c r="FO349" s="240"/>
      <c r="FP349" s="240"/>
      <c r="FQ349" s="240"/>
      <c r="FR349" s="240"/>
      <c r="FS349" s="240"/>
      <c r="FT349" s="240"/>
      <c r="FU349" s="240"/>
      <c r="FV349" s="240"/>
      <c r="FW349" s="240"/>
      <c r="FX349" s="240"/>
      <c r="FY349" s="240"/>
      <c r="FZ349" s="240"/>
    </row>
    <row r="350" spans="98:182" x14ac:dyDescent="0.3">
      <c r="CT350" s="241"/>
      <c r="CU350" s="242"/>
      <c r="CV350" s="242"/>
      <c r="CW350" s="242"/>
      <c r="CX350" s="242"/>
      <c r="CY350" s="242"/>
      <c r="CZ350" s="242"/>
      <c r="DA350" s="242"/>
      <c r="DB350" s="242"/>
      <c r="DC350" s="243"/>
      <c r="DD350" s="242"/>
      <c r="DE350" s="240"/>
      <c r="DG350" s="241"/>
      <c r="DH350" s="242"/>
      <c r="DI350" s="242"/>
      <c r="DJ350" s="242"/>
      <c r="DK350" s="242"/>
      <c r="DL350" s="242"/>
      <c r="DM350" s="242"/>
      <c r="DN350" s="242"/>
      <c r="DO350" s="242"/>
      <c r="DP350" s="243"/>
      <c r="DQ350" s="242"/>
      <c r="DR350" s="240"/>
      <c r="DT350" s="240"/>
      <c r="DU350" s="240"/>
      <c r="DV350" s="240"/>
      <c r="DW350" s="240"/>
      <c r="DX350" s="240"/>
      <c r="DY350" s="240"/>
      <c r="DZ350" s="240"/>
      <c r="EA350" s="240"/>
      <c r="EB350" s="240"/>
      <c r="EC350" s="240"/>
      <c r="ED350" s="240"/>
      <c r="EE350" s="240"/>
      <c r="EG350" s="240"/>
      <c r="EH350" s="240"/>
      <c r="EI350" s="240"/>
      <c r="EJ350" s="240"/>
      <c r="EK350" s="240"/>
      <c r="EL350" s="240"/>
      <c r="EM350" s="240"/>
      <c r="EN350" s="240"/>
      <c r="EO350" s="240"/>
      <c r="EP350" s="240"/>
      <c r="EQ350" s="240"/>
      <c r="ER350" s="240"/>
      <c r="ET350" s="240"/>
      <c r="EU350" s="240"/>
      <c r="EV350" s="240"/>
      <c r="EW350" s="240"/>
      <c r="EX350" s="240"/>
      <c r="EY350" s="240"/>
      <c r="EZ350" s="240"/>
      <c r="FA350" s="240"/>
      <c r="FB350" s="240"/>
      <c r="FC350" s="240"/>
      <c r="FD350" s="240"/>
      <c r="FE350" s="240"/>
      <c r="FG350" s="240"/>
      <c r="FH350" s="240"/>
      <c r="FI350" s="240"/>
      <c r="FJ350" s="240"/>
      <c r="FK350" s="240"/>
      <c r="FL350" s="240"/>
      <c r="FM350" s="240"/>
      <c r="FN350" s="240"/>
      <c r="FO350" s="240"/>
      <c r="FP350" s="240"/>
      <c r="FQ350" s="240"/>
      <c r="FR350" s="240"/>
      <c r="FS350" s="240"/>
      <c r="FT350" s="240"/>
      <c r="FU350" s="240"/>
      <c r="FV350" s="240"/>
      <c r="FW350" s="240"/>
      <c r="FX350" s="240"/>
      <c r="FY350" s="240"/>
      <c r="FZ350" s="240"/>
    </row>
    <row r="351" spans="98:182" x14ac:dyDescent="0.3">
      <c r="CT351" s="241"/>
      <c r="CU351" s="242"/>
      <c r="CV351" s="242"/>
      <c r="CW351" s="242"/>
      <c r="CX351" s="242"/>
      <c r="CY351" s="242"/>
      <c r="CZ351" s="242"/>
      <c r="DA351" s="242"/>
      <c r="DB351" s="242"/>
      <c r="DC351" s="243"/>
      <c r="DD351" s="242"/>
      <c r="DE351" s="240"/>
      <c r="DG351" s="241"/>
      <c r="DH351" s="242"/>
      <c r="DI351" s="242"/>
      <c r="DJ351" s="242"/>
      <c r="DK351" s="242"/>
      <c r="DL351" s="242"/>
      <c r="DM351" s="242"/>
      <c r="DN351" s="242"/>
      <c r="DO351" s="242"/>
      <c r="DP351" s="243"/>
      <c r="DQ351" s="242"/>
      <c r="DR351" s="240"/>
      <c r="DT351" s="240"/>
      <c r="DU351" s="240"/>
      <c r="DV351" s="240"/>
      <c r="DW351" s="240"/>
      <c r="DX351" s="240"/>
      <c r="DY351" s="240"/>
      <c r="DZ351" s="240"/>
      <c r="EA351" s="240"/>
      <c r="EB351" s="240"/>
      <c r="EC351" s="240"/>
      <c r="ED351" s="240"/>
      <c r="EE351" s="240"/>
      <c r="EG351" s="240"/>
      <c r="EH351" s="240"/>
      <c r="EI351" s="240"/>
      <c r="EJ351" s="240"/>
      <c r="EK351" s="240"/>
      <c r="EL351" s="240"/>
      <c r="EM351" s="240"/>
      <c r="EN351" s="240"/>
      <c r="EO351" s="240"/>
      <c r="EP351" s="240"/>
      <c r="EQ351" s="240"/>
      <c r="ER351" s="240"/>
      <c r="ET351" s="240"/>
      <c r="EU351" s="240"/>
      <c r="EV351" s="240"/>
      <c r="EW351" s="240"/>
      <c r="EX351" s="240"/>
      <c r="EY351" s="240"/>
      <c r="EZ351" s="240"/>
      <c r="FA351" s="240"/>
      <c r="FB351" s="240"/>
      <c r="FC351" s="240"/>
      <c r="FD351" s="240"/>
      <c r="FE351" s="240"/>
      <c r="FG351" s="240"/>
      <c r="FH351" s="240"/>
      <c r="FI351" s="240"/>
      <c r="FJ351" s="240"/>
      <c r="FK351" s="240"/>
      <c r="FL351" s="240"/>
      <c r="FM351" s="240"/>
      <c r="FN351" s="240"/>
      <c r="FO351" s="240"/>
      <c r="FP351" s="240"/>
      <c r="FQ351" s="240"/>
      <c r="FR351" s="240"/>
      <c r="FS351" s="240"/>
      <c r="FT351" s="240"/>
      <c r="FU351" s="240"/>
      <c r="FV351" s="240"/>
      <c r="FW351" s="240"/>
      <c r="FX351" s="240"/>
      <c r="FY351" s="240"/>
      <c r="FZ351" s="240"/>
    </row>
    <row r="352" spans="98:182" x14ac:dyDescent="0.3">
      <c r="CT352" s="241"/>
      <c r="CU352" s="242"/>
      <c r="CV352" s="242"/>
      <c r="CW352" s="242"/>
      <c r="CX352" s="242"/>
      <c r="CY352" s="242"/>
      <c r="CZ352" s="242"/>
      <c r="DA352" s="242"/>
      <c r="DB352" s="242"/>
      <c r="DC352" s="243"/>
      <c r="DD352" s="242"/>
      <c r="DE352" s="240"/>
      <c r="DG352" s="241"/>
      <c r="DH352" s="242"/>
      <c r="DI352" s="242"/>
      <c r="DJ352" s="242"/>
      <c r="DK352" s="242"/>
      <c r="DL352" s="242"/>
      <c r="DM352" s="242"/>
      <c r="DN352" s="242"/>
      <c r="DO352" s="242"/>
      <c r="DP352" s="243"/>
      <c r="DQ352" s="242"/>
      <c r="DR352" s="240"/>
      <c r="DT352" s="240"/>
      <c r="DU352" s="240"/>
      <c r="DV352" s="240"/>
      <c r="DW352" s="240"/>
      <c r="DX352" s="240"/>
      <c r="DY352" s="240"/>
      <c r="DZ352" s="240"/>
      <c r="EA352" s="240"/>
      <c r="EB352" s="240"/>
      <c r="EC352" s="240"/>
      <c r="ED352" s="240"/>
      <c r="EE352" s="240"/>
      <c r="EG352" s="240"/>
      <c r="EH352" s="240"/>
      <c r="EI352" s="240"/>
      <c r="EJ352" s="240"/>
      <c r="EK352" s="240"/>
      <c r="EL352" s="240"/>
      <c r="EM352" s="240"/>
      <c r="EN352" s="240"/>
      <c r="EO352" s="240"/>
      <c r="EP352" s="240"/>
      <c r="EQ352" s="240"/>
      <c r="ER352" s="240"/>
      <c r="ET352" s="240"/>
      <c r="EU352" s="240"/>
      <c r="EV352" s="240"/>
      <c r="EW352" s="240"/>
      <c r="EX352" s="240"/>
      <c r="EY352" s="240"/>
      <c r="EZ352" s="240"/>
      <c r="FA352" s="240"/>
      <c r="FB352" s="240"/>
      <c r="FC352" s="240"/>
      <c r="FD352" s="240"/>
      <c r="FE352" s="240"/>
      <c r="FG352" s="240"/>
      <c r="FH352" s="240"/>
      <c r="FI352" s="240"/>
      <c r="FJ352" s="240"/>
      <c r="FK352" s="240"/>
      <c r="FL352" s="240"/>
      <c r="FM352" s="240"/>
      <c r="FN352" s="240"/>
      <c r="FO352" s="240"/>
      <c r="FP352" s="240"/>
      <c r="FQ352" s="240"/>
      <c r="FR352" s="240"/>
      <c r="FS352" s="240"/>
      <c r="FT352" s="240"/>
      <c r="FU352" s="240"/>
      <c r="FV352" s="240"/>
      <c r="FW352" s="240"/>
      <c r="FX352" s="240"/>
      <c r="FY352" s="240"/>
      <c r="FZ352" s="240"/>
    </row>
    <row r="353" spans="98:182" x14ac:dyDescent="0.3">
      <c r="CT353" s="241"/>
      <c r="CU353" s="242"/>
      <c r="CV353" s="242"/>
      <c r="CW353" s="242"/>
      <c r="CX353" s="242"/>
      <c r="CY353" s="242"/>
      <c r="CZ353" s="242"/>
      <c r="DA353" s="242"/>
      <c r="DB353" s="242"/>
      <c r="DC353" s="243"/>
      <c r="DD353" s="242"/>
      <c r="DE353" s="240"/>
      <c r="DG353" s="241"/>
      <c r="DH353" s="242"/>
      <c r="DI353" s="242"/>
      <c r="DJ353" s="242"/>
      <c r="DK353" s="242"/>
      <c r="DL353" s="242"/>
      <c r="DM353" s="242"/>
      <c r="DN353" s="242"/>
      <c r="DO353" s="242"/>
      <c r="DP353" s="243"/>
      <c r="DQ353" s="242"/>
      <c r="DR353" s="240"/>
      <c r="DT353" s="240"/>
      <c r="DU353" s="240"/>
      <c r="DV353" s="240"/>
      <c r="DW353" s="240"/>
      <c r="DX353" s="240"/>
      <c r="DY353" s="240"/>
      <c r="DZ353" s="240"/>
      <c r="EA353" s="240"/>
      <c r="EB353" s="240"/>
      <c r="EC353" s="240"/>
      <c r="ED353" s="240"/>
      <c r="EE353" s="240"/>
      <c r="EG353" s="240"/>
      <c r="EH353" s="240"/>
      <c r="EI353" s="240"/>
      <c r="EJ353" s="240"/>
      <c r="EK353" s="240"/>
      <c r="EL353" s="240"/>
      <c r="EM353" s="240"/>
      <c r="EN353" s="240"/>
      <c r="EO353" s="240"/>
      <c r="EP353" s="240"/>
      <c r="EQ353" s="240"/>
      <c r="ER353" s="240"/>
      <c r="ET353" s="240"/>
      <c r="EU353" s="240"/>
      <c r="EV353" s="240"/>
      <c r="EW353" s="240"/>
      <c r="EX353" s="240"/>
      <c r="EY353" s="240"/>
      <c r="EZ353" s="240"/>
      <c r="FA353" s="240"/>
      <c r="FB353" s="240"/>
      <c r="FC353" s="240"/>
      <c r="FD353" s="240"/>
      <c r="FE353" s="240"/>
      <c r="FG353" s="240"/>
      <c r="FH353" s="240"/>
      <c r="FI353" s="240"/>
      <c r="FJ353" s="240"/>
      <c r="FK353" s="240"/>
      <c r="FL353" s="240"/>
      <c r="FM353" s="240"/>
      <c r="FN353" s="240"/>
      <c r="FO353" s="240"/>
      <c r="FP353" s="240"/>
      <c r="FQ353" s="240"/>
      <c r="FR353" s="240"/>
      <c r="FS353" s="240"/>
      <c r="FT353" s="240"/>
      <c r="FU353" s="240"/>
      <c r="FV353" s="240"/>
      <c r="FW353" s="240"/>
      <c r="FX353" s="240"/>
      <c r="FY353" s="240"/>
      <c r="FZ353" s="240"/>
    </row>
    <row r="354" spans="98:182" x14ac:dyDescent="0.3">
      <c r="CT354" s="241"/>
      <c r="CU354" s="242"/>
      <c r="CV354" s="242"/>
      <c r="CW354" s="242"/>
      <c r="CX354" s="242"/>
      <c r="CY354" s="242"/>
      <c r="CZ354" s="242"/>
      <c r="DA354" s="242"/>
      <c r="DB354" s="242"/>
      <c r="DC354" s="243"/>
      <c r="DD354" s="242"/>
      <c r="DE354" s="240"/>
      <c r="DG354" s="241"/>
      <c r="DH354" s="242"/>
      <c r="DI354" s="242"/>
      <c r="DJ354" s="242"/>
      <c r="DK354" s="242"/>
      <c r="DL354" s="242"/>
      <c r="DM354" s="242"/>
      <c r="DN354" s="242"/>
      <c r="DO354" s="242"/>
      <c r="DP354" s="243"/>
      <c r="DQ354" s="242"/>
      <c r="DR354" s="240"/>
      <c r="DT354" s="240"/>
      <c r="DU354" s="240"/>
      <c r="DV354" s="240"/>
      <c r="DW354" s="240"/>
      <c r="DX354" s="240"/>
      <c r="DY354" s="240"/>
      <c r="DZ354" s="240"/>
      <c r="EA354" s="240"/>
      <c r="EB354" s="240"/>
      <c r="EC354" s="240"/>
      <c r="ED354" s="240"/>
      <c r="EE354" s="240"/>
      <c r="EG354" s="240"/>
      <c r="EH354" s="240"/>
      <c r="EI354" s="240"/>
      <c r="EJ354" s="240"/>
      <c r="EK354" s="240"/>
      <c r="EL354" s="240"/>
      <c r="EM354" s="240"/>
      <c r="EN354" s="240"/>
      <c r="EO354" s="240"/>
      <c r="EP354" s="240"/>
      <c r="EQ354" s="240"/>
      <c r="ER354" s="240"/>
      <c r="ET354" s="240"/>
      <c r="EU354" s="240"/>
      <c r="EV354" s="240"/>
      <c r="EW354" s="240"/>
      <c r="EX354" s="240"/>
      <c r="EY354" s="240"/>
      <c r="EZ354" s="240"/>
      <c r="FA354" s="240"/>
      <c r="FB354" s="240"/>
      <c r="FC354" s="240"/>
      <c r="FD354" s="240"/>
      <c r="FE354" s="240"/>
      <c r="FG354" s="240"/>
      <c r="FH354" s="240"/>
      <c r="FI354" s="240"/>
      <c r="FJ354" s="240"/>
      <c r="FK354" s="240"/>
      <c r="FL354" s="240"/>
      <c r="FM354" s="240"/>
      <c r="FN354" s="240"/>
      <c r="FO354" s="240"/>
      <c r="FP354" s="240"/>
      <c r="FQ354" s="240"/>
      <c r="FR354" s="240"/>
      <c r="FS354" s="240"/>
      <c r="FT354" s="240"/>
      <c r="FU354" s="240"/>
      <c r="FV354" s="240"/>
      <c r="FW354" s="240"/>
      <c r="FX354" s="240"/>
      <c r="FY354" s="240"/>
      <c r="FZ354" s="240"/>
    </row>
    <row r="355" spans="98:182" x14ac:dyDescent="0.3">
      <c r="CT355" s="241"/>
      <c r="CU355" s="242"/>
      <c r="CV355" s="242"/>
      <c r="CW355" s="242"/>
      <c r="CX355" s="242"/>
      <c r="CY355" s="242"/>
      <c r="CZ355" s="242"/>
      <c r="DA355" s="242"/>
      <c r="DB355" s="242"/>
      <c r="DC355" s="243"/>
      <c r="DD355" s="242"/>
      <c r="DE355" s="240"/>
      <c r="DG355" s="241"/>
      <c r="DH355" s="242"/>
      <c r="DI355" s="242"/>
      <c r="DJ355" s="242"/>
      <c r="DK355" s="242"/>
      <c r="DL355" s="242"/>
      <c r="DM355" s="242"/>
      <c r="DN355" s="242"/>
      <c r="DO355" s="242"/>
      <c r="DP355" s="243"/>
      <c r="DQ355" s="242"/>
      <c r="DR355" s="240"/>
      <c r="DT355" s="240"/>
      <c r="DU355" s="240"/>
      <c r="DV355" s="240"/>
      <c r="DW355" s="240"/>
      <c r="DX355" s="240"/>
      <c r="DY355" s="240"/>
      <c r="DZ355" s="240"/>
      <c r="EA355" s="240"/>
      <c r="EB355" s="240"/>
      <c r="EC355" s="240"/>
      <c r="ED355" s="240"/>
      <c r="EE355" s="240"/>
      <c r="EG355" s="240"/>
      <c r="EH355" s="240"/>
      <c r="EI355" s="240"/>
      <c r="EJ355" s="240"/>
      <c r="EK355" s="240"/>
      <c r="EL355" s="240"/>
      <c r="EM355" s="240"/>
      <c r="EN355" s="240"/>
      <c r="EO355" s="240"/>
      <c r="EP355" s="240"/>
      <c r="EQ355" s="240"/>
      <c r="ER355" s="240"/>
      <c r="ET355" s="240"/>
      <c r="EU355" s="240"/>
      <c r="EV355" s="240"/>
      <c r="EW355" s="240"/>
      <c r="EX355" s="240"/>
      <c r="EY355" s="240"/>
      <c r="EZ355" s="240"/>
      <c r="FA355" s="240"/>
      <c r="FB355" s="240"/>
      <c r="FC355" s="240"/>
      <c r="FD355" s="240"/>
      <c r="FE355" s="240"/>
      <c r="FG355" s="240"/>
      <c r="FH355" s="240"/>
      <c r="FI355" s="240"/>
      <c r="FJ355" s="240"/>
      <c r="FK355" s="240"/>
      <c r="FL355" s="240"/>
      <c r="FM355" s="240"/>
      <c r="FN355" s="240"/>
      <c r="FO355" s="240"/>
      <c r="FP355" s="240"/>
      <c r="FQ355" s="240"/>
      <c r="FR355" s="240"/>
      <c r="FS355" s="240"/>
      <c r="FT355" s="240"/>
      <c r="FU355" s="240"/>
      <c r="FV355" s="240"/>
      <c r="FW355" s="240"/>
      <c r="FX355" s="240"/>
      <c r="FY355" s="240"/>
      <c r="FZ355" s="240"/>
    </row>
    <row r="356" spans="98:182" x14ac:dyDescent="0.3">
      <c r="CT356" s="241"/>
      <c r="CU356" s="242"/>
      <c r="CV356" s="242"/>
      <c r="CW356" s="242"/>
      <c r="CX356" s="242"/>
      <c r="CY356" s="242"/>
      <c r="CZ356" s="242"/>
      <c r="DA356" s="242"/>
      <c r="DB356" s="242"/>
      <c r="DC356" s="243"/>
      <c r="DD356" s="242"/>
      <c r="DE356" s="240"/>
      <c r="DG356" s="241"/>
      <c r="DH356" s="242"/>
      <c r="DI356" s="242"/>
      <c r="DJ356" s="242"/>
      <c r="DK356" s="242"/>
      <c r="DL356" s="242"/>
      <c r="DM356" s="242"/>
      <c r="DN356" s="242"/>
      <c r="DO356" s="242"/>
      <c r="DP356" s="243"/>
      <c r="DQ356" s="242"/>
      <c r="DR356" s="240"/>
      <c r="DT356" s="240"/>
      <c r="DU356" s="240"/>
      <c r="DV356" s="240"/>
      <c r="DW356" s="240"/>
      <c r="DX356" s="240"/>
      <c r="DY356" s="240"/>
      <c r="DZ356" s="240"/>
      <c r="EA356" s="240"/>
      <c r="EB356" s="240"/>
      <c r="EC356" s="240"/>
      <c r="ED356" s="240"/>
      <c r="EE356" s="240"/>
      <c r="EG356" s="240"/>
      <c r="EH356" s="240"/>
      <c r="EI356" s="240"/>
      <c r="EJ356" s="240"/>
      <c r="EK356" s="240"/>
      <c r="EL356" s="240"/>
      <c r="EM356" s="240"/>
      <c r="EN356" s="240"/>
      <c r="EO356" s="240"/>
      <c r="EP356" s="240"/>
      <c r="EQ356" s="240"/>
      <c r="ER356" s="240"/>
      <c r="ET356" s="240"/>
      <c r="EU356" s="240"/>
      <c r="EV356" s="240"/>
      <c r="EW356" s="240"/>
      <c r="EX356" s="240"/>
      <c r="EY356" s="240"/>
      <c r="EZ356" s="240"/>
      <c r="FA356" s="240"/>
      <c r="FB356" s="240"/>
      <c r="FC356" s="240"/>
      <c r="FD356" s="240"/>
      <c r="FE356" s="240"/>
      <c r="FG356" s="240"/>
      <c r="FH356" s="240"/>
      <c r="FI356" s="240"/>
      <c r="FJ356" s="240"/>
      <c r="FK356" s="240"/>
      <c r="FL356" s="240"/>
      <c r="FM356" s="240"/>
      <c r="FN356" s="240"/>
      <c r="FO356" s="240"/>
      <c r="FP356" s="240"/>
      <c r="FQ356" s="240"/>
      <c r="FR356" s="240"/>
      <c r="FS356" s="240"/>
      <c r="FT356" s="240"/>
      <c r="FU356" s="240"/>
      <c r="FV356" s="240"/>
      <c r="FW356" s="240"/>
      <c r="FX356" s="240"/>
      <c r="FY356" s="240"/>
      <c r="FZ356" s="240"/>
    </row>
    <row r="357" spans="98:182" x14ac:dyDescent="0.3">
      <c r="CT357" s="241"/>
      <c r="CU357" s="242"/>
      <c r="CV357" s="242"/>
      <c r="CW357" s="242"/>
      <c r="CX357" s="242"/>
      <c r="CY357" s="242"/>
      <c r="CZ357" s="242"/>
      <c r="DA357" s="242"/>
      <c r="DB357" s="242"/>
      <c r="DC357" s="243"/>
      <c r="DD357" s="242"/>
      <c r="DE357" s="240"/>
      <c r="DG357" s="241"/>
      <c r="DH357" s="242"/>
      <c r="DI357" s="242"/>
      <c r="DJ357" s="242"/>
      <c r="DK357" s="242"/>
      <c r="DL357" s="242"/>
      <c r="DM357" s="242"/>
      <c r="DN357" s="242"/>
      <c r="DO357" s="242"/>
      <c r="DP357" s="243"/>
      <c r="DQ357" s="242"/>
      <c r="DR357" s="240"/>
      <c r="DT357" s="240"/>
      <c r="DU357" s="240"/>
      <c r="DV357" s="240"/>
      <c r="DW357" s="240"/>
      <c r="DX357" s="240"/>
      <c r="DY357" s="240"/>
      <c r="DZ357" s="240"/>
      <c r="EA357" s="240"/>
      <c r="EB357" s="240"/>
      <c r="EC357" s="240"/>
      <c r="ED357" s="240"/>
      <c r="EE357" s="240"/>
      <c r="EG357" s="240"/>
      <c r="EH357" s="240"/>
      <c r="EI357" s="240"/>
      <c r="EJ357" s="240"/>
      <c r="EK357" s="240"/>
      <c r="EL357" s="240"/>
      <c r="EM357" s="240"/>
      <c r="EN357" s="240"/>
      <c r="EO357" s="240"/>
      <c r="EP357" s="240"/>
      <c r="EQ357" s="240"/>
      <c r="ER357" s="240"/>
      <c r="ET357" s="240"/>
      <c r="EU357" s="240"/>
      <c r="EV357" s="240"/>
      <c r="EW357" s="240"/>
      <c r="EX357" s="240"/>
      <c r="EY357" s="240"/>
      <c r="EZ357" s="240"/>
      <c r="FA357" s="240"/>
      <c r="FB357" s="240"/>
      <c r="FC357" s="240"/>
      <c r="FD357" s="240"/>
      <c r="FE357" s="240"/>
      <c r="FG357" s="240"/>
      <c r="FH357" s="240"/>
      <c r="FI357" s="240"/>
      <c r="FJ357" s="240"/>
      <c r="FK357" s="240"/>
      <c r="FL357" s="240"/>
      <c r="FM357" s="240"/>
      <c r="FN357" s="240"/>
      <c r="FO357" s="240"/>
      <c r="FP357" s="240"/>
      <c r="FQ357" s="240"/>
      <c r="FR357" s="240"/>
      <c r="FS357" s="240"/>
      <c r="FT357" s="240"/>
      <c r="FU357" s="240"/>
      <c r="FV357" s="240"/>
      <c r="FW357" s="240"/>
      <c r="FX357" s="240"/>
      <c r="FY357" s="240"/>
      <c r="FZ357" s="240"/>
    </row>
    <row r="358" spans="98:182" x14ac:dyDescent="0.3">
      <c r="CT358" s="241"/>
      <c r="CU358" s="242"/>
      <c r="CV358" s="242"/>
      <c r="CW358" s="242"/>
      <c r="CX358" s="242"/>
      <c r="CY358" s="242"/>
      <c r="CZ358" s="242"/>
      <c r="DA358" s="242"/>
      <c r="DB358" s="242"/>
      <c r="DC358" s="243"/>
      <c r="DD358" s="242"/>
      <c r="DE358" s="240"/>
      <c r="DG358" s="241"/>
      <c r="DH358" s="242"/>
      <c r="DI358" s="242"/>
      <c r="DJ358" s="242"/>
      <c r="DK358" s="242"/>
      <c r="DL358" s="242"/>
      <c r="DM358" s="242"/>
      <c r="DN358" s="242"/>
      <c r="DO358" s="242"/>
      <c r="DP358" s="243"/>
      <c r="DQ358" s="242"/>
      <c r="DR358" s="240"/>
      <c r="DT358" s="240"/>
      <c r="DU358" s="240"/>
      <c r="DV358" s="240"/>
      <c r="DW358" s="240"/>
      <c r="DX358" s="240"/>
      <c r="DY358" s="240"/>
      <c r="DZ358" s="240"/>
      <c r="EA358" s="240"/>
      <c r="EB358" s="240"/>
      <c r="EC358" s="240"/>
      <c r="ED358" s="240"/>
      <c r="EE358" s="240"/>
      <c r="EG358" s="240"/>
      <c r="EH358" s="240"/>
      <c r="EI358" s="240"/>
      <c r="EJ358" s="240"/>
      <c r="EK358" s="240"/>
      <c r="EL358" s="240"/>
      <c r="EM358" s="240"/>
      <c r="EN358" s="240"/>
      <c r="EO358" s="240"/>
      <c r="EP358" s="240"/>
      <c r="EQ358" s="240"/>
      <c r="ER358" s="240"/>
      <c r="ET358" s="240"/>
      <c r="EU358" s="240"/>
      <c r="EV358" s="240"/>
      <c r="EW358" s="240"/>
      <c r="EX358" s="240"/>
      <c r="EY358" s="240"/>
      <c r="EZ358" s="240"/>
      <c r="FA358" s="240"/>
      <c r="FB358" s="240"/>
      <c r="FC358" s="240"/>
      <c r="FD358" s="240"/>
      <c r="FE358" s="240"/>
      <c r="FG358" s="240"/>
      <c r="FH358" s="240"/>
      <c r="FI358" s="240"/>
      <c r="FJ358" s="240"/>
      <c r="FK358" s="240"/>
      <c r="FL358" s="240"/>
      <c r="FM358" s="240"/>
      <c r="FN358" s="240"/>
      <c r="FO358" s="240"/>
      <c r="FP358" s="240"/>
      <c r="FQ358" s="240"/>
      <c r="FR358" s="240"/>
      <c r="FS358" s="240"/>
      <c r="FT358" s="240"/>
      <c r="FU358" s="240"/>
      <c r="FV358" s="240"/>
      <c r="FW358" s="240"/>
      <c r="FX358" s="240"/>
      <c r="FY358" s="240"/>
      <c r="FZ358" s="240"/>
    </row>
    <row r="359" spans="98:182" x14ac:dyDescent="0.3">
      <c r="CT359" s="241"/>
      <c r="CU359" s="242"/>
      <c r="CV359" s="242"/>
      <c r="CW359" s="242"/>
      <c r="CX359" s="242"/>
      <c r="CY359" s="242"/>
      <c r="CZ359" s="242"/>
      <c r="DA359" s="242"/>
      <c r="DB359" s="242"/>
      <c r="DC359" s="243"/>
      <c r="DD359" s="242"/>
      <c r="DE359" s="240"/>
      <c r="DG359" s="241"/>
      <c r="DH359" s="242"/>
      <c r="DI359" s="242"/>
      <c r="DJ359" s="242"/>
      <c r="DK359" s="242"/>
      <c r="DL359" s="242"/>
      <c r="DM359" s="242"/>
      <c r="DN359" s="242"/>
      <c r="DO359" s="242"/>
      <c r="DP359" s="243"/>
      <c r="DQ359" s="242"/>
      <c r="DR359" s="240"/>
      <c r="DT359" s="240"/>
      <c r="DU359" s="240"/>
      <c r="DV359" s="240"/>
      <c r="DW359" s="240"/>
      <c r="DX359" s="240"/>
      <c r="DY359" s="240"/>
      <c r="DZ359" s="240"/>
      <c r="EA359" s="240"/>
      <c r="EB359" s="240"/>
      <c r="EC359" s="240"/>
      <c r="ED359" s="240"/>
      <c r="EE359" s="240"/>
      <c r="EG359" s="240"/>
      <c r="EH359" s="240"/>
      <c r="EI359" s="240"/>
      <c r="EJ359" s="240"/>
      <c r="EK359" s="240"/>
      <c r="EL359" s="240"/>
      <c r="EM359" s="240"/>
      <c r="EN359" s="240"/>
      <c r="EO359" s="240"/>
      <c r="EP359" s="240"/>
      <c r="EQ359" s="240"/>
      <c r="ER359" s="240"/>
      <c r="ET359" s="240"/>
      <c r="EU359" s="240"/>
      <c r="EV359" s="240"/>
      <c r="EW359" s="240"/>
      <c r="EX359" s="240"/>
      <c r="EY359" s="240"/>
      <c r="EZ359" s="240"/>
      <c r="FA359" s="240"/>
      <c r="FB359" s="240"/>
      <c r="FC359" s="240"/>
      <c r="FD359" s="240"/>
      <c r="FE359" s="240"/>
      <c r="FG359" s="240"/>
      <c r="FH359" s="240"/>
      <c r="FI359" s="240"/>
      <c r="FJ359" s="240"/>
      <c r="FK359" s="240"/>
      <c r="FL359" s="240"/>
      <c r="FM359" s="240"/>
      <c r="FN359" s="240"/>
      <c r="FO359" s="240"/>
      <c r="FP359" s="240"/>
      <c r="FQ359" s="240"/>
      <c r="FR359" s="240"/>
      <c r="FS359" s="240"/>
      <c r="FT359" s="240"/>
      <c r="FU359" s="240"/>
      <c r="FV359" s="240"/>
      <c r="FW359" s="240"/>
      <c r="FX359" s="240"/>
      <c r="FY359" s="240"/>
      <c r="FZ359" s="240"/>
    </row>
    <row r="360" spans="98:182" x14ac:dyDescent="0.3">
      <c r="CT360" s="241"/>
      <c r="CU360" s="242"/>
      <c r="CV360" s="242"/>
      <c r="CW360" s="242"/>
      <c r="CX360" s="242"/>
      <c r="CY360" s="242"/>
      <c r="CZ360" s="242"/>
      <c r="DA360" s="242"/>
      <c r="DB360" s="242"/>
      <c r="DC360" s="243"/>
      <c r="DD360" s="242"/>
      <c r="DE360" s="240"/>
      <c r="DG360" s="241"/>
      <c r="DH360" s="242"/>
      <c r="DI360" s="242"/>
      <c r="DJ360" s="242"/>
      <c r="DK360" s="242"/>
      <c r="DL360" s="242"/>
      <c r="DM360" s="242"/>
      <c r="DN360" s="242"/>
      <c r="DO360" s="242"/>
      <c r="DP360" s="243"/>
      <c r="DQ360" s="242"/>
      <c r="DR360" s="240"/>
      <c r="DT360" s="240"/>
      <c r="DU360" s="240"/>
      <c r="DV360" s="240"/>
      <c r="DW360" s="240"/>
      <c r="DX360" s="240"/>
      <c r="DY360" s="240"/>
      <c r="DZ360" s="240"/>
      <c r="EA360" s="240"/>
      <c r="EB360" s="240"/>
      <c r="EC360" s="240"/>
      <c r="ED360" s="240"/>
      <c r="EE360" s="240"/>
      <c r="EG360" s="240"/>
      <c r="EH360" s="240"/>
      <c r="EI360" s="240"/>
      <c r="EJ360" s="240"/>
      <c r="EK360" s="240"/>
      <c r="EL360" s="240"/>
      <c r="EM360" s="240"/>
      <c r="EN360" s="240"/>
      <c r="EO360" s="240"/>
      <c r="EP360" s="240"/>
      <c r="EQ360" s="240"/>
      <c r="ER360" s="240"/>
      <c r="ET360" s="240"/>
      <c r="EU360" s="240"/>
      <c r="EV360" s="240"/>
      <c r="EW360" s="240"/>
      <c r="EX360" s="240"/>
      <c r="EY360" s="240"/>
      <c r="EZ360" s="240"/>
      <c r="FA360" s="240"/>
      <c r="FB360" s="240"/>
      <c r="FC360" s="240"/>
      <c r="FD360" s="240"/>
      <c r="FE360" s="240"/>
      <c r="FG360" s="240"/>
      <c r="FH360" s="240"/>
      <c r="FI360" s="240"/>
      <c r="FJ360" s="240"/>
      <c r="FK360" s="240"/>
      <c r="FL360" s="240"/>
      <c r="FM360" s="240"/>
      <c r="FN360" s="240"/>
      <c r="FO360" s="240"/>
      <c r="FP360" s="240"/>
      <c r="FQ360" s="240"/>
      <c r="FR360" s="240"/>
      <c r="FS360" s="240"/>
      <c r="FT360" s="240"/>
      <c r="FU360" s="240"/>
      <c r="FV360" s="240"/>
      <c r="FW360" s="240"/>
      <c r="FX360" s="240"/>
      <c r="FY360" s="240"/>
      <c r="FZ360" s="240"/>
    </row>
    <row r="361" spans="98:182" x14ac:dyDescent="0.3">
      <c r="CT361" s="241"/>
      <c r="CU361" s="242"/>
      <c r="CV361" s="242"/>
      <c r="CW361" s="242"/>
      <c r="CX361" s="242"/>
      <c r="CY361" s="242"/>
      <c r="CZ361" s="242"/>
      <c r="DA361" s="242"/>
      <c r="DB361" s="242"/>
      <c r="DC361" s="243"/>
      <c r="DD361" s="242"/>
      <c r="DE361" s="240"/>
      <c r="DG361" s="241"/>
      <c r="DH361" s="242"/>
      <c r="DI361" s="242"/>
      <c r="DJ361" s="242"/>
      <c r="DK361" s="242"/>
      <c r="DL361" s="242"/>
      <c r="DM361" s="242"/>
      <c r="DN361" s="242"/>
      <c r="DO361" s="242"/>
      <c r="DP361" s="243"/>
      <c r="DQ361" s="242"/>
      <c r="DR361" s="240"/>
      <c r="DT361" s="240"/>
      <c r="DU361" s="240"/>
      <c r="DV361" s="240"/>
      <c r="DW361" s="240"/>
      <c r="DX361" s="240"/>
      <c r="DY361" s="240"/>
      <c r="DZ361" s="240"/>
      <c r="EA361" s="240"/>
      <c r="EB361" s="240"/>
      <c r="EC361" s="240"/>
      <c r="ED361" s="240"/>
      <c r="EE361" s="240"/>
      <c r="EG361" s="240"/>
      <c r="EH361" s="240"/>
      <c r="EI361" s="240"/>
      <c r="EJ361" s="240"/>
      <c r="EK361" s="240"/>
      <c r="EL361" s="240"/>
      <c r="EM361" s="240"/>
      <c r="EN361" s="240"/>
      <c r="EO361" s="240"/>
      <c r="EP361" s="240"/>
      <c r="EQ361" s="240"/>
      <c r="ER361" s="240"/>
      <c r="ET361" s="240"/>
      <c r="EU361" s="240"/>
      <c r="EV361" s="240"/>
      <c r="EW361" s="240"/>
      <c r="EX361" s="240"/>
      <c r="EY361" s="240"/>
      <c r="EZ361" s="240"/>
      <c r="FA361" s="240"/>
      <c r="FB361" s="240"/>
      <c r="FC361" s="240"/>
      <c r="FD361" s="240"/>
      <c r="FE361" s="240"/>
      <c r="FG361" s="240"/>
      <c r="FH361" s="240"/>
      <c r="FI361" s="240"/>
      <c r="FJ361" s="240"/>
      <c r="FK361" s="240"/>
      <c r="FL361" s="240"/>
      <c r="FM361" s="240"/>
      <c r="FN361" s="240"/>
      <c r="FO361" s="240"/>
      <c r="FP361" s="240"/>
      <c r="FQ361" s="240"/>
      <c r="FR361" s="240"/>
      <c r="FS361" s="240"/>
      <c r="FT361" s="240"/>
      <c r="FU361" s="240"/>
      <c r="FV361" s="240"/>
      <c r="FW361" s="240"/>
      <c r="FX361" s="240"/>
      <c r="FY361" s="240"/>
      <c r="FZ361" s="240"/>
    </row>
    <row r="362" spans="98:182" x14ac:dyDescent="0.3">
      <c r="CT362" s="241"/>
      <c r="CU362" s="242"/>
      <c r="CV362" s="242"/>
      <c r="CW362" s="242"/>
      <c r="CX362" s="242"/>
      <c r="CY362" s="242"/>
      <c r="CZ362" s="242"/>
      <c r="DA362" s="242"/>
      <c r="DB362" s="242"/>
      <c r="DC362" s="243"/>
      <c r="DD362" s="242"/>
      <c r="DE362" s="240"/>
      <c r="DG362" s="241"/>
      <c r="DH362" s="242"/>
      <c r="DI362" s="242"/>
      <c r="DJ362" s="242"/>
      <c r="DK362" s="242"/>
      <c r="DL362" s="242"/>
      <c r="DM362" s="242"/>
      <c r="DN362" s="242"/>
      <c r="DO362" s="242"/>
      <c r="DP362" s="243"/>
      <c r="DQ362" s="242"/>
      <c r="DR362" s="240"/>
      <c r="DT362" s="240"/>
      <c r="DU362" s="240"/>
      <c r="DV362" s="240"/>
      <c r="DW362" s="240"/>
      <c r="DX362" s="240"/>
      <c r="DY362" s="240"/>
      <c r="DZ362" s="240"/>
      <c r="EA362" s="240"/>
      <c r="EB362" s="240"/>
      <c r="EC362" s="240"/>
      <c r="ED362" s="240"/>
      <c r="EE362" s="240"/>
      <c r="EG362" s="240"/>
      <c r="EH362" s="240"/>
      <c r="EI362" s="240"/>
      <c r="EJ362" s="240"/>
      <c r="EK362" s="240"/>
      <c r="EL362" s="240"/>
      <c r="EM362" s="240"/>
      <c r="EN362" s="240"/>
      <c r="EO362" s="240"/>
      <c r="EP362" s="240"/>
      <c r="EQ362" s="240"/>
      <c r="ER362" s="240"/>
      <c r="ET362" s="240"/>
      <c r="EU362" s="240"/>
      <c r="EV362" s="240"/>
      <c r="EW362" s="240"/>
      <c r="EX362" s="240"/>
      <c r="EY362" s="240"/>
      <c r="EZ362" s="240"/>
      <c r="FA362" s="240"/>
      <c r="FB362" s="240"/>
      <c r="FC362" s="240"/>
      <c r="FD362" s="240"/>
      <c r="FE362" s="240"/>
      <c r="FG362" s="240"/>
      <c r="FH362" s="240"/>
      <c r="FI362" s="240"/>
      <c r="FJ362" s="240"/>
      <c r="FK362" s="240"/>
      <c r="FL362" s="240"/>
      <c r="FM362" s="240"/>
      <c r="FN362" s="240"/>
      <c r="FO362" s="240"/>
      <c r="FP362" s="240"/>
      <c r="FQ362" s="240"/>
      <c r="FR362" s="240"/>
      <c r="FS362" s="240"/>
      <c r="FT362" s="240"/>
      <c r="FU362" s="240"/>
      <c r="FV362" s="240"/>
      <c r="FW362" s="240"/>
      <c r="FX362" s="240"/>
      <c r="FY362" s="240"/>
      <c r="FZ362" s="240"/>
    </row>
    <row r="363" spans="98:182" x14ac:dyDescent="0.3">
      <c r="CT363" s="241"/>
      <c r="CU363" s="242"/>
      <c r="CV363" s="242"/>
      <c r="CW363" s="242"/>
      <c r="CX363" s="242"/>
      <c r="CY363" s="242"/>
      <c r="CZ363" s="242"/>
      <c r="DA363" s="242"/>
      <c r="DB363" s="242"/>
      <c r="DC363" s="243"/>
      <c r="DD363" s="242"/>
      <c r="DE363" s="240"/>
      <c r="DG363" s="241"/>
      <c r="DH363" s="242"/>
      <c r="DI363" s="242"/>
      <c r="DJ363" s="242"/>
      <c r="DK363" s="242"/>
      <c r="DL363" s="242"/>
      <c r="DM363" s="242"/>
      <c r="DN363" s="242"/>
      <c r="DO363" s="242"/>
      <c r="DP363" s="243"/>
      <c r="DQ363" s="242"/>
      <c r="DR363" s="240"/>
      <c r="DT363" s="240"/>
      <c r="DU363" s="240"/>
      <c r="DV363" s="240"/>
      <c r="DW363" s="240"/>
      <c r="DX363" s="240"/>
      <c r="DY363" s="240"/>
      <c r="DZ363" s="240"/>
      <c r="EA363" s="240"/>
      <c r="EB363" s="240"/>
      <c r="EC363" s="240"/>
      <c r="ED363" s="240"/>
      <c r="EE363" s="240"/>
      <c r="EG363" s="240"/>
      <c r="EH363" s="240"/>
      <c r="EI363" s="240"/>
      <c r="EJ363" s="240"/>
      <c r="EK363" s="240"/>
      <c r="EL363" s="240"/>
      <c r="EM363" s="240"/>
      <c r="EN363" s="240"/>
      <c r="EO363" s="240"/>
      <c r="EP363" s="240"/>
      <c r="EQ363" s="240"/>
      <c r="ER363" s="240"/>
      <c r="ET363" s="240"/>
      <c r="EU363" s="240"/>
      <c r="EV363" s="240"/>
      <c r="EW363" s="240"/>
      <c r="EX363" s="240"/>
      <c r="EY363" s="240"/>
      <c r="EZ363" s="240"/>
      <c r="FA363" s="240"/>
      <c r="FB363" s="240"/>
      <c r="FC363" s="240"/>
      <c r="FD363" s="240"/>
      <c r="FE363" s="240"/>
      <c r="FG363" s="240"/>
      <c r="FH363" s="240"/>
      <c r="FI363" s="240"/>
      <c r="FJ363" s="240"/>
      <c r="FK363" s="240"/>
      <c r="FL363" s="240"/>
      <c r="FM363" s="240"/>
      <c r="FN363" s="240"/>
      <c r="FO363" s="240"/>
      <c r="FP363" s="240"/>
      <c r="FQ363" s="240"/>
      <c r="FR363" s="240"/>
      <c r="FS363" s="240"/>
      <c r="FT363" s="240"/>
      <c r="FU363" s="240"/>
      <c r="FV363" s="240"/>
      <c r="FW363" s="240"/>
      <c r="FX363" s="240"/>
      <c r="FY363" s="240"/>
      <c r="FZ363" s="240"/>
    </row>
    <row r="364" spans="98:182" x14ac:dyDescent="0.3">
      <c r="CT364" s="241"/>
      <c r="CU364" s="242"/>
      <c r="CV364" s="242"/>
      <c r="CW364" s="242"/>
      <c r="CX364" s="242"/>
      <c r="CY364" s="242"/>
      <c r="CZ364" s="242"/>
      <c r="DA364" s="242"/>
      <c r="DB364" s="242"/>
      <c r="DC364" s="243"/>
      <c r="DD364" s="242"/>
      <c r="DE364" s="240"/>
      <c r="DG364" s="241"/>
      <c r="DH364" s="242"/>
      <c r="DI364" s="242"/>
      <c r="DJ364" s="242"/>
      <c r="DK364" s="242"/>
      <c r="DL364" s="242"/>
      <c r="DM364" s="242"/>
      <c r="DN364" s="242"/>
      <c r="DO364" s="242"/>
      <c r="DP364" s="243"/>
      <c r="DQ364" s="242"/>
      <c r="DR364" s="240"/>
      <c r="DT364" s="240"/>
      <c r="DU364" s="240"/>
      <c r="DV364" s="240"/>
      <c r="DW364" s="240"/>
      <c r="DX364" s="240"/>
      <c r="DY364" s="240"/>
      <c r="DZ364" s="240"/>
      <c r="EA364" s="240"/>
      <c r="EB364" s="240"/>
      <c r="EC364" s="240"/>
      <c r="ED364" s="240"/>
      <c r="EE364" s="240"/>
      <c r="EG364" s="240"/>
      <c r="EH364" s="240"/>
      <c r="EI364" s="240"/>
      <c r="EJ364" s="240"/>
      <c r="EK364" s="240"/>
      <c r="EL364" s="240"/>
      <c r="EM364" s="240"/>
      <c r="EN364" s="240"/>
      <c r="EO364" s="240"/>
      <c r="EP364" s="240"/>
      <c r="EQ364" s="240"/>
      <c r="ER364" s="240"/>
      <c r="ET364" s="240"/>
      <c r="EU364" s="240"/>
      <c r="EV364" s="240"/>
      <c r="EW364" s="240"/>
      <c r="EX364" s="240"/>
      <c r="EY364" s="240"/>
      <c r="EZ364" s="240"/>
      <c r="FA364" s="240"/>
      <c r="FB364" s="240"/>
      <c r="FC364" s="240"/>
      <c r="FD364" s="240"/>
      <c r="FE364" s="240"/>
      <c r="FG364" s="240"/>
      <c r="FH364" s="240"/>
      <c r="FI364" s="240"/>
      <c r="FJ364" s="240"/>
      <c r="FK364" s="240"/>
      <c r="FL364" s="240"/>
      <c r="FM364" s="240"/>
      <c r="FN364" s="240"/>
      <c r="FO364" s="240"/>
      <c r="FP364" s="240"/>
      <c r="FQ364" s="240"/>
      <c r="FR364" s="240"/>
      <c r="FS364" s="240"/>
      <c r="FT364" s="240"/>
      <c r="FU364" s="240"/>
      <c r="FV364" s="240"/>
      <c r="FW364" s="240"/>
      <c r="FX364" s="240"/>
      <c r="FY364" s="240"/>
      <c r="FZ364" s="240"/>
    </row>
    <row r="365" spans="98:182" x14ac:dyDescent="0.3">
      <c r="CT365" s="241"/>
      <c r="CU365" s="242"/>
      <c r="CV365" s="242"/>
      <c r="CW365" s="242"/>
      <c r="CX365" s="242"/>
      <c r="CY365" s="242"/>
      <c r="CZ365" s="242"/>
      <c r="DA365" s="242"/>
      <c r="DB365" s="242"/>
      <c r="DC365" s="243"/>
      <c r="DD365" s="242"/>
      <c r="DE365" s="240"/>
      <c r="DG365" s="241"/>
      <c r="DH365" s="242"/>
      <c r="DI365" s="242"/>
      <c r="DJ365" s="242"/>
      <c r="DK365" s="242"/>
      <c r="DL365" s="242"/>
      <c r="DM365" s="242"/>
      <c r="DN365" s="242"/>
      <c r="DO365" s="242"/>
      <c r="DP365" s="243"/>
      <c r="DQ365" s="242"/>
      <c r="DR365" s="240"/>
      <c r="DT365" s="240"/>
      <c r="DU365" s="240"/>
      <c r="DV365" s="240"/>
      <c r="DW365" s="240"/>
      <c r="DX365" s="240"/>
      <c r="DY365" s="240"/>
      <c r="DZ365" s="240"/>
      <c r="EA365" s="240"/>
      <c r="EB365" s="240"/>
      <c r="EC365" s="240"/>
      <c r="ED365" s="240"/>
      <c r="EE365" s="240"/>
      <c r="EG365" s="240"/>
      <c r="EH365" s="240"/>
      <c r="EI365" s="240"/>
      <c r="EJ365" s="240"/>
      <c r="EK365" s="240"/>
      <c r="EL365" s="240"/>
      <c r="EM365" s="240"/>
      <c r="EN365" s="240"/>
      <c r="EO365" s="240"/>
      <c r="EP365" s="240"/>
      <c r="EQ365" s="240"/>
      <c r="ER365" s="240"/>
      <c r="ET365" s="240"/>
      <c r="EU365" s="240"/>
      <c r="EV365" s="240"/>
      <c r="EW365" s="240"/>
      <c r="EX365" s="240"/>
      <c r="EY365" s="240"/>
      <c r="EZ365" s="240"/>
      <c r="FA365" s="240"/>
      <c r="FB365" s="240"/>
      <c r="FC365" s="240"/>
      <c r="FD365" s="240"/>
      <c r="FE365" s="240"/>
      <c r="FG365" s="240"/>
      <c r="FH365" s="240"/>
      <c r="FI365" s="240"/>
      <c r="FJ365" s="240"/>
      <c r="FK365" s="240"/>
      <c r="FL365" s="240"/>
      <c r="FM365" s="240"/>
      <c r="FN365" s="240"/>
      <c r="FO365" s="240"/>
      <c r="FP365" s="240"/>
      <c r="FQ365" s="240"/>
      <c r="FR365" s="240"/>
      <c r="FS365" s="240"/>
      <c r="FT365" s="240"/>
      <c r="FU365" s="240"/>
      <c r="FV365" s="240"/>
      <c r="FW365" s="240"/>
      <c r="FX365" s="240"/>
      <c r="FY365" s="240"/>
      <c r="FZ365" s="240"/>
    </row>
    <row r="366" spans="98:182" x14ac:dyDescent="0.3">
      <c r="CT366" s="241"/>
      <c r="CU366" s="242"/>
      <c r="CV366" s="242"/>
      <c r="CW366" s="242"/>
      <c r="CX366" s="242"/>
      <c r="CY366" s="242"/>
      <c r="CZ366" s="242"/>
      <c r="DA366" s="242"/>
      <c r="DB366" s="242"/>
      <c r="DC366" s="243"/>
      <c r="DD366" s="242"/>
      <c r="DE366" s="240"/>
      <c r="DG366" s="241"/>
      <c r="DH366" s="242"/>
      <c r="DI366" s="242"/>
      <c r="DJ366" s="242"/>
      <c r="DK366" s="242"/>
      <c r="DL366" s="242"/>
      <c r="DM366" s="242"/>
      <c r="DN366" s="242"/>
      <c r="DO366" s="242"/>
      <c r="DP366" s="243"/>
      <c r="DQ366" s="242"/>
      <c r="DR366" s="240"/>
      <c r="DT366" s="240"/>
      <c r="DU366" s="240"/>
      <c r="DV366" s="240"/>
      <c r="DW366" s="240"/>
      <c r="DX366" s="240"/>
      <c r="DY366" s="240"/>
      <c r="DZ366" s="240"/>
      <c r="EA366" s="240"/>
      <c r="EB366" s="240"/>
      <c r="EC366" s="240"/>
      <c r="ED366" s="240"/>
      <c r="EE366" s="240"/>
      <c r="EG366" s="240"/>
      <c r="EH366" s="240"/>
      <c r="EI366" s="240"/>
      <c r="EJ366" s="240"/>
      <c r="EK366" s="240"/>
      <c r="EL366" s="240"/>
      <c r="EM366" s="240"/>
      <c r="EN366" s="240"/>
      <c r="EO366" s="240"/>
      <c r="EP366" s="240"/>
      <c r="EQ366" s="240"/>
      <c r="ER366" s="240"/>
      <c r="ET366" s="240"/>
      <c r="EU366" s="240"/>
      <c r="EV366" s="240"/>
      <c r="EW366" s="240"/>
      <c r="EX366" s="240"/>
      <c r="EY366" s="240"/>
      <c r="EZ366" s="240"/>
      <c r="FA366" s="240"/>
      <c r="FB366" s="240"/>
      <c r="FC366" s="240"/>
      <c r="FD366" s="240"/>
      <c r="FE366" s="240"/>
      <c r="FG366" s="240"/>
      <c r="FH366" s="240"/>
      <c r="FI366" s="240"/>
      <c r="FJ366" s="240"/>
      <c r="FK366" s="240"/>
      <c r="FL366" s="240"/>
      <c r="FM366" s="240"/>
      <c r="FN366" s="240"/>
      <c r="FO366" s="240"/>
      <c r="FP366" s="240"/>
      <c r="FQ366" s="240"/>
      <c r="FR366" s="240"/>
      <c r="FS366" s="240"/>
      <c r="FT366" s="240"/>
      <c r="FU366" s="240"/>
      <c r="FV366" s="240"/>
      <c r="FW366" s="240"/>
      <c r="FX366" s="240"/>
      <c r="FY366" s="240"/>
      <c r="FZ366" s="240"/>
    </row>
    <row r="367" spans="98:182" x14ac:dyDescent="0.3">
      <c r="CT367" s="241"/>
      <c r="CU367" s="242"/>
      <c r="CV367" s="242"/>
      <c r="CW367" s="242"/>
      <c r="CX367" s="242"/>
      <c r="CY367" s="242"/>
      <c r="CZ367" s="242"/>
      <c r="DA367" s="242"/>
      <c r="DB367" s="242"/>
      <c r="DC367" s="243"/>
      <c r="DD367" s="242"/>
      <c r="DE367" s="240"/>
      <c r="DG367" s="241"/>
      <c r="DH367" s="242"/>
      <c r="DI367" s="242"/>
      <c r="DJ367" s="242"/>
      <c r="DK367" s="242"/>
      <c r="DL367" s="242"/>
      <c r="DM367" s="242"/>
      <c r="DN367" s="242"/>
      <c r="DO367" s="242"/>
      <c r="DP367" s="243"/>
      <c r="DQ367" s="242"/>
      <c r="DR367" s="240"/>
      <c r="DT367" s="240"/>
      <c r="DU367" s="240"/>
      <c r="DV367" s="240"/>
      <c r="DW367" s="240"/>
      <c r="DX367" s="240"/>
      <c r="DY367" s="240"/>
      <c r="DZ367" s="240"/>
      <c r="EA367" s="240"/>
      <c r="EB367" s="240"/>
      <c r="EC367" s="240"/>
      <c r="ED367" s="240"/>
      <c r="EE367" s="240"/>
      <c r="EG367" s="240"/>
      <c r="EH367" s="240"/>
      <c r="EI367" s="240"/>
      <c r="EJ367" s="240"/>
      <c r="EK367" s="240"/>
      <c r="EL367" s="240"/>
      <c r="EM367" s="240"/>
      <c r="EN367" s="240"/>
      <c r="EO367" s="240"/>
      <c r="EP367" s="240"/>
      <c r="EQ367" s="240"/>
      <c r="ER367" s="240"/>
      <c r="ET367" s="240"/>
      <c r="EU367" s="240"/>
      <c r="EV367" s="240"/>
      <c r="EW367" s="240"/>
      <c r="EX367" s="240"/>
      <c r="EY367" s="240"/>
      <c r="EZ367" s="240"/>
      <c r="FA367" s="240"/>
      <c r="FB367" s="240"/>
      <c r="FC367" s="240"/>
      <c r="FD367" s="240"/>
      <c r="FE367" s="240"/>
      <c r="FG367" s="240"/>
      <c r="FH367" s="240"/>
      <c r="FI367" s="240"/>
      <c r="FJ367" s="240"/>
      <c r="FK367" s="240"/>
      <c r="FL367" s="240"/>
      <c r="FM367" s="240"/>
      <c r="FN367" s="240"/>
      <c r="FO367" s="240"/>
      <c r="FP367" s="240"/>
      <c r="FQ367" s="240"/>
      <c r="FR367" s="240"/>
      <c r="FS367" s="240"/>
      <c r="FT367" s="240"/>
      <c r="FU367" s="240"/>
      <c r="FV367" s="240"/>
      <c r="FW367" s="240"/>
      <c r="FX367" s="240"/>
      <c r="FY367" s="240"/>
      <c r="FZ367" s="240"/>
    </row>
    <row r="368" spans="98:182" x14ac:dyDescent="0.3">
      <c r="CT368" s="241"/>
      <c r="CU368" s="242"/>
      <c r="CV368" s="242"/>
      <c r="CW368" s="242"/>
      <c r="CX368" s="242"/>
      <c r="CY368" s="242"/>
      <c r="CZ368" s="242"/>
      <c r="DA368" s="242"/>
      <c r="DB368" s="242"/>
      <c r="DC368" s="243"/>
      <c r="DD368" s="242"/>
      <c r="DE368" s="240"/>
      <c r="DG368" s="241"/>
      <c r="DH368" s="242"/>
      <c r="DI368" s="242"/>
      <c r="DJ368" s="242"/>
      <c r="DK368" s="242"/>
      <c r="DL368" s="242"/>
      <c r="DM368" s="242"/>
      <c r="DN368" s="242"/>
      <c r="DO368" s="242"/>
      <c r="DP368" s="243"/>
      <c r="DQ368" s="242"/>
      <c r="DR368" s="240"/>
      <c r="DT368" s="240"/>
      <c r="DU368" s="240"/>
      <c r="DV368" s="240"/>
      <c r="DW368" s="240"/>
      <c r="DX368" s="240"/>
      <c r="DY368" s="240"/>
      <c r="DZ368" s="240"/>
      <c r="EA368" s="240"/>
      <c r="EB368" s="240"/>
      <c r="EC368" s="240"/>
      <c r="ED368" s="240"/>
      <c r="EE368" s="240"/>
      <c r="EG368" s="240"/>
      <c r="EH368" s="240"/>
      <c r="EI368" s="240"/>
      <c r="EJ368" s="240"/>
      <c r="EK368" s="240"/>
      <c r="EL368" s="240"/>
      <c r="EM368" s="240"/>
      <c r="EN368" s="240"/>
      <c r="EO368" s="240"/>
      <c r="EP368" s="240"/>
      <c r="EQ368" s="240"/>
      <c r="ER368" s="240"/>
      <c r="ET368" s="240"/>
      <c r="EU368" s="240"/>
      <c r="EV368" s="240"/>
      <c r="EW368" s="240"/>
      <c r="EX368" s="240"/>
      <c r="EY368" s="240"/>
      <c r="EZ368" s="240"/>
      <c r="FA368" s="240"/>
      <c r="FB368" s="240"/>
      <c r="FC368" s="240"/>
      <c r="FD368" s="240"/>
      <c r="FE368" s="240"/>
      <c r="FG368" s="240"/>
      <c r="FH368" s="240"/>
      <c r="FI368" s="240"/>
      <c r="FJ368" s="240"/>
      <c r="FK368" s="240"/>
      <c r="FL368" s="240"/>
      <c r="FM368" s="240"/>
      <c r="FN368" s="240"/>
      <c r="FO368" s="240"/>
      <c r="FP368" s="240"/>
      <c r="FQ368" s="240"/>
      <c r="FR368" s="240"/>
      <c r="FS368" s="240"/>
      <c r="FT368" s="240"/>
      <c r="FU368" s="240"/>
      <c r="FV368" s="240"/>
      <c r="FW368" s="240"/>
      <c r="FX368" s="240"/>
      <c r="FY368" s="240"/>
      <c r="FZ368" s="240"/>
    </row>
    <row r="369" spans="98:182" x14ac:dyDescent="0.3">
      <c r="CT369" s="241"/>
      <c r="CU369" s="242"/>
      <c r="CV369" s="242"/>
      <c r="CW369" s="242"/>
      <c r="CX369" s="242"/>
      <c r="CY369" s="242"/>
      <c r="CZ369" s="242"/>
      <c r="DA369" s="242"/>
      <c r="DB369" s="242"/>
      <c r="DC369" s="243"/>
      <c r="DD369" s="242"/>
      <c r="DE369" s="240"/>
      <c r="DG369" s="241"/>
      <c r="DH369" s="242"/>
      <c r="DI369" s="242"/>
      <c r="DJ369" s="242"/>
      <c r="DK369" s="242"/>
      <c r="DL369" s="242"/>
      <c r="DM369" s="242"/>
      <c r="DN369" s="242"/>
      <c r="DO369" s="242"/>
      <c r="DP369" s="243"/>
      <c r="DQ369" s="242"/>
      <c r="DR369" s="240"/>
      <c r="DT369" s="240"/>
      <c r="DU369" s="240"/>
      <c r="DV369" s="240"/>
      <c r="DW369" s="240"/>
      <c r="DX369" s="240"/>
      <c r="DY369" s="240"/>
      <c r="DZ369" s="240"/>
      <c r="EA369" s="240"/>
      <c r="EB369" s="240"/>
      <c r="EC369" s="240"/>
      <c r="ED369" s="240"/>
      <c r="EE369" s="240"/>
      <c r="EG369" s="240"/>
      <c r="EH369" s="240"/>
      <c r="EI369" s="240"/>
      <c r="EJ369" s="240"/>
      <c r="EK369" s="240"/>
      <c r="EL369" s="240"/>
      <c r="EM369" s="240"/>
      <c r="EN369" s="240"/>
      <c r="EO369" s="240"/>
      <c r="EP369" s="240"/>
      <c r="EQ369" s="240"/>
      <c r="ER369" s="240"/>
      <c r="ET369" s="240"/>
      <c r="EU369" s="240"/>
      <c r="EV369" s="240"/>
      <c r="EW369" s="240"/>
      <c r="EX369" s="240"/>
      <c r="EY369" s="240"/>
      <c r="EZ369" s="240"/>
      <c r="FA369" s="240"/>
      <c r="FB369" s="240"/>
      <c r="FC369" s="240"/>
      <c r="FD369" s="240"/>
      <c r="FE369" s="240"/>
      <c r="FG369" s="240"/>
      <c r="FH369" s="240"/>
      <c r="FI369" s="240"/>
      <c r="FJ369" s="240"/>
      <c r="FK369" s="240"/>
      <c r="FL369" s="240"/>
      <c r="FM369" s="240"/>
      <c r="FN369" s="240"/>
      <c r="FO369" s="240"/>
      <c r="FP369" s="240"/>
      <c r="FQ369" s="240"/>
      <c r="FR369" s="240"/>
      <c r="FS369" s="240"/>
      <c r="FT369" s="240"/>
      <c r="FU369" s="240"/>
      <c r="FV369" s="240"/>
      <c r="FW369" s="240"/>
      <c r="FX369" s="240"/>
      <c r="FY369" s="240"/>
      <c r="FZ369" s="240"/>
    </row>
    <row r="370" spans="98:182" x14ac:dyDescent="0.3">
      <c r="CT370" s="241"/>
      <c r="CU370" s="242"/>
      <c r="CV370" s="242"/>
      <c r="CW370" s="242"/>
      <c r="CX370" s="242"/>
      <c r="CY370" s="242"/>
      <c r="CZ370" s="242"/>
      <c r="DA370" s="242"/>
      <c r="DB370" s="242"/>
      <c r="DC370" s="243"/>
      <c r="DD370" s="242"/>
      <c r="DE370" s="240"/>
      <c r="DG370" s="241"/>
      <c r="DH370" s="242"/>
      <c r="DI370" s="242"/>
      <c r="DJ370" s="242"/>
      <c r="DK370" s="242"/>
      <c r="DL370" s="242"/>
      <c r="DM370" s="242"/>
      <c r="DN370" s="242"/>
      <c r="DO370" s="242"/>
      <c r="DP370" s="243"/>
      <c r="DQ370" s="242"/>
      <c r="DR370" s="240"/>
      <c r="DT370" s="240"/>
      <c r="DU370" s="240"/>
      <c r="DV370" s="240"/>
      <c r="DW370" s="240"/>
      <c r="DX370" s="240"/>
      <c r="DY370" s="240"/>
      <c r="DZ370" s="240"/>
      <c r="EA370" s="240"/>
      <c r="EB370" s="240"/>
      <c r="EC370" s="240"/>
      <c r="ED370" s="240"/>
      <c r="EE370" s="240"/>
      <c r="EG370" s="240"/>
      <c r="EH370" s="240"/>
      <c r="EI370" s="240"/>
      <c r="EJ370" s="240"/>
      <c r="EK370" s="240"/>
      <c r="EL370" s="240"/>
      <c r="EM370" s="240"/>
      <c r="EN370" s="240"/>
      <c r="EO370" s="240"/>
      <c r="EP370" s="240"/>
      <c r="EQ370" s="240"/>
      <c r="ER370" s="240"/>
      <c r="ET370" s="240"/>
      <c r="EU370" s="240"/>
      <c r="EV370" s="240"/>
      <c r="EW370" s="240"/>
      <c r="EX370" s="240"/>
      <c r="EY370" s="240"/>
      <c r="EZ370" s="240"/>
      <c r="FA370" s="240"/>
      <c r="FB370" s="240"/>
      <c r="FC370" s="240"/>
      <c r="FD370" s="240"/>
      <c r="FE370" s="240"/>
      <c r="FG370" s="240"/>
      <c r="FH370" s="240"/>
      <c r="FI370" s="240"/>
      <c r="FJ370" s="240"/>
      <c r="FK370" s="240"/>
      <c r="FL370" s="240"/>
      <c r="FM370" s="240"/>
      <c r="FN370" s="240"/>
      <c r="FO370" s="240"/>
      <c r="FP370" s="240"/>
      <c r="FQ370" s="240"/>
      <c r="FR370" s="240"/>
      <c r="FS370" s="240"/>
      <c r="FT370" s="240"/>
      <c r="FU370" s="240"/>
      <c r="FV370" s="240"/>
      <c r="FW370" s="240"/>
      <c r="FX370" s="240"/>
      <c r="FY370" s="240"/>
      <c r="FZ370" s="240"/>
    </row>
    <row r="371" spans="98:182" x14ac:dyDescent="0.3">
      <c r="CT371" s="241"/>
      <c r="CU371" s="242"/>
      <c r="CV371" s="242"/>
      <c r="CW371" s="242"/>
      <c r="CX371" s="242"/>
      <c r="CY371" s="242"/>
      <c r="CZ371" s="242"/>
      <c r="DA371" s="242"/>
      <c r="DB371" s="242"/>
      <c r="DC371" s="243"/>
      <c r="DD371" s="242"/>
      <c r="DE371" s="240"/>
      <c r="DG371" s="241"/>
      <c r="DH371" s="242"/>
      <c r="DI371" s="242"/>
      <c r="DJ371" s="242"/>
      <c r="DK371" s="242"/>
      <c r="DL371" s="242"/>
      <c r="DM371" s="242"/>
      <c r="DN371" s="242"/>
      <c r="DO371" s="242"/>
      <c r="DP371" s="243"/>
      <c r="DQ371" s="242"/>
      <c r="DR371" s="240"/>
      <c r="DT371" s="240"/>
      <c r="DU371" s="240"/>
      <c r="DV371" s="240"/>
      <c r="DW371" s="240"/>
      <c r="DX371" s="240"/>
      <c r="DY371" s="240"/>
      <c r="DZ371" s="240"/>
      <c r="EA371" s="240"/>
      <c r="EB371" s="240"/>
      <c r="EC371" s="240"/>
      <c r="ED371" s="240"/>
      <c r="EE371" s="240"/>
      <c r="EG371" s="240"/>
      <c r="EH371" s="240"/>
      <c r="EI371" s="240"/>
      <c r="EJ371" s="240"/>
      <c r="EK371" s="240"/>
      <c r="EL371" s="240"/>
      <c r="EM371" s="240"/>
      <c r="EN371" s="240"/>
      <c r="EO371" s="240"/>
      <c r="EP371" s="240"/>
      <c r="EQ371" s="240"/>
      <c r="ER371" s="240"/>
      <c r="ET371" s="240"/>
      <c r="EU371" s="240"/>
      <c r="EV371" s="240"/>
      <c r="EW371" s="240"/>
      <c r="EX371" s="240"/>
      <c r="EY371" s="240"/>
      <c r="EZ371" s="240"/>
      <c r="FA371" s="240"/>
      <c r="FB371" s="240"/>
      <c r="FC371" s="240"/>
      <c r="FD371" s="240"/>
      <c r="FE371" s="240"/>
      <c r="FG371" s="240"/>
      <c r="FH371" s="240"/>
      <c r="FI371" s="240"/>
      <c r="FJ371" s="240"/>
      <c r="FK371" s="240"/>
      <c r="FL371" s="240"/>
      <c r="FM371" s="240"/>
      <c r="FN371" s="240"/>
      <c r="FO371" s="240"/>
      <c r="FP371" s="240"/>
      <c r="FQ371" s="240"/>
      <c r="FR371" s="240"/>
      <c r="FS371" s="240"/>
      <c r="FT371" s="240"/>
      <c r="FU371" s="240"/>
      <c r="FV371" s="240"/>
      <c r="FW371" s="240"/>
      <c r="FX371" s="240"/>
      <c r="FY371" s="240"/>
      <c r="FZ371" s="240"/>
    </row>
    <row r="372" spans="98:182" x14ac:dyDescent="0.3">
      <c r="CT372" s="241"/>
      <c r="CU372" s="242"/>
      <c r="CV372" s="242"/>
      <c r="CW372" s="242"/>
      <c r="CX372" s="242"/>
      <c r="CY372" s="242"/>
      <c r="CZ372" s="242"/>
      <c r="DA372" s="242"/>
      <c r="DB372" s="242"/>
      <c r="DC372" s="243"/>
      <c r="DD372" s="242"/>
      <c r="DE372" s="240"/>
      <c r="DG372" s="241"/>
      <c r="DH372" s="242"/>
      <c r="DI372" s="242"/>
      <c r="DJ372" s="242"/>
      <c r="DK372" s="242"/>
      <c r="DL372" s="242"/>
      <c r="DM372" s="242"/>
      <c r="DN372" s="242"/>
      <c r="DO372" s="242"/>
      <c r="DP372" s="243"/>
      <c r="DQ372" s="242"/>
      <c r="DR372" s="240"/>
      <c r="DT372" s="240"/>
      <c r="DU372" s="240"/>
      <c r="DV372" s="240"/>
      <c r="DW372" s="240"/>
      <c r="DX372" s="240"/>
      <c r="DY372" s="240"/>
      <c r="DZ372" s="240"/>
      <c r="EA372" s="240"/>
      <c r="EB372" s="240"/>
      <c r="EC372" s="240"/>
      <c r="ED372" s="240"/>
      <c r="EE372" s="240"/>
      <c r="EG372" s="240"/>
      <c r="EH372" s="240"/>
      <c r="EI372" s="240"/>
      <c r="EJ372" s="240"/>
      <c r="EK372" s="240"/>
      <c r="EL372" s="240"/>
      <c r="EM372" s="240"/>
      <c r="EN372" s="240"/>
      <c r="EO372" s="240"/>
      <c r="EP372" s="240"/>
      <c r="EQ372" s="240"/>
      <c r="ER372" s="240"/>
      <c r="ET372" s="240"/>
      <c r="EU372" s="240"/>
      <c r="EV372" s="240"/>
      <c r="EW372" s="240"/>
      <c r="EX372" s="240"/>
      <c r="EY372" s="240"/>
      <c r="EZ372" s="240"/>
      <c r="FA372" s="240"/>
      <c r="FB372" s="240"/>
      <c r="FC372" s="240"/>
      <c r="FD372" s="240"/>
      <c r="FE372" s="240"/>
      <c r="FG372" s="240"/>
      <c r="FH372" s="240"/>
      <c r="FI372" s="240"/>
      <c r="FJ372" s="240"/>
      <c r="FK372" s="240"/>
      <c r="FL372" s="240"/>
      <c r="FM372" s="240"/>
      <c r="FN372" s="240"/>
      <c r="FO372" s="240"/>
      <c r="FP372" s="240"/>
      <c r="FQ372" s="240"/>
      <c r="FR372" s="240"/>
      <c r="FS372" s="240"/>
      <c r="FT372" s="240"/>
      <c r="FU372" s="240"/>
      <c r="FV372" s="240"/>
      <c r="FW372" s="240"/>
      <c r="FX372" s="240"/>
      <c r="FY372" s="240"/>
      <c r="FZ372" s="240"/>
    </row>
    <row r="373" spans="98:182" x14ac:dyDescent="0.3">
      <c r="CT373" s="241"/>
      <c r="CU373" s="242"/>
      <c r="CV373" s="242"/>
      <c r="CW373" s="242"/>
      <c r="CX373" s="242"/>
      <c r="CY373" s="242"/>
      <c r="CZ373" s="242"/>
      <c r="DA373" s="242"/>
      <c r="DB373" s="242"/>
      <c r="DC373" s="243"/>
      <c r="DD373" s="242"/>
      <c r="DE373" s="240"/>
      <c r="DG373" s="241"/>
      <c r="DH373" s="242"/>
      <c r="DI373" s="242"/>
      <c r="DJ373" s="242"/>
      <c r="DK373" s="242"/>
      <c r="DL373" s="242"/>
      <c r="DM373" s="242"/>
      <c r="DN373" s="242"/>
      <c r="DO373" s="242"/>
      <c r="DP373" s="243"/>
      <c r="DQ373" s="242"/>
      <c r="DR373" s="240"/>
      <c r="DT373" s="240"/>
      <c r="DU373" s="240"/>
      <c r="DV373" s="240"/>
      <c r="DW373" s="240"/>
      <c r="DX373" s="240"/>
      <c r="DY373" s="240"/>
      <c r="DZ373" s="240"/>
      <c r="EA373" s="240"/>
      <c r="EB373" s="240"/>
      <c r="EC373" s="240"/>
      <c r="ED373" s="240"/>
      <c r="EE373" s="240"/>
      <c r="EG373" s="240"/>
      <c r="EH373" s="240"/>
      <c r="EI373" s="240"/>
      <c r="EJ373" s="240"/>
      <c r="EK373" s="240"/>
      <c r="EL373" s="240"/>
      <c r="EM373" s="240"/>
      <c r="EN373" s="240"/>
      <c r="EO373" s="240"/>
      <c r="EP373" s="240"/>
      <c r="EQ373" s="240"/>
      <c r="ER373" s="240"/>
      <c r="ET373" s="240"/>
      <c r="EU373" s="240"/>
      <c r="EV373" s="240"/>
      <c r="EW373" s="240"/>
      <c r="EX373" s="240"/>
      <c r="EY373" s="240"/>
      <c r="EZ373" s="240"/>
      <c r="FA373" s="240"/>
      <c r="FB373" s="240"/>
      <c r="FC373" s="240"/>
      <c r="FD373" s="240"/>
      <c r="FE373" s="240"/>
      <c r="FG373" s="240"/>
      <c r="FH373" s="240"/>
      <c r="FI373" s="240"/>
      <c r="FJ373" s="240"/>
      <c r="FK373" s="240"/>
      <c r="FL373" s="240"/>
      <c r="FM373" s="240"/>
      <c r="FN373" s="240"/>
      <c r="FO373" s="240"/>
      <c r="FP373" s="240"/>
      <c r="FQ373" s="240"/>
      <c r="FR373" s="240"/>
      <c r="FS373" s="240"/>
      <c r="FT373" s="240"/>
      <c r="FU373" s="240"/>
      <c r="FV373" s="240"/>
      <c r="FW373" s="240"/>
      <c r="FX373" s="240"/>
      <c r="FY373" s="240"/>
      <c r="FZ373" s="240"/>
    </row>
    <row r="374" spans="98:182" x14ac:dyDescent="0.3">
      <c r="CT374" s="241"/>
      <c r="CU374" s="242"/>
      <c r="CV374" s="242"/>
      <c r="CW374" s="242"/>
      <c r="CX374" s="242"/>
      <c r="CY374" s="242"/>
      <c r="CZ374" s="242"/>
      <c r="DA374" s="242"/>
      <c r="DB374" s="242"/>
      <c r="DC374" s="243"/>
      <c r="DD374" s="242"/>
      <c r="DE374" s="240"/>
      <c r="DG374" s="241"/>
      <c r="DH374" s="242"/>
      <c r="DI374" s="242"/>
      <c r="DJ374" s="242"/>
      <c r="DK374" s="242"/>
      <c r="DL374" s="242"/>
      <c r="DM374" s="242"/>
      <c r="DN374" s="242"/>
      <c r="DO374" s="242"/>
      <c r="DP374" s="243"/>
      <c r="DQ374" s="242"/>
      <c r="DR374" s="240"/>
      <c r="DT374" s="240"/>
      <c r="DU374" s="240"/>
      <c r="DV374" s="240"/>
      <c r="DW374" s="240"/>
      <c r="DX374" s="240"/>
      <c r="DY374" s="240"/>
      <c r="DZ374" s="240"/>
      <c r="EA374" s="240"/>
      <c r="EB374" s="240"/>
      <c r="EC374" s="240"/>
      <c r="ED374" s="240"/>
      <c r="EE374" s="240"/>
      <c r="EG374" s="240"/>
      <c r="EH374" s="240"/>
      <c r="EI374" s="240"/>
      <c r="EJ374" s="240"/>
      <c r="EK374" s="240"/>
      <c r="EL374" s="240"/>
      <c r="EM374" s="240"/>
      <c r="EN374" s="240"/>
      <c r="EO374" s="240"/>
      <c r="EP374" s="240"/>
      <c r="EQ374" s="240"/>
      <c r="ER374" s="240"/>
      <c r="ET374" s="240"/>
      <c r="EU374" s="240"/>
      <c r="EV374" s="240"/>
      <c r="EW374" s="240"/>
      <c r="EX374" s="240"/>
      <c r="EY374" s="240"/>
      <c r="EZ374" s="240"/>
      <c r="FA374" s="240"/>
      <c r="FB374" s="240"/>
      <c r="FC374" s="240"/>
      <c r="FD374" s="240"/>
      <c r="FE374" s="240"/>
      <c r="FG374" s="240"/>
      <c r="FH374" s="240"/>
      <c r="FI374" s="240"/>
      <c r="FJ374" s="240"/>
      <c r="FK374" s="240"/>
      <c r="FL374" s="240"/>
      <c r="FM374" s="240"/>
      <c r="FN374" s="240"/>
      <c r="FO374" s="240"/>
      <c r="FP374" s="240"/>
      <c r="FQ374" s="240"/>
      <c r="FR374" s="240"/>
      <c r="FS374" s="240"/>
      <c r="FT374" s="240"/>
      <c r="FU374" s="240"/>
      <c r="FV374" s="240"/>
      <c r="FW374" s="240"/>
      <c r="FX374" s="240"/>
      <c r="FY374" s="240"/>
      <c r="FZ374" s="240"/>
    </row>
    <row r="375" spans="98:182" x14ac:dyDescent="0.3">
      <c r="CT375" s="241"/>
      <c r="CU375" s="242"/>
      <c r="CV375" s="242"/>
      <c r="CW375" s="242"/>
      <c r="CX375" s="242"/>
      <c r="CY375" s="242"/>
      <c r="CZ375" s="242"/>
      <c r="DA375" s="242"/>
      <c r="DB375" s="242"/>
      <c r="DC375" s="243"/>
      <c r="DD375" s="242"/>
      <c r="DE375" s="240"/>
      <c r="DG375" s="241"/>
      <c r="DH375" s="242"/>
      <c r="DI375" s="242"/>
      <c r="DJ375" s="242"/>
      <c r="DK375" s="242"/>
      <c r="DL375" s="242"/>
      <c r="DM375" s="242"/>
      <c r="DN375" s="242"/>
      <c r="DO375" s="242"/>
      <c r="DP375" s="243"/>
      <c r="DQ375" s="242"/>
      <c r="DR375" s="240"/>
      <c r="DT375" s="240"/>
      <c r="DU375" s="240"/>
      <c r="DV375" s="240"/>
      <c r="DW375" s="240"/>
      <c r="DX375" s="240"/>
      <c r="DY375" s="240"/>
      <c r="DZ375" s="240"/>
      <c r="EA375" s="240"/>
      <c r="EB375" s="240"/>
      <c r="EC375" s="240"/>
      <c r="ED375" s="240"/>
      <c r="EE375" s="240"/>
      <c r="EG375" s="240"/>
      <c r="EH375" s="240"/>
      <c r="EI375" s="240"/>
      <c r="EJ375" s="240"/>
      <c r="EK375" s="240"/>
      <c r="EL375" s="240"/>
      <c r="EM375" s="240"/>
      <c r="EN375" s="240"/>
      <c r="EO375" s="240"/>
      <c r="EP375" s="240"/>
      <c r="EQ375" s="240"/>
      <c r="ER375" s="240"/>
      <c r="ET375" s="240"/>
      <c r="EU375" s="240"/>
      <c r="EV375" s="240"/>
      <c r="EW375" s="240"/>
      <c r="EX375" s="240"/>
      <c r="EY375" s="240"/>
      <c r="EZ375" s="240"/>
      <c r="FA375" s="240"/>
      <c r="FB375" s="240"/>
      <c r="FC375" s="240"/>
      <c r="FD375" s="240"/>
      <c r="FE375" s="240"/>
      <c r="FG375" s="240"/>
      <c r="FH375" s="240"/>
      <c r="FI375" s="240"/>
      <c r="FJ375" s="240"/>
      <c r="FK375" s="240"/>
      <c r="FL375" s="240"/>
      <c r="FM375" s="240"/>
      <c r="FN375" s="240"/>
      <c r="FO375" s="240"/>
      <c r="FP375" s="240"/>
      <c r="FQ375" s="240"/>
      <c r="FR375" s="240"/>
      <c r="FS375" s="240"/>
      <c r="FT375" s="240"/>
      <c r="FU375" s="240"/>
      <c r="FV375" s="240"/>
      <c r="FW375" s="240"/>
      <c r="FX375" s="240"/>
      <c r="FY375" s="240"/>
      <c r="FZ375" s="240"/>
    </row>
    <row r="376" spans="98:182" x14ac:dyDescent="0.3">
      <c r="CT376" s="241"/>
      <c r="CU376" s="242"/>
      <c r="CV376" s="242"/>
      <c r="CW376" s="242"/>
      <c r="CX376" s="242"/>
      <c r="CY376" s="242"/>
      <c r="CZ376" s="242"/>
      <c r="DA376" s="242"/>
      <c r="DB376" s="242"/>
      <c r="DC376" s="243"/>
      <c r="DD376" s="242"/>
      <c r="DE376" s="240"/>
      <c r="DG376" s="241"/>
      <c r="DH376" s="242"/>
      <c r="DI376" s="242"/>
      <c r="DJ376" s="242"/>
      <c r="DK376" s="242"/>
      <c r="DL376" s="242"/>
      <c r="DM376" s="242"/>
      <c r="DN376" s="242"/>
      <c r="DO376" s="242"/>
      <c r="DP376" s="243"/>
      <c r="DQ376" s="242"/>
      <c r="DR376" s="240"/>
      <c r="DT376" s="240"/>
      <c r="DU376" s="240"/>
      <c r="DV376" s="240"/>
      <c r="DW376" s="240"/>
      <c r="DX376" s="240"/>
      <c r="DY376" s="240"/>
      <c r="DZ376" s="240"/>
      <c r="EA376" s="240"/>
      <c r="EB376" s="240"/>
      <c r="EC376" s="240"/>
      <c r="ED376" s="240"/>
      <c r="EE376" s="240"/>
      <c r="EG376" s="240"/>
      <c r="EH376" s="240"/>
      <c r="EI376" s="240"/>
      <c r="EJ376" s="240"/>
      <c r="EK376" s="240"/>
      <c r="EL376" s="240"/>
      <c r="EM376" s="240"/>
      <c r="EN376" s="240"/>
      <c r="EO376" s="240"/>
      <c r="EP376" s="240"/>
      <c r="EQ376" s="240"/>
      <c r="ER376" s="240"/>
      <c r="ET376" s="240"/>
      <c r="EU376" s="240"/>
      <c r="EV376" s="240"/>
      <c r="EW376" s="240"/>
      <c r="EX376" s="240"/>
      <c r="EY376" s="240"/>
      <c r="EZ376" s="240"/>
      <c r="FA376" s="240"/>
      <c r="FB376" s="240"/>
      <c r="FC376" s="240"/>
      <c r="FD376" s="240"/>
      <c r="FE376" s="240"/>
      <c r="FG376" s="240"/>
      <c r="FH376" s="240"/>
      <c r="FI376" s="240"/>
      <c r="FJ376" s="240"/>
      <c r="FK376" s="240"/>
      <c r="FL376" s="240"/>
      <c r="FM376" s="240"/>
      <c r="FN376" s="240"/>
      <c r="FO376" s="240"/>
      <c r="FP376" s="240"/>
      <c r="FQ376" s="240"/>
      <c r="FR376" s="240"/>
      <c r="FS376" s="240"/>
      <c r="FT376" s="240"/>
      <c r="FU376" s="240"/>
      <c r="FV376" s="240"/>
      <c r="FW376" s="240"/>
      <c r="FX376" s="240"/>
      <c r="FY376" s="240"/>
      <c r="FZ376" s="240"/>
    </row>
    <row r="377" spans="98:182" x14ac:dyDescent="0.3">
      <c r="CT377" s="241"/>
      <c r="CU377" s="242"/>
      <c r="CV377" s="242"/>
      <c r="CW377" s="242"/>
      <c r="CX377" s="242"/>
      <c r="CY377" s="242"/>
      <c r="CZ377" s="242"/>
      <c r="DA377" s="242"/>
      <c r="DB377" s="242"/>
      <c r="DC377" s="243"/>
      <c r="DD377" s="242"/>
      <c r="DE377" s="240"/>
      <c r="DG377" s="241"/>
      <c r="DH377" s="242"/>
      <c r="DI377" s="242"/>
      <c r="DJ377" s="242"/>
      <c r="DK377" s="242"/>
      <c r="DL377" s="242"/>
      <c r="DM377" s="242"/>
      <c r="DN377" s="242"/>
      <c r="DO377" s="242"/>
      <c r="DP377" s="243"/>
      <c r="DQ377" s="242"/>
      <c r="DR377" s="240"/>
      <c r="DT377" s="240"/>
      <c r="DU377" s="240"/>
      <c r="DV377" s="240"/>
      <c r="DW377" s="240"/>
      <c r="DX377" s="240"/>
      <c r="DY377" s="240"/>
      <c r="DZ377" s="240"/>
      <c r="EA377" s="240"/>
      <c r="EB377" s="240"/>
      <c r="EC377" s="240"/>
      <c r="ED377" s="240"/>
      <c r="EE377" s="240"/>
      <c r="EG377" s="240"/>
      <c r="EH377" s="240"/>
      <c r="EI377" s="240"/>
      <c r="EJ377" s="240"/>
      <c r="EK377" s="240"/>
      <c r="EL377" s="240"/>
      <c r="EM377" s="240"/>
      <c r="EN377" s="240"/>
      <c r="EO377" s="240"/>
      <c r="EP377" s="240"/>
      <c r="EQ377" s="240"/>
      <c r="ER377" s="240"/>
      <c r="ET377" s="240"/>
      <c r="EU377" s="240"/>
      <c r="EV377" s="240"/>
      <c r="EW377" s="240"/>
      <c r="EX377" s="240"/>
      <c r="EY377" s="240"/>
      <c r="EZ377" s="240"/>
      <c r="FA377" s="240"/>
      <c r="FB377" s="240"/>
      <c r="FC377" s="240"/>
      <c r="FD377" s="240"/>
      <c r="FE377" s="240"/>
      <c r="FG377" s="240"/>
      <c r="FH377" s="240"/>
      <c r="FI377" s="240"/>
      <c r="FJ377" s="240"/>
      <c r="FK377" s="240"/>
      <c r="FL377" s="240"/>
      <c r="FM377" s="240"/>
      <c r="FN377" s="240"/>
      <c r="FO377" s="240"/>
      <c r="FP377" s="240"/>
      <c r="FQ377" s="240"/>
      <c r="FR377" s="240"/>
      <c r="FS377" s="240"/>
      <c r="FT377" s="240"/>
      <c r="FU377" s="240"/>
      <c r="FV377" s="240"/>
      <c r="FW377" s="240"/>
      <c r="FX377" s="240"/>
      <c r="FY377" s="240"/>
      <c r="FZ377" s="240"/>
    </row>
    <row r="378" spans="98:182" x14ac:dyDescent="0.3">
      <c r="CT378" s="241"/>
      <c r="CU378" s="242"/>
      <c r="CV378" s="242"/>
      <c r="CW378" s="242"/>
      <c r="CX378" s="242"/>
      <c r="CY378" s="242"/>
      <c r="CZ378" s="242"/>
      <c r="DA378" s="242"/>
      <c r="DB378" s="242"/>
      <c r="DC378" s="243"/>
      <c r="DD378" s="242"/>
      <c r="DE378" s="240"/>
      <c r="DG378" s="241"/>
      <c r="DH378" s="242"/>
      <c r="DI378" s="242"/>
      <c r="DJ378" s="242"/>
      <c r="DK378" s="242"/>
      <c r="DL378" s="242"/>
      <c r="DM378" s="242"/>
      <c r="DN378" s="242"/>
      <c r="DO378" s="242"/>
      <c r="DP378" s="243"/>
      <c r="DQ378" s="242"/>
      <c r="DR378" s="240"/>
      <c r="DT378" s="240"/>
      <c r="DU378" s="240"/>
      <c r="DV378" s="240"/>
      <c r="DW378" s="240"/>
      <c r="DX378" s="240"/>
      <c r="DY378" s="240"/>
      <c r="DZ378" s="240"/>
      <c r="EA378" s="240"/>
      <c r="EB378" s="240"/>
      <c r="EC378" s="240"/>
      <c r="ED378" s="240"/>
      <c r="EE378" s="240"/>
      <c r="EG378" s="240"/>
      <c r="EH378" s="240"/>
      <c r="EI378" s="240"/>
      <c r="EJ378" s="240"/>
      <c r="EK378" s="240"/>
      <c r="EL378" s="240"/>
      <c r="EM378" s="240"/>
      <c r="EN378" s="240"/>
      <c r="EO378" s="240"/>
      <c r="EP378" s="240"/>
      <c r="EQ378" s="240"/>
      <c r="ER378" s="240"/>
      <c r="ET378" s="240"/>
      <c r="EU378" s="240"/>
      <c r="EV378" s="240"/>
      <c r="EW378" s="240"/>
      <c r="EX378" s="240"/>
      <c r="EY378" s="240"/>
      <c r="EZ378" s="240"/>
      <c r="FA378" s="240"/>
      <c r="FB378" s="240"/>
      <c r="FC378" s="240"/>
      <c r="FD378" s="240"/>
      <c r="FE378" s="240"/>
      <c r="FG378" s="240"/>
      <c r="FH378" s="240"/>
      <c r="FI378" s="240"/>
      <c r="FJ378" s="240"/>
      <c r="FK378" s="240"/>
      <c r="FL378" s="240"/>
      <c r="FM378" s="240"/>
      <c r="FN378" s="240"/>
      <c r="FO378" s="240"/>
      <c r="FP378" s="240"/>
      <c r="FQ378" s="240"/>
      <c r="FR378" s="240"/>
      <c r="FS378" s="240"/>
      <c r="FT378" s="240"/>
      <c r="FU378" s="240"/>
      <c r="FV378" s="240"/>
      <c r="FW378" s="240"/>
      <c r="FX378" s="240"/>
      <c r="FY378" s="240"/>
      <c r="FZ378" s="240"/>
    </row>
    <row r="379" spans="98:182" x14ac:dyDescent="0.3">
      <c r="CT379" s="241"/>
      <c r="CU379" s="242"/>
      <c r="CV379" s="242"/>
      <c r="CW379" s="242"/>
      <c r="CX379" s="242"/>
      <c r="CY379" s="242"/>
      <c r="CZ379" s="242"/>
      <c r="DA379" s="242"/>
      <c r="DB379" s="242"/>
      <c r="DC379" s="243"/>
      <c r="DD379" s="242"/>
      <c r="DE379" s="240"/>
      <c r="DG379" s="241"/>
      <c r="DH379" s="242"/>
      <c r="DI379" s="242"/>
      <c r="DJ379" s="242"/>
      <c r="DK379" s="242"/>
      <c r="DL379" s="242"/>
      <c r="DM379" s="242"/>
      <c r="DN379" s="242"/>
      <c r="DO379" s="242"/>
      <c r="DP379" s="243"/>
      <c r="DQ379" s="242"/>
      <c r="DR379" s="240"/>
      <c r="DT379" s="240"/>
      <c r="DU379" s="240"/>
      <c r="DV379" s="240"/>
      <c r="DW379" s="240"/>
      <c r="DX379" s="240"/>
      <c r="DY379" s="240"/>
      <c r="DZ379" s="240"/>
      <c r="EA379" s="240"/>
      <c r="EB379" s="240"/>
      <c r="EC379" s="240"/>
      <c r="ED379" s="240"/>
      <c r="EE379" s="240"/>
      <c r="EG379" s="240"/>
      <c r="EH379" s="240"/>
      <c r="EI379" s="240"/>
      <c r="EJ379" s="240"/>
      <c r="EK379" s="240"/>
      <c r="EL379" s="240"/>
      <c r="EM379" s="240"/>
      <c r="EN379" s="240"/>
      <c r="EO379" s="240"/>
      <c r="EP379" s="240"/>
      <c r="EQ379" s="240"/>
      <c r="ER379" s="240"/>
      <c r="ET379" s="240"/>
      <c r="EU379" s="240"/>
      <c r="EV379" s="240"/>
      <c r="EW379" s="240"/>
      <c r="EX379" s="240"/>
      <c r="EY379" s="240"/>
      <c r="EZ379" s="240"/>
      <c r="FA379" s="240"/>
      <c r="FB379" s="240"/>
      <c r="FC379" s="240"/>
      <c r="FD379" s="240"/>
      <c r="FE379" s="240"/>
      <c r="FG379" s="240"/>
      <c r="FH379" s="240"/>
      <c r="FI379" s="240"/>
      <c r="FJ379" s="240"/>
      <c r="FK379" s="240"/>
      <c r="FL379" s="240"/>
      <c r="FM379" s="240"/>
      <c r="FN379" s="240"/>
      <c r="FO379" s="240"/>
      <c r="FP379" s="240"/>
      <c r="FQ379" s="240"/>
      <c r="FR379" s="240"/>
      <c r="FS379" s="240"/>
      <c r="FT379" s="240"/>
      <c r="FU379" s="240"/>
      <c r="FV379" s="240"/>
      <c r="FW379" s="240"/>
      <c r="FX379" s="240"/>
      <c r="FY379" s="240"/>
      <c r="FZ379" s="240"/>
    </row>
    <row r="380" spans="98:182" x14ac:dyDescent="0.3">
      <c r="CT380" s="241"/>
      <c r="CU380" s="242"/>
      <c r="CV380" s="242"/>
      <c r="CW380" s="242"/>
      <c r="CX380" s="242"/>
      <c r="CY380" s="242"/>
      <c r="CZ380" s="242"/>
      <c r="DA380" s="242"/>
      <c r="DB380" s="242"/>
      <c r="DC380" s="243"/>
      <c r="DD380" s="242"/>
      <c r="DE380" s="240"/>
      <c r="DG380" s="241"/>
      <c r="DH380" s="242"/>
      <c r="DI380" s="242"/>
      <c r="DJ380" s="242"/>
      <c r="DK380" s="242"/>
      <c r="DL380" s="242"/>
      <c r="DM380" s="242"/>
      <c r="DN380" s="242"/>
      <c r="DO380" s="242"/>
      <c r="DP380" s="243"/>
      <c r="DQ380" s="242"/>
      <c r="DR380" s="240"/>
      <c r="DT380" s="240"/>
      <c r="DU380" s="240"/>
      <c r="DV380" s="240"/>
      <c r="DW380" s="240"/>
      <c r="DX380" s="240"/>
      <c r="DY380" s="240"/>
      <c r="DZ380" s="240"/>
      <c r="EA380" s="240"/>
      <c r="EB380" s="240"/>
      <c r="EC380" s="240"/>
      <c r="ED380" s="240"/>
      <c r="EE380" s="240"/>
      <c r="EG380" s="240"/>
      <c r="EH380" s="240"/>
      <c r="EI380" s="240"/>
      <c r="EJ380" s="240"/>
      <c r="EK380" s="240"/>
      <c r="EL380" s="240"/>
      <c r="EM380" s="240"/>
      <c r="EN380" s="240"/>
      <c r="EO380" s="240"/>
      <c r="EP380" s="240"/>
      <c r="EQ380" s="240"/>
      <c r="ER380" s="240"/>
      <c r="ET380" s="240"/>
      <c r="EU380" s="240"/>
      <c r="EV380" s="240"/>
      <c r="EW380" s="240"/>
      <c r="EX380" s="240"/>
      <c r="EY380" s="240"/>
      <c r="EZ380" s="240"/>
      <c r="FA380" s="240"/>
      <c r="FB380" s="240"/>
      <c r="FC380" s="240"/>
      <c r="FD380" s="240"/>
      <c r="FE380" s="240"/>
      <c r="FG380" s="240"/>
      <c r="FH380" s="240"/>
      <c r="FI380" s="240"/>
      <c r="FJ380" s="240"/>
      <c r="FK380" s="240"/>
      <c r="FL380" s="240"/>
      <c r="FM380" s="240"/>
      <c r="FN380" s="240"/>
      <c r="FO380" s="240"/>
      <c r="FP380" s="240"/>
      <c r="FQ380" s="240"/>
      <c r="FR380" s="240"/>
      <c r="FS380" s="240"/>
      <c r="FT380" s="240"/>
      <c r="FU380" s="240"/>
      <c r="FV380" s="240"/>
      <c r="FW380" s="240"/>
      <c r="FX380" s="240"/>
      <c r="FY380" s="240"/>
      <c r="FZ380" s="240"/>
    </row>
    <row r="381" spans="98:182" x14ac:dyDescent="0.3">
      <c r="CT381" s="241"/>
      <c r="CU381" s="242"/>
      <c r="CV381" s="242"/>
      <c r="CW381" s="242"/>
      <c r="CX381" s="242"/>
      <c r="CY381" s="242"/>
      <c r="CZ381" s="242"/>
      <c r="DA381" s="242"/>
      <c r="DB381" s="242"/>
      <c r="DC381" s="243"/>
      <c r="DD381" s="242"/>
      <c r="DE381" s="240"/>
      <c r="DG381" s="241"/>
      <c r="DH381" s="242"/>
      <c r="DI381" s="242"/>
      <c r="DJ381" s="242"/>
      <c r="DK381" s="242"/>
      <c r="DL381" s="242"/>
      <c r="DM381" s="242"/>
      <c r="DN381" s="242"/>
      <c r="DO381" s="242"/>
      <c r="DP381" s="243"/>
      <c r="DQ381" s="242"/>
      <c r="DR381" s="240"/>
      <c r="DT381" s="240"/>
      <c r="DU381" s="240"/>
      <c r="DV381" s="240"/>
      <c r="DW381" s="240"/>
      <c r="DX381" s="240"/>
      <c r="DY381" s="240"/>
      <c r="DZ381" s="240"/>
      <c r="EA381" s="240"/>
      <c r="EB381" s="240"/>
      <c r="EC381" s="240"/>
      <c r="ED381" s="240"/>
      <c r="EE381" s="240"/>
      <c r="EG381" s="240"/>
      <c r="EH381" s="240"/>
      <c r="EI381" s="240"/>
      <c r="EJ381" s="240"/>
      <c r="EK381" s="240"/>
      <c r="EL381" s="240"/>
      <c r="EM381" s="240"/>
      <c r="EN381" s="240"/>
      <c r="EO381" s="240"/>
      <c r="EP381" s="240"/>
      <c r="EQ381" s="240"/>
      <c r="ER381" s="240"/>
      <c r="ET381" s="240"/>
      <c r="EU381" s="240"/>
      <c r="EV381" s="240"/>
      <c r="EW381" s="240"/>
      <c r="EX381" s="240"/>
      <c r="EY381" s="240"/>
      <c r="EZ381" s="240"/>
      <c r="FA381" s="240"/>
      <c r="FB381" s="240"/>
      <c r="FC381" s="240"/>
      <c r="FD381" s="240"/>
      <c r="FE381" s="240"/>
      <c r="FG381" s="240"/>
      <c r="FH381" s="240"/>
      <c r="FI381" s="240"/>
      <c r="FJ381" s="240"/>
      <c r="FK381" s="240"/>
      <c r="FL381" s="240"/>
      <c r="FM381" s="240"/>
      <c r="FN381" s="240"/>
      <c r="FO381" s="240"/>
      <c r="FP381" s="240"/>
      <c r="FQ381" s="240"/>
      <c r="FR381" s="240"/>
      <c r="FS381" s="240"/>
      <c r="FT381" s="240"/>
      <c r="FU381" s="240"/>
      <c r="FV381" s="240"/>
      <c r="FW381" s="240"/>
      <c r="FX381" s="240"/>
      <c r="FY381" s="240"/>
      <c r="FZ381" s="240"/>
    </row>
    <row r="382" spans="98:182" x14ac:dyDescent="0.3">
      <c r="CT382" s="241"/>
      <c r="CU382" s="242"/>
      <c r="CV382" s="242"/>
      <c r="CW382" s="242"/>
      <c r="CX382" s="242"/>
      <c r="CY382" s="242"/>
      <c r="CZ382" s="242"/>
      <c r="DA382" s="242"/>
      <c r="DB382" s="242"/>
      <c r="DC382" s="243"/>
      <c r="DD382" s="242"/>
      <c r="DE382" s="240"/>
      <c r="DG382" s="241"/>
      <c r="DH382" s="242"/>
      <c r="DI382" s="242"/>
      <c r="DJ382" s="242"/>
      <c r="DK382" s="242"/>
      <c r="DL382" s="242"/>
      <c r="DM382" s="242"/>
      <c r="DN382" s="242"/>
      <c r="DO382" s="242"/>
      <c r="DP382" s="243"/>
      <c r="DQ382" s="242"/>
      <c r="DR382" s="240"/>
      <c r="DT382" s="240"/>
      <c r="DU382" s="240"/>
      <c r="DV382" s="240"/>
      <c r="DW382" s="240"/>
      <c r="DX382" s="240"/>
      <c r="DY382" s="240"/>
      <c r="DZ382" s="240"/>
      <c r="EA382" s="240"/>
      <c r="EB382" s="240"/>
      <c r="EC382" s="240"/>
      <c r="ED382" s="240"/>
      <c r="EE382" s="240"/>
      <c r="EG382" s="240"/>
      <c r="EH382" s="240"/>
      <c r="EI382" s="240"/>
      <c r="EJ382" s="240"/>
      <c r="EK382" s="240"/>
      <c r="EL382" s="240"/>
      <c r="EM382" s="240"/>
      <c r="EN382" s="240"/>
      <c r="EO382" s="240"/>
      <c r="EP382" s="240"/>
      <c r="EQ382" s="240"/>
      <c r="ER382" s="240"/>
      <c r="ET382" s="240"/>
      <c r="EU382" s="240"/>
      <c r="EV382" s="240"/>
      <c r="EW382" s="240"/>
      <c r="EX382" s="240"/>
      <c r="EY382" s="240"/>
      <c r="EZ382" s="240"/>
      <c r="FA382" s="240"/>
      <c r="FB382" s="240"/>
      <c r="FC382" s="240"/>
      <c r="FD382" s="240"/>
      <c r="FE382" s="240"/>
      <c r="FG382" s="240"/>
      <c r="FH382" s="240"/>
      <c r="FI382" s="240"/>
      <c r="FJ382" s="240"/>
      <c r="FK382" s="240"/>
      <c r="FL382" s="240"/>
      <c r="FM382" s="240"/>
      <c r="FN382" s="240"/>
      <c r="FO382" s="240"/>
      <c r="FP382" s="240"/>
      <c r="FQ382" s="240"/>
      <c r="FR382" s="240"/>
      <c r="FS382" s="240"/>
      <c r="FT382" s="240"/>
      <c r="FU382" s="240"/>
      <c r="FV382" s="240"/>
      <c r="FW382" s="240"/>
      <c r="FX382" s="240"/>
      <c r="FY382" s="240"/>
      <c r="FZ382" s="240"/>
    </row>
    <row r="383" spans="98:182" x14ac:dyDescent="0.3">
      <c r="CT383" s="241"/>
      <c r="CU383" s="242"/>
      <c r="CV383" s="242"/>
      <c r="CW383" s="242"/>
      <c r="CX383" s="242"/>
      <c r="CY383" s="242"/>
      <c r="CZ383" s="242"/>
      <c r="DA383" s="242"/>
      <c r="DB383" s="242"/>
      <c r="DC383" s="243"/>
      <c r="DD383" s="242"/>
      <c r="DE383" s="240"/>
      <c r="DG383" s="241"/>
      <c r="DH383" s="242"/>
      <c r="DI383" s="242"/>
      <c r="DJ383" s="242"/>
      <c r="DK383" s="242"/>
      <c r="DL383" s="242"/>
      <c r="DM383" s="242"/>
      <c r="DN383" s="242"/>
      <c r="DO383" s="242"/>
      <c r="DP383" s="243"/>
      <c r="DQ383" s="242"/>
      <c r="DR383" s="240"/>
      <c r="DT383" s="240"/>
      <c r="DU383" s="240"/>
      <c r="DV383" s="240"/>
      <c r="DW383" s="240"/>
      <c r="DX383" s="240"/>
      <c r="DY383" s="240"/>
      <c r="DZ383" s="240"/>
      <c r="EA383" s="240"/>
      <c r="EB383" s="240"/>
      <c r="EC383" s="240"/>
      <c r="ED383" s="240"/>
      <c r="EE383" s="240"/>
      <c r="EG383" s="240"/>
      <c r="EH383" s="240"/>
      <c r="EI383" s="240"/>
      <c r="EJ383" s="240"/>
      <c r="EK383" s="240"/>
      <c r="EL383" s="240"/>
      <c r="EM383" s="240"/>
      <c r="EN383" s="240"/>
      <c r="EO383" s="240"/>
      <c r="EP383" s="240"/>
      <c r="EQ383" s="240"/>
      <c r="ER383" s="240"/>
      <c r="ET383" s="240"/>
      <c r="EU383" s="240"/>
      <c r="EV383" s="240"/>
      <c r="EW383" s="240"/>
      <c r="EX383" s="240"/>
      <c r="EY383" s="240"/>
      <c r="EZ383" s="240"/>
      <c r="FA383" s="240"/>
      <c r="FB383" s="240"/>
      <c r="FC383" s="240"/>
      <c r="FD383" s="240"/>
      <c r="FE383" s="240"/>
      <c r="FG383" s="240"/>
      <c r="FH383" s="240"/>
      <c r="FI383" s="240"/>
      <c r="FJ383" s="240"/>
      <c r="FK383" s="240"/>
      <c r="FL383" s="240"/>
      <c r="FM383" s="240"/>
      <c r="FN383" s="240"/>
      <c r="FO383" s="240"/>
      <c r="FP383" s="240"/>
      <c r="FQ383" s="240"/>
      <c r="FR383" s="240"/>
      <c r="FS383" s="240"/>
      <c r="FT383" s="240"/>
      <c r="FU383" s="240"/>
      <c r="FV383" s="240"/>
      <c r="FW383" s="240"/>
      <c r="FX383" s="240"/>
      <c r="FY383" s="240"/>
      <c r="FZ383" s="240"/>
    </row>
    <row r="384" spans="98:182" x14ac:dyDescent="0.3">
      <c r="CT384" s="241"/>
      <c r="CU384" s="242"/>
      <c r="CV384" s="242"/>
      <c r="CW384" s="242"/>
      <c r="CX384" s="242"/>
      <c r="CY384" s="242"/>
      <c r="CZ384" s="242"/>
      <c r="DA384" s="242"/>
      <c r="DB384" s="242"/>
      <c r="DC384" s="243"/>
      <c r="DD384" s="242"/>
      <c r="DE384" s="240"/>
      <c r="DG384" s="241"/>
      <c r="DH384" s="242"/>
      <c r="DI384" s="242"/>
      <c r="DJ384" s="242"/>
      <c r="DK384" s="242"/>
      <c r="DL384" s="242"/>
      <c r="DM384" s="242"/>
      <c r="DN384" s="242"/>
      <c r="DO384" s="242"/>
      <c r="DP384" s="243"/>
      <c r="DQ384" s="242"/>
      <c r="DR384" s="240"/>
      <c r="DT384" s="240"/>
      <c r="DU384" s="240"/>
      <c r="DV384" s="240"/>
      <c r="DW384" s="240"/>
      <c r="DX384" s="240"/>
      <c r="DY384" s="240"/>
      <c r="DZ384" s="240"/>
      <c r="EA384" s="240"/>
      <c r="EB384" s="240"/>
      <c r="EC384" s="240"/>
      <c r="ED384" s="240"/>
      <c r="EE384" s="240"/>
      <c r="EG384" s="240"/>
      <c r="EH384" s="240"/>
      <c r="EI384" s="240"/>
      <c r="EJ384" s="240"/>
      <c r="EK384" s="240"/>
      <c r="EL384" s="240"/>
      <c r="EM384" s="240"/>
      <c r="EN384" s="240"/>
      <c r="EO384" s="240"/>
      <c r="EP384" s="240"/>
      <c r="EQ384" s="240"/>
      <c r="ER384" s="240"/>
      <c r="ET384" s="240"/>
      <c r="EU384" s="240"/>
      <c r="EV384" s="240"/>
      <c r="EW384" s="240"/>
      <c r="EX384" s="240"/>
      <c r="EY384" s="240"/>
      <c r="EZ384" s="240"/>
      <c r="FA384" s="240"/>
      <c r="FB384" s="240"/>
      <c r="FC384" s="240"/>
      <c r="FD384" s="240"/>
      <c r="FE384" s="240"/>
      <c r="FG384" s="240"/>
      <c r="FH384" s="240"/>
      <c r="FI384" s="240"/>
      <c r="FJ384" s="240"/>
      <c r="FK384" s="240"/>
      <c r="FL384" s="240"/>
      <c r="FM384" s="240"/>
      <c r="FN384" s="240"/>
      <c r="FO384" s="240"/>
      <c r="FP384" s="240"/>
      <c r="FQ384" s="240"/>
      <c r="FR384" s="240"/>
      <c r="FS384" s="240"/>
      <c r="FT384" s="240"/>
      <c r="FU384" s="240"/>
      <c r="FV384" s="240"/>
      <c r="FW384" s="240"/>
      <c r="FX384" s="240"/>
      <c r="FY384" s="240"/>
      <c r="FZ384" s="240"/>
    </row>
    <row r="385" spans="98:182" x14ac:dyDescent="0.3">
      <c r="CT385" s="241"/>
      <c r="CU385" s="242"/>
      <c r="CV385" s="242"/>
      <c r="CW385" s="242"/>
      <c r="CX385" s="242"/>
      <c r="CY385" s="242"/>
      <c r="CZ385" s="242"/>
      <c r="DA385" s="242"/>
      <c r="DB385" s="242"/>
      <c r="DC385" s="243"/>
      <c r="DD385" s="242"/>
      <c r="DE385" s="240"/>
      <c r="DG385" s="241"/>
      <c r="DH385" s="242"/>
      <c r="DI385" s="242"/>
      <c r="DJ385" s="242"/>
      <c r="DK385" s="242"/>
      <c r="DL385" s="242"/>
      <c r="DM385" s="242"/>
      <c r="DN385" s="242"/>
      <c r="DO385" s="242"/>
      <c r="DP385" s="243"/>
      <c r="DQ385" s="242"/>
      <c r="DR385" s="240"/>
      <c r="DT385" s="240"/>
      <c r="DU385" s="240"/>
      <c r="DV385" s="240"/>
      <c r="DW385" s="240"/>
      <c r="DX385" s="240"/>
      <c r="DY385" s="240"/>
      <c r="DZ385" s="240"/>
      <c r="EA385" s="240"/>
      <c r="EB385" s="240"/>
      <c r="EC385" s="240"/>
      <c r="ED385" s="240"/>
      <c r="EE385" s="240"/>
      <c r="EG385" s="240"/>
      <c r="EH385" s="240"/>
      <c r="EI385" s="240"/>
      <c r="EJ385" s="240"/>
      <c r="EK385" s="240"/>
      <c r="EL385" s="240"/>
      <c r="EM385" s="240"/>
      <c r="EN385" s="240"/>
      <c r="EO385" s="240"/>
      <c r="EP385" s="240"/>
      <c r="EQ385" s="240"/>
      <c r="ER385" s="240"/>
      <c r="ET385" s="240"/>
      <c r="EU385" s="240"/>
      <c r="EV385" s="240"/>
      <c r="EW385" s="240"/>
      <c r="EX385" s="240"/>
      <c r="EY385" s="240"/>
      <c r="EZ385" s="240"/>
      <c r="FA385" s="240"/>
      <c r="FB385" s="240"/>
      <c r="FC385" s="240"/>
      <c r="FD385" s="240"/>
      <c r="FE385" s="240"/>
      <c r="FG385" s="240"/>
      <c r="FH385" s="240"/>
      <c r="FI385" s="240"/>
      <c r="FJ385" s="240"/>
      <c r="FK385" s="240"/>
      <c r="FL385" s="240"/>
      <c r="FM385" s="240"/>
      <c r="FN385" s="240"/>
      <c r="FO385" s="240"/>
      <c r="FP385" s="240"/>
      <c r="FQ385" s="240"/>
      <c r="FR385" s="240"/>
      <c r="FS385" s="240"/>
      <c r="FT385" s="240"/>
      <c r="FU385" s="240"/>
      <c r="FV385" s="240"/>
      <c r="FW385" s="240"/>
      <c r="FX385" s="240"/>
      <c r="FY385" s="240"/>
      <c r="FZ385" s="240"/>
    </row>
    <row r="386" spans="98:182" x14ac:dyDescent="0.3">
      <c r="CT386" s="241"/>
      <c r="CU386" s="242"/>
      <c r="CV386" s="242"/>
      <c r="CW386" s="242"/>
      <c r="CX386" s="242"/>
      <c r="CY386" s="242"/>
      <c r="CZ386" s="242"/>
      <c r="DA386" s="242"/>
      <c r="DB386" s="242"/>
      <c r="DC386" s="243"/>
      <c r="DD386" s="242"/>
      <c r="DE386" s="240"/>
      <c r="DG386" s="241"/>
      <c r="DH386" s="242"/>
      <c r="DI386" s="242"/>
      <c r="DJ386" s="242"/>
      <c r="DK386" s="242"/>
      <c r="DL386" s="242"/>
      <c r="DM386" s="242"/>
      <c r="DN386" s="242"/>
      <c r="DO386" s="242"/>
      <c r="DP386" s="243"/>
      <c r="DQ386" s="242"/>
      <c r="DR386" s="240"/>
      <c r="DT386" s="240"/>
      <c r="DU386" s="240"/>
      <c r="DV386" s="240"/>
      <c r="DW386" s="240"/>
      <c r="DX386" s="240"/>
      <c r="DY386" s="240"/>
      <c r="DZ386" s="240"/>
      <c r="EA386" s="240"/>
      <c r="EB386" s="240"/>
      <c r="EC386" s="240"/>
      <c r="ED386" s="240"/>
      <c r="EE386" s="240"/>
      <c r="EG386" s="240"/>
      <c r="EH386" s="240"/>
      <c r="EI386" s="240"/>
      <c r="EJ386" s="240"/>
      <c r="EK386" s="240"/>
      <c r="EL386" s="240"/>
      <c r="EM386" s="240"/>
      <c r="EN386" s="240"/>
      <c r="EO386" s="240"/>
      <c r="EP386" s="240"/>
      <c r="EQ386" s="240"/>
      <c r="ER386" s="240"/>
      <c r="ET386" s="240"/>
      <c r="EU386" s="240"/>
      <c r="EV386" s="240"/>
      <c r="EW386" s="240"/>
      <c r="EX386" s="240"/>
      <c r="EY386" s="240"/>
      <c r="EZ386" s="240"/>
      <c r="FA386" s="240"/>
      <c r="FB386" s="240"/>
      <c r="FC386" s="240"/>
      <c r="FD386" s="240"/>
      <c r="FE386" s="240"/>
      <c r="FG386" s="240"/>
      <c r="FH386" s="240"/>
      <c r="FI386" s="240"/>
      <c r="FJ386" s="240"/>
      <c r="FK386" s="240"/>
      <c r="FL386" s="240"/>
      <c r="FM386" s="240"/>
      <c r="FN386" s="240"/>
      <c r="FO386" s="240"/>
      <c r="FP386" s="240"/>
      <c r="FQ386" s="240"/>
      <c r="FR386" s="240"/>
      <c r="FS386" s="240"/>
      <c r="FT386" s="240"/>
      <c r="FU386" s="240"/>
      <c r="FV386" s="240"/>
      <c r="FW386" s="240"/>
      <c r="FX386" s="240"/>
      <c r="FY386" s="240"/>
      <c r="FZ386" s="240"/>
    </row>
    <row r="387" spans="98:182" x14ac:dyDescent="0.3">
      <c r="CT387" s="241"/>
      <c r="CU387" s="242"/>
      <c r="CV387" s="242"/>
      <c r="CW387" s="242"/>
      <c r="CX387" s="242"/>
      <c r="CY387" s="242"/>
      <c r="CZ387" s="242"/>
      <c r="DA387" s="242"/>
      <c r="DB387" s="242"/>
      <c r="DC387" s="243"/>
      <c r="DD387" s="242"/>
      <c r="DE387" s="240"/>
      <c r="DG387" s="241"/>
      <c r="DH387" s="242"/>
      <c r="DI387" s="242"/>
      <c r="DJ387" s="242"/>
      <c r="DK387" s="242"/>
      <c r="DL387" s="242"/>
      <c r="DM387" s="242"/>
      <c r="DN387" s="242"/>
      <c r="DO387" s="242"/>
      <c r="DP387" s="243"/>
      <c r="DQ387" s="242"/>
      <c r="DR387" s="240"/>
      <c r="DT387" s="240"/>
      <c r="DU387" s="240"/>
      <c r="DV387" s="240"/>
      <c r="DW387" s="240"/>
      <c r="DX387" s="240"/>
      <c r="DY387" s="240"/>
      <c r="DZ387" s="240"/>
      <c r="EA387" s="240"/>
      <c r="EB387" s="240"/>
      <c r="EC387" s="240"/>
      <c r="ED387" s="240"/>
      <c r="EE387" s="240"/>
      <c r="EG387" s="240"/>
      <c r="EH387" s="240"/>
      <c r="EI387" s="240"/>
      <c r="EJ387" s="240"/>
      <c r="EK387" s="240"/>
      <c r="EL387" s="240"/>
      <c r="EM387" s="240"/>
      <c r="EN387" s="240"/>
      <c r="EO387" s="240"/>
      <c r="EP387" s="240"/>
      <c r="EQ387" s="240"/>
      <c r="ER387" s="240"/>
      <c r="ET387" s="240"/>
      <c r="EU387" s="240"/>
      <c r="EV387" s="240"/>
      <c r="EW387" s="240"/>
      <c r="EX387" s="240"/>
      <c r="EY387" s="240"/>
      <c r="EZ387" s="240"/>
      <c r="FA387" s="240"/>
      <c r="FB387" s="240"/>
      <c r="FC387" s="240"/>
      <c r="FD387" s="240"/>
      <c r="FE387" s="240"/>
      <c r="FG387" s="240"/>
      <c r="FH387" s="240"/>
      <c r="FI387" s="240"/>
      <c r="FJ387" s="240"/>
      <c r="FK387" s="240"/>
      <c r="FL387" s="240"/>
      <c r="FM387" s="240"/>
      <c r="FN387" s="240"/>
      <c r="FO387" s="240"/>
      <c r="FP387" s="240"/>
      <c r="FQ387" s="240"/>
      <c r="FR387" s="240"/>
      <c r="FS387" s="240"/>
      <c r="FT387" s="240"/>
      <c r="FU387" s="240"/>
      <c r="FV387" s="240"/>
      <c r="FW387" s="240"/>
      <c r="FX387" s="240"/>
      <c r="FY387" s="240"/>
      <c r="FZ387" s="240"/>
    </row>
    <row r="388" spans="98:182" x14ac:dyDescent="0.3">
      <c r="CT388" s="241"/>
      <c r="CU388" s="242"/>
      <c r="CV388" s="242"/>
      <c r="CW388" s="242"/>
      <c r="CX388" s="242"/>
      <c r="CY388" s="242"/>
      <c r="CZ388" s="242"/>
      <c r="DA388" s="242"/>
      <c r="DB388" s="242"/>
      <c r="DC388" s="243"/>
      <c r="DD388" s="242"/>
      <c r="DE388" s="240"/>
      <c r="DG388" s="241"/>
      <c r="DH388" s="242"/>
      <c r="DI388" s="242"/>
      <c r="DJ388" s="242"/>
      <c r="DK388" s="242"/>
      <c r="DL388" s="242"/>
      <c r="DM388" s="242"/>
      <c r="DN388" s="242"/>
      <c r="DO388" s="242"/>
      <c r="DP388" s="243"/>
      <c r="DQ388" s="242"/>
      <c r="DR388" s="240"/>
      <c r="DT388" s="240"/>
      <c r="DU388" s="240"/>
      <c r="DV388" s="240"/>
      <c r="DW388" s="240"/>
      <c r="DX388" s="240"/>
      <c r="DY388" s="240"/>
      <c r="DZ388" s="240"/>
      <c r="EA388" s="240"/>
      <c r="EB388" s="240"/>
      <c r="EC388" s="240"/>
      <c r="ED388" s="240"/>
      <c r="EE388" s="240"/>
      <c r="EG388" s="240"/>
      <c r="EH388" s="240"/>
      <c r="EI388" s="240"/>
      <c r="EJ388" s="240"/>
      <c r="EK388" s="240"/>
      <c r="EL388" s="240"/>
      <c r="EM388" s="240"/>
      <c r="EN388" s="240"/>
      <c r="EO388" s="240"/>
      <c r="EP388" s="240"/>
      <c r="EQ388" s="240"/>
      <c r="ER388" s="240"/>
      <c r="ET388" s="240"/>
      <c r="EU388" s="240"/>
      <c r="EV388" s="240"/>
      <c r="EW388" s="240"/>
      <c r="EX388" s="240"/>
      <c r="EY388" s="240"/>
      <c r="EZ388" s="240"/>
      <c r="FA388" s="240"/>
      <c r="FB388" s="240"/>
      <c r="FC388" s="240"/>
      <c r="FD388" s="240"/>
      <c r="FE388" s="240"/>
      <c r="FG388" s="240"/>
      <c r="FH388" s="240"/>
      <c r="FI388" s="240"/>
      <c r="FJ388" s="240"/>
      <c r="FK388" s="240"/>
      <c r="FL388" s="240"/>
      <c r="FM388" s="240"/>
      <c r="FN388" s="240"/>
      <c r="FO388" s="240"/>
      <c r="FP388" s="240"/>
      <c r="FQ388" s="240"/>
      <c r="FR388" s="240"/>
      <c r="FS388" s="240"/>
      <c r="FT388" s="240"/>
      <c r="FU388" s="240"/>
      <c r="FV388" s="240"/>
      <c r="FW388" s="240"/>
      <c r="FX388" s="240"/>
      <c r="FY388" s="240"/>
      <c r="FZ388" s="240"/>
    </row>
    <row r="389" spans="98:182" x14ac:dyDescent="0.3">
      <c r="CT389" s="241"/>
      <c r="CU389" s="242"/>
      <c r="CV389" s="242"/>
      <c r="CW389" s="242"/>
      <c r="CX389" s="242"/>
      <c r="CY389" s="242"/>
      <c r="CZ389" s="242"/>
      <c r="DA389" s="242"/>
      <c r="DB389" s="242"/>
      <c r="DC389" s="243"/>
      <c r="DD389" s="242"/>
      <c r="DE389" s="240"/>
      <c r="DG389" s="241"/>
      <c r="DH389" s="242"/>
      <c r="DI389" s="242"/>
      <c r="DJ389" s="242"/>
      <c r="DK389" s="242"/>
      <c r="DL389" s="242"/>
      <c r="DM389" s="242"/>
      <c r="DN389" s="242"/>
      <c r="DO389" s="242"/>
      <c r="DP389" s="243"/>
      <c r="DQ389" s="242"/>
      <c r="DR389" s="240"/>
      <c r="DT389" s="240"/>
      <c r="DU389" s="240"/>
      <c r="DV389" s="240"/>
      <c r="DW389" s="240"/>
      <c r="DX389" s="240"/>
      <c r="DY389" s="240"/>
      <c r="DZ389" s="240"/>
      <c r="EA389" s="240"/>
      <c r="EB389" s="240"/>
      <c r="EC389" s="240"/>
      <c r="ED389" s="240"/>
      <c r="EE389" s="240"/>
      <c r="EG389" s="240"/>
      <c r="EH389" s="240"/>
      <c r="EI389" s="240"/>
      <c r="EJ389" s="240"/>
      <c r="EK389" s="240"/>
      <c r="EL389" s="240"/>
      <c r="EM389" s="240"/>
      <c r="EN389" s="240"/>
      <c r="EO389" s="240"/>
      <c r="EP389" s="240"/>
      <c r="EQ389" s="240"/>
      <c r="ER389" s="240"/>
      <c r="ET389" s="240"/>
      <c r="EU389" s="240"/>
      <c r="EV389" s="240"/>
      <c r="EW389" s="240"/>
      <c r="EX389" s="240"/>
      <c r="EY389" s="240"/>
      <c r="EZ389" s="240"/>
      <c r="FA389" s="240"/>
      <c r="FB389" s="240"/>
      <c r="FC389" s="240"/>
      <c r="FD389" s="240"/>
      <c r="FE389" s="240"/>
      <c r="FG389" s="240"/>
      <c r="FH389" s="240"/>
      <c r="FI389" s="240"/>
      <c r="FJ389" s="240"/>
      <c r="FK389" s="240"/>
      <c r="FL389" s="240"/>
      <c r="FM389" s="240"/>
      <c r="FN389" s="240"/>
      <c r="FO389" s="240"/>
      <c r="FP389" s="240"/>
      <c r="FQ389" s="240"/>
      <c r="FR389" s="240"/>
      <c r="FS389" s="240"/>
      <c r="FT389" s="240"/>
      <c r="FU389" s="240"/>
      <c r="FV389" s="240"/>
      <c r="FW389" s="240"/>
      <c r="FX389" s="240"/>
      <c r="FY389" s="240"/>
      <c r="FZ389" s="240"/>
    </row>
    <row r="390" spans="98:182" x14ac:dyDescent="0.3">
      <c r="CT390" s="241"/>
      <c r="CU390" s="242"/>
      <c r="CV390" s="242"/>
      <c r="CW390" s="242"/>
      <c r="CX390" s="242"/>
      <c r="CY390" s="242"/>
      <c r="CZ390" s="242"/>
      <c r="DA390" s="242"/>
      <c r="DB390" s="242"/>
      <c r="DC390" s="243"/>
      <c r="DD390" s="242"/>
      <c r="DE390" s="240"/>
      <c r="DG390" s="241"/>
      <c r="DH390" s="242"/>
      <c r="DI390" s="242"/>
      <c r="DJ390" s="242"/>
      <c r="DK390" s="242"/>
      <c r="DL390" s="242"/>
      <c r="DM390" s="242"/>
      <c r="DN390" s="242"/>
      <c r="DO390" s="242"/>
      <c r="DP390" s="243"/>
      <c r="DQ390" s="242"/>
      <c r="DR390" s="240"/>
      <c r="DT390" s="240"/>
      <c r="DU390" s="240"/>
      <c r="DV390" s="240"/>
      <c r="DW390" s="240"/>
      <c r="DX390" s="240"/>
      <c r="DY390" s="240"/>
      <c r="DZ390" s="240"/>
      <c r="EA390" s="240"/>
      <c r="EB390" s="240"/>
      <c r="EC390" s="240"/>
      <c r="ED390" s="240"/>
      <c r="EE390" s="240"/>
      <c r="EG390" s="240"/>
      <c r="EH390" s="240"/>
      <c r="EI390" s="240"/>
      <c r="EJ390" s="240"/>
      <c r="EK390" s="240"/>
      <c r="EL390" s="240"/>
      <c r="EM390" s="240"/>
      <c r="EN390" s="240"/>
      <c r="EO390" s="240"/>
      <c r="EP390" s="240"/>
      <c r="EQ390" s="240"/>
      <c r="ER390" s="240"/>
      <c r="ET390" s="240"/>
      <c r="EU390" s="240"/>
      <c r="EV390" s="240"/>
      <c r="EW390" s="240"/>
      <c r="EX390" s="240"/>
      <c r="EY390" s="240"/>
      <c r="EZ390" s="240"/>
      <c r="FA390" s="240"/>
      <c r="FB390" s="240"/>
      <c r="FC390" s="240"/>
      <c r="FD390" s="240"/>
      <c r="FE390" s="240"/>
      <c r="FG390" s="240"/>
      <c r="FH390" s="240"/>
      <c r="FI390" s="240"/>
      <c r="FJ390" s="240"/>
      <c r="FK390" s="240"/>
      <c r="FL390" s="240"/>
      <c r="FM390" s="240"/>
      <c r="FN390" s="240"/>
      <c r="FO390" s="240"/>
      <c r="FP390" s="240"/>
      <c r="FQ390" s="240"/>
      <c r="FR390" s="240"/>
      <c r="FS390" s="240"/>
      <c r="FT390" s="240"/>
      <c r="FU390" s="240"/>
      <c r="FV390" s="240"/>
      <c r="FW390" s="240"/>
      <c r="FX390" s="240"/>
      <c r="FY390" s="240"/>
      <c r="FZ390" s="240"/>
    </row>
    <row r="391" spans="98:182" x14ac:dyDescent="0.3">
      <c r="CT391" s="241"/>
      <c r="CU391" s="242"/>
      <c r="CV391" s="242"/>
      <c r="CW391" s="242"/>
      <c r="CX391" s="242"/>
      <c r="CY391" s="242"/>
      <c r="CZ391" s="242"/>
      <c r="DA391" s="242"/>
      <c r="DB391" s="242"/>
      <c r="DC391" s="243"/>
      <c r="DD391" s="242"/>
      <c r="DE391" s="240"/>
      <c r="DG391" s="241"/>
      <c r="DH391" s="242"/>
      <c r="DI391" s="242"/>
      <c r="DJ391" s="242"/>
      <c r="DK391" s="242"/>
      <c r="DL391" s="242"/>
      <c r="DM391" s="242"/>
      <c r="DN391" s="242"/>
      <c r="DO391" s="242"/>
      <c r="DP391" s="243"/>
      <c r="DQ391" s="242"/>
      <c r="DR391" s="240"/>
      <c r="DT391" s="240"/>
      <c r="DU391" s="240"/>
      <c r="DV391" s="240"/>
      <c r="DW391" s="240"/>
      <c r="DX391" s="240"/>
      <c r="DY391" s="240"/>
      <c r="DZ391" s="240"/>
      <c r="EA391" s="240"/>
      <c r="EB391" s="240"/>
      <c r="EC391" s="240"/>
      <c r="ED391" s="240"/>
      <c r="EE391" s="240"/>
      <c r="EG391" s="240"/>
      <c r="EH391" s="240"/>
      <c r="EI391" s="240"/>
      <c r="EJ391" s="240"/>
      <c r="EK391" s="240"/>
      <c r="EL391" s="240"/>
      <c r="EM391" s="240"/>
      <c r="EN391" s="240"/>
      <c r="EO391" s="240"/>
      <c r="EP391" s="240"/>
      <c r="EQ391" s="240"/>
      <c r="ER391" s="240"/>
      <c r="ET391" s="240"/>
      <c r="EU391" s="240"/>
      <c r="EV391" s="240"/>
      <c r="EW391" s="240"/>
      <c r="EX391" s="240"/>
      <c r="EY391" s="240"/>
      <c r="EZ391" s="240"/>
      <c r="FA391" s="240"/>
      <c r="FB391" s="240"/>
      <c r="FC391" s="240"/>
      <c r="FD391" s="240"/>
      <c r="FE391" s="240"/>
      <c r="FG391" s="240"/>
      <c r="FH391" s="240"/>
      <c r="FI391" s="240"/>
      <c r="FJ391" s="240"/>
      <c r="FK391" s="240"/>
      <c r="FL391" s="240"/>
      <c r="FM391" s="240"/>
      <c r="FN391" s="240"/>
      <c r="FO391" s="240"/>
      <c r="FP391" s="240"/>
      <c r="FQ391" s="240"/>
      <c r="FR391" s="240"/>
      <c r="FS391" s="240"/>
      <c r="FT391" s="240"/>
      <c r="FU391" s="240"/>
      <c r="FV391" s="240"/>
      <c r="FW391" s="240"/>
      <c r="FX391" s="240"/>
      <c r="FY391" s="240"/>
      <c r="FZ391" s="240"/>
    </row>
  </sheetData>
  <sheetProtection algorithmName="SHA-512" hashValue="J9lgG+cjTFcSxrIlBk7Ueb1SmtQgI9D/CKjOhF8Mdofb7QZwyPO5Pf9kcU40TD3U4PqUVpz9IDZWJDloXO/hhQ==" saltValue="RNLI7LPKanxBX1Fg1ZKn4A==" spinCount="100000" sheet="1" objects="1" scenarios="1" selectLockedCells="1" autoFilter="0"/>
  <mergeCells count="78">
    <mergeCell ref="BG3:BQ3"/>
    <mergeCell ref="CE11:CE12"/>
    <mergeCell ref="BP11:BP12"/>
    <mergeCell ref="BQ11:BQ12"/>
    <mergeCell ref="BU11:BU12"/>
    <mergeCell ref="BV11:BV12"/>
    <mergeCell ref="BW11:BW12"/>
    <mergeCell ref="BX11:BX12"/>
    <mergeCell ref="BY11:BY12"/>
    <mergeCell ref="CD11:CD12"/>
    <mergeCell ref="BZ11:CC11"/>
    <mergeCell ref="BB11:BB12"/>
    <mergeCell ref="BC11:BC12"/>
    <mergeCell ref="AX11:BA11"/>
    <mergeCell ref="AS3:BC3"/>
    <mergeCell ref="AV11:AV12"/>
    <mergeCell ref="AE11:AE12"/>
    <mergeCell ref="AF11:AF12"/>
    <mergeCell ref="AG11:AG12"/>
    <mergeCell ref="AH11:AH12"/>
    <mergeCell ref="AI11:AI12"/>
    <mergeCell ref="D11:D12"/>
    <mergeCell ref="E11:E12"/>
    <mergeCell ref="F11:F12"/>
    <mergeCell ref="G11:G12"/>
    <mergeCell ref="AA11:AA12"/>
    <mergeCell ref="L11:L12"/>
    <mergeCell ref="M11:M12"/>
    <mergeCell ref="Q11:Q12"/>
    <mergeCell ref="R11:R12"/>
    <mergeCell ref="S11:S12"/>
    <mergeCell ref="T11:T12"/>
    <mergeCell ref="U11:U12"/>
    <mergeCell ref="Z11:Z12"/>
    <mergeCell ref="H11:K11"/>
    <mergeCell ref="V11:Y11"/>
    <mergeCell ref="C3:M3"/>
    <mergeCell ref="Q3:AA3"/>
    <mergeCell ref="AE3:AO3"/>
    <mergeCell ref="ET10:FD11"/>
    <mergeCell ref="FG10:FQ11"/>
    <mergeCell ref="C9:M10"/>
    <mergeCell ref="Q9:AA10"/>
    <mergeCell ref="AE9:AO10"/>
    <mergeCell ref="AS9:BC10"/>
    <mergeCell ref="BG9:BQ10"/>
    <mergeCell ref="BU9:CE10"/>
    <mergeCell ref="CT10:DD11"/>
    <mergeCell ref="DG10:DQ11"/>
    <mergeCell ref="DT10:ED11"/>
    <mergeCell ref="EG10:EQ11"/>
    <mergeCell ref="C11:C12"/>
    <mergeCell ref="F8:M8"/>
    <mergeCell ref="T8:AA8"/>
    <mergeCell ref="AH8:AO8"/>
    <mergeCell ref="AV8:BC8"/>
    <mergeCell ref="BJ8:BQ8"/>
    <mergeCell ref="C5:M6"/>
    <mergeCell ref="Q5:AA6"/>
    <mergeCell ref="AE5:AO6"/>
    <mergeCell ref="AS5:BC6"/>
    <mergeCell ref="BG5:BQ6"/>
    <mergeCell ref="AJ11:AM11"/>
    <mergeCell ref="BL11:BO11"/>
    <mergeCell ref="BU3:CE3"/>
    <mergeCell ref="BX8:CE8"/>
    <mergeCell ref="BU5:CE6"/>
    <mergeCell ref="AU11:AU12"/>
    <mergeCell ref="AN11:AN12"/>
    <mergeCell ref="AO11:AO12"/>
    <mergeCell ref="AS11:AS12"/>
    <mergeCell ref="AT11:AT12"/>
    <mergeCell ref="BG11:BG12"/>
    <mergeCell ref="BH11:BH12"/>
    <mergeCell ref="BI11:BI12"/>
    <mergeCell ref="BJ11:BJ12"/>
    <mergeCell ref="BK11:BK12"/>
    <mergeCell ref="AW11:AW12"/>
  </mergeCells>
  <conditionalFormatting sqref="CT161:DD279 ET161:FD279 DG161:DQ279 DT161:ED279 EG161:EJ279 DQ14:DQ160 DH14:DJ160 EQ14:EQ279 FH14:FJ279 FQ14:FQ279 EH14:EJ160 CU14:DD160 DU14:ED160 EU14:FD160">
    <cfRule type="cellIs" dxfId="40" priority="1" operator="equal">
      <formula>0</formula>
    </cfRule>
  </conditionalFormatting>
  <hyperlinks>
    <hyperlink ref="A5" location="Índice!A1" display="Índice!A1" xr:uid="{00000000-0004-0000-0600-000000000000}"/>
    <hyperlink ref="O5" location="Índice!A1" display="Índice!A1" xr:uid="{A4EF4AC1-F3FC-4757-8DD4-CA047C7273E8}"/>
    <hyperlink ref="AC5" location="Índice!A1" display="Índice!A1" xr:uid="{EB6DF99A-0C3A-479F-8B01-F0D4B099E549}"/>
    <hyperlink ref="AQ5" location="Índice!A1" display="Índice!A1" xr:uid="{E1A5A707-F3F2-4C39-A631-98F134898CFC}"/>
    <hyperlink ref="BE5" location="Índice!A1" display="Índice!A1" xr:uid="{70651E04-A500-4F42-AD45-453274073945}"/>
    <hyperlink ref="BS5" location="Índice!A1" display="Índice!A1" xr:uid="{ED5FF4E0-0D0B-41E5-8B7B-5F2CEA8C3867}"/>
  </hyperlinks>
  <printOptions horizontalCentered="1"/>
  <pageMargins left="0" right="0" top="0" bottom="0" header="0.31496062992125984" footer="0.31496062992125984"/>
  <pageSetup paperSize="9" scale="71" orientation="landscape" r:id="rId1"/>
  <colBreaks count="5" manualBreakCount="5">
    <brk id="14" min="1" max="70" man="1"/>
    <brk id="28" min="1" max="70" man="1"/>
    <brk id="42" min="1" max="70" man="1"/>
    <brk id="56" min="1" max="70" man="1"/>
    <brk id="70" min="1" max="7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23</vt:i4>
      </vt:variant>
      <vt:variant>
        <vt:lpstr>Intervalos com Nome</vt:lpstr>
      </vt:variant>
      <vt:variant>
        <vt:i4>29</vt:i4>
      </vt:variant>
    </vt:vector>
  </HeadingPairs>
  <TitlesOfParts>
    <vt:vector size="52" baseType="lpstr">
      <vt:lpstr>Instruções</vt:lpstr>
      <vt:lpstr>menú</vt:lpstr>
      <vt:lpstr>ordenação</vt:lpstr>
      <vt:lpstr>ordem de passagem</vt:lpstr>
      <vt:lpstr>mini - salto 1</vt:lpstr>
      <vt:lpstr>mini - salto 2</vt:lpstr>
      <vt:lpstr>mini - salto 3</vt:lpstr>
      <vt:lpstr>tapete</vt:lpstr>
      <vt:lpstr>Class. Final Tapete</vt:lpstr>
      <vt:lpstr>Class. Final Mini</vt:lpstr>
      <vt:lpstr>Class. Final PCT</vt:lpstr>
      <vt:lpstr>Classificação geral</vt:lpstr>
      <vt:lpstr>JUIZ M-2</vt:lpstr>
      <vt:lpstr>JUIZ M-3</vt:lpstr>
      <vt:lpstr>JUIZ M-4</vt:lpstr>
      <vt:lpstr>JUIZ M-5</vt:lpstr>
      <vt:lpstr>JUIZ T-5</vt:lpstr>
      <vt:lpstr>JUIZ T-4</vt:lpstr>
      <vt:lpstr>JUIZ T-3</vt:lpstr>
      <vt:lpstr>JUIZ T-2</vt:lpstr>
      <vt:lpstr>JUIZ T-1</vt:lpstr>
      <vt:lpstr>apuramento</vt:lpstr>
      <vt:lpstr>Classificação 2 encontros</vt:lpstr>
      <vt:lpstr>apuramento!Área_de_Impressão</vt:lpstr>
      <vt:lpstr>'Class. Final Mini'!Área_de_Impressão</vt:lpstr>
      <vt:lpstr>'Class. Final PCT'!Área_de_Impressão</vt:lpstr>
      <vt:lpstr>'Class. Final Tapete'!Área_de_Impressão</vt:lpstr>
      <vt:lpstr>'Classificação 2 encontros'!Área_de_Impressão</vt:lpstr>
      <vt:lpstr>Instruções!Área_de_Impressão</vt:lpstr>
      <vt:lpstr>'JUIZ M-2'!Área_de_Impressão</vt:lpstr>
      <vt:lpstr>'JUIZ M-3'!Área_de_Impressão</vt:lpstr>
      <vt:lpstr>'JUIZ M-4'!Área_de_Impressão</vt:lpstr>
      <vt:lpstr>'JUIZ M-5'!Área_de_Impressão</vt:lpstr>
      <vt:lpstr>'JUIZ T-1'!Área_de_Impressão</vt:lpstr>
      <vt:lpstr>'JUIZ T-2'!Área_de_Impressão</vt:lpstr>
      <vt:lpstr>'JUIZ T-3'!Área_de_Impressão</vt:lpstr>
      <vt:lpstr>'JUIZ T-4'!Área_de_Impressão</vt:lpstr>
      <vt:lpstr>'JUIZ T-5'!Área_de_Impressão</vt:lpstr>
      <vt:lpstr>menú!Área_de_Impressão</vt:lpstr>
      <vt:lpstr>'mini - salto 1'!Área_de_Impressão</vt:lpstr>
      <vt:lpstr>'mini - salto 2'!Área_de_Impressão</vt:lpstr>
      <vt:lpstr>'mini - salto 3'!Área_de_Impressão</vt:lpstr>
      <vt:lpstr>'ordem de passagem'!Área_de_Impressão</vt:lpstr>
      <vt:lpstr>ordenação!Área_de_Impressão</vt:lpstr>
      <vt:lpstr>tapete!Área_de_Impressão</vt:lpstr>
      <vt:lpstr>niveis</vt:lpstr>
      <vt:lpstr>ordenação!provas</vt:lpstr>
      <vt:lpstr>provas</vt:lpstr>
      <vt:lpstr>sexo</vt:lpstr>
      <vt:lpstr>'Class. Final Mini'!Títulos_de_Impressão</vt:lpstr>
      <vt:lpstr>'Class. Final PCT'!Títulos_de_Impressão</vt:lpstr>
      <vt:lpstr>'Class. Final Tapete'!Títulos_de_Impressão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Emanuel</dc:creator>
  <cp:keywords/>
  <dc:description/>
  <cp:lastModifiedBy>José Emanuel Rocha</cp:lastModifiedBy>
  <cp:revision/>
  <cp:lastPrinted>2019-01-15T04:54:17Z</cp:lastPrinted>
  <dcterms:created xsi:type="dcterms:W3CDTF">2011-02-08T15:20:47Z</dcterms:created>
  <dcterms:modified xsi:type="dcterms:W3CDTF">2019-02-11T12:00:17Z</dcterms:modified>
  <cp:category/>
  <cp:contentStatus/>
</cp:coreProperties>
</file>